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-adshare\share\Share\OA\CMSO\FCHPG\Dihs\Massachusetts\2022 Renewal\2023 Amendment\Approval to MA\"/>
    </mc:Choice>
  </mc:AlternateContent>
  <xr:revisionPtr revIDLastSave="0" documentId="8_{7DE951CE-9068-442C-AE4B-1AE4A977CD4D}" xr6:coauthVersionLast="47" xr6:coauthVersionMax="47" xr10:uidLastSave="{00000000-0000-0000-0000-000000000000}"/>
  <bookViews>
    <workbookView xWindow="1245" yWindow="-120" windowWidth="27675" windowHeight="16440" xr2:uid="{4A905CFB-BE4A-445D-A35A-2656C18F97B1}"/>
  </bookViews>
  <sheets>
    <sheet name="BN Worksheet" sheetId="17" r:id="rId1"/>
    <sheet name="Amendment details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</externalReferences>
  <definedNames>
    <definedName name="\0">#REF!</definedName>
    <definedName name="\a">#REF!</definedName>
    <definedName name="\b">#REF!</definedName>
    <definedName name="\d">#REF!</definedName>
    <definedName name="\e">#N/A</definedName>
    <definedName name="\h">#REF!</definedName>
    <definedName name="\o">#REF!</definedName>
    <definedName name="\s">#N/A</definedName>
    <definedName name="\t">#REF!</definedName>
    <definedName name="\x">#N/A</definedName>
    <definedName name="\y">#REF!</definedName>
    <definedName name="__123Graph_A" hidden="1">[1]General!$AC$35:$AO$35</definedName>
    <definedName name="__123Graph_AAUTHS" hidden="1">[1]General!$AC$57:$AC$65</definedName>
    <definedName name="__123Graph_AIPIBNR" hidden="1">[1]General!$AF$49:$AO$49</definedName>
    <definedName name="__123Graph_ATOTAL" hidden="1">[1]General!$AC$10:$AO$10</definedName>
    <definedName name="__123Graph_ATYPEA" hidden="1">[1]General!$AC$10:$AO$10</definedName>
    <definedName name="__123Graph_ATYPED" hidden="1">[1]General!$AC$15:$AO$15</definedName>
    <definedName name="__123Graph_ATYPEE" hidden="1">[1]General!$AC$20:$AO$20</definedName>
    <definedName name="__123Graph_ATYPEI" hidden="1">[1]General!$AC$25:$AO$25</definedName>
    <definedName name="__123Graph_ATYPEM" hidden="1">[1]General!$AC$30:$AO$30</definedName>
    <definedName name="__123Graph_ATYPEP" hidden="1">[1]General!$AC$35:$AO$35</definedName>
    <definedName name="__123Graph_ATYPER" hidden="1">[1]General!$AC$40:$AO$40</definedName>
    <definedName name="__123Graph_ATYPESUM" hidden="1">[1]General!$AC$45:$AO$45</definedName>
    <definedName name="__123Graph_B" hidden="1">[1]General!$AC$14:$AO$14</definedName>
    <definedName name="__123Graph_BAUTHS" hidden="1">[1]General!$AE$57:$AE$65</definedName>
    <definedName name="__123Graph_BTOTAL" hidden="1">[1]General!$AC$15:$AO$15</definedName>
    <definedName name="__123Graph_BTYPED" hidden="1">[1]General!$AC$14:$AO$14</definedName>
    <definedName name="__123Graph_BTYPEE" hidden="1">[1]General!$AC$14:$AO$14</definedName>
    <definedName name="__123Graph_BTYPEI" hidden="1">[1]General!$AC$14:$AO$14</definedName>
    <definedName name="__123Graph_BTYPEM" hidden="1">[1]General!$AC$14:$AO$14</definedName>
    <definedName name="__123Graph_BTYPEP" hidden="1">[1]General!$AC$14:$AO$14</definedName>
    <definedName name="__123Graph_BTYPER" hidden="1">[1]General!$AC$14:$AO$14</definedName>
    <definedName name="__123Graph_BTYPESUM" hidden="1">[1]General!$AC$14:$AO$14</definedName>
    <definedName name="__123Graph_CAUTHS" hidden="1">[1]General!$AF$57:$AF$65</definedName>
    <definedName name="__123Graph_CTOTAL" hidden="1">[1]General!$AC$20:$AO$20</definedName>
    <definedName name="__123Graph_DAUTHS" hidden="1">[1]General!$AG$57:$AG$65</definedName>
    <definedName name="__123Graph_DIPIBNR" hidden="1">[1]General!$AF$51:$AO$51</definedName>
    <definedName name="__123Graph_DTOTAL" hidden="1">[1]General!$AC$25:$AO$25</definedName>
    <definedName name="__123Graph_EAUTHS" hidden="1">[1]General!$AH$57:$AH$65</definedName>
    <definedName name="__123Graph_ETOTAL" hidden="1">[1]General!$AC$35:$AO$35</definedName>
    <definedName name="__123Graph_FAUTHS" hidden="1">[1]General!$AI$57:$AI$65</definedName>
    <definedName name="__123Graph_FTOTAL" hidden="1">[1]General!$AC$40:$AO$40</definedName>
    <definedName name="__123Graph_LBL_A" hidden="1">[1]General!$AC$35:$AO$35</definedName>
    <definedName name="__123Graph_LBL_AIPIBNR" hidden="1">[1]General!$AF$49:$AO$49</definedName>
    <definedName name="__123Graph_LBL_ATYPEA" hidden="1">[1]General!$AC$10:$AO$10</definedName>
    <definedName name="__123Graph_LBL_ATYPED" hidden="1">[1]General!$AC$15:$AO$15</definedName>
    <definedName name="__123Graph_LBL_ATYPEE" hidden="1">[1]General!$AC$20:$AO$20</definedName>
    <definedName name="__123Graph_LBL_ATYPEI" hidden="1">[1]General!$AC$25:$AO$25</definedName>
    <definedName name="__123Graph_LBL_ATYPEM" hidden="1">[1]General!$AC$30:$AO$30</definedName>
    <definedName name="__123Graph_LBL_ATYPEP" hidden="1">[1]General!$AC$35:$AO$35</definedName>
    <definedName name="__123Graph_LBL_ATYPER" hidden="1">[1]General!$AC$40:$AO$40</definedName>
    <definedName name="__123Graph_LBL_ATYPESUM" hidden="1">[1]General!$AC$45:$AO$45</definedName>
    <definedName name="__123Graph_LBL_B" hidden="1">[1]General!$AC$15:$AO$15</definedName>
    <definedName name="__123Graph_LBL_BTYPED" hidden="1">[1]General!$AC$15:$AO$15</definedName>
    <definedName name="__123Graph_LBL_BTYPEE" hidden="1">[1]General!$AC$15:$AO$15</definedName>
    <definedName name="__123Graph_LBL_BTYPEI" hidden="1">[1]General!$AC$15:$AO$15</definedName>
    <definedName name="__123Graph_LBL_BTYPEM" hidden="1">[1]General!$AC$15:$AO$15</definedName>
    <definedName name="__123Graph_LBL_BTYPEP" hidden="1">[1]General!$AC$15:$AO$15</definedName>
    <definedName name="__123Graph_LBL_BTYPER" hidden="1">[1]General!$AC$15:$AO$15</definedName>
    <definedName name="__123Graph_LBL_BTYPESUM" hidden="1">[1]General!$AC$15:$AO$15</definedName>
    <definedName name="__123Graph_LBL_DIPIBNR" hidden="1">[1]General!$AF$51:$AO$51</definedName>
    <definedName name="__123Graph_XAUTHS" hidden="1">[1]General!$AA$57:$AA$65</definedName>
    <definedName name="__123Graph_XIPIBNR" hidden="1">[1]General!$AF$5:$AO$5</definedName>
    <definedName name="__123Graph_XTOTAL" hidden="1">[1]General!$AC$6:$AO$6</definedName>
    <definedName name="_1_0509_MOS_Cat_Svc">#REF!</definedName>
    <definedName name="_1_8_CY_05_Cost_Summary">#REF!</definedName>
    <definedName name="_6030">#REF!</definedName>
    <definedName name="_6050">#REF!</definedName>
    <definedName name="_6150">#REF!</definedName>
    <definedName name="_A">#REF!</definedName>
    <definedName name="_AMO_UniqueIdentifier" hidden="1">"'18b92d58-659b-4028-9427-b507f875da8a'"</definedName>
    <definedName name="_DBF1">#REF!</definedName>
    <definedName name="_DBF10">#REF!</definedName>
    <definedName name="_DBF11">#REF!</definedName>
    <definedName name="_DBF12">#REF!</definedName>
    <definedName name="_DBF13">#REF!</definedName>
    <definedName name="_DBF14">#REF!</definedName>
    <definedName name="_DBF15">#REF!</definedName>
    <definedName name="_DBF16">#REF!</definedName>
    <definedName name="_DBF17">#REF!</definedName>
    <definedName name="_DBF18">#REF!</definedName>
    <definedName name="_DBF19">#REF!</definedName>
    <definedName name="_DBF2">#REF!</definedName>
    <definedName name="_DBF20">#REF!</definedName>
    <definedName name="_DBF21">#REF!</definedName>
    <definedName name="_DBF22">#REF!</definedName>
    <definedName name="_DBF23">#REF!</definedName>
    <definedName name="_DBF24">#REF!</definedName>
    <definedName name="_DBF25">#REF!</definedName>
    <definedName name="_DBF26">#REF!</definedName>
    <definedName name="_DBF27">#REF!</definedName>
    <definedName name="_DBF28">#REF!</definedName>
    <definedName name="_DBF29">#REF!</definedName>
    <definedName name="_DBF3">#REF!</definedName>
    <definedName name="_DBF30">#REF!</definedName>
    <definedName name="_DBF31">#REF!</definedName>
    <definedName name="_DBF32">#REF!</definedName>
    <definedName name="_DBF33">#REF!</definedName>
    <definedName name="_DBF34">#REF!</definedName>
    <definedName name="_DBF35">#REF!</definedName>
    <definedName name="_DBF4">#REF!</definedName>
    <definedName name="_DBF5">#REF!</definedName>
    <definedName name="_DBF6">#REF!</definedName>
    <definedName name="_DBF7">#REF!</definedName>
    <definedName name="_DBF8">#REF!</definedName>
    <definedName name="_DBF9">#REF!</definedName>
    <definedName name="_FC0707">#REF!</definedName>
    <definedName name="_FC2">#REF!</definedName>
    <definedName name="_Fill" hidden="1">#REF!</definedName>
    <definedName name="_Key1" hidden="1">#REF!</definedName>
    <definedName name="_Key1001" hidden="1">#REF!</definedName>
    <definedName name="_Key1a" hidden="1">#REF!</definedName>
    <definedName name="_Key2" hidden="1">#REF!</definedName>
    <definedName name="_Key2001" hidden="1">#REF!</definedName>
    <definedName name="_Order1" hidden="1">0</definedName>
    <definedName name="_Order2" hidden="1">0</definedName>
    <definedName name="_qry07012011">#REF!</definedName>
    <definedName name="_Qry09">[2]LC_ReportTable09!#REF!</definedName>
    <definedName name="_RX1">#REF!</definedName>
    <definedName name="_RX2">#REF!</definedName>
    <definedName name="_RX3">#REF!</definedName>
    <definedName name="_RX4">#REF!</definedName>
    <definedName name="_Sort" hidden="1">#REF!</definedName>
    <definedName name="_Sort0001" hidden="1">#REF!</definedName>
    <definedName name="_Table1_In1" hidden="1">#REF!</definedName>
    <definedName name="_Table1_Out" hidden="1">#REF!</definedName>
    <definedName name="_TFF1">#REF!</definedName>
    <definedName name="_TFF10">#REF!</definedName>
    <definedName name="_TFF11">#REF!</definedName>
    <definedName name="_TFF12">#REF!</definedName>
    <definedName name="_TFF13">#REF!</definedName>
    <definedName name="_TFF14">#REF!</definedName>
    <definedName name="_TFF15">#REF!</definedName>
    <definedName name="_TFF16">#REF!</definedName>
    <definedName name="_TFF17">#REF!</definedName>
    <definedName name="_TFF18">#REF!</definedName>
    <definedName name="_TFF19">#REF!</definedName>
    <definedName name="_TFF2">#REF!</definedName>
    <definedName name="_TFF20">#REF!</definedName>
    <definedName name="_TFF21">#REF!</definedName>
    <definedName name="_TFF22">#REF!</definedName>
    <definedName name="_TFF23">#REF!</definedName>
    <definedName name="_TFF24">#REF!</definedName>
    <definedName name="_TFF25">#REF!</definedName>
    <definedName name="_TFF26">#REF!</definedName>
    <definedName name="_TFF27">#REF!</definedName>
    <definedName name="_TFF28">#REF!</definedName>
    <definedName name="_TFF29">#REF!</definedName>
    <definedName name="_TFF3">#REF!</definedName>
    <definedName name="_TFF30">#REF!</definedName>
    <definedName name="_TFF31">#REF!</definedName>
    <definedName name="_TFF32">#REF!</definedName>
    <definedName name="_TFF33">#REF!</definedName>
    <definedName name="_TFF34">#REF!</definedName>
    <definedName name="_TFF35">#REF!</definedName>
    <definedName name="_TFF4">#REF!</definedName>
    <definedName name="_TFF5">#REF!</definedName>
    <definedName name="_TFF6">#REF!</definedName>
    <definedName name="_TFF7">#REF!</definedName>
    <definedName name="_TFF8">#REF!</definedName>
    <definedName name="_TFF9">#REF!</definedName>
    <definedName name="_ttf1">#REF!</definedName>
    <definedName name="_ttf10">#REF!</definedName>
    <definedName name="_ttf11">#REF!</definedName>
    <definedName name="_ttf12">#REF!</definedName>
    <definedName name="_ttf13">#REF!</definedName>
    <definedName name="_ttf14">#REF!</definedName>
    <definedName name="_ttf15">#REF!</definedName>
    <definedName name="_ttf16">#REF!</definedName>
    <definedName name="_ttf17">#REF!</definedName>
    <definedName name="_ttf18">#REF!</definedName>
    <definedName name="_ttf19">#REF!</definedName>
    <definedName name="_ttf2">#REF!</definedName>
    <definedName name="_ttf20">#REF!</definedName>
    <definedName name="_ttf21">#REF!</definedName>
    <definedName name="_ttf22">#REF!</definedName>
    <definedName name="_ttf23">#REF!</definedName>
    <definedName name="_ttf24">#REF!</definedName>
    <definedName name="_ttf25">#REF!</definedName>
    <definedName name="_ttf26">#REF!</definedName>
    <definedName name="_ttf27">#REF!</definedName>
    <definedName name="_ttf28">#REF!</definedName>
    <definedName name="_ttf29">#REF!</definedName>
    <definedName name="_ttf3">#REF!</definedName>
    <definedName name="_ttf30">#REF!</definedName>
    <definedName name="_ttf31">#REF!</definedName>
    <definedName name="_ttf32">#REF!</definedName>
    <definedName name="_ttf33">#REF!</definedName>
    <definedName name="_ttf34">#REF!</definedName>
    <definedName name="_ttf35">#REF!</definedName>
    <definedName name="_ttf4">#REF!</definedName>
    <definedName name="_ttf5">#REF!</definedName>
    <definedName name="_ttf6">#REF!</definedName>
    <definedName name="_ttf7">#REF!</definedName>
    <definedName name="_ttf8">#REF!</definedName>
    <definedName name="_ttf9">#REF!</definedName>
    <definedName name="_update" hidden="1">#REF!</definedName>
    <definedName name="A">"FilterCriteria4"</definedName>
    <definedName name="AAA">#REF!</definedName>
    <definedName name="ABP_MAGI_Adult_1220">#REF!</definedName>
    <definedName name="AccessDatabase" hidden="1">"G:\1_Intellectual Capital\Claims Probability Distributions\Version 2 (New NC)\RateRanges_4.mdb"</definedName>
    <definedName name="acctids">#REF!,#REF!,#REF!</definedName>
    <definedName name="Act_Proj">[3]Dropdowns!$A$14:$A$15</definedName>
    <definedName name="Active_Model">[4]Control!#REF!</definedName>
    <definedName name="ActiveNumber">[4]Control!$B$10</definedName>
    <definedName name="ACTIVITY_LIST">[5]BU03!$F$142:$F$164</definedName>
    <definedName name="ACTUALSBYSOURCE">#REF!</definedName>
    <definedName name="Acute">[6]Sheet2!$B$2:$B$3</definedName>
    <definedName name="adatsa">#REF!</definedName>
    <definedName name="addenroll">[7]FHP!$R$6</definedName>
    <definedName name="adf">#REF!</definedName>
    <definedName name="Adj">#REF!</definedName>
    <definedName name="adjfac1">#REF!</definedName>
    <definedName name="adjfac2">#REF!</definedName>
    <definedName name="adjfac3">#REF!</definedName>
    <definedName name="adjfac4">#REF!</definedName>
    <definedName name="AdjRatio">[8]Ratio!$E$12</definedName>
    <definedName name="AdjustWellcare">[9]Reimb2!$BU$7</definedName>
    <definedName name="admin">#REF!</definedName>
    <definedName name="adminadj">#REF!,#REF!,#REF!,#REF!</definedName>
    <definedName name="AdminPMPM">[10]Controls!$AV$14</definedName>
    <definedName name="adoptionsupport">#REF!</definedName>
    <definedName name="ADVANCES">[11]Advances!#REF!</definedName>
    <definedName name="Advances2">[11]Advances!#REF!</definedName>
    <definedName name="agency">#REF!</definedName>
    <definedName name="AgencyList">#REF!</definedName>
    <definedName name="AGGUPL">#REF!</definedName>
    <definedName name="AGSXFLAG">[9]Demog!$I$5</definedName>
    <definedName name="AGSXMENU">#REF!</definedName>
    <definedName name="agy">[12]!Table_Query_from_HAMMS_1[[#All],[Agency]]</definedName>
    <definedName name="agycolumn">[12]AgencyList!$D:$D</definedName>
    <definedName name="AgyFlag">#REF!</definedName>
    <definedName name="Agyflagcolumn">#REF!</definedName>
    <definedName name="AgyFund">[12]!Table_Query_from_HAMMS_3[[#All],[Agency]]</definedName>
    <definedName name="AgyFundColumn">[12]AgencyList!$W:$W</definedName>
    <definedName name="agylist">[12]!Agencies[Agency]</definedName>
    <definedName name="agyobj">#REF!</definedName>
    <definedName name="agyobjcolumn">#REF!</definedName>
    <definedName name="Agyprog">[12]AgencyList!$N$1:$N$2482</definedName>
    <definedName name="AgyProgColumn">[12]AgencyList!$N:$N</definedName>
    <definedName name="agyprogfunction">#REF!</definedName>
    <definedName name="agyprogfunctioncolumn">#REF!</definedName>
    <definedName name="agysubobj">#REF!</definedName>
    <definedName name="agysubobjcolumn">#REF!</definedName>
    <definedName name="AIExpenses">'[13]AFRS DATA - AUTO'!$AH$6:$BH$300</definedName>
    <definedName name="Alien_Emergency_Medical_1480">#REF!</definedName>
    <definedName name="Alien_Emrgncy_Medical_1480">#REF!</definedName>
    <definedName name="All_Other_MSP_1499">#REF!</definedName>
    <definedName name="Alle_Cred">#REF!</definedName>
    <definedName name="ALLOC_CODES">[5]BU03!$B$9:$AJ$98</definedName>
    <definedName name="Allocation">'[13]Lookup Table'!$A$1:$AY$51</definedName>
    <definedName name="AllocSheets">'[9]Print Flags'!$B$13</definedName>
    <definedName name="allot">'[14]data pivot'!$A$17:$O$40</definedName>
    <definedName name="ALLOTSUM">#REF!</definedName>
    <definedName name="amount">[15]JVHA!$Q$2:$Q$65536</definedName>
    <definedName name="AnnualVisitMax_MH">[9]Controls!$C$162</definedName>
    <definedName name="AnnualVisitMax_SA">[9]Controls!$C$163</definedName>
    <definedName name="AP87_">#REF!</definedName>
    <definedName name="Appendix_APP">'[4]Model Export'!$C$13</definedName>
    <definedName name="area1">#REF!</definedName>
    <definedName name="area2">#REF!</definedName>
    <definedName name="as">[16]Rates!$C$11</definedName>
    <definedName name="asd">[16]Rates!$D$11</definedName>
    <definedName name="asdas">[16]Rates!$F$6</definedName>
    <definedName name="asdf" comment="OFFSET(prst!$G$1,0,0,COUNTIF(prst!$G$1:$G$25,&quot;&gt;&quot;&quot;&quot;))">OFFSET([16]prst!$G$1,0,0,COUNTIF([16]prst!$G$1:$G$25,"&gt;"""))</definedName>
    <definedName name="asdfasdfas" comment="OFFSET(prst!$D$1,0,0,COUNTIF(prst!$D$1:$D$25,&quot;&gt;&quot;&quot;&quot;))">OFFSET([16]prst!$D$1,0,0,COUNTIF([16]prst!$D$1:$D$25,"&gt;"""))</definedName>
    <definedName name="asdsd">[16]Rates!$F$11</definedName>
    <definedName name="assessments">#REF!</definedName>
    <definedName name="Association_Assessment_Model" hidden="1">#REF!</definedName>
    <definedName name="ASSUMPTIONS">#REF!</definedName>
    <definedName name="auditdays3">'[17]Patient Days'!$J$4:$Q$117</definedName>
    <definedName name="AutoManual">[18]Rates!$C$146:$C$147</definedName>
    <definedName name="AverageFees">[9]Reimb2!$AO$7</definedName>
    <definedName name="avg_copay">#REF!</definedName>
    <definedName name="avg_copay1">#REF!</definedName>
    <definedName name="avg_copay2">#REF!</definedName>
    <definedName name="B_1BD1">#REF!</definedName>
    <definedName name="B_1BD2">#REF!</definedName>
    <definedName name="B_1BD3">#REF!</definedName>
    <definedName name="B_1BD4">#REF!</definedName>
    <definedName name="B_1PG1">#REF!</definedName>
    <definedName name="B_1PG2">#N/A</definedName>
    <definedName name="B_1PG3">#REF!</definedName>
    <definedName name="B_1PG4">#REF!</definedName>
    <definedName name="Base">[11]Base!$B$31:$AQ$184</definedName>
    <definedName name="BASE1">'[19]GF-S'!$D$17</definedName>
    <definedName name="Base1.75">'[11]Base 1.75'!$B$31:$R$183</definedName>
    <definedName name="BASE2">'[19]GF-S'!$E$17</definedName>
    <definedName name="BaseTransfer">[11]BaseTransfer!$B$31:$M$182</definedName>
    <definedName name="baseyrflag">'[7]FFS Dollars'!$H$8</definedName>
    <definedName name="BBDRP5_8">#N/A</definedName>
    <definedName name="BBDRREST">#N/A</definedName>
    <definedName name="bcct">#REF!</definedName>
    <definedName name="Beg12MoRng">[20]Settings!$F$1</definedName>
    <definedName name="Beginning_MOS">[20]Settings!$F$1</definedName>
    <definedName name="bh_flag">'[7]FFS Dollars'!$H$19</definedName>
    <definedName name="BlendedCost">[21]Summary!#REF!</definedName>
    <definedName name="BPT1P2_4">#N/A</definedName>
    <definedName name="BPT1P5_8">#N/A</definedName>
    <definedName name="BPT1PG1">#REF!</definedName>
    <definedName name="BPT1REST">#N/A</definedName>
    <definedName name="BR_2009">'[22]Blue Ribbon Data'!$A$6:$I$472</definedName>
    <definedName name="BUDGET_POC">[5]BU03!$C$206:$C$218</definedName>
    <definedName name="BudgetUnit">#REF!</definedName>
    <definedName name="BuildingLease">[23]Rates!$D$16</definedName>
    <definedName name="BURDEN">#N/A</definedName>
    <definedName name="buyin">#REF!</definedName>
    <definedName name="C_Source">#REF!</definedName>
    <definedName name="CapRate_MM_Trend">[24]Input!$G$15</definedName>
    <definedName name="CareCoordination">[10]Controls!$AX$12</definedName>
    <definedName name="caseload">'[25]LT Forecast'!$A$127:$N$131</definedName>
    <definedName name="caseloadforecasts">#REF!</definedName>
    <definedName name="caseloadgrowthimpacts">#REF!</definedName>
    <definedName name="cfcextendedforecast">#REF!</definedName>
    <definedName name="CFINPATH">[26]Reimb1!#REF!</definedName>
    <definedName name="CFINRAD">[26]Reimb1!#REF!</definedName>
    <definedName name="ChargeSheets">'[9]Print Flags'!$B$11</definedName>
    <definedName name="charttitle">#REF!</definedName>
    <definedName name="childrenbymacategory">#REF!</definedName>
    <definedName name="CHIPRate">#REF!</definedName>
    <definedName name="ChiroGate">'[9]Input Flags'!$D$8</definedName>
    <definedName name="ChiroVisits">'[27]User Input'!$AA$76</definedName>
    <definedName name="chrg">#REF!</definedName>
    <definedName name="chrg_rel">#REF!</definedName>
    <definedName name="chrg_rel1">#REF!</definedName>
    <definedName name="chrg_rel2">#REF!</definedName>
    <definedName name="chrg1">#REF!</definedName>
    <definedName name="chrg2">#REF!</definedName>
    <definedName name="claims">#REF!</definedName>
    <definedName name="client">[28]Input!$A$3</definedName>
    <definedName name="cmstrendsflag">'[7]FFS Dollars'!$H$15</definedName>
    <definedName name="CN_Adult_Caretaker_1210">#REF!</definedName>
    <definedName name="CN_BCCT_Medical_1280">#REF!</definedName>
    <definedName name="CN_Children_Medical_1260">#REF!</definedName>
    <definedName name="CN_Disabled_Medical_1250">#REF!</definedName>
    <definedName name="CN_Elderly_Medical_1230">#REF!</definedName>
    <definedName name="CN_Family_Medical_1210">#REF!</definedName>
    <definedName name="CN_HWD_Medical_1290">#REF!</definedName>
    <definedName name="cn_pregnant_women">#REF!</definedName>
    <definedName name="CN_Pregnant_Women_Medical_1270">#REF!</definedName>
    <definedName name="CN_Prgnnt_Wmn_Medical_1270">#REF!</definedName>
    <definedName name="CN_Prgnnt_Women_Medical_1270">#REF!</definedName>
    <definedName name="cnaged">#REF!</definedName>
    <definedName name="cnbd">#REF!</definedName>
    <definedName name="cnkids">#REF!</definedName>
    <definedName name="cnwomen">#REF!</definedName>
    <definedName name="COA_Cred">#REF!</definedName>
    <definedName name="Codes">[29]Codes!$D$1:$D$41</definedName>
    <definedName name="CODES_DROPDOWN">[5]BU03!$B$9:$B$76</definedName>
    <definedName name="Codes2">[29]Codes!$D$1:$D$31</definedName>
    <definedName name="CONTRACT_RCC_SUMMARY">#REF!</definedName>
    <definedName name="Contractual4aList">[9]Controls!#REF!</definedName>
    <definedName name="Contractual4aMH">[9]Controls!$C$130</definedName>
    <definedName name="Contractual4aMH_Factor">[27]Controls!$E$136</definedName>
    <definedName name="Contractual4aMHNumber">[9]Controls!#REF!</definedName>
    <definedName name="Contractual4aSA">[9]Controls!$C$131</definedName>
    <definedName name="Contractual4aSA_Factor">[27]Controls!$E$137</definedName>
    <definedName name="Contractual4aSANumber">[9]Controls!#REF!</definedName>
    <definedName name="Contractual4bExams">[9]Controls!$D$134</definedName>
    <definedName name="Contractual4bExamsNumber">[9]Controls!$C$134</definedName>
    <definedName name="Contractual4bHardwareNumber">[9]Controls!$C$135</definedName>
    <definedName name="Contractual4bList">[9]Controls!$D$137:$D$141</definedName>
    <definedName name="Contractual4dMH_Factor">[9]Controls!$E$162</definedName>
    <definedName name="Contractual4dSA_Factor">[9]Controls!$E$163</definedName>
    <definedName name="Contractual4e">[27]Controls!$D$191</definedName>
    <definedName name="Contractual4eList">[9]Controls!$D$187:$D$189</definedName>
    <definedName name="Contractual4eNumber">[9]Controls!$C$185</definedName>
    <definedName name="ContractualChiro">[27]Controls!$E$197</definedName>
    <definedName name="ContractualPT">[27]Controls!$E$203</definedName>
    <definedName name="Controls">'[30]Control #s'!$C:$G</definedName>
    <definedName name="Corespondence" hidden="1">{"'NTERECV'!$A$5:$F$55"}</definedName>
    <definedName name="costinflation">#REF!</definedName>
    <definedName name="COUNCIL0806">#REF!</definedName>
    <definedName name="countfilter3">#REF!</definedName>
    <definedName name="county">#REF!</definedName>
    <definedName name="countynumber">#REF!</definedName>
    <definedName name="CPD_Ded">'[27]CPD Ded'!$H$16:$M$60</definedName>
    <definedName name="CPD_Ded_Lookup">'[9]CPD Lookups'!$D$27</definedName>
    <definedName name="CPD_Lookups">'[9]CPD Lookups'!$B$3:$D$23</definedName>
    <definedName name="CPD_OOP_Lookup">'[9]CPD Lookups'!$D$28</definedName>
    <definedName name="CPDList">[9]Controls!$D$249:$D$271</definedName>
    <definedName name="CPDMENU">#REF!</definedName>
    <definedName name="CPE_PMPM" hidden="1">'[31]Rate Dev - CPE'!$U$21</definedName>
    <definedName name="CR_2008_and_2009">'[22]Medicare Cost Report'!$A$7:$O$579</definedName>
    <definedName name="Crowdout">#REF!</definedName>
    <definedName name="CS_AA010">'[32]010'!$AA$11:$AA$75</definedName>
    <definedName name="CS_AA020">'[32]020'!$AA$10:$AA$75</definedName>
    <definedName name="CS_AA0301000">'[32]030'!$AA$9:$AA$31</definedName>
    <definedName name="CS_AA0302000">'[32]030'!$AA$44:$AA$51</definedName>
    <definedName name="CS_AA0308000">'[32]030'!$AA$64:$AA$68</definedName>
    <definedName name="CS_AA0309000">'[32]030'!$AA$78:$AA$82</definedName>
    <definedName name="CS_AA0401000">'[32]040'!$AA$8:$AA$24</definedName>
    <definedName name="CS_AA0402000">'[32]040'!$AA$37:$AA$39</definedName>
    <definedName name="CS_AA0408000">'[32]040'!$AA$52:$AA$54</definedName>
    <definedName name="CS_AA0409000">'[32]040'!$AA$67:$AA$67</definedName>
    <definedName name="CS_AA050">'[32]050'!$AA$9:$AA$75</definedName>
    <definedName name="CS_AA060">'[32]060'!$AA$9:$AA$75</definedName>
    <definedName name="CS_AA070">'[32]070'!$AA$10:$AA$75</definedName>
    <definedName name="CS_AA080">'[32]080'!$AA$11:$AA$75</definedName>
    <definedName name="CS_AA100">'[32]100'!$AA$8:$AA$75</definedName>
    <definedName name="CS_AA110">'[32]110'!$AA$8:$AA$75</definedName>
    <definedName name="CS_AA135">'[32]135'!$AA$6:$AA$75</definedName>
    <definedName name="CS_AA145">'[32]145'!$AA$7:$AA$75</definedName>
    <definedName name="CS_AB010">'[32]010'!$AB$11:$AB$75</definedName>
    <definedName name="CS_AB020">'[32]020'!$AB$10:$AB$75</definedName>
    <definedName name="CS_AB0301000">'[32]030'!$AB$9:$AB$31</definedName>
    <definedName name="CS_AB0302000">'[32]030'!$AB$44:$AB$51</definedName>
    <definedName name="CS_AB0308000">'[32]030'!$AB$64:$AB$68</definedName>
    <definedName name="CS_AB0309000">'[32]030'!$AB$78:$AB$82</definedName>
    <definedName name="CS_AB0401000">'[32]040'!$AB$8:$AB$24</definedName>
    <definedName name="CS_AB0402000">'[32]040'!$AB$37:$AB$39</definedName>
    <definedName name="CS_AB0408000">'[32]040'!$AB$52:$AB$54</definedName>
    <definedName name="CS_AB0409000">'[32]040'!$AB$67:$AB$67</definedName>
    <definedName name="CS_AB050">'[32]050'!$AB$9:$AB$75</definedName>
    <definedName name="CS_AB060">'[32]060'!$AB$9:$AB$75</definedName>
    <definedName name="CS_AB070">'[32]070'!$AB$10:$AB$75</definedName>
    <definedName name="CS_AB080">'[32]080'!$AB$11:$AB$75</definedName>
    <definedName name="CS_AB100">'[32]100'!$AB$8:$AB$75</definedName>
    <definedName name="CS_AB110">'[32]110'!$AB$8:$AB$75</definedName>
    <definedName name="CS_AB135">'[32]135'!$AB$6:$AB$75</definedName>
    <definedName name="CS_AB145">'[32]145'!$AB$7:$AB$75</definedName>
    <definedName name="CS_AC010">'[32]010'!$AC$11:$AC$75</definedName>
    <definedName name="CS_AC020">'[32]020'!$AC$10:$AC$75</definedName>
    <definedName name="CS_AC0301000">'[32]030'!$AC$9:$AC$31</definedName>
    <definedName name="CS_AC0302000">'[32]030'!$AC$44:$AC$51</definedName>
    <definedName name="CS_AC0308000">'[32]030'!$AC$64:$AC$68</definedName>
    <definedName name="CS_AC0309000">'[32]030'!$AC$78:$AC$82</definedName>
    <definedName name="CS_AC0401000">'[32]040'!$AC$8:$AC$24</definedName>
    <definedName name="CS_AC0402000">'[32]040'!$AC$37:$AC$39</definedName>
    <definedName name="CS_AC0408000">'[32]040'!$AC$52:$AC$54</definedName>
    <definedName name="CS_AC0409000">'[32]040'!$AC$67:$AC$67</definedName>
    <definedName name="CS_AC050">'[32]050'!$AC$9:$AC$75</definedName>
    <definedName name="CS_AC060">'[32]060'!$AC$9:$AC$75</definedName>
    <definedName name="CS_AC070">'[32]070'!$AC$10:$AC$75</definedName>
    <definedName name="CS_AC080">'[32]080'!$AC$11:$AC$75</definedName>
    <definedName name="CS_AC100">'[32]100'!$AC$8:$AC$75</definedName>
    <definedName name="CS_AC110">'[32]110'!$AC$8:$AC$75</definedName>
    <definedName name="CS_AC135">'[32]135'!$AC$6:$AC$75</definedName>
    <definedName name="CS_AC145">'[32]145'!$AC$7:$AC$75</definedName>
    <definedName name="CS_AD010">'[32]010'!$AD$11:$AD$75</definedName>
    <definedName name="CS_AD020">'[32]020'!$AD$10:$AD$75</definedName>
    <definedName name="CS_AD0301000">'[32]030'!$AD$9:$AD$31</definedName>
    <definedName name="CS_AD0302000">'[32]030'!$AD$44:$AD$51</definedName>
    <definedName name="CS_AD0308000">'[32]030'!$AD$64:$AD$68</definedName>
    <definedName name="CS_AD0309000">'[32]030'!$AD$78:$AD$82</definedName>
    <definedName name="CS_AD0401000">'[32]040'!$AD$8:$AD$24</definedName>
    <definedName name="CS_AD0402000">'[32]040'!$AD$37:$AD$39</definedName>
    <definedName name="CS_AD0408000">'[32]040'!$AD$52:$AD$54</definedName>
    <definedName name="CS_AD0409000">'[32]040'!$AD$67:$AD$67</definedName>
    <definedName name="CS_AD050">'[32]050'!$AD$9:$AD$75</definedName>
    <definedName name="CS_AD060">'[32]060'!$AD$9:$AD$75</definedName>
    <definedName name="CS_AD070">'[32]070'!$AD$10:$AD$75</definedName>
    <definedName name="CS_AD080">'[32]080'!$AD$11:$AD$75</definedName>
    <definedName name="CS_AD100">'[32]100'!$AD$8:$AD$75</definedName>
    <definedName name="CS_AD110">'[32]110'!$AD$8:$AD$75</definedName>
    <definedName name="CS_AD135">'[32]135'!$AD$6:$AD$75</definedName>
    <definedName name="CS_AD145">'[32]145'!$AD$7:$AD$75</definedName>
    <definedName name="CS_AE010">'[32]010'!$AE$11:$AE$75</definedName>
    <definedName name="CS_AE020">'[32]020'!$AE$10:$AE$75</definedName>
    <definedName name="CS_AE0301000">'[32]030'!$AE$9:$AE$31</definedName>
    <definedName name="CS_AE0302000">'[32]030'!$AE$44:$AE$51</definedName>
    <definedName name="CS_AE0308000">'[32]030'!$AE$64:$AE$68</definedName>
    <definedName name="CS_AE0309000">'[32]030'!$AE$78:$AE$82</definedName>
    <definedName name="CS_AE0401000">'[32]040'!$AE$8:$AE$24</definedName>
    <definedName name="CS_AE0402000">'[32]040'!$AE$37:$AE$39</definedName>
    <definedName name="CS_AE0408000">'[32]040'!$AE$52:$AE$54</definedName>
    <definedName name="CS_AE0409000">'[32]040'!$AE$67:$AE$67</definedName>
    <definedName name="CS_AE050">'[32]050'!$AE$9:$AE$75</definedName>
    <definedName name="CS_AE060">'[32]060'!$AE$9:$AE$75</definedName>
    <definedName name="CS_AE070">'[32]070'!$AE$10:$AE$75</definedName>
    <definedName name="CS_AE080">'[32]080'!$AE$11:$AE$75</definedName>
    <definedName name="CS_AE100">'[32]100'!$AE$8:$AE$75</definedName>
    <definedName name="CS_AE110">'[32]110'!$AE$8:$AE$75</definedName>
    <definedName name="CS_AE135">'[32]135'!$AE$6:$AE$75</definedName>
    <definedName name="CS_AE145">'[32]145'!$AE$7:$AE$75</definedName>
    <definedName name="CS_AF010">'[32]010'!$AF$11:$AF$75</definedName>
    <definedName name="CS_AF020">'[32]020'!$AF$10:$AF$75</definedName>
    <definedName name="CS_AF0301000">'[32]030'!$AF$9:$AF$31</definedName>
    <definedName name="CS_AF0302000">'[32]030'!$AF$44:$AF$51</definedName>
    <definedName name="CS_AF0308000">'[32]030'!$AF$64:$AF$68</definedName>
    <definedName name="CS_AF0309000">'[32]030'!$AF$78:$AF$82</definedName>
    <definedName name="CS_AF0401000">'[32]040'!$AF$8:$AF$24</definedName>
    <definedName name="CS_AF0402000">'[32]040'!$AF$37:$AF$39</definedName>
    <definedName name="CS_AF0408000">'[32]040'!$AF$52:$AF$54</definedName>
    <definedName name="CS_AF0409000">'[32]040'!$AF$67:$AF$67</definedName>
    <definedName name="CS_AF050">'[32]050'!$AF$9:$AF$75</definedName>
    <definedName name="CS_AF060">'[32]060'!$AF$9:$AF$75</definedName>
    <definedName name="CS_AF070">'[32]070'!$AF$10:$AF$75</definedName>
    <definedName name="CS_AF080">'[32]080'!$AF$11:$AF$75</definedName>
    <definedName name="CS_AF100">'[32]100'!$AF$8:$AF$75</definedName>
    <definedName name="CS_AF110">'[32]110'!$AF$8:$AF$75</definedName>
    <definedName name="CS_AF135">'[32]135'!$AF$6:$AF$75</definedName>
    <definedName name="CS_AF145">'[32]145'!$AF$7:$AF$75</definedName>
    <definedName name="CS_AG010">'[32]010'!$AG$11:$AG$75</definedName>
    <definedName name="CS_AG020">'[32]020'!$AG$10:$AG$75</definedName>
    <definedName name="CS_AG0301000">'[32]030'!$AG$9:$AG$31</definedName>
    <definedName name="CS_AG0302000">'[32]030'!$AG$44:$AG$51</definedName>
    <definedName name="CS_AG0308000">'[32]030'!$AG$64:$AG$68</definedName>
    <definedName name="CS_AG0309000">'[32]030'!$AG$78:$AG$82</definedName>
    <definedName name="CS_AG0401000">'[32]040'!$AG$8:$AG$24</definedName>
    <definedName name="CS_AG0402000">'[32]040'!$AG$37:$AG$39</definedName>
    <definedName name="CS_AG0408000">'[32]040'!$AG$52:$AG$54</definedName>
    <definedName name="CS_AG0409000">'[32]040'!$AG$67:$AG$67</definedName>
    <definedName name="CS_AG050">'[32]050'!$AG$9:$AG$75</definedName>
    <definedName name="CS_AG060">'[32]060'!$AG$9:$AG$75</definedName>
    <definedName name="CS_AG070">'[32]070'!$AG$10:$AG$75</definedName>
    <definedName name="CS_AG080">'[32]080'!$AG$11:$AG$75</definedName>
    <definedName name="CS_AG100">'[32]100'!$AG$8:$AG$75</definedName>
    <definedName name="CS_AG110">'[32]110'!$AG$8:$AG$75</definedName>
    <definedName name="CS_AG135">'[32]135'!$AG$6:$AG$75</definedName>
    <definedName name="CS_AG145">'[32]145'!$AG$7:$AG$75</definedName>
    <definedName name="CS_AH010">'[32]010'!$AH$11:$AH$75</definedName>
    <definedName name="CS_AH020">'[32]020'!$AH$10:$AH$75</definedName>
    <definedName name="CS_AH0301000">'[32]030'!$AH$9:$AH$31</definedName>
    <definedName name="CS_AH0302000">'[32]030'!$AH$44:$AH$51</definedName>
    <definedName name="CS_AH0308000">'[32]030'!$AH$64:$AH$68</definedName>
    <definedName name="CS_AH0309000">'[32]030'!$AH$78:$AH$82</definedName>
    <definedName name="CS_AH0401000">'[32]040'!$AH$8:$AH$24</definedName>
    <definedName name="CS_AH0402000">'[32]040'!$AH$37:$AH$39</definedName>
    <definedName name="CS_AH0408000">'[32]040'!$AH$52:$AH$54</definedName>
    <definedName name="CS_AH0409000">'[32]040'!$AH$67:$AH$67</definedName>
    <definedName name="CS_AH050">'[32]050'!$AH$9:$AH$75</definedName>
    <definedName name="CS_AH060">'[32]060'!$AH$9:$AH$75</definedName>
    <definedName name="CS_AH070">'[32]070'!$AH$10:$AH$75</definedName>
    <definedName name="CS_AH080">'[32]080'!$AH$11:$AH$75</definedName>
    <definedName name="CS_AH100">'[32]100'!$AH$8:$AH$75</definedName>
    <definedName name="CS_AH110">'[32]110'!$AH$8:$AH$75</definedName>
    <definedName name="CS_AH135">'[32]135'!$AH$6:$AH$75</definedName>
    <definedName name="CS_AH145">'[32]145'!$AH$7:$AH$75</definedName>
    <definedName name="CS_AK010">'[32]010'!$AK$11:$AK$75</definedName>
    <definedName name="CS_AK020">'[32]020'!$AK$10:$AK$75</definedName>
    <definedName name="CS_AK0301000">'[32]030'!$AK$9:$AK$31</definedName>
    <definedName name="CS_AK0302000">'[32]030'!$AK$44:$AK$51</definedName>
    <definedName name="CS_AK0308000">'[32]030'!$AK$64:$AK$68</definedName>
    <definedName name="CS_AK0309000">'[32]030'!$AK$78:$AK$82</definedName>
    <definedName name="CS_AK0401000">'[32]040'!$AK$8:$AK$24</definedName>
    <definedName name="CS_AK0402000">'[32]040'!$AK$37:$AK$39</definedName>
    <definedName name="CS_AK0408000">'[32]040'!$AK$52:$AK$54</definedName>
    <definedName name="CS_AK0409000">'[32]040'!$AK$67:$AK$67</definedName>
    <definedName name="CS_AK050">'[32]050'!$AK$9:$AK$75</definedName>
    <definedName name="CS_AK060">'[32]060'!$AK$9:$AK$75</definedName>
    <definedName name="CS_AK070">'[32]070'!$AK$10:$AK$75</definedName>
    <definedName name="CS_AK080">'[32]080'!$AK$11:$AK$75</definedName>
    <definedName name="CS_AK100">'[32]100'!$AK$8:$AK$75</definedName>
    <definedName name="CS_AK110">'[32]110'!$AK$8:$AK$75</definedName>
    <definedName name="CS_AK135">'[32]135'!$AK$6:$AK$75</definedName>
    <definedName name="CS_AK145">'[32]145'!$AK$7:$AK$75</definedName>
    <definedName name="CS_C010">'[32]010'!$C$11:$C$75</definedName>
    <definedName name="CS_C020">'[32]020'!$C$10:$C$75</definedName>
    <definedName name="CS_C0301000">'[32]030'!$C$9:$C$31</definedName>
    <definedName name="CS_C0302000">'[32]030'!$C$44:$C$51</definedName>
    <definedName name="CS_C0308000">'[32]030'!$C$64:$C$68</definedName>
    <definedName name="CS_C0309000">'[32]030'!$C$78:$C$82</definedName>
    <definedName name="CS_C0401000">'[32]040'!$C$8:$C$24</definedName>
    <definedName name="CS_C0402000">'[32]040'!$C$37:$C$39</definedName>
    <definedName name="CS_C0408000">'[32]040'!$C$52:$C$54</definedName>
    <definedName name="CS_C0409000">'[32]040'!$C$67:$C$67</definedName>
    <definedName name="CS_C050">'[32]050'!$C$9:$C$75</definedName>
    <definedName name="CS_C060">'[32]060'!$C$9:$C$75</definedName>
    <definedName name="CS_C070">'[32]070'!$C$10:$C$75</definedName>
    <definedName name="CS_C080">'[32]080'!$C$11:$C$75</definedName>
    <definedName name="CS_C100">'[32]100'!$C$8:$C$75</definedName>
    <definedName name="CS_C110">'[32]110'!$C$8:$C$75</definedName>
    <definedName name="CS_C135">'[32]135'!$C$6:$C$75</definedName>
    <definedName name="CS_C145">'[32]145'!$C$7:$C$75</definedName>
    <definedName name="CS_G010">'[32]010'!$G$11:$G$75</definedName>
    <definedName name="CS_G020">'[32]020'!$G$10:$G$75</definedName>
    <definedName name="CS_G0301000">'[32]030'!$G$9:$G$31</definedName>
    <definedName name="CS_G0302000">'[32]030'!$G$44:$G$51</definedName>
    <definedName name="CS_G0308000">'[32]030'!$G$64:$G$68</definedName>
    <definedName name="CS_G0309000">'[32]030'!$G$78:$G$82</definedName>
    <definedName name="CS_G0401000">'[32]040'!$G$8:$G$24</definedName>
    <definedName name="CS_G0402000">'[32]040'!$G$37:$G$39</definedName>
    <definedName name="CS_G0408000">'[32]040'!$G$52:$G$54</definedName>
    <definedName name="CS_G0409000">'[32]040'!$G$67:$G$67</definedName>
    <definedName name="CS_G050">'[32]050'!$G$9:$G$75</definedName>
    <definedName name="CS_G060">'[32]060'!$G$9:$G$75</definedName>
    <definedName name="CS_G070">'[32]070'!$G$10:$G$75</definedName>
    <definedName name="CS_G080">'[32]080'!$G$11:$G$75</definedName>
    <definedName name="CS_G100">'[32]100'!$G$8:$G$75</definedName>
    <definedName name="CS_G110">'[32]110'!$G$8:$G$75</definedName>
    <definedName name="CS_G135">'[32]135'!$G$6:$G$75</definedName>
    <definedName name="CS_G145">'[32]145'!$G$7:$G$75</definedName>
    <definedName name="CS_H010">'[32]010'!$H$11:$H$75</definedName>
    <definedName name="CS_H020">'[32]020'!$H$10:$H$75</definedName>
    <definedName name="CS_H0301000">'[32]030'!$H$9:$H$31</definedName>
    <definedName name="CS_H0302000">'[32]030'!$H$44:$H$51</definedName>
    <definedName name="CS_H0308000">'[32]030'!$H$64:$H$68</definedName>
    <definedName name="CS_H0309000">'[32]030'!$H$78:$H$82</definedName>
    <definedName name="CS_H0401000">'[32]040'!$H$8:$H$24</definedName>
    <definedName name="CS_H0402000">'[32]040'!$H$37:$H$39</definedName>
    <definedName name="CS_H0408000">'[32]040'!$H$52:$H$54</definedName>
    <definedName name="CS_H0409000">'[32]040'!$H$67:$H$67</definedName>
    <definedName name="CS_H050">'[32]050'!$H$9:$H$75</definedName>
    <definedName name="CS_H060">'[32]060'!$H$9:$H$75</definedName>
    <definedName name="CS_H070">'[32]070'!$H$10:$H$75</definedName>
    <definedName name="CS_H080">'[32]080'!$H$11:$H$75</definedName>
    <definedName name="CS_H100">'[32]100'!$H$8:$H$75</definedName>
    <definedName name="CS_H110">'[32]110'!$H$8:$H$75</definedName>
    <definedName name="CS_H135">'[32]135'!$H$6:$H$75</definedName>
    <definedName name="CS_H145">'[32]145'!$H$7:$H$75</definedName>
    <definedName name="CS_I010">'[32]010'!$I$11:$I$75</definedName>
    <definedName name="CS_I020">'[32]020'!$I$10:$I$75</definedName>
    <definedName name="CS_I0301000">'[32]030'!$I$9:$I$31</definedName>
    <definedName name="CS_I0302000">'[32]030'!$I$44:$I$51</definedName>
    <definedName name="CS_I0308000">'[32]030'!$I$64:$I$68</definedName>
    <definedName name="CS_I0309000">'[32]030'!$I$78:$I$82</definedName>
    <definedName name="CS_I0401000">'[32]040'!$I$8:$I$24</definedName>
    <definedName name="CS_I0402000">'[32]040'!$I$37:$I$39</definedName>
    <definedName name="CS_I0408000">'[32]040'!$I$52:$I$54</definedName>
    <definedName name="CS_I0409000">'[32]040'!$I$67:$I$67</definedName>
    <definedName name="CS_I050">'[32]050'!$I$9:$I$75</definedName>
    <definedName name="CS_I060">'[32]060'!$I$9:$I$75</definedName>
    <definedName name="CS_I070">'[32]070'!$I$10:$I$75</definedName>
    <definedName name="CS_I080">'[32]080'!$I$11:$I$75</definedName>
    <definedName name="CS_I100">'[32]100'!$I$8:$I$75</definedName>
    <definedName name="CS_I110">'[32]110'!$I$8:$I$75</definedName>
    <definedName name="CS_I135">'[32]135'!$I$6:$I$75</definedName>
    <definedName name="CS_I145">'[32]145'!$I$7:$I$75</definedName>
    <definedName name="CS_J010">'[32]010'!$J$11:$J$75</definedName>
    <definedName name="CS_J020">'[32]020'!$J$10:$J$75</definedName>
    <definedName name="CS_J0301000">'[32]030'!$J$9:$J$31</definedName>
    <definedName name="CS_J0302000">'[32]030'!$J$44:$J$51</definedName>
    <definedName name="CS_J0308000">'[32]030'!$J$64:$J$68</definedName>
    <definedName name="CS_J0309000">'[32]030'!$J$78:$J$82</definedName>
    <definedName name="CS_J0401000">'[32]040'!$J$8:$J$24</definedName>
    <definedName name="CS_J0402000">'[32]040'!$J$37:$J$39</definedName>
    <definedName name="CS_J0408000">'[32]040'!$J$52:$J$54</definedName>
    <definedName name="CS_J0409000">'[32]040'!$J$67:$J$67</definedName>
    <definedName name="CS_J050">'[32]050'!$J$9:$J$75</definedName>
    <definedName name="CS_J060">'[32]060'!$J$9:$J$75</definedName>
    <definedName name="CS_J070">'[32]070'!$J$10:$J$75</definedName>
    <definedName name="CS_J080">'[32]080'!$J$11:$J$75</definedName>
    <definedName name="CS_J100">'[32]100'!$J$8:$J$75</definedName>
    <definedName name="CS_J110">'[32]110'!$J$8:$J$75</definedName>
    <definedName name="CS_J135">'[32]135'!$J$6:$J$75</definedName>
    <definedName name="CS_J145">'[32]145'!$J$7:$J$75</definedName>
    <definedName name="CS_K010">'[32]010'!$K$11:$K$75</definedName>
    <definedName name="CS_K020">'[32]020'!$K$10:$K$75</definedName>
    <definedName name="CS_K0301000">'[32]030'!$K$9:$K$31</definedName>
    <definedName name="CS_K0302000">'[32]030'!$K$44:$K$51</definedName>
    <definedName name="CS_K0308000">'[32]030'!$K$64:$K$68</definedName>
    <definedName name="CS_K0309000">'[32]030'!$K$78:$K$82</definedName>
    <definedName name="CS_K0401000">'[32]040'!$K$8:$K$24</definedName>
    <definedName name="CS_K0402000">'[32]040'!$K$37:$K$39</definedName>
    <definedName name="CS_K0408000">'[32]040'!$K$52:$K$54</definedName>
    <definedName name="CS_K0409000">'[32]040'!$K$67:$K$67</definedName>
    <definedName name="CS_K050">'[32]050'!$K$9:$K$75</definedName>
    <definedName name="CS_K060">'[32]060'!$K$9:$K$75</definedName>
    <definedName name="CS_K070">'[32]070'!$K$10:$K$75</definedName>
    <definedName name="CS_K080">'[32]080'!$K$11:$K$75</definedName>
    <definedName name="CS_K100">'[32]100'!$K$8:$K$75</definedName>
    <definedName name="CS_K110">'[32]110'!$K$8:$K$75</definedName>
    <definedName name="CS_K135">'[32]135'!$K$6:$K$75</definedName>
    <definedName name="CS_K145">'[32]145'!$K$7:$K$75</definedName>
    <definedName name="CS_L010">'[32]010'!$L$11:$L$75</definedName>
    <definedName name="CS_L020">'[32]020'!$L$10:$L$75</definedName>
    <definedName name="CS_L0301000">'[32]030'!$L$9:$L$31</definedName>
    <definedName name="CS_L0302000">'[32]030'!$L$44:$L$51</definedName>
    <definedName name="CS_L0308000">'[32]030'!$L$64:$L$68</definedName>
    <definedName name="CS_L0309000">'[32]030'!$L$78:$L$82</definedName>
    <definedName name="CS_L0401000">'[32]040'!$L$8:$L$24</definedName>
    <definedName name="CS_L0402000">'[32]040'!$L$37:$L$39</definedName>
    <definedName name="CS_L0408000">'[32]040'!$L$52:$L$54</definedName>
    <definedName name="CS_L0409000">'[32]040'!$L$67:$L$67</definedName>
    <definedName name="CS_L050">'[32]050'!$L$9:$L$75</definedName>
    <definedName name="CS_L060">'[32]060'!$L$9:$L$75</definedName>
    <definedName name="CS_L070">'[32]070'!$L$10:$L$75</definedName>
    <definedName name="CS_L080">'[32]080'!$L$11:$L$75</definedName>
    <definedName name="CS_L100">'[32]100'!$L$8:$L$75</definedName>
    <definedName name="CS_L110">'[32]110'!$L$8:$L$75</definedName>
    <definedName name="CS_L135">'[32]135'!$L$6:$L$75</definedName>
    <definedName name="CS_L145">'[32]145'!$L$7:$L$75</definedName>
    <definedName name="CS_M010">'[32]010'!$M$11:$M$75</definedName>
    <definedName name="CS_M020">'[32]020'!$M$10:$M$75</definedName>
    <definedName name="CS_M0301000">'[32]030'!$M$9:$M$31</definedName>
    <definedName name="CS_M0302000">'[32]030'!$M$44:$M$51</definedName>
    <definedName name="CS_M0308000">'[32]030'!$M$64:$M$68</definedName>
    <definedName name="CS_M0309000">'[32]030'!$M$78:$M$82</definedName>
    <definedName name="CS_M0401000">'[32]040'!$M$8:$M$24</definedName>
    <definedName name="CS_M0402000">'[32]040'!$M$37:$M$39</definedName>
    <definedName name="CS_M0408000">'[32]040'!$M$52:$M$54</definedName>
    <definedName name="CS_M0409000">'[32]040'!$M$67:$M$67</definedName>
    <definedName name="CS_M050">'[32]050'!$M$9:$M$75</definedName>
    <definedName name="CS_M060">'[32]060'!$M$9:$M$75</definedName>
    <definedName name="CS_M070">'[32]070'!$M$10:$M$75</definedName>
    <definedName name="CS_M080">'[32]080'!$M$11:$M$75</definedName>
    <definedName name="CS_M100">'[32]100'!$M$8:$M$75</definedName>
    <definedName name="CS_M110">'[32]110'!$M$8:$M$75</definedName>
    <definedName name="CS_M135">'[32]135'!$M$6:$M$75</definedName>
    <definedName name="CS_M145">'[32]145'!$M$7:$M$75</definedName>
    <definedName name="CS_N010">'[32]010'!$N$11:$N$75</definedName>
    <definedName name="CS_N020">'[32]020'!$N$10:$N$75</definedName>
    <definedName name="CS_N0301000">'[32]030'!$N$9:$N$31</definedName>
    <definedName name="CS_N0302000">'[32]030'!$N$44:$N$51</definedName>
    <definedName name="CS_N0308000">'[32]030'!$N$64:$N$68</definedName>
    <definedName name="CS_N0309000">'[32]030'!$N$78:$N$82</definedName>
    <definedName name="CS_N0401000">'[32]040'!$N$8:$N$24</definedName>
    <definedName name="CS_N0402000">'[32]040'!$N$37:$N$39</definedName>
    <definedName name="CS_N0408000">'[32]040'!$N$52:$N$54</definedName>
    <definedName name="CS_N0409000">'[32]040'!$N$67:$N$67</definedName>
    <definedName name="CS_N050">'[32]050'!$N$9:$N$75</definedName>
    <definedName name="CS_N060">'[32]060'!$N$9:$N$75</definedName>
    <definedName name="CS_N070">'[32]070'!$N$10:$N$75</definedName>
    <definedName name="CS_N080">'[32]080'!$N$11:$N$75</definedName>
    <definedName name="CS_N100">'[32]100'!$N$8:$N$75</definedName>
    <definedName name="CS_N110">'[32]110'!$N$8:$N$75</definedName>
    <definedName name="CS_N135">'[32]135'!$N$6:$N$75</definedName>
    <definedName name="CS_N145">'[32]145'!$N$7:$N$75</definedName>
    <definedName name="CS_O010">'[32]010'!$O$11:$O$75</definedName>
    <definedName name="CS_O020">'[32]020'!$O$10:$O$75</definedName>
    <definedName name="CS_O0301000">'[32]030'!$O$9:$O$31</definedName>
    <definedName name="CS_O0302000">'[32]030'!$O$44:$O$51</definedName>
    <definedName name="CS_O0308000">'[32]030'!$O$64:$O$68</definedName>
    <definedName name="CS_O0309000">'[32]030'!$O$78:$O$82</definedName>
    <definedName name="CS_O0401000">'[32]040'!$O$8:$O$24</definedName>
    <definedName name="CS_O0402000">'[32]040'!$O$37:$O$39</definedName>
    <definedName name="CS_O0408000">'[32]040'!$O$52:$O$54</definedName>
    <definedName name="CS_O0409000">'[32]040'!$O$67:$O$67</definedName>
    <definedName name="CS_O050">'[32]050'!$O$9:$O$75</definedName>
    <definedName name="CS_O060">'[32]060'!$O$9:$O$75</definedName>
    <definedName name="CS_O070">'[32]070'!$O$10:$O$75</definedName>
    <definedName name="CS_O080">'[32]080'!$O$11:$O$75</definedName>
    <definedName name="CS_O100">'[32]100'!$O$8:$O$75</definedName>
    <definedName name="CS_O110">'[32]110'!$O$8:$O$75</definedName>
    <definedName name="CS_O135">'[32]135'!$O$6:$O$75</definedName>
    <definedName name="CS_O145">'[32]145'!$O$7:$O$75</definedName>
    <definedName name="CS_P010">'[32]010'!$P$11:$P$75</definedName>
    <definedName name="CS_P020">'[32]020'!$P$10:$P$75</definedName>
    <definedName name="CS_P0301000">'[32]030'!$P$9:$P$31</definedName>
    <definedName name="CS_P0302000">'[32]030'!$P$44:$P$51</definedName>
    <definedName name="CS_P0308000">'[32]030'!$P$64:$P$68</definedName>
    <definedName name="CS_P0309000">'[32]030'!$P$78:$P$82</definedName>
    <definedName name="CS_P0401000">'[32]040'!$P$8:$P$24</definedName>
    <definedName name="CS_P0402000">'[32]040'!$P$37:$P$39</definedName>
    <definedName name="CS_P0408000">'[32]040'!$P$52:$P$54</definedName>
    <definedName name="CS_P0409000">'[32]040'!$P$67:$P$67</definedName>
    <definedName name="CS_P050">'[32]050'!$P$9:$P$75</definedName>
    <definedName name="CS_P060">'[32]060'!$P$9:$P$75</definedName>
    <definedName name="CS_P070">'[32]070'!$P$10:$P$75</definedName>
    <definedName name="CS_P080">'[32]080'!$P$11:$P$75</definedName>
    <definedName name="CS_P100">'[32]100'!$P$8:$P$75</definedName>
    <definedName name="CS_P110">'[32]110'!$P$8:$P$75</definedName>
    <definedName name="CS_P135">'[32]135'!$P$6:$P$75</definedName>
    <definedName name="CS_P145">'[32]145'!$P$7:$P$75</definedName>
    <definedName name="CS_R010">'[32]010'!$R$11:$R$75</definedName>
    <definedName name="CS_R020">'[32]020'!$R$10:$R$75</definedName>
    <definedName name="CS_R0301000">'[32]030'!$R$9:$R$31</definedName>
    <definedName name="CS_R0302000">'[32]030'!$R$44:$R$51</definedName>
    <definedName name="CS_R0308000">'[32]030'!$R$64:$R$68</definedName>
    <definedName name="CS_R0309000">'[32]030'!$R$78:$R$82</definedName>
    <definedName name="CS_R0401000">'[32]040'!$R$8:$R$24</definedName>
    <definedName name="CS_R0402000">'[32]040'!$R$37:$R$39</definedName>
    <definedName name="CS_R0408000">'[32]040'!$R$52:$R$54</definedName>
    <definedName name="CS_R0409000">'[32]040'!$R$67:$R$67</definedName>
    <definedName name="CS_R050">'[32]050'!$R$9:$R$75</definedName>
    <definedName name="CS_R060">'[32]060'!$R$9:$R$75</definedName>
    <definedName name="CS_R070">'[32]070'!$R$10:$R$75</definedName>
    <definedName name="CS_R080">'[32]080'!$R$11:$R$75</definedName>
    <definedName name="CS_R100">'[32]100'!$R$8:$R$75</definedName>
    <definedName name="CS_R110">'[32]110'!$R$8:$R$75</definedName>
    <definedName name="CS_R135">'[32]135'!$R$6:$R$75</definedName>
    <definedName name="CS_R145">'[32]145'!$R$7:$R$75</definedName>
    <definedName name="CS_Y010">'[32]010'!$Y$11:$Y$75</definedName>
    <definedName name="CS_Y020">'[32]020'!$Y$10:$Y$75</definedName>
    <definedName name="CS_Y0301000">'[32]030'!$Y$9:$Y$31</definedName>
    <definedName name="CS_Y0302000">'[32]030'!$Y$44:$Y$51</definedName>
    <definedName name="CS_Y0308000">'[32]030'!$Y$64:$Y$68</definedName>
    <definedName name="CS_Y0309000">'[32]030'!$Y$78:$Y$82</definedName>
    <definedName name="CS_Y0401000">'[32]040'!$Y$8:$Y$24</definedName>
    <definedName name="CS_Y0402000">'[32]040'!$Y$37:$Y$39</definedName>
    <definedName name="CS_Y0408000">'[32]040'!$Y$52:$Y$54</definedName>
    <definedName name="CS_Y0409000">'[32]040'!$Y$67:$Y$67</definedName>
    <definedName name="CS_Y050">'[32]050'!$Y$9:$Y$75</definedName>
    <definedName name="CS_Y060">'[32]060'!$Y$9:$Y$75</definedName>
    <definedName name="CS_Y070">'[32]070'!$Y$10:$Y$75</definedName>
    <definedName name="CS_Y080">'[32]080'!$Y$11:$Y$75</definedName>
    <definedName name="CS_Y100">'[32]100'!$Y$8:$Y$75</definedName>
    <definedName name="CS_Y110">'[32]110'!$Y$8:$Y$75</definedName>
    <definedName name="CS_Y135">'[32]135'!$Y$6:$Y$75</definedName>
    <definedName name="CS_Y145">'[32]145'!$Y$7:$Y$75</definedName>
    <definedName name="CS_Z010">'[32]010'!$Z$11:$Z$75</definedName>
    <definedName name="CS_Z020">'[32]020'!$Z$10:$Z$75</definedName>
    <definedName name="CS_Z0301000">'[32]030'!$Z$9:$Z$31</definedName>
    <definedName name="CS_Z0302000">'[32]030'!$Z$44:$Z$51</definedName>
    <definedName name="CS_Z0308000">'[32]030'!$Z$64:$Z$68</definedName>
    <definedName name="CS_Z0309000">'[32]030'!$Z$78:$Z$82</definedName>
    <definedName name="CS_Z0401000">'[32]040'!$Z$8:$Z$24</definedName>
    <definedName name="CS_Z0402000">'[32]040'!$Z$37:$Z$39</definedName>
    <definedName name="CS_Z0408000">'[32]040'!$Z$52:$Z$54</definedName>
    <definedName name="CS_Z0409000">'[32]040'!$Z$67:$Z$67</definedName>
    <definedName name="CS_Z050">'[32]050'!$Z$9:$Z$75</definedName>
    <definedName name="CS_Z060">'[32]060'!$Z$9:$Z$75</definedName>
    <definedName name="CS_Z070">'[32]070'!$Z$10:$Z$75</definedName>
    <definedName name="CS_Z080">'[32]080'!$Z$11:$Z$75</definedName>
    <definedName name="CS_Z100">'[32]100'!$Z$8:$Z$75</definedName>
    <definedName name="CS_Z110">'[32]110'!$Z$8:$Z$75</definedName>
    <definedName name="CS_Z135">'[32]135'!$Z$6:$Z$75</definedName>
    <definedName name="CS_Z145">'[32]145'!$Z$7:$Z$75</definedName>
    <definedName name="CurrentSel_Reformat">'[9]Data Load'!$B$2</definedName>
    <definedName name="CurrentSelection">'[9]Data Load'!$B$23</definedName>
    <definedName name="CurStep">'[33]Data Entry Sheet'!$C$22</definedName>
    <definedName name="CY_02_Enrollment">#REF!</definedName>
    <definedName name="CY06_Distr">[34]Key!$E$2:$I$61</definedName>
    <definedName name="CY07_Distr">[34]Key!$K$2:$O$61</definedName>
    <definedName name="d">[35]Rates!$D$15</definedName>
    <definedName name="data">#REF!</definedName>
    <definedName name="data_label">[28]data!$A$4:$IV$4</definedName>
    <definedName name="data1">#REF!</definedName>
    <definedName name="DataLoadDate">#REF!</definedName>
    <definedName name="DataRange">#REF!</definedName>
    <definedName name="DATE1">'[19]GF-S'!$I$2</definedName>
    <definedName name="DATE2">'[19]GF-S'!$I$3</definedName>
    <definedName name="DateTime">#REF!</definedName>
    <definedName name="dclm">[36]dclm!#REF!</definedName>
    <definedName name="dclm_label">[36]dclm!#REF!</definedName>
    <definedName name="ddd" hidden="1">#REF!</definedName>
    <definedName name="Deduct_In">[9]Controls!$C$273</definedName>
    <definedName name="Deduct_OON">[9]Controls!$C$279</definedName>
    <definedName name="DemogList">[9]Controls!$D$18:$D$23</definedName>
    <definedName name="DemogNumber">[9]Controls!$C$16</definedName>
    <definedName name="DemogValue">[9]Controls!$D$16</definedName>
    <definedName name="Detail">#REF!</definedName>
    <definedName name="df">[16]Rates!$E$11</definedName>
    <definedName name="dfs" hidden="1">{#N/A,#N/A,FALSE,"CASES";#N/A,#N/A,FALSE,"EXPENDITURES"}</definedName>
    <definedName name="dfsdef">[16]Rates!$C$146:$C$147</definedName>
    <definedName name="DoHM">'[27]Benefit Input'!$D$192</definedName>
    <definedName name="dreins">#REF!</definedName>
    <definedName name="dreins_label">#REF!</definedName>
    <definedName name="drfaq" comment="OFFSET(prst!$I$51,0,0,COUNTIF(prst!$I$51:$I$85,&quot;&gt;&quot;&quot;&quot;))">OFFSET([16]prst!$I$51,0,0,COUNTIF([16]prst!$I$51:$I$85,"&gt;"""))</definedName>
    <definedName name="Drop_Out_Rate">#REF!</definedName>
    <definedName name="DropZone">#REF!</definedName>
    <definedName name="dshfac2">#REF!</definedName>
    <definedName name="DSHFAC3">#REF!</definedName>
    <definedName name="dshp_flag">'[7]FFS Dollars'!$H$13</definedName>
    <definedName name="dumpthis">#REF!</definedName>
    <definedName name="DUPFORECAST">#REF!</definedName>
    <definedName name="DY_List">'[3]DY Def'!$B$5:$AE$5</definedName>
    <definedName name="elig_data">'[7]New Elig Enroll'!$A$25:$Y$35</definedName>
    <definedName name="elig_head">'[7]New Elig Enroll'!$A$24:$Y$24</definedName>
    <definedName name="EligibilitySAS">'[11]Eligibility (SAS)'!$B$11:$E$169</definedName>
    <definedName name="End12MoRng">[20]Settings!$F$2</definedName>
    <definedName name="enddate">'[7]Bills Impact (2)'!$BA$2</definedName>
    <definedName name="enddate2">'[7]Bills Impact (2)'!$BA$11</definedName>
    <definedName name="enr">#REF!</definedName>
    <definedName name="enroll">#REF!</definedName>
    <definedName name="enroll_data">'[7]New Elig Enroll'!$A$6:$Y$16</definedName>
    <definedName name="enroll_head">'[7]New Elig Enroll'!$A$5:$Y$5</definedName>
    <definedName name="ExamsChildrenOnly">[9]Controls!$C$14</definedName>
    <definedName name="ExcludeMailOrder">[9]Controls!#REF!</definedName>
    <definedName name="exempts">#REF!</definedName>
    <definedName name="exhibit_current_selection">[36]Idx!$CS$12</definedName>
    <definedName name="Ext_1214_flag">'[7]FFS Dollars'!$H$17</definedName>
    <definedName name="f" comment="OFFSET(prst!$J$1,0,0,COUNTIF(prst!$J$1:$J$25,&quot;&gt;&quot;&quot;&quot;))">OFFSET([16]prst!$J$1,0,0,COUNTIF([16]prst!$J$1:$J$25,"&gt;"""))</definedName>
    <definedName name="faaa">#REF!</definedName>
    <definedName name="fac">#REF!</definedName>
    <definedName name="Family_MedicalFY1">[37]Rates!$C$9</definedName>
    <definedName name="Family_MedicalFY2">[37]Rates!$D$9</definedName>
    <definedName name="Family_MedicalFY3">[37]Rates!$E$9</definedName>
    <definedName name="Family_MedicalFY4">[37]Rates!$F$9</definedName>
    <definedName name="Family_Planning_Only_Med_1677">#REF!</definedName>
    <definedName name="FamilyDeduct">[9]Controls!$C$274</definedName>
    <definedName name="FamilyDeduct_OON">[9]Controls!$C$280</definedName>
    <definedName name="FamilyDeductFactor">[9]Controls!$E$273</definedName>
    <definedName name="FamilyDeductFactor_OON">[9]Controls!$E$279</definedName>
    <definedName name="FamilyDeductList">[9]Controls!$D$275:$D$278</definedName>
    <definedName name="FamilyDeductOptions">[27]Controls!$C$298</definedName>
    <definedName name="FamilyDeductOptions_OON">[27]Controls!$C$324</definedName>
    <definedName name="FamilyDeductOptionsList">[27]Controls!$D$299:$D$301</definedName>
    <definedName name="FC">#REF!</definedName>
    <definedName name="FC0706_FINAL">#REF!</definedName>
    <definedName name="FC0806_FINAL">#REF!</definedName>
    <definedName name="FC0806_FINAL_EX">#REF!</definedName>
    <definedName name="FC0811_FINAL">#REF!</definedName>
    <definedName name="FC0903_FINAL">#REF!</definedName>
    <definedName name="FC0906_FINAL">#REF!</definedName>
    <definedName name="FC0911_FINAL">#REF!</definedName>
    <definedName name="FCCASE">#REF!</definedName>
    <definedName name="fda">#REF!</definedName>
    <definedName name="fdg" comment="OFFSET(prst!$F$51,0,0,COUNTIF(prst!$F$51:$F$85,&quot;&gt;&quot;&quot;&quot;))">OFFSET([16]prst!$F$51,0,0,COUNTIF([16]prst!$F$51:$F$85,"&gt;"""))</definedName>
    <definedName name="feddshallotavail">#REF!</definedName>
    <definedName name="Fflag">[38]PT!#REF!</definedName>
    <definedName name="ffp">'[39]Sched 1 BASELINE'!$Q$10</definedName>
    <definedName name="ffslookup3">'[40]PPS Lookup'!$A$3:$G$47</definedName>
    <definedName name="FIDA_Flag">'[7]FFS Dollars'!$H$27</definedName>
    <definedName name="File_to_Reformat">'[9]Data Load'!$B$3</definedName>
    <definedName name="File_to_Reformat_Dir">'[9]Data Load'!$B$6</definedName>
    <definedName name="FileName">'[27]Data Load'!$B$23</definedName>
    <definedName name="FilterCriteria2">#REF!</definedName>
    <definedName name="FilterList1_OON">[21]Summary!#REF!</definedName>
    <definedName name="FilterList2">'[9]Summary - Note CPD not linked'!#REF!</definedName>
    <definedName name="filterlist3">#REF!</definedName>
    <definedName name="FiscalYear">[22]Assumptions!$C$7</definedName>
    <definedName name="fmaprates">#REF!</definedName>
    <definedName name="FOR">[41]APS_new!#REF!</definedName>
    <definedName name="fore2">#REF!</definedName>
    <definedName name="forecast">#REF!</definedName>
    <definedName name="FORECAST_DATA">#REF!</definedName>
    <definedName name="forecast2">#REF!</definedName>
    <definedName name="Forecast20170208">#REF!</definedName>
    <definedName name="forecastfall2017icf">#REF!</definedName>
    <definedName name="forecastfall2017icf20170929">#REF!</definedName>
    <definedName name="forecastfall2017rd20170929">#REF!</definedName>
    <definedName name="forecastfallicfsept2017">#REF!</definedName>
    <definedName name="forecasthealth">#REF!</definedName>
    <definedName name="forecastoctober2017al">#REF!</definedName>
    <definedName name="forecastpercapip">#REF!</definedName>
    <definedName name="forecastsept182017">#REF!</definedName>
    <definedName name="forecastsl20171002">#REF!</definedName>
    <definedName name="FreqSheets">'[9]Print Flags'!$B$10</definedName>
    <definedName name="FTEAgency">[12]FTEs!#REF!</definedName>
    <definedName name="FTEDateTime">#REF!</definedName>
    <definedName name="FTEExpenses">'[13]AFRS DATA - AUTO'!$BM$6:$CG$173</definedName>
    <definedName name="FTEFflag">[12]FTEs!#REF!</definedName>
    <definedName name="FTEfundflag">[12]FTEs!#REF!</definedName>
    <definedName name="FTEfunds">[12]FTEs!#REF!</definedName>
    <definedName name="FTEOperCap">[12]FTEs!#REF!</definedName>
    <definedName name="FTEProg">#REF!</definedName>
    <definedName name="FTESubobjects">[12]FTEs!#REF!</definedName>
    <definedName name="FTEsubprog">[12]FTEs!#REF!</definedName>
    <definedName name="fund">#REF!</definedName>
    <definedName name="Fund_Detail">[5]BU03!$B$168:$D$201</definedName>
    <definedName name="Fundflag">[38]PT!#REF!</definedName>
    <definedName name="Funds">#REF!</definedName>
    <definedName name="FY1_B_DRS">#REF!</definedName>
    <definedName name="FY1_B_Individuals">#REF!</definedName>
    <definedName name="FY1_B_Insurance">#REF!</definedName>
    <definedName name="FY1_B_LNI">#REF!</definedName>
    <definedName name="FY1_B_Medicare">#REF!</definedName>
    <definedName name="FY1_B_SS">#REF!</definedName>
    <definedName name="FY1_B_Total">#REF!</definedName>
    <definedName name="FY1_B_Unempl">#REF!</definedName>
    <definedName name="FY1_ItemNo">#REF!</definedName>
    <definedName name="FY1_Obj_A">#REF!</definedName>
    <definedName name="FY1_Obj_B">#REF!</definedName>
    <definedName name="FY1_Obj_E">#REF!</definedName>
    <definedName name="FY1_Obj_ED">#REF!</definedName>
    <definedName name="FY1_Obj_G">#REF!</definedName>
    <definedName name="FY1_Obj_J">#REF!</definedName>
    <definedName name="FY1_Obj_P">#REF!</definedName>
    <definedName name="FY1_Obj_T">#REF!</definedName>
    <definedName name="FY1_Obj_TZ">#REF!</definedName>
    <definedName name="FY1_Position">#REF!</definedName>
    <definedName name="FY1_Total_C">#REF!</definedName>
    <definedName name="FY1_Total_R">#REF!</definedName>
    <definedName name="FYE_2008_IP_Hospital_Claim_Summary">'[42]SFY 2008 IP Claims - Medicare'!$B$2:$J$121</definedName>
    <definedName name="FYE_2008_OP_Hospital_Claim_Summary">#REF!</definedName>
    <definedName name="FYE2008_Medicaid_Days">#REF!</definedName>
    <definedName name="g">[16]Rates!$D$21</definedName>
    <definedName name="gau">#REF!</definedName>
    <definedName name="GENERAL">#REF!</definedName>
    <definedName name="GenericDispensingPts">'[9]User Input'!#REF!</definedName>
    <definedName name="gf">[16]Rates!$F$5</definedName>
    <definedName name="gfgfgfg" hidden="1">{#N/A,#N/A,FALSE,"Allocation"}</definedName>
    <definedName name="ggdgg">#REF!</definedName>
    <definedName name="GoodsServices">[43]Rates!$D$15</definedName>
    <definedName name="Gross_Cost_Moving_to_MC">[44]Inputs!$J$34</definedName>
    <definedName name="Group">'[33]Data Entry Sheet'!$B$6</definedName>
    <definedName name="groups">[11]Groups!$A$2:$G$153</definedName>
    <definedName name="GRPCODE">'[45]Caseload by group'!#REF!</definedName>
    <definedName name="Grplist10">[46]prst!$M$1:$M$5</definedName>
    <definedName name="Grplist11">[46]prst!$P$1:$P$5</definedName>
    <definedName name="Grplist12">[46]prst!$S$1:$S$5</definedName>
    <definedName name="Grplist13">[46]prst!$V$1:$V$5</definedName>
    <definedName name="Grplist14">[46]prst!$Y$1:$Y$5</definedName>
    <definedName name="Grplist15">[46]prst!$AB$1:$AB$5</definedName>
    <definedName name="Grplist16">[47]prst!$AE$1:$AE$5</definedName>
    <definedName name="Grplist17">[47]prst!$AH$1:$AH$5</definedName>
    <definedName name="Grplist18">[47]prst!$AK$1:$AK$5</definedName>
    <definedName name="Grplist19">[47]prst!$AN$1:$AN$5</definedName>
    <definedName name="Grplist20">[47]prst!$AQ$1:$AQ$5</definedName>
    <definedName name="Grplist21" comment="OFFSET(prst!$R$1,0,0,COUNTIF(prst!$R$1:$R$25,&quot;&gt;&quot;&quot;&quot;))">OFFSET([18]prst!$R$1,0,0,COUNTIF([18]prst!$R$1:$R$25,"&gt;"""))</definedName>
    <definedName name="Grplist22" comment="OFFSET(prst!$S$1,0,0,COUNTIF(prst!$S$1:$S$25,&quot;&gt;&quot;&quot;&quot;))">OFFSET([18]prst!$S$1,0,0,COUNTIF([18]prst!$S$1:$S$25,"&gt;"""))</definedName>
    <definedName name="Grplist23" comment="OFFSET(prst!$T$1,0,0,COUNTIF(prst!$T$1:$T$25,&quot;&gt;&quot;&quot;&quot;))">OFFSET([18]prst!$T$1,0,0,COUNTIF([18]prst!$T$1:$T$25,"&gt;"""))</definedName>
    <definedName name="Grplist24" comment="OFFSET(prst!$U$1,0,0,COUNTIF(prst!$U$1:$U$25,&quot;&gt;&quot;&quot;&quot;))">OFFSET([18]prst!$U$1,0,0,COUNTIF([18]prst!$U$1:$U$25,"&gt;"""))</definedName>
    <definedName name="Grplist25" comment="OFFSET(prst!$V$1,0,0,COUNTIF(prst!$V$1:$V$25,&quot;&gt;&quot;&quot;&quot;))">OFFSET([18]prst!$V$1,0,0,COUNTIF([18]prst!$V$1:$V$25,"&gt;"""))</definedName>
    <definedName name="Grplist26" comment="OFFSET(prst!$W$1,0,0,COUNTIF(prst!$W$1:$W$25,&quot;&gt;&quot;&quot;&quot;))">OFFSET([18]prst!$W$1,0,0,COUNTIF([18]prst!$W$1:$W$25,"&gt;"""))</definedName>
    <definedName name="Grplist27" comment="OFFSET(prst!$X$1,0,0,COUNTIF(prst!$X$1:$X$25,&quot;&gt;&quot;&quot;&quot;))">OFFSET([18]prst!$X$1,0,0,COUNTIF([18]prst!$X$1:$X$25,"&gt;"""))</definedName>
    <definedName name="Grplist28" comment="OFFSET(prst!$Y$1,0,0,COUNTIF(prst!$Y$1:$Y$25,&quot;&gt;&quot;&quot;&quot;))">OFFSET([18]prst!$Y$1,0,0,COUNTIF([18]prst!$Y$1:$Y$25,"&gt;"""))</definedName>
    <definedName name="Grplist29" comment="OFFSET(prst!$Z$1,0,0,COUNTIF(prst!$Z$1:$Z$25,&quot;&gt;&quot;&quot;&quot;))">OFFSET([18]prst!$Z$1,0,0,COUNTIF([18]prst!$Z$1:$Z$25,"&gt;"""))</definedName>
    <definedName name="Grplist30" comment="OFFSET(prst!$AA$1,0,0,COUNTIF(prst!$AA$1:$AA$25,&quot;&gt;&quot;&quot;&quot;))">OFFSET([18]prst!$AA$1,0,0,COUNTIF([18]prst!$AA$1:$AA$25,"&gt;"""))</definedName>
    <definedName name="Grplist31" comment="OFFSET(prst!$AB$1,0,0,COUNTIF(prst!$AB$1:$AB$25,&quot;&gt;&quot;&quot;&quot;))">OFFSET([18]prst!$AB$1,0,0,COUNTIF([18]prst!$AB$1:$AB$25,"&gt;"""))</definedName>
    <definedName name="Grplist32" comment="OFFSET(prst!$AC$1,0,0,COUNTIF(prst!$AC$1:$AC$25,&quot;&gt;&quot;&quot;&quot;))">OFFSET([18]prst!$AC$1,0,0,COUNTIF([18]prst!$AC$1:$AC$25,"&gt;"""))</definedName>
    <definedName name="Grplist33" comment="OFFSET(prst!$AD$1,0,0,COUNTIF(prst!$AD$1:$AD$25,&quot;&gt;&quot;&quot;&quot;))">OFFSET([18]prst!$AD$1,0,0,COUNTIF([18]prst!$AD$1:$AD$25,"&gt;"""))</definedName>
    <definedName name="Grplist34">OFFSET([18]prst!$AE$1,0,0,COUNTIF([18]prst!$AE$1:$AE$25,"&gt;"""))</definedName>
    <definedName name="Grplist35">OFFSET([18]prst!$AF$1,0,0,COUNTIF([18]prst!$AF$1:$AF$25,"&gt;"""))</definedName>
    <definedName name="Grplist36">OFFSET([18]prst!$AG$1,0,0,COUNTIF([18]prst!$AG$1:$AG$25,"&gt;"""))</definedName>
    <definedName name="Grplist37" comment="OFFSET(prst!$AH$1,0,0,COUNTIF(prst!$AH$1:$AH$25,&quot;&gt;&quot;&quot;&quot;))">OFFSET([16]prst!$AH$1,0,0,COUNTIF([16]prst!$AH$1:$AH$25,"&gt;"""))</definedName>
    <definedName name="Grplist38" comment="OFFSET(prst!$AI$1,0,0,COUNTIF(prst!$AI$1:$AI$25,&quot;&gt;&quot;&quot;&quot;))">OFFSET([16]prst!$AI$1,0,0,COUNTIF([16]prst!$AI$1:$AI$25,"&gt;"""))</definedName>
    <definedName name="Grplist39" comment="OFFSET(prst!$AJ$1,0,0,COUNTIF(prst!$AJ$1:$AJ$25,&quot;&gt;&quot;&quot;&quot;))">OFFSET([16]prst!$AJ$1,0,0,COUNTIF([16]prst!$AJ$1:$AJ$25,"&gt;"""))</definedName>
    <definedName name="Grplist40" comment="OFFSET(prst!$AK$1,0,0,COUNTIF(prst!$AK$1:$AK$25,&quot;&gt;&quot;&quot;&quot;))">OFFSET([16]prst!$AK$1,0,0,COUNTIF([16]prst!$AK$1:$AK$25,"&gt;"""))</definedName>
    <definedName name="Grplist41" comment="OFFSET(prst!$AL$1,0,0,COUNTIF(prst!$AL$1:$AL$25,&quot;&gt;&quot;&quot;&quot;))">OFFSET([16]prst!$AL$1,0,0,COUNTIF([16]prst!$AL$1:$AL$25,"&gt;"""))</definedName>
    <definedName name="Grplist42" comment="OFFSET(prst!$AM$1,0,0,COUNTIF(prst!$AM$1:$AM$25,&quot;&gt;&quot;&quot;&quot;))">OFFSET([16]prst!$AM$1,0,0,COUNTIF([16]prst!$AM$1:$AM$25,"&gt;"""))</definedName>
    <definedName name="Grplist43" comment="OFFSET(prst!$AN$1,0,0,COUNTIF(prst!$AN$1:$AN$25,&quot;&gt;&quot;&quot;&quot;))">OFFSET([16]prst!$AN$1,0,0,COUNTIF([16]prst!$AN$1:$AN$25,"&gt;"""))</definedName>
    <definedName name="Grplist44" comment="OFFSET(prst!$AO$1,0,0,COUNTIF(prst!$AO$1:$AO$25,&quot;&gt;&quot;&quot;&quot;))">OFFSET([16]prst!$AO$1,0,0,COUNTIF([16]prst!$AO$1:$AO$25,"&gt;"""))</definedName>
    <definedName name="Grplist45" comment="OFFSET(prst!$AP$1,0,0,COUNTIF(prst!$AP$1:$AP$25,&quot;&gt;&quot;&quot;&quot;))">OFFSET([16]prst!$AP$1,0,0,COUNTIF([16]prst!$AP$1:$AP$25,"&gt;"""))</definedName>
    <definedName name="Grplist46" comment="OFFSET(prst!$AQ$1,0,0,COUNTIF(prst!$AQ$1:$AQ$25,&quot;&gt;&quot;&quot;&quot;))">OFFSET([16]prst!$AQ$1,0,0,COUNTIF([16]prst!$AQ$1:$AQ$25,"&gt;"""))</definedName>
    <definedName name="Grplist47" comment="OFFSET(prst!$AR$1,0,0,COUNTIF(prst!$AR$1:$AR$25,&quot;&gt;&quot;&quot;&quot;))">OFFSET([16]prst!$AR$1,0,0,COUNTIF([16]prst!$AR$1:$AR$25,"&gt;"""))</definedName>
    <definedName name="Grplist48" comment="OFFSET(prst!$AS$1,0,0,COUNTIF(prst!$AS$1:$AS$25,&quot;&gt;&quot;&quot;&quot;))">OFFSET([16]prst!$AS$1,0,0,COUNTIF([16]prst!$AS$1:$AS$25,"&gt;"""))</definedName>
    <definedName name="Grplist49" comment="OFFSET(prst!$AT$1,0,0,COUNTIF(prst!$AT$1:$AT$25,&quot;&gt;&quot;&quot;&quot;))">OFFSET([16]prst!$AT$1,0,0,COUNTIF([16]prst!$AT$1:$AT$25,"&gt;"""))</definedName>
    <definedName name="Grplist50" comment="OFFSET(prst!$AU$1,0,0,COUNTIF(prst!$AU$1:$AU$25,&quot;&gt;&quot;&quot;&quot;))">OFFSET([16]prst!$AU$1,0,0,COUNTIF([16]prst!$AU$1:$AU$25,"&gt;"""))</definedName>
    <definedName name="Grplist51" comment="OFFSET(prst!$AV$1,0,0,COUNTIF(prst!$AV$1:$AV$25,&quot;&gt;&quot;&quot;&quot;))">OFFSET([16]prst!$AV$1,0,0,COUNTIF([16]prst!$AV$1:$AV$25,"&gt;"""))</definedName>
    <definedName name="Grplist7">[46]prst!$D$1:$D$5</definedName>
    <definedName name="Grplist8">[46]prst!$G$1:$G$5</definedName>
    <definedName name="Grplist9">[46]prst!$J$1:$J$5</definedName>
    <definedName name="gsyhkjlyuil">[16]Rates!$F$25:$G$26</definedName>
    <definedName name="h">[16]Rates!$E$7</definedName>
    <definedName name="HCRIS">#REF!</definedName>
    <definedName name="Head_1st_qtr">'[48]1st qtr'!$A$3:$Q$3</definedName>
    <definedName name="HealthFY1">[43]Rates!$C$11</definedName>
    <definedName name="HealthFY2">[43]Rates!$D$11</definedName>
    <definedName name="HealthFY3">[18]Rates!$E$11</definedName>
    <definedName name="HealthFY4">[18]Rates!$F$11</definedName>
    <definedName name="HearingChildrenOnly">[9]Controls!$C$13</definedName>
    <definedName name="hhjk">[16]rangeschedule!$E$5:$Q$9406</definedName>
    <definedName name="HideUnhide">#REF!</definedName>
    <definedName name="HideUnhideFTE">#REF!</definedName>
    <definedName name="HIPCopayPerAdmit">[9]Controls!$C$5</definedName>
    <definedName name="HistLTC">#REF!</definedName>
    <definedName name="historical">#REF!</definedName>
    <definedName name="historical2">#REF!</definedName>
    <definedName name="hjhh">'[16]Input-ESH'!$B$1</definedName>
    <definedName name="hjk">[16]Rates!$F$25:$F$26</definedName>
    <definedName name="hk">[16]Rates!$C$32:$D$39</definedName>
    <definedName name="hmotrend05_06">'[7]PMPM Savings'!$BL$1</definedName>
    <definedName name="hmotrend06_07">'[7]PMPM Savings'!$BP$1</definedName>
    <definedName name="hmotrend07_08">'[7]PMPM Savings'!$BR$1</definedName>
    <definedName name="hmotrend08_09">'[7]PMPM Savings'!$BT$1</definedName>
    <definedName name="hmotrend09_10sn">'[7]PMPM Savings'!$BV$3</definedName>
    <definedName name="hmotrend09_10ssi">'[7]PMPM Savings'!$BV$4</definedName>
    <definedName name="hmotrend09_10tanf">'[7]PMPM Savings'!$BV$1</definedName>
    <definedName name="hmotrendmega_sn">'[7]PMPM Savings'!$BX$3</definedName>
    <definedName name="hmotrendmega_ssi">'[7]PMPM Savings'!$BX$4</definedName>
    <definedName name="hmotrendmega_tanf">'[7]PMPM Savings'!$BX$1</definedName>
    <definedName name="HOME">#REF!</definedName>
    <definedName name="hop_util">[28]Input!$H$15</definedName>
    <definedName name="hospitalnumbers">'[49]RPTAssessments by Prov'!$B$1:$C$114</definedName>
    <definedName name="hr_conv_no">#REF!</definedName>
    <definedName name="HRMS">[43]Rates!$D$18</definedName>
    <definedName name="HTML_CodePage" hidden="1">1252</definedName>
    <definedName name="HTML_Control" hidden="1">{"'NTERECV'!$A$5:$F$55"}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"K:\FY Close\Close00\Closing Packet\GL 1354 Analysis.htm"</definedName>
    <definedName name="HTML_Title" hidden="1">""</definedName>
    <definedName name="huilui">[16]Rates!$F$31:$G$32</definedName>
    <definedName name="i">[16]positiontable!$E$15:$J$1743</definedName>
    <definedName name="I_2">#N/A</definedName>
    <definedName name="I_2_2">#N/A</definedName>
    <definedName name="I_2_3">#N/A</definedName>
    <definedName name="I_2_4">#N/A</definedName>
    <definedName name="I_2_5">#N/A</definedName>
    <definedName name="I_2_6">#N/A</definedName>
    <definedName name="I_2_7">#N/A</definedName>
    <definedName name="I_3">#N/A</definedName>
    <definedName name="I_4">#N/A</definedName>
    <definedName name="IGTRET">'[50]Cost and Pmt Projs'!#REF!</definedName>
    <definedName name="ii">[16]lookuptable!$A$2:$A$18</definedName>
    <definedName name="iio">[16]Rates!$E$8</definedName>
    <definedName name="IMD_ICN">'[51]PSYCH IMD State Only'!#REF!</definedName>
    <definedName name="InChiro">[9]Controls!$C$296</definedName>
    <definedName name="IncludeMailOrder">[9]Controls!#REF!</definedName>
    <definedName name="index_calc_beg">#REF!</definedName>
    <definedName name="index_calc_end">#REF!</definedName>
    <definedName name="index_current_selection">[36]Idx!$B$12</definedName>
    <definedName name="InDME">[9]Controls!$C$301</definedName>
    <definedName name="infladj3">'[52]Model Inputs'!#REF!</definedName>
    <definedName name="infladj4">'[52]Model Inputs'!#REF!</definedName>
    <definedName name="Inflation_Factors_2010_Calc">'[22]Inflation Schedule'!$A$19:$D$66</definedName>
    <definedName name="InGlasses">[9]Controls!$C$302</definedName>
    <definedName name="InImm">[9]Controls!$C$292</definedName>
    <definedName name="InIPAlc">[9]Controls!$C$291</definedName>
    <definedName name="InIPPsych">[9]Controls!$C$290</definedName>
    <definedName name="INN_OON_Plan">[27]Controls!$C$1</definedName>
    <definedName name="InOPMH">[9]Controls!$C$298</definedName>
    <definedName name="InOPSA">[9]Controls!$C$299</definedName>
    <definedName name="InPhysical">[9]Controls!$C$294</definedName>
    <definedName name="InPod">[9]Controls!$C$297</definedName>
    <definedName name="INPTMENU">#REF!</definedName>
    <definedName name="input_aca_enrollee_increase_2014">#REF!</definedName>
    <definedName name="input_allocation_scenario">'[53]Updated Model'!$Q$14</definedName>
    <definedName name="input_base_data_scenario">'[53]Updated Model'!$Q$19</definedName>
    <definedName name="Input_Equip">#REF!</definedName>
    <definedName name="Input_FTE">#REF!</definedName>
    <definedName name="Input_FTE_Annied">#REF!</definedName>
    <definedName name="Input_ItemNo">#REF!</definedName>
    <definedName name="Input_Lease">#REF!</definedName>
    <definedName name="Input_Manual_Auto_Flag">#REF!</definedName>
    <definedName name="Input_Months">#REF!</definedName>
    <definedName name="Input_Position">#REF!</definedName>
    <definedName name="Input_PositionYellow">#REF!</definedName>
    <definedName name="input_pps_daily_assmt_rate">'[53]Updated Model'!$L$14</definedName>
    <definedName name="input_prem_tax">'[53]Updated Model'!$Q$12</definedName>
    <definedName name="Input_Range">#REF!</definedName>
    <definedName name="input_ratio_supp_pmts">#REF!</definedName>
    <definedName name="Input_RiskClass">#REF!</definedName>
    <definedName name="Input_Step">#REF!</definedName>
    <definedName name="Input_Travel">#REF!</definedName>
    <definedName name="Input_Union">#REF!</definedName>
    <definedName name="InRx">[9]Controls!$C$300</definedName>
    <definedName name="interp_chrg">#REF!</definedName>
    <definedName name="interp_chrg1">#REF!</definedName>
    <definedName name="interp_chrg2">#REF!</definedName>
    <definedName name="interp_util">#REF!</definedName>
    <definedName name="interp_util1">#REF!</definedName>
    <definedName name="interp_util2">#REF!</definedName>
    <definedName name="InVision">[9]Controls!$C$295</definedName>
    <definedName name="InWellBaby">[9]Controls!$C$293</definedName>
    <definedName name="IPIntensity">[9]Controls!$C$200</definedName>
    <definedName name="ippcp">#REF!</definedName>
    <definedName name="IPpercent">#REF!</definedName>
    <definedName name="IPpercent2">#REF!</definedName>
    <definedName name="IPReimbAggregate">[9]Controls!$C$212</definedName>
    <definedName name="IPReimbAggregate_OON">[9]Controls!$C$215</definedName>
    <definedName name="IPReimbAlc">[9]Controls!$D$195</definedName>
    <definedName name="IPReimbList">[9]Controls!$D$202:$D$204</definedName>
    <definedName name="IPReimbList_Agg">[9]Controls!$D$206:$D$209</definedName>
    <definedName name="IPReimbMatdel">[9]Controls!$D$196</definedName>
    <definedName name="IPReimbMatnon">[9]Controls!$D$197</definedName>
    <definedName name="IPReimbMedical">[9]Controls!$D$192</definedName>
    <definedName name="IPReimbPsych">[9]Controls!$D$194</definedName>
    <definedName name="IPReimbSNF">[9]Controls!$D$198</definedName>
    <definedName name="IPReimbSurgical">[9]Controls!$D$193</definedName>
    <definedName name="IPReimbTotal">[9]Controls!$D$191</definedName>
    <definedName name="IPReimbVaries">[9]Controls!$C$211</definedName>
    <definedName name="IPReimbVaries_OON">[9]Controls!$C$214</definedName>
    <definedName name="IPsavings">#REF!</definedName>
    <definedName name="ISSD">[43]Rates!$D$21</definedName>
    <definedName name="j">[16]Rates!$C$7</definedName>
    <definedName name="Jan17HepC">#REF!</definedName>
    <definedName name="jh">[16]Rates!$C$25:$C$28</definedName>
    <definedName name="jhjh">[16]Rates!$E$6</definedName>
    <definedName name="jhkl">[16]Rates!$C$8</definedName>
    <definedName name="JOB_CLASSES">[5]BU02!$A$8:$A$242</definedName>
    <definedName name="JobTitle">'[33]Data Entry Sheet'!$B$5</definedName>
    <definedName name="k">[16]Rates!$D$7</definedName>
    <definedName name="kids">#REF!</definedName>
    <definedName name="kl">[16]Rates!$D$20</definedName>
    <definedName name="l">[16]Rates!$F$31:$F$32</definedName>
    <definedName name="L_ADM_FLAG">#REF!</definedName>
    <definedName name="L_BENLIMIT_IPMH_FLAG">#REF!</definedName>
    <definedName name="L_BENLIMIT_OPMH_FLAG">#REF!</definedName>
    <definedName name="L_COB_FLAG">#REF!</definedName>
    <definedName name="L_COPAY_CHIR">#REF!</definedName>
    <definedName name="L_COPAY_ER">#REF!</definedName>
    <definedName name="L_COPAY_HEAR">#REF!</definedName>
    <definedName name="L_COPAY_MH">#REF!</definedName>
    <definedName name="L_COPAY_OV">#REF!</definedName>
    <definedName name="L_COPAY_PHYX">#REF!</definedName>
    <definedName name="L_COPAY_RX">#REF!</definedName>
    <definedName name="L_COPAY_VIS">#REF!</definedName>
    <definedName name="L_COPAY_WELLBAB">#REF!</definedName>
    <definedName name="L_DAYS_CD_VAL">#REF!</definedName>
    <definedName name="L_DAYS_MAT_VAL">#REF!</definedName>
    <definedName name="L_DAYS_MED_VAL">#REF!</definedName>
    <definedName name="L_DAYS_PSY_VAL">#REF!</definedName>
    <definedName name="L_DAYS_SNF_VAL">#REF!</definedName>
    <definedName name="L_DAYS_SRG_VAL">#REF!</definedName>
    <definedName name="L_DAYS_TOT_VAL">#REF!</definedName>
    <definedName name="L_DEMO_CONTROL">#REF!</definedName>
    <definedName name="L_IN_COINS">'[9]User Input'!$EV$20</definedName>
    <definedName name="L_IN_DED">'[9]User Input'!$EV$11</definedName>
    <definedName name="L_IN_NET_TYPE">#REF!</definedName>
    <definedName name="L_IN_OOP_MAX">'[9]User Input'!$EV$21</definedName>
    <definedName name="L_IN_OUT_MIX">#REF!</definedName>
    <definedName name="L_LIST_ADMIN">#REF!</definedName>
    <definedName name="L_LIST_AREAS">#REF!</definedName>
    <definedName name="L_LIST_CITIES">#REF!</definedName>
    <definedName name="L_LIST_COB">#REF!</definedName>
    <definedName name="L_LIST_COPAY_CHIR">#REF!</definedName>
    <definedName name="L_LIST_COPAY_ER">#REF!</definedName>
    <definedName name="L_LIST_COPAY_HEAR">#REF!</definedName>
    <definedName name="L_LIST_COPAY_MH">#REF!</definedName>
    <definedName name="L_LIST_COPAY_OV">#REF!</definedName>
    <definedName name="L_LIST_COPAY_PHYX">#REF!</definedName>
    <definedName name="L_LIST_COPAY_RX">#REF!</definedName>
    <definedName name="L_LIST_COPAY_VIS">#REF!</definedName>
    <definedName name="L_LIST_COPAY_WELLBAB">#REF!</definedName>
    <definedName name="L_LIST_DEMO_OPTIONS">#REF!</definedName>
    <definedName name="L_LIST_IPMH_LIMITS">#REF!</definedName>
    <definedName name="L_LIST_MONTH">#REF!</definedName>
    <definedName name="L_LIST_OPMH_LIMITS">#REF!</definedName>
    <definedName name="L_LIST_REINS">#REF!</definedName>
    <definedName name="L_LIST_YEAR">#REF!</definedName>
    <definedName name="L_MAC_DISCOUNT">'[9]User Input'!$DE$12</definedName>
    <definedName name="L_MONTH_FLAG">#REF!</definedName>
    <definedName name="L_NEGREIM_IP_TYPE_AGG_PER">#REF!</definedName>
    <definedName name="L_NEGREIM_IP_TYPE_IND_PER">#REF!</definedName>
    <definedName name="L_NEGREIM_IP_TYPE_PERC">#REF!</definedName>
    <definedName name="L_NEGREIM_OP_TYPE_IND_PER">#REF!</definedName>
    <definedName name="L_NEGREIM_OP_TYPE_PERC">#REF!</definedName>
    <definedName name="L_NEGREIM_OTR_DISC">'[9]User Input'!$DP$12</definedName>
    <definedName name="L_NEGREIM_PROF_TYPE_DISC">#REF!</definedName>
    <definedName name="L_NEGREIM_PROF_TYPE_DISFEE">#REF!</definedName>
    <definedName name="L_NEGREIM_PROF_TYPE_SRVY">#REF!</definedName>
    <definedName name="L_NEGREIM_RX_DIS">'[9]User Input'!$DC$12</definedName>
    <definedName name="L_NEGREIM_RX_MARK">'[9]User Input'!$DC$13</definedName>
    <definedName name="L_NEGREIM_RXGEN_MARK">'[9]User Input'!$DE$13</definedName>
    <definedName name="L_OON_COINS">'[9]User Input'!$EV$46</definedName>
    <definedName name="L_OON_DED">'[9]User Input'!$EV$37</definedName>
    <definedName name="L_OON_OOP_MAX">'[9]User Input'!$EV$47</definedName>
    <definedName name="L_OP_CASE_ER_FLAG">#REF!</definedName>
    <definedName name="L_OP_CASE_PT_FLAG">#REF!</definedName>
    <definedName name="L_OP_CASE_SRG_FLAG">#REF!</definedName>
    <definedName name="L_PPO_FLAG">#REF!</definedName>
    <definedName name="L_REINS_FLAG">#REF!</definedName>
    <definedName name="L_RX_MANAGE">'[26]Rx Rating'!#REF!</definedName>
    <definedName name="L_YEAR_FLAG">#REF!</definedName>
    <definedName name="LB_Cred">[54]Assumptions!#REF!</definedName>
    <definedName name="LC_YTD01ReportTable_Jan_Sep_2003">#REF!</definedName>
    <definedName name="LC_YTD01ReportTable_Oct_Dec_2002">#REF!</definedName>
    <definedName name="LC_YTD01ReportTable_Oct_Dec_2003">#REF!</definedName>
    <definedName name="LC_YTD01ReportTable2001_2002">#REF!</definedName>
    <definedName name="LC_YTD09ReportTable2001_2002">#REF!</definedName>
    <definedName name="LC_YTD09ReportTable2002_2003">#REF!</definedName>
    <definedName name="LC_YTD09ReportTable2003_2004">#REF!</definedName>
    <definedName name="LC09Query">#REF!</definedName>
    <definedName name="LE_Cred">[54]Assumptions!#REF!</definedName>
    <definedName name="Lease">[43]Rates!$F$25:$G$26</definedName>
    <definedName name="LeaseList">[43]Rates!$F$25:$F$26</definedName>
    <definedName name="Legend">#REF!</definedName>
    <definedName name="legimmpercw">'[7]FHP w Imm Split'!$D$226</definedName>
    <definedName name="legimmpercwo">'[7]FHP w Imm Split'!$D$227</definedName>
    <definedName name="LensesChildrenOnly">[9]Controls!$C$12</definedName>
    <definedName name="LICode">[23]Rates!$C$32:$C$37</definedName>
    <definedName name="LINE69">#REF!</definedName>
    <definedName name="list_newbooks">#REF!</definedName>
    <definedName name="ListDestAGy">[12]AgencyList!$I$3</definedName>
    <definedName name="ListDestFund">[12]AgencyList!$I$6</definedName>
    <definedName name="ListDestpgm">[12]AgencyList!$I$4</definedName>
    <definedName name="ListDestspgm">[12]AgencyList!$I$5</definedName>
    <definedName name="listFY">[55]Lists!$A$2:$A$7</definedName>
    <definedName name="lkkl">[16]Rates!$C$25:$D$28</definedName>
    <definedName name="LNI">[43]Rates!$C$32:$D$41</definedName>
    <definedName name="LocationAdd">[37]Rates!$K$26:$K$28</definedName>
    <definedName name="lookup_new_pct_col">'[56]New Program Input Rates'!$G$129:$AA$129</definedName>
    <definedName name="lookup_new_pct_range">'[56]New Program Input Rates'!$G$129:$AA$143</definedName>
    <definedName name="lookup_new_pct_row">'[56]New Program Input Rates'!$G$129:$G$143</definedName>
    <definedName name="loop_result">OFFSET(loop_result_start,0,0,1000,100)</definedName>
    <definedName name="loop_result2">OFFSET(loop_result_start,0,0,1000,100)</definedName>
    <definedName name="loose_mgd_chrg">#REF!</definedName>
    <definedName name="loose_mgd_chrg_rel">#REF!</definedName>
    <definedName name="loose_mgd_chrg_rel1">#REF!</definedName>
    <definedName name="loose_mgd_chrg_rel2">#REF!</definedName>
    <definedName name="loose_mgd_chrg1">#REF!</definedName>
    <definedName name="loose_mgd_chrg2">#REF!</definedName>
    <definedName name="loose_mgd_util">#REF!</definedName>
    <definedName name="loose_mgd_util_dist">#REF!</definedName>
    <definedName name="loose_mgd_util_dist1">#REF!</definedName>
    <definedName name="loose_mgd_util_dist2">#REF!</definedName>
    <definedName name="loose_mgd_util1">#REF!</definedName>
    <definedName name="loose_mgd_util2">#REF!</definedName>
    <definedName name="m">[16]Rates!$F$8</definedName>
    <definedName name="m193caseloadadj">#REF!</definedName>
    <definedName name="m194workload">#REF!</definedName>
    <definedName name="m206fedfunds">#REF!</definedName>
    <definedName name="m23ltechcorr">#REF!</definedName>
    <definedName name="m252chemtxexp">#REF!</definedName>
    <definedName name="m25dmcarerates">#REF!</definedName>
    <definedName name="m28entragcyrates">#REF!</definedName>
    <definedName name="m28lleaserates">#REF!</definedName>
    <definedName name="m28ppostagerates">#REF!</definedName>
    <definedName name="m29hFMAP">#REF!</definedName>
    <definedName name="m29m_medinfl">#REF!</definedName>
    <definedName name="m29r_utilization">#REF!</definedName>
    <definedName name="m29t_xfers">#REF!</definedName>
    <definedName name="m2hj_DDDSWrkld">#REF!</definedName>
    <definedName name="m2hm_CPEupdate">#REF!</definedName>
    <definedName name="m2ht_MCprgm">#REF!</definedName>
    <definedName name="m2mcareptDcop">#REF!</definedName>
    <definedName name="MAAEEINCLTRANSFERS201004">#REF!</definedName>
    <definedName name="Mand_flag">'[7]SSI Ext'!$C$115</definedName>
    <definedName name="ManualInput8">'[43]15-17 Forensic Eval'!$G$8:$G$8</definedName>
    <definedName name="MAP_ADM">[3]Dropdowns!$A$18:$A$19</definedName>
    <definedName name="MarginPercent">[10]Controls!$AZ$12</definedName>
    <definedName name="MARILEE">[57]data!$A$1:$CN$3</definedName>
    <definedName name="MaternityIncrease">'[9]Input Flags'!$D$10</definedName>
    <definedName name="MATERNITYOPT">[26]Assump!#REF!</definedName>
    <definedName name="mc2011spend">'[53]MCO Pivot'!$K$8:$R$50</definedName>
    <definedName name="MCAdj_DY20_NewMEG">'[44]Admin and MCS calc'!$D$37</definedName>
    <definedName name="MCAdj_DY20_SSI">'[44]Admin and MCS calc'!#REF!</definedName>
    <definedName name="MCAdj_DY20_TANF">'[44]Admin and MCS calc'!#REF!</definedName>
    <definedName name="MCAdj_DY21_NewMEG">'[44]Admin and MCS calc'!$E$37</definedName>
    <definedName name="MCAdj_DY21_SSI">'[44]Admin and MCS calc'!#REF!</definedName>
    <definedName name="MCAdj_DY21_TANF">'[44]Admin and MCS calc'!#REF!</definedName>
    <definedName name="MCAdj_DY22_NewMEG">'[44]Admin and MCS calc'!$F$37</definedName>
    <definedName name="MCAdj_DY22_SSI">'[44]Admin and MCS calc'!#REF!</definedName>
    <definedName name="MCAdj_DY22_TANF">'[44]Admin and MCS calc'!#REF!</definedName>
    <definedName name="mcnamemap">'[53]Mapping of Names'!$E$5:$F$48</definedName>
    <definedName name="McNeilFY1">[37]Rates!$L$28</definedName>
    <definedName name="McNeilFY2">[37]Rates!$M$28</definedName>
    <definedName name="McNeilFY3">[37]Rates!$N$28</definedName>
    <definedName name="McNeilFY4">[37]Rates!$O$28</definedName>
    <definedName name="MCO">[20]Settings!$A$7:$A$13</definedName>
    <definedName name="MCP">[58]MCO17!$N$1</definedName>
    <definedName name="MCS_Alien_Medical_1910">#REF!</definedName>
    <definedName name="MDSBanner">#REF!</definedName>
    <definedName name="Medicare_Drop_Anchor">'[59]Medicare Drop'!#REF!</definedName>
    <definedName name="Medicare_rate">[58]Summary!$H$4</definedName>
    <definedName name="MedicareFY1">[43]Rates!$C$7</definedName>
    <definedName name="MedicareFY2">[43]Rates!$D$7</definedName>
    <definedName name="MedicareFY3">[18]Rates!$E$7</definedName>
    <definedName name="MedicareFY4">[18]Rates!$F$7</definedName>
    <definedName name="meg">#REF!</definedName>
    <definedName name="MEGfshrp">#REF!</definedName>
    <definedName name="Members">'[60]9. Membership'!#REF!</definedName>
    <definedName name="mltc_Elig_data">'[7]MLTC Elig Enroll'!$B$14:$M$17</definedName>
    <definedName name="mltc_enroll_data">'[7]MLTC Elig Enroll'!$B$3:$M$6</definedName>
    <definedName name="MLTC_enroll_Head">'[7]MLTC Elig Enroll'!$B$2:$M$2</definedName>
    <definedName name="mltc_flag">'[7]FFS Dollars'!$H$2</definedName>
    <definedName name="mltcffstrend">'[7]FFS Dollars'!$H$6</definedName>
    <definedName name="mltcflag">[61]Flags!$B$3</definedName>
    <definedName name="mltchmotrend">'[7]FFS Dollars'!$H$4</definedName>
    <definedName name="mm" comment="OFFSET(prst!$A$1,0,0,COUNTIF(prst!$A$1:$A$500,&quot;&gt;&quot;&quot;&quot;))">OFFSET([16]prst!$A$1,0,0,COUNTIF([16]prst!$A$1:A$500,"&gt;"""))</definedName>
    <definedName name="MM_Per_Member">[44]Inputs!$J$27</definedName>
    <definedName name="MMCOR_Lookup">'[62]MMCOR Mapped Costs'!$B$5:$D$67</definedName>
    <definedName name="MMonths">#REF!</definedName>
    <definedName name="MN_Disabled_Medical_1350">#REF!</definedName>
    <definedName name="MN_Elderly_Medical_1330">#REF!</definedName>
    <definedName name="mnaged">#REF!</definedName>
    <definedName name="mnbd">#REF!</definedName>
    <definedName name="Model_Flag">#REF!</definedName>
    <definedName name="mostrecent12monthavg">#REF!</definedName>
    <definedName name="MPA_FAMILIES_cn_family_medical">#REF!</definedName>
    <definedName name="MPAEEINCLTRANSFERS201103">#REF!</definedName>
    <definedName name="MPAEEINCLTRANSFERS201111">#REF!</definedName>
    <definedName name="MSAList1">[9]Controls!$D$92:$D$126</definedName>
    <definedName name="MSAList2">[9]Controls!$E$92:$E$126</definedName>
    <definedName name="MSAList3">[9]Controls!$F$92:$F$126</definedName>
    <definedName name="MSAList4">[9]Controls!$G$92:$G$126</definedName>
    <definedName name="MSAList5">[9]Controls!$H$92:$H$126</definedName>
    <definedName name="MSANumber1">[9]Controls!$C$85</definedName>
    <definedName name="MSANumber2">[9]Controls!$C$86</definedName>
    <definedName name="MSANumber3">[9]Controls!$C$87</definedName>
    <definedName name="MSANumber4">[9]Controls!$C$88</definedName>
    <definedName name="MSANumber5">[9]Controls!$C$89</definedName>
    <definedName name="MSAValue1">[9]Controls!$D$85</definedName>
    <definedName name="MSAValue2">[9]Controls!$D$86</definedName>
    <definedName name="MSAValue3">[9]Controls!$D$87</definedName>
    <definedName name="MSAValue4">[9]Controls!$D$88</definedName>
    <definedName name="MSAValue5">[9]Controls!$D$89</definedName>
    <definedName name="MultipleBirthsAdjFactor">#REF!</definedName>
    <definedName name="MV">#REF!</definedName>
    <definedName name="n">[16]Rates!$D$8</definedName>
    <definedName name="NEGRMENU">#REF!</definedName>
    <definedName name="net_chrg">#REF!</definedName>
    <definedName name="net_chrg1">#REF!</definedName>
    <definedName name="net_chrg2">#REF!</definedName>
    <definedName name="net_PMPM">#REF!</definedName>
    <definedName name="net_pmpm1">#REF!</definedName>
    <definedName name="net_pmpm2">#REF!</definedName>
    <definedName name="NetCostSheets">'[9]Print Flags'!$B$12</definedName>
    <definedName name="new_model_data_col">'[56]New Program Data'!$A$1:$FC$1</definedName>
    <definedName name="new_model_data_range">'[56]New Program Data'!$A$1:$FC$337</definedName>
    <definedName name="new_model_data_row">'[56]New Program Data'!$A$1:$A$337</definedName>
    <definedName name="NewEquipList">[43]Rates!$F$31:$F$32</definedName>
    <definedName name="NewMEGAdj_Move_to_NewMEG">[44]Inputs!$K$20</definedName>
    <definedName name="NewMEGAdj_Stay_TANF_SSI">[44]Inputs!$K$19</definedName>
    <definedName name="NewPC">[43]Rates!$D$20</definedName>
    <definedName name="newwith">'[7]FHP w Imm Split'!$AI$1</definedName>
    <definedName name="newwo">'[7]FHP w Imm Split'!$AI$3</definedName>
    <definedName name="NewWorkstation">[43]Rates!$F$31:$G$32</definedName>
    <definedName name="NH_Cred">[54]Assumptions!#REF!</definedName>
    <definedName name="nh_current">#REF!</definedName>
    <definedName name="nh_proj">#REF!</definedName>
    <definedName name="NHTD_Flag">'[7]FFS Dollars'!$H$25</definedName>
    <definedName name="nhtx_flag">'[7]FFS Dollars'!$H$21</definedName>
    <definedName name="no">[63]sheet1!$A$1</definedName>
    <definedName name="NoCarryoverFac">[9]Tables!$S$27</definedName>
    <definedName name="non_cap">#REF!</definedName>
    <definedName name="nothing2" hidden="1">{"umarea",#N/A,FALSE,"Starting Cost";"umagesex",#N/A,FALSE,"Starting Cost";"umbenlim",#N/A,FALSE,"Starting Cost";"umprovdisc",#N/A,FALSE,"Starting Cost";"umother",#N/A,FALSE,"Starting Cost";"umtrend",#N/A,FALSE,"Starting Cost"}</definedName>
    <definedName name="nothing2_2" hidden="1">{"umarea",#N/A,FALSE,"Starting Cost";"umagesex",#N/A,FALSE,"Starting Cost";"umbenlim",#N/A,FALSE,"Starting Cost";"umprovdisc",#N/A,FALSE,"Starting Cost";"umother",#N/A,FALSE,"Starting Cost";"umtrend",#N/A,FALSE,"Starting Cost"}</definedName>
    <definedName name="NRPHMENU">#REF!</definedName>
    <definedName name="number">#REF!</definedName>
    <definedName name="NumberofAreas">'[9]User Input'!$R$14</definedName>
    <definedName name="Object">'[64]Master Sheet'!#REF!</definedName>
    <definedName name="ObjectCode">'[64]Master Sheet'!#REF!</definedName>
    <definedName name="ObjectExpenses">'[13]AFRS DATA - AUTO'!$A$7:$T$1000</definedName>
    <definedName name="objects">[38]PT!#REF!</definedName>
    <definedName name="OBRA">[11]OBRA!$B$31:$F$183</definedName>
    <definedName name="oldDRGs">#REF!</definedName>
    <definedName name="omm_9_11_flag">'[7]FFS Dollars'!$H$11</definedName>
    <definedName name="OON_SUMMARY">[21]Summary!#REF!</definedName>
    <definedName name="OON_SUMMDOC1">[21]Summary!#REF!</definedName>
    <definedName name="OON_SUMMDOC2">[21]Summary!#REF!</definedName>
    <definedName name="OperCap">[38]PT!#REF!</definedName>
    <definedName name="OPMHAvgCharge">'[9]IN Worksheets'!$AI$150</definedName>
    <definedName name="OPMHDollarMax">'[9]User Input'!$AA$53</definedName>
    <definedName name="OPMHSA">[9]Controls!$B$155</definedName>
    <definedName name="OPMHSAlist">[9]Controls!$C$157:$C$159</definedName>
    <definedName name="OPMHVisitMax">'[9]User Input'!$AA$51</definedName>
    <definedName name="OPReimbCardio">[9]Controls!$D$223</definedName>
    <definedName name="OPReimbER">[9]Controls!$D$217</definedName>
    <definedName name="OPReimbList">[9]Controls!$D$228:$D$229</definedName>
    <definedName name="OPReimbListSurg">[9]Controls!$D$228:$D$230</definedName>
    <definedName name="OPReimbMaternity">[9]Controls!$D$226</definedName>
    <definedName name="OPReimbOther">[9]Controls!$D$225</definedName>
    <definedName name="OPReimbPath">[9]Controls!$D$221</definedName>
    <definedName name="OPReimbPharmacy">[9]Controls!$D$222</definedName>
    <definedName name="OPReimbPT">[9]Controls!$D$224</definedName>
    <definedName name="OPReimbRad">[9]Controls!$D$219</definedName>
    <definedName name="OPReimbRad2">[9]Controls!$D$220</definedName>
    <definedName name="OPReimbSurgery">[9]Controls!$D$218</definedName>
    <definedName name="OPSAAvgCharge">'[9]IN Worksheets'!$AI$151</definedName>
    <definedName name="OPSADollarMax">'[9]User Input'!$AE$53</definedName>
    <definedName name="OPSAVisitMax">'[9]User Input'!$AE$51</definedName>
    <definedName name="OPSurgManaged">'[9]Input Flags'!$D$12</definedName>
    <definedName name="Option1">[9]Controls!$D$147</definedName>
    <definedName name="Option2">[9]Controls!$D$148</definedName>
    <definedName name="Option3">[9]Controls!$D$149</definedName>
    <definedName name="Option4">[9]Controls!$D$150</definedName>
    <definedName name="optlabel">'[65]Cert Mod Base'!$R$35</definedName>
    <definedName name="OrgIndex">#REF!</definedName>
    <definedName name="Other">[66]OP_Sum!#REF!</definedName>
    <definedName name="OtherDeduct">[9]Controls!$C$282</definedName>
    <definedName name="OtherDeduct_OON">[9]Controls!$C$285</definedName>
    <definedName name="OtherDeductFactor">[9]Controls!$E$282</definedName>
    <definedName name="OtherDeductFactor_OON">[9]Controls!$E$285</definedName>
    <definedName name="OtherDeductList">[9]Controls!$D$283:$D$284</definedName>
    <definedName name="OtherRate">#REF!</definedName>
    <definedName name="OtherReimbAmb">[9]Controls!$D$241</definedName>
    <definedName name="OtherReimbDME">[9]Controls!$D$242</definedName>
    <definedName name="OtherReimbGlasses">[9]Controls!$D$244</definedName>
    <definedName name="OtherReimbHH">[9]Controls!$D$240</definedName>
    <definedName name="OtherReimbPros">[9]Controls!$D$243</definedName>
    <definedName name="P_Target">#REF!</definedName>
    <definedName name="Packet">#REF!</definedName>
    <definedName name="PAGE1">#REF!</definedName>
    <definedName name="PAGE2">#REF!</definedName>
    <definedName name="PAGE3">#REF!</definedName>
    <definedName name="PAGE4">#REF!</definedName>
    <definedName name="PaperRxSubmission">[9]Controls!#REF!</definedName>
    <definedName name="PARTI">#N/A</definedName>
    <definedName name="PARTII">#N/A</definedName>
    <definedName name="PARTIII_1">#N/A</definedName>
    <definedName name="PARTIII_2">#N/A</definedName>
    <definedName name="PARTIV">#REF!</definedName>
    <definedName name="PE_Cred">[54]Assumptions!#REF!</definedName>
    <definedName name="penrate">#REF!</definedName>
    <definedName name="Per_Capita_Aggregate">[3]Dropdowns!$A$6:$A$7</definedName>
    <definedName name="percaps">#REF!</definedName>
    <definedName name="percent">[58]FFS17!$N$1</definedName>
    <definedName name="PerDiem">'[11]Per Diem'!$B$31:$M$182</definedName>
    <definedName name="PersonnelServices">[43]Rates!$D$17</definedName>
    <definedName name="PG1BDR">#N/A</definedName>
    <definedName name="PG2_4BDR">#REF!</definedName>
    <definedName name="PG5_8BDR">#REF!</definedName>
    <definedName name="Phase_Down">[3]Dropdowns!$A$10:$A$11</definedName>
    <definedName name="Physical_Malpractice">[27]Controls!$D$464</definedName>
    <definedName name="Physical_Practice">[27]Controls!$C$464</definedName>
    <definedName name="Physical_Work">[27]Controls!$B$464</definedName>
    <definedName name="PhysReimbDiscount">[9]Controls!$C$232</definedName>
    <definedName name="PhysReimbDiscount_OON">[27]Controls!$C$251</definedName>
    <definedName name="PhysReimbPercentile">[9]Controls!$C$234</definedName>
    <definedName name="PhysReimbPercentile_OON">[27]Controls!$C$254</definedName>
    <definedName name="PhysReimbRBRVS">[9]Controls!$C$233</definedName>
    <definedName name="PI_Breakdown_nodollars">#REF!</definedName>
    <definedName name="pl4w_vetsproj">#REF!</definedName>
    <definedName name="pl5m_coverkids">#REF!</definedName>
    <definedName name="pl5n_hosppymtmthd">#REF!</definedName>
    <definedName name="pl5n0_CPEUpdate">#REF!</definedName>
    <definedName name="pl5q_pediatricrates">#REF!</definedName>
    <definedName name="plADV_adultoffice">#REF!</definedName>
    <definedName name="plah_xferadoptsupp">#REF!</definedName>
    <definedName name="Plan_Flag">#REF!</definedName>
    <definedName name="plCHP_CHPadj">#REF!</definedName>
    <definedName name="plDRI_DentalRates">#REF!</definedName>
    <definedName name="plDRS_DrugStudy">#REF!</definedName>
    <definedName name="PLE_Trend_Months">'[67]2005 Assumptions'!$C$11</definedName>
    <definedName name="plEA_AEMLTC">#REF!</definedName>
    <definedName name="plEND_EndoRates">#REF!</definedName>
    <definedName name="plHA1_KidsMH">#REF!</definedName>
    <definedName name="plHB1_GAUMC">#REF!</definedName>
    <definedName name="plHB1_GAUMH">#REF!</definedName>
    <definedName name="plHBN_SpcClinicRts">#REF!</definedName>
    <definedName name="plHK_HlthNav">#REF!</definedName>
    <definedName name="plHK_P1Funding">#REF!</definedName>
    <definedName name="plHS_ChrncCare">#REF!</definedName>
    <definedName name="plJ01_MCaidFstrCare21">#REF!</definedName>
    <definedName name="plMAP_AsthmaVisits">#REF!</definedName>
    <definedName name="plPDN_PDNIncr">#REF!</definedName>
    <definedName name="plVC_FCHlthPilot">#REF!</definedName>
    <definedName name="plVS_CV">#REF!</definedName>
    <definedName name="plVU_VentPrgmXfer">#REF!</definedName>
    <definedName name="PMPM">#REF!</definedName>
    <definedName name="PodiatryGate">'[9]Input Flags'!$D$9</definedName>
    <definedName name="pop_1st">'[48]1st qtr'!$A$4:$A$520</definedName>
    <definedName name="PopCache_GL_INTERFACE_REFERENCE7" hidden="1">[68]PopCache!$A$1:$A$2</definedName>
    <definedName name="PopStatus">#REF!</definedName>
    <definedName name="POS_CLAIM_COST">[21]Summary!#REF!</definedName>
    <definedName name="Positions2">[29]Codes!$A:$A</definedName>
    <definedName name="positiontable">[46]positiontable!$E$15:$J$1723</definedName>
    <definedName name="POSPlan">[9]Controls!$C$1</definedName>
    <definedName name="posrangesubtable">#REF!</definedName>
    <definedName name="premiums">#REF!</definedName>
    <definedName name="PremiumTaxPercent">[10]Controls!$BB$12</definedName>
    <definedName name="prglist">[46]lookuptable!$A$2:$A$18</definedName>
    <definedName name="PrgPositionList">[46]prst!$A$1:$A$201</definedName>
    <definedName name="PRINCHDI">#REF!</definedName>
    <definedName name="PRINCHRG">#REF!</definedName>
    <definedName name="PRINFREQ">#REF!</definedName>
    <definedName name="PRINMENU">#REF!</definedName>
    <definedName name="PRINNAGESXSUM">#REF!</definedName>
    <definedName name="PRINNAREA">#REF!</definedName>
    <definedName name="PRINNCPDSUM">#REF!</definedName>
    <definedName name="PRINNCST">#REF!</definedName>
    <definedName name="PRINNFLAG">#REF!</definedName>
    <definedName name="PRINNMATRIX">#REF!</definedName>
    <definedName name="PRINNPOP">#REF!</definedName>
    <definedName name="PRINNRIP">#REF!</definedName>
    <definedName name="PRINNROP">#REF!</definedName>
    <definedName name="PRINNROT">#REF!</definedName>
    <definedName name="PRINNRPH">#REF!</definedName>
    <definedName name="PRINNRRX">#REF!</definedName>
    <definedName name="PRINNSPEC_ALLOC">#REF!</definedName>
    <definedName name="PRINNTRND">#REF!</definedName>
    <definedName name="PRINSUMM">#REF!</definedName>
    <definedName name="_xlnm.Print_Area" localSheetId="0">'BN Worksheet'!$D$122:$I$215</definedName>
    <definedName name="Print_Area_MI">#REF!</definedName>
    <definedName name="PRINT_RESET">#REF!</definedName>
    <definedName name="_xlnm.Print_Titles" localSheetId="0">'BN Worksheet'!$A:$A,'BN Worksheet'!$3:$5</definedName>
    <definedName name="PRINTCFS">#REF!</definedName>
    <definedName name="PRINTCFS_R">#REF!</definedName>
    <definedName name="PrintCPD">'[9]Print Flags'!$B$26</definedName>
    <definedName name="PrintOut1">[0]!PrintOut1</definedName>
    <definedName name="privateinsureduptakerate">#REF!</definedName>
    <definedName name="Prog">#REF!</definedName>
    <definedName name="ProgFunction">#REF!</definedName>
    <definedName name="Program">[69]Input!$B$1</definedName>
    <definedName name="Proj_pop1stqtr">'[48]1st qtr'!$B$4:$B$520</definedName>
    <definedName name="Projection">'[13]Projections Pivot Obj'!$A$1:$AI$300</definedName>
    <definedName name="proration">#REF!</definedName>
    <definedName name="PsychGate">'[9]Input Flags'!$D$11</definedName>
    <definedName name="PTVisits">'[27]User Input'!$AE$76</definedName>
    <definedName name="Q1data">'[40]Pivot State Actual with %'!$A$8:$H$52</definedName>
    <definedName name="Q3FY15Data">[70]Q3FY15!$A$3:$E$51</definedName>
    <definedName name="qe">[38]PT!#REF!</definedName>
    <definedName name="qmb">#REF!</definedName>
    <definedName name="qry_excel">#REF!</definedName>
    <definedName name="Qualified_Medicare_Ben__1495">#REF!</definedName>
    <definedName name="Qualified_Medicare_Ben_1495">#REF!</definedName>
    <definedName name="RANGE">#REF!</definedName>
    <definedName name="rangetable">[46]rangeschedule!$E$5:$O$8940</definedName>
    <definedName name="RATE_COMPONENTS_FOR_MAX_PROCESSED_DATE_Q_plus_Location">#REF!</definedName>
    <definedName name="RATE1">'[19]GF-S'!$F$2</definedName>
    <definedName name="RATE2">'[19]GF-S'!$F$3</definedName>
    <definedName name="RATES">[5]BU03!$B$116:$I$121</definedName>
    <definedName name="RBRVSFeeSched">[9]Controls!$C$236</definedName>
    <definedName name="RBRVSInputCFs">[9]Controls!$C$238</definedName>
    <definedName name="RBRVSMultiple">[9]Controls!$C$237</definedName>
    <definedName name="Recover">[71]Macro1!$A$94</definedName>
    <definedName name="refugee">#REF!</definedName>
    <definedName name="RegionList">[9]GPCI!$B$3:$B$92</definedName>
    <definedName name="RegionNumber">[9]Controls!$C$304</definedName>
    <definedName name="RegionValue">[9]Controls!$D$304</definedName>
    <definedName name="RENAL">#REF!</definedName>
    <definedName name="RESTBDR">#REF!</definedName>
    <definedName name="result_1">'[53]Updated Model'!$J$49</definedName>
    <definedName name="RetFY1">[43]Rates!$C$6</definedName>
    <definedName name="RetFY2">[43]Rates!$D$6</definedName>
    <definedName name="RetFY3">[18]Rates!$E$6</definedName>
    <definedName name="RetFY4">[18]Rates!$F$6</definedName>
    <definedName name="RG_7">[34]Key!$A$15:$B$21</definedName>
    <definedName name="RG_9">[34]Key!$A$24:$B$32</definedName>
    <definedName name="RiskClass">[43]Rates!$C$32:$C$41</definedName>
    <definedName name="rt" comment="OFFSET(prst!$E$51,0,0,COUNTIF(prst!$E$51:$E$85,&quot;&gt;&quot;&quot;&quot;))">OFFSET([16]prst!$E$51,0,0,COUNTIF([16]prst!$E$51:$E$85,"&gt;"""))</definedName>
    <definedName name="RxWorksheetPage1">#REF!</definedName>
    <definedName name="RxWorksheetPage2">#REF!</definedName>
    <definedName name="sa" comment="OFFSET(prst!$J$51,0,0,COUNTIF(prst!$J$51:$J$85,&quot;&gt;&quot;&quot;&quot;))">OFFSET([16]prst!$J$51,0,0,COUNTIF([16]prst!$J$51:$J$85,"&gt;"""))</definedName>
    <definedName name="sadf" comment="OFFSET(prst!$H$1,0,0,COUNTIF(prst!$H$1:$H$25,&quot;&gt;&quot;&quot;&quot;))">OFFSET([16]prst!$H$1,0,0,COUNTIF([16]prst!$H$1:$H$25,"&gt;"""))</definedName>
    <definedName name="saf">[16]Rates!$D$18</definedName>
    <definedName name="SALARIES">[5]BU01!$Y$6:$AF$157</definedName>
    <definedName name="salary">'[72]Lookup Posn'!$A$2:$D$87</definedName>
    <definedName name="SALARYS_SCHEDULE">[5]BU02!$A$9:$J$242</definedName>
    <definedName name="SAPBEXrevision" hidden="1">1</definedName>
    <definedName name="SAPBEXsysID" hidden="1">"PBW"</definedName>
    <definedName name="SAPBEXwbID" hidden="1">"3YDPLBTZ3HKTQJ90SKD6TMNMU"</definedName>
    <definedName name="SaveLocation">#REF!</definedName>
    <definedName name="Schedule">[73]Lookup!$A$2:$E$161</definedName>
    <definedName name="schip">#REF!</definedName>
    <definedName name="SCHIP_Children_Medical_1860">#REF!</definedName>
    <definedName name="SCHIP_Unborn_Medical_1470">#REF!</definedName>
    <definedName name="sd" comment="OFFSET(prst!$F$1,0,0,COUNTIF(prst!$F$1:$F$25,&quot;&gt;&quot;&quot;&quot;))">OFFSET([16]prst!$F$1,0,0,COUNTIF([16]prst!$F$1:$F$25,"&gt;"""))</definedName>
    <definedName name="sdaf" comment="OFFSET(prst!$E$1,0,0,COUNTIF(prst!$E$1:$E$25,&quot;&gt;&quot;&quot;&quot;))">OFFSET([16]prst!$E$1,0,0,COUNTIF([16]prst!$E$1:$E$25,"&gt;"""))</definedName>
    <definedName name="sdf">[16]Rates!$D$15</definedName>
    <definedName name="sdfasdf" comment="OFFSET(prst!$M$1,0,0,COUNTIF(prst!$M$1:$M$25,&quot;&gt;&quot;&quot;&quot;))">OFFSET([16]prst!$M$1,0,0,COUNTIF([16]prst!$M$1:$M$25,"&gt;"""))</definedName>
    <definedName name="sdfd" comment="OFFSET(prst!$I$1,0,0,COUNTIF(prst!$I$1:$I$25,&quot;&gt;&quot;&quot;&quot;))">OFFSET([16]prst!$I$1,0,0,COUNTIF([16]prst!$I$1:$I$25,"&gt;"""))</definedName>
    <definedName name="SectionEnd">#REF!</definedName>
    <definedName name="SectionEndFY1">#REF!</definedName>
    <definedName name="SectionEndFY2">#REF!</definedName>
    <definedName name="SectionEndFY3">#REF!</definedName>
    <definedName name="SectionEndFY4">#REF!</definedName>
    <definedName name="SectionFY1">#REF!</definedName>
    <definedName name="SectionFY2">#REF!</definedName>
    <definedName name="SectionFY3">#REF!</definedName>
    <definedName name="SectionFY4">#REF!</definedName>
    <definedName name="SectionTop">#REF!</definedName>
    <definedName name="SELECTS">#REF!</definedName>
    <definedName name="SESW_YTD01ReportTable2002">#REF!</definedName>
    <definedName name="SESW_YTD01ReportTable2003">#REF!</definedName>
    <definedName name="SESW_YTD01ReportTable2004">#REF!</definedName>
    <definedName name="SESW_YTD03ReportTable2002">#REF!</definedName>
    <definedName name="SESW_YTD09ReportTable2002">#REF!</definedName>
    <definedName name="SESW_YTD09ReportTable2003">#REF!</definedName>
    <definedName name="SESW_YTD09ReportTable2004">#REF!</definedName>
    <definedName name="sghbsgh">#REF!</definedName>
    <definedName name="shortnamelookup">'[40]PPS Lookup'!$G$3:$H$47</definedName>
    <definedName name="SHOW_HIDE">[5]BU03!$B$140:$C$141</definedName>
    <definedName name="source">[74]notes!$B$3</definedName>
    <definedName name="SPEC_ALLOC">#REF!</definedName>
    <definedName name="SpecAlloc">#REF!</definedName>
    <definedName name="SPECMENU">#REF!</definedName>
    <definedName name="spgm">#REF!</definedName>
    <definedName name="SSFY1">[43]Rates!$C$5</definedName>
    <definedName name="SSFY2">[43]Rates!$D$5</definedName>
    <definedName name="SSFY3">[18]Rates!$E$5</definedName>
    <definedName name="SSFY4">[18]Rates!$F$5</definedName>
    <definedName name="ST_Chldrn_Med_GT_200_fpl_1968">#REF!</definedName>
    <definedName name="ST_Chldrn_Med_LT_201_fpl_1965">#REF!</definedName>
    <definedName name="Staff">'[75]Look up Tables'!$A$2:$C$100</definedName>
    <definedName name="startdate">'[7]Bills Impact (2)'!$BA$1</definedName>
    <definedName name="startdate2">'[7]Bills Impact (2)'!$BA$10</definedName>
    <definedName name="Starting">[76]Settings!$B$1</definedName>
    <definedName name="StartNum_Reformat">'[9]Data Load'!#REF!</definedName>
    <definedName name="StateList">[9]Controls!$D$32:$D$83</definedName>
    <definedName name="StateNumber1">[9]Controls!$C$25</definedName>
    <definedName name="StateNumber2">[9]Controls!$C$26</definedName>
    <definedName name="StateNumber3">[9]Controls!$C$27</definedName>
    <definedName name="StateNumber4">[9]Controls!$C$28</definedName>
    <definedName name="StateNumber5">[9]Controls!$C$29</definedName>
    <definedName name="StateRange1">[9]Controls!$E$25</definedName>
    <definedName name="StateRange2">[9]Controls!$E$26</definedName>
    <definedName name="StateRange3">[9]Controls!$E$27</definedName>
    <definedName name="StateRange4">[9]Controls!$E$28</definedName>
    <definedName name="StateRange5">[9]Controls!$E$29</definedName>
    <definedName name="StateValue1">[9]Controls!$D$25</definedName>
    <definedName name="StateValue2">[9]Controls!$D$26</definedName>
    <definedName name="StateValue3">[9]Controls!$D$27</definedName>
    <definedName name="StateValue4">[9]Controls!$D$28</definedName>
    <definedName name="StateValue5">[9]Controls!$D$29</definedName>
    <definedName name="Status">[77]Lookup!$A$4:$A$5</definedName>
    <definedName name="STBI4D2">#REF!</definedName>
    <definedName name="STBI4D8">#REF!</definedName>
    <definedName name="STBICRNA">#N/A</definedName>
    <definedName name="STBII">#N/A</definedName>
    <definedName name="STEP5_FLAG">[9]Controls!$C$7</definedName>
    <definedName name="STEP7_FLAG">[9]Controls!$C$7</definedName>
    <definedName name="Steplist10">[46]prst!$M$100:$M$112</definedName>
    <definedName name="Steplist11">[46]prst!$P$100:$P$108</definedName>
    <definedName name="Steplist12">[46]prst!$S$100:$S$112</definedName>
    <definedName name="Steplist13">[46]prst!$V$100:$V$112</definedName>
    <definedName name="Steplist14">[46]prst!$Y$100:$Y$112</definedName>
    <definedName name="Steplist15">[46]prst!$AB$100:$AB$112</definedName>
    <definedName name="Steplist16">[47]prst!$AE$100:$AE$112</definedName>
    <definedName name="Steplist17">[47]prst!$AH$100:$AH$112</definedName>
    <definedName name="Steplist18">[47]prst!$AK$100:$AK$112</definedName>
    <definedName name="Steplist19">[47]prst!$AN$100:$AN$112</definedName>
    <definedName name="Steplist20">[47]prst!$AQ$100:$AQ$112</definedName>
    <definedName name="Steplist21" comment="OFFSET(prst!$R$51,0,0,COUNTIF(prst!$R$51:$R$85,&quot;&gt;&quot;&quot;&quot;))">OFFSET([18]prst!$R$51,0,0,COUNTIF([18]prst!$R$51:$R$85,"&gt;"""))</definedName>
    <definedName name="Steplist22" comment="OFFSET(prst!$S$51,0,0,COUNTIF(prst!$S$51:$S$85,&quot;&gt;&quot;&quot;&quot;))">OFFSET([18]prst!$S$51,0,0,COUNTIF([18]prst!$S$51:$S$85,"&gt;"""))</definedName>
    <definedName name="Steplist23" comment="OFFSET(prst!$T$51,0,0,COUNTIF(prst!$T$51:$T$85,&quot;&gt;&quot;&quot;&quot;))">OFFSET([18]prst!$T$51,0,0,COUNTIF([18]prst!$T$51:$T$85,"&gt;"""))</definedName>
    <definedName name="Steplist24" comment="OFFSET(prst!$U$51,0,0,COUNTIF(prst!$U$51:$U$85,&quot;&gt;&quot;&quot;&quot;))">OFFSET([18]prst!$U$51,0,0,COUNTIF([18]prst!$U$51:$U$85,"&gt;"""))</definedName>
    <definedName name="Steplist25" comment="OFFSET(prst!$V$51,0,0,COUNTIF(prst!$V$51:$V$85,&quot;&gt;&quot;&quot;&quot;))">OFFSET([18]prst!$V$51,0,0,COUNTIF([18]prst!$V$51:$V$85,"&gt;"""))</definedName>
    <definedName name="Steplist26" comment="OFFSET(prst!$W$51,0,0,COUNTIF(prst!$W$51:$W$85,&quot;&gt;&quot;&quot;&quot;))">OFFSET([18]prst!$W$51,0,0,COUNTIF([18]prst!$W$51:$W$85,"&gt;"""))</definedName>
    <definedName name="Steplist27" comment="OFFSET(prst!$X$51,0,0,COUNTIF(prst!$X$51:$X$85,&quot;&gt;&quot;&quot;&quot;))">OFFSET([18]prst!$X$51,0,0,COUNTIF([18]prst!$X$51:$X$85,"&gt;"""))</definedName>
    <definedName name="Steplist28" comment="OFFSET(prst!$Y$51,0,0,COUNTIF(prst!$Y$51:$Y$85,&quot;&gt;&quot;&quot;&quot;))">OFFSET([18]prst!$Y$51,0,0,COUNTIF([18]prst!$Y$51:$Y$85,"&gt;"""))</definedName>
    <definedName name="Steplist29" comment="OFFSET(prst!$Z$51,0,0,COUNTIF(prst!$Z$51:$Z$85,&quot;&gt;&quot;&quot;&quot;))">OFFSET([18]prst!$Z$51,0,0,COUNTIF([18]prst!$Z$51:$Z$85,"&gt;"""))</definedName>
    <definedName name="Steplist30" comment="OFFSET(prst!$AA$51,0,0,COUNTIF(prst!$AA$51:$AA$85,&quot;&gt;&quot;&quot;&quot;))">OFFSET([18]prst!$AA$51,0,0,COUNTIF([18]prst!$AA$51:$AA$85,"&gt;"""))</definedName>
    <definedName name="Steplist31" comment="OFFSET(prst!$AB$51,0,0,COUNTIF(prst!$AB$51:$AB$85,&quot;&gt;&quot;&quot;&quot;))">OFFSET([18]prst!$AB$51,0,0,COUNTIF([18]prst!$AB$51:$AB$85,"&gt;"""))</definedName>
    <definedName name="Steplist32" comment="OFFSET(prst!$AC$51,0,0,COUNTIF(prst!$AC$51:$AC$85,&quot;&gt;&quot;&quot;&quot;))">OFFSET([18]prst!$AC$51,0,0,COUNTIF([18]prst!$AC$51:$AC$85,"&gt;"""))</definedName>
    <definedName name="Steplist33" comment="OFFSET(prst!$AD$51,0,0,COUNTIF(prst!$AD$51:$AD$85,&quot;&gt;&quot;&quot;&quot;))">OFFSET([18]prst!$AD$51,0,0,COUNTIF([18]prst!$AD$51:$AD$85,"&gt;"""))</definedName>
    <definedName name="Steplist34">OFFSET([18]prst!$AE$51,0,0,COUNTIF([18]prst!$AE$51:$AE$85,"&gt;"""))</definedName>
    <definedName name="Steplist35">OFFSET([18]prst!$AF$51,0,0,COUNTIF([18]prst!$AF$51:$AF$85,"&gt;"""))</definedName>
    <definedName name="Steplist36">OFFSET([18]prst!$AG$51,0,0,COUNTIF([18]prst!$AG$51:$AG$85,"&gt;"""))</definedName>
    <definedName name="Steplist37" comment="OFFSET(prst!$AH$51,0,0,COUNTIF(prst!$AH$51:$AH$85,&quot;&gt;&quot;&quot;&quot;))">OFFSET([16]prst!$AH$51,0,0,COUNTIF([16]prst!$AH$51:$AH$85,"&gt;"""))</definedName>
    <definedName name="Steplist38" comment="OFFSET(prst!$AI$51,0,0,COUNTIF(prst!$AI$51:$AI$85,&quot;&gt;&quot;&quot;&quot;))">OFFSET([16]prst!$AI$51,0,0,COUNTIF([16]prst!$AI$51:$AI$85,"&gt;"""))</definedName>
    <definedName name="Steplist39" comment="OFFSET(prst!$AJ$51,0,0,COUNTIF(prst!$AJ$51:$AJ$85,&quot;&gt;&quot;&quot;&quot;))">OFFSET([16]prst!$AJ$51,0,0,COUNTIF([16]prst!$AJ$51:$AJ$85,"&gt;"""))</definedName>
    <definedName name="Steplist40" comment="OFFSET(prst!$AK$51,0,0,COUNTIF(prst!$AK$51:$AK$85,&quot;&gt;&quot;&quot;&quot;))">OFFSET([16]prst!$AK$51,0,0,COUNTIF([16]prst!$AK$51:$AK$85,"&gt;"""))</definedName>
    <definedName name="Steplist41" comment="OFFSET(prst!$AL$51,0,0,COUNTIF(prst!$AL$51:$AL$85,&quot;&gt;&quot;&quot;&quot;))">OFFSET([16]prst!$AL$51,0,0,COUNTIF([16]prst!$AL$51:$AL$85,"&gt;"""))</definedName>
    <definedName name="Steplist42" comment="OFFSET(prst!$AM$51,0,0,COUNTIF(prst!$AM$51:$AM$85,&quot;&gt;&quot;&quot;&quot;))">OFFSET([16]prst!$AM$51,0,0,COUNTIF([16]prst!$AM$51:$AM$85,"&gt;"""))</definedName>
    <definedName name="Steplist43" comment="OFFSET(prst!$AN$51,0,0,COUNTIF(prst!$AN$51:$AN$85,&quot;&gt;&quot;&quot;&quot;))">OFFSET([16]prst!$AN$51,0,0,COUNTIF([16]prst!$AN$51:$AN$85,"&gt;"""))</definedName>
    <definedName name="Steplist44" comment="OFFSET(prst!$AO$51,0,0,COUNTIF(prst!$AO$51:$AO$85,&quot;&gt;&quot;&quot;&quot;))">OFFSET([16]prst!$AO$51,0,0,COUNTIF([16]prst!$AO$51:$AO$85,"&gt;"""))</definedName>
    <definedName name="Steplist45" comment="OFFSET(prst!$AP$51,0,0,COUNTIF(prst!$AP$51:$AP$85,&quot;&gt;&quot;&quot;&quot;))">OFFSET([16]prst!$AP$51,0,0,COUNTIF([16]prst!$AP$51:$AP$85,"&gt;"""))</definedName>
    <definedName name="Steplist46" comment="OFFSET(prst!$AQ$51,0,0,COUNTIF(prst!$AQ$51:$AQ$85,&quot;&gt;&quot;&quot;&quot;))">OFFSET([16]prst!$AQ$51,0,0,COUNTIF([16]prst!$AQ$51:$AQ$85,"&gt;"""))</definedName>
    <definedName name="Steplist47" comment="OFFSET(prst!$AR$51,0,0,COUNTIF(prst!$AR$51:$AR$85,&quot;&gt;&quot;&quot;&quot;))">OFFSET([16]prst!$AR$51,0,0,COUNTIF([16]prst!$AR$51:$AR$85,"&gt;"""))</definedName>
    <definedName name="Steplist48" comment="OFFSET(prst!$AS$51,0,0,COUNTIF(prst!$AS$51:$AS$85,&quot;&gt;&quot;&quot;&quot;))">OFFSET([16]prst!$AS$51,0,0,COUNTIF([16]prst!$AS$51:$AS$85,"&gt;"""))</definedName>
    <definedName name="Steplist49" comment="OFFSET(prst!$AT$51,0,0,COUNTIF(prst!$AT$51:$AT$85,&quot;&gt;&quot;&quot;&quot;))">OFFSET([16]prst!$AT$51,0,0,COUNTIF([16]prst!$AT$51:$AT$85,"&gt;"""))</definedName>
    <definedName name="Steplist50" comment="OFFSET(prst!$AU$51,0,0,COUNTIF(prst!$AU$51:$AU$85,&quot;&gt;&quot;&quot;&quot;))">OFFSET([16]prst!$AU$51,0,0,COUNTIF([16]prst!$AU$51:$AU$85,"&gt;"""))</definedName>
    <definedName name="Steplist51" comment="OFFSET(prst!$AV$51,0,0,COUNTIF(prst!$AV$51:$AV$85,&quot;&gt;&quot;&quot;&quot;))">OFFSET([16]prst!$AV$51,0,0,COUNTIF([16]prst!$AV$51:$AV$85,"&gt;"""))</definedName>
    <definedName name="Steplist7">[46]prst!$D$100:$D$113</definedName>
    <definedName name="Steplist8">[46]prst!$G$100:$G$120</definedName>
    <definedName name="Steplist9">[46]prst!$J$100:$J$108</definedName>
    <definedName name="stfchgadmin">'[78]Staff Detail'!$G$8:$I$14,'[78]Staff Detail'!$G$16:$I$20,'[78]Staff Detail'!$G$244:$I$247,'[78]Staff Detail'!$G$22:$G$30</definedName>
    <definedName name="stfchgcomm">'[78]Staff Detail'!$G$131:$I$148,'[78]Staff Detail'!$G$150:$I$155,'[78]Staff Detail'!$G$165:$I$175,'[78]Staff Detail'!$G$177:$I$186,'[78]Staff Detail'!$G$188:$G$196,'[78]Staff Detail'!$G$198:$G$208,'[78]Staff Detail'!$G$210:$G$219,'[78]Staff Detail'!$G$221:$G$225</definedName>
    <definedName name="stfchgcust">'[78]Staff Detail'!$G$107:$I$116,'[78]Staff Detail'!$G$118:$I$129</definedName>
    <definedName name="stfchgoper">'[78]Staff Detail'!$G$32,'[78]Staff Detail'!$G$32:$I$43,'[78]Staff Detail'!$G$45:$I$60,'[78]Staff Detail'!$G$62:$I$71,'[78]Staff Detail'!$G$73:$I$85,'[78]Staff Detail'!$G$87:$I$91,'[78]Staff Detail'!$G$93:$I$98,'[78]Staff Detail'!$G$100:$I$105</definedName>
    <definedName name="stfchproj">'[78]Staff Detail'!$G$157:$G$159,'[78]Staff Detail'!$G$161:$G$163,'[78]Staff Detail'!$G$227:$G$232,'[78]Staff Detail'!$G$234:$G$241,'[78]Staff Detail'!$G$243:$G$247</definedName>
    <definedName name="STMEDED">#N/A</definedName>
    <definedName name="StopNum_Reformat">'[9]Data Load'!#REF!</definedName>
    <definedName name="STOREBI">#N/A</definedName>
    <definedName name="subobject">#REF!</definedName>
    <definedName name="SubObjects">[77]Lookup!$C$4:$C$117</definedName>
    <definedName name="SubProgram">#REF!</definedName>
    <definedName name="sumfilter3">#REF!</definedName>
    <definedName name="Summary">#REF!</definedName>
    <definedName name="SUMMARY_DATA">#REF!</definedName>
    <definedName name="SUMMARY_PCP">'[9]Summary - Note CPD not linked'!#REF!</definedName>
    <definedName name="SUMMARY_PCP1">'[9]Summary - Note CPD not linked'!#REF!</definedName>
    <definedName name="SUMMARY_PCP2">'[9]Summary - Note CPD not linked'!#REF!</definedName>
    <definedName name="SUMMARY_STATS">#REF!</definedName>
    <definedName name="SUMMARY_STATS0903">#REF!</definedName>
    <definedName name="SUMMARY_STATS0906">#REF!</definedName>
    <definedName name="SUMMARY_STATS0911">#REF!</definedName>
    <definedName name="SummaryTab1">'[9]Print Flags'!$B$7</definedName>
    <definedName name="SummaryTab2">'[9]Print Flags'!$B$8</definedName>
    <definedName name="SummaryTab3">'[27]Print Flags'!$B$9</definedName>
    <definedName name="SUMMDOCPCP1">'[9]Summary - Note CPD not linked'!#REF!</definedName>
    <definedName name="SUMMDOCPCP2">'[9]Summary - Note CPD not linked'!#REF!</definedName>
    <definedName name="Supp630">'[11]6-30 Supp'!$B$31:$AL$185</definedName>
    <definedName name="systemlookup">[79]Sheet2!$B$2:$C$31</definedName>
    <definedName name="t_cat1">[36]Idx!$D$11:$K$12</definedName>
    <definedName name="t_cat2">[36]Idx!$M$11:$AA$12</definedName>
    <definedName name="t_cat3">[36]Idx!$AC$11:$BP$12</definedName>
    <definedName name="t_cat4">[36]Idx!$BR$11:$CG$12</definedName>
    <definedName name="t_cat5">[36]Idx!$CI$11:$CP$12</definedName>
    <definedName name="t_cat6">#REF!</definedName>
    <definedName name="t_cat7">#REF!</definedName>
    <definedName name="TableName">"Dummy"</definedName>
    <definedName name="TabName">#REF!</definedName>
    <definedName name="TabNames">[5]ROLLUP!$C$1:$C$26</definedName>
    <definedName name="Take_Charge_NonCitizen_1670">#REF!</definedName>
    <definedName name="Take_Charge_Waiver_Med_1675">#REF!</definedName>
    <definedName name="Take_Charge_Waiver_Medical_1675">#REF!</definedName>
    <definedName name="tanf">#REF!</definedName>
    <definedName name="TARGET">#REF!</definedName>
    <definedName name="TBI_Flag">'[7]FFS Dollars'!$H$23</definedName>
    <definedName name="test">[0]!test</definedName>
    <definedName name="Title">#REF!</definedName>
    <definedName name="title_cat1">[28]Input!$B$7</definedName>
    <definedName name="title_cat2">[28]Input!$B$8</definedName>
    <definedName name="title_clmenc">[28]Input!$B$6</definedName>
    <definedName name="title_period">[28]Input!$B$5</definedName>
    <definedName name="title1">[74]notes!$B$2</definedName>
    <definedName name="Title2">[80]Sheet2!$A$1</definedName>
    <definedName name="TitleRegion1.A13.AC16.1">#REF!</definedName>
    <definedName name="TitleRegion1.A13.AH16.1">#REF!</definedName>
    <definedName name="TitleRegion1.A14.AH17.1">#REF!</definedName>
    <definedName name="TitleRegion1.A6.I29.1">#REF!</definedName>
    <definedName name="TitleRegion10.A87.AC89.1">#REF!</definedName>
    <definedName name="TitleRegion10.A87.AH89.1">#REF!</definedName>
    <definedName name="TitleRegion10.A88.AH90.1">#REF!</definedName>
    <definedName name="TitleRegion11.A98.AC109.1">#REF!</definedName>
    <definedName name="TitleRegion11.A98.AH109.1">#REF!</definedName>
    <definedName name="TitleRegion11.A98.AH113.1">#REF!</definedName>
    <definedName name="TitleRegion11.A99.AH114.1">#REF!</definedName>
    <definedName name="TitleRegion12.A113.AC124.1">#REF!</definedName>
    <definedName name="TitleRegion12.A113.AH124.1">#REF!</definedName>
    <definedName name="TitleRegion12.A117.AH132.1">#REF!</definedName>
    <definedName name="TitleRegion12.A118.AH133.1">#REF!</definedName>
    <definedName name="TitleRegion13.A130.AC137.1">#REF!</definedName>
    <definedName name="TitleRegion13.A130.AH137.1">#REF!</definedName>
    <definedName name="TitleRegion13.A130.AH142.1">#REF!</definedName>
    <definedName name="TitleRegion13.A130.AH143.1">#REF!</definedName>
    <definedName name="TitleRegion13.A138.AH151.1">#REF!</definedName>
    <definedName name="TitleRegion13.A139.AH152.1">#REF!</definedName>
    <definedName name="TitleRegion14.A141.AC148.1">#REF!</definedName>
    <definedName name="TitleRegion14.A141.AH148.1">#REF!</definedName>
    <definedName name="TitleRegion14.A146.AH158.1">#REF!</definedName>
    <definedName name="TitleRegion14.A147.AH160.1">#REF!</definedName>
    <definedName name="TitleRegion14.A155.AH168.1">#REF!</definedName>
    <definedName name="TitleRegion14.A156.AH169.1">#REF!</definedName>
    <definedName name="TitleRegion15.A141.AC149.1">#REF!</definedName>
    <definedName name="TitleRegion15.A141.AH149.1">#REF!</definedName>
    <definedName name="TitleRegion15.A146.AH159.1">#REF!</definedName>
    <definedName name="TitleRegion15.A147.AH161.1">#REF!</definedName>
    <definedName name="TitleRegion15.A155.AH169.1">#REF!</definedName>
    <definedName name="TitleRegion15.A156.AH170.1">#REF!</definedName>
    <definedName name="TitleRegion15.A178.AH180.1">#REF!</definedName>
    <definedName name="TitleRegion16.A184.AH186.1">#REF!</definedName>
    <definedName name="TitleRegion17.A184.AH187.1">#REF!</definedName>
    <definedName name="TitleRegion2.A20.AC23.1">#REF!</definedName>
    <definedName name="TitleRegion2.A20.AH23.1">#REF!</definedName>
    <definedName name="TitleRegion2.A21.AH24.1">#REF!</definedName>
    <definedName name="TitleRegion3.A29.AC33.1">#REF!</definedName>
    <definedName name="TitleRegion3.A29.AH33.1">#REF!</definedName>
    <definedName name="TitleRegion3.A30.AH34.1">#REF!</definedName>
    <definedName name="TitleRegion4.A37.AC41.1">#REF!</definedName>
    <definedName name="TitleRegion4.A37.AH41.1">#REF!</definedName>
    <definedName name="TitleRegion4.A38.AH42.1">#REF!</definedName>
    <definedName name="TitleRegion5.A50.AC52.1">#REF!</definedName>
    <definedName name="TitleRegion5.A50.AH52.1">#REF!</definedName>
    <definedName name="TitleRegion5.A51.AH53.1">#REF!</definedName>
    <definedName name="TitleRegion6.A56.AC58.1">#REF!</definedName>
    <definedName name="TitleRegion6.A56.AH58.1">#REF!</definedName>
    <definedName name="TitleRegion6.A57.AH59.1">#REF!</definedName>
    <definedName name="TitleRegion7.A67.AC69.1">#REF!</definedName>
    <definedName name="TitleRegion7.A67.AH69.1">#REF!</definedName>
    <definedName name="TitleRegion7.A68.AH70.1">#REF!</definedName>
    <definedName name="TitleRegion8.A73.AC75.1">#REF!</definedName>
    <definedName name="TitleRegion8.A73.AH75.1">#REF!</definedName>
    <definedName name="TitleRegion8.A74.AH76.1">#REF!</definedName>
    <definedName name="TitleRegion9.A81.AC83.1">#REF!</definedName>
    <definedName name="TitleRegion9.A81.AH83.1">#REF!</definedName>
    <definedName name="TitleRegion9.A82.AH84.1">#REF!</definedName>
    <definedName name="tofullcoverage">#REF!</definedName>
    <definedName name="TOT">'[81]GF-S:HSA'!$A$1:$J$87</definedName>
    <definedName name="total">[82]AttA1detail!#REF!</definedName>
    <definedName name="Totalall">'[83]GF-S:HSA'!$A$1:$J$87</definedName>
    <definedName name="totx">'[84]GF-S:HSA'!$A$1:$J$87</definedName>
    <definedName name="Tracking">#REF!</definedName>
    <definedName name="transflag">[38]PT!#REF!</definedName>
    <definedName name="transpoflag">#REF!</definedName>
    <definedName name="TRANSTEMP">#REF!</definedName>
    <definedName name="Travel">[43]Rates!$C$25:$D$28</definedName>
    <definedName name="TravelList">[43]Rates!$C$25:$C$28</definedName>
    <definedName name="Trend_lookup">#REF!</definedName>
    <definedName name="trend_table">#REF!</definedName>
    <definedName name="trend0607">[7]FHP!$X$16</definedName>
    <definedName name="trend0708">[7]FHP!$Y$16</definedName>
    <definedName name="type">#REF!</definedName>
    <definedName name="uiii">[16]Rates!$D$17</definedName>
    <definedName name="ujyi">[16]Rates!$C$6</definedName>
    <definedName name="ukilhk">[16]Rates!$F$7</definedName>
    <definedName name="Unadjusted">#REF!</definedName>
    <definedName name="UnemployFY1">[43]Rates!$C$8</definedName>
    <definedName name="UnemployFY2">[43]Rates!$D$8</definedName>
    <definedName name="UnemployFY3">[18]Rates!$E$8</definedName>
    <definedName name="UnemployFY4">[18]Rates!$F$8</definedName>
    <definedName name="uninsureduptakerate">#REF!</definedName>
    <definedName name="Unionlist">[23]lookuptable!$H$2:$H$10</definedName>
    <definedName name="Units">#REF!</definedName>
    <definedName name="UPLProj">#REF!</definedName>
    <definedName name="UPLTrend">#REF!</definedName>
    <definedName name="uptakeresults">#REF!</definedName>
    <definedName name="UseRxRatingStructure">[9]Controls!$C$3</definedName>
    <definedName name="util">#REF!</definedName>
    <definedName name="util_dist">#REF!</definedName>
    <definedName name="util_dist1">#REF!</definedName>
    <definedName name="util_dist2">#REF!</definedName>
    <definedName name="util1">#REF!</definedName>
    <definedName name="util2">#REF!</definedName>
    <definedName name="Utilization_Adjustment_Factor">[27]Controls!$E$363</definedName>
    <definedName name="Utilization_Adjustment_Factor_OON">[27]Controls!$E$395</definedName>
    <definedName name="v" comment="OFFSET(prst!$H$51,0,0,COUNTIF(prst!$H$51:$H$85,&quot;&gt;&quot;&quot;&quot;))">OFFSET([16]prst!$H$51,0,0,COUNTIF([16]prst!$H$51:$H$85,"&gt;"""))</definedName>
    <definedName name="vb2014F">[85]DataBase!$K$896</definedName>
    <definedName name="vb2014M">[85]DataBase!$K$886</definedName>
    <definedName name="vb2015F">[85]DataBase!$K$916</definedName>
    <definedName name="vb2015M">[85]DataBase!$K$906</definedName>
    <definedName name="vb2016F">[85]DataBase!$K$936</definedName>
    <definedName name="vb2016M">[85]DataBase!$K$926</definedName>
    <definedName name="vb2017F">[85]DataBase!$K$956</definedName>
    <definedName name="vb2017M">[85]DataBase!$K$946</definedName>
    <definedName name="vb2018F">[85]DataBase!$K$976</definedName>
    <definedName name="vb2018M">[85]DataBase!$K$966</definedName>
    <definedName name="vb2019F">[85]DataBase!$K$996</definedName>
    <definedName name="vb2019M">[85]DataBase!$K$986</definedName>
    <definedName name="vb2020F">[85]DataBase!$K$1016</definedName>
    <definedName name="vb2020M">[85]DataBase!$K$1006</definedName>
    <definedName name="vb2021F">[85]DataBase!$K$1036</definedName>
    <definedName name="vb2021M">[85]DataBase!$K$1026</definedName>
    <definedName name="vb2022F">[85]DataBase!$K$1056</definedName>
    <definedName name="vb2022M">[85]DataBase!$K$1046</definedName>
    <definedName name="vb2023F">[85]DataBase!$K$1076</definedName>
    <definedName name="vb2023M">[85]DataBase!$K$1066</definedName>
    <definedName name="vb2024F">[85]DataBase!$K$1096</definedName>
    <definedName name="vb2024M">[85]DataBase!$K$1086</definedName>
    <definedName name="vb2025F">[85]DataBase!$K$1116</definedName>
    <definedName name="vb2025M">[85]DataBase!$K$1106</definedName>
    <definedName name="vb2026F">[85]DataBase!$K$1136</definedName>
    <definedName name="vb2026M">[85]DataBase!$K$1126</definedName>
    <definedName name="vb2027F">[85]DataBase!$K$1156</definedName>
    <definedName name="vb2027M">[85]DataBase!$K$1146</definedName>
    <definedName name="vb2028F">[85]DataBase!$K$1176</definedName>
    <definedName name="vb2028M">[85]DataBase!$K$1166</definedName>
    <definedName name="vb2029F">[85]DataBase!$K$1196</definedName>
    <definedName name="vb2029M">[85]DataBase!$K$1186</definedName>
    <definedName name="vb2030F">[85]DataBase!$K$1216</definedName>
    <definedName name="vb2030M">[85]DataBase!$K$1206</definedName>
    <definedName name="vb2031F">[85]DataBase!$K$1236</definedName>
    <definedName name="vb2031M">[85]DataBase!$K$1226</definedName>
    <definedName name="vb2032F">[85]DataBase!$K$1256</definedName>
    <definedName name="vb2032M">[85]DataBase!$K$1246</definedName>
    <definedName name="vb2033F">[85]DataBase!$K$1276</definedName>
    <definedName name="vb2033M">[85]DataBase!$K$1266</definedName>
    <definedName name="vb2034F">[85]DataBase!$K$1296</definedName>
    <definedName name="vb2034M">[85]DataBase!$K$1286</definedName>
    <definedName name="vb2035F">[85]DataBase!$K$1316</definedName>
    <definedName name="vb2035M">[85]DataBase!$K$1306</definedName>
    <definedName name="vb2036F">[85]DataBase!$K$1336</definedName>
    <definedName name="vb2036M">[85]DataBase!$K$1326</definedName>
    <definedName name="vb2037F">[85]DataBase!$K$1356</definedName>
    <definedName name="vb2037M">[85]DataBase!$K$1346</definedName>
    <definedName name="vb2038F">[85]DataBase!$K$1376</definedName>
    <definedName name="vb2038M">[85]DataBase!$K$1366</definedName>
    <definedName name="vb2039F">[85]DataBase!$K$1396</definedName>
    <definedName name="vb2039M">[85]DataBase!$K$1386</definedName>
    <definedName name="vb2040F">[85]DataBase!$K$1416</definedName>
    <definedName name="vb2040M">[85]DataBase!$K$1406</definedName>
    <definedName name="VersionLookup" comment="Lookup Rate Version For Calendar Month">[20]Settings!$I$2:OFFSET([20]Settings!$I$2,COUNTA([20]Settings!$I:$I)-1,2,,)</definedName>
    <definedName name="VisionChildrenOnly">[9]Controls!$C$11</definedName>
    <definedName name="VM">#REF!</definedName>
    <definedName name="w" comment="OFFSET(prst!$M$51,0,0,COUNTIF(prst!$M$51:$M$85,&quot;&gt;&quot;&quot;&quot;))">OFFSET([16]prst!$M$51,0,0,COUNTIF([16]prst!$M$51:$M$85,"&gt;"""))</definedName>
    <definedName name="WA_Revenues_Extract">#REF!</definedName>
    <definedName name="Waiver_List">[3]Dropdowns!$C$2:$C$117</definedName>
    <definedName name="Waiver_MM_Trend">[24]Input!$G$16</definedName>
    <definedName name="Well_Baby_Exam_LM">[27]Controls!$B$458</definedName>
    <definedName name="Well_Baby_Exam_WM">[27]Controls!$C$458</definedName>
    <definedName name="Well_Baby_Malpractice_Units">[27]Controls!$D$463</definedName>
    <definedName name="Well_Baby_Practice">[27]Controls!$C$463</definedName>
    <definedName name="Well_Baby_Work">[27]Controls!$B$463</definedName>
    <definedName name="well_mgd_chrg">#REF!</definedName>
    <definedName name="well_mgd_chrg_rel">#REF!</definedName>
    <definedName name="well_mgd_chrg_rel1">#REF!</definedName>
    <definedName name="well_mgd_chrg_rel2">#REF!</definedName>
    <definedName name="well_mgd_chrg1">#REF!</definedName>
    <definedName name="well_mgd_chrg2">#REF!</definedName>
    <definedName name="well_mgd_util">#REF!</definedName>
    <definedName name="well_mgd_util_dist">#REF!</definedName>
    <definedName name="well_mgd_util_dist1">#REF!</definedName>
    <definedName name="well_mgd_util_dist2">#REF!</definedName>
    <definedName name="well_mgd_util1">#REF!</definedName>
    <definedName name="well_mgd_util2">#REF!</definedName>
    <definedName name="Well_Newborn_LM">[27]Controls!$B$459</definedName>
    <definedName name="wer" comment="OFFSET(prst!$D$51,0,0,COUNTIF(prst!$D$51:$D$85,&quot;&gt;&quot;&quot;&quot;))">OFFSET([16]prst!$D$51,0,0,COUNTIF([16]prst!$D$51:$D$85,"&gt;"""))</definedName>
    <definedName name="WhichModel">#REF!</definedName>
    <definedName name="Winter2018SLForecast">#REF!</definedName>
    <definedName name="with">'[7]FHP w Imm Split'!$AD$1</definedName>
    <definedName name="without">'[7]FHP w Imm Split'!$AD$3</definedName>
    <definedName name="WOWdental">#REF!</definedName>
    <definedName name="WOWdrug">#REF!</definedName>
    <definedName name="WOWLTC">#REF!</definedName>
    <definedName name="WOWPROJ">#REF!</definedName>
    <definedName name="WOWPROJ2">#REF!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ll." hidden="1">{#N/A,#N/A,FALSE,"CASES";#N/A,#N/A,FALSE,"EXPENDITURES"}</definedName>
    <definedName name="wrn.Allocation." hidden="1">{#N/A,#N/A,FALSE,"Allocation"}</definedName>
    <definedName name="wrn.Assumptions." hidden="1">{#N/A,#N/A,FALSE,"Assumptions"}</definedName>
    <definedName name="wrn.Data._.Output." hidden="1">{#N/A,#N/A,TRUE,"General Group Info";#N/A,#N/A,TRUE,"Census";#N/A,#N/A,TRUE,"Claims Report";#N/A,#N/A,TRUE,"Prior Claims";#N/A,#N/A,TRUE,"Costs"}</definedName>
    <definedName name="wrn.Detail." hidden="1">{"umarea",#N/A,FALSE,"Starting Cost";"umagesex",#N/A,FALSE,"Starting Cost";"umbenlim",#N/A,FALSE,"Starting Cost";"umprovdisc",#N/A,FALSE,"Starting Cost";"umother",#N/A,FALSE,"Starting Cost";"umtrend",#N/A,FALSE,"Starting Cost"}</definedName>
    <definedName name="wrn.Factors." hidden="1">{#N/A,#N/A,FALSE,"Factors"}</definedName>
    <definedName name="wrn.financials.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kairen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LE." hidden="1">{#N/A,#N/A,FALSE,"Topline";#N/A,#N/A,FALSE,"LE Sum'99";#N/A,#N/A,FALSE,"Demand Growth"}</definedName>
    <definedName name="wrn.Model." hidden="1">{#N/A,#N/A,FALSE,"Model"}</definedName>
    <definedName name="wrn.Print._.All." hidden="1">{#N/A,#N/A,FALSE,"Assumptions";#N/A,#N/A,FALSE,"Factors";#N/A,#N/A,FALSE,"Model";#N/A,#N/A,FALSE,"Allocation"}</definedName>
    <definedName name="wrn.Print._.Full." hidden="1">{#N/A,#N/A,FALSE,"Paid Claims";#N/A,#N/A,FALSE,"Cumulative Paid Claims";#N/A,#N/A,FALSE,"Completion Ratios";#N/A,#N/A,FALSE,"Claim Reserve Analysis";#N/A,#N/A,FALSE,"Paid Claims % of Est Inc";#N/A,#N/A,FALSE,"Trends in Pure Premium";#N/A,#N/A,FALSE,"Trends in Paid Claims";#N/A,#N/A,FALSE,"Reserve Analysis"}</definedName>
    <definedName name="wrn.Print._.Limited." hidden="1">{#N/A,#N/A,TRUE,"Parameters";#N/A,#N/A,TRUE,"Paid Claims";#N/A,#N/A,TRUE,"Cumulative Paid Claims";#N/A,#N/A,TRUE,"Completion Ratios";#N/A,#N/A,TRUE,"Claim Reserve Analysis";#N/A,#N/A,TRUE,"Paid Claims % of Est Inc";#N/A,#N/A,TRUE,"Qtly Paid % of Est Inc";#N/A,#N/A,TRUE,"Trends in Pure Premium";#N/A,#N/A,TRUE,"Trends in Paid Claims";#N/A,#N/A,TRUE,"Trend Summary";#N/A,#N/A,TRUE,"Reserve Analysis"}</definedName>
    <definedName name="wrn.rates." hidden="1">{"rates",#N/A,FALSE,"Summary"}</definedName>
    <definedName name="wrn.renewal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WSHAData">#REF!,#REF!</definedName>
    <definedName name="WSHTMENU">#REF!</definedName>
    <definedName name="WWdental">#REF!</definedName>
    <definedName name="wwdrug">#REF!</definedName>
    <definedName name="WWPROJ">#REF!</definedName>
    <definedName name="WWPROJ2">#REF!</definedName>
    <definedName name="xczv">[16]Rates!$C$5</definedName>
    <definedName name="xzc">[16]Rates!$E$5</definedName>
    <definedName name="y">[16]Rates!$D$6</definedName>
    <definedName name="Yes__No">[3]Dropdowns!$A$2:$A$3</definedName>
    <definedName name="YO_Cred">[54]Assumptions!#REF!</definedName>
    <definedName name="Yr1Approp">#REF!</definedName>
    <definedName name="Yr2Approp">#REF!</definedName>
    <definedName name="YTD01ReportTable1">#REF!</definedName>
    <definedName name="YTD01ReportTable2">#REF!</definedName>
    <definedName name="YTD01ReportTable2001">#REF!</definedName>
    <definedName name="YTD09Report">#REF!</definedName>
    <definedName name="YTD09ReportTable">#REF!</definedName>
    <definedName name="YTD09ReportTable2001">#REF!</definedName>
    <definedName name="z" hidden="1">#REF!</definedName>
    <definedName name="zx" comment="OFFSET(prst!$G$51,0,0,COUNTIF(prst!$G$51:$G$85,&quot;&gt;&quot;&quot;&quot;))">OFFSET([16]prst!$G$51,0,0,COUNTIF([16]prst!$G$51:$G$85,"&gt;"""))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0" i="17" l="1"/>
  <c r="I141" i="17" l="1"/>
  <c r="D14" i="6" l="1"/>
  <c r="C14" i="6"/>
  <c r="C10" i="6"/>
  <c r="D10" i="6"/>
  <c r="E10" i="6"/>
  <c r="F36" i="17"/>
  <c r="H85" i="6"/>
  <c r="G85" i="6"/>
  <c r="F85" i="6"/>
  <c r="E85" i="6"/>
  <c r="H69" i="6"/>
  <c r="G69" i="6"/>
  <c r="F69" i="6"/>
  <c r="H64" i="6"/>
  <c r="H63" i="6"/>
  <c r="I140" i="17" l="1"/>
  <c r="H95" i="17"/>
  <c r="G95" i="17"/>
  <c r="F95" i="17"/>
  <c r="I94" i="17"/>
  <c r="I158" i="17"/>
  <c r="H68" i="6"/>
  <c r="G68" i="6"/>
  <c r="F68" i="6"/>
  <c r="H71" i="6"/>
  <c r="G71" i="6"/>
  <c r="F71" i="6"/>
  <c r="E78" i="17" l="1"/>
  <c r="H29" i="17"/>
  <c r="H24" i="17"/>
  <c r="G29" i="17"/>
  <c r="G24" i="17"/>
  <c r="F29" i="17"/>
  <c r="F24" i="17"/>
  <c r="E29" i="17"/>
  <c r="E105" i="17" s="1"/>
  <c r="E24" i="17"/>
  <c r="H17" i="17" l="1"/>
  <c r="G17" i="17"/>
  <c r="F17" i="17"/>
  <c r="H15" i="17"/>
  <c r="G15" i="17"/>
  <c r="F15" i="17"/>
  <c r="H12" i="17"/>
  <c r="H11" i="17"/>
  <c r="H10" i="17"/>
  <c r="H9" i="17"/>
  <c r="H8" i="17"/>
  <c r="G12" i="17"/>
  <c r="G11" i="17"/>
  <c r="G10" i="17"/>
  <c r="G9" i="17"/>
  <c r="G8" i="17"/>
  <c r="F12" i="17"/>
  <c r="F11" i="17"/>
  <c r="F10" i="17"/>
  <c r="F9" i="17"/>
  <c r="F8" i="17"/>
  <c r="H36" i="17" l="1"/>
  <c r="G36" i="17"/>
  <c r="E36" i="17"/>
  <c r="E112" i="17" s="1"/>
  <c r="H173" i="17"/>
  <c r="G173" i="17"/>
  <c r="F173" i="17"/>
  <c r="E173" i="17"/>
  <c r="F143" i="17"/>
  <c r="E143" i="17"/>
  <c r="I138" i="17"/>
  <c r="F97" i="17"/>
  <c r="E97" i="17"/>
  <c r="I97" i="17" s="1"/>
  <c r="E95" i="17"/>
  <c r="I95" i="17" s="1"/>
  <c r="H20" i="17"/>
  <c r="H21" i="17"/>
  <c r="H92" i="17" s="1"/>
  <c r="G20" i="17"/>
  <c r="G21" i="17"/>
  <c r="G92" i="17" s="1"/>
  <c r="F20" i="17"/>
  <c r="F21" i="17"/>
  <c r="F92" i="17" s="1"/>
  <c r="E20" i="17"/>
  <c r="E21" i="17"/>
  <c r="E92" i="17" s="1"/>
  <c r="I143" i="17" l="1"/>
  <c r="I173" i="17"/>
  <c r="I92" i="17"/>
  <c r="E45" i="6" l="1"/>
  <c r="I5" i="6"/>
  <c r="I162" i="17"/>
  <c r="H116" i="17"/>
  <c r="G116" i="17"/>
  <c r="F116" i="17"/>
  <c r="E116" i="17"/>
  <c r="I116" i="17" l="1"/>
  <c r="H86" i="6" l="1"/>
  <c r="G86" i="6"/>
  <c r="F86" i="6"/>
  <c r="E86" i="6"/>
  <c r="H84" i="6"/>
  <c r="G84" i="6"/>
  <c r="F84" i="6"/>
  <c r="E84" i="6"/>
  <c r="E87" i="6" l="1"/>
  <c r="H87" i="6"/>
  <c r="G87" i="6"/>
  <c r="F87" i="6"/>
  <c r="H32" i="6" l="1"/>
  <c r="G32" i="6"/>
  <c r="F32" i="6"/>
  <c r="E32" i="6"/>
  <c r="E33" i="6" s="1"/>
  <c r="H134" i="17"/>
  <c r="G134" i="17"/>
  <c r="F134" i="17"/>
  <c r="H132" i="17"/>
  <c r="E132" i="17"/>
  <c r="H115" i="17"/>
  <c r="E115" i="17"/>
  <c r="F115" i="17"/>
  <c r="G115" i="17"/>
  <c r="E20" i="6"/>
  <c r="H33" i="6" l="1"/>
  <c r="G33" i="6"/>
  <c r="I32" i="6"/>
  <c r="F33" i="6"/>
  <c r="H70" i="6"/>
  <c r="G70" i="6"/>
  <c r="F70" i="6"/>
  <c r="G64" i="6"/>
  <c r="F64" i="6"/>
  <c r="G63" i="6"/>
  <c r="F63" i="6"/>
  <c r="G43" i="6"/>
  <c r="G45" i="6" s="1"/>
  <c r="H43" i="6"/>
  <c r="H45" i="6" s="1"/>
  <c r="F43" i="6"/>
  <c r="F45" i="6" s="1"/>
  <c r="I43" i="6" l="1"/>
  <c r="F88" i="17" l="1"/>
  <c r="H37" i="17"/>
  <c r="G37" i="17"/>
  <c r="F37" i="17"/>
  <c r="H35" i="17"/>
  <c r="G35" i="17"/>
  <c r="F35" i="17"/>
  <c r="F111" i="17" s="1"/>
  <c r="E35" i="17"/>
  <c r="E111" i="17" s="1"/>
  <c r="H14" i="6" l="1"/>
  <c r="G14" i="6"/>
  <c r="F14" i="6"/>
  <c r="E14" i="6"/>
  <c r="I14" i="6" l="1"/>
  <c r="H55" i="17" l="1"/>
  <c r="G55" i="17"/>
  <c r="F55" i="17"/>
  <c r="E55" i="17"/>
  <c r="I28" i="6"/>
  <c r="I33" i="6" s="1"/>
  <c r="I44" i="6"/>
  <c r="I45" i="6" l="1"/>
  <c r="F112" i="17" l="1"/>
  <c r="F132" i="17"/>
  <c r="G132" i="17"/>
  <c r="H112" i="17"/>
  <c r="G112" i="17"/>
  <c r="E15" i="17"/>
  <c r="E86" i="17" s="1"/>
  <c r="I112" i="17" l="1"/>
  <c r="E100" i="17"/>
  <c r="D129" i="17" l="1"/>
  <c r="E129" i="17"/>
  <c r="C129" i="17"/>
  <c r="F124" i="17"/>
  <c r="I178" i="17" l="1"/>
  <c r="I87" i="6"/>
  <c r="I179" i="17" l="1"/>
  <c r="I177" i="17"/>
  <c r="I176" i="17"/>
  <c r="I175" i="17"/>
  <c r="I174" i="17"/>
  <c r="I171" i="17"/>
  <c r="I170" i="17"/>
  <c r="I169" i="17"/>
  <c r="I168" i="17"/>
  <c r="I167" i="17"/>
  <c r="I166" i="17"/>
  <c r="I150" i="17"/>
  <c r="I149" i="17"/>
  <c r="I148" i="17"/>
  <c r="I147" i="17"/>
  <c r="I146" i="17"/>
  <c r="I145" i="17"/>
  <c r="I144" i="17"/>
  <c r="H142" i="17"/>
  <c r="G142" i="17"/>
  <c r="D142" i="17"/>
  <c r="C142" i="17"/>
  <c r="I139" i="17"/>
  <c r="I135" i="17"/>
  <c r="I133" i="17"/>
  <c r="H104" i="17"/>
  <c r="G104" i="17"/>
  <c r="F104" i="17"/>
  <c r="E104" i="17"/>
  <c r="D104" i="17"/>
  <c r="H103" i="17"/>
  <c r="G103" i="17"/>
  <c r="F103" i="17"/>
  <c r="E103" i="17"/>
  <c r="D103" i="17"/>
  <c r="H102" i="17"/>
  <c r="G102" i="17"/>
  <c r="F102" i="17"/>
  <c r="E102" i="17"/>
  <c r="D102" i="17"/>
  <c r="H101" i="17"/>
  <c r="G101" i="17"/>
  <c r="F101" i="17"/>
  <c r="E101" i="17"/>
  <c r="D101" i="17"/>
  <c r="H100" i="17"/>
  <c r="G100" i="17"/>
  <c r="F100" i="17"/>
  <c r="D100" i="17"/>
  <c r="H99" i="17"/>
  <c r="G99" i="17"/>
  <c r="F99" i="17"/>
  <c r="E99" i="17"/>
  <c r="D99" i="17"/>
  <c r="H98" i="17"/>
  <c r="G98" i="17"/>
  <c r="F98" i="17"/>
  <c r="E98" i="17"/>
  <c r="D98" i="17"/>
  <c r="H96" i="17"/>
  <c r="G96" i="17"/>
  <c r="D96" i="17"/>
  <c r="I93" i="17"/>
  <c r="D91" i="17"/>
  <c r="C91" i="17"/>
  <c r="H90" i="17"/>
  <c r="G90" i="17"/>
  <c r="F90" i="17"/>
  <c r="E90" i="17"/>
  <c r="D90" i="17"/>
  <c r="C90" i="17"/>
  <c r="H89" i="17"/>
  <c r="G89" i="17"/>
  <c r="F89" i="17"/>
  <c r="E89" i="17"/>
  <c r="D89" i="17"/>
  <c r="C89" i="17"/>
  <c r="E88" i="17"/>
  <c r="D88" i="17"/>
  <c r="C88" i="17"/>
  <c r="H87" i="17"/>
  <c r="G87" i="17"/>
  <c r="F87" i="17"/>
  <c r="E87" i="17"/>
  <c r="D87" i="17"/>
  <c r="C87" i="17"/>
  <c r="D86" i="17"/>
  <c r="C86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D78" i="17"/>
  <c r="C78" i="17"/>
  <c r="H68" i="17"/>
  <c r="H67" i="6" s="1"/>
  <c r="G68" i="17"/>
  <c r="G67" i="6" s="1"/>
  <c r="F68" i="17"/>
  <c r="F67" i="6" s="1"/>
  <c r="H67" i="17"/>
  <c r="H66" i="6" s="1"/>
  <c r="G67" i="17"/>
  <c r="G66" i="6" s="1"/>
  <c r="F67" i="17"/>
  <c r="F66" i="6" s="1"/>
  <c r="H66" i="17"/>
  <c r="H65" i="6" s="1"/>
  <c r="G66" i="17"/>
  <c r="G65" i="6" s="1"/>
  <c r="F66" i="17"/>
  <c r="F65" i="6" s="1"/>
  <c r="H65" i="17"/>
  <c r="G65" i="17"/>
  <c r="F65" i="17"/>
  <c r="H64" i="17"/>
  <c r="G64" i="17"/>
  <c r="F64" i="17"/>
  <c r="E83" i="17" l="1"/>
  <c r="F72" i="6"/>
  <c r="G72" i="6"/>
  <c r="H72" i="6"/>
  <c r="H113" i="17"/>
  <c r="I90" i="17"/>
  <c r="I103" i="17"/>
  <c r="I87" i="17"/>
  <c r="D83" i="17"/>
  <c r="D120" i="17" s="1"/>
  <c r="D182" i="17" s="1"/>
  <c r="I142" i="17"/>
  <c r="I104" i="17"/>
  <c r="I99" i="17"/>
  <c r="I89" i="17"/>
  <c r="I100" i="17"/>
  <c r="I96" i="17"/>
  <c r="I98" i="17"/>
  <c r="I102" i="17"/>
  <c r="I101" i="17"/>
  <c r="C83" i="17"/>
  <c r="I72" i="6" l="1"/>
  <c r="I89" i="6" s="1"/>
  <c r="E120" i="17"/>
  <c r="E182" i="17" s="1"/>
  <c r="C120" i="17"/>
  <c r="C182" i="17" s="1"/>
  <c r="F38" i="17" l="1"/>
  <c r="F114" i="17" s="1"/>
  <c r="H38" i="17"/>
  <c r="G38" i="17"/>
  <c r="I161" i="17" l="1"/>
  <c r="I115" i="17"/>
  <c r="G114" i="17" l="1"/>
  <c r="H114" i="17" l="1"/>
  <c r="I114" i="17" s="1"/>
  <c r="I160" i="17"/>
  <c r="G113" i="17" l="1"/>
  <c r="F113" i="17"/>
  <c r="I113" i="17" l="1"/>
  <c r="I159" i="17"/>
  <c r="G78" i="17" l="1"/>
  <c r="F80" i="17"/>
  <c r="H81" i="17"/>
  <c r="F82" i="17"/>
  <c r="H82" i="17"/>
  <c r="H78" i="17"/>
  <c r="H80" i="17"/>
  <c r="F81" i="17"/>
  <c r="H79" i="17"/>
  <c r="G81" i="17"/>
  <c r="G80" i="17"/>
  <c r="G82" i="17"/>
  <c r="G79" i="17"/>
  <c r="F78" i="17"/>
  <c r="F79" i="17"/>
  <c r="F83" i="17" l="1"/>
  <c r="H83" i="17"/>
  <c r="I81" i="17"/>
  <c r="I82" i="17"/>
  <c r="I80" i="17"/>
  <c r="I79" i="17"/>
  <c r="G83" i="17"/>
  <c r="I78" i="17"/>
  <c r="I83" i="17" l="1"/>
  <c r="F120" i="17"/>
  <c r="G120" i="17"/>
  <c r="H120" i="17"/>
  <c r="H86" i="17"/>
  <c r="F86" i="17"/>
  <c r="F125" i="17"/>
  <c r="F126" i="17"/>
  <c r="H105" i="17"/>
  <c r="F127" i="17"/>
  <c r="H111" i="17"/>
  <c r="F105" i="17"/>
  <c r="I120" i="17" l="1"/>
  <c r="F32" i="17"/>
  <c r="F108" i="17" s="1"/>
  <c r="G31" i="17"/>
  <c r="G107" i="17" s="1"/>
  <c r="G32" i="17"/>
  <c r="G108" i="17" s="1"/>
  <c r="G111" i="17"/>
  <c r="H32" i="17"/>
  <c r="H108" i="17" s="1"/>
  <c r="F34" i="17"/>
  <c r="F110" i="17" s="1"/>
  <c r="G128" i="17"/>
  <c r="F128" i="17"/>
  <c r="F30" i="17"/>
  <c r="F106" i="17" s="1"/>
  <c r="H34" i="17"/>
  <c r="H110" i="17" s="1"/>
  <c r="G30" i="17"/>
  <c r="G106" i="17" s="1"/>
  <c r="H33" i="17"/>
  <c r="H109" i="17" s="1"/>
  <c r="F31" i="17"/>
  <c r="F107" i="17" s="1"/>
  <c r="G33" i="17"/>
  <c r="G109" i="17" s="1"/>
  <c r="H31" i="17"/>
  <c r="H107" i="17" s="1"/>
  <c r="H88" i="17"/>
  <c r="F33" i="17"/>
  <c r="F109" i="17" s="1"/>
  <c r="H30" i="17"/>
  <c r="H106" i="17" s="1"/>
  <c r="G34" i="17"/>
  <c r="G110" i="17" s="1"/>
  <c r="G88" i="17"/>
  <c r="G86" i="17"/>
  <c r="I86" i="17" s="1"/>
  <c r="I106" i="17" l="1"/>
  <c r="G105" i="17"/>
  <c r="I151" i="17" s="1"/>
  <c r="F129" i="17"/>
  <c r="F182" i="17" s="1"/>
  <c r="I155" i="17"/>
  <c r="I109" i="17"/>
  <c r="H128" i="17"/>
  <c r="I128" i="17" s="1"/>
  <c r="I134" i="17"/>
  <c r="I153" i="17"/>
  <c r="I107" i="17"/>
  <c r="I152" i="17"/>
  <c r="I110" i="17"/>
  <c r="I156" i="17"/>
  <c r="I154" i="17"/>
  <c r="I108" i="17"/>
  <c r="G124" i="17"/>
  <c r="H127" i="17"/>
  <c r="I157" i="17"/>
  <c r="I111" i="17"/>
  <c r="I88" i="17"/>
  <c r="G127" i="17"/>
  <c r="G126" i="17"/>
  <c r="G125" i="17"/>
  <c r="H124" i="17"/>
  <c r="H126" i="17"/>
  <c r="H125" i="17"/>
  <c r="I105" i="17" l="1"/>
  <c r="G129" i="17"/>
  <c r="G182" i="17" s="1"/>
  <c r="H129" i="17"/>
  <c r="H182" i="17" s="1"/>
  <c r="I125" i="17"/>
  <c r="I165" i="17"/>
  <c r="I126" i="17"/>
  <c r="I124" i="17"/>
  <c r="I127" i="17"/>
  <c r="I182" i="17" l="1"/>
  <c r="I185" i="17" s="1"/>
  <c r="I187" i="17" s="1"/>
  <c r="I189" i="17" s="1"/>
  <c r="I129" i="17"/>
  <c r="I132" i="17"/>
  <c r="G91" i="17" l="1"/>
  <c r="E91" i="17"/>
  <c r="I137" i="17"/>
  <c r="H91" i="17" l="1"/>
  <c r="F91" i="17"/>
  <c r="I91" i="17" l="1"/>
  <c r="I172" i="17" l="1"/>
</calcChain>
</file>

<file path=xl/sharedStrings.xml><?xml version="1.0" encoding="utf-8"?>
<sst xmlns="http://schemas.openxmlformats.org/spreadsheetml/2006/main" count="315" uniqueCount="130">
  <si>
    <t>DY28</t>
  </si>
  <si>
    <t>DY29</t>
  </si>
  <si>
    <t>DY30</t>
  </si>
  <si>
    <t>DY31</t>
  </si>
  <si>
    <t>DY32</t>
  </si>
  <si>
    <t>Total</t>
  </si>
  <si>
    <t>DY27</t>
  </si>
  <si>
    <t>Member Months</t>
  </si>
  <si>
    <t>Marketplace Subsidies</t>
  </si>
  <si>
    <t>Expenditures</t>
  </si>
  <si>
    <t>Hypothetical PMPM</t>
  </si>
  <si>
    <t>New Adult</t>
  </si>
  <si>
    <t>HRSN Infrastructure</t>
  </si>
  <si>
    <t>SUD</t>
  </si>
  <si>
    <t>SMI IMD Services</t>
  </si>
  <si>
    <t>FFCY</t>
  </si>
  <si>
    <t>CommonHealth</t>
  </si>
  <si>
    <t>LTSS CP Care Coordination</t>
  </si>
  <si>
    <t>SNCP</t>
  </si>
  <si>
    <t>Workforce Initiatives</t>
  </si>
  <si>
    <t>Hospital Quality and Equity Intitiative</t>
  </si>
  <si>
    <t>Flexible Services Cooking Supplies</t>
  </si>
  <si>
    <t>Flexible Services Transportation</t>
  </si>
  <si>
    <t>MSP Expansion</t>
  </si>
  <si>
    <t>Diversionary BH</t>
  </si>
  <si>
    <t>CSP</t>
  </si>
  <si>
    <t>Provisional Eligibility</t>
  </si>
  <si>
    <t>End of Month Coverage</t>
  </si>
  <si>
    <t>e-Family Assistance</t>
  </si>
  <si>
    <t>EAEDC</t>
  </si>
  <si>
    <t>e-HIV/FA</t>
  </si>
  <si>
    <t xml:space="preserve">With Waiver Only </t>
  </si>
  <si>
    <t>CE Homeless/1902 (r) 2 BCCDP</t>
  </si>
  <si>
    <t>CE Homeless/1902 (r) 2 Disabled</t>
  </si>
  <si>
    <t>CE Homeless/1902 (r) 2 Children</t>
  </si>
  <si>
    <t>CE Homeless/Base Disabled</t>
  </si>
  <si>
    <t>CE Homeless/Base Families</t>
  </si>
  <si>
    <t>CE Formerly Incarcerated/Base Disabled</t>
  </si>
  <si>
    <t>CE Formerly Incarcerated/Base Families</t>
  </si>
  <si>
    <t>Hypothetical Populations</t>
  </si>
  <si>
    <t>1902 (r) 2 BCCDP</t>
  </si>
  <si>
    <t>1902 (r) 2 Disabled</t>
  </si>
  <si>
    <t>1902 (r) 2 Children</t>
  </si>
  <si>
    <t>Base Disabled</t>
  </si>
  <si>
    <t xml:space="preserve">Base Families </t>
  </si>
  <si>
    <t>Base Populations</t>
  </si>
  <si>
    <t>With Waiver Expenditures</t>
  </si>
  <si>
    <t>Total Base Population Without Waiver Expenditures with DSH</t>
  </si>
  <si>
    <t>DSH Allotment</t>
  </si>
  <si>
    <t>Base Population 
Without Waiver Costs</t>
  </si>
  <si>
    <t>Base Population</t>
  </si>
  <si>
    <t>Without Waiver Total Expenditures</t>
  </si>
  <si>
    <t>Hypothetical Population</t>
  </si>
  <si>
    <t>President's Budget Trend</t>
  </si>
  <si>
    <t>Per Member Per Month Costs</t>
  </si>
  <si>
    <t>Projected</t>
  </si>
  <si>
    <t>DY 32</t>
  </si>
  <si>
    <t>DY 31</t>
  </si>
  <si>
    <t>DY 30</t>
  </si>
  <si>
    <t>DY 29</t>
  </si>
  <si>
    <t>DY 28</t>
  </si>
  <si>
    <t>DY 27</t>
  </si>
  <si>
    <t>7th Extension Total</t>
  </si>
  <si>
    <t>CY 2027</t>
  </si>
  <si>
    <t>CY 2026</t>
  </si>
  <si>
    <t>CY 2025</t>
  </si>
  <si>
    <t>CY 2024</t>
  </si>
  <si>
    <t>CY 2023</t>
  </si>
  <si>
    <t>Oct - Dec 2022</t>
  </si>
  <si>
    <t>Total Cost</t>
  </si>
  <si>
    <t>HRSN Services</t>
  </si>
  <si>
    <t xml:space="preserve">total Base pop WW </t>
  </si>
  <si>
    <t>CE/CommonHealth</t>
  </si>
  <si>
    <t>CE/e-HIV</t>
  </si>
  <si>
    <t>CE/New Adult</t>
  </si>
  <si>
    <t>CE/Base Families</t>
  </si>
  <si>
    <t>CE/Base Disabled</t>
  </si>
  <si>
    <t>CE/1902(R)2, Children</t>
  </si>
  <si>
    <t>CE/1902(R)2, Disabled</t>
  </si>
  <si>
    <t>CE/ Base Disabled</t>
  </si>
  <si>
    <t>CE /1902 (r) 2 Children</t>
  </si>
  <si>
    <t>CE /1902 (r) 2 Disabled</t>
  </si>
  <si>
    <t>CE/1902 (r) 2 BCCDP</t>
  </si>
  <si>
    <t>CE/ e-HIV</t>
  </si>
  <si>
    <t>Reentry Services</t>
  </si>
  <si>
    <t xml:space="preserve">Reentry Services </t>
  </si>
  <si>
    <t>Reentry Nonservices</t>
  </si>
  <si>
    <t>CE/1902 (r) 2 Children</t>
  </si>
  <si>
    <t>CE/1902 (r) 2 Disabled</t>
  </si>
  <si>
    <t>CE/FFS and Duals</t>
  </si>
  <si>
    <t>a. Short-term Pre-procedure and Post-Hospitalization Housing (STPHH)</t>
  </si>
  <si>
    <t>3. Marketplace (Health Connector) Subsidies  Expansion - Hypothetical test 3</t>
  </si>
  <si>
    <t>Current Marketplace Subsidies</t>
  </si>
  <si>
    <t>Marketplace Subsidies Expansion (300% to 500% FPL)</t>
  </si>
  <si>
    <t>4. Reentry Services and Non-services - Hypothetical test 8</t>
  </si>
  <si>
    <t>5. Continuous Eligibility - Hypothetical test 7</t>
  </si>
  <si>
    <t xml:space="preserve"> a. 12-month Continuous Eligibility for Adults  - Hypothetical test 7</t>
  </si>
  <si>
    <t>b. 24 months Continuous Eligibility for Adult 65+ Experiencing Homelessness</t>
  </si>
  <si>
    <t>-</t>
  </si>
  <si>
    <t>2. HRSN - Capped hypothetical</t>
  </si>
  <si>
    <t>CE/ New Adult</t>
  </si>
  <si>
    <t>Reentry non-services</t>
  </si>
  <si>
    <t>CE/1902(R)2, BCCDP</t>
  </si>
  <si>
    <r>
      <rPr>
        <sz val="11"/>
        <color theme="1"/>
        <rFont val="Calibri"/>
        <family val="2"/>
        <scheme val="minor"/>
      </rPr>
      <t>PMPM</t>
    </r>
    <r>
      <rPr>
        <b/>
        <i/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</si>
  <si>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Services total</t>
    </r>
  </si>
  <si>
    <t>Total CE</t>
  </si>
  <si>
    <t>Marketplace Subsidies Expansion</t>
  </si>
  <si>
    <t>Marketplace subsidies expansion</t>
  </si>
  <si>
    <t>HRSN Infrastructure Expansion</t>
  </si>
  <si>
    <t>Cost Sharing Assistance - MassHealth Standard</t>
  </si>
  <si>
    <t>Medicare Cost Sharing Assistance</t>
  </si>
  <si>
    <r>
      <t>1. Medicare Cost Sharing Assistance - Medicare Savings Program (MSP)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- WW only</t>
    </r>
  </si>
  <si>
    <t>Implementation Planning Costs</t>
  </si>
  <si>
    <t xml:space="preserve">PMPM </t>
  </si>
  <si>
    <t>HRSN EA Family</t>
  </si>
  <si>
    <t>HRSN STPHH</t>
  </si>
  <si>
    <t>b. Temporary housing assistance (EA Family)</t>
  </si>
  <si>
    <t>7th Extension BN Room</t>
  </si>
  <si>
    <t>BN Room</t>
  </si>
  <si>
    <t>7th Extension BN room</t>
  </si>
  <si>
    <t>Carry forward savings (DY16 - DY 25)</t>
  </si>
  <si>
    <t>(A) Total Savings</t>
  </si>
  <si>
    <t>(B) 15% of Medicaid Expenditures</t>
  </si>
  <si>
    <t>Total Available Savings MIN(A,B)</t>
  </si>
  <si>
    <t>Total CNOM</t>
  </si>
  <si>
    <t>TOTAL VARIANCE</t>
  </si>
  <si>
    <t>c. HRSN Integration Fund - (Infrastructure expansion)</t>
  </si>
  <si>
    <t>Current Waiver Expenditures</t>
  </si>
  <si>
    <t>Net New Expenditures</t>
  </si>
  <si>
    <t xml:space="preserve">Total Expenditures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</si>
</sst>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0.0%"/>
    <numFmt numFmtId="168" formatCode="&quot;$&quot;#,##0.00"/>
    <numFmt numFmtId="169" formatCode="&quot;$&quot;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2" borderId="0" applyNumberFormat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23" fillId="0" borderId="0"/>
  </cellStyleXfs>
  <cellXfs count="167">
    <xf numFmtId="0" fontId="0" fillId="0" borderId="0" xfId="0"/>
    <xf numFmtId="0" fontId="7" fillId="0" borderId="0" xfId="8" applyFont="1"/>
    <xf numFmtId="0" fontId="6" fillId="0" borderId="0" xfId="8"/>
    <xf numFmtId="164" fontId="7" fillId="0" borderId="0" xfId="8" applyNumberFormat="1" applyFont="1"/>
    <xf numFmtId="164" fontId="7" fillId="0" borderId="0" xfId="9" applyNumberFormat="1" applyFont="1" applyFill="1"/>
    <xf numFmtId="44" fontId="7" fillId="0" borderId="0" xfId="8" applyNumberFormat="1" applyFont="1"/>
    <xf numFmtId="0" fontId="10" fillId="2" borderId="0" xfId="7" applyFont="1" applyAlignment="1">
      <alignment horizontal="center"/>
    </xf>
    <xf numFmtId="164" fontId="0" fillId="0" borderId="1" xfId="2" applyNumberFormat="1" applyFont="1" applyFill="1" applyBorder="1"/>
    <xf numFmtId="0" fontId="13" fillId="0" borderId="0" xfId="8" applyFont="1"/>
    <xf numFmtId="0" fontId="8" fillId="0" borderId="0" xfId="8" applyFont="1"/>
    <xf numFmtId="0" fontId="14" fillId="0" borderId="0" xfId="8" applyFont="1"/>
    <xf numFmtId="165" fontId="8" fillId="0" borderId="0" xfId="12" applyNumberFormat="1" applyFont="1" applyFill="1"/>
    <xf numFmtId="167" fontId="8" fillId="0" borderId="0" xfId="11" applyNumberFormat="1" applyFont="1" applyFill="1"/>
    <xf numFmtId="165" fontId="8" fillId="0" borderId="0" xfId="8" applyNumberFormat="1" applyFont="1"/>
    <xf numFmtId="44" fontId="8" fillId="0" borderId="0" xfId="9" applyFont="1" applyFill="1"/>
    <xf numFmtId="0" fontId="9" fillId="0" borderId="0" xfId="0" applyFont="1"/>
    <xf numFmtId="10" fontId="8" fillId="0" borderId="0" xfId="8" applyNumberFormat="1" applyFont="1"/>
    <xf numFmtId="44" fontId="8" fillId="0" borderId="0" xfId="2" applyFont="1" applyFill="1"/>
    <xf numFmtId="164" fontId="8" fillId="0" borderId="0" xfId="9" applyNumberFormat="1" applyFont="1" applyFill="1"/>
    <xf numFmtId="0" fontId="13" fillId="0" borderId="0" xfId="8" applyFont="1" applyAlignment="1">
      <alignment wrapText="1"/>
    </xf>
    <xf numFmtId="164" fontId="13" fillId="0" borderId="0" xfId="9" applyNumberFormat="1" applyFont="1" applyFill="1"/>
    <xf numFmtId="164" fontId="8" fillId="0" borderId="0" xfId="2" applyNumberFormat="1" applyFont="1" applyFill="1"/>
    <xf numFmtId="164" fontId="8" fillId="0" borderId="0" xfId="8" applyNumberFormat="1" applyFont="1"/>
    <xf numFmtId="166" fontId="8" fillId="0" borderId="0" xfId="8" applyNumberFormat="1" applyFont="1"/>
    <xf numFmtId="0" fontId="2" fillId="0" borderId="0" xfId="0" applyFont="1"/>
    <xf numFmtId="44" fontId="0" fillId="0" borderId="0" xfId="0" applyNumberFormat="1"/>
    <xf numFmtId="0" fontId="0" fillId="0" borderId="1" xfId="0" applyBorder="1"/>
    <xf numFmtId="44" fontId="0" fillId="0" borderId="1" xfId="2" applyFont="1" applyFill="1" applyBorder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165" fontId="0" fillId="0" borderId="1" xfId="1" applyNumberFormat="1" applyFont="1" applyFill="1" applyBorder="1"/>
    <xf numFmtId="10" fontId="0" fillId="0" borderId="0" xfId="3" applyNumberFormat="1" applyFont="1" applyFill="1"/>
    <xf numFmtId="44" fontId="0" fillId="0" borderId="1" xfId="0" applyNumberFormat="1" applyBorder="1"/>
    <xf numFmtId="164" fontId="0" fillId="0" borderId="1" xfId="0" applyNumberFormat="1" applyBorder="1"/>
    <xf numFmtId="9" fontId="0" fillId="0" borderId="0" xfId="0" applyNumberFormat="1"/>
    <xf numFmtId="164" fontId="0" fillId="0" borderId="0" xfId="2" applyNumberFormat="1" applyFont="1" applyFill="1" applyBorder="1"/>
    <xf numFmtId="44" fontId="0" fillId="0" borderId="0" xfId="2" applyFont="1"/>
    <xf numFmtId="10" fontId="13" fillId="0" borderId="0" xfId="8" applyNumberFormat="1" applyFont="1"/>
    <xf numFmtId="0" fontId="0" fillId="0" borderId="11" xfId="0" applyBorder="1"/>
    <xf numFmtId="0" fontId="0" fillId="0" borderId="12" xfId="0" applyBorder="1"/>
    <xf numFmtId="0" fontId="2" fillId="0" borderId="11" xfId="0" applyFont="1" applyBorder="1"/>
    <xf numFmtId="0" fontId="0" fillId="0" borderId="14" xfId="0" applyBorder="1"/>
    <xf numFmtId="0" fontId="0" fillId="0" borderId="8" xfId="0" applyBorder="1"/>
    <xf numFmtId="165" fontId="0" fillId="0" borderId="14" xfId="0" applyNumberFormat="1" applyBorder="1"/>
    <xf numFmtId="0" fontId="12" fillId="0" borderId="11" xfId="0" applyFont="1" applyBorder="1"/>
    <xf numFmtId="0" fontId="0" fillId="0" borderId="13" xfId="0" applyBorder="1"/>
    <xf numFmtId="0" fontId="2" fillId="3" borderId="8" xfId="0" applyFont="1" applyFill="1" applyBorder="1"/>
    <xf numFmtId="0" fontId="0" fillId="3" borderId="9" xfId="0" applyFill="1" applyBorder="1"/>
    <xf numFmtId="0" fontId="0" fillId="3" borderId="10" xfId="0" applyFill="1" applyBorder="1"/>
    <xf numFmtId="44" fontId="0" fillId="3" borderId="9" xfId="2" applyFont="1" applyFill="1" applyBorder="1"/>
    <xf numFmtId="0" fontId="2" fillId="3" borderId="9" xfId="0" applyFont="1" applyFill="1" applyBorder="1"/>
    <xf numFmtId="0" fontId="16" fillId="0" borderId="0" xfId="8" applyFont="1"/>
    <xf numFmtId="164" fontId="16" fillId="0" borderId="0" xfId="8" applyNumberFormat="1" applyFont="1"/>
    <xf numFmtId="0" fontId="17" fillId="0" borderId="0" xfId="0" applyFont="1"/>
    <xf numFmtId="164" fontId="18" fillId="0" borderId="3" xfId="2" applyNumberFormat="1" applyFont="1" applyFill="1" applyBorder="1"/>
    <xf numFmtId="0" fontId="19" fillId="0" borderId="0" xfId="0" applyFont="1"/>
    <xf numFmtId="0" fontId="18" fillId="0" borderId="0" xfId="8" applyFont="1"/>
    <xf numFmtId="0" fontId="15" fillId="0" borderId="0" xfId="0" applyFont="1"/>
    <xf numFmtId="167" fontId="18" fillId="0" borderId="0" xfId="11" applyNumberFormat="1" applyFont="1" applyFill="1"/>
    <xf numFmtId="164" fontId="18" fillId="0" borderId="0" xfId="9" applyNumberFormat="1" applyFont="1" applyFill="1"/>
    <xf numFmtId="0" fontId="0" fillId="0" borderId="9" xfId="0" applyBorder="1"/>
    <xf numFmtId="164" fontId="2" fillId="0" borderId="0" xfId="2" applyNumberFormat="1" applyFont="1" applyFill="1" applyBorder="1"/>
    <xf numFmtId="164" fontId="0" fillId="0" borderId="9" xfId="0" applyNumberFormat="1" applyBorder="1"/>
    <xf numFmtId="164" fontId="0" fillId="0" borderId="10" xfId="0" applyNumberFormat="1" applyBorder="1"/>
    <xf numFmtId="168" fontId="0" fillId="0" borderId="1" xfId="1" applyNumberFormat="1" applyFont="1" applyFill="1" applyBorder="1"/>
    <xf numFmtId="0" fontId="0" fillId="0" borderId="10" xfId="0" applyBorder="1"/>
    <xf numFmtId="164" fontId="0" fillId="0" borderId="12" xfId="0" applyNumberFormat="1" applyBorder="1"/>
    <xf numFmtId="0" fontId="0" fillId="0" borderId="4" xfId="0" applyBorder="1"/>
    <xf numFmtId="10" fontId="18" fillId="0" borderId="0" xfId="8" applyNumberFormat="1" applyFont="1"/>
    <xf numFmtId="44" fontId="18" fillId="0" borderId="0" xfId="9" applyFont="1" applyFill="1"/>
    <xf numFmtId="164" fontId="1" fillId="0" borderId="1" xfId="2" applyNumberFormat="1" applyFont="1" applyFill="1" applyBorder="1"/>
    <xf numFmtId="44" fontId="2" fillId="0" borderId="0" xfId="2" applyFont="1"/>
    <xf numFmtId="0" fontId="9" fillId="0" borderId="1" xfId="0" applyFont="1" applyBorder="1"/>
    <xf numFmtId="0" fontId="2" fillId="0" borderId="8" xfId="0" applyFont="1" applyBorder="1"/>
    <xf numFmtId="165" fontId="0" fillId="0" borderId="9" xfId="0" applyNumberFormat="1" applyBorder="1"/>
    <xf numFmtId="164" fontId="2" fillId="0" borderId="12" xfId="2" applyNumberFormat="1" applyFont="1" applyFill="1" applyBorder="1"/>
    <xf numFmtId="0" fontId="21" fillId="0" borderId="0" xfId="0" applyFont="1"/>
    <xf numFmtId="43" fontId="0" fillId="0" borderId="0" xfId="0" applyNumberFormat="1"/>
    <xf numFmtId="165" fontId="18" fillId="0" borderId="0" xfId="12" applyNumberFormat="1" applyFont="1" applyFill="1"/>
    <xf numFmtId="164" fontId="18" fillId="0" borderId="0" xfId="8" applyNumberFormat="1" applyFont="1"/>
    <xf numFmtId="168" fontId="17" fillId="0" borderId="1" xfId="2" applyNumberFormat="1" applyFont="1" applyFill="1" applyBorder="1"/>
    <xf numFmtId="165" fontId="2" fillId="0" borderId="0" xfId="0" applyNumberFormat="1" applyFont="1"/>
    <xf numFmtId="0" fontId="10" fillId="2" borderId="2" xfId="7" applyFont="1" applyBorder="1" applyAlignment="1">
      <alignment horizontal="center"/>
    </xf>
    <xf numFmtId="0" fontId="10" fillId="2" borderId="3" xfId="7" applyFont="1" applyBorder="1" applyAlignment="1">
      <alignment horizontal="center"/>
    </xf>
    <xf numFmtId="0" fontId="7" fillId="0" borderId="3" xfId="8" applyFont="1" applyBorder="1"/>
    <xf numFmtId="0" fontId="8" fillId="0" borderId="3" xfId="8" applyFont="1" applyBorder="1"/>
    <xf numFmtId="0" fontId="9" fillId="0" borderId="3" xfId="0" applyFont="1" applyBorder="1"/>
    <xf numFmtId="0" fontId="18" fillId="0" borderId="3" xfId="8" applyFont="1" applyBorder="1"/>
    <xf numFmtId="164" fontId="8" fillId="0" borderId="3" xfId="2" applyNumberFormat="1" applyFont="1" applyFill="1" applyBorder="1"/>
    <xf numFmtId="164" fontId="8" fillId="0" borderId="3" xfId="8" applyNumberFormat="1" applyFont="1" applyBorder="1"/>
    <xf numFmtId="164" fontId="13" fillId="0" borderId="3" xfId="9" applyNumberFormat="1" applyFont="1" applyFill="1" applyBorder="1"/>
    <xf numFmtId="0" fontId="21" fillId="0" borderId="1" xfId="0" applyFont="1" applyBorder="1"/>
    <xf numFmtId="164" fontId="21" fillId="0" borderId="1" xfId="2" applyNumberFormat="1" applyFont="1" applyFill="1" applyBorder="1"/>
    <xf numFmtId="165" fontId="21" fillId="0" borderId="1" xfId="1" applyNumberFormat="1" applyFont="1" applyFill="1" applyBorder="1"/>
    <xf numFmtId="44" fontId="2" fillId="0" borderId="0" xfId="2" applyFont="1" applyFill="1" applyBorder="1"/>
    <xf numFmtId="164" fontId="13" fillId="0" borderId="0" xfId="8" applyNumberFormat="1" applyFont="1"/>
    <xf numFmtId="164" fontId="13" fillId="0" borderId="3" xfId="8" applyNumberFormat="1" applyFont="1" applyBorder="1"/>
    <xf numFmtId="165" fontId="18" fillId="0" borderId="0" xfId="1" applyNumberFormat="1" applyFont="1" applyFill="1"/>
    <xf numFmtId="0" fontId="18" fillId="0" borderId="0" xfId="8" applyFont="1" applyAlignment="1">
      <alignment wrapText="1"/>
    </xf>
    <xf numFmtId="44" fontId="18" fillId="0" borderId="0" xfId="2" applyFont="1" applyFill="1"/>
    <xf numFmtId="164" fontId="8" fillId="0" borderId="3" xfId="0" applyNumberFormat="1" applyFont="1" applyBorder="1"/>
    <xf numFmtId="164" fontId="13" fillId="0" borderId="3" xfId="0" applyNumberFormat="1" applyFont="1" applyBorder="1"/>
    <xf numFmtId="164" fontId="18" fillId="0" borderId="0" xfId="2" applyNumberFormat="1" applyFont="1" applyFill="1"/>
    <xf numFmtId="164" fontId="22" fillId="0" borderId="0" xfId="2" applyNumberFormat="1" applyFont="1" applyFill="1"/>
    <xf numFmtId="164" fontId="22" fillId="0" borderId="0" xfId="9" applyNumberFormat="1" applyFont="1" applyFill="1"/>
    <xf numFmtId="164" fontId="18" fillId="0" borderId="3" xfId="8" applyNumberFormat="1" applyFont="1" applyBorder="1"/>
    <xf numFmtId="165" fontId="16" fillId="0" borderId="0" xfId="12" applyNumberFormat="1" applyFont="1" applyFill="1"/>
    <xf numFmtId="164" fontId="18" fillId="0" borderId="0" xfId="2" applyNumberFormat="1" applyFont="1"/>
    <xf numFmtId="44" fontId="21" fillId="0" borderId="0" xfId="2" applyFont="1" applyFill="1" applyBorder="1"/>
    <xf numFmtId="168" fontId="1" fillId="0" borderId="1" xfId="2" applyNumberFormat="1" applyFont="1" applyFill="1" applyBorder="1"/>
    <xf numFmtId="165" fontId="1" fillId="0" borderId="1" xfId="1" applyNumberFormat="1" applyFont="1" applyFill="1" applyBorder="1"/>
    <xf numFmtId="165" fontId="0" fillId="0" borderId="12" xfId="0" applyNumberFormat="1" applyBorder="1"/>
    <xf numFmtId="44" fontId="0" fillId="0" borderId="0" xfId="2" applyFont="1" applyAlignment="1">
      <alignment wrapText="1"/>
    </xf>
    <xf numFmtId="0" fontId="22" fillId="0" borderId="0" xfId="8" applyFont="1"/>
    <xf numFmtId="164" fontId="18" fillId="0" borderId="0" xfId="9" applyNumberFormat="1" applyFont="1" applyFill="1" applyAlignment="1">
      <alignment horizontal="center"/>
    </xf>
    <xf numFmtId="37" fontId="18" fillId="0" borderId="0" xfId="9" applyNumberFormat="1" applyFont="1" applyFill="1"/>
    <xf numFmtId="165" fontId="9" fillId="0" borderId="1" xfId="1" applyNumberFormat="1" applyFont="1" applyFill="1" applyBorder="1"/>
    <xf numFmtId="0" fontId="22" fillId="0" borderId="3" xfId="8" applyFont="1" applyBorder="1"/>
    <xf numFmtId="167" fontId="22" fillId="0" borderId="0" xfId="11" applyNumberFormat="1" applyFont="1" applyFill="1"/>
    <xf numFmtId="164" fontId="8" fillId="0" borderId="0" xfId="9" applyNumberFormat="1" applyFont="1" applyFill="1" applyAlignment="1">
      <alignment horizontal="center"/>
    </xf>
    <xf numFmtId="165" fontId="9" fillId="0" borderId="15" xfId="0" applyNumberFormat="1" applyFont="1" applyBorder="1"/>
    <xf numFmtId="0" fontId="7" fillId="4" borderId="0" xfId="8" applyFont="1" applyFill="1"/>
    <xf numFmtId="0" fontId="8" fillId="4" borderId="0" xfId="8" applyFont="1" applyFill="1"/>
    <xf numFmtId="165" fontId="8" fillId="4" borderId="0" xfId="12" applyNumberFormat="1" applyFont="1" applyFill="1"/>
    <xf numFmtId="44" fontId="8" fillId="4" borderId="0" xfId="9" applyFont="1" applyFill="1"/>
    <xf numFmtId="43" fontId="8" fillId="4" borderId="0" xfId="12" applyFont="1" applyFill="1"/>
    <xf numFmtId="44" fontId="18" fillId="4" borderId="0" xfId="9" applyFont="1" applyFill="1"/>
    <xf numFmtId="164" fontId="8" fillId="4" borderId="0" xfId="9" applyNumberFormat="1" applyFont="1" applyFill="1"/>
    <xf numFmtId="164" fontId="13" fillId="4" borderId="0" xfId="9" applyNumberFormat="1" applyFont="1" applyFill="1"/>
    <xf numFmtId="164" fontId="18" fillId="4" borderId="0" xfId="9" applyNumberFormat="1" applyFont="1" applyFill="1"/>
    <xf numFmtId="165" fontId="18" fillId="4" borderId="0" xfId="12" applyNumberFormat="1" applyFont="1" applyFill="1"/>
    <xf numFmtId="165" fontId="13" fillId="4" borderId="0" xfId="12" applyNumberFormat="1" applyFont="1" applyFill="1"/>
    <xf numFmtId="164" fontId="13" fillId="4" borderId="0" xfId="8" applyNumberFormat="1" applyFont="1" applyFill="1"/>
    <xf numFmtId="164" fontId="16" fillId="4" borderId="0" xfId="9" applyNumberFormat="1" applyFont="1" applyFill="1"/>
    <xf numFmtId="0" fontId="19" fillId="4" borderId="0" xfId="0" applyFont="1" applyFill="1"/>
    <xf numFmtId="0" fontId="3" fillId="4" borderId="0" xfId="8" applyFont="1" applyFill="1"/>
    <xf numFmtId="44" fontId="1" fillId="0" borderId="1" xfId="2" applyFont="1" applyFill="1" applyBorder="1"/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164" fontId="0" fillId="0" borderId="7" xfId="0" applyNumberFormat="1" applyBorder="1"/>
    <xf numFmtId="44" fontId="0" fillId="0" borderId="1" xfId="2" applyFont="1" applyBorder="1"/>
    <xf numFmtId="164" fontId="1" fillId="0" borderId="14" xfId="2" applyNumberFormat="1" applyFont="1" applyBorder="1"/>
    <xf numFmtId="164" fontId="1" fillId="0" borderId="15" xfId="2" applyNumberFormat="1" applyFont="1" applyBorder="1"/>
    <xf numFmtId="0" fontId="7" fillId="0" borderId="0" xfId="0" applyFont="1"/>
    <xf numFmtId="164" fontId="7" fillId="0" borderId="24" xfId="2" applyNumberFormat="1" applyFont="1" applyBorder="1"/>
    <xf numFmtId="164" fontId="7" fillId="0" borderId="25" xfId="2" applyNumberFormat="1" applyFont="1" applyBorder="1"/>
    <xf numFmtId="164" fontId="7" fillId="0" borderId="26" xfId="2" applyNumberFormat="1" applyFont="1" applyBorder="1"/>
    <xf numFmtId="0" fontId="7" fillId="0" borderId="0" xfId="0" applyFont="1" applyAlignment="1">
      <alignment horizontal="right"/>
    </xf>
    <xf numFmtId="0" fontId="7" fillId="0" borderId="16" xfId="8" applyFont="1" applyBorder="1"/>
    <xf numFmtId="0" fontId="7" fillId="0" borderId="17" xfId="0" applyFont="1" applyBorder="1" applyAlignment="1">
      <alignment horizontal="right"/>
    </xf>
    <xf numFmtId="0" fontId="7" fillId="0" borderId="19" xfId="0" applyFont="1" applyBorder="1"/>
    <xf numFmtId="0" fontId="7" fillId="0" borderId="21" xfId="8" applyFont="1" applyBorder="1"/>
    <xf numFmtId="0" fontId="7" fillId="0" borderId="22" xfId="0" applyFont="1" applyBorder="1" applyAlignment="1">
      <alignment horizontal="right"/>
    </xf>
    <xf numFmtId="0" fontId="7" fillId="0" borderId="21" xfId="0" applyFont="1" applyBorder="1"/>
    <xf numFmtId="164" fontId="7" fillId="0" borderId="18" xfId="2" applyNumberFormat="1" applyFont="1" applyBorder="1"/>
    <xf numFmtId="164" fontId="7" fillId="0" borderId="20" xfId="2" applyNumberFormat="1" applyFont="1" applyBorder="1"/>
    <xf numFmtId="164" fontId="7" fillId="0" borderId="23" xfId="2" applyNumberFormat="1" applyFont="1" applyBorder="1"/>
    <xf numFmtId="164" fontId="9" fillId="0" borderId="15" xfId="2" applyNumberFormat="1" applyFont="1" applyBorder="1"/>
    <xf numFmtId="164" fontId="0" fillId="0" borderId="15" xfId="0" applyNumberFormat="1" applyBorder="1"/>
    <xf numFmtId="169" fontId="1" fillId="0" borderId="1" xfId="1" applyNumberFormat="1" applyFont="1" applyFill="1" applyBorder="1"/>
    <xf numFmtId="0" fontId="7" fillId="0" borderId="1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5">
    <cellStyle name="Accent1" xfId="7" builtinId="29"/>
    <cellStyle name="Comma" xfId="1" builtinId="3"/>
    <cellStyle name="Comma 2" xfId="6" xr:uid="{6CC43E4B-A37C-4006-A1E1-CE777F50426B}"/>
    <cellStyle name="Comma 3" xfId="12" xr:uid="{D62AFCF9-6A49-418B-BADA-822B2C53DD4C}"/>
    <cellStyle name="Comma 8" xfId="10" xr:uid="{933E75D2-B05C-4A3B-8075-CF77E0ED7DAC}"/>
    <cellStyle name="Currency" xfId="2" builtinId="4"/>
    <cellStyle name="Currency 2" xfId="5" xr:uid="{B98B968C-CA72-4292-9AC0-0B30CAE56076}"/>
    <cellStyle name="Currency 3" xfId="9" xr:uid="{ACE462A0-5FB0-49CE-8945-7FD7D498EA38}"/>
    <cellStyle name="Normal" xfId="0" builtinId="0"/>
    <cellStyle name="Normal 2" xfId="4" xr:uid="{7CD84D55-A506-4E10-927E-F59C7EC6CC2F}"/>
    <cellStyle name="Normal 2 2 2 2" xfId="14" xr:uid="{B33EE223-D3C2-4843-847B-04F45F4ACFA8}"/>
    <cellStyle name="Normal 3" xfId="8" xr:uid="{C6B6DE6D-841C-435C-BA9D-06C82046B043}"/>
    <cellStyle name="Normal 3 2" xfId="13" xr:uid="{8120E6D3-AF58-4678-9D0C-FBB55FBC35A0}"/>
    <cellStyle name="Percent" xfId="3" builtinId="5"/>
    <cellStyle name="Percent 2" xfId="11" xr:uid="{EFB6A375-65E8-46F0-9D59-BBA87E6060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styles" Target="styles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sharedStrings" Target="sharedStrings.xml"/><Relationship Id="rId95" Type="http://schemas.openxmlformats.org/officeDocument/2006/relationships/customXml" Target="../customXml/item4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theme" Target="theme/theme1.xml"/><Relationship Id="rId91" Type="http://schemas.openxmlformats.org/officeDocument/2006/relationships/calcChain" Target="calcChain.xml"/><Relationship Id="rId9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customXml" Target="../customXml/item3.xml"/><Relationship Id="rId99" Type="http://schemas.openxmlformats.org/officeDocument/2006/relationships/customXml" Target="../customXml/item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customXml" Target="../customXml/item6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customXml" Target="../customXml/item2.xml"/><Relationship Id="rId98" Type="http://schemas.openxmlformats.org/officeDocument/2006/relationships/customXml" Target="../customXml/item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PHXwpfs01\data1\FINANCE\ACCRUAL\2000DC\10_00dc\DCLa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AR-PHI\SAR71-31%20-%202021%20PASSE%20rates\Work%20Files\Model\2021%20SAR%20PASSE%20Rate%20Model%20v.6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-Branch\Shared\DSH%20Unit\worksheet\fY0203\FY%202002-2003%20Payments\0203dshpaymen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ng\transomni\enterprisereporting\ERTool2011-13byMonth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dmin%20Spending%20Reports\FY%202018%20Admin%20Reports\Templates\Template%20FY18%20V18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csp002\secured\ALLOTMENT\FY19%20ZBB\Division%20Details\CSA\CSA%20FY19%20Allotment%20Build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anagcs\Local%20Settings\Temporary%20Internet%20Files\Content.Outlook\1D2C091S\Coverage%20Reductions\PT%20OT%20Summary_files\JVHA%20SFY09%20Year%20End%20Program%20Accrual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MULHOLLA_MA$\BUDGET\BHA\2019-21%20Biennium\Decision%20Packages\Prog%20030%20Decision%20Packages\PL-CM%20%201N3%20Direct%20Care%20and%20Support%20Staff\Sent%20to%20CBO\030%20-%20PL%20-%20CM%20-%201N3%20Direct%20Care%20and%20Support%20Staff%20Backup.xlsb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deal\AppData\Local\Microsoft\Windows\Temporary%20Internet%20Files\Content.Outlook\QPQ363P3\SNAP%20Projections%20FY16-FY21%20Temporary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garman_tr\AppData\Local\Microsoft\Windows\INetCache\Content.Outlook\M3HWDXAF\030-PL-CB-Building%2027%20-%20RTF%20staffing%20V6%20final%202.16.19.xlsb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windows/TEMP/SP%20VENDOR%20RATE%20ST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6\bh\z3y5\Financials\FFY%2005-05%20Q1%20Financials\Q1%202005_2006%20LC%20Audited%20Financi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OLY004\Budget\UtilizationMetrics\Reports\2016-06\Working\Krista\ER_06141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barclay\DSH\95%20-%20Benefit%20Equivalency\Analysis\Benefit%20Equiv%20Model%2020100426%20swf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peters/AppData/Local/Microsoft/Windows/Temporary%20Internet%20Files/Content.Outlook/K0VIW4RH/2010%20Aggregate%20UPL%20Cap%20Calc%20as%20of%2005252011%20Info%20DRG%20Used_v2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rlrk\Local%20Settings\Temporary%20Internet%20Files\Content.Outlook\7V6OOPQ6\20130103%20DSHS%20Staffing%20Model%20v010%20dks3%20(2).xls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Budget\14.%20FORECAST\Forecast\FY2020%20Q3\FY20%20LT%20Model%20v%20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jects\JReed\BSI\BSI%20Cost%20Model%206-24-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tacey.foreman\Application%20Data\Microsoft\Excel\BH%20model%20options%20and%20HO%2020100414%20(Jenny's)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barclay\WHA\GAU%20and%20ADATSA\SAS%20Code\SAS%20Datamart%20v2.1\Models\Cost%20Model%20v2.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vau107\Desktop\SAS\11%2013%20Scenarios\Scenario%202%20-%20FN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Bloom/AppData/Local/Microsoft/Windows/INetCache/Content.Outlook/D78U56K1/MassHealth%20BN%20FY22%20Amendments%20SMI%20CSP%20MSP%2002-24-22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ALLOTMENT\FY20%20ZBB\TALS%20Packets\Copy%20of%20%2300xx%20TALS%20Packet%20Pgm%20200-300-040-140%20Initial%20Allotment%202019-2021%20V1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ath-filer.milliman.com\Projects\jgerstorff\WHA\05-RateSetting\2017\MA0157-201801_AHRates\Analysis\08%20-%20Rate%20Models\01%20-%20WA%20Rate%20Model_20170828.xlsb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hs\fsa\ODRIVE\Allotments%2009-11\Appropriation%20Schedules\2009-11%20Initial%20Allotments\2009-11%20Draft%20Appropriation%20Schedule-%20version%20v006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rulljm\Local%20Settings\Temporary%20Internet%20Files\Content.Outlook\K7ZC64WP\General%20Staffing%20Model%20test%20v045.xlsb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8\bh\PLE\SESW%20Reins_Reinv_Adj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MULHOLLA_MA$\ESH%20Finance%20Shared%20Projects\DP%202019-2021\DPs%20Under%20Development\1N3,%203N3%20Direct%20Care%20Staffing\Copy%20of%202019-21%20DSHS%20Staffing%20Model%20-%20New%204%20Year%20Version.xlsb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ntzrp\Local%20Settings\Temporary%20Internet%20Files\Content.Outlook\SPFQUZUZ\Healthy%20Options%20Costmodel%2020091030.xlsb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HSAPOLY2411C\data1\BF\BUDGET\Rachel\test.xlsb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ng\transomni\enterprisereporting\ERTool2009-11byMonthSelections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eyeram\Local%20Settings\Temporary%20Internet%20Files\OLK748\CPE%20Proposal\CPE%20Model%20WA%20Summ%20080504%2017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gerstorff\WHA\05-RateSetting\2021\11_202201_BHMC\Analysis\80%20-%20Rate%20Model\2022%20AHIMC%20BH%20Rate%20Model%2020211206.xlsb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se\Washington%20State%20Hospital%20018232\SFY2015%20Program\June%2029%20Full%20Year%20Summary%20FY2015%20compare%20to%20120%20and%20140%20%20and%20Compare%20FY16%20to%20FY15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Users\mcknick\AppData\Local\Microsoft\Windows\Temporary%20Internet%20Files\Content.Outlook\432ISEOZ\Calculation%20for%20DDA%20Financial%20Eligilibty%20Staff%20(2)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/OA/CMSO/FCHPG/Dihs/Massachusetts/2022%20Renewal/2023%20Amendment/MA%20STC%20review/04-02-24%20version%20to%20MA/FYE%202008%20IP%20Hospital%20Claim%20Summary%20-%20Collapsed%20by%20Medicare%20ID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ense\AppData\Local\Microsoft\Windows\Temporary%20Internet%20Files\Content.Outlook\BKRMV7P6\House%20Version%20Trueblood%20June%2022nd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Health/SNY/BH%20KIDS%20BN/BH%20Kids_BN/Draft_Model/Current%20Two%20versions/Deloitte%20Internal/Finals/BH%20Kids%20BN%20Demonstration_Draft_2019.05.09_without_MEG1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Users\MSesay\AppData\Local\Microsoft\Windows\Temporary%20Internet%20Files\Content.Outlook\MEHUV5MT\MassHealth%20Enrollment%20Snapshot%20as%20of%20June%20201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\Fiscal\Budget\LegislativeRelations\2015SuppGovernorsBudgetBackupAttachments\Competency%20Ward%20OFM%20Rates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hardp\AppData\Local\Microsoft\Windows\Temporary%20Internet%20Files\Content.Outlook\530HXE5I\2015-17%20Admissions%20Ward%20Staffing%205-7-15%20v2.xlsb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blicconsultinggroup-my.sharepoint.com/Finance/FinPub/AEL01/BUDNEUT/Datamart/FFY_08_10_07_9_08/FFY08_Allquarters_withProjR_usefor33108repor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SNAF%20Estimate%20Model%20-%20201303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ith_sa\AppData\Local\Microsoft\Windows\INetCache\Content.Outlook\1ZRA9CDN\1866%20ESHB%20AMS%20HLTC%20S4841.1%20Supportive%20Housing%20Staffing%20Model.xlsb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DSH-ProShare-NPro\CPE\CPE%20Proposal\CPE%20Model%20WA%205%20Yr%20Proj%20w%20Rate%20Incr%20v6%20EXH%20(012505)%20MAAFeb05Forecas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%20B1B2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DSH-ProShare-NPro\CPE\CPE%20Proposal\Copy%20of%20Consolidated%20File%20WA%20Hosps%20v6%20EXH%20w%20corrections%20MAA%20(012505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personal/erik_cornellier_leg_wa_gov/Documents/MA/FY%2015-17/HCA%20Request/HSNA%20Fiscal%20Model%206%2025%2013%20(Updated%20for%2015-17%20DP%20was%20used%20for%20ESSB5913)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8\bh\z1y13\PLE\SE_PLE_Blend_C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S%20All%20Staff\Requests\XXX%20Develop%20FMAP%20Tool\FMAP%20Calculator%20for%20FY2017%20to%20FY2021%20v2.xlsb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ssment%20Model%20January%202013%20-%20Erik%202.18.13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03-05%20Models\Jun%2004\05-07%20DP%20Trend%20Basi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ynw\AppData\Local\Microsoft\Windows\INetCache\Content.Outlook\E02B0JWR\PCP%20Rates%20(Senate)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Projects\WFox\zaw\02%20RBRVSforHosp\Marketing\Webex\HECS%20Compa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9\DS\Users\JonathanB\AppData\Local\Microsoft\Windows\Temporary%20Internet%20Files\Content.Outlook\N5624F3M\20130609_PfPPEC%20WSHA%20HEN%20Hospital%20Li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nellier\HBE\2013-15\Sustainability\WAHBE%20Sustainability%20Budget%20Model%202015-2017%20-%20Erik%20Edits%202.26.13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kaurbedi/Documents/WORK/SNY-%20Budget%20neutrality%20rate%20dev/Copy%20of%20NY_MRT1115_BN_5Year_Extension%20Children's_OPWDD%20September%206%20201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p10/AppData/Local/Microsoft/Windows/INetCache/Content.Outlook/UCUTB9VB/BHT_Kids_FF_Pulls_20100103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cast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Budget\07-09%20Budget\Working%20Files\PL%20Packets\PL-AD%20IT\0709%20IT%20DP%20budge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entucky\Certification%20Model%20County%20Hosp%20051704-\Final%20to%20KY\KY%20Cty%20Hosp%20Cert%20Model%20051704%20B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scal\SHARED\PHP05\StateTXIXPay.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er.com\us_data\ghcp\sop04\bh\z2y7\CRCS\SW_Draft%20CRCS_CY200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Mercer.com\us_data\JEUPLOADS\2014%20JE%20Uploads\01-January-2014\JE%20KW%20Medical%200114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ense\AppData\Local\Microsoft\Windows\Temporary%20Internet%20Files\Content.Outlook\BKRMV7P6\30_RN2-with%20backfill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ublicconsultinggroup-my.sharepoint.com/Users/mconnors/Documents/NY%201115%20Budget%20Neutrality/Data%20sets%20from%20Jae/DY14%20Rev_FMAP%20and%20BN%20Summary%20files/DY14%20Budget%20Neutrality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se\Washington%20State%20Hospital%20018232\SFY%202016%20Modeling\Senate-House%20Modeling\Old\New%20Allocation%20Percentages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Users/cvau107/afrs%20FY13%20svc635%20610%20620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sf%20for%20Marcia-Personal%20Stuff\Staffing%20Model%20update%20for%20M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am107\AppData\Local\Microsoft\Windows\INetCache\Content.Outlook\O4610H5E\DBHR%20ADMIN%20V2%20FINAL_Updated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ata\HCG%20Line%20Mapping%20WJF\SAS%20Std\20060112%20BMN%20Modified\Create%20inpClaims\Datamart%20MR_Line%20mapping%2020061017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Supplemental%20-%202013-2015%20Budget\2013-15%20Biennial\Decision%20Packages\Health%20Care%20Reform%20Medicaid%20Expansion\Copy%20of%20ACA%20Implement%20and%20Expand%20FTE%20Update%2011-19-12%20V7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AFLOLY004\Budget\UtilizationMetrics\Reports\2016-04\Working\Krista\Ready%20to%20Roll%20Forward\Data\CY15%20UM%20reports%20flat%20files%20030716\C-Section%20and%20LBW%20Del%20CY15%200300716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11-13%20Allotments\Allotment%20Templates\FINAL%20PROGRAM%20ALLOTMENT%20WORKSHEETS\Balanced\20BH0%20-%20Basic%20Health%20Administration_Final%20-%20Balanced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scal\Monthly%20Status%20Report\ISSD\Feb06IS.xls" TargetMode="External"/></Relationships>
</file>

<file path=xl/externalLinks/_rels/externalLink7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co-adshare\share\Share\OA\CMSO\FCHPG\Dihs\Massachusetts\2022%20Renewal\2023%20Amendment\MA%20STC%20review\04-02-24%20version%20to%20MA\BD%20Modeling%20of%20Budget%20Crisis%20%20Worst%20Case%20Summary%20with%20Chart%20-%20REVISED%20WSHA%20Medicaid%20Model%20Feb%2018%202013.xlsm?B694685D" TargetMode="External"/><Relationship Id="rId1" Type="http://schemas.openxmlformats.org/officeDocument/2006/relationships/externalLinkPath" Target="file:///\\B694685D\BD%20Modeling%20of%20Budget%20Crisis%20%20Worst%20Case%20Summary%20with%20Chart%20-%20REVISED%20WSHA%20Medicaid%20Model%20Feb%2018%202013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ata\CMS%20-%20JSH,%20SWF\Fee%20Schedules\DRG%20Case%20Payments\MCARE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cast2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URSTON\TOULON_AN$\MyhrDG\My%20Documents\Excel\VR_LOCK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cnas\PROJECTS\Documents%20and%20Settings\Administrator\Local%20Settings\Temporary%20Internet%20Files\OLKF\old\AHN%20UCR%20Model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WINDOWS/TEMP/VR_LOCK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aleg-my.sharepoint.com/Budget%2099-01/00%20Supplemental/Errata%20DPs/040/VR_LOCKE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fc_2013_utilit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ntzrp\Local%20Settings\Temporary%20Internet%20Files\Content.Outlook\SPFQUZUZ\BH%20HO%20&amp;%20UMP%20Models%20200911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****_x0000_ÿ"/>
      <sheetName val="Hospital "/>
      <sheetName val="Medical "/>
      <sheetName val="DCLag"/>
      <sheetName val="Control"/>
      <sheetName val="****"/>
      <sheetName val="Key"/>
      <sheetName val="2009 Oct Guidance SEC Format"/>
      <sheetName val="Q3 Forecast Scenarios Aud Com"/>
      <sheetName val="Schedule 1-E A"/>
      <sheetName val="Look_up"/>
      <sheetName val="&lt;Overview &amp; Legend&gt;"/>
    </sheetNames>
    <sheetDataSet>
      <sheetData sheetId="0" refreshError="1">
        <row r="5"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</row>
        <row r="6">
          <cell r="AC6" t="e">
            <v>#REF!</v>
          </cell>
          <cell r="AE6" t="e">
            <v>#REF!</v>
          </cell>
          <cell r="AG6" t="e">
            <v>#REF!</v>
          </cell>
          <cell r="AI6" t="e">
            <v>#REF!</v>
          </cell>
          <cell r="AK6" t="e">
            <v>#REF!</v>
          </cell>
          <cell r="AM6" t="e">
            <v>#REF!</v>
          </cell>
          <cell r="AO6" t="e">
            <v>#REF!</v>
          </cell>
        </row>
        <row r="10"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</row>
        <row r="15"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</row>
        <row r="20"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</row>
        <row r="25"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</row>
        <row r="30">
          <cell r="AC30" t="e">
            <v>#REF!</v>
          </cell>
          <cell r="AD30" t="e">
            <v>#REF!</v>
          </cell>
          <cell r="AE30" t="e">
            <v>#REF!</v>
          </cell>
          <cell r="AF30" t="e">
            <v>#REF!</v>
          </cell>
          <cell r="AG30" t="e">
            <v>#REF!</v>
          </cell>
          <cell r="AH30" t="e">
            <v>#REF!</v>
          </cell>
          <cell r="AI30" t="e">
            <v>#REF!</v>
          </cell>
          <cell r="AJ30" t="e">
            <v>#REF!</v>
          </cell>
          <cell r="AK30" t="e">
            <v>#REF!</v>
          </cell>
          <cell r="AL30" t="e">
            <v>#REF!</v>
          </cell>
          <cell r="AM30" t="e">
            <v>#REF!</v>
          </cell>
          <cell r="AN30" t="e">
            <v>#REF!</v>
          </cell>
          <cell r="AO30" t="e">
            <v>#REF!</v>
          </cell>
        </row>
        <row r="35"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  <cell r="AM35" t="e">
            <v>#REF!</v>
          </cell>
          <cell r="AN35" t="e">
            <v>#REF!</v>
          </cell>
          <cell r="AO35" t="e">
            <v>#REF!</v>
          </cell>
        </row>
        <row r="40"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</row>
        <row r="45"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</row>
        <row r="49"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</row>
        <row r="51">
          <cell r="AF51">
            <v>226</v>
          </cell>
          <cell r="AG51">
            <v>208</v>
          </cell>
          <cell r="AH51">
            <v>206</v>
          </cell>
          <cell r="AI51">
            <v>236</v>
          </cell>
          <cell r="AJ51">
            <v>236</v>
          </cell>
          <cell r="AK51">
            <v>255</v>
          </cell>
          <cell r="AL51">
            <v>270</v>
          </cell>
          <cell r="AM51">
            <v>260</v>
          </cell>
          <cell r="AN51">
            <v>240</v>
          </cell>
          <cell r="AO51">
            <v>241</v>
          </cell>
        </row>
        <row r="57">
          <cell r="AA57" t="str">
            <v>JAN94</v>
          </cell>
          <cell r="AC57">
            <v>10241</v>
          </cell>
          <cell r="AE57">
            <v>2789</v>
          </cell>
          <cell r="AF57">
            <v>2731</v>
          </cell>
          <cell r="AG57">
            <v>1205</v>
          </cell>
          <cell r="AH57">
            <v>5982</v>
          </cell>
          <cell r="AI57">
            <v>10147</v>
          </cell>
        </row>
        <row r="58">
          <cell r="AA58" t="str">
            <v>FEB94</v>
          </cell>
          <cell r="AC58">
            <v>9328</v>
          </cell>
          <cell r="AE58">
            <v>1973</v>
          </cell>
          <cell r="AF58">
            <v>2040</v>
          </cell>
          <cell r="AG58">
            <v>880</v>
          </cell>
          <cell r="AH58">
            <v>3808</v>
          </cell>
          <cell r="AI58">
            <v>9716</v>
          </cell>
        </row>
        <row r="59">
          <cell r="AA59" t="str">
            <v>MAR94</v>
          </cell>
          <cell r="AC59">
            <v>9893</v>
          </cell>
          <cell r="AE59">
            <v>2368</v>
          </cell>
          <cell r="AF59">
            <v>2443</v>
          </cell>
          <cell r="AG59">
            <v>879</v>
          </cell>
          <cell r="AH59">
            <v>6234</v>
          </cell>
          <cell r="AI59">
            <v>10920</v>
          </cell>
        </row>
        <row r="60">
          <cell r="AA60" t="str">
            <v>APR94</v>
          </cell>
          <cell r="AC60">
            <v>8820</v>
          </cell>
          <cell r="AE60">
            <v>1666</v>
          </cell>
          <cell r="AF60">
            <v>2093</v>
          </cell>
          <cell r="AG60">
            <v>884</v>
          </cell>
          <cell r="AH60">
            <v>5321</v>
          </cell>
          <cell r="AI60">
            <v>9095</v>
          </cell>
        </row>
        <row r="61">
          <cell r="AA61" t="str">
            <v>MAY94</v>
          </cell>
          <cell r="AC61">
            <v>9511</v>
          </cell>
          <cell r="AE61">
            <v>2634</v>
          </cell>
          <cell r="AF61">
            <v>2544</v>
          </cell>
          <cell r="AG61">
            <v>1031</v>
          </cell>
          <cell r="AH61">
            <v>4468</v>
          </cell>
          <cell r="AI61">
            <v>9335</v>
          </cell>
        </row>
        <row r="62">
          <cell r="AA62" t="str">
            <v>JUN 94</v>
          </cell>
          <cell r="AC62">
            <v>7869</v>
          </cell>
          <cell r="AE62">
            <v>1816</v>
          </cell>
          <cell r="AF62">
            <v>1926</v>
          </cell>
          <cell r="AG62">
            <v>822</v>
          </cell>
          <cell r="AH62">
            <v>3867</v>
          </cell>
          <cell r="AI62">
            <v>6315</v>
          </cell>
        </row>
        <row r="63">
          <cell r="AA63" t="str">
            <v>JUL 94</v>
          </cell>
          <cell r="AC63">
            <v>7126</v>
          </cell>
          <cell r="AE63">
            <v>2482</v>
          </cell>
          <cell r="AF63">
            <v>1711</v>
          </cell>
          <cell r="AG63">
            <v>593</v>
          </cell>
          <cell r="AH63">
            <v>4096</v>
          </cell>
          <cell r="AI63">
            <v>9250</v>
          </cell>
        </row>
        <row r="64">
          <cell r="AA64" t="str">
            <v>AUG 94</v>
          </cell>
          <cell r="AC64">
            <v>10416</v>
          </cell>
          <cell r="AE64">
            <v>2093</v>
          </cell>
          <cell r="AF64">
            <v>1949</v>
          </cell>
          <cell r="AG64">
            <v>1068</v>
          </cell>
          <cell r="AH64">
            <v>3154</v>
          </cell>
          <cell r="AI64">
            <v>16101</v>
          </cell>
        </row>
        <row r="65">
          <cell r="AA65" t="str">
            <v>SEP94</v>
          </cell>
          <cell r="AC65">
            <v>4620</v>
          </cell>
          <cell r="AE65">
            <v>1280</v>
          </cell>
          <cell r="AF65">
            <v>1188</v>
          </cell>
          <cell r="AG65">
            <v>464</v>
          </cell>
          <cell r="AH65">
            <v>201</v>
          </cell>
          <cell r="AI65">
            <v>7083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Rate Change Buildup"/>
      <sheetName val="Rate Change Checking"/>
      <sheetName val="RateChange by PASSE"/>
      <sheetName val="Table Results"/>
      <sheetName val="Table IBNR"/>
      <sheetName val="Table Trends"/>
      <sheetName val="Table Managed Care Savings"/>
      <sheetName val="Table Minimum Wage Impact"/>
      <sheetName val="Table Waitlist"/>
      <sheetName val="Table Admin"/>
      <sheetName val="Table Compare"/>
      <sheetName val="Family Planning"/>
      <sheetName val="Exhibit 1A"/>
      <sheetName val="Exhibit 2"/>
      <sheetName val="Exhibit 3"/>
      <sheetName val="Exhibit 4"/>
      <sheetName val="Exhibit 5"/>
      <sheetName val="Appendix C"/>
      <sheetName val="Appendix D"/>
      <sheetName val="Appendix E"/>
      <sheetName val="Controls"/>
      <sheetName val="Claims Data"/>
      <sheetName val="Enrollm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2">
          <cell r="AX12">
            <v>0</v>
          </cell>
          <cell r="AZ12">
            <v>0.01</v>
          </cell>
          <cell r="BB12">
            <v>2.5000000000000001E-2</v>
          </cell>
        </row>
        <row r="14">
          <cell r="AV14">
            <v>93.119638165064799</v>
          </cell>
        </row>
      </sheetData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1.75"/>
      <sheetName val="Base"/>
      <sheetName val="Base Payments"/>
      <sheetName val="BaseTransfer"/>
      <sheetName val="6-30 Supp"/>
      <sheetName val="output(all)"/>
      <sheetName val="Per Diem"/>
      <sheetName val="OBRA"/>
      <sheetName val="Groups"/>
      <sheetName val="Eligibility (SAS)"/>
      <sheetName val="Cap Days (SAS)"/>
      <sheetName val="OBRA (SAS)"/>
      <sheetName val="Summ of Analysis"/>
      <sheetName val="Analysis"/>
      <sheetName val="Advances"/>
      <sheetName val="readmefirst"/>
    </sheetNames>
    <sheetDataSet>
      <sheetData sheetId="0" refreshError="1">
        <row r="31">
          <cell r="B31">
            <v>10846</v>
          </cell>
          <cell r="C31">
            <v>1</v>
          </cell>
          <cell r="D31">
            <v>2</v>
          </cell>
          <cell r="E31">
            <v>2060</v>
          </cell>
          <cell r="F31">
            <v>40986.400000000001</v>
          </cell>
          <cell r="G31">
            <v>84431984</v>
          </cell>
          <cell r="H31">
            <v>160106556</v>
          </cell>
          <cell r="I31">
            <v>84431984</v>
          </cell>
          <cell r="J31">
            <v>70184078</v>
          </cell>
          <cell r="K31" t="str">
            <v xml:space="preserve"> </v>
          </cell>
          <cell r="L31">
            <v>0</v>
          </cell>
          <cell r="M31">
            <v>70184078</v>
          </cell>
          <cell r="N31">
            <v>4.3155411997903736E-2</v>
          </cell>
          <cell r="O31">
            <v>0</v>
          </cell>
          <cell r="P31">
            <v>70184078</v>
          </cell>
          <cell r="Q31" t="str">
            <v xml:space="preserve"> </v>
          </cell>
          <cell r="R31">
            <v>0</v>
          </cell>
        </row>
        <row r="32">
          <cell r="B32">
            <v>190017</v>
          </cell>
          <cell r="C32">
            <v>3</v>
          </cell>
          <cell r="D32">
            <v>3</v>
          </cell>
          <cell r="E32">
            <v>435</v>
          </cell>
          <cell r="F32">
            <v>5896</v>
          </cell>
          <cell r="G32">
            <v>2564760</v>
          </cell>
          <cell r="H32">
            <v>8217684</v>
          </cell>
          <cell r="I32">
            <v>2564760</v>
          </cell>
          <cell r="J32">
            <v>2131956</v>
          </cell>
          <cell r="K32" t="str">
            <v xml:space="preserve"> </v>
          </cell>
          <cell r="L32">
            <v>0</v>
          </cell>
          <cell r="M32">
            <v>2131956</v>
          </cell>
          <cell r="N32">
            <v>1.3109161246145152E-3</v>
          </cell>
          <cell r="O32">
            <v>0</v>
          </cell>
          <cell r="P32">
            <v>2131956</v>
          </cell>
          <cell r="Q32" t="str">
            <v xml:space="preserve"> </v>
          </cell>
          <cell r="R32">
            <v>0</v>
          </cell>
        </row>
        <row r="33">
          <cell r="B33">
            <v>301097</v>
          </cell>
          <cell r="C33">
            <v>3</v>
          </cell>
          <cell r="D33">
            <v>3</v>
          </cell>
          <cell r="E33">
            <v>300</v>
          </cell>
          <cell r="F33">
            <v>3645.6</v>
          </cell>
          <cell r="G33">
            <v>1093680</v>
          </cell>
          <cell r="H33">
            <v>4252548</v>
          </cell>
          <cell r="I33">
            <v>1093680</v>
          </cell>
          <cell r="J33">
            <v>909121</v>
          </cell>
          <cell r="K33" t="str">
            <v xml:space="preserve"> </v>
          </cell>
          <cell r="L33">
            <v>0</v>
          </cell>
          <cell r="M33">
            <v>909121</v>
          </cell>
          <cell r="N33">
            <v>5.5900843081455368E-4</v>
          </cell>
          <cell r="O33">
            <v>0</v>
          </cell>
          <cell r="P33">
            <v>909121</v>
          </cell>
          <cell r="Q33" t="str">
            <v xml:space="preserve"> </v>
          </cell>
          <cell r="R33">
            <v>0</v>
          </cell>
        </row>
        <row r="34">
          <cell r="B34">
            <v>190034</v>
          </cell>
          <cell r="C34">
            <v>1</v>
          </cell>
          <cell r="D34">
            <v>3</v>
          </cell>
          <cell r="E34">
            <v>305</v>
          </cell>
          <cell r="F34">
            <v>22768</v>
          </cell>
          <cell r="G34">
            <v>6944240</v>
          </cell>
          <cell r="H34">
            <v>24300168</v>
          </cell>
          <cell r="I34">
            <v>6944240</v>
          </cell>
          <cell r="J34">
            <v>5772399</v>
          </cell>
          <cell r="K34" t="str">
            <v xml:space="preserve"> </v>
          </cell>
          <cell r="L34">
            <v>0</v>
          </cell>
          <cell r="M34">
            <v>5772399</v>
          </cell>
          <cell r="N34">
            <v>3.5493841931112571E-3</v>
          </cell>
          <cell r="O34">
            <v>0</v>
          </cell>
          <cell r="P34">
            <v>5772399</v>
          </cell>
          <cell r="Q34" t="str">
            <v xml:space="preserve"> </v>
          </cell>
          <cell r="R34">
            <v>0</v>
          </cell>
        </row>
        <row r="35">
          <cell r="B35">
            <v>364231</v>
          </cell>
          <cell r="C35">
            <v>1</v>
          </cell>
          <cell r="D35">
            <v>2</v>
          </cell>
          <cell r="E35">
            <v>2060</v>
          </cell>
          <cell r="F35">
            <v>42608.800000000003</v>
          </cell>
          <cell r="G35">
            <v>87774128</v>
          </cell>
          <cell r="H35">
            <v>147762166</v>
          </cell>
          <cell r="I35">
            <v>87774128</v>
          </cell>
          <cell r="J35">
            <v>72962234</v>
          </cell>
          <cell r="K35" t="str">
            <v xml:space="preserve"> </v>
          </cell>
          <cell r="L35">
            <v>0</v>
          </cell>
          <cell r="M35">
            <v>72962234</v>
          </cell>
          <cell r="N35">
            <v>4.486366934331544E-2</v>
          </cell>
          <cell r="O35">
            <v>0</v>
          </cell>
          <cell r="P35">
            <v>72962234</v>
          </cell>
          <cell r="Q35" t="str">
            <v xml:space="preserve"> </v>
          </cell>
          <cell r="R35">
            <v>0</v>
          </cell>
        </row>
        <row r="36">
          <cell r="B36">
            <v>190045</v>
          </cell>
          <cell r="C36">
            <v>3</v>
          </cell>
          <cell r="D36">
            <v>4</v>
          </cell>
          <cell r="E36">
            <v>835</v>
          </cell>
          <cell r="F36">
            <v>0</v>
          </cell>
          <cell r="G36">
            <v>0</v>
          </cell>
          <cell r="H36">
            <v>1910826</v>
          </cell>
          <cell r="I36">
            <v>0</v>
          </cell>
          <cell r="J36">
            <v>0</v>
          </cell>
          <cell r="K36" t="str">
            <v xml:space="preserve"> </v>
          </cell>
          <cell r="L36">
            <v>0</v>
          </cell>
          <cell r="M36">
            <v>0</v>
          </cell>
          <cell r="N36" t="str">
            <v xml:space="preserve"> </v>
          </cell>
          <cell r="O36">
            <v>0</v>
          </cell>
          <cell r="P36">
            <v>0</v>
          </cell>
          <cell r="Q36" t="str">
            <v xml:space="preserve"> </v>
          </cell>
          <cell r="R36">
            <v>0</v>
          </cell>
        </row>
        <row r="37">
          <cell r="B37">
            <v>190066</v>
          </cell>
          <cell r="C37">
            <v>3</v>
          </cell>
          <cell r="D37">
            <v>3</v>
          </cell>
          <cell r="E37">
            <v>495</v>
          </cell>
          <cell r="F37">
            <v>10841.6</v>
          </cell>
          <cell r="G37">
            <v>5366592</v>
          </cell>
          <cell r="H37">
            <v>10238307</v>
          </cell>
          <cell r="I37">
            <v>5366592</v>
          </cell>
          <cell r="J37">
            <v>4460979</v>
          </cell>
          <cell r="K37" t="str">
            <v xml:space="preserve"> </v>
          </cell>
          <cell r="L37">
            <v>0</v>
          </cell>
          <cell r="M37">
            <v>4460979</v>
          </cell>
          <cell r="N37">
            <v>2.7430065642380683E-3</v>
          </cell>
          <cell r="O37">
            <v>0</v>
          </cell>
          <cell r="P37">
            <v>4460979</v>
          </cell>
          <cell r="Q37" t="str">
            <v xml:space="preserve"> </v>
          </cell>
          <cell r="R37">
            <v>0</v>
          </cell>
        </row>
        <row r="38">
          <cell r="B38">
            <v>190081</v>
          </cell>
          <cell r="C38">
            <v>3</v>
          </cell>
          <cell r="D38">
            <v>3</v>
          </cell>
          <cell r="E38">
            <v>300</v>
          </cell>
          <cell r="F38">
            <v>11476</v>
          </cell>
          <cell r="G38">
            <v>3442800</v>
          </cell>
          <cell r="H38">
            <v>13409867</v>
          </cell>
          <cell r="I38">
            <v>3442800</v>
          </cell>
          <cell r="J38">
            <v>2861827</v>
          </cell>
          <cell r="K38" t="str">
            <v xml:space="preserve"> </v>
          </cell>
          <cell r="L38">
            <v>0</v>
          </cell>
          <cell r="M38">
            <v>2861827</v>
          </cell>
          <cell r="N38">
            <v>1.7597057163267836E-3</v>
          </cell>
          <cell r="O38">
            <v>0</v>
          </cell>
          <cell r="P38">
            <v>2861827</v>
          </cell>
          <cell r="Q38" t="str">
            <v xml:space="preserve"> </v>
          </cell>
          <cell r="R38">
            <v>0</v>
          </cell>
        </row>
        <row r="39">
          <cell r="B39">
            <v>190020</v>
          </cell>
          <cell r="C39">
            <v>3</v>
          </cell>
          <cell r="D39">
            <v>5</v>
          </cell>
          <cell r="E39">
            <v>139</v>
          </cell>
          <cell r="F39">
            <v>8978.4</v>
          </cell>
          <cell r="G39">
            <v>1247998</v>
          </cell>
          <cell r="H39">
            <v>0</v>
          </cell>
          <cell r="I39">
            <v>0</v>
          </cell>
          <cell r="J39">
            <v>0</v>
          </cell>
          <cell r="K39" t="str">
            <v xml:space="preserve"> </v>
          </cell>
          <cell r="L39">
            <v>0</v>
          </cell>
          <cell r="M39">
            <v>0</v>
          </cell>
          <cell r="N39" t="str">
            <v xml:space="preserve"> </v>
          </cell>
          <cell r="O39">
            <v>0</v>
          </cell>
          <cell r="P39">
            <v>0</v>
          </cell>
          <cell r="Q39" t="str">
            <v xml:space="preserve"> </v>
          </cell>
          <cell r="R39">
            <v>1247998</v>
          </cell>
        </row>
        <row r="40">
          <cell r="B40">
            <v>342392</v>
          </cell>
          <cell r="C40">
            <v>3</v>
          </cell>
          <cell r="D40">
            <v>5</v>
          </cell>
          <cell r="E40">
            <v>50</v>
          </cell>
          <cell r="F40">
            <v>1353.6</v>
          </cell>
          <cell r="G40">
            <v>67680</v>
          </cell>
          <cell r="H40">
            <v>1545451</v>
          </cell>
          <cell r="I40">
            <v>67680</v>
          </cell>
          <cell r="J40">
            <v>56259</v>
          </cell>
          <cell r="K40" t="str">
            <v xml:space="preserve"> </v>
          </cell>
          <cell r="L40">
            <v>0</v>
          </cell>
          <cell r="M40">
            <v>56259</v>
          </cell>
          <cell r="N40">
            <v>3.4593035810630244E-5</v>
          </cell>
          <cell r="O40">
            <v>0</v>
          </cell>
          <cell r="P40">
            <v>56259</v>
          </cell>
          <cell r="Q40" t="str">
            <v xml:space="preserve"> </v>
          </cell>
          <cell r="R40">
            <v>0</v>
          </cell>
        </row>
        <row r="41">
          <cell r="B41">
            <v>190125</v>
          </cell>
          <cell r="C41">
            <v>3</v>
          </cell>
          <cell r="D41">
            <v>3</v>
          </cell>
          <cell r="E41">
            <v>935</v>
          </cell>
          <cell r="F41">
            <v>31656</v>
          </cell>
          <cell r="G41">
            <v>29598360</v>
          </cell>
          <cell r="H41">
            <v>42684628</v>
          </cell>
          <cell r="I41">
            <v>29598360</v>
          </cell>
          <cell r="J41">
            <v>24603634</v>
          </cell>
          <cell r="K41" t="str">
            <v xml:space="preserve"> </v>
          </cell>
          <cell r="L41">
            <v>0</v>
          </cell>
          <cell r="M41">
            <v>24603634</v>
          </cell>
          <cell r="N41">
            <v>1.512850196472813E-2</v>
          </cell>
          <cell r="O41">
            <v>0</v>
          </cell>
          <cell r="P41">
            <v>24603634</v>
          </cell>
          <cell r="Q41" t="str">
            <v xml:space="preserve"> </v>
          </cell>
          <cell r="R41">
            <v>0</v>
          </cell>
        </row>
        <row r="42">
          <cell r="B42">
            <v>481015</v>
          </cell>
          <cell r="C42">
            <v>3</v>
          </cell>
          <cell r="D42">
            <v>5</v>
          </cell>
          <cell r="E42">
            <v>71</v>
          </cell>
          <cell r="F42">
            <v>2713.6</v>
          </cell>
          <cell r="G42">
            <v>192666</v>
          </cell>
          <cell r="H42">
            <v>733948</v>
          </cell>
          <cell r="I42">
            <v>192666</v>
          </cell>
          <cell r="J42">
            <v>160154</v>
          </cell>
          <cell r="K42" t="str">
            <v xml:space="preserve"> </v>
          </cell>
          <cell r="L42">
            <v>0</v>
          </cell>
          <cell r="M42">
            <v>160154</v>
          </cell>
          <cell r="N42">
            <v>9.8476920265480651E-5</v>
          </cell>
          <cell r="O42">
            <v>0</v>
          </cell>
          <cell r="P42">
            <v>160154</v>
          </cell>
          <cell r="Q42" t="str">
            <v xml:space="preserve"> </v>
          </cell>
          <cell r="R42">
            <v>0</v>
          </cell>
        </row>
        <row r="43">
          <cell r="B43">
            <v>364050</v>
          </cell>
          <cell r="C43">
            <v>3</v>
          </cell>
          <cell r="D43">
            <v>5</v>
          </cell>
          <cell r="E43">
            <v>125</v>
          </cell>
          <cell r="F43">
            <v>3013.6</v>
          </cell>
          <cell r="G43">
            <v>376700</v>
          </cell>
          <cell r="H43">
            <v>540649</v>
          </cell>
          <cell r="I43">
            <v>376700</v>
          </cell>
          <cell r="J43">
            <v>313132</v>
          </cell>
          <cell r="K43" t="str">
            <v xml:space="preserve"> </v>
          </cell>
          <cell r="L43">
            <v>0</v>
          </cell>
          <cell r="M43">
            <v>313132</v>
          </cell>
          <cell r="N43">
            <v>1.9254139763334345E-4</v>
          </cell>
          <cell r="O43">
            <v>0</v>
          </cell>
          <cell r="P43">
            <v>313132</v>
          </cell>
          <cell r="Q43" t="str">
            <v xml:space="preserve"> </v>
          </cell>
          <cell r="R43">
            <v>0</v>
          </cell>
        </row>
        <row r="44">
          <cell r="B44">
            <v>104008</v>
          </cell>
          <cell r="C44">
            <v>3</v>
          </cell>
          <cell r="D44">
            <v>5</v>
          </cell>
          <cell r="E44">
            <v>64</v>
          </cell>
          <cell r="F44">
            <v>1719.2</v>
          </cell>
          <cell r="G44">
            <v>110029</v>
          </cell>
          <cell r="H44">
            <v>888903</v>
          </cell>
          <cell r="I44">
            <v>110029</v>
          </cell>
          <cell r="J44">
            <v>91462</v>
          </cell>
          <cell r="K44" t="str">
            <v xml:space="preserve"> </v>
          </cell>
          <cell r="L44">
            <v>0</v>
          </cell>
          <cell r="M44">
            <v>91462</v>
          </cell>
          <cell r="N44">
            <v>5.6238970499153263E-5</v>
          </cell>
          <cell r="O44">
            <v>0</v>
          </cell>
          <cell r="P44">
            <v>91462</v>
          </cell>
          <cell r="Q44" t="str">
            <v xml:space="preserve"> </v>
          </cell>
          <cell r="R44">
            <v>0</v>
          </cell>
        </row>
        <row r="45">
          <cell r="B45">
            <v>160787</v>
          </cell>
          <cell r="C45">
            <v>3</v>
          </cell>
          <cell r="D45">
            <v>3</v>
          </cell>
          <cell r="E45">
            <v>875</v>
          </cell>
          <cell r="F45">
            <v>5510.4</v>
          </cell>
          <cell r="G45">
            <v>4821600</v>
          </cell>
          <cell r="H45">
            <v>9905666</v>
          </cell>
          <cell r="I45">
            <v>4821600</v>
          </cell>
          <cell r="J45">
            <v>4007954</v>
          </cell>
          <cell r="K45" t="str">
            <v xml:space="preserve"> </v>
          </cell>
          <cell r="L45">
            <v>0</v>
          </cell>
          <cell r="M45">
            <v>4007954</v>
          </cell>
          <cell r="N45">
            <v>2.4644465107690988E-3</v>
          </cell>
          <cell r="O45">
            <v>0</v>
          </cell>
          <cell r="P45">
            <v>4007954</v>
          </cell>
          <cell r="Q45" t="str">
            <v xml:space="preserve"> </v>
          </cell>
          <cell r="R45">
            <v>0</v>
          </cell>
        </row>
        <row r="46">
          <cell r="B46">
            <v>190163</v>
          </cell>
          <cell r="C46">
            <v>3</v>
          </cell>
          <cell r="D46">
            <v>5</v>
          </cell>
          <cell r="E46">
            <v>143</v>
          </cell>
          <cell r="F46">
            <v>4178.3999999999996</v>
          </cell>
          <cell r="G46">
            <v>597511</v>
          </cell>
          <cell r="H46">
            <v>1000389</v>
          </cell>
          <cell r="I46">
            <v>597511</v>
          </cell>
          <cell r="J46">
            <v>496681</v>
          </cell>
          <cell r="K46" t="str">
            <v xml:space="preserve"> </v>
          </cell>
          <cell r="L46">
            <v>0</v>
          </cell>
          <cell r="M46">
            <v>496681</v>
          </cell>
          <cell r="N46">
            <v>3.0540364420732045E-4</v>
          </cell>
          <cell r="O46">
            <v>0</v>
          </cell>
          <cell r="P46">
            <v>496681</v>
          </cell>
          <cell r="Q46" t="str">
            <v xml:space="preserve"> </v>
          </cell>
          <cell r="R46">
            <v>0</v>
          </cell>
        </row>
        <row r="47">
          <cell r="B47">
            <v>370673</v>
          </cell>
          <cell r="C47">
            <v>2</v>
          </cell>
          <cell r="D47">
            <v>1</v>
          </cell>
          <cell r="E47">
            <v>450</v>
          </cell>
          <cell r="F47">
            <v>18799.2</v>
          </cell>
          <cell r="G47">
            <v>8459640</v>
          </cell>
          <cell r="H47">
            <v>44646734</v>
          </cell>
          <cell r="I47">
            <v>8459640</v>
          </cell>
          <cell r="J47">
            <v>7032075</v>
          </cell>
          <cell r="K47" t="str">
            <v xml:space="preserve"> </v>
          </cell>
          <cell r="L47">
            <v>0</v>
          </cell>
          <cell r="M47">
            <v>7032075</v>
          </cell>
          <cell r="N47">
            <v>4.3239450096524586E-3</v>
          </cell>
          <cell r="O47">
            <v>0</v>
          </cell>
          <cell r="P47">
            <v>7032075</v>
          </cell>
          <cell r="Q47" t="str">
            <v xml:space="preserve"> </v>
          </cell>
          <cell r="R47">
            <v>0</v>
          </cell>
        </row>
        <row r="48">
          <cell r="B48">
            <v>304113</v>
          </cell>
          <cell r="C48">
            <v>3</v>
          </cell>
          <cell r="D48">
            <v>3</v>
          </cell>
          <cell r="E48">
            <v>300</v>
          </cell>
          <cell r="F48">
            <v>1011.2</v>
          </cell>
          <cell r="G48">
            <v>303360</v>
          </cell>
          <cell r="H48">
            <v>1879105</v>
          </cell>
          <cell r="I48">
            <v>303360</v>
          </cell>
          <cell r="J48">
            <v>252168</v>
          </cell>
          <cell r="K48" t="str">
            <v xml:space="preserve"> </v>
          </cell>
          <cell r="L48">
            <v>0</v>
          </cell>
          <cell r="M48">
            <v>252168</v>
          </cell>
          <cell r="N48">
            <v>1.5505530944906606E-4</v>
          </cell>
          <cell r="O48">
            <v>0</v>
          </cell>
          <cell r="P48">
            <v>252168</v>
          </cell>
          <cell r="Q48" t="str">
            <v xml:space="preserve"> </v>
          </cell>
          <cell r="R48">
            <v>0</v>
          </cell>
        </row>
        <row r="49">
          <cell r="B49">
            <v>204019</v>
          </cell>
          <cell r="C49">
            <v>2</v>
          </cell>
          <cell r="D49">
            <v>1</v>
          </cell>
          <cell r="E49">
            <v>450</v>
          </cell>
          <cell r="F49">
            <v>34159.199999999997</v>
          </cell>
          <cell r="G49">
            <v>15371640</v>
          </cell>
          <cell r="H49">
            <v>22917493</v>
          </cell>
          <cell r="I49">
            <v>15371640</v>
          </cell>
          <cell r="J49">
            <v>12777674</v>
          </cell>
          <cell r="K49" t="str">
            <v xml:space="preserve"> </v>
          </cell>
          <cell r="L49">
            <v>0</v>
          </cell>
          <cell r="M49">
            <v>12777674</v>
          </cell>
          <cell r="N49">
            <v>7.8568501796789664E-3</v>
          </cell>
          <cell r="O49">
            <v>0</v>
          </cell>
          <cell r="P49">
            <v>12777674</v>
          </cell>
          <cell r="Q49" t="str">
            <v xml:space="preserve"> </v>
          </cell>
          <cell r="R49">
            <v>0</v>
          </cell>
        </row>
        <row r="50">
          <cell r="B50">
            <v>10776</v>
          </cell>
          <cell r="C50">
            <v>2</v>
          </cell>
          <cell r="D50">
            <v>1</v>
          </cell>
          <cell r="E50">
            <v>450</v>
          </cell>
          <cell r="F50">
            <v>23589.599999999999</v>
          </cell>
          <cell r="G50">
            <v>10615320</v>
          </cell>
          <cell r="H50">
            <v>37877261</v>
          </cell>
          <cell r="I50">
            <v>10615320</v>
          </cell>
          <cell r="J50">
            <v>8823984</v>
          </cell>
          <cell r="K50" t="str">
            <v xml:space="preserve"> </v>
          </cell>
          <cell r="L50">
            <v>0</v>
          </cell>
          <cell r="M50">
            <v>8823984</v>
          </cell>
          <cell r="N50">
            <v>5.4257700013229581E-3</v>
          </cell>
          <cell r="O50">
            <v>0</v>
          </cell>
          <cell r="P50">
            <v>8823984</v>
          </cell>
          <cell r="Q50" t="str">
            <v xml:space="preserve"> </v>
          </cell>
          <cell r="R50">
            <v>0</v>
          </cell>
        </row>
        <row r="51">
          <cell r="B51">
            <v>190170</v>
          </cell>
          <cell r="C51">
            <v>2</v>
          </cell>
          <cell r="D51">
            <v>1</v>
          </cell>
          <cell r="E51">
            <v>450</v>
          </cell>
          <cell r="F51">
            <v>44192</v>
          </cell>
          <cell r="G51">
            <v>19886400</v>
          </cell>
          <cell r="H51">
            <v>78208965</v>
          </cell>
          <cell r="I51">
            <v>19886400</v>
          </cell>
          <cell r="J51">
            <v>16530568</v>
          </cell>
          <cell r="K51" t="str">
            <v xml:space="preserve"> </v>
          </cell>
          <cell r="L51">
            <v>0</v>
          </cell>
          <cell r="M51">
            <v>16530568</v>
          </cell>
          <cell r="N51">
            <v>1.0164463122239257E-2</v>
          </cell>
          <cell r="O51">
            <v>0</v>
          </cell>
          <cell r="P51">
            <v>16530568</v>
          </cell>
          <cell r="Q51" t="str">
            <v xml:space="preserve"> </v>
          </cell>
          <cell r="R51">
            <v>0</v>
          </cell>
        </row>
        <row r="52">
          <cell r="B52">
            <v>300032</v>
          </cell>
          <cell r="C52">
            <v>2</v>
          </cell>
          <cell r="D52">
            <v>1</v>
          </cell>
          <cell r="E52">
            <v>450</v>
          </cell>
          <cell r="F52">
            <v>13420</v>
          </cell>
          <cell r="G52">
            <v>6039000</v>
          </cell>
          <cell r="H52">
            <v>16983803</v>
          </cell>
          <cell r="I52">
            <v>6039000</v>
          </cell>
          <cell r="J52">
            <v>5019918</v>
          </cell>
          <cell r="K52" t="str">
            <v xml:space="preserve"> </v>
          </cell>
          <cell r="L52">
            <v>0</v>
          </cell>
          <cell r="M52">
            <v>5019918</v>
          </cell>
          <cell r="N52">
            <v>3.0866919628935344E-3</v>
          </cell>
          <cell r="O52">
            <v>0</v>
          </cell>
          <cell r="P52">
            <v>5019918</v>
          </cell>
          <cell r="Q52" t="str">
            <v xml:space="preserve"> </v>
          </cell>
          <cell r="R52">
            <v>0</v>
          </cell>
        </row>
        <row r="53">
          <cell r="B53">
            <v>190636</v>
          </cell>
          <cell r="C53">
            <v>3</v>
          </cell>
          <cell r="D53">
            <v>3</v>
          </cell>
          <cell r="E53">
            <v>300</v>
          </cell>
          <cell r="F53">
            <v>34396.800000000003</v>
          </cell>
          <cell r="G53">
            <v>10319040</v>
          </cell>
          <cell r="H53">
            <v>40115508</v>
          </cell>
          <cell r="I53">
            <v>10319040</v>
          </cell>
          <cell r="J53">
            <v>8577701</v>
          </cell>
          <cell r="K53" t="str">
            <v xml:space="preserve"> </v>
          </cell>
          <cell r="L53">
            <v>0</v>
          </cell>
          <cell r="M53">
            <v>8577701</v>
          </cell>
          <cell r="N53">
            <v>5.2743333131744048E-3</v>
          </cell>
          <cell r="O53">
            <v>0</v>
          </cell>
          <cell r="P53">
            <v>8577701</v>
          </cell>
          <cell r="Q53" t="str">
            <v xml:space="preserve"> </v>
          </cell>
          <cell r="R53">
            <v>0</v>
          </cell>
        </row>
        <row r="54">
          <cell r="B54">
            <v>190661</v>
          </cell>
          <cell r="C54">
            <v>3</v>
          </cell>
          <cell r="D54">
            <v>4</v>
          </cell>
          <cell r="E54">
            <v>585</v>
          </cell>
          <cell r="F54">
            <v>15464.8</v>
          </cell>
          <cell r="G54">
            <v>9046908</v>
          </cell>
          <cell r="H54">
            <v>10361953</v>
          </cell>
          <cell r="I54">
            <v>9046908</v>
          </cell>
          <cell r="J54">
            <v>7520241</v>
          </cell>
          <cell r="K54" t="str">
            <v xml:space="preserve"> </v>
          </cell>
          <cell r="L54">
            <v>0</v>
          </cell>
          <cell r="M54">
            <v>7520241</v>
          </cell>
          <cell r="N54">
            <v>4.624112874696845E-3</v>
          </cell>
          <cell r="O54">
            <v>0</v>
          </cell>
          <cell r="P54">
            <v>7520241</v>
          </cell>
          <cell r="Q54" t="str">
            <v xml:space="preserve"> </v>
          </cell>
          <cell r="R54">
            <v>0</v>
          </cell>
        </row>
        <row r="55">
          <cell r="B55">
            <v>190176</v>
          </cell>
          <cell r="C55">
            <v>3</v>
          </cell>
          <cell r="D55">
            <v>4</v>
          </cell>
          <cell r="E55">
            <v>100</v>
          </cell>
          <cell r="F55">
            <v>7706.4</v>
          </cell>
          <cell r="G55">
            <v>770640</v>
          </cell>
          <cell r="H55">
            <v>35987844</v>
          </cell>
          <cell r="I55">
            <v>770640</v>
          </cell>
          <cell r="J55">
            <v>640594</v>
          </cell>
          <cell r="K55" t="str">
            <v xml:space="preserve"> </v>
          </cell>
          <cell r="L55">
            <v>0</v>
          </cell>
          <cell r="M55">
            <v>640594</v>
          </cell>
          <cell r="N55">
            <v>3.9389415350565902E-4</v>
          </cell>
          <cell r="O55">
            <v>0</v>
          </cell>
          <cell r="P55">
            <v>640594</v>
          </cell>
          <cell r="Q55" t="str">
            <v xml:space="preserve"> </v>
          </cell>
          <cell r="R55">
            <v>0</v>
          </cell>
        </row>
        <row r="56">
          <cell r="B56">
            <v>100697</v>
          </cell>
          <cell r="C56">
            <v>1</v>
          </cell>
          <cell r="D56">
            <v>4</v>
          </cell>
          <cell r="E56">
            <v>775</v>
          </cell>
          <cell r="F56">
            <v>182.4</v>
          </cell>
          <cell r="G56">
            <v>141360</v>
          </cell>
          <cell r="H56">
            <v>6731737</v>
          </cell>
          <cell r="I56">
            <v>141360</v>
          </cell>
          <cell r="J56">
            <v>117505</v>
          </cell>
          <cell r="K56" t="str">
            <v xml:space="preserve"> </v>
          </cell>
          <cell r="L56">
            <v>0</v>
          </cell>
          <cell r="M56">
            <v>117505</v>
          </cell>
          <cell r="N56">
            <v>7.2252522670650154E-5</v>
          </cell>
          <cell r="O56">
            <v>0</v>
          </cell>
          <cell r="P56">
            <v>117505</v>
          </cell>
          <cell r="Q56" t="str">
            <v xml:space="preserve"> </v>
          </cell>
          <cell r="R56">
            <v>0</v>
          </cell>
        </row>
        <row r="57">
          <cell r="B57">
            <v>190766</v>
          </cell>
          <cell r="C57">
            <v>3</v>
          </cell>
          <cell r="D57">
            <v>3</v>
          </cell>
          <cell r="E57">
            <v>300</v>
          </cell>
          <cell r="F57">
            <v>3163.2</v>
          </cell>
          <cell r="G57">
            <v>948960</v>
          </cell>
          <cell r="H57">
            <v>0</v>
          </cell>
          <cell r="I57">
            <v>0</v>
          </cell>
          <cell r="J57">
            <v>0</v>
          </cell>
          <cell r="K57" t="str">
            <v xml:space="preserve"> </v>
          </cell>
          <cell r="L57">
            <v>0</v>
          </cell>
          <cell r="M57">
            <v>0</v>
          </cell>
          <cell r="N57" t="str">
            <v xml:space="preserve"> </v>
          </cell>
          <cell r="O57">
            <v>0</v>
          </cell>
          <cell r="P57">
            <v>0</v>
          </cell>
          <cell r="Q57" t="str">
            <v xml:space="preserve"> </v>
          </cell>
          <cell r="R57">
            <v>948960</v>
          </cell>
        </row>
        <row r="58">
          <cell r="B58">
            <v>301258</v>
          </cell>
          <cell r="C58">
            <v>3</v>
          </cell>
          <cell r="D58">
            <v>3</v>
          </cell>
          <cell r="E58">
            <v>1315</v>
          </cell>
          <cell r="F58">
            <v>9358.4</v>
          </cell>
          <cell r="G58">
            <v>12306296</v>
          </cell>
          <cell r="H58">
            <v>23959786</v>
          </cell>
          <cell r="I58">
            <v>12306296</v>
          </cell>
          <cell r="J58">
            <v>10229607</v>
          </cell>
          <cell r="K58" t="str">
            <v xml:space="preserve"> </v>
          </cell>
          <cell r="L58">
            <v>0</v>
          </cell>
          <cell r="M58">
            <v>10229607</v>
          </cell>
          <cell r="N58">
            <v>6.2900720112279603E-3</v>
          </cell>
          <cell r="O58">
            <v>0</v>
          </cell>
          <cell r="P58">
            <v>10229607</v>
          </cell>
          <cell r="Q58" t="str">
            <v xml:space="preserve"> </v>
          </cell>
          <cell r="R58">
            <v>0</v>
          </cell>
        </row>
        <row r="59">
          <cell r="B59">
            <v>190184</v>
          </cell>
          <cell r="C59">
            <v>3</v>
          </cell>
          <cell r="D59">
            <v>5</v>
          </cell>
          <cell r="E59">
            <v>95</v>
          </cell>
          <cell r="F59">
            <v>4972.8</v>
          </cell>
          <cell r="G59">
            <v>472416</v>
          </cell>
          <cell r="H59">
            <v>3494490</v>
          </cell>
          <cell r="I59">
            <v>472416</v>
          </cell>
          <cell r="J59">
            <v>392696</v>
          </cell>
          <cell r="K59" t="str">
            <v xml:space="preserve"> </v>
          </cell>
          <cell r="L59">
            <v>0</v>
          </cell>
          <cell r="M59">
            <v>392696</v>
          </cell>
          <cell r="N59">
            <v>2.4146441974957347E-4</v>
          </cell>
          <cell r="O59">
            <v>0</v>
          </cell>
          <cell r="P59">
            <v>392696</v>
          </cell>
          <cell r="Q59" t="str">
            <v xml:space="preserve"> </v>
          </cell>
          <cell r="R59">
            <v>0</v>
          </cell>
        </row>
        <row r="60">
          <cell r="B60">
            <v>301155</v>
          </cell>
          <cell r="C60">
            <v>3</v>
          </cell>
          <cell r="D60">
            <v>4</v>
          </cell>
          <cell r="E60">
            <v>340</v>
          </cell>
          <cell r="F60">
            <v>10000</v>
          </cell>
          <cell r="G60">
            <v>3400000</v>
          </cell>
          <cell r="H60">
            <v>6755279</v>
          </cell>
          <cell r="I60">
            <v>3400000</v>
          </cell>
          <cell r="J60">
            <v>2826250</v>
          </cell>
          <cell r="K60" t="str">
            <v xml:space="preserve"> </v>
          </cell>
          <cell r="L60">
            <v>0</v>
          </cell>
          <cell r="M60">
            <v>2826250</v>
          </cell>
          <cell r="N60">
            <v>1.7378298131817795E-3</v>
          </cell>
          <cell r="O60">
            <v>0</v>
          </cell>
          <cell r="P60">
            <v>2826250</v>
          </cell>
          <cell r="Q60" t="str">
            <v xml:space="preserve"> </v>
          </cell>
          <cell r="R60">
            <v>0</v>
          </cell>
        </row>
        <row r="61">
          <cell r="B61">
            <v>190197</v>
          </cell>
          <cell r="C61">
            <v>3</v>
          </cell>
          <cell r="D61">
            <v>4</v>
          </cell>
          <cell r="E61">
            <v>1300</v>
          </cell>
          <cell r="F61">
            <v>12016</v>
          </cell>
          <cell r="G61">
            <v>15620800</v>
          </cell>
          <cell r="H61">
            <v>15657813</v>
          </cell>
          <cell r="I61">
            <v>15620800</v>
          </cell>
          <cell r="J61">
            <v>12984788</v>
          </cell>
          <cell r="K61" t="str">
            <v xml:space="preserve"> </v>
          </cell>
          <cell r="L61">
            <v>0</v>
          </cell>
          <cell r="M61">
            <v>12984788</v>
          </cell>
          <cell r="N61">
            <v>7.9842022836780231E-3</v>
          </cell>
          <cell r="O61">
            <v>0</v>
          </cell>
          <cell r="P61">
            <v>12984788</v>
          </cell>
          <cell r="Q61" t="str">
            <v xml:space="preserve"> </v>
          </cell>
          <cell r="R61">
            <v>0</v>
          </cell>
        </row>
        <row r="62">
          <cell r="B62">
            <v>361323</v>
          </cell>
          <cell r="C62">
            <v>3</v>
          </cell>
          <cell r="D62">
            <v>3</v>
          </cell>
          <cell r="E62">
            <v>995</v>
          </cell>
          <cell r="F62">
            <v>21517.599999999999</v>
          </cell>
          <cell r="G62">
            <v>21410012</v>
          </cell>
          <cell r="H62">
            <v>28391461</v>
          </cell>
          <cell r="I62">
            <v>21410012</v>
          </cell>
          <cell r="J62">
            <v>17797070</v>
          </cell>
          <cell r="K62" t="str">
            <v xml:space="preserve"> </v>
          </cell>
          <cell r="L62">
            <v>0</v>
          </cell>
          <cell r="M62">
            <v>17797070</v>
          </cell>
          <cell r="N62">
            <v>1.0943221170555701E-2</v>
          </cell>
          <cell r="O62">
            <v>0</v>
          </cell>
          <cell r="P62">
            <v>17797070</v>
          </cell>
          <cell r="Q62" t="str">
            <v xml:space="preserve"> </v>
          </cell>
          <cell r="R62">
            <v>0</v>
          </cell>
        </row>
        <row r="63">
          <cell r="B63">
            <v>70924</v>
          </cell>
          <cell r="C63">
            <v>1</v>
          </cell>
          <cell r="D63">
            <v>3</v>
          </cell>
          <cell r="E63">
            <v>1315</v>
          </cell>
          <cell r="F63">
            <v>21243.200000000001</v>
          </cell>
          <cell r="G63">
            <v>27934808</v>
          </cell>
          <cell r="H63">
            <v>179227993</v>
          </cell>
          <cell r="I63">
            <v>27934808</v>
          </cell>
          <cell r="J63">
            <v>23220806</v>
          </cell>
          <cell r="K63" t="str">
            <v xml:space="preserve"> </v>
          </cell>
          <cell r="L63">
            <v>0</v>
          </cell>
          <cell r="M63">
            <v>23220806</v>
          </cell>
          <cell r="N63">
            <v>1.4278216347778979E-2</v>
          </cell>
          <cell r="O63">
            <v>0</v>
          </cell>
          <cell r="P63">
            <v>23220806</v>
          </cell>
          <cell r="Q63" t="str">
            <v xml:space="preserve"> </v>
          </cell>
          <cell r="R63">
            <v>0</v>
          </cell>
        </row>
        <row r="64">
          <cell r="B64">
            <v>190230</v>
          </cell>
          <cell r="C64">
            <v>3</v>
          </cell>
          <cell r="D64">
            <v>3</v>
          </cell>
          <cell r="E64">
            <v>300</v>
          </cell>
          <cell r="F64">
            <v>14001.6</v>
          </cell>
          <cell r="G64">
            <v>4200480</v>
          </cell>
          <cell r="H64">
            <v>28216109</v>
          </cell>
          <cell r="I64">
            <v>4200480</v>
          </cell>
          <cell r="J64">
            <v>3491649</v>
          </cell>
          <cell r="K64" t="str">
            <v xml:space="preserve"> </v>
          </cell>
          <cell r="L64">
            <v>0</v>
          </cell>
          <cell r="M64">
            <v>3491649</v>
          </cell>
          <cell r="N64">
            <v>2.1469762863746472E-3</v>
          </cell>
          <cell r="O64">
            <v>0</v>
          </cell>
          <cell r="P64">
            <v>3491649</v>
          </cell>
          <cell r="Q64" t="str">
            <v xml:space="preserve"> </v>
          </cell>
          <cell r="R64">
            <v>0</v>
          </cell>
        </row>
        <row r="65">
          <cell r="B65">
            <v>150706</v>
          </cell>
          <cell r="C65">
            <v>3</v>
          </cell>
          <cell r="D65">
            <v>3</v>
          </cell>
          <cell r="E65">
            <v>675</v>
          </cell>
          <cell r="F65">
            <v>5049.6000000000004</v>
          </cell>
          <cell r="G65">
            <v>3408480</v>
          </cell>
          <cell r="H65">
            <v>10048754</v>
          </cell>
          <cell r="I65">
            <v>3408480</v>
          </cell>
          <cell r="J65">
            <v>2833299</v>
          </cell>
          <cell r="K65" t="str">
            <v xml:space="preserve"> </v>
          </cell>
          <cell r="L65">
            <v>0</v>
          </cell>
          <cell r="M65">
            <v>2833299</v>
          </cell>
          <cell r="N65">
            <v>1.742164165186421E-3</v>
          </cell>
          <cell r="O65">
            <v>0</v>
          </cell>
          <cell r="P65">
            <v>2833299</v>
          </cell>
          <cell r="Q65" t="str">
            <v xml:space="preserve"> </v>
          </cell>
          <cell r="R65">
            <v>0</v>
          </cell>
        </row>
        <row r="66">
          <cell r="B66">
            <v>190857</v>
          </cell>
          <cell r="C66">
            <v>3</v>
          </cell>
          <cell r="D66">
            <v>4</v>
          </cell>
          <cell r="E66">
            <v>675</v>
          </cell>
          <cell r="F66">
            <v>120.8</v>
          </cell>
          <cell r="G66">
            <v>81540</v>
          </cell>
          <cell r="H66">
            <v>5533195</v>
          </cell>
          <cell r="I66">
            <v>81540</v>
          </cell>
          <cell r="J66">
            <v>67780</v>
          </cell>
          <cell r="K66" t="str">
            <v xml:space="preserve"> </v>
          </cell>
          <cell r="L66">
            <v>0</v>
          </cell>
          <cell r="M66">
            <v>67780</v>
          </cell>
          <cell r="N66">
            <v>4.167717107030907E-5</v>
          </cell>
          <cell r="O66">
            <v>0</v>
          </cell>
          <cell r="P66">
            <v>67780</v>
          </cell>
          <cell r="Q66" t="str">
            <v xml:space="preserve"> </v>
          </cell>
          <cell r="R66">
            <v>0</v>
          </cell>
        </row>
        <row r="67">
          <cell r="B67">
            <v>500852</v>
          </cell>
          <cell r="C67">
            <v>3</v>
          </cell>
          <cell r="D67">
            <v>3</v>
          </cell>
          <cell r="E67">
            <v>300</v>
          </cell>
          <cell r="F67">
            <v>35560</v>
          </cell>
          <cell r="G67">
            <v>10668000</v>
          </cell>
          <cell r="H67">
            <v>21644503</v>
          </cell>
          <cell r="I67">
            <v>10668000</v>
          </cell>
          <cell r="J67">
            <v>8867774</v>
          </cell>
          <cell r="K67" t="str">
            <v xml:space="preserve"> </v>
          </cell>
          <cell r="L67">
            <v>0</v>
          </cell>
          <cell r="M67">
            <v>8867774</v>
          </cell>
          <cell r="N67">
            <v>5.4526959871767323E-3</v>
          </cell>
          <cell r="O67">
            <v>0</v>
          </cell>
          <cell r="P67">
            <v>8867774</v>
          </cell>
          <cell r="Q67" t="str">
            <v xml:space="preserve"> </v>
          </cell>
          <cell r="R67">
            <v>0</v>
          </cell>
        </row>
        <row r="68">
          <cell r="B68">
            <v>240853</v>
          </cell>
          <cell r="C68">
            <v>3</v>
          </cell>
          <cell r="D68">
            <v>4</v>
          </cell>
          <cell r="E68">
            <v>645</v>
          </cell>
          <cell r="F68">
            <v>13.6</v>
          </cell>
          <cell r="G68">
            <v>8772</v>
          </cell>
          <cell r="H68">
            <v>655456</v>
          </cell>
          <cell r="I68">
            <v>8772</v>
          </cell>
          <cell r="J68">
            <v>7292</v>
          </cell>
          <cell r="K68" t="str">
            <v xml:space="preserve"> </v>
          </cell>
          <cell r="L68">
            <v>0</v>
          </cell>
          <cell r="M68">
            <v>7292</v>
          </cell>
          <cell r="N68">
            <v>4.4837700124622854E-6</v>
          </cell>
          <cell r="O68">
            <v>0</v>
          </cell>
          <cell r="P68">
            <v>7292</v>
          </cell>
          <cell r="Q68" t="str">
            <v xml:space="preserve"> </v>
          </cell>
          <cell r="R68">
            <v>0</v>
          </cell>
        </row>
        <row r="69">
          <cell r="B69">
            <v>190256</v>
          </cell>
          <cell r="C69">
            <v>3</v>
          </cell>
          <cell r="D69">
            <v>3</v>
          </cell>
          <cell r="E69">
            <v>815</v>
          </cell>
          <cell r="F69">
            <v>6596</v>
          </cell>
          <cell r="G69">
            <v>5375740</v>
          </cell>
          <cell r="H69">
            <v>7592644</v>
          </cell>
          <cell r="I69">
            <v>5375740</v>
          </cell>
          <cell r="J69">
            <v>4468583</v>
          </cell>
          <cell r="K69" t="str">
            <v xml:space="preserve"> </v>
          </cell>
          <cell r="L69">
            <v>0</v>
          </cell>
          <cell r="M69">
            <v>4468583</v>
          </cell>
          <cell r="N69">
            <v>2.7476821795939053E-3</v>
          </cell>
          <cell r="O69">
            <v>0</v>
          </cell>
          <cell r="P69">
            <v>4468583</v>
          </cell>
          <cell r="Q69" t="str">
            <v xml:space="preserve"> </v>
          </cell>
          <cell r="R69">
            <v>0</v>
          </cell>
        </row>
        <row r="70">
          <cell r="B70">
            <v>190328</v>
          </cell>
          <cell r="C70">
            <v>3</v>
          </cell>
          <cell r="D70">
            <v>3</v>
          </cell>
          <cell r="E70">
            <v>555</v>
          </cell>
          <cell r="F70">
            <v>4628</v>
          </cell>
          <cell r="G70">
            <v>2568540</v>
          </cell>
          <cell r="H70">
            <v>4381295</v>
          </cell>
          <cell r="I70">
            <v>2568540</v>
          </cell>
          <cell r="J70">
            <v>2135099</v>
          </cell>
          <cell r="K70" t="str">
            <v xml:space="preserve"> </v>
          </cell>
          <cell r="L70">
            <v>0</v>
          </cell>
          <cell r="M70">
            <v>2135099</v>
          </cell>
          <cell r="N70">
            <v>1.3128487204934467E-3</v>
          </cell>
          <cell r="O70">
            <v>0</v>
          </cell>
          <cell r="P70">
            <v>2135099</v>
          </cell>
          <cell r="Q70" t="str">
            <v xml:space="preserve"> </v>
          </cell>
          <cell r="R70">
            <v>0</v>
          </cell>
        </row>
        <row r="71">
          <cell r="B71">
            <v>130699</v>
          </cell>
          <cell r="C71">
            <v>1</v>
          </cell>
          <cell r="D71">
            <v>3</v>
          </cell>
          <cell r="E71">
            <v>755</v>
          </cell>
          <cell r="F71">
            <v>5913.6</v>
          </cell>
          <cell r="G71">
            <v>4464768</v>
          </cell>
          <cell r="H71">
            <v>20271255</v>
          </cell>
          <cell r="I71">
            <v>4464768</v>
          </cell>
          <cell r="J71">
            <v>3711338</v>
          </cell>
          <cell r="K71" t="str">
            <v xml:space="preserve"> </v>
          </cell>
          <cell r="L71">
            <v>0</v>
          </cell>
          <cell r="M71">
            <v>3711338</v>
          </cell>
          <cell r="N71">
            <v>2.2820606185561922E-3</v>
          </cell>
          <cell r="O71">
            <v>0</v>
          </cell>
          <cell r="P71">
            <v>3711338</v>
          </cell>
          <cell r="Q71" t="str">
            <v xml:space="preserve"> </v>
          </cell>
          <cell r="R71">
            <v>0</v>
          </cell>
        </row>
        <row r="72">
          <cell r="B72">
            <v>301175</v>
          </cell>
          <cell r="C72">
            <v>3</v>
          </cell>
          <cell r="D72">
            <v>3</v>
          </cell>
          <cell r="E72">
            <v>305</v>
          </cell>
          <cell r="F72">
            <v>19608</v>
          </cell>
          <cell r="G72">
            <v>5980440</v>
          </cell>
          <cell r="H72">
            <v>10844160</v>
          </cell>
          <cell r="I72">
            <v>5980440</v>
          </cell>
          <cell r="J72">
            <v>4971240</v>
          </cell>
          <cell r="K72" t="str">
            <v xml:space="preserve"> </v>
          </cell>
          <cell r="L72">
            <v>0</v>
          </cell>
          <cell r="M72">
            <v>4971240</v>
          </cell>
          <cell r="N72">
            <v>3.0567603999935565E-3</v>
          </cell>
          <cell r="O72">
            <v>0</v>
          </cell>
          <cell r="P72">
            <v>4971240</v>
          </cell>
          <cell r="Q72" t="str">
            <v xml:space="preserve"> </v>
          </cell>
          <cell r="R72">
            <v>0</v>
          </cell>
        </row>
        <row r="73">
          <cell r="B73">
            <v>100717</v>
          </cell>
          <cell r="C73">
            <v>4</v>
          </cell>
          <cell r="D73">
            <v>2</v>
          </cell>
          <cell r="E73">
            <v>900</v>
          </cell>
          <cell r="F73">
            <v>51843.199999999997</v>
          </cell>
          <cell r="G73">
            <v>46658880</v>
          </cell>
          <cell r="H73">
            <v>66280558</v>
          </cell>
          <cell r="I73">
            <v>46658880</v>
          </cell>
          <cell r="J73">
            <v>38785189</v>
          </cell>
          <cell r="K73" t="str">
            <v xml:space="preserve"> </v>
          </cell>
          <cell r="L73">
            <v>0</v>
          </cell>
          <cell r="M73">
            <v>38785189</v>
          </cell>
          <cell r="N73">
            <v>2.3848583017811589E-2</v>
          </cell>
          <cell r="O73">
            <v>0</v>
          </cell>
          <cell r="P73">
            <v>38785189</v>
          </cell>
          <cell r="Q73" t="str">
            <v xml:space="preserve"> </v>
          </cell>
          <cell r="R73">
            <v>0</v>
          </cell>
        </row>
        <row r="74">
          <cell r="B74">
            <v>301283</v>
          </cell>
          <cell r="C74">
            <v>3</v>
          </cell>
          <cell r="D74">
            <v>3</v>
          </cell>
          <cell r="E74">
            <v>1315</v>
          </cell>
          <cell r="F74">
            <v>11016</v>
          </cell>
          <cell r="G74">
            <v>14486040</v>
          </cell>
          <cell r="H74">
            <v>17876749</v>
          </cell>
          <cell r="I74">
            <v>14486040</v>
          </cell>
          <cell r="J74">
            <v>12041519</v>
          </cell>
          <cell r="K74" t="str">
            <v xml:space="preserve"> </v>
          </cell>
          <cell r="L74">
            <v>0</v>
          </cell>
          <cell r="M74">
            <v>12041519</v>
          </cell>
          <cell r="N74">
            <v>7.4041966259866775E-3</v>
          </cell>
          <cell r="O74">
            <v>0</v>
          </cell>
          <cell r="P74">
            <v>12041519</v>
          </cell>
          <cell r="Q74" t="str">
            <v xml:space="preserve"> </v>
          </cell>
          <cell r="R74">
            <v>0</v>
          </cell>
        </row>
        <row r="75">
          <cell r="B75">
            <v>190315</v>
          </cell>
          <cell r="C75">
            <v>3</v>
          </cell>
          <cell r="D75">
            <v>3</v>
          </cell>
          <cell r="E75">
            <v>435</v>
          </cell>
          <cell r="F75">
            <v>22956</v>
          </cell>
          <cell r="G75">
            <v>9985860</v>
          </cell>
          <cell r="H75">
            <v>10792993</v>
          </cell>
          <cell r="I75">
            <v>9985860</v>
          </cell>
          <cell r="J75">
            <v>8300745</v>
          </cell>
          <cell r="K75" t="str">
            <v xml:space="preserve"> </v>
          </cell>
          <cell r="L75">
            <v>0</v>
          </cell>
          <cell r="M75">
            <v>8300745</v>
          </cell>
          <cell r="N75">
            <v>5.1040361371497882E-3</v>
          </cell>
          <cell r="O75">
            <v>0</v>
          </cell>
          <cell r="P75">
            <v>8300745</v>
          </cell>
          <cell r="Q75" t="str">
            <v xml:space="preserve"> </v>
          </cell>
          <cell r="R75">
            <v>0</v>
          </cell>
        </row>
        <row r="76">
          <cell r="B76">
            <v>190317</v>
          </cell>
          <cell r="C76">
            <v>3</v>
          </cell>
          <cell r="D76">
            <v>5</v>
          </cell>
          <cell r="E76">
            <v>125</v>
          </cell>
          <cell r="F76">
            <v>2296.8000000000002</v>
          </cell>
          <cell r="G76">
            <v>287100</v>
          </cell>
          <cell r="H76">
            <v>2519325</v>
          </cell>
          <cell r="I76">
            <v>287100</v>
          </cell>
          <cell r="J76">
            <v>238652</v>
          </cell>
          <cell r="K76" t="str">
            <v xml:space="preserve"> </v>
          </cell>
          <cell r="L76">
            <v>0</v>
          </cell>
          <cell r="M76">
            <v>238652</v>
          </cell>
          <cell r="N76">
            <v>1.4674447079184716E-4</v>
          </cell>
          <cell r="O76">
            <v>0</v>
          </cell>
          <cell r="P76">
            <v>238652</v>
          </cell>
          <cell r="Q76" t="str">
            <v xml:space="preserve"> </v>
          </cell>
          <cell r="R76">
            <v>0</v>
          </cell>
        </row>
        <row r="77">
          <cell r="B77">
            <v>270777</v>
          </cell>
          <cell r="C77">
            <v>3</v>
          </cell>
          <cell r="D77">
            <v>3</v>
          </cell>
          <cell r="E77">
            <v>300</v>
          </cell>
          <cell r="F77">
            <v>1568.8</v>
          </cell>
          <cell r="G77">
            <v>470640</v>
          </cell>
          <cell r="H77">
            <v>3308955</v>
          </cell>
          <cell r="I77">
            <v>470640</v>
          </cell>
          <cell r="J77">
            <v>391219</v>
          </cell>
          <cell r="K77" t="str">
            <v xml:space="preserve"> </v>
          </cell>
          <cell r="L77">
            <v>0</v>
          </cell>
          <cell r="M77">
            <v>391219</v>
          </cell>
          <cell r="N77">
            <v>2.4055622881314907E-4</v>
          </cell>
          <cell r="O77">
            <v>0</v>
          </cell>
          <cell r="P77">
            <v>391219</v>
          </cell>
          <cell r="Q77" t="str">
            <v xml:space="preserve"> </v>
          </cell>
          <cell r="R77">
            <v>0</v>
          </cell>
        </row>
        <row r="78">
          <cell r="B78">
            <v>150775</v>
          </cell>
          <cell r="C78">
            <v>3</v>
          </cell>
          <cell r="D78">
            <v>4</v>
          </cell>
          <cell r="E78">
            <v>1015</v>
          </cell>
          <cell r="F78">
            <v>3287.2</v>
          </cell>
          <cell r="G78">
            <v>3336508</v>
          </cell>
          <cell r="H78">
            <v>3523155</v>
          </cell>
          <cell r="I78">
            <v>3336508</v>
          </cell>
          <cell r="J78">
            <v>2773472</v>
          </cell>
          <cell r="K78" t="str">
            <v xml:space="preserve"> </v>
          </cell>
          <cell r="L78">
            <v>0</v>
          </cell>
          <cell r="M78">
            <v>2773472</v>
          </cell>
          <cell r="N78">
            <v>1.7053772057054033E-3</v>
          </cell>
          <cell r="O78">
            <v>0</v>
          </cell>
          <cell r="P78">
            <v>2773472</v>
          </cell>
          <cell r="Q78" t="str">
            <v xml:space="preserve"> </v>
          </cell>
          <cell r="R78">
            <v>0</v>
          </cell>
        </row>
        <row r="79">
          <cell r="B79">
            <v>190352</v>
          </cell>
          <cell r="C79">
            <v>3</v>
          </cell>
          <cell r="D79">
            <v>3</v>
          </cell>
          <cell r="E79">
            <v>735</v>
          </cell>
          <cell r="F79">
            <v>10531.2</v>
          </cell>
          <cell r="G79">
            <v>7740432</v>
          </cell>
          <cell r="H79">
            <v>8397764</v>
          </cell>
          <cell r="I79">
            <v>7740432</v>
          </cell>
          <cell r="J79">
            <v>6434233</v>
          </cell>
          <cell r="K79" t="str">
            <v xml:space="preserve"> </v>
          </cell>
          <cell r="L79">
            <v>0</v>
          </cell>
          <cell r="M79">
            <v>6434233</v>
          </cell>
          <cell r="N79">
            <v>3.956338587300501E-3</v>
          </cell>
          <cell r="O79">
            <v>0</v>
          </cell>
          <cell r="P79">
            <v>6434233</v>
          </cell>
          <cell r="Q79" t="str">
            <v xml:space="preserve"> </v>
          </cell>
          <cell r="R79">
            <v>0</v>
          </cell>
        </row>
        <row r="80">
          <cell r="B80">
            <v>304159</v>
          </cell>
          <cell r="C80">
            <v>3</v>
          </cell>
          <cell r="D80">
            <v>4</v>
          </cell>
          <cell r="E80">
            <v>120</v>
          </cell>
          <cell r="F80">
            <v>132.80000000000001</v>
          </cell>
          <cell r="G80">
            <v>15936</v>
          </cell>
          <cell r="H80">
            <v>1715399</v>
          </cell>
          <cell r="I80">
            <v>15936</v>
          </cell>
          <cell r="J80">
            <v>13247</v>
          </cell>
          <cell r="K80" t="str">
            <v xml:space="preserve"> </v>
          </cell>
          <cell r="L80">
            <v>0</v>
          </cell>
          <cell r="M80">
            <v>13247</v>
          </cell>
          <cell r="N80">
            <v>8.1454335374503437E-6</v>
          </cell>
          <cell r="O80">
            <v>0</v>
          </cell>
          <cell r="P80">
            <v>13247</v>
          </cell>
          <cell r="Q80" t="str">
            <v xml:space="preserve"> </v>
          </cell>
          <cell r="R80">
            <v>0</v>
          </cell>
        </row>
        <row r="81">
          <cell r="B81">
            <v>362041</v>
          </cell>
          <cell r="C81">
            <v>1</v>
          </cell>
          <cell r="D81">
            <v>3</v>
          </cell>
          <cell r="E81">
            <v>405</v>
          </cell>
          <cell r="F81">
            <v>1080</v>
          </cell>
          <cell r="G81">
            <v>437400</v>
          </cell>
          <cell r="H81">
            <v>13737740</v>
          </cell>
          <cell r="I81">
            <v>437400</v>
          </cell>
          <cell r="J81">
            <v>363589</v>
          </cell>
          <cell r="K81" t="str">
            <v xml:space="preserve"> </v>
          </cell>
          <cell r="L81">
            <v>0</v>
          </cell>
          <cell r="M81">
            <v>363589</v>
          </cell>
          <cell r="N81">
            <v>2.2356684792390976E-4</v>
          </cell>
          <cell r="O81">
            <v>0</v>
          </cell>
          <cell r="P81">
            <v>363589</v>
          </cell>
          <cell r="Q81" t="str">
            <v xml:space="preserve"> </v>
          </cell>
          <cell r="R81">
            <v>0</v>
          </cell>
        </row>
        <row r="82">
          <cell r="B82">
            <v>190380</v>
          </cell>
          <cell r="C82">
            <v>3</v>
          </cell>
          <cell r="D82">
            <v>4</v>
          </cell>
          <cell r="E82">
            <v>120</v>
          </cell>
          <cell r="F82">
            <v>9049.6</v>
          </cell>
          <cell r="G82">
            <v>1085952</v>
          </cell>
          <cell r="H82">
            <v>2480846</v>
          </cell>
          <cell r="I82">
            <v>1085952</v>
          </cell>
          <cell r="J82">
            <v>902697</v>
          </cell>
          <cell r="K82" t="str">
            <v xml:space="preserve"> </v>
          </cell>
          <cell r="L82">
            <v>0</v>
          </cell>
          <cell r="M82">
            <v>902697</v>
          </cell>
          <cell r="N82">
            <v>5.5505838438558259E-4</v>
          </cell>
          <cell r="O82">
            <v>0</v>
          </cell>
          <cell r="P82">
            <v>902697</v>
          </cell>
          <cell r="Q82" t="str">
            <v xml:space="preserve"> </v>
          </cell>
          <cell r="R82">
            <v>0</v>
          </cell>
        </row>
        <row r="83">
          <cell r="B83">
            <v>320874</v>
          </cell>
          <cell r="C83">
            <v>1</v>
          </cell>
          <cell r="D83">
            <v>4</v>
          </cell>
          <cell r="E83">
            <v>465</v>
          </cell>
          <cell r="F83">
            <v>37.6</v>
          </cell>
          <cell r="G83">
            <v>17484</v>
          </cell>
          <cell r="H83">
            <v>3549361</v>
          </cell>
          <cell r="I83">
            <v>17484</v>
          </cell>
          <cell r="J83">
            <v>14534</v>
          </cell>
          <cell r="K83" t="str">
            <v xml:space="preserve"> </v>
          </cell>
          <cell r="L83">
            <v>0</v>
          </cell>
          <cell r="M83">
            <v>14534</v>
          </cell>
          <cell r="N83">
            <v>8.9367955788709358E-6</v>
          </cell>
          <cell r="O83">
            <v>0</v>
          </cell>
          <cell r="P83">
            <v>14534</v>
          </cell>
          <cell r="Q83" t="str">
            <v xml:space="preserve"> </v>
          </cell>
          <cell r="R83">
            <v>0</v>
          </cell>
        </row>
        <row r="84">
          <cell r="B84">
            <v>220733</v>
          </cell>
          <cell r="C84">
            <v>1</v>
          </cell>
          <cell r="D84">
            <v>4</v>
          </cell>
          <cell r="E84">
            <v>340</v>
          </cell>
          <cell r="F84">
            <v>43.2</v>
          </cell>
          <cell r="G84">
            <v>14688</v>
          </cell>
          <cell r="H84">
            <v>4405569</v>
          </cell>
          <cell r="I84">
            <v>14688</v>
          </cell>
          <cell r="J84">
            <v>12209</v>
          </cell>
          <cell r="K84" t="str">
            <v xml:space="preserve"> </v>
          </cell>
          <cell r="L84">
            <v>0</v>
          </cell>
          <cell r="M84">
            <v>12209</v>
          </cell>
          <cell r="N84">
            <v>7.5071788373768578E-6</v>
          </cell>
          <cell r="O84">
            <v>0</v>
          </cell>
          <cell r="P84">
            <v>12209</v>
          </cell>
          <cell r="Q84" t="str">
            <v xml:space="preserve"> </v>
          </cell>
          <cell r="R84">
            <v>0</v>
          </cell>
        </row>
        <row r="85">
          <cell r="B85">
            <v>331216</v>
          </cell>
          <cell r="C85">
            <v>3</v>
          </cell>
          <cell r="D85">
            <v>3</v>
          </cell>
          <cell r="E85">
            <v>465</v>
          </cell>
          <cell r="F85">
            <v>13448</v>
          </cell>
          <cell r="G85">
            <v>6253320</v>
          </cell>
          <cell r="H85">
            <v>6877770</v>
          </cell>
          <cell r="I85">
            <v>6253320</v>
          </cell>
          <cell r="J85">
            <v>5198072</v>
          </cell>
          <cell r="K85" t="str">
            <v xml:space="preserve"> </v>
          </cell>
          <cell r="L85">
            <v>0</v>
          </cell>
          <cell r="M85">
            <v>5198072</v>
          </cell>
          <cell r="N85">
            <v>3.1962368837383241E-3</v>
          </cell>
          <cell r="O85">
            <v>0</v>
          </cell>
          <cell r="P85">
            <v>5198072</v>
          </cell>
          <cell r="Q85" t="str">
            <v xml:space="preserve"> </v>
          </cell>
          <cell r="R85">
            <v>0</v>
          </cell>
        </row>
        <row r="86">
          <cell r="B86">
            <v>190150</v>
          </cell>
          <cell r="C86">
            <v>3</v>
          </cell>
          <cell r="D86">
            <v>5</v>
          </cell>
          <cell r="E86">
            <v>173</v>
          </cell>
          <cell r="F86">
            <v>3185.6</v>
          </cell>
          <cell r="G86">
            <v>551109</v>
          </cell>
          <cell r="H86">
            <v>402226</v>
          </cell>
          <cell r="I86">
            <v>402226</v>
          </cell>
          <cell r="J86">
            <v>334350</v>
          </cell>
          <cell r="K86" t="str">
            <v xml:space="preserve"> </v>
          </cell>
          <cell r="L86">
            <v>0</v>
          </cell>
          <cell r="M86">
            <v>334350</v>
          </cell>
          <cell r="N86">
            <v>2.0558811076066446E-4</v>
          </cell>
          <cell r="O86">
            <v>0</v>
          </cell>
          <cell r="P86">
            <v>334350</v>
          </cell>
          <cell r="Q86" t="str">
            <v xml:space="preserve"> </v>
          </cell>
          <cell r="R86">
            <v>148883</v>
          </cell>
        </row>
        <row r="87">
          <cell r="B87">
            <v>150736</v>
          </cell>
          <cell r="C87">
            <v>1</v>
          </cell>
          <cell r="D87">
            <v>2</v>
          </cell>
          <cell r="E87">
            <v>2060</v>
          </cell>
          <cell r="F87">
            <v>25972.799999999999</v>
          </cell>
          <cell r="G87">
            <v>53503968</v>
          </cell>
          <cell r="H87">
            <v>83975581</v>
          </cell>
          <cell r="I87">
            <v>53503968</v>
          </cell>
          <cell r="J87">
            <v>44475168</v>
          </cell>
          <cell r="K87" t="str">
            <v xml:space="preserve"> </v>
          </cell>
          <cell r="L87">
            <v>0</v>
          </cell>
          <cell r="M87">
            <v>44475168</v>
          </cell>
          <cell r="N87">
            <v>2.7347288066048032E-2</v>
          </cell>
          <cell r="O87">
            <v>0</v>
          </cell>
          <cell r="P87">
            <v>44475168</v>
          </cell>
          <cell r="Q87" t="str">
            <v xml:space="preserve"> </v>
          </cell>
          <cell r="R87">
            <v>0</v>
          </cell>
        </row>
        <row r="88">
          <cell r="B88">
            <v>150737</v>
          </cell>
          <cell r="C88">
            <v>1</v>
          </cell>
          <cell r="D88">
            <v>4</v>
          </cell>
          <cell r="E88">
            <v>465</v>
          </cell>
          <cell r="F88">
            <v>176.8</v>
          </cell>
          <cell r="G88">
            <v>82212</v>
          </cell>
          <cell r="H88">
            <v>11873418</v>
          </cell>
          <cell r="I88">
            <v>82212</v>
          </cell>
          <cell r="J88">
            <v>68339</v>
          </cell>
          <cell r="K88" t="str">
            <v xml:space="preserve"> </v>
          </cell>
          <cell r="L88">
            <v>0</v>
          </cell>
          <cell r="M88">
            <v>68339</v>
          </cell>
          <cell r="N88">
            <v>4.2020893977188718E-5</v>
          </cell>
          <cell r="O88">
            <v>0</v>
          </cell>
          <cell r="P88">
            <v>68339</v>
          </cell>
          <cell r="Q88" t="str">
            <v xml:space="preserve"> </v>
          </cell>
          <cell r="R88">
            <v>0</v>
          </cell>
        </row>
        <row r="89">
          <cell r="B89">
            <v>100745</v>
          </cell>
          <cell r="C89">
            <v>1</v>
          </cell>
          <cell r="D89">
            <v>4</v>
          </cell>
          <cell r="E89">
            <v>525</v>
          </cell>
          <cell r="F89">
            <v>398.4</v>
          </cell>
          <cell r="G89">
            <v>209160</v>
          </cell>
          <cell r="H89">
            <v>3251434</v>
          </cell>
          <cell r="I89">
            <v>209160</v>
          </cell>
          <cell r="J89">
            <v>173864</v>
          </cell>
          <cell r="K89" t="str">
            <v xml:space="preserve"> </v>
          </cell>
          <cell r="L89">
            <v>0</v>
          </cell>
          <cell r="M89">
            <v>173864</v>
          </cell>
          <cell r="N89">
            <v>1.0690704737338767E-4</v>
          </cell>
          <cell r="O89">
            <v>0</v>
          </cell>
          <cell r="P89">
            <v>173864</v>
          </cell>
          <cell r="Q89" t="str">
            <v xml:space="preserve"> </v>
          </cell>
          <cell r="R89">
            <v>0</v>
          </cell>
        </row>
        <row r="90">
          <cell r="B90">
            <v>191227</v>
          </cell>
          <cell r="C90">
            <v>1</v>
          </cell>
          <cell r="D90">
            <v>2</v>
          </cell>
          <cell r="E90">
            <v>2060</v>
          </cell>
          <cell r="F90">
            <v>44274.400000000001</v>
          </cell>
          <cell r="G90">
            <v>91205264</v>
          </cell>
          <cell r="H90">
            <v>133749343</v>
          </cell>
          <cell r="I90">
            <v>91205264</v>
          </cell>
          <cell r="J90">
            <v>75814366</v>
          </cell>
          <cell r="K90" t="str">
            <v xml:space="preserve"> </v>
          </cell>
          <cell r="L90">
            <v>0</v>
          </cell>
          <cell r="M90">
            <v>75814366</v>
          </cell>
          <cell r="N90">
            <v>4.6617413711552425E-2</v>
          </cell>
          <cell r="O90">
            <v>0</v>
          </cell>
          <cell r="P90">
            <v>75814366</v>
          </cell>
          <cell r="Q90" t="str">
            <v xml:space="preserve"> </v>
          </cell>
          <cell r="R90">
            <v>0</v>
          </cell>
        </row>
        <row r="91">
          <cell r="B91">
            <v>191261</v>
          </cell>
          <cell r="C91">
            <v>1</v>
          </cell>
          <cell r="D91">
            <v>4</v>
          </cell>
          <cell r="E91">
            <v>1315</v>
          </cell>
          <cell r="F91">
            <v>3121.6</v>
          </cell>
          <cell r="G91">
            <v>4104904</v>
          </cell>
          <cell r="H91">
            <v>83311332</v>
          </cell>
          <cell r="I91">
            <v>4104904</v>
          </cell>
          <cell r="J91">
            <v>3412201</v>
          </cell>
          <cell r="K91" t="str">
            <v xml:space="preserve"> </v>
          </cell>
          <cell r="L91">
            <v>0</v>
          </cell>
          <cell r="M91">
            <v>3412201</v>
          </cell>
          <cell r="N91">
            <v>2.0981245913732618E-3</v>
          </cell>
          <cell r="O91">
            <v>0</v>
          </cell>
          <cell r="P91">
            <v>3412201</v>
          </cell>
          <cell r="Q91" t="str">
            <v xml:space="preserve"> </v>
          </cell>
          <cell r="R91">
            <v>0</v>
          </cell>
        </row>
        <row r="92">
          <cell r="B92">
            <v>191230</v>
          </cell>
          <cell r="C92">
            <v>1</v>
          </cell>
          <cell r="D92">
            <v>2</v>
          </cell>
          <cell r="E92">
            <v>2060</v>
          </cell>
          <cell r="F92">
            <v>33513.599999999999</v>
          </cell>
          <cell r="G92">
            <v>69038016</v>
          </cell>
          <cell r="H92">
            <v>103149753</v>
          </cell>
          <cell r="I92">
            <v>69038016</v>
          </cell>
          <cell r="J92">
            <v>57387843</v>
          </cell>
          <cell r="K92" t="str">
            <v xml:space="preserve"> </v>
          </cell>
          <cell r="L92">
            <v>0</v>
          </cell>
          <cell r="M92">
            <v>57387843</v>
          </cell>
          <cell r="N92">
            <v>3.5287148864960739E-2</v>
          </cell>
          <cell r="O92">
            <v>0</v>
          </cell>
          <cell r="P92">
            <v>57387843</v>
          </cell>
          <cell r="Q92" t="str">
            <v xml:space="preserve"> </v>
          </cell>
          <cell r="R92">
            <v>0</v>
          </cell>
        </row>
        <row r="93">
          <cell r="B93">
            <v>191231</v>
          </cell>
          <cell r="C93">
            <v>1</v>
          </cell>
          <cell r="D93">
            <v>2</v>
          </cell>
          <cell r="E93">
            <v>2060</v>
          </cell>
          <cell r="F93">
            <v>35257.599999999999</v>
          </cell>
          <cell r="G93">
            <v>72630656</v>
          </cell>
          <cell r="H93">
            <v>112145129</v>
          </cell>
          <cell r="I93">
            <v>72630656</v>
          </cell>
          <cell r="J93">
            <v>60374225</v>
          </cell>
          <cell r="K93" t="str">
            <v xml:space="preserve"> </v>
          </cell>
          <cell r="L93">
            <v>0</v>
          </cell>
          <cell r="M93">
            <v>60374225</v>
          </cell>
          <cell r="N93">
            <v>3.7123442070851734E-2</v>
          </cell>
          <cell r="O93">
            <v>0</v>
          </cell>
          <cell r="P93">
            <v>60374225</v>
          </cell>
          <cell r="Q93" t="str">
            <v xml:space="preserve"> </v>
          </cell>
          <cell r="R93">
            <v>0</v>
          </cell>
        </row>
        <row r="94">
          <cell r="B94">
            <v>191306</v>
          </cell>
          <cell r="C94">
            <v>1</v>
          </cell>
          <cell r="D94">
            <v>4</v>
          </cell>
          <cell r="E94">
            <v>1315</v>
          </cell>
          <cell r="F94">
            <v>33701.599999999999</v>
          </cell>
          <cell r="G94">
            <v>44317604</v>
          </cell>
          <cell r="H94">
            <v>64497934</v>
          </cell>
          <cell r="I94">
            <v>44317604</v>
          </cell>
          <cell r="J94">
            <v>36839004</v>
          </cell>
          <cell r="K94" t="str">
            <v xml:space="preserve"> </v>
          </cell>
          <cell r="L94">
            <v>0</v>
          </cell>
          <cell r="M94">
            <v>36839004</v>
          </cell>
          <cell r="N94">
            <v>2.2651895422953674E-2</v>
          </cell>
          <cell r="O94">
            <v>0</v>
          </cell>
          <cell r="P94">
            <v>36839004</v>
          </cell>
          <cell r="Q94" t="str">
            <v xml:space="preserve"> </v>
          </cell>
          <cell r="R94">
            <v>0</v>
          </cell>
        </row>
        <row r="95">
          <cell r="B95">
            <v>191228</v>
          </cell>
          <cell r="C95">
            <v>1</v>
          </cell>
          <cell r="D95">
            <v>2</v>
          </cell>
          <cell r="E95">
            <v>2060</v>
          </cell>
          <cell r="F95">
            <v>95549.6</v>
          </cell>
          <cell r="G95">
            <v>196832176</v>
          </cell>
          <cell r="H95">
            <v>290379243</v>
          </cell>
          <cell r="I95">
            <v>196832176</v>
          </cell>
          <cell r="J95">
            <v>163616725</v>
          </cell>
          <cell r="K95" t="str">
            <v xml:space="preserve"> </v>
          </cell>
          <cell r="L95">
            <v>0</v>
          </cell>
          <cell r="M95">
            <v>163616725</v>
          </cell>
          <cell r="N95">
            <v>0.10060611150470219</v>
          </cell>
          <cell r="O95">
            <v>0</v>
          </cell>
          <cell r="P95">
            <v>163616725</v>
          </cell>
          <cell r="Q95" t="str">
            <v xml:space="preserve"> </v>
          </cell>
          <cell r="R95">
            <v>0</v>
          </cell>
        </row>
        <row r="96">
          <cell r="B96">
            <v>190468</v>
          </cell>
          <cell r="C96">
            <v>3</v>
          </cell>
          <cell r="D96">
            <v>4</v>
          </cell>
          <cell r="E96">
            <v>200</v>
          </cell>
          <cell r="F96">
            <v>660.8</v>
          </cell>
          <cell r="G96">
            <v>132160</v>
          </cell>
          <cell r="H96">
            <v>3917961</v>
          </cell>
          <cell r="I96">
            <v>132160</v>
          </cell>
          <cell r="J96">
            <v>109858</v>
          </cell>
          <cell r="K96" t="str">
            <v xml:space="preserve"> </v>
          </cell>
          <cell r="L96">
            <v>0</v>
          </cell>
          <cell r="M96">
            <v>109858</v>
          </cell>
          <cell r="N96">
            <v>6.755046709120705E-5</v>
          </cell>
          <cell r="O96">
            <v>0</v>
          </cell>
          <cell r="P96">
            <v>109858</v>
          </cell>
          <cell r="Q96" t="str">
            <v xml:space="preserve"> </v>
          </cell>
          <cell r="R96">
            <v>0</v>
          </cell>
        </row>
        <row r="97">
          <cell r="B97">
            <v>361246</v>
          </cell>
          <cell r="C97">
            <v>3</v>
          </cell>
          <cell r="D97">
            <v>2</v>
          </cell>
          <cell r="E97">
            <v>450</v>
          </cell>
          <cell r="F97">
            <v>64874.400000000001</v>
          </cell>
          <cell r="G97">
            <v>29193480</v>
          </cell>
          <cell r="H97">
            <v>69185507</v>
          </cell>
          <cell r="I97">
            <v>29193480</v>
          </cell>
          <cell r="J97">
            <v>24267077</v>
          </cell>
          <cell r="K97" t="str">
            <v xml:space="preserve"> </v>
          </cell>
          <cell r="L97">
            <v>0</v>
          </cell>
          <cell r="M97">
            <v>24267077</v>
          </cell>
          <cell r="N97">
            <v>1.4921556794118657E-2</v>
          </cell>
          <cell r="O97">
            <v>0</v>
          </cell>
          <cell r="P97">
            <v>24267077</v>
          </cell>
          <cell r="Q97" t="str">
            <v xml:space="preserve"> </v>
          </cell>
          <cell r="R97">
            <v>0</v>
          </cell>
        </row>
        <row r="98">
          <cell r="B98">
            <v>190198</v>
          </cell>
          <cell r="C98">
            <v>3</v>
          </cell>
          <cell r="D98">
            <v>4</v>
          </cell>
          <cell r="E98">
            <v>815</v>
          </cell>
          <cell r="F98">
            <v>10461</v>
          </cell>
          <cell r="G98">
            <v>8525715</v>
          </cell>
          <cell r="H98">
            <v>17404135</v>
          </cell>
          <cell r="I98">
            <v>8525715</v>
          </cell>
          <cell r="J98">
            <v>7087000</v>
          </cell>
          <cell r="K98" t="str">
            <v xml:space="preserve"> </v>
          </cell>
          <cell r="L98">
            <v>0</v>
          </cell>
          <cell r="M98">
            <v>7087000</v>
          </cell>
          <cell r="N98">
            <v>4.3577177836423781E-3</v>
          </cell>
          <cell r="O98">
            <v>0</v>
          </cell>
          <cell r="P98">
            <v>7087000</v>
          </cell>
          <cell r="Q98" t="str">
            <v xml:space="preserve"> </v>
          </cell>
          <cell r="R98">
            <v>0</v>
          </cell>
        </row>
        <row r="99">
          <cell r="B99">
            <v>190854</v>
          </cell>
          <cell r="C99">
            <v>3</v>
          </cell>
          <cell r="D99">
            <v>4</v>
          </cell>
          <cell r="E99">
            <v>815</v>
          </cell>
          <cell r="F99">
            <v>20866.400000000001</v>
          </cell>
          <cell r="G99">
            <v>17006116</v>
          </cell>
          <cell r="H99">
            <v>13522029</v>
          </cell>
          <cell r="I99">
            <v>13522029</v>
          </cell>
          <cell r="J99">
            <v>11240185</v>
          </cell>
          <cell r="K99" t="str">
            <v xml:space="preserve"> </v>
          </cell>
          <cell r="L99">
            <v>0</v>
          </cell>
          <cell r="M99">
            <v>11240185</v>
          </cell>
          <cell r="N99">
            <v>6.9114652273077892E-3</v>
          </cell>
          <cell r="O99">
            <v>0</v>
          </cell>
          <cell r="P99">
            <v>11240185</v>
          </cell>
          <cell r="Q99" t="str">
            <v xml:space="preserve"> </v>
          </cell>
          <cell r="R99">
            <v>3484087</v>
          </cell>
        </row>
        <row r="100">
          <cell r="B100">
            <v>434040</v>
          </cell>
          <cell r="C100">
            <v>2</v>
          </cell>
          <cell r="D100">
            <v>1</v>
          </cell>
          <cell r="E100">
            <v>450</v>
          </cell>
          <cell r="F100">
            <v>18612</v>
          </cell>
          <cell r="G100">
            <v>8375400</v>
          </cell>
          <cell r="H100">
            <v>53789612</v>
          </cell>
          <cell r="I100">
            <v>8375400</v>
          </cell>
          <cell r="J100">
            <v>6962050</v>
          </cell>
          <cell r="K100" t="str">
            <v xml:space="preserve"> </v>
          </cell>
          <cell r="L100">
            <v>0</v>
          </cell>
          <cell r="M100">
            <v>6962050</v>
          </cell>
          <cell r="N100">
            <v>4.2808874129543414E-3</v>
          </cell>
          <cell r="O100">
            <v>0</v>
          </cell>
          <cell r="P100">
            <v>6962050</v>
          </cell>
          <cell r="Q100" t="str">
            <v xml:space="preserve"> </v>
          </cell>
          <cell r="R100">
            <v>0</v>
          </cell>
        </row>
        <row r="101">
          <cell r="B101">
            <v>450936</v>
          </cell>
          <cell r="C101">
            <v>1</v>
          </cell>
          <cell r="D101">
            <v>4</v>
          </cell>
          <cell r="E101">
            <v>675</v>
          </cell>
          <cell r="F101">
            <v>281.60000000000002</v>
          </cell>
          <cell r="G101">
            <v>190080</v>
          </cell>
          <cell r="H101">
            <v>9491547</v>
          </cell>
          <cell r="I101">
            <v>190080</v>
          </cell>
          <cell r="J101">
            <v>158004</v>
          </cell>
          <cell r="K101" t="str">
            <v xml:space="preserve"> </v>
          </cell>
          <cell r="L101">
            <v>0</v>
          </cell>
          <cell r="M101">
            <v>158004</v>
          </cell>
          <cell r="N101">
            <v>9.7154909085174298E-5</v>
          </cell>
          <cell r="O101">
            <v>0</v>
          </cell>
          <cell r="P101">
            <v>158004</v>
          </cell>
          <cell r="Q101" t="str">
            <v xml:space="preserve"> </v>
          </cell>
          <cell r="R101">
            <v>0</v>
          </cell>
        </row>
        <row r="102">
          <cell r="B102">
            <v>190521</v>
          </cell>
          <cell r="C102">
            <v>3</v>
          </cell>
          <cell r="D102">
            <v>3</v>
          </cell>
          <cell r="E102">
            <v>615</v>
          </cell>
          <cell r="F102">
            <v>8503.2000000000007</v>
          </cell>
          <cell r="G102">
            <v>5229468</v>
          </cell>
          <cell r="H102">
            <v>10023062</v>
          </cell>
          <cell r="I102">
            <v>5229468</v>
          </cell>
          <cell r="J102">
            <v>4346995</v>
          </cell>
          <cell r="K102" t="str">
            <v xml:space="preserve"> </v>
          </cell>
          <cell r="L102">
            <v>0</v>
          </cell>
          <cell r="M102">
            <v>4346995</v>
          </cell>
          <cell r="N102">
            <v>2.6729190654585155E-3</v>
          </cell>
          <cell r="O102">
            <v>0</v>
          </cell>
          <cell r="P102">
            <v>4346995</v>
          </cell>
          <cell r="Q102" t="str">
            <v xml:space="preserve"> </v>
          </cell>
          <cell r="R102">
            <v>0</v>
          </cell>
        </row>
        <row r="103">
          <cell r="B103">
            <v>240942</v>
          </cell>
          <cell r="C103">
            <v>4</v>
          </cell>
          <cell r="D103">
            <v>3</v>
          </cell>
          <cell r="E103">
            <v>300</v>
          </cell>
          <cell r="F103">
            <v>5400</v>
          </cell>
          <cell r="G103">
            <v>1620000</v>
          </cell>
          <cell r="H103">
            <v>16056301</v>
          </cell>
          <cell r="I103">
            <v>1620000</v>
          </cell>
          <cell r="J103">
            <v>1346625</v>
          </cell>
          <cell r="K103" t="str">
            <v xml:space="preserve"> </v>
          </cell>
          <cell r="L103">
            <v>0</v>
          </cell>
          <cell r="M103">
            <v>1346625</v>
          </cell>
          <cell r="N103">
            <v>8.2802479333955368E-4</v>
          </cell>
          <cell r="O103">
            <v>0</v>
          </cell>
          <cell r="P103">
            <v>1346625</v>
          </cell>
          <cell r="Q103" t="str">
            <v xml:space="preserve"> </v>
          </cell>
          <cell r="R103">
            <v>0</v>
          </cell>
        </row>
        <row r="104">
          <cell r="B104">
            <v>150830</v>
          </cell>
          <cell r="C104">
            <v>5</v>
          </cell>
          <cell r="D104">
            <v>4</v>
          </cell>
          <cell r="E104">
            <v>555</v>
          </cell>
          <cell r="F104">
            <v>64.8</v>
          </cell>
          <cell r="G104">
            <v>35964</v>
          </cell>
          <cell r="H104">
            <v>2426261</v>
          </cell>
          <cell r="I104">
            <v>35964</v>
          </cell>
          <cell r="J104">
            <v>29895</v>
          </cell>
          <cell r="K104" t="str">
            <v xml:space="preserve"> </v>
          </cell>
          <cell r="L104">
            <v>0</v>
          </cell>
          <cell r="M104">
            <v>29895</v>
          </cell>
          <cell r="N104">
            <v>1.8382104295469011E-5</v>
          </cell>
          <cell r="O104">
            <v>0</v>
          </cell>
          <cell r="P104">
            <v>29895</v>
          </cell>
          <cell r="Q104" t="str">
            <v xml:space="preserve"> </v>
          </cell>
          <cell r="R104">
            <v>0</v>
          </cell>
        </row>
        <row r="105">
          <cell r="B105">
            <v>340951</v>
          </cell>
          <cell r="C105">
            <v>3</v>
          </cell>
          <cell r="D105">
            <v>3</v>
          </cell>
          <cell r="E105">
            <v>300</v>
          </cell>
          <cell r="F105">
            <v>7786.4</v>
          </cell>
          <cell r="G105">
            <v>2335920</v>
          </cell>
          <cell r="H105">
            <v>16814776</v>
          </cell>
          <cell r="I105">
            <v>2335920</v>
          </cell>
          <cell r="J105">
            <v>1941733</v>
          </cell>
          <cell r="K105" t="str">
            <v xml:space="preserve"> </v>
          </cell>
          <cell r="L105">
            <v>0</v>
          </cell>
          <cell r="M105">
            <v>1941733</v>
          </cell>
          <cell r="N105">
            <v>1.193950109381299E-3</v>
          </cell>
          <cell r="O105">
            <v>0</v>
          </cell>
          <cell r="P105">
            <v>1941733</v>
          </cell>
          <cell r="Q105" t="str">
            <v xml:space="preserve"> </v>
          </cell>
          <cell r="R105">
            <v>0</v>
          </cell>
        </row>
        <row r="106">
          <cell r="B106">
            <v>196168</v>
          </cell>
          <cell r="C106">
            <v>2</v>
          </cell>
          <cell r="D106">
            <v>1</v>
          </cell>
          <cell r="E106">
            <v>450</v>
          </cell>
          <cell r="F106">
            <v>16798.400000000001</v>
          </cell>
          <cell r="G106">
            <v>7559280</v>
          </cell>
          <cell r="H106">
            <v>9613084</v>
          </cell>
          <cell r="I106">
            <v>7559280</v>
          </cell>
          <cell r="J106">
            <v>6283651</v>
          </cell>
          <cell r="K106" t="str">
            <v xml:space="preserve"> </v>
          </cell>
          <cell r="L106">
            <v>0</v>
          </cell>
          <cell r="M106">
            <v>6283651</v>
          </cell>
          <cell r="N106">
            <v>3.8637473837875281E-3</v>
          </cell>
          <cell r="O106">
            <v>0</v>
          </cell>
          <cell r="P106">
            <v>6283651</v>
          </cell>
          <cell r="Q106" t="str">
            <v xml:space="preserve"> </v>
          </cell>
          <cell r="R106">
            <v>0</v>
          </cell>
        </row>
        <row r="107">
          <cell r="B107">
            <v>190524</v>
          </cell>
          <cell r="C107">
            <v>3</v>
          </cell>
          <cell r="D107">
            <v>3</v>
          </cell>
          <cell r="E107">
            <v>715</v>
          </cell>
          <cell r="F107">
            <v>10292</v>
          </cell>
          <cell r="G107">
            <v>7358780</v>
          </cell>
          <cell r="H107">
            <v>10032570</v>
          </cell>
          <cell r="I107">
            <v>7358780</v>
          </cell>
          <cell r="J107">
            <v>6116985</v>
          </cell>
          <cell r="K107" t="str">
            <v xml:space="preserve"> </v>
          </cell>
          <cell r="L107">
            <v>0</v>
          </cell>
          <cell r="M107">
            <v>6116985</v>
          </cell>
          <cell r="N107">
            <v>3.761266306868022E-3</v>
          </cell>
          <cell r="O107">
            <v>0</v>
          </cell>
          <cell r="P107">
            <v>6116985</v>
          </cell>
          <cell r="Q107" t="str">
            <v xml:space="preserve"> </v>
          </cell>
          <cell r="R107">
            <v>0</v>
          </cell>
        </row>
        <row r="108">
          <cell r="B108">
            <v>500954</v>
          </cell>
          <cell r="C108">
            <v>3</v>
          </cell>
          <cell r="D108">
            <v>4</v>
          </cell>
          <cell r="E108">
            <v>100</v>
          </cell>
          <cell r="F108">
            <v>398.4</v>
          </cell>
          <cell r="G108">
            <v>39840</v>
          </cell>
          <cell r="H108">
            <v>4357842</v>
          </cell>
          <cell r="I108">
            <v>39840</v>
          </cell>
          <cell r="J108">
            <v>33117</v>
          </cell>
          <cell r="K108" t="str">
            <v xml:space="preserve"> </v>
          </cell>
          <cell r="L108">
            <v>0</v>
          </cell>
          <cell r="M108">
            <v>33117</v>
          </cell>
          <cell r="N108">
            <v>2.036327639916532E-5</v>
          </cell>
          <cell r="O108">
            <v>0</v>
          </cell>
          <cell r="P108">
            <v>33117</v>
          </cell>
          <cell r="Q108" t="str">
            <v xml:space="preserve"> </v>
          </cell>
          <cell r="R108">
            <v>0</v>
          </cell>
        </row>
        <row r="109">
          <cell r="B109">
            <v>250956</v>
          </cell>
          <cell r="C109">
            <v>1</v>
          </cell>
          <cell r="D109">
            <v>4</v>
          </cell>
          <cell r="E109">
            <v>975</v>
          </cell>
          <cell r="F109">
            <v>92.8</v>
          </cell>
          <cell r="G109">
            <v>90480</v>
          </cell>
          <cell r="H109">
            <v>6556941</v>
          </cell>
          <cell r="I109">
            <v>90480</v>
          </cell>
          <cell r="J109">
            <v>75211</v>
          </cell>
          <cell r="K109" t="str">
            <v xml:space="preserve"> </v>
          </cell>
          <cell r="L109">
            <v>0</v>
          </cell>
          <cell r="M109">
            <v>75211</v>
          </cell>
          <cell r="N109">
            <v>4.6246410642800462E-5</v>
          </cell>
          <cell r="O109">
            <v>0</v>
          </cell>
          <cell r="P109">
            <v>75211</v>
          </cell>
          <cell r="Q109" t="str">
            <v xml:space="preserve"> </v>
          </cell>
          <cell r="R109">
            <v>0</v>
          </cell>
        </row>
        <row r="110">
          <cell r="B110">
            <v>190541</v>
          </cell>
          <cell r="C110">
            <v>3</v>
          </cell>
          <cell r="D110">
            <v>4</v>
          </cell>
          <cell r="E110">
            <v>100</v>
          </cell>
          <cell r="F110">
            <v>1900.8</v>
          </cell>
          <cell r="G110">
            <v>190080</v>
          </cell>
          <cell r="H110">
            <v>1568648</v>
          </cell>
          <cell r="I110">
            <v>190080</v>
          </cell>
          <cell r="J110">
            <v>158004</v>
          </cell>
          <cell r="K110" t="str">
            <v xml:space="preserve"> </v>
          </cell>
          <cell r="L110">
            <v>0</v>
          </cell>
          <cell r="M110">
            <v>158004</v>
          </cell>
          <cell r="N110">
            <v>9.7154909085174298E-5</v>
          </cell>
          <cell r="O110">
            <v>0</v>
          </cell>
          <cell r="P110">
            <v>158004</v>
          </cell>
          <cell r="Q110" t="str">
            <v xml:space="preserve"> </v>
          </cell>
          <cell r="R110">
            <v>0</v>
          </cell>
        </row>
        <row r="111">
          <cell r="B111">
            <v>190547</v>
          </cell>
          <cell r="C111">
            <v>3</v>
          </cell>
          <cell r="D111">
            <v>3</v>
          </cell>
          <cell r="E111">
            <v>585</v>
          </cell>
          <cell r="F111">
            <v>11178.4</v>
          </cell>
          <cell r="G111">
            <v>6539364</v>
          </cell>
          <cell r="H111">
            <v>6437166</v>
          </cell>
          <cell r="I111">
            <v>6437166</v>
          </cell>
          <cell r="J111">
            <v>5350894</v>
          </cell>
          <cell r="K111" t="str">
            <v xml:space="preserve"> </v>
          </cell>
          <cell r="L111">
            <v>0</v>
          </cell>
          <cell r="M111">
            <v>5350894</v>
          </cell>
          <cell r="N111">
            <v>3.2902054384344997E-3</v>
          </cell>
          <cell r="O111">
            <v>0</v>
          </cell>
          <cell r="P111">
            <v>5350894</v>
          </cell>
          <cell r="Q111" t="str">
            <v xml:space="preserve"> </v>
          </cell>
          <cell r="R111">
            <v>102198</v>
          </cell>
        </row>
        <row r="112">
          <cell r="B112">
            <v>334048</v>
          </cell>
          <cell r="C112">
            <v>1</v>
          </cell>
          <cell r="D112">
            <v>3</v>
          </cell>
          <cell r="E112">
            <v>405</v>
          </cell>
          <cell r="F112">
            <v>6078.4</v>
          </cell>
          <cell r="G112">
            <v>2461752</v>
          </cell>
          <cell r="H112">
            <v>5217357</v>
          </cell>
          <cell r="I112">
            <v>2461752</v>
          </cell>
          <cell r="J112">
            <v>2046331</v>
          </cell>
          <cell r="K112" t="str">
            <v xml:space="preserve"> </v>
          </cell>
          <cell r="L112">
            <v>0</v>
          </cell>
          <cell r="M112">
            <v>2046331</v>
          </cell>
          <cell r="N112">
            <v>1.2582662607476633E-3</v>
          </cell>
          <cell r="O112">
            <v>0</v>
          </cell>
          <cell r="P112">
            <v>2046331</v>
          </cell>
          <cell r="Q112" t="str">
            <v xml:space="preserve"> </v>
          </cell>
          <cell r="R112">
            <v>0</v>
          </cell>
        </row>
        <row r="113">
          <cell r="B113">
            <v>361266</v>
          </cell>
          <cell r="C113">
            <v>1</v>
          </cell>
          <cell r="D113">
            <v>4</v>
          </cell>
          <cell r="E113">
            <v>160</v>
          </cell>
          <cell r="F113">
            <v>295.2</v>
          </cell>
          <cell r="G113">
            <v>47232</v>
          </cell>
          <cell r="H113">
            <v>4808512</v>
          </cell>
          <cell r="I113">
            <v>47232</v>
          </cell>
          <cell r="J113">
            <v>39262</v>
          </cell>
          <cell r="K113" t="str">
            <v xml:space="preserve"> </v>
          </cell>
          <cell r="L113">
            <v>0</v>
          </cell>
          <cell r="M113">
            <v>39262</v>
          </cell>
          <cell r="N113">
            <v>2.4141768819157194E-5</v>
          </cell>
          <cell r="O113">
            <v>0</v>
          </cell>
          <cell r="P113">
            <v>39262</v>
          </cell>
          <cell r="Q113" t="str">
            <v xml:space="preserve"> </v>
          </cell>
          <cell r="R113">
            <v>0</v>
          </cell>
        </row>
        <row r="114">
          <cell r="B114">
            <v>274043</v>
          </cell>
          <cell r="C114">
            <v>1</v>
          </cell>
          <cell r="D114">
            <v>3</v>
          </cell>
          <cell r="E114">
            <v>1135</v>
          </cell>
          <cell r="F114">
            <v>14578.4</v>
          </cell>
          <cell r="G114">
            <v>16546484</v>
          </cell>
          <cell r="H114">
            <v>9964802</v>
          </cell>
          <cell r="I114">
            <v>9964802</v>
          </cell>
          <cell r="J114">
            <v>8283241</v>
          </cell>
          <cell r="K114" t="str">
            <v xml:space="preserve"> </v>
          </cell>
          <cell r="L114">
            <v>0</v>
          </cell>
          <cell r="M114">
            <v>8283241</v>
          </cell>
          <cell r="N114">
            <v>5.0932731214753313E-3</v>
          </cell>
          <cell r="O114">
            <v>0</v>
          </cell>
          <cell r="P114">
            <v>8283241</v>
          </cell>
          <cell r="Q114" t="str">
            <v xml:space="preserve"> </v>
          </cell>
          <cell r="R114">
            <v>6581682</v>
          </cell>
        </row>
        <row r="115">
          <cell r="B115">
            <v>190810</v>
          </cell>
          <cell r="C115">
            <v>3</v>
          </cell>
          <cell r="D115">
            <v>3</v>
          </cell>
          <cell r="E115">
            <v>340</v>
          </cell>
          <cell r="F115">
            <v>15211.2</v>
          </cell>
          <cell r="G115">
            <v>5171808</v>
          </cell>
          <cell r="H115">
            <v>9493942</v>
          </cell>
          <cell r="I115">
            <v>5171808</v>
          </cell>
          <cell r="J115">
            <v>4299065</v>
          </cell>
          <cell r="K115" t="str">
            <v xml:space="preserve"> </v>
          </cell>
          <cell r="L115">
            <v>0</v>
          </cell>
          <cell r="M115">
            <v>4299065</v>
          </cell>
          <cell r="N115">
            <v>2.6434474394714997E-3</v>
          </cell>
          <cell r="O115">
            <v>0</v>
          </cell>
          <cell r="P115">
            <v>4299065</v>
          </cell>
          <cell r="Q115" t="str">
            <v xml:space="preserve"> </v>
          </cell>
          <cell r="R115">
            <v>0</v>
          </cell>
        </row>
        <row r="116">
          <cell r="B116">
            <v>500967</v>
          </cell>
          <cell r="C116">
            <v>1</v>
          </cell>
          <cell r="D116">
            <v>3</v>
          </cell>
          <cell r="E116">
            <v>300</v>
          </cell>
          <cell r="F116">
            <v>1444.8</v>
          </cell>
          <cell r="G116">
            <v>433440</v>
          </cell>
          <cell r="H116">
            <v>11338337</v>
          </cell>
          <cell r="I116">
            <v>433440</v>
          </cell>
          <cell r="J116">
            <v>360297</v>
          </cell>
          <cell r="K116" t="str">
            <v xml:space="preserve"> </v>
          </cell>
          <cell r="L116">
            <v>0</v>
          </cell>
          <cell r="M116">
            <v>360297</v>
          </cell>
          <cell r="N116">
            <v>2.2154263359573838E-4</v>
          </cell>
          <cell r="O116">
            <v>0</v>
          </cell>
          <cell r="P116">
            <v>360297</v>
          </cell>
          <cell r="Q116" t="str">
            <v xml:space="preserve"> </v>
          </cell>
          <cell r="R116">
            <v>0</v>
          </cell>
        </row>
        <row r="117">
          <cell r="B117">
            <v>560501</v>
          </cell>
          <cell r="C117">
            <v>3</v>
          </cell>
          <cell r="D117">
            <v>4</v>
          </cell>
          <cell r="E117">
            <v>100</v>
          </cell>
          <cell r="F117">
            <v>99.2</v>
          </cell>
          <cell r="G117">
            <v>9920</v>
          </cell>
          <cell r="H117">
            <v>2323555</v>
          </cell>
          <cell r="I117">
            <v>9920</v>
          </cell>
          <cell r="J117">
            <v>8246</v>
          </cell>
          <cell r="K117" t="str">
            <v xml:space="preserve"> </v>
          </cell>
          <cell r="L117">
            <v>0</v>
          </cell>
          <cell r="M117">
            <v>8246</v>
          </cell>
          <cell r="N117">
            <v>5.0703740431656624E-6</v>
          </cell>
          <cell r="O117">
            <v>0</v>
          </cell>
          <cell r="P117">
            <v>8246</v>
          </cell>
          <cell r="Q117" t="str">
            <v xml:space="preserve"> </v>
          </cell>
          <cell r="R117">
            <v>0</v>
          </cell>
        </row>
        <row r="118">
          <cell r="B118">
            <v>301242</v>
          </cell>
          <cell r="C118">
            <v>3</v>
          </cell>
          <cell r="D118">
            <v>4</v>
          </cell>
          <cell r="E118">
            <v>100</v>
          </cell>
          <cell r="F118">
            <v>4284</v>
          </cell>
          <cell r="G118">
            <v>428400</v>
          </cell>
          <cell r="H118">
            <v>8999325</v>
          </cell>
          <cell r="I118">
            <v>428400</v>
          </cell>
          <cell r="J118">
            <v>356107</v>
          </cell>
          <cell r="K118" t="str">
            <v xml:space="preserve"> </v>
          </cell>
          <cell r="L118">
            <v>0</v>
          </cell>
          <cell r="M118">
            <v>356107</v>
          </cell>
          <cell r="N118">
            <v>2.1896624901644366E-4</v>
          </cell>
          <cell r="O118">
            <v>0</v>
          </cell>
          <cell r="P118">
            <v>356107</v>
          </cell>
          <cell r="Q118" t="str">
            <v xml:space="preserve"> </v>
          </cell>
          <cell r="R118">
            <v>0</v>
          </cell>
        </row>
        <row r="119">
          <cell r="B119">
            <v>190581</v>
          </cell>
          <cell r="C119">
            <v>3</v>
          </cell>
          <cell r="D119">
            <v>4</v>
          </cell>
          <cell r="E119">
            <v>160</v>
          </cell>
          <cell r="F119">
            <v>1440</v>
          </cell>
          <cell r="G119">
            <v>230400</v>
          </cell>
          <cell r="H119">
            <v>11042117</v>
          </cell>
          <cell r="I119">
            <v>230400</v>
          </cell>
          <cell r="J119">
            <v>191520</v>
          </cell>
          <cell r="K119" t="str">
            <v xml:space="preserve"> </v>
          </cell>
          <cell r="L119">
            <v>0</v>
          </cell>
          <cell r="M119">
            <v>191520</v>
          </cell>
          <cell r="N119">
            <v>1.1776352616384764E-4</v>
          </cell>
          <cell r="O119">
            <v>0</v>
          </cell>
          <cell r="P119">
            <v>191520</v>
          </cell>
          <cell r="Q119" t="str">
            <v xml:space="preserve"> </v>
          </cell>
          <cell r="R119">
            <v>0</v>
          </cell>
        </row>
        <row r="120">
          <cell r="B120">
            <v>190307</v>
          </cell>
          <cell r="C120">
            <v>3</v>
          </cell>
          <cell r="D120">
            <v>4</v>
          </cell>
          <cell r="E120">
            <v>585</v>
          </cell>
          <cell r="F120">
            <v>11136.8</v>
          </cell>
          <cell r="G120">
            <v>6515028</v>
          </cell>
          <cell r="H120">
            <v>12247445</v>
          </cell>
          <cell r="I120">
            <v>6515028</v>
          </cell>
          <cell r="J120">
            <v>5415616</v>
          </cell>
          <cell r="K120" t="str">
            <v xml:space="preserve"> </v>
          </cell>
          <cell r="L120">
            <v>0</v>
          </cell>
          <cell r="M120">
            <v>5415616</v>
          </cell>
          <cell r="N120">
            <v>3.3300022791841683E-3</v>
          </cell>
          <cell r="O120">
            <v>0</v>
          </cell>
          <cell r="P120">
            <v>5415616</v>
          </cell>
          <cell r="Q120" t="str">
            <v xml:space="preserve"> </v>
          </cell>
          <cell r="R120">
            <v>0</v>
          </cell>
        </row>
        <row r="121">
          <cell r="B121">
            <v>190587</v>
          </cell>
          <cell r="C121">
            <v>3</v>
          </cell>
          <cell r="D121">
            <v>3</v>
          </cell>
          <cell r="E121">
            <v>300</v>
          </cell>
          <cell r="F121">
            <v>14853.6</v>
          </cell>
          <cell r="G121">
            <v>4456080</v>
          </cell>
          <cell r="H121">
            <v>14603268</v>
          </cell>
          <cell r="I121">
            <v>4456080</v>
          </cell>
          <cell r="J121">
            <v>3704116</v>
          </cell>
          <cell r="K121" t="str">
            <v xml:space="preserve"> </v>
          </cell>
          <cell r="L121">
            <v>0</v>
          </cell>
          <cell r="M121">
            <v>3704116</v>
          </cell>
          <cell r="N121">
            <v>2.2776198907682051E-3</v>
          </cell>
          <cell r="O121">
            <v>0</v>
          </cell>
          <cell r="P121">
            <v>3704116</v>
          </cell>
          <cell r="Q121" t="str">
            <v xml:space="preserve"> </v>
          </cell>
          <cell r="R121">
            <v>0</v>
          </cell>
        </row>
        <row r="122">
          <cell r="B122">
            <v>190696</v>
          </cell>
          <cell r="C122">
            <v>3</v>
          </cell>
          <cell r="D122">
            <v>3</v>
          </cell>
          <cell r="E122">
            <v>1035</v>
          </cell>
          <cell r="F122">
            <v>9726.4</v>
          </cell>
          <cell r="G122">
            <v>10066824</v>
          </cell>
          <cell r="H122">
            <v>29755127</v>
          </cell>
          <cell r="I122">
            <v>10066824</v>
          </cell>
          <cell r="J122">
            <v>8368046</v>
          </cell>
          <cell r="K122" t="str">
            <v xml:space="preserve"> </v>
          </cell>
          <cell r="L122">
            <v>0</v>
          </cell>
          <cell r="M122">
            <v>8368046</v>
          </cell>
          <cell r="N122">
            <v>5.1454187764269034E-3</v>
          </cell>
          <cell r="O122">
            <v>0</v>
          </cell>
          <cell r="P122">
            <v>8368046</v>
          </cell>
          <cell r="Q122" t="str">
            <v xml:space="preserve"> </v>
          </cell>
          <cell r="R122">
            <v>0</v>
          </cell>
        </row>
        <row r="123">
          <cell r="B123">
            <v>370759</v>
          </cell>
          <cell r="C123">
            <v>3</v>
          </cell>
          <cell r="D123">
            <v>3</v>
          </cell>
          <cell r="E123">
            <v>525</v>
          </cell>
          <cell r="F123">
            <v>20311.2</v>
          </cell>
          <cell r="G123">
            <v>10663380</v>
          </cell>
          <cell r="H123">
            <v>21760552</v>
          </cell>
          <cell r="I123">
            <v>10663380</v>
          </cell>
          <cell r="J123">
            <v>8863933</v>
          </cell>
          <cell r="K123" t="str">
            <v xml:space="preserve"> </v>
          </cell>
          <cell r="L123">
            <v>0</v>
          </cell>
          <cell r="M123">
            <v>8863933</v>
          </cell>
          <cell r="N123">
            <v>5.4503341988308921E-3</v>
          </cell>
          <cell r="O123">
            <v>0</v>
          </cell>
          <cell r="P123">
            <v>8863933</v>
          </cell>
          <cell r="Q123" t="str">
            <v xml:space="preserve"> </v>
          </cell>
          <cell r="R123">
            <v>0</v>
          </cell>
        </row>
        <row r="124">
          <cell r="B124">
            <v>331293</v>
          </cell>
          <cell r="C124">
            <v>3</v>
          </cell>
          <cell r="D124">
            <v>3</v>
          </cell>
          <cell r="E124">
            <v>300</v>
          </cell>
          <cell r="F124">
            <v>12241.6</v>
          </cell>
          <cell r="G124">
            <v>3672480</v>
          </cell>
          <cell r="H124">
            <v>10386546</v>
          </cell>
          <cell r="I124">
            <v>3672480</v>
          </cell>
          <cell r="J124">
            <v>3052749</v>
          </cell>
          <cell r="K124" t="str">
            <v xml:space="preserve"> </v>
          </cell>
          <cell r="L124">
            <v>0</v>
          </cell>
          <cell r="M124">
            <v>3052749</v>
          </cell>
          <cell r="N124">
            <v>1.8771015389158297E-3</v>
          </cell>
          <cell r="O124">
            <v>0</v>
          </cell>
          <cell r="P124">
            <v>3052749</v>
          </cell>
          <cell r="Q124" t="str">
            <v xml:space="preserve"> </v>
          </cell>
          <cell r="R124">
            <v>0</v>
          </cell>
        </row>
        <row r="125">
          <cell r="B125">
            <v>190605</v>
          </cell>
          <cell r="C125">
            <v>3</v>
          </cell>
          <cell r="D125">
            <v>5</v>
          </cell>
          <cell r="E125">
            <v>50</v>
          </cell>
          <cell r="F125">
            <v>6549.6</v>
          </cell>
          <cell r="G125">
            <v>327480</v>
          </cell>
          <cell r="H125">
            <v>0</v>
          </cell>
          <cell r="I125">
            <v>0</v>
          </cell>
          <cell r="J125">
            <v>0</v>
          </cell>
          <cell r="K125" t="str">
            <v xml:space="preserve"> </v>
          </cell>
          <cell r="L125">
            <v>0</v>
          </cell>
          <cell r="M125">
            <v>0</v>
          </cell>
          <cell r="N125" t="str">
            <v xml:space="preserve"> </v>
          </cell>
          <cell r="O125">
            <v>0</v>
          </cell>
          <cell r="P125">
            <v>0</v>
          </cell>
          <cell r="Q125" t="str">
            <v xml:space="preserve"> </v>
          </cell>
          <cell r="R125">
            <v>327480</v>
          </cell>
        </row>
        <row r="126">
          <cell r="B126">
            <v>130760</v>
          </cell>
          <cell r="C126">
            <v>1</v>
          </cell>
          <cell r="D126">
            <v>3</v>
          </cell>
          <cell r="E126">
            <v>300</v>
          </cell>
          <cell r="F126">
            <v>4888.8</v>
          </cell>
          <cell r="G126">
            <v>1466640</v>
          </cell>
          <cell r="H126">
            <v>9729511</v>
          </cell>
          <cell r="I126">
            <v>1466640</v>
          </cell>
          <cell r="J126">
            <v>1219144</v>
          </cell>
          <cell r="K126" t="str">
            <v xml:space="preserve"> </v>
          </cell>
          <cell r="L126">
            <v>0</v>
          </cell>
          <cell r="M126">
            <v>1219144</v>
          </cell>
          <cell r="N126">
            <v>7.4963813879228209E-4</v>
          </cell>
          <cell r="O126">
            <v>0</v>
          </cell>
          <cell r="P126">
            <v>1219144</v>
          </cell>
          <cell r="Q126" t="str">
            <v xml:space="preserve"> </v>
          </cell>
          <cell r="R126">
            <v>0</v>
          </cell>
        </row>
        <row r="127">
          <cell r="B127">
            <v>190630</v>
          </cell>
          <cell r="C127">
            <v>3</v>
          </cell>
          <cell r="D127">
            <v>3</v>
          </cell>
          <cell r="E127">
            <v>300</v>
          </cell>
          <cell r="F127">
            <v>35161</v>
          </cell>
          <cell r="G127">
            <v>10548300</v>
          </cell>
          <cell r="H127">
            <v>15446871</v>
          </cell>
          <cell r="I127">
            <v>10548300</v>
          </cell>
          <cell r="J127">
            <v>8768273</v>
          </cell>
          <cell r="K127" t="str">
            <v xml:space="preserve"> </v>
          </cell>
          <cell r="L127">
            <v>0</v>
          </cell>
          <cell r="M127">
            <v>8768273</v>
          </cell>
          <cell r="N127">
            <v>5.3915139246410761E-3</v>
          </cell>
          <cell r="O127">
            <v>0</v>
          </cell>
          <cell r="P127">
            <v>8768273</v>
          </cell>
          <cell r="Q127" t="str">
            <v xml:space="preserve"> </v>
          </cell>
          <cell r="R127">
            <v>0</v>
          </cell>
        </row>
        <row r="128">
          <cell r="B128">
            <v>190382</v>
          </cell>
          <cell r="C128">
            <v>3</v>
          </cell>
          <cell r="D128">
            <v>3</v>
          </cell>
          <cell r="E128">
            <v>935</v>
          </cell>
          <cell r="F128">
            <v>35595.199999999997</v>
          </cell>
          <cell r="G128">
            <v>33281512</v>
          </cell>
          <cell r="H128">
            <v>30625100</v>
          </cell>
          <cell r="I128">
            <v>30625100</v>
          </cell>
          <cell r="J128">
            <v>25457111</v>
          </cell>
          <cell r="K128" t="str">
            <v xml:space="preserve"> </v>
          </cell>
          <cell r="L128">
            <v>0</v>
          </cell>
          <cell r="M128">
            <v>25457111</v>
          </cell>
          <cell r="N128">
            <v>1.5653295516418513E-2</v>
          </cell>
          <cell r="O128">
            <v>0</v>
          </cell>
          <cell r="P128">
            <v>25457111</v>
          </cell>
          <cell r="Q128" t="str">
            <v xml:space="preserve"> </v>
          </cell>
          <cell r="R128">
            <v>2656412</v>
          </cell>
        </row>
        <row r="129">
          <cell r="B129">
            <v>171049</v>
          </cell>
          <cell r="C129">
            <v>3</v>
          </cell>
          <cell r="D129">
            <v>3</v>
          </cell>
          <cell r="E129">
            <v>305</v>
          </cell>
          <cell r="F129">
            <v>921.6</v>
          </cell>
          <cell r="G129">
            <v>281088</v>
          </cell>
          <cell r="H129">
            <v>5825073</v>
          </cell>
          <cell r="I129">
            <v>281088</v>
          </cell>
          <cell r="J129">
            <v>233654</v>
          </cell>
          <cell r="K129" t="str">
            <v xml:space="preserve"> </v>
          </cell>
          <cell r="L129">
            <v>0</v>
          </cell>
          <cell r="M129">
            <v>233654</v>
          </cell>
          <cell r="N129">
            <v>1.4367125596432569E-4</v>
          </cell>
          <cell r="O129">
            <v>0</v>
          </cell>
          <cell r="P129">
            <v>233654</v>
          </cell>
          <cell r="Q129" t="str">
            <v xml:space="preserve"> </v>
          </cell>
          <cell r="R129">
            <v>0</v>
          </cell>
        </row>
        <row r="130">
          <cell r="B130">
            <v>430705</v>
          </cell>
          <cell r="C130">
            <v>3</v>
          </cell>
          <cell r="D130">
            <v>3</v>
          </cell>
          <cell r="E130">
            <v>375</v>
          </cell>
          <cell r="F130">
            <v>11575.2</v>
          </cell>
          <cell r="G130">
            <v>4340700</v>
          </cell>
          <cell r="H130">
            <v>18669862</v>
          </cell>
          <cell r="I130">
            <v>4340700</v>
          </cell>
          <cell r="J130">
            <v>3608206</v>
          </cell>
          <cell r="K130" t="str">
            <v xml:space="preserve"> </v>
          </cell>
          <cell r="L130">
            <v>0</v>
          </cell>
          <cell r="M130">
            <v>3608206</v>
          </cell>
          <cell r="N130">
            <v>2.2186458943481203E-3</v>
          </cell>
          <cell r="O130">
            <v>0</v>
          </cell>
          <cell r="P130">
            <v>3608206</v>
          </cell>
          <cell r="Q130" t="str">
            <v xml:space="preserve"> </v>
          </cell>
          <cell r="R130">
            <v>0</v>
          </cell>
        </row>
        <row r="131">
          <cell r="B131">
            <v>334487</v>
          </cell>
          <cell r="C131">
            <v>1</v>
          </cell>
          <cell r="D131">
            <v>2</v>
          </cell>
          <cell r="E131">
            <v>2060</v>
          </cell>
          <cell r="F131">
            <v>35130.400000000001</v>
          </cell>
          <cell r="G131">
            <v>72368624</v>
          </cell>
          <cell r="H131">
            <v>108891943</v>
          </cell>
          <cell r="I131">
            <v>72368624</v>
          </cell>
          <cell r="J131">
            <v>60156411</v>
          </cell>
          <cell r="K131" t="str">
            <v xml:space="preserve"> </v>
          </cell>
          <cell r="L131">
            <v>0</v>
          </cell>
          <cell r="M131">
            <v>60156411</v>
          </cell>
          <cell r="N131">
            <v>3.6989510655397198E-2</v>
          </cell>
          <cell r="O131">
            <v>0</v>
          </cell>
          <cell r="P131">
            <v>60156411</v>
          </cell>
          <cell r="Q131" t="str">
            <v xml:space="preserve"> </v>
          </cell>
          <cell r="R131">
            <v>0</v>
          </cell>
        </row>
        <row r="132">
          <cell r="B132">
            <v>190366</v>
          </cell>
          <cell r="C132">
            <v>3</v>
          </cell>
          <cell r="D132">
            <v>3</v>
          </cell>
          <cell r="E132">
            <v>465</v>
          </cell>
          <cell r="F132">
            <v>12160</v>
          </cell>
          <cell r="G132">
            <v>5654400</v>
          </cell>
          <cell r="H132">
            <v>13791774</v>
          </cell>
          <cell r="I132">
            <v>5654400</v>
          </cell>
          <cell r="J132">
            <v>4700219</v>
          </cell>
          <cell r="K132" t="str">
            <v xml:space="preserve"> </v>
          </cell>
          <cell r="L132">
            <v>0</v>
          </cell>
          <cell r="M132">
            <v>4700219</v>
          </cell>
          <cell r="N132">
            <v>2.8901125897155063E-3</v>
          </cell>
          <cell r="O132">
            <v>0</v>
          </cell>
          <cell r="P132">
            <v>4700219</v>
          </cell>
          <cell r="Q132" t="str">
            <v xml:space="preserve"> </v>
          </cell>
          <cell r="R132">
            <v>0</v>
          </cell>
        </row>
        <row r="133">
          <cell r="B133">
            <v>190673</v>
          </cell>
          <cell r="C133">
            <v>3</v>
          </cell>
          <cell r="D133">
            <v>3</v>
          </cell>
          <cell r="E133">
            <v>300</v>
          </cell>
          <cell r="F133">
            <v>1643.2</v>
          </cell>
          <cell r="G133">
            <v>492960</v>
          </cell>
          <cell r="H133">
            <v>7389923</v>
          </cell>
          <cell r="I133">
            <v>492960</v>
          </cell>
          <cell r="J133">
            <v>409773</v>
          </cell>
          <cell r="K133" t="str">
            <v xml:space="preserve"> </v>
          </cell>
          <cell r="L133">
            <v>0</v>
          </cell>
          <cell r="M133">
            <v>409773</v>
          </cell>
          <cell r="N133">
            <v>2.5196487785473235E-4</v>
          </cell>
          <cell r="O133">
            <v>0</v>
          </cell>
          <cell r="P133">
            <v>409773</v>
          </cell>
          <cell r="Q133" t="str">
            <v xml:space="preserve"> </v>
          </cell>
          <cell r="R133">
            <v>0</v>
          </cell>
        </row>
        <row r="134">
          <cell r="B134">
            <v>380939</v>
          </cell>
          <cell r="C134">
            <v>1</v>
          </cell>
          <cell r="D134">
            <v>2</v>
          </cell>
          <cell r="E134">
            <v>2060</v>
          </cell>
          <cell r="F134">
            <v>46292</v>
          </cell>
          <cell r="G134">
            <v>95361520</v>
          </cell>
          <cell r="H134">
            <v>281549459</v>
          </cell>
          <cell r="I134">
            <v>95361520</v>
          </cell>
          <cell r="J134">
            <v>79269253</v>
          </cell>
          <cell r="K134" t="str">
            <v xml:space="preserve"> </v>
          </cell>
          <cell r="L134">
            <v>0</v>
          </cell>
          <cell r="M134">
            <v>79269253</v>
          </cell>
          <cell r="N134">
            <v>4.8741785451410599E-2</v>
          </cell>
          <cell r="O134">
            <v>0</v>
          </cell>
          <cell r="P134">
            <v>79269253</v>
          </cell>
          <cell r="Q134" t="str">
            <v xml:space="preserve"> </v>
          </cell>
          <cell r="R134">
            <v>0</v>
          </cell>
        </row>
        <row r="135">
          <cell r="B135">
            <v>391010</v>
          </cell>
          <cell r="C135">
            <v>1</v>
          </cell>
          <cell r="D135">
            <v>3</v>
          </cell>
          <cell r="E135">
            <v>1315</v>
          </cell>
          <cell r="F135">
            <v>24096.799999999999</v>
          </cell>
          <cell r="G135">
            <v>31687292</v>
          </cell>
          <cell r="H135">
            <v>63654016</v>
          </cell>
          <cell r="I135">
            <v>31687292</v>
          </cell>
          <cell r="J135">
            <v>26340058</v>
          </cell>
          <cell r="K135" t="str">
            <v xml:space="preserve"> </v>
          </cell>
          <cell r="L135">
            <v>0</v>
          </cell>
          <cell r="M135">
            <v>26340058</v>
          </cell>
          <cell r="N135">
            <v>1.619620984461291E-2</v>
          </cell>
          <cell r="O135">
            <v>0</v>
          </cell>
          <cell r="P135">
            <v>26340058</v>
          </cell>
          <cell r="Q135" t="str">
            <v xml:space="preserve"> </v>
          </cell>
          <cell r="R135">
            <v>0</v>
          </cell>
        </row>
        <row r="136">
          <cell r="B136">
            <v>400511</v>
          </cell>
          <cell r="C136">
            <v>1</v>
          </cell>
          <cell r="D136">
            <v>3</v>
          </cell>
          <cell r="E136">
            <v>1090</v>
          </cell>
          <cell r="F136">
            <v>2746.4</v>
          </cell>
          <cell r="G136">
            <v>2993576</v>
          </cell>
          <cell r="H136">
            <v>24902295</v>
          </cell>
          <cell r="I136">
            <v>2993576</v>
          </cell>
          <cell r="J136">
            <v>2488410</v>
          </cell>
          <cell r="K136" t="str">
            <v xml:space="preserve"> </v>
          </cell>
          <cell r="L136">
            <v>0</v>
          </cell>
          <cell r="M136">
            <v>2488410</v>
          </cell>
          <cell r="N136">
            <v>1.5300957400865712E-3</v>
          </cell>
          <cell r="O136">
            <v>0</v>
          </cell>
          <cell r="P136">
            <v>2488410</v>
          </cell>
          <cell r="Q136" t="str">
            <v xml:space="preserve"> </v>
          </cell>
          <cell r="R136">
            <v>0</v>
          </cell>
        </row>
        <row r="137">
          <cell r="B137">
            <v>410782</v>
          </cell>
          <cell r="C137">
            <v>1</v>
          </cell>
          <cell r="D137">
            <v>3</v>
          </cell>
          <cell r="E137">
            <v>1315</v>
          </cell>
          <cell r="F137">
            <v>12080.8</v>
          </cell>
          <cell r="G137">
            <v>15886252</v>
          </cell>
          <cell r="H137">
            <v>146100129</v>
          </cell>
          <cell r="I137">
            <v>15886252</v>
          </cell>
          <cell r="J137">
            <v>13205445</v>
          </cell>
          <cell r="K137" t="str">
            <v xml:space="preserve"> </v>
          </cell>
          <cell r="L137">
            <v>0</v>
          </cell>
          <cell r="M137">
            <v>13205445</v>
          </cell>
          <cell r="N137">
            <v>8.1198818283351668E-3</v>
          </cell>
          <cell r="O137">
            <v>0</v>
          </cell>
          <cell r="P137">
            <v>13205445</v>
          </cell>
          <cell r="Q137" t="str">
            <v xml:space="preserve"> </v>
          </cell>
          <cell r="R137">
            <v>0</v>
          </cell>
        </row>
        <row r="138">
          <cell r="B138">
            <v>190680</v>
          </cell>
          <cell r="C138">
            <v>3</v>
          </cell>
          <cell r="D138">
            <v>3</v>
          </cell>
          <cell r="E138">
            <v>495</v>
          </cell>
          <cell r="F138">
            <v>4272</v>
          </cell>
          <cell r="G138">
            <v>2114640</v>
          </cell>
          <cell r="H138">
            <v>42111825</v>
          </cell>
          <cell r="I138">
            <v>2114640</v>
          </cell>
          <cell r="J138">
            <v>1757794</v>
          </cell>
          <cell r="K138" t="str">
            <v xml:space="preserve"> </v>
          </cell>
          <cell r="L138">
            <v>0</v>
          </cell>
          <cell r="M138">
            <v>1757794</v>
          </cell>
          <cell r="N138">
            <v>1.0808480561281036E-3</v>
          </cell>
          <cell r="O138">
            <v>0</v>
          </cell>
          <cell r="P138">
            <v>1757794</v>
          </cell>
          <cell r="Q138" t="str">
            <v xml:space="preserve"> </v>
          </cell>
          <cell r="R138">
            <v>0</v>
          </cell>
        </row>
        <row r="139">
          <cell r="B139">
            <v>190681</v>
          </cell>
          <cell r="C139">
            <v>3</v>
          </cell>
          <cell r="D139">
            <v>4</v>
          </cell>
          <cell r="E139">
            <v>755</v>
          </cell>
          <cell r="F139">
            <v>6.4</v>
          </cell>
          <cell r="G139">
            <v>4832</v>
          </cell>
          <cell r="H139">
            <v>1087628</v>
          </cell>
          <cell r="I139">
            <v>4832</v>
          </cell>
          <cell r="J139">
            <v>4017</v>
          </cell>
          <cell r="K139" t="str">
            <v xml:space="preserve"> </v>
          </cell>
          <cell r="L139">
            <v>0</v>
          </cell>
          <cell r="M139">
            <v>4017</v>
          </cell>
          <cell r="N139">
            <v>2.4700087959491228E-6</v>
          </cell>
          <cell r="O139">
            <v>0</v>
          </cell>
          <cell r="P139">
            <v>4017</v>
          </cell>
          <cell r="Q139" t="str">
            <v xml:space="preserve"> </v>
          </cell>
          <cell r="R139">
            <v>0</v>
          </cell>
        </row>
        <row r="140">
          <cell r="B140">
            <v>301314</v>
          </cell>
          <cell r="C140">
            <v>3</v>
          </cell>
          <cell r="D140">
            <v>4</v>
          </cell>
          <cell r="E140">
            <v>1315</v>
          </cell>
          <cell r="F140">
            <v>6130</v>
          </cell>
          <cell r="G140">
            <v>8060950</v>
          </cell>
          <cell r="H140">
            <v>12994872</v>
          </cell>
          <cell r="I140">
            <v>8060950</v>
          </cell>
          <cell r="J140">
            <v>6700664</v>
          </cell>
          <cell r="K140" t="str">
            <v xml:space="preserve"> </v>
          </cell>
          <cell r="L140">
            <v>0</v>
          </cell>
          <cell r="M140">
            <v>6700664</v>
          </cell>
          <cell r="N140">
            <v>4.1201640574308265E-3</v>
          </cell>
          <cell r="O140">
            <v>0</v>
          </cell>
          <cell r="P140">
            <v>6700664</v>
          </cell>
          <cell r="Q140" t="str">
            <v xml:space="preserve"> </v>
          </cell>
          <cell r="R140">
            <v>0</v>
          </cell>
        </row>
        <row r="141">
          <cell r="B141">
            <v>424002</v>
          </cell>
          <cell r="C141">
            <v>1</v>
          </cell>
          <cell r="D141">
            <v>5</v>
          </cell>
          <cell r="E141">
            <v>191</v>
          </cell>
          <cell r="F141">
            <v>2978.4</v>
          </cell>
          <cell r="G141">
            <v>568874</v>
          </cell>
          <cell r="H141">
            <v>5370160</v>
          </cell>
          <cell r="I141">
            <v>568874</v>
          </cell>
          <cell r="J141">
            <v>472876</v>
          </cell>
          <cell r="K141" t="str">
            <v xml:space="preserve"> </v>
          </cell>
          <cell r="L141">
            <v>0</v>
          </cell>
          <cell r="M141">
            <v>472876</v>
          </cell>
          <cell r="N141">
            <v>2.907662134411843E-4</v>
          </cell>
          <cell r="O141">
            <v>0</v>
          </cell>
          <cell r="P141">
            <v>472876</v>
          </cell>
          <cell r="Q141" t="str">
            <v xml:space="preserve"> </v>
          </cell>
          <cell r="R141">
            <v>0</v>
          </cell>
        </row>
        <row r="142">
          <cell r="B142">
            <v>430883</v>
          </cell>
          <cell r="C142">
            <v>1</v>
          </cell>
          <cell r="D142">
            <v>2</v>
          </cell>
          <cell r="E142">
            <v>2060</v>
          </cell>
          <cell r="F142">
            <v>62954.400000000001</v>
          </cell>
          <cell r="G142">
            <v>129686064</v>
          </cell>
          <cell r="H142">
            <v>189583489</v>
          </cell>
          <cell r="I142">
            <v>129686064</v>
          </cell>
          <cell r="J142">
            <v>107801527</v>
          </cell>
          <cell r="K142" t="str">
            <v xml:space="preserve"> </v>
          </cell>
          <cell r="L142">
            <v>0</v>
          </cell>
          <cell r="M142">
            <v>107801527</v>
          </cell>
          <cell r="N142">
            <v>6.6285964627021868E-2</v>
          </cell>
          <cell r="O142">
            <v>0</v>
          </cell>
          <cell r="P142">
            <v>107801527</v>
          </cell>
          <cell r="Q142" t="str">
            <v xml:space="preserve"> </v>
          </cell>
          <cell r="R142">
            <v>0</v>
          </cell>
        </row>
        <row r="143">
          <cell r="B143">
            <v>190685</v>
          </cell>
          <cell r="C143">
            <v>3</v>
          </cell>
          <cell r="D143">
            <v>3</v>
          </cell>
          <cell r="E143">
            <v>465</v>
          </cell>
          <cell r="F143">
            <v>6542.4</v>
          </cell>
          <cell r="G143">
            <v>3042216</v>
          </cell>
          <cell r="H143">
            <v>4453538</v>
          </cell>
          <cell r="I143">
            <v>3042216</v>
          </cell>
          <cell r="J143">
            <v>2528842</v>
          </cell>
          <cell r="K143" t="str">
            <v xml:space="preserve"> </v>
          </cell>
          <cell r="L143">
            <v>0</v>
          </cell>
          <cell r="M143">
            <v>2528842</v>
          </cell>
          <cell r="N143">
            <v>1.5549569289433835E-3</v>
          </cell>
          <cell r="O143">
            <v>0</v>
          </cell>
          <cell r="P143">
            <v>2528842</v>
          </cell>
          <cell r="Q143" t="str">
            <v xml:space="preserve"> </v>
          </cell>
          <cell r="R143">
            <v>0</v>
          </cell>
        </row>
        <row r="144">
          <cell r="B144">
            <v>190691</v>
          </cell>
          <cell r="C144">
            <v>3</v>
          </cell>
          <cell r="D144">
            <v>3</v>
          </cell>
          <cell r="E144">
            <v>375</v>
          </cell>
          <cell r="F144">
            <v>1150.4000000000001</v>
          </cell>
          <cell r="G144">
            <v>431400</v>
          </cell>
          <cell r="H144">
            <v>5918110</v>
          </cell>
          <cell r="I144">
            <v>431400</v>
          </cell>
          <cell r="J144">
            <v>358601</v>
          </cell>
          <cell r="K144" t="str">
            <v xml:space="preserve"> </v>
          </cell>
          <cell r="L144">
            <v>0</v>
          </cell>
          <cell r="M144">
            <v>358601</v>
          </cell>
          <cell r="N144">
            <v>2.2049978198559903E-4</v>
          </cell>
          <cell r="O144">
            <v>0</v>
          </cell>
          <cell r="P144">
            <v>358601</v>
          </cell>
          <cell r="Q144" t="str">
            <v xml:space="preserve"> </v>
          </cell>
          <cell r="R144">
            <v>0</v>
          </cell>
        </row>
        <row r="145">
          <cell r="B145">
            <v>370658</v>
          </cell>
          <cell r="C145">
            <v>3</v>
          </cell>
          <cell r="D145">
            <v>3</v>
          </cell>
          <cell r="E145">
            <v>555</v>
          </cell>
          <cell r="F145">
            <v>10654</v>
          </cell>
          <cell r="G145">
            <v>5912970</v>
          </cell>
          <cell r="H145">
            <v>19498585</v>
          </cell>
          <cell r="I145">
            <v>5912970</v>
          </cell>
          <cell r="J145">
            <v>4915156</v>
          </cell>
          <cell r="K145" t="str">
            <v xml:space="preserve"> </v>
          </cell>
          <cell r="L145">
            <v>0</v>
          </cell>
          <cell r="M145">
            <v>4915156</v>
          </cell>
          <cell r="N145">
            <v>3.0222749697441141E-3</v>
          </cell>
          <cell r="O145">
            <v>0</v>
          </cell>
          <cell r="P145">
            <v>4915156</v>
          </cell>
          <cell r="Q145" t="str">
            <v xml:space="preserve"> </v>
          </cell>
          <cell r="R145">
            <v>0</v>
          </cell>
        </row>
        <row r="146">
          <cell r="B146">
            <v>370744</v>
          </cell>
          <cell r="C146">
            <v>3</v>
          </cell>
          <cell r="D146">
            <v>2</v>
          </cell>
          <cell r="E146">
            <v>590</v>
          </cell>
          <cell r="F146">
            <v>16679.2</v>
          </cell>
          <cell r="G146">
            <v>9840728</v>
          </cell>
          <cell r="H146">
            <v>50635000</v>
          </cell>
          <cell r="I146">
            <v>9840728</v>
          </cell>
          <cell r="J146">
            <v>8180104</v>
          </cell>
          <cell r="K146" t="str">
            <v xml:space="preserve"> </v>
          </cell>
          <cell r="L146">
            <v>0</v>
          </cell>
          <cell r="M146">
            <v>8180104</v>
          </cell>
          <cell r="N146">
            <v>5.0298553228226538E-3</v>
          </cell>
          <cell r="O146">
            <v>0</v>
          </cell>
          <cell r="P146">
            <v>8180104</v>
          </cell>
          <cell r="Q146" t="str">
            <v xml:space="preserve"> </v>
          </cell>
          <cell r="R146">
            <v>0</v>
          </cell>
        </row>
        <row r="147">
          <cell r="B147">
            <v>100793</v>
          </cell>
          <cell r="C147">
            <v>3</v>
          </cell>
          <cell r="D147">
            <v>4</v>
          </cell>
          <cell r="E147">
            <v>235</v>
          </cell>
          <cell r="F147">
            <v>1981.6</v>
          </cell>
          <cell r="G147">
            <v>465676</v>
          </cell>
          <cell r="H147">
            <v>2008516</v>
          </cell>
          <cell r="I147">
            <v>465676</v>
          </cell>
          <cell r="J147">
            <v>387093</v>
          </cell>
          <cell r="K147" t="str">
            <v xml:space="preserve"> </v>
          </cell>
          <cell r="L147">
            <v>0</v>
          </cell>
          <cell r="M147">
            <v>387093</v>
          </cell>
          <cell r="N147">
            <v>2.3801919712480301E-4</v>
          </cell>
          <cell r="O147">
            <v>0</v>
          </cell>
          <cell r="P147">
            <v>387093</v>
          </cell>
          <cell r="Q147" t="str">
            <v xml:space="preserve"> </v>
          </cell>
          <cell r="R147">
            <v>0</v>
          </cell>
        </row>
        <row r="148">
          <cell r="B148">
            <v>124004</v>
          </cell>
          <cell r="C148">
            <v>1</v>
          </cell>
          <cell r="D148">
            <v>5</v>
          </cell>
          <cell r="E148">
            <v>176</v>
          </cell>
          <cell r="F148">
            <v>1155.2</v>
          </cell>
          <cell r="G148">
            <v>203315</v>
          </cell>
          <cell r="H148">
            <v>2472928</v>
          </cell>
          <cell r="I148">
            <v>203315</v>
          </cell>
          <cell r="J148">
            <v>169006</v>
          </cell>
          <cell r="K148" t="str">
            <v xml:space="preserve"> </v>
          </cell>
          <cell r="L148">
            <v>0</v>
          </cell>
          <cell r="M148">
            <v>169006</v>
          </cell>
          <cell r="N148">
            <v>1.0391991699481639E-4</v>
          </cell>
          <cell r="O148">
            <v>0</v>
          </cell>
          <cell r="P148">
            <v>169006</v>
          </cell>
          <cell r="Q148" t="str">
            <v xml:space="preserve"> </v>
          </cell>
          <cell r="R148">
            <v>0</v>
          </cell>
        </row>
        <row r="149">
          <cell r="B149">
            <v>370689</v>
          </cell>
          <cell r="C149">
            <v>3</v>
          </cell>
          <cell r="D149">
            <v>3</v>
          </cell>
          <cell r="E149">
            <v>585</v>
          </cell>
          <cell r="F149">
            <v>999.2</v>
          </cell>
          <cell r="G149">
            <v>584532</v>
          </cell>
          <cell r="H149">
            <v>11157349</v>
          </cell>
          <cell r="I149">
            <v>584532</v>
          </cell>
          <cell r="J149">
            <v>485892</v>
          </cell>
          <cell r="K149" t="str">
            <v xml:space="preserve"> </v>
          </cell>
          <cell r="L149">
            <v>0</v>
          </cell>
          <cell r="M149">
            <v>485892</v>
          </cell>
          <cell r="N149">
            <v>2.9876960763786683E-4</v>
          </cell>
          <cell r="O149">
            <v>0</v>
          </cell>
          <cell r="P149">
            <v>485892</v>
          </cell>
          <cell r="Q149" t="str">
            <v xml:space="preserve"> </v>
          </cell>
          <cell r="R149">
            <v>0</v>
          </cell>
        </row>
        <row r="150">
          <cell r="B150">
            <v>451019</v>
          </cell>
          <cell r="C150">
            <v>1</v>
          </cell>
          <cell r="D150">
            <v>5</v>
          </cell>
          <cell r="E150">
            <v>130</v>
          </cell>
          <cell r="F150">
            <v>2200</v>
          </cell>
          <cell r="G150">
            <v>286000</v>
          </cell>
          <cell r="H150">
            <v>200598</v>
          </cell>
          <cell r="I150">
            <v>200598</v>
          </cell>
          <cell r="J150">
            <v>166747</v>
          </cell>
          <cell r="K150" t="str">
            <v xml:space="preserve"> </v>
          </cell>
          <cell r="L150">
            <v>0</v>
          </cell>
          <cell r="M150">
            <v>166747</v>
          </cell>
          <cell r="N150">
            <v>1.025308829221131E-4</v>
          </cell>
          <cell r="O150">
            <v>0</v>
          </cell>
          <cell r="P150">
            <v>166747</v>
          </cell>
          <cell r="Q150" t="str">
            <v xml:space="preserve"> </v>
          </cell>
          <cell r="R150">
            <v>85402</v>
          </cell>
        </row>
        <row r="151">
          <cell r="B151">
            <v>100797</v>
          </cell>
          <cell r="C151">
            <v>1</v>
          </cell>
          <cell r="D151">
            <v>4</v>
          </cell>
          <cell r="E151">
            <v>235</v>
          </cell>
          <cell r="F151">
            <v>2777.6</v>
          </cell>
          <cell r="G151">
            <v>652736</v>
          </cell>
          <cell r="H151">
            <v>3130329</v>
          </cell>
          <cell r="I151">
            <v>652736</v>
          </cell>
          <cell r="J151">
            <v>542587</v>
          </cell>
          <cell r="K151" t="str">
            <v xml:space="preserve"> </v>
          </cell>
          <cell r="L151">
            <v>0</v>
          </cell>
          <cell r="M151">
            <v>542587</v>
          </cell>
          <cell r="N151">
            <v>3.3363073501808477E-4</v>
          </cell>
          <cell r="O151">
            <v>0</v>
          </cell>
          <cell r="P151">
            <v>542587</v>
          </cell>
          <cell r="Q151" t="str">
            <v xml:space="preserve"> </v>
          </cell>
          <cell r="R151">
            <v>0</v>
          </cell>
        </row>
        <row r="152">
          <cell r="B152">
            <v>461024</v>
          </cell>
          <cell r="C152">
            <v>1</v>
          </cell>
          <cell r="D152">
            <v>4</v>
          </cell>
          <cell r="E152">
            <v>1075</v>
          </cell>
          <cell r="F152">
            <v>0</v>
          </cell>
          <cell r="G152">
            <v>0</v>
          </cell>
          <cell r="H152">
            <v>4219161</v>
          </cell>
          <cell r="I152">
            <v>0</v>
          </cell>
          <cell r="J152">
            <v>0</v>
          </cell>
          <cell r="K152" t="str">
            <v xml:space="preserve"> </v>
          </cell>
          <cell r="L152">
            <v>0</v>
          </cell>
          <cell r="M152">
            <v>0</v>
          </cell>
          <cell r="N152" t="str">
            <v xml:space="preserve"> </v>
          </cell>
          <cell r="O152">
            <v>0</v>
          </cell>
          <cell r="P152">
            <v>0</v>
          </cell>
          <cell r="Q152" t="str">
            <v xml:space="preserve"> </v>
          </cell>
          <cell r="R152">
            <v>0</v>
          </cell>
        </row>
        <row r="153">
          <cell r="B153">
            <v>141338</v>
          </cell>
          <cell r="C153">
            <v>1</v>
          </cell>
          <cell r="D153">
            <v>4</v>
          </cell>
          <cell r="E153">
            <v>855</v>
          </cell>
          <cell r="F153">
            <v>17.600000000000001</v>
          </cell>
          <cell r="G153">
            <v>0</v>
          </cell>
          <cell r="H153">
            <v>4310237</v>
          </cell>
          <cell r="I153">
            <v>0</v>
          </cell>
          <cell r="J153">
            <v>0</v>
          </cell>
          <cell r="K153" t="str">
            <v xml:space="preserve"> </v>
          </cell>
          <cell r="L153">
            <v>0</v>
          </cell>
          <cell r="M153">
            <v>0</v>
          </cell>
          <cell r="N153" t="str">
            <v xml:space="preserve"> </v>
          </cell>
          <cell r="O153">
            <v>0</v>
          </cell>
          <cell r="P153">
            <v>0</v>
          </cell>
          <cell r="Q153" t="str">
            <v xml:space="preserve"> </v>
          </cell>
          <cell r="R153">
            <v>0</v>
          </cell>
        </row>
        <row r="154">
          <cell r="B154">
            <v>394009</v>
          </cell>
          <cell r="C154">
            <v>3</v>
          </cell>
          <cell r="D154">
            <v>3</v>
          </cell>
          <cell r="E154">
            <v>555</v>
          </cell>
          <cell r="F154">
            <v>1119.2</v>
          </cell>
          <cell r="G154">
            <v>621156</v>
          </cell>
          <cell r="H154">
            <v>6697802</v>
          </cell>
          <cell r="I154">
            <v>621156</v>
          </cell>
          <cell r="J154">
            <v>516336</v>
          </cell>
          <cell r="K154" t="str">
            <v xml:space="preserve"> </v>
          </cell>
          <cell r="L154">
            <v>0</v>
          </cell>
          <cell r="M154">
            <v>516336</v>
          </cell>
          <cell r="N154">
            <v>3.1748928595100475E-4</v>
          </cell>
          <cell r="O154">
            <v>0</v>
          </cell>
          <cell r="P154">
            <v>516336</v>
          </cell>
          <cell r="Q154" t="str">
            <v xml:space="preserve"> </v>
          </cell>
          <cell r="R154">
            <v>0</v>
          </cell>
        </row>
        <row r="155">
          <cell r="B155">
            <v>190754</v>
          </cell>
          <cell r="C155">
            <v>3</v>
          </cell>
          <cell r="D155">
            <v>3</v>
          </cell>
          <cell r="E155">
            <v>975</v>
          </cell>
          <cell r="F155">
            <v>40884.800000000003</v>
          </cell>
          <cell r="G155">
            <v>39862680</v>
          </cell>
          <cell r="H155">
            <v>37802153</v>
          </cell>
          <cell r="I155">
            <v>37802153</v>
          </cell>
          <cell r="J155">
            <v>31423036</v>
          </cell>
          <cell r="K155" t="str">
            <v xml:space="preserve"> </v>
          </cell>
          <cell r="L155">
            <v>0</v>
          </cell>
          <cell r="M155">
            <v>31423036</v>
          </cell>
          <cell r="N155">
            <v>1.932167670286929E-2</v>
          </cell>
          <cell r="O155">
            <v>0</v>
          </cell>
          <cell r="P155">
            <v>31423036</v>
          </cell>
          <cell r="Q155" t="str">
            <v xml:space="preserve"> </v>
          </cell>
          <cell r="R155">
            <v>2060527</v>
          </cell>
        </row>
        <row r="156">
          <cell r="B156">
            <v>380964</v>
          </cell>
          <cell r="C156">
            <v>3</v>
          </cell>
          <cell r="D156">
            <v>3</v>
          </cell>
          <cell r="E156">
            <v>375</v>
          </cell>
          <cell r="F156">
            <v>11344</v>
          </cell>
          <cell r="G156">
            <v>4254000</v>
          </cell>
          <cell r="H156">
            <v>27492556</v>
          </cell>
          <cell r="I156">
            <v>4254000</v>
          </cell>
          <cell r="J156">
            <v>3536137</v>
          </cell>
          <cell r="K156" t="str">
            <v xml:space="preserve"> </v>
          </cell>
          <cell r="L156">
            <v>0</v>
          </cell>
          <cell r="M156">
            <v>3536137</v>
          </cell>
          <cell r="N156">
            <v>2.1743314646953307E-3</v>
          </cell>
          <cell r="O156">
            <v>0</v>
          </cell>
          <cell r="P156">
            <v>3536137</v>
          </cell>
          <cell r="Q156" t="str">
            <v xml:space="preserve"> </v>
          </cell>
          <cell r="R156">
            <v>0</v>
          </cell>
        </row>
        <row r="157">
          <cell r="B157">
            <v>190053</v>
          </cell>
          <cell r="C157">
            <v>3</v>
          </cell>
          <cell r="D157">
            <v>3</v>
          </cell>
          <cell r="E157">
            <v>300</v>
          </cell>
          <cell r="F157">
            <v>21960.799999999999</v>
          </cell>
          <cell r="G157">
            <v>6588240</v>
          </cell>
          <cell r="H157">
            <v>26233332</v>
          </cell>
          <cell r="I157">
            <v>6588240</v>
          </cell>
          <cell r="J157">
            <v>5476474</v>
          </cell>
          <cell r="K157" t="str">
            <v xml:space="preserve"> </v>
          </cell>
          <cell r="L157">
            <v>0</v>
          </cell>
          <cell r="M157">
            <v>5476474</v>
          </cell>
          <cell r="N157">
            <v>3.3674231891428117E-3</v>
          </cell>
          <cell r="O157">
            <v>0</v>
          </cell>
          <cell r="P157">
            <v>5476474</v>
          </cell>
          <cell r="Q157" t="str">
            <v xml:space="preserve"> </v>
          </cell>
          <cell r="R157">
            <v>0</v>
          </cell>
        </row>
        <row r="158">
          <cell r="B158">
            <v>10967</v>
          </cell>
          <cell r="C158">
            <v>3</v>
          </cell>
          <cell r="D158">
            <v>3</v>
          </cell>
          <cell r="E158">
            <v>300</v>
          </cell>
          <cell r="F158">
            <v>8579.2000000000007</v>
          </cell>
          <cell r="G158">
            <v>2573760</v>
          </cell>
          <cell r="H158">
            <v>7837975</v>
          </cell>
          <cell r="I158">
            <v>2573760</v>
          </cell>
          <cell r="J158">
            <v>2139438</v>
          </cell>
          <cell r="K158" t="str">
            <v xml:space="preserve"> </v>
          </cell>
          <cell r="L158">
            <v>0</v>
          </cell>
          <cell r="M158">
            <v>2139438</v>
          </cell>
          <cell r="N158">
            <v>1.3155167235219813E-3</v>
          </cell>
          <cell r="O158">
            <v>0</v>
          </cell>
          <cell r="P158">
            <v>2139438</v>
          </cell>
          <cell r="Q158" t="str">
            <v xml:space="preserve"> </v>
          </cell>
          <cell r="R158">
            <v>0</v>
          </cell>
        </row>
        <row r="159">
          <cell r="B159">
            <v>190599</v>
          </cell>
          <cell r="C159">
            <v>3</v>
          </cell>
          <cell r="D159">
            <v>3</v>
          </cell>
          <cell r="E159">
            <v>1165</v>
          </cell>
          <cell r="F159">
            <v>14580.8</v>
          </cell>
          <cell r="G159">
            <v>16986632</v>
          </cell>
          <cell r="H159">
            <v>18270264</v>
          </cell>
          <cell r="I159">
            <v>16986632</v>
          </cell>
          <cell r="J159">
            <v>14120136</v>
          </cell>
          <cell r="K159" t="str">
            <v xml:space="preserve"> </v>
          </cell>
          <cell r="L159">
            <v>0</v>
          </cell>
          <cell r="M159">
            <v>14120136</v>
          </cell>
          <cell r="N159">
            <v>8.6823151904400955E-3</v>
          </cell>
          <cell r="O159">
            <v>0</v>
          </cell>
          <cell r="P159">
            <v>14120136</v>
          </cell>
          <cell r="Q159" t="str">
            <v xml:space="preserve"> </v>
          </cell>
          <cell r="R159">
            <v>0</v>
          </cell>
        </row>
        <row r="160">
          <cell r="B160">
            <v>250955</v>
          </cell>
          <cell r="C160">
            <v>1</v>
          </cell>
          <cell r="D160">
            <v>4</v>
          </cell>
          <cell r="E160">
            <v>995</v>
          </cell>
          <cell r="F160">
            <v>8.8000000000000007</v>
          </cell>
          <cell r="G160">
            <v>0</v>
          </cell>
          <cell r="H160">
            <v>3276751</v>
          </cell>
          <cell r="I160">
            <v>0</v>
          </cell>
          <cell r="J160">
            <v>0</v>
          </cell>
          <cell r="K160" t="str">
            <v xml:space="preserve"> </v>
          </cell>
          <cell r="L160">
            <v>0</v>
          </cell>
          <cell r="M160">
            <v>0</v>
          </cell>
          <cell r="N160" t="str">
            <v xml:space="preserve"> </v>
          </cell>
          <cell r="O160">
            <v>0</v>
          </cell>
          <cell r="P160">
            <v>0</v>
          </cell>
          <cell r="Q160" t="str">
            <v xml:space="preserve"> </v>
          </cell>
          <cell r="R160">
            <v>0</v>
          </cell>
        </row>
        <row r="161">
          <cell r="B161">
            <v>490919</v>
          </cell>
          <cell r="C161">
            <v>4</v>
          </cell>
          <cell r="D161">
            <v>3</v>
          </cell>
          <cell r="E161">
            <v>695</v>
          </cell>
          <cell r="F161">
            <v>7859.2</v>
          </cell>
          <cell r="G161">
            <v>5462144</v>
          </cell>
          <cell r="H161">
            <v>21981436</v>
          </cell>
          <cell r="I161">
            <v>5462144</v>
          </cell>
          <cell r="J161">
            <v>4540407</v>
          </cell>
          <cell r="K161" t="str">
            <v xml:space="preserve"> </v>
          </cell>
          <cell r="L161">
            <v>0</v>
          </cell>
          <cell r="M161">
            <v>4540407</v>
          </cell>
          <cell r="N161">
            <v>2.7918459614610326E-3</v>
          </cell>
          <cell r="O161">
            <v>0</v>
          </cell>
          <cell r="P161">
            <v>4540407</v>
          </cell>
          <cell r="Q161" t="str">
            <v xml:space="preserve"> </v>
          </cell>
          <cell r="R161">
            <v>0</v>
          </cell>
        </row>
        <row r="162">
          <cell r="B162">
            <v>481094</v>
          </cell>
          <cell r="C162">
            <v>3</v>
          </cell>
          <cell r="D162">
            <v>3</v>
          </cell>
          <cell r="E162">
            <v>300</v>
          </cell>
          <cell r="F162">
            <v>5120.8</v>
          </cell>
          <cell r="G162">
            <v>1536240</v>
          </cell>
          <cell r="H162">
            <v>6516170</v>
          </cell>
          <cell r="I162">
            <v>1536240</v>
          </cell>
          <cell r="J162">
            <v>1276999</v>
          </cell>
          <cell r="K162" t="str">
            <v xml:space="preserve"> </v>
          </cell>
          <cell r="L162">
            <v>0</v>
          </cell>
          <cell r="M162">
            <v>1276999</v>
          </cell>
          <cell r="N162">
            <v>7.8521253732094444E-4</v>
          </cell>
          <cell r="O162">
            <v>0</v>
          </cell>
          <cell r="P162">
            <v>1276999</v>
          </cell>
          <cell r="Q162" t="str">
            <v xml:space="preserve"> </v>
          </cell>
          <cell r="R162">
            <v>0</v>
          </cell>
        </row>
        <row r="163">
          <cell r="B163">
            <v>150808</v>
          </cell>
          <cell r="C163">
            <v>1</v>
          </cell>
          <cell r="D163">
            <v>4</v>
          </cell>
          <cell r="E163">
            <v>525</v>
          </cell>
          <cell r="F163">
            <v>48</v>
          </cell>
          <cell r="G163">
            <v>25200</v>
          </cell>
          <cell r="H163">
            <v>4274832</v>
          </cell>
          <cell r="I163">
            <v>25200</v>
          </cell>
          <cell r="J163">
            <v>20947</v>
          </cell>
          <cell r="K163" t="str">
            <v xml:space="preserve"> </v>
          </cell>
          <cell r="L163">
            <v>0</v>
          </cell>
          <cell r="M163">
            <v>20947</v>
          </cell>
          <cell r="N163">
            <v>1.2880078229710299E-5</v>
          </cell>
          <cell r="O163">
            <v>0</v>
          </cell>
          <cell r="P163">
            <v>20947</v>
          </cell>
          <cell r="Q163" t="str">
            <v xml:space="preserve"> </v>
          </cell>
          <cell r="R163">
            <v>0</v>
          </cell>
        </row>
        <row r="164">
          <cell r="B164">
            <v>484028</v>
          </cell>
          <cell r="C164">
            <v>3</v>
          </cell>
          <cell r="D164">
            <v>5</v>
          </cell>
          <cell r="E164">
            <v>177</v>
          </cell>
          <cell r="F164">
            <v>253.6</v>
          </cell>
          <cell r="G164">
            <v>44887</v>
          </cell>
          <cell r="H164">
            <v>1343300</v>
          </cell>
          <cell r="I164">
            <v>44887</v>
          </cell>
          <cell r="J164">
            <v>37312</v>
          </cell>
          <cell r="K164" t="str">
            <v xml:space="preserve"> </v>
          </cell>
          <cell r="L164">
            <v>0</v>
          </cell>
          <cell r="M164">
            <v>37312</v>
          </cell>
          <cell r="N164">
            <v>2.2942735423065387E-5</v>
          </cell>
          <cell r="O164">
            <v>0</v>
          </cell>
          <cell r="P164">
            <v>37312</v>
          </cell>
          <cell r="Q164" t="str">
            <v xml:space="preserve"> </v>
          </cell>
          <cell r="R164">
            <v>0</v>
          </cell>
        </row>
        <row r="165">
          <cell r="B165">
            <v>531059</v>
          </cell>
          <cell r="C165">
            <v>1</v>
          </cell>
          <cell r="D165">
            <v>4</v>
          </cell>
          <cell r="E165">
            <v>100</v>
          </cell>
          <cell r="F165">
            <v>316</v>
          </cell>
          <cell r="G165">
            <v>31600</v>
          </cell>
          <cell r="H165">
            <v>2955231</v>
          </cell>
          <cell r="I165">
            <v>31600</v>
          </cell>
          <cell r="J165">
            <v>26267</v>
          </cell>
          <cell r="K165" t="str">
            <v xml:space="preserve"> </v>
          </cell>
          <cell r="L165">
            <v>0</v>
          </cell>
          <cell r="M165">
            <v>26267</v>
          </cell>
          <cell r="N165">
            <v>1.6151287289817178E-5</v>
          </cell>
          <cell r="O165">
            <v>0</v>
          </cell>
          <cell r="P165">
            <v>26267</v>
          </cell>
          <cell r="Q165" t="str">
            <v xml:space="preserve"> </v>
          </cell>
          <cell r="R165">
            <v>0</v>
          </cell>
        </row>
        <row r="166">
          <cell r="B166">
            <v>540816</v>
          </cell>
          <cell r="C166">
            <v>1</v>
          </cell>
          <cell r="D166">
            <v>3</v>
          </cell>
          <cell r="E166">
            <v>300</v>
          </cell>
          <cell r="F166">
            <v>4847.2</v>
          </cell>
          <cell r="G166">
            <v>1454160</v>
          </cell>
          <cell r="H166">
            <v>5804586</v>
          </cell>
          <cell r="I166">
            <v>1454160</v>
          </cell>
          <cell r="J166">
            <v>1208770</v>
          </cell>
          <cell r="K166" t="str">
            <v xml:space="preserve"> </v>
          </cell>
          <cell r="L166">
            <v>0</v>
          </cell>
          <cell r="M166">
            <v>1208770</v>
          </cell>
          <cell r="N166">
            <v>7.4325928112507365E-4</v>
          </cell>
          <cell r="O166">
            <v>0</v>
          </cell>
          <cell r="P166">
            <v>1208770</v>
          </cell>
          <cell r="Q166" t="str">
            <v xml:space="preserve"> </v>
          </cell>
          <cell r="R166">
            <v>0</v>
          </cell>
        </row>
        <row r="167">
          <cell r="B167">
            <v>551061</v>
          </cell>
          <cell r="C167">
            <v>1</v>
          </cell>
          <cell r="D167">
            <v>3</v>
          </cell>
          <cell r="E167">
            <v>435</v>
          </cell>
          <cell r="F167">
            <v>1316.8</v>
          </cell>
          <cell r="G167">
            <v>572808</v>
          </cell>
          <cell r="H167">
            <v>9963472</v>
          </cell>
          <cell r="I167">
            <v>572808</v>
          </cell>
          <cell r="J167">
            <v>476147</v>
          </cell>
          <cell r="K167" t="str">
            <v xml:space="preserve"> </v>
          </cell>
          <cell r="L167">
            <v>0</v>
          </cell>
          <cell r="M167">
            <v>476147</v>
          </cell>
          <cell r="N167">
            <v>2.9277751510201316E-4</v>
          </cell>
          <cell r="O167">
            <v>0</v>
          </cell>
          <cell r="P167">
            <v>476147</v>
          </cell>
          <cell r="Q167" t="str">
            <v xml:space="preserve"> </v>
          </cell>
          <cell r="R167">
            <v>0</v>
          </cell>
        </row>
        <row r="168">
          <cell r="B168">
            <v>301357</v>
          </cell>
          <cell r="C168">
            <v>3</v>
          </cell>
          <cell r="D168">
            <v>4</v>
          </cell>
          <cell r="E168">
            <v>120</v>
          </cell>
          <cell r="F168">
            <v>311.2</v>
          </cell>
          <cell r="G168">
            <v>37344</v>
          </cell>
          <cell r="H168">
            <v>6910985</v>
          </cell>
          <cell r="I168">
            <v>37344</v>
          </cell>
          <cell r="J168">
            <v>31042</v>
          </cell>
          <cell r="K168" t="str">
            <v xml:space="preserve"> </v>
          </cell>
          <cell r="L168">
            <v>0</v>
          </cell>
          <cell r="M168">
            <v>31042</v>
          </cell>
          <cell r="N168">
            <v>1.9087381887939422E-5</v>
          </cell>
          <cell r="O168">
            <v>0</v>
          </cell>
          <cell r="P168">
            <v>31042</v>
          </cell>
          <cell r="Q168" t="str">
            <v xml:space="preserve"> </v>
          </cell>
          <cell r="R168">
            <v>0</v>
          </cell>
        </row>
        <row r="169">
          <cell r="B169">
            <v>304079</v>
          </cell>
          <cell r="C169">
            <v>3</v>
          </cell>
          <cell r="D169">
            <v>4</v>
          </cell>
          <cell r="E169">
            <v>935</v>
          </cell>
          <cell r="F169">
            <v>489.6</v>
          </cell>
          <cell r="G169">
            <v>457776</v>
          </cell>
          <cell r="H169">
            <v>3141914</v>
          </cell>
          <cell r="I169">
            <v>457776</v>
          </cell>
          <cell r="J169">
            <v>380526</v>
          </cell>
          <cell r="K169" t="str">
            <v xml:space="preserve"> </v>
          </cell>
          <cell r="L169">
            <v>0</v>
          </cell>
          <cell r="M169">
            <v>380526</v>
          </cell>
          <cell r="N169">
            <v>2.3398122158011845E-4</v>
          </cell>
          <cell r="O169">
            <v>0</v>
          </cell>
          <cell r="P169">
            <v>380526</v>
          </cell>
          <cell r="Q169" t="str">
            <v xml:space="preserve"> </v>
          </cell>
          <cell r="R169">
            <v>0</v>
          </cell>
        </row>
        <row r="170">
          <cell r="B170">
            <v>190930</v>
          </cell>
          <cell r="C170">
            <v>1</v>
          </cell>
          <cell r="D170">
            <v>5</v>
          </cell>
          <cell r="E170">
            <v>110</v>
          </cell>
          <cell r="F170">
            <v>1357.6</v>
          </cell>
          <cell r="G170">
            <v>149336</v>
          </cell>
          <cell r="H170">
            <v>8717085</v>
          </cell>
          <cell r="I170">
            <v>149336</v>
          </cell>
          <cell r="J170">
            <v>124136</v>
          </cell>
          <cell r="K170" t="str">
            <v xml:space="preserve"> </v>
          </cell>
          <cell r="L170">
            <v>0</v>
          </cell>
          <cell r="M170">
            <v>124136</v>
          </cell>
          <cell r="N170">
            <v>7.6329851106283372E-5</v>
          </cell>
          <cell r="O170">
            <v>0</v>
          </cell>
          <cell r="P170">
            <v>124136</v>
          </cell>
          <cell r="Q170" t="str">
            <v xml:space="preserve"> </v>
          </cell>
          <cell r="R170">
            <v>0</v>
          </cell>
        </row>
        <row r="171">
          <cell r="B171">
            <v>341006</v>
          </cell>
          <cell r="C171">
            <v>1</v>
          </cell>
          <cell r="D171">
            <v>2</v>
          </cell>
          <cell r="E171">
            <v>950</v>
          </cell>
          <cell r="F171">
            <v>41224.800000000003</v>
          </cell>
          <cell r="G171">
            <v>39163560</v>
          </cell>
          <cell r="H171">
            <v>205731695</v>
          </cell>
          <cell r="I171">
            <v>39163560</v>
          </cell>
          <cell r="J171">
            <v>32554705</v>
          </cell>
          <cell r="K171" t="str">
            <v xml:space="preserve"> </v>
          </cell>
          <cell r="L171">
            <v>0</v>
          </cell>
          <cell r="M171">
            <v>32554705</v>
          </cell>
          <cell r="N171">
            <v>2.0017527433290733E-2</v>
          </cell>
          <cell r="O171">
            <v>0</v>
          </cell>
          <cell r="P171">
            <v>32554705</v>
          </cell>
          <cell r="Q171" t="str">
            <v xml:space="preserve"> </v>
          </cell>
          <cell r="R171">
            <v>0</v>
          </cell>
        </row>
        <row r="172">
          <cell r="B172">
            <v>301279</v>
          </cell>
          <cell r="C172">
            <v>1</v>
          </cell>
          <cell r="D172">
            <v>2</v>
          </cell>
          <cell r="E172">
            <v>1630</v>
          </cell>
          <cell r="F172">
            <v>37128</v>
          </cell>
          <cell r="G172">
            <v>60518640</v>
          </cell>
          <cell r="H172">
            <v>66887832</v>
          </cell>
          <cell r="I172">
            <v>60518640</v>
          </cell>
          <cell r="J172">
            <v>50306113</v>
          </cell>
          <cell r="K172" t="str">
            <v xml:space="preserve"> </v>
          </cell>
          <cell r="L172">
            <v>0</v>
          </cell>
          <cell r="M172">
            <v>50306113</v>
          </cell>
          <cell r="N172">
            <v>3.0932671545932412E-2</v>
          </cell>
          <cell r="O172">
            <v>0</v>
          </cell>
          <cell r="P172">
            <v>50306113</v>
          </cell>
          <cell r="Q172" t="str">
            <v xml:space="preserve"> </v>
          </cell>
          <cell r="R172">
            <v>0</v>
          </cell>
        </row>
        <row r="173">
          <cell r="B173">
            <v>370782</v>
          </cell>
          <cell r="C173">
            <v>1</v>
          </cell>
          <cell r="D173">
            <v>2</v>
          </cell>
          <cell r="E173">
            <v>1420</v>
          </cell>
          <cell r="F173">
            <v>36082</v>
          </cell>
          <cell r="G173">
            <v>51236440</v>
          </cell>
          <cell r="H173">
            <v>58761499</v>
          </cell>
          <cell r="I173">
            <v>51236440</v>
          </cell>
          <cell r="J173">
            <v>42590285</v>
          </cell>
          <cell r="K173" t="str">
            <v xml:space="preserve"> </v>
          </cell>
          <cell r="L173">
            <v>0</v>
          </cell>
          <cell r="M173">
            <v>42590285</v>
          </cell>
          <cell r="N173">
            <v>2.6188294391829719E-2</v>
          </cell>
          <cell r="O173">
            <v>0</v>
          </cell>
          <cell r="P173">
            <v>42590285</v>
          </cell>
          <cell r="Q173" t="str">
            <v xml:space="preserve"> </v>
          </cell>
          <cell r="R173">
            <v>0</v>
          </cell>
        </row>
        <row r="174">
          <cell r="B174">
            <v>332172</v>
          </cell>
          <cell r="C174">
            <v>3</v>
          </cell>
          <cell r="D174">
            <v>3</v>
          </cell>
          <cell r="E174">
            <v>300</v>
          </cell>
          <cell r="F174">
            <v>466.4</v>
          </cell>
          <cell r="G174">
            <v>139920</v>
          </cell>
          <cell r="H174">
            <v>0</v>
          </cell>
          <cell r="I174">
            <v>0</v>
          </cell>
          <cell r="J174">
            <v>0</v>
          </cell>
          <cell r="K174" t="str">
            <v xml:space="preserve"> </v>
          </cell>
          <cell r="L174">
            <v>0</v>
          </cell>
          <cell r="M174">
            <v>0</v>
          </cell>
          <cell r="N174" t="str">
            <v xml:space="preserve"> </v>
          </cell>
          <cell r="O174">
            <v>0</v>
          </cell>
          <cell r="P174">
            <v>0</v>
          </cell>
          <cell r="Q174" t="str">
            <v xml:space="preserve"> </v>
          </cell>
          <cell r="R174">
            <v>139920</v>
          </cell>
        </row>
        <row r="175">
          <cell r="B175">
            <v>190812</v>
          </cell>
          <cell r="C175">
            <v>3</v>
          </cell>
          <cell r="D175">
            <v>3</v>
          </cell>
          <cell r="E175">
            <v>525</v>
          </cell>
          <cell r="F175">
            <v>25860</v>
          </cell>
          <cell r="G175">
            <v>13576500</v>
          </cell>
          <cell r="H175">
            <v>16127505</v>
          </cell>
          <cell r="I175">
            <v>13576500</v>
          </cell>
          <cell r="J175">
            <v>11285464</v>
          </cell>
          <cell r="K175" t="str">
            <v xml:space="preserve"> </v>
          </cell>
          <cell r="L175">
            <v>0</v>
          </cell>
          <cell r="M175">
            <v>11285464</v>
          </cell>
          <cell r="N175">
            <v>6.9393067827650404E-3</v>
          </cell>
          <cell r="O175">
            <v>0</v>
          </cell>
          <cell r="P175">
            <v>11285464</v>
          </cell>
          <cell r="Q175" t="str">
            <v xml:space="preserve"> </v>
          </cell>
          <cell r="R175">
            <v>0</v>
          </cell>
        </row>
        <row r="176">
          <cell r="B176">
            <v>560481</v>
          </cell>
          <cell r="C176">
            <v>1</v>
          </cell>
          <cell r="D176">
            <v>3</v>
          </cell>
          <cell r="E176">
            <v>1315</v>
          </cell>
          <cell r="F176">
            <v>21257.599999999999</v>
          </cell>
          <cell r="G176">
            <v>27953744</v>
          </cell>
          <cell r="H176">
            <v>81920786</v>
          </cell>
          <cell r="I176">
            <v>27953744</v>
          </cell>
          <cell r="J176">
            <v>23236547</v>
          </cell>
          <cell r="K176" t="str">
            <v xml:space="preserve"> </v>
          </cell>
          <cell r="L176">
            <v>0</v>
          </cell>
          <cell r="M176">
            <v>23236547</v>
          </cell>
          <cell r="N176">
            <v>1.4287895314285586E-2</v>
          </cell>
          <cell r="O176">
            <v>0</v>
          </cell>
          <cell r="P176">
            <v>23236547</v>
          </cell>
          <cell r="Q176" t="str">
            <v xml:space="preserve"> </v>
          </cell>
          <cell r="R176">
            <v>0</v>
          </cell>
        </row>
        <row r="177">
          <cell r="B177">
            <v>361370</v>
          </cell>
          <cell r="C177">
            <v>3</v>
          </cell>
          <cell r="D177">
            <v>3</v>
          </cell>
          <cell r="E177">
            <v>300</v>
          </cell>
          <cell r="F177">
            <v>6388</v>
          </cell>
          <cell r="G177">
            <v>1916400</v>
          </cell>
          <cell r="H177">
            <v>5188333</v>
          </cell>
          <cell r="I177">
            <v>1916400</v>
          </cell>
          <cell r="J177">
            <v>1593007</v>
          </cell>
          <cell r="K177" t="str">
            <v xml:space="preserve"> </v>
          </cell>
          <cell r="L177">
            <v>0</v>
          </cell>
          <cell r="M177">
            <v>1593007</v>
          </cell>
          <cell r="N177">
            <v>9.795223554912929E-4</v>
          </cell>
          <cell r="O177">
            <v>0</v>
          </cell>
          <cell r="P177">
            <v>1593007</v>
          </cell>
          <cell r="Q177" t="str">
            <v xml:space="preserve"> </v>
          </cell>
          <cell r="R177">
            <v>0</v>
          </cell>
        </row>
        <row r="178">
          <cell r="B178">
            <v>370787</v>
          </cell>
          <cell r="C178">
            <v>3</v>
          </cell>
          <cell r="D178">
            <v>3</v>
          </cell>
          <cell r="E178">
            <v>1135</v>
          </cell>
          <cell r="F178">
            <v>6683.2</v>
          </cell>
          <cell r="G178">
            <v>7585432</v>
          </cell>
          <cell r="H178">
            <v>6138988</v>
          </cell>
          <cell r="I178">
            <v>6138988</v>
          </cell>
          <cell r="J178">
            <v>5103033</v>
          </cell>
          <cell r="K178" t="str">
            <v xml:space="preserve"> </v>
          </cell>
          <cell r="L178">
            <v>0</v>
          </cell>
          <cell r="M178">
            <v>5103033</v>
          </cell>
          <cell r="N178">
            <v>3.1377984555684938E-3</v>
          </cell>
          <cell r="O178">
            <v>0</v>
          </cell>
          <cell r="P178">
            <v>5103033</v>
          </cell>
          <cell r="Q178" t="str">
            <v xml:space="preserve"> </v>
          </cell>
          <cell r="R178">
            <v>1446444</v>
          </cell>
        </row>
        <row r="179">
          <cell r="B179">
            <v>444013</v>
          </cell>
          <cell r="C179">
            <v>3</v>
          </cell>
          <cell r="D179">
            <v>3</v>
          </cell>
          <cell r="E179">
            <v>300</v>
          </cell>
          <cell r="F179">
            <v>6712</v>
          </cell>
          <cell r="G179">
            <v>2013600</v>
          </cell>
          <cell r="H179">
            <v>7035726</v>
          </cell>
          <cell r="I179">
            <v>2013600</v>
          </cell>
          <cell r="J179">
            <v>1673805</v>
          </cell>
          <cell r="K179" t="str">
            <v xml:space="preserve"> </v>
          </cell>
          <cell r="L179">
            <v>0</v>
          </cell>
          <cell r="M179">
            <v>1673805</v>
          </cell>
          <cell r="N179">
            <v>1.0292041505361267E-3</v>
          </cell>
          <cell r="O179">
            <v>0</v>
          </cell>
          <cell r="P179">
            <v>1673805</v>
          </cell>
          <cell r="Q179" t="str">
            <v xml:space="preserve"> </v>
          </cell>
          <cell r="R179">
            <v>0</v>
          </cell>
        </row>
        <row r="180">
          <cell r="B180">
            <v>301188</v>
          </cell>
          <cell r="C180">
            <v>3</v>
          </cell>
          <cell r="D180">
            <v>3</v>
          </cell>
          <cell r="E180">
            <v>525</v>
          </cell>
          <cell r="F180">
            <v>13370.4</v>
          </cell>
          <cell r="G180">
            <v>7019460</v>
          </cell>
          <cell r="H180">
            <v>15961841</v>
          </cell>
          <cell r="I180">
            <v>7019460</v>
          </cell>
          <cell r="J180">
            <v>5834925</v>
          </cell>
          <cell r="K180" t="str">
            <v xml:space="preserve"> </v>
          </cell>
          <cell r="L180">
            <v>0</v>
          </cell>
          <cell r="M180">
            <v>5834925</v>
          </cell>
          <cell r="N180">
            <v>3.5878307377902501E-3</v>
          </cell>
          <cell r="O180">
            <v>0</v>
          </cell>
          <cell r="P180">
            <v>5834925</v>
          </cell>
          <cell r="Q180" t="str">
            <v xml:space="preserve"> </v>
          </cell>
          <cell r="R180">
            <v>0</v>
          </cell>
        </row>
        <row r="181">
          <cell r="B181">
            <v>301566</v>
          </cell>
          <cell r="C181">
            <v>3</v>
          </cell>
          <cell r="D181">
            <v>3</v>
          </cell>
          <cell r="E181">
            <v>435</v>
          </cell>
          <cell r="F181">
            <v>14893.6</v>
          </cell>
          <cell r="G181">
            <v>6478716</v>
          </cell>
          <cell r="H181">
            <v>40303325</v>
          </cell>
          <cell r="I181">
            <v>6478716</v>
          </cell>
          <cell r="J181">
            <v>5385432</v>
          </cell>
          <cell r="K181" t="str">
            <v xml:space="preserve"> </v>
          </cell>
          <cell r="L181">
            <v>0</v>
          </cell>
          <cell r="M181">
            <v>5385432</v>
          </cell>
          <cell r="N181">
            <v>3.3114424719905091E-3</v>
          </cell>
          <cell r="O181">
            <v>0</v>
          </cell>
          <cell r="P181">
            <v>5385432</v>
          </cell>
          <cell r="Q181" t="str">
            <v xml:space="preserve"> </v>
          </cell>
          <cell r="R181">
            <v>0</v>
          </cell>
        </row>
        <row r="182">
          <cell r="B182">
            <v>190878</v>
          </cell>
          <cell r="C182">
            <v>3</v>
          </cell>
          <cell r="D182">
            <v>2</v>
          </cell>
          <cell r="E182">
            <v>1150</v>
          </cell>
          <cell r="F182">
            <v>29620</v>
          </cell>
          <cell r="G182">
            <v>34063000</v>
          </cell>
          <cell r="H182">
            <v>34505429</v>
          </cell>
          <cell r="I182">
            <v>34063000</v>
          </cell>
          <cell r="J182">
            <v>28314865</v>
          </cell>
          <cell r="K182" t="str">
            <v xml:space="preserve"> </v>
          </cell>
          <cell r="L182">
            <v>0</v>
          </cell>
          <cell r="M182">
            <v>28314865</v>
          </cell>
          <cell r="N182">
            <v>1.7410496790169767E-2</v>
          </cell>
          <cell r="O182">
            <v>0</v>
          </cell>
          <cell r="P182">
            <v>28314865</v>
          </cell>
          <cell r="Q182" t="str">
            <v xml:space="preserve"> </v>
          </cell>
          <cell r="R182">
            <v>0</v>
          </cell>
        </row>
      </sheetData>
      <sheetData sheetId="1" refreshError="1">
        <row r="31">
          <cell r="B31">
            <v>10846</v>
          </cell>
          <cell r="C31">
            <v>1</v>
          </cell>
          <cell r="D31">
            <v>2</v>
          </cell>
          <cell r="E31">
            <v>160106556</v>
          </cell>
          <cell r="F31">
            <v>0</v>
          </cell>
          <cell r="G31">
            <v>0</v>
          </cell>
          <cell r="H31" t="b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70184078</v>
          </cell>
          <cell r="P31">
            <v>1.1895022727818083</v>
          </cell>
          <cell r="Q31">
            <v>83484120.29409571</v>
          </cell>
          <cell r="R31">
            <v>83484120.29409571</v>
          </cell>
          <cell r="S31" t="str">
            <v xml:space="preserve"> </v>
          </cell>
          <cell r="T31">
            <v>83484120.29409571</v>
          </cell>
          <cell r="U31">
            <v>0</v>
          </cell>
          <cell r="V31">
            <v>83484120.29409571</v>
          </cell>
          <cell r="W31">
            <v>6.5478886117612142E-2</v>
          </cell>
          <cell r="X31">
            <v>0</v>
          </cell>
          <cell r="Y31">
            <v>0</v>
          </cell>
          <cell r="Z31">
            <v>0</v>
          </cell>
          <cell r="AA31" t="str">
            <v xml:space="preserve"> </v>
          </cell>
          <cell r="AB31">
            <v>0</v>
          </cell>
          <cell r="AC31">
            <v>83484120.29409571</v>
          </cell>
          <cell r="AD31" t="str">
            <v xml:space="preserve"> </v>
          </cell>
          <cell r="AE31">
            <v>0</v>
          </cell>
          <cell r="AF31">
            <v>0</v>
          </cell>
          <cell r="AG31" t="str">
            <v xml:space="preserve"> </v>
          </cell>
          <cell r="AH31">
            <v>83484120.29409571</v>
          </cell>
          <cell r="AI31">
            <v>0</v>
          </cell>
          <cell r="AJ31">
            <v>83484120.29409571</v>
          </cell>
          <cell r="AK31">
            <v>6.5535917554009906E-2</v>
          </cell>
          <cell r="AL31">
            <v>34252.68998630211</v>
          </cell>
          <cell r="AM31">
            <v>0</v>
          </cell>
          <cell r="AN31">
            <v>0</v>
          </cell>
          <cell r="AO31" t="str">
            <v xml:space="preserve"> </v>
          </cell>
          <cell r="AP31">
            <v>0</v>
          </cell>
          <cell r="AQ31">
            <v>83518372.980000004</v>
          </cell>
        </row>
        <row r="32">
          <cell r="B32">
            <v>190017</v>
          </cell>
          <cell r="C32">
            <v>3</v>
          </cell>
          <cell r="D32">
            <v>3</v>
          </cell>
          <cell r="E32">
            <v>8217684</v>
          </cell>
          <cell r="F32">
            <v>0</v>
          </cell>
          <cell r="G32">
            <v>0</v>
          </cell>
          <cell r="H32" t="b">
            <v>0</v>
          </cell>
          <cell r="I32">
            <v>0</v>
          </cell>
          <cell r="J32">
            <v>0</v>
          </cell>
          <cell r="K32">
            <v>0</v>
          </cell>
          <cell r="L32">
            <v>2131956</v>
          </cell>
          <cell r="M32">
            <v>0.60828309897065103</v>
          </cell>
          <cell r="N32">
            <v>1296832.8025490732</v>
          </cell>
          <cell r="O32">
            <v>0</v>
          </cell>
          <cell r="P32">
            <v>0</v>
          </cell>
          <cell r="Q32">
            <v>0</v>
          </cell>
          <cell r="R32">
            <v>1296832.8025490732</v>
          </cell>
          <cell r="S32" t="str">
            <v xml:space="preserve"> </v>
          </cell>
          <cell r="T32">
            <v>1296832.8025490732</v>
          </cell>
          <cell r="U32">
            <v>0</v>
          </cell>
          <cell r="V32">
            <v>0</v>
          </cell>
          <cell r="W32" t="str">
            <v xml:space="preserve"> </v>
          </cell>
          <cell r="X32">
            <v>0</v>
          </cell>
          <cell r="Y32">
            <v>0</v>
          </cell>
          <cell r="Z32">
            <v>1296832.8025490732</v>
          </cell>
          <cell r="AA32">
            <v>4.1823582885756822E-3</v>
          </cell>
          <cell r="AB32">
            <v>0</v>
          </cell>
          <cell r="AC32">
            <v>1296832.8025490732</v>
          </cell>
          <cell r="AD32" t="str">
            <v xml:space="preserve"> </v>
          </cell>
          <cell r="AE32">
            <v>0</v>
          </cell>
          <cell r="AF32">
            <v>0</v>
          </cell>
          <cell r="AG32" t="str">
            <v xml:space="preserve"> </v>
          </cell>
          <cell r="AH32">
            <v>1296832.8025490732</v>
          </cell>
          <cell r="AI32">
            <v>0</v>
          </cell>
          <cell r="AJ32">
            <v>0</v>
          </cell>
          <cell r="AK32" t="str">
            <v xml:space="preserve"> </v>
          </cell>
          <cell r="AL32">
            <v>0</v>
          </cell>
          <cell r="AM32">
            <v>0</v>
          </cell>
          <cell r="AN32">
            <v>1296832.8025490732</v>
          </cell>
          <cell r="AO32">
            <v>4.1998307307208171E-3</v>
          </cell>
          <cell r="AP32">
            <v>2552.0791846158995</v>
          </cell>
          <cell r="AQ32">
            <v>1299384.8799999999</v>
          </cell>
        </row>
        <row r="33">
          <cell r="B33">
            <v>301097</v>
          </cell>
          <cell r="C33">
            <v>3</v>
          </cell>
          <cell r="D33">
            <v>3</v>
          </cell>
          <cell r="E33">
            <v>4252548</v>
          </cell>
          <cell r="F33">
            <v>0</v>
          </cell>
          <cell r="G33">
            <v>0</v>
          </cell>
          <cell r="H33" t="b">
            <v>0</v>
          </cell>
          <cell r="I33">
            <v>0</v>
          </cell>
          <cell r="J33">
            <v>0</v>
          </cell>
          <cell r="K33">
            <v>0</v>
          </cell>
          <cell r="L33">
            <v>909121</v>
          </cell>
          <cell r="M33">
            <v>0.60828309897065103</v>
          </cell>
          <cell r="N33">
            <v>553002.93921929726</v>
          </cell>
          <cell r="O33">
            <v>0</v>
          </cell>
          <cell r="P33">
            <v>0</v>
          </cell>
          <cell r="Q33">
            <v>0</v>
          </cell>
          <cell r="R33">
            <v>553002.93921929726</v>
          </cell>
          <cell r="S33" t="str">
            <v xml:space="preserve"> </v>
          </cell>
          <cell r="T33">
            <v>553002.93921929726</v>
          </cell>
          <cell r="U33">
            <v>0</v>
          </cell>
          <cell r="V33">
            <v>0</v>
          </cell>
          <cell r="W33" t="str">
            <v xml:space="preserve"> </v>
          </cell>
          <cell r="X33">
            <v>0</v>
          </cell>
          <cell r="Y33">
            <v>0</v>
          </cell>
          <cell r="Z33">
            <v>553002.93921929726</v>
          </cell>
          <cell r="AA33">
            <v>1.7834653950026234E-3</v>
          </cell>
          <cell r="AB33">
            <v>0</v>
          </cell>
          <cell r="AC33">
            <v>553002.93921929726</v>
          </cell>
          <cell r="AD33" t="str">
            <v xml:space="preserve"> </v>
          </cell>
          <cell r="AE33">
            <v>0</v>
          </cell>
          <cell r="AF33">
            <v>0</v>
          </cell>
          <cell r="AG33" t="str">
            <v xml:space="preserve"> </v>
          </cell>
          <cell r="AH33">
            <v>553002.93921929726</v>
          </cell>
          <cell r="AI33">
            <v>0</v>
          </cell>
          <cell r="AJ33">
            <v>0</v>
          </cell>
          <cell r="AK33" t="str">
            <v xml:space="preserve"> </v>
          </cell>
          <cell r="AL33">
            <v>0</v>
          </cell>
          <cell r="AM33">
            <v>0</v>
          </cell>
          <cell r="AN33">
            <v>553002.93921929726</v>
          </cell>
          <cell r="AO33">
            <v>1.7909160947710179E-3</v>
          </cell>
          <cell r="AP33">
            <v>1088.2723566514464</v>
          </cell>
          <cell r="AQ33">
            <v>554091.21</v>
          </cell>
        </row>
        <row r="34">
          <cell r="B34">
            <v>190034</v>
          </cell>
          <cell r="C34">
            <v>1</v>
          </cell>
          <cell r="D34">
            <v>3</v>
          </cell>
          <cell r="E34">
            <v>24300168</v>
          </cell>
          <cell r="F34">
            <v>0</v>
          </cell>
          <cell r="G34">
            <v>0</v>
          </cell>
          <cell r="H34" t="b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5772399</v>
          </cell>
          <cell r="P34">
            <v>1.1895022727818083</v>
          </cell>
          <cell r="Q34">
            <v>6866281.7299034372</v>
          </cell>
          <cell r="R34">
            <v>6866281.7299034372</v>
          </cell>
          <cell r="S34" t="str">
            <v xml:space="preserve"> </v>
          </cell>
          <cell r="T34">
            <v>6866281.7299034372</v>
          </cell>
          <cell r="U34">
            <v>0</v>
          </cell>
          <cell r="V34">
            <v>6866281.7299034372</v>
          </cell>
          <cell r="W34">
            <v>5.3854131523451542E-3</v>
          </cell>
          <cell r="X34">
            <v>0</v>
          </cell>
          <cell r="Y34">
            <v>0</v>
          </cell>
          <cell r="Z34">
            <v>0</v>
          </cell>
          <cell r="AA34" t="str">
            <v xml:space="preserve"> </v>
          </cell>
          <cell r="AB34">
            <v>0</v>
          </cell>
          <cell r="AC34">
            <v>6866281.7299034372</v>
          </cell>
          <cell r="AD34" t="str">
            <v xml:space="preserve"> </v>
          </cell>
          <cell r="AE34">
            <v>0</v>
          </cell>
          <cell r="AF34">
            <v>0</v>
          </cell>
          <cell r="AG34" t="str">
            <v xml:space="preserve"> </v>
          </cell>
          <cell r="AH34">
            <v>6866281.7299034372</v>
          </cell>
          <cell r="AI34">
            <v>0</v>
          </cell>
          <cell r="AJ34">
            <v>6866281.7299034372</v>
          </cell>
          <cell r="AK34">
            <v>5.3901037918151354E-3</v>
          </cell>
          <cell r="AL34">
            <v>2817.1659307719383</v>
          </cell>
          <cell r="AM34">
            <v>0</v>
          </cell>
          <cell r="AN34">
            <v>0</v>
          </cell>
          <cell r="AO34" t="str">
            <v xml:space="preserve"> </v>
          </cell>
          <cell r="AP34">
            <v>0</v>
          </cell>
          <cell r="AQ34">
            <v>6869098.9000000004</v>
          </cell>
        </row>
        <row r="35">
          <cell r="B35">
            <v>364231</v>
          </cell>
          <cell r="C35">
            <v>1</v>
          </cell>
          <cell r="D35">
            <v>2</v>
          </cell>
          <cell r="E35">
            <v>147762166</v>
          </cell>
          <cell r="F35">
            <v>0</v>
          </cell>
          <cell r="G35">
            <v>0</v>
          </cell>
          <cell r="H35" t="b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72962234</v>
          </cell>
          <cell r="P35">
            <v>1.1895022727818083</v>
          </cell>
          <cell r="Q35">
            <v>86788743.170238122</v>
          </cell>
          <cell r="R35">
            <v>86788743.170238122</v>
          </cell>
          <cell r="S35" t="str">
            <v xml:space="preserve"> </v>
          </cell>
          <cell r="T35">
            <v>86788743.170238122</v>
          </cell>
          <cell r="U35">
            <v>0</v>
          </cell>
          <cell r="V35">
            <v>86788743.170238122</v>
          </cell>
          <cell r="W35">
            <v>6.8070792508987135E-2</v>
          </cell>
          <cell r="X35">
            <v>0</v>
          </cell>
          <cell r="Y35">
            <v>0</v>
          </cell>
          <cell r="Z35">
            <v>0</v>
          </cell>
          <cell r="AA35" t="str">
            <v xml:space="preserve"> </v>
          </cell>
          <cell r="AB35">
            <v>0</v>
          </cell>
          <cell r="AC35">
            <v>86788743.170238122</v>
          </cell>
          <cell r="AD35" t="str">
            <v xml:space="preserve"> </v>
          </cell>
          <cell r="AE35">
            <v>0</v>
          </cell>
          <cell r="AF35">
            <v>0</v>
          </cell>
          <cell r="AG35" t="str">
            <v xml:space="preserve"> </v>
          </cell>
          <cell r="AH35">
            <v>86788743.170238122</v>
          </cell>
          <cell r="AI35">
            <v>0</v>
          </cell>
          <cell r="AJ35">
            <v>86788743.170238122</v>
          </cell>
          <cell r="AK35">
            <v>6.8130081469195594E-2</v>
          </cell>
          <cell r="AL35">
            <v>35608.543321036879</v>
          </cell>
          <cell r="AM35">
            <v>0</v>
          </cell>
          <cell r="AN35">
            <v>0</v>
          </cell>
          <cell r="AO35" t="str">
            <v xml:space="preserve"> </v>
          </cell>
          <cell r="AP35">
            <v>0</v>
          </cell>
          <cell r="AQ35">
            <v>86824351.709999993</v>
          </cell>
        </row>
        <row r="36">
          <cell r="B36">
            <v>190045</v>
          </cell>
          <cell r="C36">
            <v>3</v>
          </cell>
          <cell r="D36">
            <v>4</v>
          </cell>
          <cell r="E36">
            <v>1910826</v>
          </cell>
          <cell r="F36">
            <v>0</v>
          </cell>
          <cell r="G36">
            <v>0</v>
          </cell>
          <cell r="H36" t="b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0.60828309897065103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 t="str">
            <v xml:space="preserve"> </v>
          </cell>
          <cell r="T36">
            <v>0</v>
          </cell>
          <cell r="U36">
            <v>0</v>
          </cell>
          <cell r="V36">
            <v>0</v>
          </cell>
          <cell r="W36" t="str">
            <v xml:space="preserve"> </v>
          </cell>
          <cell r="X36">
            <v>0</v>
          </cell>
          <cell r="Y36">
            <v>0</v>
          </cell>
          <cell r="Z36">
            <v>0</v>
          </cell>
          <cell r="AA36" t="str">
            <v xml:space="preserve"> </v>
          </cell>
          <cell r="AB36">
            <v>0</v>
          </cell>
          <cell r="AC36">
            <v>0</v>
          </cell>
          <cell r="AD36" t="str">
            <v xml:space="preserve"> </v>
          </cell>
          <cell r="AE36">
            <v>0</v>
          </cell>
          <cell r="AF36">
            <v>0</v>
          </cell>
          <cell r="AG36" t="str">
            <v xml:space="preserve"> </v>
          </cell>
          <cell r="AH36">
            <v>0</v>
          </cell>
          <cell r="AI36">
            <v>0</v>
          </cell>
          <cell r="AJ36">
            <v>0</v>
          </cell>
          <cell r="AK36" t="str">
            <v xml:space="preserve"> </v>
          </cell>
          <cell r="AL36">
            <v>0</v>
          </cell>
          <cell r="AM36">
            <v>0</v>
          </cell>
          <cell r="AN36">
            <v>0</v>
          </cell>
          <cell r="AO36" t="str">
            <v xml:space="preserve"> </v>
          </cell>
          <cell r="AP36">
            <v>0</v>
          </cell>
          <cell r="AQ36">
            <v>0</v>
          </cell>
        </row>
        <row r="37">
          <cell r="B37">
            <v>190066</v>
          </cell>
          <cell r="C37">
            <v>3</v>
          </cell>
          <cell r="D37">
            <v>3</v>
          </cell>
          <cell r="E37">
            <v>10238307</v>
          </cell>
          <cell r="F37">
            <v>0</v>
          </cell>
          <cell r="G37">
            <v>0</v>
          </cell>
          <cell r="H37" t="b">
            <v>0</v>
          </cell>
          <cell r="I37">
            <v>0</v>
          </cell>
          <cell r="J37">
            <v>0</v>
          </cell>
          <cell r="K37">
            <v>0</v>
          </cell>
          <cell r="L37">
            <v>4460979</v>
          </cell>
          <cell r="M37">
            <v>0.60828309897065103</v>
          </cell>
          <cell r="N37">
            <v>2713538.130562996</v>
          </cell>
          <cell r="O37">
            <v>0</v>
          </cell>
          <cell r="P37">
            <v>0</v>
          </cell>
          <cell r="Q37">
            <v>0</v>
          </cell>
          <cell r="R37">
            <v>2713538.130562996</v>
          </cell>
          <cell r="S37" t="str">
            <v xml:space="preserve"> </v>
          </cell>
          <cell r="T37">
            <v>2713538.130562996</v>
          </cell>
          <cell r="U37">
            <v>0</v>
          </cell>
          <cell r="V37">
            <v>0</v>
          </cell>
          <cell r="W37" t="str">
            <v xml:space="preserve"> </v>
          </cell>
          <cell r="X37">
            <v>0</v>
          </cell>
          <cell r="Y37">
            <v>0</v>
          </cell>
          <cell r="Z37">
            <v>2713538.130562996</v>
          </cell>
          <cell r="AA37">
            <v>8.7513121733338115E-3</v>
          </cell>
          <cell r="AB37">
            <v>0</v>
          </cell>
          <cell r="AC37">
            <v>2713538.130562996</v>
          </cell>
          <cell r="AD37" t="str">
            <v xml:space="preserve"> </v>
          </cell>
          <cell r="AE37">
            <v>0</v>
          </cell>
          <cell r="AF37">
            <v>0</v>
          </cell>
          <cell r="AG37" t="str">
            <v xml:space="preserve"> </v>
          </cell>
          <cell r="AH37">
            <v>2713538.130562996</v>
          </cell>
          <cell r="AI37">
            <v>0</v>
          </cell>
          <cell r="AJ37">
            <v>0</v>
          </cell>
          <cell r="AK37" t="str">
            <v xml:space="preserve"> </v>
          </cell>
          <cell r="AL37">
            <v>0</v>
          </cell>
          <cell r="AM37">
            <v>0</v>
          </cell>
          <cell r="AN37">
            <v>2713538.130562996</v>
          </cell>
          <cell r="AO37">
            <v>8.7878721199219027E-3</v>
          </cell>
          <cell r="AP37">
            <v>5340.0593862671885</v>
          </cell>
          <cell r="AQ37">
            <v>2718878.19</v>
          </cell>
        </row>
        <row r="38">
          <cell r="B38">
            <v>190081</v>
          </cell>
          <cell r="C38">
            <v>3</v>
          </cell>
          <cell r="D38">
            <v>3</v>
          </cell>
          <cell r="E38">
            <v>13409867</v>
          </cell>
          <cell r="F38">
            <v>0</v>
          </cell>
          <cell r="G38">
            <v>0</v>
          </cell>
          <cell r="H38" t="b">
            <v>0</v>
          </cell>
          <cell r="I38">
            <v>0</v>
          </cell>
          <cell r="J38">
            <v>0</v>
          </cell>
          <cell r="K38">
            <v>0</v>
          </cell>
          <cell r="L38">
            <v>2861827</v>
          </cell>
          <cell r="M38">
            <v>0.60828309897065103</v>
          </cell>
          <cell r="N38">
            <v>1740800.9962778813</v>
          </cell>
          <cell r="O38">
            <v>0</v>
          </cell>
          <cell r="P38">
            <v>0</v>
          </cell>
          <cell r="Q38">
            <v>0</v>
          </cell>
          <cell r="R38">
            <v>1740800.9962778813</v>
          </cell>
          <cell r="S38" t="str">
            <v xml:space="preserve"> </v>
          </cell>
          <cell r="T38">
            <v>1740800.9962778813</v>
          </cell>
          <cell r="U38">
            <v>0</v>
          </cell>
          <cell r="V38">
            <v>0</v>
          </cell>
          <cell r="W38" t="str">
            <v xml:space="preserve"> </v>
          </cell>
          <cell r="X38">
            <v>0</v>
          </cell>
          <cell r="Y38">
            <v>0</v>
          </cell>
          <cell r="Z38">
            <v>1740800.9962778813</v>
          </cell>
          <cell r="AA38">
            <v>5.614180533706924E-3</v>
          </cell>
          <cell r="AB38">
            <v>0</v>
          </cell>
          <cell r="AC38">
            <v>1740800.9962778813</v>
          </cell>
          <cell r="AD38" t="str">
            <v xml:space="preserve"> </v>
          </cell>
          <cell r="AE38">
            <v>0</v>
          </cell>
          <cell r="AF38">
            <v>0</v>
          </cell>
          <cell r="AG38" t="str">
            <v xml:space="preserve"> </v>
          </cell>
          <cell r="AH38">
            <v>1740800.9962778813</v>
          </cell>
          <cell r="AI38">
            <v>0</v>
          </cell>
          <cell r="AJ38">
            <v>0</v>
          </cell>
          <cell r="AK38" t="str">
            <v xml:space="preserve"> </v>
          </cell>
          <cell r="AL38">
            <v>0</v>
          </cell>
          <cell r="AM38">
            <v>0</v>
          </cell>
          <cell r="AN38">
            <v>1740800.9962778813</v>
          </cell>
          <cell r="AO38">
            <v>5.6376346325189468E-3</v>
          </cell>
          <cell r="AP38">
            <v>3425.7785417108821</v>
          </cell>
          <cell r="AQ38">
            <v>1744226.77</v>
          </cell>
        </row>
        <row r="39">
          <cell r="B39">
            <v>190020</v>
          </cell>
          <cell r="C39">
            <v>3</v>
          </cell>
          <cell r="D39">
            <v>5</v>
          </cell>
          <cell r="E39">
            <v>0</v>
          </cell>
          <cell r="F39">
            <v>0</v>
          </cell>
          <cell r="G39">
            <v>0</v>
          </cell>
          <cell r="H39" t="b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0.60828309897065103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 t="str">
            <v xml:space="preserve"> </v>
          </cell>
          <cell r="T39">
            <v>0</v>
          </cell>
          <cell r="U39">
            <v>0</v>
          </cell>
          <cell r="V39">
            <v>0</v>
          </cell>
          <cell r="W39" t="str">
            <v xml:space="preserve"> </v>
          </cell>
          <cell r="X39">
            <v>0</v>
          </cell>
          <cell r="Y39">
            <v>0</v>
          </cell>
          <cell r="Z39">
            <v>0</v>
          </cell>
          <cell r="AA39" t="str">
            <v xml:space="preserve"> </v>
          </cell>
          <cell r="AB39">
            <v>0</v>
          </cell>
          <cell r="AC39">
            <v>0</v>
          </cell>
          <cell r="AD39" t="str">
            <v xml:space="preserve"> </v>
          </cell>
          <cell r="AE39">
            <v>0</v>
          </cell>
          <cell r="AF39">
            <v>0</v>
          </cell>
          <cell r="AG39" t="str">
            <v xml:space="preserve"> </v>
          </cell>
          <cell r="AH39">
            <v>0</v>
          </cell>
          <cell r="AI39">
            <v>0</v>
          </cell>
          <cell r="AJ39">
            <v>0</v>
          </cell>
          <cell r="AK39" t="str">
            <v xml:space="preserve"> </v>
          </cell>
          <cell r="AL39">
            <v>0</v>
          </cell>
          <cell r="AM39">
            <v>0</v>
          </cell>
          <cell r="AN39">
            <v>0</v>
          </cell>
          <cell r="AO39" t="str">
            <v xml:space="preserve"> </v>
          </cell>
          <cell r="AP39">
            <v>0</v>
          </cell>
          <cell r="AQ39">
            <v>0</v>
          </cell>
        </row>
        <row r="40">
          <cell r="B40">
            <v>342392</v>
          </cell>
          <cell r="C40">
            <v>3</v>
          </cell>
          <cell r="D40">
            <v>5</v>
          </cell>
          <cell r="E40">
            <v>1545451</v>
          </cell>
          <cell r="F40">
            <v>0</v>
          </cell>
          <cell r="G40">
            <v>0</v>
          </cell>
          <cell r="H40" t="b">
            <v>0</v>
          </cell>
          <cell r="I40">
            <v>0</v>
          </cell>
          <cell r="J40">
            <v>0</v>
          </cell>
          <cell r="K40">
            <v>0</v>
          </cell>
          <cell r="L40">
            <v>56259</v>
          </cell>
          <cell r="M40">
            <v>0.60828309897065103</v>
          </cell>
          <cell r="N40">
            <v>34221.398864989853</v>
          </cell>
          <cell r="O40">
            <v>0</v>
          </cell>
          <cell r="P40">
            <v>0</v>
          </cell>
          <cell r="Q40">
            <v>0</v>
          </cell>
          <cell r="R40">
            <v>34221.398864989853</v>
          </cell>
          <cell r="S40" t="str">
            <v xml:space="preserve"> </v>
          </cell>
          <cell r="T40">
            <v>34221.398864989853</v>
          </cell>
          <cell r="U40">
            <v>0</v>
          </cell>
          <cell r="V40">
            <v>0</v>
          </cell>
          <cell r="W40" t="str">
            <v xml:space="preserve"> </v>
          </cell>
          <cell r="X40">
            <v>0</v>
          </cell>
          <cell r="Y40">
            <v>0</v>
          </cell>
          <cell r="Z40">
            <v>34221.398864989853</v>
          </cell>
          <cell r="AA40">
            <v>1.1036592451109652E-4</v>
          </cell>
          <cell r="AB40">
            <v>0</v>
          </cell>
          <cell r="AC40">
            <v>34221.398864989853</v>
          </cell>
          <cell r="AD40" t="str">
            <v xml:space="preserve"> </v>
          </cell>
          <cell r="AE40">
            <v>34221.398864989853</v>
          </cell>
          <cell r="AF40">
            <v>1.4261822997552831E-2</v>
          </cell>
          <cell r="AG40">
            <v>18101.009036479878</v>
          </cell>
          <cell r="AH40">
            <v>18101.009036479878</v>
          </cell>
          <cell r="AI40">
            <v>0</v>
          </cell>
          <cell r="AJ40">
            <v>0</v>
          </cell>
          <cell r="AK40" t="str">
            <v xml:space="preserve"> </v>
          </cell>
          <cell r="AL40">
            <v>0</v>
          </cell>
          <cell r="AM40">
            <v>16120.389828509975</v>
          </cell>
          <cell r="AN40">
            <v>0</v>
          </cell>
          <cell r="AO40" t="str">
            <v xml:space="preserve"> </v>
          </cell>
          <cell r="AP40">
            <v>0</v>
          </cell>
          <cell r="AQ40">
            <v>18101.009999999998</v>
          </cell>
        </row>
        <row r="41">
          <cell r="B41">
            <v>190125</v>
          </cell>
          <cell r="C41">
            <v>3</v>
          </cell>
          <cell r="D41">
            <v>3</v>
          </cell>
          <cell r="E41">
            <v>42684628</v>
          </cell>
          <cell r="F41">
            <v>0</v>
          </cell>
          <cell r="G41">
            <v>0</v>
          </cell>
          <cell r="H41" t="b">
            <v>0</v>
          </cell>
          <cell r="I41">
            <v>0</v>
          </cell>
          <cell r="J41">
            <v>0</v>
          </cell>
          <cell r="K41">
            <v>0</v>
          </cell>
          <cell r="L41">
            <v>24603634</v>
          </cell>
          <cell r="M41">
            <v>0.60828309897065103</v>
          </cell>
          <cell r="N41">
            <v>14965974.735459674</v>
          </cell>
          <cell r="O41">
            <v>0</v>
          </cell>
          <cell r="P41">
            <v>0</v>
          </cell>
          <cell r="Q41">
            <v>0</v>
          </cell>
          <cell r="R41">
            <v>14965974.735459674</v>
          </cell>
          <cell r="S41" t="str">
            <v xml:space="preserve"> </v>
          </cell>
          <cell r="T41">
            <v>14965974.735459674</v>
          </cell>
          <cell r="U41">
            <v>0</v>
          </cell>
          <cell r="V41">
            <v>0</v>
          </cell>
          <cell r="W41" t="str">
            <v xml:space="preserve"> </v>
          </cell>
          <cell r="X41">
            <v>0</v>
          </cell>
          <cell r="Y41">
            <v>0</v>
          </cell>
          <cell r="Z41">
            <v>14965974.735459674</v>
          </cell>
          <cell r="AA41">
            <v>4.8266105205258675E-2</v>
          </cell>
          <cell r="AB41">
            <v>0</v>
          </cell>
          <cell r="AC41">
            <v>14965974.735459674</v>
          </cell>
          <cell r="AD41" t="str">
            <v xml:space="preserve"> </v>
          </cell>
          <cell r="AE41">
            <v>0</v>
          </cell>
          <cell r="AF41">
            <v>0</v>
          </cell>
          <cell r="AG41" t="str">
            <v xml:space="preserve"> </v>
          </cell>
          <cell r="AH41">
            <v>14965974.735459674</v>
          </cell>
          <cell r="AI41">
            <v>0</v>
          </cell>
          <cell r="AJ41">
            <v>0</v>
          </cell>
          <cell r="AK41" t="str">
            <v xml:space="preserve"> </v>
          </cell>
          <cell r="AL41">
            <v>0</v>
          </cell>
          <cell r="AM41">
            <v>0</v>
          </cell>
          <cell r="AN41">
            <v>14965974.735459674</v>
          </cell>
          <cell r="AO41">
            <v>4.8467744250166298E-2</v>
          </cell>
          <cell r="AP41">
            <v>29452.025368866907</v>
          </cell>
          <cell r="AQ41">
            <v>14995426.76</v>
          </cell>
        </row>
        <row r="42">
          <cell r="B42">
            <v>481015</v>
          </cell>
          <cell r="C42">
            <v>3</v>
          </cell>
          <cell r="D42">
            <v>5</v>
          </cell>
          <cell r="E42">
            <v>733948</v>
          </cell>
          <cell r="F42">
            <v>0</v>
          </cell>
          <cell r="G42">
            <v>0</v>
          </cell>
          <cell r="H42" t="b">
            <v>0</v>
          </cell>
          <cell r="I42">
            <v>0</v>
          </cell>
          <cell r="J42">
            <v>0</v>
          </cell>
          <cell r="K42">
            <v>0</v>
          </cell>
          <cell r="L42">
            <v>160154</v>
          </cell>
          <cell r="M42">
            <v>0.60828309897065103</v>
          </cell>
          <cell r="N42">
            <v>97418.971432545644</v>
          </cell>
          <cell r="O42">
            <v>0</v>
          </cell>
          <cell r="P42">
            <v>0</v>
          </cell>
          <cell r="Q42">
            <v>0</v>
          </cell>
          <cell r="R42">
            <v>97418.971432545644</v>
          </cell>
          <cell r="S42" t="str">
            <v xml:space="preserve"> </v>
          </cell>
          <cell r="T42">
            <v>97418.971432545644</v>
          </cell>
          <cell r="U42">
            <v>0</v>
          </cell>
          <cell r="V42">
            <v>0</v>
          </cell>
          <cell r="W42" t="str">
            <v xml:space="preserve"> </v>
          </cell>
          <cell r="X42">
            <v>0</v>
          </cell>
          <cell r="Y42">
            <v>0</v>
          </cell>
          <cell r="Z42">
            <v>97418.971432545644</v>
          </cell>
          <cell r="AA42">
            <v>3.141816291464504E-4</v>
          </cell>
          <cell r="AB42">
            <v>0</v>
          </cell>
          <cell r="AC42">
            <v>97418.971432545644</v>
          </cell>
          <cell r="AD42" t="str">
            <v xml:space="preserve"> </v>
          </cell>
          <cell r="AE42">
            <v>97418.971432545644</v>
          </cell>
          <cell r="AF42">
            <v>4.059951297303678E-2</v>
          </cell>
          <cell r="AG42">
            <v>51528.62655270088</v>
          </cell>
          <cell r="AH42">
            <v>51528.62655270088</v>
          </cell>
          <cell r="AI42">
            <v>0</v>
          </cell>
          <cell r="AJ42">
            <v>0</v>
          </cell>
          <cell r="AK42" t="str">
            <v xml:space="preserve"> </v>
          </cell>
          <cell r="AL42">
            <v>0</v>
          </cell>
          <cell r="AM42">
            <v>45890.344879844764</v>
          </cell>
          <cell r="AN42">
            <v>0</v>
          </cell>
          <cell r="AO42" t="str">
            <v xml:space="preserve"> </v>
          </cell>
          <cell r="AP42">
            <v>0</v>
          </cell>
          <cell r="AQ42">
            <v>51528.63</v>
          </cell>
        </row>
        <row r="43">
          <cell r="B43">
            <v>364050</v>
          </cell>
          <cell r="C43">
            <v>3</v>
          </cell>
          <cell r="D43">
            <v>5</v>
          </cell>
          <cell r="E43">
            <v>540649</v>
          </cell>
          <cell r="F43">
            <v>0</v>
          </cell>
          <cell r="G43">
            <v>0</v>
          </cell>
          <cell r="H43" t="b">
            <v>0</v>
          </cell>
          <cell r="I43">
            <v>0</v>
          </cell>
          <cell r="J43">
            <v>0</v>
          </cell>
          <cell r="K43">
            <v>0</v>
          </cell>
          <cell r="L43">
            <v>313132</v>
          </cell>
          <cell r="M43">
            <v>0.60828309897065103</v>
          </cell>
          <cell r="N43">
            <v>190472.90334687789</v>
          </cell>
          <cell r="O43">
            <v>0</v>
          </cell>
          <cell r="P43">
            <v>0</v>
          </cell>
          <cell r="Q43">
            <v>0</v>
          </cell>
          <cell r="R43">
            <v>190472.90334687789</v>
          </cell>
          <cell r="S43" t="str">
            <v xml:space="preserve"> </v>
          </cell>
          <cell r="T43">
            <v>190472.90334687789</v>
          </cell>
          <cell r="U43">
            <v>0</v>
          </cell>
          <cell r="V43">
            <v>0</v>
          </cell>
          <cell r="W43" t="str">
            <v xml:space="preserve"> </v>
          </cell>
          <cell r="X43">
            <v>0</v>
          </cell>
          <cell r="Y43">
            <v>0</v>
          </cell>
          <cell r="Z43">
            <v>190472.90334687789</v>
          </cell>
          <cell r="AA43">
            <v>6.1428576181604146E-4</v>
          </cell>
          <cell r="AB43">
            <v>0</v>
          </cell>
          <cell r="AC43">
            <v>190472.90334687789</v>
          </cell>
          <cell r="AD43" t="str">
            <v xml:space="preserve"> </v>
          </cell>
          <cell r="AE43">
            <v>190472.90334687789</v>
          </cell>
          <cell r="AF43">
            <v>7.9379888708823718E-2</v>
          </cell>
          <cell r="AG43">
            <v>100748.41645978454</v>
          </cell>
          <cell r="AH43">
            <v>100748.41645978454</v>
          </cell>
          <cell r="AI43">
            <v>0</v>
          </cell>
          <cell r="AJ43">
            <v>0</v>
          </cell>
          <cell r="AK43" t="str">
            <v xml:space="preserve"> </v>
          </cell>
          <cell r="AL43">
            <v>0</v>
          </cell>
          <cell r="AM43">
            <v>89724.486887093357</v>
          </cell>
          <cell r="AN43">
            <v>0</v>
          </cell>
          <cell r="AO43" t="str">
            <v xml:space="preserve"> </v>
          </cell>
          <cell r="AP43">
            <v>0</v>
          </cell>
          <cell r="AQ43">
            <v>100748.42</v>
          </cell>
        </row>
        <row r="44">
          <cell r="B44">
            <v>104008</v>
          </cell>
          <cell r="C44">
            <v>3</v>
          </cell>
          <cell r="D44">
            <v>5</v>
          </cell>
          <cell r="E44">
            <v>888903</v>
          </cell>
          <cell r="F44">
            <v>0</v>
          </cell>
          <cell r="G44">
            <v>0</v>
          </cell>
          <cell r="H44" t="b">
            <v>0</v>
          </cell>
          <cell r="I44">
            <v>0</v>
          </cell>
          <cell r="J44">
            <v>0</v>
          </cell>
          <cell r="K44">
            <v>0</v>
          </cell>
          <cell r="L44">
            <v>91462</v>
          </cell>
          <cell r="M44">
            <v>0.60828309897065103</v>
          </cell>
          <cell r="N44">
            <v>55634.788798053683</v>
          </cell>
          <cell r="O44">
            <v>0</v>
          </cell>
          <cell r="P44">
            <v>0</v>
          </cell>
          <cell r="Q44">
            <v>0</v>
          </cell>
          <cell r="R44">
            <v>55634.788798053683</v>
          </cell>
          <cell r="S44" t="str">
            <v xml:space="preserve"> </v>
          </cell>
          <cell r="T44">
            <v>55634.788798053683</v>
          </cell>
          <cell r="U44">
            <v>0</v>
          </cell>
          <cell r="V44">
            <v>0</v>
          </cell>
          <cell r="W44" t="str">
            <v xml:space="preserve"> </v>
          </cell>
          <cell r="X44">
            <v>0</v>
          </cell>
          <cell r="Y44">
            <v>0</v>
          </cell>
          <cell r="Z44">
            <v>55634.788798053683</v>
          </cell>
          <cell r="AA44">
            <v>1.794253041759347E-4</v>
          </cell>
          <cell r="AB44">
            <v>0</v>
          </cell>
          <cell r="AC44">
            <v>55634.788798053683</v>
          </cell>
          <cell r="AD44" t="str">
            <v xml:space="preserve"> </v>
          </cell>
          <cell r="AE44">
            <v>55634.788798053683</v>
          </cell>
          <cell r="AF44">
            <v>2.3185887680232092E-2</v>
          </cell>
          <cell r="AG44">
            <v>29427.371416031623</v>
          </cell>
          <cell r="AH44">
            <v>29427.371416031623</v>
          </cell>
          <cell r="AI44">
            <v>0</v>
          </cell>
          <cell r="AJ44">
            <v>0</v>
          </cell>
          <cell r="AK44" t="str">
            <v xml:space="preserve"> </v>
          </cell>
          <cell r="AL44">
            <v>0</v>
          </cell>
          <cell r="AM44">
            <v>26207.41738202206</v>
          </cell>
          <cell r="AN44">
            <v>0</v>
          </cell>
          <cell r="AO44" t="str">
            <v xml:space="preserve"> </v>
          </cell>
          <cell r="AP44">
            <v>0</v>
          </cell>
          <cell r="AQ44">
            <v>29427.37</v>
          </cell>
        </row>
        <row r="45">
          <cell r="B45">
            <v>160787</v>
          </cell>
          <cell r="C45">
            <v>3</v>
          </cell>
          <cell r="D45">
            <v>3</v>
          </cell>
          <cell r="E45">
            <v>9905666</v>
          </cell>
          <cell r="F45">
            <v>0</v>
          </cell>
          <cell r="G45">
            <v>0</v>
          </cell>
          <cell r="H45" t="b">
            <v>0</v>
          </cell>
          <cell r="I45">
            <v>0</v>
          </cell>
          <cell r="J45">
            <v>0</v>
          </cell>
          <cell r="K45">
            <v>0</v>
          </cell>
          <cell r="L45">
            <v>4007954</v>
          </cell>
          <cell r="M45">
            <v>0.60828309897065103</v>
          </cell>
          <cell r="N45">
            <v>2437970.6796518168</v>
          </cell>
          <cell r="O45">
            <v>0</v>
          </cell>
          <cell r="P45">
            <v>0</v>
          </cell>
          <cell r="Q45">
            <v>0</v>
          </cell>
          <cell r="R45">
            <v>2437970.6796518168</v>
          </cell>
          <cell r="S45" t="str">
            <v xml:space="preserve"> </v>
          </cell>
          <cell r="T45">
            <v>2437970.6796518168</v>
          </cell>
          <cell r="U45">
            <v>0</v>
          </cell>
          <cell r="V45">
            <v>0</v>
          </cell>
          <cell r="W45" t="str">
            <v xml:space="preserve"> </v>
          </cell>
          <cell r="X45">
            <v>0</v>
          </cell>
          <cell r="Y45">
            <v>0</v>
          </cell>
          <cell r="Z45">
            <v>2437970.6796518168</v>
          </cell>
          <cell r="AA45">
            <v>7.8625917383520396E-3</v>
          </cell>
          <cell r="AB45">
            <v>0</v>
          </cell>
          <cell r="AC45">
            <v>2437970.6796518168</v>
          </cell>
          <cell r="AD45" t="str">
            <v xml:space="preserve"> </v>
          </cell>
          <cell r="AE45">
            <v>0</v>
          </cell>
          <cell r="AF45">
            <v>0</v>
          </cell>
          <cell r="AG45" t="str">
            <v xml:space="preserve"> </v>
          </cell>
          <cell r="AH45">
            <v>2437970.6796518168</v>
          </cell>
          <cell r="AI45">
            <v>0</v>
          </cell>
          <cell r="AJ45">
            <v>0</v>
          </cell>
          <cell r="AK45" t="str">
            <v xml:space="preserve"> </v>
          </cell>
          <cell r="AL45">
            <v>0</v>
          </cell>
          <cell r="AM45">
            <v>0</v>
          </cell>
          <cell r="AN45">
            <v>2437970.6796518168</v>
          </cell>
          <cell r="AO45">
            <v>7.8954389192438419E-3</v>
          </cell>
          <cell r="AP45">
            <v>4797.7612935248353</v>
          </cell>
          <cell r="AQ45">
            <v>2442768.44</v>
          </cell>
        </row>
        <row r="46">
          <cell r="B46">
            <v>190163</v>
          </cell>
          <cell r="C46">
            <v>3</v>
          </cell>
          <cell r="D46">
            <v>5</v>
          </cell>
          <cell r="E46">
            <v>1000389</v>
          </cell>
          <cell r="F46">
            <v>0</v>
          </cell>
          <cell r="G46">
            <v>0</v>
          </cell>
          <cell r="H46" t="b">
            <v>0</v>
          </cell>
          <cell r="I46">
            <v>0</v>
          </cell>
          <cell r="J46">
            <v>0</v>
          </cell>
          <cell r="K46">
            <v>0</v>
          </cell>
          <cell r="L46">
            <v>496681</v>
          </cell>
          <cell r="M46">
            <v>0.60828309897065103</v>
          </cell>
          <cell r="N46">
            <v>302122.65787984192</v>
          </cell>
          <cell r="O46">
            <v>0</v>
          </cell>
          <cell r="P46">
            <v>0</v>
          </cell>
          <cell r="Q46">
            <v>0</v>
          </cell>
          <cell r="R46">
            <v>302122.65787984192</v>
          </cell>
          <cell r="S46" t="str">
            <v xml:space="preserve"> </v>
          </cell>
          <cell r="T46">
            <v>302122.65787984192</v>
          </cell>
          <cell r="U46">
            <v>0</v>
          </cell>
          <cell r="V46">
            <v>0</v>
          </cell>
          <cell r="W46" t="str">
            <v xml:space="preserve"> </v>
          </cell>
          <cell r="X46">
            <v>0</v>
          </cell>
          <cell r="Y46">
            <v>0</v>
          </cell>
          <cell r="Z46">
            <v>302122.65787984192</v>
          </cell>
          <cell r="AA46">
            <v>9.7436246204333414E-4</v>
          </cell>
          <cell r="AB46">
            <v>0</v>
          </cell>
          <cell r="AC46">
            <v>302122.65787984192</v>
          </cell>
          <cell r="AD46" t="str">
            <v xml:space="preserve"> </v>
          </cell>
          <cell r="AE46">
            <v>302122.65787984192</v>
          </cell>
          <cell r="AF46">
            <v>0.12591010341896477</v>
          </cell>
          <cell r="AG46">
            <v>159804.24944005164</v>
          </cell>
          <cell r="AH46">
            <v>159804.24944005164</v>
          </cell>
          <cell r="AI46">
            <v>0</v>
          </cell>
          <cell r="AJ46">
            <v>0</v>
          </cell>
          <cell r="AK46" t="str">
            <v xml:space="preserve"> </v>
          </cell>
          <cell r="AL46">
            <v>0</v>
          </cell>
          <cell r="AM46">
            <v>142318.40843979028</v>
          </cell>
          <cell r="AN46">
            <v>0</v>
          </cell>
          <cell r="AO46" t="str">
            <v xml:space="preserve"> </v>
          </cell>
          <cell r="AP46">
            <v>0</v>
          </cell>
          <cell r="AQ46">
            <v>159804.25</v>
          </cell>
        </row>
        <row r="47">
          <cell r="B47">
            <v>370673</v>
          </cell>
          <cell r="C47">
            <v>2</v>
          </cell>
          <cell r="D47">
            <v>1</v>
          </cell>
          <cell r="E47">
            <v>44646734</v>
          </cell>
          <cell r="F47">
            <v>0</v>
          </cell>
          <cell r="G47">
            <v>0</v>
          </cell>
          <cell r="H47" t="b">
            <v>0</v>
          </cell>
          <cell r="I47">
            <v>0</v>
          </cell>
          <cell r="J47">
            <v>0</v>
          </cell>
          <cell r="K47">
            <v>0</v>
          </cell>
          <cell r="L47">
            <v>7032075</v>
          </cell>
          <cell r="M47">
            <v>0.60828309897065103</v>
          </cell>
          <cell r="N47">
            <v>4277492.3731940407</v>
          </cell>
          <cell r="O47">
            <v>0</v>
          </cell>
          <cell r="P47">
            <v>0</v>
          </cell>
          <cell r="Q47">
            <v>0</v>
          </cell>
          <cell r="R47">
            <v>4277492.3731940407</v>
          </cell>
          <cell r="S47" t="str">
            <v xml:space="preserve"> </v>
          </cell>
          <cell r="T47">
            <v>4277492.3731940407</v>
          </cell>
          <cell r="U47">
            <v>0</v>
          </cell>
          <cell r="V47">
            <v>0</v>
          </cell>
          <cell r="W47" t="str">
            <v xml:space="preserve"> </v>
          </cell>
          <cell r="X47">
            <v>0</v>
          </cell>
          <cell r="Y47">
            <v>0</v>
          </cell>
          <cell r="Z47">
            <v>4277492.3731940407</v>
          </cell>
          <cell r="AA47">
            <v>1.3795152039786863E-2</v>
          </cell>
          <cell r="AB47">
            <v>0</v>
          </cell>
          <cell r="AC47">
            <v>4277492.3731940407</v>
          </cell>
          <cell r="AD47" t="str">
            <v xml:space="preserve"> </v>
          </cell>
          <cell r="AE47">
            <v>0</v>
          </cell>
          <cell r="AF47">
            <v>0</v>
          </cell>
          <cell r="AG47" t="str">
            <v xml:space="preserve"> </v>
          </cell>
          <cell r="AH47">
            <v>4277492.3731940407</v>
          </cell>
          <cell r="AI47">
            <v>0</v>
          </cell>
          <cell r="AJ47">
            <v>0</v>
          </cell>
          <cell r="AK47" t="str">
            <v xml:space="preserve"> </v>
          </cell>
          <cell r="AL47">
            <v>0</v>
          </cell>
          <cell r="AM47">
            <v>0</v>
          </cell>
          <cell r="AN47">
            <v>4277492.3731940407</v>
          </cell>
          <cell r="AO47">
            <v>1.3852783399720065E-2</v>
          </cell>
          <cell r="AP47">
            <v>8417.8154859471069</v>
          </cell>
          <cell r="AQ47">
            <v>4285910.1900000004</v>
          </cell>
        </row>
        <row r="48">
          <cell r="B48">
            <v>304113</v>
          </cell>
          <cell r="C48">
            <v>3</v>
          </cell>
          <cell r="D48">
            <v>3</v>
          </cell>
          <cell r="E48">
            <v>1879105</v>
          </cell>
          <cell r="F48">
            <v>0</v>
          </cell>
          <cell r="G48">
            <v>0</v>
          </cell>
          <cell r="H48" t="b">
            <v>0</v>
          </cell>
          <cell r="I48">
            <v>0</v>
          </cell>
          <cell r="J48">
            <v>0</v>
          </cell>
          <cell r="K48">
            <v>0</v>
          </cell>
          <cell r="L48">
            <v>252168</v>
          </cell>
          <cell r="M48">
            <v>0.60828309897065103</v>
          </cell>
          <cell r="N48">
            <v>153389.53250123112</v>
          </cell>
          <cell r="O48">
            <v>0</v>
          </cell>
          <cell r="P48">
            <v>0</v>
          </cell>
          <cell r="Q48">
            <v>0</v>
          </cell>
          <cell r="R48">
            <v>153389.53250123112</v>
          </cell>
          <cell r="S48" t="str">
            <v xml:space="preserve"> </v>
          </cell>
          <cell r="T48">
            <v>153389.53250123112</v>
          </cell>
          <cell r="U48">
            <v>0</v>
          </cell>
          <cell r="V48">
            <v>0</v>
          </cell>
          <cell r="W48" t="str">
            <v xml:space="preserve"> </v>
          </cell>
          <cell r="X48">
            <v>0</v>
          </cell>
          <cell r="Y48">
            <v>0</v>
          </cell>
          <cell r="Z48">
            <v>153389.53250123112</v>
          </cell>
          <cell r="AA48">
            <v>4.9468981766675893E-4</v>
          </cell>
          <cell r="AB48">
            <v>0</v>
          </cell>
          <cell r="AC48">
            <v>153389.53250123112</v>
          </cell>
          <cell r="AD48" t="str">
            <v xml:space="preserve"> </v>
          </cell>
          <cell r="AE48">
            <v>0</v>
          </cell>
          <cell r="AF48">
            <v>0</v>
          </cell>
          <cell r="AG48" t="str">
            <v xml:space="preserve"> </v>
          </cell>
          <cell r="AH48">
            <v>153389.53250123112</v>
          </cell>
          <cell r="AI48">
            <v>0</v>
          </cell>
          <cell r="AJ48">
            <v>0</v>
          </cell>
          <cell r="AK48" t="str">
            <v xml:space="preserve"> </v>
          </cell>
          <cell r="AL48">
            <v>0</v>
          </cell>
          <cell r="AM48">
            <v>0</v>
          </cell>
          <cell r="AN48">
            <v>153389.53250123112</v>
          </cell>
          <cell r="AO48">
            <v>4.9675646012600967E-4</v>
          </cell>
          <cell r="AP48">
            <v>301.86021842206037</v>
          </cell>
          <cell r="AQ48">
            <v>153691.39000000001</v>
          </cell>
        </row>
        <row r="49">
          <cell r="B49">
            <v>204019</v>
          </cell>
          <cell r="C49">
            <v>2</v>
          </cell>
          <cell r="D49">
            <v>1</v>
          </cell>
          <cell r="E49">
            <v>22917493</v>
          </cell>
          <cell r="F49">
            <v>0</v>
          </cell>
          <cell r="G49">
            <v>0</v>
          </cell>
          <cell r="H49" t="b">
            <v>0</v>
          </cell>
          <cell r="I49">
            <v>0</v>
          </cell>
          <cell r="J49">
            <v>0</v>
          </cell>
          <cell r="K49">
            <v>0</v>
          </cell>
          <cell r="L49">
            <v>12777674</v>
          </cell>
          <cell r="M49">
            <v>0.60828309897065103</v>
          </cell>
          <cell r="N49">
            <v>7772443.1383567145</v>
          </cell>
          <cell r="O49">
            <v>0</v>
          </cell>
          <cell r="P49">
            <v>0</v>
          </cell>
          <cell r="Q49">
            <v>0</v>
          </cell>
          <cell r="R49">
            <v>7772443.1383567145</v>
          </cell>
          <cell r="S49" t="str">
            <v xml:space="preserve"> </v>
          </cell>
          <cell r="T49">
            <v>7772443.1383567145</v>
          </cell>
          <cell r="U49">
            <v>0</v>
          </cell>
          <cell r="V49">
            <v>0</v>
          </cell>
          <cell r="W49" t="str">
            <v xml:space="preserve"> </v>
          </cell>
          <cell r="X49">
            <v>0</v>
          </cell>
          <cell r="Y49">
            <v>0</v>
          </cell>
          <cell r="Z49">
            <v>7772443.1383567145</v>
          </cell>
          <cell r="AA49">
            <v>2.5066563645130574E-2</v>
          </cell>
          <cell r="AB49">
            <v>0</v>
          </cell>
          <cell r="AC49">
            <v>7772443.1383567145</v>
          </cell>
          <cell r="AD49" t="str">
            <v xml:space="preserve"> </v>
          </cell>
          <cell r="AE49">
            <v>0</v>
          </cell>
          <cell r="AF49">
            <v>0</v>
          </cell>
          <cell r="AG49" t="str">
            <v xml:space="preserve"> </v>
          </cell>
          <cell r="AH49">
            <v>7772443.1383567145</v>
          </cell>
          <cell r="AI49">
            <v>0</v>
          </cell>
          <cell r="AJ49">
            <v>0</v>
          </cell>
          <cell r="AK49" t="str">
            <v xml:space="preserve"> </v>
          </cell>
          <cell r="AL49">
            <v>0</v>
          </cell>
          <cell r="AM49">
            <v>0</v>
          </cell>
          <cell r="AN49">
            <v>7772443.1383567145</v>
          </cell>
          <cell r="AO49">
            <v>2.5171283052901835E-2</v>
          </cell>
          <cell r="AP49">
            <v>15295.642050402435</v>
          </cell>
          <cell r="AQ49">
            <v>7787738.7800000003</v>
          </cell>
        </row>
        <row r="50">
          <cell r="B50">
            <v>10776</v>
          </cell>
          <cell r="C50">
            <v>2</v>
          </cell>
          <cell r="D50">
            <v>1</v>
          </cell>
          <cell r="E50">
            <v>37877261</v>
          </cell>
          <cell r="F50">
            <v>0</v>
          </cell>
          <cell r="G50">
            <v>0</v>
          </cell>
          <cell r="H50" t="b">
            <v>0</v>
          </cell>
          <cell r="I50">
            <v>0</v>
          </cell>
          <cell r="J50">
            <v>0</v>
          </cell>
          <cell r="K50">
            <v>0</v>
          </cell>
          <cell r="L50">
            <v>8823984</v>
          </cell>
          <cell r="M50">
            <v>0.60828309897065103</v>
          </cell>
          <cell r="N50">
            <v>5367480.3327874411</v>
          </cell>
          <cell r="O50">
            <v>0</v>
          </cell>
          <cell r="P50">
            <v>0</v>
          </cell>
          <cell r="Q50">
            <v>0</v>
          </cell>
          <cell r="R50">
            <v>5367480.3327874411</v>
          </cell>
          <cell r="S50" t="str">
            <v xml:space="preserve"> </v>
          </cell>
          <cell r="T50">
            <v>5367480.3327874411</v>
          </cell>
          <cell r="U50">
            <v>0</v>
          </cell>
          <cell r="V50">
            <v>0</v>
          </cell>
          <cell r="W50" t="str">
            <v xml:space="preserve"> </v>
          </cell>
          <cell r="X50">
            <v>0</v>
          </cell>
          <cell r="Y50">
            <v>0</v>
          </cell>
          <cell r="Z50">
            <v>5367480.3327874411</v>
          </cell>
          <cell r="AA50">
            <v>1.7310424146023278E-2</v>
          </cell>
          <cell r="AB50">
            <v>0</v>
          </cell>
          <cell r="AC50">
            <v>5367480.3327874411</v>
          </cell>
          <cell r="AD50" t="str">
            <v xml:space="preserve"> </v>
          </cell>
          <cell r="AE50">
            <v>0</v>
          </cell>
          <cell r="AF50">
            <v>0</v>
          </cell>
          <cell r="AG50" t="str">
            <v xml:space="preserve"> </v>
          </cell>
          <cell r="AH50">
            <v>5367480.3327874411</v>
          </cell>
          <cell r="AI50">
            <v>0</v>
          </cell>
          <cell r="AJ50">
            <v>0</v>
          </cell>
          <cell r="AK50" t="str">
            <v xml:space="preserve"> </v>
          </cell>
          <cell r="AL50">
            <v>0</v>
          </cell>
          <cell r="AM50">
            <v>0</v>
          </cell>
          <cell r="AN50">
            <v>5367480.3327874411</v>
          </cell>
          <cell r="AO50">
            <v>1.7382741093431946E-2</v>
          </cell>
          <cell r="AP50">
            <v>10562.838019069692</v>
          </cell>
          <cell r="AQ50">
            <v>5378043.1699999999</v>
          </cell>
        </row>
        <row r="51">
          <cell r="B51">
            <v>190170</v>
          </cell>
          <cell r="C51">
            <v>2</v>
          </cell>
          <cell r="D51">
            <v>1</v>
          </cell>
          <cell r="E51">
            <v>78208965</v>
          </cell>
          <cell r="F51">
            <v>0</v>
          </cell>
          <cell r="G51">
            <v>0</v>
          </cell>
          <cell r="H51" t="b">
            <v>0</v>
          </cell>
          <cell r="I51">
            <v>0</v>
          </cell>
          <cell r="J51">
            <v>0</v>
          </cell>
          <cell r="K51">
            <v>0</v>
          </cell>
          <cell r="L51">
            <v>16530568</v>
          </cell>
          <cell r="M51">
            <v>0.60828309897065103</v>
          </cell>
          <cell r="N51">
            <v>10055265.130785076</v>
          </cell>
          <cell r="O51">
            <v>0</v>
          </cell>
          <cell r="P51">
            <v>0</v>
          </cell>
          <cell r="Q51">
            <v>0</v>
          </cell>
          <cell r="R51">
            <v>10055265.130785076</v>
          </cell>
          <cell r="S51" t="str">
            <v xml:space="preserve"> </v>
          </cell>
          <cell r="T51">
            <v>10055265.130785076</v>
          </cell>
          <cell r="U51">
            <v>0</v>
          </cell>
          <cell r="V51">
            <v>0</v>
          </cell>
          <cell r="W51" t="str">
            <v xml:space="preserve"> </v>
          </cell>
          <cell r="X51">
            <v>0</v>
          </cell>
          <cell r="Y51">
            <v>0</v>
          </cell>
          <cell r="Z51">
            <v>10055265.130785076</v>
          </cell>
          <cell r="AA51">
            <v>3.2428792193489889E-2</v>
          </cell>
          <cell r="AB51">
            <v>0</v>
          </cell>
          <cell r="AC51">
            <v>10055265.130785076</v>
          </cell>
          <cell r="AD51" t="str">
            <v xml:space="preserve"> </v>
          </cell>
          <cell r="AE51">
            <v>0</v>
          </cell>
          <cell r="AF51">
            <v>0</v>
          </cell>
          <cell r="AG51" t="str">
            <v xml:space="preserve"> </v>
          </cell>
          <cell r="AH51">
            <v>10055265.130785076</v>
          </cell>
          <cell r="AI51">
            <v>0</v>
          </cell>
          <cell r="AJ51">
            <v>0</v>
          </cell>
          <cell r="AK51" t="str">
            <v xml:space="preserve"> </v>
          </cell>
          <cell r="AL51">
            <v>0</v>
          </cell>
          <cell r="AM51">
            <v>0</v>
          </cell>
          <cell r="AN51">
            <v>10055265.130785076</v>
          </cell>
          <cell r="AO51">
            <v>3.2564268438312116E-2</v>
          </cell>
          <cell r="AP51">
            <v>19788.081228073032</v>
          </cell>
          <cell r="AQ51">
            <v>10075053.210000001</v>
          </cell>
        </row>
        <row r="52">
          <cell r="B52">
            <v>300032</v>
          </cell>
          <cell r="C52">
            <v>2</v>
          </cell>
          <cell r="D52">
            <v>1</v>
          </cell>
          <cell r="E52">
            <v>16983803</v>
          </cell>
          <cell r="F52">
            <v>0</v>
          </cell>
          <cell r="G52">
            <v>0</v>
          </cell>
          <cell r="H52" t="b">
            <v>0</v>
          </cell>
          <cell r="I52">
            <v>0</v>
          </cell>
          <cell r="J52">
            <v>0</v>
          </cell>
          <cell r="K52">
            <v>0</v>
          </cell>
          <cell r="L52">
            <v>5019918</v>
          </cell>
          <cell r="M52">
            <v>0.60828309897065103</v>
          </cell>
          <cell r="N52">
            <v>3053531.2776185526</v>
          </cell>
          <cell r="O52">
            <v>0</v>
          </cell>
          <cell r="P52">
            <v>0</v>
          </cell>
          <cell r="Q52">
            <v>0</v>
          </cell>
          <cell r="R52">
            <v>3053531.2776185526</v>
          </cell>
          <cell r="S52" t="str">
            <v xml:space="preserve"> </v>
          </cell>
          <cell r="T52">
            <v>3053531.2776185526</v>
          </cell>
          <cell r="U52">
            <v>0</v>
          </cell>
          <cell r="V52">
            <v>0</v>
          </cell>
          <cell r="W52" t="str">
            <v xml:space="preserve"> </v>
          </cell>
          <cell r="X52">
            <v>0</v>
          </cell>
          <cell r="Y52">
            <v>0</v>
          </cell>
          <cell r="Z52">
            <v>3053531.2776185526</v>
          </cell>
          <cell r="AA52">
            <v>9.8478090801453044E-3</v>
          </cell>
          <cell r="AB52">
            <v>0</v>
          </cell>
          <cell r="AC52">
            <v>3053531.2776185526</v>
          </cell>
          <cell r="AD52" t="str">
            <v xml:space="preserve"> </v>
          </cell>
          <cell r="AE52">
            <v>0</v>
          </cell>
          <cell r="AF52">
            <v>0</v>
          </cell>
          <cell r="AG52" t="str">
            <v xml:space="preserve"> </v>
          </cell>
          <cell r="AH52">
            <v>3053531.2776185526</v>
          </cell>
          <cell r="AI52">
            <v>0</v>
          </cell>
          <cell r="AJ52">
            <v>0</v>
          </cell>
          <cell r="AK52" t="str">
            <v xml:space="preserve"> </v>
          </cell>
          <cell r="AL52">
            <v>0</v>
          </cell>
          <cell r="AM52">
            <v>0</v>
          </cell>
          <cell r="AN52">
            <v>3053531.2776185526</v>
          </cell>
          <cell r="AO52">
            <v>9.888949810455086E-3</v>
          </cell>
          <cell r="AP52">
            <v>6009.1428886331032</v>
          </cell>
          <cell r="AQ52">
            <v>3059540.42</v>
          </cell>
        </row>
        <row r="53">
          <cell r="B53">
            <v>190636</v>
          </cell>
          <cell r="C53">
            <v>3</v>
          </cell>
          <cell r="D53">
            <v>3</v>
          </cell>
          <cell r="E53">
            <v>40115508</v>
          </cell>
          <cell r="F53">
            <v>0</v>
          </cell>
          <cell r="G53">
            <v>0</v>
          </cell>
          <cell r="H53" t="b">
            <v>0</v>
          </cell>
          <cell r="I53">
            <v>0</v>
          </cell>
          <cell r="J53">
            <v>0</v>
          </cell>
          <cell r="K53">
            <v>0</v>
          </cell>
          <cell r="L53">
            <v>8577701</v>
          </cell>
          <cell r="M53">
            <v>0.60828309897065103</v>
          </cell>
          <cell r="N53">
            <v>5217670.5463236524</v>
          </cell>
          <cell r="O53">
            <v>0</v>
          </cell>
          <cell r="P53">
            <v>0</v>
          </cell>
          <cell r="Q53">
            <v>0</v>
          </cell>
          <cell r="R53">
            <v>5217670.5463236524</v>
          </cell>
          <cell r="S53" t="str">
            <v xml:space="preserve"> </v>
          </cell>
          <cell r="T53">
            <v>5217670.5463236524</v>
          </cell>
          <cell r="U53">
            <v>0</v>
          </cell>
          <cell r="V53">
            <v>0</v>
          </cell>
          <cell r="W53" t="str">
            <v xml:space="preserve"> </v>
          </cell>
          <cell r="X53">
            <v>0</v>
          </cell>
          <cell r="Y53">
            <v>0</v>
          </cell>
          <cell r="Z53">
            <v>5217670.5463236524</v>
          </cell>
          <cell r="AA53">
            <v>1.6827279209455506E-2</v>
          </cell>
          <cell r="AB53">
            <v>0</v>
          </cell>
          <cell r="AC53">
            <v>5217670.5463236524</v>
          </cell>
          <cell r="AD53" t="str">
            <v xml:space="preserve"> </v>
          </cell>
          <cell r="AE53">
            <v>0</v>
          </cell>
          <cell r="AF53">
            <v>0</v>
          </cell>
          <cell r="AG53" t="str">
            <v xml:space="preserve"> </v>
          </cell>
          <cell r="AH53">
            <v>5217670.5463236524</v>
          </cell>
          <cell r="AI53">
            <v>0</v>
          </cell>
          <cell r="AJ53">
            <v>0</v>
          </cell>
          <cell r="AK53" t="str">
            <v xml:space="preserve"> </v>
          </cell>
          <cell r="AL53">
            <v>0</v>
          </cell>
          <cell r="AM53">
            <v>0</v>
          </cell>
          <cell r="AN53">
            <v>5217670.5463236524</v>
          </cell>
          <cell r="AO53">
            <v>1.6897577744913444E-2</v>
          </cell>
          <cell r="AP53">
            <v>10268.022498568913</v>
          </cell>
          <cell r="AQ53">
            <v>5227938.57</v>
          </cell>
        </row>
        <row r="54">
          <cell r="B54">
            <v>190661</v>
          </cell>
          <cell r="C54">
            <v>3</v>
          </cell>
          <cell r="D54">
            <v>4</v>
          </cell>
          <cell r="E54">
            <v>10361953</v>
          </cell>
          <cell r="F54">
            <v>0</v>
          </cell>
          <cell r="G54">
            <v>0</v>
          </cell>
          <cell r="H54" t="b">
            <v>0</v>
          </cell>
          <cell r="I54">
            <v>0</v>
          </cell>
          <cell r="J54">
            <v>0</v>
          </cell>
          <cell r="K54">
            <v>0</v>
          </cell>
          <cell r="L54">
            <v>7520241</v>
          </cell>
          <cell r="M54">
            <v>0.60828309897065103</v>
          </cell>
          <cell r="N54">
            <v>4574435.5004861476</v>
          </cell>
          <cell r="O54">
            <v>0</v>
          </cell>
          <cell r="P54">
            <v>0</v>
          </cell>
          <cell r="Q54">
            <v>0</v>
          </cell>
          <cell r="R54">
            <v>4574435.5004861476</v>
          </cell>
          <cell r="S54" t="str">
            <v xml:space="preserve"> </v>
          </cell>
          <cell r="T54">
            <v>4574435.5004861476</v>
          </cell>
          <cell r="U54">
            <v>0</v>
          </cell>
          <cell r="V54">
            <v>0</v>
          </cell>
          <cell r="W54" t="str">
            <v xml:space="preserve"> </v>
          </cell>
          <cell r="X54">
            <v>0</v>
          </cell>
          <cell r="Y54">
            <v>0</v>
          </cell>
          <cell r="Z54">
            <v>4574435.5004861476</v>
          </cell>
          <cell r="AA54">
            <v>1.475281022611943E-2</v>
          </cell>
          <cell r="AB54">
            <v>0</v>
          </cell>
          <cell r="AC54">
            <v>4574435.5004861476</v>
          </cell>
          <cell r="AD54" t="str">
            <v xml:space="preserve"> </v>
          </cell>
          <cell r="AE54">
            <v>0</v>
          </cell>
          <cell r="AF54">
            <v>0</v>
          </cell>
          <cell r="AG54" t="str">
            <v xml:space="preserve"> </v>
          </cell>
          <cell r="AH54">
            <v>4574435.5004861476</v>
          </cell>
          <cell r="AI54">
            <v>0</v>
          </cell>
          <cell r="AJ54">
            <v>0</v>
          </cell>
          <cell r="AK54" t="str">
            <v xml:space="preserve"> </v>
          </cell>
          <cell r="AL54">
            <v>0</v>
          </cell>
          <cell r="AM54">
            <v>0</v>
          </cell>
          <cell r="AN54">
            <v>4574435.5004861476</v>
          </cell>
          <cell r="AO54">
            <v>1.4814442349760806E-2</v>
          </cell>
          <cell r="AP54">
            <v>9002.1794630822842</v>
          </cell>
          <cell r="AQ54">
            <v>4583437.68</v>
          </cell>
        </row>
        <row r="55">
          <cell r="B55">
            <v>190176</v>
          </cell>
          <cell r="C55">
            <v>3</v>
          </cell>
          <cell r="D55">
            <v>4</v>
          </cell>
          <cell r="E55">
            <v>35987844</v>
          </cell>
          <cell r="F55">
            <v>0</v>
          </cell>
          <cell r="G55">
            <v>0</v>
          </cell>
          <cell r="H55" t="b">
            <v>0</v>
          </cell>
          <cell r="I55">
            <v>0</v>
          </cell>
          <cell r="J55">
            <v>0</v>
          </cell>
          <cell r="K55">
            <v>0</v>
          </cell>
          <cell r="L55">
            <v>640594</v>
          </cell>
          <cell r="M55">
            <v>0.60828309897065103</v>
          </cell>
          <cell r="N55">
            <v>389662.50350200525</v>
          </cell>
          <cell r="O55">
            <v>0</v>
          </cell>
          <cell r="P55">
            <v>0</v>
          </cell>
          <cell r="Q55">
            <v>0</v>
          </cell>
          <cell r="R55">
            <v>389662.50350200525</v>
          </cell>
          <cell r="S55" t="str">
            <v xml:space="preserve"> </v>
          </cell>
          <cell r="T55">
            <v>389662.50350200525</v>
          </cell>
          <cell r="U55">
            <v>0</v>
          </cell>
          <cell r="V55">
            <v>0</v>
          </cell>
          <cell r="W55" t="str">
            <v xml:space="preserve"> </v>
          </cell>
          <cell r="X55">
            <v>0</v>
          </cell>
          <cell r="Y55">
            <v>0</v>
          </cell>
          <cell r="Z55">
            <v>389662.50350200525</v>
          </cell>
          <cell r="AA55">
            <v>1.2566833581517868E-3</v>
          </cell>
          <cell r="AB55">
            <v>0</v>
          </cell>
          <cell r="AC55">
            <v>389662.50350200525</v>
          </cell>
          <cell r="AD55" t="str">
            <v xml:space="preserve"> </v>
          </cell>
          <cell r="AE55">
            <v>0</v>
          </cell>
          <cell r="AF55">
            <v>0</v>
          </cell>
          <cell r="AG55" t="str">
            <v xml:space="preserve"> </v>
          </cell>
          <cell r="AH55">
            <v>389662.50350200525</v>
          </cell>
          <cell r="AI55">
            <v>0</v>
          </cell>
          <cell r="AJ55">
            <v>0</v>
          </cell>
          <cell r="AK55" t="str">
            <v xml:space="preserve"> </v>
          </cell>
          <cell r="AL55">
            <v>0</v>
          </cell>
          <cell r="AM55">
            <v>0</v>
          </cell>
          <cell r="AN55">
            <v>389662.50350200525</v>
          </cell>
          <cell r="AO55">
            <v>1.2619333453013904E-3</v>
          </cell>
          <cell r="AP55">
            <v>766.82943418618277</v>
          </cell>
          <cell r="AQ55">
            <v>390429.33</v>
          </cell>
        </row>
        <row r="56">
          <cell r="B56">
            <v>100697</v>
          </cell>
          <cell r="C56">
            <v>1</v>
          </cell>
          <cell r="D56">
            <v>4</v>
          </cell>
          <cell r="E56">
            <v>6731737</v>
          </cell>
          <cell r="F56">
            <v>0</v>
          </cell>
          <cell r="G56">
            <v>0</v>
          </cell>
          <cell r="H56" t="b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117505</v>
          </cell>
          <cell r="P56">
            <v>1.1895022727818083</v>
          </cell>
          <cell r="Q56">
            <v>139772.46456322639</v>
          </cell>
          <cell r="R56">
            <v>139772.46456322639</v>
          </cell>
          <cell r="S56" t="str">
            <v xml:space="preserve"> </v>
          </cell>
          <cell r="T56">
            <v>139772.46456322639</v>
          </cell>
          <cell r="U56">
            <v>0</v>
          </cell>
          <cell r="V56">
            <v>139772.46456322639</v>
          </cell>
          <cell r="W56">
            <v>1.0962737892275247E-4</v>
          </cell>
          <cell r="X56">
            <v>0</v>
          </cell>
          <cell r="Y56">
            <v>0</v>
          </cell>
          <cell r="Z56">
            <v>0</v>
          </cell>
          <cell r="AA56" t="str">
            <v xml:space="preserve"> </v>
          </cell>
          <cell r="AB56">
            <v>0</v>
          </cell>
          <cell r="AC56">
            <v>139772.46456322639</v>
          </cell>
          <cell r="AD56" t="str">
            <v xml:space="preserve"> </v>
          </cell>
          <cell r="AE56">
            <v>0</v>
          </cell>
          <cell r="AF56">
            <v>0</v>
          </cell>
          <cell r="AG56" t="str">
            <v xml:space="preserve"> </v>
          </cell>
          <cell r="AH56">
            <v>139772.46456322639</v>
          </cell>
          <cell r="AI56">
            <v>0</v>
          </cell>
          <cell r="AJ56">
            <v>139772.46456322639</v>
          </cell>
          <cell r="AK56">
            <v>1.09722863242343E-4</v>
          </cell>
          <cell r="AL56">
            <v>57.347228196691987</v>
          </cell>
          <cell r="AM56">
            <v>0</v>
          </cell>
          <cell r="AN56">
            <v>0</v>
          </cell>
          <cell r="AO56" t="str">
            <v xml:space="preserve"> </v>
          </cell>
          <cell r="AP56">
            <v>0</v>
          </cell>
          <cell r="AQ56">
            <v>139829.81</v>
          </cell>
        </row>
        <row r="57">
          <cell r="B57">
            <v>190766</v>
          </cell>
          <cell r="C57">
            <v>3</v>
          </cell>
          <cell r="D57">
            <v>3</v>
          </cell>
          <cell r="E57">
            <v>0</v>
          </cell>
          <cell r="F57">
            <v>0</v>
          </cell>
          <cell r="G57">
            <v>0</v>
          </cell>
          <cell r="H57" t="b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0.60828309897065103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 t="str">
            <v xml:space="preserve"> </v>
          </cell>
          <cell r="T57">
            <v>0</v>
          </cell>
          <cell r="U57">
            <v>0</v>
          </cell>
          <cell r="V57">
            <v>0</v>
          </cell>
          <cell r="W57" t="str">
            <v xml:space="preserve"> </v>
          </cell>
          <cell r="X57">
            <v>0</v>
          </cell>
          <cell r="Y57">
            <v>0</v>
          </cell>
          <cell r="Z57">
            <v>0</v>
          </cell>
          <cell r="AA57" t="str">
            <v xml:space="preserve"> </v>
          </cell>
          <cell r="AB57">
            <v>0</v>
          </cell>
          <cell r="AC57">
            <v>0</v>
          </cell>
          <cell r="AD57" t="str">
            <v xml:space="preserve"> </v>
          </cell>
          <cell r="AE57">
            <v>0</v>
          </cell>
          <cell r="AF57">
            <v>0</v>
          </cell>
          <cell r="AG57" t="str">
            <v xml:space="preserve"> </v>
          </cell>
          <cell r="AH57">
            <v>0</v>
          </cell>
          <cell r="AI57">
            <v>0</v>
          </cell>
          <cell r="AJ57">
            <v>0</v>
          </cell>
          <cell r="AK57" t="str">
            <v xml:space="preserve"> </v>
          </cell>
          <cell r="AL57">
            <v>0</v>
          </cell>
          <cell r="AM57">
            <v>0</v>
          </cell>
          <cell r="AN57">
            <v>0</v>
          </cell>
          <cell r="AO57" t="str">
            <v xml:space="preserve"> </v>
          </cell>
          <cell r="AP57">
            <v>0</v>
          </cell>
          <cell r="AQ57">
            <v>0</v>
          </cell>
        </row>
        <row r="58">
          <cell r="B58">
            <v>301258</v>
          </cell>
          <cell r="C58">
            <v>3</v>
          </cell>
          <cell r="D58">
            <v>3</v>
          </cell>
          <cell r="E58">
            <v>23959786</v>
          </cell>
          <cell r="F58">
            <v>0</v>
          </cell>
          <cell r="G58">
            <v>0</v>
          </cell>
          <cell r="H58" t="b">
            <v>0</v>
          </cell>
          <cell r="I58">
            <v>0</v>
          </cell>
          <cell r="J58">
            <v>0</v>
          </cell>
          <cell r="K58">
            <v>0</v>
          </cell>
          <cell r="L58">
            <v>10229607</v>
          </cell>
          <cell r="M58">
            <v>0.60828309897065103</v>
          </cell>
          <cell r="N58">
            <v>6222497.047211865</v>
          </cell>
          <cell r="O58">
            <v>0</v>
          </cell>
          <cell r="P58">
            <v>0</v>
          </cell>
          <cell r="Q58">
            <v>0</v>
          </cell>
          <cell r="R58">
            <v>6222497.047211865</v>
          </cell>
          <cell r="S58" t="str">
            <v xml:space="preserve"> </v>
          </cell>
          <cell r="T58">
            <v>6222497.047211865</v>
          </cell>
          <cell r="U58">
            <v>0</v>
          </cell>
          <cell r="V58">
            <v>0</v>
          </cell>
          <cell r="W58" t="str">
            <v xml:space="preserve"> </v>
          </cell>
          <cell r="X58">
            <v>0</v>
          </cell>
          <cell r="Y58">
            <v>0</v>
          </cell>
          <cell r="Z58">
            <v>6222497.047211865</v>
          </cell>
          <cell r="AA58">
            <v>2.0067900850356115E-2</v>
          </cell>
          <cell r="AB58">
            <v>0</v>
          </cell>
          <cell r="AC58">
            <v>6222497.047211865</v>
          </cell>
          <cell r="AD58" t="str">
            <v xml:space="preserve"> </v>
          </cell>
          <cell r="AE58">
            <v>0</v>
          </cell>
          <cell r="AF58">
            <v>0</v>
          </cell>
          <cell r="AG58" t="str">
            <v xml:space="preserve"> </v>
          </cell>
          <cell r="AH58">
            <v>6222497.047211865</v>
          </cell>
          <cell r="AI58">
            <v>0</v>
          </cell>
          <cell r="AJ58">
            <v>0</v>
          </cell>
          <cell r="AK58" t="str">
            <v xml:space="preserve"> </v>
          </cell>
          <cell r="AL58">
            <v>0</v>
          </cell>
          <cell r="AM58">
            <v>0</v>
          </cell>
          <cell r="AN58">
            <v>6222497.047211865</v>
          </cell>
          <cell r="AO58">
            <v>2.0151737578916633E-2</v>
          </cell>
          <cell r="AP58">
            <v>12245.453044763164</v>
          </cell>
          <cell r="AQ58">
            <v>6234742.5</v>
          </cell>
        </row>
        <row r="59">
          <cell r="B59">
            <v>190184</v>
          </cell>
          <cell r="C59">
            <v>3</v>
          </cell>
          <cell r="D59">
            <v>5</v>
          </cell>
          <cell r="E59">
            <v>3494490</v>
          </cell>
          <cell r="F59">
            <v>0</v>
          </cell>
          <cell r="G59">
            <v>0</v>
          </cell>
          <cell r="H59" t="b">
            <v>0</v>
          </cell>
          <cell r="I59">
            <v>0</v>
          </cell>
          <cell r="J59">
            <v>0</v>
          </cell>
          <cell r="K59">
            <v>0</v>
          </cell>
          <cell r="L59">
            <v>392696</v>
          </cell>
          <cell r="M59">
            <v>0.60828309897065103</v>
          </cell>
          <cell r="N59">
            <v>238870.33983337876</v>
          </cell>
          <cell r="O59">
            <v>0</v>
          </cell>
          <cell r="P59">
            <v>0</v>
          </cell>
          <cell r="Q59">
            <v>0</v>
          </cell>
          <cell r="R59">
            <v>238870.33983337876</v>
          </cell>
          <cell r="S59" t="str">
            <v xml:space="preserve"> </v>
          </cell>
          <cell r="T59">
            <v>238870.33983337876</v>
          </cell>
          <cell r="U59">
            <v>0</v>
          </cell>
          <cell r="V59">
            <v>0</v>
          </cell>
          <cell r="W59" t="str">
            <v xml:space="preserve"> </v>
          </cell>
          <cell r="X59">
            <v>0</v>
          </cell>
          <cell r="Y59">
            <v>0</v>
          </cell>
          <cell r="Z59">
            <v>238870.33983337876</v>
          </cell>
          <cell r="AA59">
            <v>7.7037020017791931E-4</v>
          </cell>
          <cell r="AB59">
            <v>0</v>
          </cell>
          <cell r="AC59">
            <v>238870.33983337876</v>
          </cell>
          <cell r="AD59" t="str">
            <v xml:space="preserve"> </v>
          </cell>
          <cell r="AE59">
            <v>238870.33983337876</v>
          </cell>
          <cell r="AF59">
            <v>9.9549598177127344E-2</v>
          </cell>
          <cell r="AG59">
            <v>126347.67494248928</v>
          </cell>
          <cell r="AH59">
            <v>126347.67494248928</v>
          </cell>
          <cell r="AI59">
            <v>0</v>
          </cell>
          <cell r="AJ59">
            <v>0</v>
          </cell>
          <cell r="AK59" t="str">
            <v xml:space="preserve"> </v>
          </cell>
          <cell r="AL59">
            <v>0</v>
          </cell>
          <cell r="AM59">
            <v>112522.66489088949</v>
          </cell>
          <cell r="AN59">
            <v>0</v>
          </cell>
          <cell r="AO59" t="str">
            <v xml:space="preserve"> </v>
          </cell>
          <cell r="AP59">
            <v>0</v>
          </cell>
          <cell r="AQ59">
            <v>126347.67</v>
          </cell>
        </row>
        <row r="60">
          <cell r="B60">
            <v>301155</v>
          </cell>
          <cell r="C60">
            <v>3</v>
          </cell>
          <cell r="D60">
            <v>4</v>
          </cell>
          <cell r="E60">
            <v>6755279</v>
          </cell>
          <cell r="F60">
            <v>0</v>
          </cell>
          <cell r="G60">
            <v>0</v>
          </cell>
          <cell r="H60" t="b">
            <v>0</v>
          </cell>
          <cell r="I60">
            <v>0</v>
          </cell>
          <cell r="J60">
            <v>0</v>
          </cell>
          <cell r="K60">
            <v>0</v>
          </cell>
          <cell r="L60">
            <v>2826250</v>
          </cell>
          <cell r="M60">
            <v>0.60828309897065103</v>
          </cell>
          <cell r="N60">
            <v>1719160.1084658024</v>
          </cell>
          <cell r="O60">
            <v>0</v>
          </cell>
          <cell r="P60">
            <v>0</v>
          </cell>
          <cell r="Q60">
            <v>0</v>
          </cell>
          <cell r="R60">
            <v>1719160.1084658024</v>
          </cell>
          <cell r="S60" t="str">
            <v xml:space="preserve"> </v>
          </cell>
          <cell r="T60">
            <v>1719160.1084658024</v>
          </cell>
          <cell r="U60">
            <v>0</v>
          </cell>
          <cell r="V60">
            <v>0</v>
          </cell>
          <cell r="W60" t="str">
            <v xml:space="preserve"> </v>
          </cell>
          <cell r="X60">
            <v>0</v>
          </cell>
          <cell r="Y60">
            <v>0</v>
          </cell>
          <cell r="Z60">
            <v>1719160.1084658024</v>
          </cell>
          <cell r="AA60">
            <v>5.5443874606638322E-3</v>
          </cell>
          <cell r="AB60">
            <v>0</v>
          </cell>
          <cell r="AC60">
            <v>1719160.1084658024</v>
          </cell>
          <cell r="AD60" t="str">
            <v xml:space="preserve"> </v>
          </cell>
          <cell r="AE60">
            <v>0</v>
          </cell>
          <cell r="AF60">
            <v>0</v>
          </cell>
          <cell r="AG60" t="str">
            <v xml:space="preserve"> </v>
          </cell>
          <cell r="AH60">
            <v>1719160.1084658024</v>
          </cell>
          <cell r="AI60">
            <v>0</v>
          </cell>
          <cell r="AJ60">
            <v>0</v>
          </cell>
          <cell r="AK60" t="str">
            <v xml:space="preserve"> </v>
          </cell>
          <cell r="AL60">
            <v>0</v>
          </cell>
          <cell r="AM60">
            <v>0</v>
          </cell>
          <cell r="AN60">
            <v>1719160.1084658024</v>
          </cell>
          <cell r="AO60">
            <v>5.5675499882266374E-3</v>
          </cell>
          <cell r="AP60">
            <v>3383.1907391712989</v>
          </cell>
          <cell r="AQ60">
            <v>1722543.3</v>
          </cell>
        </row>
        <row r="61">
          <cell r="B61">
            <v>190197</v>
          </cell>
          <cell r="C61">
            <v>3</v>
          </cell>
          <cell r="D61">
            <v>4</v>
          </cell>
          <cell r="E61">
            <v>15657813</v>
          </cell>
          <cell r="F61">
            <v>0</v>
          </cell>
          <cell r="G61">
            <v>0</v>
          </cell>
          <cell r="H61" t="b">
            <v>0</v>
          </cell>
          <cell r="I61">
            <v>0</v>
          </cell>
          <cell r="J61">
            <v>0</v>
          </cell>
          <cell r="K61">
            <v>0</v>
          </cell>
          <cell r="L61">
            <v>12984788</v>
          </cell>
          <cell r="M61">
            <v>0.60828309897065103</v>
          </cell>
          <cell r="N61">
            <v>7898427.0841169218</v>
          </cell>
          <cell r="O61">
            <v>0</v>
          </cell>
          <cell r="P61">
            <v>0</v>
          </cell>
          <cell r="Q61">
            <v>0</v>
          </cell>
          <cell r="R61">
            <v>7898427.0841169218</v>
          </cell>
          <cell r="S61" t="str">
            <v xml:space="preserve"> </v>
          </cell>
          <cell r="T61">
            <v>7898427.0841169218</v>
          </cell>
          <cell r="U61">
            <v>0</v>
          </cell>
          <cell r="V61">
            <v>0</v>
          </cell>
          <cell r="W61" t="str">
            <v xml:space="preserve"> </v>
          </cell>
          <cell r="X61">
            <v>0</v>
          </cell>
          <cell r="Y61">
            <v>0</v>
          </cell>
          <cell r="Z61">
            <v>7898427.0841169218</v>
          </cell>
          <cell r="AA61">
            <v>2.5472868913428821E-2</v>
          </cell>
          <cell r="AB61">
            <v>0</v>
          </cell>
          <cell r="AC61">
            <v>7898427.0841169218</v>
          </cell>
          <cell r="AD61" t="str">
            <v xml:space="preserve"> </v>
          </cell>
          <cell r="AE61">
            <v>0</v>
          </cell>
          <cell r="AF61">
            <v>0</v>
          </cell>
          <cell r="AG61" t="str">
            <v xml:space="preserve"> </v>
          </cell>
          <cell r="AH61">
            <v>7898427.0841169218</v>
          </cell>
          <cell r="AI61">
            <v>0</v>
          </cell>
          <cell r="AJ61">
            <v>0</v>
          </cell>
          <cell r="AK61" t="str">
            <v xml:space="preserve"> </v>
          </cell>
          <cell r="AL61">
            <v>0</v>
          </cell>
          <cell r="AM61">
            <v>0</v>
          </cell>
          <cell r="AN61">
            <v>7898427.0841169218</v>
          </cell>
          <cell r="AO61">
            <v>2.5579285723671078E-2</v>
          </cell>
          <cell r="AP61">
            <v>15543.569928952715</v>
          </cell>
          <cell r="AQ61">
            <v>7913970.6500000004</v>
          </cell>
        </row>
        <row r="62">
          <cell r="B62">
            <v>361323</v>
          </cell>
          <cell r="C62">
            <v>3</v>
          </cell>
          <cell r="D62">
            <v>3</v>
          </cell>
          <cell r="E62">
            <v>28391461</v>
          </cell>
          <cell r="F62">
            <v>0</v>
          </cell>
          <cell r="G62">
            <v>0</v>
          </cell>
          <cell r="H62" t="b">
            <v>0</v>
          </cell>
          <cell r="I62">
            <v>0</v>
          </cell>
          <cell r="J62">
            <v>0</v>
          </cell>
          <cell r="K62">
            <v>0</v>
          </cell>
          <cell r="L62">
            <v>17797070</v>
          </cell>
          <cell r="M62">
            <v>0.60828309897065103</v>
          </cell>
          <cell r="N62">
            <v>10825656.892197603</v>
          </cell>
          <cell r="O62">
            <v>0</v>
          </cell>
          <cell r="P62">
            <v>0</v>
          </cell>
          <cell r="Q62">
            <v>0</v>
          </cell>
          <cell r="R62">
            <v>10825656.892197603</v>
          </cell>
          <cell r="S62" t="str">
            <v xml:space="preserve"> </v>
          </cell>
          <cell r="T62">
            <v>10825656.892197603</v>
          </cell>
          <cell r="U62">
            <v>0</v>
          </cell>
          <cell r="V62">
            <v>0</v>
          </cell>
          <cell r="W62" t="str">
            <v xml:space="preserve"> </v>
          </cell>
          <cell r="X62">
            <v>0</v>
          </cell>
          <cell r="Y62">
            <v>0</v>
          </cell>
          <cell r="Z62">
            <v>10825656.892197603</v>
          </cell>
          <cell r="AA62">
            <v>3.491334869334152E-2</v>
          </cell>
          <cell r="AB62">
            <v>0</v>
          </cell>
          <cell r="AC62">
            <v>10825656.892197603</v>
          </cell>
          <cell r="AD62" t="str">
            <v xml:space="preserve"> </v>
          </cell>
          <cell r="AE62">
            <v>0</v>
          </cell>
          <cell r="AF62">
            <v>0</v>
          </cell>
          <cell r="AG62" t="str">
            <v xml:space="preserve"> </v>
          </cell>
          <cell r="AH62">
            <v>10825656.892197603</v>
          </cell>
          <cell r="AI62">
            <v>0</v>
          </cell>
          <cell r="AJ62">
            <v>0</v>
          </cell>
          <cell r="AK62" t="str">
            <v xml:space="preserve"> </v>
          </cell>
          <cell r="AL62">
            <v>0</v>
          </cell>
          <cell r="AM62">
            <v>0</v>
          </cell>
          <cell r="AN62">
            <v>10825656.892197603</v>
          </cell>
          <cell r="AO62">
            <v>3.5059204553372358E-2</v>
          </cell>
          <cell r="AP62">
            <v>21304.160073731389</v>
          </cell>
          <cell r="AQ62">
            <v>10846961.050000001</v>
          </cell>
        </row>
        <row r="63">
          <cell r="B63">
            <v>70924</v>
          </cell>
          <cell r="C63">
            <v>1</v>
          </cell>
          <cell r="D63">
            <v>3</v>
          </cell>
          <cell r="E63">
            <v>179227993</v>
          </cell>
          <cell r="F63">
            <v>0</v>
          </cell>
          <cell r="G63">
            <v>0</v>
          </cell>
          <cell r="H63" t="b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23220806</v>
          </cell>
          <cell r="P63">
            <v>1.1895022727818083</v>
          </cell>
          <cell r="Q63">
            <v>27621201.512825452</v>
          </cell>
          <cell r="R63">
            <v>27621201.512825452</v>
          </cell>
          <cell r="S63" t="str">
            <v xml:space="preserve"> </v>
          </cell>
          <cell r="T63">
            <v>27621201.512825452</v>
          </cell>
          <cell r="U63">
            <v>0</v>
          </cell>
          <cell r="V63">
            <v>27621201.512825452</v>
          </cell>
          <cell r="W63">
            <v>2.1664066195087223E-2</v>
          </cell>
          <cell r="X63">
            <v>0</v>
          </cell>
          <cell r="Y63">
            <v>0</v>
          </cell>
          <cell r="Z63">
            <v>0</v>
          </cell>
          <cell r="AA63" t="str">
            <v xml:space="preserve"> </v>
          </cell>
          <cell r="AB63">
            <v>0</v>
          </cell>
          <cell r="AC63">
            <v>27621201.512825452</v>
          </cell>
          <cell r="AD63" t="str">
            <v xml:space="preserve"> </v>
          </cell>
          <cell r="AE63">
            <v>0</v>
          </cell>
          <cell r="AF63">
            <v>0</v>
          </cell>
          <cell r="AG63" t="str">
            <v xml:space="preserve"> </v>
          </cell>
          <cell r="AH63">
            <v>27621201.512825452</v>
          </cell>
          <cell r="AI63">
            <v>0</v>
          </cell>
          <cell r="AJ63">
            <v>27621201.512825452</v>
          </cell>
          <cell r="AK63">
            <v>2.1682935373941347E-2</v>
          </cell>
          <cell r="AL63">
            <v>11332.699549747795</v>
          </cell>
          <cell r="AM63">
            <v>0</v>
          </cell>
          <cell r="AN63">
            <v>0</v>
          </cell>
          <cell r="AO63" t="str">
            <v xml:space="preserve"> </v>
          </cell>
          <cell r="AP63">
            <v>0</v>
          </cell>
          <cell r="AQ63">
            <v>27632534.210000001</v>
          </cell>
        </row>
        <row r="64">
          <cell r="B64">
            <v>190230</v>
          </cell>
          <cell r="C64">
            <v>3</v>
          </cell>
          <cell r="D64">
            <v>3</v>
          </cell>
          <cell r="E64">
            <v>28216109</v>
          </cell>
          <cell r="F64">
            <v>0</v>
          </cell>
          <cell r="G64">
            <v>0</v>
          </cell>
          <cell r="H64" t="b">
            <v>0</v>
          </cell>
          <cell r="I64">
            <v>0</v>
          </cell>
          <cell r="J64">
            <v>0</v>
          </cell>
          <cell r="K64">
            <v>0</v>
          </cell>
          <cell r="L64">
            <v>3491649</v>
          </cell>
          <cell r="M64">
            <v>0.60828309897065103</v>
          </cell>
          <cell r="N64">
            <v>2123911.0742377746</v>
          </cell>
          <cell r="O64">
            <v>0</v>
          </cell>
          <cell r="P64">
            <v>0</v>
          </cell>
          <cell r="Q64">
            <v>0</v>
          </cell>
          <cell r="R64">
            <v>2123911.0742377746</v>
          </cell>
          <cell r="S64" t="str">
            <v xml:space="preserve"> </v>
          </cell>
          <cell r="T64">
            <v>2123911.0742377746</v>
          </cell>
          <cell r="U64">
            <v>0</v>
          </cell>
          <cell r="V64">
            <v>0</v>
          </cell>
          <cell r="W64" t="str">
            <v xml:space="preserve"> </v>
          </cell>
          <cell r="X64">
            <v>0</v>
          </cell>
          <cell r="Y64">
            <v>0</v>
          </cell>
          <cell r="Z64">
            <v>2123911.0742377746</v>
          </cell>
          <cell r="AA64">
            <v>6.8497319531674161E-3</v>
          </cell>
          <cell r="AB64">
            <v>0</v>
          </cell>
          <cell r="AC64">
            <v>2123911.0742377746</v>
          </cell>
          <cell r="AD64" t="str">
            <v xml:space="preserve"> </v>
          </cell>
          <cell r="AE64">
            <v>0</v>
          </cell>
          <cell r="AF64">
            <v>0</v>
          </cell>
          <cell r="AG64" t="str">
            <v xml:space="preserve"> </v>
          </cell>
          <cell r="AH64">
            <v>2123911.0742377746</v>
          </cell>
          <cell r="AI64">
            <v>0</v>
          </cell>
          <cell r="AJ64">
            <v>0</v>
          </cell>
          <cell r="AK64" t="str">
            <v xml:space="preserve"> </v>
          </cell>
          <cell r="AL64">
            <v>0</v>
          </cell>
          <cell r="AM64">
            <v>0</v>
          </cell>
          <cell r="AN64">
            <v>2123911.0742377746</v>
          </cell>
          <cell r="AO64">
            <v>6.878347757219478E-3</v>
          </cell>
          <cell r="AP64">
            <v>4179.7132459041932</v>
          </cell>
          <cell r="AQ64">
            <v>2128090.79</v>
          </cell>
        </row>
        <row r="65">
          <cell r="B65">
            <v>150706</v>
          </cell>
          <cell r="C65">
            <v>3</v>
          </cell>
          <cell r="D65">
            <v>3</v>
          </cell>
          <cell r="E65">
            <v>10048754</v>
          </cell>
          <cell r="F65">
            <v>0</v>
          </cell>
          <cell r="G65">
            <v>0</v>
          </cell>
          <cell r="H65" t="b">
            <v>0</v>
          </cell>
          <cell r="I65">
            <v>0</v>
          </cell>
          <cell r="J65">
            <v>0</v>
          </cell>
          <cell r="K65">
            <v>0</v>
          </cell>
          <cell r="L65">
            <v>2833299</v>
          </cell>
          <cell r="M65">
            <v>0.60828309897065103</v>
          </cell>
          <cell r="N65">
            <v>1723447.8960304465</v>
          </cell>
          <cell r="O65">
            <v>0</v>
          </cell>
          <cell r="P65">
            <v>0</v>
          </cell>
          <cell r="Q65">
            <v>0</v>
          </cell>
          <cell r="R65">
            <v>1723447.8960304465</v>
          </cell>
          <cell r="S65" t="str">
            <v xml:space="preserve"> </v>
          </cell>
          <cell r="T65">
            <v>1723447.8960304465</v>
          </cell>
          <cell r="U65">
            <v>0</v>
          </cell>
          <cell r="V65">
            <v>0</v>
          </cell>
          <cell r="W65" t="str">
            <v xml:space="preserve"> </v>
          </cell>
          <cell r="X65">
            <v>0</v>
          </cell>
          <cell r="Y65">
            <v>0</v>
          </cell>
          <cell r="Z65">
            <v>1723447.8960304465</v>
          </cell>
          <cell r="AA65">
            <v>5.5582158152716063E-3</v>
          </cell>
          <cell r="AB65">
            <v>0</v>
          </cell>
          <cell r="AC65">
            <v>1723447.8960304465</v>
          </cell>
          <cell r="AD65" t="str">
            <v xml:space="preserve"> </v>
          </cell>
          <cell r="AE65">
            <v>0</v>
          </cell>
          <cell r="AF65">
            <v>0</v>
          </cell>
          <cell r="AG65" t="str">
            <v xml:space="preserve"> </v>
          </cell>
          <cell r="AH65">
            <v>1723447.8960304465</v>
          </cell>
          <cell r="AI65">
            <v>0</v>
          </cell>
          <cell r="AJ65">
            <v>0</v>
          </cell>
          <cell r="AK65" t="str">
            <v xml:space="preserve"> </v>
          </cell>
          <cell r="AL65">
            <v>0</v>
          </cell>
          <cell r="AM65">
            <v>0</v>
          </cell>
          <cell r="AN65">
            <v>1723447.8960304465</v>
          </cell>
          <cell r="AO65">
            <v>5.5814361129031551E-3</v>
          </cell>
          <cell r="AP65">
            <v>3391.6288148972317</v>
          </cell>
          <cell r="AQ65">
            <v>1726839.52</v>
          </cell>
        </row>
        <row r="66">
          <cell r="B66">
            <v>190857</v>
          </cell>
          <cell r="C66">
            <v>3</v>
          </cell>
          <cell r="D66">
            <v>4</v>
          </cell>
          <cell r="E66">
            <v>5533195</v>
          </cell>
          <cell r="F66">
            <v>0</v>
          </cell>
          <cell r="G66">
            <v>0</v>
          </cell>
          <cell r="H66" t="b">
            <v>0</v>
          </cell>
          <cell r="I66">
            <v>0</v>
          </cell>
          <cell r="J66">
            <v>0</v>
          </cell>
          <cell r="K66">
            <v>0</v>
          </cell>
          <cell r="L66">
            <v>67780</v>
          </cell>
          <cell r="M66">
            <v>0.60828309897065103</v>
          </cell>
          <cell r="N66">
            <v>41229.428448230727</v>
          </cell>
          <cell r="O66">
            <v>0</v>
          </cell>
          <cell r="P66">
            <v>0</v>
          </cell>
          <cell r="Q66">
            <v>0</v>
          </cell>
          <cell r="R66">
            <v>41229.428448230727</v>
          </cell>
          <cell r="S66" t="str">
            <v xml:space="preserve"> </v>
          </cell>
          <cell r="T66">
            <v>41229.428448230727</v>
          </cell>
          <cell r="U66">
            <v>0</v>
          </cell>
          <cell r="V66">
            <v>0</v>
          </cell>
          <cell r="W66" t="str">
            <v xml:space="preserve"> </v>
          </cell>
          <cell r="X66">
            <v>0</v>
          </cell>
          <cell r="Y66">
            <v>0</v>
          </cell>
          <cell r="Z66">
            <v>41229.428448230727</v>
          </cell>
          <cell r="AA66">
            <v>1.3296721170589812E-4</v>
          </cell>
          <cell r="AB66">
            <v>0</v>
          </cell>
          <cell r="AC66">
            <v>41229.428448230727</v>
          </cell>
          <cell r="AD66" t="str">
            <v xml:space="preserve"> </v>
          </cell>
          <cell r="AE66">
            <v>0</v>
          </cell>
          <cell r="AF66">
            <v>0</v>
          </cell>
          <cell r="AG66" t="str">
            <v xml:space="preserve"> </v>
          </cell>
          <cell r="AH66">
            <v>41229.428448230727</v>
          </cell>
          <cell r="AI66">
            <v>0</v>
          </cell>
          <cell r="AJ66">
            <v>0</v>
          </cell>
          <cell r="AK66" t="str">
            <v xml:space="preserve"> </v>
          </cell>
          <cell r="AL66">
            <v>0</v>
          </cell>
          <cell r="AM66">
            <v>0</v>
          </cell>
          <cell r="AN66">
            <v>41229.428448230727</v>
          </cell>
          <cell r="AO66">
            <v>1.3352270259248174E-4</v>
          </cell>
          <cell r="AP66">
            <v>81.136724741629592</v>
          </cell>
          <cell r="AQ66">
            <v>41310.57</v>
          </cell>
        </row>
        <row r="67">
          <cell r="B67">
            <v>500852</v>
          </cell>
          <cell r="C67">
            <v>3</v>
          </cell>
          <cell r="D67">
            <v>3</v>
          </cell>
          <cell r="E67">
            <v>21644503</v>
          </cell>
          <cell r="F67">
            <v>0</v>
          </cell>
          <cell r="G67">
            <v>0</v>
          </cell>
          <cell r="H67" t="b">
            <v>0</v>
          </cell>
          <cell r="I67">
            <v>0</v>
          </cell>
          <cell r="J67">
            <v>0</v>
          </cell>
          <cell r="K67">
            <v>0</v>
          </cell>
          <cell r="L67">
            <v>8867774</v>
          </cell>
          <cell r="M67">
            <v>0.60828309897065103</v>
          </cell>
          <cell r="N67">
            <v>5394117.049691366</v>
          </cell>
          <cell r="O67">
            <v>0</v>
          </cell>
          <cell r="P67">
            <v>0</v>
          </cell>
          <cell r="Q67">
            <v>0</v>
          </cell>
          <cell r="R67">
            <v>5394117.049691366</v>
          </cell>
          <cell r="S67" t="str">
            <v xml:space="preserve"> </v>
          </cell>
          <cell r="T67">
            <v>5394117.049691366</v>
          </cell>
          <cell r="U67">
            <v>0</v>
          </cell>
          <cell r="V67">
            <v>0</v>
          </cell>
          <cell r="W67" t="str">
            <v xml:space="preserve"> </v>
          </cell>
          <cell r="X67">
            <v>0</v>
          </cell>
          <cell r="Y67">
            <v>0</v>
          </cell>
          <cell r="Z67">
            <v>5394117.049691366</v>
          </cell>
          <cell r="AA67">
            <v>1.7396329047182933E-2</v>
          </cell>
          <cell r="AB67">
            <v>0</v>
          </cell>
          <cell r="AC67">
            <v>5394117.049691366</v>
          </cell>
          <cell r="AD67" t="str">
            <v xml:space="preserve"> </v>
          </cell>
          <cell r="AE67">
            <v>0</v>
          </cell>
          <cell r="AF67">
            <v>0</v>
          </cell>
          <cell r="AG67" t="str">
            <v xml:space="preserve"> </v>
          </cell>
          <cell r="AH67">
            <v>5394117.049691366</v>
          </cell>
          <cell r="AI67">
            <v>0</v>
          </cell>
          <cell r="AJ67">
            <v>0</v>
          </cell>
          <cell r="AK67" t="str">
            <v xml:space="preserve"> </v>
          </cell>
          <cell r="AL67">
            <v>0</v>
          </cell>
          <cell r="AM67">
            <v>0</v>
          </cell>
          <cell r="AN67">
            <v>5394117.049691366</v>
          </cell>
          <cell r="AO67">
            <v>1.7469004875469787E-2</v>
          </cell>
          <cell r="AP67">
            <v>10615.257275139858</v>
          </cell>
          <cell r="AQ67">
            <v>5404732.3099999996</v>
          </cell>
        </row>
        <row r="68">
          <cell r="B68">
            <v>240853</v>
          </cell>
          <cell r="C68">
            <v>3</v>
          </cell>
          <cell r="D68">
            <v>4</v>
          </cell>
          <cell r="E68">
            <v>655456</v>
          </cell>
          <cell r="F68">
            <v>0</v>
          </cell>
          <cell r="G68">
            <v>0</v>
          </cell>
          <cell r="H68" t="b">
            <v>0</v>
          </cell>
          <cell r="I68">
            <v>0</v>
          </cell>
          <cell r="J68">
            <v>0</v>
          </cell>
          <cell r="K68">
            <v>0</v>
          </cell>
          <cell r="L68">
            <v>7292</v>
          </cell>
          <cell r="M68">
            <v>0.60828309897065103</v>
          </cell>
          <cell r="N68">
            <v>4435.6003576939875</v>
          </cell>
          <cell r="O68">
            <v>0</v>
          </cell>
          <cell r="P68">
            <v>0</v>
          </cell>
          <cell r="Q68">
            <v>0</v>
          </cell>
          <cell r="R68">
            <v>4435.6003576939875</v>
          </cell>
          <cell r="S68" t="str">
            <v xml:space="preserve"> </v>
          </cell>
          <cell r="T68">
            <v>4435.6003576939875</v>
          </cell>
          <cell r="U68">
            <v>0</v>
          </cell>
          <cell r="V68">
            <v>0</v>
          </cell>
          <cell r="W68" t="str">
            <v xml:space="preserve"> </v>
          </cell>
          <cell r="X68">
            <v>0</v>
          </cell>
          <cell r="Y68">
            <v>0</v>
          </cell>
          <cell r="Z68">
            <v>4435.6003576939875</v>
          </cell>
          <cell r="AA68">
            <v>1.4305059128937875E-5</v>
          </cell>
          <cell r="AB68">
            <v>0</v>
          </cell>
          <cell r="AC68">
            <v>4435.6003576939875</v>
          </cell>
          <cell r="AD68" t="str">
            <v xml:space="preserve"> </v>
          </cell>
          <cell r="AE68">
            <v>0</v>
          </cell>
          <cell r="AF68">
            <v>0</v>
          </cell>
          <cell r="AG68" t="str">
            <v xml:space="preserve"> </v>
          </cell>
          <cell r="AH68">
            <v>4435.6003576939875</v>
          </cell>
          <cell r="AI68">
            <v>0</v>
          </cell>
          <cell r="AJ68">
            <v>0</v>
          </cell>
          <cell r="AK68" t="str">
            <v xml:space="preserve"> </v>
          </cell>
          <cell r="AL68">
            <v>0</v>
          </cell>
          <cell r="AM68">
            <v>0</v>
          </cell>
          <cell r="AN68">
            <v>4435.6003576939875</v>
          </cell>
          <cell r="AO68">
            <v>1.4364820703811992E-5</v>
          </cell>
          <cell r="AP68">
            <v>8.7289612985535996</v>
          </cell>
          <cell r="AQ68">
            <v>4444.33</v>
          </cell>
        </row>
        <row r="69">
          <cell r="B69">
            <v>190256</v>
          </cell>
          <cell r="C69">
            <v>3</v>
          </cell>
          <cell r="D69">
            <v>3</v>
          </cell>
          <cell r="E69">
            <v>7592644</v>
          </cell>
          <cell r="F69">
            <v>0</v>
          </cell>
          <cell r="G69">
            <v>0</v>
          </cell>
          <cell r="H69" t="b">
            <v>0</v>
          </cell>
          <cell r="I69">
            <v>0</v>
          </cell>
          <cell r="J69">
            <v>0</v>
          </cell>
          <cell r="K69">
            <v>0</v>
          </cell>
          <cell r="L69">
            <v>4468583</v>
          </cell>
          <cell r="M69">
            <v>0.60828309897065103</v>
          </cell>
          <cell r="N69">
            <v>2718163.5152475685</v>
          </cell>
          <cell r="O69">
            <v>0</v>
          </cell>
          <cell r="P69">
            <v>0</v>
          </cell>
          <cell r="Q69">
            <v>0</v>
          </cell>
          <cell r="R69">
            <v>2718163.5152475685</v>
          </cell>
          <cell r="S69" t="str">
            <v xml:space="preserve"> </v>
          </cell>
          <cell r="T69">
            <v>2718163.5152475685</v>
          </cell>
          <cell r="U69">
            <v>0</v>
          </cell>
          <cell r="V69">
            <v>0</v>
          </cell>
          <cell r="W69" t="str">
            <v xml:space="preserve"> </v>
          </cell>
          <cell r="X69">
            <v>0</v>
          </cell>
          <cell r="Y69">
            <v>0</v>
          </cell>
          <cell r="Z69">
            <v>2718163.5152475685</v>
          </cell>
          <cell r="AA69">
            <v>8.76622929752696E-3</v>
          </cell>
          <cell r="AB69">
            <v>0</v>
          </cell>
          <cell r="AC69">
            <v>2718163.5152475685</v>
          </cell>
          <cell r="AD69" t="str">
            <v xml:space="preserve"> </v>
          </cell>
          <cell r="AE69">
            <v>0</v>
          </cell>
          <cell r="AF69">
            <v>0</v>
          </cell>
          <cell r="AG69" t="str">
            <v xml:space="preserve"> </v>
          </cell>
          <cell r="AH69">
            <v>2718163.5152475685</v>
          </cell>
          <cell r="AI69">
            <v>0</v>
          </cell>
          <cell r="AJ69">
            <v>0</v>
          </cell>
          <cell r="AK69" t="str">
            <v xml:space="preserve"> </v>
          </cell>
          <cell r="AL69">
            <v>0</v>
          </cell>
          <cell r="AM69">
            <v>0</v>
          </cell>
          <cell r="AN69">
            <v>2718163.5152475685</v>
          </cell>
          <cell r="AO69">
            <v>8.802851562685449E-3</v>
          </cell>
          <cell r="AP69">
            <v>5349.1618302762663</v>
          </cell>
          <cell r="AQ69">
            <v>2723512.68</v>
          </cell>
        </row>
        <row r="70">
          <cell r="B70">
            <v>190328</v>
          </cell>
          <cell r="C70">
            <v>3</v>
          </cell>
          <cell r="D70">
            <v>3</v>
          </cell>
          <cell r="E70">
            <v>4381295</v>
          </cell>
          <cell r="F70">
            <v>0</v>
          </cell>
          <cell r="G70">
            <v>0</v>
          </cell>
          <cell r="H70" t="b">
            <v>0</v>
          </cell>
          <cell r="I70">
            <v>0</v>
          </cell>
          <cell r="J70">
            <v>0</v>
          </cell>
          <cell r="K70">
            <v>0</v>
          </cell>
          <cell r="L70">
            <v>2135099</v>
          </cell>
          <cell r="M70">
            <v>0.60828309897065103</v>
          </cell>
          <cell r="N70">
            <v>1298744.636329138</v>
          </cell>
          <cell r="O70">
            <v>0</v>
          </cell>
          <cell r="P70">
            <v>0</v>
          </cell>
          <cell r="Q70">
            <v>0</v>
          </cell>
          <cell r="R70">
            <v>1298744.636329138</v>
          </cell>
          <cell r="S70" t="str">
            <v xml:space="preserve"> </v>
          </cell>
          <cell r="T70">
            <v>1298744.636329138</v>
          </cell>
          <cell r="U70">
            <v>0</v>
          </cell>
          <cell r="V70">
            <v>0</v>
          </cell>
          <cell r="W70" t="str">
            <v xml:space="preserve"> </v>
          </cell>
          <cell r="X70">
            <v>0</v>
          </cell>
          <cell r="Y70">
            <v>0</v>
          </cell>
          <cell r="Z70">
            <v>1298744.636329138</v>
          </cell>
          <cell r="AA70">
            <v>4.1885240593988104E-3</v>
          </cell>
          <cell r="AB70">
            <v>0</v>
          </cell>
          <cell r="AC70">
            <v>1298744.636329138</v>
          </cell>
          <cell r="AD70" t="str">
            <v xml:space="preserve"> </v>
          </cell>
          <cell r="AE70">
            <v>0</v>
          </cell>
          <cell r="AF70">
            <v>0</v>
          </cell>
          <cell r="AG70" t="str">
            <v xml:space="preserve"> </v>
          </cell>
          <cell r="AH70">
            <v>1298744.636329138</v>
          </cell>
          <cell r="AI70">
            <v>0</v>
          </cell>
          <cell r="AJ70">
            <v>0</v>
          </cell>
          <cell r="AK70" t="str">
            <v xml:space="preserve"> </v>
          </cell>
          <cell r="AL70">
            <v>0</v>
          </cell>
          <cell r="AM70">
            <v>0</v>
          </cell>
          <cell r="AN70">
            <v>1298744.636329138</v>
          </cell>
          <cell r="AO70">
            <v>4.2060222599956494E-3</v>
          </cell>
          <cell r="AP70">
            <v>2555.8415441004513</v>
          </cell>
          <cell r="AQ70">
            <v>1301300.48</v>
          </cell>
        </row>
        <row r="71">
          <cell r="B71">
            <v>130699</v>
          </cell>
          <cell r="C71">
            <v>1</v>
          </cell>
          <cell r="D71">
            <v>3</v>
          </cell>
          <cell r="E71">
            <v>20271255</v>
          </cell>
          <cell r="F71">
            <v>0</v>
          </cell>
          <cell r="G71">
            <v>0</v>
          </cell>
          <cell r="H71" t="b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3711338</v>
          </cell>
          <cell r="P71">
            <v>1.1895022727818083</v>
          </cell>
          <cell r="Q71">
            <v>4414644.9860614911</v>
          </cell>
          <cell r="R71">
            <v>4414644.9860614911</v>
          </cell>
          <cell r="S71" t="str">
            <v xml:space="preserve"> </v>
          </cell>
          <cell r="T71">
            <v>4414644.9860614911</v>
          </cell>
          <cell r="U71">
            <v>0</v>
          </cell>
          <cell r="V71">
            <v>4414644.9860614911</v>
          </cell>
          <cell r="W71">
            <v>3.462527188089105E-3</v>
          </cell>
          <cell r="X71">
            <v>0</v>
          </cell>
          <cell r="Y71">
            <v>0</v>
          </cell>
          <cell r="Z71">
            <v>0</v>
          </cell>
          <cell r="AA71" t="str">
            <v xml:space="preserve"> </v>
          </cell>
          <cell r="AB71">
            <v>0</v>
          </cell>
          <cell r="AC71">
            <v>4414644.9860614911</v>
          </cell>
          <cell r="AD71" t="str">
            <v xml:space="preserve"> </v>
          </cell>
          <cell r="AE71">
            <v>0</v>
          </cell>
          <cell r="AF71">
            <v>0</v>
          </cell>
          <cell r="AG71" t="str">
            <v xml:space="preserve"> </v>
          </cell>
          <cell r="AH71">
            <v>4414644.9860614911</v>
          </cell>
          <cell r="AI71">
            <v>0</v>
          </cell>
          <cell r="AJ71">
            <v>4414644.9860614911</v>
          </cell>
          <cell r="AK71">
            <v>3.4655430136599362E-3</v>
          </cell>
          <cell r="AL71">
            <v>1811.2841768525122</v>
          </cell>
          <cell r="AM71">
            <v>0</v>
          </cell>
          <cell r="AN71">
            <v>0</v>
          </cell>
          <cell r="AO71" t="str">
            <v xml:space="preserve"> </v>
          </cell>
          <cell r="AP71">
            <v>0</v>
          </cell>
          <cell r="AQ71">
            <v>4416456.2699999996</v>
          </cell>
        </row>
        <row r="72">
          <cell r="B72">
            <v>301175</v>
          </cell>
          <cell r="C72">
            <v>3</v>
          </cell>
          <cell r="D72">
            <v>3</v>
          </cell>
          <cell r="E72">
            <v>10844160</v>
          </cell>
          <cell r="F72">
            <v>0</v>
          </cell>
          <cell r="G72">
            <v>0</v>
          </cell>
          <cell r="H72" t="b">
            <v>0</v>
          </cell>
          <cell r="I72">
            <v>0</v>
          </cell>
          <cell r="J72">
            <v>0</v>
          </cell>
          <cell r="K72">
            <v>0</v>
          </cell>
          <cell r="L72">
            <v>4971240</v>
          </cell>
          <cell r="M72">
            <v>0.60828309897065103</v>
          </cell>
          <cell r="N72">
            <v>3023921.2729268591</v>
          </cell>
          <cell r="O72">
            <v>0</v>
          </cell>
          <cell r="P72">
            <v>0</v>
          </cell>
          <cell r="Q72">
            <v>0</v>
          </cell>
          <cell r="R72">
            <v>3023921.2729268591</v>
          </cell>
          <cell r="S72" t="str">
            <v xml:space="preserve"> </v>
          </cell>
          <cell r="T72">
            <v>3023921.2729268591</v>
          </cell>
          <cell r="U72">
            <v>0</v>
          </cell>
          <cell r="V72">
            <v>0</v>
          </cell>
          <cell r="W72" t="str">
            <v xml:space="preserve"> </v>
          </cell>
          <cell r="X72">
            <v>0</v>
          </cell>
          <cell r="Y72">
            <v>0</v>
          </cell>
          <cell r="Z72">
            <v>3023921.2729268591</v>
          </cell>
          <cell r="AA72">
            <v>9.7523151596463405E-3</v>
          </cell>
          <cell r="AB72">
            <v>0</v>
          </cell>
          <cell r="AC72">
            <v>3023921.2729268591</v>
          </cell>
          <cell r="AD72" t="str">
            <v xml:space="preserve"> </v>
          </cell>
          <cell r="AE72">
            <v>0</v>
          </cell>
          <cell r="AF72">
            <v>0</v>
          </cell>
          <cell r="AG72" t="str">
            <v xml:space="preserve"> </v>
          </cell>
          <cell r="AH72">
            <v>3023921.2729268591</v>
          </cell>
          <cell r="AI72">
            <v>0</v>
          </cell>
          <cell r="AJ72">
            <v>0</v>
          </cell>
          <cell r="AK72" t="str">
            <v xml:space="preserve"> </v>
          </cell>
          <cell r="AL72">
            <v>0</v>
          </cell>
          <cell r="AM72">
            <v>0</v>
          </cell>
          <cell r="AN72">
            <v>3023921.2729268591</v>
          </cell>
          <cell r="AO72">
            <v>9.7930569494813942E-3</v>
          </cell>
          <cell r="AP72">
            <v>5950.8724034313764</v>
          </cell>
          <cell r="AQ72">
            <v>3029872.15</v>
          </cell>
        </row>
        <row r="73">
          <cell r="B73">
            <v>100717</v>
          </cell>
          <cell r="C73">
            <v>4</v>
          </cell>
          <cell r="D73">
            <v>2</v>
          </cell>
          <cell r="E73">
            <v>66280558</v>
          </cell>
          <cell r="F73">
            <v>38785189</v>
          </cell>
          <cell r="G73">
            <v>38785189</v>
          </cell>
          <cell r="H73">
            <v>36337000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36337000</v>
          </cell>
          <cell r="S73" t="str">
            <v xml:space="preserve"> </v>
          </cell>
          <cell r="T73">
            <v>36337000</v>
          </cell>
          <cell r="U73">
            <v>0</v>
          </cell>
          <cell r="V73">
            <v>0</v>
          </cell>
          <cell r="W73" t="str">
            <v xml:space="preserve"> </v>
          </cell>
          <cell r="X73">
            <v>0</v>
          </cell>
          <cell r="Y73">
            <v>0</v>
          </cell>
          <cell r="Z73">
            <v>0</v>
          </cell>
          <cell r="AA73" t="str">
            <v xml:space="preserve"> </v>
          </cell>
          <cell r="AB73">
            <v>0</v>
          </cell>
          <cell r="AC73">
            <v>36337000</v>
          </cell>
          <cell r="AD73" t="str">
            <v xml:space="preserve"> </v>
          </cell>
          <cell r="AE73">
            <v>0</v>
          </cell>
          <cell r="AF73">
            <v>0</v>
          </cell>
          <cell r="AG73" t="str">
            <v xml:space="preserve"> </v>
          </cell>
          <cell r="AH73">
            <v>36337000</v>
          </cell>
          <cell r="AI73">
            <v>0</v>
          </cell>
          <cell r="AJ73">
            <v>0</v>
          </cell>
          <cell r="AK73" t="str">
            <v xml:space="preserve"> </v>
          </cell>
          <cell r="AL73">
            <v>0</v>
          </cell>
          <cell r="AM73">
            <v>0</v>
          </cell>
          <cell r="AN73">
            <v>0</v>
          </cell>
          <cell r="AO73" t="str">
            <v xml:space="preserve"> </v>
          </cell>
          <cell r="AP73">
            <v>0</v>
          </cell>
          <cell r="AQ73">
            <v>36337000</v>
          </cell>
        </row>
        <row r="74">
          <cell r="B74">
            <v>301283</v>
          </cell>
          <cell r="C74">
            <v>3</v>
          </cell>
          <cell r="D74">
            <v>3</v>
          </cell>
          <cell r="E74">
            <v>17876749</v>
          </cell>
          <cell r="F74">
            <v>0</v>
          </cell>
          <cell r="G74">
            <v>0</v>
          </cell>
          <cell r="H74" t="b">
            <v>0</v>
          </cell>
          <cell r="I74">
            <v>0</v>
          </cell>
          <cell r="J74">
            <v>0</v>
          </cell>
          <cell r="K74">
            <v>0</v>
          </cell>
          <cell r="L74">
            <v>12041519</v>
          </cell>
          <cell r="M74">
            <v>0.60828309897065103</v>
          </cell>
          <cell r="N74">
            <v>7324652.4936339743</v>
          </cell>
          <cell r="O74">
            <v>0</v>
          </cell>
          <cell r="P74">
            <v>0</v>
          </cell>
          <cell r="Q74">
            <v>0</v>
          </cell>
          <cell r="R74">
            <v>7324652.4936339743</v>
          </cell>
          <cell r="S74" t="str">
            <v xml:space="preserve"> </v>
          </cell>
          <cell r="T74">
            <v>7324652.4936339743</v>
          </cell>
          <cell r="U74">
            <v>0</v>
          </cell>
          <cell r="V74">
            <v>0</v>
          </cell>
          <cell r="W74" t="str">
            <v xml:space="preserve"> </v>
          </cell>
          <cell r="X74">
            <v>0</v>
          </cell>
          <cell r="Y74">
            <v>0</v>
          </cell>
          <cell r="Z74">
            <v>7324652.4936339743</v>
          </cell>
          <cell r="AA74">
            <v>2.3622413781847075E-2</v>
          </cell>
          <cell r="AB74">
            <v>0</v>
          </cell>
          <cell r="AC74">
            <v>7324652.4936339743</v>
          </cell>
          <cell r="AD74" t="str">
            <v xml:space="preserve"> </v>
          </cell>
          <cell r="AE74">
            <v>0</v>
          </cell>
          <cell r="AF74">
            <v>0</v>
          </cell>
          <cell r="AG74" t="str">
            <v xml:space="preserve"> </v>
          </cell>
          <cell r="AH74">
            <v>7324652.4936339743</v>
          </cell>
          <cell r="AI74">
            <v>0</v>
          </cell>
          <cell r="AJ74">
            <v>0</v>
          </cell>
          <cell r="AK74" t="str">
            <v xml:space="preserve"> </v>
          </cell>
          <cell r="AL74">
            <v>0</v>
          </cell>
          <cell r="AM74">
            <v>0</v>
          </cell>
          <cell r="AN74">
            <v>7324652.4936339743</v>
          </cell>
          <cell r="AO74">
            <v>2.3721100032439036E-2</v>
          </cell>
          <cell r="AP74">
            <v>14414.420368458288</v>
          </cell>
          <cell r="AQ74">
            <v>7339066.9100000001</v>
          </cell>
        </row>
        <row r="75">
          <cell r="B75">
            <v>190315</v>
          </cell>
          <cell r="C75">
            <v>3</v>
          </cell>
          <cell r="D75">
            <v>3</v>
          </cell>
          <cell r="E75">
            <v>10792993</v>
          </cell>
          <cell r="F75">
            <v>0</v>
          </cell>
          <cell r="G75">
            <v>0</v>
          </cell>
          <cell r="H75" t="b">
            <v>0</v>
          </cell>
          <cell r="I75">
            <v>0</v>
          </cell>
          <cell r="J75">
            <v>0</v>
          </cell>
          <cell r="K75">
            <v>0</v>
          </cell>
          <cell r="L75">
            <v>8300745</v>
          </cell>
          <cell r="M75">
            <v>0.60828309897065103</v>
          </cell>
          <cell r="N75">
            <v>5049202.8923651371</v>
          </cell>
          <cell r="O75">
            <v>0</v>
          </cell>
          <cell r="P75">
            <v>0</v>
          </cell>
          <cell r="Q75">
            <v>0</v>
          </cell>
          <cell r="R75">
            <v>5049202.8923651371</v>
          </cell>
          <cell r="S75" t="str">
            <v xml:space="preserve"> </v>
          </cell>
          <cell r="T75">
            <v>5049202.8923651371</v>
          </cell>
          <cell r="U75">
            <v>0</v>
          </cell>
          <cell r="V75">
            <v>0</v>
          </cell>
          <cell r="W75" t="str">
            <v xml:space="preserve"> </v>
          </cell>
          <cell r="X75">
            <v>0</v>
          </cell>
          <cell r="Y75">
            <v>0</v>
          </cell>
          <cell r="Z75">
            <v>5049202.8923651371</v>
          </cell>
          <cell r="AA75">
            <v>1.6283961607135963E-2</v>
          </cell>
          <cell r="AB75">
            <v>0</v>
          </cell>
          <cell r="AC75">
            <v>5049202.8923651371</v>
          </cell>
          <cell r="AD75" t="str">
            <v xml:space="preserve"> </v>
          </cell>
          <cell r="AE75">
            <v>0</v>
          </cell>
          <cell r="AF75">
            <v>0</v>
          </cell>
          <cell r="AG75" t="str">
            <v xml:space="preserve"> </v>
          </cell>
          <cell r="AH75">
            <v>5049202.8923651371</v>
          </cell>
          <cell r="AI75">
            <v>0</v>
          </cell>
          <cell r="AJ75">
            <v>0</v>
          </cell>
          <cell r="AK75" t="str">
            <v xml:space="preserve"> </v>
          </cell>
          <cell r="AL75">
            <v>0</v>
          </cell>
          <cell r="AM75">
            <v>0</v>
          </cell>
          <cell r="AN75">
            <v>5049202.8923651371</v>
          </cell>
          <cell r="AO75">
            <v>1.6351990350118469E-2</v>
          </cell>
          <cell r="AP75">
            <v>9936.489557619625</v>
          </cell>
          <cell r="AQ75">
            <v>5059139.38</v>
          </cell>
        </row>
        <row r="76">
          <cell r="B76">
            <v>190317</v>
          </cell>
          <cell r="C76">
            <v>3</v>
          </cell>
          <cell r="D76">
            <v>5</v>
          </cell>
          <cell r="E76">
            <v>2519325</v>
          </cell>
          <cell r="F76">
            <v>0</v>
          </cell>
          <cell r="G76">
            <v>0</v>
          </cell>
          <cell r="H76" t="b">
            <v>0</v>
          </cell>
          <cell r="I76">
            <v>0</v>
          </cell>
          <cell r="J76">
            <v>0</v>
          </cell>
          <cell r="K76">
            <v>0</v>
          </cell>
          <cell r="L76">
            <v>238652</v>
          </cell>
          <cell r="M76">
            <v>0.60828309897065103</v>
          </cell>
          <cell r="N76">
            <v>145167.97813554382</v>
          </cell>
          <cell r="O76">
            <v>0</v>
          </cell>
          <cell r="P76">
            <v>0</v>
          </cell>
          <cell r="Q76">
            <v>0</v>
          </cell>
          <cell r="R76">
            <v>145167.97813554382</v>
          </cell>
          <cell r="S76" t="str">
            <v xml:space="preserve"> </v>
          </cell>
          <cell r="T76">
            <v>145167.97813554382</v>
          </cell>
          <cell r="U76">
            <v>0</v>
          </cell>
          <cell r="V76">
            <v>0</v>
          </cell>
          <cell r="W76" t="str">
            <v xml:space="preserve"> </v>
          </cell>
          <cell r="X76">
            <v>0</v>
          </cell>
          <cell r="Y76">
            <v>0</v>
          </cell>
          <cell r="Z76">
            <v>145167.97813554382</v>
          </cell>
          <cell r="AA76">
            <v>4.6817484520560642E-4</v>
          </cell>
          <cell r="AB76">
            <v>0</v>
          </cell>
          <cell r="AC76">
            <v>145167.97813554382</v>
          </cell>
          <cell r="AD76" t="str">
            <v xml:space="preserve"> </v>
          </cell>
          <cell r="AE76">
            <v>145167.97813554382</v>
          </cell>
          <cell r="AF76">
            <v>6.0498988286531559E-2</v>
          </cell>
          <cell r="AG76">
            <v>76784.905678629148</v>
          </cell>
          <cell r="AH76">
            <v>76784.905678629148</v>
          </cell>
          <cell r="AI76">
            <v>0</v>
          </cell>
          <cell r="AJ76">
            <v>0</v>
          </cell>
          <cell r="AK76" t="str">
            <v xml:space="preserve"> </v>
          </cell>
          <cell r="AL76">
            <v>0</v>
          </cell>
          <cell r="AM76">
            <v>68383.07245691467</v>
          </cell>
          <cell r="AN76">
            <v>0</v>
          </cell>
          <cell r="AO76" t="str">
            <v xml:space="preserve"> </v>
          </cell>
          <cell r="AP76">
            <v>0</v>
          </cell>
          <cell r="AQ76">
            <v>76784.91</v>
          </cell>
        </row>
        <row r="77">
          <cell r="B77">
            <v>270777</v>
          </cell>
          <cell r="C77">
            <v>3</v>
          </cell>
          <cell r="D77">
            <v>3</v>
          </cell>
          <cell r="E77">
            <v>3308955</v>
          </cell>
          <cell r="F77">
            <v>0</v>
          </cell>
          <cell r="G77">
            <v>0</v>
          </cell>
          <cell r="H77" t="b">
            <v>0</v>
          </cell>
          <cell r="I77">
            <v>0</v>
          </cell>
          <cell r="J77">
            <v>0</v>
          </cell>
          <cell r="K77">
            <v>0</v>
          </cell>
          <cell r="L77">
            <v>391219</v>
          </cell>
          <cell r="M77">
            <v>0.60828309897065103</v>
          </cell>
          <cell r="N77">
            <v>237971.90569619913</v>
          </cell>
          <cell r="O77">
            <v>0</v>
          </cell>
          <cell r="P77">
            <v>0</v>
          </cell>
          <cell r="Q77">
            <v>0</v>
          </cell>
          <cell r="R77">
            <v>237971.90569619913</v>
          </cell>
          <cell r="S77" t="str">
            <v xml:space="preserve"> </v>
          </cell>
          <cell r="T77">
            <v>237971.90569619913</v>
          </cell>
          <cell r="U77">
            <v>0</v>
          </cell>
          <cell r="V77">
            <v>0</v>
          </cell>
          <cell r="W77" t="str">
            <v xml:space="preserve"> </v>
          </cell>
          <cell r="X77">
            <v>0</v>
          </cell>
          <cell r="Y77">
            <v>0</v>
          </cell>
          <cell r="Z77">
            <v>237971.90569619913</v>
          </cell>
          <cell r="AA77">
            <v>7.6747269985791918E-4</v>
          </cell>
          <cell r="AB77">
            <v>0</v>
          </cell>
          <cell r="AC77">
            <v>237971.90569619913</v>
          </cell>
          <cell r="AD77" t="str">
            <v xml:space="preserve"> </v>
          </cell>
          <cell r="AE77">
            <v>0</v>
          </cell>
          <cell r="AF77">
            <v>0</v>
          </cell>
          <cell r="AG77" t="str">
            <v xml:space="preserve"> </v>
          </cell>
          <cell r="AH77">
            <v>237971.90569619913</v>
          </cell>
          <cell r="AI77">
            <v>0</v>
          </cell>
          <cell r="AJ77">
            <v>0</v>
          </cell>
          <cell r="AK77" t="str">
            <v xml:space="preserve"> </v>
          </cell>
          <cell r="AL77">
            <v>0</v>
          </cell>
          <cell r="AM77">
            <v>0</v>
          </cell>
          <cell r="AN77">
            <v>237971.90569619913</v>
          </cell>
          <cell r="AO77">
            <v>7.7067893457551063E-4</v>
          </cell>
          <cell r="AP77">
            <v>468.31260425930344</v>
          </cell>
          <cell r="AQ77">
            <v>238440.22</v>
          </cell>
        </row>
        <row r="78">
          <cell r="B78">
            <v>150775</v>
          </cell>
          <cell r="C78">
            <v>3</v>
          </cell>
          <cell r="D78">
            <v>4</v>
          </cell>
          <cell r="E78">
            <v>3523155</v>
          </cell>
          <cell r="F78">
            <v>0</v>
          </cell>
          <cell r="G78">
            <v>0</v>
          </cell>
          <cell r="H78" t="b">
            <v>0</v>
          </cell>
          <cell r="I78">
            <v>0</v>
          </cell>
          <cell r="J78">
            <v>0</v>
          </cell>
          <cell r="K78">
            <v>0</v>
          </cell>
          <cell r="L78">
            <v>2773472</v>
          </cell>
          <cell r="M78">
            <v>0.60828309897065103</v>
          </cell>
          <cell r="N78">
            <v>1687056.1430683294</v>
          </cell>
          <cell r="O78">
            <v>0</v>
          </cell>
          <cell r="P78">
            <v>0</v>
          </cell>
          <cell r="Q78">
            <v>0</v>
          </cell>
          <cell r="R78">
            <v>1687056.1430683294</v>
          </cell>
          <cell r="S78" t="str">
            <v xml:space="preserve"> </v>
          </cell>
          <cell r="T78">
            <v>1687056.1430683294</v>
          </cell>
          <cell r="U78">
            <v>0</v>
          </cell>
          <cell r="V78">
            <v>0</v>
          </cell>
          <cell r="W78" t="str">
            <v xml:space="preserve"> </v>
          </cell>
          <cell r="X78">
            <v>0</v>
          </cell>
          <cell r="Y78">
            <v>0</v>
          </cell>
          <cell r="Z78">
            <v>1687056.1430683294</v>
          </cell>
          <cell r="AA78">
            <v>5.4408503774620934E-3</v>
          </cell>
          <cell r="AB78">
            <v>0</v>
          </cell>
          <cell r="AC78">
            <v>1687056.1430683294</v>
          </cell>
          <cell r="AD78" t="str">
            <v xml:space="preserve"> </v>
          </cell>
          <cell r="AE78">
            <v>0</v>
          </cell>
          <cell r="AF78">
            <v>0</v>
          </cell>
          <cell r="AG78" t="str">
            <v xml:space="preserve"> </v>
          </cell>
          <cell r="AH78">
            <v>1687056.1430683294</v>
          </cell>
          <cell r="AI78">
            <v>0</v>
          </cell>
          <cell r="AJ78">
            <v>0</v>
          </cell>
          <cell r="AK78" t="str">
            <v xml:space="preserve"> </v>
          </cell>
          <cell r="AL78">
            <v>0</v>
          </cell>
          <cell r="AM78">
            <v>0</v>
          </cell>
          <cell r="AN78">
            <v>1687056.1430683294</v>
          </cell>
          <cell r="AO78">
            <v>5.4635803630064253E-3</v>
          </cell>
          <cell r="AP78">
            <v>3320.0123080940825</v>
          </cell>
          <cell r="AQ78">
            <v>1690376.16</v>
          </cell>
        </row>
        <row r="79">
          <cell r="B79">
            <v>190352</v>
          </cell>
          <cell r="C79">
            <v>3</v>
          </cell>
          <cell r="D79">
            <v>3</v>
          </cell>
          <cell r="E79">
            <v>8397764</v>
          </cell>
          <cell r="F79">
            <v>0</v>
          </cell>
          <cell r="G79">
            <v>0</v>
          </cell>
          <cell r="H79" t="b">
            <v>0</v>
          </cell>
          <cell r="I79">
            <v>0</v>
          </cell>
          <cell r="J79">
            <v>0</v>
          </cell>
          <cell r="K79">
            <v>0</v>
          </cell>
          <cell r="L79">
            <v>6434233</v>
          </cell>
          <cell r="M79">
            <v>0.60828309897065103</v>
          </cell>
          <cell r="N79">
            <v>3913835.188739229</v>
          </cell>
          <cell r="O79">
            <v>0</v>
          </cell>
          <cell r="P79">
            <v>0</v>
          </cell>
          <cell r="Q79">
            <v>0</v>
          </cell>
          <cell r="R79">
            <v>3913835.188739229</v>
          </cell>
          <cell r="S79" t="str">
            <v xml:space="preserve"> </v>
          </cell>
          <cell r="T79">
            <v>3913835.188739229</v>
          </cell>
          <cell r="U79">
            <v>0</v>
          </cell>
          <cell r="V79">
            <v>0</v>
          </cell>
          <cell r="W79" t="str">
            <v xml:space="preserve"> </v>
          </cell>
          <cell r="X79">
            <v>0</v>
          </cell>
          <cell r="Y79">
            <v>0</v>
          </cell>
          <cell r="Z79">
            <v>3913835.188739229</v>
          </cell>
          <cell r="AA79">
            <v>1.2622337289408026E-2</v>
          </cell>
          <cell r="AB79">
            <v>0</v>
          </cell>
          <cell r="AC79">
            <v>3913835.188739229</v>
          </cell>
          <cell r="AD79" t="str">
            <v xml:space="preserve"> </v>
          </cell>
          <cell r="AE79">
            <v>0</v>
          </cell>
          <cell r="AF79">
            <v>0</v>
          </cell>
          <cell r="AG79" t="str">
            <v xml:space="preserve"> </v>
          </cell>
          <cell r="AH79">
            <v>3913835.188739229</v>
          </cell>
          <cell r="AI79">
            <v>0</v>
          </cell>
          <cell r="AJ79">
            <v>0</v>
          </cell>
          <cell r="AK79" t="str">
            <v xml:space="preserve"> </v>
          </cell>
          <cell r="AL79">
            <v>0</v>
          </cell>
          <cell r="AM79">
            <v>0</v>
          </cell>
          <cell r="AN79">
            <v>3913835.188739229</v>
          </cell>
          <cell r="AO79">
            <v>1.2675069036142395E-2</v>
          </cell>
          <cell r="AP79">
            <v>7702.1627595826149</v>
          </cell>
          <cell r="AQ79">
            <v>3921537.35</v>
          </cell>
        </row>
        <row r="80">
          <cell r="B80">
            <v>304159</v>
          </cell>
          <cell r="C80">
            <v>3</v>
          </cell>
          <cell r="D80">
            <v>4</v>
          </cell>
          <cell r="E80">
            <v>1715399</v>
          </cell>
          <cell r="F80">
            <v>0</v>
          </cell>
          <cell r="G80">
            <v>0</v>
          </cell>
          <cell r="H80" t="b">
            <v>0</v>
          </cell>
          <cell r="I80">
            <v>0</v>
          </cell>
          <cell r="J80">
            <v>0</v>
          </cell>
          <cell r="K80">
            <v>0</v>
          </cell>
          <cell r="L80">
            <v>13247</v>
          </cell>
          <cell r="M80">
            <v>0.60828309897065103</v>
          </cell>
          <cell r="N80">
            <v>8057.9262120642143</v>
          </cell>
          <cell r="O80">
            <v>0</v>
          </cell>
          <cell r="P80">
            <v>0</v>
          </cell>
          <cell r="Q80">
            <v>0</v>
          </cell>
          <cell r="R80">
            <v>8057.9262120642143</v>
          </cell>
          <cell r="S80" t="str">
            <v xml:space="preserve"> </v>
          </cell>
          <cell r="T80">
            <v>8057.9262120642143</v>
          </cell>
          <cell r="U80">
            <v>0</v>
          </cell>
          <cell r="V80">
            <v>0</v>
          </cell>
          <cell r="W80" t="str">
            <v xml:space="preserve"> </v>
          </cell>
          <cell r="X80">
            <v>0</v>
          </cell>
          <cell r="Y80">
            <v>0</v>
          </cell>
          <cell r="Z80">
            <v>8057.9262120642143</v>
          </cell>
          <cell r="AA80">
            <v>2.5987262517970382E-5</v>
          </cell>
          <cell r="AB80">
            <v>0</v>
          </cell>
          <cell r="AC80">
            <v>8057.9262120642143</v>
          </cell>
          <cell r="AD80" t="str">
            <v xml:space="preserve"> </v>
          </cell>
          <cell r="AE80">
            <v>0</v>
          </cell>
          <cell r="AF80">
            <v>0</v>
          </cell>
          <cell r="AG80" t="str">
            <v xml:space="preserve"> </v>
          </cell>
          <cell r="AH80">
            <v>8057.9262120642143</v>
          </cell>
          <cell r="AI80">
            <v>0</v>
          </cell>
          <cell r="AJ80">
            <v>0</v>
          </cell>
          <cell r="AK80" t="str">
            <v xml:space="preserve"> </v>
          </cell>
          <cell r="AL80">
            <v>0</v>
          </cell>
          <cell r="AM80">
            <v>0</v>
          </cell>
          <cell r="AN80">
            <v>8057.9262120642143</v>
          </cell>
          <cell r="AO80">
            <v>2.6095828286258564E-5</v>
          </cell>
          <cell r="AP80">
            <v>15.857453417709754</v>
          </cell>
          <cell r="AQ80">
            <v>8073.78</v>
          </cell>
        </row>
        <row r="81">
          <cell r="B81">
            <v>362041</v>
          </cell>
          <cell r="C81">
            <v>1</v>
          </cell>
          <cell r="D81">
            <v>3</v>
          </cell>
          <cell r="E81">
            <v>13737740</v>
          </cell>
          <cell r="F81">
            <v>0</v>
          </cell>
          <cell r="G81">
            <v>0</v>
          </cell>
          <cell r="H81" t="b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363589</v>
          </cell>
          <cell r="P81">
            <v>1.1895022727818083</v>
          </cell>
          <cell r="Q81">
            <v>432489.94185846491</v>
          </cell>
          <cell r="R81">
            <v>432489.94185846491</v>
          </cell>
          <cell r="S81" t="str">
            <v xml:space="preserve"> </v>
          </cell>
          <cell r="T81">
            <v>432489.94185846491</v>
          </cell>
          <cell r="U81">
            <v>0</v>
          </cell>
          <cell r="V81">
            <v>432489.94185846491</v>
          </cell>
          <cell r="W81">
            <v>3.3921372771494526E-4</v>
          </cell>
          <cell r="X81">
            <v>0</v>
          </cell>
          <cell r="Y81">
            <v>0</v>
          </cell>
          <cell r="Z81">
            <v>0</v>
          </cell>
          <cell r="AA81" t="str">
            <v xml:space="preserve"> </v>
          </cell>
          <cell r="AB81">
            <v>0</v>
          </cell>
          <cell r="AC81">
            <v>432489.94185846491</v>
          </cell>
          <cell r="AD81" t="str">
            <v xml:space="preserve"> </v>
          </cell>
          <cell r="AE81">
            <v>0</v>
          </cell>
          <cell r="AF81">
            <v>0</v>
          </cell>
          <cell r="AG81" t="str">
            <v xml:space="preserve"> </v>
          </cell>
          <cell r="AH81">
            <v>432489.94185846491</v>
          </cell>
          <cell r="AI81">
            <v>0</v>
          </cell>
          <cell r="AJ81">
            <v>432489.94185846491</v>
          </cell>
          <cell r="AK81">
            <v>3.395091793831773E-4</v>
          </cell>
          <cell r="AL81">
            <v>177.44624784313044</v>
          </cell>
          <cell r="AM81">
            <v>0</v>
          </cell>
          <cell r="AN81">
            <v>0</v>
          </cell>
          <cell r="AO81" t="str">
            <v xml:space="preserve"> </v>
          </cell>
          <cell r="AP81">
            <v>0</v>
          </cell>
          <cell r="AQ81">
            <v>432667.39</v>
          </cell>
        </row>
        <row r="82">
          <cell r="B82">
            <v>190380</v>
          </cell>
          <cell r="C82">
            <v>3</v>
          </cell>
          <cell r="D82">
            <v>4</v>
          </cell>
          <cell r="E82">
            <v>2480846</v>
          </cell>
          <cell r="F82">
            <v>0</v>
          </cell>
          <cell r="G82">
            <v>0</v>
          </cell>
          <cell r="H82" t="b">
            <v>0</v>
          </cell>
          <cell r="I82">
            <v>0</v>
          </cell>
          <cell r="J82">
            <v>0</v>
          </cell>
          <cell r="K82">
            <v>0</v>
          </cell>
          <cell r="L82">
            <v>902697</v>
          </cell>
          <cell r="M82">
            <v>0.60828309897065103</v>
          </cell>
          <cell r="N82">
            <v>549095.32859150972</v>
          </cell>
          <cell r="O82">
            <v>0</v>
          </cell>
          <cell r="P82">
            <v>0</v>
          </cell>
          <cell r="Q82">
            <v>0</v>
          </cell>
          <cell r="R82">
            <v>549095.32859150972</v>
          </cell>
          <cell r="S82" t="str">
            <v xml:space="preserve"> </v>
          </cell>
          <cell r="T82">
            <v>549095.32859150972</v>
          </cell>
          <cell r="U82">
            <v>0</v>
          </cell>
          <cell r="V82">
            <v>0</v>
          </cell>
          <cell r="W82" t="str">
            <v xml:space="preserve"> </v>
          </cell>
          <cell r="X82">
            <v>0</v>
          </cell>
          <cell r="Y82">
            <v>0</v>
          </cell>
          <cell r="Z82">
            <v>549095.32859150972</v>
          </cell>
          <cell r="AA82">
            <v>1.7708631322702732E-3</v>
          </cell>
          <cell r="AB82">
            <v>0</v>
          </cell>
          <cell r="AC82">
            <v>549095.32859150972</v>
          </cell>
          <cell r="AD82" t="str">
            <v xml:space="preserve"> </v>
          </cell>
          <cell r="AE82">
            <v>0</v>
          </cell>
          <cell r="AF82">
            <v>0</v>
          </cell>
          <cell r="AG82" t="str">
            <v xml:space="preserve"> </v>
          </cell>
          <cell r="AH82">
            <v>549095.32859150972</v>
          </cell>
          <cell r="AI82">
            <v>0</v>
          </cell>
          <cell r="AJ82">
            <v>0</v>
          </cell>
          <cell r="AK82" t="str">
            <v xml:space="preserve"> </v>
          </cell>
          <cell r="AL82">
            <v>0</v>
          </cell>
          <cell r="AM82">
            <v>0</v>
          </cell>
          <cell r="AN82">
            <v>549095.32859150972</v>
          </cell>
          <cell r="AO82">
            <v>1.7782611841564691E-3</v>
          </cell>
          <cell r="AP82">
            <v>1080.582443406533</v>
          </cell>
          <cell r="AQ82">
            <v>550175.91</v>
          </cell>
        </row>
        <row r="83">
          <cell r="B83">
            <v>320874</v>
          </cell>
          <cell r="C83">
            <v>1</v>
          </cell>
          <cell r="D83">
            <v>4</v>
          </cell>
          <cell r="E83">
            <v>3549361</v>
          </cell>
          <cell r="F83">
            <v>0</v>
          </cell>
          <cell r="G83">
            <v>0</v>
          </cell>
          <cell r="H83" t="b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14534</v>
          </cell>
          <cell r="P83">
            <v>1.1895022727818083</v>
          </cell>
          <cell r="Q83">
            <v>17288.226032610801</v>
          </cell>
          <cell r="R83">
            <v>17288.226032610801</v>
          </cell>
          <cell r="S83" t="str">
            <v xml:space="preserve"> </v>
          </cell>
          <cell r="T83">
            <v>17288.226032610801</v>
          </cell>
          <cell r="U83">
            <v>0</v>
          </cell>
          <cell r="V83">
            <v>17288.226032610801</v>
          </cell>
          <cell r="W83">
            <v>1.3559630017984632E-5</v>
          </cell>
          <cell r="X83">
            <v>0</v>
          </cell>
          <cell r="Y83">
            <v>0</v>
          </cell>
          <cell r="Z83">
            <v>0</v>
          </cell>
          <cell r="AA83" t="str">
            <v xml:space="preserve"> </v>
          </cell>
          <cell r="AB83">
            <v>0</v>
          </cell>
          <cell r="AC83">
            <v>17288.226032610801</v>
          </cell>
          <cell r="AD83" t="str">
            <v xml:space="preserve"> </v>
          </cell>
          <cell r="AE83">
            <v>0</v>
          </cell>
          <cell r="AF83">
            <v>0</v>
          </cell>
          <cell r="AG83" t="str">
            <v xml:space="preserve"> </v>
          </cell>
          <cell r="AH83">
            <v>17288.226032610801</v>
          </cell>
          <cell r="AI83">
            <v>0</v>
          </cell>
          <cell r="AJ83">
            <v>17288.226032610801</v>
          </cell>
          <cell r="AK83">
            <v>1.3571440316277716E-5</v>
          </cell>
          <cell r="AL83">
            <v>7.0931842441659612</v>
          </cell>
          <cell r="AM83">
            <v>0</v>
          </cell>
          <cell r="AN83">
            <v>0</v>
          </cell>
          <cell r="AO83" t="str">
            <v xml:space="preserve"> </v>
          </cell>
          <cell r="AP83">
            <v>0</v>
          </cell>
          <cell r="AQ83">
            <v>17295.32</v>
          </cell>
        </row>
        <row r="84">
          <cell r="B84">
            <v>220733</v>
          </cell>
          <cell r="C84">
            <v>1</v>
          </cell>
          <cell r="D84">
            <v>4</v>
          </cell>
          <cell r="E84">
            <v>4405569</v>
          </cell>
          <cell r="F84">
            <v>0</v>
          </cell>
          <cell r="G84">
            <v>0</v>
          </cell>
          <cell r="H84" t="b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12209</v>
          </cell>
          <cell r="P84">
            <v>1.1895022727818083</v>
          </cell>
          <cell r="Q84">
            <v>14522.633248393098</v>
          </cell>
          <cell r="R84">
            <v>14522.633248393098</v>
          </cell>
          <cell r="S84" t="str">
            <v xml:space="preserve"> </v>
          </cell>
          <cell r="T84">
            <v>14522.633248393098</v>
          </cell>
          <cell r="U84">
            <v>0</v>
          </cell>
          <cell r="V84">
            <v>14522.633248393098</v>
          </cell>
          <cell r="W84">
            <v>1.1390499717185523E-5</v>
          </cell>
          <cell r="X84">
            <v>0</v>
          </cell>
          <cell r="Y84">
            <v>0</v>
          </cell>
          <cell r="Z84">
            <v>0</v>
          </cell>
          <cell r="AA84" t="str">
            <v xml:space="preserve"> </v>
          </cell>
          <cell r="AB84">
            <v>0</v>
          </cell>
          <cell r="AC84">
            <v>14522.633248393098</v>
          </cell>
          <cell r="AD84" t="str">
            <v xml:space="preserve"> </v>
          </cell>
          <cell r="AE84">
            <v>0</v>
          </cell>
          <cell r="AF84">
            <v>0</v>
          </cell>
          <cell r="AG84" t="str">
            <v xml:space="preserve"> </v>
          </cell>
          <cell r="AH84">
            <v>14522.633248393098</v>
          </cell>
          <cell r="AI84">
            <v>0</v>
          </cell>
          <cell r="AJ84">
            <v>14522.633248393098</v>
          </cell>
          <cell r="AK84">
            <v>1.1400420725294802E-5</v>
          </cell>
          <cell r="AL84">
            <v>5.9584895030289138</v>
          </cell>
          <cell r="AM84">
            <v>0</v>
          </cell>
          <cell r="AN84">
            <v>0</v>
          </cell>
          <cell r="AO84" t="str">
            <v xml:space="preserve"> </v>
          </cell>
          <cell r="AP84">
            <v>0</v>
          </cell>
          <cell r="AQ84">
            <v>14528.59</v>
          </cell>
        </row>
        <row r="85">
          <cell r="B85">
            <v>331216</v>
          </cell>
          <cell r="C85">
            <v>3</v>
          </cell>
          <cell r="D85">
            <v>3</v>
          </cell>
          <cell r="E85">
            <v>6877770</v>
          </cell>
          <cell r="F85">
            <v>0</v>
          </cell>
          <cell r="G85">
            <v>0</v>
          </cell>
          <cell r="H85" t="b">
            <v>0</v>
          </cell>
          <cell r="I85">
            <v>0</v>
          </cell>
          <cell r="J85">
            <v>0</v>
          </cell>
          <cell r="K85">
            <v>0</v>
          </cell>
          <cell r="L85">
            <v>5198072</v>
          </cell>
          <cell r="M85">
            <v>0.60828309897065103</v>
          </cell>
          <cell r="N85">
            <v>3161899.3448325698</v>
          </cell>
          <cell r="O85">
            <v>0</v>
          </cell>
          <cell r="P85">
            <v>0</v>
          </cell>
          <cell r="Q85">
            <v>0</v>
          </cell>
          <cell r="R85">
            <v>3161899.3448325698</v>
          </cell>
          <cell r="S85" t="str">
            <v xml:space="preserve"> </v>
          </cell>
          <cell r="T85">
            <v>3161899.3448325698</v>
          </cell>
          <cell r="U85">
            <v>0</v>
          </cell>
          <cell r="V85">
            <v>0</v>
          </cell>
          <cell r="W85" t="str">
            <v xml:space="preserve"> </v>
          </cell>
          <cell r="X85">
            <v>0</v>
          </cell>
          <cell r="Y85">
            <v>0</v>
          </cell>
          <cell r="Z85">
            <v>3161899.3448325698</v>
          </cell>
          <cell r="AA85">
            <v>1.0197302155303943E-2</v>
          </cell>
          <cell r="AB85">
            <v>0</v>
          </cell>
          <cell r="AC85">
            <v>3161899.3448325698</v>
          </cell>
          <cell r="AD85" t="str">
            <v xml:space="preserve"> </v>
          </cell>
          <cell r="AE85">
            <v>0</v>
          </cell>
          <cell r="AF85">
            <v>0</v>
          </cell>
          <cell r="AG85" t="str">
            <v xml:space="preserve"> </v>
          </cell>
          <cell r="AH85">
            <v>3161899.3448325698</v>
          </cell>
          <cell r="AI85">
            <v>0</v>
          </cell>
          <cell r="AJ85">
            <v>0</v>
          </cell>
          <cell r="AK85" t="str">
            <v xml:space="preserve"> </v>
          </cell>
          <cell r="AL85">
            <v>0</v>
          </cell>
          <cell r="AM85">
            <v>0</v>
          </cell>
          <cell r="AN85">
            <v>3161899.3448325698</v>
          </cell>
          <cell r="AO85">
            <v>1.0239902946448904E-2</v>
          </cell>
          <cell r="AP85">
            <v>6222.4039104628509</v>
          </cell>
          <cell r="AQ85">
            <v>3168121.75</v>
          </cell>
        </row>
        <row r="86">
          <cell r="B86">
            <v>190150</v>
          </cell>
          <cell r="C86">
            <v>3</v>
          </cell>
          <cell r="D86">
            <v>5</v>
          </cell>
          <cell r="E86">
            <v>402226</v>
          </cell>
          <cell r="F86">
            <v>0</v>
          </cell>
          <cell r="G86">
            <v>0</v>
          </cell>
          <cell r="H86" t="b">
            <v>0</v>
          </cell>
          <cell r="I86">
            <v>0</v>
          </cell>
          <cell r="J86">
            <v>0</v>
          </cell>
          <cell r="K86">
            <v>0</v>
          </cell>
          <cell r="L86">
            <v>334350</v>
          </cell>
          <cell r="M86">
            <v>0.60828309897065103</v>
          </cell>
          <cell r="N86">
            <v>203379.45414083716</v>
          </cell>
          <cell r="O86">
            <v>0</v>
          </cell>
          <cell r="P86">
            <v>0</v>
          </cell>
          <cell r="Q86">
            <v>0</v>
          </cell>
          <cell r="R86">
            <v>203379.45414083716</v>
          </cell>
          <cell r="S86" t="str">
            <v xml:space="preserve"> </v>
          </cell>
          <cell r="T86">
            <v>203379.45414083716</v>
          </cell>
          <cell r="U86">
            <v>0</v>
          </cell>
          <cell r="V86">
            <v>0</v>
          </cell>
          <cell r="W86" t="str">
            <v xml:space="preserve"> </v>
          </cell>
          <cell r="X86">
            <v>0</v>
          </cell>
          <cell r="Y86">
            <v>0</v>
          </cell>
          <cell r="Z86">
            <v>203379.45414083716</v>
          </cell>
          <cell r="AA86">
            <v>6.5591010967640956E-4</v>
          </cell>
          <cell r="AB86">
            <v>0</v>
          </cell>
          <cell r="AC86">
            <v>203379.45414083716</v>
          </cell>
          <cell r="AD86" t="str">
            <v xml:space="preserve"> </v>
          </cell>
          <cell r="AE86">
            <v>203379.45414083716</v>
          </cell>
          <cell r="AF86">
            <v>8.4758714503133534E-2</v>
          </cell>
          <cell r="AG86">
            <v>107575.18568312711</v>
          </cell>
          <cell r="AH86">
            <v>107575.18568312711</v>
          </cell>
          <cell r="AI86">
            <v>0</v>
          </cell>
          <cell r="AJ86">
            <v>0</v>
          </cell>
          <cell r="AK86" t="str">
            <v xml:space="preserve"> </v>
          </cell>
          <cell r="AL86">
            <v>0</v>
          </cell>
          <cell r="AM86">
            <v>95804.268457710044</v>
          </cell>
          <cell r="AN86">
            <v>0</v>
          </cell>
          <cell r="AO86" t="str">
            <v xml:space="preserve"> </v>
          </cell>
          <cell r="AP86">
            <v>0</v>
          </cell>
          <cell r="AQ86">
            <v>107575.19</v>
          </cell>
        </row>
        <row r="87">
          <cell r="B87">
            <v>150736</v>
          </cell>
          <cell r="C87">
            <v>1</v>
          </cell>
          <cell r="D87">
            <v>2</v>
          </cell>
          <cell r="E87">
            <v>83975581</v>
          </cell>
          <cell r="F87">
            <v>0</v>
          </cell>
          <cell r="G87">
            <v>0</v>
          </cell>
          <cell r="H87" t="b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44475168</v>
          </cell>
          <cell r="P87">
            <v>1.1895022727818083</v>
          </cell>
          <cell r="Q87">
            <v>52903313.418352753</v>
          </cell>
          <cell r="R87">
            <v>52903313.418352753</v>
          </cell>
          <cell r="S87" t="str">
            <v xml:space="preserve"> </v>
          </cell>
          <cell r="T87">
            <v>52903313.418352753</v>
          </cell>
          <cell r="U87">
            <v>0</v>
          </cell>
          <cell r="V87">
            <v>52903313.418352753</v>
          </cell>
          <cell r="W87">
            <v>4.1493520233088589E-2</v>
          </cell>
          <cell r="X87">
            <v>0</v>
          </cell>
          <cell r="Y87">
            <v>0</v>
          </cell>
          <cell r="Z87">
            <v>0</v>
          </cell>
          <cell r="AA87" t="str">
            <v xml:space="preserve"> </v>
          </cell>
          <cell r="AB87">
            <v>0</v>
          </cell>
          <cell r="AC87">
            <v>52903313.418352753</v>
          </cell>
          <cell r="AD87" t="str">
            <v xml:space="preserve"> </v>
          </cell>
          <cell r="AE87">
            <v>0</v>
          </cell>
          <cell r="AF87">
            <v>0</v>
          </cell>
          <cell r="AG87" t="str">
            <v xml:space="preserve"> </v>
          </cell>
          <cell r="AH87">
            <v>52903313.418352753</v>
          </cell>
          <cell r="AI87">
            <v>0</v>
          </cell>
          <cell r="AJ87">
            <v>52903313.418352753</v>
          </cell>
          <cell r="AK87">
            <v>4.152966066247589E-2</v>
          </cell>
          <cell r="AL87">
            <v>21705.694297112575</v>
          </cell>
          <cell r="AM87">
            <v>0</v>
          </cell>
          <cell r="AN87">
            <v>0</v>
          </cell>
          <cell r="AO87" t="str">
            <v xml:space="preserve"> </v>
          </cell>
          <cell r="AP87">
            <v>0</v>
          </cell>
          <cell r="AQ87">
            <v>52925019.109999999</v>
          </cell>
        </row>
        <row r="88">
          <cell r="B88">
            <v>150737</v>
          </cell>
          <cell r="C88">
            <v>1</v>
          </cell>
          <cell r="D88">
            <v>4</v>
          </cell>
          <cell r="E88">
            <v>11873418</v>
          </cell>
          <cell r="F88">
            <v>0</v>
          </cell>
          <cell r="G88">
            <v>0</v>
          </cell>
          <cell r="H88" t="b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68339</v>
          </cell>
          <cell r="P88">
            <v>1.1895022727818083</v>
          </cell>
          <cell r="Q88">
            <v>81289.395819636004</v>
          </cell>
          <cell r="R88">
            <v>81289.395819636004</v>
          </cell>
          <cell r="S88" t="str">
            <v xml:space="preserve"> </v>
          </cell>
          <cell r="T88">
            <v>81289.395819636004</v>
          </cell>
          <cell r="U88">
            <v>0</v>
          </cell>
          <cell r="V88">
            <v>81289.395819636004</v>
          </cell>
          <cell r="W88">
            <v>6.3757503495187281E-5</v>
          </cell>
          <cell r="X88">
            <v>0</v>
          </cell>
          <cell r="Y88">
            <v>0</v>
          </cell>
          <cell r="Z88">
            <v>0</v>
          </cell>
          <cell r="AA88" t="str">
            <v xml:space="preserve"> </v>
          </cell>
          <cell r="AB88">
            <v>0</v>
          </cell>
          <cell r="AC88">
            <v>81289.395819636004</v>
          </cell>
          <cell r="AD88" t="str">
            <v xml:space="preserve"> </v>
          </cell>
          <cell r="AE88">
            <v>0</v>
          </cell>
          <cell r="AF88">
            <v>0</v>
          </cell>
          <cell r="AG88" t="str">
            <v xml:space="preserve"> </v>
          </cell>
          <cell r="AH88">
            <v>81289.395819636004</v>
          </cell>
          <cell r="AI88">
            <v>0</v>
          </cell>
          <cell r="AJ88">
            <v>81289.395819636004</v>
          </cell>
          <cell r="AK88">
            <v>6.3813035625024286E-5</v>
          </cell>
          <cell r="AL88">
            <v>33.352216737447208</v>
          </cell>
          <cell r="AM88">
            <v>0</v>
          </cell>
          <cell r="AN88">
            <v>0</v>
          </cell>
          <cell r="AO88" t="str">
            <v xml:space="preserve"> </v>
          </cell>
          <cell r="AP88">
            <v>0</v>
          </cell>
          <cell r="AQ88">
            <v>81322.75</v>
          </cell>
        </row>
        <row r="89">
          <cell r="B89">
            <v>100745</v>
          </cell>
          <cell r="C89">
            <v>1</v>
          </cell>
          <cell r="D89">
            <v>4</v>
          </cell>
          <cell r="E89">
            <v>3251434</v>
          </cell>
          <cell r="F89">
            <v>0</v>
          </cell>
          <cell r="G89">
            <v>0</v>
          </cell>
          <cell r="H89" t="b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173864</v>
          </cell>
          <cell r="P89">
            <v>1.1895022727818083</v>
          </cell>
          <cell r="Q89">
            <v>206811.62315493633</v>
          </cell>
          <cell r="R89">
            <v>206811.62315493633</v>
          </cell>
          <cell r="S89" t="str">
            <v xml:space="preserve"> </v>
          </cell>
          <cell r="T89">
            <v>206811.62315493633</v>
          </cell>
          <cell r="U89">
            <v>0</v>
          </cell>
          <cell r="V89">
            <v>206811.62315493633</v>
          </cell>
          <cell r="W89">
            <v>1.6220803037339206E-4</v>
          </cell>
          <cell r="X89">
            <v>0</v>
          </cell>
          <cell r="Y89">
            <v>0</v>
          </cell>
          <cell r="Z89">
            <v>0</v>
          </cell>
          <cell r="AA89" t="str">
            <v xml:space="preserve"> </v>
          </cell>
          <cell r="AB89">
            <v>0</v>
          </cell>
          <cell r="AC89">
            <v>206811.62315493633</v>
          </cell>
          <cell r="AD89" t="str">
            <v xml:space="preserve"> </v>
          </cell>
          <cell r="AE89">
            <v>0</v>
          </cell>
          <cell r="AF89">
            <v>0</v>
          </cell>
          <cell r="AG89" t="str">
            <v xml:space="preserve"> </v>
          </cell>
          <cell r="AH89">
            <v>206811.62315493633</v>
          </cell>
          <cell r="AI89">
            <v>0</v>
          </cell>
          <cell r="AJ89">
            <v>206811.62315493633</v>
          </cell>
          <cell r="AK89">
            <v>1.6234931189963597E-4</v>
          </cell>
          <cell r="AL89">
            <v>84.852716762602924</v>
          </cell>
          <cell r="AM89">
            <v>0</v>
          </cell>
          <cell r="AN89">
            <v>0</v>
          </cell>
          <cell r="AO89" t="str">
            <v xml:space="preserve"> </v>
          </cell>
          <cell r="AP89">
            <v>0</v>
          </cell>
          <cell r="AQ89">
            <v>206896.48</v>
          </cell>
        </row>
        <row r="90">
          <cell r="B90">
            <v>191227</v>
          </cell>
          <cell r="C90">
            <v>1</v>
          </cell>
          <cell r="D90">
            <v>2</v>
          </cell>
          <cell r="E90">
            <v>133749343</v>
          </cell>
          <cell r="F90">
            <v>0</v>
          </cell>
          <cell r="G90">
            <v>0</v>
          </cell>
          <cell r="H90" t="b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75814366</v>
          </cell>
          <cell r="P90">
            <v>1.1895022727818083</v>
          </cell>
          <cell r="Q90">
            <v>90181360.666511849</v>
          </cell>
          <cell r="R90">
            <v>90181360.666511849</v>
          </cell>
          <cell r="S90" t="str">
            <v xml:space="preserve"> </v>
          </cell>
          <cell r="T90">
            <v>90181360.666511849</v>
          </cell>
          <cell r="U90">
            <v>0</v>
          </cell>
          <cell r="V90">
            <v>90181360.666511849</v>
          </cell>
          <cell r="W90">
            <v>7.0731715495257572E-2</v>
          </cell>
          <cell r="X90">
            <v>0</v>
          </cell>
          <cell r="Y90">
            <v>0</v>
          </cell>
          <cell r="Z90">
            <v>0</v>
          </cell>
          <cell r="AA90" t="str">
            <v xml:space="preserve"> </v>
          </cell>
          <cell r="AB90">
            <v>0</v>
          </cell>
          <cell r="AC90">
            <v>90181360.666511849</v>
          </cell>
          <cell r="AD90" t="str">
            <v xml:space="preserve"> </v>
          </cell>
          <cell r="AE90">
            <v>0</v>
          </cell>
          <cell r="AF90">
            <v>0</v>
          </cell>
          <cell r="AG90" t="str">
            <v xml:space="preserve"> </v>
          </cell>
          <cell r="AH90">
            <v>90181360.666511849</v>
          </cell>
          <cell r="AI90">
            <v>0</v>
          </cell>
          <cell r="AJ90">
            <v>90181360.666511849</v>
          </cell>
          <cell r="AK90">
            <v>7.0793322092021091E-2</v>
          </cell>
          <cell r="AL90">
            <v>37000.499958210508</v>
          </cell>
          <cell r="AM90">
            <v>0</v>
          </cell>
          <cell r="AN90">
            <v>0</v>
          </cell>
          <cell r="AO90" t="str">
            <v xml:space="preserve"> </v>
          </cell>
          <cell r="AP90">
            <v>0</v>
          </cell>
          <cell r="AQ90">
            <v>90218361.170000002</v>
          </cell>
        </row>
        <row r="91">
          <cell r="B91">
            <v>191261</v>
          </cell>
          <cell r="C91">
            <v>1</v>
          </cell>
          <cell r="D91">
            <v>4</v>
          </cell>
          <cell r="E91">
            <v>83311332</v>
          </cell>
          <cell r="F91">
            <v>0</v>
          </cell>
          <cell r="G91">
            <v>0</v>
          </cell>
          <cell r="H91" t="b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3412201</v>
          </cell>
          <cell r="P91">
            <v>1.1895022727818083</v>
          </cell>
          <cell r="Q91">
            <v>4058820.8446883592</v>
          </cell>
          <cell r="R91">
            <v>4058820.8446883592</v>
          </cell>
          <cell r="S91" t="str">
            <v xml:space="preserve"> </v>
          </cell>
          <cell r="T91">
            <v>4058820.8446883592</v>
          </cell>
          <cell r="U91">
            <v>0</v>
          </cell>
          <cell r="V91">
            <v>4058820.8446883592</v>
          </cell>
          <cell r="W91">
            <v>3.1834445511901184E-3</v>
          </cell>
          <cell r="X91">
            <v>0</v>
          </cell>
          <cell r="Y91">
            <v>0</v>
          </cell>
          <cell r="Z91">
            <v>0</v>
          </cell>
          <cell r="AA91" t="str">
            <v xml:space="preserve"> </v>
          </cell>
          <cell r="AB91">
            <v>0</v>
          </cell>
          <cell r="AC91">
            <v>4058820.8446883592</v>
          </cell>
          <cell r="AD91" t="str">
            <v xml:space="preserve"> </v>
          </cell>
          <cell r="AE91">
            <v>0</v>
          </cell>
          <cell r="AF91">
            <v>0</v>
          </cell>
          <cell r="AG91" t="str">
            <v xml:space="preserve"> </v>
          </cell>
          <cell r="AH91">
            <v>4058820.8446883592</v>
          </cell>
          <cell r="AI91">
            <v>0</v>
          </cell>
          <cell r="AJ91">
            <v>4058820.8446883592</v>
          </cell>
          <cell r="AK91">
            <v>3.1862172986544066E-3</v>
          </cell>
          <cell r="AL91">
            <v>1665.2931313559475</v>
          </cell>
          <cell r="AM91">
            <v>0</v>
          </cell>
          <cell r="AN91">
            <v>0</v>
          </cell>
          <cell r="AO91" t="str">
            <v xml:space="preserve"> </v>
          </cell>
          <cell r="AP91">
            <v>0</v>
          </cell>
          <cell r="AQ91">
            <v>4060486.14</v>
          </cell>
        </row>
        <row r="92">
          <cell r="B92">
            <v>191230</v>
          </cell>
          <cell r="C92">
            <v>1</v>
          </cell>
          <cell r="D92">
            <v>2</v>
          </cell>
          <cell r="E92">
            <v>103149753</v>
          </cell>
          <cell r="F92">
            <v>0</v>
          </cell>
          <cell r="G92">
            <v>0</v>
          </cell>
          <cell r="H92" t="b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57387843</v>
          </cell>
          <cell r="P92">
            <v>1.1895022727818083</v>
          </cell>
          <cell r="Q92">
            <v>68262969.678545594</v>
          </cell>
          <cell r="R92">
            <v>68262969.678545594</v>
          </cell>
          <cell r="S92" t="str">
            <v xml:space="preserve"> </v>
          </cell>
          <cell r="T92">
            <v>68262969.678545594</v>
          </cell>
          <cell r="U92">
            <v>0</v>
          </cell>
          <cell r="V92">
            <v>68262969.678545594</v>
          </cell>
          <cell r="W92">
            <v>5.3540520064000917E-2</v>
          </cell>
          <cell r="X92">
            <v>0</v>
          </cell>
          <cell r="Y92">
            <v>0</v>
          </cell>
          <cell r="Z92">
            <v>0</v>
          </cell>
          <cell r="AA92" t="str">
            <v xml:space="preserve"> </v>
          </cell>
          <cell r="AB92">
            <v>0</v>
          </cell>
          <cell r="AC92">
            <v>68262969.678545594</v>
          </cell>
          <cell r="AD92" t="str">
            <v xml:space="preserve"> </v>
          </cell>
          <cell r="AE92">
            <v>0</v>
          </cell>
          <cell r="AF92">
            <v>0</v>
          </cell>
          <cell r="AG92" t="str">
            <v xml:space="preserve"> </v>
          </cell>
          <cell r="AH92">
            <v>68262969.678545594</v>
          </cell>
          <cell r="AI92">
            <v>0</v>
          </cell>
          <cell r="AJ92">
            <v>68262969.678545594</v>
          </cell>
          <cell r="AK92">
            <v>5.3587153306344851E-2</v>
          </cell>
          <cell r="AL92">
            <v>28007.605874106917</v>
          </cell>
          <cell r="AM92">
            <v>0</v>
          </cell>
          <cell r="AN92">
            <v>0</v>
          </cell>
          <cell r="AO92" t="str">
            <v xml:space="preserve"> </v>
          </cell>
          <cell r="AP92">
            <v>0</v>
          </cell>
          <cell r="AQ92">
            <v>68290977.280000001</v>
          </cell>
        </row>
        <row r="93">
          <cell r="B93">
            <v>191231</v>
          </cell>
          <cell r="C93">
            <v>1</v>
          </cell>
          <cell r="D93">
            <v>2</v>
          </cell>
          <cell r="E93">
            <v>112145129</v>
          </cell>
          <cell r="F93">
            <v>0</v>
          </cell>
          <cell r="G93">
            <v>0</v>
          </cell>
          <cell r="H93" t="b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60374225</v>
          </cell>
          <cell r="P93">
            <v>1.1895022727818083</v>
          </cell>
          <cell r="Q93">
            <v>71815277.854940265</v>
          </cell>
          <cell r="R93">
            <v>71815277.854940265</v>
          </cell>
          <cell r="S93" t="str">
            <v xml:space="preserve"> </v>
          </cell>
          <cell r="T93">
            <v>71815277.854940265</v>
          </cell>
          <cell r="U93">
            <v>0</v>
          </cell>
          <cell r="V93">
            <v>71815277.854940265</v>
          </cell>
          <cell r="W93">
            <v>5.6326692832156203E-2</v>
          </cell>
          <cell r="X93">
            <v>0</v>
          </cell>
          <cell r="Y93">
            <v>0</v>
          </cell>
          <cell r="Z93">
            <v>0</v>
          </cell>
          <cell r="AA93" t="str">
            <v xml:space="preserve"> </v>
          </cell>
          <cell r="AB93">
            <v>0</v>
          </cell>
          <cell r="AC93">
            <v>71815277.854940265</v>
          </cell>
          <cell r="AD93" t="str">
            <v xml:space="preserve"> </v>
          </cell>
          <cell r="AE93">
            <v>0</v>
          </cell>
          <cell r="AF93">
            <v>0</v>
          </cell>
          <cell r="AG93" t="str">
            <v xml:space="preserve"> </v>
          </cell>
          <cell r="AH93">
            <v>71815277.854940265</v>
          </cell>
          <cell r="AI93">
            <v>0</v>
          </cell>
          <cell r="AJ93">
            <v>71815277.854940265</v>
          </cell>
          <cell r="AK93">
            <v>5.6375752802327095E-2</v>
          </cell>
          <cell r="AL93">
            <v>29465.081981817166</v>
          </cell>
          <cell r="AM93">
            <v>0</v>
          </cell>
          <cell r="AN93">
            <v>0</v>
          </cell>
          <cell r="AO93" t="str">
            <v xml:space="preserve"> </v>
          </cell>
          <cell r="AP93">
            <v>0</v>
          </cell>
          <cell r="AQ93">
            <v>71844742.939999998</v>
          </cell>
        </row>
        <row r="94">
          <cell r="B94">
            <v>191306</v>
          </cell>
          <cell r="C94">
            <v>1</v>
          </cell>
          <cell r="D94">
            <v>4</v>
          </cell>
          <cell r="E94">
            <v>64497934</v>
          </cell>
          <cell r="F94">
            <v>0</v>
          </cell>
          <cell r="G94">
            <v>0</v>
          </cell>
          <cell r="H94" t="b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36839004</v>
          </cell>
          <cell r="P94">
            <v>1.1895022727818083</v>
          </cell>
          <cell r="Q94">
            <v>43820078.985018127</v>
          </cell>
          <cell r="R94">
            <v>43820078.985018127</v>
          </cell>
          <cell r="S94" t="str">
            <v xml:space="preserve"> </v>
          </cell>
          <cell r="T94">
            <v>43820078.985018127</v>
          </cell>
          <cell r="U94">
            <v>0</v>
          </cell>
          <cell r="V94">
            <v>43820078.985018127</v>
          </cell>
          <cell r="W94">
            <v>3.4369290248455753E-2</v>
          </cell>
          <cell r="X94">
            <v>0</v>
          </cell>
          <cell r="Y94">
            <v>0</v>
          </cell>
          <cell r="Z94">
            <v>0</v>
          </cell>
          <cell r="AA94" t="str">
            <v xml:space="preserve"> </v>
          </cell>
          <cell r="AB94">
            <v>0</v>
          </cell>
          <cell r="AC94">
            <v>43820078.985018127</v>
          </cell>
          <cell r="AD94" t="str">
            <v xml:space="preserve"> </v>
          </cell>
          <cell r="AE94">
            <v>0</v>
          </cell>
          <cell r="AF94">
            <v>0</v>
          </cell>
          <cell r="AG94" t="str">
            <v xml:space="preserve"> </v>
          </cell>
          <cell r="AH94">
            <v>43820078.985018127</v>
          </cell>
          <cell r="AI94">
            <v>0</v>
          </cell>
          <cell r="AJ94">
            <v>43820078.985018127</v>
          </cell>
          <cell r="AK94">
            <v>3.439922554679483E-2</v>
          </cell>
          <cell r="AL94">
            <v>17978.93510001148</v>
          </cell>
          <cell r="AM94">
            <v>0</v>
          </cell>
          <cell r="AN94">
            <v>0</v>
          </cell>
          <cell r="AO94" t="str">
            <v xml:space="preserve"> </v>
          </cell>
          <cell r="AP94">
            <v>0</v>
          </cell>
          <cell r="AQ94">
            <v>43838057.920000002</v>
          </cell>
        </row>
        <row r="95">
          <cell r="B95">
            <v>191228</v>
          </cell>
          <cell r="C95">
            <v>1</v>
          </cell>
          <cell r="D95">
            <v>2</v>
          </cell>
          <cell r="E95">
            <v>290379243</v>
          </cell>
          <cell r="F95">
            <v>0</v>
          </cell>
          <cell r="G95">
            <v>0</v>
          </cell>
          <cell r="H95" t="b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163616725</v>
          </cell>
          <cell r="P95">
            <v>1.1895022727818083</v>
          </cell>
          <cell r="Q95">
            <v>194622466.25261611</v>
          </cell>
          <cell r="R95">
            <v>194622466.25261611</v>
          </cell>
          <cell r="S95" t="str">
            <v xml:space="preserve"> </v>
          </cell>
          <cell r="T95">
            <v>194622466.25261611</v>
          </cell>
          <cell r="U95">
            <v>0</v>
          </cell>
          <cell r="V95">
            <v>194622466.25261611</v>
          </cell>
          <cell r="W95">
            <v>0.15264774017850122</v>
          </cell>
          <cell r="X95">
            <v>0</v>
          </cell>
          <cell r="Y95">
            <v>0</v>
          </cell>
          <cell r="Z95">
            <v>0</v>
          </cell>
          <cell r="AA95" t="str">
            <v xml:space="preserve"> </v>
          </cell>
          <cell r="AB95">
            <v>0</v>
          </cell>
          <cell r="AC95">
            <v>194622466.25261611</v>
          </cell>
          <cell r="AD95" t="str">
            <v xml:space="preserve"> </v>
          </cell>
          <cell r="AE95">
            <v>0</v>
          </cell>
          <cell r="AF95">
            <v>0</v>
          </cell>
          <cell r="AG95" t="str">
            <v xml:space="preserve"> </v>
          </cell>
          <cell r="AH95">
            <v>194622466.25261611</v>
          </cell>
          <cell r="AI95">
            <v>0</v>
          </cell>
          <cell r="AJ95">
            <v>194622466.25261611</v>
          </cell>
          <cell r="AK95">
            <v>0.15278069479030715</v>
          </cell>
          <cell r="AL95">
            <v>79851.628997663065</v>
          </cell>
          <cell r="AM95">
            <v>0</v>
          </cell>
          <cell r="AN95">
            <v>0</v>
          </cell>
          <cell r="AO95" t="str">
            <v xml:space="preserve"> </v>
          </cell>
          <cell r="AP95">
            <v>0</v>
          </cell>
          <cell r="AQ95">
            <v>194702317.88</v>
          </cell>
        </row>
        <row r="96">
          <cell r="B96">
            <v>190468</v>
          </cell>
          <cell r="C96">
            <v>3</v>
          </cell>
          <cell r="D96">
            <v>4</v>
          </cell>
          <cell r="E96">
            <v>3917961</v>
          </cell>
          <cell r="F96">
            <v>0</v>
          </cell>
          <cell r="G96">
            <v>0</v>
          </cell>
          <cell r="H96" t="b">
            <v>0</v>
          </cell>
          <cell r="I96">
            <v>0</v>
          </cell>
          <cell r="J96">
            <v>0</v>
          </cell>
          <cell r="K96">
            <v>0</v>
          </cell>
          <cell r="L96">
            <v>109858</v>
          </cell>
          <cell r="M96">
            <v>0.60828309897065103</v>
          </cell>
          <cell r="N96">
            <v>66824.764686717783</v>
          </cell>
          <cell r="O96">
            <v>0</v>
          </cell>
          <cell r="P96">
            <v>0</v>
          </cell>
          <cell r="Q96">
            <v>0</v>
          </cell>
          <cell r="R96">
            <v>66824.764686717783</v>
          </cell>
          <cell r="S96" t="str">
            <v xml:space="preserve"> </v>
          </cell>
          <cell r="T96">
            <v>66824.764686717783</v>
          </cell>
          <cell r="U96">
            <v>0</v>
          </cell>
          <cell r="V96">
            <v>0</v>
          </cell>
          <cell r="W96" t="str">
            <v xml:space="preserve"> </v>
          </cell>
          <cell r="X96">
            <v>0</v>
          </cell>
          <cell r="Y96">
            <v>0</v>
          </cell>
          <cell r="Z96">
            <v>66824.764686717783</v>
          </cell>
          <cell r="AA96">
            <v>2.1551360200039181E-4</v>
          </cell>
          <cell r="AB96">
            <v>0</v>
          </cell>
          <cell r="AC96">
            <v>66824.764686717783</v>
          </cell>
          <cell r="AD96" t="str">
            <v xml:space="preserve"> </v>
          </cell>
          <cell r="AE96">
            <v>0</v>
          </cell>
          <cell r="AF96">
            <v>0</v>
          </cell>
          <cell r="AG96" t="str">
            <v xml:space="preserve"> </v>
          </cell>
          <cell r="AH96">
            <v>66824.764686717783</v>
          </cell>
          <cell r="AI96">
            <v>0</v>
          </cell>
          <cell r="AJ96">
            <v>0</v>
          </cell>
          <cell r="AK96" t="str">
            <v xml:space="preserve"> </v>
          </cell>
          <cell r="AL96">
            <v>0</v>
          </cell>
          <cell r="AM96">
            <v>0</v>
          </cell>
          <cell r="AN96">
            <v>66824.764686717783</v>
          </cell>
          <cell r="AO96">
            <v>2.1641394307177425E-4</v>
          </cell>
          <cell r="AP96">
            <v>131.50661414378791</v>
          </cell>
          <cell r="AQ96">
            <v>66956.27</v>
          </cell>
        </row>
        <row r="97">
          <cell r="B97">
            <v>361246</v>
          </cell>
          <cell r="C97">
            <v>3</v>
          </cell>
          <cell r="D97">
            <v>2</v>
          </cell>
          <cell r="E97">
            <v>69185507</v>
          </cell>
          <cell r="F97">
            <v>0</v>
          </cell>
          <cell r="G97">
            <v>0</v>
          </cell>
          <cell r="H97" t="b">
            <v>0</v>
          </cell>
          <cell r="I97">
            <v>0</v>
          </cell>
          <cell r="J97">
            <v>0</v>
          </cell>
          <cell r="K97">
            <v>0</v>
          </cell>
          <cell r="L97">
            <v>24267077</v>
          </cell>
          <cell r="M97">
            <v>0.60828309897065103</v>
          </cell>
          <cell r="N97">
            <v>14761252.800519409</v>
          </cell>
          <cell r="O97">
            <v>0</v>
          </cell>
          <cell r="P97">
            <v>0</v>
          </cell>
          <cell r="Q97">
            <v>0</v>
          </cell>
          <cell r="R97">
            <v>14761252.800519409</v>
          </cell>
          <cell r="S97" t="str">
            <v xml:space="preserve"> </v>
          </cell>
          <cell r="T97">
            <v>14761252.800519409</v>
          </cell>
          <cell r="U97">
            <v>0</v>
          </cell>
          <cell r="V97">
            <v>0</v>
          </cell>
          <cell r="W97" t="str">
            <v xml:space="preserve"> </v>
          </cell>
          <cell r="X97">
            <v>0</v>
          </cell>
          <cell r="Y97">
            <v>0</v>
          </cell>
          <cell r="Z97">
            <v>14761252.800519409</v>
          </cell>
          <cell r="AA97">
            <v>4.7605865519951773E-2</v>
          </cell>
          <cell r="AB97">
            <v>0</v>
          </cell>
          <cell r="AC97">
            <v>14761252.800519409</v>
          </cell>
          <cell r="AD97" t="str">
            <v xml:space="preserve"> </v>
          </cell>
          <cell r="AE97">
            <v>0</v>
          </cell>
          <cell r="AF97">
            <v>0</v>
          </cell>
          <cell r="AG97" t="str">
            <v xml:space="preserve"> </v>
          </cell>
          <cell r="AH97">
            <v>14761252.800519409</v>
          </cell>
          <cell r="AI97">
            <v>0</v>
          </cell>
          <cell r="AJ97">
            <v>0</v>
          </cell>
          <cell r="AK97" t="str">
            <v xml:space="preserve"> </v>
          </cell>
          <cell r="AL97">
            <v>0</v>
          </cell>
          <cell r="AM97">
            <v>0</v>
          </cell>
          <cell r="AN97">
            <v>14761252.800519409</v>
          </cell>
          <cell r="AO97">
            <v>4.7804746312479399E-2</v>
          </cell>
          <cell r="AP97">
            <v>29049.146456667604</v>
          </cell>
          <cell r="AQ97">
            <v>14790301.949999999</v>
          </cell>
        </row>
        <row r="98">
          <cell r="B98">
            <v>190198</v>
          </cell>
          <cell r="C98">
            <v>3</v>
          </cell>
          <cell r="D98">
            <v>4</v>
          </cell>
          <cell r="E98">
            <v>17404135</v>
          </cell>
          <cell r="F98">
            <v>0</v>
          </cell>
          <cell r="G98">
            <v>0</v>
          </cell>
          <cell r="H98" t="b">
            <v>0</v>
          </cell>
          <cell r="I98">
            <v>0</v>
          </cell>
          <cell r="J98">
            <v>0</v>
          </cell>
          <cell r="K98">
            <v>0</v>
          </cell>
          <cell r="L98">
            <v>7087000</v>
          </cell>
          <cell r="M98">
            <v>0.60828309897065103</v>
          </cell>
          <cell r="N98">
            <v>4310902.3224050039</v>
          </cell>
          <cell r="O98">
            <v>0</v>
          </cell>
          <cell r="P98">
            <v>0</v>
          </cell>
          <cell r="Q98">
            <v>0</v>
          </cell>
          <cell r="R98">
            <v>4310902.3224050039</v>
          </cell>
          <cell r="S98" t="str">
            <v xml:space="preserve"> </v>
          </cell>
          <cell r="T98">
            <v>4310902.3224050039</v>
          </cell>
          <cell r="U98">
            <v>0</v>
          </cell>
          <cell r="V98">
            <v>0</v>
          </cell>
          <cell r="W98" t="str">
            <v xml:space="preserve"> </v>
          </cell>
          <cell r="X98">
            <v>0</v>
          </cell>
          <cell r="Y98">
            <v>0</v>
          </cell>
          <cell r="Z98">
            <v>4310902.3224050039</v>
          </cell>
          <cell r="AA98">
            <v>1.3902900993799056E-2</v>
          </cell>
          <cell r="AB98">
            <v>0</v>
          </cell>
          <cell r="AC98">
            <v>4310902.3224050039</v>
          </cell>
          <cell r="AD98" t="str">
            <v xml:space="preserve"> </v>
          </cell>
          <cell r="AE98">
            <v>0</v>
          </cell>
          <cell r="AF98">
            <v>0</v>
          </cell>
          <cell r="AG98" t="str">
            <v xml:space="preserve"> </v>
          </cell>
          <cell r="AH98">
            <v>4310902.3224050039</v>
          </cell>
          <cell r="AI98">
            <v>0</v>
          </cell>
          <cell r="AJ98">
            <v>0</v>
          </cell>
          <cell r="AK98" t="str">
            <v xml:space="preserve"> </v>
          </cell>
          <cell r="AL98">
            <v>0</v>
          </cell>
          <cell r="AM98">
            <v>0</v>
          </cell>
          <cell r="AN98">
            <v>4310902.3224050039</v>
          </cell>
          <cell r="AO98">
            <v>1.3960982491485955E-2</v>
          </cell>
          <cell r="AP98">
            <v>8483.5640047791221</v>
          </cell>
          <cell r="AQ98">
            <v>4319385.8899999997</v>
          </cell>
        </row>
        <row r="99">
          <cell r="B99">
            <v>190854</v>
          </cell>
          <cell r="C99">
            <v>3</v>
          </cell>
          <cell r="D99">
            <v>4</v>
          </cell>
          <cell r="E99">
            <v>13522029</v>
          </cell>
          <cell r="F99">
            <v>0</v>
          </cell>
          <cell r="G99">
            <v>0</v>
          </cell>
          <cell r="H99" t="b">
            <v>0</v>
          </cell>
          <cell r="I99">
            <v>0</v>
          </cell>
          <cell r="J99">
            <v>0</v>
          </cell>
          <cell r="K99">
            <v>0</v>
          </cell>
          <cell r="L99">
            <v>11240185</v>
          </cell>
          <cell r="M99">
            <v>0.60828309897065103</v>
          </cell>
          <cell r="N99">
            <v>6837214.5648034271</v>
          </cell>
          <cell r="O99">
            <v>0</v>
          </cell>
          <cell r="P99">
            <v>0</v>
          </cell>
          <cell r="Q99">
            <v>0</v>
          </cell>
          <cell r="R99">
            <v>6837214.5648034271</v>
          </cell>
          <cell r="S99" t="str">
            <v xml:space="preserve"> </v>
          </cell>
          <cell r="T99">
            <v>6837214.5648034271</v>
          </cell>
          <cell r="U99">
            <v>0</v>
          </cell>
          <cell r="V99">
            <v>0</v>
          </cell>
          <cell r="W99" t="str">
            <v xml:space="preserve"> </v>
          </cell>
          <cell r="X99">
            <v>0</v>
          </cell>
          <cell r="Y99">
            <v>0</v>
          </cell>
          <cell r="Z99">
            <v>6837214.5648034271</v>
          </cell>
          <cell r="AA99">
            <v>2.205039921080644E-2</v>
          </cell>
          <cell r="AB99">
            <v>0</v>
          </cell>
          <cell r="AC99">
            <v>6837214.5648034271</v>
          </cell>
          <cell r="AD99" t="str">
            <v xml:space="preserve"> </v>
          </cell>
          <cell r="AE99">
            <v>0</v>
          </cell>
          <cell r="AF99">
            <v>0</v>
          </cell>
          <cell r="AG99" t="str">
            <v xml:space="preserve"> </v>
          </cell>
          <cell r="AH99">
            <v>6837214.5648034271</v>
          </cell>
          <cell r="AI99">
            <v>0</v>
          </cell>
          <cell r="AJ99">
            <v>0</v>
          </cell>
          <cell r="AK99" t="str">
            <v xml:space="preserve"> </v>
          </cell>
          <cell r="AL99">
            <v>0</v>
          </cell>
          <cell r="AM99">
            <v>0</v>
          </cell>
          <cell r="AN99">
            <v>6837214.5648034271</v>
          </cell>
          <cell r="AO99">
            <v>2.2142518129824051E-2</v>
          </cell>
          <cell r="AP99">
            <v>13455.175514753522</v>
          </cell>
          <cell r="AQ99">
            <v>6850669.7400000002</v>
          </cell>
        </row>
        <row r="100">
          <cell r="B100">
            <v>434040</v>
          </cell>
          <cell r="C100">
            <v>2</v>
          </cell>
          <cell r="D100">
            <v>1</v>
          </cell>
          <cell r="E100">
            <v>53789612</v>
          </cell>
          <cell r="F100">
            <v>0</v>
          </cell>
          <cell r="G100">
            <v>0</v>
          </cell>
          <cell r="H100" t="b">
            <v>0</v>
          </cell>
          <cell r="I100">
            <v>0</v>
          </cell>
          <cell r="J100">
            <v>0</v>
          </cell>
          <cell r="K100">
            <v>0</v>
          </cell>
          <cell r="L100">
            <v>6962050</v>
          </cell>
          <cell r="M100">
            <v>0.60828309897065103</v>
          </cell>
          <cell r="N100">
            <v>4234897.3491886212</v>
          </cell>
          <cell r="O100">
            <v>0</v>
          </cell>
          <cell r="P100">
            <v>0</v>
          </cell>
          <cell r="Q100">
            <v>0</v>
          </cell>
          <cell r="R100">
            <v>4234897.3491886212</v>
          </cell>
          <cell r="S100" t="str">
            <v xml:space="preserve"> </v>
          </cell>
          <cell r="T100">
            <v>4234897.3491886212</v>
          </cell>
          <cell r="U100">
            <v>0</v>
          </cell>
          <cell r="V100">
            <v>0</v>
          </cell>
          <cell r="W100" t="str">
            <v xml:space="preserve"> </v>
          </cell>
          <cell r="X100">
            <v>0</v>
          </cell>
          <cell r="Y100">
            <v>0</v>
          </cell>
          <cell r="Z100">
            <v>4234897.3491886212</v>
          </cell>
          <cell r="AA100">
            <v>1.3657780706064446E-2</v>
          </cell>
          <cell r="AB100">
            <v>0</v>
          </cell>
          <cell r="AC100">
            <v>4234897.3491886212</v>
          </cell>
          <cell r="AD100" t="str">
            <v xml:space="preserve"> </v>
          </cell>
          <cell r="AE100">
            <v>0</v>
          </cell>
          <cell r="AF100">
            <v>0</v>
          </cell>
          <cell r="AG100" t="str">
            <v xml:space="preserve"> </v>
          </cell>
          <cell r="AH100">
            <v>4234897.3491886212</v>
          </cell>
          <cell r="AI100">
            <v>0</v>
          </cell>
          <cell r="AJ100">
            <v>0</v>
          </cell>
          <cell r="AK100" t="str">
            <v xml:space="preserve"> </v>
          </cell>
          <cell r="AL100">
            <v>0</v>
          </cell>
          <cell r="AM100">
            <v>0</v>
          </cell>
          <cell r="AN100">
            <v>4234897.3491886212</v>
          </cell>
          <cell r="AO100">
            <v>1.3714838176216989E-2</v>
          </cell>
          <cell r="AP100">
            <v>8333.991361573655</v>
          </cell>
          <cell r="AQ100">
            <v>4243231.34</v>
          </cell>
        </row>
        <row r="101">
          <cell r="B101">
            <v>450936</v>
          </cell>
          <cell r="C101">
            <v>1</v>
          </cell>
          <cell r="D101">
            <v>4</v>
          </cell>
          <cell r="E101">
            <v>9491547</v>
          </cell>
          <cell r="F101">
            <v>0</v>
          </cell>
          <cell r="G101">
            <v>0</v>
          </cell>
          <cell r="H101" t="b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158004</v>
          </cell>
          <cell r="P101">
            <v>1.1895022727818083</v>
          </cell>
          <cell r="Q101">
            <v>187946.11710861683</v>
          </cell>
          <cell r="R101">
            <v>187946.11710861683</v>
          </cell>
          <cell r="S101" t="str">
            <v xml:space="preserve"> </v>
          </cell>
          <cell r="T101">
            <v>187946.11710861683</v>
          </cell>
          <cell r="U101">
            <v>0</v>
          </cell>
          <cell r="V101">
            <v>187946.11710861683</v>
          </cell>
          <cell r="W101">
            <v>1.4741129636450007E-4</v>
          </cell>
          <cell r="X101">
            <v>0</v>
          </cell>
          <cell r="Y101">
            <v>0</v>
          </cell>
          <cell r="Z101">
            <v>0</v>
          </cell>
          <cell r="AA101" t="str">
            <v xml:space="preserve"> </v>
          </cell>
          <cell r="AB101">
            <v>0</v>
          </cell>
          <cell r="AC101">
            <v>187946.11710861683</v>
          </cell>
          <cell r="AD101" t="str">
            <v xml:space="preserve"> </v>
          </cell>
          <cell r="AE101">
            <v>0</v>
          </cell>
          <cell r="AF101">
            <v>0</v>
          </cell>
          <cell r="AG101" t="str">
            <v xml:space="preserve"> </v>
          </cell>
          <cell r="AH101">
            <v>187946.11710861683</v>
          </cell>
          <cell r="AI101">
            <v>0</v>
          </cell>
          <cell r="AJ101">
            <v>187946.11710861683</v>
          </cell>
          <cell r="AK101">
            <v>1.4753969008759766E-4</v>
          </cell>
          <cell r="AL101">
            <v>77.112390485427184</v>
          </cell>
          <cell r="AM101">
            <v>0</v>
          </cell>
          <cell r="AN101">
            <v>0</v>
          </cell>
          <cell r="AO101" t="str">
            <v xml:space="preserve"> </v>
          </cell>
          <cell r="AP101">
            <v>0</v>
          </cell>
          <cell r="AQ101">
            <v>188023.23</v>
          </cell>
        </row>
        <row r="102">
          <cell r="B102">
            <v>190521</v>
          </cell>
          <cell r="C102">
            <v>3</v>
          </cell>
          <cell r="D102">
            <v>3</v>
          </cell>
          <cell r="E102">
            <v>10023062</v>
          </cell>
          <cell r="F102">
            <v>0</v>
          </cell>
          <cell r="G102">
            <v>0</v>
          </cell>
          <cell r="H102" t="b">
            <v>0</v>
          </cell>
          <cell r="I102">
            <v>0</v>
          </cell>
          <cell r="J102">
            <v>0</v>
          </cell>
          <cell r="K102">
            <v>0</v>
          </cell>
          <cell r="L102">
            <v>4346995</v>
          </cell>
          <cell r="M102">
            <v>0.60828309897065103</v>
          </cell>
          <cell r="N102">
            <v>2644203.5898099253</v>
          </cell>
          <cell r="O102">
            <v>0</v>
          </cell>
          <cell r="P102">
            <v>0</v>
          </cell>
          <cell r="Q102">
            <v>0</v>
          </cell>
          <cell r="R102">
            <v>2644203.5898099253</v>
          </cell>
          <cell r="S102" t="str">
            <v xml:space="preserve"> </v>
          </cell>
          <cell r="T102">
            <v>2644203.5898099253</v>
          </cell>
          <cell r="U102">
            <v>0</v>
          </cell>
          <cell r="V102">
            <v>0</v>
          </cell>
          <cell r="W102" t="str">
            <v xml:space="preserve"> </v>
          </cell>
          <cell r="X102">
            <v>0</v>
          </cell>
          <cell r="Y102">
            <v>0</v>
          </cell>
          <cell r="Z102">
            <v>2644203.5898099253</v>
          </cell>
          <cell r="AA102">
            <v>8.5277044032086267E-3</v>
          </cell>
          <cell r="AB102">
            <v>0</v>
          </cell>
          <cell r="AC102">
            <v>2644203.5898099253</v>
          </cell>
          <cell r="AD102" t="str">
            <v xml:space="preserve"> </v>
          </cell>
          <cell r="AE102">
            <v>0</v>
          </cell>
          <cell r="AF102">
            <v>0</v>
          </cell>
          <cell r="AG102" t="str">
            <v xml:space="preserve"> </v>
          </cell>
          <cell r="AH102">
            <v>2644203.5898099253</v>
          </cell>
          <cell r="AI102">
            <v>0</v>
          </cell>
          <cell r="AJ102">
            <v>0</v>
          </cell>
          <cell r="AK102" t="str">
            <v xml:space="preserve"> </v>
          </cell>
          <cell r="AL102">
            <v>0</v>
          </cell>
          <cell r="AM102">
            <v>0</v>
          </cell>
          <cell r="AN102">
            <v>2644203.5898099253</v>
          </cell>
          <cell r="AO102">
            <v>8.5633301940986305E-3</v>
          </cell>
          <cell r="AP102">
            <v>5203.6137026887009</v>
          </cell>
          <cell r="AQ102">
            <v>2649407.2000000002</v>
          </cell>
        </row>
        <row r="103">
          <cell r="B103">
            <v>240942</v>
          </cell>
          <cell r="C103">
            <v>4</v>
          </cell>
          <cell r="D103">
            <v>3</v>
          </cell>
          <cell r="E103">
            <v>16056301</v>
          </cell>
          <cell r="F103">
            <v>1346625</v>
          </cell>
          <cell r="G103">
            <v>1124431.875</v>
          </cell>
          <cell r="H103">
            <v>1124431.875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1124431.875</v>
          </cell>
          <cell r="S103" t="str">
            <v xml:space="preserve"> </v>
          </cell>
          <cell r="T103">
            <v>1124431.875</v>
          </cell>
          <cell r="U103">
            <v>0</v>
          </cell>
          <cell r="V103">
            <v>0</v>
          </cell>
          <cell r="W103" t="str">
            <v xml:space="preserve"> </v>
          </cell>
          <cell r="X103">
            <v>0</v>
          </cell>
          <cell r="Y103">
            <v>0</v>
          </cell>
          <cell r="Z103">
            <v>0</v>
          </cell>
          <cell r="AA103" t="str">
            <v xml:space="preserve"> </v>
          </cell>
          <cell r="AB103">
            <v>0</v>
          </cell>
          <cell r="AC103">
            <v>1124431.875</v>
          </cell>
          <cell r="AD103" t="str">
            <v xml:space="preserve"> </v>
          </cell>
          <cell r="AE103">
            <v>0</v>
          </cell>
          <cell r="AF103">
            <v>0</v>
          </cell>
          <cell r="AG103" t="str">
            <v xml:space="preserve"> </v>
          </cell>
          <cell r="AH103">
            <v>1124431.875</v>
          </cell>
          <cell r="AI103">
            <v>0</v>
          </cell>
          <cell r="AJ103">
            <v>0</v>
          </cell>
          <cell r="AK103" t="str">
            <v xml:space="preserve"> </v>
          </cell>
          <cell r="AL103">
            <v>0</v>
          </cell>
          <cell r="AM103">
            <v>0</v>
          </cell>
          <cell r="AN103">
            <v>0</v>
          </cell>
          <cell r="AO103" t="str">
            <v xml:space="preserve"> </v>
          </cell>
          <cell r="AP103">
            <v>0</v>
          </cell>
          <cell r="AQ103">
            <v>1124431.8799999999</v>
          </cell>
        </row>
        <row r="104">
          <cell r="B104">
            <v>150830</v>
          </cell>
          <cell r="C104">
            <v>5</v>
          </cell>
          <cell r="D104">
            <v>4</v>
          </cell>
          <cell r="E104">
            <v>2426261</v>
          </cell>
          <cell r="F104">
            <v>0</v>
          </cell>
          <cell r="G104">
            <v>0</v>
          </cell>
          <cell r="H104" t="b">
            <v>0</v>
          </cell>
          <cell r="I104">
            <v>29895</v>
          </cell>
          <cell r="J104">
            <v>0.25</v>
          </cell>
          <cell r="K104">
            <v>7473.75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7473.75</v>
          </cell>
          <cell r="S104" t="str">
            <v xml:space="preserve"> </v>
          </cell>
          <cell r="T104">
            <v>7473.75</v>
          </cell>
          <cell r="U104">
            <v>0</v>
          </cell>
          <cell r="V104">
            <v>0</v>
          </cell>
          <cell r="W104" t="str">
            <v xml:space="preserve"> </v>
          </cell>
          <cell r="X104">
            <v>0</v>
          </cell>
          <cell r="Y104">
            <v>0</v>
          </cell>
          <cell r="Z104">
            <v>0</v>
          </cell>
          <cell r="AA104" t="str">
            <v xml:space="preserve"> </v>
          </cell>
          <cell r="AB104">
            <v>0</v>
          </cell>
          <cell r="AC104">
            <v>7473.75</v>
          </cell>
          <cell r="AD104" t="str">
            <v xml:space="preserve"> </v>
          </cell>
          <cell r="AE104">
            <v>0</v>
          </cell>
          <cell r="AF104">
            <v>0</v>
          </cell>
          <cell r="AG104" t="str">
            <v xml:space="preserve"> </v>
          </cell>
          <cell r="AH104">
            <v>7473.75</v>
          </cell>
          <cell r="AI104">
            <v>0</v>
          </cell>
          <cell r="AJ104">
            <v>0</v>
          </cell>
          <cell r="AK104" t="str">
            <v xml:space="preserve"> </v>
          </cell>
          <cell r="AL104">
            <v>0</v>
          </cell>
          <cell r="AM104">
            <v>0</v>
          </cell>
          <cell r="AN104">
            <v>0</v>
          </cell>
          <cell r="AO104" t="str">
            <v xml:space="preserve"> </v>
          </cell>
          <cell r="AP104">
            <v>0</v>
          </cell>
          <cell r="AQ104">
            <v>7473.75</v>
          </cell>
        </row>
        <row r="105">
          <cell r="B105">
            <v>340951</v>
          </cell>
          <cell r="C105">
            <v>3</v>
          </cell>
          <cell r="D105">
            <v>3</v>
          </cell>
          <cell r="E105">
            <v>16814776</v>
          </cell>
          <cell r="F105">
            <v>0</v>
          </cell>
          <cell r="G105">
            <v>0</v>
          </cell>
          <cell r="H105" t="b">
            <v>0</v>
          </cell>
          <cell r="I105">
            <v>0</v>
          </cell>
          <cell r="J105">
            <v>0</v>
          </cell>
          <cell r="K105">
            <v>0</v>
          </cell>
          <cell r="L105">
            <v>1941733</v>
          </cell>
          <cell r="M105">
            <v>0.60828309897065103</v>
          </cell>
          <cell r="N105">
            <v>1181123.3666135792</v>
          </cell>
          <cell r="O105">
            <v>0</v>
          </cell>
          <cell r="P105">
            <v>0</v>
          </cell>
          <cell r="Q105">
            <v>0</v>
          </cell>
          <cell r="R105">
            <v>1181123.3666135792</v>
          </cell>
          <cell r="S105" t="str">
            <v xml:space="preserve"> </v>
          </cell>
          <cell r="T105">
            <v>1181123.3666135792</v>
          </cell>
          <cell r="U105">
            <v>0</v>
          </cell>
          <cell r="V105">
            <v>0</v>
          </cell>
          <cell r="W105" t="str">
            <v xml:space="preserve"> </v>
          </cell>
          <cell r="X105">
            <v>0</v>
          </cell>
          <cell r="Y105">
            <v>0</v>
          </cell>
          <cell r="Z105">
            <v>1181123.3666135792</v>
          </cell>
          <cell r="AA105">
            <v>3.8091888888658705E-3</v>
          </cell>
          <cell r="AB105">
            <v>0</v>
          </cell>
          <cell r="AC105">
            <v>1181123.3666135792</v>
          </cell>
          <cell r="AD105" t="str">
            <v xml:space="preserve"> </v>
          </cell>
          <cell r="AE105">
            <v>0</v>
          </cell>
          <cell r="AF105">
            <v>0</v>
          </cell>
          <cell r="AG105" t="str">
            <v xml:space="preserve"> </v>
          </cell>
          <cell r="AH105">
            <v>1181123.3666135792</v>
          </cell>
          <cell r="AI105">
            <v>0</v>
          </cell>
          <cell r="AJ105">
            <v>0</v>
          </cell>
          <cell r="AK105" t="str">
            <v xml:space="preserve"> </v>
          </cell>
          <cell r="AL105">
            <v>0</v>
          </cell>
          <cell r="AM105">
            <v>0</v>
          </cell>
          <cell r="AN105">
            <v>1181123.3666135792</v>
          </cell>
          <cell r="AO105">
            <v>3.8251023587047412E-3</v>
          </cell>
          <cell r="AP105">
            <v>2324.3708460126686</v>
          </cell>
          <cell r="AQ105">
            <v>1183447.74</v>
          </cell>
        </row>
        <row r="106">
          <cell r="B106">
            <v>196168</v>
          </cell>
          <cell r="C106">
            <v>2</v>
          </cell>
          <cell r="D106">
            <v>1</v>
          </cell>
          <cell r="E106">
            <v>9613084</v>
          </cell>
          <cell r="F106">
            <v>0</v>
          </cell>
          <cell r="G106">
            <v>0</v>
          </cell>
          <cell r="H106" t="b">
            <v>0</v>
          </cell>
          <cell r="I106">
            <v>0</v>
          </cell>
          <cell r="J106">
            <v>0</v>
          </cell>
          <cell r="K106">
            <v>0</v>
          </cell>
          <cell r="L106">
            <v>6283651</v>
          </cell>
          <cell r="M106">
            <v>0.60828309897065103</v>
          </cell>
          <cell r="N106">
            <v>3822238.7031300301</v>
          </cell>
          <cell r="O106">
            <v>0</v>
          </cell>
          <cell r="P106">
            <v>0</v>
          </cell>
          <cell r="Q106">
            <v>0</v>
          </cell>
          <cell r="R106">
            <v>3822238.7031300301</v>
          </cell>
          <cell r="S106" t="str">
            <v xml:space="preserve"> </v>
          </cell>
          <cell r="T106">
            <v>3822238.7031300301</v>
          </cell>
          <cell r="U106">
            <v>0</v>
          </cell>
          <cell r="V106">
            <v>0</v>
          </cell>
          <cell r="W106" t="str">
            <v xml:space="preserve"> </v>
          </cell>
          <cell r="X106">
            <v>0</v>
          </cell>
          <cell r="Y106">
            <v>0</v>
          </cell>
          <cell r="Z106">
            <v>3822238.7031300301</v>
          </cell>
          <cell r="AA106">
            <v>1.2326933502552057E-2</v>
          </cell>
          <cell r="AB106">
            <v>0</v>
          </cell>
          <cell r="AC106">
            <v>3822238.7031300301</v>
          </cell>
          <cell r="AD106" t="str">
            <v xml:space="preserve"> </v>
          </cell>
          <cell r="AE106">
            <v>0</v>
          </cell>
          <cell r="AF106">
            <v>0</v>
          </cell>
          <cell r="AG106" t="str">
            <v xml:space="preserve"> </v>
          </cell>
          <cell r="AH106">
            <v>3822238.7031300301</v>
          </cell>
          <cell r="AI106">
            <v>0</v>
          </cell>
          <cell r="AJ106">
            <v>0</v>
          </cell>
          <cell r="AK106" t="str">
            <v xml:space="preserve"> </v>
          </cell>
          <cell r="AL106">
            <v>0</v>
          </cell>
          <cell r="AM106">
            <v>0</v>
          </cell>
          <cell r="AN106">
            <v>3822238.7031300301</v>
          </cell>
          <cell r="AO106">
            <v>1.2378431154735178E-2</v>
          </cell>
          <cell r="AP106">
            <v>7521.9070752355492</v>
          </cell>
          <cell r="AQ106">
            <v>3829760.61</v>
          </cell>
        </row>
        <row r="107">
          <cell r="B107">
            <v>190524</v>
          </cell>
          <cell r="C107">
            <v>3</v>
          </cell>
          <cell r="D107">
            <v>3</v>
          </cell>
          <cell r="E107">
            <v>10032570</v>
          </cell>
          <cell r="F107">
            <v>0</v>
          </cell>
          <cell r="G107">
            <v>0</v>
          </cell>
          <cell r="H107" t="b">
            <v>0</v>
          </cell>
          <cell r="I107">
            <v>0</v>
          </cell>
          <cell r="J107">
            <v>0</v>
          </cell>
          <cell r="K107">
            <v>0</v>
          </cell>
          <cell r="L107">
            <v>6116985</v>
          </cell>
          <cell r="M107">
            <v>0.60828309897065103</v>
          </cell>
          <cell r="N107">
            <v>3720858.5921569876</v>
          </cell>
          <cell r="O107">
            <v>0</v>
          </cell>
          <cell r="P107">
            <v>0</v>
          </cell>
          <cell r="Q107">
            <v>0</v>
          </cell>
          <cell r="R107">
            <v>3720858.5921569876</v>
          </cell>
          <cell r="S107" t="str">
            <v xml:space="preserve"> </v>
          </cell>
          <cell r="T107">
            <v>3720858.5921569876</v>
          </cell>
          <cell r="U107">
            <v>0</v>
          </cell>
          <cell r="V107">
            <v>0</v>
          </cell>
          <cell r="W107" t="str">
            <v xml:space="preserve"> </v>
          </cell>
          <cell r="X107">
            <v>0</v>
          </cell>
          <cell r="Y107">
            <v>0</v>
          </cell>
          <cell r="Z107">
            <v>3720858.5921569876</v>
          </cell>
          <cell r="AA107">
            <v>1.1999976976937197E-2</v>
          </cell>
          <cell r="AB107">
            <v>0</v>
          </cell>
          <cell r="AC107">
            <v>3720858.5921569876</v>
          </cell>
          <cell r="AD107" t="str">
            <v xml:space="preserve"> </v>
          </cell>
          <cell r="AE107">
            <v>0</v>
          </cell>
          <cell r="AF107">
            <v>0</v>
          </cell>
          <cell r="AG107" t="str">
            <v xml:space="preserve"> </v>
          </cell>
          <cell r="AH107">
            <v>3720858.5921569876</v>
          </cell>
          <cell r="AI107">
            <v>0</v>
          </cell>
          <cell r="AJ107">
            <v>0</v>
          </cell>
          <cell r="AK107" t="str">
            <v xml:space="preserve"> </v>
          </cell>
          <cell r="AL107">
            <v>0</v>
          </cell>
          <cell r="AM107">
            <v>0</v>
          </cell>
          <cell r="AN107">
            <v>3720858.5921569876</v>
          </cell>
          <cell r="AO107">
            <v>1.2050108718171611E-2</v>
          </cell>
          <cell r="AP107">
            <v>7322.3978783369294</v>
          </cell>
          <cell r="AQ107">
            <v>3728180.99</v>
          </cell>
        </row>
        <row r="108">
          <cell r="B108">
            <v>500954</v>
          </cell>
          <cell r="C108">
            <v>3</v>
          </cell>
          <cell r="D108">
            <v>4</v>
          </cell>
          <cell r="E108">
            <v>4357842</v>
          </cell>
          <cell r="F108">
            <v>0</v>
          </cell>
          <cell r="G108">
            <v>0</v>
          </cell>
          <cell r="H108" t="b">
            <v>0</v>
          </cell>
          <cell r="I108">
            <v>0</v>
          </cell>
          <cell r="J108">
            <v>0</v>
          </cell>
          <cell r="K108">
            <v>0</v>
          </cell>
          <cell r="L108">
            <v>33117</v>
          </cell>
          <cell r="M108">
            <v>0.60828309897065103</v>
          </cell>
          <cell r="N108">
            <v>20144.511388611048</v>
          </cell>
          <cell r="O108">
            <v>0</v>
          </cell>
          <cell r="P108">
            <v>0</v>
          </cell>
          <cell r="Q108">
            <v>0</v>
          </cell>
          <cell r="R108">
            <v>20144.511388611048</v>
          </cell>
          <cell r="S108" t="str">
            <v xml:space="preserve"> </v>
          </cell>
          <cell r="T108">
            <v>20144.511388611048</v>
          </cell>
          <cell r="U108">
            <v>0</v>
          </cell>
          <cell r="V108">
            <v>0</v>
          </cell>
          <cell r="W108" t="str">
            <v xml:space="preserve"> </v>
          </cell>
          <cell r="X108">
            <v>0</v>
          </cell>
          <cell r="Y108">
            <v>0</v>
          </cell>
          <cell r="Z108">
            <v>20144.511388611048</v>
          </cell>
          <cell r="AA108">
            <v>6.4967175421425612E-5</v>
          </cell>
          <cell r="AB108">
            <v>0</v>
          </cell>
          <cell r="AC108">
            <v>20144.511388611048</v>
          </cell>
          <cell r="AD108" t="str">
            <v xml:space="preserve"> </v>
          </cell>
          <cell r="AE108">
            <v>0</v>
          </cell>
          <cell r="AF108">
            <v>0</v>
          </cell>
          <cell r="AG108" t="str">
            <v xml:space="preserve"> </v>
          </cell>
          <cell r="AH108">
            <v>20144.511388611048</v>
          </cell>
          <cell r="AI108">
            <v>0</v>
          </cell>
          <cell r="AJ108">
            <v>0</v>
          </cell>
          <cell r="AK108" t="str">
            <v xml:space="preserve"> </v>
          </cell>
          <cell r="AL108">
            <v>0</v>
          </cell>
          <cell r="AM108">
            <v>0</v>
          </cell>
          <cell r="AN108">
            <v>20144.511388611048</v>
          </cell>
          <cell r="AO108">
            <v>6.5238585744396835E-5</v>
          </cell>
          <cell r="AP108">
            <v>39.643035014289573</v>
          </cell>
          <cell r="AQ108">
            <v>20184.150000000001</v>
          </cell>
        </row>
        <row r="109">
          <cell r="B109">
            <v>250956</v>
          </cell>
          <cell r="C109">
            <v>1</v>
          </cell>
          <cell r="D109">
            <v>4</v>
          </cell>
          <cell r="E109">
            <v>6556941</v>
          </cell>
          <cell r="F109">
            <v>0</v>
          </cell>
          <cell r="G109">
            <v>0</v>
          </cell>
          <cell r="H109" t="b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75211</v>
          </cell>
          <cell r="P109">
            <v>1.1895022727818083</v>
          </cell>
          <cell r="Q109">
            <v>89463.655438192582</v>
          </cell>
          <cell r="R109">
            <v>89463.655438192582</v>
          </cell>
          <cell r="S109" t="str">
            <v xml:space="preserve"> </v>
          </cell>
          <cell r="T109">
            <v>89463.655438192582</v>
          </cell>
          <cell r="U109">
            <v>0</v>
          </cell>
          <cell r="V109">
            <v>89463.655438192582</v>
          </cell>
          <cell r="W109">
            <v>7.0168799592861035E-5</v>
          </cell>
          <cell r="X109">
            <v>0</v>
          </cell>
          <cell r="Y109">
            <v>0</v>
          </cell>
          <cell r="Z109">
            <v>0</v>
          </cell>
          <cell r="AA109" t="str">
            <v xml:space="preserve"> </v>
          </cell>
          <cell r="AB109">
            <v>0</v>
          </cell>
          <cell r="AC109">
            <v>89463.655438192582</v>
          </cell>
          <cell r="AD109" t="str">
            <v xml:space="preserve"> </v>
          </cell>
          <cell r="AE109">
            <v>0</v>
          </cell>
          <cell r="AF109">
            <v>0</v>
          </cell>
          <cell r="AG109" t="str">
            <v xml:space="preserve"> </v>
          </cell>
          <cell r="AH109">
            <v>89463.655438192582</v>
          </cell>
          <cell r="AI109">
            <v>0</v>
          </cell>
          <cell r="AJ109">
            <v>89463.655438192582</v>
          </cell>
          <cell r="AK109">
            <v>7.0229915895662814E-5</v>
          </cell>
          <cell r="AL109">
            <v>36.706032763724103</v>
          </cell>
          <cell r="AM109">
            <v>0</v>
          </cell>
          <cell r="AN109">
            <v>0</v>
          </cell>
          <cell r="AO109" t="str">
            <v xml:space="preserve"> </v>
          </cell>
          <cell r="AP109">
            <v>0</v>
          </cell>
          <cell r="AQ109">
            <v>89500.36</v>
          </cell>
        </row>
        <row r="110">
          <cell r="B110">
            <v>190541</v>
          </cell>
          <cell r="C110">
            <v>3</v>
          </cell>
          <cell r="D110">
            <v>4</v>
          </cell>
          <cell r="E110">
            <v>1568648</v>
          </cell>
          <cell r="F110">
            <v>0</v>
          </cell>
          <cell r="G110">
            <v>0</v>
          </cell>
          <cell r="H110" t="b">
            <v>0</v>
          </cell>
          <cell r="I110">
            <v>0</v>
          </cell>
          <cell r="J110">
            <v>0</v>
          </cell>
          <cell r="K110">
            <v>0</v>
          </cell>
          <cell r="L110">
            <v>158004</v>
          </cell>
          <cell r="M110">
            <v>0.60828309897065103</v>
          </cell>
          <cell r="N110">
            <v>96111.162769758739</v>
          </cell>
          <cell r="O110">
            <v>0</v>
          </cell>
          <cell r="P110">
            <v>0</v>
          </cell>
          <cell r="Q110">
            <v>0</v>
          </cell>
          <cell r="R110">
            <v>96111.162769758739</v>
          </cell>
          <cell r="S110" t="str">
            <v xml:space="preserve"> </v>
          </cell>
          <cell r="T110">
            <v>96111.162769758739</v>
          </cell>
          <cell r="U110">
            <v>0</v>
          </cell>
          <cell r="V110">
            <v>0</v>
          </cell>
          <cell r="W110" t="str">
            <v xml:space="preserve"> </v>
          </cell>
          <cell r="X110">
            <v>0</v>
          </cell>
          <cell r="Y110">
            <v>0</v>
          </cell>
          <cell r="Z110">
            <v>96111.162769758739</v>
          </cell>
          <cell r="AA110">
            <v>3.0996387309499448E-4</v>
          </cell>
          <cell r="AB110">
            <v>0</v>
          </cell>
          <cell r="AC110">
            <v>96111.162769758739</v>
          </cell>
          <cell r="AD110" t="str">
            <v xml:space="preserve"> </v>
          </cell>
          <cell r="AE110">
            <v>0</v>
          </cell>
          <cell r="AF110">
            <v>0</v>
          </cell>
          <cell r="AG110" t="str">
            <v xml:space="preserve"> </v>
          </cell>
          <cell r="AH110">
            <v>96111.162769758739</v>
          </cell>
          <cell r="AI110">
            <v>0</v>
          </cell>
          <cell r="AJ110">
            <v>0</v>
          </cell>
          <cell r="AK110" t="str">
            <v xml:space="preserve"> </v>
          </cell>
          <cell r="AL110">
            <v>0</v>
          </cell>
          <cell r="AM110">
            <v>0</v>
          </cell>
          <cell r="AN110">
            <v>96111.162769758739</v>
          </cell>
          <cell r="AO110">
            <v>3.1125879463591742E-4</v>
          </cell>
          <cell r="AP110">
            <v>189.14026344167073</v>
          </cell>
          <cell r="AQ110">
            <v>96300.3</v>
          </cell>
        </row>
        <row r="111">
          <cell r="B111">
            <v>190547</v>
          </cell>
          <cell r="C111">
            <v>3</v>
          </cell>
          <cell r="D111">
            <v>3</v>
          </cell>
          <cell r="E111">
            <v>6437166</v>
          </cell>
          <cell r="F111">
            <v>0</v>
          </cell>
          <cell r="G111">
            <v>0</v>
          </cell>
          <cell r="H111" t="b">
            <v>0</v>
          </cell>
          <cell r="I111">
            <v>0</v>
          </cell>
          <cell r="J111">
            <v>0</v>
          </cell>
          <cell r="K111">
            <v>0</v>
          </cell>
          <cell r="L111">
            <v>5350894</v>
          </cell>
          <cell r="M111">
            <v>0.60828309897065103</v>
          </cell>
          <cell r="N111">
            <v>3254858.384583463</v>
          </cell>
          <cell r="O111">
            <v>0</v>
          </cell>
          <cell r="P111">
            <v>0</v>
          </cell>
          <cell r="Q111">
            <v>0</v>
          </cell>
          <cell r="R111">
            <v>3254858.384583463</v>
          </cell>
          <cell r="S111" t="str">
            <v xml:space="preserve"> </v>
          </cell>
          <cell r="T111">
            <v>3254858.384583463</v>
          </cell>
          <cell r="U111">
            <v>0</v>
          </cell>
          <cell r="V111">
            <v>0</v>
          </cell>
          <cell r="W111" t="str">
            <v xml:space="preserve"> </v>
          </cell>
          <cell r="X111">
            <v>0</v>
          </cell>
          <cell r="Y111">
            <v>0</v>
          </cell>
          <cell r="Z111">
            <v>3254858.384583463</v>
          </cell>
          <cell r="AA111">
            <v>1.0497100255441429E-2</v>
          </cell>
          <cell r="AB111">
            <v>0</v>
          </cell>
          <cell r="AC111">
            <v>3254858.384583463</v>
          </cell>
          <cell r="AD111" t="str">
            <v xml:space="preserve"> </v>
          </cell>
          <cell r="AE111">
            <v>0</v>
          </cell>
          <cell r="AF111">
            <v>0</v>
          </cell>
          <cell r="AG111" t="str">
            <v xml:space="preserve"> </v>
          </cell>
          <cell r="AH111">
            <v>3254858.384583463</v>
          </cell>
          <cell r="AI111">
            <v>0</v>
          </cell>
          <cell r="AJ111">
            <v>0</v>
          </cell>
          <cell r="AK111" t="str">
            <v xml:space="preserve"> </v>
          </cell>
          <cell r="AL111">
            <v>0</v>
          </cell>
          <cell r="AM111">
            <v>0</v>
          </cell>
          <cell r="AN111">
            <v>3254858.384583463</v>
          </cell>
          <cell r="AO111">
            <v>1.0540953499054219E-2</v>
          </cell>
          <cell r="AP111">
            <v>6405.34100914189</v>
          </cell>
          <cell r="AQ111">
            <v>3261263.73</v>
          </cell>
        </row>
        <row r="112">
          <cell r="B112">
            <v>334048</v>
          </cell>
          <cell r="C112">
            <v>1</v>
          </cell>
          <cell r="D112">
            <v>3</v>
          </cell>
          <cell r="E112">
            <v>5217357</v>
          </cell>
          <cell r="F112">
            <v>0</v>
          </cell>
          <cell r="G112">
            <v>0</v>
          </cell>
          <cell r="H112" t="b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2046331</v>
          </cell>
          <cell r="P112">
            <v>1.1895022727818083</v>
          </cell>
          <cell r="Q112">
            <v>2434115.3753638705</v>
          </cell>
          <cell r="R112">
            <v>2434115.3753638705</v>
          </cell>
          <cell r="S112" t="str">
            <v xml:space="preserve"> </v>
          </cell>
          <cell r="T112">
            <v>2434115.3753638705</v>
          </cell>
          <cell r="U112">
            <v>0</v>
          </cell>
          <cell r="V112">
            <v>2434115.3753638705</v>
          </cell>
          <cell r="W112">
            <v>1.9091434742213094E-3</v>
          </cell>
          <cell r="X112">
            <v>0</v>
          </cell>
          <cell r="Y112">
            <v>0</v>
          </cell>
          <cell r="Z112">
            <v>0</v>
          </cell>
          <cell r="AA112" t="str">
            <v xml:space="preserve"> </v>
          </cell>
          <cell r="AB112">
            <v>0</v>
          </cell>
          <cell r="AC112">
            <v>2434115.3753638705</v>
          </cell>
          <cell r="AD112" t="str">
            <v xml:space="preserve"> </v>
          </cell>
          <cell r="AE112">
            <v>0</v>
          </cell>
          <cell r="AF112">
            <v>0</v>
          </cell>
          <cell r="AG112" t="str">
            <v xml:space="preserve"> </v>
          </cell>
          <cell r="AH112">
            <v>2434115.3753638705</v>
          </cell>
          <cell r="AI112">
            <v>0</v>
          </cell>
          <cell r="AJ112">
            <v>2434115.3753638705</v>
          </cell>
          <cell r="AK112">
            <v>1.9108063185529721E-3</v>
          </cell>
          <cell r="AL112">
            <v>998.69291368848053</v>
          </cell>
          <cell r="AM112">
            <v>0</v>
          </cell>
          <cell r="AN112">
            <v>0</v>
          </cell>
          <cell r="AO112" t="str">
            <v xml:space="preserve"> </v>
          </cell>
          <cell r="AP112">
            <v>0</v>
          </cell>
          <cell r="AQ112">
            <v>2435114.0699999998</v>
          </cell>
        </row>
        <row r="113">
          <cell r="B113">
            <v>361266</v>
          </cell>
          <cell r="C113">
            <v>1</v>
          </cell>
          <cell r="D113">
            <v>4</v>
          </cell>
          <cell r="E113">
            <v>4808512</v>
          </cell>
          <cell r="F113">
            <v>0</v>
          </cell>
          <cell r="G113">
            <v>0</v>
          </cell>
          <cell r="H113" t="b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39262</v>
          </cell>
          <cell r="P113">
            <v>1.1895022727818083</v>
          </cell>
          <cell r="Q113">
            <v>46702.238233959361</v>
          </cell>
          <cell r="R113">
            <v>46702.238233959361</v>
          </cell>
          <cell r="S113" t="str">
            <v xml:space="preserve"> </v>
          </cell>
          <cell r="T113">
            <v>46702.238233959361</v>
          </cell>
          <cell r="U113">
            <v>0</v>
          </cell>
          <cell r="V113">
            <v>46702.238233959361</v>
          </cell>
          <cell r="W113">
            <v>3.662984682579556E-5</v>
          </cell>
          <cell r="X113">
            <v>0</v>
          </cell>
          <cell r="Y113">
            <v>0</v>
          </cell>
          <cell r="Z113">
            <v>0</v>
          </cell>
          <cell r="AA113" t="str">
            <v xml:space="preserve"> </v>
          </cell>
          <cell r="AB113">
            <v>0</v>
          </cell>
          <cell r="AC113">
            <v>46702.238233959361</v>
          </cell>
          <cell r="AD113" t="str">
            <v xml:space="preserve"> </v>
          </cell>
          <cell r="AE113">
            <v>0</v>
          </cell>
          <cell r="AF113">
            <v>0</v>
          </cell>
          <cell r="AG113" t="str">
            <v xml:space="preserve"> </v>
          </cell>
          <cell r="AH113">
            <v>46702.238233959361</v>
          </cell>
          <cell r="AI113">
            <v>0</v>
          </cell>
          <cell r="AJ113">
            <v>46702.238233959361</v>
          </cell>
          <cell r="AK113">
            <v>3.6661751045665045E-5</v>
          </cell>
          <cell r="AL113">
            <v>19.161455882375396</v>
          </cell>
          <cell r="AM113">
            <v>0</v>
          </cell>
          <cell r="AN113">
            <v>0</v>
          </cell>
          <cell r="AO113" t="str">
            <v xml:space="preserve"> </v>
          </cell>
          <cell r="AP113">
            <v>0</v>
          </cell>
          <cell r="AQ113">
            <v>46721.4</v>
          </cell>
        </row>
        <row r="114">
          <cell r="B114">
            <v>274043</v>
          </cell>
          <cell r="C114">
            <v>1</v>
          </cell>
          <cell r="D114">
            <v>3</v>
          </cell>
          <cell r="E114">
            <v>9964802</v>
          </cell>
          <cell r="F114">
            <v>0</v>
          </cell>
          <cell r="G114">
            <v>0</v>
          </cell>
          <cell r="H114" t="b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8283241</v>
          </cell>
          <cell r="P114">
            <v>1.1895022727818083</v>
          </cell>
          <cell r="Q114">
            <v>9852933.9954994582</v>
          </cell>
          <cell r="R114">
            <v>9852933.9954994582</v>
          </cell>
          <cell r="S114" t="str">
            <v xml:space="preserve"> </v>
          </cell>
          <cell r="T114">
            <v>9852933.9954994582</v>
          </cell>
          <cell r="U114">
            <v>0</v>
          </cell>
          <cell r="V114">
            <v>9852933.9954994582</v>
          </cell>
          <cell r="W114">
            <v>7.7279264696436664E-3</v>
          </cell>
          <cell r="X114">
            <v>0</v>
          </cell>
          <cell r="Y114">
            <v>0</v>
          </cell>
          <cell r="Z114">
            <v>0</v>
          </cell>
          <cell r="AA114" t="str">
            <v xml:space="preserve"> </v>
          </cell>
          <cell r="AB114">
            <v>0</v>
          </cell>
          <cell r="AC114">
            <v>9852933.9954994582</v>
          </cell>
          <cell r="AD114" t="str">
            <v xml:space="preserve"> </v>
          </cell>
          <cell r="AE114">
            <v>0</v>
          </cell>
          <cell r="AF114">
            <v>0</v>
          </cell>
          <cell r="AG114" t="str">
            <v xml:space="preserve"> </v>
          </cell>
          <cell r="AH114">
            <v>9852933.9954994582</v>
          </cell>
          <cell r="AI114">
            <v>0</v>
          </cell>
          <cell r="AJ114">
            <v>9852933.9954994582</v>
          </cell>
          <cell r="AK114">
            <v>7.7346574141216838E-3</v>
          </cell>
          <cell r="AL114">
            <v>4042.5591407616284</v>
          </cell>
          <cell r="AM114">
            <v>0</v>
          </cell>
          <cell r="AN114">
            <v>0</v>
          </cell>
          <cell r="AO114" t="str">
            <v xml:space="preserve"> </v>
          </cell>
          <cell r="AP114">
            <v>0</v>
          </cell>
          <cell r="AQ114">
            <v>9856976.5500000007</v>
          </cell>
        </row>
        <row r="115">
          <cell r="B115">
            <v>190810</v>
          </cell>
          <cell r="C115">
            <v>3</v>
          </cell>
          <cell r="D115">
            <v>3</v>
          </cell>
          <cell r="E115">
            <v>9493942</v>
          </cell>
          <cell r="F115">
            <v>0</v>
          </cell>
          <cell r="G115">
            <v>0</v>
          </cell>
          <cell r="H115" t="b">
            <v>0</v>
          </cell>
          <cell r="I115">
            <v>0</v>
          </cell>
          <cell r="J115">
            <v>0</v>
          </cell>
          <cell r="K115">
            <v>0</v>
          </cell>
          <cell r="L115">
            <v>4299065</v>
          </cell>
          <cell r="M115">
            <v>0.60828309897065103</v>
          </cell>
          <cell r="N115">
            <v>2615048.5808762619</v>
          </cell>
          <cell r="O115">
            <v>0</v>
          </cell>
          <cell r="P115">
            <v>0</v>
          </cell>
          <cell r="Q115">
            <v>0</v>
          </cell>
          <cell r="R115">
            <v>2615048.5808762619</v>
          </cell>
          <cell r="S115" t="str">
            <v xml:space="preserve"> </v>
          </cell>
          <cell r="T115">
            <v>2615048.5808762619</v>
          </cell>
          <cell r="U115">
            <v>0</v>
          </cell>
          <cell r="V115">
            <v>0</v>
          </cell>
          <cell r="W115" t="str">
            <v xml:space="preserve"> </v>
          </cell>
          <cell r="X115">
            <v>0</v>
          </cell>
          <cell r="Y115">
            <v>0</v>
          </cell>
          <cell r="Z115">
            <v>2615048.5808762619</v>
          </cell>
          <cell r="AA115">
            <v>8.4336778694661697E-3</v>
          </cell>
          <cell r="AB115">
            <v>0</v>
          </cell>
          <cell r="AC115">
            <v>2615048.5808762619</v>
          </cell>
          <cell r="AD115" t="str">
            <v xml:space="preserve"> </v>
          </cell>
          <cell r="AE115">
            <v>0</v>
          </cell>
          <cell r="AF115">
            <v>0</v>
          </cell>
          <cell r="AG115" t="str">
            <v xml:space="preserve"> </v>
          </cell>
          <cell r="AH115">
            <v>2615048.5808762619</v>
          </cell>
          <cell r="AI115">
            <v>0</v>
          </cell>
          <cell r="AJ115">
            <v>0</v>
          </cell>
          <cell r="AK115" t="str">
            <v xml:space="preserve"> </v>
          </cell>
          <cell r="AL115">
            <v>0</v>
          </cell>
          <cell r="AM115">
            <v>0</v>
          </cell>
          <cell r="AN115">
            <v>2615048.5808762619</v>
          </cell>
          <cell r="AO115">
            <v>8.4689108501143032E-3</v>
          </cell>
          <cell r="AP115">
            <v>5146.2386183442577</v>
          </cell>
          <cell r="AQ115">
            <v>2620194.8199999998</v>
          </cell>
        </row>
        <row r="116">
          <cell r="B116">
            <v>500967</v>
          </cell>
          <cell r="C116">
            <v>1</v>
          </cell>
          <cell r="D116">
            <v>3</v>
          </cell>
          <cell r="E116">
            <v>11338337</v>
          </cell>
          <cell r="F116">
            <v>0</v>
          </cell>
          <cell r="G116">
            <v>0</v>
          </cell>
          <cell r="H116" t="b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360297</v>
          </cell>
          <cell r="P116">
            <v>1.1895022727818083</v>
          </cell>
          <cell r="Q116">
            <v>428574.10037646716</v>
          </cell>
          <cell r="R116">
            <v>428574.10037646716</v>
          </cell>
          <cell r="S116" t="str">
            <v xml:space="preserve"> </v>
          </cell>
          <cell r="T116">
            <v>428574.10037646716</v>
          </cell>
          <cell r="U116">
            <v>0</v>
          </cell>
          <cell r="V116">
            <v>428574.10037646716</v>
          </cell>
          <cell r="W116">
            <v>3.3614242580086754E-4</v>
          </cell>
          <cell r="X116">
            <v>0</v>
          </cell>
          <cell r="Y116">
            <v>0</v>
          </cell>
          <cell r="Z116">
            <v>0</v>
          </cell>
          <cell r="AA116" t="str">
            <v xml:space="preserve"> </v>
          </cell>
          <cell r="AB116">
            <v>0</v>
          </cell>
          <cell r="AC116">
            <v>428574.10037646716</v>
          </cell>
          <cell r="AD116" t="str">
            <v xml:space="preserve"> </v>
          </cell>
          <cell r="AE116">
            <v>0</v>
          </cell>
          <cell r="AF116">
            <v>0</v>
          </cell>
          <cell r="AG116" t="str">
            <v xml:space="preserve"> </v>
          </cell>
          <cell r="AH116">
            <v>428574.10037646716</v>
          </cell>
          <cell r="AI116">
            <v>0</v>
          </cell>
          <cell r="AJ116">
            <v>428574.10037646716</v>
          </cell>
          <cell r="AK116">
            <v>3.3643520239671891E-4</v>
          </cell>
          <cell r="AL116">
            <v>175.83961769783016</v>
          </cell>
          <cell r="AM116">
            <v>0</v>
          </cell>
          <cell r="AN116">
            <v>0</v>
          </cell>
          <cell r="AO116" t="str">
            <v xml:space="preserve"> </v>
          </cell>
          <cell r="AP116">
            <v>0</v>
          </cell>
          <cell r="AQ116">
            <v>428749.94</v>
          </cell>
        </row>
        <row r="117">
          <cell r="B117">
            <v>560501</v>
          </cell>
          <cell r="C117">
            <v>3</v>
          </cell>
          <cell r="D117">
            <v>4</v>
          </cell>
          <cell r="E117">
            <v>2323555</v>
          </cell>
          <cell r="F117">
            <v>0</v>
          </cell>
          <cell r="G117">
            <v>0</v>
          </cell>
          <cell r="H117" t="b">
            <v>0</v>
          </cell>
          <cell r="I117">
            <v>0</v>
          </cell>
          <cell r="J117">
            <v>0</v>
          </cell>
          <cell r="K117">
            <v>0</v>
          </cell>
          <cell r="L117">
            <v>8246</v>
          </cell>
          <cell r="M117">
            <v>0.60828309897065103</v>
          </cell>
          <cell r="N117">
            <v>5015.9024341119884</v>
          </cell>
          <cell r="O117">
            <v>0</v>
          </cell>
          <cell r="P117">
            <v>0</v>
          </cell>
          <cell r="Q117">
            <v>0</v>
          </cell>
          <cell r="R117">
            <v>5015.9024341119884</v>
          </cell>
          <cell r="S117" t="str">
            <v xml:space="preserve"> </v>
          </cell>
          <cell r="T117">
            <v>5015.9024341119884</v>
          </cell>
          <cell r="U117">
            <v>0</v>
          </cell>
          <cell r="V117">
            <v>0</v>
          </cell>
          <cell r="W117" t="str">
            <v xml:space="preserve"> </v>
          </cell>
          <cell r="X117">
            <v>0</v>
          </cell>
          <cell r="Y117">
            <v>0</v>
          </cell>
          <cell r="Z117">
            <v>5015.9024341119884</v>
          </cell>
          <cell r="AA117">
            <v>1.6176565767583891E-5</v>
          </cell>
          <cell r="AB117">
            <v>0</v>
          </cell>
          <cell r="AC117">
            <v>5015.9024341119884</v>
          </cell>
          <cell r="AD117" t="str">
            <v xml:space="preserve"> </v>
          </cell>
          <cell r="AE117">
            <v>0</v>
          </cell>
          <cell r="AF117">
            <v>0</v>
          </cell>
          <cell r="AG117" t="str">
            <v xml:space="preserve"> </v>
          </cell>
          <cell r="AH117">
            <v>5015.9024341119884</v>
          </cell>
          <cell r="AI117">
            <v>0</v>
          </cell>
          <cell r="AJ117">
            <v>0</v>
          </cell>
          <cell r="AK117" t="str">
            <v xml:space="preserve"> </v>
          </cell>
          <cell r="AL117">
            <v>0</v>
          </cell>
          <cell r="AM117">
            <v>0</v>
          </cell>
          <cell r="AN117">
            <v>5015.9024341119884</v>
          </cell>
          <cell r="AO117">
            <v>1.6244145848002426E-5</v>
          </cell>
          <cell r="AP117">
            <v>9.8709565095821432</v>
          </cell>
          <cell r="AQ117">
            <v>5025.7700000000004</v>
          </cell>
        </row>
        <row r="118">
          <cell r="B118">
            <v>301242</v>
          </cell>
          <cell r="C118">
            <v>3</v>
          </cell>
          <cell r="D118">
            <v>4</v>
          </cell>
          <cell r="E118">
            <v>8999325</v>
          </cell>
          <cell r="F118">
            <v>0</v>
          </cell>
          <cell r="G118">
            <v>0</v>
          </cell>
          <cell r="H118" t="b">
            <v>0</v>
          </cell>
          <cell r="I118">
            <v>0</v>
          </cell>
          <cell r="J118">
            <v>0</v>
          </cell>
          <cell r="K118">
            <v>0</v>
          </cell>
          <cell r="L118">
            <v>356107</v>
          </cell>
          <cell r="M118">
            <v>0.60828309897065103</v>
          </cell>
          <cell r="N118">
            <v>216613.86952514164</v>
          </cell>
          <cell r="O118">
            <v>0</v>
          </cell>
          <cell r="P118">
            <v>0</v>
          </cell>
          <cell r="Q118">
            <v>0</v>
          </cell>
          <cell r="R118">
            <v>216613.86952514164</v>
          </cell>
          <cell r="S118" t="str">
            <v xml:space="preserve"> </v>
          </cell>
          <cell r="T118">
            <v>216613.86952514164</v>
          </cell>
          <cell r="U118">
            <v>0</v>
          </cell>
          <cell r="V118">
            <v>0</v>
          </cell>
          <cell r="W118" t="str">
            <v xml:space="preserve"> </v>
          </cell>
          <cell r="X118">
            <v>0</v>
          </cell>
          <cell r="Y118">
            <v>0</v>
          </cell>
          <cell r="Z118">
            <v>216613.86952514164</v>
          </cell>
          <cell r="AA118">
            <v>6.9859183917014259E-4</v>
          </cell>
          <cell r="AB118">
            <v>0</v>
          </cell>
          <cell r="AC118">
            <v>216613.86952514164</v>
          </cell>
          <cell r="AD118" t="str">
            <v xml:space="preserve"> </v>
          </cell>
          <cell r="AE118">
            <v>0</v>
          </cell>
          <cell r="AF118">
            <v>0</v>
          </cell>
          <cell r="AG118" t="str">
            <v xml:space="preserve"> </v>
          </cell>
          <cell r="AH118">
            <v>216613.86952514164</v>
          </cell>
          <cell r="AI118">
            <v>0</v>
          </cell>
          <cell r="AJ118">
            <v>0</v>
          </cell>
          <cell r="AK118" t="str">
            <v xml:space="preserve"> </v>
          </cell>
          <cell r="AL118">
            <v>0</v>
          </cell>
          <cell r="AM118">
            <v>0</v>
          </cell>
          <cell r="AN118">
            <v>216613.86952514164</v>
          </cell>
          <cell r="AO118">
            <v>7.0151031354530682E-4</v>
          </cell>
          <cell r="AP118">
            <v>426.28143460559886</v>
          </cell>
          <cell r="AQ118">
            <v>217040.15</v>
          </cell>
        </row>
        <row r="119">
          <cell r="B119">
            <v>190581</v>
          </cell>
          <cell r="C119">
            <v>3</v>
          </cell>
          <cell r="D119">
            <v>4</v>
          </cell>
          <cell r="E119">
            <v>11042117</v>
          </cell>
          <cell r="F119">
            <v>0</v>
          </cell>
          <cell r="G119">
            <v>0</v>
          </cell>
          <cell r="H119" t="b">
            <v>0</v>
          </cell>
          <cell r="I119">
            <v>0</v>
          </cell>
          <cell r="J119">
            <v>0</v>
          </cell>
          <cell r="K119">
            <v>0</v>
          </cell>
          <cell r="L119">
            <v>191520</v>
          </cell>
          <cell r="M119">
            <v>0.60828309897065103</v>
          </cell>
          <cell r="N119">
            <v>116498.37911485908</v>
          </cell>
          <cell r="O119">
            <v>0</v>
          </cell>
          <cell r="P119">
            <v>0</v>
          </cell>
          <cell r="Q119">
            <v>0</v>
          </cell>
          <cell r="R119">
            <v>116498.37911485908</v>
          </cell>
          <cell r="S119" t="str">
            <v xml:space="preserve"> </v>
          </cell>
          <cell r="T119">
            <v>116498.37911485908</v>
          </cell>
          <cell r="U119">
            <v>0</v>
          </cell>
          <cell r="V119">
            <v>0</v>
          </cell>
          <cell r="W119" t="str">
            <v xml:space="preserve"> </v>
          </cell>
          <cell r="X119">
            <v>0</v>
          </cell>
          <cell r="Y119">
            <v>0</v>
          </cell>
          <cell r="Z119">
            <v>116498.37911485908</v>
          </cell>
          <cell r="AA119">
            <v>3.7571378556969031E-4</v>
          </cell>
          <cell r="AB119">
            <v>0</v>
          </cell>
          <cell r="AC119">
            <v>116498.37911485908</v>
          </cell>
          <cell r="AD119" t="str">
            <v xml:space="preserve"> </v>
          </cell>
          <cell r="AE119">
            <v>0</v>
          </cell>
          <cell r="AF119">
            <v>0</v>
          </cell>
          <cell r="AG119" t="str">
            <v xml:space="preserve"> </v>
          </cell>
          <cell r="AH119">
            <v>116498.37911485908</v>
          </cell>
          <cell r="AI119">
            <v>0</v>
          </cell>
          <cell r="AJ119">
            <v>0</v>
          </cell>
          <cell r="AK119" t="str">
            <v xml:space="preserve"> </v>
          </cell>
          <cell r="AL119">
            <v>0</v>
          </cell>
          <cell r="AM119">
            <v>0</v>
          </cell>
          <cell r="AN119">
            <v>116498.37911485908</v>
          </cell>
          <cell r="AO119">
            <v>3.7728338743747567E-4</v>
          </cell>
          <cell r="AP119">
            <v>229.2609253838433</v>
          </cell>
          <cell r="AQ119">
            <v>116727.64</v>
          </cell>
        </row>
        <row r="120">
          <cell r="B120">
            <v>190307</v>
          </cell>
          <cell r="C120">
            <v>3</v>
          </cell>
          <cell r="D120">
            <v>4</v>
          </cell>
          <cell r="E120">
            <v>12247445</v>
          </cell>
          <cell r="F120">
            <v>0</v>
          </cell>
          <cell r="G120">
            <v>0</v>
          </cell>
          <cell r="H120" t="b">
            <v>0</v>
          </cell>
          <cell r="I120">
            <v>0</v>
          </cell>
          <cell r="J120">
            <v>0</v>
          </cell>
          <cell r="K120">
            <v>0</v>
          </cell>
          <cell r="L120">
            <v>5415616</v>
          </cell>
          <cell r="M120">
            <v>0.60828309897065103</v>
          </cell>
          <cell r="N120">
            <v>3294227.683315041</v>
          </cell>
          <cell r="O120">
            <v>0</v>
          </cell>
          <cell r="P120">
            <v>0</v>
          </cell>
          <cell r="Q120">
            <v>0</v>
          </cell>
          <cell r="R120">
            <v>3294227.683315041</v>
          </cell>
          <cell r="S120" t="str">
            <v xml:space="preserve"> </v>
          </cell>
          <cell r="T120">
            <v>3294227.683315041</v>
          </cell>
          <cell r="U120">
            <v>0</v>
          </cell>
          <cell r="V120">
            <v>0</v>
          </cell>
          <cell r="W120" t="str">
            <v xml:space="preserve"> </v>
          </cell>
          <cell r="X120">
            <v>0</v>
          </cell>
          <cell r="Y120">
            <v>0</v>
          </cell>
          <cell r="Z120">
            <v>3294227.683315041</v>
          </cell>
          <cell r="AA120">
            <v>1.0624068444819256E-2</v>
          </cell>
          <cell r="AB120">
            <v>0</v>
          </cell>
          <cell r="AC120">
            <v>3294227.683315041</v>
          </cell>
          <cell r="AD120" t="str">
            <v xml:space="preserve"> </v>
          </cell>
          <cell r="AE120">
            <v>0</v>
          </cell>
          <cell r="AF120">
            <v>0</v>
          </cell>
          <cell r="AG120" t="str">
            <v xml:space="preserve"> </v>
          </cell>
          <cell r="AH120">
            <v>3294227.683315041</v>
          </cell>
          <cell r="AI120">
            <v>0</v>
          </cell>
          <cell r="AJ120">
            <v>0</v>
          </cell>
          <cell r="AK120" t="str">
            <v xml:space="preserve"> </v>
          </cell>
          <cell r="AL120">
            <v>0</v>
          </cell>
          <cell r="AM120">
            <v>0</v>
          </cell>
          <cell r="AN120">
            <v>3294227.683315041</v>
          </cell>
          <cell r="AO120">
            <v>1.0668452117484295E-2</v>
          </cell>
          <cell r="AP120">
            <v>6482.817124496386</v>
          </cell>
          <cell r="AQ120">
            <v>3300710.5</v>
          </cell>
        </row>
        <row r="121">
          <cell r="B121">
            <v>190587</v>
          </cell>
          <cell r="C121">
            <v>3</v>
          </cell>
          <cell r="D121">
            <v>3</v>
          </cell>
          <cell r="E121">
            <v>14603268</v>
          </cell>
          <cell r="F121">
            <v>0</v>
          </cell>
          <cell r="G121">
            <v>0</v>
          </cell>
          <cell r="H121" t="b">
            <v>0</v>
          </cell>
          <cell r="I121">
            <v>0</v>
          </cell>
          <cell r="J121">
            <v>0</v>
          </cell>
          <cell r="K121">
            <v>0</v>
          </cell>
          <cell r="L121">
            <v>3704116</v>
          </cell>
          <cell r="M121">
            <v>0.60828309897065103</v>
          </cell>
          <cell r="N121">
            <v>2253151.159426772</v>
          </cell>
          <cell r="O121">
            <v>0</v>
          </cell>
          <cell r="P121">
            <v>0</v>
          </cell>
          <cell r="Q121">
            <v>0</v>
          </cell>
          <cell r="R121">
            <v>2253151.159426772</v>
          </cell>
          <cell r="S121" t="str">
            <v xml:space="preserve"> </v>
          </cell>
          <cell r="T121">
            <v>2253151.159426772</v>
          </cell>
          <cell r="U121">
            <v>0</v>
          </cell>
          <cell r="V121">
            <v>0</v>
          </cell>
          <cell r="W121" t="str">
            <v xml:space="preserve"> </v>
          </cell>
          <cell r="X121">
            <v>0</v>
          </cell>
          <cell r="Y121">
            <v>0</v>
          </cell>
          <cell r="Z121">
            <v>2253151.159426772</v>
          </cell>
          <cell r="AA121">
            <v>7.2665384531602917E-3</v>
          </cell>
          <cell r="AB121">
            <v>0</v>
          </cell>
          <cell r="AC121">
            <v>2253151.159426772</v>
          </cell>
          <cell r="AD121" t="str">
            <v xml:space="preserve"> </v>
          </cell>
          <cell r="AE121">
            <v>0</v>
          </cell>
          <cell r="AF121">
            <v>0</v>
          </cell>
          <cell r="AG121" t="str">
            <v xml:space="preserve"> </v>
          </cell>
          <cell r="AH121">
            <v>2253151.159426772</v>
          </cell>
          <cell r="AI121">
            <v>0</v>
          </cell>
          <cell r="AJ121">
            <v>0</v>
          </cell>
          <cell r="AK121" t="str">
            <v xml:space="preserve"> </v>
          </cell>
          <cell r="AL121">
            <v>0</v>
          </cell>
          <cell r="AM121">
            <v>0</v>
          </cell>
          <cell r="AN121">
            <v>2253151.159426772</v>
          </cell>
          <cell r="AO121">
            <v>7.2968955301866787E-3</v>
          </cell>
          <cell r="AP121">
            <v>4434.0489864719102</v>
          </cell>
          <cell r="AQ121">
            <v>2257585.21</v>
          </cell>
        </row>
        <row r="122">
          <cell r="B122">
            <v>190696</v>
          </cell>
          <cell r="C122">
            <v>3</v>
          </cell>
          <cell r="D122">
            <v>3</v>
          </cell>
          <cell r="E122">
            <v>29755127</v>
          </cell>
          <cell r="F122">
            <v>0</v>
          </cell>
          <cell r="G122">
            <v>0</v>
          </cell>
          <cell r="H122" t="b">
            <v>0</v>
          </cell>
          <cell r="I122">
            <v>0</v>
          </cell>
          <cell r="J122">
            <v>0</v>
          </cell>
          <cell r="K122">
            <v>0</v>
          </cell>
          <cell r="L122">
            <v>8368046</v>
          </cell>
          <cell r="M122">
            <v>0.60828309897065103</v>
          </cell>
          <cell r="N122">
            <v>5090140.9532089606</v>
          </cell>
          <cell r="O122">
            <v>0</v>
          </cell>
          <cell r="P122">
            <v>0</v>
          </cell>
          <cell r="Q122">
            <v>0</v>
          </cell>
          <cell r="R122">
            <v>5090140.9532089606</v>
          </cell>
          <cell r="S122" t="str">
            <v xml:space="preserve"> </v>
          </cell>
          <cell r="T122">
            <v>5090140.9532089606</v>
          </cell>
          <cell r="U122">
            <v>0</v>
          </cell>
          <cell r="V122">
            <v>0</v>
          </cell>
          <cell r="W122" t="str">
            <v xml:space="preserve"> </v>
          </cell>
          <cell r="X122">
            <v>0</v>
          </cell>
          <cell r="Y122">
            <v>0</v>
          </cell>
          <cell r="Z122">
            <v>5090140.9532089606</v>
          </cell>
          <cell r="AA122">
            <v>1.6415989142028534E-2</v>
          </cell>
          <cell r="AB122">
            <v>0</v>
          </cell>
          <cell r="AC122">
            <v>5090140.9532089606</v>
          </cell>
          <cell r="AD122" t="str">
            <v xml:space="preserve"> </v>
          </cell>
          <cell r="AE122">
            <v>0</v>
          </cell>
          <cell r="AF122">
            <v>0</v>
          </cell>
          <cell r="AG122" t="str">
            <v xml:space="preserve"> </v>
          </cell>
          <cell r="AH122">
            <v>5090140.9532089606</v>
          </cell>
          <cell r="AI122">
            <v>0</v>
          </cell>
          <cell r="AJ122">
            <v>0</v>
          </cell>
          <cell r="AK122" t="str">
            <v xml:space="preserve"> </v>
          </cell>
          <cell r="AL122">
            <v>0</v>
          </cell>
          <cell r="AM122">
            <v>0</v>
          </cell>
          <cell r="AN122">
            <v>5090140.9532089606</v>
          </cell>
          <cell r="AO122">
            <v>1.6484569450253856E-2</v>
          </cell>
          <cell r="AP122">
            <v>10017.052890635799</v>
          </cell>
          <cell r="AQ122">
            <v>5100158.01</v>
          </cell>
        </row>
        <row r="123">
          <cell r="B123">
            <v>370759</v>
          </cell>
          <cell r="C123">
            <v>3</v>
          </cell>
          <cell r="D123">
            <v>3</v>
          </cell>
          <cell r="E123">
            <v>21760552</v>
          </cell>
          <cell r="F123">
            <v>0</v>
          </cell>
          <cell r="G123">
            <v>0</v>
          </cell>
          <cell r="H123" t="b">
            <v>0</v>
          </cell>
          <cell r="I123">
            <v>0</v>
          </cell>
          <cell r="J123">
            <v>0</v>
          </cell>
          <cell r="K123">
            <v>0</v>
          </cell>
          <cell r="L123">
            <v>8863933</v>
          </cell>
          <cell r="M123">
            <v>0.60828309897065103</v>
          </cell>
          <cell r="N123">
            <v>5391780.6343082199</v>
          </cell>
          <cell r="O123">
            <v>0</v>
          </cell>
          <cell r="P123">
            <v>0</v>
          </cell>
          <cell r="Q123">
            <v>0</v>
          </cell>
          <cell r="R123">
            <v>5391780.6343082199</v>
          </cell>
          <cell r="S123" t="str">
            <v xml:space="preserve"> </v>
          </cell>
          <cell r="T123">
            <v>5391780.6343082199</v>
          </cell>
          <cell r="U123">
            <v>0</v>
          </cell>
          <cell r="V123">
            <v>0</v>
          </cell>
          <cell r="W123" t="str">
            <v xml:space="preserve"> </v>
          </cell>
          <cell r="X123">
            <v>0</v>
          </cell>
          <cell r="Y123">
            <v>0</v>
          </cell>
          <cell r="Z123">
            <v>5391780.6343082199</v>
          </cell>
          <cell r="AA123">
            <v>1.738879397695333E-2</v>
          </cell>
          <cell r="AB123">
            <v>0</v>
          </cell>
          <cell r="AC123">
            <v>5391780.6343082199</v>
          </cell>
          <cell r="AD123" t="str">
            <v xml:space="preserve"> </v>
          </cell>
          <cell r="AE123">
            <v>0</v>
          </cell>
          <cell r="AF123">
            <v>0</v>
          </cell>
          <cell r="AG123" t="str">
            <v xml:space="preserve"> </v>
          </cell>
          <cell r="AH123">
            <v>5391780.6343082199</v>
          </cell>
          <cell r="AI123">
            <v>0</v>
          </cell>
          <cell r="AJ123">
            <v>0</v>
          </cell>
          <cell r="AK123" t="str">
            <v xml:space="preserve"> </v>
          </cell>
          <cell r="AL123">
            <v>0</v>
          </cell>
          <cell r="AM123">
            <v>0</v>
          </cell>
          <cell r="AN123">
            <v>5391780.6343082199</v>
          </cell>
          <cell r="AO123">
            <v>1.7461438326330545E-2</v>
          </cell>
          <cell r="AP123">
            <v>10610.659367796503</v>
          </cell>
          <cell r="AQ123">
            <v>5402391.29</v>
          </cell>
        </row>
        <row r="124">
          <cell r="B124">
            <v>331293</v>
          </cell>
          <cell r="C124">
            <v>3</v>
          </cell>
          <cell r="D124">
            <v>3</v>
          </cell>
          <cell r="E124">
            <v>10386546</v>
          </cell>
          <cell r="F124">
            <v>0</v>
          </cell>
          <cell r="G124">
            <v>0</v>
          </cell>
          <cell r="H124" t="b">
            <v>0</v>
          </cell>
          <cell r="I124">
            <v>0</v>
          </cell>
          <cell r="J124">
            <v>0</v>
          </cell>
          <cell r="K124">
            <v>0</v>
          </cell>
          <cell r="L124">
            <v>3052749</v>
          </cell>
          <cell r="M124">
            <v>0.60828309897065103</v>
          </cell>
          <cell r="N124">
            <v>1856935.622099556</v>
          </cell>
          <cell r="O124">
            <v>0</v>
          </cell>
          <cell r="P124">
            <v>0</v>
          </cell>
          <cell r="Q124">
            <v>0</v>
          </cell>
          <cell r="R124">
            <v>1856935.622099556</v>
          </cell>
          <cell r="S124" t="str">
            <v xml:space="preserve"> </v>
          </cell>
          <cell r="T124">
            <v>1856935.622099556</v>
          </cell>
          <cell r="U124">
            <v>0</v>
          </cell>
          <cell r="V124">
            <v>0</v>
          </cell>
          <cell r="W124" t="str">
            <v xml:space="preserve"> </v>
          </cell>
          <cell r="X124">
            <v>0</v>
          </cell>
          <cell r="Y124">
            <v>0</v>
          </cell>
          <cell r="Z124">
            <v>1856935.622099556</v>
          </cell>
          <cell r="AA124">
            <v>5.9887211945702096E-3</v>
          </cell>
          <cell r="AB124">
            <v>0</v>
          </cell>
          <cell r="AC124">
            <v>1856935.622099556</v>
          </cell>
          <cell r="AD124" t="str">
            <v xml:space="preserve"> </v>
          </cell>
          <cell r="AE124">
            <v>0</v>
          </cell>
          <cell r="AF124">
            <v>0</v>
          </cell>
          <cell r="AG124" t="str">
            <v xml:space="preserve"> </v>
          </cell>
          <cell r="AH124">
            <v>1856935.622099556</v>
          </cell>
          <cell r="AI124">
            <v>0</v>
          </cell>
          <cell r="AJ124">
            <v>0</v>
          </cell>
          <cell r="AK124" t="str">
            <v xml:space="preserve"> </v>
          </cell>
          <cell r="AL124">
            <v>0</v>
          </cell>
          <cell r="AM124">
            <v>0</v>
          </cell>
          <cell r="AN124">
            <v>1856935.622099556</v>
          </cell>
          <cell r="AO124">
            <v>6.0137399943419306E-3</v>
          </cell>
          <cell r="AP124">
            <v>3654.3236252328861</v>
          </cell>
          <cell r="AQ124">
            <v>1860589.95</v>
          </cell>
        </row>
        <row r="125">
          <cell r="B125">
            <v>190605</v>
          </cell>
          <cell r="C125">
            <v>3</v>
          </cell>
          <cell r="D125">
            <v>5</v>
          </cell>
          <cell r="E125">
            <v>0</v>
          </cell>
          <cell r="F125">
            <v>0</v>
          </cell>
          <cell r="G125">
            <v>0</v>
          </cell>
          <cell r="H125" t="b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0.60828309897065103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 t="str">
            <v xml:space="preserve"> </v>
          </cell>
          <cell r="T125">
            <v>0</v>
          </cell>
          <cell r="U125">
            <v>0</v>
          </cell>
          <cell r="V125">
            <v>0</v>
          </cell>
          <cell r="W125" t="str">
            <v xml:space="preserve"> </v>
          </cell>
          <cell r="X125">
            <v>0</v>
          </cell>
          <cell r="Y125">
            <v>0</v>
          </cell>
          <cell r="Z125">
            <v>0</v>
          </cell>
          <cell r="AA125" t="str">
            <v xml:space="preserve"> </v>
          </cell>
          <cell r="AB125">
            <v>0</v>
          </cell>
          <cell r="AC125">
            <v>0</v>
          </cell>
          <cell r="AD125" t="str">
            <v xml:space="preserve"> </v>
          </cell>
          <cell r="AE125">
            <v>0</v>
          </cell>
          <cell r="AF125">
            <v>0</v>
          </cell>
          <cell r="AG125" t="str">
            <v xml:space="preserve"> </v>
          </cell>
          <cell r="AH125">
            <v>0</v>
          </cell>
          <cell r="AI125">
            <v>0</v>
          </cell>
          <cell r="AJ125">
            <v>0</v>
          </cell>
          <cell r="AK125" t="str">
            <v xml:space="preserve"> </v>
          </cell>
          <cell r="AL125">
            <v>0</v>
          </cell>
          <cell r="AM125">
            <v>0</v>
          </cell>
          <cell r="AN125">
            <v>0</v>
          </cell>
          <cell r="AO125" t="str">
            <v xml:space="preserve"> </v>
          </cell>
          <cell r="AP125">
            <v>0</v>
          </cell>
          <cell r="AQ125">
            <v>0</v>
          </cell>
        </row>
        <row r="126">
          <cell r="B126">
            <v>130760</v>
          </cell>
          <cell r="C126">
            <v>1</v>
          </cell>
          <cell r="D126">
            <v>3</v>
          </cell>
          <cell r="E126">
            <v>9729511</v>
          </cell>
          <cell r="F126">
            <v>0</v>
          </cell>
          <cell r="G126">
            <v>0</v>
          </cell>
          <cell r="H126" t="b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1219144</v>
          </cell>
          <cell r="P126">
            <v>1.1895022727818083</v>
          </cell>
          <cell r="Q126">
            <v>1450174.5588483049</v>
          </cell>
          <cell r="R126">
            <v>1450174.5588483049</v>
          </cell>
          <cell r="S126" t="str">
            <v xml:space="preserve"> </v>
          </cell>
          <cell r="T126">
            <v>1450174.5588483049</v>
          </cell>
          <cell r="U126">
            <v>0</v>
          </cell>
          <cell r="V126">
            <v>1450174.5588483049</v>
          </cell>
          <cell r="W126">
            <v>1.1374116952419058E-3</v>
          </cell>
          <cell r="X126">
            <v>0</v>
          </cell>
          <cell r="Y126">
            <v>0</v>
          </cell>
          <cell r="Z126">
            <v>0</v>
          </cell>
          <cell r="AA126" t="str">
            <v xml:space="preserve"> </v>
          </cell>
          <cell r="AB126">
            <v>0</v>
          </cell>
          <cell r="AC126">
            <v>1450174.5588483049</v>
          </cell>
          <cell r="AD126" t="str">
            <v xml:space="preserve"> </v>
          </cell>
          <cell r="AE126">
            <v>0</v>
          </cell>
          <cell r="AF126">
            <v>0</v>
          </cell>
          <cell r="AG126" t="str">
            <v xml:space="preserve"> </v>
          </cell>
          <cell r="AH126">
            <v>1450174.5588483049</v>
          </cell>
          <cell r="AI126">
            <v>0</v>
          </cell>
          <cell r="AJ126">
            <v>1450174.5588483049</v>
          </cell>
          <cell r="AK126">
            <v>1.1384023691308712E-3</v>
          </cell>
          <cell r="AL126">
            <v>594.99195074786485</v>
          </cell>
          <cell r="AM126">
            <v>0</v>
          </cell>
          <cell r="AN126">
            <v>0</v>
          </cell>
          <cell r="AO126" t="str">
            <v xml:space="preserve"> </v>
          </cell>
          <cell r="AP126">
            <v>0</v>
          </cell>
          <cell r="AQ126">
            <v>1450769.55</v>
          </cell>
        </row>
        <row r="127">
          <cell r="B127">
            <v>190630</v>
          </cell>
          <cell r="C127">
            <v>3</v>
          </cell>
          <cell r="D127">
            <v>3</v>
          </cell>
          <cell r="E127">
            <v>15446871</v>
          </cell>
          <cell r="F127">
            <v>0</v>
          </cell>
          <cell r="G127">
            <v>0</v>
          </cell>
          <cell r="H127" t="b">
            <v>0</v>
          </cell>
          <cell r="I127">
            <v>0</v>
          </cell>
          <cell r="J127">
            <v>0</v>
          </cell>
          <cell r="K127">
            <v>0</v>
          </cell>
          <cell r="L127">
            <v>8768273</v>
          </cell>
          <cell r="M127">
            <v>0.60828309897065103</v>
          </cell>
          <cell r="N127">
            <v>5333592.2730606869</v>
          </cell>
          <cell r="O127">
            <v>0</v>
          </cell>
          <cell r="P127">
            <v>0</v>
          </cell>
          <cell r="Q127">
            <v>0</v>
          </cell>
          <cell r="R127">
            <v>5333592.2730606869</v>
          </cell>
          <cell r="S127" t="str">
            <v xml:space="preserve"> </v>
          </cell>
          <cell r="T127">
            <v>5333592.2730606869</v>
          </cell>
          <cell r="U127">
            <v>0</v>
          </cell>
          <cell r="V127">
            <v>0</v>
          </cell>
          <cell r="W127" t="str">
            <v xml:space="preserve"> </v>
          </cell>
          <cell r="X127">
            <v>0</v>
          </cell>
          <cell r="Y127">
            <v>0</v>
          </cell>
          <cell r="Z127">
            <v>5333592.2730606869</v>
          </cell>
          <cell r="AA127">
            <v>1.7201133258868552E-2</v>
          </cell>
          <cell r="AB127">
            <v>0</v>
          </cell>
          <cell r="AC127">
            <v>5333592.2730606869</v>
          </cell>
          <cell r="AD127" t="str">
            <v xml:space="preserve"> </v>
          </cell>
          <cell r="AE127">
            <v>0</v>
          </cell>
          <cell r="AF127">
            <v>0</v>
          </cell>
          <cell r="AG127" t="str">
            <v xml:space="preserve"> </v>
          </cell>
          <cell r="AH127">
            <v>5333592.2730606869</v>
          </cell>
          <cell r="AI127">
            <v>0</v>
          </cell>
          <cell r="AJ127">
            <v>0</v>
          </cell>
          <cell r="AK127" t="str">
            <v xml:space="preserve"> </v>
          </cell>
          <cell r="AL127">
            <v>0</v>
          </cell>
          <cell r="AM127">
            <v>0</v>
          </cell>
          <cell r="AN127">
            <v>5333592.2730606869</v>
          </cell>
          <cell r="AO127">
            <v>1.7272993626861723E-2</v>
          </cell>
          <cell r="AP127">
            <v>10496.148611101546</v>
          </cell>
          <cell r="AQ127">
            <v>5344088.42</v>
          </cell>
        </row>
        <row r="128">
          <cell r="B128">
            <v>190382</v>
          </cell>
          <cell r="C128">
            <v>3</v>
          </cell>
          <cell r="D128">
            <v>3</v>
          </cell>
          <cell r="E128">
            <v>30625100</v>
          </cell>
          <cell r="F128">
            <v>0</v>
          </cell>
          <cell r="G128">
            <v>0</v>
          </cell>
          <cell r="H128" t="b">
            <v>0</v>
          </cell>
          <cell r="I128">
            <v>0</v>
          </cell>
          <cell r="J128">
            <v>0</v>
          </cell>
          <cell r="K128">
            <v>0</v>
          </cell>
          <cell r="L128">
            <v>25457111</v>
          </cell>
          <cell r="M128">
            <v>0.60828309897065103</v>
          </cell>
          <cell r="N128">
            <v>15485130.36991985</v>
          </cell>
          <cell r="O128">
            <v>0</v>
          </cell>
          <cell r="P128">
            <v>0</v>
          </cell>
          <cell r="Q128">
            <v>0</v>
          </cell>
          <cell r="R128">
            <v>15485130.36991985</v>
          </cell>
          <cell r="S128" t="str">
            <v xml:space="preserve"> </v>
          </cell>
          <cell r="T128">
            <v>15485130.36991985</v>
          </cell>
          <cell r="U128">
            <v>0</v>
          </cell>
          <cell r="V128">
            <v>0</v>
          </cell>
          <cell r="W128" t="str">
            <v xml:space="preserve"> </v>
          </cell>
          <cell r="X128">
            <v>0</v>
          </cell>
          <cell r="Y128">
            <v>0</v>
          </cell>
          <cell r="Z128">
            <v>15485130.36991985</v>
          </cell>
          <cell r="AA128">
            <v>4.9940411150155621E-2</v>
          </cell>
          <cell r="AB128">
            <v>0</v>
          </cell>
          <cell r="AC128">
            <v>15485130.36991985</v>
          </cell>
          <cell r="AD128" t="str">
            <v xml:space="preserve"> </v>
          </cell>
          <cell r="AE128">
            <v>0</v>
          </cell>
          <cell r="AF128">
            <v>0</v>
          </cell>
          <cell r="AG128" t="str">
            <v xml:space="preserve"> </v>
          </cell>
          <cell r="AH128">
            <v>15485130.36991985</v>
          </cell>
          <cell r="AI128">
            <v>0</v>
          </cell>
          <cell r="AJ128">
            <v>0</v>
          </cell>
          <cell r="AK128" t="str">
            <v xml:space="preserve"> </v>
          </cell>
          <cell r="AL128">
            <v>0</v>
          </cell>
          <cell r="AM128">
            <v>0</v>
          </cell>
          <cell r="AN128">
            <v>15485130.36991985</v>
          </cell>
          <cell r="AO128">
            <v>5.014904486451454E-2</v>
          </cell>
          <cell r="AP128">
            <v>30473.688520568176</v>
          </cell>
          <cell r="AQ128">
            <v>15515604.060000001</v>
          </cell>
        </row>
        <row r="129">
          <cell r="B129">
            <v>171049</v>
          </cell>
          <cell r="C129">
            <v>3</v>
          </cell>
          <cell r="D129">
            <v>3</v>
          </cell>
          <cell r="E129">
            <v>5825073</v>
          </cell>
          <cell r="F129">
            <v>0</v>
          </cell>
          <cell r="G129">
            <v>0</v>
          </cell>
          <cell r="H129" t="b">
            <v>0</v>
          </cell>
          <cell r="I129">
            <v>0</v>
          </cell>
          <cell r="J129">
            <v>0</v>
          </cell>
          <cell r="K129">
            <v>0</v>
          </cell>
          <cell r="L129">
            <v>233654</v>
          </cell>
          <cell r="M129">
            <v>0.60828309897065103</v>
          </cell>
          <cell r="N129">
            <v>142127.77920688849</v>
          </cell>
          <cell r="O129">
            <v>0</v>
          </cell>
          <cell r="P129">
            <v>0</v>
          </cell>
          <cell r="Q129">
            <v>0</v>
          </cell>
          <cell r="R129">
            <v>142127.77920688849</v>
          </cell>
          <cell r="S129" t="str">
            <v xml:space="preserve"> </v>
          </cell>
          <cell r="T129">
            <v>142127.77920688849</v>
          </cell>
          <cell r="U129">
            <v>0</v>
          </cell>
          <cell r="V129">
            <v>0</v>
          </cell>
          <cell r="W129" t="str">
            <v xml:space="preserve"> </v>
          </cell>
          <cell r="X129">
            <v>0</v>
          </cell>
          <cell r="Y129">
            <v>0</v>
          </cell>
          <cell r="Z129">
            <v>142127.77920688849</v>
          </cell>
          <cell r="AA129">
            <v>4.5837003369622191E-4</v>
          </cell>
          <cell r="AB129">
            <v>0</v>
          </cell>
          <cell r="AC129">
            <v>142127.77920688849</v>
          </cell>
          <cell r="AD129" t="str">
            <v xml:space="preserve"> </v>
          </cell>
          <cell r="AE129">
            <v>0</v>
          </cell>
          <cell r="AF129">
            <v>0</v>
          </cell>
          <cell r="AG129" t="str">
            <v xml:space="preserve"> </v>
          </cell>
          <cell r="AH129">
            <v>142127.77920688849</v>
          </cell>
          <cell r="AI129">
            <v>0</v>
          </cell>
          <cell r="AJ129">
            <v>0</v>
          </cell>
          <cell r="AK129" t="str">
            <v xml:space="preserve"> </v>
          </cell>
          <cell r="AL129">
            <v>0</v>
          </cell>
          <cell r="AM129">
            <v>0</v>
          </cell>
          <cell r="AN129">
            <v>142127.77920688849</v>
          </cell>
          <cell r="AO129">
            <v>4.6028494469672063E-4</v>
          </cell>
          <cell r="AP129">
            <v>279.69785014430096</v>
          </cell>
          <cell r="AQ129">
            <v>142407.48000000001</v>
          </cell>
        </row>
        <row r="130">
          <cell r="B130">
            <v>430705</v>
          </cell>
          <cell r="C130">
            <v>3</v>
          </cell>
          <cell r="D130">
            <v>3</v>
          </cell>
          <cell r="E130">
            <v>18669862</v>
          </cell>
          <cell r="F130">
            <v>0</v>
          </cell>
          <cell r="G130">
            <v>0</v>
          </cell>
          <cell r="H130" t="b">
            <v>0</v>
          </cell>
          <cell r="I130">
            <v>0</v>
          </cell>
          <cell r="J130">
            <v>0</v>
          </cell>
          <cell r="K130">
            <v>0</v>
          </cell>
          <cell r="L130">
            <v>3608206</v>
          </cell>
          <cell r="M130">
            <v>0.60828309897065103</v>
          </cell>
          <cell r="N130">
            <v>2194810.7274044966</v>
          </cell>
          <cell r="O130">
            <v>0</v>
          </cell>
          <cell r="P130">
            <v>0</v>
          </cell>
          <cell r="Q130">
            <v>0</v>
          </cell>
          <cell r="R130">
            <v>2194810.7274044966</v>
          </cell>
          <cell r="S130" t="str">
            <v xml:space="preserve"> </v>
          </cell>
          <cell r="T130">
            <v>2194810.7274044966</v>
          </cell>
          <cell r="U130">
            <v>0</v>
          </cell>
          <cell r="V130">
            <v>0</v>
          </cell>
          <cell r="W130" t="str">
            <v xml:space="preserve"> </v>
          </cell>
          <cell r="X130">
            <v>0</v>
          </cell>
          <cell r="Y130">
            <v>0</v>
          </cell>
          <cell r="Z130">
            <v>2194810.7274044966</v>
          </cell>
          <cell r="AA130">
            <v>7.0783872983253438E-3</v>
          </cell>
          <cell r="AB130">
            <v>0</v>
          </cell>
          <cell r="AC130">
            <v>2194810.7274044966</v>
          </cell>
          <cell r="AD130" t="str">
            <v xml:space="preserve"> </v>
          </cell>
          <cell r="AE130">
            <v>0</v>
          </cell>
          <cell r="AF130">
            <v>0</v>
          </cell>
          <cell r="AG130" t="str">
            <v xml:space="preserve"> </v>
          </cell>
          <cell r="AH130">
            <v>2194810.7274044966</v>
          </cell>
          <cell r="AI130">
            <v>0</v>
          </cell>
          <cell r="AJ130">
            <v>0</v>
          </cell>
          <cell r="AK130" t="str">
            <v xml:space="preserve"> </v>
          </cell>
          <cell r="AL130">
            <v>0</v>
          </cell>
          <cell r="AM130">
            <v>0</v>
          </cell>
          <cell r="AN130">
            <v>2194810.7274044966</v>
          </cell>
          <cell r="AO130">
            <v>7.1079583450930671E-3</v>
          </cell>
          <cell r="AP130">
            <v>4319.238964784543</v>
          </cell>
          <cell r="AQ130">
            <v>2199129.9700000002</v>
          </cell>
        </row>
        <row r="131">
          <cell r="B131">
            <v>334487</v>
          </cell>
          <cell r="C131">
            <v>1</v>
          </cell>
          <cell r="D131">
            <v>2</v>
          </cell>
          <cell r="E131">
            <v>108891943</v>
          </cell>
          <cell r="F131">
            <v>0</v>
          </cell>
          <cell r="G131">
            <v>0</v>
          </cell>
          <cell r="H131" t="b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60156411</v>
          </cell>
          <cell r="P131">
            <v>1.1895022727818083</v>
          </cell>
          <cell r="Q131">
            <v>71556187.606896579</v>
          </cell>
          <cell r="R131">
            <v>71556187.606896579</v>
          </cell>
          <cell r="S131" t="str">
            <v xml:space="preserve"> </v>
          </cell>
          <cell r="T131">
            <v>71556187.606896579</v>
          </cell>
          <cell r="U131">
            <v>0</v>
          </cell>
          <cell r="V131">
            <v>71556187.606896579</v>
          </cell>
          <cell r="W131">
            <v>5.6123481241903195E-2</v>
          </cell>
          <cell r="X131">
            <v>0</v>
          </cell>
          <cell r="Y131">
            <v>0</v>
          </cell>
          <cell r="Z131">
            <v>0</v>
          </cell>
          <cell r="AA131" t="str">
            <v xml:space="preserve"> </v>
          </cell>
          <cell r="AB131">
            <v>0</v>
          </cell>
          <cell r="AC131">
            <v>71556187.606896579</v>
          </cell>
          <cell r="AD131" t="str">
            <v xml:space="preserve"> </v>
          </cell>
          <cell r="AE131">
            <v>0</v>
          </cell>
          <cell r="AF131">
            <v>0</v>
          </cell>
          <cell r="AG131" t="str">
            <v xml:space="preserve"> </v>
          </cell>
          <cell r="AH131">
            <v>71556187.606896579</v>
          </cell>
          <cell r="AI131">
            <v>0</v>
          </cell>
          <cell r="AJ131">
            <v>71556187.606896579</v>
          </cell>
          <cell r="AK131">
            <v>5.6172364216868886E-2</v>
          </cell>
          <cell r="AL131">
            <v>29358.779874141459</v>
          </cell>
          <cell r="AM131">
            <v>0</v>
          </cell>
          <cell r="AN131">
            <v>0</v>
          </cell>
          <cell r="AO131" t="str">
            <v xml:space="preserve"> </v>
          </cell>
          <cell r="AP131">
            <v>0</v>
          </cell>
          <cell r="AQ131">
            <v>71585546.390000001</v>
          </cell>
        </row>
        <row r="132">
          <cell r="B132">
            <v>190366</v>
          </cell>
          <cell r="C132">
            <v>3</v>
          </cell>
          <cell r="D132">
            <v>3</v>
          </cell>
          <cell r="E132">
            <v>13791774</v>
          </cell>
          <cell r="F132">
            <v>0</v>
          </cell>
          <cell r="G132">
            <v>0</v>
          </cell>
          <cell r="H132" t="b">
            <v>0</v>
          </cell>
          <cell r="I132">
            <v>0</v>
          </cell>
          <cell r="J132">
            <v>0</v>
          </cell>
          <cell r="K132">
            <v>0</v>
          </cell>
          <cell r="L132">
            <v>4700219</v>
          </cell>
          <cell r="M132">
            <v>0.60828309897065103</v>
          </cell>
          <cell r="N132">
            <v>2859063.7791607343</v>
          </cell>
          <cell r="O132">
            <v>0</v>
          </cell>
          <cell r="P132">
            <v>0</v>
          </cell>
          <cell r="Q132">
            <v>0</v>
          </cell>
          <cell r="R132">
            <v>2859063.7791607343</v>
          </cell>
          <cell r="S132" t="str">
            <v xml:space="preserve"> </v>
          </cell>
          <cell r="T132">
            <v>2859063.7791607343</v>
          </cell>
          <cell r="U132">
            <v>0</v>
          </cell>
          <cell r="V132">
            <v>0</v>
          </cell>
          <cell r="W132" t="str">
            <v xml:space="preserve"> </v>
          </cell>
          <cell r="X132">
            <v>0</v>
          </cell>
          <cell r="Y132">
            <v>0</v>
          </cell>
          <cell r="Z132">
            <v>2859063.7791607343</v>
          </cell>
          <cell r="AA132">
            <v>9.2206405257758157E-3</v>
          </cell>
          <cell r="AB132">
            <v>0</v>
          </cell>
          <cell r="AC132">
            <v>2859063.7791607343</v>
          </cell>
          <cell r="AD132" t="str">
            <v xml:space="preserve"> </v>
          </cell>
          <cell r="AE132">
            <v>0</v>
          </cell>
          <cell r="AF132">
            <v>0</v>
          </cell>
          <cell r="AG132" t="str">
            <v xml:space="preserve"> </v>
          </cell>
          <cell r="AH132">
            <v>2859063.7791607343</v>
          </cell>
          <cell r="AI132">
            <v>0</v>
          </cell>
          <cell r="AJ132">
            <v>0</v>
          </cell>
          <cell r="AK132" t="str">
            <v xml:space="preserve"> </v>
          </cell>
          <cell r="AL132">
            <v>0</v>
          </cell>
          <cell r="AM132">
            <v>0</v>
          </cell>
          <cell r="AN132">
            <v>2859063.7791607343</v>
          </cell>
          <cell r="AO132">
            <v>9.2591611634188827E-3</v>
          </cell>
          <cell r="AP132">
            <v>5626.4440134018514</v>
          </cell>
          <cell r="AQ132">
            <v>2864690.22</v>
          </cell>
        </row>
        <row r="133">
          <cell r="B133">
            <v>190673</v>
          </cell>
          <cell r="C133">
            <v>3</v>
          </cell>
          <cell r="D133">
            <v>3</v>
          </cell>
          <cell r="E133">
            <v>7389923</v>
          </cell>
          <cell r="F133">
            <v>0</v>
          </cell>
          <cell r="G133">
            <v>0</v>
          </cell>
          <cell r="H133" t="b">
            <v>0</v>
          </cell>
          <cell r="I133">
            <v>0</v>
          </cell>
          <cell r="J133">
            <v>0</v>
          </cell>
          <cell r="K133">
            <v>0</v>
          </cell>
          <cell r="L133">
            <v>409773</v>
          </cell>
          <cell r="M133">
            <v>0.60828309897065103</v>
          </cell>
          <cell r="N133">
            <v>249257.99031450058</v>
          </cell>
          <cell r="O133">
            <v>0</v>
          </cell>
          <cell r="P133">
            <v>0</v>
          </cell>
          <cell r="Q133">
            <v>0</v>
          </cell>
          <cell r="R133">
            <v>249257.99031450058</v>
          </cell>
          <cell r="S133" t="str">
            <v xml:space="preserve"> </v>
          </cell>
          <cell r="T133">
            <v>249257.99031450058</v>
          </cell>
          <cell r="U133">
            <v>0</v>
          </cell>
          <cell r="V133">
            <v>0</v>
          </cell>
          <cell r="W133" t="str">
            <v xml:space="preserve"> </v>
          </cell>
          <cell r="X133">
            <v>0</v>
          </cell>
          <cell r="Y133">
            <v>0</v>
          </cell>
          <cell r="Z133">
            <v>249257.99031450058</v>
          </cell>
          <cell r="AA133">
            <v>8.0387095370848321E-4</v>
          </cell>
          <cell r="AB133">
            <v>0</v>
          </cell>
          <cell r="AC133">
            <v>249257.99031450058</v>
          </cell>
          <cell r="AD133" t="str">
            <v xml:space="preserve"> </v>
          </cell>
          <cell r="AE133">
            <v>0</v>
          </cell>
          <cell r="AF133">
            <v>0</v>
          </cell>
          <cell r="AG133" t="str">
            <v xml:space="preserve"> </v>
          </cell>
          <cell r="AH133">
            <v>249257.99031450058</v>
          </cell>
          <cell r="AI133">
            <v>0</v>
          </cell>
          <cell r="AJ133">
            <v>0</v>
          </cell>
          <cell r="AK133" t="str">
            <v xml:space="preserve"> </v>
          </cell>
          <cell r="AL133">
            <v>0</v>
          </cell>
          <cell r="AM133">
            <v>0</v>
          </cell>
          <cell r="AN133">
            <v>249257.99031450058</v>
          </cell>
          <cell r="AO133">
            <v>8.0722924770476568E-4</v>
          </cell>
          <cell r="AP133">
            <v>490.5228549358481</v>
          </cell>
          <cell r="AQ133">
            <v>249748.51</v>
          </cell>
        </row>
        <row r="134">
          <cell r="B134">
            <v>380939</v>
          </cell>
          <cell r="C134">
            <v>1</v>
          </cell>
          <cell r="D134">
            <v>2</v>
          </cell>
          <cell r="E134">
            <v>281549459</v>
          </cell>
          <cell r="F134">
            <v>0</v>
          </cell>
          <cell r="G134">
            <v>0</v>
          </cell>
          <cell r="H134" t="b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79269253</v>
          </cell>
          <cell r="P134">
            <v>1.1895022727818083</v>
          </cell>
          <cell r="Q134">
            <v>94290956.605216175</v>
          </cell>
          <cell r="R134">
            <v>94290956.605216175</v>
          </cell>
          <cell r="S134" t="str">
            <v xml:space="preserve"> </v>
          </cell>
          <cell r="T134">
            <v>94290956.605216175</v>
          </cell>
          <cell r="U134">
            <v>0</v>
          </cell>
          <cell r="V134">
            <v>94290956.605216175</v>
          </cell>
          <cell r="W134">
            <v>7.3954984345811089E-2</v>
          </cell>
          <cell r="X134">
            <v>0</v>
          </cell>
          <cell r="Y134">
            <v>0</v>
          </cell>
          <cell r="Z134">
            <v>0</v>
          </cell>
          <cell r="AA134" t="str">
            <v xml:space="preserve"> </v>
          </cell>
          <cell r="AB134">
            <v>0</v>
          </cell>
          <cell r="AC134">
            <v>94290956.605216175</v>
          </cell>
          <cell r="AD134" t="str">
            <v xml:space="preserve"> </v>
          </cell>
          <cell r="AE134">
            <v>0</v>
          </cell>
          <cell r="AF134">
            <v>0</v>
          </cell>
          <cell r="AG134" t="str">
            <v xml:space="preserve"> </v>
          </cell>
          <cell r="AH134">
            <v>94290956.605216175</v>
          </cell>
          <cell r="AI134">
            <v>0</v>
          </cell>
          <cell r="AJ134">
            <v>94290956.605216175</v>
          </cell>
          <cell r="AK134">
            <v>7.4019398376594076E-2</v>
          </cell>
          <cell r="AL134">
            <v>38686.625596972983</v>
          </cell>
          <cell r="AM134">
            <v>0</v>
          </cell>
          <cell r="AN134">
            <v>0</v>
          </cell>
          <cell r="AO134" t="str">
            <v xml:space="preserve"> </v>
          </cell>
          <cell r="AP134">
            <v>0</v>
          </cell>
          <cell r="AQ134">
            <v>94329643.230000004</v>
          </cell>
        </row>
        <row r="135">
          <cell r="B135">
            <v>391010</v>
          </cell>
          <cell r="C135">
            <v>1</v>
          </cell>
          <cell r="D135">
            <v>3</v>
          </cell>
          <cell r="E135">
            <v>63654016</v>
          </cell>
          <cell r="F135">
            <v>0</v>
          </cell>
          <cell r="G135">
            <v>0</v>
          </cell>
          <cell r="H135" t="b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26340058</v>
          </cell>
          <cell r="P135">
            <v>1.1895022727818083</v>
          </cell>
          <cell r="Q135">
            <v>31331558.856204651</v>
          </cell>
          <cell r="R135">
            <v>31331558.856204651</v>
          </cell>
          <cell r="S135" t="str">
            <v xml:space="preserve"> </v>
          </cell>
          <cell r="T135">
            <v>31331558.856204651</v>
          </cell>
          <cell r="U135">
            <v>0</v>
          </cell>
          <cell r="V135">
            <v>31331558.856204651</v>
          </cell>
          <cell r="W135">
            <v>2.4574201261335922E-2</v>
          </cell>
          <cell r="X135">
            <v>0</v>
          </cell>
          <cell r="Y135">
            <v>0</v>
          </cell>
          <cell r="Z135">
            <v>0</v>
          </cell>
          <cell r="AA135" t="str">
            <v xml:space="preserve"> </v>
          </cell>
          <cell r="AB135">
            <v>0</v>
          </cell>
          <cell r="AC135">
            <v>31331558.856204651</v>
          </cell>
          <cell r="AD135" t="str">
            <v xml:space="preserve"> </v>
          </cell>
          <cell r="AE135">
            <v>0</v>
          </cell>
          <cell r="AF135">
            <v>0</v>
          </cell>
          <cell r="AG135" t="str">
            <v xml:space="preserve"> </v>
          </cell>
          <cell r="AH135">
            <v>31331558.856204651</v>
          </cell>
          <cell r="AI135">
            <v>0</v>
          </cell>
          <cell r="AJ135">
            <v>31331558.856204651</v>
          </cell>
          <cell r="AK135">
            <v>2.4595605137903771E-2</v>
          </cell>
          <cell r="AL135">
            <v>12855.021631761221</v>
          </cell>
          <cell r="AM135">
            <v>0</v>
          </cell>
          <cell r="AN135">
            <v>0</v>
          </cell>
          <cell r="AO135" t="str">
            <v xml:space="preserve"> </v>
          </cell>
          <cell r="AP135">
            <v>0</v>
          </cell>
          <cell r="AQ135">
            <v>31344413.879999999</v>
          </cell>
        </row>
        <row r="136">
          <cell r="B136">
            <v>400511</v>
          </cell>
          <cell r="C136">
            <v>1</v>
          </cell>
          <cell r="D136">
            <v>3</v>
          </cell>
          <cell r="E136">
            <v>24902295</v>
          </cell>
          <cell r="F136">
            <v>0</v>
          </cell>
          <cell r="G136">
            <v>0</v>
          </cell>
          <cell r="H136" t="b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2488410</v>
          </cell>
          <cell r="P136">
            <v>1.1895022727818083</v>
          </cell>
          <cell r="Q136">
            <v>2959969.3506129798</v>
          </cell>
          <cell r="R136">
            <v>2959969.3506129798</v>
          </cell>
          <cell r="S136" t="str">
            <v xml:space="preserve"> </v>
          </cell>
          <cell r="T136">
            <v>2959969.3506129798</v>
          </cell>
          <cell r="U136">
            <v>0</v>
          </cell>
          <cell r="V136">
            <v>2959969.3506129798</v>
          </cell>
          <cell r="W136">
            <v>2.3215851749726945E-3</v>
          </cell>
          <cell r="X136">
            <v>0</v>
          </cell>
          <cell r="Y136">
            <v>0</v>
          </cell>
          <cell r="Z136">
            <v>0</v>
          </cell>
          <cell r="AA136" t="str">
            <v xml:space="preserve"> </v>
          </cell>
          <cell r="AB136">
            <v>0</v>
          </cell>
          <cell r="AC136">
            <v>2959969.3506129798</v>
          </cell>
          <cell r="AD136" t="str">
            <v xml:space="preserve"> </v>
          </cell>
          <cell r="AE136">
            <v>0</v>
          </cell>
          <cell r="AF136">
            <v>0</v>
          </cell>
          <cell r="AG136" t="str">
            <v xml:space="preserve"> </v>
          </cell>
          <cell r="AH136">
            <v>2959969.3506129798</v>
          </cell>
          <cell r="AI136">
            <v>0</v>
          </cell>
          <cell r="AJ136">
            <v>2959969.3506129798</v>
          </cell>
          <cell r="AK136">
            <v>2.3236072517839987E-3</v>
          </cell>
          <cell r="AL136">
            <v>1214.4454799109001</v>
          </cell>
          <cell r="AM136">
            <v>0</v>
          </cell>
          <cell r="AN136">
            <v>0</v>
          </cell>
          <cell r="AO136" t="str">
            <v xml:space="preserve"> </v>
          </cell>
          <cell r="AP136">
            <v>0</v>
          </cell>
          <cell r="AQ136">
            <v>2961183.8</v>
          </cell>
        </row>
        <row r="137">
          <cell r="B137">
            <v>410782</v>
          </cell>
          <cell r="C137">
            <v>1</v>
          </cell>
          <cell r="D137">
            <v>3</v>
          </cell>
          <cell r="E137">
            <v>146100129</v>
          </cell>
          <cell r="F137">
            <v>0</v>
          </cell>
          <cell r="G137">
            <v>0</v>
          </cell>
          <cell r="H137" t="b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13205445</v>
          </cell>
          <cell r="P137">
            <v>1.1895022727818083</v>
          </cell>
          <cell r="Q137">
            <v>15707906.840595167</v>
          </cell>
          <cell r="R137">
            <v>15707906.840595167</v>
          </cell>
          <cell r="S137" t="str">
            <v xml:space="preserve"> </v>
          </cell>
          <cell r="T137">
            <v>15707906.840595167</v>
          </cell>
          <cell r="U137">
            <v>0</v>
          </cell>
          <cell r="V137">
            <v>15707906.840595167</v>
          </cell>
          <cell r="W137">
            <v>1.2320142316144563E-2</v>
          </cell>
          <cell r="X137">
            <v>0</v>
          </cell>
          <cell r="Y137">
            <v>0</v>
          </cell>
          <cell r="Z137">
            <v>0</v>
          </cell>
          <cell r="AA137" t="str">
            <v xml:space="preserve"> </v>
          </cell>
          <cell r="AB137">
            <v>0</v>
          </cell>
          <cell r="AC137">
            <v>15707906.840595167</v>
          </cell>
          <cell r="AD137" t="str">
            <v xml:space="preserve"> </v>
          </cell>
          <cell r="AE137">
            <v>0</v>
          </cell>
          <cell r="AF137">
            <v>0</v>
          </cell>
          <cell r="AG137" t="str">
            <v xml:space="preserve"> </v>
          </cell>
          <cell r="AH137">
            <v>15707906.840595167</v>
          </cell>
          <cell r="AI137">
            <v>0</v>
          </cell>
          <cell r="AJ137">
            <v>15707906.840595167</v>
          </cell>
          <cell r="AK137">
            <v>1.2330873033396725E-2</v>
          </cell>
          <cell r="AL137">
            <v>6444.7952670428085</v>
          </cell>
          <cell r="AM137">
            <v>0</v>
          </cell>
          <cell r="AN137">
            <v>0</v>
          </cell>
          <cell r="AO137" t="str">
            <v xml:space="preserve"> </v>
          </cell>
          <cell r="AP137">
            <v>0</v>
          </cell>
          <cell r="AQ137">
            <v>15714351.640000001</v>
          </cell>
        </row>
        <row r="138">
          <cell r="B138">
            <v>190680</v>
          </cell>
          <cell r="C138">
            <v>3</v>
          </cell>
          <cell r="D138">
            <v>3</v>
          </cell>
          <cell r="E138">
            <v>42111825</v>
          </cell>
          <cell r="F138">
            <v>0</v>
          </cell>
          <cell r="G138">
            <v>0</v>
          </cell>
          <cell r="H138" t="b">
            <v>0</v>
          </cell>
          <cell r="I138">
            <v>0</v>
          </cell>
          <cell r="J138">
            <v>0</v>
          </cell>
          <cell r="K138">
            <v>0</v>
          </cell>
          <cell r="L138">
            <v>1757794</v>
          </cell>
          <cell r="M138">
            <v>0.60828309897065103</v>
          </cell>
          <cell r="N138">
            <v>1069236.3816720166</v>
          </cell>
          <cell r="O138">
            <v>0</v>
          </cell>
          <cell r="P138">
            <v>0</v>
          </cell>
          <cell r="Q138">
            <v>0</v>
          </cell>
          <cell r="R138">
            <v>1069236.3816720166</v>
          </cell>
          <cell r="S138" t="str">
            <v xml:space="preserve"> </v>
          </cell>
          <cell r="T138">
            <v>1069236.3816720166</v>
          </cell>
          <cell r="U138">
            <v>0</v>
          </cell>
          <cell r="V138">
            <v>0</v>
          </cell>
          <cell r="W138" t="str">
            <v xml:space="preserve"> </v>
          </cell>
          <cell r="X138">
            <v>0</v>
          </cell>
          <cell r="Y138">
            <v>0</v>
          </cell>
          <cell r="Z138">
            <v>1069236.3816720166</v>
          </cell>
          <cell r="AA138">
            <v>3.4483471073083138E-3</v>
          </cell>
          <cell r="AB138">
            <v>0</v>
          </cell>
          <cell r="AC138">
            <v>1069236.3816720166</v>
          </cell>
          <cell r="AD138" t="str">
            <v xml:space="preserve"> </v>
          </cell>
          <cell r="AE138">
            <v>0</v>
          </cell>
          <cell r="AF138">
            <v>0</v>
          </cell>
          <cell r="AG138" t="str">
            <v xml:space="preserve"> </v>
          </cell>
          <cell r="AH138">
            <v>1069236.3816720166</v>
          </cell>
          <cell r="AI138">
            <v>0</v>
          </cell>
          <cell r="AJ138">
            <v>0</v>
          </cell>
          <cell r="AK138" t="str">
            <v xml:space="preserve"> </v>
          </cell>
          <cell r="AL138">
            <v>0</v>
          </cell>
          <cell r="AM138">
            <v>0</v>
          </cell>
          <cell r="AN138">
            <v>1069236.3816720166</v>
          </cell>
          <cell r="AO138">
            <v>3.4627531053533318E-3</v>
          </cell>
          <cell r="AP138">
            <v>2104.184832258602</v>
          </cell>
          <cell r="AQ138">
            <v>1071340.57</v>
          </cell>
        </row>
        <row r="139">
          <cell r="B139">
            <v>190681</v>
          </cell>
          <cell r="C139">
            <v>3</v>
          </cell>
          <cell r="D139">
            <v>4</v>
          </cell>
          <cell r="E139">
            <v>1087628</v>
          </cell>
          <cell r="F139">
            <v>0</v>
          </cell>
          <cell r="G139">
            <v>0</v>
          </cell>
          <cell r="H139" t="b">
            <v>0</v>
          </cell>
          <cell r="I139">
            <v>0</v>
          </cell>
          <cell r="J139">
            <v>0</v>
          </cell>
          <cell r="K139">
            <v>0</v>
          </cell>
          <cell r="L139">
            <v>4017</v>
          </cell>
          <cell r="M139">
            <v>0.60828309897065103</v>
          </cell>
          <cell r="N139">
            <v>2443.4732085651053</v>
          </cell>
          <cell r="O139">
            <v>0</v>
          </cell>
          <cell r="P139">
            <v>0</v>
          </cell>
          <cell r="Q139">
            <v>0</v>
          </cell>
          <cell r="R139">
            <v>2443.4732085651053</v>
          </cell>
          <cell r="S139" t="str">
            <v xml:space="preserve"> </v>
          </cell>
          <cell r="T139">
            <v>2443.4732085651053</v>
          </cell>
          <cell r="U139">
            <v>0</v>
          </cell>
          <cell r="V139">
            <v>0</v>
          </cell>
          <cell r="W139" t="str">
            <v xml:space="preserve"> </v>
          </cell>
          <cell r="X139">
            <v>0</v>
          </cell>
          <cell r="Y139">
            <v>0</v>
          </cell>
          <cell r="Z139">
            <v>2443.4732085651053</v>
          </cell>
          <cell r="AA139">
            <v>7.8803377017201652E-6</v>
          </cell>
          <cell r="AB139">
            <v>0</v>
          </cell>
          <cell r="AC139">
            <v>2443.4732085651053</v>
          </cell>
          <cell r="AD139" t="str">
            <v xml:space="preserve"> </v>
          </cell>
          <cell r="AE139">
            <v>0</v>
          </cell>
          <cell r="AF139">
            <v>0</v>
          </cell>
          <cell r="AG139" t="str">
            <v xml:space="preserve"> </v>
          </cell>
          <cell r="AH139">
            <v>2443.4732085651053</v>
          </cell>
          <cell r="AI139">
            <v>0</v>
          </cell>
          <cell r="AJ139">
            <v>0</v>
          </cell>
          <cell r="AK139" t="str">
            <v xml:space="preserve"> </v>
          </cell>
          <cell r="AL139">
            <v>0</v>
          </cell>
          <cell r="AM139">
            <v>0</v>
          </cell>
          <cell r="AN139">
            <v>2443.4732085651053</v>
          </cell>
          <cell r="AO139">
            <v>7.9132590190911643E-6</v>
          </cell>
          <cell r="AP139">
            <v>4.8085898980101218</v>
          </cell>
          <cell r="AQ139">
            <v>2448.2800000000002</v>
          </cell>
        </row>
        <row r="140">
          <cell r="B140">
            <v>301314</v>
          </cell>
          <cell r="C140">
            <v>3</v>
          </cell>
          <cell r="D140">
            <v>4</v>
          </cell>
          <cell r="E140">
            <v>12994872</v>
          </cell>
          <cell r="F140">
            <v>0</v>
          </cell>
          <cell r="G140">
            <v>0</v>
          </cell>
          <cell r="H140" t="b">
            <v>0</v>
          </cell>
          <cell r="I140">
            <v>0</v>
          </cell>
          <cell r="J140">
            <v>0</v>
          </cell>
          <cell r="K140">
            <v>0</v>
          </cell>
          <cell r="L140">
            <v>6700664</v>
          </cell>
          <cell r="M140">
            <v>0.60828309897065103</v>
          </cell>
          <cell r="N140">
            <v>4075900.6630810783</v>
          </cell>
          <cell r="O140">
            <v>0</v>
          </cell>
          <cell r="P140">
            <v>0</v>
          </cell>
          <cell r="Q140">
            <v>0</v>
          </cell>
          <cell r="R140">
            <v>4075900.6630810783</v>
          </cell>
          <cell r="S140" t="str">
            <v xml:space="preserve"> </v>
          </cell>
          <cell r="T140">
            <v>4075900.6630810783</v>
          </cell>
          <cell r="U140">
            <v>0</v>
          </cell>
          <cell r="V140">
            <v>0</v>
          </cell>
          <cell r="W140" t="str">
            <v xml:space="preserve"> </v>
          </cell>
          <cell r="X140">
            <v>0</v>
          </cell>
          <cell r="Y140">
            <v>0</v>
          </cell>
          <cell r="Z140">
            <v>4075900.6630810783</v>
          </cell>
          <cell r="AA140">
            <v>1.3145007504545444E-2</v>
          </cell>
          <cell r="AB140">
            <v>0</v>
          </cell>
          <cell r="AC140">
            <v>4075900.6630810783</v>
          </cell>
          <cell r="AD140" t="str">
            <v xml:space="preserve"> </v>
          </cell>
          <cell r="AE140">
            <v>0</v>
          </cell>
          <cell r="AF140">
            <v>0</v>
          </cell>
          <cell r="AG140" t="str">
            <v xml:space="preserve"> </v>
          </cell>
          <cell r="AH140">
            <v>4075900.6630810783</v>
          </cell>
          <cell r="AI140">
            <v>0</v>
          </cell>
          <cell r="AJ140">
            <v>0</v>
          </cell>
          <cell r="AK140" t="str">
            <v xml:space="preserve"> </v>
          </cell>
          <cell r="AL140">
            <v>0</v>
          </cell>
          <cell r="AM140">
            <v>0</v>
          </cell>
          <cell r="AN140">
            <v>4075900.6630810783</v>
          </cell>
          <cell r="AO140">
            <v>1.31999227861338E-2</v>
          </cell>
          <cell r="AP140">
            <v>8021.096644351529</v>
          </cell>
          <cell r="AQ140">
            <v>4083921.76</v>
          </cell>
        </row>
        <row r="141">
          <cell r="B141">
            <v>424002</v>
          </cell>
          <cell r="C141">
            <v>1</v>
          </cell>
          <cell r="D141">
            <v>5</v>
          </cell>
          <cell r="E141">
            <v>5370160</v>
          </cell>
          <cell r="F141">
            <v>0</v>
          </cell>
          <cell r="G141">
            <v>0</v>
          </cell>
          <cell r="H141" t="b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472876</v>
          </cell>
          <cell r="P141">
            <v>1.1895022727818083</v>
          </cell>
          <cell r="Q141">
            <v>562487.07674397039</v>
          </cell>
          <cell r="R141">
            <v>562487.07674397039</v>
          </cell>
          <cell r="S141" t="str">
            <v xml:space="preserve"> </v>
          </cell>
          <cell r="T141">
            <v>562487.07674397039</v>
          </cell>
          <cell r="U141">
            <v>0</v>
          </cell>
          <cell r="V141">
            <v>562487.07674397039</v>
          </cell>
          <cell r="W141">
            <v>4.4117404736373339E-4</v>
          </cell>
          <cell r="X141">
            <v>0</v>
          </cell>
          <cell r="Y141">
            <v>0</v>
          </cell>
          <cell r="Z141">
            <v>0</v>
          </cell>
          <cell r="AA141" t="str">
            <v xml:space="preserve"> </v>
          </cell>
          <cell r="AB141">
            <v>0</v>
          </cell>
          <cell r="AC141">
            <v>562487.07674397039</v>
          </cell>
          <cell r="AD141" t="str">
            <v xml:space="preserve"> </v>
          </cell>
          <cell r="AE141">
            <v>562487.07674397039</v>
          </cell>
          <cell r="AF141">
            <v>0.23441739358996247</v>
          </cell>
          <cell r="AG141">
            <v>297520.9663174235</v>
          </cell>
          <cell r="AH141">
            <v>297520.9663174235</v>
          </cell>
          <cell r="AI141">
            <v>264966.11042654689</v>
          </cell>
          <cell r="AJ141">
            <v>0</v>
          </cell>
          <cell r="AK141" t="str">
            <v xml:space="preserve"> </v>
          </cell>
          <cell r="AL141">
            <v>0</v>
          </cell>
          <cell r="AM141">
            <v>0</v>
          </cell>
          <cell r="AN141">
            <v>0</v>
          </cell>
          <cell r="AO141" t="str">
            <v xml:space="preserve"> </v>
          </cell>
          <cell r="AP141">
            <v>0</v>
          </cell>
          <cell r="AQ141">
            <v>297520.96999999997</v>
          </cell>
        </row>
        <row r="142">
          <cell r="B142">
            <v>430883</v>
          </cell>
          <cell r="C142">
            <v>1</v>
          </cell>
          <cell r="D142">
            <v>2</v>
          </cell>
          <cell r="E142">
            <v>189583489</v>
          </cell>
          <cell r="F142">
            <v>0</v>
          </cell>
          <cell r="G142">
            <v>0</v>
          </cell>
          <cell r="H142" t="b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107801527</v>
          </cell>
          <cell r="P142">
            <v>1.1895022727818083</v>
          </cell>
          <cell r="Q142">
            <v>128230161.37584947</v>
          </cell>
          <cell r="R142">
            <v>128230161.37584947</v>
          </cell>
          <cell r="S142" t="str">
            <v xml:space="preserve"> </v>
          </cell>
          <cell r="T142">
            <v>128230161.37584947</v>
          </cell>
          <cell r="U142">
            <v>0</v>
          </cell>
          <cell r="V142">
            <v>128230161.37584947</v>
          </cell>
          <cell r="W142">
            <v>0.10057443384434986</v>
          </cell>
          <cell r="X142">
            <v>0</v>
          </cell>
          <cell r="Y142">
            <v>0</v>
          </cell>
          <cell r="Z142">
            <v>0</v>
          </cell>
          <cell r="AA142" t="str">
            <v xml:space="preserve"> </v>
          </cell>
          <cell r="AB142">
            <v>0</v>
          </cell>
          <cell r="AC142">
            <v>128230161.37584947</v>
          </cell>
          <cell r="AD142" t="str">
            <v xml:space="preserve"> </v>
          </cell>
          <cell r="AE142">
            <v>0</v>
          </cell>
          <cell r="AF142">
            <v>0</v>
          </cell>
          <cell r="AG142" t="str">
            <v xml:space="preserve"> </v>
          </cell>
          <cell r="AH142">
            <v>128230161.37584947</v>
          </cell>
          <cell r="AI142">
            <v>0</v>
          </cell>
          <cell r="AJ142">
            <v>128230161.37584947</v>
          </cell>
          <cell r="AK142">
            <v>0.10066203314188116</v>
          </cell>
          <cell r="AL142">
            <v>52611.53796707248</v>
          </cell>
          <cell r="AM142">
            <v>0</v>
          </cell>
          <cell r="AN142">
            <v>0</v>
          </cell>
          <cell r="AO142" t="str">
            <v xml:space="preserve"> </v>
          </cell>
          <cell r="AP142">
            <v>0</v>
          </cell>
          <cell r="AQ142">
            <v>128282772.91</v>
          </cell>
        </row>
        <row r="143">
          <cell r="B143">
            <v>190685</v>
          </cell>
          <cell r="C143">
            <v>3</v>
          </cell>
          <cell r="D143">
            <v>3</v>
          </cell>
          <cell r="E143">
            <v>4453538</v>
          </cell>
          <cell r="F143">
            <v>0</v>
          </cell>
          <cell r="G143">
            <v>0</v>
          </cell>
          <cell r="H143" t="b">
            <v>0</v>
          </cell>
          <cell r="I143">
            <v>0</v>
          </cell>
          <cell r="J143">
            <v>0</v>
          </cell>
          <cell r="K143">
            <v>0</v>
          </cell>
          <cell r="L143">
            <v>2528842</v>
          </cell>
          <cell r="M143">
            <v>0.60828309897065103</v>
          </cell>
          <cell r="N143">
            <v>1538251.8485671391</v>
          </cell>
          <cell r="O143">
            <v>0</v>
          </cell>
          <cell r="P143">
            <v>0</v>
          </cell>
          <cell r="Q143">
            <v>0</v>
          </cell>
          <cell r="R143">
            <v>1538251.8485671391</v>
          </cell>
          <cell r="S143" t="str">
            <v xml:space="preserve"> </v>
          </cell>
          <cell r="T143">
            <v>1538251.8485671391</v>
          </cell>
          <cell r="U143">
            <v>0</v>
          </cell>
          <cell r="V143">
            <v>0</v>
          </cell>
          <cell r="W143" t="str">
            <v xml:space="preserve"> </v>
          </cell>
          <cell r="X143">
            <v>0</v>
          </cell>
          <cell r="Y143">
            <v>0</v>
          </cell>
          <cell r="Z143">
            <v>1538251.8485671391</v>
          </cell>
          <cell r="AA143">
            <v>4.9609482086864394E-3</v>
          </cell>
          <cell r="AB143">
            <v>0</v>
          </cell>
          <cell r="AC143">
            <v>1538251.8485671391</v>
          </cell>
          <cell r="AD143" t="str">
            <v xml:space="preserve"> </v>
          </cell>
          <cell r="AE143">
            <v>0</v>
          </cell>
          <cell r="AF143">
            <v>0</v>
          </cell>
          <cell r="AG143" t="str">
            <v xml:space="preserve"> </v>
          </cell>
          <cell r="AH143">
            <v>1538251.8485671391</v>
          </cell>
          <cell r="AI143">
            <v>0</v>
          </cell>
          <cell r="AJ143">
            <v>0</v>
          </cell>
          <cell r="AK143" t="str">
            <v xml:space="preserve"> </v>
          </cell>
          <cell r="AL143">
            <v>0</v>
          </cell>
          <cell r="AM143">
            <v>0</v>
          </cell>
          <cell r="AN143">
            <v>1538251.8485671391</v>
          </cell>
          <cell r="AO143">
            <v>4.9816733294390184E-3</v>
          </cell>
          <cell r="AP143">
            <v>3027.175527723105</v>
          </cell>
          <cell r="AQ143">
            <v>1541279.02</v>
          </cell>
        </row>
        <row r="144">
          <cell r="B144">
            <v>190691</v>
          </cell>
          <cell r="C144">
            <v>3</v>
          </cell>
          <cell r="D144">
            <v>3</v>
          </cell>
          <cell r="E144">
            <v>5918110</v>
          </cell>
          <cell r="F144">
            <v>0</v>
          </cell>
          <cell r="G144">
            <v>0</v>
          </cell>
          <cell r="H144" t="b">
            <v>0</v>
          </cell>
          <cell r="I144">
            <v>0</v>
          </cell>
          <cell r="J144">
            <v>0</v>
          </cell>
          <cell r="K144">
            <v>0</v>
          </cell>
          <cell r="L144">
            <v>358601</v>
          </cell>
          <cell r="M144">
            <v>0.60828309897065103</v>
          </cell>
          <cell r="N144">
            <v>218130.92757397442</v>
          </cell>
          <cell r="O144">
            <v>0</v>
          </cell>
          <cell r="P144">
            <v>0</v>
          </cell>
          <cell r="Q144">
            <v>0</v>
          </cell>
          <cell r="R144">
            <v>218130.92757397442</v>
          </cell>
          <cell r="S144" t="str">
            <v xml:space="preserve"> </v>
          </cell>
          <cell r="T144">
            <v>218130.92757397442</v>
          </cell>
          <cell r="U144">
            <v>0</v>
          </cell>
          <cell r="V144">
            <v>0</v>
          </cell>
          <cell r="W144" t="str">
            <v xml:space="preserve"> </v>
          </cell>
          <cell r="X144">
            <v>0</v>
          </cell>
          <cell r="Y144">
            <v>0</v>
          </cell>
          <cell r="Z144">
            <v>218130.92757397442</v>
          </cell>
          <cell r="AA144">
            <v>7.0348443618983142E-4</v>
          </cell>
          <cell r="AB144">
            <v>0</v>
          </cell>
          <cell r="AC144">
            <v>218130.92757397442</v>
          </cell>
          <cell r="AD144" t="str">
            <v xml:space="preserve"> </v>
          </cell>
          <cell r="AE144">
            <v>0</v>
          </cell>
          <cell r="AF144">
            <v>0</v>
          </cell>
          <cell r="AG144" t="str">
            <v xml:space="preserve"> </v>
          </cell>
          <cell r="AH144">
            <v>218130.92757397442</v>
          </cell>
          <cell r="AI144">
            <v>0</v>
          </cell>
          <cell r="AJ144">
            <v>0</v>
          </cell>
          <cell r="AK144" t="str">
            <v xml:space="preserve"> </v>
          </cell>
          <cell r="AL144">
            <v>0</v>
          </cell>
          <cell r="AM144">
            <v>0</v>
          </cell>
          <cell r="AN144">
            <v>218130.92757397442</v>
          </cell>
          <cell r="AO144">
            <v>7.0642335013819033E-4</v>
          </cell>
          <cell r="AP144">
            <v>429.26690216986003</v>
          </cell>
          <cell r="AQ144">
            <v>218560.19</v>
          </cell>
        </row>
        <row r="145">
          <cell r="B145">
            <v>370658</v>
          </cell>
          <cell r="C145">
            <v>3</v>
          </cell>
          <cell r="D145">
            <v>3</v>
          </cell>
          <cell r="E145">
            <v>19498585</v>
          </cell>
          <cell r="F145">
            <v>0</v>
          </cell>
          <cell r="G145">
            <v>0</v>
          </cell>
          <cell r="H145" t="b">
            <v>0</v>
          </cell>
          <cell r="I145">
            <v>0</v>
          </cell>
          <cell r="J145">
            <v>0</v>
          </cell>
          <cell r="K145">
            <v>0</v>
          </cell>
          <cell r="L145">
            <v>4915156</v>
          </cell>
          <cell r="M145">
            <v>0.60828309897065103</v>
          </cell>
          <cell r="N145">
            <v>2989806.3236041893</v>
          </cell>
          <cell r="O145">
            <v>0</v>
          </cell>
          <cell r="P145">
            <v>0</v>
          </cell>
          <cell r="Q145">
            <v>0</v>
          </cell>
          <cell r="R145">
            <v>2989806.3236041893</v>
          </cell>
          <cell r="S145" t="str">
            <v xml:space="preserve"> </v>
          </cell>
          <cell r="T145">
            <v>2989806.3236041893</v>
          </cell>
          <cell r="U145">
            <v>0</v>
          </cell>
          <cell r="V145">
            <v>0</v>
          </cell>
          <cell r="W145" t="str">
            <v xml:space="preserve"> </v>
          </cell>
          <cell r="X145">
            <v>0</v>
          </cell>
          <cell r="Y145">
            <v>0</v>
          </cell>
          <cell r="Z145">
            <v>2989806.3236041893</v>
          </cell>
          <cell r="AA145">
            <v>9.6422925408603637E-3</v>
          </cell>
          <cell r="AB145">
            <v>0</v>
          </cell>
          <cell r="AC145">
            <v>2989806.3236041893</v>
          </cell>
          <cell r="AD145" t="str">
            <v xml:space="preserve"> </v>
          </cell>
          <cell r="AE145">
            <v>0</v>
          </cell>
          <cell r="AF145">
            <v>0</v>
          </cell>
          <cell r="AG145" t="str">
            <v xml:space="preserve"> </v>
          </cell>
          <cell r="AH145">
            <v>2989806.3236041893</v>
          </cell>
          <cell r="AI145">
            <v>0</v>
          </cell>
          <cell r="AJ145">
            <v>0</v>
          </cell>
          <cell r="AK145" t="str">
            <v xml:space="preserve"> </v>
          </cell>
          <cell r="AL145">
            <v>0</v>
          </cell>
          <cell r="AM145">
            <v>0</v>
          </cell>
          <cell r="AN145">
            <v>2989806.3236041893</v>
          </cell>
          <cell r="AO145">
            <v>9.6825746943589881E-3</v>
          </cell>
          <cell r="AP145">
            <v>5883.7364920945583</v>
          </cell>
          <cell r="AQ145">
            <v>2995690.06</v>
          </cell>
        </row>
        <row r="146">
          <cell r="B146">
            <v>370744</v>
          </cell>
          <cell r="C146">
            <v>3</v>
          </cell>
          <cell r="D146">
            <v>2</v>
          </cell>
          <cell r="E146">
            <v>50635000</v>
          </cell>
          <cell r="F146">
            <v>0</v>
          </cell>
          <cell r="G146">
            <v>0</v>
          </cell>
          <cell r="H146" t="b">
            <v>0</v>
          </cell>
          <cell r="I146">
            <v>0</v>
          </cell>
          <cell r="J146">
            <v>0</v>
          </cell>
          <cell r="K146">
            <v>0</v>
          </cell>
          <cell r="L146">
            <v>8180104</v>
          </cell>
          <cell r="M146">
            <v>0.60828309897065103</v>
          </cell>
          <cell r="N146">
            <v>4975819.0110222185</v>
          </cell>
          <cell r="O146">
            <v>0</v>
          </cell>
          <cell r="P146">
            <v>0</v>
          </cell>
          <cell r="Q146">
            <v>0</v>
          </cell>
          <cell r="R146">
            <v>4975819.0110222185</v>
          </cell>
          <cell r="S146" t="str">
            <v xml:space="preserve"> </v>
          </cell>
          <cell r="T146">
            <v>4975819.0110222185</v>
          </cell>
          <cell r="U146">
            <v>0</v>
          </cell>
          <cell r="V146">
            <v>0</v>
          </cell>
          <cell r="W146" t="str">
            <v xml:space="preserve"> </v>
          </cell>
          <cell r="X146">
            <v>0</v>
          </cell>
          <cell r="Y146">
            <v>0</v>
          </cell>
          <cell r="Z146">
            <v>4975819.0110222185</v>
          </cell>
          <cell r="AA146">
            <v>1.6047294487227266E-2</v>
          </cell>
          <cell r="AB146">
            <v>0</v>
          </cell>
          <cell r="AC146">
            <v>4975819.0110222185</v>
          </cell>
          <cell r="AD146" t="str">
            <v xml:space="preserve"> </v>
          </cell>
          <cell r="AE146">
            <v>0</v>
          </cell>
          <cell r="AF146">
            <v>0</v>
          </cell>
          <cell r="AG146" t="str">
            <v xml:space="preserve"> </v>
          </cell>
          <cell r="AH146">
            <v>4975819.0110222185</v>
          </cell>
          <cell r="AI146">
            <v>0</v>
          </cell>
          <cell r="AJ146">
            <v>0</v>
          </cell>
          <cell r="AK146" t="str">
            <v xml:space="preserve"> </v>
          </cell>
          <cell r="AL146">
            <v>0</v>
          </cell>
          <cell r="AM146">
            <v>0</v>
          </cell>
          <cell r="AN146">
            <v>4975819.0110222185</v>
          </cell>
          <cell r="AO146">
            <v>1.6114334517078346E-2</v>
          </cell>
          <cell r="AP146">
            <v>9792.0750458232997</v>
          </cell>
          <cell r="AQ146">
            <v>4985611.09</v>
          </cell>
        </row>
        <row r="147">
          <cell r="B147">
            <v>100793</v>
          </cell>
          <cell r="C147">
            <v>3</v>
          </cell>
          <cell r="D147">
            <v>4</v>
          </cell>
          <cell r="E147">
            <v>2008516</v>
          </cell>
          <cell r="F147">
            <v>0</v>
          </cell>
          <cell r="G147">
            <v>0</v>
          </cell>
          <cell r="H147" t="b">
            <v>0</v>
          </cell>
          <cell r="I147">
            <v>0</v>
          </cell>
          <cell r="J147">
            <v>0</v>
          </cell>
          <cell r="K147">
            <v>0</v>
          </cell>
          <cell r="L147">
            <v>387093</v>
          </cell>
          <cell r="M147">
            <v>0.60828309897065103</v>
          </cell>
          <cell r="N147">
            <v>235462.12962984623</v>
          </cell>
          <cell r="O147">
            <v>0</v>
          </cell>
          <cell r="P147">
            <v>0</v>
          </cell>
          <cell r="Q147">
            <v>0</v>
          </cell>
          <cell r="R147">
            <v>235462.12962984623</v>
          </cell>
          <cell r="S147" t="str">
            <v xml:space="preserve"> </v>
          </cell>
          <cell r="T147">
            <v>235462.12962984623</v>
          </cell>
          <cell r="U147">
            <v>0</v>
          </cell>
          <cell r="V147">
            <v>0</v>
          </cell>
          <cell r="W147" t="str">
            <v xml:space="preserve"> </v>
          </cell>
          <cell r="X147">
            <v>0</v>
          </cell>
          <cell r="Y147">
            <v>0</v>
          </cell>
          <cell r="Z147">
            <v>235462.12962984623</v>
          </cell>
          <cell r="AA147">
            <v>7.593785317331252E-4</v>
          </cell>
          <cell r="AB147">
            <v>0</v>
          </cell>
          <cell r="AC147">
            <v>235462.12962984623</v>
          </cell>
          <cell r="AD147" t="str">
            <v xml:space="preserve"> </v>
          </cell>
          <cell r="AE147">
            <v>0</v>
          </cell>
          <cell r="AF147">
            <v>0</v>
          </cell>
          <cell r="AG147" t="str">
            <v xml:space="preserve"> </v>
          </cell>
          <cell r="AH147">
            <v>235462.12962984623</v>
          </cell>
          <cell r="AI147">
            <v>0</v>
          </cell>
          <cell r="AJ147">
            <v>0</v>
          </cell>
          <cell r="AK147" t="str">
            <v xml:space="preserve"> </v>
          </cell>
          <cell r="AL147">
            <v>0</v>
          </cell>
          <cell r="AM147">
            <v>0</v>
          </cell>
          <cell r="AN147">
            <v>235462.12962984623</v>
          </cell>
          <cell r="AO147">
            <v>7.6255095182401194E-4</v>
          </cell>
          <cell r="AP147">
            <v>463.37353482460344</v>
          </cell>
          <cell r="AQ147">
            <v>235925.5</v>
          </cell>
        </row>
        <row r="148">
          <cell r="B148">
            <v>124004</v>
          </cell>
          <cell r="C148">
            <v>1</v>
          </cell>
          <cell r="D148">
            <v>5</v>
          </cell>
          <cell r="E148">
            <v>2472928</v>
          </cell>
          <cell r="F148">
            <v>0</v>
          </cell>
          <cell r="G148">
            <v>0</v>
          </cell>
          <cell r="H148" t="b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169006</v>
          </cell>
          <cell r="P148">
            <v>1.1895022727818083</v>
          </cell>
          <cell r="Q148">
            <v>201033.02111376228</v>
          </cell>
          <cell r="R148">
            <v>201033.02111376228</v>
          </cell>
          <cell r="S148" t="str">
            <v xml:space="preserve"> </v>
          </cell>
          <cell r="T148">
            <v>201033.02111376228</v>
          </cell>
          <cell r="U148">
            <v>0</v>
          </cell>
          <cell r="V148">
            <v>201033.02111376228</v>
          </cell>
          <cell r="W148">
            <v>1.5767571424380835E-4</v>
          </cell>
          <cell r="X148">
            <v>0</v>
          </cell>
          <cell r="Y148">
            <v>0</v>
          </cell>
          <cell r="Z148">
            <v>0</v>
          </cell>
          <cell r="AA148" t="str">
            <v xml:space="preserve"> </v>
          </cell>
          <cell r="AB148">
            <v>0</v>
          </cell>
          <cell r="AC148">
            <v>201033.02111376228</v>
          </cell>
          <cell r="AD148" t="str">
            <v xml:space="preserve"> </v>
          </cell>
          <cell r="AE148">
            <v>201033.02111376228</v>
          </cell>
          <cell r="AF148">
            <v>8.3780834766545978E-2</v>
          </cell>
          <cell r="AG148">
            <v>106334.06735263043</v>
          </cell>
          <cell r="AH148">
            <v>106334.06735263043</v>
          </cell>
          <cell r="AI148">
            <v>94698.953761131852</v>
          </cell>
          <cell r="AJ148">
            <v>0</v>
          </cell>
          <cell r="AK148" t="str">
            <v xml:space="preserve"> </v>
          </cell>
          <cell r="AL148">
            <v>0</v>
          </cell>
          <cell r="AM148">
            <v>0</v>
          </cell>
          <cell r="AN148">
            <v>0</v>
          </cell>
          <cell r="AO148" t="str">
            <v xml:space="preserve"> </v>
          </cell>
          <cell r="AP148">
            <v>0</v>
          </cell>
          <cell r="AQ148">
            <v>106334.07</v>
          </cell>
        </row>
        <row r="149">
          <cell r="B149">
            <v>370689</v>
          </cell>
          <cell r="C149">
            <v>3</v>
          </cell>
          <cell r="D149">
            <v>3</v>
          </cell>
          <cell r="E149">
            <v>11157349</v>
          </cell>
          <cell r="F149">
            <v>0</v>
          </cell>
          <cell r="G149">
            <v>0</v>
          </cell>
          <cell r="H149" t="b">
            <v>0</v>
          </cell>
          <cell r="I149">
            <v>0</v>
          </cell>
          <cell r="J149">
            <v>0</v>
          </cell>
          <cell r="K149">
            <v>0</v>
          </cell>
          <cell r="L149">
            <v>485892</v>
          </cell>
          <cell r="M149">
            <v>0.60828309897065103</v>
          </cell>
          <cell r="N149">
            <v>295559.89152504754</v>
          </cell>
          <cell r="O149">
            <v>0</v>
          </cell>
          <cell r="P149">
            <v>0</v>
          </cell>
          <cell r="Q149">
            <v>0</v>
          </cell>
          <cell r="R149">
            <v>295559.89152504754</v>
          </cell>
          <cell r="S149" t="str">
            <v xml:space="preserve"> </v>
          </cell>
          <cell r="T149">
            <v>295559.89152504754</v>
          </cell>
          <cell r="U149">
            <v>0</v>
          </cell>
          <cell r="V149">
            <v>0</v>
          </cell>
          <cell r="W149" t="str">
            <v xml:space="preserve"> </v>
          </cell>
          <cell r="X149">
            <v>0</v>
          </cell>
          <cell r="Y149">
            <v>0</v>
          </cell>
          <cell r="Z149">
            <v>295559.89152504754</v>
          </cell>
          <cell r="AA149">
            <v>9.5319717365302818E-4</v>
          </cell>
          <cell r="AB149">
            <v>0</v>
          </cell>
          <cell r="AC149">
            <v>295559.89152504754</v>
          </cell>
          <cell r="AD149" t="str">
            <v xml:space="preserve"> </v>
          </cell>
          <cell r="AE149">
            <v>0</v>
          </cell>
          <cell r="AF149">
            <v>0</v>
          </cell>
          <cell r="AG149" t="str">
            <v xml:space="preserve"> </v>
          </cell>
          <cell r="AH149">
            <v>295559.89152504754</v>
          </cell>
          <cell r="AI149">
            <v>0</v>
          </cell>
          <cell r="AJ149">
            <v>0</v>
          </cell>
          <cell r="AK149" t="str">
            <v xml:space="preserve"> </v>
          </cell>
          <cell r="AL149">
            <v>0</v>
          </cell>
          <cell r="AM149">
            <v>0</v>
          </cell>
          <cell r="AN149">
            <v>295559.89152504754</v>
          </cell>
          <cell r="AO149">
            <v>9.5717930079767079E-4</v>
          </cell>
          <cell r="AP149">
            <v>581.6418627642355</v>
          </cell>
          <cell r="AQ149">
            <v>296141.53000000003</v>
          </cell>
        </row>
        <row r="150">
          <cell r="B150">
            <v>451019</v>
          </cell>
          <cell r="C150">
            <v>1</v>
          </cell>
          <cell r="D150">
            <v>5</v>
          </cell>
          <cell r="E150">
            <v>200598</v>
          </cell>
          <cell r="F150">
            <v>0</v>
          </cell>
          <cell r="G150">
            <v>0</v>
          </cell>
          <cell r="H150" t="b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166747</v>
          </cell>
          <cell r="P150">
            <v>1.1895022727818083</v>
          </cell>
          <cell r="Q150">
            <v>198345.93547954818</v>
          </cell>
          <cell r="R150">
            <v>198345.93547954818</v>
          </cell>
          <cell r="S150" t="str">
            <v xml:space="preserve"> </v>
          </cell>
          <cell r="T150">
            <v>198345.93547954818</v>
          </cell>
          <cell r="U150">
            <v>0</v>
          </cell>
          <cell r="V150">
            <v>198345.93547954818</v>
          </cell>
          <cell r="W150">
            <v>1.5556815925477386E-4</v>
          </cell>
          <cell r="X150">
            <v>0</v>
          </cell>
          <cell r="Y150">
            <v>0</v>
          </cell>
          <cell r="Z150">
            <v>0</v>
          </cell>
          <cell r="AA150" t="str">
            <v xml:space="preserve"> </v>
          </cell>
          <cell r="AB150">
            <v>0</v>
          </cell>
          <cell r="AC150">
            <v>198345.93547954818</v>
          </cell>
          <cell r="AD150" t="str">
            <v xml:space="preserve"> </v>
          </cell>
          <cell r="AE150">
            <v>198345.93547954818</v>
          </cell>
          <cell r="AF150">
            <v>8.2660987508237818E-2</v>
          </cell>
          <cell r="AG150">
            <v>104912.76480627354</v>
          </cell>
          <cell r="AH150">
            <v>104912.76480627354</v>
          </cell>
          <cell r="AI150">
            <v>93433.170673274639</v>
          </cell>
          <cell r="AJ150">
            <v>0</v>
          </cell>
          <cell r="AK150" t="str">
            <v xml:space="preserve"> </v>
          </cell>
          <cell r="AL150">
            <v>0</v>
          </cell>
          <cell r="AM150">
            <v>0</v>
          </cell>
          <cell r="AN150">
            <v>0</v>
          </cell>
          <cell r="AO150" t="str">
            <v xml:space="preserve"> </v>
          </cell>
          <cell r="AP150">
            <v>0</v>
          </cell>
          <cell r="AQ150">
            <v>104912.76</v>
          </cell>
        </row>
        <row r="151">
          <cell r="B151">
            <v>100797</v>
          </cell>
          <cell r="C151">
            <v>1</v>
          </cell>
          <cell r="D151">
            <v>4</v>
          </cell>
          <cell r="E151">
            <v>3130329</v>
          </cell>
          <cell r="F151">
            <v>0</v>
          </cell>
          <cell r="G151">
            <v>0</v>
          </cell>
          <cell r="H151" t="b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542587</v>
          </cell>
          <cell r="P151">
            <v>1.1895022727818083</v>
          </cell>
          <cell r="Q151">
            <v>645408.46968186297</v>
          </cell>
          <cell r="R151">
            <v>645408.46968186297</v>
          </cell>
          <cell r="S151" t="str">
            <v xml:space="preserve"> </v>
          </cell>
          <cell r="T151">
            <v>645408.46968186297</v>
          </cell>
          <cell r="U151">
            <v>0</v>
          </cell>
          <cell r="V151">
            <v>645408.46968186297</v>
          </cell>
          <cell r="W151">
            <v>5.0621157097620936E-4</v>
          </cell>
          <cell r="X151">
            <v>0</v>
          </cell>
          <cell r="Y151">
            <v>0</v>
          </cell>
          <cell r="Z151">
            <v>0</v>
          </cell>
          <cell r="AA151" t="str">
            <v xml:space="preserve"> </v>
          </cell>
          <cell r="AB151">
            <v>0</v>
          </cell>
          <cell r="AC151">
            <v>645408.46968186297</v>
          </cell>
          <cell r="AD151" t="str">
            <v xml:space="preserve"> </v>
          </cell>
          <cell r="AE151">
            <v>0</v>
          </cell>
          <cell r="AF151">
            <v>0</v>
          </cell>
          <cell r="AG151" t="str">
            <v xml:space="preserve"> </v>
          </cell>
          <cell r="AH151">
            <v>645408.46968186297</v>
          </cell>
          <cell r="AI151">
            <v>0</v>
          </cell>
          <cell r="AJ151">
            <v>645408.46968186297</v>
          </cell>
          <cell r="AK151">
            <v>5.0665247604845035E-4</v>
          </cell>
          <cell r="AL151">
            <v>264.80456581046349</v>
          </cell>
          <cell r="AM151">
            <v>0</v>
          </cell>
          <cell r="AN151">
            <v>0</v>
          </cell>
          <cell r="AO151" t="str">
            <v xml:space="preserve"> </v>
          </cell>
          <cell r="AP151">
            <v>0</v>
          </cell>
          <cell r="AQ151">
            <v>645673.27</v>
          </cell>
        </row>
        <row r="152">
          <cell r="B152">
            <v>461024</v>
          </cell>
          <cell r="C152">
            <v>1</v>
          </cell>
          <cell r="D152">
            <v>4</v>
          </cell>
          <cell r="E152">
            <v>4219161</v>
          </cell>
          <cell r="F152">
            <v>0</v>
          </cell>
          <cell r="G152">
            <v>0</v>
          </cell>
          <cell r="H152" t="b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1.1895022727818083</v>
          </cell>
          <cell r="Q152">
            <v>0</v>
          </cell>
          <cell r="R152">
            <v>0</v>
          </cell>
          <cell r="S152" t="str">
            <v xml:space="preserve"> </v>
          </cell>
          <cell r="T152">
            <v>0</v>
          </cell>
          <cell r="U152">
            <v>0</v>
          </cell>
          <cell r="V152">
            <v>0</v>
          </cell>
          <cell r="W152" t="str">
            <v xml:space="preserve"> </v>
          </cell>
          <cell r="X152">
            <v>0</v>
          </cell>
          <cell r="Y152">
            <v>0</v>
          </cell>
          <cell r="Z152">
            <v>0</v>
          </cell>
          <cell r="AA152" t="str">
            <v xml:space="preserve"> </v>
          </cell>
          <cell r="AB152">
            <v>0</v>
          </cell>
          <cell r="AC152">
            <v>0</v>
          </cell>
          <cell r="AD152" t="str">
            <v xml:space="preserve"> </v>
          </cell>
          <cell r="AE152">
            <v>0</v>
          </cell>
          <cell r="AF152">
            <v>0</v>
          </cell>
          <cell r="AG152" t="str">
            <v xml:space="preserve"> </v>
          </cell>
          <cell r="AH152">
            <v>0</v>
          </cell>
          <cell r="AI152">
            <v>0</v>
          </cell>
          <cell r="AJ152">
            <v>0</v>
          </cell>
          <cell r="AK152" t="str">
            <v xml:space="preserve"> </v>
          </cell>
          <cell r="AL152">
            <v>0</v>
          </cell>
          <cell r="AM152">
            <v>0</v>
          </cell>
          <cell r="AN152">
            <v>0</v>
          </cell>
          <cell r="AO152" t="str">
            <v xml:space="preserve"> </v>
          </cell>
          <cell r="AP152">
            <v>0</v>
          </cell>
          <cell r="AQ152">
            <v>0</v>
          </cell>
        </row>
        <row r="153">
          <cell r="B153">
            <v>141338</v>
          </cell>
          <cell r="C153">
            <v>1</v>
          </cell>
          <cell r="D153">
            <v>4</v>
          </cell>
          <cell r="E153">
            <v>4310237</v>
          </cell>
          <cell r="F153">
            <v>0</v>
          </cell>
          <cell r="G153">
            <v>0</v>
          </cell>
          <cell r="H153" t="b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1.1895022727818083</v>
          </cell>
          <cell r="Q153">
            <v>0</v>
          </cell>
          <cell r="R153">
            <v>0</v>
          </cell>
          <cell r="S153" t="str">
            <v xml:space="preserve"> </v>
          </cell>
          <cell r="T153">
            <v>0</v>
          </cell>
          <cell r="U153">
            <v>0</v>
          </cell>
          <cell r="V153">
            <v>0</v>
          </cell>
          <cell r="W153" t="str">
            <v xml:space="preserve"> </v>
          </cell>
          <cell r="X153">
            <v>0</v>
          </cell>
          <cell r="Y153">
            <v>0</v>
          </cell>
          <cell r="Z153">
            <v>0</v>
          </cell>
          <cell r="AA153" t="str">
            <v xml:space="preserve"> </v>
          </cell>
          <cell r="AB153">
            <v>0</v>
          </cell>
          <cell r="AC153">
            <v>0</v>
          </cell>
          <cell r="AD153" t="str">
            <v xml:space="preserve"> </v>
          </cell>
          <cell r="AE153">
            <v>0</v>
          </cell>
          <cell r="AF153">
            <v>0</v>
          </cell>
          <cell r="AG153" t="str">
            <v xml:space="preserve"> </v>
          </cell>
          <cell r="AH153">
            <v>0</v>
          </cell>
          <cell r="AI153">
            <v>0</v>
          </cell>
          <cell r="AJ153">
            <v>0</v>
          </cell>
          <cell r="AK153" t="str">
            <v xml:space="preserve"> </v>
          </cell>
          <cell r="AL153">
            <v>0</v>
          </cell>
          <cell r="AM153">
            <v>0</v>
          </cell>
          <cell r="AN153">
            <v>0</v>
          </cell>
          <cell r="AO153" t="str">
            <v xml:space="preserve"> </v>
          </cell>
          <cell r="AP153">
            <v>0</v>
          </cell>
          <cell r="AQ153">
            <v>0</v>
          </cell>
        </row>
        <row r="154">
          <cell r="B154">
            <v>394009</v>
          </cell>
          <cell r="C154">
            <v>3</v>
          </cell>
          <cell r="D154">
            <v>3</v>
          </cell>
          <cell r="E154">
            <v>6697802</v>
          </cell>
          <cell r="F154">
            <v>0</v>
          </cell>
          <cell r="G154">
            <v>0</v>
          </cell>
          <cell r="H154" t="b">
            <v>0</v>
          </cell>
          <cell r="I154">
            <v>0</v>
          </cell>
          <cell r="J154">
            <v>0</v>
          </cell>
          <cell r="K154">
            <v>0</v>
          </cell>
          <cell r="L154">
            <v>516336</v>
          </cell>
          <cell r="M154">
            <v>0.60828309897065103</v>
          </cell>
          <cell r="N154">
            <v>314078.46219011006</v>
          </cell>
          <cell r="O154">
            <v>0</v>
          </cell>
          <cell r="P154">
            <v>0</v>
          </cell>
          <cell r="Q154">
            <v>0</v>
          </cell>
          <cell r="R154">
            <v>314078.46219011006</v>
          </cell>
          <cell r="S154" t="str">
            <v xml:space="preserve"> </v>
          </cell>
          <cell r="T154">
            <v>314078.46219011006</v>
          </cell>
          <cell r="U154">
            <v>0</v>
          </cell>
          <cell r="V154">
            <v>0</v>
          </cell>
          <cell r="W154" t="str">
            <v xml:space="preserve"> </v>
          </cell>
          <cell r="X154">
            <v>0</v>
          </cell>
          <cell r="Y154">
            <v>0</v>
          </cell>
          <cell r="Z154">
            <v>314078.46219011006</v>
          </cell>
          <cell r="AA154">
            <v>1.0129205993416439E-3</v>
          </cell>
          <cell r="AB154">
            <v>0</v>
          </cell>
          <cell r="AC154">
            <v>314078.46219011006</v>
          </cell>
          <cell r="AD154" t="str">
            <v xml:space="preserve"> </v>
          </cell>
          <cell r="AE154">
            <v>0</v>
          </cell>
          <cell r="AF154">
            <v>0</v>
          </cell>
          <cell r="AG154" t="str">
            <v xml:space="preserve"> </v>
          </cell>
          <cell r="AH154">
            <v>314078.46219011006</v>
          </cell>
          <cell r="AI154">
            <v>0</v>
          </cell>
          <cell r="AJ154">
            <v>0</v>
          </cell>
          <cell r="AK154" t="str">
            <v xml:space="preserve"> </v>
          </cell>
          <cell r="AL154">
            <v>0</v>
          </cell>
          <cell r="AM154">
            <v>0</v>
          </cell>
          <cell r="AN154">
            <v>314078.46219011006</v>
          </cell>
          <cell r="AO154">
            <v>1.0171522302418359E-3</v>
          </cell>
          <cell r="AP154">
            <v>618.08515647969978</v>
          </cell>
          <cell r="AQ154">
            <v>314696.55</v>
          </cell>
        </row>
        <row r="155">
          <cell r="B155">
            <v>190754</v>
          </cell>
          <cell r="C155">
            <v>3</v>
          </cell>
          <cell r="D155">
            <v>3</v>
          </cell>
          <cell r="E155">
            <v>37802153</v>
          </cell>
          <cell r="F155">
            <v>0</v>
          </cell>
          <cell r="G155">
            <v>0</v>
          </cell>
          <cell r="H155" t="b">
            <v>0</v>
          </cell>
          <cell r="I155">
            <v>0</v>
          </cell>
          <cell r="J155">
            <v>0</v>
          </cell>
          <cell r="K155">
            <v>0</v>
          </cell>
          <cell r="L155">
            <v>31423036</v>
          </cell>
          <cell r="M155">
            <v>0.60828309897065103</v>
          </cell>
          <cell r="N155">
            <v>19114101.71714633</v>
          </cell>
          <cell r="O155">
            <v>0</v>
          </cell>
          <cell r="P155">
            <v>0</v>
          </cell>
          <cell r="Q155">
            <v>0</v>
          </cell>
          <cell r="R155">
            <v>19114101.71714633</v>
          </cell>
          <cell r="S155" t="str">
            <v xml:space="preserve"> </v>
          </cell>
          <cell r="T155">
            <v>19114101.71714633</v>
          </cell>
          <cell r="U155">
            <v>0</v>
          </cell>
          <cell r="V155">
            <v>0</v>
          </cell>
          <cell r="W155" t="str">
            <v xml:space="preserve"> </v>
          </cell>
          <cell r="X155">
            <v>0</v>
          </cell>
          <cell r="Y155">
            <v>0</v>
          </cell>
          <cell r="Z155">
            <v>19114101.71714633</v>
          </cell>
          <cell r="AA155">
            <v>6.1644046625170527E-2</v>
          </cell>
          <cell r="AB155">
            <v>0</v>
          </cell>
          <cell r="AC155">
            <v>19114101.71714633</v>
          </cell>
          <cell r="AD155" t="str">
            <v xml:space="preserve"> </v>
          </cell>
          <cell r="AE155">
            <v>0</v>
          </cell>
          <cell r="AF155">
            <v>0</v>
          </cell>
          <cell r="AG155" t="str">
            <v xml:space="preserve"> </v>
          </cell>
          <cell r="AH155">
            <v>19114101.71714633</v>
          </cell>
          <cell r="AI155">
            <v>0</v>
          </cell>
          <cell r="AJ155">
            <v>0</v>
          </cell>
          <cell r="AK155" t="str">
            <v xml:space="preserve"> </v>
          </cell>
          <cell r="AL155">
            <v>0</v>
          </cell>
          <cell r="AM155">
            <v>0</v>
          </cell>
          <cell r="AN155">
            <v>19114101.71714633</v>
          </cell>
          <cell r="AO155">
            <v>6.1901574068764335E-2</v>
          </cell>
          <cell r="AP155">
            <v>37615.258519892552</v>
          </cell>
          <cell r="AQ155">
            <v>19151716.98</v>
          </cell>
        </row>
        <row r="156">
          <cell r="B156">
            <v>380964</v>
          </cell>
          <cell r="C156">
            <v>3</v>
          </cell>
          <cell r="D156">
            <v>3</v>
          </cell>
          <cell r="E156">
            <v>27492556</v>
          </cell>
          <cell r="F156">
            <v>0</v>
          </cell>
          <cell r="G156">
            <v>0</v>
          </cell>
          <cell r="H156" t="b">
            <v>0</v>
          </cell>
          <cell r="I156">
            <v>0</v>
          </cell>
          <cell r="J156">
            <v>0</v>
          </cell>
          <cell r="K156">
            <v>0</v>
          </cell>
          <cell r="L156">
            <v>3536137</v>
          </cell>
          <cell r="M156">
            <v>0.60828309897065103</v>
          </cell>
          <cell r="N156">
            <v>2150972.372744781</v>
          </cell>
          <cell r="O156">
            <v>0</v>
          </cell>
          <cell r="P156">
            <v>0</v>
          </cell>
          <cell r="Q156">
            <v>0</v>
          </cell>
          <cell r="R156">
            <v>2150972.372744781</v>
          </cell>
          <cell r="S156" t="str">
            <v xml:space="preserve"> </v>
          </cell>
          <cell r="T156">
            <v>2150972.372744781</v>
          </cell>
          <cell r="U156">
            <v>0</v>
          </cell>
          <cell r="V156">
            <v>0</v>
          </cell>
          <cell r="W156" t="str">
            <v xml:space="preserve"> </v>
          </cell>
          <cell r="X156">
            <v>0</v>
          </cell>
          <cell r="Y156">
            <v>0</v>
          </cell>
          <cell r="Z156">
            <v>2150972.372744781</v>
          </cell>
          <cell r="AA156">
            <v>6.9370061537335423E-3</v>
          </cell>
          <cell r="AB156">
            <v>0</v>
          </cell>
          <cell r="AC156">
            <v>2150972.372744781</v>
          </cell>
          <cell r="AD156" t="str">
            <v xml:space="preserve"> </v>
          </cell>
          <cell r="AE156">
            <v>0</v>
          </cell>
          <cell r="AF156">
            <v>0</v>
          </cell>
          <cell r="AG156" t="str">
            <v xml:space="preserve"> </v>
          </cell>
          <cell r="AH156">
            <v>2150972.372744781</v>
          </cell>
          <cell r="AI156">
            <v>0</v>
          </cell>
          <cell r="AJ156">
            <v>0</v>
          </cell>
          <cell r="AK156" t="str">
            <v xml:space="preserve"> </v>
          </cell>
          <cell r="AL156">
            <v>0</v>
          </cell>
          <cell r="AM156">
            <v>0</v>
          </cell>
          <cell r="AN156">
            <v>2150972.372744781</v>
          </cell>
          <cell r="AO156">
            <v>6.9659865591217259E-3</v>
          </cell>
          <cell r="AP156">
            <v>4232.9680498331636</v>
          </cell>
          <cell r="AQ156">
            <v>2155205.34</v>
          </cell>
        </row>
        <row r="157">
          <cell r="B157">
            <v>190053</v>
          </cell>
          <cell r="C157">
            <v>3</v>
          </cell>
          <cell r="D157">
            <v>3</v>
          </cell>
          <cell r="E157">
            <v>26233332</v>
          </cell>
          <cell r="F157">
            <v>0</v>
          </cell>
          <cell r="G157">
            <v>0</v>
          </cell>
          <cell r="H157" t="b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5476474</v>
          </cell>
          <cell r="M157">
            <v>0.60828309897065103</v>
          </cell>
          <cell r="N157">
            <v>3331246.5761521971</v>
          </cell>
          <cell r="O157">
            <v>0</v>
          </cell>
          <cell r="P157">
            <v>0</v>
          </cell>
          <cell r="Q157">
            <v>0</v>
          </cell>
          <cell r="R157">
            <v>3331246.5761521971</v>
          </cell>
          <cell r="S157" t="str">
            <v xml:space="preserve"> </v>
          </cell>
          <cell r="T157">
            <v>3331246.5761521971</v>
          </cell>
          <cell r="U157">
            <v>0</v>
          </cell>
          <cell r="V157">
            <v>0</v>
          </cell>
          <cell r="W157" t="str">
            <v xml:space="preserve"> </v>
          </cell>
          <cell r="X157">
            <v>0</v>
          </cell>
          <cell r="Y157">
            <v>0</v>
          </cell>
          <cell r="Z157">
            <v>3331246.5761521971</v>
          </cell>
          <cell r="AA157">
            <v>1.0743456443786468E-2</v>
          </cell>
          <cell r="AB157">
            <v>0</v>
          </cell>
          <cell r="AC157">
            <v>3331246.5761521971</v>
          </cell>
          <cell r="AD157" t="str">
            <v xml:space="preserve"> </v>
          </cell>
          <cell r="AE157">
            <v>0</v>
          </cell>
          <cell r="AF157">
            <v>0</v>
          </cell>
          <cell r="AG157" t="str">
            <v xml:space="preserve"> </v>
          </cell>
          <cell r="AH157">
            <v>3331246.5761521971</v>
          </cell>
          <cell r="AI157">
            <v>0</v>
          </cell>
          <cell r="AJ157">
            <v>0</v>
          </cell>
          <cell r="AK157" t="str">
            <v xml:space="preserve"> </v>
          </cell>
          <cell r="AL157">
            <v>0</v>
          </cell>
          <cell r="AM157">
            <v>0</v>
          </cell>
          <cell r="AN157">
            <v>3331246.5761521971</v>
          </cell>
          <cell r="AO157">
            <v>1.0788338878097652E-2</v>
          </cell>
          <cell r="AP157">
            <v>6555.6678001282262</v>
          </cell>
          <cell r="AQ157">
            <v>3337802.24</v>
          </cell>
        </row>
        <row r="158">
          <cell r="B158">
            <v>10967</v>
          </cell>
          <cell r="C158">
            <v>3</v>
          </cell>
          <cell r="D158">
            <v>3</v>
          </cell>
          <cell r="E158">
            <v>7837975</v>
          </cell>
          <cell r="F158">
            <v>0</v>
          </cell>
          <cell r="G158">
            <v>0</v>
          </cell>
          <cell r="H158" t="b">
            <v>0</v>
          </cell>
          <cell r="I158">
            <v>0</v>
          </cell>
          <cell r="J158">
            <v>0</v>
          </cell>
          <cell r="K158">
            <v>0</v>
          </cell>
          <cell r="L158">
            <v>2139438</v>
          </cell>
          <cell r="M158">
            <v>0.60828309897065103</v>
          </cell>
          <cell r="N158">
            <v>1301383.9766955718</v>
          </cell>
          <cell r="O158">
            <v>0</v>
          </cell>
          <cell r="P158">
            <v>0</v>
          </cell>
          <cell r="Q158">
            <v>0</v>
          </cell>
          <cell r="R158">
            <v>1301383.9766955718</v>
          </cell>
          <cell r="S158" t="str">
            <v xml:space="preserve"> </v>
          </cell>
          <cell r="T158">
            <v>1301383.9766955718</v>
          </cell>
          <cell r="U158">
            <v>0</v>
          </cell>
          <cell r="V158">
            <v>0</v>
          </cell>
          <cell r="W158" t="str">
            <v xml:space="preserve"> </v>
          </cell>
          <cell r="X158">
            <v>0</v>
          </cell>
          <cell r="Y158">
            <v>0</v>
          </cell>
          <cell r="Z158">
            <v>1301383.9766955718</v>
          </cell>
          <cell r="AA158">
            <v>4.1970360796347497E-3</v>
          </cell>
          <cell r="AB158">
            <v>0</v>
          </cell>
          <cell r="AC158">
            <v>1301383.9766955718</v>
          </cell>
          <cell r="AD158" t="str">
            <v xml:space="preserve"> </v>
          </cell>
          <cell r="AE158">
            <v>0</v>
          </cell>
          <cell r="AF158">
            <v>0</v>
          </cell>
          <cell r="AG158" t="str">
            <v xml:space="preserve"> </v>
          </cell>
          <cell r="AH158">
            <v>1301383.9766955718</v>
          </cell>
          <cell r="AI158">
            <v>0</v>
          </cell>
          <cell r="AJ158">
            <v>0</v>
          </cell>
          <cell r="AK158" t="str">
            <v xml:space="preserve"> </v>
          </cell>
          <cell r="AL158">
            <v>0</v>
          </cell>
          <cell r="AM158">
            <v>0</v>
          </cell>
          <cell r="AN158">
            <v>1301383.9766955718</v>
          </cell>
          <cell r="AO158">
            <v>4.2145698404994682E-3</v>
          </cell>
          <cell r="AP158">
            <v>2561.0355873086833</v>
          </cell>
          <cell r="AQ158">
            <v>1303945.01</v>
          </cell>
        </row>
        <row r="159">
          <cell r="B159">
            <v>190599</v>
          </cell>
          <cell r="C159">
            <v>3</v>
          </cell>
          <cell r="D159">
            <v>3</v>
          </cell>
          <cell r="E159">
            <v>18270264</v>
          </cell>
          <cell r="F159">
            <v>0</v>
          </cell>
          <cell r="G159">
            <v>0</v>
          </cell>
          <cell r="H159" t="b">
            <v>0</v>
          </cell>
          <cell r="I159">
            <v>0</v>
          </cell>
          <cell r="J159">
            <v>0</v>
          </cell>
          <cell r="K159">
            <v>0</v>
          </cell>
          <cell r="L159">
            <v>14120136</v>
          </cell>
          <cell r="M159">
            <v>0.60828309897065103</v>
          </cell>
          <cell r="N159">
            <v>8589040.0839670524</v>
          </cell>
          <cell r="O159">
            <v>0</v>
          </cell>
          <cell r="P159">
            <v>0</v>
          </cell>
          <cell r="Q159">
            <v>0</v>
          </cell>
          <cell r="R159">
            <v>8589040.0839670524</v>
          </cell>
          <cell r="S159" t="str">
            <v xml:space="preserve"> </v>
          </cell>
          <cell r="T159">
            <v>8589040.0839670524</v>
          </cell>
          <cell r="U159">
            <v>0</v>
          </cell>
          <cell r="V159">
            <v>0</v>
          </cell>
          <cell r="W159" t="str">
            <v xml:space="preserve"> </v>
          </cell>
          <cell r="X159">
            <v>0</v>
          </cell>
          <cell r="Y159">
            <v>0</v>
          </cell>
          <cell r="Z159">
            <v>8589040.0839670524</v>
          </cell>
          <cell r="AA159">
            <v>2.7700134447153638E-2</v>
          </cell>
          <cell r="AB159">
            <v>0</v>
          </cell>
          <cell r="AC159">
            <v>8589040.0839670524</v>
          </cell>
          <cell r="AD159" t="str">
            <v xml:space="preserve"> </v>
          </cell>
          <cell r="AE159">
            <v>0</v>
          </cell>
          <cell r="AF159">
            <v>0</v>
          </cell>
          <cell r="AG159" t="str">
            <v xml:space="preserve"> </v>
          </cell>
          <cell r="AH159">
            <v>8589040.0839670524</v>
          </cell>
          <cell r="AI159">
            <v>0</v>
          </cell>
          <cell r="AJ159">
            <v>0</v>
          </cell>
          <cell r="AK159" t="str">
            <v xml:space="preserve"> </v>
          </cell>
          <cell r="AL159">
            <v>0</v>
          </cell>
          <cell r="AM159">
            <v>0</v>
          </cell>
          <cell r="AN159">
            <v>8589040.0839670524</v>
          </cell>
          <cell r="AO159">
            <v>2.781585600019762E-2</v>
          </cell>
          <cell r="AP159">
            <v>16902.64957135401</v>
          </cell>
          <cell r="AQ159">
            <v>8605942.7300000004</v>
          </cell>
        </row>
        <row r="160">
          <cell r="B160">
            <v>250955</v>
          </cell>
          <cell r="C160">
            <v>1</v>
          </cell>
          <cell r="D160">
            <v>4</v>
          </cell>
          <cell r="E160">
            <v>3276751</v>
          </cell>
          <cell r="F160">
            <v>0</v>
          </cell>
          <cell r="G160">
            <v>0</v>
          </cell>
          <cell r="H160" t="b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1.1895022727818083</v>
          </cell>
          <cell r="Q160">
            <v>0</v>
          </cell>
          <cell r="R160">
            <v>0</v>
          </cell>
          <cell r="S160" t="str">
            <v xml:space="preserve"> </v>
          </cell>
          <cell r="T160">
            <v>0</v>
          </cell>
          <cell r="U160">
            <v>0</v>
          </cell>
          <cell r="V160">
            <v>0</v>
          </cell>
          <cell r="W160" t="str">
            <v xml:space="preserve"> </v>
          </cell>
          <cell r="X160">
            <v>0</v>
          </cell>
          <cell r="Y160">
            <v>0</v>
          </cell>
          <cell r="Z160">
            <v>0</v>
          </cell>
          <cell r="AA160" t="str">
            <v xml:space="preserve"> </v>
          </cell>
          <cell r="AB160">
            <v>0</v>
          </cell>
          <cell r="AC160">
            <v>0</v>
          </cell>
          <cell r="AD160" t="str">
            <v xml:space="preserve"> </v>
          </cell>
          <cell r="AE160">
            <v>0</v>
          </cell>
          <cell r="AF160">
            <v>0</v>
          </cell>
          <cell r="AG160" t="str">
            <v xml:space="preserve"> </v>
          </cell>
          <cell r="AH160">
            <v>0</v>
          </cell>
          <cell r="AI160">
            <v>0</v>
          </cell>
          <cell r="AJ160">
            <v>0</v>
          </cell>
          <cell r="AK160" t="str">
            <v xml:space="preserve"> </v>
          </cell>
          <cell r="AL160">
            <v>0</v>
          </cell>
          <cell r="AM160">
            <v>0</v>
          </cell>
          <cell r="AN160">
            <v>0</v>
          </cell>
          <cell r="AO160" t="str">
            <v xml:space="preserve"> </v>
          </cell>
          <cell r="AP160">
            <v>0</v>
          </cell>
          <cell r="AQ160">
            <v>0</v>
          </cell>
        </row>
        <row r="161">
          <cell r="B161">
            <v>490919</v>
          </cell>
          <cell r="C161">
            <v>4</v>
          </cell>
          <cell r="D161">
            <v>3</v>
          </cell>
          <cell r="E161">
            <v>21981436</v>
          </cell>
          <cell r="F161">
            <v>4540407</v>
          </cell>
          <cell r="G161">
            <v>3791239.8449999997</v>
          </cell>
          <cell r="H161">
            <v>3791239.8449999997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3791239.8449999997</v>
          </cell>
          <cell r="S161" t="str">
            <v xml:space="preserve"> </v>
          </cell>
          <cell r="T161">
            <v>3791239.8449999997</v>
          </cell>
          <cell r="U161">
            <v>0</v>
          </cell>
          <cell r="V161">
            <v>0</v>
          </cell>
          <cell r="W161" t="str">
            <v xml:space="preserve"> </v>
          </cell>
          <cell r="X161">
            <v>0</v>
          </cell>
          <cell r="Y161">
            <v>0</v>
          </cell>
          <cell r="Z161">
            <v>0</v>
          </cell>
          <cell r="AA161" t="str">
            <v xml:space="preserve"> </v>
          </cell>
          <cell r="AB161">
            <v>0</v>
          </cell>
          <cell r="AC161">
            <v>3791239.8449999997</v>
          </cell>
          <cell r="AD161" t="str">
            <v xml:space="preserve"> </v>
          </cell>
          <cell r="AE161">
            <v>0</v>
          </cell>
          <cell r="AF161">
            <v>0</v>
          </cell>
          <cell r="AG161" t="str">
            <v xml:space="preserve"> </v>
          </cell>
          <cell r="AH161">
            <v>3791239.8449999997</v>
          </cell>
          <cell r="AI161">
            <v>0</v>
          </cell>
          <cell r="AJ161">
            <v>0</v>
          </cell>
          <cell r="AK161" t="str">
            <v xml:space="preserve"> </v>
          </cell>
          <cell r="AL161">
            <v>0</v>
          </cell>
          <cell r="AM161">
            <v>0</v>
          </cell>
          <cell r="AN161">
            <v>0</v>
          </cell>
          <cell r="AO161" t="str">
            <v xml:space="preserve"> </v>
          </cell>
          <cell r="AP161">
            <v>0</v>
          </cell>
          <cell r="AQ161">
            <v>3791239.85</v>
          </cell>
        </row>
        <row r="162">
          <cell r="B162">
            <v>481094</v>
          </cell>
          <cell r="C162">
            <v>3</v>
          </cell>
          <cell r="D162">
            <v>3</v>
          </cell>
          <cell r="E162">
            <v>6516170</v>
          </cell>
          <cell r="F162">
            <v>0</v>
          </cell>
          <cell r="G162">
            <v>0</v>
          </cell>
          <cell r="H162" t="b">
            <v>0</v>
          </cell>
          <cell r="I162">
            <v>0</v>
          </cell>
          <cell r="J162">
            <v>0</v>
          </cell>
          <cell r="K162">
            <v>0</v>
          </cell>
          <cell r="L162">
            <v>1276999</v>
          </cell>
          <cell r="M162">
            <v>0.60828309897065103</v>
          </cell>
          <cell r="N162">
            <v>776776.90910242242</v>
          </cell>
          <cell r="O162">
            <v>0</v>
          </cell>
          <cell r="P162">
            <v>0</v>
          </cell>
          <cell r="Q162">
            <v>0</v>
          </cell>
          <cell r="R162">
            <v>776776.90910242242</v>
          </cell>
          <cell r="S162" t="str">
            <v xml:space="preserve"> </v>
          </cell>
          <cell r="T162">
            <v>776776.90910242242</v>
          </cell>
          <cell r="U162">
            <v>0</v>
          </cell>
          <cell r="V162">
            <v>0</v>
          </cell>
          <cell r="W162" t="str">
            <v xml:space="preserve"> </v>
          </cell>
          <cell r="X162">
            <v>0</v>
          </cell>
          <cell r="Y162">
            <v>0</v>
          </cell>
          <cell r="Z162">
            <v>776776.90910242242</v>
          </cell>
          <cell r="AA162">
            <v>2.5051489581177371E-3</v>
          </cell>
          <cell r="AB162">
            <v>0</v>
          </cell>
          <cell r="AC162">
            <v>776776.90910242242</v>
          </cell>
          <cell r="AD162" t="str">
            <v xml:space="preserve"> </v>
          </cell>
          <cell r="AE162">
            <v>0</v>
          </cell>
          <cell r="AF162">
            <v>0</v>
          </cell>
          <cell r="AG162" t="str">
            <v xml:space="preserve"> </v>
          </cell>
          <cell r="AH162">
            <v>776776.90910242242</v>
          </cell>
          <cell r="AI162">
            <v>0</v>
          </cell>
          <cell r="AJ162">
            <v>0</v>
          </cell>
          <cell r="AK162" t="str">
            <v xml:space="preserve"> </v>
          </cell>
          <cell r="AL162">
            <v>0</v>
          </cell>
          <cell r="AM162">
            <v>0</v>
          </cell>
          <cell r="AN162">
            <v>776776.90910242242</v>
          </cell>
          <cell r="AO162">
            <v>2.5156146014738358E-3</v>
          </cell>
          <cell r="AP162">
            <v>1528.6443841595787</v>
          </cell>
          <cell r="AQ162">
            <v>778305.55</v>
          </cell>
        </row>
        <row r="163">
          <cell r="B163">
            <v>150808</v>
          </cell>
          <cell r="C163">
            <v>1</v>
          </cell>
          <cell r="D163">
            <v>4</v>
          </cell>
          <cell r="E163">
            <v>4274832</v>
          </cell>
          <cell r="F163">
            <v>0</v>
          </cell>
          <cell r="G163">
            <v>0</v>
          </cell>
          <cell r="H163" t="b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20947</v>
          </cell>
          <cell r="P163">
            <v>1.1895022727818083</v>
          </cell>
          <cell r="Q163">
            <v>24916.50410796054</v>
          </cell>
          <cell r="R163">
            <v>24916.50410796054</v>
          </cell>
          <cell r="S163" t="str">
            <v xml:space="preserve"> </v>
          </cell>
          <cell r="T163">
            <v>24916.50410796054</v>
          </cell>
          <cell r="U163">
            <v>0</v>
          </cell>
          <cell r="V163">
            <v>24916.50410796054</v>
          </cell>
          <cell r="W163">
            <v>1.9542697811113536E-5</v>
          </cell>
          <cell r="X163">
            <v>0</v>
          </cell>
          <cell r="Y163">
            <v>0</v>
          </cell>
          <cell r="Z163">
            <v>0</v>
          </cell>
          <cell r="AA163" t="str">
            <v xml:space="preserve"> </v>
          </cell>
          <cell r="AB163">
            <v>0</v>
          </cell>
          <cell r="AC163">
            <v>24916.50410796054</v>
          </cell>
          <cell r="AD163" t="str">
            <v xml:space="preserve"> </v>
          </cell>
          <cell r="AE163">
            <v>0</v>
          </cell>
          <cell r="AF163">
            <v>0</v>
          </cell>
          <cell r="AG163" t="str">
            <v xml:space="preserve"> </v>
          </cell>
          <cell r="AH163">
            <v>24916.50410796054</v>
          </cell>
          <cell r="AI163">
            <v>0</v>
          </cell>
          <cell r="AJ163">
            <v>24916.50410796054</v>
          </cell>
          <cell r="AK163">
            <v>1.9559719299922207E-5</v>
          </cell>
          <cell r="AL163">
            <v>10.222989566708712</v>
          </cell>
          <cell r="AM163">
            <v>0</v>
          </cell>
          <cell r="AN163">
            <v>0</v>
          </cell>
          <cell r="AO163" t="str">
            <v xml:space="preserve"> </v>
          </cell>
          <cell r="AP163">
            <v>0</v>
          </cell>
          <cell r="AQ163">
            <v>24926.73</v>
          </cell>
        </row>
        <row r="164">
          <cell r="B164">
            <v>484028</v>
          </cell>
          <cell r="C164">
            <v>3</v>
          </cell>
          <cell r="D164">
            <v>5</v>
          </cell>
          <cell r="E164">
            <v>1343300</v>
          </cell>
          <cell r="F164">
            <v>0</v>
          </cell>
          <cell r="G164">
            <v>0</v>
          </cell>
          <cell r="H164" t="b">
            <v>0</v>
          </cell>
          <cell r="I164">
            <v>0</v>
          </cell>
          <cell r="J164">
            <v>0</v>
          </cell>
          <cell r="K164">
            <v>0</v>
          </cell>
          <cell r="L164">
            <v>37312</v>
          </cell>
          <cell r="M164">
            <v>0.60828309897065103</v>
          </cell>
          <cell r="N164">
            <v>22696.258988792932</v>
          </cell>
          <cell r="O164">
            <v>0</v>
          </cell>
          <cell r="P164">
            <v>0</v>
          </cell>
          <cell r="Q164">
            <v>0</v>
          </cell>
          <cell r="R164">
            <v>22696.258988792932</v>
          </cell>
          <cell r="S164" t="str">
            <v xml:space="preserve"> </v>
          </cell>
          <cell r="T164">
            <v>22696.258988792932</v>
          </cell>
          <cell r="U164">
            <v>0</v>
          </cell>
          <cell r="V164">
            <v>0</v>
          </cell>
          <cell r="W164" t="str">
            <v xml:space="preserve"> </v>
          </cell>
          <cell r="X164">
            <v>0</v>
          </cell>
          <cell r="Y164">
            <v>0</v>
          </cell>
          <cell r="Z164">
            <v>22696.258988792932</v>
          </cell>
          <cell r="AA164">
            <v>7.3196704089266323E-5</v>
          </cell>
          <cell r="AB164">
            <v>0</v>
          </cell>
          <cell r="AC164">
            <v>22696.258988792932</v>
          </cell>
          <cell r="AD164" t="str">
            <v xml:space="preserve"> </v>
          </cell>
          <cell r="AE164">
            <v>22696.258988792932</v>
          </cell>
          <cell r="AF164">
            <v>9.458702424228858E-3</v>
          </cell>
          <cell r="AG164">
            <v>12004.920975650783</v>
          </cell>
          <cell r="AH164">
            <v>12004.920975650783</v>
          </cell>
          <cell r="AI164">
            <v>0</v>
          </cell>
          <cell r="AJ164">
            <v>0</v>
          </cell>
          <cell r="AK164" t="str">
            <v xml:space="preserve"> </v>
          </cell>
          <cell r="AL164">
            <v>0</v>
          </cell>
          <cell r="AM164">
            <v>10691.338013142149</v>
          </cell>
          <cell r="AN164">
            <v>0</v>
          </cell>
          <cell r="AO164" t="str">
            <v xml:space="preserve"> </v>
          </cell>
          <cell r="AP164">
            <v>0</v>
          </cell>
          <cell r="AQ164">
            <v>12004.92</v>
          </cell>
        </row>
        <row r="165">
          <cell r="B165">
            <v>531059</v>
          </cell>
          <cell r="C165">
            <v>1</v>
          </cell>
          <cell r="D165">
            <v>4</v>
          </cell>
          <cell r="E165">
            <v>2955231</v>
          </cell>
          <cell r="F165">
            <v>0</v>
          </cell>
          <cell r="G165">
            <v>0</v>
          </cell>
          <cell r="H165" t="b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26267</v>
          </cell>
          <cell r="P165">
            <v>1.1895022727818083</v>
          </cell>
          <cell r="Q165">
            <v>31244.656199159759</v>
          </cell>
          <cell r="R165">
            <v>31244.656199159759</v>
          </cell>
          <cell r="S165" t="str">
            <v xml:space="preserve"> </v>
          </cell>
          <cell r="T165">
            <v>31244.656199159759</v>
          </cell>
          <cell r="U165">
            <v>0</v>
          </cell>
          <cell r="V165">
            <v>31244.656199159759</v>
          </cell>
          <cell r="W165">
            <v>2.4506041123049565E-5</v>
          </cell>
          <cell r="X165">
            <v>0</v>
          </cell>
          <cell r="Y165">
            <v>0</v>
          </cell>
          <cell r="Z165">
            <v>0</v>
          </cell>
          <cell r="AA165" t="str">
            <v xml:space="preserve"> </v>
          </cell>
          <cell r="AB165">
            <v>0</v>
          </cell>
          <cell r="AC165">
            <v>31244.656199159759</v>
          </cell>
          <cell r="AD165" t="str">
            <v xml:space="preserve"> </v>
          </cell>
          <cell r="AE165">
            <v>0</v>
          </cell>
          <cell r="AF165">
            <v>0</v>
          </cell>
          <cell r="AG165" t="str">
            <v xml:space="preserve"> </v>
          </cell>
          <cell r="AH165">
            <v>31244.656199159759</v>
          </cell>
          <cell r="AI165">
            <v>0</v>
          </cell>
          <cell r="AJ165">
            <v>31244.656199159759</v>
          </cell>
          <cell r="AK165">
            <v>2.4527385632837953E-5</v>
          </cell>
          <cell r="AL165">
            <v>12.819366350729828</v>
          </cell>
          <cell r="AM165">
            <v>0</v>
          </cell>
          <cell r="AN165">
            <v>0</v>
          </cell>
          <cell r="AO165" t="str">
            <v xml:space="preserve"> </v>
          </cell>
          <cell r="AP165">
            <v>0</v>
          </cell>
          <cell r="AQ165">
            <v>31257.48</v>
          </cell>
        </row>
        <row r="166">
          <cell r="B166">
            <v>540816</v>
          </cell>
          <cell r="C166">
            <v>1</v>
          </cell>
          <cell r="D166">
            <v>3</v>
          </cell>
          <cell r="E166">
            <v>5804586</v>
          </cell>
          <cell r="F166">
            <v>0</v>
          </cell>
          <cell r="G166">
            <v>0</v>
          </cell>
          <cell r="H166" t="b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1208770</v>
          </cell>
          <cell r="P166">
            <v>1.1895022727818083</v>
          </cell>
          <cell r="Q166">
            <v>1437834.6622704663</v>
          </cell>
          <cell r="R166">
            <v>1437834.6622704663</v>
          </cell>
          <cell r="S166" t="str">
            <v xml:space="preserve"> </v>
          </cell>
          <cell r="T166">
            <v>1437834.6622704663</v>
          </cell>
          <cell r="U166">
            <v>0</v>
          </cell>
          <cell r="V166">
            <v>1437834.6622704663</v>
          </cell>
          <cell r="W166">
            <v>1.1277331757836304E-3</v>
          </cell>
          <cell r="X166">
            <v>0</v>
          </cell>
          <cell r="Y166">
            <v>0</v>
          </cell>
          <cell r="Z166">
            <v>0</v>
          </cell>
          <cell r="AA166" t="str">
            <v xml:space="preserve"> </v>
          </cell>
          <cell r="AB166">
            <v>0</v>
          </cell>
          <cell r="AC166">
            <v>1437834.6622704663</v>
          </cell>
          <cell r="AD166" t="str">
            <v xml:space="preserve"> </v>
          </cell>
          <cell r="AE166">
            <v>0</v>
          </cell>
          <cell r="AF166">
            <v>0</v>
          </cell>
          <cell r="AG166" t="str">
            <v xml:space="preserve"> </v>
          </cell>
          <cell r="AH166">
            <v>1437834.6622704663</v>
          </cell>
          <cell r="AI166">
            <v>0</v>
          </cell>
          <cell r="AJ166">
            <v>1437834.6622704663</v>
          </cell>
          <cell r="AK166">
            <v>1.1287154197816853E-3</v>
          </cell>
          <cell r="AL166">
            <v>589.92901601902361</v>
          </cell>
          <cell r="AM166">
            <v>0</v>
          </cell>
          <cell r="AN166">
            <v>0</v>
          </cell>
          <cell r="AO166" t="str">
            <v xml:space="preserve"> </v>
          </cell>
          <cell r="AP166">
            <v>0</v>
          </cell>
          <cell r="AQ166">
            <v>1438424.59</v>
          </cell>
        </row>
        <row r="167">
          <cell r="B167">
            <v>551061</v>
          </cell>
          <cell r="C167">
            <v>1</v>
          </cell>
          <cell r="D167">
            <v>3</v>
          </cell>
          <cell r="E167">
            <v>9963472</v>
          </cell>
          <cell r="F167">
            <v>0</v>
          </cell>
          <cell r="G167">
            <v>0</v>
          </cell>
          <cell r="H167" t="b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476147</v>
          </cell>
          <cell r="P167">
            <v>1.1895022727818083</v>
          </cell>
          <cell r="Q167">
            <v>566377.93867823971</v>
          </cell>
          <cell r="R167">
            <v>566377.93867823971</v>
          </cell>
          <cell r="S167" t="str">
            <v xml:space="preserve"> </v>
          </cell>
          <cell r="T167">
            <v>566377.93867823971</v>
          </cell>
          <cell r="U167">
            <v>0</v>
          </cell>
          <cell r="V167">
            <v>566377.93867823971</v>
          </cell>
          <cell r="W167">
            <v>4.4422575713315876E-4</v>
          </cell>
          <cell r="X167">
            <v>0</v>
          </cell>
          <cell r="Y167">
            <v>0</v>
          </cell>
          <cell r="Z167">
            <v>0</v>
          </cell>
          <cell r="AA167" t="str">
            <v xml:space="preserve"> </v>
          </cell>
          <cell r="AB167">
            <v>0</v>
          </cell>
          <cell r="AC167">
            <v>566377.93867823971</v>
          </cell>
          <cell r="AD167" t="str">
            <v xml:space="preserve"> </v>
          </cell>
          <cell r="AE167">
            <v>0</v>
          </cell>
          <cell r="AF167">
            <v>0</v>
          </cell>
          <cell r="AG167" t="str">
            <v xml:space="preserve"> </v>
          </cell>
          <cell r="AH167">
            <v>566377.93867823971</v>
          </cell>
          <cell r="AI167">
            <v>0</v>
          </cell>
          <cell r="AJ167">
            <v>566377.93867823971</v>
          </cell>
          <cell r="AK167">
            <v>4.4461267319902896E-4</v>
          </cell>
          <cell r="AL167">
            <v>232.37913845513214</v>
          </cell>
          <cell r="AM167">
            <v>0</v>
          </cell>
          <cell r="AN167">
            <v>0</v>
          </cell>
          <cell r="AO167" t="str">
            <v xml:space="preserve"> </v>
          </cell>
          <cell r="AP167">
            <v>0</v>
          </cell>
          <cell r="AQ167">
            <v>566610.31999999995</v>
          </cell>
        </row>
        <row r="168">
          <cell r="B168">
            <v>301357</v>
          </cell>
          <cell r="C168">
            <v>3</v>
          </cell>
          <cell r="D168">
            <v>4</v>
          </cell>
          <cell r="E168">
            <v>6910985</v>
          </cell>
          <cell r="F168">
            <v>0</v>
          </cell>
          <cell r="G168">
            <v>0</v>
          </cell>
          <cell r="H168" t="b">
            <v>0</v>
          </cell>
          <cell r="I168">
            <v>0</v>
          </cell>
          <cell r="J168">
            <v>0</v>
          </cell>
          <cell r="K168">
            <v>0</v>
          </cell>
          <cell r="L168">
            <v>31042</v>
          </cell>
          <cell r="M168">
            <v>0.60828309897065103</v>
          </cell>
          <cell r="N168">
            <v>18882.32395824695</v>
          </cell>
          <cell r="O168">
            <v>0</v>
          </cell>
          <cell r="P168">
            <v>0</v>
          </cell>
          <cell r="Q168">
            <v>0</v>
          </cell>
          <cell r="R168">
            <v>18882.32395824695</v>
          </cell>
          <cell r="S168" t="str">
            <v xml:space="preserve"> </v>
          </cell>
          <cell r="T168">
            <v>18882.32395824695</v>
          </cell>
          <cell r="U168">
            <v>0</v>
          </cell>
          <cell r="V168">
            <v>0</v>
          </cell>
          <cell r="W168" t="str">
            <v xml:space="preserve"> </v>
          </cell>
          <cell r="X168">
            <v>0</v>
          </cell>
          <cell r="Y168">
            <v>0</v>
          </cell>
          <cell r="Z168">
            <v>18882.32395824695</v>
          </cell>
          <cell r="AA168">
            <v>6.0896550395020509E-5</v>
          </cell>
          <cell r="AB168">
            <v>0</v>
          </cell>
          <cell r="AC168">
            <v>18882.32395824695</v>
          </cell>
          <cell r="AD168" t="str">
            <v xml:space="preserve"> </v>
          </cell>
          <cell r="AE168">
            <v>0</v>
          </cell>
          <cell r="AF168">
            <v>0</v>
          </cell>
          <cell r="AG168" t="str">
            <v xml:space="preserve"> </v>
          </cell>
          <cell r="AH168">
            <v>18882.32395824695</v>
          </cell>
          <cell r="AI168">
            <v>0</v>
          </cell>
          <cell r="AJ168">
            <v>0</v>
          </cell>
          <cell r="AK168" t="str">
            <v xml:space="preserve"> </v>
          </cell>
          <cell r="AL168">
            <v>0</v>
          </cell>
          <cell r="AM168">
            <v>0</v>
          </cell>
          <cell r="AN168">
            <v>18882.32395824695</v>
          </cell>
          <cell r="AO168">
            <v>6.1150955058657684E-5</v>
          </cell>
          <cell r="AP168">
            <v>37.159135577304006</v>
          </cell>
          <cell r="AQ168">
            <v>18919.48</v>
          </cell>
        </row>
        <row r="169">
          <cell r="B169">
            <v>304079</v>
          </cell>
          <cell r="C169">
            <v>3</v>
          </cell>
          <cell r="D169">
            <v>4</v>
          </cell>
          <cell r="E169">
            <v>3141914</v>
          </cell>
          <cell r="F169">
            <v>0</v>
          </cell>
          <cell r="G169">
            <v>0</v>
          </cell>
          <cell r="H169" t="b">
            <v>0</v>
          </cell>
          <cell r="I169">
            <v>0</v>
          </cell>
          <cell r="J169">
            <v>0</v>
          </cell>
          <cell r="K169">
            <v>0</v>
          </cell>
          <cell r="L169">
            <v>380526</v>
          </cell>
          <cell r="M169">
            <v>0.60828309897065103</v>
          </cell>
          <cell r="N169">
            <v>231467.53451890594</v>
          </cell>
          <cell r="O169">
            <v>0</v>
          </cell>
          <cell r="P169">
            <v>0</v>
          </cell>
          <cell r="Q169">
            <v>0</v>
          </cell>
          <cell r="R169">
            <v>231467.53451890594</v>
          </cell>
          <cell r="S169" t="str">
            <v xml:space="preserve"> </v>
          </cell>
          <cell r="T169">
            <v>231467.53451890594</v>
          </cell>
          <cell r="U169">
            <v>0</v>
          </cell>
          <cell r="V169">
            <v>0</v>
          </cell>
          <cell r="W169" t="str">
            <v xml:space="preserve"> </v>
          </cell>
          <cell r="X169">
            <v>0</v>
          </cell>
          <cell r="Y169">
            <v>0</v>
          </cell>
          <cell r="Z169">
            <v>231467.53451890594</v>
          </cell>
          <cell r="AA169">
            <v>7.464957391796782E-4</v>
          </cell>
          <cell r="AB169">
            <v>0</v>
          </cell>
          <cell r="AC169">
            <v>231467.53451890594</v>
          </cell>
          <cell r="AD169" t="str">
            <v xml:space="preserve"> </v>
          </cell>
          <cell r="AE169">
            <v>0</v>
          </cell>
          <cell r="AF169">
            <v>0</v>
          </cell>
          <cell r="AG169" t="str">
            <v xml:space="preserve"> </v>
          </cell>
          <cell r="AH169">
            <v>231467.53451890594</v>
          </cell>
          <cell r="AI169">
            <v>0</v>
          </cell>
          <cell r="AJ169">
            <v>0</v>
          </cell>
          <cell r="AK169" t="str">
            <v xml:space="preserve"> </v>
          </cell>
          <cell r="AL169">
            <v>0</v>
          </cell>
          <cell r="AM169">
            <v>0</v>
          </cell>
          <cell r="AN169">
            <v>231467.53451890594</v>
          </cell>
          <cell r="AO169">
            <v>7.4961433943208466E-4</v>
          </cell>
          <cell r="AP169">
            <v>455.51244200403272</v>
          </cell>
          <cell r="AQ169">
            <v>231923.05</v>
          </cell>
        </row>
        <row r="170">
          <cell r="B170">
            <v>190930</v>
          </cell>
          <cell r="C170">
            <v>1</v>
          </cell>
          <cell r="D170">
            <v>5</v>
          </cell>
          <cell r="E170">
            <v>8717085</v>
          </cell>
          <cell r="F170">
            <v>0</v>
          </cell>
          <cell r="G170">
            <v>0</v>
          </cell>
          <cell r="H170" t="b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124136</v>
          </cell>
          <cell r="P170">
            <v>1.1895022727818083</v>
          </cell>
          <cell r="Q170">
            <v>147660.05413404256</v>
          </cell>
          <cell r="R170">
            <v>147660.05413404256</v>
          </cell>
          <cell r="S170" t="str">
            <v xml:space="preserve"> </v>
          </cell>
          <cell r="T170">
            <v>147660.05413404256</v>
          </cell>
          <cell r="U170">
            <v>0</v>
          </cell>
          <cell r="V170">
            <v>147660.05413404256</v>
          </cell>
          <cell r="W170">
            <v>1.1581383183655844E-4</v>
          </cell>
          <cell r="X170">
            <v>0</v>
          </cell>
          <cell r="Y170">
            <v>0</v>
          </cell>
          <cell r="Z170">
            <v>0</v>
          </cell>
          <cell r="AA170" t="str">
            <v xml:space="preserve"> </v>
          </cell>
          <cell r="AB170">
            <v>0</v>
          </cell>
          <cell r="AC170">
            <v>147660.05413404256</v>
          </cell>
          <cell r="AD170" t="str">
            <v xml:space="preserve"> </v>
          </cell>
          <cell r="AE170">
            <v>147660.05413404256</v>
          </cell>
          <cell r="AF170">
            <v>6.1537564965622238E-2</v>
          </cell>
          <cell r="AG170">
            <v>78103.060156953798</v>
          </cell>
          <cell r="AH170">
            <v>78103.060156953798</v>
          </cell>
          <cell r="AI170">
            <v>69556.993977088758</v>
          </cell>
          <cell r="AJ170">
            <v>0</v>
          </cell>
          <cell r="AK170" t="str">
            <v xml:space="preserve"> </v>
          </cell>
          <cell r="AL170">
            <v>0</v>
          </cell>
          <cell r="AM170">
            <v>0</v>
          </cell>
          <cell r="AN170">
            <v>0</v>
          </cell>
          <cell r="AO170" t="str">
            <v xml:space="preserve"> </v>
          </cell>
          <cell r="AP170">
            <v>0</v>
          </cell>
          <cell r="AQ170">
            <v>78103.06</v>
          </cell>
        </row>
        <row r="171">
          <cell r="B171">
            <v>341006</v>
          </cell>
          <cell r="C171">
            <v>1</v>
          </cell>
          <cell r="D171">
            <v>2</v>
          </cell>
          <cell r="E171">
            <v>205731695</v>
          </cell>
          <cell r="F171">
            <v>0</v>
          </cell>
          <cell r="G171">
            <v>0</v>
          </cell>
          <cell r="H171" t="b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32554705</v>
          </cell>
          <cell r="P171">
            <v>1.1895022727818083</v>
          </cell>
          <cell r="Q171">
            <v>38723895.587241299</v>
          </cell>
          <cell r="R171">
            <v>38723895.587241299</v>
          </cell>
          <cell r="S171" t="str">
            <v xml:space="preserve"> </v>
          </cell>
          <cell r="T171">
            <v>38723895.587241299</v>
          </cell>
          <cell r="U171">
            <v>0</v>
          </cell>
          <cell r="V171">
            <v>38723895.587241299</v>
          </cell>
          <cell r="W171">
            <v>3.0372213784548949E-2</v>
          </cell>
          <cell r="X171">
            <v>0</v>
          </cell>
          <cell r="Y171">
            <v>0</v>
          </cell>
          <cell r="Z171">
            <v>0</v>
          </cell>
          <cell r="AA171" t="str">
            <v xml:space="preserve"> </v>
          </cell>
          <cell r="AB171">
            <v>0</v>
          </cell>
          <cell r="AC171">
            <v>38723895.587241299</v>
          </cell>
          <cell r="AD171" t="str">
            <v xml:space="preserve"> </v>
          </cell>
          <cell r="AE171">
            <v>0</v>
          </cell>
          <cell r="AF171">
            <v>0</v>
          </cell>
          <cell r="AG171" t="str">
            <v xml:space="preserve"> </v>
          </cell>
          <cell r="AH171">
            <v>38723895.587241299</v>
          </cell>
          <cell r="AI171">
            <v>0</v>
          </cell>
          <cell r="AJ171">
            <v>38723895.587241299</v>
          </cell>
          <cell r="AK171">
            <v>3.0398667670395473E-2</v>
          </cell>
          <cell r="AL171">
            <v>15888.02260764214</v>
          </cell>
          <cell r="AM171">
            <v>0</v>
          </cell>
          <cell r="AN171">
            <v>0</v>
          </cell>
          <cell r="AO171" t="str">
            <v xml:space="preserve"> </v>
          </cell>
          <cell r="AP171">
            <v>0</v>
          </cell>
          <cell r="AQ171">
            <v>38739783.609999999</v>
          </cell>
        </row>
        <row r="172">
          <cell r="B172">
            <v>301279</v>
          </cell>
          <cell r="C172">
            <v>1</v>
          </cell>
          <cell r="D172">
            <v>2</v>
          </cell>
          <cell r="E172">
            <v>66887832</v>
          </cell>
          <cell r="F172">
            <v>0</v>
          </cell>
          <cell r="G172">
            <v>0</v>
          </cell>
          <cell r="H172" t="b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50306113</v>
          </cell>
          <cell r="P172">
            <v>1.1895022727818083</v>
          </cell>
          <cell r="Q172">
            <v>59839235.748318471</v>
          </cell>
          <cell r="R172">
            <v>59839235.748318471</v>
          </cell>
          <cell r="S172" t="str">
            <v xml:space="preserve"> </v>
          </cell>
          <cell r="T172">
            <v>59839235.748318471</v>
          </cell>
          <cell r="U172">
            <v>0</v>
          </cell>
          <cell r="V172">
            <v>59839235.748318471</v>
          </cell>
          <cell r="W172">
            <v>4.6933554418806041E-2</v>
          </cell>
          <cell r="X172">
            <v>0</v>
          </cell>
          <cell r="Y172">
            <v>0</v>
          </cell>
          <cell r="Z172">
            <v>0</v>
          </cell>
          <cell r="AA172" t="str">
            <v xml:space="preserve"> </v>
          </cell>
          <cell r="AB172">
            <v>0</v>
          </cell>
          <cell r="AC172">
            <v>59839235.748318471</v>
          </cell>
          <cell r="AD172" t="str">
            <v xml:space="preserve"> </v>
          </cell>
          <cell r="AE172">
            <v>0</v>
          </cell>
          <cell r="AF172">
            <v>0</v>
          </cell>
          <cell r="AG172" t="str">
            <v xml:space="preserve"> </v>
          </cell>
          <cell r="AH172">
            <v>59839235.748318471</v>
          </cell>
          <cell r="AI172">
            <v>0</v>
          </cell>
          <cell r="AJ172">
            <v>59839235.748318471</v>
          </cell>
          <cell r="AK172">
            <v>4.6974433062021641E-2</v>
          </cell>
          <cell r="AL172">
            <v>24551.433061568216</v>
          </cell>
          <cell r="AM172">
            <v>0</v>
          </cell>
          <cell r="AN172">
            <v>0</v>
          </cell>
          <cell r="AO172" t="str">
            <v xml:space="preserve"> </v>
          </cell>
          <cell r="AP172">
            <v>0</v>
          </cell>
          <cell r="AQ172">
            <v>59863787.18</v>
          </cell>
        </row>
        <row r="173">
          <cell r="B173">
            <v>370782</v>
          </cell>
          <cell r="C173">
            <v>1</v>
          </cell>
          <cell r="D173">
            <v>2</v>
          </cell>
          <cell r="E173">
            <v>58761499</v>
          </cell>
          <cell r="F173">
            <v>0</v>
          </cell>
          <cell r="G173">
            <v>0</v>
          </cell>
          <cell r="H173" t="b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42590285</v>
          </cell>
          <cell r="P173">
            <v>1.1895022727818083</v>
          </cell>
          <cell r="Q173">
            <v>50661240.805924959</v>
          </cell>
          <cell r="R173">
            <v>50661240.805924959</v>
          </cell>
          <cell r="S173" t="str">
            <v xml:space="preserve"> </v>
          </cell>
          <cell r="T173">
            <v>50661240.805924959</v>
          </cell>
          <cell r="U173">
            <v>0</v>
          </cell>
          <cell r="V173">
            <v>50661240.805924959</v>
          </cell>
          <cell r="W173">
            <v>3.9735001166954775E-2</v>
          </cell>
          <cell r="X173">
            <v>0</v>
          </cell>
          <cell r="Y173">
            <v>0</v>
          </cell>
          <cell r="Z173">
            <v>0</v>
          </cell>
          <cell r="AA173" t="str">
            <v xml:space="preserve"> </v>
          </cell>
          <cell r="AB173">
            <v>0</v>
          </cell>
          <cell r="AC173">
            <v>50661240.805924959</v>
          </cell>
          <cell r="AD173" t="str">
            <v xml:space="preserve"> </v>
          </cell>
          <cell r="AE173">
            <v>0</v>
          </cell>
          <cell r="AF173">
            <v>0</v>
          </cell>
          <cell r="AG173" t="str">
            <v xml:space="preserve"> </v>
          </cell>
          <cell r="AH173">
            <v>50661240.805924959</v>
          </cell>
          <cell r="AI173">
            <v>0</v>
          </cell>
          <cell r="AJ173">
            <v>50661240.805924959</v>
          </cell>
          <cell r="AK173">
            <v>3.9769609944320772E-2</v>
          </cell>
          <cell r="AL173">
            <v>20785.794586248652</v>
          </cell>
          <cell r="AM173">
            <v>0</v>
          </cell>
          <cell r="AN173">
            <v>0</v>
          </cell>
          <cell r="AO173" t="str">
            <v xml:space="preserve"> </v>
          </cell>
          <cell r="AP173">
            <v>0</v>
          </cell>
          <cell r="AQ173">
            <v>50682026.600000001</v>
          </cell>
        </row>
        <row r="174">
          <cell r="B174">
            <v>332172</v>
          </cell>
          <cell r="C174">
            <v>3</v>
          </cell>
          <cell r="D174">
            <v>3</v>
          </cell>
          <cell r="E174">
            <v>0</v>
          </cell>
          <cell r="F174">
            <v>0</v>
          </cell>
          <cell r="G174">
            <v>0</v>
          </cell>
          <cell r="H174" t="b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0.60828309897065103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 t="str">
            <v xml:space="preserve"> </v>
          </cell>
          <cell r="T174">
            <v>0</v>
          </cell>
          <cell r="U174">
            <v>0</v>
          </cell>
          <cell r="V174">
            <v>0</v>
          </cell>
          <cell r="W174" t="str">
            <v xml:space="preserve"> </v>
          </cell>
          <cell r="X174">
            <v>0</v>
          </cell>
          <cell r="Y174">
            <v>0</v>
          </cell>
          <cell r="Z174">
            <v>0</v>
          </cell>
          <cell r="AA174" t="str">
            <v xml:space="preserve"> </v>
          </cell>
          <cell r="AB174">
            <v>0</v>
          </cell>
          <cell r="AC174">
            <v>0</v>
          </cell>
          <cell r="AD174" t="str">
            <v xml:space="preserve"> </v>
          </cell>
          <cell r="AE174">
            <v>0</v>
          </cell>
          <cell r="AF174">
            <v>0</v>
          </cell>
          <cell r="AG174" t="str">
            <v xml:space="preserve"> </v>
          </cell>
          <cell r="AH174">
            <v>0</v>
          </cell>
          <cell r="AI174">
            <v>0</v>
          </cell>
          <cell r="AJ174">
            <v>0</v>
          </cell>
          <cell r="AK174" t="str">
            <v xml:space="preserve"> </v>
          </cell>
          <cell r="AL174">
            <v>0</v>
          </cell>
          <cell r="AM174">
            <v>0</v>
          </cell>
          <cell r="AN174">
            <v>0</v>
          </cell>
          <cell r="AO174" t="str">
            <v xml:space="preserve"> </v>
          </cell>
          <cell r="AP174">
            <v>0</v>
          </cell>
          <cell r="AQ174">
            <v>0</v>
          </cell>
        </row>
        <row r="175">
          <cell r="B175">
            <v>190812</v>
          </cell>
          <cell r="C175">
            <v>3</v>
          </cell>
          <cell r="D175">
            <v>3</v>
          </cell>
          <cell r="E175">
            <v>16127505</v>
          </cell>
          <cell r="F175">
            <v>0</v>
          </cell>
          <cell r="G175">
            <v>0</v>
          </cell>
          <cell r="H175" t="b">
            <v>0</v>
          </cell>
          <cell r="I175">
            <v>0</v>
          </cell>
          <cell r="J175">
            <v>0</v>
          </cell>
          <cell r="K175">
            <v>0</v>
          </cell>
          <cell r="L175">
            <v>11285464</v>
          </cell>
          <cell r="M175">
            <v>0.60828309897065103</v>
          </cell>
          <cell r="N175">
            <v>6864757.0152417189</v>
          </cell>
          <cell r="O175">
            <v>0</v>
          </cell>
          <cell r="P175">
            <v>0</v>
          </cell>
          <cell r="Q175">
            <v>0</v>
          </cell>
          <cell r="R175">
            <v>6864757.0152417189</v>
          </cell>
          <cell r="S175" t="str">
            <v xml:space="preserve"> </v>
          </cell>
          <cell r="T175">
            <v>6864757.0152417189</v>
          </cell>
          <cell r="U175">
            <v>0</v>
          </cell>
          <cell r="V175">
            <v>0</v>
          </cell>
          <cell r="W175" t="str">
            <v xml:space="preserve"> </v>
          </cell>
          <cell r="X175">
            <v>0</v>
          </cell>
          <cell r="Y175">
            <v>0</v>
          </cell>
          <cell r="Z175">
            <v>6864757.0152417189</v>
          </cell>
          <cell r="AA175">
            <v>2.2139225153250102E-2</v>
          </cell>
          <cell r="AB175">
            <v>0</v>
          </cell>
          <cell r="AC175">
            <v>6864757.0152417189</v>
          </cell>
          <cell r="AD175" t="str">
            <v xml:space="preserve"> </v>
          </cell>
          <cell r="AE175">
            <v>0</v>
          </cell>
          <cell r="AF175">
            <v>0</v>
          </cell>
          <cell r="AG175" t="str">
            <v xml:space="preserve"> </v>
          </cell>
          <cell r="AH175">
            <v>6864757.0152417189</v>
          </cell>
          <cell r="AI175">
            <v>0</v>
          </cell>
          <cell r="AJ175">
            <v>0</v>
          </cell>
          <cell r="AK175" t="str">
            <v xml:space="preserve"> </v>
          </cell>
          <cell r="AL175">
            <v>0</v>
          </cell>
          <cell r="AM175">
            <v>0</v>
          </cell>
          <cell r="AN175">
            <v>6864757.0152417189</v>
          </cell>
          <cell r="AO175">
            <v>2.2231715156243129E-2</v>
          </cell>
          <cell r="AP175">
            <v>13509.377193118473</v>
          </cell>
          <cell r="AQ175">
            <v>6878266.3899999997</v>
          </cell>
        </row>
        <row r="176">
          <cell r="B176">
            <v>560481</v>
          </cell>
          <cell r="C176">
            <v>1</v>
          </cell>
          <cell r="D176">
            <v>3</v>
          </cell>
          <cell r="E176">
            <v>81920786</v>
          </cell>
          <cell r="F176">
            <v>0</v>
          </cell>
          <cell r="G176">
            <v>0</v>
          </cell>
          <cell r="H176" t="b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23236547</v>
          </cell>
          <cell r="P176">
            <v>1.1895022727818083</v>
          </cell>
          <cell r="Q176">
            <v>27639925.468101308</v>
          </cell>
          <cell r="R176">
            <v>27639925.468101308</v>
          </cell>
          <cell r="S176" t="str">
            <v xml:space="preserve"> </v>
          </cell>
          <cell r="T176">
            <v>27639925.468101308</v>
          </cell>
          <cell r="U176">
            <v>0</v>
          </cell>
          <cell r="V176">
            <v>27639925.468101308</v>
          </cell>
          <cell r="W176">
            <v>2.1678751906943083E-2</v>
          </cell>
          <cell r="X176">
            <v>0</v>
          </cell>
          <cell r="Y176">
            <v>0</v>
          </cell>
          <cell r="Z176">
            <v>0</v>
          </cell>
          <cell r="AA176" t="str">
            <v xml:space="preserve"> </v>
          </cell>
          <cell r="AB176">
            <v>0</v>
          </cell>
          <cell r="AC176">
            <v>27639925.468101308</v>
          </cell>
          <cell r="AD176" t="str">
            <v xml:space="preserve"> </v>
          </cell>
          <cell r="AE176">
            <v>0</v>
          </cell>
          <cell r="AF176">
            <v>0</v>
          </cell>
          <cell r="AG176" t="str">
            <v xml:space="preserve"> </v>
          </cell>
          <cell r="AH176">
            <v>27639925.468101308</v>
          </cell>
          <cell r="AI176">
            <v>0</v>
          </cell>
          <cell r="AJ176">
            <v>27639925.468101308</v>
          </cell>
          <cell r="AK176">
            <v>2.1697633876901198E-2</v>
          </cell>
          <cell r="AL176">
            <v>11340.381799175851</v>
          </cell>
          <cell r="AM176">
            <v>0</v>
          </cell>
          <cell r="AN176">
            <v>0</v>
          </cell>
          <cell r="AO176" t="str">
            <v xml:space="preserve"> </v>
          </cell>
          <cell r="AP176">
            <v>0</v>
          </cell>
          <cell r="AQ176">
            <v>27651265.850000001</v>
          </cell>
        </row>
        <row r="177">
          <cell r="B177">
            <v>361370</v>
          </cell>
          <cell r="C177">
            <v>3</v>
          </cell>
          <cell r="D177">
            <v>3</v>
          </cell>
          <cell r="E177">
            <v>5188333</v>
          </cell>
          <cell r="F177">
            <v>0</v>
          </cell>
          <cell r="G177">
            <v>0</v>
          </cell>
          <cell r="H177" t="b">
            <v>0</v>
          </cell>
          <cell r="I177">
            <v>0</v>
          </cell>
          <cell r="J177">
            <v>0</v>
          </cell>
          <cell r="K177">
            <v>0</v>
          </cell>
          <cell r="L177">
            <v>1593007</v>
          </cell>
          <cell r="M177">
            <v>0.60828309897065103</v>
          </cell>
          <cell r="N177">
            <v>968999.23464193987</v>
          </cell>
          <cell r="O177">
            <v>0</v>
          </cell>
          <cell r="P177">
            <v>0</v>
          </cell>
          <cell r="Q177">
            <v>0</v>
          </cell>
          <cell r="R177">
            <v>968999.23464193987</v>
          </cell>
          <cell r="S177" t="str">
            <v xml:space="preserve"> </v>
          </cell>
          <cell r="T177">
            <v>968999.23464193987</v>
          </cell>
          <cell r="U177">
            <v>0</v>
          </cell>
          <cell r="V177">
            <v>0</v>
          </cell>
          <cell r="W177" t="str">
            <v xml:space="preserve"> </v>
          </cell>
          <cell r="X177">
            <v>0</v>
          </cell>
          <cell r="Y177">
            <v>0</v>
          </cell>
          <cell r="Z177">
            <v>968999.23464193987</v>
          </cell>
          <cell r="AA177">
            <v>3.1250767043077259E-3</v>
          </cell>
          <cell r="AB177">
            <v>0</v>
          </cell>
          <cell r="AC177">
            <v>968999.23464193987</v>
          </cell>
          <cell r="AD177" t="str">
            <v xml:space="preserve"> </v>
          </cell>
          <cell r="AE177">
            <v>0</v>
          </cell>
          <cell r="AF177">
            <v>0</v>
          </cell>
          <cell r="AG177" t="str">
            <v xml:space="preserve"> </v>
          </cell>
          <cell r="AH177">
            <v>968999.23464193987</v>
          </cell>
          <cell r="AI177">
            <v>0</v>
          </cell>
          <cell r="AJ177">
            <v>0</v>
          </cell>
          <cell r="AK177" t="str">
            <v xml:space="preserve"> </v>
          </cell>
          <cell r="AL177">
            <v>0</v>
          </cell>
          <cell r="AM177">
            <v>0</v>
          </cell>
          <cell r="AN177">
            <v>968999.23464193987</v>
          </cell>
          <cell r="AO177">
            <v>3.1381321907456702E-3</v>
          </cell>
          <cell r="AP177">
            <v>1906.92491104292</v>
          </cell>
          <cell r="AQ177">
            <v>970906.16</v>
          </cell>
        </row>
        <row r="178">
          <cell r="B178">
            <v>370787</v>
          </cell>
          <cell r="C178">
            <v>3</v>
          </cell>
          <cell r="D178">
            <v>3</v>
          </cell>
          <cell r="E178">
            <v>6138988</v>
          </cell>
          <cell r="F178">
            <v>0</v>
          </cell>
          <cell r="G178">
            <v>0</v>
          </cell>
          <cell r="H178" t="b">
            <v>0</v>
          </cell>
          <cell r="I178">
            <v>0</v>
          </cell>
          <cell r="J178">
            <v>0</v>
          </cell>
          <cell r="K178">
            <v>0</v>
          </cell>
          <cell r="L178">
            <v>5103033</v>
          </cell>
          <cell r="M178">
            <v>0.60828309897065103</v>
          </cell>
          <cell r="N178">
            <v>3104088.7273894981</v>
          </cell>
          <cell r="O178">
            <v>0</v>
          </cell>
          <cell r="P178">
            <v>0</v>
          </cell>
          <cell r="Q178">
            <v>0</v>
          </cell>
          <cell r="R178">
            <v>3104088.7273894981</v>
          </cell>
          <cell r="S178" t="str">
            <v xml:space="preserve"> </v>
          </cell>
          <cell r="T178">
            <v>3104088.7273894981</v>
          </cell>
          <cell r="U178">
            <v>0</v>
          </cell>
          <cell r="V178">
            <v>0</v>
          </cell>
          <cell r="W178" t="str">
            <v xml:space="preserve"> </v>
          </cell>
          <cell r="X178">
            <v>0</v>
          </cell>
          <cell r="Y178">
            <v>0</v>
          </cell>
          <cell r="Z178">
            <v>3104088.7273894981</v>
          </cell>
          <cell r="AA178">
            <v>1.0010859682106587E-2</v>
          </cell>
          <cell r="AB178">
            <v>0</v>
          </cell>
          <cell r="AC178">
            <v>3104088.7273894981</v>
          </cell>
          <cell r="AD178" t="str">
            <v xml:space="preserve"> </v>
          </cell>
          <cell r="AE178">
            <v>0</v>
          </cell>
          <cell r="AF178">
            <v>0</v>
          </cell>
          <cell r="AG178" t="str">
            <v xml:space="preserve"> </v>
          </cell>
          <cell r="AH178">
            <v>3104088.7273894981</v>
          </cell>
          <cell r="AI178">
            <v>0</v>
          </cell>
          <cell r="AJ178">
            <v>0</v>
          </cell>
          <cell r="AK178" t="str">
            <v xml:space="preserve"> </v>
          </cell>
          <cell r="AL178">
            <v>0</v>
          </cell>
          <cell r="AM178">
            <v>0</v>
          </cell>
          <cell r="AN178">
            <v>3104088.7273894981</v>
          </cell>
          <cell r="AO178">
            <v>1.0052681581272054E-2</v>
          </cell>
          <cell r="AP178">
            <v>6108.6365280090331</v>
          </cell>
          <cell r="AQ178">
            <v>3110197.36</v>
          </cell>
        </row>
        <row r="179">
          <cell r="B179">
            <v>444013</v>
          </cell>
          <cell r="C179">
            <v>3</v>
          </cell>
          <cell r="D179">
            <v>3</v>
          </cell>
          <cell r="E179">
            <v>7035726</v>
          </cell>
          <cell r="F179">
            <v>0</v>
          </cell>
          <cell r="G179">
            <v>0</v>
          </cell>
          <cell r="H179" t="b">
            <v>0</v>
          </cell>
          <cell r="I179">
            <v>0</v>
          </cell>
          <cell r="J179">
            <v>0</v>
          </cell>
          <cell r="K179">
            <v>0</v>
          </cell>
          <cell r="L179">
            <v>1673805</v>
          </cell>
          <cell r="M179">
            <v>0.60828309897065103</v>
          </cell>
          <cell r="N179">
            <v>1018147.2924725706</v>
          </cell>
          <cell r="O179">
            <v>0</v>
          </cell>
          <cell r="P179">
            <v>0</v>
          </cell>
          <cell r="Q179">
            <v>0</v>
          </cell>
          <cell r="R179">
            <v>1018147.2924725706</v>
          </cell>
          <cell r="S179" t="str">
            <v xml:space="preserve"> </v>
          </cell>
          <cell r="T179">
            <v>1018147.2924725706</v>
          </cell>
          <cell r="U179">
            <v>0</v>
          </cell>
          <cell r="V179">
            <v>0</v>
          </cell>
          <cell r="W179" t="str">
            <v xml:space="preserve"> </v>
          </cell>
          <cell r="X179">
            <v>0</v>
          </cell>
          <cell r="Y179">
            <v>0</v>
          </cell>
          <cell r="Z179">
            <v>1018147.2924725706</v>
          </cell>
          <cell r="AA179">
            <v>3.2835819384684395E-3</v>
          </cell>
          <cell r="AB179">
            <v>0</v>
          </cell>
          <cell r="AC179">
            <v>1018147.2924725706</v>
          </cell>
          <cell r="AD179" t="str">
            <v xml:space="preserve"> </v>
          </cell>
          <cell r="AE179">
            <v>0</v>
          </cell>
          <cell r="AF179">
            <v>0</v>
          </cell>
          <cell r="AG179" t="str">
            <v xml:space="preserve"> </v>
          </cell>
          <cell r="AH179">
            <v>1018147.2924725706</v>
          </cell>
          <cell r="AI179">
            <v>0</v>
          </cell>
          <cell r="AJ179">
            <v>0</v>
          </cell>
          <cell r="AK179" t="str">
            <v xml:space="preserve"> </v>
          </cell>
          <cell r="AL179">
            <v>0</v>
          </cell>
          <cell r="AM179">
            <v>0</v>
          </cell>
          <cell r="AN179">
            <v>1018147.2924725706</v>
          </cell>
          <cell r="AO179">
            <v>3.2972996047921049E-3</v>
          </cell>
          <cell r="AP179">
            <v>2003.6449624692139</v>
          </cell>
          <cell r="AQ179">
            <v>1020150.94</v>
          </cell>
        </row>
        <row r="180">
          <cell r="B180">
            <v>301188</v>
          </cell>
          <cell r="C180">
            <v>3</v>
          </cell>
          <cell r="D180">
            <v>3</v>
          </cell>
          <cell r="E180">
            <v>15961841</v>
          </cell>
          <cell r="F180">
            <v>0</v>
          </cell>
          <cell r="G180">
            <v>0</v>
          </cell>
          <cell r="H180" t="b">
            <v>0</v>
          </cell>
          <cell r="I180">
            <v>0</v>
          </cell>
          <cell r="J180">
            <v>0</v>
          </cell>
          <cell r="K180">
            <v>0</v>
          </cell>
          <cell r="L180">
            <v>5834925</v>
          </cell>
          <cell r="M180">
            <v>0.60828309897065103</v>
          </cell>
          <cell r="N180">
            <v>3549286.2612613258</v>
          </cell>
          <cell r="O180">
            <v>0</v>
          </cell>
          <cell r="P180">
            <v>0</v>
          </cell>
          <cell r="Q180">
            <v>0</v>
          </cell>
          <cell r="R180">
            <v>3549286.2612613258</v>
          </cell>
          <cell r="S180" t="str">
            <v xml:space="preserve"> </v>
          </cell>
          <cell r="T180">
            <v>3549286.2612613258</v>
          </cell>
          <cell r="U180">
            <v>0</v>
          </cell>
          <cell r="V180">
            <v>0</v>
          </cell>
          <cell r="W180" t="str">
            <v xml:space="preserve"> </v>
          </cell>
          <cell r="X180">
            <v>0</v>
          </cell>
          <cell r="Y180">
            <v>0</v>
          </cell>
          <cell r="Z180">
            <v>3549286.2612613258</v>
          </cell>
          <cell r="AA180">
            <v>1.1446646617926196E-2</v>
          </cell>
          <cell r="AB180">
            <v>0</v>
          </cell>
          <cell r="AC180">
            <v>3549286.2612613258</v>
          </cell>
          <cell r="AD180" t="str">
            <v xml:space="preserve"> </v>
          </cell>
          <cell r="AE180">
            <v>0</v>
          </cell>
          <cell r="AF180">
            <v>0</v>
          </cell>
          <cell r="AG180" t="str">
            <v xml:space="preserve"> </v>
          </cell>
          <cell r="AH180">
            <v>3549286.2612613258</v>
          </cell>
          <cell r="AI180">
            <v>0</v>
          </cell>
          <cell r="AJ180">
            <v>0</v>
          </cell>
          <cell r="AK180" t="str">
            <v xml:space="preserve"> </v>
          </cell>
          <cell r="AL180">
            <v>0</v>
          </cell>
          <cell r="AM180">
            <v>0</v>
          </cell>
          <cell r="AN180">
            <v>3549286.2612613258</v>
          </cell>
          <cell r="AO180">
            <v>1.1494466736860968E-2</v>
          </cell>
          <cell r="AP180">
            <v>6984.755143302641</v>
          </cell>
          <cell r="AQ180">
            <v>3556271.02</v>
          </cell>
        </row>
        <row r="181">
          <cell r="B181">
            <v>301566</v>
          </cell>
          <cell r="C181">
            <v>3</v>
          </cell>
          <cell r="D181">
            <v>3</v>
          </cell>
          <cell r="E181">
            <v>40303325</v>
          </cell>
          <cell r="F181">
            <v>0</v>
          </cell>
          <cell r="G181">
            <v>0</v>
          </cell>
          <cell r="H181" t="b">
            <v>0</v>
          </cell>
          <cell r="I181">
            <v>0</v>
          </cell>
          <cell r="J181">
            <v>0</v>
          </cell>
          <cell r="K181">
            <v>0</v>
          </cell>
          <cell r="L181">
            <v>5385432</v>
          </cell>
          <cell r="M181">
            <v>0.60828309897065103</v>
          </cell>
          <cell r="N181">
            <v>3275867.2662557112</v>
          </cell>
          <cell r="O181">
            <v>0</v>
          </cell>
          <cell r="P181">
            <v>0</v>
          </cell>
          <cell r="Q181">
            <v>0</v>
          </cell>
          <cell r="R181">
            <v>3275867.2662557112</v>
          </cell>
          <cell r="S181" t="str">
            <v xml:space="preserve"> </v>
          </cell>
          <cell r="T181">
            <v>3275867.2662557112</v>
          </cell>
          <cell r="U181">
            <v>0</v>
          </cell>
          <cell r="V181">
            <v>0</v>
          </cell>
          <cell r="W181" t="str">
            <v xml:space="preserve"> </v>
          </cell>
          <cell r="X181">
            <v>0</v>
          </cell>
          <cell r="Y181">
            <v>0</v>
          </cell>
          <cell r="Z181">
            <v>3275867.2662557112</v>
          </cell>
          <cell r="AA181">
            <v>1.0564855073350816E-2</v>
          </cell>
          <cell r="AB181">
            <v>0</v>
          </cell>
          <cell r="AC181">
            <v>3275867.2662557112</v>
          </cell>
          <cell r="AD181" t="str">
            <v xml:space="preserve"> </v>
          </cell>
          <cell r="AE181">
            <v>0</v>
          </cell>
          <cell r="AF181">
            <v>0</v>
          </cell>
          <cell r="AG181" t="str">
            <v xml:space="preserve"> </v>
          </cell>
          <cell r="AH181">
            <v>3275867.2662557112</v>
          </cell>
          <cell r="AI181">
            <v>0</v>
          </cell>
          <cell r="AJ181">
            <v>0</v>
          </cell>
          <cell r="AK181" t="str">
            <v xml:space="preserve"> </v>
          </cell>
          <cell r="AL181">
            <v>0</v>
          </cell>
          <cell r="AM181">
            <v>0</v>
          </cell>
          <cell r="AN181">
            <v>3275867.2662557112</v>
          </cell>
          <cell r="AO181">
            <v>1.060899137308991E-2</v>
          </cell>
          <cell r="AP181">
            <v>6446.6850663730265</v>
          </cell>
          <cell r="AQ181">
            <v>3282313.95</v>
          </cell>
        </row>
        <row r="182">
          <cell r="B182">
            <v>190878</v>
          </cell>
          <cell r="C182">
            <v>3</v>
          </cell>
          <cell r="D182">
            <v>2</v>
          </cell>
          <cell r="E182">
            <v>34505429</v>
          </cell>
          <cell r="F182">
            <v>0</v>
          </cell>
          <cell r="G182">
            <v>0</v>
          </cell>
          <cell r="H182" t="b">
            <v>0</v>
          </cell>
          <cell r="I182">
            <v>0</v>
          </cell>
          <cell r="J182">
            <v>0</v>
          </cell>
          <cell r="K182">
            <v>0</v>
          </cell>
          <cell r="L182">
            <v>28314865</v>
          </cell>
          <cell r="M182">
            <v>0.60828309897065103</v>
          </cell>
          <cell r="N182">
            <v>17223453.829135623</v>
          </cell>
          <cell r="O182">
            <v>0</v>
          </cell>
          <cell r="P182">
            <v>0</v>
          </cell>
          <cell r="Q182">
            <v>0</v>
          </cell>
          <cell r="R182">
            <v>17223453.829135623</v>
          </cell>
          <cell r="S182" t="str">
            <v xml:space="preserve"> </v>
          </cell>
          <cell r="T182">
            <v>17223453.829135623</v>
          </cell>
          <cell r="U182">
            <v>0</v>
          </cell>
          <cell r="V182">
            <v>0</v>
          </cell>
          <cell r="W182" t="str">
            <v xml:space="preserve"> </v>
          </cell>
          <cell r="X182">
            <v>0</v>
          </cell>
          <cell r="Y182">
            <v>0</v>
          </cell>
          <cell r="Z182">
            <v>17223453.829135623</v>
          </cell>
          <cell r="AA182">
            <v>5.5546601488328788E-2</v>
          </cell>
          <cell r="AB182">
            <v>0</v>
          </cell>
          <cell r="AC182">
            <v>17223453.829135623</v>
          </cell>
          <cell r="AD182" t="str">
            <v xml:space="preserve"> </v>
          </cell>
          <cell r="AE182">
            <v>0</v>
          </cell>
          <cell r="AF182">
            <v>0</v>
          </cell>
          <cell r="AG182" t="str">
            <v xml:space="preserve"> </v>
          </cell>
          <cell r="AH182">
            <v>17223453.829135623</v>
          </cell>
          <cell r="AI182">
            <v>0</v>
          </cell>
          <cell r="AJ182">
            <v>0</v>
          </cell>
          <cell r="AK182" t="str">
            <v xml:space="preserve"> </v>
          </cell>
          <cell r="AL182">
            <v>0</v>
          </cell>
          <cell r="AM182">
            <v>0</v>
          </cell>
          <cell r="AN182">
            <v>17223453.829135623</v>
          </cell>
          <cell r="AO182">
            <v>5.5778655921234439E-2</v>
          </cell>
          <cell r="AP182">
            <v>33894.591437022747</v>
          </cell>
          <cell r="AQ182">
            <v>17257348.420000002</v>
          </cell>
        </row>
        <row r="184">
          <cell r="E184">
            <v>4348733340</v>
          </cell>
          <cell r="F184">
            <v>44672221</v>
          </cell>
          <cell r="H184">
            <v>41252671.719999999</v>
          </cell>
          <cell r="I184">
            <v>29895</v>
          </cell>
          <cell r="K184">
            <v>7473.75</v>
          </cell>
          <cell r="L184">
            <v>509749728</v>
          </cell>
          <cell r="N184">
            <v>310072144.2472865</v>
          </cell>
          <cell r="O184">
            <v>1071858154</v>
          </cell>
          <cell r="Q184">
            <v>1274977710.2827139</v>
          </cell>
          <cell r="R184">
            <v>1626310000.000001</v>
          </cell>
          <cell r="T184">
            <v>1626310000.000001</v>
          </cell>
          <cell r="U184">
            <v>0</v>
          </cell>
          <cell r="V184">
            <v>1274977710.2827139</v>
          </cell>
          <cell r="W184">
            <v>0.99999999999999989</v>
          </cell>
          <cell r="X184">
            <v>0</v>
          </cell>
          <cell r="Y184">
            <v>0</v>
          </cell>
          <cell r="Z184">
            <v>310072144.2472865</v>
          </cell>
          <cell r="AA184">
            <v>0.99999999999999967</v>
          </cell>
          <cell r="AB184">
            <v>0</v>
          </cell>
          <cell r="AC184">
            <v>1626310000.000001</v>
          </cell>
          <cell r="AD184">
            <v>0</v>
          </cell>
          <cell r="AE184">
            <v>2399510.8388921851</v>
          </cell>
          <cell r="AG184">
            <v>1269193.2188182264</v>
          </cell>
          <cell r="AH184">
            <v>1625179682.3799267</v>
          </cell>
          <cell r="AI184">
            <v>522655.22883804218</v>
          </cell>
          <cell r="AJ184">
            <v>1273868184.1952424</v>
          </cell>
          <cell r="AL184">
            <v>522655.22883804201</v>
          </cell>
          <cell r="AM184">
            <v>607662.39123591676</v>
          </cell>
          <cell r="AN184">
            <v>308782159.49586564</v>
          </cell>
          <cell r="AP184">
            <v>607662.39123591653</v>
          </cell>
          <cell r="AQ184">
            <v>1626309999.9999998</v>
          </cell>
        </row>
      </sheetData>
      <sheetData sheetId="2" refreshError="1"/>
      <sheetData sheetId="3" refreshError="1">
        <row r="31">
          <cell r="B31">
            <v>10846</v>
          </cell>
          <cell r="C31">
            <v>1</v>
          </cell>
          <cell r="D31">
            <v>83518372.980000004</v>
          </cell>
          <cell r="E31">
            <v>83518372.980000004</v>
          </cell>
          <cell r="F31">
            <v>53266329</v>
          </cell>
          <cell r="G31">
            <v>5567989</v>
          </cell>
          <cell r="H31">
            <v>58834318</v>
          </cell>
          <cell r="I31">
            <v>42580053</v>
          </cell>
          <cell r="J31">
            <v>15726131</v>
          </cell>
          <cell r="K31">
            <v>528134</v>
          </cell>
          <cell r="M31" t="str">
            <v>Alameda County</v>
          </cell>
        </row>
        <row r="32">
          <cell r="B32">
            <v>190034</v>
          </cell>
          <cell r="C32">
            <v>1</v>
          </cell>
          <cell r="D32">
            <v>6869098.9000000004</v>
          </cell>
          <cell r="E32">
            <v>6869098.9000000004</v>
          </cell>
          <cell r="F32">
            <v>4380972</v>
          </cell>
          <cell r="G32">
            <v>457948</v>
          </cell>
          <cell r="H32">
            <v>4838920</v>
          </cell>
          <cell r="I32">
            <v>2206565</v>
          </cell>
          <cell r="J32">
            <v>2468797</v>
          </cell>
          <cell r="K32">
            <v>163558</v>
          </cell>
          <cell r="M32" t="str">
            <v>Antelope Valley Hospital District</v>
          </cell>
        </row>
        <row r="33">
          <cell r="B33">
            <v>364231</v>
          </cell>
          <cell r="C33">
            <v>1</v>
          </cell>
          <cell r="D33">
            <v>86824351.709999993</v>
          </cell>
          <cell r="E33">
            <v>86824351.709999993</v>
          </cell>
          <cell r="F33">
            <v>55374816</v>
          </cell>
          <cell r="G33">
            <v>5788391</v>
          </cell>
          <cell r="H33">
            <v>61163207</v>
          </cell>
          <cell r="I33">
            <v>44470983</v>
          </cell>
          <cell r="J33">
            <v>16162234</v>
          </cell>
          <cell r="K33">
            <v>529990</v>
          </cell>
          <cell r="M33" t="str">
            <v>San Bernardino County</v>
          </cell>
        </row>
        <row r="34">
          <cell r="B34">
            <v>100697</v>
          </cell>
          <cell r="C34">
            <v>1</v>
          </cell>
          <cell r="D34">
            <v>139829.81</v>
          </cell>
          <cell r="E34">
            <v>139829.81</v>
          </cell>
          <cell r="F34">
            <v>89181</v>
          </cell>
          <cell r="G34">
            <v>9322</v>
          </cell>
          <cell r="H34">
            <v>98503</v>
          </cell>
          <cell r="I34">
            <v>71453</v>
          </cell>
          <cell r="J34">
            <v>26180</v>
          </cell>
          <cell r="K34">
            <v>870</v>
          </cell>
          <cell r="M34" t="str">
            <v>Coalinga Hospital District</v>
          </cell>
        </row>
        <row r="35">
          <cell r="B35">
            <v>70924</v>
          </cell>
          <cell r="C35">
            <v>1</v>
          </cell>
          <cell r="D35">
            <v>27632534.210000001</v>
          </cell>
          <cell r="E35">
            <v>27632534.210000001</v>
          </cell>
          <cell r="F35">
            <v>17623471</v>
          </cell>
          <cell r="G35">
            <v>1842201</v>
          </cell>
          <cell r="H35">
            <v>19465672</v>
          </cell>
          <cell r="I35">
            <v>14117443</v>
          </cell>
          <cell r="J35">
            <v>5176237</v>
          </cell>
          <cell r="K35">
            <v>171992</v>
          </cell>
          <cell r="M35" t="str">
            <v>Contra Costa County</v>
          </cell>
        </row>
        <row r="36">
          <cell r="B36">
            <v>130699</v>
          </cell>
          <cell r="C36">
            <v>1</v>
          </cell>
          <cell r="D36">
            <v>4416456.2699999996</v>
          </cell>
          <cell r="E36">
            <v>4416456.2699999996</v>
          </cell>
          <cell r="F36">
            <v>2816726</v>
          </cell>
          <cell r="G36">
            <v>294436</v>
          </cell>
          <cell r="H36">
            <v>3111162</v>
          </cell>
          <cell r="I36">
            <v>2238471</v>
          </cell>
          <cell r="J36">
            <v>843543</v>
          </cell>
          <cell r="K36">
            <v>29148</v>
          </cell>
          <cell r="M36" t="str">
            <v>City of El Centro</v>
          </cell>
        </row>
        <row r="37">
          <cell r="B37">
            <v>362041</v>
          </cell>
          <cell r="C37">
            <v>1</v>
          </cell>
          <cell r="D37">
            <v>432667.39</v>
          </cell>
          <cell r="E37">
            <v>432667.39</v>
          </cell>
          <cell r="F37">
            <v>275947</v>
          </cell>
          <cell r="G37">
            <v>28845</v>
          </cell>
          <cell r="H37">
            <v>304792</v>
          </cell>
          <cell r="I37">
            <v>221255</v>
          </cell>
          <cell r="J37">
            <v>80862</v>
          </cell>
          <cell r="K37">
            <v>2675</v>
          </cell>
          <cell r="M37" t="str">
            <v>Hi-Desert Memorial Health Care District</v>
          </cell>
        </row>
        <row r="38">
          <cell r="B38">
            <v>320874</v>
          </cell>
          <cell r="C38">
            <v>1</v>
          </cell>
          <cell r="D38">
            <v>17295.32</v>
          </cell>
          <cell r="E38">
            <v>17295.32</v>
          </cell>
          <cell r="F38">
            <v>11031</v>
          </cell>
          <cell r="G38">
            <v>1153</v>
          </cell>
          <cell r="H38">
            <v>12184</v>
          </cell>
          <cell r="I38">
            <v>55658</v>
          </cell>
          <cell r="J38">
            <v>0</v>
          </cell>
          <cell r="K38">
            <v>-43474</v>
          </cell>
          <cell r="M38" t="str">
            <v>Indian Valley Health Care District</v>
          </cell>
        </row>
        <row r="39">
          <cell r="B39">
            <v>220733</v>
          </cell>
          <cell r="C39">
            <v>1</v>
          </cell>
          <cell r="D39">
            <v>14528.59</v>
          </cell>
          <cell r="E39">
            <v>14528.59</v>
          </cell>
          <cell r="F39">
            <v>9266</v>
          </cell>
          <cell r="G39">
            <v>969</v>
          </cell>
          <cell r="H39">
            <v>10235</v>
          </cell>
          <cell r="I39">
            <v>7424</v>
          </cell>
          <cell r="J39">
            <v>2721</v>
          </cell>
          <cell r="K39">
            <v>90</v>
          </cell>
          <cell r="M39" t="str">
            <v>John C. Fremont Healthcare District</v>
          </cell>
        </row>
        <row r="40">
          <cell r="B40">
            <v>150736</v>
          </cell>
          <cell r="C40">
            <v>1</v>
          </cell>
          <cell r="D40">
            <v>52925019.109999999</v>
          </cell>
          <cell r="E40">
            <v>52925019.109999999</v>
          </cell>
          <cell r="F40">
            <v>33754507</v>
          </cell>
          <cell r="G40">
            <v>3528396</v>
          </cell>
          <cell r="H40">
            <v>37282903</v>
          </cell>
          <cell r="I40">
            <v>26660431</v>
          </cell>
          <cell r="J40">
            <v>10257916</v>
          </cell>
          <cell r="K40">
            <v>364556</v>
          </cell>
          <cell r="M40" t="str">
            <v>Kern County</v>
          </cell>
        </row>
        <row r="41">
          <cell r="B41">
            <v>150737</v>
          </cell>
          <cell r="C41">
            <v>1</v>
          </cell>
          <cell r="D41">
            <v>81322.75</v>
          </cell>
          <cell r="E41">
            <v>81322.75</v>
          </cell>
          <cell r="F41">
            <v>51866</v>
          </cell>
          <cell r="G41">
            <v>5422</v>
          </cell>
          <cell r="H41">
            <v>57288</v>
          </cell>
          <cell r="I41">
            <v>41179</v>
          </cell>
          <cell r="J41">
            <v>15568</v>
          </cell>
          <cell r="K41">
            <v>541</v>
          </cell>
          <cell r="M41" t="str">
            <v>Kern Valley Healthcare District</v>
          </cell>
        </row>
        <row r="42">
          <cell r="B42">
            <v>100745</v>
          </cell>
          <cell r="C42">
            <v>1</v>
          </cell>
          <cell r="D42">
            <v>206896.48</v>
          </cell>
          <cell r="E42">
            <v>206896.48</v>
          </cell>
          <cell r="F42">
            <v>131954</v>
          </cell>
          <cell r="G42">
            <v>13793</v>
          </cell>
          <cell r="H42">
            <v>145747</v>
          </cell>
          <cell r="I42">
            <v>115702</v>
          </cell>
          <cell r="J42">
            <v>29684</v>
          </cell>
          <cell r="K42">
            <v>361</v>
          </cell>
          <cell r="M42" t="str">
            <v>Kingsburg Hospital District</v>
          </cell>
        </row>
        <row r="43">
          <cell r="B43">
            <v>191227</v>
          </cell>
          <cell r="C43">
            <v>1</v>
          </cell>
          <cell r="D43">
            <v>90218361.170000002</v>
          </cell>
          <cell r="E43">
            <v>90218362.170000002</v>
          </cell>
          <cell r="F43">
            <v>57539447</v>
          </cell>
          <cell r="G43">
            <v>6014663</v>
          </cell>
          <cell r="H43">
            <v>63554110</v>
          </cell>
          <cell r="I43">
            <v>46073692</v>
          </cell>
          <cell r="J43">
            <v>16892081.906434644</v>
          </cell>
          <cell r="K43">
            <v>588336.09356535599</v>
          </cell>
          <cell r="M43" t="str">
            <v>Los Angeles County</v>
          </cell>
        </row>
        <row r="44">
          <cell r="B44">
            <v>191261</v>
          </cell>
          <cell r="C44">
            <v>1</v>
          </cell>
          <cell r="D44">
            <v>4060486.14</v>
          </cell>
          <cell r="E44">
            <v>4060485.64</v>
          </cell>
          <cell r="F44">
            <v>2589696</v>
          </cell>
          <cell r="G44">
            <v>270704</v>
          </cell>
          <cell r="H44">
            <v>2860400</v>
          </cell>
          <cell r="I44">
            <v>2074891</v>
          </cell>
          <cell r="J44">
            <v>759077.73510306876</v>
          </cell>
          <cell r="K44">
            <v>26431.264896931243</v>
          </cell>
          <cell r="M44" t="str">
            <v>Los Angeles County</v>
          </cell>
        </row>
        <row r="45">
          <cell r="B45">
            <v>191230</v>
          </cell>
          <cell r="C45">
            <v>1</v>
          </cell>
          <cell r="D45">
            <v>68290977.280000001</v>
          </cell>
          <cell r="E45">
            <v>68290977.280000001</v>
          </cell>
          <cell r="F45">
            <v>43554604</v>
          </cell>
          <cell r="G45">
            <v>4552811</v>
          </cell>
          <cell r="H45">
            <v>48107415</v>
          </cell>
          <cell r="I45">
            <v>32543970</v>
          </cell>
          <cell r="J45">
            <v>15027716.911227537</v>
          </cell>
          <cell r="K45">
            <v>535728.08877246268</v>
          </cell>
          <cell r="M45" t="str">
            <v>Los Angeles County</v>
          </cell>
        </row>
        <row r="46">
          <cell r="B46">
            <v>191231</v>
          </cell>
          <cell r="C46">
            <v>1</v>
          </cell>
          <cell r="D46">
            <v>71844742.939999998</v>
          </cell>
          <cell r="E46">
            <v>71844742.939999998</v>
          </cell>
          <cell r="F46">
            <v>45821124</v>
          </cell>
          <cell r="G46">
            <v>4789733</v>
          </cell>
          <cell r="H46">
            <v>50610857</v>
          </cell>
          <cell r="I46">
            <v>36712343</v>
          </cell>
          <cell r="J46">
            <v>13430845.999503652</v>
          </cell>
          <cell r="K46">
            <v>467668.00049634837</v>
          </cell>
          <cell r="M46" t="str">
            <v>Los Angeles County</v>
          </cell>
        </row>
        <row r="47">
          <cell r="B47">
            <v>191306</v>
          </cell>
          <cell r="C47">
            <v>1</v>
          </cell>
          <cell r="D47">
            <v>43838057.920000002</v>
          </cell>
          <cell r="E47">
            <v>43838057.920000002</v>
          </cell>
          <cell r="F47">
            <v>27959027</v>
          </cell>
          <cell r="G47">
            <v>2922588</v>
          </cell>
          <cell r="H47">
            <v>30881615</v>
          </cell>
          <cell r="I47">
            <v>22338305</v>
          </cell>
          <cell r="J47">
            <v>8255516.7105460633</v>
          </cell>
          <cell r="K47">
            <v>287793.28945393674</v>
          </cell>
          <cell r="M47" t="str">
            <v>Los Angeles County</v>
          </cell>
        </row>
        <row r="48">
          <cell r="B48">
            <v>191228</v>
          </cell>
          <cell r="C48">
            <v>1</v>
          </cell>
          <cell r="D48">
            <v>194702317.88</v>
          </cell>
          <cell r="E48">
            <v>194702317.88</v>
          </cell>
          <cell r="F48">
            <v>124177201</v>
          </cell>
          <cell r="G48">
            <v>12980381</v>
          </cell>
          <cell r="H48">
            <v>137157583</v>
          </cell>
          <cell r="I48">
            <v>99357065</v>
          </cell>
          <cell r="J48">
            <v>36527885.737185031</v>
          </cell>
          <cell r="K48">
            <v>1272632.2628149688</v>
          </cell>
          <cell r="M48" t="str">
            <v>Los Angeles County</v>
          </cell>
        </row>
        <row r="49">
          <cell r="B49">
            <v>450936</v>
          </cell>
          <cell r="C49">
            <v>1</v>
          </cell>
          <cell r="D49">
            <v>188023.23</v>
          </cell>
          <cell r="E49">
            <v>188023.23</v>
          </cell>
          <cell r="F49">
            <v>119917</v>
          </cell>
          <cell r="G49">
            <v>12535</v>
          </cell>
          <cell r="H49">
            <v>132452</v>
          </cell>
          <cell r="I49">
            <v>97990</v>
          </cell>
          <cell r="J49">
            <v>33471</v>
          </cell>
          <cell r="K49">
            <v>991</v>
          </cell>
          <cell r="M49" t="str">
            <v>Mayers Memorial Hospital District</v>
          </cell>
        </row>
        <row r="50">
          <cell r="B50">
            <v>250956</v>
          </cell>
          <cell r="C50">
            <v>1</v>
          </cell>
          <cell r="D50">
            <v>89500.36</v>
          </cell>
          <cell r="E50">
            <v>89500.36</v>
          </cell>
          <cell r="F50">
            <v>57082</v>
          </cell>
          <cell r="G50">
            <v>5967</v>
          </cell>
          <cell r="H50">
            <v>63049</v>
          </cell>
          <cell r="I50">
            <v>45735</v>
          </cell>
          <cell r="J50">
            <v>16757</v>
          </cell>
          <cell r="K50">
            <v>557</v>
          </cell>
          <cell r="M50" t="str">
            <v>Modoc County</v>
          </cell>
        </row>
        <row r="51">
          <cell r="B51">
            <v>334048</v>
          </cell>
          <cell r="C51">
            <v>1</v>
          </cell>
          <cell r="D51">
            <v>2435114.0699999998</v>
          </cell>
          <cell r="E51">
            <v>2435114.0699999998</v>
          </cell>
          <cell r="F51">
            <v>1553067</v>
          </cell>
          <cell r="G51">
            <v>162344</v>
          </cell>
          <cell r="H51">
            <v>1715411</v>
          </cell>
          <cell r="I51">
            <v>1232541</v>
          </cell>
          <cell r="J51">
            <v>466641</v>
          </cell>
          <cell r="K51">
            <v>16229</v>
          </cell>
          <cell r="M51" t="str">
            <v>Valley Health System (District)</v>
          </cell>
        </row>
        <row r="52">
          <cell r="B52">
            <v>361266</v>
          </cell>
          <cell r="C52">
            <v>1</v>
          </cell>
          <cell r="D52">
            <v>46721.4</v>
          </cell>
          <cell r="E52">
            <v>46721.4</v>
          </cell>
          <cell r="F52">
            <v>29798</v>
          </cell>
          <cell r="G52">
            <v>3115</v>
          </cell>
          <cell r="H52">
            <v>32913</v>
          </cell>
          <cell r="I52">
            <v>26786</v>
          </cell>
          <cell r="J52">
            <v>6106</v>
          </cell>
          <cell r="K52">
            <v>21</v>
          </cell>
          <cell r="M52" t="str">
            <v>San Bernardino Mountains Comm Hospital District</v>
          </cell>
        </row>
        <row r="53">
          <cell r="B53">
            <v>274043</v>
          </cell>
          <cell r="C53">
            <v>1</v>
          </cell>
          <cell r="D53">
            <v>9856976.5500000007</v>
          </cell>
          <cell r="E53">
            <v>9856976.5500000007</v>
          </cell>
          <cell r="F53">
            <v>6286580</v>
          </cell>
          <cell r="G53">
            <v>657143</v>
          </cell>
          <cell r="H53">
            <v>6943723</v>
          </cell>
          <cell r="I53">
            <v>1533606</v>
          </cell>
          <cell r="J53">
            <v>2969408</v>
          </cell>
          <cell r="K53">
            <v>2440709</v>
          </cell>
          <cell r="M53" t="str">
            <v>Monterey County</v>
          </cell>
        </row>
        <row r="54">
          <cell r="B54">
            <v>500967</v>
          </cell>
          <cell r="C54">
            <v>1</v>
          </cell>
          <cell r="D54">
            <v>428749.94</v>
          </cell>
          <cell r="E54">
            <v>428749.94</v>
          </cell>
          <cell r="F54">
            <v>273448</v>
          </cell>
          <cell r="G54">
            <v>28584</v>
          </cell>
          <cell r="H54">
            <v>302032</v>
          </cell>
          <cell r="I54">
            <v>217998</v>
          </cell>
          <cell r="J54">
            <v>81268</v>
          </cell>
          <cell r="K54">
            <v>2766</v>
          </cell>
          <cell r="M54" t="str">
            <v>Oak Valley Hospital District</v>
          </cell>
        </row>
        <row r="55">
          <cell r="B55">
            <v>130760</v>
          </cell>
          <cell r="C55">
            <v>1</v>
          </cell>
          <cell r="D55">
            <v>1450769.55</v>
          </cell>
          <cell r="E55">
            <v>1450769.55</v>
          </cell>
          <cell r="F55">
            <v>925271</v>
          </cell>
          <cell r="G55">
            <v>96720</v>
          </cell>
          <cell r="H55">
            <v>1021991</v>
          </cell>
          <cell r="I55">
            <v>741337</v>
          </cell>
          <cell r="J55">
            <v>271638</v>
          </cell>
          <cell r="K55">
            <v>9016</v>
          </cell>
          <cell r="M55" t="str">
            <v>Pioneers Memorial Hospital District</v>
          </cell>
        </row>
        <row r="56">
          <cell r="B56">
            <v>334487</v>
          </cell>
          <cell r="C56">
            <v>1</v>
          </cell>
          <cell r="D56">
            <v>71585546.390000001</v>
          </cell>
          <cell r="E56">
            <v>71585546.390000001</v>
          </cell>
          <cell r="F56">
            <v>45655814</v>
          </cell>
          <cell r="G56">
            <v>4772453</v>
          </cell>
          <cell r="H56">
            <v>50428267</v>
          </cell>
          <cell r="I56">
            <v>34066180</v>
          </cell>
          <cell r="J56">
            <v>3413287</v>
          </cell>
          <cell r="K56">
            <v>12948800</v>
          </cell>
          <cell r="M56" t="str">
            <v>Riverside County</v>
          </cell>
        </row>
        <row r="57">
          <cell r="B57">
            <v>380939</v>
          </cell>
          <cell r="C57">
            <v>1</v>
          </cell>
          <cell r="D57">
            <v>94329643.230000004</v>
          </cell>
          <cell r="E57">
            <v>94329643.230000004</v>
          </cell>
          <cell r="F57">
            <v>60161539</v>
          </cell>
          <cell r="G57">
            <v>6288753</v>
          </cell>
          <cell r="H57">
            <v>66450292</v>
          </cell>
          <cell r="I57">
            <v>48182035</v>
          </cell>
          <cell r="J57">
            <v>17680110</v>
          </cell>
          <cell r="K57">
            <v>588147</v>
          </cell>
          <cell r="M57" t="str">
            <v>City and County of San Francisco</v>
          </cell>
        </row>
        <row r="58">
          <cell r="B58">
            <v>391010</v>
          </cell>
          <cell r="C58">
            <v>1</v>
          </cell>
          <cell r="D58">
            <v>31344413.879999999</v>
          </cell>
          <cell r="E58">
            <v>31344413.879999999</v>
          </cell>
          <cell r="F58">
            <v>19990833</v>
          </cell>
          <cell r="G58">
            <v>2089664</v>
          </cell>
          <cell r="H58">
            <v>22080497</v>
          </cell>
          <cell r="I58">
            <v>15809473</v>
          </cell>
          <cell r="J58">
            <v>6056979</v>
          </cell>
          <cell r="K58">
            <v>214045</v>
          </cell>
          <cell r="M58" t="str">
            <v>San Joaquin County</v>
          </cell>
        </row>
        <row r="59">
          <cell r="B59">
            <v>400511</v>
          </cell>
          <cell r="C59">
            <v>1</v>
          </cell>
          <cell r="D59">
            <v>2961183.8</v>
          </cell>
          <cell r="E59">
            <v>2961184.8</v>
          </cell>
          <cell r="F59">
            <v>1888584</v>
          </cell>
          <cell r="G59">
            <v>197416</v>
          </cell>
          <cell r="H59">
            <v>2086000</v>
          </cell>
          <cell r="I59">
            <v>1513152</v>
          </cell>
          <cell r="J59">
            <v>554442</v>
          </cell>
          <cell r="K59">
            <v>18406</v>
          </cell>
          <cell r="M59" t="str">
            <v>San Luis Obispo County</v>
          </cell>
        </row>
        <row r="60">
          <cell r="B60">
            <v>410782</v>
          </cell>
          <cell r="C60">
            <v>1</v>
          </cell>
          <cell r="D60">
            <v>15714351.640000001</v>
          </cell>
          <cell r="E60">
            <v>15714351.640000001</v>
          </cell>
          <cell r="F60">
            <v>10022296</v>
          </cell>
          <cell r="G60">
            <v>1047642</v>
          </cell>
          <cell r="H60">
            <v>11069938</v>
          </cell>
          <cell r="I60">
            <v>7725801.9999999991</v>
          </cell>
          <cell r="J60">
            <v>3218263</v>
          </cell>
          <cell r="K60">
            <v>125873.00000000093</v>
          </cell>
          <cell r="M60" t="str">
            <v>San Mateo County</v>
          </cell>
        </row>
        <row r="61">
          <cell r="B61">
            <v>424002</v>
          </cell>
          <cell r="C61">
            <v>1</v>
          </cell>
          <cell r="D61">
            <v>297520.96999999997</v>
          </cell>
          <cell r="E61">
            <v>297520.96999999997</v>
          </cell>
          <cell r="F61">
            <v>189753</v>
          </cell>
          <cell r="G61">
            <v>19835</v>
          </cell>
          <cell r="H61">
            <v>209588</v>
          </cell>
          <cell r="I61">
            <v>152097</v>
          </cell>
          <cell r="J61">
            <v>59712</v>
          </cell>
          <cell r="K61">
            <v>-2221</v>
          </cell>
          <cell r="M61" t="str">
            <v xml:space="preserve">Santa Barbara County Mental Health </v>
          </cell>
        </row>
        <row r="62">
          <cell r="B62">
            <v>430883</v>
          </cell>
          <cell r="C62">
            <v>1</v>
          </cell>
          <cell r="D62">
            <v>128282772.91</v>
          </cell>
          <cell r="E62">
            <v>128282772.91</v>
          </cell>
          <cell r="F62">
            <v>81816158</v>
          </cell>
          <cell r="G62">
            <v>8552334</v>
          </cell>
          <cell r="H62">
            <v>90368492</v>
          </cell>
          <cell r="I62">
            <v>65458628</v>
          </cell>
          <cell r="J62">
            <v>24103889</v>
          </cell>
          <cell r="K62">
            <v>805975</v>
          </cell>
          <cell r="M62" t="str">
            <v>Santa Clara County</v>
          </cell>
        </row>
        <row r="63">
          <cell r="B63">
            <v>124004</v>
          </cell>
          <cell r="C63">
            <v>1</v>
          </cell>
          <cell r="D63">
            <v>106334.07</v>
          </cell>
          <cell r="E63">
            <v>106334.07</v>
          </cell>
          <cell r="F63">
            <v>67818</v>
          </cell>
          <cell r="G63">
            <v>7089</v>
          </cell>
          <cell r="H63">
            <v>74907</v>
          </cell>
          <cell r="I63">
            <v>54359</v>
          </cell>
          <cell r="J63">
            <v>21342</v>
          </cell>
          <cell r="K63">
            <v>-794</v>
          </cell>
          <cell r="M63" t="str">
            <v>Humboldt County Mental Health</v>
          </cell>
        </row>
        <row r="64">
          <cell r="B64">
            <v>451019</v>
          </cell>
          <cell r="C64">
            <v>1</v>
          </cell>
          <cell r="D64">
            <v>104912.76</v>
          </cell>
          <cell r="E64">
            <v>104912.76</v>
          </cell>
          <cell r="F64">
            <v>66911</v>
          </cell>
          <cell r="G64">
            <v>6994</v>
          </cell>
          <cell r="H64">
            <v>73905</v>
          </cell>
          <cell r="I64">
            <v>43240</v>
          </cell>
          <cell r="J64">
            <v>18956</v>
          </cell>
          <cell r="K64">
            <v>11709</v>
          </cell>
          <cell r="M64" t="str">
            <v>Shasta County Mental Health</v>
          </cell>
        </row>
        <row r="65">
          <cell r="B65">
            <v>100797</v>
          </cell>
          <cell r="C65">
            <v>1</v>
          </cell>
          <cell r="D65">
            <v>645673.27</v>
          </cell>
          <cell r="E65">
            <v>645673.27</v>
          </cell>
          <cell r="F65">
            <v>411797</v>
          </cell>
          <cell r="G65">
            <v>43046</v>
          </cell>
          <cell r="H65">
            <v>454843</v>
          </cell>
          <cell r="I65">
            <v>334592</v>
          </cell>
          <cell r="J65">
            <v>116669</v>
          </cell>
          <cell r="K65">
            <v>3582</v>
          </cell>
          <cell r="M65" t="str">
            <v>Sierra Kings Health Care District</v>
          </cell>
        </row>
        <row r="66">
          <cell r="B66">
            <v>461024</v>
          </cell>
          <cell r="C66">
            <v>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M66" t="str">
            <v>Sierra Valley Hospital District</v>
          </cell>
        </row>
        <row r="67">
          <cell r="B67">
            <v>141338</v>
          </cell>
          <cell r="C67">
            <v>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 t="str">
            <v>Southern Inyo County Health Care District</v>
          </cell>
        </row>
        <row r="68">
          <cell r="B68">
            <v>250955</v>
          </cell>
          <cell r="C68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M68" t="str">
            <v>Surprise Valley Hospital District</v>
          </cell>
        </row>
        <row r="69">
          <cell r="B69">
            <v>150808</v>
          </cell>
          <cell r="C69">
            <v>1</v>
          </cell>
          <cell r="D69">
            <v>24926.73</v>
          </cell>
          <cell r="E69">
            <v>24926.73</v>
          </cell>
          <cell r="F69">
            <v>15898</v>
          </cell>
          <cell r="G69">
            <v>1662</v>
          </cell>
          <cell r="H69">
            <v>17560</v>
          </cell>
          <cell r="I69">
            <v>12738</v>
          </cell>
          <cell r="J69">
            <v>4667</v>
          </cell>
          <cell r="K69">
            <v>155</v>
          </cell>
          <cell r="M69" t="str">
            <v>Tehachapi Valley Hospital District</v>
          </cell>
        </row>
        <row r="70">
          <cell r="B70">
            <v>531059</v>
          </cell>
          <cell r="C70">
            <v>1</v>
          </cell>
          <cell r="D70">
            <v>31257.48</v>
          </cell>
          <cell r="E70">
            <v>31258.48</v>
          </cell>
          <cell r="F70">
            <v>19936</v>
          </cell>
          <cell r="G70">
            <v>2084</v>
          </cell>
          <cell r="H70">
            <v>22020</v>
          </cell>
          <cell r="I70">
            <v>15972</v>
          </cell>
          <cell r="J70">
            <v>5854</v>
          </cell>
          <cell r="K70">
            <v>194</v>
          </cell>
          <cell r="M70" t="str">
            <v>County of Trinity</v>
          </cell>
        </row>
        <row r="71">
          <cell r="B71">
            <v>540816</v>
          </cell>
          <cell r="C71">
            <v>1</v>
          </cell>
          <cell r="D71">
            <v>1438424.59</v>
          </cell>
          <cell r="E71">
            <v>1438424.59</v>
          </cell>
          <cell r="F71">
            <v>917398</v>
          </cell>
          <cell r="G71">
            <v>95897</v>
          </cell>
          <cell r="H71">
            <v>1013295</v>
          </cell>
          <cell r="I71">
            <v>554912</v>
          </cell>
          <cell r="J71">
            <v>0</v>
          </cell>
          <cell r="K71">
            <v>458383</v>
          </cell>
          <cell r="M71" t="str">
            <v>Tulare Local Health Care District</v>
          </cell>
        </row>
        <row r="72">
          <cell r="B72">
            <v>551061</v>
          </cell>
          <cell r="C72">
            <v>1</v>
          </cell>
          <cell r="D72">
            <v>566610.31999999995</v>
          </cell>
          <cell r="E72">
            <v>566610.31999999995</v>
          </cell>
          <cell r="F72">
            <v>361373</v>
          </cell>
          <cell r="G72">
            <v>37775</v>
          </cell>
          <cell r="H72">
            <v>399148</v>
          </cell>
          <cell r="I72">
            <v>579598</v>
          </cell>
          <cell r="J72">
            <v>0</v>
          </cell>
          <cell r="K72">
            <v>-180450</v>
          </cell>
          <cell r="M72" t="str">
            <v>County of Tuolumne</v>
          </cell>
        </row>
        <row r="73">
          <cell r="B73">
            <v>190930</v>
          </cell>
          <cell r="C73">
            <v>1</v>
          </cell>
          <cell r="D73">
            <v>78103.06</v>
          </cell>
          <cell r="E73">
            <v>78103.06</v>
          </cell>
          <cell r="F73">
            <v>49813</v>
          </cell>
          <cell r="G73">
            <v>5207</v>
          </cell>
          <cell r="H73">
            <v>55020</v>
          </cell>
          <cell r="I73">
            <v>39928</v>
          </cell>
          <cell r="J73">
            <v>12983.344663388323</v>
          </cell>
          <cell r="K73">
            <v>2108.6553366116768</v>
          </cell>
          <cell r="M73" t="str">
            <v>UC Regents</v>
          </cell>
        </row>
        <row r="74">
          <cell r="B74">
            <v>341006</v>
          </cell>
          <cell r="C74">
            <v>1</v>
          </cell>
          <cell r="D74">
            <v>38739783.609999999</v>
          </cell>
          <cell r="E74">
            <v>38739783.609999999</v>
          </cell>
          <cell r="F74">
            <v>24707451</v>
          </cell>
          <cell r="G74">
            <v>2582697</v>
          </cell>
          <cell r="H74">
            <v>27290148</v>
          </cell>
          <cell r="I74">
            <v>19005267</v>
          </cell>
          <cell r="J74">
            <v>7878377.5800125757</v>
          </cell>
          <cell r="K74">
            <v>406503.41998742428</v>
          </cell>
          <cell r="M74" t="str">
            <v>UC Regents</v>
          </cell>
        </row>
        <row r="75">
          <cell r="B75">
            <v>301279</v>
          </cell>
          <cell r="C75">
            <v>1</v>
          </cell>
          <cell r="D75">
            <v>59863787.18</v>
          </cell>
          <cell r="E75">
            <v>59863787.18</v>
          </cell>
          <cell r="F75">
            <v>38179913</v>
          </cell>
          <cell r="G75">
            <v>3990989</v>
          </cell>
          <cell r="H75">
            <v>42170902</v>
          </cell>
          <cell r="I75">
            <v>19366242</v>
          </cell>
          <cell r="J75">
            <v>21640150.365180921</v>
          </cell>
          <cell r="K75">
            <v>1164509.6348190792</v>
          </cell>
          <cell r="M75" t="str">
            <v>UC Regents</v>
          </cell>
        </row>
        <row r="76">
          <cell r="B76">
            <v>370782</v>
          </cell>
          <cell r="C76">
            <v>1</v>
          </cell>
          <cell r="D76">
            <v>50682026.600000001</v>
          </cell>
          <cell r="E76">
            <v>50682026.600000001</v>
          </cell>
          <cell r="F76">
            <v>32323972</v>
          </cell>
          <cell r="G76">
            <v>3378861</v>
          </cell>
          <cell r="H76">
            <v>35702833</v>
          </cell>
          <cell r="I76">
            <v>25688990</v>
          </cell>
          <cell r="J76">
            <v>9526267.7101431154</v>
          </cell>
          <cell r="K76">
            <v>487575.28985688463</v>
          </cell>
          <cell r="M76" t="str">
            <v>UC Regents</v>
          </cell>
        </row>
        <row r="77">
          <cell r="B77">
            <v>560481</v>
          </cell>
          <cell r="C77">
            <v>1</v>
          </cell>
          <cell r="D77">
            <v>27651265.850000001</v>
          </cell>
          <cell r="E77">
            <v>27651265.850000001</v>
          </cell>
          <cell r="F77">
            <v>17635418</v>
          </cell>
          <cell r="G77">
            <v>1843450</v>
          </cell>
          <cell r="H77">
            <v>19478868</v>
          </cell>
          <cell r="I77">
            <v>14146689</v>
          </cell>
          <cell r="J77">
            <v>5161895</v>
          </cell>
          <cell r="K77">
            <v>170284</v>
          </cell>
          <cell r="M77" t="str">
            <v>Ventura County</v>
          </cell>
        </row>
        <row r="78">
          <cell r="B78">
            <v>370673</v>
          </cell>
          <cell r="C78">
            <v>2</v>
          </cell>
          <cell r="D78">
            <v>4285910.1900000004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 t="str">
            <v>N/A</v>
          </cell>
        </row>
        <row r="79">
          <cell r="B79">
            <v>204019</v>
          </cell>
          <cell r="C79">
            <v>2</v>
          </cell>
          <cell r="D79">
            <v>7787738.7800000003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M79" t="str">
            <v>N/A</v>
          </cell>
        </row>
        <row r="80">
          <cell r="B80">
            <v>10776</v>
          </cell>
          <cell r="C80">
            <v>2</v>
          </cell>
          <cell r="D80">
            <v>5378043.1699999999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M80" t="str">
            <v>N/A</v>
          </cell>
        </row>
        <row r="81">
          <cell r="B81">
            <v>190170</v>
          </cell>
          <cell r="C81">
            <v>2</v>
          </cell>
          <cell r="D81">
            <v>10075053.210000001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 t="str">
            <v>N/A</v>
          </cell>
        </row>
        <row r="82">
          <cell r="B82">
            <v>300032</v>
          </cell>
          <cell r="C82">
            <v>2</v>
          </cell>
          <cell r="D82">
            <v>3059540.42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M82" t="str">
            <v>N/A</v>
          </cell>
        </row>
        <row r="83">
          <cell r="B83">
            <v>434040</v>
          </cell>
          <cell r="C83">
            <v>2</v>
          </cell>
          <cell r="D83">
            <v>4243231.34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M83" t="str">
            <v>N/A</v>
          </cell>
        </row>
        <row r="84">
          <cell r="B84">
            <v>196168</v>
          </cell>
          <cell r="C84">
            <v>2</v>
          </cell>
          <cell r="D84">
            <v>3829760.61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M84" t="str">
            <v>N/A</v>
          </cell>
        </row>
        <row r="85">
          <cell r="B85">
            <v>190017</v>
          </cell>
          <cell r="C85">
            <v>3</v>
          </cell>
          <cell r="D85">
            <v>1299384.8799999999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M85" t="str">
            <v>N/A</v>
          </cell>
        </row>
        <row r="86">
          <cell r="B86">
            <v>301097</v>
          </cell>
          <cell r="C86">
            <v>3</v>
          </cell>
          <cell r="D86">
            <v>554091.21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M86" t="str">
            <v>N/A</v>
          </cell>
        </row>
        <row r="87">
          <cell r="B87">
            <v>190045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 t="str">
            <v>N/A</v>
          </cell>
        </row>
        <row r="88">
          <cell r="B88">
            <v>190066</v>
          </cell>
          <cell r="C88">
            <v>3</v>
          </cell>
          <cell r="D88">
            <v>2718878.19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M88" t="str">
            <v>N/A</v>
          </cell>
        </row>
        <row r="89">
          <cell r="B89">
            <v>190081</v>
          </cell>
          <cell r="C89">
            <v>3</v>
          </cell>
          <cell r="D89">
            <v>1744226.77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 t="str">
            <v>N/A</v>
          </cell>
        </row>
        <row r="90">
          <cell r="B90">
            <v>190020</v>
          </cell>
          <cell r="C90">
            <v>3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 t="str">
            <v>N/A</v>
          </cell>
        </row>
        <row r="91">
          <cell r="B91">
            <v>342392</v>
          </cell>
          <cell r="C91">
            <v>3</v>
          </cell>
          <cell r="D91">
            <v>18101.009999999998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M91" t="str">
            <v>N/A</v>
          </cell>
        </row>
        <row r="92">
          <cell r="B92">
            <v>190125</v>
          </cell>
          <cell r="C92">
            <v>3</v>
          </cell>
          <cell r="D92">
            <v>14995426.76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M92" t="str">
            <v>N/A</v>
          </cell>
        </row>
        <row r="93">
          <cell r="B93">
            <v>481015</v>
          </cell>
          <cell r="C93">
            <v>3</v>
          </cell>
          <cell r="D93">
            <v>51528.63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 t="str">
            <v>N/A</v>
          </cell>
        </row>
        <row r="94">
          <cell r="B94">
            <v>364050</v>
          </cell>
          <cell r="C94">
            <v>3</v>
          </cell>
          <cell r="D94">
            <v>100748.42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 t="str">
            <v>N/A</v>
          </cell>
        </row>
        <row r="95">
          <cell r="B95">
            <v>104008</v>
          </cell>
          <cell r="C95">
            <v>3</v>
          </cell>
          <cell r="D95">
            <v>29427.37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M95" t="str">
            <v>N/A</v>
          </cell>
        </row>
        <row r="96">
          <cell r="B96">
            <v>160787</v>
          </cell>
          <cell r="C96">
            <v>3</v>
          </cell>
          <cell r="D96">
            <v>2442768.44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 t="str">
            <v>N/A</v>
          </cell>
        </row>
        <row r="97">
          <cell r="B97">
            <v>190163</v>
          </cell>
          <cell r="C97">
            <v>3</v>
          </cell>
          <cell r="D97">
            <v>159804.25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 t="str">
            <v>N/A</v>
          </cell>
        </row>
        <row r="98">
          <cell r="B98">
            <v>304113</v>
          </cell>
          <cell r="C98">
            <v>3</v>
          </cell>
          <cell r="D98">
            <v>153691.39000000001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M98" t="str">
            <v>N/A</v>
          </cell>
        </row>
        <row r="99">
          <cell r="B99">
            <v>190636</v>
          </cell>
          <cell r="C99">
            <v>3</v>
          </cell>
          <cell r="D99">
            <v>5227938.57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M99" t="str">
            <v>N/A</v>
          </cell>
        </row>
        <row r="100">
          <cell r="B100">
            <v>190661</v>
          </cell>
          <cell r="C100">
            <v>3</v>
          </cell>
          <cell r="D100">
            <v>4583437.68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 t="str">
            <v>N/A</v>
          </cell>
        </row>
        <row r="101">
          <cell r="B101">
            <v>190176</v>
          </cell>
          <cell r="C101">
            <v>3</v>
          </cell>
          <cell r="D101">
            <v>390429.33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 t="str">
            <v>N/A</v>
          </cell>
        </row>
        <row r="102">
          <cell r="B102">
            <v>190766</v>
          </cell>
          <cell r="C102">
            <v>3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 t="str">
            <v>N/A</v>
          </cell>
        </row>
        <row r="103">
          <cell r="B103">
            <v>301258</v>
          </cell>
          <cell r="C103">
            <v>3</v>
          </cell>
          <cell r="D103">
            <v>6234742.5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M103" t="str">
            <v>N/A</v>
          </cell>
        </row>
        <row r="104">
          <cell r="B104">
            <v>190184</v>
          </cell>
          <cell r="C104">
            <v>3</v>
          </cell>
          <cell r="D104">
            <v>126347.67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M104" t="str">
            <v>N/A</v>
          </cell>
        </row>
        <row r="105">
          <cell r="B105">
            <v>301155</v>
          </cell>
          <cell r="C105">
            <v>3</v>
          </cell>
          <cell r="D105">
            <v>1722543.3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M105" t="str">
            <v>N/A</v>
          </cell>
        </row>
        <row r="106">
          <cell r="B106">
            <v>190197</v>
          </cell>
          <cell r="C106">
            <v>3</v>
          </cell>
          <cell r="D106">
            <v>7913970.6500000004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M106" t="str">
            <v>N/A</v>
          </cell>
        </row>
        <row r="107">
          <cell r="B107">
            <v>361323</v>
          </cell>
          <cell r="C107">
            <v>3</v>
          </cell>
          <cell r="D107">
            <v>10846961.050000001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M107" t="str">
            <v>N/A</v>
          </cell>
        </row>
        <row r="108">
          <cell r="B108">
            <v>190230</v>
          </cell>
          <cell r="C108">
            <v>3</v>
          </cell>
          <cell r="D108">
            <v>2128090.79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 t="str">
            <v>N/A</v>
          </cell>
        </row>
        <row r="109">
          <cell r="B109">
            <v>150706</v>
          </cell>
          <cell r="C109">
            <v>3</v>
          </cell>
          <cell r="D109">
            <v>1726839.52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 t="str">
            <v>N/A</v>
          </cell>
        </row>
        <row r="110">
          <cell r="B110">
            <v>190857</v>
          </cell>
          <cell r="C110">
            <v>3</v>
          </cell>
          <cell r="D110">
            <v>41310.57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M110" t="str">
            <v>N/A</v>
          </cell>
        </row>
        <row r="111">
          <cell r="B111">
            <v>500852</v>
          </cell>
          <cell r="C111">
            <v>3</v>
          </cell>
          <cell r="D111">
            <v>5404732.3099999996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 t="str">
            <v>N/A</v>
          </cell>
        </row>
        <row r="112">
          <cell r="B112">
            <v>240853</v>
          </cell>
          <cell r="C112">
            <v>3</v>
          </cell>
          <cell r="D112">
            <v>4444.33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M112" t="str">
            <v>N/A</v>
          </cell>
        </row>
        <row r="113">
          <cell r="B113">
            <v>190256</v>
          </cell>
          <cell r="C113">
            <v>3</v>
          </cell>
          <cell r="D113">
            <v>2723512.68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 t="str">
            <v>N/A</v>
          </cell>
        </row>
        <row r="114">
          <cell r="B114">
            <v>190328</v>
          </cell>
          <cell r="C114">
            <v>3</v>
          </cell>
          <cell r="D114">
            <v>1301300.48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M114" t="str">
            <v>N/A</v>
          </cell>
        </row>
        <row r="115">
          <cell r="B115">
            <v>301175</v>
          </cell>
          <cell r="C115">
            <v>3</v>
          </cell>
          <cell r="D115">
            <v>3029872.15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M115" t="str">
            <v>N/A</v>
          </cell>
        </row>
        <row r="116">
          <cell r="B116">
            <v>301283</v>
          </cell>
          <cell r="C116">
            <v>3</v>
          </cell>
          <cell r="D116">
            <v>7339066.9100000001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M116" t="str">
            <v>N/A</v>
          </cell>
        </row>
        <row r="117">
          <cell r="B117">
            <v>190315</v>
          </cell>
          <cell r="C117">
            <v>3</v>
          </cell>
          <cell r="D117">
            <v>5059139.38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M117" t="str">
            <v>N/A</v>
          </cell>
        </row>
        <row r="118">
          <cell r="B118">
            <v>190317</v>
          </cell>
          <cell r="C118">
            <v>3</v>
          </cell>
          <cell r="D118">
            <v>76784.91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M118" t="str">
            <v>N/A</v>
          </cell>
        </row>
        <row r="119">
          <cell r="B119">
            <v>270777</v>
          </cell>
          <cell r="C119">
            <v>3</v>
          </cell>
          <cell r="D119">
            <v>238440.22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M119" t="str">
            <v>N/A</v>
          </cell>
        </row>
        <row r="120">
          <cell r="B120">
            <v>150775</v>
          </cell>
          <cell r="C120">
            <v>3</v>
          </cell>
          <cell r="D120">
            <v>1690376.16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M120" t="str">
            <v>N/A</v>
          </cell>
        </row>
        <row r="121">
          <cell r="B121">
            <v>190352</v>
          </cell>
          <cell r="C121">
            <v>3</v>
          </cell>
          <cell r="D121">
            <v>3921537.35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M121" t="str">
            <v>N/A</v>
          </cell>
        </row>
        <row r="122">
          <cell r="B122">
            <v>304159</v>
          </cell>
          <cell r="C122">
            <v>3</v>
          </cell>
          <cell r="D122">
            <v>8073.78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M122" t="str">
            <v>N/A</v>
          </cell>
        </row>
        <row r="123">
          <cell r="B123">
            <v>190380</v>
          </cell>
          <cell r="C123">
            <v>3</v>
          </cell>
          <cell r="D123">
            <v>550175.91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M123" t="str">
            <v>N/A</v>
          </cell>
        </row>
        <row r="124">
          <cell r="B124">
            <v>331216</v>
          </cell>
          <cell r="C124">
            <v>3</v>
          </cell>
          <cell r="D124">
            <v>3168121.75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M124" t="str">
            <v>N/A</v>
          </cell>
        </row>
        <row r="125">
          <cell r="B125">
            <v>190150</v>
          </cell>
          <cell r="C125">
            <v>3</v>
          </cell>
          <cell r="D125">
            <v>107575.19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 t="str">
            <v>N/A</v>
          </cell>
        </row>
        <row r="126">
          <cell r="B126">
            <v>190468</v>
          </cell>
          <cell r="C126">
            <v>3</v>
          </cell>
          <cell r="D126">
            <v>66956.27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M126" t="str">
            <v>N/A</v>
          </cell>
        </row>
        <row r="127">
          <cell r="B127">
            <v>361246</v>
          </cell>
          <cell r="C127">
            <v>3</v>
          </cell>
          <cell r="D127">
            <v>14790301.949999999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M127" t="str">
            <v>N/A</v>
          </cell>
        </row>
        <row r="128">
          <cell r="B128">
            <v>190198</v>
          </cell>
          <cell r="C128">
            <v>3</v>
          </cell>
          <cell r="D128">
            <v>4319385.8899999997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M128" t="str">
            <v>N/A</v>
          </cell>
        </row>
        <row r="129">
          <cell r="B129">
            <v>190854</v>
          </cell>
          <cell r="C129">
            <v>3</v>
          </cell>
          <cell r="D129">
            <v>6850669.7400000002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M129" t="str">
            <v>N/A</v>
          </cell>
        </row>
        <row r="130">
          <cell r="B130">
            <v>190521</v>
          </cell>
          <cell r="C130">
            <v>3</v>
          </cell>
          <cell r="D130">
            <v>2649407.2000000002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M130" t="str">
            <v>N/A</v>
          </cell>
        </row>
        <row r="131">
          <cell r="B131">
            <v>340951</v>
          </cell>
          <cell r="C131">
            <v>3</v>
          </cell>
          <cell r="D131">
            <v>1183447.74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 t="str">
            <v>N/A</v>
          </cell>
        </row>
        <row r="132">
          <cell r="B132">
            <v>190524</v>
          </cell>
          <cell r="C132">
            <v>3</v>
          </cell>
          <cell r="D132">
            <v>3728180.99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 t="str">
            <v>N/A</v>
          </cell>
        </row>
        <row r="133">
          <cell r="B133">
            <v>500954</v>
          </cell>
          <cell r="C133">
            <v>3</v>
          </cell>
          <cell r="D133">
            <v>20184.150000000001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M133" t="str">
            <v>N/A</v>
          </cell>
        </row>
        <row r="134">
          <cell r="B134">
            <v>190541</v>
          </cell>
          <cell r="C134">
            <v>3</v>
          </cell>
          <cell r="D134">
            <v>96300.3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M134" t="str">
            <v>N/A</v>
          </cell>
        </row>
        <row r="135">
          <cell r="B135">
            <v>190547</v>
          </cell>
          <cell r="C135">
            <v>3</v>
          </cell>
          <cell r="D135">
            <v>3261263.73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M135" t="str">
            <v>N/A</v>
          </cell>
        </row>
        <row r="136">
          <cell r="B136">
            <v>190810</v>
          </cell>
          <cell r="C136">
            <v>3</v>
          </cell>
          <cell r="D136">
            <v>2620194.8199999998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M136" t="str">
            <v>N/A</v>
          </cell>
        </row>
        <row r="137">
          <cell r="B137">
            <v>560501</v>
          </cell>
          <cell r="C137">
            <v>3</v>
          </cell>
          <cell r="D137">
            <v>5025.7700000000004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M137" t="str">
            <v>N/A</v>
          </cell>
        </row>
        <row r="138">
          <cell r="B138">
            <v>301242</v>
          </cell>
          <cell r="C138">
            <v>3</v>
          </cell>
          <cell r="D138">
            <v>217040.15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M138" t="str">
            <v>N/A</v>
          </cell>
        </row>
        <row r="139">
          <cell r="B139">
            <v>190581</v>
          </cell>
          <cell r="C139">
            <v>3</v>
          </cell>
          <cell r="D139">
            <v>116727.64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M139" t="str">
            <v>N/A</v>
          </cell>
        </row>
        <row r="140">
          <cell r="B140">
            <v>190307</v>
          </cell>
          <cell r="C140">
            <v>3</v>
          </cell>
          <cell r="D140">
            <v>3300710.5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M140" t="str">
            <v>N/A</v>
          </cell>
        </row>
        <row r="141">
          <cell r="B141">
            <v>190587</v>
          </cell>
          <cell r="C141">
            <v>3</v>
          </cell>
          <cell r="D141">
            <v>2257585.21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M141" t="str">
            <v>N/A</v>
          </cell>
        </row>
        <row r="142">
          <cell r="B142">
            <v>190696</v>
          </cell>
          <cell r="C142">
            <v>3</v>
          </cell>
          <cell r="D142">
            <v>5100158.01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M142" t="str">
            <v>N/A</v>
          </cell>
        </row>
        <row r="143">
          <cell r="B143">
            <v>370759</v>
          </cell>
          <cell r="C143">
            <v>3</v>
          </cell>
          <cell r="D143">
            <v>5402391.29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M143" t="str">
            <v>N/A</v>
          </cell>
        </row>
        <row r="144">
          <cell r="B144">
            <v>331293</v>
          </cell>
          <cell r="C144">
            <v>3</v>
          </cell>
          <cell r="D144">
            <v>1860589.95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M144" t="str">
            <v>N/A</v>
          </cell>
        </row>
        <row r="145">
          <cell r="B145">
            <v>190605</v>
          </cell>
          <cell r="C145">
            <v>3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M145" t="str">
            <v>N/A</v>
          </cell>
        </row>
        <row r="146">
          <cell r="B146">
            <v>190630</v>
          </cell>
          <cell r="C146">
            <v>3</v>
          </cell>
          <cell r="D146">
            <v>5344088.42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M146" t="str">
            <v>N/A</v>
          </cell>
        </row>
        <row r="147">
          <cell r="B147">
            <v>190382</v>
          </cell>
          <cell r="C147">
            <v>3</v>
          </cell>
          <cell r="D147">
            <v>15515604.060000001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M147" t="str">
            <v>N/A</v>
          </cell>
        </row>
        <row r="148">
          <cell r="B148">
            <v>171049</v>
          </cell>
          <cell r="C148">
            <v>3</v>
          </cell>
          <cell r="D148">
            <v>142407.48000000001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M148" t="str">
            <v>N/A</v>
          </cell>
        </row>
        <row r="149">
          <cell r="B149">
            <v>430705</v>
          </cell>
          <cell r="C149">
            <v>3</v>
          </cell>
          <cell r="D149">
            <v>2199129.9700000002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M149" t="str">
            <v>N/A</v>
          </cell>
        </row>
        <row r="150">
          <cell r="B150">
            <v>190366</v>
          </cell>
          <cell r="C150">
            <v>3</v>
          </cell>
          <cell r="D150">
            <v>2864690.22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M150" t="str">
            <v>N/A</v>
          </cell>
        </row>
        <row r="151">
          <cell r="B151">
            <v>190673</v>
          </cell>
          <cell r="C151">
            <v>3</v>
          </cell>
          <cell r="D151">
            <v>249748.51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M151" t="str">
            <v>N/A</v>
          </cell>
        </row>
        <row r="152">
          <cell r="B152">
            <v>190680</v>
          </cell>
          <cell r="C152">
            <v>3</v>
          </cell>
          <cell r="D152">
            <v>1071340.57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M152" t="str">
            <v>N/A</v>
          </cell>
        </row>
        <row r="153">
          <cell r="B153">
            <v>190681</v>
          </cell>
          <cell r="C153">
            <v>3</v>
          </cell>
          <cell r="D153">
            <v>2448.2800000000002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M153" t="str">
            <v>N/A</v>
          </cell>
        </row>
        <row r="154">
          <cell r="B154">
            <v>301314</v>
          </cell>
          <cell r="C154">
            <v>3</v>
          </cell>
          <cell r="D154">
            <v>4083921.76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 t="str">
            <v>N/A</v>
          </cell>
        </row>
        <row r="155">
          <cell r="B155">
            <v>190685</v>
          </cell>
          <cell r="C155">
            <v>3</v>
          </cell>
          <cell r="D155">
            <v>1541279.02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 t="str">
            <v>N/A</v>
          </cell>
        </row>
        <row r="156">
          <cell r="B156">
            <v>190691</v>
          </cell>
          <cell r="C156">
            <v>3</v>
          </cell>
          <cell r="D156">
            <v>218560.19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M156" t="str">
            <v>N/A</v>
          </cell>
        </row>
        <row r="157">
          <cell r="B157">
            <v>370658</v>
          </cell>
          <cell r="C157">
            <v>3</v>
          </cell>
          <cell r="D157">
            <v>2995690.06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M157" t="str">
            <v>N/A</v>
          </cell>
        </row>
        <row r="158">
          <cell r="B158">
            <v>370744</v>
          </cell>
          <cell r="C158">
            <v>3</v>
          </cell>
          <cell r="D158">
            <v>4985611.09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M158" t="str">
            <v>N/A</v>
          </cell>
        </row>
        <row r="159">
          <cell r="B159">
            <v>100793</v>
          </cell>
          <cell r="C159">
            <v>3</v>
          </cell>
          <cell r="D159">
            <v>235925.5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M159" t="str">
            <v>N/A</v>
          </cell>
        </row>
        <row r="160">
          <cell r="B160">
            <v>370689</v>
          </cell>
          <cell r="C160">
            <v>3</v>
          </cell>
          <cell r="D160">
            <v>296141.53000000003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M160" t="str">
            <v>N/A</v>
          </cell>
        </row>
        <row r="161">
          <cell r="B161">
            <v>394009</v>
          </cell>
          <cell r="C161">
            <v>3</v>
          </cell>
          <cell r="D161">
            <v>314696.55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M161" t="str">
            <v>N/A</v>
          </cell>
        </row>
        <row r="162">
          <cell r="B162">
            <v>190754</v>
          </cell>
          <cell r="C162">
            <v>3</v>
          </cell>
          <cell r="D162">
            <v>19151716.98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M162" t="str">
            <v>N/A</v>
          </cell>
        </row>
        <row r="163">
          <cell r="B163">
            <v>380964</v>
          </cell>
          <cell r="C163">
            <v>3</v>
          </cell>
          <cell r="D163">
            <v>2155205.34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M163" t="str">
            <v>N/A</v>
          </cell>
        </row>
        <row r="164">
          <cell r="B164">
            <v>190053</v>
          </cell>
          <cell r="C164">
            <v>3</v>
          </cell>
          <cell r="D164">
            <v>3337802.24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 t="str">
            <v>N/A</v>
          </cell>
        </row>
        <row r="165">
          <cell r="B165">
            <v>10967</v>
          </cell>
          <cell r="C165">
            <v>3</v>
          </cell>
          <cell r="D165">
            <v>1303945.01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 t="str">
            <v>N/A</v>
          </cell>
        </row>
        <row r="166">
          <cell r="B166">
            <v>190599</v>
          </cell>
          <cell r="C166">
            <v>3</v>
          </cell>
          <cell r="D166">
            <v>8605942.7300000004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 t="str">
            <v>N/A</v>
          </cell>
        </row>
        <row r="167">
          <cell r="B167">
            <v>481094</v>
          </cell>
          <cell r="C167">
            <v>3</v>
          </cell>
          <cell r="D167">
            <v>778305.55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M167" t="str">
            <v>N/A</v>
          </cell>
        </row>
        <row r="168">
          <cell r="B168">
            <v>484028</v>
          </cell>
          <cell r="C168">
            <v>3</v>
          </cell>
          <cell r="D168">
            <v>12004.92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M168" t="str">
            <v>N/A</v>
          </cell>
        </row>
        <row r="169">
          <cell r="B169">
            <v>301357</v>
          </cell>
          <cell r="C169">
            <v>3</v>
          </cell>
          <cell r="D169">
            <v>18919.48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M169" t="str">
            <v>N/A</v>
          </cell>
        </row>
        <row r="170">
          <cell r="B170">
            <v>304079</v>
          </cell>
          <cell r="C170">
            <v>3</v>
          </cell>
          <cell r="D170">
            <v>231923.05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M170" t="str">
            <v>N/A</v>
          </cell>
        </row>
        <row r="171">
          <cell r="B171">
            <v>332172</v>
          </cell>
          <cell r="C171">
            <v>3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M171" t="str">
            <v>N/A</v>
          </cell>
        </row>
        <row r="172">
          <cell r="B172">
            <v>190812</v>
          </cell>
          <cell r="C172">
            <v>3</v>
          </cell>
          <cell r="D172">
            <v>6878266.3899999997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M172" t="str">
            <v>N/A</v>
          </cell>
        </row>
        <row r="173">
          <cell r="B173">
            <v>361370</v>
          </cell>
          <cell r="C173">
            <v>3</v>
          </cell>
          <cell r="D173">
            <v>970906.16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M173" t="str">
            <v>N/A</v>
          </cell>
        </row>
        <row r="174">
          <cell r="B174">
            <v>370787</v>
          </cell>
          <cell r="C174">
            <v>3</v>
          </cell>
          <cell r="D174">
            <v>3110197.36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M174" t="str">
            <v>N/A</v>
          </cell>
        </row>
        <row r="175">
          <cell r="B175">
            <v>444013</v>
          </cell>
          <cell r="C175">
            <v>3</v>
          </cell>
          <cell r="D175">
            <v>1020150.94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M175" t="str">
            <v>N/A</v>
          </cell>
        </row>
        <row r="176">
          <cell r="B176">
            <v>301188</v>
          </cell>
          <cell r="C176">
            <v>3</v>
          </cell>
          <cell r="D176">
            <v>3556271.02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M176" t="str">
            <v>N/A</v>
          </cell>
        </row>
        <row r="177">
          <cell r="B177">
            <v>301566</v>
          </cell>
          <cell r="C177">
            <v>3</v>
          </cell>
          <cell r="D177">
            <v>3282313.95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M177" t="str">
            <v>N/A</v>
          </cell>
        </row>
        <row r="178">
          <cell r="B178">
            <v>190878</v>
          </cell>
          <cell r="C178">
            <v>3</v>
          </cell>
          <cell r="D178">
            <v>17257348.420000002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M178" t="str">
            <v>N/A</v>
          </cell>
        </row>
        <row r="179">
          <cell r="B179">
            <v>100717</v>
          </cell>
          <cell r="C179">
            <v>4</v>
          </cell>
          <cell r="D179">
            <v>36337000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M179" t="str">
            <v>N/A</v>
          </cell>
        </row>
        <row r="180">
          <cell r="B180">
            <v>240942</v>
          </cell>
          <cell r="C180">
            <v>4</v>
          </cell>
          <cell r="D180">
            <v>1124431.8799999999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M180" t="str">
            <v>N/A</v>
          </cell>
        </row>
        <row r="181">
          <cell r="B181">
            <v>490919</v>
          </cell>
          <cell r="C181">
            <v>4</v>
          </cell>
          <cell r="D181">
            <v>3791239.85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M181" t="str">
            <v>N/A</v>
          </cell>
        </row>
        <row r="182">
          <cell r="B182">
            <v>150830</v>
          </cell>
          <cell r="C182">
            <v>5</v>
          </cell>
          <cell r="D182">
            <v>7473.75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M182" t="str">
            <v>N/A</v>
          </cell>
        </row>
      </sheetData>
      <sheetData sheetId="4" refreshError="1">
        <row r="31">
          <cell r="B31">
            <v>10846</v>
          </cell>
          <cell r="C31">
            <v>1</v>
          </cell>
          <cell r="D31">
            <v>2</v>
          </cell>
          <cell r="E31">
            <v>0</v>
          </cell>
          <cell r="F31">
            <v>83518372.980000004</v>
          </cell>
          <cell r="G31">
            <v>160106556</v>
          </cell>
          <cell r="H31">
            <v>83518372.980000004</v>
          </cell>
          <cell r="I31">
            <v>83518372.980000004</v>
          </cell>
          <cell r="J31">
            <v>6.5688551946364832E-2</v>
          </cell>
          <cell r="K31">
            <v>7587028</v>
          </cell>
          <cell r="L31">
            <v>0</v>
          </cell>
          <cell r="M31">
            <v>0</v>
          </cell>
          <cell r="N31" t="str">
            <v xml:space="preserve"> 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 xml:space="preserve"> 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 t="str">
            <v xml:space="preserve"> </v>
          </cell>
          <cell r="AB31">
            <v>0</v>
          </cell>
          <cell r="AC31">
            <v>0</v>
          </cell>
          <cell r="AD31">
            <v>7587028</v>
          </cell>
          <cell r="AF31">
            <v>7587028</v>
          </cell>
          <cell r="AG31">
            <v>5058019</v>
          </cell>
          <cell r="AI31">
            <v>5058019</v>
          </cell>
          <cell r="AJ31">
            <v>1.4999999011470697</v>
          </cell>
          <cell r="AK31">
            <v>160106556</v>
          </cell>
          <cell r="AL31">
            <v>69001155.019999996</v>
          </cell>
        </row>
        <row r="32">
          <cell r="B32">
            <v>364231</v>
          </cell>
          <cell r="C32">
            <v>1</v>
          </cell>
          <cell r="D32">
            <v>2</v>
          </cell>
          <cell r="E32">
            <v>0</v>
          </cell>
          <cell r="F32">
            <v>86824351.709999993</v>
          </cell>
          <cell r="G32">
            <v>147762166</v>
          </cell>
          <cell r="H32">
            <v>86824351.709999993</v>
          </cell>
          <cell r="I32">
            <v>86824351.709999993</v>
          </cell>
          <cell r="J32">
            <v>6.8288757718945992E-2</v>
          </cell>
          <cell r="K32">
            <v>7887352</v>
          </cell>
          <cell r="L32">
            <v>0</v>
          </cell>
          <cell r="M32">
            <v>0</v>
          </cell>
          <cell r="N32" t="str">
            <v xml:space="preserve"> 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 xml:space="preserve"> 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 t="str">
            <v xml:space="preserve"> </v>
          </cell>
          <cell r="AB32">
            <v>0</v>
          </cell>
          <cell r="AC32">
            <v>0</v>
          </cell>
          <cell r="AD32">
            <v>7887352</v>
          </cell>
          <cell r="AF32">
            <v>7887352</v>
          </cell>
          <cell r="AG32">
            <v>5258235</v>
          </cell>
          <cell r="AI32">
            <v>5258235</v>
          </cell>
          <cell r="AJ32">
            <v>1.4999999049110586</v>
          </cell>
          <cell r="AK32">
            <v>147762166</v>
          </cell>
          <cell r="AL32">
            <v>53050462.290000007</v>
          </cell>
        </row>
        <row r="33">
          <cell r="B33">
            <v>150736</v>
          </cell>
          <cell r="C33">
            <v>1</v>
          </cell>
          <cell r="D33">
            <v>2</v>
          </cell>
          <cell r="E33">
            <v>0</v>
          </cell>
          <cell r="F33">
            <v>52925019.109999999</v>
          </cell>
          <cell r="G33">
            <v>83975581</v>
          </cell>
          <cell r="H33">
            <v>52925019.109999999</v>
          </cell>
          <cell r="I33">
            <v>52925019.109999999</v>
          </cell>
          <cell r="J33">
            <v>4.1626384028124137E-2</v>
          </cell>
          <cell r="K33">
            <v>4807847</v>
          </cell>
          <cell r="L33">
            <v>0</v>
          </cell>
          <cell r="M33">
            <v>0</v>
          </cell>
          <cell r="N33" t="str">
            <v xml:space="preserve"> 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 xml:space="preserve"> 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 xml:space="preserve"> </v>
          </cell>
          <cell r="AB33">
            <v>0</v>
          </cell>
          <cell r="AC33">
            <v>0</v>
          </cell>
          <cell r="AD33">
            <v>4807847</v>
          </cell>
          <cell r="AF33">
            <v>4807847</v>
          </cell>
          <cell r="AG33">
            <v>3205231</v>
          </cell>
          <cell r="AI33">
            <v>3205231</v>
          </cell>
          <cell r="AJ33">
            <v>1.5000001559949969</v>
          </cell>
          <cell r="AK33">
            <v>83975581</v>
          </cell>
          <cell r="AL33">
            <v>26242714.890000001</v>
          </cell>
        </row>
        <row r="34">
          <cell r="B34">
            <v>191227</v>
          </cell>
          <cell r="C34">
            <v>1</v>
          </cell>
          <cell r="D34">
            <v>2</v>
          </cell>
          <cell r="E34">
            <v>0</v>
          </cell>
          <cell r="F34">
            <v>90218361.170000002</v>
          </cell>
          <cell r="G34">
            <v>133749343</v>
          </cell>
          <cell r="H34">
            <v>90218361.170000002</v>
          </cell>
          <cell r="I34">
            <v>90218361.170000002</v>
          </cell>
          <cell r="J34">
            <v>7.0958201085294284E-2</v>
          </cell>
          <cell r="K34">
            <v>8195672</v>
          </cell>
          <cell r="L34">
            <v>0</v>
          </cell>
          <cell r="M34">
            <v>0</v>
          </cell>
          <cell r="N34" t="str">
            <v xml:space="preserve"> 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 xml:space="preserve"> 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 t="str">
            <v xml:space="preserve"> </v>
          </cell>
          <cell r="AB34">
            <v>0</v>
          </cell>
          <cell r="AC34">
            <v>0</v>
          </cell>
          <cell r="AD34">
            <v>8195672</v>
          </cell>
          <cell r="AF34">
            <v>8195672</v>
          </cell>
          <cell r="AG34">
            <v>5463781</v>
          </cell>
          <cell r="AI34">
            <v>5463781</v>
          </cell>
          <cell r="AJ34">
            <v>1.5000000915117206</v>
          </cell>
          <cell r="AK34">
            <v>133749343</v>
          </cell>
          <cell r="AL34">
            <v>35335309.829999998</v>
          </cell>
        </row>
        <row r="35">
          <cell r="B35">
            <v>191230</v>
          </cell>
          <cell r="C35">
            <v>1</v>
          </cell>
          <cell r="D35">
            <v>2</v>
          </cell>
          <cell r="E35">
            <v>0</v>
          </cell>
          <cell r="F35">
            <v>68290977.280000001</v>
          </cell>
          <cell r="G35">
            <v>103149753</v>
          </cell>
          <cell r="H35">
            <v>68290977.280000001</v>
          </cell>
          <cell r="I35">
            <v>68290977.280000001</v>
          </cell>
          <cell r="J35">
            <v>5.3711958799766611E-2</v>
          </cell>
          <cell r="K35">
            <v>6203731</v>
          </cell>
          <cell r="L35">
            <v>0</v>
          </cell>
          <cell r="M35">
            <v>0</v>
          </cell>
          <cell r="N35" t="str">
            <v xml:space="preserve"> 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 t="str">
            <v xml:space="preserve"> 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 t="str">
            <v xml:space="preserve"> </v>
          </cell>
          <cell r="AB35">
            <v>0</v>
          </cell>
          <cell r="AC35">
            <v>0</v>
          </cell>
          <cell r="AD35">
            <v>6203731</v>
          </cell>
          <cell r="AF35">
            <v>6203731</v>
          </cell>
          <cell r="AG35">
            <v>4135821</v>
          </cell>
          <cell r="AI35">
            <v>4135821</v>
          </cell>
          <cell r="AJ35">
            <v>1.4999998791050193</v>
          </cell>
          <cell r="AK35">
            <v>103149753</v>
          </cell>
          <cell r="AL35">
            <v>28655044.719999999</v>
          </cell>
        </row>
        <row r="36">
          <cell r="B36">
            <v>191231</v>
          </cell>
          <cell r="C36">
            <v>1</v>
          </cell>
          <cell r="D36">
            <v>2</v>
          </cell>
          <cell r="E36">
            <v>0</v>
          </cell>
          <cell r="F36">
            <v>71844742.939999998</v>
          </cell>
          <cell r="G36">
            <v>112145129</v>
          </cell>
          <cell r="H36">
            <v>71844742.939999998</v>
          </cell>
          <cell r="I36">
            <v>71844742.939999998</v>
          </cell>
          <cell r="J36">
            <v>5.6507053002787293E-2</v>
          </cell>
          <cell r="K36">
            <v>6526565</v>
          </cell>
          <cell r="L36">
            <v>0</v>
          </cell>
          <cell r="M36">
            <v>0</v>
          </cell>
          <cell r="N36" t="str">
            <v xml:space="preserve"> 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 t="str">
            <v xml:space="preserve"> 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 t="str">
            <v xml:space="preserve"> </v>
          </cell>
          <cell r="AB36">
            <v>0</v>
          </cell>
          <cell r="AC36">
            <v>0</v>
          </cell>
          <cell r="AD36">
            <v>6526565</v>
          </cell>
          <cell r="AF36">
            <v>6526565</v>
          </cell>
          <cell r="AG36">
            <v>4351043</v>
          </cell>
          <cell r="AI36">
            <v>4351043</v>
          </cell>
          <cell r="AJ36">
            <v>1.5000001149149755</v>
          </cell>
          <cell r="AK36">
            <v>112145129</v>
          </cell>
          <cell r="AL36">
            <v>33773821.060000002</v>
          </cell>
        </row>
        <row r="37">
          <cell r="B37">
            <v>191228</v>
          </cell>
          <cell r="C37">
            <v>1</v>
          </cell>
          <cell r="D37">
            <v>2</v>
          </cell>
          <cell r="E37">
            <v>0</v>
          </cell>
          <cell r="F37">
            <v>194702317.88</v>
          </cell>
          <cell r="G37">
            <v>290379243</v>
          </cell>
          <cell r="H37">
            <v>194702317.88</v>
          </cell>
          <cell r="I37">
            <v>194702317.88</v>
          </cell>
          <cell r="J37">
            <v>0.15313652392630719</v>
          </cell>
          <cell r="K37">
            <v>17687269</v>
          </cell>
          <cell r="L37">
            <v>0</v>
          </cell>
          <cell r="M37">
            <v>0</v>
          </cell>
          <cell r="N37" t="str">
            <v xml:space="preserve"> 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 t="str">
            <v xml:space="preserve"> 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 t="str">
            <v xml:space="preserve"> </v>
          </cell>
          <cell r="AB37">
            <v>0</v>
          </cell>
          <cell r="AC37">
            <v>0</v>
          </cell>
          <cell r="AD37">
            <v>17687269</v>
          </cell>
          <cell r="AF37">
            <v>17687269</v>
          </cell>
          <cell r="AG37">
            <v>11791513</v>
          </cell>
          <cell r="AI37">
            <v>11791513</v>
          </cell>
          <cell r="AJ37">
            <v>1.4999999575966205</v>
          </cell>
          <cell r="AK37">
            <v>290379243</v>
          </cell>
          <cell r="AL37">
            <v>77989656.120000005</v>
          </cell>
        </row>
        <row r="38">
          <cell r="B38">
            <v>334487</v>
          </cell>
          <cell r="C38">
            <v>1</v>
          </cell>
          <cell r="D38">
            <v>2</v>
          </cell>
          <cell r="E38">
            <v>0</v>
          </cell>
          <cell r="F38">
            <v>71585546.390000001</v>
          </cell>
          <cell r="G38">
            <v>108891943</v>
          </cell>
          <cell r="H38">
            <v>71585546.390000001</v>
          </cell>
          <cell r="I38">
            <v>71585546.390000001</v>
          </cell>
          <cell r="J38">
            <v>5.6303190721573186E-2</v>
          </cell>
          <cell r="K38">
            <v>6503019</v>
          </cell>
          <cell r="L38">
            <v>0</v>
          </cell>
          <cell r="M38">
            <v>0</v>
          </cell>
          <cell r="N38" t="str">
            <v xml:space="preserve"> 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 t="str">
            <v xml:space="preserve"> 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 t="str">
            <v xml:space="preserve"> </v>
          </cell>
          <cell r="AB38">
            <v>0</v>
          </cell>
          <cell r="AC38">
            <v>0</v>
          </cell>
          <cell r="AD38">
            <v>6503019</v>
          </cell>
          <cell r="AF38">
            <v>6503019</v>
          </cell>
          <cell r="AG38">
            <v>4335346</v>
          </cell>
          <cell r="AI38">
            <v>4335346</v>
          </cell>
          <cell r="AJ38">
            <v>1.5</v>
          </cell>
          <cell r="AK38">
            <v>108891943</v>
          </cell>
          <cell r="AL38">
            <v>30803377.609999999</v>
          </cell>
        </row>
        <row r="39">
          <cell r="B39">
            <v>380939</v>
          </cell>
          <cell r="C39">
            <v>1</v>
          </cell>
          <cell r="D39">
            <v>2</v>
          </cell>
          <cell r="E39">
            <v>0</v>
          </cell>
          <cell r="F39">
            <v>94329643.230000004</v>
          </cell>
          <cell r="G39">
            <v>281549459</v>
          </cell>
          <cell r="H39">
            <v>94329643.230000004</v>
          </cell>
          <cell r="I39">
            <v>94329643.230000004</v>
          </cell>
          <cell r="J39">
            <v>7.4191790959334813E-2</v>
          </cell>
          <cell r="K39">
            <v>8569152</v>
          </cell>
          <cell r="L39">
            <v>0</v>
          </cell>
          <cell r="M39">
            <v>0</v>
          </cell>
          <cell r="N39" t="str">
            <v xml:space="preserve"> 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 t="str">
            <v xml:space="preserve"> 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 t="str">
            <v xml:space="preserve"> </v>
          </cell>
          <cell r="AB39">
            <v>0</v>
          </cell>
          <cell r="AC39">
            <v>0</v>
          </cell>
          <cell r="AD39">
            <v>8569152</v>
          </cell>
          <cell r="AF39">
            <v>8569152</v>
          </cell>
          <cell r="AG39">
            <v>5712768</v>
          </cell>
          <cell r="AI39">
            <v>5712768</v>
          </cell>
          <cell r="AJ39">
            <v>1.5</v>
          </cell>
          <cell r="AK39">
            <v>281549459</v>
          </cell>
          <cell r="AL39">
            <v>178650663.76999998</v>
          </cell>
        </row>
        <row r="40">
          <cell r="B40">
            <v>430883</v>
          </cell>
          <cell r="C40">
            <v>1</v>
          </cell>
          <cell r="D40">
            <v>2</v>
          </cell>
          <cell r="E40">
            <v>0</v>
          </cell>
          <cell r="F40">
            <v>128282772.91</v>
          </cell>
          <cell r="G40">
            <v>189583489</v>
          </cell>
          <cell r="H40">
            <v>128282772.91</v>
          </cell>
          <cell r="I40">
            <v>128282772.91</v>
          </cell>
          <cell r="J40">
            <v>0.10089647692418754</v>
          </cell>
          <cell r="K40">
            <v>11653543</v>
          </cell>
          <cell r="L40">
            <v>0</v>
          </cell>
          <cell r="M40">
            <v>0</v>
          </cell>
          <cell r="N40" t="str">
            <v xml:space="preserve"> 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 t="str">
            <v xml:space="preserve"> 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 xml:space="preserve"> </v>
          </cell>
          <cell r="AB40">
            <v>0</v>
          </cell>
          <cell r="AC40">
            <v>0</v>
          </cell>
          <cell r="AD40">
            <v>11653543</v>
          </cell>
          <cell r="AF40">
            <v>11653543</v>
          </cell>
          <cell r="AG40">
            <v>7769029</v>
          </cell>
          <cell r="AI40">
            <v>7769029</v>
          </cell>
          <cell r="AJ40">
            <v>1.4999999356418929</v>
          </cell>
          <cell r="AK40">
            <v>189583489</v>
          </cell>
          <cell r="AL40">
            <v>49647173.090000004</v>
          </cell>
        </row>
        <row r="41">
          <cell r="B41">
            <v>341006</v>
          </cell>
          <cell r="C41">
            <v>1</v>
          </cell>
          <cell r="D41">
            <v>2</v>
          </cell>
          <cell r="E41">
            <v>0</v>
          </cell>
          <cell r="F41">
            <v>38739783.609999999</v>
          </cell>
          <cell r="G41">
            <v>205731695</v>
          </cell>
          <cell r="H41">
            <v>38739783.609999999</v>
          </cell>
          <cell r="I41">
            <v>38739783.609999999</v>
          </cell>
          <cell r="J41">
            <v>3.0469466744351057E-2</v>
          </cell>
          <cell r="K41">
            <v>3519223</v>
          </cell>
          <cell r="L41">
            <v>0</v>
          </cell>
          <cell r="M41">
            <v>0</v>
          </cell>
          <cell r="N41" t="str">
            <v xml:space="preserve"> 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 xml:space="preserve"> 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 t="str">
            <v xml:space="preserve"> </v>
          </cell>
          <cell r="AB41">
            <v>0</v>
          </cell>
          <cell r="AC41">
            <v>0</v>
          </cell>
          <cell r="AD41">
            <v>3519223</v>
          </cell>
          <cell r="AF41">
            <v>3519223</v>
          </cell>
          <cell r="AG41">
            <v>2346149</v>
          </cell>
          <cell r="AI41">
            <v>2346149</v>
          </cell>
          <cell r="AJ41">
            <v>1.4999997868848056</v>
          </cell>
          <cell r="AK41">
            <v>205731695</v>
          </cell>
          <cell r="AL41">
            <v>163472688.38999999</v>
          </cell>
        </row>
        <row r="42">
          <cell r="B42">
            <v>301279</v>
          </cell>
          <cell r="C42">
            <v>1</v>
          </cell>
          <cell r="D42">
            <v>2</v>
          </cell>
          <cell r="E42">
            <v>0</v>
          </cell>
          <cell r="F42">
            <v>59863787.18</v>
          </cell>
          <cell r="G42">
            <v>66887832</v>
          </cell>
          <cell r="H42">
            <v>59863787.18</v>
          </cell>
          <cell r="I42">
            <v>59863787.18</v>
          </cell>
          <cell r="J42">
            <v>4.7083837406904895E-2</v>
          </cell>
          <cell r="K42">
            <v>5438183</v>
          </cell>
          <cell r="L42">
            <v>0</v>
          </cell>
          <cell r="M42">
            <v>0</v>
          </cell>
          <cell r="N42" t="str">
            <v xml:space="preserve"> 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 xml:space="preserve"> 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 t="str">
            <v xml:space="preserve"> </v>
          </cell>
          <cell r="AB42">
            <v>0</v>
          </cell>
          <cell r="AC42">
            <v>0</v>
          </cell>
          <cell r="AD42">
            <v>5438183</v>
          </cell>
          <cell r="AF42">
            <v>5438183</v>
          </cell>
          <cell r="AG42">
            <v>3625455</v>
          </cell>
          <cell r="AI42">
            <v>3625455</v>
          </cell>
          <cell r="AJ42">
            <v>1.500000137913724</v>
          </cell>
          <cell r="AK42">
            <v>66887832</v>
          </cell>
          <cell r="AL42">
            <v>1585861.8200000003</v>
          </cell>
        </row>
        <row r="43">
          <cell r="B43">
            <v>370782</v>
          </cell>
          <cell r="C43">
            <v>1</v>
          </cell>
          <cell r="D43">
            <v>2</v>
          </cell>
          <cell r="E43">
            <v>0</v>
          </cell>
          <cell r="F43">
            <v>50682026.600000001</v>
          </cell>
          <cell r="G43">
            <v>58761499</v>
          </cell>
          <cell r="H43">
            <v>50682026.600000001</v>
          </cell>
          <cell r="I43">
            <v>50682026.600000001</v>
          </cell>
          <cell r="J43">
            <v>3.9862234120130541E-2</v>
          </cell>
          <cell r="K43">
            <v>4604088</v>
          </cell>
          <cell r="L43">
            <v>0</v>
          </cell>
          <cell r="M43">
            <v>0</v>
          </cell>
          <cell r="N43" t="str">
            <v xml:space="preserve"> 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 xml:space="preserve"> 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 t="str">
            <v xml:space="preserve"> </v>
          </cell>
          <cell r="AB43">
            <v>0</v>
          </cell>
          <cell r="AC43">
            <v>0</v>
          </cell>
          <cell r="AD43">
            <v>4604088</v>
          </cell>
          <cell r="AF43">
            <v>4604088</v>
          </cell>
          <cell r="AG43">
            <v>3069392</v>
          </cell>
          <cell r="AI43">
            <v>3069392</v>
          </cell>
          <cell r="AJ43">
            <v>1.5</v>
          </cell>
          <cell r="AK43">
            <v>58761499</v>
          </cell>
          <cell r="AL43">
            <v>3475384.3999999985</v>
          </cell>
        </row>
        <row r="44">
          <cell r="B44">
            <v>190034</v>
          </cell>
          <cell r="C44">
            <v>1</v>
          </cell>
          <cell r="D44">
            <v>3</v>
          </cell>
          <cell r="E44">
            <v>0</v>
          </cell>
          <cell r="F44">
            <v>6869098.9000000004</v>
          </cell>
          <cell r="G44">
            <v>24300168</v>
          </cell>
          <cell r="H44">
            <v>6869098.9000000004</v>
          </cell>
          <cell r="I44">
            <v>6869098.9000000004</v>
          </cell>
          <cell r="J44">
            <v>5.4026574491030941E-3</v>
          </cell>
          <cell r="K44">
            <v>624007</v>
          </cell>
          <cell r="L44">
            <v>0</v>
          </cell>
          <cell r="M44">
            <v>0</v>
          </cell>
          <cell r="N44" t="str">
            <v xml:space="preserve"> 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 xml:space="preserve"> 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 t="str">
            <v xml:space="preserve"> </v>
          </cell>
          <cell r="AB44">
            <v>0</v>
          </cell>
          <cell r="AC44">
            <v>0</v>
          </cell>
          <cell r="AD44">
            <v>624007</v>
          </cell>
          <cell r="AF44">
            <v>624007</v>
          </cell>
          <cell r="AG44">
            <v>416005</v>
          </cell>
          <cell r="AI44">
            <v>416005</v>
          </cell>
          <cell r="AJ44">
            <v>1.4999987980913692</v>
          </cell>
          <cell r="AK44">
            <v>24300168</v>
          </cell>
          <cell r="AL44">
            <v>16807062.100000001</v>
          </cell>
        </row>
        <row r="45">
          <cell r="B45">
            <v>70924</v>
          </cell>
          <cell r="C45">
            <v>1</v>
          </cell>
          <cell r="D45">
            <v>3</v>
          </cell>
          <cell r="E45">
            <v>0</v>
          </cell>
          <cell r="F45">
            <v>27632534.210000001</v>
          </cell>
          <cell r="G45">
            <v>179227993</v>
          </cell>
          <cell r="H45">
            <v>27632534.210000001</v>
          </cell>
          <cell r="I45">
            <v>27632534.210000001</v>
          </cell>
          <cell r="J45">
            <v>2.1733435340005453E-2</v>
          </cell>
          <cell r="K45">
            <v>2510212</v>
          </cell>
          <cell r="L45">
            <v>0</v>
          </cell>
          <cell r="M45">
            <v>0</v>
          </cell>
          <cell r="N45" t="str">
            <v xml:space="preserve"> 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 xml:space="preserve"> 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 t="str">
            <v xml:space="preserve"> </v>
          </cell>
          <cell r="AB45">
            <v>0</v>
          </cell>
          <cell r="AC45">
            <v>0</v>
          </cell>
          <cell r="AD45">
            <v>2510212</v>
          </cell>
          <cell r="AF45">
            <v>2510212</v>
          </cell>
          <cell r="AG45">
            <v>1673475</v>
          </cell>
          <cell r="AI45">
            <v>1673475</v>
          </cell>
          <cell r="AJ45">
            <v>1.4999997012205142</v>
          </cell>
          <cell r="AK45">
            <v>179227993</v>
          </cell>
          <cell r="AL45">
            <v>149085246.78999999</v>
          </cell>
        </row>
        <row r="46">
          <cell r="B46">
            <v>130699</v>
          </cell>
          <cell r="C46">
            <v>1</v>
          </cell>
          <cell r="D46">
            <v>3</v>
          </cell>
          <cell r="E46">
            <v>0</v>
          </cell>
          <cell r="F46">
            <v>4416456.2699999996</v>
          </cell>
          <cell r="G46">
            <v>20271255</v>
          </cell>
          <cell r="H46">
            <v>4416456.2699999996</v>
          </cell>
          <cell r="I46">
            <v>4416456.2699999996</v>
          </cell>
          <cell r="J46">
            <v>3.4736143289119861E-3</v>
          </cell>
          <cell r="K46">
            <v>401202</v>
          </cell>
          <cell r="L46">
            <v>0</v>
          </cell>
          <cell r="M46">
            <v>0</v>
          </cell>
          <cell r="N46" t="str">
            <v xml:space="preserve"> 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 xml:space="preserve"> 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 t="str">
            <v xml:space="preserve"> </v>
          </cell>
          <cell r="AB46">
            <v>0</v>
          </cell>
          <cell r="AC46">
            <v>0</v>
          </cell>
          <cell r="AD46">
            <v>401202</v>
          </cell>
          <cell r="AF46">
            <v>401202</v>
          </cell>
          <cell r="AG46">
            <v>267468</v>
          </cell>
          <cell r="AI46">
            <v>267468</v>
          </cell>
          <cell r="AJ46">
            <v>1.5</v>
          </cell>
          <cell r="AK46">
            <v>20271255</v>
          </cell>
          <cell r="AL46">
            <v>15453596.73</v>
          </cell>
        </row>
        <row r="47">
          <cell r="B47">
            <v>362041</v>
          </cell>
          <cell r="C47">
            <v>1</v>
          </cell>
          <cell r="D47">
            <v>3</v>
          </cell>
          <cell r="E47">
            <v>0</v>
          </cell>
          <cell r="F47">
            <v>432667.39</v>
          </cell>
          <cell r="G47">
            <v>13737740</v>
          </cell>
          <cell r="H47">
            <v>432667.39</v>
          </cell>
          <cell r="I47">
            <v>432667.39</v>
          </cell>
          <cell r="J47">
            <v>3.4029990419376453E-4</v>
          </cell>
          <cell r="K47">
            <v>39305</v>
          </cell>
          <cell r="L47">
            <v>0</v>
          </cell>
          <cell r="M47">
            <v>0</v>
          </cell>
          <cell r="N47" t="str">
            <v xml:space="preserve"> 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 xml:space="preserve"> 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 t="str">
            <v xml:space="preserve"> </v>
          </cell>
          <cell r="AB47">
            <v>0</v>
          </cell>
          <cell r="AC47">
            <v>0</v>
          </cell>
          <cell r="AD47">
            <v>39305</v>
          </cell>
          <cell r="AF47">
            <v>39305</v>
          </cell>
          <cell r="AG47">
            <v>26203</v>
          </cell>
          <cell r="AI47">
            <v>26203</v>
          </cell>
          <cell r="AJ47">
            <v>1.5000190817845285</v>
          </cell>
          <cell r="AK47">
            <v>13737740</v>
          </cell>
          <cell r="AL47">
            <v>13265767.609999999</v>
          </cell>
        </row>
        <row r="48">
          <cell r="B48">
            <v>334048</v>
          </cell>
          <cell r="C48">
            <v>1</v>
          </cell>
          <cell r="D48">
            <v>3</v>
          </cell>
          <cell r="E48">
            <v>0</v>
          </cell>
          <cell r="F48">
            <v>2435114.0699999998</v>
          </cell>
          <cell r="G48">
            <v>5217357</v>
          </cell>
          <cell r="H48">
            <v>2435114.0699999998</v>
          </cell>
          <cell r="I48">
            <v>2435114.0699999998</v>
          </cell>
          <cell r="J48">
            <v>1.9152566240822726E-3</v>
          </cell>
          <cell r="K48">
            <v>221212</v>
          </cell>
          <cell r="L48">
            <v>0</v>
          </cell>
          <cell r="M48">
            <v>0</v>
          </cell>
          <cell r="N48" t="str">
            <v xml:space="preserve"> 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 xml:space="preserve"> 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 t="str">
            <v xml:space="preserve"> </v>
          </cell>
          <cell r="AB48">
            <v>0</v>
          </cell>
          <cell r="AC48">
            <v>0</v>
          </cell>
          <cell r="AD48">
            <v>221212</v>
          </cell>
          <cell r="AF48">
            <v>221212</v>
          </cell>
          <cell r="AG48">
            <v>147475</v>
          </cell>
          <cell r="AI48">
            <v>147475</v>
          </cell>
          <cell r="AJ48">
            <v>1.4999966095948465</v>
          </cell>
          <cell r="AK48">
            <v>5217357</v>
          </cell>
          <cell r="AL48">
            <v>2561030.9300000002</v>
          </cell>
        </row>
        <row r="49">
          <cell r="B49">
            <v>274043</v>
          </cell>
          <cell r="C49">
            <v>1</v>
          </cell>
          <cell r="D49">
            <v>3</v>
          </cell>
          <cell r="E49">
            <v>0</v>
          </cell>
          <cell r="F49">
            <v>9856976.5500000007</v>
          </cell>
          <cell r="G49">
            <v>9964802</v>
          </cell>
          <cell r="H49">
            <v>9856976.5500000007</v>
          </cell>
          <cell r="I49">
            <v>9856976.5500000007</v>
          </cell>
          <cell r="J49">
            <v>7.7526715743591957E-3</v>
          </cell>
          <cell r="K49">
            <v>895434</v>
          </cell>
          <cell r="L49" t="str">
            <v>XXXXX</v>
          </cell>
          <cell r="M49">
            <v>0</v>
          </cell>
          <cell r="N49" t="str">
            <v xml:space="preserve"> 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 xml:space="preserve"> 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 t="str">
            <v xml:space="preserve"> </v>
          </cell>
          <cell r="AB49">
            <v>0</v>
          </cell>
          <cell r="AC49">
            <v>0</v>
          </cell>
          <cell r="AD49">
            <v>895434</v>
          </cell>
          <cell r="AF49">
            <v>895434</v>
          </cell>
          <cell r="AG49">
            <v>596956</v>
          </cell>
          <cell r="AI49">
            <v>596956</v>
          </cell>
          <cell r="AJ49">
            <v>1.5</v>
          </cell>
          <cell r="AK49">
            <v>9964802</v>
          </cell>
          <cell r="AL49">
            <v>-787608.55000000075</v>
          </cell>
        </row>
        <row r="50">
          <cell r="B50">
            <v>500967</v>
          </cell>
          <cell r="C50">
            <v>1</v>
          </cell>
          <cell r="D50">
            <v>3</v>
          </cell>
          <cell r="E50">
            <v>0</v>
          </cell>
          <cell r="F50">
            <v>428749.94</v>
          </cell>
          <cell r="G50">
            <v>11338337</v>
          </cell>
          <cell r="H50">
            <v>428749.94</v>
          </cell>
          <cell r="I50">
            <v>428749.94</v>
          </cell>
          <cell r="J50">
            <v>3.3721876637174414E-4</v>
          </cell>
          <cell r="K50">
            <v>38949</v>
          </cell>
          <cell r="L50">
            <v>0</v>
          </cell>
          <cell r="M50">
            <v>0</v>
          </cell>
          <cell r="N50" t="str">
            <v xml:space="preserve"> 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 xml:space="preserve"> 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 xml:space="preserve"> </v>
          </cell>
          <cell r="AB50">
            <v>0</v>
          </cell>
          <cell r="AC50">
            <v>0</v>
          </cell>
          <cell r="AD50">
            <v>38949</v>
          </cell>
          <cell r="AF50">
            <v>38949</v>
          </cell>
          <cell r="AG50">
            <v>25966</v>
          </cell>
          <cell r="AI50">
            <v>25966</v>
          </cell>
          <cell r="AJ50">
            <v>1.5</v>
          </cell>
          <cell r="AK50">
            <v>11338337</v>
          </cell>
          <cell r="AL50">
            <v>10870638.060000001</v>
          </cell>
        </row>
        <row r="51">
          <cell r="B51">
            <v>130760</v>
          </cell>
          <cell r="C51">
            <v>1</v>
          </cell>
          <cell r="D51">
            <v>3</v>
          </cell>
          <cell r="E51">
            <v>0</v>
          </cell>
          <cell r="F51">
            <v>1450769.55</v>
          </cell>
          <cell r="G51">
            <v>9729511</v>
          </cell>
          <cell r="H51">
            <v>1450769.55</v>
          </cell>
          <cell r="I51">
            <v>1450769.55</v>
          </cell>
          <cell r="J51">
            <v>1.1410537292219571E-3</v>
          </cell>
          <cell r="K51">
            <v>131792</v>
          </cell>
          <cell r="L51">
            <v>0</v>
          </cell>
          <cell r="M51">
            <v>0</v>
          </cell>
          <cell r="N51" t="str">
            <v xml:space="preserve"> 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 t="str">
            <v xml:space="preserve"> 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 t="str">
            <v xml:space="preserve"> </v>
          </cell>
          <cell r="AB51">
            <v>0</v>
          </cell>
          <cell r="AC51">
            <v>0</v>
          </cell>
          <cell r="AD51">
            <v>131792</v>
          </cell>
          <cell r="AF51">
            <v>131792</v>
          </cell>
          <cell r="AG51">
            <v>87861</v>
          </cell>
          <cell r="AI51">
            <v>87861</v>
          </cell>
          <cell r="AJ51">
            <v>1.5000056908070702</v>
          </cell>
          <cell r="AK51">
            <v>9729511</v>
          </cell>
          <cell r="AL51">
            <v>8146949.4500000002</v>
          </cell>
        </row>
        <row r="52">
          <cell r="B52">
            <v>391010</v>
          </cell>
          <cell r="C52">
            <v>1</v>
          </cell>
          <cell r="D52">
            <v>3</v>
          </cell>
          <cell r="E52">
            <v>0</v>
          </cell>
          <cell r="F52">
            <v>31344413.879999999</v>
          </cell>
          <cell r="G52">
            <v>63654016</v>
          </cell>
          <cell r="H52">
            <v>31344413.879999999</v>
          </cell>
          <cell r="I52">
            <v>31344413.879999999</v>
          </cell>
          <cell r="J52">
            <v>2.4652888770687578E-2</v>
          </cell>
          <cell r="K52">
            <v>2847409</v>
          </cell>
          <cell r="L52">
            <v>0</v>
          </cell>
          <cell r="M52">
            <v>0</v>
          </cell>
          <cell r="N52" t="str">
            <v xml:space="preserve"> 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 xml:space="preserve"> 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 xml:space="preserve"> </v>
          </cell>
          <cell r="AB52">
            <v>0</v>
          </cell>
          <cell r="AC52">
            <v>0</v>
          </cell>
          <cell r="AD52">
            <v>2847409</v>
          </cell>
          <cell r="AF52">
            <v>2847409</v>
          </cell>
          <cell r="AG52">
            <v>1898273</v>
          </cell>
          <cell r="AI52">
            <v>1898273</v>
          </cell>
          <cell r="AJ52">
            <v>1.4999997366026909</v>
          </cell>
          <cell r="AK52">
            <v>63654016</v>
          </cell>
          <cell r="AL52">
            <v>29462193.120000001</v>
          </cell>
        </row>
        <row r="53">
          <cell r="B53">
            <v>400511</v>
          </cell>
          <cell r="C53">
            <v>1</v>
          </cell>
          <cell r="D53">
            <v>3</v>
          </cell>
          <cell r="E53">
            <v>1</v>
          </cell>
          <cell r="F53">
            <v>0</v>
          </cell>
          <cell r="G53">
            <v>24902295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 t="str">
            <v xml:space="preserve"> 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 t="str">
            <v xml:space="preserve"> 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 xml:space="preserve"> </v>
          </cell>
          <cell r="AB53">
            <v>0</v>
          </cell>
          <cell r="AC53">
            <v>0</v>
          </cell>
          <cell r="AD53">
            <v>0</v>
          </cell>
          <cell r="AF53">
            <v>0</v>
          </cell>
          <cell r="AG53">
            <v>0</v>
          </cell>
          <cell r="AI53">
            <v>0</v>
          </cell>
          <cell r="AJ53" t="str">
            <v xml:space="preserve"> </v>
          </cell>
          <cell r="AK53">
            <v>24902295</v>
          </cell>
          <cell r="AL53">
            <v>24902295</v>
          </cell>
        </row>
        <row r="54">
          <cell r="B54">
            <v>410782</v>
          </cell>
          <cell r="C54">
            <v>1</v>
          </cell>
          <cell r="D54">
            <v>3</v>
          </cell>
          <cell r="E54">
            <v>0</v>
          </cell>
          <cell r="F54">
            <v>15714351.640000001</v>
          </cell>
          <cell r="G54">
            <v>146100129</v>
          </cell>
          <cell r="H54">
            <v>15714351.640000001</v>
          </cell>
          <cell r="I54">
            <v>15714351.640000001</v>
          </cell>
          <cell r="J54">
            <v>1.2359591873931444E-2</v>
          </cell>
          <cell r="K54">
            <v>1427533</v>
          </cell>
          <cell r="L54">
            <v>0</v>
          </cell>
          <cell r="M54">
            <v>0</v>
          </cell>
          <cell r="N54" t="str">
            <v xml:space="preserve"> 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 t="str">
            <v xml:space="preserve"> 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 t="str">
            <v xml:space="preserve"> </v>
          </cell>
          <cell r="AB54">
            <v>0</v>
          </cell>
          <cell r="AC54">
            <v>0</v>
          </cell>
          <cell r="AD54">
            <v>1427533</v>
          </cell>
          <cell r="AF54">
            <v>1427533</v>
          </cell>
          <cell r="AG54">
            <v>951689</v>
          </cell>
          <cell r="AI54">
            <v>951689</v>
          </cell>
          <cell r="AJ54">
            <v>1.4999994746182839</v>
          </cell>
          <cell r="AK54">
            <v>146100129</v>
          </cell>
          <cell r="AL54">
            <v>128958244.36</v>
          </cell>
        </row>
        <row r="55">
          <cell r="B55">
            <v>540816</v>
          </cell>
          <cell r="C55">
            <v>1</v>
          </cell>
          <cell r="D55">
            <v>3</v>
          </cell>
          <cell r="E55">
            <v>0</v>
          </cell>
          <cell r="F55">
            <v>1438424.59</v>
          </cell>
          <cell r="G55">
            <v>5804586</v>
          </cell>
          <cell r="H55">
            <v>1438424.59</v>
          </cell>
          <cell r="I55">
            <v>1438424.59</v>
          </cell>
          <cell r="J55">
            <v>1.1313442184005479E-3</v>
          </cell>
          <cell r="K55">
            <v>130670</v>
          </cell>
          <cell r="L55">
            <v>0</v>
          </cell>
          <cell r="M55">
            <v>0</v>
          </cell>
          <cell r="N55" t="str">
            <v xml:space="preserve"> 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 t="str">
            <v xml:space="preserve"> 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 t="str">
            <v xml:space="preserve"> </v>
          </cell>
          <cell r="AB55">
            <v>0</v>
          </cell>
          <cell r="AC55">
            <v>0</v>
          </cell>
          <cell r="AD55">
            <v>130670</v>
          </cell>
          <cell r="AF55">
            <v>130670</v>
          </cell>
          <cell r="AG55">
            <v>87113</v>
          </cell>
          <cell r="AI55">
            <v>87113</v>
          </cell>
          <cell r="AJ55">
            <v>1.5000057396714612</v>
          </cell>
          <cell r="AK55">
            <v>5804586</v>
          </cell>
          <cell r="AL55">
            <v>4235491.41</v>
          </cell>
        </row>
        <row r="56">
          <cell r="B56">
            <v>551061</v>
          </cell>
          <cell r="C56">
            <v>1</v>
          </cell>
          <cell r="D56">
            <v>3</v>
          </cell>
          <cell r="E56">
            <v>0</v>
          </cell>
          <cell r="F56">
            <v>566610.31999999995</v>
          </cell>
          <cell r="G56">
            <v>9963472</v>
          </cell>
          <cell r="H56">
            <v>566610.31999999995</v>
          </cell>
          <cell r="I56">
            <v>566610.31999999995</v>
          </cell>
          <cell r="J56">
            <v>4.4564818626889873E-4</v>
          </cell>
          <cell r="K56">
            <v>51472</v>
          </cell>
          <cell r="L56">
            <v>0</v>
          </cell>
          <cell r="M56">
            <v>0</v>
          </cell>
          <cell r="N56" t="str">
            <v xml:space="preserve"> 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 t="str">
            <v xml:space="preserve"> 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 t="str">
            <v xml:space="preserve"> </v>
          </cell>
          <cell r="AB56">
            <v>0</v>
          </cell>
          <cell r="AC56">
            <v>0</v>
          </cell>
          <cell r="AD56">
            <v>51472</v>
          </cell>
          <cell r="AF56">
            <v>51472</v>
          </cell>
          <cell r="AG56">
            <v>34315</v>
          </cell>
          <cell r="AI56">
            <v>34315</v>
          </cell>
          <cell r="AJ56">
            <v>1.4999854291126329</v>
          </cell>
          <cell r="AK56">
            <v>9963472</v>
          </cell>
          <cell r="AL56">
            <v>9345389.6799999997</v>
          </cell>
        </row>
        <row r="57">
          <cell r="B57">
            <v>560481</v>
          </cell>
          <cell r="C57">
            <v>1</v>
          </cell>
          <cell r="D57">
            <v>3</v>
          </cell>
          <cell r="E57">
            <v>0</v>
          </cell>
          <cell r="F57">
            <v>27651265.850000001</v>
          </cell>
          <cell r="G57">
            <v>81920786</v>
          </cell>
          <cell r="H57">
            <v>27651265.850000001</v>
          </cell>
          <cell r="I57">
            <v>27651265.850000001</v>
          </cell>
          <cell r="J57">
            <v>2.1748168078004015E-2</v>
          </cell>
          <cell r="K57">
            <v>2511913</v>
          </cell>
          <cell r="L57">
            <v>0</v>
          </cell>
          <cell r="M57">
            <v>0</v>
          </cell>
          <cell r="N57" t="str">
            <v xml:space="preserve"> 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 t="str">
            <v xml:space="preserve"> 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 t="str">
            <v xml:space="preserve"> </v>
          </cell>
          <cell r="AB57">
            <v>0</v>
          </cell>
          <cell r="AC57">
            <v>0</v>
          </cell>
          <cell r="AD57">
            <v>2511913</v>
          </cell>
          <cell r="AF57">
            <v>2511913</v>
          </cell>
          <cell r="AG57">
            <v>1674609</v>
          </cell>
          <cell r="AI57">
            <v>1674609</v>
          </cell>
          <cell r="AJ57">
            <v>1.4999997014228397</v>
          </cell>
          <cell r="AK57">
            <v>81920786</v>
          </cell>
          <cell r="AL57">
            <v>51757607.149999999</v>
          </cell>
        </row>
        <row r="58">
          <cell r="B58">
            <v>100697</v>
          </cell>
          <cell r="C58">
            <v>1</v>
          </cell>
          <cell r="D58">
            <v>4</v>
          </cell>
          <cell r="E58">
            <v>0</v>
          </cell>
          <cell r="F58">
            <v>139829.81</v>
          </cell>
          <cell r="G58">
            <v>6731737</v>
          </cell>
          <cell r="H58">
            <v>139829.81</v>
          </cell>
          <cell r="I58">
            <v>139829.81</v>
          </cell>
          <cell r="J58">
            <v>1.0997840846390641E-4</v>
          </cell>
          <cell r="K58">
            <v>12703</v>
          </cell>
          <cell r="L58">
            <v>0</v>
          </cell>
          <cell r="M58">
            <v>0</v>
          </cell>
          <cell r="N58" t="str">
            <v xml:space="preserve"> 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 t="str">
            <v xml:space="preserve"> 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 t="str">
            <v xml:space="preserve"> </v>
          </cell>
          <cell r="AB58">
            <v>0</v>
          </cell>
          <cell r="AC58">
            <v>0</v>
          </cell>
          <cell r="AD58">
            <v>12703</v>
          </cell>
          <cell r="AF58">
            <v>12703</v>
          </cell>
          <cell r="AG58">
            <v>8469</v>
          </cell>
          <cell r="AI58">
            <v>8469</v>
          </cell>
          <cell r="AJ58">
            <v>1.4999409611524384</v>
          </cell>
          <cell r="AK58">
            <v>6731737</v>
          </cell>
          <cell r="AL58">
            <v>6579204.1900000004</v>
          </cell>
        </row>
        <row r="59">
          <cell r="B59">
            <v>320874</v>
          </cell>
          <cell r="C59">
            <v>1</v>
          </cell>
          <cell r="D59">
            <v>4</v>
          </cell>
          <cell r="E59">
            <v>0</v>
          </cell>
          <cell r="F59">
            <v>17295.32</v>
          </cell>
          <cell r="G59">
            <v>3549361</v>
          </cell>
          <cell r="H59">
            <v>17295.32</v>
          </cell>
          <cell r="I59">
            <v>17295.32</v>
          </cell>
          <cell r="J59">
            <v>1.3603049074256555E-5</v>
          </cell>
          <cell r="K59">
            <v>1571</v>
          </cell>
          <cell r="L59">
            <v>0</v>
          </cell>
          <cell r="M59">
            <v>0</v>
          </cell>
          <cell r="N59" t="str">
            <v xml:space="preserve"> 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 xml:space="preserve"> 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 t="str">
            <v xml:space="preserve"> </v>
          </cell>
          <cell r="AB59">
            <v>0</v>
          </cell>
          <cell r="AC59">
            <v>0</v>
          </cell>
          <cell r="AD59">
            <v>1571</v>
          </cell>
          <cell r="AF59">
            <v>1571</v>
          </cell>
          <cell r="AG59">
            <v>1047</v>
          </cell>
          <cell r="AI59">
            <v>1047</v>
          </cell>
          <cell r="AJ59">
            <v>1.5004775549188156</v>
          </cell>
          <cell r="AK59">
            <v>3549361</v>
          </cell>
          <cell r="AL59">
            <v>3530494.68</v>
          </cell>
        </row>
        <row r="60">
          <cell r="B60">
            <v>220733</v>
          </cell>
          <cell r="C60">
            <v>1</v>
          </cell>
          <cell r="D60">
            <v>4</v>
          </cell>
          <cell r="E60">
            <v>0</v>
          </cell>
          <cell r="F60">
            <v>14528.59</v>
          </cell>
          <cell r="G60">
            <v>4405569</v>
          </cell>
          <cell r="H60">
            <v>14528.59</v>
          </cell>
          <cell r="I60">
            <v>14528.59</v>
          </cell>
          <cell r="J60">
            <v>1.142697115461021E-5</v>
          </cell>
          <cell r="K60">
            <v>1320</v>
          </cell>
          <cell r="L60">
            <v>0</v>
          </cell>
          <cell r="M60">
            <v>0</v>
          </cell>
          <cell r="N60" t="str">
            <v xml:space="preserve"> 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 t="str">
            <v xml:space="preserve"> 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 t="str">
            <v xml:space="preserve"> </v>
          </cell>
          <cell r="AB60">
            <v>0</v>
          </cell>
          <cell r="AC60">
            <v>0</v>
          </cell>
          <cell r="AD60">
            <v>1320</v>
          </cell>
          <cell r="AF60">
            <v>1320</v>
          </cell>
          <cell r="AG60">
            <v>880</v>
          </cell>
          <cell r="AI60">
            <v>880</v>
          </cell>
          <cell r="AJ60">
            <v>1.5</v>
          </cell>
          <cell r="AK60">
            <v>4405569</v>
          </cell>
          <cell r="AL60">
            <v>4389720.41</v>
          </cell>
        </row>
        <row r="61">
          <cell r="B61">
            <v>150737</v>
          </cell>
          <cell r="C61">
            <v>1</v>
          </cell>
          <cell r="D61">
            <v>4</v>
          </cell>
          <cell r="E61">
            <v>0</v>
          </cell>
          <cell r="F61">
            <v>81322.75</v>
          </cell>
          <cell r="G61">
            <v>11873418</v>
          </cell>
          <cell r="H61">
            <v>81322.75</v>
          </cell>
          <cell r="I61">
            <v>81322.75</v>
          </cell>
          <cell r="J61">
            <v>6.3961658940308547E-5</v>
          </cell>
          <cell r="K61">
            <v>7388</v>
          </cell>
          <cell r="L61">
            <v>0</v>
          </cell>
          <cell r="M61">
            <v>0</v>
          </cell>
          <cell r="N61" t="str">
            <v xml:space="preserve"> 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 t="str">
            <v xml:space="preserve"> 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 t="str">
            <v xml:space="preserve"> </v>
          </cell>
          <cell r="AB61">
            <v>0</v>
          </cell>
          <cell r="AC61">
            <v>0</v>
          </cell>
          <cell r="AD61">
            <v>7388</v>
          </cell>
          <cell r="AF61">
            <v>7388</v>
          </cell>
          <cell r="AG61">
            <v>4925</v>
          </cell>
          <cell r="AI61">
            <v>4925</v>
          </cell>
          <cell r="AJ61">
            <v>1.5001015228426395</v>
          </cell>
          <cell r="AK61">
            <v>11873418</v>
          </cell>
          <cell r="AL61">
            <v>11784707.25</v>
          </cell>
        </row>
        <row r="62">
          <cell r="B62">
            <v>100745</v>
          </cell>
          <cell r="C62">
            <v>1</v>
          </cell>
          <cell r="D62">
            <v>4</v>
          </cell>
          <cell r="E62">
            <v>0</v>
          </cell>
          <cell r="F62">
            <v>206896.48</v>
          </cell>
          <cell r="G62">
            <v>3251434</v>
          </cell>
          <cell r="H62">
            <v>206896.48</v>
          </cell>
          <cell r="I62">
            <v>206896.48</v>
          </cell>
          <cell r="J62">
            <v>1.6272742977469859E-4</v>
          </cell>
          <cell r="K62">
            <v>18795</v>
          </cell>
          <cell r="L62">
            <v>0</v>
          </cell>
          <cell r="M62">
            <v>0</v>
          </cell>
          <cell r="N62" t="str">
            <v xml:space="preserve"> 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 t="str">
            <v xml:space="preserve"> 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 xml:space="preserve"> </v>
          </cell>
          <cell r="AB62">
            <v>0</v>
          </cell>
          <cell r="AC62">
            <v>0</v>
          </cell>
          <cell r="AD62">
            <v>18795</v>
          </cell>
          <cell r="AF62">
            <v>18795</v>
          </cell>
          <cell r="AG62">
            <v>12530</v>
          </cell>
          <cell r="AI62">
            <v>12530</v>
          </cell>
          <cell r="AJ62">
            <v>1.5</v>
          </cell>
          <cell r="AK62">
            <v>3251434</v>
          </cell>
          <cell r="AL62">
            <v>3025742.52</v>
          </cell>
        </row>
        <row r="63">
          <cell r="B63">
            <v>191261</v>
          </cell>
          <cell r="C63">
            <v>1</v>
          </cell>
          <cell r="D63">
            <v>4</v>
          </cell>
          <cell r="E63">
            <v>0</v>
          </cell>
          <cell r="F63">
            <v>4060486.14</v>
          </cell>
          <cell r="G63">
            <v>83311332</v>
          </cell>
          <cell r="H63">
            <v>4060486.14</v>
          </cell>
          <cell r="I63">
            <v>4060486.14</v>
          </cell>
          <cell r="J63">
            <v>3.1936380609181312E-3</v>
          </cell>
          <cell r="K63">
            <v>368865</v>
          </cell>
          <cell r="L63">
            <v>0</v>
          </cell>
          <cell r="M63">
            <v>0</v>
          </cell>
          <cell r="N63" t="str">
            <v xml:space="preserve"> 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 t="str">
            <v xml:space="preserve"> 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 t="str">
            <v xml:space="preserve"> </v>
          </cell>
          <cell r="AB63">
            <v>0</v>
          </cell>
          <cell r="AC63">
            <v>0</v>
          </cell>
          <cell r="AD63">
            <v>368865</v>
          </cell>
          <cell r="AF63">
            <v>368865</v>
          </cell>
          <cell r="AG63">
            <v>245910</v>
          </cell>
          <cell r="AI63">
            <v>245910</v>
          </cell>
          <cell r="AJ63">
            <v>1.5</v>
          </cell>
          <cell r="AK63">
            <v>83311332</v>
          </cell>
          <cell r="AL63">
            <v>78881980.859999999</v>
          </cell>
        </row>
        <row r="64">
          <cell r="B64">
            <v>191306</v>
          </cell>
          <cell r="C64">
            <v>1</v>
          </cell>
          <cell r="D64">
            <v>4</v>
          </cell>
          <cell r="E64">
            <v>0</v>
          </cell>
          <cell r="F64">
            <v>43838057.920000002</v>
          </cell>
          <cell r="G64">
            <v>64497934</v>
          </cell>
          <cell r="H64">
            <v>43838057.920000002</v>
          </cell>
          <cell r="I64">
            <v>43838057.920000002</v>
          </cell>
          <cell r="J64">
            <v>3.4479341995745739E-2</v>
          </cell>
          <cell r="K64">
            <v>3982364</v>
          </cell>
          <cell r="L64">
            <v>0</v>
          </cell>
          <cell r="M64">
            <v>0</v>
          </cell>
          <cell r="N64" t="str">
            <v xml:space="preserve"> 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 xml:space="preserve"> 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 t="str">
            <v xml:space="preserve"> </v>
          </cell>
          <cell r="AB64">
            <v>0</v>
          </cell>
          <cell r="AC64">
            <v>0</v>
          </cell>
          <cell r="AD64">
            <v>3982364</v>
          </cell>
          <cell r="AF64">
            <v>3982364</v>
          </cell>
          <cell r="AG64">
            <v>2654909</v>
          </cell>
          <cell r="AI64">
            <v>2654909</v>
          </cell>
          <cell r="AJ64">
            <v>1.5000001883303722</v>
          </cell>
          <cell r="AK64">
            <v>64497934</v>
          </cell>
          <cell r="AL64">
            <v>16677512.079999998</v>
          </cell>
        </row>
        <row r="65">
          <cell r="B65">
            <v>450936</v>
          </cell>
          <cell r="C65">
            <v>1</v>
          </cell>
          <cell r="D65">
            <v>4</v>
          </cell>
          <cell r="E65">
            <v>0</v>
          </cell>
          <cell r="F65">
            <v>188023.23</v>
          </cell>
          <cell r="G65">
            <v>9491547</v>
          </cell>
          <cell r="H65">
            <v>188023.23</v>
          </cell>
          <cell r="I65">
            <v>188023.23</v>
          </cell>
          <cell r="J65">
            <v>1.4788331321942741E-4</v>
          </cell>
          <cell r="K65">
            <v>17081</v>
          </cell>
          <cell r="L65">
            <v>0</v>
          </cell>
          <cell r="M65">
            <v>0</v>
          </cell>
          <cell r="N65" t="str">
            <v xml:space="preserve"> 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 t="str">
            <v xml:space="preserve"> 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 t="str">
            <v xml:space="preserve"> </v>
          </cell>
          <cell r="AB65">
            <v>0</v>
          </cell>
          <cell r="AC65">
            <v>0</v>
          </cell>
          <cell r="AD65">
            <v>17081</v>
          </cell>
          <cell r="AF65">
            <v>17081</v>
          </cell>
          <cell r="AG65">
            <v>11387</v>
          </cell>
          <cell r="AI65">
            <v>11387</v>
          </cell>
          <cell r="AJ65">
            <v>1.5000439097216123</v>
          </cell>
          <cell r="AK65">
            <v>9491547</v>
          </cell>
          <cell r="AL65">
            <v>9286442.7699999996</v>
          </cell>
        </row>
        <row r="66">
          <cell r="B66">
            <v>250956</v>
          </cell>
          <cell r="C66">
            <v>1</v>
          </cell>
          <cell r="D66">
            <v>4</v>
          </cell>
          <cell r="E66">
            <v>0</v>
          </cell>
          <cell r="F66">
            <v>89500.36</v>
          </cell>
          <cell r="G66">
            <v>6556941</v>
          </cell>
          <cell r="H66">
            <v>89500.36</v>
          </cell>
          <cell r="I66">
            <v>89500.36</v>
          </cell>
          <cell r="J66">
            <v>7.0393481545506434E-5</v>
          </cell>
          <cell r="K66">
            <v>8130</v>
          </cell>
          <cell r="L66">
            <v>0</v>
          </cell>
          <cell r="M66">
            <v>0</v>
          </cell>
          <cell r="N66" t="str">
            <v xml:space="preserve"> 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 t="str">
            <v xml:space="preserve"> 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 t="str">
            <v xml:space="preserve"> </v>
          </cell>
          <cell r="AB66">
            <v>0</v>
          </cell>
          <cell r="AC66">
            <v>0</v>
          </cell>
          <cell r="AD66">
            <v>8130</v>
          </cell>
          <cell r="AF66">
            <v>8130</v>
          </cell>
          <cell r="AG66">
            <v>5420</v>
          </cell>
          <cell r="AI66">
            <v>5420</v>
          </cell>
          <cell r="AJ66">
            <v>1.5</v>
          </cell>
          <cell r="AK66">
            <v>6556941</v>
          </cell>
          <cell r="AL66">
            <v>6459310.6399999997</v>
          </cell>
        </row>
        <row r="67">
          <cell r="B67">
            <v>361266</v>
          </cell>
          <cell r="C67">
            <v>1</v>
          </cell>
          <cell r="D67">
            <v>4</v>
          </cell>
          <cell r="E67">
            <v>0</v>
          </cell>
          <cell r="F67">
            <v>46721.4</v>
          </cell>
          <cell r="G67">
            <v>4808512</v>
          </cell>
          <cell r="H67">
            <v>46721.4</v>
          </cell>
          <cell r="I67">
            <v>46721.4</v>
          </cell>
          <cell r="J67">
            <v>3.6747137203472974E-5</v>
          </cell>
          <cell r="K67">
            <v>4244</v>
          </cell>
          <cell r="L67">
            <v>0</v>
          </cell>
          <cell r="M67">
            <v>0</v>
          </cell>
          <cell r="N67" t="str">
            <v xml:space="preserve"> 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 t="str">
            <v xml:space="preserve"> 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 t="str">
            <v xml:space="preserve"> </v>
          </cell>
          <cell r="AB67">
            <v>0</v>
          </cell>
          <cell r="AC67">
            <v>0</v>
          </cell>
          <cell r="AD67">
            <v>4244</v>
          </cell>
          <cell r="AF67">
            <v>4244</v>
          </cell>
          <cell r="AG67">
            <v>2829</v>
          </cell>
          <cell r="AI67">
            <v>2829</v>
          </cell>
          <cell r="AJ67">
            <v>1.5001767408978437</v>
          </cell>
          <cell r="AK67">
            <v>4808512</v>
          </cell>
          <cell r="AL67">
            <v>4757546.5999999996</v>
          </cell>
        </row>
        <row r="68">
          <cell r="B68">
            <v>100797</v>
          </cell>
          <cell r="C68">
            <v>1</v>
          </cell>
          <cell r="D68">
            <v>4</v>
          </cell>
          <cell r="E68">
            <v>0</v>
          </cell>
          <cell r="F68">
            <v>645673.27</v>
          </cell>
          <cell r="G68">
            <v>3130329</v>
          </cell>
          <cell r="H68">
            <v>645673.27</v>
          </cell>
          <cell r="I68">
            <v>645673.27</v>
          </cell>
          <cell r="J68">
            <v>5.0783247593832917E-4</v>
          </cell>
          <cell r="K68">
            <v>58655</v>
          </cell>
          <cell r="L68">
            <v>0</v>
          </cell>
          <cell r="M68">
            <v>0</v>
          </cell>
          <cell r="N68" t="str">
            <v xml:space="preserve"> 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 t="str">
            <v xml:space="preserve"> 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 t="str">
            <v xml:space="preserve"> </v>
          </cell>
          <cell r="AB68">
            <v>0</v>
          </cell>
          <cell r="AC68">
            <v>0</v>
          </cell>
          <cell r="AD68">
            <v>58655</v>
          </cell>
          <cell r="AF68">
            <v>58655</v>
          </cell>
          <cell r="AG68">
            <v>39103</v>
          </cell>
          <cell r="AI68">
            <v>39103</v>
          </cell>
          <cell r="AJ68">
            <v>1.5000127867427051</v>
          </cell>
          <cell r="AK68">
            <v>3130329</v>
          </cell>
          <cell r="AL68">
            <v>2426000.73</v>
          </cell>
        </row>
        <row r="69">
          <cell r="B69">
            <v>461024</v>
          </cell>
          <cell r="C69">
            <v>1</v>
          </cell>
          <cell r="D69">
            <v>4</v>
          </cell>
          <cell r="E69">
            <v>0</v>
          </cell>
          <cell r="F69">
            <v>0</v>
          </cell>
          <cell r="G69">
            <v>4219161</v>
          </cell>
          <cell r="H69">
            <v>0</v>
          </cell>
          <cell r="I69">
            <v>0</v>
          </cell>
          <cell r="J69" t="str">
            <v xml:space="preserve"> </v>
          </cell>
          <cell r="K69">
            <v>0</v>
          </cell>
          <cell r="L69">
            <v>0</v>
          </cell>
          <cell r="M69">
            <v>0</v>
          </cell>
          <cell r="N69" t="str">
            <v xml:space="preserve"> 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 t="str">
            <v xml:space="preserve"> 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 t="str">
            <v xml:space="preserve"> 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I69">
            <v>0</v>
          </cell>
          <cell r="AJ69" t="str">
            <v xml:space="preserve"> </v>
          </cell>
          <cell r="AK69">
            <v>4219161</v>
          </cell>
          <cell r="AL69">
            <v>4219161</v>
          </cell>
        </row>
        <row r="70">
          <cell r="B70">
            <v>141338</v>
          </cell>
          <cell r="C70">
            <v>1</v>
          </cell>
          <cell r="D70">
            <v>4</v>
          </cell>
          <cell r="E70">
            <v>0</v>
          </cell>
          <cell r="F70">
            <v>0</v>
          </cell>
          <cell r="G70">
            <v>4310237</v>
          </cell>
          <cell r="H70">
            <v>0</v>
          </cell>
          <cell r="I70">
            <v>0</v>
          </cell>
          <cell r="J70" t="str">
            <v xml:space="preserve"> </v>
          </cell>
          <cell r="K70">
            <v>0</v>
          </cell>
          <cell r="L70">
            <v>0</v>
          </cell>
          <cell r="M70">
            <v>0</v>
          </cell>
          <cell r="N70" t="str">
            <v xml:space="preserve"> 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 xml:space="preserve"> 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 t="str">
            <v xml:space="preserve"> </v>
          </cell>
          <cell r="AB70">
            <v>0</v>
          </cell>
          <cell r="AC70">
            <v>0</v>
          </cell>
          <cell r="AD70">
            <v>0</v>
          </cell>
          <cell r="AF70">
            <v>0</v>
          </cell>
          <cell r="AG70">
            <v>0</v>
          </cell>
          <cell r="AI70">
            <v>0</v>
          </cell>
          <cell r="AJ70" t="str">
            <v xml:space="preserve"> </v>
          </cell>
          <cell r="AK70">
            <v>4310237</v>
          </cell>
          <cell r="AL70">
            <v>4310237</v>
          </cell>
        </row>
        <row r="71">
          <cell r="B71">
            <v>250955</v>
          </cell>
          <cell r="C71">
            <v>1</v>
          </cell>
          <cell r="D71">
            <v>4</v>
          </cell>
          <cell r="E71">
            <v>0</v>
          </cell>
          <cell r="F71">
            <v>0</v>
          </cell>
          <cell r="G71">
            <v>3276751</v>
          </cell>
          <cell r="H71">
            <v>0</v>
          </cell>
          <cell r="I71">
            <v>0</v>
          </cell>
          <cell r="J71" t="str">
            <v xml:space="preserve"> </v>
          </cell>
          <cell r="K71">
            <v>0</v>
          </cell>
          <cell r="L71">
            <v>0</v>
          </cell>
          <cell r="M71">
            <v>0</v>
          </cell>
          <cell r="N71" t="str">
            <v xml:space="preserve"> 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str">
            <v xml:space="preserve"> 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 t="str">
            <v xml:space="preserve"> </v>
          </cell>
          <cell r="AB71">
            <v>0</v>
          </cell>
          <cell r="AC71">
            <v>0</v>
          </cell>
          <cell r="AD71">
            <v>0</v>
          </cell>
          <cell r="AF71">
            <v>0</v>
          </cell>
          <cell r="AG71">
            <v>0</v>
          </cell>
          <cell r="AI71">
            <v>0</v>
          </cell>
          <cell r="AJ71" t="str">
            <v xml:space="preserve"> </v>
          </cell>
          <cell r="AK71">
            <v>3276751</v>
          </cell>
          <cell r="AL71">
            <v>3276751</v>
          </cell>
        </row>
        <row r="72">
          <cell r="B72">
            <v>150808</v>
          </cell>
          <cell r="C72">
            <v>1</v>
          </cell>
          <cell r="D72">
            <v>4</v>
          </cell>
          <cell r="E72">
            <v>0</v>
          </cell>
          <cell r="F72">
            <v>24926.73</v>
          </cell>
          <cell r="G72">
            <v>4274832</v>
          </cell>
          <cell r="H72">
            <v>24926.73</v>
          </cell>
          <cell r="I72">
            <v>24926.73</v>
          </cell>
          <cell r="J72">
            <v>1.9605276540170584E-5</v>
          </cell>
          <cell r="K72">
            <v>2264</v>
          </cell>
          <cell r="L72">
            <v>0</v>
          </cell>
          <cell r="M72">
            <v>0</v>
          </cell>
          <cell r="N72" t="str">
            <v xml:space="preserve"> 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 xml:space="preserve"> 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 </v>
          </cell>
          <cell r="AB72">
            <v>0</v>
          </cell>
          <cell r="AC72">
            <v>0</v>
          </cell>
          <cell r="AD72">
            <v>2264</v>
          </cell>
          <cell r="AF72">
            <v>2264</v>
          </cell>
          <cell r="AG72">
            <v>1509</v>
          </cell>
          <cell r="AI72">
            <v>1509</v>
          </cell>
          <cell r="AJ72">
            <v>1.5003313452617628</v>
          </cell>
          <cell r="AK72">
            <v>4274832</v>
          </cell>
          <cell r="AL72">
            <v>4247641.2699999996</v>
          </cell>
        </row>
        <row r="73">
          <cell r="B73">
            <v>531059</v>
          </cell>
          <cell r="C73">
            <v>1</v>
          </cell>
          <cell r="D73">
            <v>4</v>
          </cell>
          <cell r="E73">
            <v>0</v>
          </cell>
          <cell r="F73">
            <v>31257.48</v>
          </cell>
          <cell r="G73">
            <v>2955231</v>
          </cell>
          <cell r="H73">
            <v>31257.48</v>
          </cell>
          <cell r="I73">
            <v>31257.48</v>
          </cell>
          <cell r="J73">
            <v>2.4584513867196025E-5</v>
          </cell>
          <cell r="K73">
            <v>2840</v>
          </cell>
          <cell r="L73">
            <v>0</v>
          </cell>
          <cell r="M73">
            <v>0</v>
          </cell>
          <cell r="N73" t="str">
            <v xml:space="preserve"> 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 t="str">
            <v xml:space="preserve"> 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 xml:space="preserve"> </v>
          </cell>
          <cell r="AB73">
            <v>0</v>
          </cell>
          <cell r="AC73">
            <v>0</v>
          </cell>
          <cell r="AD73">
            <v>2840</v>
          </cell>
          <cell r="AF73">
            <v>2840</v>
          </cell>
          <cell r="AG73">
            <v>1893</v>
          </cell>
          <cell r="AI73">
            <v>1893</v>
          </cell>
          <cell r="AJ73">
            <v>1.5002641310089804</v>
          </cell>
          <cell r="AK73">
            <v>2955231</v>
          </cell>
          <cell r="AL73">
            <v>2921133.52</v>
          </cell>
        </row>
        <row r="74">
          <cell r="B74">
            <v>424002</v>
          </cell>
          <cell r="C74">
            <v>1</v>
          </cell>
          <cell r="D74">
            <v>5</v>
          </cell>
          <cell r="E74">
            <v>0</v>
          </cell>
          <cell r="F74">
            <v>297520.96999999997</v>
          </cell>
          <cell r="G74">
            <v>5370160</v>
          </cell>
          <cell r="H74">
            <v>0</v>
          </cell>
          <cell r="I74">
            <v>0</v>
          </cell>
          <cell r="J74" t="str">
            <v xml:space="preserve"> </v>
          </cell>
          <cell r="K74">
            <v>0</v>
          </cell>
          <cell r="L74">
            <v>0</v>
          </cell>
          <cell r="M74">
            <v>0</v>
          </cell>
          <cell r="N74" t="str">
            <v xml:space="preserve"> 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 t="str">
            <v xml:space="preserve"> 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 xml:space="preserve"> </v>
          </cell>
          <cell r="AB74">
            <v>0</v>
          </cell>
          <cell r="AC74">
            <v>0</v>
          </cell>
          <cell r="AD74">
            <v>0</v>
          </cell>
          <cell r="AF74">
            <v>0</v>
          </cell>
          <cell r="AG74">
            <v>0</v>
          </cell>
          <cell r="AI74">
            <v>0</v>
          </cell>
          <cell r="AJ74" t="str">
            <v xml:space="preserve"> </v>
          </cell>
          <cell r="AK74">
            <v>5370160</v>
          </cell>
          <cell r="AL74">
            <v>5072639.03</v>
          </cell>
        </row>
        <row r="75">
          <cell r="B75">
            <v>124004</v>
          </cell>
          <cell r="C75">
            <v>1</v>
          </cell>
          <cell r="D75">
            <v>5</v>
          </cell>
          <cell r="E75">
            <v>0</v>
          </cell>
          <cell r="F75">
            <v>106334.07</v>
          </cell>
          <cell r="G75">
            <v>2472928</v>
          </cell>
          <cell r="H75">
            <v>0</v>
          </cell>
          <cell r="I75">
            <v>0</v>
          </cell>
          <cell r="J75" t="str">
            <v xml:space="preserve"> </v>
          </cell>
          <cell r="K75">
            <v>0</v>
          </cell>
          <cell r="L75">
            <v>0</v>
          </cell>
          <cell r="M75">
            <v>0</v>
          </cell>
          <cell r="N75" t="str">
            <v xml:space="preserve"> 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 t="str">
            <v xml:space="preserve"> 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 xml:space="preserve"> </v>
          </cell>
          <cell r="AB75">
            <v>0</v>
          </cell>
          <cell r="AC75">
            <v>0</v>
          </cell>
          <cell r="AD75">
            <v>0</v>
          </cell>
          <cell r="AF75">
            <v>0</v>
          </cell>
          <cell r="AG75">
            <v>0</v>
          </cell>
          <cell r="AI75">
            <v>0</v>
          </cell>
          <cell r="AJ75" t="str">
            <v xml:space="preserve"> </v>
          </cell>
          <cell r="AK75">
            <v>2472928</v>
          </cell>
          <cell r="AL75">
            <v>2366593.9300000002</v>
          </cell>
        </row>
        <row r="76">
          <cell r="B76">
            <v>451019</v>
          </cell>
          <cell r="C76">
            <v>1</v>
          </cell>
          <cell r="D76">
            <v>5</v>
          </cell>
          <cell r="E76">
            <v>0</v>
          </cell>
          <cell r="F76">
            <v>104912.76</v>
          </cell>
          <cell r="G76">
            <v>200598</v>
          </cell>
          <cell r="H76">
            <v>0</v>
          </cell>
          <cell r="I76">
            <v>0</v>
          </cell>
          <cell r="J76" t="str">
            <v xml:space="preserve"> </v>
          </cell>
          <cell r="K76">
            <v>0</v>
          </cell>
          <cell r="L76">
            <v>0</v>
          </cell>
          <cell r="M76">
            <v>0</v>
          </cell>
          <cell r="N76" t="str">
            <v xml:space="preserve"> 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 xml:space="preserve"> 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 xml:space="preserve"> </v>
          </cell>
          <cell r="AB76">
            <v>0</v>
          </cell>
          <cell r="AC76">
            <v>0</v>
          </cell>
          <cell r="AD76">
            <v>0</v>
          </cell>
          <cell r="AF76">
            <v>0</v>
          </cell>
          <cell r="AG76">
            <v>0</v>
          </cell>
          <cell r="AI76">
            <v>0</v>
          </cell>
          <cell r="AJ76" t="str">
            <v xml:space="preserve"> </v>
          </cell>
          <cell r="AK76">
            <v>200598</v>
          </cell>
          <cell r="AL76">
            <v>95685.24</v>
          </cell>
        </row>
        <row r="77">
          <cell r="B77">
            <v>190930</v>
          </cell>
          <cell r="C77">
            <v>1</v>
          </cell>
          <cell r="D77">
            <v>5</v>
          </cell>
          <cell r="E77">
            <v>0</v>
          </cell>
          <cell r="F77">
            <v>78103.06</v>
          </cell>
          <cell r="G77">
            <v>8717085</v>
          </cell>
          <cell r="H77">
            <v>0</v>
          </cell>
          <cell r="I77">
            <v>0</v>
          </cell>
          <cell r="J77" t="str">
            <v xml:space="preserve"> </v>
          </cell>
          <cell r="K77">
            <v>0</v>
          </cell>
          <cell r="L77">
            <v>0</v>
          </cell>
          <cell r="M77">
            <v>0</v>
          </cell>
          <cell r="N77" t="str">
            <v xml:space="preserve"> 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 xml:space="preserve"> 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 t="str">
            <v xml:space="preserve"> </v>
          </cell>
          <cell r="AB77">
            <v>0</v>
          </cell>
          <cell r="AC77">
            <v>0</v>
          </cell>
          <cell r="AD77">
            <v>0</v>
          </cell>
          <cell r="AF77">
            <v>0</v>
          </cell>
          <cell r="AG77">
            <v>0</v>
          </cell>
          <cell r="AI77">
            <v>0</v>
          </cell>
          <cell r="AJ77" t="str">
            <v xml:space="preserve"> </v>
          </cell>
          <cell r="AK77">
            <v>8717085</v>
          </cell>
          <cell r="AL77">
            <v>8638981.9399999995</v>
          </cell>
        </row>
        <row r="78">
          <cell r="B78">
            <v>370673</v>
          </cell>
          <cell r="C78">
            <v>2</v>
          </cell>
          <cell r="D78">
            <v>1</v>
          </cell>
          <cell r="E78">
            <v>0</v>
          </cell>
          <cell r="F78">
            <v>4285910.1900000004</v>
          </cell>
          <cell r="G78">
            <v>44646734</v>
          </cell>
          <cell r="H78">
            <v>4285910.1900000004</v>
          </cell>
          <cell r="I78">
            <v>0</v>
          </cell>
          <cell r="J78" t="str">
            <v xml:space="preserve"> </v>
          </cell>
          <cell r="K78">
            <v>0</v>
          </cell>
          <cell r="L78">
            <v>0</v>
          </cell>
          <cell r="M78">
            <v>4285910.1900000004</v>
          </cell>
          <cell r="N78">
            <v>1.3852783405200037E-2</v>
          </cell>
          <cell r="O78">
            <v>533332</v>
          </cell>
          <cell r="P78">
            <v>23411.203954788063</v>
          </cell>
          <cell r="Q78">
            <v>566233</v>
          </cell>
          <cell r="R78">
            <v>589644</v>
          </cell>
          <cell r="S78">
            <v>0</v>
          </cell>
          <cell r="T78">
            <v>0</v>
          </cell>
          <cell r="U78" t="str">
            <v xml:space="preserve"> 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589644</v>
          </cell>
          <cell r="AA78">
            <v>1.5315428563472512E-2</v>
          </cell>
          <cell r="AB78">
            <v>589644</v>
          </cell>
          <cell r="AC78">
            <v>0</v>
          </cell>
          <cell r="AD78">
            <v>589644</v>
          </cell>
          <cell r="AF78">
            <v>589644</v>
          </cell>
          <cell r="AG78">
            <v>0</v>
          </cell>
          <cell r="AI78">
            <v>0</v>
          </cell>
          <cell r="AJ78" t="str">
            <v xml:space="preserve"> </v>
          </cell>
          <cell r="AK78">
            <v>44646734</v>
          </cell>
          <cell r="AL78">
            <v>39771179.810000002</v>
          </cell>
        </row>
        <row r="79">
          <cell r="B79">
            <v>204019</v>
          </cell>
          <cell r="C79">
            <v>2</v>
          </cell>
          <cell r="D79">
            <v>1</v>
          </cell>
          <cell r="E79">
            <v>0</v>
          </cell>
          <cell r="F79">
            <v>7787738.7800000003</v>
          </cell>
          <cell r="G79">
            <v>22917493</v>
          </cell>
          <cell r="H79">
            <v>7787738.7800000003</v>
          </cell>
          <cell r="I79">
            <v>0</v>
          </cell>
          <cell r="J79" t="str">
            <v xml:space="preserve"> </v>
          </cell>
          <cell r="K79">
            <v>0</v>
          </cell>
          <cell r="L79">
            <v>0</v>
          </cell>
          <cell r="M79">
            <v>7787738.7800000003</v>
          </cell>
          <cell r="N79">
            <v>2.5171283053790908E-2</v>
          </cell>
          <cell r="O79">
            <v>969094</v>
          </cell>
          <cell r="P79">
            <v>42539.468360906634</v>
          </cell>
          <cell r="Q79">
            <v>1028876</v>
          </cell>
          <cell r="R79">
            <v>1071415</v>
          </cell>
          <cell r="S79">
            <v>0</v>
          </cell>
          <cell r="T79">
            <v>0</v>
          </cell>
          <cell r="U79" t="str">
            <v xml:space="preserve"> 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1071415</v>
          </cell>
          <cell r="AA79">
            <v>2.782896102450445E-2</v>
          </cell>
          <cell r="AB79">
            <v>1071415</v>
          </cell>
          <cell r="AC79">
            <v>0</v>
          </cell>
          <cell r="AD79">
            <v>1071415</v>
          </cell>
          <cell r="AF79">
            <v>1071415</v>
          </cell>
          <cell r="AG79">
            <v>0</v>
          </cell>
          <cell r="AI79">
            <v>0</v>
          </cell>
          <cell r="AJ79" t="str">
            <v xml:space="preserve"> </v>
          </cell>
          <cell r="AK79">
            <v>22917493</v>
          </cell>
          <cell r="AL79">
            <v>14058339.219999999</v>
          </cell>
        </row>
        <row r="80">
          <cell r="B80">
            <v>10776</v>
          </cell>
          <cell r="C80">
            <v>2</v>
          </cell>
          <cell r="D80">
            <v>1</v>
          </cell>
          <cell r="E80">
            <v>0</v>
          </cell>
          <cell r="F80">
            <v>5378043.1699999999</v>
          </cell>
          <cell r="G80">
            <v>37877261</v>
          </cell>
          <cell r="H80">
            <v>5378043.1699999999</v>
          </cell>
          <cell r="I80">
            <v>0</v>
          </cell>
          <cell r="J80" t="str">
            <v xml:space="preserve"> </v>
          </cell>
          <cell r="K80">
            <v>0</v>
          </cell>
          <cell r="L80">
            <v>0</v>
          </cell>
          <cell r="M80">
            <v>5378043.1699999999</v>
          </cell>
          <cell r="N80">
            <v>1.7382741092347852E-2</v>
          </cell>
          <cell r="O80">
            <v>669236</v>
          </cell>
          <cell r="P80">
            <v>29376.83244606787</v>
          </cell>
          <cell r="Q80">
            <v>710520</v>
          </cell>
          <cell r="R80">
            <v>739897</v>
          </cell>
          <cell r="S80">
            <v>0</v>
          </cell>
          <cell r="T80">
            <v>0</v>
          </cell>
          <cell r="U80" t="str">
            <v xml:space="preserve"> 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739897</v>
          </cell>
          <cell r="AA80">
            <v>1.9218103886120476E-2</v>
          </cell>
          <cell r="AB80">
            <v>739897</v>
          </cell>
          <cell r="AC80">
            <v>0</v>
          </cell>
          <cell r="AD80">
            <v>739897</v>
          </cell>
          <cell r="AF80">
            <v>739897</v>
          </cell>
          <cell r="AG80">
            <v>0</v>
          </cell>
          <cell r="AI80">
            <v>0</v>
          </cell>
          <cell r="AJ80" t="str">
            <v xml:space="preserve"> </v>
          </cell>
          <cell r="AK80">
            <v>37877261</v>
          </cell>
          <cell r="AL80">
            <v>31759320.829999998</v>
          </cell>
        </row>
        <row r="81">
          <cell r="B81">
            <v>190170</v>
          </cell>
          <cell r="C81">
            <v>2</v>
          </cell>
          <cell r="D81">
            <v>1</v>
          </cell>
          <cell r="E81">
            <v>0</v>
          </cell>
          <cell r="F81">
            <v>10075053.210000001</v>
          </cell>
          <cell r="G81">
            <v>78208965</v>
          </cell>
          <cell r="H81">
            <v>10075053.210000001</v>
          </cell>
          <cell r="I81">
            <v>0</v>
          </cell>
          <cell r="J81" t="str">
            <v xml:space="preserve"> </v>
          </cell>
          <cell r="K81">
            <v>0</v>
          </cell>
          <cell r="L81">
            <v>0</v>
          </cell>
          <cell r="M81">
            <v>10075053.210000001</v>
          </cell>
          <cell r="N81">
            <v>3.2564268434657831E-2</v>
          </cell>
          <cell r="O81">
            <v>1253724</v>
          </cell>
          <cell r="P81">
            <v>55033.613654571731</v>
          </cell>
          <cell r="Q81">
            <v>1331064</v>
          </cell>
          <cell r="R81">
            <v>1386098</v>
          </cell>
          <cell r="S81">
            <v>0</v>
          </cell>
          <cell r="T81">
            <v>0</v>
          </cell>
          <cell r="U81" t="str">
            <v xml:space="preserve"> 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1386098</v>
          </cell>
          <cell r="AA81">
            <v>3.6002545435842852E-2</v>
          </cell>
          <cell r="AB81">
            <v>1386098</v>
          </cell>
          <cell r="AC81">
            <v>0</v>
          </cell>
          <cell r="AD81">
            <v>1386098</v>
          </cell>
          <cell r="AF81">
            <v>1386098</v>
          </cell>
          <cell r="AG81">
            <v>0</v>
          </cell>
          <cell r="AI81">
            <v>0</v>
          </cell>
          <cell r="AJ81" t="str">
            <v xml:space="preserve"> </v>
          </cell>
          <cell r="AK81">
            <v>78208965</v>
          </cell>
          <cell r="AL81">
            <v>66747813.789999992</v>
          </cell>
        </row>
        <row r="82">
          <cell r="B82">
            <v>300032</v>
          </cell>
          <cell r="C82">
            <v>2</v>
          </cell>
          <cell r="D82">
            <v>1</v>
          </cell>
          <cell r="E82">
            <v>0</v>
          </cell>
          <cell r="F82">
            <v>3059540.42</v>
          </cell>
          <cell r="G82">
            <v>16983803</v>
          </cell>
          <cell r="H82">
            <v>3059540.42</v>
          </cell>
          <cell r="I82">
            <v>0</v>
          </cell>
          <cell r="J82" t="str">
            <v xml:space="preserve"> </v>
          </cell>
          <cell r="K82">
            <v>0</v>
          </cell>
          <cell r="L82">
            <v>0</v>
          </cell>
          <cell r="M82">
            <v>3059540.42</v>
          </cell>
          <cell r="N82">
            <v>9.8889498096820239E-3</v>
          </cell>
          <cell r="O82">
            <v>380725</v>
          </cell>
          <cell r="P82">
            <v>16712.325178362618</v>
          </cell>
          <cell r="Q82">
            <v>404211</v>
          </cell>
          <cell r="R82">
            <v>420923</v>
          </cell>
          <cell r="S82">
            <v>0</v>
          </cell>
          <cell r="T82">
            <v>0</v>
          </cell>
          <cell r="U82" t="str">
            <v xml:space="preserve"> 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420923</v>
          </cell>
          <cell r="AA82">
            <v>1.0933064929385426E-2</v>
          </cell>
          <cell r="AB82">
            <v>420923</v>
          </cell>
          <cell r="AC82">
            <v>0</v>
          </cell>
          <cell r="AD82">
            <v>420923</v>
          </cell>
          <cell r="AF82">
            <v>420923</v>
          </cell>
          <cell r="AG82">
            <v>0</v>
          </cell>
          <cell r="AI82">
            <v>0</v>
          </cell>
          <cell r="AJ82" t="str">
            <v xml:space="preserve"> </v>
          </cell>
          <cell r="AK82">
            <v>16983803</v>
          </cell>
          <cell r="AL82">
            <v>13503339.58</v>
          </cell>
        </row>
        <row r="83">
          <cell r="B83">
            <v>434040</v>
          </cell>
          <cell r="C83">
            <v>2</v>
          </cell>
          <cell r="D83">
            <v>1</v>
          </cell>
          <cell r="E83">
            <v>0</v>
          </cell>
          <cell r="F83">
            <v>4243231.34</v>
          </cell>
          <cell r="G83">
            <v>53789612</v>
          </cell>
          <cell r="H83">
            <v>4243231.34</v>
          </cell>
          <cell r="I83">
            <v>0</v>
          </cell>
          <cell r="J83" t="str">
            <v xml:space="preserve"> </v>
          </cell>
          <cell r="K83">
            <v>0</v>
          </cell>
          <cell r="L83">
            <v>0</v>
          </cell>
          <cell r="M83">
            <v>4243231.34</v>
          </cell>
          <cell r="N83">
            <v>1.3714838175640051E-2</v>
          </cell>
          <cell r="O83">
            <v>528021</v>
          </cell>
          <cell r="P83">
            <v>23178.076516831687</v>
          </cell>
          <cell r="Q83">
            <v>560594</v>
          </cell>
          <cell r="R83">
            <v>583772</v>
          </cell>
          <cell r="S83">
            <v>0</v>
          </cell>
          <cell r="T83">
            <v>0</v>
          </cell>
          <cell r="U83" t="str">
            <v xml:space="preserve"> 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583772</v>
          </cell>
          <cell r="AA83">
            <v>1.5162909083032262E-2</v>
          </cell>
          <cell r="AB83">
            <v>583772</v>
          </cell>
          <cell r="AC83">
            <v>0</v>
          </cell>
          <cell r="AD83">
            <v>583772</v>
          </cell>
          <cell r="AF83">
            <v>583772</v>
          </cell>
          <cell r="AG83">
            <v>0</v>
          </cell>
          <cell r="AI83">
            <v>0</v>
          </cell>
          <cell r="AJ83" t="str">
            <v xml:space="preserve"> </v>
          </cell>
          <cell r="AK83">
            <v>53789612</v>
          </cell>
          <cell r="AL83">
            <v>48962608.659999996</v>
          </cell>
        </row>
        <row r="84">
          <cell r="B84">
            <v>196168</v>
          </cell>
          <cell r="C84">
            <v>2</v>
          </cell>
          <cell r="D84">
            <v>1</v>
          </cell>
          <cell r="E84">
            <v>0</v>
          </cell>
          <cell r="F84">
            <v>3829760.61</v>
          </cell>
          <cell r="G84">
            <v>9613084</v>
          </cell>
          <cell r="H84">
            <v>3829760.61</v>
          </cell>
          <cell r="I84">
            <v>0</v>
          </cell>
          <cell r="J84" t="str">
            <v xml:space="preserve"> </v>
          </cell>
          <cell r="K84">
            <v>0</v>
          </cell>
          <cell r="L84">
            <v>0</v>
          </cell>
          <cell r="M84">
            <v>3829760.61</v>
          </cell>
          <cell r="N84">
            <v>1.2378431155156045E-2</v>
          </cell>
          <cell r="O84">
            <v>476570</v>
          </cell>
          <cell r="P84">
            <v>20919.548652213718</v>
          </cell>
          <cell r="Q84">
            <v>505968</v>
          </cell>
          <cell r="R84">
            <v>526888</v>
          </cell>
          <cell r="S84">
            <v>0</v>
          </cell>
          <cell r="T84">
            <v>0</v>
          </cell>
          <cell r="U84" t="str">
            <v xml:space="preserve"> 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526888</v>
          </cell>
          <cell r="AA84">
            <v>1.3685402590293305E-2</v>
          </cell>
          <cell r="AB84">
            <v>526888</v>
          </cell>
          <cell r="AC84">
            <v>0</v>
          </cell>
          <cell r="AD84">
            <v>526888</v>
          </cell>
          <cell r="AF84">
            <v>526888</v>
          </cell>
          <cell r="AG84">
            <v>0</v>
          </cell>
          <cell r="AI84">
            <v>0</v>
          </cell>
          <cell r="AJ84" t="str">
            <v xml:space="preserve"> </v>
          </cell>
          <cell r="AK84">
            <v>9613084</v>
          </cell>
          <cell r="AL84">
            <v>5256435.3900000006</v>
          </cell>
        </row>
        <row r="85">
          <cell r="B85">
            <v>361246</v>
          </cell>
          <cell r="C85">
            <v>3</v>
          </cell>
          <cell r="D85">
            <v>2</v>
          </cell>
          <cell r="E85">
            <v>0</v>
          </cell>
          <cell r="F85">
            <v>14790301.949999999</v>
          </cell>
          <cell r="G85">
            <v>69185507</v>
          </cell>
          <cell r="H85">
            <v>14790301.949999999</v>
          </cell>
          <cell r="I85">
            <v>0</v>
          </cell>
          <cell r="J85" t="str">
            <v xml:space="preserve"> </v>
          </cell>
          <cell r="K85">
            <v>0</v>
          </cell>
          <cell r="L85">
            <v>0</v>
          </cell>
          <cell r="M85">
            <v>14790301.949999999</v>
          </cell>
          <cell r="N85">
            <v>4.7804746326440807E-2</v>
          </cell>
          <cell r="O85">
            <v>1840483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14790301.949999999</v>
          </cell>
          <cell r="U85">
            <v>5.4631079758594381E-2</v>
          </cell>
          <cell r="V85">
            <v>1812733.69</v>
          </cell>
          <cell r="W85">
            <v>0</v>
          </cell>
          <cell r="X85">
            <v>0</v>
          </cell>
          <cell r="Y85">
            <v>0</v>
          </cell>
          <cell r="Z85">
            <v>1812733.69</v>
          </cell>
          <cell r="AA85">
            <v>4.7083991923592756E-2</v>
          </cell>
          <cell r="AB85">
            <v>1812733.69</v>
          </cell>
          <cell r="AC85">
            <v>0</v>
          </cell>
          <cell r="AD85">
            <v>1812733.69</v>
          </cell>
          <cell r="AF85">
            <v>1812733.69</v>
          </cell>
          <cell r="AG85">
            <v>0</v>
          </cell>
          <cell r="AI85">
            <v>0</v>
          </cell>
          <cell r="AJ85" t="str">
            <v xml:space="preserve"> </v>
          </cell>
          <cell r="AK85">
            <v>69185507</v>
          </cell>
          <cell r="AL85">
            <v>52582471.359999999</v>
          </cell>
        </row>
        <row r="86">
          <cell r="B86">
            <v>370744</v>
          </cell>
          <cell r="C86">
            <v>3</v>
          </cell>
          <cell r="D86">
            <v>2</v>
          </cell>
          <cell r="E86">
            <v>0</v>
          </cell>
          <cell r="F86">
            <v>4985611.09</v>
          </cell>
          <cell r="G86">
            <v>50635000</v>
          </cell>
          <cell r="H86">
            <v>4985611.09</v>
          </cell>
          <cell r="I86">
            <v>0</v>
          </cell>
          <cell r="J86" t="str">
            <v xml:space="preserve"> </v>
          </cell>
          <cell r="K86">
            <v>0</v>
          </cell>
          <cell r="L86">
            <v>0</v>
          </cell>
          <cell r="M86">
            <v>4985611.09</v>
          </cell>
          <cell r="N86">
            <v>1.6114334531198669E-2</v>
          </cell>
          <cell r="O86">
            <v>620402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4985611.09</v>
          </cell>
          <cell r="U86">
            <v>1.8415399362629151E-2</v>
          </cell>
          <cell r="V86">
            <v>611048.05000000005</v>
          </cell>
          <cell r="W86">
            <v>0</v>
          </cell>
          <cell r="X86">
            <v>0</v>
          </cell>
          <cell r="Y86">
            <v>0</v>
          </cell>
          <cell r="Z86">
            <v>611048.05000000005</v>
          </cell>
          <cell r="AA86">
            <v>1.587137791383306E-2</v>
          </cell>
          <cell r="AB86">
            <v>611048.05000000005</v>
          </cell>
          <cell r="AC86">
            <v>0</v>
          </cell>
          <cell r="AD86">
            <v>611048.05000000005</v>
          </cell>
          <cell r="AF86">
            <v>611048.05000000005</v>
          </cell>
          <cell r="AG86">
            <v>0</v>
          </cell>
          <cell r="AI86">
            <v>0</v>
          </cell>
          <cell r="AJ86" t="str">
            <v xml:space="preserve"> </v>
          </cell>
          <cell r="AK86">
            <v>50635000</v>
          </cell>
          <cell r="AL86">
            <v>45038340.859999999</v>
          </cell>
        </row>
        <row r="87">
          <cell r="B87">
            <v>190878</v>
          </cell>
          <cell r="C87">
            <v>3</v>
          </cell>
          <cell r="D87">
            <v>2</v>
          </cell>
          <cell r="E87">
            <v>0</v>
          </cell>
          <cell r="F87">
            <v>17257348.420000002</v>
          </cell>
          <cell r="G87">
            <v>34505429</v>
          </cell>
          <cell r="H87">
            <v>17257348.420000002</v>
          </cell>
          <cell r="I87">
            <v>0</v>
          </cell>
          <cell r="J87" t="str">
            <v xml:space="preserve"> </v>
          </cell>
          <cell r="K87">
            <v>0</v>
          </cell>
          <cell r="L87">
            <v>0</v>
          </cell>
          <cell r="M87">
            <v>17257348.420000002</v>
          </cell>
          <cell r="N87">
            <v>5.5778655924269629E-2</v>
          </cell>
          <cell r="O87">
            <v>2147478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17257348.420000002</v>
          </cell>
          <cell r="U87">
            <v>6.3743632898236591E-2</v>
          </cell>
          <cell r="V87">
            <v>2115100.62</v>
          </cell>
          <cell r="W87">
            <v>0</v>
          </cell>
          <cell r="X87">
            <v>0</v>
          </cell>
          <cell r="Y87">
            <v>0</v>
          </cell>
          <cell r="Z87">
            <v>2115100.62</v>
          </cell>
          <cell r="AA87">
            <v>5.4937678413019421E-2</v>
          </cell>
          <cell r="AB87">
            <v>2115100.62</v>
          </cell>
          <cell r="AC87">
            <v>0</v>
          </cell>
          <cell r="AD87">
            <v>2115100.62</v>
          </cell>
          <cell r="AF87">
            <v>2115100.62</v>
          </cell>
          <cell r="AG87">
            <v>0</v>
          </cell>
          <cell r="AI87">
            <v>0</v>
          </cell>
          <cell r="AJ87" t="str">
            <v xml:space="preserve"> </v>
          </cell>
          <cell r="AK87">
            <v>34505429</v>
          </cell>
          <cell r="AL87">
            <v>15132979.959999997</v>
          </cell>
        </row>
        <row r="88">
          <cell r="B88">
            <v>190017</v>
          </cell>
          <cell r="C88">
            <v>3</v>
          </cell>
          <cell r="D88">
            <v>3</v>
          </cell>
          <cell r="E88">
            <v>0</v>
          </cell>
          <cell r="F88">
            <v>1299384.8799999999</v>
          </cell>
          <cell r="G88">
            <v>8217684</v>
          </cell>
          <cell r="H88">
            <v>1299384.8799999999</v>
          </cell>
          <cell r="I88">
            <v>0</v>
          </cell>
          <cell r="J88" t="str">
            <v xml:space="preserve"> </v>
          </cell>
          <cell r="K88">
            <v>0</v>
          </cell>
          <cell r="L88">
            <v>0</v>
          </cell>
          <cell r="M88">
            <v>1299384.8799999999</v>
          </cell>
          <cell r="N88">
            <v>4.1998307254851363E-3</v>
          </cell>
          <cell r="O88">
            <v>161693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1299384.8799999999</v>
          </cell>
          <cell r="U88">
            <v>4.7995503578202193E-3</v>
          </cell>
          <cell r="V88">
            <v>159255.62</v>
          </cell>
          <cell r="W88">
            <v>0</v>
          </cell>
          <cell r="X88">
            <v>0</v>
          </cell>
          <cell r="Y88">
            <v>0</v>
          </cell>
          <cell r="Z88">
            <v>159255.62</v>
          </cell>
          <cell r="AA88">
            <v>4.1365096082407763E-3</v>
          </cell>
          <cell r="AB88">
            <v>159255.62</v>
          </cell>
          <cell r="AC88">
            <v>0</v>
          </cell>
          <cell r="AD88">
            <v>159255.62</v>
          </cell>
          <cell r="AF88">
            <v>159255.62</v>
          </cell>
          <cell r="AG88">
            <v>0</v>
          </cell>
          <cell r="AI88">
            <v>0</v>
          </cell>
          <cell r="AJ88" t="str">
            <v xml:space="preserve"> </v>
          </cell>
          <cell r="AK88">
            <v>8217684</v>
          </cell>
          <cell r="AL88">
            <v>6759043.5</v>
          </cell>
        </row>
        <row r="89">
          <cell r="B89">
            <v>301097</v>
          </cell>
          <cell r="C89">
            <v>3</v>
          </cell>
          <cell r="D89">
            <v>3</v>
          </cell>
          <cell r="E89">
            <v>0</v>
          </cell>
          <cell r="F89">
            <v>554091.21</v>
          </cell>
          <cell r="G89">
            <v>4252548</v>
          </cell>
          <cell r="H89">
            <v>554091.21</v>
          </cell>
          <cell r="I89">
            <v>0</v>
          </cell>
          <cell r="J89" t="str">
            <v xml:space="preserve"> </v>
          </cell>
          <cell r="K89">
            <v>0</v>
          </cell>
          <cell r="L89">
            <v>0</v>
          </cell>
          <cell r="M89">
            <v>554091.21</v>
          </cell>
          <cell r="N89">
            <v>1.790916089834166E-3</v>
          </cell>
          <cell r="O89">
            <v>68950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554091.21</v>
          </cell>
          <cell r="U89">
            <v>2.0466520013843305E-3</v>
          </cell>
          <cell r="V89">
            <v>67910.7</v>
          </cell>
          <cell r="W89">
            <v>0</v>
          </cell>
          <cell r="X89">
            <v>0</v>
          </cell>
          <cell r="Y89">
            <v>0</v>
          </cell>
          <cell r="Z89">
            <v>67910.7</v>
          </cell>
          <cell r="AA89">
            <v>1.7639142847979674E-3</v>
          </cell>
          <cell r="AB89">
            <v>67910.7</v>
          </cell>
          <cell r="AC89">
            <v>0</v>
          </cell>
          <cell r="AD89">
            <v>67910.7</v>
          </cell>
          <cell r="AF89">
            <v>67910.7</v>
          </cell>
          <cell r="AG89">
            <v>0</v>
          </cell>
          <cell r="AI89">
            <v>0</v>
          </cell>
          <cell r="AJ89" t="str">
            <v xml:space="preserve"> </v>
          </cell>
          <cell r="AK89">
            <v>4252548</v>
          </cell>
          <cell r="AL89">
            <v>3630546.09</v>
          </cell>
        </row>
        <row r="90">
          <cell r="B90">
            <v>190066</v>
          </cell>
          <cell r="C90">
            <v>3</v>
          </cell>
          <cell r="D90">
            <v>3</v>
          </cell>
          <cell r="E90">
            <v>0</v>
          </cell>
          <cell r="F90">
            <v>2718878.19</v>
          </cell>
          <cell r="G90">
            <v>10238307</v>
          </cell>
          <cell r="H90">
            <v>2718878.19</v>
          </cell>
          <cell r="I90">
            <v>0</v>
          </cell>
          <cell r="J90" t="str">
            <v xml:space="preserve"> </v>
          </cell>
          <cell r="K90">
            <v>0</v>
          </cell>
          <cell r="L90">
            <v>0</v>
          </cell>
          <cell r="M90">
            <v>2718878.19</v>
          </cell>
          <cell r="N90">
            <v>8.7878721208556887E-3</v>
          </cell>
          <cell r="O90">
            <v>338333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2718878.19</v>
          </cell>
          <cell r="U90">
            <v>1.0042746372178881E-2</v>
          </cell>
          <cell r="V90">
            <v>333232.01</v>
          </cell>
          <cell r="W90">
            <v>0</v>
          </cell>
          <cell r="X90">
            <v>0</v>
          </cell>
          <cell r="Y90">
            <v>0</v>
          </cell>
          <cell r="Z90">
            <v>333232.01</v>
          </cell>
          <cell r="AA90">
            <v>8.6553768786205888E-3</v>
          </cell>
          <cell r="AB90">
            <v>333232.01</v>
          </cell>
          <cell r="AC90">
            <v>0</v>
          </cell>
          <cell r="AD90">
            <v>333232.01</v>
          </cell>
          <cell r="AF90">
            <v>333232.01</v>
          </cell>
          <cell r="AG90">
            <v>0</v>
          </cell>
          <cell r="AI90">
            <v>0</v>
          </cell>
          <cell r="AJ90" t="str">
            <v xml:space="preserve"> </v>
          </cell>
          <cell r="AK90">
            <v>10238307</v>
          </cell>
          <cell r="AL90">
            <v>7186196.8000000007</v>
          </cell>
        </row>
        <row r="91">
          <cell r="B91">
            <v>190081</v>
          </cell>
          <cell r="C91">
            <v>3</v>
          </cell>
          <cell r="D91">
            <v>3</v>
          </cell>
          <cell r="E91">
            <v>0</v>
          </cell>
          <cell r="F91">
            <v>1744226.77</v>
          </cell>
          <cell r="G91">
            <v>13409867</v>
          </cell>
          <cell r="H91">
            <v>1744226.77</v>
          </cell>
          <cell r="I91">
            <v>0</v>
          </cell>
          <cell r="J91" t="str">
            <v xml:space="preserve"> </v>
          </cell>
          <cell r="K91">
            <v>0</v>
          </cell>
          <cell r="L91">
            <v>0</v>
          </cell>
          <cell r="M91">
            <v>1744226.77</v>
          </cell>
          <cell r="N91">
            <v>5.6376346174350561E-3</v>
          </cell>
          <cell r="O91">
            <v>217049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1744226.77</v>
          </cell>
          <cell r="U91">
            <v>6.4426671011233458E-3</v>
          </cell>
          <cell r="V91">
            <v>213776.48</v>
          </cell>
          <cell r="W91">
            <v>0</v>
          </cell>
          <cell r="X91">
            <v>0</v>
          </cell>
          <cell r="Y91">
            <v>0</v>
          </cell>
          <cell r="Z91">
            <v>213776.48</v>
          </cell>
          <cell r="AA91">
            <v>5.5526358412713609E-3</v>
          </cell>
          <cell r="AB91">
            <v>213776.48</v>
          </cell>
          <cell r="AC91">
            <v>0</v>
          </cell>
          <cell r="AD91">
            <v>213776.48</v>
          </cell>
          <cell r="AF91">
            <v>213776.48</v>
          </cell>
          <cell r="AG91">
            <v>0</v>
          </cell>
          <cell r="AI91">
            <v>0</v>
          </cell>
          <cell r="AJ91" t="str">
            <v xml:space="preserve"> </v>
          </cell>
          <cell r="AK91">
            <v>13409867</v>
          </cell>
          <cell r="AL91">
            <v>11451863.75</v>
          </cell>
        </row>
        <row r="92">
          <cell r="B92">
            <v>190125</v>
          </cell>
          <cell r="C92">
            <v>3</v>
          </cell>
          <cell r="D92">
            <v>3</v>
          </cell>
          <cell r="E92">
            <v>0</v>
          </cell>
          <cell r="F92">
            <v>14995426.76</v>
          </cell>
          <cell r="G92">
            <v>42684628</v>
          </cell>
          <cell r="H92">
            <v>14995426.76</v>
          </cell>
          <cell r="I92">
            <v>0</v>
          </cell>
          <cell r="J92" t="str">
            <v xml:space="preserve"> </v>
          </cell>
          <cell r="K92">
            <v>0</v>
          </cell>
          <cell r="L92">
            <v>0</v>
          </cell>
          <cell r="M92">
            <v>14995426.76</v>
          </cell>
          <cell r="N92">
            <v>4.8467744251733967E-2</v>
          </cell>
          <cell r="O92">
            <v>1866008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14995426.76</v>
          </cell>
          <cell r="U92">
            <v>5.538875123098623E-2</v>
          </cell>
          <cell r="V92">
            <v>1837874.26</v>
          </cell>
          <cell r="W92">
            <v>0</v>
          </cell>
          <cell r="X92">
            <v>0</v>
          </cell>
          <cell r="Y92">
            <v>0</v>
          </cell>
          <cell r="Z92">
            <v>1837874.26</v>
          </cell>
          <cell r="AA92">
            <v>4.7736993741435349E-2</v>
          </cell>
          <cell r="AB92">
            <v>1837874.26</v>
          </cell>
          <cell r="AC92">
            <v>0</v>
          </cell>
          <cell r="AD92">
            <v>1837874.26</v>
          </cell>
          <cell r="AF92">
            <v>1837874.26</v>
          </cell>
          <cell r="AG92">
            <v>0</v>
          </cell>
          <cell r="AI92">
            <v>0</v>
          </cell>
          <cell r="AJ92" t="str">
            <v xml:space="preserve"> </v>
          </cell>
          <cell r="AK92">
            <v>42684628</v>
          </cell>
          <cell r="AL92">
            <v>25851326.98</v>
          </cell>
        </row>
        <row r="93">
          <cell r="B93">
            <v>160787</v>
          </cell>
          <cell r="C93">
            <v>3</v>
          </cell>
          <cell r="D93">
            <v>3</v>
          </cell>
          <cell r="E93">
            <v>0</v>
          </cell>
          <cell r="F93">
            <v>2442768.44</v>
          </cell>
          <cell r="G93">
            <v>9905666</v>
          </cell>
          <cell r="H93">
            <v>2442768.44</v>
          </cell>
          <cell r="I93">
            <v>0</v>
          </cell>
          <cell r="J93" t="str">
            <v xml:space="preserve"> </v>
          </cell>
          <cell r="K93">
            <v>0</v>
          </cell>
          <cell r="L93">
            <v>0</v>
          </cell>
          <cell r="M93">
            <v>2442768.44</v>
          </cell>
          <cell r="N93">
            <v>7.8954389168799585E-3</v>
          </cell>
          <cell r="O93">
            <v>303974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2442768.44</v>
          </cell>
          <cell r="U93">
            <v>9.0228771480501905E-3</v>
          </cell>
          <cell r="V93">
            <v>299391.35999999999</v>
          </cell>
          <cell r="W93">
            <v>0</v>
          </cell>
          <cell r="X93">
            <v>0</v>
          </cell>
          <cell r="Y93">
            <v>0</v>
          </cell>
          <cell r="Z93">
            <v>299391.35999999999</v>
          </cell>
          <cell r="AA93">
            <v>7.776398956999277E-3</v>
          </cell>
          <cell r="AB93">
            <v>299391.35999999999</v>
          </cell>
          <cell r="AC93">
            <v>0</v>
          </cell>
          <cell r="AD93">
            <v>299391.35999999999</v>
          </cell>
          <cell r="AF93">
            <v>299391.35999999999</v>
          </cell>
          <cell r="AG93">
            <v>0</v>
          </cell>
          <cell r="AI93">
            <v>0</v>
          </cell>
          <cell r="AJ93" t="str">
            <v xml:space="preserve"> </v>
          </cell>
          <cell r="AK93">
            <v>9905666</v>
          </cell>
          <cell r="AL93">
            <v>7163506.2000000002</v>
          </cell>
        </row>
        <row r="94">
          <cell r="B94">
            <v>304113</v>
          </cell>
          <cell r="C94">
            <v>3</v>
          </cell>
          <cell r="D94">
            <v>3</v>
          </cell>
          <cell r="E94">
            <v>0</v>
          </cell>
          <cell r="F94">
            <v>153691.39000000001</v>
          </cell>
          <cell r="G94">
            <v>1879105</v>
          </cell>
          <cell r="H94">
            <v>153691.39000000001</v>
          </cell>
          <cell r="I94">
            <v>0</v>
          </cell>
          <cell r="J94" t="str">
            <v xml:space="preserve"> </v>
          </cell>
          <cell r="K94">
            <v>0</v>
          </cell>
          <cell r="L94">
            <v>0</v>
          </cell>
          <cell r="M94">
            <v>153691.39000000001</v>
          </cell>
          <cell r="N94">
            <v>4.9675645137914727E-4</v>
          </cell>
          <cell r="O94">
            <v>19125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153691.39000000001</v>
          </cell>
          <cell r="U94">
            <v>5.6769135705841598E-4</v>
          </cell>
          <cell r="V94">
            <v>18836.77</v>
          </cell>
          <cell r="W94">
            <v>0</v>
          </cell>
          <cell r="X94">
            <v>0</v>
          </cell>
          <cell r="Y94">
            <v>0</v>
          </cell>
          <cell r="Z94">
            <v>18836.77</v>
          </cell>
          <cell r="AA94">
            <v>4.8926675299258899E-4</v>
          </cell>
          <cell r="AB94">
            <v>18836.77</v>
          </cell>
          <cell r="AC94">
            <v>0</v>
          </cell>
          <cell r="AD94">
            <v>18836.77</v>
          </cell>
          <cell r="AF94">
            <v>18836.77</v>
          </cell>
          <cell r="AG94">
            <v>0</v>
          </cell>
          <cell r="AI94">
            <v>0</v>
          </cell>
          <cell r="AJ94" t="str">
            <v xml:space="preserve"> </v>
          </cell>
          <cell r="AK94">
            <v>1879105</v>
          </cell>
          <cell r="AL94">
            <v>1706576.8399999999</v>
          </cell>
        </row>
        <row r="95">
          <cell r="B95">
            <v>190636</v>
          </cell>
          <cell r="C95">
            <v>3</v>
          </cell>
          <cell r="D95">
            <v>3</v>
          </cell>
          <cell r="E95">
            <v>0</v>
          </cell>
          <cell r="F95">
            <v>5227938.57</v>
          </cell>
          <cell r="G95">
            <v>40115508</v>
          </cell>
          <cell r="H95">
            <v>5227938.57</v>
          </cell>
          <cell r="I95">
            <v>0</v>
          </cell>
          <cell r="J95" t="str">
            <v xml:space="preserve"> </v>
          </cell>
          <cell r="K95">
            <v>0</v>
          </cell>
          <cell r="L95">
            <v>0</v>
          </cell>
          <cell r="M95">
            <v>5227938.57</v>
          </cell>
          <cell r="N95">
            <v>1.6897577750200409E-2</v>
          </cell>
          <cell r="O95">
            <v>650557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5227938.57</v>
          </cell>
          <cell r="U95">
            <v>1.9310486692984782E-2</v>
          </cell>
          <cell r="V95">
            <v>640748.27</v>
          </cell>
          <cell r="W95">
            <v>0</v>
          </cell>
          <cell r="X95">
            <v>0</v>
          </cell>
          <cell r="Y95">
            <v>0</v>
          </cell>
          <cell r="Z95">
            <v>640748.27</v>
          </cell>
          <cell r="AA95">
            <v>1.6642812199146598E-2</v>
          </cell>
          <cell r="AB95">
            <v>640748.27</v>
          </cell>
          <cell r="AC95">
            <v>0</v>
          </cell>
          <cell r="AD95">
            <v>640748.27</v>
          </cell>
          <cell r="AF95">
            <v>640748.27</v>
          </cell>
          <cell r="AG95">
            <v>0</v>
          </cell>
          <cell r="AI95">
            <v>0</v>
          </cell>
          <cell r="AJ95" t="str">
            <v xml:space="preserve"> </v>
          </cell>
          <cell r="AK95">
            <v>40115508</v>
          </cell>
          <cell r="AL95">
            <v>34246821.159999996</v>
          </cell>
        </row>
        <row r="96">
          <cell r="B96">
            <v>190766</v>
          </cell>
          <cell r="C96">
            <v>3</v>
          </cell>
          <cell r="D96">
            <v>3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 xml:space="preserve"> </v>
          </cell>
          <cell r="K96">
            <v>0</v>
          </cell>
          <cell r="L96">
            <v>0</v>
          </cell>
          <cell r="M96">
            <v>0</v>
          </cell>
          <cell r="N96" t="str">
            <v xml:space="preserve"> 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 t="str">
            <v xml:space="preserve"> 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 t="str">
            <v xml:space="preserve"> </v>
          </cell>
          <cell r="AB96">
            <v>0</v>
          </cell>
          <cell r="AC96">
            <v>0</v>
          </cell>
          <cell r="AD96">
            <v>0</v>
          </cell>
          <cell r="AF96">
            <v>0</v>
          </cell>
          <cell r="AG96">
            <v>0</v>
          </cell>
          <cell r="AI96">
            <v>0</v>
          </cell>
          <cell r="AJ96" t="str">
            <v xml:space="preserve"> </v>
          </cell>
          <cell r="AK96">
            <v>0</v>
          </cell>
          <cell r="AL96">
            <v>0</v>
          </cell>
        </row>
        <row r="97">
          <cell r="B97">
            <v>301258</v>
          </cell>
          <cell r="C97">
            <v>3</v>
          </cell>
          <cell r="D97">
            <v>3</v>
          </cell>
          <cell r="E97">
            <v>0</v>
          </cell>
          <cell r="F97">
            <v>6234742.5</v>
          </cell>
          <cell r="G97">
            <v>23959786</v>
          </cell>
          <cell r="H97">
            <v>6234742.5</v>
          </cell>
          <cell r="I97">
            <v>0</v>
          </cell>
          <cell r="J97" t="str">
            <v xml:space="preserve"> </v>
          </cell>
          <cell r="K97">
            <v>0</v>
          </cell>
          <cell r="L97">
            <v>0</v>
          </cell>
          <cell r="M97">
            <v>6234742.5</v>
          </cell>
          <cell r="N97">
            <v>2.0151737579852409E-2</v>
          </cell>
          <cell r="O97">
            <v>775842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6234742.5</v>
          </cell>
          <cell r="U97">
            <v>2.3029327997715298E-2</v>
          </cell>
          <cell r="V97">
            <v>764144.49</v>
          </cell>
          <cell r="W97">
            <v>0</v>
          </cell>
          <cell r="X97">
            <v>0</v>
          </cell>
          <cell r="Y97">
            <v>0</v>
          </cell>
          <cell r="Z97">
            <v>764144.49</v>
          </cell>
          <cell r="AA97">
            <v>1.984790882085824E-2</v>
          </cell>
          <cell r="AB97">
            <v>764144.49</v>
          </cell>
          <cell r="AC97">
            <v>0</v>
          </cell>
          <cell r="AD97">
            <v>764144.49</v>
          </cell>
          <cell r="AF97">
            <v>764144.49</v>
          </cell>
          <cell r="AG97">
            <v>0</v>
          </cell>
          <cell r="AI97">
            <v>0</v>
          </cell>
          <cell r="AJ97" t="str">
            <v xml:space="preserve"> </v>
          </cell>
          <cell r="AK97">
            <v>23959786</v>
          </cell>
          <cell r="AL97">
            <v>16960899.010000002</v>
          </cell>
        </row>
        <row r="98">
          <cell r="B98">
            <v>361323</v>
          </cell>
          <cell r="C98">
            <v>3</v>
          </cell>
          <cell r="D98">
            <v>3</v>
          </cell>
          <cell r="E98">
            <v>0</v>
          </cell>
          <cell r="F98">
            <v>10846961.050000001</v>
          </cell>
          <cell r="G98">
            <v>28391461</v>
          </cell>
          <cell r="H98">
            <v>10846961.050000001</v>
          </cell>
          <cell r="I98">
            <v>0</v>
          </cell>
          <cell r="J98" t="str">
            <v xml:space="preserve"> </v>
          </cell>
          <cell r="K98">
            <v>0</v>
          </cell>
          <cell r="L98">
            <v>0</v>
          </cell>
          <cell r="M98">
            <v>10846961.050000001</v>
          </cell>
          <cell r="N98">
            <v>3.5059204549102128E-2</v>
          </cell>
          <cell r="O98">
            <v>1349779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10846961.050000001</v>
          </cell>
          <cell r="U98">
            <v>4.0065523764436513E-2</v>
          </cell>
          <cell r="V98">
            <v>1329428.69</v>
          </cell>
          <cell r="W98">
            <v>0</v>
          </cell>
          <cell r="X98">
            <v>0</v>
          </cell>
          <cell r="Y98">
            <v>0</v>
          </cell>
          <cell r="Z98">
            <v>1329428.69</v>
          </cell>
          <cell r="AA98">
            <v>3.4530615306737358E-2</v>
          </cell>
          <cell r="AB98">
            <v>1329428.69</v>
          </cell>
          <cell r="AC98">
            <v>0</v>
          </cell>
          <cell r="AD98">
            <v>1329428.69</v>
          </cell>
          <cell r="AF98">
            <v>1329428.69</v>
          </cell>
          <cell r="AG98">
            <v>0</v>
          </cell>
          <cell r="AI98">
            <v>0</v>
          </cell>
          <cell r="AJ98" t="str">
            <v xml:space="preserve"> </v>
          </cell>
          <cell r="AK98">
            <v>28391461</v>
          </cell>
          <cell r="AL98">
            <v>16215071.26</v>
          </cell>
        </row>
        <row r="99">
          <cell r="B99">
            <v>190230</v>
          </cell>
          <cell r="C99">
            <v>3</v>
          </cell>
          <cell r="D99">
            <v>3</v>
          </cell>
          <cell r="E99">
            <v>0</v>
          </cell>
          <cell r="F99">
            <v>2128090.79</v>
          </cell>
          <cell r="G99">
            <v>28216109</v>
          </cell>
          <cell r="H99">
            <v>2128090.79</v>
          </cell>
          <cell r="I99">
            <v>0</v>
          </cell>
          <cell r="J99" t="str">
            <v xml:space="preserve"> </v>
          </cell>
          <cell r="K99">
            <v>0</v>
          </cell>
          <cell r="L99">
            <v>0</v>
          </cell>
          <cell r="M99">
            <v>2128090.79</v>
          </cell>
          <cell r="N99">
            <v>6.8783477659551786E-3</v>
          </cell>
          <cell r="O99">
            <v>264816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2128090.79</v>
          </cell>
          <cell r="U99">
            <v>7.8605493028504492E-3</v>
          </cell>
          <cell r="V99">
            <v>260823.74</v>
          </cell>
          <cell r="W99">
            <v>0</v>
          </cell>
          <cell r="X99">
            <v>0</v>
          </cell>
          <cell r="Y99">
            <v>0</v>
          </cell>
          <cell r="Z99">
            <v>260823.74</v>
          </cell>
          <cell r="AA99">
            <v>6.7746425938833054E-3</v>
          </cell>
          <cell r="AB99">
            <v>260823.74</v>
          </cell>
          <cell r="AC99">
            <v>0</v>
          </cell>
          <cell r="AD99">
            <v>260823.74</v>
          </cell>
          <cell r="AF99">
            <v>260823.74</v>
          </cell>
          <cell r="AG99">
            <v>0</v>
          </cell>
          <cell r="AI99">
            <v>0</v>
          </cell>
          <cell r="AJ99" t="str">
            <v xml:space="preserve"> </v>
          </cell>
          <cell r="AK99">
            <v>28216109</v>
          </cell>
          <cell r="AL99">
            <v>25827194.470000003</v>
          </cell>
        </row>
        <row r="100">
          <cell r="B100">
            <v>150706</v>
          </cell>
          <cell r="C100">
            <v>3</v>
          </cell>
          <cell r="D100">
            <v>3</v>
          </cell>
          <cell r="E100">
            <v>0</v>
          </cell>
          <cell r="F100">
            <v>1726839.52</v>
          </cell>
          <cell r="G100">
            <v>10048754</v>
          </cell>
          <cell r="H100">
            <v>1726839.52</v>
          </cell>
          <cell r="I100">
            <v>0</v>
          </cell>
          <cell r="J100" t="str">
            <v xml:space="preserve"> </v>
          </cell>
          <cell r="K100">
            <v>0</v>
          </cell>
          <cell r="L100">
            <v>0</v>
          </cell>
          <cell r="M100">
            <v>1726839.52</v>
          </cell>
          <cell r="N100">
            <v>5.5814360977311083E-3</v>
          </cell>
          <cell r="O100">
            <v>214885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1726839.52</v>
          </cell>
          <cell r="U100">
            <v>6.3784436495167591E-3</v>
          </cell>
          <cell r="V100">
            <v>211645.45</v>
          </cell>
          <cell r="W100">
            <v>0</v>
          </cell>
          <cell r="X100">
            <v>0</v>
          </cell>
          <cell r="Y100">
            <v>0</v>
          </cell>
          <cell r="Z100">
            <v>211645.45</v>
          </cell>
          <cell r="AA100">
            <v>5.4972844127286861E-3</v>
          </cell>
          <cell r="AB100">
            <v>211645.45</v>
          </cell>
          <cell r="AC100">
            <v>0</v>
          </cell>
          <cell r="AD100">
            <v>211645.45</v>
          </cell>
          <cell r="AF100">
            <v>211645.45</v>
          </cell>
          <cell r="AG100">
            <v>0</v>
          </cell>
          <cell r="AI100">
            <v>0</v>
          </cell>
          <cell r="AJ100" t="str">
            <v xml:space="preserve"> </v>
          </cell>
          <cell r="AK100">
            <v>10048754</v>
          </cell>
          <cell r="AL100">
            <v>8110269.0300000003</v>
          </cell>
        </row>
        <row r="101">
          <cell r="B101">
            <v>500852</v>
          </cell>
          <cell r="C101">
            <v>3</v>
          </cell>
          <cell r="D101">
            <v>3</v>
          </cell>
          <cell r="E101">
            <v>0</v>
          </cell>
          <cell r="F101">
            <v>5404732.3099999996</v>
          </cell>
          <cell r="G101">
            <v>21644503</v>
          </cell>
          <cell r="H101">
            <v>5404732.3099999996</v>
          </cell>
          <cell r="I101">
            <v>0</v>
          </cell>
          <cell r="J101" t="str">
            <v xml:space="preserve"> </v>
          </cell>
          <cell r="K101">
            <v>0</v>
          </cell>
          <cell r="L101">
            <v>0</v>
          </cell>
          <cell r="M101">
            <v>5404732.3099999996</v>
          </cell>
          <cell r="N101">
            <v>1.7469004886804789E-2</v>
          </cell>
          <cell r="O101">
            <v>672557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5404732.3099999996</v>
          </cell>
          <cell r="U101">
            <v>1.9963511421175688E-2</v>
          </cell>
          <cell r="V101">
            <v>662416.52</v>
          </cell>
          <cell r="W101">
            <v>0</v>
          </cell>
          <cell r="X101">
            <v>0</v>
          </cell>
          <cell r="Y101">
            <v>0</v>
          </cell>
          <cell r="Z101">
            <v>662416.52</v>
          </cell>
          <cell r="AA101">
            <v>1.720562388716592E-2</v>
          </cell>
          <cell r="AB101">
            <v>662416.52</v>
          </cell>
          <cell r="AC101">
            <v>0</v>
          </cell>
          <cell r="AD101">
            <v>662416.52</v>
          </cell>
          <cell r="AF101">
            <v>662416.52</v>
          </cell>
          <cell r="AG101">
            <v>0</v>
          </cell>
          <cell r="AI101">
            <v>0</v>
          </cell>
          <cell r="AJ101" t="str">
            <v xml:space="preserve"> </v>
          </cell>
          <cell r="AK101">
            <v>21644503</v>
          </cell>
          <cell r="AL101">
            <v>15577354.170000002</v>
          </cell>
        </row>
        <row r="102">
          <cell r="B102">
            <v>190256</v>
          </cell>
          <cell r="C102">
            <v>3</v>
          </cell>
          <cell r="D102">
            <v>3</v>
          </cell>
          <cell r="E102">
            <v>0</v>
          </cell>
          <cell r="F102">
            <v>2723512.68</v>
          </cell>
          <cell r="G102">
            <v>7592644</v>
          </cell>
          <cell r="H102">
            <v>2723512.68</v>
          </cell>
          <cell r="I102">
            <v>0</v>
          </cell>
          <cell r="J102" t="str">
            <v xml:space="preserve"> </v>
          </cell>
          <cell r="K102">
            <v>0</v>
          </cell>
          <cell r="L102">
            <v>0</v>
          </cell>
          <cell r="M102">
            <v>2723512.68</v>
          </cell>
          <cell r="N102">
            <v>8.8028515729014559E-3</v>
          </cell>
          <cell r="O102">
            <v>338910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2723512.68</v>
          </cell>
          <cell r="U102">
            <v>1.005986483221346E-2</v>
          </cell>
          <cell r="V102">
            <v>333800.03000000003</v>
          </cell>
          <cell r="W102">
            <v>0</v>
          </cell>
          <cell r="X102">
            <v>0</v>
          </cell>
          <cell r="Y102">
            <v>0</v>
          </cell>
          <cell r="Z102">
            <v>333800.03000000003</v>
          </cell>
          <cell r="AA102">
            <v>8.6701306448466898E-3</v>
          </cell>
          <cell r="AB102">
            <v>333800.03000000003</v>
          </cell>
          <cell r="AC102">
            <v>0</v>
          </cell>
          <cell r="AD102">
            <v>333800.03000000003</v>
          </cell>
          <cell r="AF102">
            <v>333800.03000000003</v>
          </cell>
          <cell r="AG102">
            <v>0</v>
          </cell>
          <cell r="AI102">
            <v>0</v>
          </cell>
          <cell r="AJ102" t="str">
            <v xml:space="preserve"> </v>
          </cell>
          <cell r="AK102">
            <v>7592644</v>
          </cell>
          <cell r="AL102">
            <v>4535331.29</v>
          </cell>
        </row>
        <row r="103">
          <cell r="B103">
            <v>190328</v>
          </cell>
          <cell r="C103">
            <v>3</v>
          </cell>
          <cell r="D103">
            <v>3</v>
          </cell>
          <cell r="E103">
            <v>0</v>
          </cell>
          <cell r="F103">
            <v>1301300.48</v>
          </cell>
          <cell r="G103">
            <v>4381295</v>
          </cell>
          <cell r="H103">
            <v>1301300.48</v>
          </cell>
          <cell r="I103">
            <v>0</v>
          </cell>
          <cell r="J103" t="str">
            <v xml:space="preserve"> </v>
          </cell>
          <cell r="K103">
            <v>0</v>
          </cell>
          <cell r="L103">
            <v>0</v>
          </cell>
          <cell r="M103">
            <v>1301300.48</v>
          </cell>
          <cell r="N103">
            <v>4.2060222672381381E-3</v>
          </cell>
          <cell r="O103">
            <v>161932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1301300.48</v>
          </cell>
          <cell r="U103">
            <v>4.8066260278599084E-3</v>
          </cell>
          <cell r="V103">
            <v>159490.4</v>
          </cell>
          <cell r="W103">
            <v>0</v>
          </cell>
          <cell r="X103">
            <v>0</v>
          </cell>
          <cell r="Y103">
            <v>0</v>
          </cell>
          <cell r="Z103">
            <v>159490.4</v>
          </cell>
          <cell r="AA103">
            <v>4.1426077900557903E-3</v>
          </cell>
          <cell r="AB103">
            <v>159490.4</v>
          </cell>
          <cell r="AC103">
            <v>0</v>
          </cell>
          <cell r="AD103">
            <v>159490.4</v>
          </cell>
          <cell r="AF103">
            <v>159490.4</v>
          </cell>
          <cell r="AG103">
            <v>0</v>
          </cell>
          <cell r="AI103">
            <v>0</v>
          </cell>
          <cell r="AJ103" t="str">
            <v xml:space="preserve"> </v>
          </cell>
          <cell r="AK103">
            <v>4381295</v>
          </cell>
          <cell r="AL103">
            <v>2920504.12</v>
          </cell>
        </row>
        <row r="104">
          <cell r="B104">
            <v>301175</v>
          </cell>
          <cell r="C104">
            <v>3</v>
          </cell>
          <cell r="D104">
            <v>3</v>
          </cell>
          <cell r="E104">
            <v>0</v>
          </cell>
          <cell r="F104">
            <v>3029872.15</v>
          </cell>
          <cell r="G104">
            <v>10844160</v>
          </cell>
          <cell r="H104">
            <v>3029872.15</v>
          </cell>
          <cell r="I104">
            <v>0</v>
          </cell>
          <cell r="J104" t="str">
            <v xml:space="preserve"> </v>
          </cell>
          <cell r="K104">
            <v>0</v>
          </cell>
          <cell r="L104">
            <v>0</v>
          </cell>
          <cell r="M104">
            <v>3029872.15</v>
          </cell>
          <cell r="N104">
            <v>9.7930569654325287E-3</v>
          </cell>
          <cell r="O104">
            <v>377033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3029872.15</v>
          </cell>
          <cell r="U104">
            <v>1.1191467736396947E-2</v>
          </cell>
          <cell r="V104">
            <v>371348.15</v>
          </cell>
          <cell r="W104">
            <v>0</v>
          </cell>
          <cell r="X104">
            <v>0</v>
          </cell>
          <cell r="Y104">
            <v>0</v>
          </cell>
          <cell r="Z104">
            <v>371348.15</v>
          </cell>
          <cell r="AA104">
            <v>9.6454064884958987E-3</v>
          </cell>
          <cell r="AB104">
            <v>371348.15</v>
          </cell>
          <cell r="AC104">
            <v>0</v>
          </cell>
          <cell r="AD104">
            <v>371348.15</v>
          </cell>
          <cell r="AF104">
            <v>371348.15</v>
          </cell>
          <cell r="AG104">
            <v>0</v>
          </cell>
          <cell r="AI104">
            <v>0</v>
          </cell>
          <cell r="AJ104" t="str">
            <v xml:space="preserve"> </v>
          </cell>
          <cell r="AK104">
            <v>10844160</v>
          </cell>
          <cell r="AL104">
            <v>7442939.6999999993</v>
          </cell>
        </row>
        <row r="105">
          <cell r="B105">
            <v>301283</v>
          </cell>
          <cell r="C105">
            <v>3</v>
          </cell>
          <cell r="D105">
            <v>3</v>
          </cell>
          <cell r="E105">
            <v>0</v>
          </cell>
          <cell r="F105">
            <v>7339066.9100000001</v>
          </cell>
          <cell r="G105">
            <v>17876749</v>
          </cell>
          <cell r="H105">
            <v>7339066.9100000001</v>
          </cell>
          <cell r="I105">
            <v>0</v>
          </cell>
          <cell r="J105" t="str">
            <v xml:space="preserve"> </v>
          </cell>
          <cell r="K105">
            <v>0</v>
          </cell>
          <cell r="L105">
            <v>0</v>
          </cell>
          <cell r="M105">
            <v>7339066.9100000001</v>
          </cell>
          <cell r="N105">
            <v>2.372110002158041E-2</v>
          </cell>
          <cell r="O105">
            <v>913262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7339066.9100000001</v>
          </cell>
          <cell r="U105">
            <v>2.7108381632051187E-2</v>
          </cell>
          <cell r="V105">
            <v>899493.05</v>
          </cell>
          <cell r="W105">
            <v>0</v>
          </cell>
          <cell r="X105">
            <v>0</v>
          </cell>
          <cell r="Y105">
            <v>0</v>
          </cell>
          <cell r="Z105">
            <v>899493.05</v>
          </cell>
          <cell r="AA105">
            <v>2.3363455832018997E-2</v>
          </cell>
          <cell r="AB105">
            <v>899493.05</v>
          </cell>
          <cell r="AC105">
            <v>0</v>
          </cell>
          <cell r="AD105">
            <v>899493.05</v>
          </cell>
          <cell r="AF105">
            <v>899493.05</v>
          </cell>
          <cell r="AG105">
            <v>0</v>
          </cell>
          <cell r="AI105">
            <v>0</v>
          </cell>
          <cell r="AJ105" t="str">
            <v xml:space="preserve"> </v>
          </cell>
          <cell r="AK105">
            <v>17876749</v>
          </cell>
          <cell r="AL105">
            <v>9638189.0399999991</v>
          </cell>
        </row>
        <row r="106">
          <cell r="B106">
            <v>190315</v>
          </cell>
          <cell r="C106">
            <v>3</v>
          </cell>
          <cell r="D106">
            <v>3</v>
          </cell>
          <cell r="E106">
            <v>0</v>
          </cell>
          <cell r="F106">
            <v>5059139.38</v>
          </cell>
          <cell r="G106">
            <v>10792993</v>
          </cell>
          <cell r="H106">
            <v>5059139.38</v>
          </cell>
          <cell r="I106">
            <v>0</v>
          </cell>
          <cell r="J106" t="str">
            <v xml:space="preserve"> </v>
          </cell>
          <cell r="K106">
            <v>0</v>
          </cell>
          <cell r="L106">
            <v>0</v>
          </cell>
          <cell r="M106">
            <v>5059139.38</v>
          </cell>
          <cell r="N106">
            <v>1.635199034533619E-2</v>
          </cell>
          <cell r="O106">
            <v>629552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5059139.38</v>
          </cell>
          <cell r="U106">
            <v>1.868699151058412E-2</v>
          </cell>
          <cell r="V106">
            <v>620059.85</v>
          </cell>
          <cell r="W106">
            <v>0</v>
          </cell>
          <cell r="X106">
            <v>0</v>
          </cell>
          <cell r="Y106">
            <v>0</v>
          </cell>
          <cell r="Z106">
            <v>620059.85</v>
          </cell>
          <cell r="AA106">
            <v>1.610545064098419E-2</v>
          </cell>
          <cell r="AB106">
            <v>620059.85</v>
          </cell>
          <cell r="AC106">
            <v>0</v>
          </cell>
          <cell r="AD106">
            <v>620059.85</v>
          </cell>
          <cell r="AF106">
            <v>620059.85</v>
          </cell>
          <cell r="AG106">
            <v>0</v>
          </cell>
          <cell r="AI106">
            <v>0</v>
          </cell>
          <cell r="AJ106" t="str">
            <v xml:space="preserve"> </v>
          </cell>
          <cell r="AK106">
            <v>10792993</v>
          </cell>
          <cell r="AL106">
            <v>5113793.7700000005</v>
          </cell>
        </row>
        <row r="107">
          <cell r="B107">
            <v>270777</v>
          </cell>
          <cell r="C107">
            <v>3</v>
          </cell>
          <cell r="D107">
            <v>3</v>
          </cell>
          <cell r="E107">
            <v>0</v>
          </cell>
          <cell r="F107">
            <v>238440.22</v>
          </cell>
          <cell r="G107">
            <v>3308955</v>
          </cell>
          <cell r="H107">
            <v>238440.22</v>
          </cell>
          <cell r="I107">
            <v>0</v>
          </cell>
          <cell r="J107" t="str">
            <v xml:space="preserve"> </v>
          </cell>
          <cell r="K107">
            <v>0</v>
          </cell>
          <cell r="L107">
            <v>0</v>
          </cell>
          <cell r="M107">
            <v>238440.22</v>
          </cell>
          <cell r="N107">
            <v>7.7067894013622474E-4</v>
          </cell>
          <cell r="O107">
            <v>29671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238440.22</v>
          </cell>
          <cell r="U107">
            <v>8.8072892091812854E-4</v>
          </cell>
          <cell r="V107">
            <v>29223.79</v>
          </cell>
          <cell r="W107">
            <v>0</v>
          </cell>
          <cell r="X107">
            <v>0</v>
          </cell>
          <cell r="Y107">
            <v>0</v>
          </cell>
          <cell r="Z107">
            <v>29223.79</v>
          </cell>
          <cell r="AA107">
            <v>7.5905948012516431E-4</v>
          </cell>
          <cell r="AB107">
            <v>29223.79</v>
          </cell>
          <cell r="AC107">
            <v>0</v>
          </cell>
          <cell r="AD107">
            <v>29223.79</v>
          </cell>
          <cell r="AF107">
            <v>29223.79</v>
          </cell>
          <cell r="AG107">
            <v>0</v>
          </cell>
          <cell r="AI107">
            <v>0</v>
          </cell>
          <cell r="AJ107" t="str">
            <v xml:space="preserve"> </v>
          </cell>
          <cell r="AK107">
            <v>3308955</v>
          </cell>
          <cell r="AL107">
            <v>3041290.9899999998</v>
          </cell>
        </row>
        <row r="108">
          <cell r="B108">
            <v>190352</v>
          </cell>
          <cell r="C108">
            <v>3</v>
          </cell>
          <cell r="D108">
            <v>3</v>
          </cell>
          <cell r="E108">
            <v>0</v>
          </cell>
          <cell r="F108">
            <v>3921537.35</v>
          </cell>
          <cell r="G108">
            <v>8397764</v>
          </cell>
          <cell r="H108">
            <v>3921537.35</v>
          </cell>
          <cell r="I108">
            <v>0</v>
          </cell>
          <cell r="J108" t="str">
            <v xml:space="preserve"> </v>
          </cell>
          <cell r="K108">
            <v>0</v>
          </cell>
          <cell r="L108">
            <v>0</v>
          </cell>
          <cell r="M108">
            <v>3921537.35</v>
          </cell>
          <cell r="N108">
            <v>1.2675069032408288E-2</v>
          </cell>
          <cell r="O108">
            <v>487990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3921537.35</v>
          </cell>
          <cell r="U108">
            <v>1.4485020013006352E-2</v>
          </cell>
          <cell r="V108">
            <v>480632.71</v>
          </cell>
          <cell r="W108">
            <v>0</v>
          </cell>
          <cell r="X108">
            <v>0</v>
          </cell>
          <cell r="Y108">
            <v>0</v>
          </cell>
          <cell r="Z108">
            <v>480632.71</v>
          </cell>
          <cell r="AA108">
            <v>1.2483966487021323E-2</v>
          </cell>
          <cell r="AB108">
            <v>480632.71</v>
          </cell>
          <cell r="AC108">
            <v>0</v>
          </cell>
          <cell r="AD108">
            <v>480632.71</v>
          </cell>
          <cell r="AF108">
            <v>480632.71</v>
          </cell>
          <cell r="AG108">
            <v>0</v>
          </cell>
          <cell r="AI108">
            <v>0</v>
          </cell>
          <cell r="AJ108" t="str">
            <v xml:space="preserve"> </v>
          </cell>
          <cell r="AK108">
            <v>8397764</v>
          </cell>
          <cell r="AL108">
            <v>3995593.9400000004</v>
          </cell>
        </row>
        <row r="109">
          <cell r="B109">
            <v>331216</v>
          </cell>
          <cell r="C109">
            <v>3</v>
          </cell>
          <cell r="D109">
            <v>3</v>
          </cell>
          <cell r="E109">
            <v>0</v>
          </cell>
          <cell r="F109">
            <v>3168121.75</v>
          </cell>
          <cell r="G109">
            <v>6877770</v>
          </cell>
          <cell r="H109">
            <v>3168121.75</v>
          </cell>
          <cell r="I109">
            <v>0</v>
          </cell>
          <cell r="J109" t="str">
            <v xml:space="preserve"> </v>
          </cell>
          <cell r="K109">
            <v>0</v>
          </cell>
          <cell r="L109">
            <v>0</v>
          </cell>
          <cell r="M109">
            <v>3168121.75</v>
          </cell>
          <cell r="N109">
            <v>1.0239902951408624E-2</v>
          </cell>
          <cell r="O109">
            <v>394236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3168121.75</v>
          </cell>
          <cell r="U109">
            <v>1.1702121606056029E-2</v>
          </cell>
          <cell r="V109">
            <v>388292.34</v>
          </cell>
          <cell r="W109">
            <v>0</v>
          </cell>
          <cell r="X109">
            <v>0</v>
          </cell>
          <cell r="Y109">
            <v>0</v>
          </cell>
          <cell r="Z109">
            <v>388292.34</v>
          </cell>
          <cell r="AA109">
            <v>1.0085515319436102E-2</v>
          </cell>
          <cell r="AB109">
            <v>388292.34</v>
          </cell>
          <cell r="AC109">
            <v>0</v>
          </cell>
          <cell r="AD109">
            <v>388292.34</v>
          </cell>
          <cell r="AF109">
            <v>388292.34</v>
          </cell>
          <cell r="AG109">
            <v>0</v>
          </cell>
          <cell r="AI109">
            <v>0</v>
          </cell>
          <cell r="AJ109" t="str">
            <v xml:space="preserve"> </v>
          </cell>
          <cell r="AK109">
            <v>6877770</v>
          </cell>
          <cell r="AL109">
            <v>3321355.91</v>
          </cell>
        </row>
        <row r="110">
          <cell r="B110">
            <v>190521</v>
          </cell>
          <cell r="C110">
            <v>3</v>
          </cell>
          <cell r="D110">
            <v>3</v>
          </cell>
          <cell r="E110">
            <v>0</v>
          </cell>
          <cell r="F110">
            <v>2649407.2000000002</v>
          </cell>
          <cell r="G110">
            <v>10023062</v>
          </cell>
          <cell r="H110">
            <v>2649407.2000000002</v>
          </cell>
          <cell r="I110">
            <v>0</v>
          </cell>
          <cell r="J110" t="str">
            <v xml:space="preserve"> </v>
          </cell>
          <cell r="K110">
            <v>0</v>
          </cell>
          <cell r="L110">
            <v>0</v>
          </cell>
          <cell r="M110">
            <v>2649407.2000000002</v>
          </cell>
          <cell r="N110">
            <v>8.5633301834953969E-3</v>
          </cell>
          <cell r="O110">
            <v>329688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2649407.2000000002</v>
          </cell>
          <cell r="U110">
            <v>9.7861407120355803E-3</v>
          </cell>
          <cell r="V110">
            <v>324717.49</v>
          </cell>
          <cell r="W110">
            <v>0</v>
          </cell>
          <cell r="X110">
            <v>0</v>
          </cell>
          <cell r="Y110">
            <v>0</v>
          </cell>
          <cell r="Z110">
            <v>324717.49</v>
          </cell>
          <cell r="AA110">
            <v>8.4342205150991102E-3</v>
          </cell>
          <cell r="AB110">
            <v>324717.49</v>
          </cell>
          <cell r="AC110">
            <v>0</v>
          </cell>
          <cell r="AD110">
            <v>324717.49</v>
          </cell>
          <cell r="AF110">
            <v>324717.49</v>
          </cell>
          <cell r="AG110">
            <v>0</v>
          </cell>
          <cell r="AI110">
            <v>0</v>
          </cell>
          <cell r="AJ110" t="str">
            <v xml:space="preserve"> </v>
          </cell>
          <cell r="AK110">
            <v>10023062</v>
          </cell>
          <cell r="AL110">
            <v>7048937.3099999996</v>
          </cell>
        </row>
        <row r="111">
          <cell r="B111">
            <v>340951</v>
          </cell>
          <cell r="C111">
            <v>3</v>
          </cell>
          <cell r="D111">
            <v>3</v>
          </cell>
          <cell r="E111">
            <v>0</v>
          </cell>
          <cell r="F111">
            <v>1183447.74</v>
          </cell>
          <cell r="G111">
            <v>16814776</v>
          </cell>
          <cell r="H111">
            <v>1183447.74</v>
          </cell>
          <cell r="I111">
            <v>0</v>
          </cell>
          <cell r="J111" t="str">
            <v xml:space="preserve"> </v>
          </cell>
          <cell r="K111">
            <v>0</v>
          </cell>
          <cell r="L111">
            <v>0</v>
          </cell>
          <cell r="M111">
            <v>1183447.74</v>
          </cell>
          <cell r="N111">
            <v>3.8251023672508373E-3</v>
          </cell>
          <cell r="O111">
            <v>147266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1183447.74</v>
          </cell>
          <cell r="U111">
            <v>4.3713122350465781E-3</v>
          </cell>
          <cell r="V111">
            <v>145046.1</v>
          </cell>
          <cell r="W111">
            <v>0</v>
          </cell>
          <cell r="X111">
            <v>0</v>
          </cell>
          <cell r="Y111">
            <v>0</v>
          </cell>
          <cell r="Z111">
            <v>145046.1</v>
          </cell>
          <cell r="AA111">
            <v>3.767431166874064E-3</v>
          </cell>
          <cell r="AB111">
            <v>145046.1</v>
          </cell>
          <cell r="AC111">
            <v>0</v>
          </cell>
          <cell r="AD111">
            <v>145046.1</v>
          </cell>
          <cell r="AF111">
            <v>145046.1</v>
          </cell>
          <cell r="AG111">
            <v>0</v>
          </cell>
          <cell r="AI111">
            <v>0</v>
          </cell>
          <cell r="AJ111" t="str">
            <v xml:space="preserve"> </v>
          </cell>
          <cell r="AK111">
            <v>16814776</v>
          </cell>
          <cell r="AL111">
            <v>15486282.16</v>
          </cell>
        </row>
        <row r="112">
          <cell r="B112">
            <v>190524</v>
          </cell>
          <cell r="C112">
            <v>3</v>
          </cell>
          <cell r="D112">
            <v>3</v>
          </cell>
          <cell r="E112">
            <v>0</v>
          </cell>
          <cell r="F112">
            <v>3728180.99</v>
          </cell>
          <cell r="G112">
            <v>10032570</v>
          </cell>
          <cell r="H112">
            <v>3728180.99</v>
          </cell>
          <cell r="I112">
            <v>0</v>
          </cell>
          <cell r="J112" t="str">
            <v xml:space="preserve"> </v>
          </cell>
          <cell r="K112">
            <v>0</v>
          </cell>
          <cell r="L112">
            <v>0</v>
          </cell>
          <cell r="M112">
            <v>3728180.99</v>
          </cell>
          <cell r="N112">
            <v>1.2050108719112997E-2</v>
          </cell>
          <cell r="O112">
            <v>463929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3728180.99</v>
          </cell>
          <cell r="U112">
            <v>1.3770817776926143E-2</v>
          </cell>
          <cell r="V112">
            <v>456934.5</v>
          </cell>
          <cell r="W112">
            <v>0</v>
          </cell>
          <cell r="X112">
            <v>0</v>
          </cell>
          <cell r="Y112">
            <v>0</v>
          </cell>
          <cell r="Z112">
            <v>456934.5</v>
          </cell>
          <cell r="AA112">
            <v>1.186842856526316E-2</v>
          </cell>
          <cell r="AB112">
            <v>456934.5</v>
          </cell>
          <cell r="AC112">
            <v>0</v>
          </cell>
          <cell r="AD112">
            <v>456934.5</v>
          </cell>
          <cell r="AF112">
            <v>456934.5</v>
          </cell>
          <cell r="AG112">
            <v>0</v>
          </cell>
          <cell r="AI112">
            <v>0</v>
          </cell>
          <cell r="AJ112" t="str">
            <v xml:space="preserve"> </v>
          </cell>
          <cell r="AK112">
            <v>10032570</v>
          </cell>
          <cell r="AL112">
            <v>5847454.5099999998</v>
          </cell>
        </row>
        <row r="113">
          <cell r="B113">
            <v>190547</v>
          </cell>
          <cell r="C113">
            <v>3</v>
          </cell>
          <cell r="D113">
            <v>3</v>
          </cell>
          <cell r="E113">
            <v>0</v>
          </cell>
          <cell r="F113">
            <v>3261263.73</v>
          </cell>
          <cell r="G113">
            <v>6437166</v>
          </cell>
          <cell r="H113">
            <v>3261263.73</v>
          </cell>
          <cell r="I113">
            <v>0</v>
          </cell>
          <cell r="J113" t="str">
            <v xml:space="preserve"> </v>
          </cell>
          <cell r="K113">
            <v>0</v>
          </cell>
          <cell r="L113">
            <v>0</v>
          </cell>
          <cell r="M113">
            <v>3261263.73</v>
          </cell>
          <cell r="N113">
            <v>1.0540953514223024E-2</v>
          </cell>
          <cell r="O113">
            <v>405827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3261263.73</v>
          </cell>
          <cell r="U113">
            <v>1.2046161028337965E-2</v>
          </cell>
          <cell r="V113">
            <v>399708.04</v>
          </cell>
          <cell r="W113">
            <v>0</v>
          </cell>
          <cell r="X113">
            <v>0</v>
          </cell>
          <cell r="Y113">
            <v>0</v>
          </cell>
          <cell r="Z113">
            <v>399708.04</v>
          </cell>
          <cell r="AA113">
            <v>1.0382027007593757E-2</v>
          </cell>
          <cell r="AB113">
            <v>399708.04</v>
          </cell>
          <cell r="AC113">
            <v>0</v>
          </cell>
          <cell r="AD113">
            <v>399708.04</v>
          </cell>
          <cell r="AF113">
            <v>399708.04</v>
          </cell>
          <cell r="AG113">
            <v>0</v>
          </cell>
          <cell r="AI113">
            <v>0</v>
          </cell>
          <cell r="AJ113" t="str">
            <v xml:space="preserve"> </v>
          </cell>
          <cell r="AK113">
            <v>6437166</v>
          </cell>
          <cell r="AL113">
            <v>2776194.23</v>
          </cell>
        </row>
        <row r="114">
          <cell r="B114">
            <v>190810</v>
          </cell>
          <cell r="C114">
            <v>3</v>
          </cell>
          <cell r="D114">
            <v>3</v>
          </cell>
          <cell r="E114">
            <v>0</v>
          </cell>
          <cell r="F114">
            <v>2620194.8199999998</v>
          </cell>
          <cell r="G114">
            <v>9493942</v>
          </cell>
          <cell r="H114">
            <v>2620194.8199999998</v>
          </cell>
          <cell r="I114">
            <v>0</v>
          </cell>
          <cell r="J114" t="str">
            <v xml:space="preserve"> </v>
          </cell>
          <cell r="K114">
            <v>0</v>
          </cell>
          <cell r="L114">
            <v>0</v>
          </cell>
          <cell r="M114">
            <v>2620194.8199999998</v>
          </cell>
          <cell r="N114">
            <v>8.4689108524896757E-3</v>
          </cell>
          <cell r="O114">
            <v>326053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2620194.8199999998</v>
          </cell>
          <cell r="U114">
            <v>9.6782386646593003E-3</v>
          </cell>
          <cell r="V114">
            <v>321137.15000000002</v>
          </cell>
          <cell r="W114">
            <v>0</v>
          </cell>
          <cell r="X114">
            <v>0</v>
          </cell>
          <cell r="Y114">
            <v>0</v>
          </cell>
          <cell r="Z114">
            <v>321137.15000000002</v>
          </cell>
          <cell r="AA114">
            <v>8.3412246709915761E-3</v>
          </cell>
          <cell r="AB114">
            <v>321137.15000000002</v>
          </cell>
          <cell r="AC114">
            <v>0</v>
          </cell>
          <cell r="AD114">
            <v>321137.15000000002</v>
          </cell>
          <cell r="AF114">
            <v>321137.15000000002</v>
          </cell>
          <cell r="AG114">
            <v>0</v>
          </cell>
          <cell r="AI114">
            <v>0</v>
          </cell>
          <cell r="AJ114" t="str">
            <v xml:space="preserve"> </v>
          </cell>
          <cell r="AK114">
            <v>9493942</v>
          </cell>
          <cell r="AL114">
            <v>6552610.0299999993</v>
          </cell>
        </row>
        <row r="115">
          <cell r="B115">
            <v>190587</v>
          </cell>
          <cell r="C115">
            <v>3</v>
          </cell>
          <cell r="D115">
            <v>3</v>
          </cell>
          <cell r="E115">
            <v>0</v>
          </cell>
          <cell r="F115">
            <v>2257585.21</v>
          </cell>
          <cell r="G115">
            <v>14603268</v>
          </cell>
          <cell r="H115">
            <v>2257585.21</v>
          </cell>
          <cell r="I115">
            <v>0</v>
          </cell>
          <cell r="J115" t="str">
            <v xml:space="preserve"> </v>
          </cell>
          <cell r="K115">
            <v>0</v>
          </cell>
          <cell r="L115">
            <v>0</v>
          </cell>
          <cell r="M115">
            <v>2257585.21</v>
          </cell>
          <cell r="N115">
            <v>7.296895535954531E-3</v>
          </cell>
          <cell r="O115">
            <v>280930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2257585.21</v>
          </cell>
          <cell r="U115">
            <v>8.3388640804140622E-3</v>
          </cell>
          <cell r="V115">
            <v>276694.88</v>
          </cell>
          <cell r="W115">
            <v>0</v>
          </cell>
          <cell r="X115">
            <v>0</v>
          </cell>
          <cell r="Y115">
            <v>0</v>
          </cell>
          <cell r="Z115">
            <v>276694.88</v>
          </cell>
          <cell r="AA115">
            <v>7.1868799962665599E-3</v>
          </cell>
          <cell r="AB115">
            <v>276694.88</v>
          </cell>
          <cell r="AC115">
            <v>0</v>
          </cell>
          <cell r="AD115">
            <v>276694.88</v>
          </cell>
          <cell r="AF115">
            <v>276694.88</v>
          </cell>
          <cell r="AG115">
            <v>0</v>
          </cell>
          <cell r="AI115">
            <v>0</v>
          </cell>
          <cell r="AJ115" t="str">
            <v xml:space="preserve"> </v>
          </cell>
          <cell r="AK115">
            <v>14603268</v>
          </cell>
          <cell r="AL115">
            <v>12068987.909999998</v>
          </cell>
        </row>
        <row r="116">
          <cell r="B116">
            <v>190696</v>
          </cell>
          <cell r="C116">
            <v>3</v>
          </cell>
          <cell r="D116">
            <v>3</v>
          </cell>
          <cell r="E116">
            <v>0</v>
          </cell>
          <cell r="F116">
            <v>5100158.01</v>
          </cell>
          <cell r="G116">
            <v>29755127</v>
          </cell>
          <cell r="H116">
            <v>5100158.01</v>
          </cell>
          <cell r="I116">
            <v>0</v>
          </cell>
          <cell r="J116" t="str">
            <v xml:space="preserve"> </v>
          </cell>
          <cell r="K116">
            <v>0</v>
          </cell>
          <cell r="L116">
            <v>0</v>
          </cell>
          <cell r="M116">
            <v>5100158.01</v>
          </cell>
          <cell r="N116">
            <v>1.6484569464304624E-2</v>
          </cell>
          <cell r="O116">
            <v>634656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5100158.01</v>
          </cell>
          <cell r="U116">
            <v>1.8838502416493531E-2</v>
          </cell>
          <cell r="V116">
            <v>625087.18999999994</v>
          </cell>
          <cell r="W116">
            <v>0</v>
          </cell>
          <cell r="X116">
            <v>0</v>
          </cell>
          <cell r="Y116">
            <v>0</v>
          </cell>
          <cell r="Z116">
            <v>625087.18999999994</v>
          </cell>
          <cell r="AA116">
            <v>1.6236030900656614E-2</v>
          </cell>
          <cell r="AB116">
            <v>625087.18999999994</v>
          </cell>
          <cell r="AC116">
            <v>0</v>
          </cell>
          <cell r="AD116">
            <v>625087.18999999994</v>
          </cell>
          <cell r="AF116">
            <v>625087.18999999994</v>
          </cell>
          <cell r="AG116">
            <v>0</v>
          </cell>
          <cell r="AI116">
            <v>0</v>
          </cell>
          <cell r="AJ116" t="str">
            <v xml:space="preserve"> </v>
          </cell>
          <cell r="AK116">
            <v>29755127</v>
          </cell>
          <cell r="AL116">
            <v>24029881.800000001</v>
          </cell>
        </row>
        <row r="117">
          <cell r="B117">
            <v>370759</v>
          </cell>
          <cell r="C117">
            <v>3</v>
          </cell>
          <cell r="D117">
            <v>3</v>
          </cell>
          <cell r="E117">
            <v>0</v>
          </cell>
          <cell r="F117">
            <v>5402391.29</v>
          </cell>
          <cell r="G117">
            <v>21760552</v>
          </cell>
          <cell r="H117">
            <v>5402391.29</v>
          </cell>
          <cell r="I117">
            <v>0</v>
          </cell>
          <cell r="J117" t="str">
            <v xml:space="preserve"> </v>
          </cell>
          <cell r="K117">
            <v>0</v>
          </cell>
          <cell r="L117">
            <v>0</v>
          </cell>
          <cell r="M117">
            <v>5402391.29</v>
          </cell>
          <cell r="N117">
            <v>1.7461438315978621E-2</v>
          </cell>
          <cell r="O117">
            <v>672265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5402391.29</v>
          </cell>
          <cell r="U117">
            <v>1.9954864373213529E-2</v>
          </cell>
          <cell r="V117">
            <v>662129.6</v>
          </cell>
          <cell r="W117">
            <v>0</v>
          </cell>
          <cell r="X117">
            <v>0</v>
          </cell>
          <cell r="Y117">
            <v>0</v>
          </cell>
          <cell r="Z117">
            <v>662129.6</v>
          </cell>
          <cell r="AA117">
            <v>1.7198171419637323E-2</v>
          </cell>
          <cell r="AB117">
            <v>662129.6</v>
          </cell>
          <cell r="AC117">
            <v>0</v>
          </cell>
          <cell r="AD117">
            <v>662129.6</v>
          </cell>
          <cell r="AF117">
            <v>662129.6</v>
          </cell>
          <cell r="AG117">
            <v>0</v>
          </cell>
          <cell r="AI117">
            <v>0</v>
          </cell>
          <cell r="AJ117" t="str">
            <v xml:space="preserve"> </v>
          </cell>
          <cell r="AK117">
            <v>21760552</v>
          </cell>
          <cell r="AL117">
            <v>15696031.110000001</v>
          </cell>
        </row>
        <row r="118">
          <cell r="B118">
            <v>331293</v>
          </cell>
          <cell r="C118">
            <v>3</v>
          </cell>
          <cell r="D118">
            <v>3</v>
          </cell>
          <cell r="E118">
            <v>0</v>
          </cell>
          <cell r="F118">
            <v>1860589.95</v>
          </cell>
          <cell r="G118">
            <v>10386546</v>
          </cell>
          <cell r="H118">
            <v>1860589.95</v>
          </cell>
          <cell r="I118">
            <v>0</v>
          </cell>
          <cell r="J118" t="str">
            <v xml:space="preserve"> </v>
          </cell>
          <cell r="K118">
            <v>0</v>
          </cell>
          <cell r="L118">
            <v>0</v>
          </cell>
          <cell r="M118">
            <v>1860589.95</v>
          </cell>
          <cell r="N118">
            <v>6.013740008686921E-3</v>
          </cell>
          <cell r="O118">
            <v>231529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1860589.95</v>
          </cell>
          <cell r="U118">
            <v>6.872478891919386E-3</v>
          </cell>
          <cell r="V118">
            <v>228038.22</v>
          </cell>
          <cell r="W118">
            <v>0</v>
          </cell>
          <cell r="X118">
            <v>0</v>
          </cell>
          <cell r="Y118">
            <v>0</v>
          </cell>
          <cell r="Z118">
            <v>228038.22</v>
          </cell>
          <cell r="AA118">
            <v>5.9230706462737323E-3</v>
          </cell>
          <cell r="AB118">
            <v>228038.22</v>
          </cell>
          <cell r="AC118">
            <v>0</v>
          </cell>
          <cell r="AD118">
            <v>228038.22</v>
          </cell>
          <cell r="AF118">
            <v>228038.22</v>
          </cell>
          <cell r="AG118">
            <v>0</v>
          </cell>
          <cell r="AI118">
            <v>0</v>
          </cell>
          <cell r="AJ118" t="str">
            <v xml:space="preserve"> </v>
          </cell>
          <cell r="AK118">
            <v>10386546</v>
          </cell>
          <cell r="AL118">
            <v>8297917.830000001</v>
          </cell>
        </row>
        <row r="119">
          <cell r="B119">
            <v>190630</v>
          </cell>
          <cell r="C119">
            <v>3</v>
          </cell>
          <cell r="D119">
            <v>3</v>
          </cell>
          <cell r="E119">
            <v>0</v>
          </cell>
          <cell r="F119">
            <v>5344088.42</v>
          </cell>
          <cell r="G119">
            <v>15446871</v>
          </cell>
          <cell r="H119">
            <v>5344088.42</v>
          </cell>
          <cell r="I119">
            <v>0</v>
          </cell>
          <cell r="J119" t="str">
            <v xml:space="preserve"> </v>
          </cell>
          <cell r="K119">
            <v>0</v>
          </cell>
          <cell r="L119">
            <v>0</v>
          </cell>
          <cell r="M119">
            <v>5344088.42</v>
          </cell>
          <cell r="N119">
            <v>1.727299362297129E-2</v>
          </cell>
          <cell r="O119">
            <v>665010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5344088.42</v>
          </cell>
          <cell r="U119">
            <v>1.9739510504719657E-2</v>
          </cell>
          <cell r="V119">
            <v>654983.86</v>
          </cell>
          <cell r="W119">
            <v>0</v>
          </cell>
          <cell r="X119">
            <v>0</v>
          </cell>
          <cell r="Y119">
            <v>0</v>
          </cell>
          <cell r="Z119">
            <v>654983.86</v>
          </cell>
          <cell r="AA119">
            <v>1.7012567783370104E-2</v>
          </cell>
          <cell r="AB119">
            <v>654983.86</v>
          </cell>
          <cell r="AC119">
            <v>0</v>
          </cell>
          <cell r="AD119">
            <v>654983.86</v>
          </cell>
          <cell r="AF119">
            <v>654983.86</v>
          </cell>
          <cell r="AG119">
            <v>0</v>
          </cell>
          <cell r="AI119">
            <v>0</v>
          </cell>
          <cell r="AJ119" t="str">
            <v xml:space="preserve"> </v>
          </cell>
          <cell r="AK119">
            <v>15446871</v>
          </cell>
          <cell r="AL119">
            <v>9447798.7200000007</v>
          </cell>
        </row>
        <row r="120">
          <cell r="B120">
            <v>190382</v>
          </cell>
          <cell r="C120">
            <v>3</v>
          </cell>
          <cell r="D120">
            <v>3</v>
          </cell>
          <cell r="E120">
            <v>0</v>
          </cell>
          <cell r="F120">
            <v>15515604.060000001</v>
          </cell>
          <cell r="G120">
            <v>30625100</v>
          </cell>
          <cell r="H120">
            <v>15515604.060000001</v>
          </cell>
          <cell r="I120">
            <v>0</v>
          </cell>
          <cell r="J120" t="str">
            <v xml:space="preserve"> </v>
          </cell>
          <cell r="K120">
            <v>0</v>
          </cell>
          <cell r="L120">
            <v>0</v>
          </cell>
          <cell r="M120">
            <v>15515604.060000001</v>
          </cell>
          <cell r="N120">
            <v>5.0149044873948306E-2</v>
          </cell>
          <cell r="O120">
            <v>1930738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15515604.060000001</v>
          </cell>
          <cell r="U120">
            <v>5.7310135098670577E-2</v>
          </cell>
          <cell r="V120">
            <v>1901628.4</v>
          </cell>
          <cell r="W120">
            <v>0</v>
          </cell>
          <cell r="X120">
            <v>0</v>
          </cell>
          <cell r="Y120">
            <v>0</v>
          </cell>
          <cell r="Z120">
            <v>1901628.4</v>
          </cell>
          <cell r="AA120">
            <v>4.9392945428886802E-2</v>
          </cell>
          <cell r="AB120">
            <v>1901628.4</v>
          </cell>
          <cell r="AC120">
            <v>0</v>
          </cell>
          <cell r="AD120">
            <v>1901628.4</v>
          </cell>
          <cell r="AF120">
            <v>1901628.4</v>
          </cell>
          <cell r="AG120">
            <v>0</v>
          </cell>
          <cell r="AI120">
            <v>0</v>
          </cell>
          <cell r="AJ120" t="str">
            <v xml:space="preserve"> </v>
          </cell>
          <cell r="AK120">
            <v>30625100</v>
          </cell>
          <cell r="AL120">
            <v>13207867.539999999</v>
          </cell>
        </row>
        <row r="121">
          <cell r="B121">
            <v>171049</v>
          </cell>
          <cell r="C121">
            <v>3</v>
          </cell>
          <cell r="D121">
            <v>3</v>
          </cell>
          <cell r="E121">
            <v>0</v>
          </cell>
          <cell r="F121">
            <v>142407.48000000001</v>
          </cell>
          <cell r="G121">
            <v>5825073</v>
          </cell>
          <cell r="H121">
            <v>142407.48000000001</v>
          </cell>
          <cell r="I121">
            <v>0</v>
          </cell>
          <cell r="J121" t="str">
            <v xml:space="preserve"> </v>
          </cell>
          <cell r="K121">
            <v>0</v>
          </cell>
          <cell r="L121">
            <v>0</v>
          </cell>
          <cell r="M121">
            <v>142407.48000000001</v>
          </cell>
          <cell r="N121">
            <v>4.6028495424920606E-4</v>
          </cell>
          <cell r="O121">
            <v>17721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142407.48000000001</v>
          </cell>
          <cell r="U121">
            <v>5.2601187077863784E-4</v>
          </cell>
          <cell r="V121">
            <v>17453.79</v>
          </cell>
          <cell r="W121">
            <v>0</v>
          </cell>
          <cell r="X121">
            <v>0</v>
          </cell>
          <cell r="Y121">
            <v>0</v>
          </cell>
          <cell r="Z121">
            <v>17453.79</v>
          </cell>
          <cell r="AA121">
            <v>4.5334519456969105E-4</v>
          </cell>
          <cell r="AB121">
            <v>17453.79</v>
          </cell>
          <cell r="AC121">
            <v>0</v>
          </cell>
          <cell r="AD121">
            <v>17453.79</v>
          </cell>
          <cell r="AF121">
            <v>17453.79</v>
          </cell>
          <cell r="AG121">
            <v>0</v>
          </cell>
          <cell r="AI121">
            <v>0</v>
          </cell>
          <cell r="AJ121" t="str">
            <v xml:space="preserve"> </v>
          </cell>
          <cell r="AK121">
            <v>5825073</v>
          </cell>
          <cell r="AL121">
            <v>5665211.7299999995</v>
          </cell>
        </row>
        <row r="122">
          <cell r="B122">
            <v>430705</v>
          </cell>
          <cell r="C122">
            <v>3</v>
          </cell>
          <cell r="D122">
            <v>3</v>
          </cell>
          <cell r="E122">
            <v>0</v>
          </cell>
          <cell r="F122">
            <v>2199129.9700000002</v>
          </cell>
          <cell r="G122">
            <v>18669862</v>
          </cell>
          <cell r="H122">
            <v>2199129.9700000002</v>
          </cell>
          <cell r="I122">
            <v>0</v>
          </cell>
          <cell r="J122" t="str">
            <v xml:space="preserve"> </v>
          </cell>
          <cell r="K122">
            <v>0</v>
          </cell>
          <cell r="L122">
            <v>0</v>
          </cell>
          <cell r="M122">
            <v>2199129.9700000002</v>
          </cell>
          <cell r="N122">
            <v>7.1079583574508018E-3</v>
          </cell>
          <cell r="O122">
            <v>273656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2199129.9700000002</v>
          </cell>
          <cell r="U122">
            <v>8.1229474013940119E-3</v>
          </cell>
          <cell r="V122">
            <v>269530.46999999997</v>
          </cell>
          <cell r="W122">
            <v>0</v>
          </cell>
          <cell r="X122">
            <v>0</v>
          </cell>
          <cell r="Y122">
            <v>0</v>
          </cell>
          <cell r="Z122">
            <v>269530.46999999997</v>
          </cell>
          <cell r="AA122">
            <v>7.0007914249346562E-3</v>
          </cell>
          <cell r="AB122">
            <v>269530.46999999997</v>
          </cell>
          <cell r="AC122">
            <v>0</v>
          </cell>
          <cell r="AD122">
            <v>269530.46999999997</v>
          </cell>
          <cell r="AF122">
            <v>269530.46999999997</v>
          </cell>
          <cell r="AG122">
            <v>0</v>
          </cell>
          <cell r="AI122">
            <v>0</v>
          </cell>
          <cell r="AJ122" t="str">
            <v xml:space="preserve"> </v>
          </cell>
          <cell r="AK122">
            <v>18669862</v>
          </cell>
          <cell r="AL122">
            <v>16201201.559999999</v>
          </cell>
        </row>
        <row r="123">
          <cell r="B123">
            <v>190366</v>
          </cell>
          <cell r="C123">
            <v>3</v>
          </cell>
          <cell r="D123">
            <v>3</v>
          </cell>
          <cell r="E123">
            <v>0</v>
          </cell>
          <cell r="F123">
            <v>2864690.22</v>
          </cell>
          <cell r="G123">
            <v>13791774</v>
          </cell>
          <cell r="H123">
            <v>2864690.22</v>
          </cell>
          <cell r="I123">
            <v>0</v>
          </cell>
          <cell r="J123" t="str">
            <v xml:space="preserve"> </v>
          </cell>
          <cell r="K123">
            <v>0</v>
          </cell>
          <cell r="L123">
            <v>0</v>
          </cell>
          <cell r="M123">
            <v>2864690.22</v>
          </cell>
          <cell r="N123">
            <v>9.2591611539706211E-3</v>
          </cell>
          <cell r="O123">
            <v>356478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2864690.22</v>
          </cell>
          <cell r="U123">
            <v>1.0581333661851664E-2</v>
          </cell>
          <cell r="V123">
            <v>351103.07</v>
          </cell>
          <cell r="W123">
            <v>0</v>
          </cell>
          <cell r="X123">
            <v>0</v>
          </cell>
          <cell r="Y123">
            <v>0</v>
          </cell>
          <cell r="Z123">
            <v>351103.07</v>
          </cell>
          <cell r="AA123">
            <v>9.1195602550028301E-3</v>
          </cell>
          <cell r="AB123">
            <v>351103.07</v>
          </cell>
          <cell r="AC123">
            <v>0</v>
          </cell>
          <cell r="AD123">
            <v>351103.07</v>
          </cell>
          <cell r="AF123">
            <v>351103.07</v>
          </cell>
          <cell r="AG123">
            <v>0</v>
          </cell>
          <cell r="AI123">
            <v>0</v>
          </cell>
          <cell r="AJ123" t="str">
            <v xml:space="preserve"> </v>
          </cell>
          <cell r="AK123">
            <v>13791774</v>
          </cell>
          <cell r="AL123">
            <v>10575980.709999999</v>
          </cell>
        </row>
        <row r="124">
          <cell r="B124">
            <v>190673</v>
          </cell>
          <cell r="C124">
            <v>3</v>
          </cell>
          <cell r="D124">
            <v>3</v>
          </cell>
          <cell r="E124">
            <v>0</v>
          </cell>
          <cell r="F124">
            <v>249748.51</v>
          </cell>
          <cell r="G124">
            <v>7389923</v>
          </cell>
          <cell r="H124">
            <v>249748.51</v>
          </cell>
          <cell r="I124">
            <v>0</v>
          </cell>
          <cell r="J124" t="str">
            <v xml:space="preserve"> </v>
          </cell>
          <cell r="K124">
            <v>0</v>
          </cell>
          <cell r="L124">
            <v>0</v>
          </cell>
          <cell r="M124">
            <v>249748.51</v>
          </cell>
          <cell r="N124">
            <v>8.0722923753132471E-4</v>
          </cell>
          <cell r="O124">
            <v>31078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249748.51</v>
          </cell>
          <cell r="U124">
            <v>9.2249845983706285E-4</v>
          </cell>
          <cell r="V124">
            <v>30609.759999999998</v>
          </cell>
          <cell r="W124">
            <v>0</v>
          </cell>
          <cell r="X124">
            <v>0</v>
          </cell>
          <cell r="Y124">
            <v>0</v>
          </cell>
          <cell r="Z124">
            <v>30609.759999999998</v>
          </cell>
          <cell r="AA124">
            <v>7.950587008856842E-4</v>
          </cell>
          <cell r="AB124">
            <v>30609.759999999998</v>
          </cell>
          <cell r="AC124">
            <v>0</v>
          </cell>
          <cell r="AD124">
            <v>30609.759999999998</v>
          </cell>
          <cell r="AF124">
            <v>30609.759999999998</v>
          </cell>
          <cell r="AG124">
            <v>0</v>
          </cell>
          <cell r="AI124">
            <v>0</v>
          </cell>
          <cell r="AJ124" t="str">
            <v xml:space="preserve"> </v>
          </cell>
          <cell r="AK124">
            <v>7389923</v>
          </cell>
          <cell r="AL124">
            <v>7109564.7300000004</v>
          </cell>
        </row>
        <row r="125">
          <cell r="B125">
            <v>190680</v>
          </cell>
          <cell r="C125">
            <v>3</v>
          </cell>
          <cell r="D125">
            <v>3</v>
          </cell>
          <cell r="E125">
            <v>0</v>
          </cell>
          <cell r="F125">
            <v>1071340.57</v>
          </cell>
          <cell r="G125">
            <v>42111825</v>
          </cell>
          <cell r="H125">
            <v>1071340.57</v>
          </cell>
          <cell r="I125">
            <v>0</v>
          </cell>
          <cell r="J125" t="str">
            <v xml:space="preserve"> </v>
          </cell>
          <cell r="K125">
            <v>0</v>
          </cell>
          <cell r="L125">
            <v>0</v>
          </cell>
          <cell r="M125">
            <v>1071340.57</v>
          </cell>
          <cell r="N125">
            <v>3.4627531169554322E-3</v>
          </cell>
          <cell r="O125">
            <v>133316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1071340.57</v>
          </cell>
          <cell r="U125">
            <v>3.9572209090895519E-3</v>
          </cell>
          <cell r="V125">
            <v>131305.98000000001</v>
          </cell>
          <cell r="W125">
            <v>0</v>
          </cell>
          <cell r="X125">
            <v>0</v>
          </cell>
          <cell r="Y125">
            <v>0</v>
          </cell>
          <cell r="Z125">
            <v>131305.98000000001</v>
          </cell>
          <cell r="AA125">
            <v>3.4105449332932254E-3</v>
          </cell>
          <cell r="AB125">
            <v>131305.98000000001</v>
          </cell>
          <cell r="AC125">
            <v>0</v>
          </cell>
          <cell r="AD125">
            <v>131305.98000000001</v>
          </cell>
          <cell r="AF125">
            <v>131305.98000000001</v>
          </cell>
          <cell r="AG125">
            <v>0</v>
          </cell>
          <cell r="AI125">
            <v>0</v>
          </cell>
          <cell r="AJ125" t="str">
            <v xml:space="preserve"> </v>
          </cell>
          <cell r="AK125">
            <v>42111825</v>
          </cell>
          <cell r="AL125">
            <v>40909178.450000003</v>
          </cell>
        </row>
        <row r="126">
          <cell r="B126">
            <v>190685</v>
          </cell>
          <cell r="C126">
            <v>3</v>
          </cell>
          <cell r="D126">
            <v>3</v>
          </cell>
          <cell r="E126">
            <v>0</v>
          </cell>
          <cell r="F126">
            <v>1541279.02</v>
          </cell>
          <cell r="G126">
            <v>4453538</v>
          </cell>
          <cell r="H126">
            <v>1541279.02</v>
          </cell>
          <cell r="I126">
            <v>0</v>
          </cell>
          <cell r="J126" t="str">
            <v xml:space="preserve"> </v>
          </cell>
          <cell r="K126">
            <v>0</v>
          </cell>
          <cell r="L126">
            <v>0</v>
          </cell>
          <cell r="M126">
            <v>1541279.02</v>
          </cell>
          <cell r="N126">
            <v>4.9816733166401167E-3</v>
          </cell>
          <cell r="O126">
            <v>191794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1541279.02</v>
          </cell>
          <cell r="U126">
            <v>5.6930370560736385E-3</v>
          </cell>
          <cell r="V126">
            <v>188902.73</v>
          </cell>
          <cell r="W126">
            <v>0</v>
          </cell>
          <cell r="X126">
            <v>0</v>
          </cell>
          <cell r="Y126">
            <v>0</v>
          </cell>
          <cell r="Z126">
            <v>188902.73</v>
          </cell>
          <cell r="AA126">
            <v>4.9065644130355541E-3</v>
          </cell>
          <cell r="AB126">
            <v>188902.73</v>
          </cell>
          <cell r="AC126">
            <v>0</v>
          </cell>
          <cell r="AD126">
            <v>188902.73</v>
          </cell>
          <cell r="AF126">
            <v>188902.73</v>
          </cell>
          <cell r="AG126">
            <v>0</v>
          </cell>
          <cell r="AI126">
            <v>0</v>
          </cell>
          <cell r="AJ126" t="str">
            <v xml:space="preserve"> </v>
          </cell>
          <cell r="AK126">
            <v>4453538</v>
          </cell>
          <cell r="AL126">
            <v>2723356.25</v>
          </cell>
        </row>
        <row r="127">
          <cell r="B127">
            <v>190691</v>
          </cell>
          <cell r="C127">
            <v>3</v>
          </cell>
          <cell r="D127">
            <v>3</v>
          </cell>
          <cell r="E127">
            <v>0</v>
          </cell>
          <cell r="F127">
            <v>218560.19</v>
          </cell>
          <cell r="G127">
            <v>5918110</v>
          </cell>
          <cell r="H127">
            <v>218560.19</v>
          </cell>
          <cell r="I127">
            <v>0</v>
          </cell>
          <cell r="J127" t="str">
            <v xml:space="preserve"> </v>
          </cell>
          <cell r="K127">
            <v>0</v>
          </cell>
          <cell r="L127">
            <v>0</v>
          </cell>
          <cell r="M127">
            <v>218560.19</v>
          </cell>
          <cell r="N127">
            <v>7.0642333573241926E-4</v>
          </cell>
          <cell r="O127">
            <v>27197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218560.19</v>
          </cell>
          <cell r="U127">
            <v>8.0729786398603864E-4</v>
          </cell>
          <cell r="V127">
            <v>26787.24</v>
          </cell>
          <cell r="W127">
            <v>0</v>
          </cell>
          <cell r="X127">
            <v>0</v>
          </cell>
          <cell r="Y127">
            <v>0</v>
          </cell>
          <cell r="Z127">
            <v>26787.24</v>
          </cell>
          <cell r="AA127">
            <v>6.9577246717102766E-4</v>
          </cell>
          <cell r="AB127">
            <v>26787.24</v>
          </cell>
          <cell r="AC127">
            <v>0</v>
          </cell>
          <cell r="AD127">
            <v>26787.24</v>
          </cell>
          <cell r="AF127">
            <v>26787.24</v>
          </cell>
          <cell r="AG127">
            <v>0</v>
          </cell>
          <cell r="AI127">
            <v>0</v>
          </cell>
          <cell r="AJ127" t="str">
            <v xml:space="preserve"> </v>
          </cell>
          <cell r="AK127">
            <v>5918110</v>
          </cell>
          <cell r="AL127">
            <v>5672762.5699999994</v>
          </cell>
        </row>
        <row r="128">
          <cell r="B128">
            <v>370658</v>
          </cell>
          <cell r="C128">
            <v>3</v>
          </cell>
          <cell r="D128">
            <v>3</v>
          </cell>
          <cell r="E128">
            <v>0</v>
          </cell>
          <cell r="F128">
            <v>2995690.06</v>
          </cell>
          <cell r="G128">
            <v>19498585</v>
          </cell>
          <cell r="H128">
            <v>2995690.06</v>
          </cell>
          <cell r="I128">
            <v>0</v>
          </cell>
          <cell r="J128" t="str">
            <v xml:space="preserve"> </v>
          </cell>
          <cell r="K128">
            <v>0</v>
          </cell>
          <cell r="L128">
            <v>0</v>
          </cell>
          <cell r="M128">
            <v>2995690.06</v>
          </cell>
          <cell r="N128">
            <v>9.6825746948959509E-3</v>
          </cell>
          <cell r="O128">
            <v>372779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2995690.06</v>
          </cell>
          <cell r="U128">
            <v>1.106520902366624E-2</v>
          </cell>
          <cell r="V128">
            <v>367158.72</v>
          </cell>
          <cell r="W128">
            <v>0</v>
          </cell>
          <cell r="X128">
            <v>0</v>
          </cell>
          <cell r="Y128">
            <v>0</v>
          </cell>
          <cell r="Z128">
            <v>367158.72</v>
          </cell>
          <cell r="AA128">
            <v>9.5365901249160612E-3</v>
          </cell>
          <cell r="AB128">
            <v>367158.72</v>
          </cell>
          <cell r="AC128">
            <v>0</v>
          </cell>
          <cell r="AD128">
            <v>367158.72</v>
          </cell>
          <cell r="AF128">
            <v>367158.72</v>
          </cell>
          <cell r="AG128">
            <v>0</v>
          </cell>
          <cell r="AI128">
            <v>0</v>
          </cell>
          <cell r="AJ128" t="str">
            <v xml:space="preserve"> </v>
          </cell>
          <cell r="AK128">
            <v>19498585</v>
          </cell>
          <cell r="AL128">
            <v>16135736.219999999</v>
          </cell>
        </row>
        <row r="129">
          <cell r="B129">
            <v>370689</v>
          </cell>
          <cell r="C129">
            <v>3</v>
          </cell>
          <cell r="D129">
            <v>3</v>
          </cell>
          <cell r="E129">
            <v>0</v>
          </cell>
          <cell r="F129">
            <v>296141.53000000003</v>
          </cell>
          <cell r="G129">
            <v>11157349</v>
          </cell>
          <cell r="H129">
            <v>296141.53000000003</v>
          </cell>
          <cell r="I129">
            <v>0</v>
          </cell>
          <cell r="J129" t="str">
            <v xml:space="preserve"> </v>
          </cell>
          <cell r="K129">
            <v>0</v>
          </cell>
          <cell r="L129">
            <v>0</v>
          </cell>
          <cell r="M129">
            <v>296141.53000000003</v>
          </cell>
          <cell r="N129">
            <v>9.5717928993153934E-4</v>
          </cell>
          <cell r="O129">
            <v>36851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296141.53000000003</v>
          </cell>
          <cell r="U129">
            <v>1.0938608014870294E-3</v>
          </cell>
          <cell r="V129">
            <v>36295.79</v>
          </cell>
          <cell r="W129">
            <v>0</v>
          </cell>
          <cell r="X129">
            <v>0</v>
          </cell>
          <cell r="Y129">
            <v>0</v>
          </cell>
          <cell r="Z129">
            <v>36295.79</v>
          </cell>
          <cell r="AA129">
            <v>9.427477917180536E-4</v>
          </cell>
          <cell r="AB129">
            <v>36295.79</v>
          </cell>
          <cell r="AC129">
            <v>0</v>
          </cell>
          <cell r="AD129">
            <v>36295.79</v>
          </cell>
          <cell r="AF129">
            <v>36295.79</v>
          </cell>
          <cell r="AG129">
            <v>0</v>
          </cell>
          <cell r="AI129">
            <v>0</v>
          </cell>
          <cell r="AJ129" t="str">
            <v xml:space="preserve"> </v>
          </cell>
          <cell r="AK129">
            <v>11157349</v>
          </cell>
          <cell r="AL129">
            <v>10824911.680000002</v>
          </cell>
        </row>
        <row r="130">
          <cell r="B130">
            <v>394009</v>
          </cell>
          <cell r="C130">
            <v>3</v>
          </cell>
          <cell r="D130">
            <v>3</v>
          </cell>
          <cell r="E130">
            <v>0</v>
          </cell>
          <cell r="F130">
            <v>314696.55</v>
          </cell>
          <cell r="G130">
            <v>6697802</v>
          </cell>
          <cell r="H130">
            <v>314696.55</v>
          </cell>
          <cell r="I130">
            <v>0</v>
          </cell>
          <cell r="J130" t="str">
            <v xml:space="preserve"> </v>
          </cell>
          <cell r="K130">
            <v>0</v>
          </cell>
          <cell r="L130">
            <v>0</v>
          </cell>
          <cell r="M130">
            <v>314696.55</v>
          </cell>
          <cell r="N130">
            <v>1.0171522389072047E-3</v>
          </cell>
          <cell r="O130">
            <v>39160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314696.55</v>
          </cell>
          <cell r="U130">
            <v>1.1623976563104911E-3</v>
          </cell>
          <cell r="V130">
            <v>38569.94</v>
          </cell>
          <cell r="W130">
            <v>0</v>
          </cell>
          <cell r="X130">
            <v>0</v>
          </cell>
          <cell r="Y130">
            <v>0</v>
          </cell>
          <cell r="Z130">
            <v>38569.94</v>
          </cell>
          <cell r="AA130">
            <v>1.0018166228561998E-3</v>
          </cell>
          <cell r="AB130">
            <v>38569.94</v>
          </cell>
          <cell r="AC130">
            <v>0</v>
          </cell>
          <cell r="AD130">
            <v>38569.94</v>
          </cell>
          <cell r="AF130">
            <v>38569.94</v>
          </cell>
          <cell r="AG130">
            <v>0</v>
          </cell>
          <cell r="AI130">
            <v>0</v>
          </cell>
          <cell r="AJ130" t="str">
            <v xml:space="preserve"> </v>
          </cell>
          <cell r="AK130">
            <v>6697802</v>
          </cell>
          <cell r="AL130">
            <v>6344535.5099999998</v>
          </cell>
        </row>
        <row r="131">
          <cell r="B131">
            <v>190754</v>
          </cell>
          <cell r="C131">
            <v>3</v>
          </cell>
          <cell r="D131">
            <v>3</v>
          </cell>
          <cell r="E131">
            <v>0</v>
          </cell>
          <cell r="F131">
            <v>19151716.98</v>
          </cell>
          <cell r="G131">
            <v>37802153</v>
          </cell>
          <cell r="H131">
            <v>19151716.98</v>
          </cell>
          <cell r="I131">
            <v>0</v>
          </cell>
          <cell r="J131" t="str">
            <v xml:space="preserve"> </v>
          </cell>
          <cell r="K131">
            <v>0</v>
          </cell>
          <cell r="L131">
            <v>0</v>
          </cell>
          <cell r="M131">
            <v>19151716.98</v>
          </cell>
          <cell r="N131">
            <v>6.1901574088194258E-2</v>
          </cell>
          <cell r="O131">
            <v>2383211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19151716.98</v>
          </cell>
          <cell r="U131">
            <v>7.074088016495203E-2</v>
          </cell>
          <cell r="V131">
            <v>2347278.8199999998</v>
          </cell>
          <cell r="W131">
            <v>0</v>
          </cell>
          <cell r="X131">
            <v>0</v>
          </cell>
          <cell r="Y131">
            <v>0</v>
          </cell>
          <cell r="Z131">
            <v>2347278.8199999998</v>
          </cell>
          <cell r="AA131">
            <v>6.0968281007289231E-2</v>
          </cell>
          <cell r="AB131">
            <v>2347278.8199999998</v>
          </cell>
          <cell r="AC131">
            <v>0</v>
          </cell>
          <cell r="AD131">
            <v>2347278.8199999998</v>
          </cell>
          <cell r="AF131">
            <v>2347278.8199999998</v>
          </cell>
          <cell r="AG131">
            <v>0</v>
          </cell>
          <cell r="AI131">
            <v>0</v>
          </cell>
          <cell r="AJ131" t="str">
            <v xml:space="preserve"> </v>
          </cell>
          <cell r="AK131">
            <v>37802153</v>
          </cell>
          <cell r="AL131">
            <v>16303157.199999999</v>
          </cell>
        </row>
        <row r="132">
          <cell r="B132">
            <v>380964</v>
          </cell>
          <cell r="C132">
            <v>3</v>
          </cell>
          <cell r="D132">
            <v>3</v>
          </cell>
          <cell r="E132">
            <v>0</v>
          </cell>
          <cell r="F132">
            <v>2155205.34</v>
          </cell>
          <cell r="G132">
            <v>27492556</v>
          </cell>
          <cell r="H132">
            <v>2155205.34</v>
          </cell>
          <cell r="I132">
            <v>0</v>
          </cell>
          <cell r="J132" t="str">
            <v xml:space="preserve"> </v>
          </cell>
          <cell r="K132">
            <v>0</v>
          </cell>
          <cell r="L132">
            <v>0</v>
          </cell>
          <cell r="M132">
            <v>2155205.34</v>
          </cell>
          <cell r="N132">
            <v>6.9659865571636012E-3</v>
          </cell>
          <cell r="O132">
            <v>268190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2155205.34</v>
          </cell>
          <cell r="U132">
            <v>7.9607025754932954E-3</v>
          </cell>
          <cell r="V132">
            <v>264146.96000000002</v>
          </cell>
          <cell r="W132">
            <v>0</v>
          </cell>
          <cell r="X132">
            <v>0</v>
          </cell>
          <cell r="Y132">
            <v>0</v>
          </cell>
          <cell r="Z132">
            <v>264146.96000000002</v>
          </cell>
          <cell r="AA132">
            <v>6.8609599964358685E-3</v>
          </cell>
          <cell r="AB132">
            <v>264146.96000000002</v>
          </cell>
          <cell r="AC132">
            <v>0</v>
          </cell>
          <cell r="AD132">
            <v>264146.96000000002</v>
          </cell>
          <cell r="AF132">
            <v>264146.96000000002</v>
          </cell>
          <cell r="AG132">
            <v>0</v>
          </cell>
          <cell r="AI132">
            <v>0</v>
          </cell>
          <cell r="AJ132" t="str">
            <v xml:space="preserve"> </v>
          </cell>
          <cell r="AK132">
            <v>27492556</v>
          </cell>
          <cell r="AL132">
            <v>25073203.699999999</v>
          </cell>
        </row>
        <row r="133">
          <cell r="B133">
            <v>190053</v>
          </cell>
          <cell r="C133">
            <v>3</v>
          </cell>
          <cell r="D133">
            <v>3</v>
          </cell>
          <cell r="E133">
            <v>0</v>
          </cell>
          <cell r="F133">
            <v>3337802.24</v>
          </cell>
          <cell r="G133">
            <v>26233332</v>
          </cell>
          <cell r="H133">
            <v>3337802.24</v>
          </cell>
          <cell r="I133">
            <v>0</v>
          </cell>
          <cell r="J133" t="str">
            <v xml:space="preserve"> </v>
          </cell>
          <cell r="K133">
            <v>0</v>
          </cell>
          <cell r="L133">
            <v>0</v>
          </cell>
          <cell r="M133">
            <v>3337802.24</v>
          </cell>
          <cell r="N133">
            <v>1.0788338866268102E-2</v>
          </cell>
          <cell r="O133">
            <v>415351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3337802.24</v>
          </cell>
          <cell r="U133">
            <v>1.2328872054694935E-2</v>
          </cell>
          <cell r="V133">
            <v>409088.78</v>
          </cell>
          <cell r="W133">
            <v>0</v>
          </cell>
          <cell r="X133">
            <v>0</v>
          </cell>
          <cell r="Y133">
            <v>0</v>
          </cell>
          <cell r="Z133">
            <v>409088.78</v>
          </cell>
          <cell r="AA133">
            <v>1.0625682591882768E-2</v>
          </cell>
          <cell r="AB133">
            <v>409088.78</v>
          </cell>
          <cell r="AC133">
            <v>0</v>
          </cell>
          <cell r="AD133">
            <v>409088.78</v>
          </cell>
          <cell r="AF133">
            <v>409088.78</v>
          </cell>
          <cell r="AG133">
            <v>0</v>
          </cell>
          <cell r="AI133">
            <v>0</v>
          </cell>
          <cell r="AJ133" t="str">
            <v xml:space="preserve"> </v>
          </cell>
          <cell r="AK133">
            <v>26233332</v>
          </cell>
          <cell r="AL133">
            <v>22486440.979999997</v>
          </cell>
        </row>
        <row r="134">
          <cell r="B134">
            <v>10967</v>
          </cell>
          <cell r="C134">
            <v>3</v>
          </cell>
          <cell r="D134">
            <v>3</v>
          </cell>
          <cell r="E134">
            <v>0</v>
          </cell>
          <cell r="F134">
            <v>1303945.01</v>
          </cell>
          <cell r="G134">
            <v>7837975</v>
          </cell>
          <cell r="H134">
            <v>1303945.01</v>
          </cell>
          <cell r="I134">
            <v>0</v>
          </cell>
          <cell r="J134" t="str">
            <v xml:space="preserve"> </v>
          </cell>
          <cell r="K134">
            <v>0</v>
          </cell>
          <cell r="L134">
            <v>0</v>
          </cell>
          <cell r="M134">
            <v>1303945.01</v>
          </cell>
          <cell r="N134">
            <v>4.2145698334899997E-3</v>
          </cell>
          <cell r="O134">
            <v>162261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1303945.01</v>
          </cell>
          <cell r="U134">
            <v>4.8163941536116615E-3</v>
          </cell>
          <cell r="V134">
            <v>159814.51999999999</v>
          </cell>
          <cell r="W134">
            <v>0</v>
          </cell>
          <cell r="X134">
            <v>0</v>
          </cell>
          <cell r="Y134">
            <v>0</v>
          </cell>
          <cell r="Z134">
            <v>159814.51999999999</v>
          </cell>
          <cell r="AA134">
            <v>4.1510264913501181E-3</v>
          </cell>
          <cell r="AB134">
            <v>159814.51999999999</v>
          </cell>
          <cell r="AC134">
            <v>0</v>
          </cell>
          <cell r="AD134">
            <v>159814.51999999999</v>
          </cell>
          <cell r="AF134">
            <v>159814.51999999999</v>
          </cell>
          <cell r="AG134">
            <v>0</v>
          </cell>
          <cell r="AI134">
            <v>0</v>
          </cell>
          <cell r="AJ134" t="str">
            <v xml:space="preserve"> </v>
          </cell>
          <cell r="AK134">
            <v>7837975</v>
          </cell>
          <cell r="AL134">
            <v>6374215.4700000007</v>
          </cell>
        </row>
        <row r="135">
          <cell r="B135">
            <v>190599</v>
          </cell>
          <cell r="C135">
            <v>3</v>
          </cell>
          <cell r="D135">
            <v>3</v>
          </cell>
          <cell r="E135">
            <v>0</v>
          </cell>
          <cell r="F135">
            <v>8605942.7300000004</v>
          </cell>
          <cell r="G135">
            <v>18270264</v>
          </cell>
          <cell r="H135">
            <v>8605942.7300000004</v>
          </cell>
          <cell r="I135">
            <v>0</v>
          </cell>
          <cell r="J135" t="str">
            <v xml:space="preserve"> </v>
          </cell>
          <cell r="K135">
            <v>0</v>
          </cell>
          <cell r="L135">
            <v>0</v>
          </cell>
          <cell r="M135">
            <v>8605942.7300000004</v>
          </cell>
          <cell r="N135">
            <v>2.7815855991197496E-2</v>
          </cell>
          <cell r="O135">
            <v>1070910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8605942.7300000004</v>
          </cell>
          <cell r="U135">
            <v>3.1787852964051594E-2</v>
          </cell>
          <cell r="V135">
            <v>1054764.29</v>
          </cell>
          <cell r="W135">
            <v>0</v>
          </cell>
          <cell r="X135">
            <v>0</v>
          </cell>
          <cell r="Y135">
            <v>0</v>
          </cell>
          <cell r="Z135">
            <v>1054764.29</v>
          </cell>
          <cell r="AA135">
            <v>2.7396475050703143E-2</v>
          </cell>
          <cell r="AB135">
            <v>1054764.29</v>
          </cell>
          <cell r="AC135">
            <v>0</v>
          </cell>
          <cell r="AD135">
            <v>1054764.29</v>
          </cell>
          <cell r="AF135">
            <v>1054764.29</v>
          </cell>
          <cell r="AG135">
            <v>0</v>
          </cell>
          <cell r="AI135">
            <v>0</v>
          </cell>
          <cell r="AJ135" t="str">
            <v xml:space="preserve"> </v>
          </cell>
          <cell r="AK135">
            <v>18270264</v>
          </cell>
          <cell r="AL135">
            <v>8609556.9800000004</v>
          </cell>
        </row>
        <row r="136">
          <cell r="B136">
            <v>481094</v>
          </cell>
          <cell r="C136">
            <v>3</v>
          </cell>
          <cell r="D136">
            <v>3</v>
          </cell>
          <cell r="E136">
            <v>0</v>
          </cell>
          <cell r="F136">
            <v>778305.55</v>
          </cell>
          <cell r="G136">
            <v>6516170</v>
          </cell>
          <cell r="H136">
            <v>778305.55</v>
          </cell>
          <cell r="I136">
            <v>0</v>
          </cell>
          <cell r="J136" t="str">
            <v xml:space="preserve"> </v>
          </cell>
          <cell r="K136">
            <v>0</v>
          </cell>
          <cell r="L136">
            <v>0</v>
          </cell>
          <cell r="M136">
            <v>778305.55</v>
          </cell>
          <cell r="N136">
            <v>2.5156145904249774E-3</v>
          </cell>
          <cell r="O136">
            <v>96851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778305.55</v>
          </cell>
          <cell r="U136">
            <v>2.8748346532983847E-3</v>
          </cell>
          <cell r="V136">
            <v>95390.93</v>
          </cell>
          <cell r="W136">
            <v>0</v>
          </cell>
          <cell r="X136">
            <v>0</v>
          </cell>
          <cell r="Y136">
            <v>0</v>
          </cell>
          <cell r="Z136">
            <v>95390.93</v>
          </cell>
          <cell r="AA136">
            <v>2.4776864922193848E-3</v>
          </cell>
          <cell r="AB136">
            <v>95390.93</v>
          </cell>
          <cell r="AC136">
            <v>0</v>
          </cell>
          <cell r="AD136">
            <v>95390.93</v>
          </cell>
          <cell r="AF136">
            <v>95390.93</v>
          </cell>
          <cell r="AG136">
            <v>0</v>
          </cell>
          <cell r="AI136">
            <v>0</v>
          </cell>
          <cell r="AJ136" t="str">
            <v xml:space="preserve"> </v>
          </cell>
          <cell r="AK136">
            <v>6516170</v>
          </cell>
          <cell r="AL136">
            <v>5642473.5200000005</v>
          </cell>
        </row>
        <row r="137">
          <cell r="B137">
            <v>332172</v>
          </cell>
          <cell r="C137">
            <v>3</v>
          </cell>
          <cell r="D137">
            <v>3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 xml:space="preserve"> </v>
          </cell>
          <cell r="K137">
            <v>0</v>
          </cell>
          <cell r="L137">
            <v>0</v>
          </cell>
          <cell r="M137">
            <v>0</v>
          </cell>
          <cell r="N137" t="str">
            <v xml:space="preserve"> 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 t="str">
            <v xml:space="preserve"> 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 t="str">
            <v xml:space="preserve"> </v>
          </cell>
          <cell r="AB137">
            <v>0</v>
          </cell>
          <cell r="AC137">
            <v>0</v>
          </cell>
          <cell r="AD137">
            <v>0</v>
          </cell>
          <cell r="AF137">
            <v>0</v>
          </cell>
          <cell r="AG137">
            <v>0</v>
          </cell>
          <cell r="AI137">
            <v>0</v>
          </cell>
          <cell r="AJ137" t="str">
            <v xml:space="preserve"> </v>
          </cell>
          <cell r="AK137">
            <v>0</v>
          </cell>
          <cell r="AL137">
            <v>0</v>
          </cell>
        </row>
        <row r="138">
          <cell r="B138">
            <v>190812</v>
          </cell>
          <cell r="C138">
            <v>3</v>
          </cell>
          <cell r="D138">
            <v>3</v>
          </cell>
          <cell r="E138">
            <v>0</v>
          </cell>
          <cell r="F138">
            <v>6878266.3899999997</v>
          </cell>
          <cell r="G138">
            <v>16127505</v>
          </cell>
          <cell r="H138">
            <v>6878266.3899999997</v>
          </cell>
          <cell r="I138">
            <v>0</v>
          </cell>
          <cell r="J138" t="str">
            <v xml:space="preserve"> </v>
          </cell>
          <cell r="K138">
            <v>0</v>
          </cell>
          <cell r="L138">
            <v>0</v>
          </cell>
          <cell r="M138">
            <v>6878266.3899999997</v>
          </cell>
          <cell r="N138">
            <v>2.2231715150320765E-2</v>
          </cell>
          <cell r="O138">
            <v>855921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6878266.3899999997</v>
          </cell>
          <cell r="U138">
            <v>2.5406318344497966E-2</v>
          </cell>
          <cell r="V138">
            <v>843016.27</v>
          </cell>
          <cell r="W138">
            <v>0</v>
          </cell>
          <cell r="X138">
            <v>0</v>
          </cell>
          <cell r="Y138">
            <v>0</v>
          </cell>
          <cell r="Z138">
            <v>843016.27</v>
          </cell>
          <cell r="AA138">
            <v>2.1896526482131685E-2</v>
          </cell>
          <cell r="AB138">
            <v>843016.27</v>
          </cell>
          <cell r="AC138">
            <v>0</v>
          </cell>
          <cell r="AD138">
            <v>843016.27</v>
          </cell>
          <cell r="AF138">
            <v>843016.27</v>
          </cell>
          <cell r="AG138">
            <v>0</v>
          </cell>
          <cell r="AI138">
            <v>0</v>
          </cell>
          <cell r="AJ138" t="str">
            <v xml:space="preserve"> </v>
          </cell>
          <cell r="AK138">
            <v>16127505</v>
          </cell>
          <cell r="AL138">
            <v>8406222.3399999999</v>
          </cell>
        </row>
        <row r="139">
          <cell r="B139">
            <v>361370</v>
          </cell>
          <cell r="C139">
            <v>3</v>
          </cell>
          <cell r="D139">
            <v>3</v>
          </cell>
          <cell r="E139">
            <v>0</v>
          </cell>
          <cell r="F139">
            <v>970906.16</v>
          </cell>
          <cell r="G139">
            <v>5188333</v>
          </cell>
          <cell r="H139">
            <v>970906.16</v>
          </cell>
          <cell r="I139">
            <v>0</v>
          </cell>
          <cell r="J139" t="str">
            <v xml:space="preserve"> </v>
          </cell>
          <cell r="K139">
            <v>0</v>
          </cell>
          <cell r="L139">
            <v>0</v>
          </cell>
          <cell r="M139">
            <v>970906.16</v>
          </cell>
          <cell r="N139">
            <v>3.1381321924653979E-3</v>
          </cell>
          <cell r="O139">
            <v>120818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970906.16</v>
          </cell>
          <cell r="U139">
            <v>3.5862453683760394E-3</v>
          </cell>
          <cell r="V139">
            <v>118996.51</v>
          </cell>
          <cell r="W139">
            <v>0</v>
          </cell>
          <cell r="X139">
            <v>0</v>
          </cell>
          <cell r="Y139">
            <v>0</v>
          </cell>
          <cell r="Z139">
            <v>118996.51</v>
          </cell>
          <cell r="AA139">
            <v>3.0908184399528228E-3</v>
          </cell>
          <cell r="AB139">
            <v>118996.51</v>
          </cell>
          <cell r="AC139">
            <v>0</v>
          </cell>
          <cell r="AD139">
            <v>118996.51</v>
          </cell>
          <cell r="AF139">
            <v>118996.51</v>
          </cell>
          <cell r="AG139">
            <v>0</v>
          </cell>
          <cell r="AI139">
            <v>0</v>
          </cell>
          <cell r="AJ139" t="str">
            <v xml:space="preserve"> </v>
          </cell>
          <cell r="AK139">
            <v>5188333</v>
          </cell>
          <cell r="AL139">
            <v>4098430.33</v>
          </cell>
        </row>
        <row r="140">
          <cell r="B140">
            <v>370787</v>
          </cell>
          <cell r="C140">
            <v>3</v>
          </cell>
          <cell r="D140">
            <v>3</v>
          </cell>
          <cell r="E140">
            <v>0</v>
          </cell>
          <cell r="F140">
            <v>3110197.36</v>
          </cell>
          <cell r="G140">
            <v>6138988</v>
          </cell>
          <cell r="H140">
            <v>3110197.36</v>
          </cell>
          <cell r="I140">
            <v>0</v>
          </cell>
          <cell r="J140" t="str">
            <v xml:space="preserve"> </v>
          </cell>
          <cell r="K140">
            <v>0</v>
          </cell>
          <cell r="L140">
            <v>0</v>
          </cell>
          <cell r="M140">
            <v>3110197.36</v>
          </cell>
          <cell r="N140">
            <v>1.0052681569490601E-2</v>
          </cell>
          <cell r="O140">
            <v>387028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3110197.36</v>
          </cell>
          <cell r="U140">
            <v>1.1488165732757721E-2</v>
          </cell>
          <cell r="V140">
            <v>381193</v>
          </cell>
          <cell r="W140">
            <v>0</v>
          </cell>
          <cell r="X140">
            <v>0</v>
          </cell>
          <cell r="Y140">
            <v>0</v>
          </cell>
          <cell r="Z140">
            <v>381193</v>
          </cell>
          <cell r="AA140">
            <v>9.9011168779734506E-3</v>
          </cell>
          <cell r="AB140">
            <v>381193</v>
          </cell>
          <cell r="AC140">
            <v>0</v>
          </cell>
          <cell r="AD140">
            <v>381193</v>
          </cell>
          <cell r="AF140">
            <v>381193</v>
          </cell>
          <cell r="AG140">
            <v>0</v>
          </cell>
          <cell r="AI140">
            <v>0</v>
          </cell>
          <cell r="AJ140" t="str">
            <v xml:space="preserve"> </v>
          </cell>
          <cell r="AK140">
            <v>6138988</v>
          </cell>
          <cell r="AL140">
            <v>2647597.64</v>
          </cell>
        </row>
        <row r="141">
          <cell r="B141">
            <v>444013</v>
          </cell>
          <cell r="C141">
            <v>3</v>
          </cell>
          <cell r="D141">
            <v>3</v>
          </cell>
          <cell r="E141">
            <v>0</v>
          </cell>
          <cell r="F141">
            <v>1020150.94</v>
          </cell>
          <cell r="G141">
            <v>7035726</v>
          </cell>
          <cell r="H141">
            <v>1020150.94</v>
          </cell>
          <cell r="I141">
            <v>0</v>
          </cell>
          <cell r="J141" t="str">
            <v xml:space="preserve"> </v>
          </cell>
          <cell r="K141">
            <v>0</v>
          </cell>
          <cell r="L141">
            <v>0</v>
          </cell>
          <cell r="M141">
            <v>1020150.94</v>
          </cell>
          <cell r="N141">
            <v>3.2972996133713234E-3</v>
          </cell>
          <cell r="O141">
            <v>126946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1020150.94</v>
          </cell>
          <cell r="U141">
            <v>3.7681412832105861E-3</v>
          </cell>
          <cell r="V141">
            <v>125032.06</v>
          </cell>
          <cell r="W141">
            <v>0</v>
          </cell>
          <cell r="X141">
            <v>0</v>
          </cell>
          <cell r="Y141">
            <v>0</v>
          </cell>
          <cell r="Z141">
            <v>125032.06</v>
          </cell>
          <cell r="AA141">
            <v>3.247585972338918E-3</v>
          </cell>
          <cell r="AB141">
            <v>125032.06</v>
          </cell>
          <cell r="AC141">
            <v>0</v>
          </cell>
          <cell r="AD141">
            <v>125032.06</v>
          </cell>
          <cell r="AF141">
            <v>125032.06</v>
          </cell>
          <cell r="AG141">
            <v>0</v>
          </cell>
          <cell r="AI141">
            <v>0</v>
          </cell>
          <cell r="AJ141" t="str">
            <v xml:space="preserve"> </v>
          </cell>
          <cell r="AK141">
            <v>7035726</v>
          </cell>
          <cell r="AL141">
            <v>5890543.0000000009</v>
          </cell>
        </row>
        <row r="142">
          <cell r="B142">
            <v>301188</v>
          </cell>
          <cell r="C142">
            <v>3</v>
          </cell>
          <cell r="D142">
            <v>3</v>
          </cell>
          <cell r="E142">
            <v>0</v>
          </cell>
          <cell r="F142">
            <v>3556271.02</v>
          </cell>
          <cell r="G142">
            <v>15961841</v>
          </cell>
          <cell r="H142">
            <v>3556271.02</v>
          </cell>
          <cell r="I142">
            <v>0</v>
          </cell>
          <cell r="J142" t="str">
            <v xml:space="preserve"> </v>
          </cell>
          <cell r="K142">
            <v>0</v>
          </cell>
          <cell r="L142">
            <v>0</v>
          </cell>
          <cell r="M142">
            <v>3556271.02</v>
          </cell>
          <cell r="N142">
            <v>1.1494466749488702E-2</v>
          </cell>
          <cell r="O142">
            <v>442537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3556271.02</v>
          </cell>
          <cell r="U142">
            <v>1.3135832276689781E-2</v>
          </cell>
          <cell r="V142">
            <v>435864.82</v>
          </cell>
          <cell r="W142">
            <v>0</v>
          </cell>
          <cell r="X142">
            <v>0</v>
          </cell>
          <cell r="Y142">
            <v>0</v>
          </cell>
          <cell r="Z142">
            <v>435864.82</v>
          </cell>
          <cell r="AA142">
            <v>1.1321164149963037E-2</v>
          </cell>
          <cell r="AB142">
            <v>435864.82</v>
          </cell>
          <cell r="AC142">
            <v>0</v>
          </cell>
          <cell r="AD142">
            <v>435864.82</v>
          </cell>
          <cell r="AF142">
            <v>435864.82</v>
          </cell>
          <cell r="AG142">
            <v>0</v>
          </cell>
          <cell r="AI142">
            <v>0</v>
          </cell>
          <cell r="AJ142" t="str">
            <v xml:space="preserve"> </v>
          </cell>
          <cell r="AK142">
            <v>15961841</v>
          </cell>
          <cell r="AL142">
            <v>11969705.16</v>
          </cell>
        </row>
        <row r="143">
          <cell r="B143">
            <v>301566</v>
          </cell>
          <cell r="C143">
            <v>3</v>
          </cell>
          <cell r="D143">
            <v>3</v>
          </cell>
          <cell r="E143">
            <v>0</v>
          </cell>
          <cell r="F143">
            <v>3282313.95</v>
          </cell>
          <cell r="G143">
            <v>40303325</v>
          </cell>
          <cell r="H143">
            <v>3282313.95</v>
          </cell>
          <cell r="I143">
            <v>0</v>
          </cell>
          <cell r="J143" t="str">
            <v xml:space="preserve"> </v>
          </cell>
          <cell r="K143">
            <v>0</v>
          </cell>
          <cell r="L143">
            <v>0</v>
          </cell>
          <cell r="M143">
            <v>3282313.95</v>
          </cell>
          <cell r="N143">
            <v>1.0608991369746032E-2</v>
          </cell>
          <cell r="O143">
            <v>408446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3282313.95</v>
          </cell>
          <cell r="U143">
            <v>1.2123914427264076E-2</v>
          </cell>
          <cell r="V143">
            <v>402288.01</v>
          </cell>
          <cell r="W143">
            <v>0</v>
          </cell>
          <cell r="X143">
            <v>0</v>
          </cell>
          <cell r="Y143">
            <v>0</v>
          </cell>
          <cell r="Z143">
            <v>402288.01</v>
          </cell>
          <cell r="AA143">
            <v>1.0449039215351154E-2</v>
          </cell>
          <cell r="AB143">
            <v>402288.01</v>
          </cell>
          <cell r="AC143">
            <v>0</v>
          </cell>
          <cell r="AD143">
            <v>402288.01</v>
          </cell>
          <cell r="AF143">
            <v>402288.01</v>
          </cell>
          <cell r="AG143">
            <v>0</v>
          </cell>
          <cell r="AI143">
            <v>0</v>
          </cell>
          <cell r="AJ143" t="str">
            <v xml:space="preserve"> </v>
          </cell>
          <cell r="AK143">
            <v>40303325</v>
          </cell>
          <cell r="AL143">
            <v>36618723.039999999</v>
          </cell>
        </row>
        <row r="144">
          <cell r="B144">
            <v>190045</v>
          </cell>
          <cell r="C144">
            <v>3</v>
          </cell>
          <cell r="D144">
            <v>4</v>
          </cell>
          <cell r="E144">
            <v>0</v>
          </cell>
          <cell r="F144">
            <v>0</v>
          </cell>
          <cell r="G144">
            <v>1910826</v>
          </cell>
          <cell r="H144">
            <v>0</v>
          </cell>
          <cell r="I144">
            <v>0</v>
          </cell>
          <cell r="J144" t="str">
            <v xml:space="preserve"> </v>
          </cell>
          <cell r="K144">
            <v>0</v>
          </cell>
          <cell r="L144">
            <v>0</v>
          </cell>
          <cell r="M144">
            <v>0</v>
          </cell>
          <cell r="N144" t="str">
            <v xml:space="preserve"> 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 t="str">
            <v xml:space="preserve"> 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 t="str">
            <v xml:space="preserve"> </v>
          </cell>
          <cell r="AB144">
            <v>0</v>
          </cell>
          <cell r="AC144">
            <v>0</v>
          </cell>
          <cell r="AD144">
            <v>0</v>
          </cell>
          <cell r="AF144">
            <v>0</v>
          </cell>
          <cell r="AG144">
            <v>0</v>
          </cell>
          <cell r="AI144">
            <v>0</v>
          </cell>
          <cell r="AJ144" t="str">
            <v xml:space="preserve"> </v>
          </cell>
          <cell r="AK144">
            <v>1910826</v>
          </cell>
          <cell r="AL144">
            <v>1910826</v>
          </cell>
        </row>
        <row r="145">
          <cell r="B145">
            <v>190661</v>
          </cell>
          <cell r="C145">
            <v>3</v>
          </cell>
          <cell r="D145">
            <v>4</v>
          </cell>
          <cell r="E145">
            <v>0</v>
          </cell>
          <cell r="F145">
            <v>4583437.68</v>
          </cell>
          <cell r="G145">
            <v>10361953</v>
          </cell>
          <cell r="H145">
            <v>4583437.68</v>
          </cell>
          <cell r="I145">
            <v>0</v>
          </cell>
          <cell r="J145" t="str">
            <v xml:space="preserve"> </v>
          </cell>
          <cell r="K145">
            <v>0</v>
          </cell>
          <cell r="L145">
            <v>0</v>
          </cell>
          <cell r="M145">
            <v>4583437.68</v>
          </cell>
          <cell r="N145">
            <v>1.4814442351222611E-2</v>
          </cell>
          <cell r="O145">
            <v>570356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4583437.68</v>
          </cell>
          <cell r="U145">
            <v>1.6929887591958646E-2</v>
          </cell>
          <cell r="V145">
            <v>561756.75</v>
          </cell>
          <cell r="W145">
            <v>0</v>
          </cell>
          <cell r="X145">
            <v>0</v>
          </cell>
          <cell r="Y145">
            <v>0</v>
          </cell>
          <cell r="Z145">
            <v>561756.75</v>
          </cell>
          <cell r="AA145">
            <v>1.4591084408004639E-2</v>
          </cell>
          <cell r="AB145">
            <v>561756.75</v>
          </cell>
          <cell r="AC145">
            <v>0</v>
          </cell>
          <cell r="AD145">
            <v>561756.75</v>
          </cell>
          <cell r="AF145">
            <v>561756.75</v>
          </cell>
          <cell r="AG145">
            <v>0</v>
          </cell>
          <cell r="AI145">
            <v>0</v>
          </cell>
          <cell r="AJ145" t="str">
            <v xml:space="preserve"> </v>
          </cell>
          <cell r="AK145">
            <v>10361953</v>
          </cell>
          <cell r="AL145">
            <v>5216758.57</v>
          </cell>
        </row>
        <row r="146">
          <cell r="B146">
            <v>190176</v>
          </cell>
          <cell r="C146">
            <v>3</v>
          </cell>
          <cell r="D146">
            <v>4</v>
          </cell>
          <cell r="E146">
            <v>0</v>
          </cell>
          <cell r="F146">
            <v>390429.33</v>
          </cell>
          <cell r="G146">
            <v>35987844</v>
          </cell>
          <cell r="H146">
            <v>390429.33</v>
          </cell>
          <cell r="I146">
            <v>0</v>
          </cell>
          <cell r="J146" t="str">
            <v xml:space="preserve"> </v>
          </cell>
          <cell r="K146">
            <v>0</v>
          </cell>
          <cell r="L146">
            <v>0</v>
          </cell>
          <cell r="M146">
            <v>390429.33</v>
          </cell>
          <cell r="N146">
            <v>1.2619333359216677E-3</v>
          </cell>
          <cell r="O146">
            <v>48584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390429.33</v>
          </cell>
          <cell r="U146">
            <v>1.4421325500609248E-3</v>
          </cell>
          <cell r="V146">
            <v>47851.92</v>
          </cell>
          <cell r="W146">
            <v>0</v>
          </cell>
          <cell r="X146">
            <v>0</v>
          </cell>
          <cell r="Y146">
            <v>0</v>
          </cell>
          <cell r="Z146">
            <v>47851.92</v>
          </cell>
          <cell r="AA146">
            <v>1.2429070123413475E-3</v>
          </cell>
          <cell r="AB146">
            <v>47851.92</v>
          </cell>
          <cell r="AC146">
            <v>0</v>
          </cell>
          <cell r="AD146">
            <v>47851.92</v>
          </cell>
          <cell r="AF146">
            <v>47851.92</v>
          </cell>
          <cell r="AG146">
            <v>0</v>
          </cell>
          <cell r="AI146">
            <v>0</v>
          </cell>
          <cell r="AJ146" t="str">
            <v xml:space="preserve"> </v>
          </cell>
          <cell r="AK146">
            <v>35987844</v>
          </cell>
          <cell r="AL146">
            <v>35549562.75</v>
          </cell>
        </row>
        <row r="147">
          <cell r="B147">
            <v>301155</v>
          </cell>
          <cell r="C147">
            <v>3</v>
          </cell>
          <cell r="D147">
            <v>4</v>
          </cell>
          <cell r="E147">
            <v>0</v>
          </cell>
          <cell r="F147">
            <v>1722543.3</v>
          </cell>
          <cell r="G147">
            <v>6755279</v>
          </cell>
          <cell r="H147">
            <v>1722543.3</v>
          </cell>
          <cell r="I147">
            <v>0</v>
          </cell>
          <cell r="J147" t="str">
            <v xml:space="preserve"> </v>
          </cell>
          <cell r="K147">
            <v>0</v>
          </cell>
          <cell r="L147">
            <v>0</v>
          </cell>
          <cell r="M147">
            <v>1722543.3</v>
          </cell>
          <cell r="N147">
            <v>5.567549991284E-3</v>
          </cell>
          <cell r="O147">
            <v>214351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1722543.3</v>
          </cell>
          <cell r="U147">
            <v>6.3625746606162008E-3</v>
          </cell>
          <cell r="V147">
            <v>211118.9</v>
          </cell>
          <cell r="W147">
            <v>0</v>
          </cell>
          <cell r="X147">
            <v>0</v>
          </cell>
          <cell r="Y147">
            <v>0</v>
          </cell>
          <cell r="Z147">
            <v>211118.9</v>
          </cell>
          <cell r="AA147">
            <v>5.4836077893591672E-3</v>
          </cell>
          <cell r="AB147">
            <v>211118.9</v>
          </cell>
          <cell r="AC147">
            <v>0</v>
          </cell>
          <cell r="AD147">
            <v>211118.9</v>
          </cell>
          <cell r="AF147">
            <v>211118.9</v>
          </cell>
          <cell r="AG147">
            <v>0</v>
          </cell>
          <cell r="AI147">
            <v>0</v>
          </cell>
          <cell r="AJ147" t="str">
            <v xml:space="preserve"> </v>
          </cell>
          <cell r="AK147">
            <v>6755279</v>
          </cell>
          <cell r="AL147">
            <v>4821616.8</v>
          </cell>
        </row>
        <row r="148">
          <cell r="B148">
            <v>190197</v>
          </cell>
          <cell r="C148">
            <v>3</v>
          </cell>
          <cell r="D148">
            <v>4</v>
          </cell>
          <cell r="E148">
            <v>0</v>
          </cell>
          <cell r="F148">
            <v>7913970.6500000004</v>
          </cell>
          <cell r="G148">
            <v>15657813</v>
          </cell>
          <cell r="H148">
            <v>7913970.6500000004</v>
          </cell>
          <cell r="I148">
            <v>0</v>
          </cell>
          <cell r="J148" t="str">
            <v xml:space="preserve"> </v>
          </cell>
          <cell r="K148">
            <v>0</v>
          </cell>
          <cell r="L148">
            <v>0</v>
          </cell>
          <cell r="M148">
            <v>7913970.6500000004</v>
          </cell>
          <cell r="N148">
            <v>2.5579285712834812E-2</v>
          </cell>
          <cell r="O148">
            <v>984802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7913970.6500000004</v>
          </cell>
          <cell r="U148">
            <v>2.9231909074535496E-2</v>
          </cell>
          <cell r="V148">
            <v>969954.59</v>
          </cell>
          <cell r="W148">
            <v>0</v>
          </cell>
          <cell r="X148">
            <v>0</v>
          </cell>
          <cell r="Y148">
            <v>0</v>
          </cell>
          <cell r="Z148">
            <v>969954.59</v>
          </cell>
          <cell r="AA148">
            <v>2.5193625701198128E-2</v>
          </cell>
          <cell r="AB148">
            <v>969954.59</v>
          </cell>
          <cell r="AC148">
            <v>0</v>
          </cell>
          <cell r="AD148">
            <v>969954.59</v>
          </cell>
          <cell r="AF148">
            <v>969954.59</v>
          </cell>
          <cell r="AG148">
            <v>0</v>
          </cell>
          <cell r="AI148">
            <v>0</v>
          </cell>
          <cell r="AJ148" t="str">
            <v xml:space="preserve"> </v>
          </cell>
          <cell r="AK148">
            <v>15657813</v>
          </cell>
          <cell r="AL148">
            <v>6773887.7599999998</v>
          </cell>
        </row>
        <row r="149">
          <cell r="B149">
            <v>190857</v>
          </cell>
          <cell r="C149">
            <v>3</v>
          </cell>
          <cell r="D149">
            <v>4</v>
          </cell>
          <cell r="E149">
            <v>0</v>
          </cell>
          <cell r="F149">
            <v>41310.57</v>
          </cell>
          <cell r="G149">
            <v>5533195</v>
          </cell>
          <cell r="H149">
            <v>41310.57</v>
          </cell>
          <cell r="I149">
            <v>0</v>
          </cell>
          <cell r="J149" t="str">
            <v xml:space="preserve"> </v>
          </cell>
          <cell r="K149">
            <v>0</v>
          </cell>
          <cell r="L149">
            <v>0</v>
          </cell>
          <cell r="M149">
            <v>41310.57</v>
          </cell>
          <cell r="N149">
            <v>1.3352271820594411E-4</v>
          </cell>
          <cell r="O149">
            <v>5141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41310.57</v>
          </cell>
          <cell r="U149">
            <v>1.5258924747935904E-4</v>
          </cell>
          <cell r="V149">
            <v>5063.12</v>
          </cell>
          <cell r="W149">
            <v>0</v>
          </cell>
          <cell r="X149">
            <v>0</v>
          </cell>
          <cell r="Y149">
            <v>0</v>
          </cell>
          <cell r="Z149">
            <v>5063.12</v>
          </cell>
          <cell r="AA149">
            <v>1.3150961032129378E-4</v>
          </cell>
          <cell r="AB149">
            <v>5063.12</v>
          </cell>
          <cell r="AC149">
            <v>0</v>
          </cell>
          <cell r="AD149">
            <v>5063.12</v>
          </cell>
          <cell r="AF149">
            <v>5063.12</v>
          </cell>
          <cell r="AG149">
            <v>0</v>
          </cell>
          <cell r="AI149">
            <v>0</v>
          </cell>
          <cell r="AJ149" t="str">
            <v xml:space="preserve"> </v>
          </cell>
          <cell r="AK149">
            <v>5533195</v>
          </cell>
          <cell r="AL149">
            <v>5486821.3099999996</v>
          </cell>
        </row>
        <row r="150">
          <cell r="B150">
            <v>240853</v>
          </cell>
          <cell r="C150">
            <v>3</v>
          </cell>
          <cell r="D150">
            <v>4</v>
          </cell>
          <cell r="E150">
            <v>0</v>
          </cell>
          <cell r="F150">
            <v>4444.33</v>
          </cell>
          <cell r="G150">
            <v>655456</v>
          </cell>
          <cell r="H150">
            <v>4444.33</v>
          </cell>
          <cell r="I150">
            <v>0</v>
          </cell>
          <cell r="J150" t="str">
            <v xml:space="preserve"> </v>
          </cell>
          <cell r="K150">
            <v>0</v>
          </cell>
          <cell r="L150">
            <v>0</v>
          </cell>
          <cell r="M150">
            <v>4444.33</v>
          </cell>
          <cell r="N150">
            <v>1.4364822906201091E-5</v>
          </cell>
          <cell r="O150">
            <v>553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4444.33</v>
          </cell>
          <cell r="U150">
            <v>1.6416064223997387E-5</v>
          </cell>
          <cell r="V150">
            <v>544.71</v>
          </cell>
          <cell r="W150">
            <v>0</v>
          </cell>
          <cell r="X150">
            <v>0</v>
          </cell>
          <cell r="Y150">
            <v>0</v>
          </cell>
          <cell r="Z150">
            <v>544.71</v>
          </cell>
          <cell r="AA150">
            <v>1.4148311680961924E-5</v>
          </cell>
          <cell r="AB150">
            <v>544.71</v>
          </cell>
          <cell r="AC150">
            <v>0</v>
          </cell>
          <cell r="AD150">
            <v>544.71</v>
          </cell>
          <cell r="AF150">
            <v>544.71</v>
          </cell>
          <cell r="AG150">
            <v>0</v>
          </cell>
          <cell r="AI150">
            <v>0</v>
          </cell>
          <cell r="AJ150" t="str">
            <v xml:space="preserve"> </v>
          </cell>
          <cell r="AK150">
            <v>655456</v>
          </cell>
          <cell r="AL150">
            <v>650466.96000000008</v>
          </cell>
        </row>
        <row r="151">
          <cell r="B151">
            <v>150775</v>
          </cell>
          <cell r="C151">
            <v>3</v>
          </cell>
          <cell r="D151">
            <v>4</v>
          </cell>
          <cell r="E151">
            <v>0</v>
          </cell>
          <cell r="F151">
            <v>1690376.16</v>
          </cell>
          <cell r="G151">
            <v>3523155</v>
          </cell>
          <cell r="H151">
            <v>1690376.16</v>
          </cell>
          <cell r="I151">
            <v>0</v>
          </cell>
          <cell r="J151" t="str">
            <v xml:space="preserve"> </v>
          </cell>
          <cell r="K151">
            <v>0</v>
          </cell>
          <cell r="L151">
            <v>0</v>
          </cell>
          <cell r="M151">
            <v>1690376.16</v>
          </cell>
          <cell r="N151">
            <v>5.4635803784291986E-3</v>
          </cell>
          <cell r="O151">
            <v>210348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1690376.16</v>
          </cell>
          <cell r="U151">
            <v>6.2437585879703082E-3</v>
          </cell>
          <cell r="V151">
            <v>207176.42</v>
          </cell>
          <cell r="W151">
            <v>0</v>
          </cell>
          <cell r="X151">
            <v>0</v>
          </cell>
          <cell r="Y151">
            <v>0</v>
          </cell>
          <cell r="Z151">
            <v>207176.42</v>
          </cell>
          <cell r="AA151">
            <v>5.381205711490286E-3</v>
          </cell>
          <cell r="AB151">
            <v>207176.42</v>
          </cell>
          <cell r="AC151">
            <v>0</v>
          </cell>
          <cell r="AD151">
            <v>207176.42</v>
          </cell>
          <cell r="AF151">
            <v>207176.42</v>
          </cell>
          <cell r="AG151">
            <v>0</v>
          </cell>
          <cell r="AI151">
            <v>0</v>
          </cell>
          <cell r="AJ151" t="str">
            <v xml:space="preserve"> </v>
          </cell>
          <cell r="AK151">
            <v>3523155</v>
          </cell>
          <cell r="AL151">
            <v>1625602.4200000002</v>
          </cell>
        </row>
        <row r="152">
          <cell r="B152">
            <v>304159</v>
          </cell>
          <cell r="C152">
            <v>3</v>
          </cell>
          <cell r="D152">
            <v>4</v>
          </cell>
          <cell r="E152">
            <v>0</v>
          </cell>
          <cell r="F152">
            <v>8073.78</v>
          </cell>
          <cell r="G152">
            <v>1715399</v>
          </cell>
          <cell r="H152">
            <v>8073.78</v>
          </cell>
          <cell r="I152">
            <v>0</v>
          </cell>
          <cell r="J152" t="str">
            <v xml:space="preserve"> </v>
          </cell>
          <cell r="K152">
            <v>0</v>
          </cell>
          <cell r="L152">
            <v>0</v>
          </cell>
          <cell r="M152">
            <v>8073.78</v>
          </cell>
          <cell r="N152">
            <v>2.6095816441089713E-5</v>
          </cell>
          <cell r="O152">
            <v>1005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8073.78</v>
          </cell>
          <cell r="U152">
            <v>2.9822198398954536E-5</v>
          </cell>
          <cell r="V152">
            <v>989.54</v>
          </cell>
          <cell r="W152">
            <v>0</v>
          </cell>
          <cell r="X152">
            <v>0</v>
          </cell>
          <cell r="Y152">
            <v>0</v>
          </cell>
          <cell r="Z152">
            <v>989.54</v>
          </cell>
          <cell r="AA152">
            <v>2.570233764898581E-5</v>
          </cell>
          <cell r="AB152">
            <v>989.54</v>
          </cell>
          <cell r="AC152">
            <v>0</v>
          </cell>
          <cell r="AD152">
            <v>989.54</v>
          </cell>
          <cell r="AF152">
            <v>989.54</v>
          </cell>
          <cell r="AG152">
            <v>0</v>
          </cell>
          <cell r="AI152">
            <v>0</v>
          </cell>
          <cell r="AJ152" t="str">
            <v xml:space="preserve"> </v>
          </cell>
          <cell r="AK152">
            <v>1715399</v>
          </cell>
          <cell r="AL152">
            <v>1706335.68</v>
          </cell>
        </row>
        <row r="153">
          <cell r="B153">
            <v>190380</v>
          </cell>
          <cell r="C153">
            <v>3</v>
          </cell>
          <cell r="D153">
            <v>4</v>
          </cell>
          <cell r="E153">
            <v>0</v>
          </cell>
          <cell r="F153">
            <v>550175.91</v>
          </cell>
          <cell r="G153">
            <v>2480846</v>
          </cell>
          <cell r="H153">
            <v>550175.91</v>
          </cell>
          <cell r="I153">
            <v>0</v>
          </cell>
          <cell r="J153" t="str">
            <v xml:space="preserve"> </v>
          </cell>
          <cell r="K153">
            <v>0</v>
          </cell>
          <cell r="L153">
            <v>0</v>
          </cell>
          <cell r="M153">
            <v>550175.91</v>
          </cell>
          <cell r="N153">
            <v>1.7782611809672169E-3</v>
          </cell>
          <cell r="O153">
            <v>68463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550175.91</v>
          </cell>
          <cell r="U153">
            <v>2.03219002033067E-3</v>
          </cell>
          <cell r="V153">
            <v>67430.83</v>
          </cell>
          <cell r="W153">
            <v>0</v>
          </cell>
          <cell r="X153">
            <v>0</v>
          </cell>
          <cell r="Y153">
            <v>0</v>
          </cell>
          <cell r="Z153">
            <v>67430.83</v>
          </cell>
          <cell r="AA153">
            <v>1.7514501289602866E-3</v>
          </cell>
          <cell r="AB153">
            <v>67430.83</v>
          </cell>
          <cell r="AC153">
            <v>0</v>
          </cell>
          <cell r="AD153">
            <v>67430.83</v>
          </cell>
          <cell r="AF153">
            <v>67430.83</v>
          </cell>
          <cell r="AG153">
            <v>0</v>
          </cell>
          <cell r="AI153">
            <v>0</v>
          </cell>
          <cell r="AJ153" t="str">
            <v xml:space="preserve"> </v>
          </cell>
          <cell r="AK153">
            <v>2480846</v>
          </cell>
          <cell r="AL153">
            <v>1863239.2599999998</v>
          </cell>
        </row>
        <row r="154">
          <cell r="B154">
            <v>190468</v>
          </cell>
          <cell r="C154">
            <v>3</v>
          </cell>
          <cell r="D154">
            <v>4</v>
          </cell>
          <cell r="E154">
            <v>0</v>
          </cell>
          <cell r="F154">
            <v>66956.27</v>
          </cell>
          <cell r="G154">
            <v>3917961</v>
          </cell>
          <cell r="H154">
            <v>66956.27</v>
          </cell>
          <cell r="I154">
            <v>0</v>
          </cell>
          <cell r="J154" t="str">
            <v xml:space="preserve"> </v>
          </cell>
          <cell r="K154">
            <v>0</v>
          </cell>
          <cell r="L154">
            <v>0</v>
          </cell>
          <cell r="M154">
            <v>66956.27</v>
          </cell>
          <cell r="N154">
            <v>2.1641393888612796E-4</v>
          </cell>
          <cell r="O154">
            <v>8332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66956.27</v>
          </cell>
          <cell r="U154">
            <v>2.4731701482997654E-4</v>
          </cell>
          <cell r="V154">
            <v>8206.32</v>
          </cell>
          <cell r="W154">
            <v>0</v>
          </cell>
          <cell r="X154">
            <v>0</v>
          </cell>
          <cell r="Y154">
            <v>0</v>
          </cell>
          <cell r="Z154">
            <v>8206.32</v>
          </cell>
          <cell r="AA154">
            <v>2.1315116872044104E-4</v>
          </cell>
          <cell r="AB154">
            <v>8206.32</v>
          </cell>
          <cell r="AC154">
            <v>0</v>
          </cell>
          <cell r="AD154">
            <v>8206.32</v>
          </cell>
          <cell r="AF154">
            <v>8206.32</v>
          </cell>
          <cell r="AG154">
            <v>0</v>
          </cell>
          <cell r="AI154">
            <v>0</v>
          </cell>
          <cell r="AJ154" t="str">
            <v xml:space="preserve"> </v>
          </cell>
          <cell r="AK154">
            <v>3917961</v>
          </cell>
          <cell r="AL154">
            <v>3842798.41</v>
          </cell>
        </row>
        <row r="155">
          <cell r="B155">
            <v>190198</v>
          </cell>
          <cell r="C155">
            <v>3</v>
          </cell>
          <cell r="D155">
            <v>4</v>
          </cell>
          <cell r="E155">
            <v>0</v>
          </cell>
          <cell r="F155">
            <v>4319385.8899999997</v>
          </cell>
          <cell r="G155">
            <v>17404135</v>
          </cell>
          <cell r="H155">
            <v>4319385.8899999997</v>
          </cell>
          <cell r="I155">
            <v>0</v>
          </cell>
          <cell r="J155" t="str">
            <v xml:space="preserve"> </v>
          </cell>
          <cell r="K155">
            <v>0</v>
          </cell>
          <cell r="L155">
            <v>0</v>
          </cell>
          <cell r="M155">
            <v>4319385.8899999997</v>
          </cell>
          <cell r="N155">
            <v>1.3960982504313088E-2</v>
          </cell>
          <cell r="O155">
            <v>537498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4319385.8899999997</v>
          </cell>
          <cell r="U155">
            <v>1.5954556969997299E-2</v>
          </cell>
          <cell r="V155">
            <v>529393.94999999995</v>
          </cell>
          <cell r="W155">
            <v>0</v>
          </cell>
          <cell r="X155">
            <v>0</v>
          </cell>
          <cell r="Y155">
            <v>0</v>
          </cell>
          <cell r="Z155">
            <v>529393.94999999995</v>
          </cell>
          <cell r="AA155">
            <v>1.3750492200649101E-2</v>
          </cell>
          <cell r="AB155">
            <v>529393.94999999995</v>
          </cell>
          <cell r="AC155">
            <v>0</v>
          </cell>
          <cell r="AD155">
            <v>529393.94999999995</v>
          </cell>
          <cell r="AF155">
            <v>529393.94999999995</v>
          </cell>
          <cell r="AG155">
            <v>0</v>
          </cell>
          <cell r="AI155">
            <v>0</v>
          </cell>
          <cell r="AJ155" t="str">
            <v xml:space="preserve"> </v>
          </cell>
          <cell r="AK155">
            <v>17404135</v>
          </cell>
          <cell r="AL155">
            <v>12555355.16</v>
          </cell>
        </row>
        <row r="156">
          <cell r="B156">
            <v>190854</v>
          </cell>
          <cell r="C156">
            <v>3</v>
          </cell>
          <cell r="D156">
            <v>4</v>
          </cell>
          <cell r="E156">
            <v>0</v>
          </cell>
          <cell r="F156">
            <v>6850669.7400000002</v>
          </cell>
          <cell r="G156">
            <v>13522029</v>
          </cell>
          <cell r="H156">
            <v>6850669.7400000002</v>
          </cell>
          <cell r="I156">
            <v>0</v>
          </cell>
          <cell r="J156" t="str">
            <v xml:space="preserve"> </v>
          </cell>
          <cell r="K156">
            <v>0</v>
          </cell>
          <cell r="L156">
            <v>0</v>
          </cell>
          <cell r="M156">
            <v>6850669.7400000002</v>
          </cell>
          <cell r="N156">
            <v>2.214251813073527E-2</v>
          </cell>
          <cell r="O156">
            <v>852487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6850669.7400000002</v>
          </cell>
          <cell r="U156">
            <v>2.5304384334474597E-2</v>
          </cell>
          <cell r="V156">
            <v>839633.96</v>
          </cell>
          <cell r="W156">
            <v>0</v>
          </cell>
          <cell r="X156">
            <v>0</v>
          </cell>
          <cell r="Y156">
            <v>0</v>
          </cell>
          <cell r="Z156">
            <v>839633.96</v>
          </cell>
          <cell r="AA156">
            <v>2.1808674274385115E-2</v>
          </cell>
          <cell r="AB156">
            <v>839633.96</v>
          </cell>
          <cell r="AC156">
            <v>0</v>
          </cell>
          <cell r="AD156">
            <v>839633.96</v>
          </cell>
          <cell r="AF156">
            <v>839633.96</v>
          </cell>
          <cell r="AG156">
            <v>0</v>
          </cell>
          <cell r="AI156">
            <v>0</v>
          </cell>
          <cell r="AJ156" t="str">
            <v xml:space="preserve"> </v>
          </cell>
          <cell r="AK156">
            <v>13522029</v>
          </cell>
          <cell r="AL156">
            <v>5831725.2999999998</v>
          </cell>
        </row>
        <row r="157">
          <cell r="B157">
            <v>500954</v>
          </cell>
          <cell r="C157">
            <v>3</v>
          </cell>
          <cell r="D157">
            <v>4</v>
          </cell>
          <cell r="E157">
            <v>0</v>
          </cell>
          <cell r="F157">
            <v>20184.150000000001</v>
          </cell>
          <cell r="G157">
            <v>4357842</v>
          </cell>
          <cell r="H157">
            <v>20184.150000000001</v>
          </cell>
          <cell r="I157">
            <v>0</v>
          </cell>
          <cell r="J157" t="str">
            <v xml:space="preserve"> </v>
          </cell>
          <cell r="K157">
            <v>0</v>
          </cell>
          <cell r="L157">
            <v>0</v>
          </cell>
          <cell r="M157">
            <v>20184.150000000001</v>
          </cell>
          <cell r="N157">
            <v>6.5238571452209623E-5</v>
          </cell>
          <cell r="O157">
            <v>2512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20184.150000000001</v>
          </cell>
          <cell r="U157">
            <v>7.4554387884517316E-5</v>
          </cell>
          <cell r="V157">
            <v>2473.8200000000002</v>
          </cell>
          <cell r="W157">
            <v>0</v>
          </cell>
          <cell r="X157">
            <v>0</v>
          </cell>
          <cell r="Y157">
            <v>0</v>
          </cell>
          <cell r="Z157">
            <v>2473.8200000000002</v>
          </cell>
          <cell r="AA157">
            <v>6.4255064901685711E-5</v>
          </cell>
          <cell r="AB157">
            <v>2473.8200000000002</v>
          </cell>
          <cell r="AC157">
            <v>0</v>
          </cell>
          <cell r="AD157">
            <v>2473.8200000000002</v>
          </cell>
          <cell r="AF157">
            <v>2473.8200000000002</v>
          </cell>
          <cell r="AG157">
            <v>0</v>
          </cell>
          <cell r="AI157">
            <v>0</v>
          </cell>
          <cell r="AJ157" t="str">
            <v xml:space="preserve"> </v>
          </cell>
          <cell r="AK157">
            <v>4357842</v>
          </cell>
          <cell r="AL157">
            <v>4335184.0299999993</v>
          </cell>
        </row>
        <row r="158">
          <cell r="B158">
            <v>190541</v>
          </cell>
          <cell r="C158">
            <v>3</v>
          </cell>
          <cell r="D158">
            <v>4</v>
          </cell>
          <cell r="E158">
            <v>0</v>
          </cell>
          <cell r="F158">
            <v>96300.3</v>
          </cell>
          <cell r="G158">
            <v>1568648</v>
          </cell>
          <cell r="H158">
            <v>96300.3</v>
          </cell>
          <cell r="I158">
            <v>0</v>
          </cell>
          <cell r="J158" t="str">
            <v xml:space="preserve"> </v>
          </cell>
          <cell r="K158">
            <v>0</v>
          </cell>
          <cell r="L158">
            <v>0</v>
          </cell>
          <cell r="M158">
            <v>96300.3</v>
          </cell>
          <cell r="N158">
            <v>3.1125878485936844E-4</v>
          </cell>
          <cell r="O158">
            <v>11983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96300.3</v>
          </cell>
          <cell r="U158">
            <v>3.5570533907027955E-4</v>
          </cell>
          <cell r="V158">
            <v>11802.79</v>
          </cell>
          <cell r="W158">
            <v>0</v>
          </cell>
          <cell r="X158">
            <v>0</v>
          </cell>
          <cell r="Y158">
            <v>0</v>
          </cell>
          <cell r="Z158">
            <v>11802.79</v>
          </cell>
          <cell r="AA158">
            <v>3.0656597386671916E-4</v>
          </cell>
          <cell r="AB158">
            <v>11802.79</v>
          </cell>
          <cell r="AC158">
            <v>0</v>
          </cell>
          <cell r="AD158">
            <v>11802.79</v>
          </cell>
          <cell r="AF158">
            <v>11802.79</v>
          </cell>
          <cell r="AG158">
            <v>0</v>
          </cell>
          <cell r="AI158">
            <v>0</v>
          </cell>
          <cell r="AJ158" t="str">
            <v xml:space="preserve"> </v>
          </cell>
          <cell r="AK158">
            <v>1568648</v>
          </cell>
          <cell r="AL158">
            <v>1460544.91</v>
          </cell>
        </row>
        <row r="159">
          <cell r="B159">
            <v>560501</v>
          </cell>
          <cell r="C159">
            <v>3</v>
          </cell>
          <cell r="D159">
            <v>4</v>
          </cell>
          <cell r="E159">
            <v>0</v>
          </cell>
          <cell r="F159">
            <v>5025.7700000000004</v>
          </cell>
          <cell r="G159">
            <v>2323555</v>
          </cell>
          <cell r="H159">
            <v>5025.7700000000004</v>
          </cell>
          <cell r="I159">
            <v>0</v>
          </cell>
          <cell r="J159" t="str">
            <v xml:space="preserve"> </v>
          </cell>
          <cell r="K159">
            <v>0</v>
          </cell>
          <cell r="L159">
            <v>0</v>
          </cell>
          <cell r="M159">
            <v>5025.7700000000004</v>
          </cell>
          <cell r="N159">
            <v>1.6244134890365536E-5</v>
          </cell>
          <cell r="O159">
            <v>625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5025.7700000000004</v>
          </cell>
          <cell r="U159">
            <v>1.8563734712552704E-5</v>
          </cell>
          <cell r="V159">
            <v>615.97</v>
          </cell>
          <cell r="W159">
            <v>0</v>
          </cell>
          <cell r="X159">
            <v>0</v>
          </cell>
          <cell r="Y159">
            <v>0</v>
          </cell>
          <cell r="Z159">
            <v>615.97</v>
          </cell>
          <cell r="AA159">
            <v>1.5999220770909506E-5</v>
          </cell>
          <cell r="AB159">
            <v>615.97</v>
          </cell>
          <cell r="AC159">
            <v>0</v>
          </cell>
          <cell r="AD159">
            <v>615.97</v>
          </cell>
          <cell r="AF159">
            <v>615.97</v>
          </cell>
          <cell r="AG159">
            <v>0</v>
          </cell>
          <cell r="AI159">
            <v>0</v>
          </cell>
          <cell r="AJ159" t="str">
            <v xml:space="preserve"> </v>
          </cell>
          <cell r="AK159">
            <v>2323555</v>
          </cell>
          <cell r="AL159">
            <v>2317913.2599999998</v>
          </cell>
        </row>
        <row r="160">
          <cell r="B160">
            <v>301242</v>
          </cell>
          <cell r="C160">
            <v>3</v>
          </cell>
          <cell r="D160">
            <v>4</v>
          </cell>
          <cell r="E160">
            <v>0</v>
          </cell>
          <cell r="F160">
            <v>217040.15</v>
          </cell>
          <cell r="G160">
            <v>8999325</v>
          </cell>
          <cell r="H160">
            <v>217040.15</v>
          </cell>
          <cell r="I160">
            <v>0</v>
          </cell>
          <cell r="J160" t="str">
            <v xml:space="preserve"> </v>
          </cell>
          <cell r="K160">
            <v>0</v>
          </cell>
          <cell r="L160">
            <v>0</v>
          </cell>
          <cell r="M160">
            <v>217040.15</v>
          </cell>
          <cell r="N160">
            <v>7.0151031050469262E-4</v>
          </cell>
          <cell r="O160">
            <v>27008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217040.15</v>
          </cell>
          <cell r="U160">
            <v>8.0168327770125671E-4</v>
          </cell>
          <cell r="V160">
            <v>26600.94</v>
          </cell>
          <cell r="W160">
            <v>0</v>
          </cell>
          <cell r="X160">
            <v>0</v>
          </cell>
          <cell r="Y160">
            <v>0</v>
          </cell>
          <cell r="Z160">
            <v>26600.94</v>
          </cell>
          <cell r="AA160">
            <v>6.9093350613458034E-4</v>
          </cell>
          <cell r="AB160">
            <v>26600.94</v>
          </cell>
          <cell r="AC160">
            <v>0</v>
          </cell>
          <cell r="AD160">
            <v>26600.94</v>
          </cell>
          <cell r="AF160">
            <v>26600.94</v>
          </cell>
          <cell r="AG160">
            <v>0</v>
          </cell>
          <cell r="AI160">
            <v>0</v>
          </cell>
          <cell r="AJ160" t="str">
            <v xml:space="preserve"> </v>
          </cell>
          <cell r="AK160">
            <v>8999325</v>
          </cell>
          <cell r="AL160">
            <v>8755683.9100000001</v>
          </cell>
        </row>
        <row r="161">
          <cell r="B161">
            <v>190581</v>
          </cell>
          <cell r="C161">
            <v>3</v>
          </cell>
          <cell r="D161">
            <v>4</v>
          </cell>
          <cell r="E161">
            <v>0</v>
          </cell>
          <cell r="F161">
            <v>116727.64</v>
          </cell>
          <cell r="G161">
            <v>11042117</v>
          </cell>
          <cell r="H161">
            <v>116727.64</v>
          </cell>
          <cell r="I161">
            <v>0</v>
          </cell>
          <cell r="J161" t="str">
            <v xml:space="preserve"> </v>
          </cell>
          <cell r="K161">
            <v>0</v>
          </cell>
          <cell r="L161">
            <v>0</v>
          </cell>
          <cell r="M161">
            <v>116727.64</v>
          </cell>
          <cell r="N161">
            <v>3.7728338734045286E-4</v>
          </cell>
          <cell r="O161">
            <v>14525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116727.64</v>
          </cell>
          <cell r="U161">
            <v>4.3115800018352513E-4</v>
          </cell>
          <cell r="V161">
            <v>14306.41</v>
          </cell>
          <cell r="W161">
            <v>0</v>
          </cell>
          <cell r="X161">
            <v>0</v>
          </cell>
          <cell r="Y161">
            <v>0</v>
          </cell>
          <cell r="Z161">
            <v>14306.41</v>
          </cell>
          <cell r="AA161">
            <v>3.715950647420287E-4</v>
          </cell>
          <cell r="AB161">
            <v>14306.41</v>
          </cell>
          <cell r="AC161">
            <v>0</v>
          </cell>
          <cell r="AD161">
            <v>14306.41</v>
          </cell>
          <cell r="AF161">
            <v>14306.41</v>
          </cell>
          <cell r="AG161">
            <v>0</v>
          </cell>
          <cell r="AI161">
            <v>0</v>
          </cell>
          <cell r="AJ161" t="str">
            <v xml:space="preserve"> </v>
          </cell>
          <cell r="AK161">
            <v>11042117</v>
          </cell>
          <cell r="AL161">
            <v>10911082.949999999</v>
          </cell>
        </row>
        <row r="162">
          <cell r="B162">
            <v>190307</v>
          </cell>
          <cell r="C162">
            <v>3</v>
          </cell>
          <cell r="D162">
            <v>4</v>
          </cell>
          <cell r="E162">
            <v>0</v>
          </cell>
          <cell r="F162">
            <v>3300710.5</v>
          </cell>
          <cell r="G162">
            <v>12247445</v>
          </cell>
          <cell r="H162">
            <v>3300710.5</v>
          </cell>
          <cell r="I162">
            <v>0</v>
          </cell>
          <cell r="J162" t="str">
            <v xml:space="preserve"> </v>
          </cell>
          <cell r="K162">
            <v>0</v>
          </cell>
          <cell r="L162">
            <v>0</v>
          </cell>
          <cell r="M162">
            <v>3300710.5</v>
          </cell>
          <cell r="N162">
            <v>1.0668452116998167E-2</v>
          </cell>
          <cell r="O162">
            <v>410735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3300710.5</v>
          </cell>
          <cell r="U162">
            <v>1.2191865939933022E-2</v>
          </cell>
          <cell r="V162">
            <v>404542.73</v>
          </cell>
          <cell r="W162">
            <v>0</v>
          </cell>
          <cell r="X162">
            <v>0</v>
          </cell>
          <cell r="Y162">
            <v>0</v>
          </cell>
          <cell r="Z162">
            <v>404542.73</v>
          </cell>
          <cell r="AA162">
            <v>1.0507603371164886E-2</v>
          </cell>
          <cell r="AB162">
            <v>404542.73</v>
          </cell>
          <cell r="AC162">
            <v>0</v>
          </cell>
          <cell r="AD162">
            <v>404542.73</v>
          </cell>
          <cell r="AF162">
            <v>404542.73</v>
          </cell>
          <cell r="AG162">
            <v>0</v>
          </cell>
          <cell r="AI162">
            <v>0</v>
          </cell>
          <cell r="AJ162" t="str">
            <v xml:space="preserve"> </v>
          </cell>
          <cell r="AK162">
            <v>12247445</v>
          </cell>
          <cell r="AL162">
            <v>8542191.7699999996</v>
          </cell>
        </row>
        <row r="163">
          <cell r="B163">
            <v>190681</v>
          </cell>
          <cell r="C163">
            <v>3</v>
          </cell>
          <cell r="D163">
            <v>4</v>
          </cell>
          <cell r="E163">
            <v>0</v>
          </cell>
          <cell r="F163">
            <v>2448.2800000000002</v>
          </cell>
          <cell r="G163">
            <v>1087628</v>
          </cell>
          <cell r="H163">
            <v>2448.2800000000002</v>
          </cell>
          <cell r="I163">
            <v>0</v>
          </cell>
          <cell r="J163" t="str">
            <v xml:space="preserve"> </v>
          </cell>
          <cell r="K163">
            <v>0</v>
          </cell>
          <cell r="L163">
            <v>0</v>
          </cell>
          <cell r="M163">
            <v>2448.2800000000002</v>
          </cell>
          <cell r="N163">
            <v>7.9132532068487295E-6</v>
          </cell>
          <cell r="O163">
            <v>305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2448.2800000000002</v>
          </cell>
          <cell r="U163">
            <v>9.0432352499315579E-6</v>
          </cell>
          <cell r="V163">
            <v>300.07</v>
          </cell>
          <cell r="W163">
            <v>0</v>
          </cell>
          <cell r="X163">
            <v>0</v>
          </cell>
          <cell r="Y163">
            <v>0</v>
          </cell>
          <cell r="Z163">
            <v>300.07</v>
          </cell>
          <cell r="AA163">
            <v>7.7940259699771337E-6</v>
          </cell>
          <cell r="AB163">
            <v>300.07</v>
          </cell>
          <cell r="AC163">
            <v>0</v>
          </cell>
          <cell r="AD163">
            <v>300.07</v>
          </cell>
          <cell r="AF163">
            <v>300.07</v>
          </cell>
          <cell r="AG163">
            <v>0</v>
          </cell>
          <cell r="AI163">
            <v>0</v>
          </cell>
          <cell r="AJ163" t="str">
            <v xml:space="preserve"> </v>
          </cell>
          <cell r="AK163">
            <v>1087628</v>
          </cell>
          <cell r="AL163">
            <v>1084879.6499999999</v>
          </cell>
        </row>
        <row r="164">
          <cell r="B164">
            <v>301314</v>
          </cell>
          <cell r="C164">
            <v>3</v>
          </cell>
          <cell r="D164">
            <v>4</v>
          </cell>
          <cell r="E164">
            <v>0</v>
          </cell>
          <cell r="F164">
            <v>4083921.76</v>
          </cell>
          <cell r="G164">
            <v>12994872</v>
          </cell>
          <cell r="H164">
            <v>4083921.76</v>
          </cell>
          <cell r="I164">
            <v>0</v>
          </cell>
          <cell r="J164" t="str">
            <v xml:space="preserve"> </v>
          </cell>
          <cell r="K164">
            <v>0</v>
          </cell>
          <cell r="L164">
            <v>0</v>
          </cell>
          <cell r="M164">
            <v>4083921.76</v>
          </cell>
          <cell r="N164">
            <v>1.3199922788177536E-2</v>
          </cell>
          <cell r="O164">
            <v>508197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4083921.76</v>
          </cell>
          <cell r="U164">
            <v>1.5084820861173773E-2</v>
          </cell>
          <cell r="V164">
            <v>500534.92</v>
          </cell>
          <cell r="W164">
            <v>0</v>
          </cell>
          <cell r="X164">
            <v>0</v>
          </cell>
          <cell r="Y164">
            <v>0</v>
          </cell>
          <cell r="Z164">
            <v>500534.92</v>
          </cell>
          <cell r="AA164">
            <v>1.3000907006233301E-2</v>
          </cell>
          <cell r="AB164">
            <v>500534.92</v>
          </cell>
          <cell r="AC164">
            <v>0</v>
          </cell>
          <cell r="AD164">
            <v>500534.92</v>
          </cell>
          <cell r="AF164">
            <v>500534.92</v>
          </cell>
          <cell r="AG164">
            <v>0</v>
          </cell>
          <cell r="AI164">
            <v>0</v>
          </cell>
          <cell r="AJ164" t="str">
            <v xml:space="preserve"> </v>
          </cell>
          <cell r="AK164">
            <v>12994872</v>
          </cell>
          <cell r="AL164">
            <v>8410415.3200000003</v>
          </cell>
        </row>
        <row r="165">
          <cell r="B165">
            <v>100793</v>
          </cell>
          <cell r="C165">
            <v>3</v>
          </cell>
          <cell r="D165">
            <v>4</v>
          </cell>
          <cell r="E165">
            <v>0</v>
          </cell>
          <cell r="F165">
            <v>235925.5</v>
          </cell>
          <cell r="G165">
            <v>2008516</v>
          </cell>
          <cell r="H165">
            <v>235925.5</v>
          </cell>
          <cell r="I165">
            <v>0</v>
          </cell>
          <cell r="J165" t="str">
            <v xml:space="preserve"> </v>
          </cell>
          <cell r="K165">
            <v>0</v>
          </cell>
          <cell r="L165">
            <v>0</v>
          </cell>
          <cell r="M165">
            <v>235925.5</v>
          </cell>
          <cell r="N165">
            <v>7.6255094166206058E-4</v>
          </cell>
          <cell r="O165">
            <v>29358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235925.5</v>
          </cell>
          <cell r="U165">
            <v>8.7144027560480332E-4</v>
          </cell>
          <cell r="V165">
            <v>28915.58</v>
          </cell>
          <cell r="W165">
            <v>0</v>
          </cell>
          <cell r="X165">
            <v>0</v>
          </cell>
          <cell r="Y165">
            <v>0</v>
          </cell>
          <cell r="Z165">
            <v>28915.58</v>
          </cell>
          <cell r="AA165">
            <v>7.5105402558386849E-4</v>
          </cell>
          <cell r="AB165">
            <v>28915.58</v>
          </cell>
          <cell r="AC165">
            <v>0</v>
          </cell>
          <cell r="AD165">
            <v>28915.58</v>
          </cell>
          <cell r="AF165">
            <v>28915.58</v>
          </cell>
          <cell r="AG165">
            <v>0</v>
          </cell>
          <cell r="AI165">
            <v>0</v>
          </cell>
          <cell r="AJ165" t="str">
            <v xml:space="preserve"> </v>
          </cell>
          <cell r="AK165">
            <v>2008516</v>
          </cell>
          <cell r="AL165">
            <v>1743674.92</v>
          </cell>
        </row>
        <row r="166">
          <cell r="B166">
            <v>301357</v>
          </cell>
          <cell r="C166">
            <v>3</v>
          </cell>
          <cell r="D166">
            <v>4</v>
          </cell>
          <cell r="E166">
            <v>0</v>
          </cell>
          <cell r="F166">
            <v>18919.48</v>
          </cell>
          <cell r="G166">
            <v>6910985</v>
          </cell>
          <cell r="H166">
            <v>18919.48</v>
          </cell>
          <cell r="I166">
            <v>0</v>
          </cell>
          <cell r="J166" t="str">
            <v xml:space="preserve"> </v>
          </cell>
          <cell r="K166">
            <v>0</v>
          </cell>
          <cell r="L166">
            <v>0</v>
          </cell>
          <cell r="M166">
            <v>18919.48</v>
          </cell>
          <cell r="N166">
            <v>6.1150945064253426E-5</v>
          </cell>
          <cell r="O166">
            <v>2354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18919.48</v>
          </cell>
          <cell r="U166">
            <v>6.9883064210946098E-5</v>
          </cell>
          <cell r="V166">
            <v>2318.8200000000002</v>
          </cell>
          <cell r="W166">
            <v>0</v>
          </cell>
          <cell r="X166">
            <v>0</v>
          </cell>
          <cell r="Y166">
            <v>0</v>
          </cell>
          <cell r="Z166">
            <v>2318.8200000000002</v>
          </cell>
          <cell r="AA166">
            <v>6.0229090877803101E-5</v>
          </cell>
          <cell r="AB166">
            <v>2318.8200000000002</v>
          </cell>
          <cell r="AC166">
            <v>0</v>
          </cell>
          <cell r="AD166">
            <v>2318.8200000000002</v>
          </cell>
          <cell r="AF166">
            <v>2318.8200000000002</v>
          </cell>
          <cell r="AG166">
            <v>0</v>
          </cell>
          <cell r="AI166">
            <v>0</v>
          </cell>
          <cell r="AJ166" t="str">
            <v xml:space="preserve"> </v>
          </cell>
          <cell r="AK166">
            <v>6910985</v>
          </cell>
          <cell r="AL166">
            <v>6889746.6999999993</v>
          </cell>
        </row>
        <row r="167">
          <cell r="B167">
            <v>304079</v>
          </cell>
          <cell r="C167">
            <v>3</v>
          </cell>
          <cell r="D167">
            <v>4</v>
          </cell>
          <cell r="E167">
            <v>0</v>
          </cell>
          <cell r="F167">
            <v>231923.05</v>
          </cell>
          <cell r="G167">
            <v>3141914</v>
          </cell>
          <cell r="H167">
            <v>231923.05</v>
          </cell>
          <cell r="I167">
            <v>0</v>
          </cell>
          <cell r="J167" t="str">
            <v xml:space="preserve"> </v>
          </cell>
          <cell r="K167">
            <v>0</v>
          </cell>
          <cell r="L167">
            <v>0</v>
          </cell>
          <cell r="M167">
            <v>231923.05</v>
          </cell>
          <cell r="N167">
            <v>7.4961434932059969E-4</v>
          </cell>
          <cell r="O167">
            <v>28860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231923.05</v>
          </cell>
          <cell r="U167">
            <v>8.5665638776269014E-4</v>
          </cell>
          <cell r="V167">
            <v>28425.03</v>
          </cell>
          <cell r="W167">
            <v>0</v>
          </cell>
          <cell r="X167">
            <v>0</v>
          </cell>
          <cell r="Y167">
            <v>0</v>
          </cell>
          <cell r="Z167">
            <v>28425.03</v>
          </cell>
          <cell r="AA167">
            <v>7.3831246714892889E-4</v>
          </cell>
          <cell r="AB167">
            <v>28425.03</v>
          </cell>
          <cell r="AC167">
            <v>0</v>
          </cell>
          <cell r="AD167">
            <v>28425.03</v>
          </cell>
          <cell r="AF167">
            <v>28425.03</v>
          </cell>
          <cell r="AG167">
            <v>0</v>
          </cell>
          <cell r="AI167">
            <v>0</v>
          </cell>
          <cell r="AJ167" t="str">
            <v xml:space="preserve"> </v>
          </cell>
          <cell r="AK167">
            <v>3141914</v>
          </cell>
          <cell r="AL167">
            <v>2881565.9200000004</v>
          </cell>
        </row>
        <row r="168">
          <cell r="B168">
            <v>190020</v>
          </cell>
          <cell r="C168">
            <v>3</v>
          </cell>
          <cell r="D168">
            <v>5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 xml:space="preserve"> </v>
          </cell>
          <cell r="K168">
            <v>0</v>
          </cell>
          <cell r="L168">
            <v>0</v>
          </cell>
          <cell r="M168">
            <v>0</v>
          </cell>
          <cell r="N168" t="str">
            <v xml:space="preserve"> 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 t="str">
            <v xml:space="preserve"> 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 xml:space="preserve"> </v>
          </cell>
          <cell r="AB168">
            <v>0</v>
          </cell>
          <cell r="AC168">
            <v>0</v>
          </cell>
          <cell r="AD168">
            <v>0</v>
          </cell>
          <cell r="AF168">
            <v>0</v>
          </cell>
          <cell r="AG168">
            <v>0</v>
          </cell>
          <cell r="AI168">
            <v>0</v>
          </cell>
          <cell r="AJ168" t="str">
            <v xml:space="preserve"> </v>
          </cell>
          <cell r="AK168">
            <v>0</v>
          </cell>
          <cell r="AL168">
            <v>0</v>
          </cell>
        </row>
        <row r="169">
          <cell r="B169">
            <v>342392</v>
          </cell>
          <cell r="C169">
            <v>3</v>
          </cell>
          <cell r="D169">
            <v>5</v>
          </cell>
          <cell r="E169">
            <v>0</v>
          </cell>
          <cell r="F169">
            <v>18101.009999999998</v>
          </cell>
          <cell r="G169">
            <v>1545451</v>
          </cell>
          <cell r="H169">
            <v>0</v>
          </cell>
          <cell r="I169">
            <v>0</v>
          </cell>
          <cell r="J169" t="str">
            <v xml:space="preserve"> </v>
          </cell>
          <cell r="K169">
            <v>0</v>
          </cell>
          <cell r="L169">
            <v>0</v>
          </cell>
          <cell r="M169">
            <v>0</v>
          </cell>
          <cell r="N169" t="str">
            <v xml:space="preserve"> 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 t="str">
            <v xml:space="preserve"> 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 xml:space="preserve"> </v>
          </cell>
          <cell r="AB169">
            <v>0</v>
          </cell>
          <cell r="AC169">
            <v>0</v>
          </cell>
          <cell r="AD169">
            <v>0</v>
          </cell>
          <cell r="AF169">
            <v>0</v>
          </cell>
          <cell r="AG169">
            <v>0</v>
          </cell>
          <cell r="AI169">
            <v>0</v>
          </cell>
          <cell r="AJ169" t="str">
            <v xml:space="preserve"> </v>
          </cell>
          <cell r="AK169">
            <v>1545451</v>
          </cell>
          <cell r="AL169">
            <v>1527349.99</v>
          </cell>
        </row>
        <row r="170">
          <cell r="B170">
            <v>481015</v>
          </cell>
          <cell r="C170">
            <v>3</v>
          </cell>
          <cell r="D170">
            <v>5</v>
          </cell>
          <cell r="E170">
            <v>0</v>
          </cell>
          <cell r="F170">
            <v>51528.63</v>
          </cell>
          <cell r="G170">
            <v>733948</v>
          </cell>
          <cell r="H170">
            <v>0</v>
          </cell>
          <cell r="I170">
            <v>0</v>
          </cell>
          <cell r="J170" t="str">
            <v xml:space="preserve"> </v>
          </cell>
          <cell r="K170">
            <v>0</v>
          </cell>
          <cell r="L170">
            <v>0</v>
          </cell>
          <cell r="M170">
            <v>0</v>
          </cell>
          <cell r="N170" t="str">
            <v xml:space="preserve"> 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 t="str">
            <v xml:space="preserve"> 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 xml:space="preserve"> </v>
          </cell>
          <cell r="AB170">
            <v>0</v>
          </cell>
          <cell r="AC170">
            <v>0</v>
          </cell>
          <cell r="AD170">
            <v>0</v>
          </cell>
          <cell r="AF170">
            <v>0</v>
          </cell>
          <cell r="AG170">
            <v>0</v>
          </cell>
          <cell r="AI170">
            <v>0</v>
          </cell>
          <cell r="AJ170" t="str">
            <v xml:space="preserve"> </v>
          </cell>
          <cell r="AK170">
            <v>733948</v>
          </cell>
          <cell r="AL170">
            <v>682419.37</v>
          </cell>
        </row>
        <row r="171">
          <cell r="B171">
            <v>364050</v>
          </cell>
          <cell r="C171">
            <v>3</v>
          </cell>
          <cell r="D171">
            <v>5</v>
          </cell>
          <cell r="E171">
            <v>0</v>
          </cell>
          <cell r="F171">
            <v>100748.42</v>
          </cell>
          <cell r="G171">
            <v>540649</v>
          </cell>
          <cell r="H171">
            <v>0</v>
          </cell>
          <cell r="I171">
            <v>0</v>
          </cell>
          <cell r="J171" t="str">
            <v xml:space="preserve"> </v>
          </cell>
          <cell r="K171">
            <v>0</v>
          </cell>
          <cell r="L171">
            <v>0</v>
          </cell>
          <cell r="M171">
            <v>0</v>
          </cell>
          <cell r="N171" t="str">
            <v xml:space="preserve"> 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 t="str">
            <v xml:space="preserve"> 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 xml:space="preserve"> </v>
          </cell>
          <cell r="AB171">
            <v>0</v>
          </cell>
          <cell r="AC171">
            <v>0</v>
          </cell>
          <cell r="AD171">
            <v>0</v>
          </cell>
          <cell r="AF171">
            <v>0</v>
          </cell>
          <cell r="AG171">
            <v>0</v>
          </cell>
          <cell r="AI171">
            <v>0</v>
          </cell>
          <cell r="AJ171" t="str">
            <v xml:space="preserve"> </v>
          </cell>
          <cell r="AK171">
            <v>540649</v>
          </cell>
          <cell r="AL171">
            <v>439900.58</v>
          </cell>
        </row>
        <row r="172">
          <cell r="B172">
            <v>104008</v>
          </cell>
          <cell r="C172">
            <v>3</v>
          </cell>
          <cell r="D172">
            <v>5</v>
          </cell>
          <cell r="E172">
            <v>0</v>
          </cell>
          <cell r="F172">
            <v>29427.37</v>
          </cell>
          <cell r="G172">
            <v>888903</v>
          </cell>
          <cell r="H172">
            <v>0</v>
          </cell>
          <cell r="I172">
            <v>0</v>
          </cell>
          <cell r="J172" t="str">
            <v xml:space="preserve"> </v>
          </cell>
          <cell r="K172">
            <v>0</v>
          </cell>
          <cell r="L172">
            <v>0</v>
          </cell>
          <cell r="M172">
            <v>0</v>
          </cell>
          <cell r="N172" t="str">
            <v xml:space="preserve"> 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 t="str">
            <v xml:space="preserve"> 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 t="str">
            <v xml:space="preserve"> </v>
          </cell>
          <cell r="AB172">
            <v>0</v>
          </cell>
          <cell r="AC172">
            <v>0</v>
          </cell>
          <cell r="AD172">
            <v>0</v>
          </cell>
          <cell r="AF172">
            <v>0</v>
          </cell>
          <cell r="AG172">
            <v>0</v>
          </cell>
          <cell r="AI172">
            <v>0</v>
          </cell>
          <cell r="AJ172" t="str">
            <v xml:space="preserve"> </v>
          </cell>
          <cell r="AK172">
            <v>888903</v>
          </cell>
          <cell r="AL172">
            <v>859475.63</v>
          </cell>
        </row>
        <row r="173">
          <cell r="B173">
            <v>190163</v>
          </cell>
          <cell r="C173">
            <v>3</v>
          </cell>
          <cell r="D173">
            <v>5</v>
          </cell>
          <cell r="E173">
            <v>0</v>
          </cell>
          <cell r="F173">
            <v>159804.25</v>
          </cell>
          <cell r="G173">
            <v>1000389</v>
          </cell>
          <cell r="H173">
            <v>0</v>
          </cell>
          <cell r="I173">
            <v>0</v>
          </cell>
          <cell r="J173" t="str">
            <v xml:space="preserve"> </v>
          </cell>
          <cell r="K173">
            <v>0</v>
          </cell>
          <cell r="L173">
            <v>0</v>
          </cell>
          <cell r="M173">
            <v>0</v>
          </cell>
          <cell r="N173" t="str">
            <v xml:space="preserve"> 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str">
            <v xml:space="preserve"> 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 t="str">
            <v xml:space="preserve"> </v>
          </cell>
          <cell r="AB173">
            <v>0</v>
          </cell>
          <cell r="AC173">
            <v>0</v>
          </cell>
          <cell r="AD173">
            <v>0</v>
          </cell>
          <cell r="AF173">
            <v>0</v>
          </cell>
          <cell r="AG173">
            <v>0</v>
          </cell>
          <cell r="AI173">
            <v>0</v>
          </cell>
          <cell r="AJ173" t="str">
            <v xml:space="preserve"> </v>
          </cell>
          <cell r="AK173">
            <v>1000389</v>
          </cell>
          <cell r="AL173">
            <v>840584.75</v>
          </cell>
        </row>
        <row r="174">
          <cell r="B174">
            <v>190184</v>
          </cell>
          <cell r="C174">
            <v>3</v>
          </cell>
          <cell r="D174">
            <v>5</v>
          </cell>
          <cell r="E174">
            <v>0</v>
          </cell>
          <cell r="F174">
            <v>126347.67</v>
          </cell>
          <cell r="G174">
            <v>3494490</v>
          </cell>
          <cell r="H174">
            <v>0</v>
          </cell>
          <cell r="I174">
            <v>0</v>
          </cell>
          <cell r="J174" t="str">
            <v xml:space="preserve"> </v>
          </cell>
          <cell r="K174">
            <v>0</v>
          </cell>
          <cell r="L174">
            <v>0</v>
          </cell>
          <cell r="M174">
            <v>0</v>
          </cell>
          <cell r="N174" t="str">
            <v xml:space="preserve"> 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 t="str">
            <v xml:space="preserve"> 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 t="str">
            <v xml:space="preserve"> </v>
          </cell>
          <cell r="AB174">
            <v>0</v>
          </cell>
          <cell r="AC174">
            <v>0</v>
          </cell>
          <cell r="AD174">
            <v>0</v>
          </cell>
          <cell r="AF174">
            <v>0</v>
          </cell>
          <cell r="AG174">
            <v>0</v>
          </cell>
          <cell r="AI174">
            <v>0</v>
          </cell>
          <cell r="AJ174" t="str">
            <v xml:space="preserve"> </v>
          </cell>
          <cell r="AK174">
            <v>3494490</v>
          </cell>
          <cell r="AL174">
            <v>3368142.33</v>
          </cell>
        </row>
        <row r="175">
          <cell r="B175">
            <v>190317</v>
          </cell>
          <cell r="C175">
            <v>3</v>
          </cell>
          <cell r="D175">
            <v>5</v>
          </cell>
          <cell r="E175">
            <v>0</v>
          </cell>
          <cell r="F175">
            <v>76784.91</v>
          </cell>
          <cell r="G175">
            <v>2519325</v>
          </cell>
          <cell r="H175">
            <v>0</v>
          </cell>
          <cell r="I175">
            <v>0</v>
          </cell>
          <cell r="J175" t="str">
            <v xml:space="preserve"> </v>
          </cell>
          <cell r="K175">
            <v>0</v>
          </cell>
          <cell r="L175">
            <v>0</v>
          </cell>
          <cell r="M175">
            <v>0</v>
          </cell>
          <cell r="N175" t="str">
            <v xml:space="preserve"> 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 t="str">
            <v xml:space="preserve"> 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 t="str">
            <v xml:space="preserve"> </v>
          </cell>
          <cell r="AB175">
            <v>0</v>
          </cell>
          <cell r="AC175">
            <v>0</v>
          </cell>
          <cell r="AD175">
            <v>0</v>
          </cell>
          <cell r="AF175">
            <v>0</v>
          </cell>
          <cell r="AG175">
            <v>0</v>
          </cell>
          <cell r="AI175">
            <v>0</v>
          </cell>
          <cell r="AJ175" t="str">
            <v xml:space="preserve"> </v>
          </cell>
          <cell r="AK175">
            <v>2519325</v>
          </cell>
          <cell r="AL175">
            <v>2442540.09</v>
          </cell>
        </row>
        <row r="176">
          <cell r="B176">
            <v>190150</v>
          </cell>
          <cell r="C176">
            <v>3</v>
          </cell>
          <cell r="D176">
            <v>5</v>
          </cell>
          <cell r="E176">
            <v>0</v>
          </cell>
          <cell r="F176">
            <v>107575.19</v>
          </cell>
          <cell r="G176">
            <v>402226</v>
          </cell>
          <cell r="H176">
            <v>0</v>
          </cell>
          <cell r="I176">
            <v>0</v>
          </cell>
          <cell r="J176" t="str">
            <v xml:space="preserve"> </v>
          </cell>
          <cell r="K176">
            <v>0</v>
          </cell>
          <cell r="L176">
            <v>0</v>
          </cell>
          <cell r="M176">
            <v>0</v>
          </cell>
          <cell r="N176" t="str">
            <v xml:space="preserve"> 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 t="str">
            <v xml:space="preserve"> 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 xml:space="preserve"> </v>
          </cell>
          <cell r="AB176">
            <v>0</v>
          </cell>
          <cell r="AC176">
            <v>0</v>
          </cell>
          <cell r="AD176">
            <v>0</v>
          </cell>
          <cell r="AF176">
            <v>0</v>
          </cell>
          <cell r="AG176">
            <v>0</v>
          </cell>
          <cell r="AI176">
            <v>0</v>
          </cell>
          <cell r="AJ176" t="str">
            <v xml:space="preserve"> </v>
          </cell>
          <cell r="AK176">
            <v>402226</v>
          </cell>
          <cell r="AL176">
            <v>294650.81</v>
          </cell>
        </row>
        <row r="177">
          <cell r="B177">
            <v>190605</v>
          </cell>
          <cell r="C177">
            <v>3</v>
          </cell>
          <cell r="D177">
            <v>5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 t="str">
            <v xml:space="preserve"> </v>
          </cell>
          <cell r="K177">
            <v>0</v>
          </cell>
          <cell r="L177">
            <v>0</v>
          </cell>
          <cell r="M177">
            <v>0</v>
          </cell>
          <cell r="N177" t="str">
            <v xml:space="preserve"> 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 t="str">
            <v xml:space="preserve"> 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 t="str">
            <v xml:space="preserve"> </v>
          </cell>
          <cell r="AB177">
            <v>0</v>
          </cell>
          <cell r="AC177">
            <v>0</v>
          </cell>
          <cell r="AD177">
            <v>0</v>
          </cell>
          <cell r="AF177">
            <v>0</v>
          </cell>
          <cell r="AG177">
            <v>0</v>
          </cell>
          <cell r="AI177">
            <v>0</v>
          </cell>
          <cell r="AJ177" t="str">
            <v xml:space="preserve"> </v>
          </cell>
          <cell r="AK177">
            <v>0</v>
          </cell>
          <cell r="AL177">
            <v>0</v>
          </cell>
        </row>
        <row r="178">
          <cell r="B178">
            <v>484028</v>
          </cell>
          <cell r="C178">
            <v>3</v>
          </cell>
          <cell r="D178">
            <v>5</v>
          </cell>
          <cell r="E178">
            <v>0</v>
          </cell>
          <cell r="F178">
            <v>12004.92</v>
          </cell>
          <cell r="G178">
            <v>1343300</v>
          </cell>
          <cell r="H178">
            <v>0</v>
          </cell>
          <cell r="I178">
            <v>0</v>
          </cell>
          <cell r="J178" t="str">
            <v xml:space="preserve"> </v>
          </cell>
          <cell r="K178">
            <v>0</v>
          </cell>
          <cell r="L178">
            <v>0</v>
          </cell>
          <cell r="M178">
            <v>0</v>
          </cell>
          <cell r="N178" t="str">
            <v xml:space="preserve"> 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 t="str">
            <v xml:space="preserve"> 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 t="str">
            <v xml:space="preserve"> </v>
          </cell>
          <cell r="AB178">
            <v>0</v>
          </cell>
          <cell r="AC178">
            <v>0</v>
          </cell>
          <cell r="AD178">
            <v>0</v>
          </cell>
          <cell r="AF178">
            <v>0</v>
          </cell>
          <cell r="AG178">
            <v>0</v>
          </cell>
          <cell r="AI178">
            <v>0</v>
          </cell>
          <cell r="AJ178" t="str">
            <v xml:space="preserve"> </v>
          </cell>
          <cell r="AK178">
            <v>1343300</v>
          </cell>
          <cell r="AL178">
            <v>1331295.08</v>
          </cell>
        </row>
        <row r="179">
          <cell r="B179">
            <v>100717</v>
          </cell>
          <cell r="C179">
            <v>4</v>
          </cell>
          <cell r="D179">
            <v>2</v>
          </cell>
          <cell r="E179">
            <v>0</v>
          </cell>
          <cell r="F179">
            <v>36337000</v>
          </cell>
          <cell r="G179">
            <v>66280558</v>
          </cell>
          <cell r="H179">
            <v>36337000</v>
          </cell>
          <cell r="I179">
            <v>0</v>
          </cell>
          <cell r="J179" t="str">
            <v xml:space="preserve"> </v>
          </cell>
          <cell r="K179">
            <v>0</v>
          </cell>
          <cell r="L179">
            <v>0</v>
          </cell>
          <cell r="M179">
            <v>0</v>
          </cell>
          <cell r="N179" t="str">
            <v xml:space="preserve"> 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 t="str">
            <v xml:space="preserve"> 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 t="str">
            <v xml:space="preserve"> </v>
          </cell>
          <cell r="AB179">
            <v>0</v>
          </cell>
          <cell r="AC179">
            <v>0</v>
          </cell>
          <cell r="AD179">
            <v>0</v>
          </cell>
          <cell r="AF179">
            <v>0</v>
          </cell>
          <cell r="AG179">
            <v>0</v>
          </cell>
          <cell r="AI179">
            <v>0</v>
          </cell>
          <cell r="AJ179" t="str">
            <v xml:space="preserve"> </v>
          </cell>
          <cell r="AK179">
            <v>66280558</v>
          </cell>
          <cell r="AL179">
            <v>29943558</v>
          </cell>
        </row>
        <row r="180">
          <cell r="B180">
            <v>240942</v>
          </cell>
          <cell r="C180">
            <v>4</v>
          </cell>
          <cell r="D180">
            <v>3</v>
          </cell>
          <cell r="E180">
            <v>0</v>
          </cell>
          <cell r="F180">
            <v>1124431.8799999999</v>
          </cell>
          <cell r="G180">
            <v>16056301</v>
          </cell>
          <cell r="H180">
            <v>1124431.8799999999</v>
          </cell>
          <cell r="I180">
            <v>0</v>
          </cell>
          <cell r="J180" t="str">
            <v xml:space="preserve"> </v>
          </cell>
          <cell r="K180">
            <v>0</v>
          </cell>
          <cell r="L180">
            <v>0</v>
          </cell>
          <cell r="M180">
            <v>0</v>
          </cell>
          <cell r="N180" t="str">
            <v xml:space="preserve"> 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 t="str">
            <v xml:space="preserve"> 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 t="str">
            <v xml:space="preserve"> </v>
          </cell>
          <cell r="AB180">
            <v>0</v>
          </cell>
          <cell r="AC180">
            <v>0</v>
          </cell>
          <cell r="AD180">
            <v>0</v>
          </cell>
          <cell r="AF180">
            <v>0</v>
          </cell>
          <cell r="AG180">
            <v>0</v>
          </cell>
          <cell r="AI180">
            <v>0</v>
          </cell>
          <cell r="AJ180" t="str">
            <v xml:space="preserve"> </v>
          </cell>
          <cell r="AK180">
            <v>16056301</v>
          </cell>
          <cell r="AL180">
            <v>14931869.120000001</v>
          </cell>
        </row>
        <row r="181">
          <cell r="B181">
            <v>490919</v>
          </cell>
          <cell r="C181">
            <v>4</v>
          </cell>
          <cell r="D181">
            <v>3</v>
          </cell>
          <cell r="E181">
            <v>0</v>
          </cell>
          <cell r="F181">
            <v>3791239.85</v>
          </cell>
          <cell r="G181">
            <v>21981436</v>
          </cell>
          <cell r="H181">
            <v>3791239.85</v>
          </cell>
          <cell r="I181">
            <v>0</v>
          </cell>
          <cell r="J181" t="str">
            <v xml:space="preserve"> </v>
          </cell>
          <cell r="K181">
            <v>0</v>
          </cell>
          <cell r="L181">
            <v>0</v>
          </cell>
          <cell r="M181">
            <v>0</v>
          </cell>
          <cell r="N181" t="str">
            <v xml:space="preserve"> 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 t="str">
            <v xml:space="preserve"> 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 t="str">
            <v xml:space="preserve"> </v>
          </cell>
          <cell r="AB181">
            <v>0</v>
          </cell>
          <cell r="AC181">
            <v>0</v>
          </cell>
          <cell r="AD181">
            <v>0</v>
          </cell>
          <cell r="AF181">
            <v>0</v>
          </cell>
          <cell r="AG181">
            <v>0</v>
          </cell>
          <cell r="AI181">
            <v>0</v>
          </cell>
          <cell r="AJ181" t="str">
            <v xml:space="preserve"> </v>
          </cell>
          <cell r="AK181">
            <v>21981436</v>
          </cell>
          <cell r="AL181">
            <v>18190196.149999999</v>
          </cell>
        </row>
        <row r="182">
          <cell r="B182">
            <v>150830</v>
          </cell>
          <cell r="C182">
            <v>5</v>
          </cell>
          <cell r="D182">
            <v>4</v>
          </cell>
          <cell r="E182">
            <v>0</v>
          </cell>
          <cell r="F182">
            <v>7473.75</v>
          </cell>
          <cell r="G182">
            <v>2426261</v>
          </cell>
          <cell r="H182">
            <v>7473.75</v>
          </cell>
          <cell r="I182">
            <v>0</v>
          </cell>
          <cell r="J182" t="str">
            <v xml:space="preserve"> </v>
          </cell>
          <cell r="K182">
            <v>0</v>
          </cell>
          <cell r="L182">
            <v>0</v>
          </cell>
          <cell r="M182">
            <v>0</v>
          </cell>
          <cell r="N182" t="str">
            <v xml:space="preserve"> 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 t="str">
            <v xml:space="preserve"> 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 xml:space="preserve"> </v>
          </cell>
          <cell r="AB182">
            <v>0</v>
          </cell>
          <cell r="AC182">
            <v>0</v>
          </cell>
          <cell r="AD182">
            <v>0</v>
          </cell>
          <cell r="AF182">
            <v>0</v>
          </cell>
          <cell r="AG182">
            <v>0</v>
          </cell>
          <cell r="AI182">
            <v>0</v>
          </cell>
          <cell r="AJ182" t="str">
            <v xml:space="preserve"> </v>
          </cell>
          <cell r="AK182">
            <v>2426261</v>
          </cell>
          <cell r="AL182">
            <v>2418787.25</v>
          </cell>
        </row>
        <row r="184">
          <cell r="F184">
            <v>1623348816.200001</v>
          </cell>
          <cell r="G184">
            <v>4348733340</v>
          </cell>
          <cell r="H184">
            <v>1622079622.9700007</v>
          </cell>
          <cell r="I184">
            <v>1271429655.6299999</v>
          </cell>
          <cell r="J184">
            <v>1.0000000000000004</v>
          </cell>
          <cell r="K184">
            <v>115500002</v>
          </cell>
          <cell r="L184">
            <v>0</v>
          </cell>
          <cell r="M184">
            <v>309389821.85999978</v>
          </cell>
          <cell r="N184">
            <v>1.0000000000000009</v>
          </cell>
          <cell r="O184">
            <v>38499992</v>
          </cell>
          <cell r="P184">
            <v>211171.06876374234</v>
          </cell>
          <cell r="Q184">
            <v>5107466</v>
          </cell>
          <cell r="R184">
            <v>5318637</v>
          </cell>
          <cell r="S184">
            <v>0</v>
          </cell>
          <cell r="T184">
            <v>270730544.14000005</v>
          </cell>
          <cell r="U184">
            <v>0.99999999999999956</v>
          </cell>
          <cell r="V184">
            <v>33181363.020000003</v>
          </cell>
          <cell r="W184">
            <v>0</v>
          </cell>
          <cell r="X184">
            <v>0</v>
          </cell>
          <cell r="Y184">
            <v>0</v>
          </cell>
          <cell r="Z184">
            <v>38500000.019999981</v>
          </cell>
          <cell r="AA184">
            <v>1.0000000000000002</v>
          </cell>
          <cell r="AB184">
            <v>38500000.019999981</v>
          </cell>
          <cell r="AC184">
            <v>0</v>
          </cell>
          <cell r="AD184">
            <v>154000002.01999992</v>
          </cell>
          <cell r="AE184">
            <v>0</v>
          </cell>
          <cell r="AF184">
            <v>154000002.01999992</v>
          </cell>
          <cell r="AG184">
            <v>77000001</v>
          </cell>
          <cell r="AH184">
            <v>0</v>
          </cell>
          <cell r="AI184">
            <v>77000001</v>
          </cell>
          <cell r="AJ184">
            <v>58.501358969425297</v>
          </cell>
          <cell r="AK184">
            <v>4348733340</v>
          </cell>
          <cell r="AL184">
            <v>2571384521.7799993</v>
          </cell>
        </row>
      </sheetData>
      <sheetData sheetId="5" refreshError="1"/>
      <sheetData sheetId="6" refreshError="1">
        <row r="31">
          <cell r="B31">
            <v>370673</v>
          </cell>
          <cell r="C31">
            <v>2</v>
          </cell>
          <cell r="D31">
            <v>1</v>
          </cell>
          <cell r="E31" t="str">
            <v>CHILDREN'S (NONPUBLIC)</v>
          </cell>
          <cell r="F31">
            <v>37</v>
          </cell>
          <cell r="G31">
            <v>450</v>
          </cell>
          <cell r="H31">
            <v>450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450</v>
          </cell>
        </row>
        <row r="32">
          <cell r="B32">
            <v>204019</v>
          </cell>
          <cell r="C32">
            <v>2</v>
          </cell>
          <cell r="D32">
            <v>1</v>
          </cell>
          <cell r="E32" t="str">
            <v>CHILDREN'S (NONPUBLIC)</v>
          </cell>
          <cell r="F32">
            <v>59</v>
          </cell>
          <cell r="G32">
            <v>450</v>
          </cell>
          <cell r="H32">
            <v>450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450</v>
          </cell>
        </row>
        <row r="33">
          <cell r="B33">
            <v>10776</v>
          </cell>
          <cell r="C33">
            <v>2</v>
          </cell>
          <cell r="D33">
            <v>1</v>
          </cell>
          <cell r="E33" t="str">
            <v>CHILDREN'S (NONPUBLIC)</v>
          </cell>
          <cell r="F33">
            <v>39</v>
          </cell>
          <cell r="G33">
            <v>450</v>
          </cell>
          <cell r="H33">
            <v>450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450</v>
          </cell>
        </row>
        <row r="34">
          <cell r="B34">
            <v>190170</v>
          </cell>
          <cell r="C34">
            <v>2</v>
          </cell>
          <cell r="D34">
            <v>1</v>
          </cell>
          <cell r="E34" t="str">
            <v>CHILDREN'S (NONPUBLIC)</v>
          </cell>
          <cell r="F34">
            <v>65</v>
          </cell>
          <cell r="G34">
            <v>450</v>
          </cell>
          <cell r="H34">
            <v>450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450</v>
          </cell>
        </row>
        <row r="35">
          <cell r="B35">
            <v>300032</v>
          </cell>
          <cell r="C35">
            <v>2</v>
          </cell>
          <cell r="D35">
            <v>1</v>
          </cell>
          <cell r="E35" t="str">
            <v>CHILDREN'S (NONPUBLIC)</v>
          </cell>
          <cell r="F35">
            <v>40</v>
          </cell>
          <cell r="G35">
            <v>450</v>
          </cell>
          <cell r="H35">
            <v>450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450</v>
          </cell>
        </row>
        <row r="36">
          <cell r="B36">
            <v>434040</v>
          </cell>
          <cell r="C36">
            <v>2</v>
          </cell>
          <cell r="D36">
            <v>1</v>
          </cell>
          <cell r="E36" t="str">
            <v>CHILDREN'S (NONPUBLIC)</v>
          </cell>
          <cell r="F36">
            <v>25</v>
          </cell>
          <cell r="G36">
            <v>450</v>
          </cell>
          <cell r="H36">
            <v>450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450</v>
          </cell>
        </row>
        <row r="37">
          <cell r="B37">
            <v>10846</v>
          </cell>
          <cell r="C37">
            <v>1</v>
          </cell>
          <cell r="D37">
            <v>2</v>
          </cell>
          <cell r="E37" t="str">
            <v>MAJOR TEACHING HOSPITAL</v>
          </cell>
          <cell r="F37">
            <v>100</v>
          </cell>
          <cell r="G37">
            <v>300</v>
          </cell>
          <cell r="H37">
            <v>0</v>
          </cell>
          <cell r="I37">
            <v>2060</v>
          </cell>
          <cell r="J37">
            <v>0</v>
          </cell>
          <cell r="K37">
            <v>0</v>
          </cell>
          <cell r="L37">
            <v>0</v>
          </cell>
          <cell r="M37">
            <v>2060</v>
          </cell>
        </row>
        <row r="38">
          <cell r="B38">
            <v>364231</v>
          </cell>
          <cell r="C38">
            <v>1</v>
          </cell>
          <cell r="D38">
            <v>2</v>
          </cell>
          <cell r="E38" t="str">
            <v>MAJOR TEACHING HOSPITAL</v>
          </cell>
          <cell r="F38">
            <v>98</v>
          </cell>
          <cell r="G38">
            <v>300</v>
          </cell>
          <cell r="H38">
            <v>0</v>
          </cell>
          <cell r="I38">
            <v>2060</v>
          </cell>
          <cell r="J38">
            <v>0</v>
          </cell>
          <cell r="K38">
            <v>0</v>
          </cell>
          <cell r="L38">
            <v>0</v>
          </cell>
          <cell r="M38">
            <v>2060</v>
          </cell>
        </row>
        <row r="39">
          <cell r="B39">
            <v>100717</v>
          </cell>
          <cell r="C39">
            <v>4</v>
          </cell>
          <cell r="D39">
            <v>2</v>
          </cell>
          <cell r="E39" t="str">
            <v>MAJOR TEACHING HOSPITAL</v>
          </cell>
          <cell r="F39">
            <v>36</v>
          </cell>
          <cell r="G39">
            <v>300</v>
          </cell>
          <cell r="H39">
            <v>0</v>
          </cell>
          <cell r="I39">
            <v>900</v>
          </cell>
          <cell r="J39">
            <v>0</v>
          </cell>
          <cell r="K39">
            <v>0</v>
          </cell>
          <cell r="L39">
            <v>0</v>
          </cell>
          <cell r="M39">
            <v>900</v>
          </cell>
        </row>
        <row r="40">
          <cell r="B40">
            <v>150736</v>
          </cell>
          <cell r="C40">
            <v>1</v>
          </cell>
          <cell r="D40">
            <v>2</v>
          </cell>
          <cell r="E40" t="str">
            <v>MAJOR TEACHING HOSPITAL</v>
          </cell>
          <cell r="F40">
            <v>92</v>
          </cell>
          <cell r="G40">
            <v>300</v>
          </cell>
          <cell r="H40">
            <v>0</v>
          </cell>
          <cell r="I40">
            <v>2060</v>
          </cell>
          <cell r="J40">
            <v>0</v>
          </cell>
          <cell r="K40">
            <v>0</v>
          </cell>
          <cell r="L40">
            <v>0</v>
          </cell>
          <cell r="M40">
            <v>2060</v>
          </cell>
        </row>
        <row r="41">
          <cell r="B41">
            <v>191227</v>
          </cell>
          <cell r="C41">
            <v>1</v>
          </cell>
          <cell r="D41">
            <v>2</v>
          </cell>
          <cell r="E41" t="str">
            <v>MAJOR TEACHING HOSPITAL</v>
          </cell>
          <cell r="F41">
            <v>100</v>
          </cell>
          <cell r="G41">
            <v>300</v>
          </cell>
          <cell r="H41">
            <v>0</v>
          </cell>
          <cell r="I41">
            <v>2060</v>
          </cell>
          <cell r="J41">
            <v>0</v>
          </cell>
          <cell r="K41">
            <v>0</v>
          </cell>
          <cell r="L41">
            <v>0</v>
          </cell>
          <cell r="M41">
            <v>2060</v>
          </cell>
        </row>
        <row r="42">
          <cell r="B42">
            <v>191230</v>
          </cell>
          <cell r="C42">
            <v>1</v>
          </cell>
          <cell r="D42">
            <v>2</v>
          </cell>
          <cell r="E42" t="str">
            <v>MAJOR TEACHING HOSPITAL</v>
          </cell>
          <cell r="F42">
            <v>100</v>
          </cell>
          <cell r="G42">
            <v>300</v>
          </cell>
          <cell r="H42">
            <v>0</v>
          </cell>
          <cell r="I42">
            <v>2060</v>
          </cell>
          <cell r="J42">
            <v>0</v>
          </cell>
          <cell r="K42">
            <v>0</v>
          </cell>
          <cell r="L42">
            <v>0</v>
          </cell>
          <cell r="M42">
            <v>2060</v>
          </cell>
        </row>
        <row r="43">
          <cell r="B43">
            <v>191231</v>
          </cell>
          <cell r="C43">
            <v>1</v>
          </cell>
          <cell r="D43">
            <v>2</v>
          </cell>
          <cell r="E43" t="str">
            <v>MAJOR TEACHING HOSPITAL</v>
          </cell>
          <cell r="F43">
            <v>100</v>
          </cell>
          <cell r="G43">
            <v>300</v>
          </cell>
          <cell r="H43">
            <v>0</v>
          </cell>
          <cell r="I43">
            <v>2060</v>
          </cell>
          <cell r="J43">
            <v>0</v>
          </cell>
          <cell r="K43">
            <v>0</v>
          </cell>
          <cell r="L43">
            <v>0</v>
          </cell>
          <cell r="M43">
            <v>2060</v>
          </cell>
        </row>
        <row r="44">
          <cell r="B44">
            <v>191228</v>
          </cell>
          <cell r="C44">
            <v>1</v>
          </cell>
          <cell r="D44">
            <v>2</v>
          </cell>
          <cell r="E44" t="str">
            <v>MAJOR TEACHING HOSPITAL</v>
          </cell>
          <cell r="F44">
            <v>100</v>
          </cell>
          <cell r="G44">
            <v>300</v>
          </cell>
          <cell r="H44">
            <v>0</v>
          </cell>
          <cell r="I44">
            <v>2060</v>
          </cell>
          <cell r="J44">
            <v>0</v>
          </cell>
          <cell r="K44">
            <v>0</v>
          </cell>
          <cell r="L44">
            <v>0</v>
          </cell>
          <cell r="M44">
            <v>2060</v>
          </cell>
        </row>
        <row r="45">
          <cell r="B45">
            <v>361246</v>
          </cell>
          <cell r="C45">
            <v>3</v>
          </cell>
          <cell r="D45">
            <v>2</v>
          </cell>
          <cell r="E45" t="str">
            <v>MAJOR TEACHING HOSPITAL</v>
          </cell>
          <cell r="F45">
            <v>29</v>
          </cell>
          <cell r="G45">
            <v>300</v>
          </cell>
          <cell r="H45">
            <v>0</v>
          </cell>
          <cell r="I45">
            <v>450</v>
          </cell>
          <cell r="J45">
            <v>0</v>
          </cell>
          <cell r="K45">
            <v>0</v>
          </cell>
          <cell r="L45">
            <v>0</v>
          </cell>
          <cell r="M45">
            <v>450</v>
          </cell>
        </row>
        <row r="46">
          <cell r="B46">
            <v>334487</v>
          </cell>
          <cell r="C46">
            <v>1</v>
          </cell>
          <cell r="D46">
            <v>2</v>
          </cell>
          <cell r="E46" t="str">
            <v>MAJOR TEACHING HOSPITAL</v>
          </cell>
          <cell r="F46">
            <v>87</v>
          </cell>
          <cell r="G46">
            <v>300</v>
          </cell>
          <cell r="H46">
            <v>0</v>
          </cell>
          <cell r="I46">
            <v>2060</v>
          </cell>
          <cell r="J46">
            <v>0</v>
          </cell>
          <cell r="K46">
            <v>0</v>
          </cell>
          <cell r="L46">
            <v>0</v>
          </cell>
          <cell r="M46">
            <v>2060</v>
          </cell>
        </row>
        <row r="47">
          <cell r="B47">
            <v>380939</v>
          </cell>
          <cell r="C47">
            <v>1</v>
          </cell>
          <cell r="D47">
            <v>2</v>
          </cell>
          <cell r="E47" t="str">
            <v>MAJOR TEACHING HOSPITAL</v>
          </cell>
          <cell r="F47">
            <v>91</v>
          </cell>
          <cell r="G47">
            <v>300</v>
          </cell>
          <cell r="H47">
            <v>0</v>
          </cell>
          <cell r="I47">
            <v>2060</v>
          </cell>
          <cell r="J47">
            <v>0</v>
          </cell>
          <cell r="K47">
            <v>0</v>
          </cell>
          <cell r="L47">
            <v>0</v>
          </cell>
          <cell r="M47">
            <v>2060</v>
          </cell>
        </row>
        <row r="48">
          <cell r="B48">
            <v>430883</v>
          </cell>
          <cell r="C48">
            <v>1</v>
          </cell>
          <cell r="D48">
            <v>2</v>
          </cell>
          <cell r="E48" t="str">
            <v>MAJOR TEACHING HOSPITAL</v>
          </cell>
          <cell r="F48">
            <v>86</v>
          </cell>
          <cell r="G48">
            <v>300</v>
          </cell>
          <cell r="H48">
            <v>0</v>
          </cell>
          <cell r="I48">
            <v>2060</v>
          </cell>
          <cell r="J48">
            <v>0</v>
          </cell>
          <cell r="K48">
            <v>0</v>
          </cell>
          <cell r="L48">
            <v>0</v>
          </cell>
          <cell r="M48">
            <v>2060</v>
          </cell>
        </row>
        <row r="49">
          <cell r="B49">
            <v>370744</v>
          </cell>
          <cell r="C49">
            <v>3</v>
          </cell>
          <cell r="D49">
            <v>2</v>
          </cell>
          <cell r="E49" t="str">
            <v>MAJOR TEACHING HOSPITAL</v>
          </cell>
          <cell r="F49">
            <v>31</v>
          </cell>
          <cell r="G49">
            <v>300</v>
          </cell>
          <cell r="H49">
            <v>0</v>
          </cell>
          <cell r="I49">
            <v>590</v>
          </cell>
          <cell r="J49">
            <v>0</v>
          </cell>
          <cell r="K49">
            <v>0</v>
          </cell>
          <cell r="L49">
            <v>0</v>
          </cell>
          <cell r="M49">
            <v>590</v>
          </cell>
        </row>
        <row r="50">
          <cell r="B50">
            <v>341006</v>
          </cell>
          <cell r="C50">
            <v>1</v>
          </cell>
          <cell r="D50">
            <v>2</v>
          </cell>
          <cell r="E50" t="str">
            <v>MAJOR TEACHING HOSPITAL</v>
          </cell>
          <cell r="F50">
            <v>37</v>
          </cell>
          <cell r="G50">
            <v>300</v>
          </cell>
          <cell r="H50">
            <v>0</v>
          </cell>
          <cell r="I50">
            <v>950</v>
          </cell>
          <cell r="J50">
            <v>0</v>
          </cell>
          <cell r="K50">
            <v>0</v>
          </cell>
          <cell r="L50">
            <v>0</v>
          </cell>
          <cell r="M50">
            <v>950</v>
          </cell>
        </row>
        <row r="51">
          <cell r="B51">
            <v>301279</v>
          </cell>
          <cell r="C51">
            <v>1</v>
          </cell>
          <cell r="D51">
            <v>2</v>
          </cell>
          <cell r="E51" t="str">
            <v>MAJOR TEACHING HOSPITAL</v>
          </cell>
          <cell r="F51">
            <v>55</v>
          </cell>
          <cell r="G51">
            <v>300</v>
          </cell>
          <cell r="H51">
            <v>0</v>
          </cell>
          <cell r="I51">
            <v>1630</v>
          </cell>
          <cell r="J51">
            <v>0</v>
          </cell>
          <cell r="K51">
            <v>0</v>
          </cell>
          <cell r="L51">
            <v>0</v>
          </cell>
          <cell r="M51">
            <v>1630</v>
          </cell>
        </row>
        <row r="52">
          <cell r="B52">
            <v>370782</v>
          </cell>
          <cell r="C52">
            <v>1</v>
          </cell>
          <cell r="D52">
            <v>2</v>
          </cell>
          <cell r="E52" t="str">
            <v>MAJOR TEACHING HOSPITAL</v>
          </cell>
          <cell r="F52">
            <v>48</v>
          </cell>
          <cell r="G52">
            <v>300</v>
          </cell>
          <cell r="H52">
            <v>0</v>
          </cell>
          <cell r="I52">
            <v>1420</v>
          </cell>
          <cell r="J52">
            <v>0</v>
          </cell>
          <cell r="K52">
            <v>0</v>
          </cell>
          <cell r="L52">
            <v>0</v>
          </cell>
          <cell r="M52">
            <v>1420</v>
          </cell>
        </row>
        <row r="53">
          <cell r="B53">
            <v>190878</v>
          </cell>
          <cell r="C53">
            <v>3</v>
          </cell>
          <cell r="D53">
            <v>2</v>
          </cell>
          <cell r="E53" t="str">
            <v>MAJOR TEACHING HOSPITAL</v>
          </cell>
          <cell r="F53">
            <v>41</v>
          </cell>
          <cell r="G53">
            <v>300</v>
          </cell>
          <cell r="H53">
            <v>0</v>
          </cell>
          <cell r="I53">
            <v>1150</v>
          </cell>
          <cell r="J53">
            <v>0</v>
          </cell>
          <cell r="K53">
            <v>0</v>
          </cell>
          <cell r="L53">
            <v>0</v>
          </cell>
          <cell r="M53">
            <v>1150</v>
          </cell>
        </row>
        <row r="54">
          <cell r="B54">
            <v>190017</v>
          </cell>
          <cell r="C54">
            <v>3</v>
          </cell>
          <cell r="D54">
            <v>3</v>
          </cell>
          <cell r="E54" t="str">
            <v>EMERGENCY SERVICES HOSPITAL</v>
          </cell>
          <cell r="F54">
            <v>36</v>
          </cell>
          <cell r="G54">
            <v>300</v>
          </cell>
          <cell r="H54">
            <v>0</v>
          </cell>
          <cell r="I54">
            <v>0</v>
          </cell>
          <cell r="J54">
            <v>435</v>
          </cell>
          <cell r="K54">
            <v>0</v>
          </cell>
          <cell r="L54">
            <v>0</v>
          </cell>
          <cell r="M54">
            <v>435</v>
          </cell>
        </row>
        <row r="55">
          <cell r="B55">
            <v>301097</v>
          </cell>
          <cell r="C55">
            <v>3</v>
          </cell>
          <cell r="D55">
            <v>3</v>
          </cell>
          <cell r="E55" t="str">
            <v>EMERGENCY SERVICES HOSPITAL</v>
          </cell>
          <cell r="F55">
            <v>25</v>
          </cell>
          <cell r="G55">
            <v>300</v>
          </cell>
          <cell r="H55">
            <v>0</v>
          </cell>
          <cell r="I55">
            <v>0</v>
          </cell>
          <cell r="J55">
            <v>40</v>
          </cell>
          <cell r="K55">
            <v>0</v>
          </cell>
          <cell r="L55">
            <v>0</v>
          </cell>
          <cell r="M55">
            <v>300</v>
          </cell>
        </row>
        <row r="56">
          <cell r="B56">
            <v>190034</v>
          </cell>
          <cell r="C56">
            <v>1</v>
          </cell>
          <cell r="D56">
            <v>3</v>
          </cell>
          <cell r="E56" t="str">
            <v>EMERGENCY SERVICES HOSPITAL</v>
          </cell>
          <cell r="F56">
            <v>32</v>
          </cell>
          <cell r="G56">
            <v>300</v>
          </cell>
          <cell r="H56">
            <v>0</v>
          </cell>
          <cell r="I56">
            <v>0</v>
          </cell>
          <cell r="J56">
            <v>305</v>
          </cell>
          <cell r="K56">
            <v>0</v>
          </cell>
          <cell r="L56">
            <v>0</v>
          </cell>
          <cell r="M56">
            <v>305</v>
          </cell>
        </row>
        <row r="57">
          <cell r="B57">
            <v>190066</v>
          </cell>
          <cell r="C57">
            <v>3</v>
          </cell>
          <cell r="D57">
            <v>3</v>
          </cell>
          <cell r="E57" t="str">
            <v>EMERGENCY SERVICES HOSPITAL</v>
          </cell>
          <cell r="F57">
            <v>38</v>
          </cell>
          <cell r="G57">
            <v>300</v>
          </cell>
          <cell r="H57">
            <v>0</v>
          </cell>
          <cell r="I57">
            <v>0</v>
          </cell>
          <cell r="J57">
            <v>495</v>
          </cell>
          <cell r="K57">
            <v>0</v>
          </cell>
          <cell r="L57">
            <v>0</v>
          </cell>
          <cell r="M57">
            <v>495</v>
          </cell>
        </row>
        <row r="58">
          <cell r="B58">
            <v>190081</v>
          </cell>
          <cell r="C58">
            <v>3</v>
          </cell>
          <cell r="D58">
            <v>3</v>
          </cell>
          <cell r="E58" t="str">
            <v>EMERGENCY SERVICES HOSPITAL</v>
          </cell>
          <cell r="F58">
            <v>25</v>
          </cell>
          <cell r="G58">
            <v>300</v>
          </cell>
          <cell r="H58">
            <v>0</v>
          </cell>
          <cell r="I58">
            <v>0</v>
          </cell>
          <cell r="J58">
            <v>40</v>
          </cell>
          <cell r="K58">
            <v>0</v>
          </cell>
          <cell r="L58">
            <v>0</v>
          </cell>
          <cell r="M58">
            <v>300</v>
          </cell>
        </row>
        <row r="59">
          <cell r="B59">
            <v>190125</v>
          </cell>
          <cell r="C59">
            <v>3</v>
          </cell>
          <cell r="D59">
            <v>3</v>
          </cell>
          <cell r="E59" t="str">
            <v>EMERGENCY SERVICES HOSPITAL</v>
          </cell>
          <cell r="F59">
            <v>57</v>
          </cell>
          <cell r="G59">
            <v>300</v>
          </cell>
          <cell r="H59">
            <v>0</v>
          </cell>
          <cell r="I59">
            <v>0</v>
          </cell>
          <cell r="J59">
            <v>935</v>
          </cell>
          <cell r="K59">
            <v>0</v>
          </cell>
          <cell r="L59">
            <v>0</v>
          </cell>
          <cell r="M59">
            <v>935</v>
          </cell>
        </row>
        <row r="60">
          <cell r="B60">
            <v>160787</v>
          </cell>
          <cell r="C60">
            <v>3</v>
          </cell>
          <cell r="D60">
            <v>3</v>
          </cell>
          <cell r="E60" t="str">
            <v>EMERGENCY SERVICES HOSPITAL</v>
          </cell>
          <cell r="F60">
            <v>54</v>
          </cell>
          <cell r="G60">
            <v>300</v>
          </cell>
          <cell r="H60">
            <v>0</v>
          </cell>
          <cell r="I60">
            <v>0</v>
          </cell>
          <cell r="J60">
            <v>875</v>
          </cell>
          <cell r="K60">
            <v>0</v>
          </cell>
          <cell r="L60">
            <v>0</v>
          </cell>
          <cell r="M60">
            <v>875</v>
          </cell>
        </row>
        <row r="61">
          <cell r="B61">
            <v>304113</v>
          </cell>
          <cell r="C61">
            <v>3</v>
          </cell>
          <cell r="D61">
            <v>3</v>
          </cell>
          <cell r="E61" t="str">
            <v>EMERGENCY SERVICES HOSPITAL</v>
          </cell>
          <cell r="F61">
            <v>28</v>
          </cell>
          <cell r="G61">
            <v>300</v>
          </cell>
          <cell r="H61">
            <v>0</v>
          </cell>
          <cell r="I61">
            <v>0</v>
          </cell>
          <cell r="J61">
            <v>160</v>
          </cell>
          <cell r="K61">
            <v>0</v>
          </cell>
          <cell r="L61">
            <v>0</v>
          </cell>
          <cell r="M61">
            <v>300</v>
          </cell>
        </row>
        <row r="62">
          <cell r="B62">
            <v>190636</v>
          </cell>
          <cell r="C62">
            <v>3</v>
          </cell>
          <cell r="D62">
            <v>3</v>
          </cell>
          <cell r="E62" t="str">
            <v>EMERGENCY SERVICES HOSPITAL</v>
          </cell>
          <cell r="F62">
            <v>25</v>
          </cell>
          <cell r="G62">
            <v>300</v>
          </cell>
          <cell r="H62">
            <v>0</v>
          </cell>
          <cell r="I62">
            <v>0</v>
          </cell>
          <cell r="J62">
            <v>40</v>
          </cell>
          <cell r="K62">
            <v>0</v>
          </cell>
          <cell r="L62">
            <v>0</v>
          </cell>
          <cell r="M62">
            <v>300</v>
          </cell>
        </row>
        <row r="63">
          <cell r="B63">
            <v>190766</v>
          </cell>
          <cell r="C63">
            <v>3</v>
          </cell>
          <cell r="D63">
            <v>3</v>
          </cell>
          <cell r="E63" t="str">
            <v>EMERGENCY SERVICES HOSPITAL</v>
          </cell>
          <cell r="F63">
            <v>26</v>
          </cell>
          <cell r="G63">
            <v>300</v>
          </cell>
          <cell r="H63">
            <v>0</v>
          </cell>
          <cell r="I63">
            <v>0</v>
          </cell>
          <cell r="J63">
            <v>80</v>
          </cell>
          <cell r="K63">
            <v>0</v>
          </cell>
          <cell r="L63">
            <v>0</v>
          </cell>
          <cell r="M63">
            <v>300</v>
          </cell>
        </row>
        <row r="64">
          <cell r="B64">
            <v>301258</v>
          </cell>
          <cell r="C64">
            <v>3</v>
          </cell>
          <cell r="D64">
            <v>3</v>
          </cell>
          <cell r="E64" t="str">
            <v>EMERGENCY SERVICES HOSPITAL</v>
          </cell>
          <cell r="F64">
            <v>96</v>
          </cell>
          <cell r="G64">
            <v>300</v>
          </cell>
          <cell r="H64">
            <v>0</v>
          </cell>
          <cell r="I64">
            <v>0</v>
          </cell>
          <cell r="J64">
            <v>1315</v>
          </cell>
          <cell r="K64">
            <v>0</v>
          </cell>
          <cell r="L64">
            <v>0</v>
          </cell>
          <cell r="M64">
            <v>1315</v>
          </cell>
        </row>
        <row r="65">
          <cell r="B65">
            <v>361323</v>
          </cell>
          <cell r="C65">
            <v>3</v>
          </cell>
          <cell r="D65">
            <v>3</v>
          </cell>
          <cell r="E65" t="str">
            <v>EMERGENCY SERVICES HOSPITAL</v>
          </cell>
          <cell r="F65">
            <v>60</v>
          </cell>
          <cell r="G65">
            <v>300</v>
          </cell>
          <cell r="H65">
            <v>0</v>
          </cell>
          <cell r="I65">
            <v>0</v>
          </cell>
          <cell r="J65">
            <v>995</v>
          </cell>
          <cell r="K65">
            <v>0</v>
          </cell>
          <cell r="L65">
            <v>0</v>
          </cell>
          <cell r="M65">
            <v>995</v>
          </cell>
        </row>
        <row r="66">
          <cell r="B66">
            <v>70924</v>
          </cell>
          <cell r="C66">
            <v>1</v>
          </cell>
          <cell r="D66">
            <v>3</v>
          </cell>
          <cell r="E66" t="str">
            <v>EMERGENCY SERVICES HOSPITAL</v>
          </cell>
          <cell r="F66">
            <v>85</v>
          </cell>
          <cell r="G66">
            <v>300</v>
          </cell>
          <cell r="H66">
            <v>0</v>
          </cell>
          <cell r="I66">
            <v>0</v>
          </cell>
          <cell r="J66">
            <v>1315</v>
          </cell>
          <cell r="K66">
            <v>0</v>
          </cell>
          <cell r="L66">
            <v>0</v>
          </cell>
          <cell r="M66">
            <v>1315</v>
          </cell>
        </row>
        <row r="67">
          <cell r="B67">
            <v>190230</v>
          </cell>
          <cell r="C67">
            <v>3</v>
          </cell>
          <cell r="D67">
            <v>3</v>
          </cell>
          <cell r="E67" t="str">
            <v>EMERGENCY SERVICES HOSPITAL</v>
          </cell>
          <cell r="F67">
            <v>26</v>
          </cell>
          <cell r="G67">
            <v>300</v>
          </cell>
          <cell r="H67">
            <v>0</v>
          </cell>
          <cell r="I67">
            <v>0</v>
          </cell>
          <cell r="J67">
            <v>80</v>
          </cell>
          <cell r="K67">
            <v>0</v>
          </cell>
          <cell r="L67">
            <v>0</v>
          </cell>
          <cell r="M67">
            <v>300</v>
          </cell>
        </row>
        <row r="68">
          <cell r="B68">
            <v>150706</v>
          </cell>
          <cell r="C68">
            <v>3</v>
          </cell>
          <cell r="D68">
            <v>3</v>
          </cell>
          <cell r="E68" t="str">
            <v>EMERGENCY SERVICES HOSPITAL</v>
          </cell>
          <cell r="F68">
            <v>44</v>
          </cell>
          <cell r="G68">
            <v>300</v>
          </cell>
          <cell r="H68">
            <v>0</v>
          </cell>
          <cell r="I68">
            <v>0</v>
          </cell>
          <cell r="J68">
            <v>675</v>
          </cell>
          <cell r="K68">
            <v>0</v>
          </cell>
          <cell r="L68">
            <v>0</v>
          </cell>
          <cell r="M68">
            <v>675</v>
          </cell>
        </row>
        <row r="69">
          <cell r="B69">
            <v>500852</v>
          </cell>
          <cell r="C69">
            <v>3</v>
          </cell>
          <cell r="D69">
            <v>3</v>
          </cell>
          <cell r="E69" t="str">
            <v>EMERGENCY SERVICES HOSPITAL</v>
          </cell>
          <cell r="F69">
            <v>31</v>
          </cell>
          <cell r="G69">
            <v>300</v>
          </cell>
          <cell r="H69">
            <v>0</v>
          </cell>
          <cell r="I69">
            <v>0</v>
          </cell>
          <cell r="J69">
            <v>270</v>
          </cell>
          <cell r="K69">
            <v>0</v>
          </cell>
          <cell r="L69">
            <v>0</v>
          </cell>
          <cell r="M69">
            <v>300</v>
          </cell>
        </row>
        <row r="70">
          <cell r="B70">
            <v>190256</v>
          </cell>
          <cell r="C70">
            <v>3</v>
          </cell>
          <cell r="D70">
            <v>3</v>
          </cell>
          <cell r="E70" t="str">
            <v>EMERGENCY SERVICES HOSPITAL</v>
          </cell>
          <cell r="F70">
            <v>51</v>
          </cell>
          <cell r="G70">
            <v>300</v>
          </cell>
          <cell r="H70">
            <v>0</v>
          </cell>
          <cell r="I70">
            <v>0</v>
          </cell>
          <cell r="J70">
            <v>815</v>
          </cell>
          <cell r="K70">
            <v>0</v>
          </cell>
          <cell r="L70">
            <v>0</v>
          </cell>
          <cell r="M70">
            <v>815</v>
          </cell>
        </row>
        <row r="71">
          <cell r="B71">
            <v>190328</v>
          </cell>
          <cell r="C71">
            <v>3</v>
          </cell>
          <cell r="D71">
            <v>3</v>
          </cell>
          <cell r="E71" t="str">
            <v>EMERGENCY SERVICES HOSPITAL</v>
          </cell>
          <cell r="F71">
            <v>40</v>
          </cell>
          <cell r="G71">
            <v>300</v>
          </cell>
          <cell r="H71">
            <v>0</v>
          </cell>
          <cell r="I71">
            <v>0</v>
          </cell>
          <cell r="J71">
            <v>555</v>
          </cell>
          <cell r="K71">
            <v>0</v>
          </cell>
          <cell r="L71">
            <v>0</v>
          </cell>
          <cell r="M71">
            <v>555</v>
          </cell>
        </row>
        <row r="72">
          <cell r="B72">
            <v>130699</v>
          </cell>
          <cell r="C72">
            <v>1</v>
          </cell>
          <cell r="D72">
            <v>3</v>
          </cell>
          <cell r="E72" t="str">
            <v>EMERGENCY SERVICES HOSPITAL</v>
          </cell>
          <cell r="F72">
            <v>48</v>
          </cell>
          <cell r="G72">
            <v>300</v>
          </cell>
          <cell r="H72">
            <v>0</v>
          </cell>
          <cell r="I72">
            <v>0</v>
          </cell>
          <cell r="J72">
            <v>755</v>
          </cell>
          <cell r="K72">
            <v>0</v>
          </cell>
          <cell r="L72">
            <v>0</v>
          </cell>
          <cell r="M72">
            <v>755</v>
          </cell>
        </row>
        <row r="73">
          <cell r="B73">
            <v>301175</v>
          </cell>
          <cell r="C73">
            <v>3</v>
          </cell>
          <cell r="D73">
            <v>3</v>
          </cell>
          <cell r="E73" t="str">
            <v>EMERGENCY SERVICES HOSPITAL</v>
          </cell>
          <cell r="F73">
            <v>32</v>
          </cell>
          <cell r="G73">
            <v>300</v>
          </cell>
          <cell r="H73">
            <v>0</v>
          </cell>
          <cell r="I73">
            <v>0</v>
          </cell>
          <cell r="J73">
            <v>305</v>
          </cell>
          <cell r="K73">
            <v>0</v>
          </cell>
          <cell r="L73">
            <v>0</v>
          </cell>
          <cell r="M73">
            <v>305</v>
          </cell>
        </row>
        <row r="74">
          <cell r="B74">
            <v>301283</v>
          </cell>
          <cell r="C74">
            <v>3</v>
          </cell>
          <cell r="D74">
            <v>3</v>
          </cell>
          <cell r="E74" t="str">
            <v>EMERGENCY SERVICES HOSPITAL</v>
          </cell>
          <cell r="F74">
            <v>85</v>
          </cell>
          <cell r="G74">
            <v>300</v>
          </cell>
          <cell r="H74">
            <v>0</v>
          </cell>
          <cell r="I74">
            <v>0</v>
          </cell>
          <cell r="J74">
            <v>1315</v>
          </cell>
          <cell r="K74">
            <v>0</v>
          </cell>
          <cell r="L74">
            <v>0</v>
          </cell>
          <cell r="M74">
            <v>1315</v>
          </cell>
        </row>
        <row r="75">
          <cell r="B75">
            <v>190315</v>
          </cell>
          <cell r="C75">
            <v>3</v>
          </cell>
          <cell r="D75">
            <v>3</v>
          </cell>
          <cell r="E75" t="str">
            <v>EMERGENCY SERVICES HOSPITAL</v>
          </cell>
          <cell r="F75">
            <v>36</v>
          </cell>
          <cell r="G75">
            <v>300</v>
          </cell>
          <cell r="H75">
            <v>0</v>
          </cell>
          <cell r="I75">
            <v>0</v>
          </cell>
          <cell r="J75">
            <v>435</v>
          </cell>
          <cell r="K75">
            <v>0</v>
          </cell>
          <cell r="L75">
            <v>0</v>
          </cell>
          <cell r="M75">
            <v>435</v>
          </cell>
        </row>
        <row r="76">
          <cell r="B76">
            <v>270777</v>
          </cell>
          <cell r="C76">
            <v>3</v>
          </cell>
          <cell r="D76">
            <v>3</v>
          </cell>
          <cell r="E76" t="str">
            <v>EMERGENCY SERVICES HOSPITAL</v>
          </cell>
          <cell r="F76">
            <v>29</v>
          </cell>
          <cell r="G76">
            <v>300</v>
          </cell>
          <cell r="H76">
            <v>0</v>
          </cell>
          <cell r="I76">
            <v>0</v>
          </cell>
          <cell r="J76">
            <v>200</v>
          </cell>
          <cell r="K76">
            <v>0</v>
          </cell>
          <cell r="L76">
            <v>0</v>
          </cell>
          <cell r="M76">
            <v>300</v>
          </cell>
        </row>
        <row r="77">
          <cell r="B77">
            <v>190352</v>
          </cell>
          <cell r="C77">
            <v>3</v>
          </cell>
          <cell r="D77">
            <v>3</v>
          </cell>
          <cell r="E77" t="str">
            <v>EMERGENCY SERVICES HOSPITAL</v>
          </cell>
          <cell r="F77">
            <v>47</v>
          </cell>
          <cell r="G77">
            <v>300</v>
          </cell>
          <cell r="H77">
            <v>0</v>
          </cell>
          <cell r="I77">
            <v>0</v>
          </cell>
          <cell r="J77">
            <v>735</v>
          </cell>
          <cell r="K77">
            <v>0</v>
          </cell>
          <cell r="L77">
            <v>0</v>
          </cell>
          <cell r="M77">
            <v>735</v>
          </cell>
        </row>
        <row r="78">
          <cell r="B78">
            <v>362041</v>
          </cell>
          <cell r="C78">
            <v>1</v>
          </cell>
          <cell r="D78">
            <v>3</v>
          </cell>
          <cell r="E78" t="str">
            <v>EMERGENCY SERVICES HOSPITAL</v>
          </cell>
          <cell r="F78">
            <v>35</v>
          </cell>
          <cell r="G78">
            <v>300</v>
          </cell>
          <cell r="H78">
            <v>0</v>
          </cell>
          <cell r="I78">
            <v>0</v>
          </cell>
          <cell r="J78">
            <v>405</v>
          </cell>
          <cell r="K78">
            <v>0</v>
          </cell>
          <cell r="L78">
            <v>0</v>
          </cell>
          <cell r="M78">
            <v>405</v>
          </cell>
        </row>
        <row r="79">
          <cell r="B79">
            <v>331216</v>
          </cell>
          <cell r="C79">
            <v>3</v>
          </cell>
          <cell r="D79">
            <v>3</v>
          </cell>
          <cell r="E79" t="str">
            <v>EMERGENCY SERVICES HOSPITAL</v>
          </cell>
          <cell r="F79">
            <v>37</v>
          </cell>
          <cell r="G79">
            <v>300</v>
          </cell>
          <cell r="H79">
            <v>0</v>
          </cell>
          <cell r="I79">
            <v>0</v>
          </cell>
          <cell r="J79">
            <v>465</v>
          </cell>
          <cell r="K79">
            <v>0</v>
          </cell>
          <cell r="L79">
            <v>0</v>
          </cell>
          <cell r="M79">
            <v>465</v>
          </cell>
        </row>
        <row r="80">
          <cell r="B80">
            <v>190521</v>
          </cell>
          <cell r="C80">
            <v>3</v>
          </cell>
          <cell r="D80">
            <v>3</v>
          </cell>
          <cell r="E80" t="str">
            <v>EMERGENCY SERVICES HOSPITAL</v>
          </cell>
          <cell r="F80">
            <v>42</v>
          </cell>
          <cell r="G80">
            <v>300</v>
          </cell>
          <cell r="H80">
            <v>0</v>
          </cell>
          <cell r="I80">
            <v>0</v>
          </cell>
          <cell r="J80">
            <v>615</v>
          </cell>
          <cell r="K80">
            <v>0</v>
          </cell>
          <cell r="L80">
            <v>0</v>
          </cell>
          <cell r="M80">
            <v>615</v>
          </cell>
        </row>
        <row r="81">
          <cell r="B81">
            <v>240942</v>
          </cell>
          <cell r="C81">
            <v>4</v>
          </cell>
          <cell r="D81">
            <v>3</v>
          </cell>
          <cell r="E81" t="str">
            <v>EMERGENCY SERVICES HOSPITAL</v>
          </cell>
          <cell r="F81">
            <v>28</v>
          </cell>
          <cell r="G81">
            <v>300</v>
          </cell>
          <cell r="H81">
            <v>0</v>
          </cell>
          <cell r="I81">
            <v>0</v>
          </cell>
          <cell r="J81">
            <v>160</v>
          </cell>
          <cell r="K81">
            <v>0</v>
          </cell>
          <cell r="L81">
            <v>0</v>
          </cell>
          <cell r="M81">
            <v>300</v>
          </cell>
        </row>
        <row r="82">
          <cell r="B82">
            <v>340951</v>
          </cell>
          <cell r="C82">
            <v>3</v>
          </cell>
          <cell r="D82">
            <v>3</v>
          </cell>
          <cell r="E82" t="str">
            <v>EMERGENCY SERVICES HOSPITAL</v>
          </cell>
          <cell r="F82">
            <v>25</v>
          </cell>
          <cell r="G82">
            <v>300</v>
          </cell>
          <cell r="H82">
            <v>0</v>
          </cell>
          <cell r="I82">
            <v>0</v>
          </cell>
          <cell r="J82">
            <v>40</v>
          </cell>
          <cell r="K82">
            <v>0</v>
          </cell>
          <cell r="L82">
            <v>0</v>
          </cell>
          <cell r="M82">
            <v>300</v>
          </cell>
        </row>
        <row r="83">
          <cell r="B83">
            <v>190524</v>
          </cell>
          <cell r="C83">
            <v>3</v>
          </cell>
          <cell r="D83">
            <v>3</v>
          </cell>
          <cell r="E83" t="str">
            <v>EMERGENCY SERVICES HOSPITAL</v>
          </cell>
          <cell r="F83">
            <v>46</v>
          </cell>
          <cell r="G83">
            <v>300</v>
          </cell>
          <cell r="H83">
            <v>0</v>
          </cell>
          <cell r="I83">
            <v>0</v>
          </cell>
          <cell r="J83">
            <v>715</v>
          </cell>
          <cell r="K83">
            <v>0</v>
          </cell>
          <cell r="L83">
            <v>0</v>
          </cell>
          <cell r="M83">
            <v>715</v>
          </cell>
        </row>
        <row r="84">
          <cell r="B84">
            <v>190547</v>
          </cell>
          <cell r="C84">
            <v>3</v>
          </cell>
          <cell r="D84">
            <v>3</v>
          </cell>
          <cell r="E84" t="str">
            <v>EMERGENCY SERVICES HOSPITAL</v>
          </cell>
          <cell r="F84">
            <v>41</v>
          </cell>
          <cell r="G84">
            <v>300</v>
          </cell>
          <cell r="H84">
            <v>0</v>
          </cell>
          <cell r="I84">
            <v>0</v>
          </cell>
          <cell r="J84">
            <v>585</v>
          </cell>
          <cell r="K84">
            <v>0</v>
          </cell>
          <cell r="L84">
            <v>0</v>
          </cell>
          <cell r="M84">
            <v>585</v>
          </cell>
        </row>
        <row r="85">
          <cell r="B85">
            <v>334048</v>
          </cell>
          <cell r="C85">
            <v>1</v>
          </cell>
          <cell r="D85">
            <v>3</v>
          </cell>
          <cell r="E85" t="str">
            <v>EMERGENCY SERVICES HOSPITAL</v>
          </cell>
          <cell r="F85">
            <v>35</v>
          </cell>
          <cell r="G85">
            <v>300</v>
          </cell>
          <cell r="H85">
            <v>0</v>
          </cell>
          <cell r="I85">
            <v>0</v>
          </cell>
          <cell r="J85">
            <v>405</v>
          </cell>
          <cell r="K85">
            <v>0</v>
          </cell>
          <cell r="L85">
            <v>0</v>
          </cell>
          <cell r="M85">
            <v>405</v>
          </cell>
        </row>
        <row r="86">
          <cell r="B86">
            <v>274043</v>
          </cell>
          <cell r="C86">
            <v>1</v>
          </cell>
          <cell r="D86">
            <v>3</v>
          </cell>
          <cell r="E86" t="str">
            <v>EMERGENCY SERVICES HOSPITAL</v>
          </cell>
          <cell r="F86">
            <v>68</v>
          </cell>
          <cell r="G86">
            <v>300</v>
          </cell>
          <cell r="H86">
            <v>0</v>
          </cell>
          <cell r="I86">
            <v>0</v>
          </cell>
          <cell r="J86">
            <v>1135</v>
          </cell>
          <cell r="K86">
            <v>0</v>
          </cell>
          <cell r="L86">
            <v>0</v>
          </cell>
          <cell r="M86">
            <v>1135</v>
          </cell>
        </row>
        <row r="87">
          <cell r="B87">
            <v>190810</v>
          </cell>
          <cell r="C87">
            <v>3</v>
          </cell>
          <cell r="D87">
            <v>3</v>
          </cell>
          <cell r="E87" t="str">
            <v>EMERGENCY SERVICES HOSPITAL</v>
          </cell>
          <cell r="F87">
            <v>33</v>
          </cell>
          <cell r="G87">
            <v>300</v>
          </cell>
          <cell r="H87">
            <v>0</v>
          </cell>
          <cell r="I87">
            <v>0</v>
          </cell>
          <cell r="J87">
            <v>340</v>
          </cell>
          <cell r="K87">
            <v>0</v>
          </cell>
          <cell r="L87">
            <v>0</v>
          </cell>
          <cell r="M87">
            <v>340</v>
          </cell>
        </row>
        <row r="88">
          <cell r="B88">
            <v>500967</v>
          </cell>
          <cell r="C88">
            <v>1</v>
          </cell>
          <cell r="D88">
            <v>3</v>
          </cell>
          <cell r="E88" t="str">
            <v>EMERGENCY SERVICES HOSPITAL</v>
          </cell>
          <cell r="F88">
            <v>28</v>
          </cell>
          <cell r="G88">
            <v>300</v>
          </cell>
          <cell r="H88">
            <v>0</v>
          </cell>
          <cell r="I88">
            <v>0</v>
          </cell>
          <cell r="J88">
            <v>160</v>
          </cell>
          <cell r="K88">
            <v>0</v>
          </cell>
          <cell r="L88">
            <v>0</v>
          </cell>
          <cell r="M88">
            <v>300</v>
          </cell>
        </row>
        <row r="89">
          <cell r="B89">
            <v>190587</v>
          </cell>
          <cell r="C89">
            <v>3</v>
          </cell>
          <cell r="D89">
            <v>3</v>
          </cell>
          <cell r="E89" t="str">
            <v>EMERGENCY SERVICES HOSPITAL</v>
          </cell>
          <cell r="F89">
            <v>27</v>
          </cell>
          <cell r="G89">
            <v>300</v>
          </cell>
          <cell r="H89">
            <v>0</v>
          </cell>
          <cell r="I89">
            <v>0</v>
          </cell>
          <cell r="J89">
            <v>120</v>
          </cell>
          <cell r="K89">
            <v>0</v>
          </cell>
          <cell r="L89">
            <v>0</v>
          </cell>
          <cell r="M89">
            <v>300</v>
          </cell>
        </row>
        <row r="90">
          <cell r="B90">
            <v>190696</v>
          </cell>
          <cell r="C90">
            <v>3</v>
          </cell>
          <cell r="D90">
            <v>3</v>
          </cell>
          <cell r="E90" t="str">
            <v>EMERGENCY SERVICES HOSPITAL</v>
          </cell>
          <cell r="F90">
            <v>62</v>
          </cell>
          <cell r="G90">
            <v>300</v>
          </cell>
          <cell r="H90">
            <v>0</v>
          </cell>
          <cell r="I90">
            <v>0</v>
          </cell>
          <cell r="J90">
            <v>1035</v>
          </cell>
          <cell r="K90">
            <v>0</v>
          </cell>
          <cell r="L90">
            <v>0</v>
          </cell>
          <cell r="M90">
            <v>1035</v>
          </cell>
        </row>
        <row r="91">
          <cell r="B91">
            <v>370759</v>
          </cell>
          <cell r="C91">
            <v>3</v>
          </cell>
          <cell r="D91">
            <v>3</v>
          </cell>
          <cell r="E91" t="str">
            <v>EMERGENCY SERVICES HOSPITAL</v>
          </cell>
          <cell r="F91">
            <v>39</v>
          </cell>
          <cell r="G91">
            <v>300</v>
          </cell>
          <cell r="H91">
            <v>0</v>
          </cell>
          <cell r="I91">
            <v>0</v>
          </cell>
          <cell r="J91">
            <v>525</v>
          </cell>
          <cell r="K91">
            <v>0</v>
          </cell>
          <cell r="L91">
            <v>0</v>
          </cell>
          <cell r="M91">
            <v>525</v>
          </cell>
        </row>
        <row r="92">
          <cell r="B92">
            <v>331293</v>
          </cell>
          <cell r="C92">
            <v>3</v>
          </cell>
          <cell r="D92">
            <v>3</v>
          </cell>
          <cell r="E92" t="str">
            <v>EMERGENCY SERVICES HOSPITAL</v>
          </cell>
          <cell r="F92">
            <v>27</v>
          </cell>
          <cell r="G92">
            <v>300</v>
          </cell>
          <cell r="H92">
            <v>0</v>
          </cell>
          <cell r="I92">
            <v>0</v>
          </cell>
          <cell r="J92">
            <v>120</v>
          </cell>
          <cell r="K92">
            <v>0</v>
          </cell>
          <cell r="L92">
            <v>0</v>
          </cell>
          <cell r="M92">
            <v>300</v>
          </cell>
        </row>
        <row r="93">
          <cell r="B93">
            <v>130760</v>
          </cell>
          <cell r="C93">
            <v>1</v>
          </cell>
          <cell r="D93">
            <v>3</v>
          </cell>
          <cell r="E93" t="str">
            <v>EMERGENCY SERVICES HOSPITAL</v>
          </cell>
          <cell r="F93">
            <v>29</v>
          </cell>
          <cell r="G93">
            <v>300</v>
          </cell>
          <cell r="H93">
            <v>0</v>
          </cell>
          <cell r="I93">
            <v>0</v>
          </cell>
          <cell r="J93">
            <v>200</v>
          </cell>
          <cell r="K93">
            <v>0</v>
          </cell>
          <cell r="L93">
            <v>0</v>
          </cell>
          <cell r="M93">
            <v>300</v>
          </cell>
        </row>
        <row r="94">
          <cell r="B94">
            <v>190630</v>
          </cell>
          <cell r="C94">
            <v>3</v>
          </cell>
          <cell r="D94">
            <v>3</v>
          </cell>
          <cell r="E94" t="str">
            <v>EMERGENCY SERVICES HOSPITAL</v>
          </cell>
          <cell r="F94">
            <v>27</v>
          </cell>
          <cell r="G94">
            <v>300</v>
          </cell>
          <cell r="H94">
            <v>0</v>
          </cell>
          <cell r="I94">
            <v>0</v>
          </cell>
          <cell r="J94">
            <v>120</v>
          </cell>
          <cell r="K94">
            <v>0</v>
          </cell>
          <cell r="L94">
            <v>0</v>
          </cell>
          <cell r="M94">
            <v>300</v>
          </cell>
        </row>
        <row r="95">
          <cell r="B95">
            <v>190382</v>
          </cell>
          <cell r="C95">
            <v>3</v>
          </cell>
          <cell r="D95">
            <v>3</v>
          </cell>
          <cell r="E95" t="str">
            <v>EMERGENCY SERVICES HOSPITAL</v>
          </cell>
          <cell r="F95">
            <v>57</v>
          </cell>
          <cell r="G95">
            <v>300</v>
          </cell>
          <cell r="H95">
            <v>0</v>
          </cell>
          <cell r="I95">
            <v>0</v>
          </cell>
          <cell r="J95">
            <v>935</v>
          </cell>
          <cell r="K95">
            <v>0</v>
          </cell>
          <cell r="L95">
            <v>0</v>
          </cell>
          <cell r="M95">
            <v>935</v>
          </cell>
        </row>
        <row r="96">
          <cell r="B96">
            <v>171049</v>
          </cell>
          <cell r="C96">
            <v>3</v>
          </cell>
          <cell r="D96">
            <v>3</v>
          </cell>
          <cell r="E96" t="str">
            <v>EMERGENCY SERVICES HOSPITAL</v>
          </cell>
          <cell r="F96">
            <v>32</v>
          </cell>
          <cell r="G96">
            <v>300</v>
          </cell>
          <cell r="H96">
            <v>0</v>
          </cell>
          <cell r="I96">
            <v>0</v>
          </cell>
          <cell r="J96">
            <v>305</v>
          </cell>
          <cell r="K96">
            <v>0</v>
          </cell>
          <cell r="L96">
            <v>0</v>
          </cell>
          <cell r="M96">
            <v>305</v>
          </cell>
        </row>
        <row r="97">
          <cell r="B97">
            <v>430705</v>
          </cell>
          <cell r="C97">
            <v>3</v>
          </cell>
          <cell r="D97">
            <v>3</v>
          </cell>
          <cell r="E97" t="str">
            <v>EMERGENCY SERVICES HOSPITAL</v>
          </cell>
          <cell r="F97">
            <v>34</v>
          </cell>
          <cell r="G97">
            <v>300</v>
          </cell>
          <cell r="H97">
            <v>0</v>
          </cell>
          <cell r="I97">
            <v>0</v>
          </cell>
          <cell r="J97">
            <v>375</v>
          </cell>
          <cell r="K97">
            <v>0</v>
          </cell>
          <cell r="L97">
            <v>0</v>
          </cell>
          <cell r="M97">
            <v>375</v>
          </cell>
        </row>
        <row r="98">
          <cell r="B98">
            <v>190366</v>
          </cell>
          <cell r="C98">
            <v>3</v>
          </cell>
          <cell r="D98">
            <v>3</v>
          </cell>
          <cell r="E98" t="str">
            <v>EMERGENCY SERVICES HOSPITAL</v>
          </cell>
          <cell r="F98">
            <v>37</v>
          </cell>
          <cell r="G98">
            <v>300</v>
          </cell>
          <cell r="H98">
            <v>0</v>
          </cell>
          <cell r="I98">
            <v>0</v>
          </cell>
          <cell r="J98">
            <v>465</v>
          </cell>
          <cell r="K98">
            <v>0</v>
          </cell>
          <cell r="L98">
            <v>0</v>
          </cell>
          <cell r="M98">
            <v>465</v>
          </cell>
        </row>
        <row r="99">
          <cell r="B99">
            <v>190673</v>
          </cell>
          <cell r="C99">
            <v>3</v>
          </cell>
          <cell r="D99">
            <v>3</v>
          </cell>
          <cell r="E99" t="str">
            <v>EMERGENCY SERVICES HOSPITAL</v>
          </cell>
          <cell r="F99">
            <v>27</v>
          </cell>
          <cell r="G99">
            <v>300</v>
          </cell>
          <cell r="H99">
            <v>0</v>
          </cell>
          <cell r="I99">
            <v>0</v>
          </cell>
          <cell r="J99">
            <v>120</v>
          </cell>
          <cell r="K99">
            <v>0</v>
          </cell>
          <cell r="L99">
            <v>0</v>
          </cell>
          <cell r="M99">
            <v>300</v>
          </cell>
        </row>
        <row r="100">
          <cell r="B100">
            <v>391010</v>
          </cell>
          <cell r="C100">
            <v>1</v>
          </cell>
          <cell r="D100">
            <v>3</v>
          </cell>
          <cell r="E100" t="str">
            <v>EMERGENCY SERVICES HOSPITAL</v>
          </cell>
          <cell r="F100">
            <v>89</v>
          </cell>
          <cell r="G100">
            <v>300</v>
          </cell>
          <cell r="H100">
            <v>0</v>
          </cell>
          <cell r="I100">
            <v>0</v>
          </cell>
          <cell r="J100">
            <v>1315</v>
          </cell>
          <cell r="K100">
            <v>0</v>
          </cell>
          <cell r="L100">
            <v>0</v>
          </cell>
          <cell r="M100">
            <v>1315</v>
          </cell>
        </row>
        <row r="101">
          <cell r="B101">
            <v>400511</v>
          </cell>
          <cell r="C101">
            <v>1</v>
          </cell>
          <cell r="D101">
            <v>3</v>
          </cell>
          <cell r="E101" t="str">
            <v>EMERGENCY SERVICES HOSPITAL</v>
          </cell>
          <cell r="F101">
            <v>65</v>
          </cell>
          <cell r="G101">
            <v>300</v>
          </cell>
          <cell r="H101">
            <v>0</v>
          </cell>
          <cell r="I101">
            <v>0</v>
          </cell>
          <cell r="J101">
            <v>1090</v>
          </cell>
          <cell r="K101">
            <v>0</v>
          </cell>
          <cell r="L101">
            <v>0</v>
          </cell>
          <cell r="M101">
            <v>1090</v>
          </cell>
        </row>
        <row r="102">
          <cell r="B102">
            <v>410782</v>
          </cell>
          <cell r="C102">
            <v>1</v>
          </cell>
          <cell r="D102">
            <v>3</v>
          </cell>
          <cell r="E102" t="str">
            <v>EMERGENCY SERVICES HOSPITAL</v>
          </cell>
          <cell r="F102">
            <v>87</v>
          </cell>
          <cell r="G102">
            <v>300</v>
          </cell>
          <cell r="H102">
            <v>0</v>
          </cell>
          <cell r="I102">
            <v>0</v>
          </cell>
          <cell r="J102">
            <v>1315</v>
          </cell>
          <cell r="K102">
            <v>0</v>
          </cell>
          <cell r="L102">
            <v>0</v>
          </cell>
          <cell r="M102">
            <v>1315</v>
          </cell>
        </row>
        <row r="103">
          <cell r="B103">
            <v>190680</v>
          </cell>
          <cell r="C103">
            <v>3</v>
          </cell>
          <cell r="D103">
            <v>3</v>
          </cell>
          <cell r="E103" t="str">
            <v>EMERGENCY SERVICES HOSPITAL</v>
          </cell>
          <cell r="F103">
            <v>38</v>
          </cell>
          <cell r="G103">
            <v>300</v>
          </cell>
          <cell r="H103">
            <v>0</v>
          </cell>
          <cell r="I103">
            <v>0</v>
          </cell>
          <cell r="J103">
            <v>495</v>
          </cell>
          <cell r="K103">
            <v>0</v>
          </cell>
          <cell r="L103">
            <v>0</v>
          </cell>
          <cell r="M103">
            <v>495</v>
          </cell>
        </row>
        <row r="104">
          <cell r="B104">
            <v>190685</v>
          </cell>
          <cell r="C104">
            <v>3</v>
          </cell>
          <cell r="D104">
            <v>3</v>
          </cell>
          <cell r="E104" t="str">
            <v>EMERGENCY SERVICES HOSPITAL</v>
          </cell>
          <cell r="F104">
            <v>37</v>
          </cell>
          <cell r="G104">
            <v>300</v>
          </cell>
          <cell r="H104">
            <v>0</v>
          </cell>
          <cell r="I104">
            <v>0</v>
          </cell>
          <cell r="J104">
            <v>465</v>
          </cell>
          <cell r="K104">
            <v>0</v>
          </cell>
          <cell r="L104">
            <v>0</v>
          </cell>
          <cell r="M104">
            <v>465</v>
          </cell>
        </row>
        <row r="105">
          <cell r="B105">
            <v>190691</v>
          </cell>
          <cell r="C105">
            <v>3</v>
          </cell>
          <cell r="D105">
            <v>3</v>
          </cell>
          <cell r="E105" t="str">
            <v>EMERGENCY SERVICES HOSPITAL</v>
          </cell>
          <cell r="F105">
            <v>34</v>
          </cell>
          <cell r="G105">
            <v>300</v>
          </cell>
          <cell r="H105">
            <v>0</v>
          </cell>
          <cell r="I105">
            <v>0</v>
          </cell>
          <cell r="J105">
            <v>375</v>
          </cell>
          <cell r="K105">
            <v>0</v>
          </cell>
          <cell r="L105">
            <v>0</v>
          </cell>
          <cell r="M105">
            <v>375</v>
          </cell>
        </row>
        <row r="106">
          <cell r="B106">
            <v>370658</v>
          </cell>
          <cell r="C106">
            <v>3</v>
          </cell>
          <cell r="D106">
            <v>3</v>
          </cell>
          <cell r="E106" t="str">
            <v>EMERGENCY SERVICES HOSPITAL</v>
          </cell>
          <cell r="F106">
            <v>40</v>
          </cell>
          <cell r="G106">
            <v>300</v>
          </cell>
          <cell r="H106">
            <v>0</v>
          </cell>
          <cell r="I106">
            <v>0</v>
          </cell>
          <cell r="J106">
            <v>555</v>
          </cell>
          <cell r="K106">
            <v>0</v>
          </cell>
          <cell r="L106">
            <v>0</v>
          </cell>
          <cell r="M106">
            <v>555</v>
          </cell>
        </row>
        <row r="107">
          <cell r="B107">
            <v>370689</v>
          </cell>
          <cell r="C107">
            <v>3</v>
          </cell>
          <cell r="D107">
            <v>3</v>
          </cell>
          <cell r="E107" t="str">
            <v>EMERGENCY SERVICES HOSPITAL</v>
          </cell>
          <cell r="F107">
            <v>41</v>
          </cell>
          <cell r="G107">
            <v>300</v>
          </cell>
          <cell r="H107">
            <v>0</v>
          </cell>
          <cell r="I107">
            <v>0</v>
          </cell>
          <cell r="J107">
            <v>585</v>
          </cell>
          <cell r="K107">
            <v>0</v>
          </cell>
          <cell r="L107">
            <v>0</v>
          </cell>
          <cell r="M107">
            <v>585</v>
          </cell>
        </row>
        <row r="108">
          <cell r="B108">
            <v>394009</v>
          </cell>
          <cell r="C108">
            <v>3</v>
          </cell>
          <cell r="D108">
            <v>3</v>
          </cell>
          <cell r="E108" t="str">
            <v>EMERGENCY SERVICES HOSPITAL</v>
          </cell>
          <cell r="F108">
            <v>40</v>
          </cell>
          <cell r="G108">
            <v>300</v>
          </cell>
          <cell r="H108">
            <v>0</v>
          </cell>
          <cell r="I108">
            <v>0</v>
          </cell>
          <cell r="J108">
            <v>555</v>
          </cell>
          <cell r="K108">
            <v>0</v>
          </cell>
          <cell r="L108">
            <v>0</v>
          </cell>
          <cell r="M108">
            <v>555</v>
          </cell>
        </row>
        <row r="109">
          <cell r="B109">
            <v>190754</v>
          </cell>
          <cell r="C109">
            <v>3</v>
          </cell>
          <cell r="D109">
            <v>3</v>
          </cell>
          <cell r="E109" t="str">
            <v>EMERGENCY SERVICES HOSPITAL</v>
          </cell>
          <cell r="F109">
            <v>59</v>
          </cell>
          <cell r="G109">
            <v>300</v>
          </cell>
          <cell r="H109">
            <v>0</v>
          </cell>
          <cell r="I109">
            <v>0</v>
          </cell>
          <cell r="J109">
            <v>975</v>
          </cell>
          <cell r="K109">
            <v>0</v>
          </cell>
          <cell r="L109">
            <v>0</v>
          </cell>
          <cell r="M109">
            <v>975</v>
          </cell>
        </row>
        <row r="110">
          <cell r="B110">
            <v>380964</v>
          </cell>
          <cell r="C110">
            <v>3</v>
          </cell>
          <cell r="D110">
            <v>3</v>
          </cell>
          <cell r="E110" t="str">
            <v>EMERGENCY SERVICES HOSPITAL</v>
          </cell>
          <cell r="F110">
            <v>34</v>
          </cell>
          <cell r="G110">
            <v>300</v>
          </cell>
          <cell r="H110">
            <v>0</v>
          </cell>
          <cell r="I110">
            <v>0</v>
          </cell>
          <cell r="J110">
            <v>375</v>
          </cell>
          <cell r="K110">
            <v>0</v>
          </cell>
          <cell r="L110">
            <v>0</v>
          </cell>
          <cell r="M110">
            <v>375</v>
          </cell>
        </row>
        <row r="111">
          <cell r="B111">
            <v>190053</v>
          </cell>
          <cell r="C111">
            <v>3</v>
          </cell>
          <cell r="D111">
            <v>3</v>
          </cell>
          <cell r="E111" t="str">
            <v>EMERGENCY SERVICES HOSPITAL</v>
          </cell>
          <cell r="F111">
            <v>28</v>
          </cell>
          <cell r="G111">
            <v>300</v>
          </cell>
          <cell r="H111">
            <v>0</v>
          </cell>
          <cell r="I111">
            <v>0</v>
          </cell>
          <cell r="J111">
            <v>160</v>
          </cell>
          <cell r="K111">
            <v>0</v>
          </cell>
          <cell r="L111">
            <v>0</v>
          </cell>
          <cell r="M111">
            <v>300</v>
          </cell>
        </row>
        <row r="112">
          <cell r="B112">
            <v>10967</v>
          </cell>
          <cell r="C112">
            <v>3</v>
          </cell>
          <cell r="D112">
            <v>3</v>
          </cell>
          <cell r="E112" t="str">
            <v>EMERGENCY SERVICES HOSPITAL</v>
          </cell>
          <cell r="F112">
            <v>25</v>
          </cell>
          <cell r="G112">
            <v>300</v>
          </cell>
          <cell r="H112">
            <v>0</v>
          </cell>
          <cell r="I112">
            <v>0</v>
          </cell>
          <cell r="J112">
            <v>40</v>
          </cell>
          <cell r="K112">
            <v>0</v>
          </cell>
          <cell r="L112">
            <v>0</v>
          </cell>
          <cell r="M112">
            <v>300</v>
          </cell>
        </row>
        <row r="113">
          <cell r="B113">
            <v>190599</v>
          </cell>
          <cell r="C113">
            <v>3</v>
          </cell>
          <cell r="D113">
            <v>3</v>
          </cell>
          <cell r="E113" t="str">
            <v>EMERGENCY SERVICES HOSPITAL</v>
          </cell>
          <cell r="F113">
            <v>70</v>
          </cell>
          <cell r="G113">
            <v>300</v>
          </cell>
          <cell r="H113">
            <v>0</v>
          </cell>
          <cell r="I113">
            <v>0</v>
          </cell>
          <cell r="J113">
            <v>1165</v>
          </cell>
          <cell r="K113">
            <v>0</v>
          </cell>
          <cell r="L113">
            <v>0</v>
          </cell>
          <cell r="M113">
            <v>1165</v>
          </cell>
        </row>
        <row r="114">
          <cell r="B114">
            <v>490919</v>
          </cell>
          <cell r="C114">
            <v>4</v>
          </cell>
          <cell r="D114">
            <v>3</v>
          </cell>
          <cell r="E114" t="str">
            <v>EMERGENCY SERVICES HOSPITAL</v>
          </cell>
          <cell r="F114">
            <v>45</v>
          </cell>
          <cell r="G114">
            <v>300</v>
          </cell>
          <cell r="H114">
            <v>0</v>
          </cell>
          <cell r="I114">
            <v>0</v>
          </cell>
          <cell r="J114">
            <v>695</v>
          </cell>
          <cell r="K114">
            <v>0</v>
          </cell>
          <cell r="L114">
            <v>0</v>
          </cell>
          <cell r="M114">
            <v>695</v>
          </cell>
        </row>
        <row r="115">
          <cell r="B115">
            <v>481094</v>
          </cell>
          <cell r="C115">
            <v>3</v>
          </cell>
          <cell r="D115">
            <v>3</v>
          </cell>
          <cell r="E115" t="str">
            <v>EMERGENCY SERVICES HOSPITAL</v>
          </cell>
          <cell r="F115">
            <v>29</v>
          </cell>
          <cell r="G115">
            <v>300</v>
          </cell>
          <cell r="H115">
            <v>0</v>
          </cell>
          <cell r="I115">
            <v>0</v>
          </cell>
          <cell r="J115">
            <v>200</v>
          </cell>
          <cell r="K115">
            <v>0</v>
          </cell>
          <cell r="L115">
            <v>0</v>
          </cell>
          <cell r="M115">
            <v>300</v>
          </cell>
        </row>
        <row r="116">
          <cell r="B116">
            <v>540816</v>
          </cell>
          <cell r="C116">
            <v>1</v>
          </cell>
          <cell r="D116">
            <v>3</v>
          </cell>
          <cell r="E116" t="str">
            <v>EMERGENCY SERVICES HOSPITAL</v>
          </cell>
          <cell r="F116">
            <v>29</v>
          </cell>
          <cell r="G116">
            <v>300</v>
          </cell>
          <cell r="H116">
            <v>0</v>
          </cell>
          <cell r="I116">
            <v>0</v>
          </cell>
          <cell r="J116">
            <v>200</v>
          </cell>
          <cell r="K116">
            <v>0</v>
          </cell>
          <cell r="L116">
            <v>0</v>
          </cell>
          <cell r="M116">
            <v>300</v>
          </cell>
        </row>
        <row r="117">
          <cell r="B117">
            <v>551061</v>
          </cell>
          <cell r="C117">
            <v>1</v>
          </cell>
          <cell r="D117">
            <v>3</v>
          </cell>
          <cell r="E117" t="str">
            <v>EMERGENCY SERVICES HOSPITAL</v>
          </cell>
          <cell r="F117">
            <v>36</v>
          </cell>
          <cell r="G117">
            <v>300</v>
          </cell>
          <cell r="H117">
            <v>0</v>
          </cell>
          <cell r="I117">
            <v>0</v>
          </cell>
          <cell r="J117">
            <v>435</v>
          </cell>
          <cell r="K117">
            <v>0</v>
          </cell>
          <cell r="L117">
            <v>0</v>
          </cell>
          <cell r="M117">
            <v>435</v>
          </cell>
        </row>
        <row r="118">
          <cell r="B118">
            <v>332172</v>
          </cell>
          <cell r="C118">
            <v>3</v>
          </cell>
          <cell r="D118">
            <v>3</v>
          </cell>
          <cell r="E118" t="str">
            <v>EMERGENCY SERVICES HOSPITAL</v>
          </cell>
          <cell r="F118">
            <v>28</v>
          </cell>
          <cell r="G118">
            <v>300</v>
          </cell>
          <cell r="H118">
            <v>0</v>
          </cell>
          <cell r="I118">
            <v>0</v>
          </cell>
          <cell r="J118">
            <v>160</v>
          </cell>
          <cell r="K118">
            <v>0</v>
          </cell>
          <cell r="L118">
            <v>0</v>
          </cell>
          <cell r="M118">
            <v>300</v>
          </cell>
        </row>
        <row r="119">
          <cell r="B119">
            <v>190812</v>
          </cell>
          <cell r="C119">
            <v>3</v>
          </cell>
          <cell r="D119">
            <v>3</v>
          </cell>
          <cell r="E119" t="str">
            <v>EMERGENCY SERVICES HOSPITAL</v>
          </cell>
          <cell r="F119">
            <v>39</v>
          </cell>
          <cell r="G119">
            <v>300</v>
          </cell>
          <cell r="H119">
            <v>0</v>
          </cell>
          <cell r="I119">
            <v>0</v>
          </cell>
          <cell r="J119">
            <v>525</v>
          </cell>
          <cell r="K119">
            <v>0</v>
          </cell>
          <cell r="L119">
            <v>0</v>
          </cell>
          <cell r="M119">
            <v>525</v>
          </cell>
        </row>
        <row r="120">
          <cell r="B120">
            <v>560481</v>
          </cell>
          <cell r="C120">
            <v>1</v>
          </cell>
          <cell r="D120">
            <v>3</v>
          </cell>
          <cell r="E120" t="str">
            <v>EMERGENCY SERVICES HOSPITAL</v>
          </cell>
          <cell r="F120">
            <v>83</v>
          </cell>
          <cell r="G120">
            <v>300</v>
          </cell>
          <cell r="H120">
            <v>0</v>
          </cell>
          <cell r="I120">
            <v>0</v>
          </cell>
          <cell r="J120">
            <v>1315</v>
          </cell>
          <cell r="K120">
            <v>0</v>
          </cell>
          <cell r="L120">
            <v>0</v>
          </cell>
          <cell r="M120">
            <v>1315</v>
          </cell>
        </row>
        <row r="121">
          <cell r="B121">
            <v>361370</v>
          </cell>
          <cell r="C121">
            <v>3</v>
          </cell>
          <cell r="D121">
            <v>3</v>
          </cell>
          <cell r="E121" t="str">
            <v>EMERGENCY SERVICES HOSPITAL</v>
          </cell>
          <cell r="F121">
            <v>30</v>
          </cell>
          <cell r="G121">
            <v>300</v>
          </cell>
          <cell r="H121">
            <v>0</v>
          </cell>
          <cell r="I121">
            <v>0</v>
          </cell>
          <cell r="J121">
            <v>235</v>
          </cell>
          <cell r="K121">
            <v>0</v>
          </cell>
          <cell r="L121">
            <v>0</v>
          </cell>
          <cell r="M121">
            <v>300</v>
          </cell>
        </row>
        <row r="122">
          <cell r="B122">
            <v>370787</v>
          </cell>
          <cell r="C122">
            <v>3</v>
          </cell>
          <cell r="D122">
            <v>3</v>
          </cell>
          <cell r="E122" t="str">
            <v>EMERGENCY SERVICES HOSPITAL</v>
          </cell>
          <cell r="F122">
            <v>68</v>
          </cell>
          <cell r="G122">
            <v>300</v>
          </cell>
          <cell r="H122">
            <v>0</v>
          </cell>
          <cell r="I122">
            <v>0</v>
          </cell>
          <cell r="J122">
            <v>1135</v>
          </cell>
          <cell r="K122">
            <v>0</v>
          </cell>
          <cell r="L122">
            <v>0</v>
          </cell>
          <cell r="M122">
            <v>1135</v>
          </cell>
        </row>
        <row r="123">
          <cell r="B123">
            <v>444013</v>
          </cell>
          <cell r="C123">
            <v>3</v>
          </cell>
          <cell r="D123">
            <v>3</v>
          </cell>
          <cell r="E123" t="str">
            <v>EMERGENCY SERVICES HOSPITAL</v>
          </cell>
          <cell r="F123">
            <v>28</v>
          </cell>
          <cell r="G123">
            <v>300</v>
          </cell>
          <cell r="H123">
            <v>0</v>
          </cell>
          <cell r="I123">
            <v>0</v>
          </cell>
          <cell r="J123">
            <v>160</v>
          </cell>
          <cell r="K123">
            <v>0</v>
          </cell>
          <cell r="L123">
            <v>0</v>
          </cell>
          <cell r="M123">
            <v>300</v>
          </cell>
        </row>
        <row r="124">
          <cell r="B124">
            <v>301188</v>
          </cell>
          <cell r="C124">
            <v>3</v>
          </cell>
          <cell r="D124">
            <v>3</v>
          </cell>
          <cell r="E124" t="str">
            <v>EMERGENCY SERVICES HOSPITAL</v>
          </cell>
          <cell r="F124">
            <v>39</v>
          </cell>
          <cell r="G124">
            <v>300</v>
          </cell>
          <cell r="H124">
            <v>0</v>
          </cell>
          <cell r="I124">
            <v>0</v>
          </cell>
          <cell r="J124">
            <v>525</v>
          </cell>
          <cell r="K124">
            <v>0</v>
          </cell>
          <cell r="L124">
            <v>0</v>
          </cell>
          <cell r="M124">
            <v>525</v>
          </cell>
        </row>
        <row r="125">
          <cell r="B125">
            <v>301566</v>
          </cell>
          <cell r="C125">
            <v>3</v>
          </cell>
          <cell r="D125">
            <v>3</v>
          </cell>
          <cell r="E125" t="str">
            <v>EMERGENCY SERVICES HOSPITAL</v>
          </cell>
          <cell r="F125">
            <v>36</v>
          </cell>
          <cell r="G125">
            <v>300</v>
          </cell>
          <cell r="H125">
            <v>0</v>
          </cell>
          <cell r="I125">
            <v>0</v>
          </cell>
          <cell r="J125">
            <v>435</v>
          </cell>
          <cell r="K125">
            <v>0</v>
          </cell>
          <cell r="L125">
            <v>0</v>
          </cell>
          <cell r="M125">
            <v>435</v>
          </cell>
        </row>
        <row r="126">
          <cell r="B126">
            <v>190045</v>
          </cell>
          <cell r="C126">
            <v>3</v>
          </cell>
          <cell r="D126">
            <v>4</v>
          </cell>
          <cell r="E126" t="str">
            <v>HOSPITAL W/O EMERGENCY ROOM</v>
          </cell>
          <cell r="F126">
            <v>52</v>
          </cell>
          <cell r="G126">
            <v>100</v>
          </cell>
          <cell r="H126">
            <v>0</v>
          </cell>
          <cell r="I126">
            <v>0</v>
          </cell>
          <cell r="J126">
            <v>0</v>
          </cell>
          <cell r="K126">
            <v>835</v>
          </cell>
          <cell r="L126">
            <v>0</v>
          </cell>
          <cell r="M126">
            <v>835</v>
          </cell>
        </row>
        <row r="127">
          <cell r="B127">
            <v>190661</v>
          </cell>
          <cell r="C127">
            <v>3</v>
          </cell>
          <cell r="D127">
            <v>4</v>
          </cell>
          <cell r="E127" t="str">
            <v>HOSPITAL W/O EMERGENCY ROOM</v>
          </cell>
          <cell r="F127">
            <v>41</v>
          </cell>
          <cell r="G127">
            <v>100</v>
          </cell>
          <cell r="H127">
            <v>0</v>
          </cell>
          <cell r="I127">
            <v>0</v>
          </cell>
          <cell r="J127">
            <v>0</v>
          </cell>
          <cell r="K127">
            <v>585</v>
          </cell>
          <cell r="L127">
            <v>0</v>
          </cell>
          <cell r="M127">
            <v>585</v>
          </cell>
        </row>
        <row r="128">
          <cell r="B128">
            <v>190176</v>
          </cell>
          <cell r="C128">
            <v>3</v>
          </cell>
          <cell r="D128">
            <v>4</v>
          </cell>
          <cell r="E128" t="str">
            <v>HOSPITAL W/O EMERGENCY ROOM</v>
          </cell>
          <cell r="F128">
            <v>25</v>
          </cell>
          <cell r="G128">
            <v>100</v>
          </cell>
          <cell r="H128">
            <v>0</v>
          </cell>
          <cell r="I128">
            <v>0</v>
          </cell>
          <cell r="J128">
            <v>0</v>
          </cell>
          <cell r="K128">
            <v>40</v>
          </cell>
          <cell r="L128">
            <v>0</v>
          </cell>
          <cell r="M128">
            <v>100</v>
          </cell>
        </row>
        <row r="129">
          <cell r="B129">
            <v>100697</v>
          </cell>
          <cell r="C129">
            <v>1</v>
          </cell>
          <cell r="D129">
            <v>4</v>
          </cell>
          <cell r="E129" t="str">
            <v>HOSPITAL W/O EMERGENCY ROOM</v>
          </cell>
          <cell r="F129">
            <v>49</v>
          </cell>
          <cell r="G129">
            <v>100</v>
          </cell>
          <cell r="H129">
            <v>0</v>
          </cell>
          <cell r="I129">
            <v>0</v>
          </cell>
          <cell r="J129">
            <v>0</v>
          </cell>
          <cell r="K129">
            <v>775</v>
          </cell>
          <cell r="L129">
            <v>0</v>
          </cell>
          <cell r="M129">
            <v>775</v>
          </cell>
        </row>
        <row r="130">
          <cell r="B130">
            <v>301155</v>
          </cell>
          <cell r="C130">
            <v>3</v>
          </cell>
          <cell r="D130">
            <v>4</v>
          </cell>
          <cell r="E130" t="str">
            <v>HOSPITAL W/O EMERGENCY ROOM</v>
          </cell>
          <cell r="F130">
            <v>33</v>
          </cell>
          <cell r="G130">
            <v>100</v>
          </cell>
          <cell r="H130">
            <v>0</v>
          </cell>
          <cell r="I130">
            <v>0</v>
          </cell>
          <cell r="J130">
            <v>0</v>
          </cell>
          <cell r="K130">
            <v>340</v>
          </cell>
          <cell r="L130">
            <v>0</v>
          </cell>
          <cell r="M130">
            <v>340</v>
          </cell>
        </row>
        <row r="131">
          <cell r="B131">
            <v>190197</v>
          </cell>
          <cell r="C131">
            <v>3</v>
          </cell>
          <cell r="D131">
            <v>4</v>
          </cell>
          <cell r="E131" t="str">
            <v>HOSPITAL W/O EMERGENCY ROOM</v>
          </cell>
          <cell r="F131">
            <v>79</v>
          </cell>
          <cell r="G131">
            <v>100</v>
          </cell>
          <cell r="H131">
            <v>0</v>
          </cell>
          <cell r="I131">
            <v>0</v>
          </cell>
          <cell r="J131">
            <v>0</v>
          </cell>
          <cell r="K131">
            <v>1300</v>
          </cell>
          <cell r="L131">
            <v>0</v>
          </cell>
          <cell r="M131">
            <v>1300</v>
          </cell>
        </row>
        <row r="132">
          <cell r="B132">
            <v>190857</v>
          </cell>
          <cell r="C132">
            <v>3</v>
          </cell>
          <cell r="D132">
            <v>4</v>
          </cell>
          <cell r="E132" t="str">
            <v>HOSPITAL W/O EMERGENCY ROOM</v>
          </cell>
          <cell r="F132">
            <v>44</v>
          </cell>
          <cell r="G132">
            <v>100</v>
          </cell>
          <cell r="H132">
            <v>0</v>
          </cell>
          <cell r="I132">
            <v>0</v>
          </cell>
          <cell r="J132">
            <v>0</v>
          </cell>
          <cell r="K132">
            <v>675</v>
          </cell>
          <cell r="L132">
            <v>0</v>
          </cell>
          <cell r="M132">
            <v>675</v>
          </cell>
        </row>
        <row r="133">
          <cell r="B133">
            <v>240853</v>
          </cell>
          <cell r="C133">
            <v>3</v>
          </cell>
          <cell r="D133">
            <v>4</v>
          </cell>
          <cell r="E133" t="str">
            <v>HOSPITAL W/O EMERGENCY ROOM</v>
          </cell>
          <cell r="F133">
            <v>43</v>
          </cell>
          <cell r="G133">
            <v>100</v>
          </cell>
          <cell r="H133">
            <v>0</v>
          </cell>
          <cell r="I133">
            <v>0</v>
          </cell>
          <cell r="J133">
            <v>0</v>
          </cell>
          <cell r="K133">
            <v>645</v>
          </cell>
          <cell r="L133">
            <v>0</v>
          </cell>
          <cell r="M133">
            <v>645</v>
          </cell>
        </row>
        <row r="134">
          <cell r="B134">
            <v>150775</v>
          </cell>
          <cell r="C134">
            <v>3</v>
          </cell>
          <cell r="D134">
            <v>4</v>
          </cell>
          <cell r="E134" t="str">
            <v>HOSPITAL W/O EMERGENCY ROOM</v>
          </cell>
          <cell r="F134">
            <v>61</v>
          </cell>
          <cell r="G134">
            <v>100</v>
          </cell>
          <cell r="H134">
            <v>0</v>
          </cell>
          <cell r="I134">
            <v>0</v>
          </cell>
          <cell r="J134">
            <v>0</v>
          </cell>
          <cell r="K134">
            <v>1015</v>
          </cell>
          <cell r="L134">
            <v>0</v>
          </cell>
          <cell r="M134">
            <v>1015</v>
          </cell>
        </row>
        <row r="135">
          <cell r="B135">
            <v>304159</v>
          </cell>
          <cell r="C135">
            <v>3</v>
          </cell>
          <cell r="D135">
            <v>4</v>
          </cell>
          <cell r="E135" t="str">
            <v>HOSPITAL W/O EMERGENCY ROOM</v>
          </cell>
          <cell r="F135">
            <v>27</v>
          </cell>
          <cell r="G135">
            <v>100</v>
          </cell>
          <cell r="H135">
            <v>0</v>
          </cell>
          <cell r="I135">
            <v>0</v>
          </cell>
          <cell r="J135">
            <v>0</v>
          </cell>
          <cell r="K135">
            <v>120</v>
          </cell>
          <cell r="L135">
            <v>0</v>
          </cell>
          <cell r="M135">
            <v>120</v>
          </cell>
        </row>
        <row r="136">
          <cell r="B136">
            <v>190380</v>
          </cell>
          <cell r="C136">
            <v>3</v>
          </cell>
          <cell r="D136">
            <v>4</v>
          </cell>
          <cell r="E136" t="str">
            <v>HOSPITAL W/O EMERGENCY ROOM</v>
          </cell>
          <cell r="F136">
            <v>27</v>
          </cell>
          <cell r="G136">
            <v>100</v>
          </cell>
          <cell r="H136">
            <v>0</v>
          </cell>
          <cell r="I136">
            <v>0</v>
          </cell>
          <cell r="J136">
            <v>0</v>
          </cell>
          <cell r="K136">
            <v>120</v>
          </cell>
          <cell r="L136">
            <v>0</v>
          </cell>
          <cell r="M136">
            <v>120</v>
          </cell>
        </row>
        <row r="137">
          <cell r="B137">
            <v>320874</v>
          </cell>
          <cell r="C137">
            <v>1</v>
          </cell>
          <cell r="D137">
            <v>4</v>
          </cell>
          <cell r="E137" t="str">
            <v>HOSPITAL W/O EMERGENCY ROOM</v>
          </cell>
          <cell r="F137">
            <v>37</v>
          </cell>
          <cell r="G137">
            <v>100</v>
          </cell>
          <cell r="H137">
            <v>0</v>
          </cell>
          <cell r="I137">
            <v>0</v>
          </cell>
          <cell r="J137">
            <v>0</v>
          </cell>
          <cell r="K137">
            <v>465</v>
          </cell>
          <cell r="L137">
            <v>0</v>
          </cell>
          <cell r="M137">
            <v>465</v>
          </cell>
        </row>
        <row r="138">
          <cell r="B138">
            <v>220733</v>
          </cell>
          <cell r="C138">
            <v>1</v>
          </cell>
          <cell r="D138">
            <v>4</v>
          </cell>
          <cell r="E138" t="str">
            <v>HOSPITAL W/O EMERGENCY ROOM</v>
          </cell>
          <cell r="F138">
            <v>33</v>
          </cell>
          <cell r="G138">
            <v>100</v>
          </cell>
          <cell r="H138">
            <v>0</v>
          </cell>
          <cell r="I138">
            <v>0</v>
          </cell>
          <cell r="J138">
            <v>0</v>
          </cell>
          <cell r="K138">
            <v>340</v>
          </cell>
          <cell r="L138">
            <v>0</v>
          </cell>
          <cell r="M138">
            <v>340</v>
          </cell>
        </row>
        <row r="139">
          <cell r="B139">
            <v>150737</v>
          </cell>
          <cell r="C139">
            <v>1</v>
          </cell>
          <cell r="D139">
            <v>4</v>
          </cell>
          <cell r="E139" t="str">
            <v>HOSPITAL W/O EMERGENCY ROOM</v>
          </cell>
          <cell r="F139">
            <v>37</v>
          </cell>
          <cell r="G139">
            <v>100</v>
          </cell>
          <cell r="H139">
            <v>0</v>
          </cell>
          <cell r="I139">
            <v>0</v>
          </cell>
          <cell r="J139">
            <v>0</v>
          </cell>
          <cell r="K139">
            <v>465</v>
          </cell>
          <cell r="L139">
            <v>0</v>
          </cell>
          <cell r="M139">
            <v>465</v>
          </cell>
        </row>
        <row r="140">
          <cell r="B140">
            <v>100745</v>
          </cell>
          <cell r="C140">
            <v>1</v>
          </cell>
          <cell r="D140">
            <v>4</v>
          </cell>
          <cell r="E140" t="str">
            <v>HOSPITAL W/O EMERGENCY ROOM</v>
          </cell>
          <cell r="F140">
            <v>39</v>
          </cell>
          <cell r="G140">
            <v>100</v>
          </cell>
          <cell r="H140">
            <v>0</v>
          </cell>
          <cell r="I140">
            <v>0</v>
          </cell>
          <cell r="J140">
            <v>0</v>
          </cell>
          <cell r="K140">
            <v>525</v>
          </cell>
          <cell r="L140">
            <v>0</v>
          </cell>
          <cell r="M140">
            <v>525</v>
          </cell>
        </row>
        <row r="141">
          <cell r="B141">
            <v>191261</v>
          </cell>
          <cell r="C141">
            <v>1</v>
          </cell>
          <cell r="D141">
            <v>4</v>
          </cell>
          <cell r="E141" t="str">
            <v>HOSPITAL W/O EMERGENCY ROOM</v>
          </cell>
          <cell r="F141">
            <v>100</v>
          </cell>
          <cell r="G141">
            <v>100</v>
          </cell>
          <cell r="H141">
            <v>0</v>
          </cell>
          <cell r="I141">
            <v>0</v>
          </cell>
          <cell r="J141">
            <v>0</v>
          </cell>
          <cell r="K141">
            <v>1315</v>
          </cell>
          <cell r="L141">
            <v>0</v>
          </cell>
          <cell r="M141">
            <v>1315</v>
          </cell>
        </row>
        <row r="142">
          <cell r="B142">
            <v>191306</v>
          </cell>
          <cell r="C142">
            <v>1</v>
          </cell>
          <cell r="D142">
            <v>4</v>
          </cell>
          <cell r="E142" t="str">
            <v>HOSPITAL W/O EMERGENCY ROOM</v>
          </cell>
          <cell r="F142">
            <v>100</v>
          </cell>
          <cell r="G142">
            <v>100</v>
          </cell>
          <cell r="H142">
            <v>0</v>
          </cell>
          <cell r="I142">
            <v>0</v>
          </cell>
          <cell r="J142">
            <v>0</v>
          </cell>
          <cell r="K142">
            <v>1315</v>
          </cell>
          <cell r="L142">
            <v>0</v>
          </cell>
          <cell r="M142">
            <v>1315</v>
          </cell>
        </row>
        <row r="143">
          <cell r="B143">
            <v>190468</v>
          </cell>
          <cell r="C143">
            <v>3</v>
          </cell>
          <cell r="D143">
            <v>4</v>
          </cell>
          <cell r="E143" t="str">
            <v>HOSPITAL W/O EMERGENCY ROOM</v>
          </cell>
          <cell r="F143">
            <v>29</v>
          </cell>
          <cell r="G143">
            <v>100</v>
          </cell>
          <cell r="H143">
            <v>0</v>
          </cell>
          <cell r="I143">
            <v>0</v>
          </cell>
          <cell r="J143">
            <v>0</v>
          </cell>
          <cell r="K143">
            <v>200</v>
          </cell>
          <cell r="L143">
            <v>0</v>
          </cell>
          <cell r="M143">
            <v>200</v>
          </cell>
        </row>
        <row r="144">
          <cell r="B144">
            <v>190198</v>
          </cell>
          <cell r="C144">
            <v>3</v>
          </cell>
          <cell r="D144">
            <v>4</v>
          </cell>
          <cell r="E144" t="str">
            <v>HOSPITAL W/O EMERGENCY ROOM</v>
          </cell>
          <cell r="F144">
            <v>51</v>
          </cell>
          <cell r="G144">
            <v>100</v>
          </cell>
          <cell r="H144">
            <v>0</v>
          </cell>
          <cell r="I144">
            <v>0</v>
          </cell>
          <cell r="J144">
            <v>0</v>
          </cell>
          <cell r="K144">
            <v>815</v>
          </cell>
          <cell r="L144">
            <v>0</v>
          </cell>
          <cell r="M144">
            <v>815</v>
          </cell>
        </row>
        <row r="145">
          <cell r="B145">
            <v>190854</v>
          </cell>
          <cell r="C145">
            <v>3</v>
          </cell>
          <cell r="D145">
            <v>4</v>
          </cell>
          <cell r="E145" t="str">
            <v>HOSPITAL W/O EMERGENCY ROOM</v>
          </cell>
          <cell r="F145">
            <v>51</v>
          </cell>
          <cell r="G145">
            <v>100</v>
          </cell>
          <cell r="H145">
            <v>0</v>
          </cell>
          <cell r="I145">
            <v>0</v>
          </cell>
          <cell r="J145">
            <v>0</v>
          </cell>
          <cell r="K145">
            <v>815</v>
          </cell>
          <cell r="L145">
            <v>0</v>
          </cell>
          <cell r="M145">
            <v>815</v>
          </cell>
        </row>
        <row r="146">
          <cell r="B146">
            <v>450936</v>
          </cell>
          <cell r="C146">
            <v>1</v>
          </cell>
          <cell r="D146">
            <v>4</v>
          </cell>
          <cell r="E146" t="str">
            <v>HOSPITAL W/O EMERGENCY ROOM</v>
          </cell>
          <cell r="F146">
            <v>44</v>
          </cell>
          <cell r="G146">
            <v>100</v>
          </cell>
          <cell r="H146">
            <v>0</v>
          </cell>
          <cell r="I146">
            <v>0</v>
          </cell>
          <cell r="J146">
            <v>0</v>
          </cell>
          <cell r="K146">
            <v>675</v>
          </cell>
          <cell r="L146">
            <v>0</v>
          </cell>
          <cell r="M146">
            <v>675</v>
          </cell>
        </row>
        <row r="147">
          <cell r="B147">
            <v>150830</v>
          </cell>
          <cell r="C147">
            <v>5</v>
          </cell>
          <cell r="D147">
            <v>4</v>
          </cell>
          <cell r="E147" t="str">
            <v>HOSPITAL W/O EMERGENCY ROOM</v>
          </cell>
          <cell r="F147">
            <v>40</v>
          </cell>
          <cell r="G147">
            <v>100</v>
          </cell>
          <cell r="H147">
            <v>0</v>
          </cell>
          <cell r="I147">
            <v>0</v>
          </cell>
          <cell r="J147">
            <v>0</v>
          </cell>
          <cell r="K147">
            <v>555</v>
          </cell>
          <cell r="L147">
            <v>0</v>
          </cell>
          <cell r="M147">
            <v>555</v>
          </cell>
        </row>
        <row r="148">
          <cell r="B148">
            <v>196168</v>
          </cell>
          <cell r="C148">
            <v>2</v>
          </cell>
          <cell r="D148">
            <v>1</v>
          </cell>
          <cell r="E148" t="str">
            <v>CHILDREN'S (NONPUBLIC)</v>
          </cell>
          <cell r="F148">
            <v>47</v>
          </cell>
          <cell r="G148">
            <v>450</v>
          </cell>
          <cell r="H148">
            <v>450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450</v>
          </cell>
        </row>
        <row r="149">
          <cell r="B149">
            <v>500954</v>
          </cell>
          <cell r="C149">
            <v>3</v>
          </cell>
          <cell r="D149">
            <v>4</v>
          </cell>
          <cell r="E149" t="str">
            <v>HOSPITAL W/O EMERGENCY ROOM</v>
          </cell>
          <cell r="F149">
            <v>25</v>
          </cell>
          <cell r="G149">
            <v>100</v>
          </cell>
          <cell r="H149">
            <v>0</v>
          </cell>
          <cell r="I149">
            <v>0</v>
          </cell>
          <cell r="J149">
            <v>0</v>
          </cell>
          <cell r="K149">
            <v>40</v>
          </cell>
          <cell r="L149">
            <v>0</v>
          </cell>
          <cell r="M149">
            <v>100</v>
          </cell>
        </row>
        <row r="150">
          <cell r="B150">
            <v>250956</v>
          </cell>
          <cell r="C150">
            <v>1</v>
          </cell>
          <cell r="D150">
            <v>4</v>
          </cell>
          <cell r="E150" t="str">
            <v>HOSPITAL W/O EMERGENCY ROOM</v>
          </cell>
          <cell r="F150">
            <v>59</v>
          </cell>
          <cell r="G150">
            <v>100</v>
          </cell>
          <cell r="H150">
            <v>0</v>
          </cell>
          <cell r="I150">
            <v>0</v>
          </cell>
          <cell r="J150">
            <v>0</v>
          </cell>
          <cell r="K150">
            <v>975</v>
          </cell>
          <cell r="L150">
            <v>0</v>
          </cell>
          <cell r="M150">
            <v>975</v>
          </cell>
        </row>
        <row r="151">
          <cell r="B151">
            <v>190541</v>
          </cell>
          <cell r="C151">
            <v>3</v>
          </cell>
          <cell r="D151">
            <v>4</v>
          </cell>
          <cell r="E151" t="str">
            <v>HOSPITAL W/O EMERGENCY ROOM</v>
          </cell>
          <cell r="F151">
            <v>25</v>
          </cell>
          <cell r="G151">
            <v>100</v>
          </cell>
          <cell r="H151">
            <v>0</v>
          </cell>
          <cell r="I151">
            <v>0</v>
          </cell>
          <cell r="J151">
            <v>0</v>
          </cell>
          <cell r="K151">
            <v>40</v>
          </cell>
          <cell r="L151">
            <v>0</v>
          </cell>
          <cell r="M151">
            <v>100</v>
          </cell>
        </row>
        <row r="152">
          <cell r="B152">
            <v>361266</v>
          </cell>
          <cell r="C152">
            <v>1</v>
          </cell>
          <cell r="D152">
            <v>4</v>
          </cell>
          <cell r="E152" t="str">
            <v>HOSPITAL W/O EMERGENCY ROOM</v>
          </cell>
          <cell r="F152">
            <v>28</v>
          </cell>
          <cell r="G152">
            <v>100</v>
          </cell>
          <cell r="H152">
            <v>0</v>
          </cell>
          <cell r="I152">
            <v>0</v>
          </cell>
          <cell r="J152">
            <v>0</v>
          </cell>
          <cell r="K152">
            <v>160</v>
          </cell>
          <cell r="L152">
            <v>0</v>
          </cell>
          <cell r="M152">
            <v>160</v>
          </cell>
        </row>
        <row r="153">
          <cell r="B153">
            <v>560501</v>
          </cell>
          <cell r="C153">
            <v>3</v>
          </cell>
          <cell r="D153">
            <v>4</v>
          </cell>
          <cell r="E153" t="str">
            <v>HOSPITAL W/O EMERGENCY ROOM</v>
          </cell>
          <cell r="F153">
            <v>26</v>
          </cell>
          <cell r="G153">
            <v>100</v>
          </cell>
          <cell r="H153">
            <v>0</v>
          </cell>
          <cell r="I153">
            <v>0</v>
          </cell>
          <cell r="J153">
            <v>0</v>
          </cell>
          <cell r="K153">
            <v>80</v>
          </cell>
          <cell r="L153">
            <v>0</v>
          </cell>
          <cell r="M153">
            <v>100</v>
          </cell>
        </row>
        <row r="154">
          <cell r="B154">
            <v>301242</v>
          </cell>
          <cell r="C154">
            <v>3</v>
          </cell>
          <cell r="D154">
            <v>4</v>
          </cell>
          <cell r="E154" t="str">
            <v>HOSPITAL W/O EMERGENCY ROOM</v>
          </cell>
          <cell r="F154">
            <v>25</v>
          </cell>
          <cell r="G154">
            <v>100</v>
          </cell>
          <cell r="H154">
            <v>0</v>
          </cell>
          <cell r="I154">
            <v>0</v>
          </cell>
          <cell r="J154">
            <v>0</v>
          </cell>
          <cell r="K154">
            <v>40</v>
          </cell>
          <cell r="L154">
            <v>0</v>
          </cell>
          <cell r="M154">
            <v>100</v>
          </cell>
        </row>
        <row r="155">
          <cell r="B155">
            <v>190581</v>
          </cell>
          <cell r="C155">
            <v>3</v>
          </cell>
          <cell r="D155">
            <v>4</v>
          </cell>
          <cell r="E155" t="str">
            <v>HOSPITAL W/O EMERGENCY ROOM</v>
          </cell>
          <cell r="F155">
            <v>28</v>
          </cell>
          <cell r="G155">
            <v>100</v>
          </cell>
          <cell r="H155">
            <v>0</v>
          </cell>
          <cell r="I155">
            <v>0</v>
          </cell>
          <cell r="J155">
            <v>0</v>
          </cell>
          <cell r="K155">
            <v>160</v>
          </cell>
          <cell r="L155">
            <v>0</v>
          </cell>
          <cell r="M155">
            <v>160</v>
          </cell>
        </row>
        <row r="156">
          <cell r="B156">
            <v>190307</v>
          </cell>
          <cell r="C156">
            <v>3</v>
          </cell>
          <cell r="D156">
            <v>4</v>
          </cell>
          <cell r="E156" t="str">
            <v>HOSPITAL W/O EMERGENCY ROOM</v>
          </cell>
          <cell r="F156">
            <v>41</v>
          </cell>
          <cell r="G156">
            <v>100</v>
          </cell>
          <cell r="H156">
            <v>0</v>
          </cell>
          <cell r="I156">
            <v>0</v>
          </cell>
          <cell r="J156">
            <v>0</v>
          </cell>
          <cell r="K156">
            <v>585</v>
          </cell>
          <cell r="L156">
            <v>0</v>
          </cell>
          <cell r="M156">
            <v>585</v>
          </cell>
        </row>
        <row r="157">
          <cell r="B157">
            <v>190681</v>
          </cell>
          <cell r="C157">
            <v>3</v>
          </cell>
          <cell r="D157">
            <v>4</v>
          </cell>
          <cell r="E157" t="str">
            <v>HOSPITAL W/O EMERGENCY ROOM</v>
          </cell>
          <cell r="F157">
            <v>48</v>
          </cell>
          <cell r="G157">
            <v>100</v>
          </cell>
          <cell r="H157">
            <v>0</v>
          </cell>
          <cell r="I157">
            <v>0</v>
          </cell>
          <cell r="J157">
            <v>0</v>
          </cell>
          <cell r="K157">
            <v>755</v>
          </cell>
          <cell r="L157">
            <v>0</v>
          </cell>
          <cell r="M157">
            <v>755</v>
          </cell>
        </row>
        <row r="158">
          <cell r="B158">
            <v>301314</v>
          </cell>
          <cell r="C158">
            <v>3</v>
          </cell>
          <cell r="D158">
            <v>4</v>
          </cell>
          <cell r="E158" t="str">
            <v>HOSPITAL W/O EMERGENCY ROOM</v>
          </cell>
          <cell r="F158">
            <v>100</v>
          </cell>
          <cell r="G158">
            <v>100</v>
          </cell>
          <cell r="H158">
            <v>0</v>
          </cell>
          <cell r="I158">
            <v>0</v>
          </cell>
          <cell r="J158">
            <v>0</v>
          </cell>
          <cell r="K158">
            <v>1315</v>
          </cell>
          <cell r="L158">
            <v>0</v>
          </cell>
          <cell r="M158">
            <v>1315</v>
          </cell>
        </row>
        <row r="159">
          <cell r="B159">
            <v>100793</v>
          </cell>
          <cell r="C159">
            <v>3</v>
          </cell>
          <cell r="D159">
            <v>4</v>
          </cell>
          <cell r="E159" t="str">
            <v>HOSPITAL W/O EMERGENCY ROOM</v>
          </cell>
          <cell r="F159">
            <v>30</v>
          </cell>
          <cell r="G159">
            <v>100</v>
          </cell>
          <cell r="H159">
            <v>0</v>
          </cell>
          <cell r="I159">
            <v>0</v>
          </cell>
          <cell r="J159">
            <v>0</v>
          </cell>
          <cell r="K159">
            <v>235</v>
          </cell>
          <cell r="L159">
            <v>0</v>
          </cell>
          <cell r="M159">
            <v>235</v>
          </cell>
        </row>
        <row r="160">
          <cell r="B160">
            <v>100797</v>
          </cell>
          <cell r="C160">
            <v>1</v>
          </cell>
          <cell r="D160">
            <v>4</v>
          </cell>
          <cell r="E160" t="str">
            <v>HOSPITAL W/O EMERGENCY ROOM</v>
          </cell>
          <cell r="F160">
            <v>30</v>
          </cell>
          <cell r="G160">
            <v>100</v>
          </cell>
          <cell r="H160">
            <v>0</v>
          </cell>
          <cell r="I160">
            <v>0</v>
          </cell>
          <cell r="J160">
            <v>0</v>
          </cell>
          <cell r="K160">
            <v>235</v>
          </cell>
          <cell r="L160">
            <v>0</v>
          </cell>
          <cell r="M160">
            <v>235</v>
          </cell>
        </row>
        <row r="161">
          <cell r="B161">
            <v>461024</v>
          </cell>
          <cell r="C161">
            <v>1</v>
          </cell>
          <cell r="D161">
            <v>4</v>
          </cell>
          <cell r="E161" t="str">
            <v>HOSPITAL W/O EMERGENCY ROOM</v>
          </cell>
          <cell r="F161">
            <v>64</v>
          </cell>
          <cell r="G161">
            <v>100</v>
          </cell>
          <cell r="H161">
            <v>0</v>
          </cell>
          <cell r="I161">
            <v>0</v>
          </cell>
          <cell r="J161">
            <v>0</v>
          </cell>
          <cell r="K161">
            <v>1075</v>
          </cell>
          <cell r="L161">
            <v>0</v>
          </cell>
          <cell r="M161">
            <v>1075</v>
          </cell>
        </row>
        <row r="162">
          <cell r="B162">
            <v>141338</v>
          </cell>
          <cell r="C162">
            <v>1</v>
          </cell>
          <cell r="D162">
            <v>4</v>
          </cell>
          <cell r="E162" t="str">
            <v>HOSPITAL W/O EMERGENCY ROOM</v>
          </cell>
          <cell r="F162">
            <v>53</v>
          </cell>
          <cell r="G162">
            <v>100</v>
          </cell>
          <cell r="H162">
            <v>0</v>
          </cell>
          <cell r="I162">
            <v>0</v>
          </cell>
          <cell r="J162">
            <v>0</v>
          </cell>
          <cell r="K162">
            <v>855</v>
          </cell>
          <cell r="L162">
            <v>0</v>
          </cell>
          <cell r="M162">
            <v>855</v>
          </cell>
        </row>
        <row r="163">
          <cell r="B163">
            <v>250955</v>
          </cell>
          <cell r="C163">
            <v>1</v>
          </cell>
          <cell r="D163">
            <v>4</v>
          </cell>
          <cell r="E163" t="str">
            <v>HOSPITAL W/O EMERGENCY ROOM</v>
          </cell>
          <cell r="F163">
            <v>60</v>
          </cell>
          <cell r="G163">
            <v>100</v>
          </cell>
          <cell r="H163">
            <v>0</v>
          </cell>
          <cell r="I163">
            <v>0</v>
          </cell>
          <cell r="J163">
            <v>0</v>
          </cell>
          <cell r="K163">
            <v>995</v>
          </cell>
          <cell r="L163">
            <v>0</v>
          </cell>
          <cell r="M163">
            <v>995</v>
          </cell>
        </row>
        <row r="164">
          <cell r="B164">
            <v>150808</v>
          </cell>
          <cell r="C164">
            <v>1</v>
          </cell>
          <cell r="D164">
            <v>4</v>
          </cell>
          <cell r="E164" t="str">
            <v>HOSPITAL W/O EMERGENCY ROOM</v>
          </cell>
          <cell r="F164">
            <v>39</v>
          </cell>
          <cell r="G164">
            <v>100</v>
          </cell>
          <cell r="H164">
            <v>0</v>
          </cell>
          <cell r="I164">
            <v>0</v>
          </cell>
          <cell r="J164">
            <v>0</v>
          </cell>
          <cell r="K164">
            <v>525</v>
          </cell>
          <cell r="L164">
            <v>0</v>
          </cell>
          <cell r="M164">
            <v>525</v>
          </cell>
        </row>
        <row r="165">
          <cell r="B165">
            <v>531059</v>
          </cell>
          <cell r="C165">
            <v>1</v>
          </cell>
          <cell r="D165">
            <v>4</v>
          </cell>
          <cell r="E165" t="str">
            <v>HOSPITAL W/O EMERGENCY ROOM</v>
          </cell>
          <cell r="F165">
            <v>25</v>
          </cell>
          <cell r="G165">
            <v>100</v>
          </cell>
          <cell r="H165">
            <v>0</v>
          </cell>
          <cell r="I165">
            <v>0</v>
          </cell>
          <cell r="J165">
            <v>0</v>
          </cell>
          <cell r="K165">
            <v>40</v>
          </cell>
          <cell r="L165">
            <v>0</v>
          </cell>
          <cell r="M165">
            <v>100</v>
          </cell>
        </row>
        <row r="166">
          <cell r="B166">
            <v>301357</v>
          </cell>
          <cell r="C166">
            <v>3</v>
          </cell>
          <cell r="D166">
            <v>4</v>
          </cell>
          <cell r="E166" t="str">
            <v>HOSPITAL W/O EMERGENCY ROOM</v>
          </cell>
          <cell r="F166">
            <v>27</v>
          </cell>
          <cell r="G166">
            <v>100</v>
          </cell>
          <cell r="H166">
            <v>0</v>
          </cell>
          <cell r="I166">
            <v>0</v>
          </cell>
          <cell r="J166">
            <v>0</v>
          </cell>
          <cell r="K166">
            <v>120</v>
          </cell>
          <cell r="L166">
            <v>0</v>
          </cell>
          <cell r="M166">
            <v>120</v>
          </cell>
        </row>
        <row r="167">
          <cell r="B167">
            <v>304079</v>
          </cell>
          <cell r="C167">
            <v>3</v>
          </cell>
          <cell r="D167">
            <v>4</v>
          </cell>
          <cell r="E167" t="str">
            <v>HOSPITAL W/O EMERGENCY ROOM</v>
          </cell>
          <cell r="F167">
            <v>57</v>
          </cell>
          <cell r="G167">
            <v>100</v>
          </cell>
          <cell r="H167">
            <v>0</v>
          </cell>
          <cell r="I167">
            <v>0</v>
          </cell>
          <cell r="J167">
            <v>0</v>
          </cell>
          <cell r="K167">
            <v>935</v>
          </cell>
          <cell r="L167">
            <v>0</v>
          </cell>
          <cell r="M167">
            <v>935</v>
          </cell>
        </row>
        <row r="168">
          <cell r="B168">
            <v>190020</v>
          </cell>
          <cell r="C168">
            <v>3</v>
          </cell>
          <cell r="D168">
            <v>5</v>
          </cell>
          <cell r="E168" t="str">
            <v>ACUTE PSYCH/ALC/REHAB</v>
          </cell>
          <cell r="F168">
            <v>46</v>
          </cell>
          <cell r="G168">
            <v>50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139</v>
          </cell>
          <cell r="M168">
            <v>139</v>
          </cell>
        </row>
        <row r="169">
          <cell r="B169">
            <v>342392</v>
          </cell>
          <cell r="C169">
            <v>3</v>
          </cell>
          <cell r="D169">
            <v>5</v>
          </cell>
          <cell r="E169" t="str">
            <v>ACUTE PSYCH/ALC/REHAB</v>
          </cell>
          <cell r="F169">
            <v>28</v>
          </cell>
          <cell r="G169">
            <v>50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40</v>
          </cell>
          <cell r="M169">
            <v>50</v>
          </cell>
        </row>
        <row r="170">
          <cell r="B170">
            <v>481015</v>
          </cell>
          <cell r="C170">
            <v>3</v>
          </cell>
          <cell r="D170">
            <v>5</v>
          </cell>
          <cell r="E170" t="str">
            <v>ACUTE PSYCH/ALC/REHAB</v>
          </cell>
          <cell r="F170">
            <v>32</v>
          </cell>
          <cell r="G170">
            <v>50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71</v>
          </cell>
          <cell r="M170">
            <v>71</v>
          </cell>
        </row>
        <row r="171">
          <cell r="B171">
            <v>364050</v>
          </cell>
          <cell r="C171">
            <v>3</v>
          </cell>
          <cell r="D171">
            <v>5</v>
          </cell>
          <cell r="E171" t="str">
            <v>ACUTE PSYCH/ALC/REHAB</v>
          </cell>
          <cell r="F171">
            <v>42</v>
          </cell>
          <cell r="G171">
            <v>50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125</v>
          </cell>
          <cell r="M171">
            <v>125</v>
          </cell>
        </row>
        <row r="172">
          <cell r="B172">
            <v>104008</v>
          </cell>
          <cell r="C172">
            <v>3</v>
          </cell>
          <cell r="D172">
            <v>5</v>
          </cell>
          <cell r="E172" t="str">
            <v>ACUTE PSYCH/ALC/REHAB</v>
          </cell>
          <cell r="F172">
            <v>31</v>
          </cell>
          <cell r="G172">
            <v>50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64</v>
          </cell>
          <cell r="M172">
            <v>64</v>
          </cell>
        </row>
        <row r="173">
          <cell r="B173">
            <v>190163</v>
          </cell>
          <cell r="C173">
            <v>3</v>
          </cell>
          <cell r="D173">
            <v>5</v>
          </cell>
          <cell r="E173" t="str">
            <v>ACUTE PSYCH/ALC/REHAB</v>
          </cell>
          <cell r="F173">
            <v>48</v>
          </cell>
          <cell r="G173">
            <v>50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143</v>
          </cell>
          <cell r="M173">
            <v>143</v>
          </cell>
        </row>
        <row r="174">
          <cell r="B174">
            <v>190184</v>
          </cell>
          <cell r="C174">
            <v>3</v>
          </cell>
          <cell r="D174">
            <v>5</v>
          </cell>
          <cell r="E174" t="str">
            <v>ACUTE PSYCH/ALC/REHAB</v>
          </cell>
          <cell r="F174">
            <v>36</v>
          </cell>
          <cell r="G174">
            <v>50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95</v>
          </cell>
          <cell r="M174">
            <v>95</v>
          </cell>
        </row>
        <row r="175">
          <cell r="B175">
            <v>190317</v>
          </cell>
          <cell r="C175">
            <v>3</v>
          </cell>
          <cell r="D175">
            <v>5</v>
          </cell>
          <cell r="E175" t="str">
            <v>ACUTE PSYCH/ALC/REHAB</v>
          </cell>
          <cell r="F175">
            <v>42</v>
          </cell>
          <cell r="G175">
            <v>50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125</v>
          </cell>
          <cell r="M175">
            <v>125</v>
          </cell>
        </row>
        <row r="176">
          <cell r="B176">
            <v>190150</v>
          </cell>
          <cell r="C176">
            <v>3</v>
          </cell>
          <cell r="D176">
            <v>5</v>
          </cell>
          <cell r="E176" t="str">
            <v>ACUTE PSYCH/ALC/REHAB</v>
          </cell>
          <cell r="F176">
            <v>63</v>
          </cell>
          <cell r="G176">
            <v>50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173</v>
          </cell>
          <cell r="M176">
            <v>173</v>
          </cell>
        </row>
        <row r="177">
          <cell r="B177">
            <v>190605</v>
          </cell>
          <cell r="C177">
            <v>3</v>
          </cell>
          <cell r="D177">
            <v>5</v>
          </cell>
          <cell r="E177" t="str">
            <v>ACUTE PSYCH/ALC/REHAB</v>
          </cell>
          <cell r="F177">
            <v>25</v>
          </cell>
          <cell r="G177">
            <v>50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10</v>
          </cell>
          <cell r="M177">
            <v>50</v>
          </cell>
        </row>
        <row r="178">
          <cell r="B178">
            <v>424002</v>
          </cell>
          <cell r="C178">
            <v>1</v>
          </cell>
          <cell r="D178">
            <v>5</v>
          </cell>
          <cell r="E178" t="str">
            <v>ACUTE PSYCH/ALC/REHAB</v>
          </cell>
          <cell r="F178">
            <v>100</v>
          </cell>
          <cell r="G178">
            <v>50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191</v>
          </cell>
          <cell r="M178">
            <v>191</v>
          </cell>
        </row>
        <row r="179">
          <cell r="B179">
            <v>124004</v>
          </cell>
          <cell r="C179">
            <v>1</v>
          </cell>
          <cell r="D179">
            <v>5</v>
          </cell>
          <cell r="E179" t="str">
            <v>ACUTE PSYCH/ALC/REHAB</v>
          </cell>
          <cell r="F179">
            <v>65</v>
          </cell>
          <cell r="G179">
            <v>50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176</v>
          </cell>
          <cell r="M179">
            <v>176</v>
          </cell>
        </row>
        <row r="180">
          <cell r="B180">
            <v>451019</v>
          </cell>
          <cell r="C180">
            <v>1</v>
          </cell>
          <cell r="D180">
            <v>5</v>
          </cell>
          <cell r="E180" t="str">
            <v>ACUTE PSYCH/ALC/REHAB</v>
          </cell>
          <cell r="F180">
            <v>43</v>
          </cell>
          <cell r="G180">
            <v>50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130</v>
          </cell>
          <cell r="M180">
            <v>130</v>
          </cell>
        </row>
        <row r="181">
          <cell r="B181">
            <v>484028</v>
          </cell>
          <cell r="C181">
            <v>3</v>
          </cell>
          <cell r="D181">
            <v>5</v>
          </cell>
          <cell r="E181" t="str">
            <v>ACUTE PSYCH/ALC/REHAB</v>
          </cell>
          <cell r="F181">
            <v>66</v>
          </cell>
          <cell r="G181">
            <v>50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177</v>
          </cell>
          <cell r="M181">
            <v>177</v>
          </cell>
        </row>
        <row r="182">
          <cell r="B182">
            <v>190930</v>
          </cell>
          <cell r="C182">
            <v>1</v>
          </cell>
          <cell r="D182">
            <v>5</v>
          </cell>
          <cell r="E182" t="str">
            <v>ACUTE PSYCH/ALC/REHAB</v>
          </cell>
          <cell r="F182">
            <v>39</v>
          </cell>
          <cell r="G182">
            <v>50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110</v>
          </cell>
          <cell r="M182">
            <v>110</v>
          </cell>
        </row>
      </sheetData>
      <sheetData sheetId="7" refreshError="1">
        <row r="31">
          <cell r="B31">
            <v>10846</v>
          </cell>
          <cell r="C31">
            <v>1</v>
          </cell>
          <cell r="D31">
            <v>91489461</v>
          </cell>
          <cell r="E31">
            <v>160106556</v>
          </cell>
          <cell r="F31">
            <v>160106556</v>
          </cell>
        </row>
        <row r="32">
          <cell r="B32">
            <v>190017</v>
          </cell>
          <cell r="C32">
            <v>3</v>
          </cell>
          <cell r="D32">
            <v>8217684</v>
          </cell>
          <cell r="E32">
            <v>0</v>
          </cell>
          <cell r="F32">
            <v>8217684</v>
          </cell>
        </row>
        <row r="33">
          <cell r="B33">
            <v>301097</v>
          </cell>
          <cell r="C33">
            <v>3</v>
          </cell>
          <cell r="D33">
            <v>4252548</v>
          </cell>
          <cell r="E33">
            <v>0</v>
          </cell>
          <cell r="F33">
            <v>4252548</v>
          </cell>
        </row>
        <row r="34">
          <cell r="B34">
            <v>190034</v>
          </cell>
          <cell r="C34">
            <v>1</v>
          </cell>
          <cell r="D34">
            <v>13885811</v>
          </cell>
          <cell r="E34">
            <v>24300168</v>
          </cell>
          <cell r="F34">
            <v>24300168</v>
          </cell>
        </row>
        <row r="35">
          <cell r="B35">
            <v>364231</v>
          </cell>
          <cell r="C35">
            <v>1</v>
          </cell>
          <cell r="D35">
            <v>84435523</v>
          </cell>
          <cell r="E35">
            <v>147762166</v>
          </cell>
          <cell r="F35">
            <v>147762166</v>
          </cell>
        </row>
        <row r="36">
          <cell r="B36">
            <v>190045</v>
          </cell>
          <cell r="C36">
            <v>3</v>
          </cell>
          <cell r="D36">
            <v>1910826</v>
          </cell>
          <cell r="E36">
            <v>0</v>
          </cell>
          <cell r="F36">
            <v>1910826</v>
          </cell>
        </row>
        <row r="37">
          <cell r="B37">
            <v>190066</v>
          </cell>
          <cell r="C37">
            <v>3</v>
          </cell>
          <cell r="D37">
            <v>10238307</v>
          </cell>
          <cell r="E37">
            <v>0</v>
          </cell>
          <cell r="F37">
            <v>10238307</v>
          </cell>
        </row>
        <row r="38">
          <cell r="B38">
            <v>190081</v>
          </cell>
          <cell r="C38">
            <v>3</v>
          </cell>
          <cell r="D38">
            <v>13409867</v>
          </cell>
          <cell r="E38">
            <v>0</v>
          </cell>
          <cell r="F38">
            <v>13409867</v>
          </cell>
        </row>
        <row r="39">
          <cell r="B39">
            <v>190020</v>
          </cell>
          <cell r="C39">
            <v>3</v>
          </cell>
          <cell r="D39">
            <v>-110643</v>
          </cell>
          <cell r="E39">
            <v>0</v>
          </cell>
          <cell r="F39">
            <v>0</v>
          </cell>
        </row>
        <row r="40">
          <cell r="B40">
            <v>342392</v>
          </cell>
          <cell r="C40">
            <v>3</v>
          </cell>
          <cell r="D40">
            <v>1545451</v>
          </cell>
          <cell r="E40">
            <v>0</v>
          </cell>
          <cell r="F40">
            <v>1545451</v>
          </cell>
        </row>
        <row r="41">
          <cell r="B41">
            <v>190125</v>
          </cell>
          <cell r="C41">
            <v>3</v>
          </cell>
          <cell r="D41">
            <v>42684628</v>
          </cell>
          <cell r="E41">
            <v>0</v>
          </cell>
          <cell r="F41">
            <v>42684628</v>
          </cell>
        </row>
        <row r="42">
          <cell r="B42">
            <v>481015</v>
          </cell>
          <cell r="C42">
            <v>3</v>
          </cell>
          <cell r="D42">
            <v>733948</v>
          </cell>
          <cell r="E42">
            <v>0</v>
          </cell>
          <cell r="F42">
            <v>733948</v>
          </cell>
        </row>
        <row r="43">
          <cell r="B43">
            <v>364050</v>
          </cell>
          <cell r="C43">
            <v>3</v>
          </cell>
          <cell r="D43">
            <v>540649</v>
          </cell>
          <cell r="E43">
            <v>0</v>
          </cell>
          <cell r="F43">
            <v>540649</v>
          </cell>
        </row>
        <row r="44">
          <cell r="B44">
            <v>104008</v>
          </cell>
          <cell r="C44">
            <v>3</v>
          </cell>
          <cell r="D44">
            <v>888903</v>
          </cell>
          <cell r="E44">
            <v>0</v>
          </cell>
          <cell r="F44">
            <v>888903</v>
          </cell>
        </row>
        <row r="45">
          <cell r="B45">
            <v>160787</v>
          </cell>
          <cell r="C45">
            <v>3</v>
          </cell>
          <cell r="D45">
            <v>9905666</v>
          </cell>
          <cell r="E45">
            <v>0</v>
          </cell>
          <cell r="F45">
            <v>9905666</v>
          </cell>
        </row>
        <row r="46">
          <cell r="B46">
            <v>190163</v>
          </cell>
          <cell r="C46">
            <v>3</v>
          </cell>
          <cell r="D46">
            <v>1000389</v>
          </cell>
          <cell r="E46">
            <v>0</v>
          </cell>
          <cell r="F46">
            <v>1000389</v>
          </cell>
        </row>
        <row r="47">
          <cell r="B47">
            <v>370673</v>
          </cell>
          <cell r="C47">
            <v>2</v>
          </cell>
          <cell r="D47">
            <v>44646734</v>
          </cell>
          <cell r="E47">
            <v>0</v>
          </cell>
          <cell r="F47">
            <v>44646734</v>
          </cell>
        </row>
        <row r="48">
          <cell r="B48">
            <v>304113</v>
          </cell>
          <cell r="C48">
            <v>3</v>
          </cell>
          <cell r="D48">
            <v>1879105</v>
          </cell>
          <cell r="E48">
            <v>0</v>
          </cell>
          <cell r="F48">
            <v>1879105</v>
          </cell>
        </row>
        <row r="49">
          <cell r="B49">
            <v>204019</v>
          </cell>
          <cell r="C49">
            <v>2</v>
          </cell>
          <cell r="D49">
            <v>22917493</v>
          </cell>
          <cell r="E49">
            <v>0</v>
          </cell>
          <cell r="F49">
            <v>22917493</v>
          </cell>
        </row>
        <row r="50">
          <cell r="B50">
            <v>10776</v>
          </cell>
          <cell r="C50">
            <v>2</v>
          </cell>
          <cell r="D50">
            <v>37877261</v>
          </cell>
          <cell r="E50">
            <v>0</v>
          </cell>
          <cell r="F50">
            <v>37877261</v>
          </cell>
        </row>
        <row r="51">
          <cell r="B51">
            <v>190170</v>
          </cell>
          <cell r="C51">
            <v>2</v>
          </cell>
          <cell r="D51">
            <v>78208965</v>
          </cell>
          <cell r="E51">
            <v>0</v>
          </cell>
          <cell r="F51">
            <v>78208965</v>
          </cell>
        </row>
        <row r="52">
          <cell r="B52">
            <v>300032</v>
          </cell>
          <cell r="C52">
            <v>2</v>
          </cell>
          <cell r="D52">
            <v>16983803</v>
          </cell>
          <cell r="E52">
            <v>0</v>
          </cell>
          <cell r="F52">
            <v>16983803</v>
          </cell>
        </row>
        <row r="53">
          <cell r="B53">
            <v>190636</v>
          </cell>
          <cell r="C53">
            <v>3</v>
          </cell>
          <cell r="D53">
            <v>40115508</v>
          </cell>
          <cell r="E53">
            <v>0</v>
          </cell>
          <cell r="F53">
            <v>40115508</v>
          </cell>
        </row>
        <row r="54">
          <cell r="B54">
            <v>190661</v>
          </cell>
          <cell r="C54">
            <v>3</v>
          </cell>
          <cell r="D54">
            <v>10361953</v>
          </cell>
          <cell r="E54">
            <v>0</v>
          </cell>
          <cell r="F54">
            <v>10361953</v>
          </cell>
        </row>
        <row r="55">
          <cell r="B55">
            <v>190176</v>
          </cell>
          <cell r="C55">
            <v>3</v>
          </cell>
          <cell r="D55">
            <v>35987844</v>
          </cell>
          <cell r="E55">
            <v>0</v>
          </cell>
          <cell r="F55">
            <v>35987844</v>
          </cell>
        </row>
        <row r="56">
          <cell r="B56">
            <v>100697</v>
          </cell>
          <cell r="C56">
            <v>1</v>
          </cell>
          <cell r="D56">
            <v>3846707</v>
          </cell>
          <cell r="E56">
            <v>6731737</v>
          </cell>
          <cell r="F56">
            <v>6731737</v>
          </cell>
        </row>
        <row r="57">
          <cell r="B57">
            <v>190766</v>
          </cell>
          <cell r="C57">
            <v>3</v>
          </cell>
          <cell r="D57">
            <v>-1066443</v>
          </cell>
          <cell r="E57">
            <v>0</v>
          </cell>
          <cell r="F57">
            <v>0</v>
          </cell>
        </row>
        <row r="58">
          <cell r="B58">
            <v>301258</v>
          </cell>
          <cell r="C58">
            <v>3</v>
          </cell>
          <cell r="D58">
            <v>23959786</v>
          </cell>
          <cell r="E58">
            <v>0</v>
          </cell>
          <cell r="F58">
            <v>23959786</v>
          </cell>
        </row>
        <row r="59">
          <cell r="B59">
            <v>190184</v>
          </cell>
          <cell r="C59">
            <v>3</v>
          </cell>
          <cell r="D59">
            <v>3494490</v>
          </cell>
          <cell r="E59">
            <v>0</v>
          </cell>
          <cell r="F59">
            <v>3494490</v>
          </cell>
        </row>
        <row r="60">
          <cell r="B60">
            <v>301155</v>
          </cell>
          <cell r="C60">
            <v>3</v>
          </cell>
          <cell r="D60">
            <v>6755279</v>
          </cell>
          <cell r="E60">
            <v>0</v>
          </cell>
          <cell r="F60">
            <v>6755279</v>
          </cell>
        </row>
        <row r="61">
          <cell r="B61">
            <v>190197</v>
          </cell>
          <cell r="C61">
            <v>3</v>
          </cell>
          <cell r="D61">
            <v>15657813</v>
          </cell>
          <cell r="E61">
            <v>0</v>
          </cell>
          <cell r="F61">
            <v>15657813</v>
          </cell>
        </row>
        <row r="62">
          <cell r="B62">
            <v>361323</v>
          </cell>
          <cell r="C62">
            <v>3</v>
          </cell>
          <cell r="D62">
            <v>28391461</v>
          </cell>
          <cell r="E62">
            <v>0</v>
          </cell>
          <cell r="F62">
            <v>28391461</v>
          </cell>
        </row>
        <row r="63">
          <cell r="B63">
            <v>70924</v>
          </cell>
          <cell r="C63">
            <v>1</v>
          </cell>
          <cell r="D63">
            <v>102415996</v>
          </cell>
          <cell r="E63">
            <v>179227993</v>
          </cell>
          <cell r="F63">
            <v>179227993</v>
          </cell>
        </row>
        <row r="64">
          <cell r="B64">
            <v>190230</v>
          </cell>
          <cell r="C64">
            <v>3</v>
          </cell>
          <cell r="D64">
            <v>28216109</v>
          </cell>
          <cell r="E64">
            <v>0</v>
          </cell>
          <cell r="F64">
            <v>28216109</v>
          </cell>
        </row>
        <row r="65">
          <cell r="B65">
            <v>150706</v>
          </cell>
          <cell r="C65">
            <v>3</v>
          </cell>
          <cell r="D65">
            <v>10048754</v>
          </cell>
          <cell r="E65">
            <v>0</v>
          </cell>
          <cell r="F65">
            <v>10048754</v>
          </cell>
        </row>
        <row r="66">
          <cell r="B66">
            <v>190857</v>
          </cell>
          <cell r="C66">
            <v>3</v>
          </cell>
          <cell r="D66">
            <v>5533195</v>
          </cell>
          <cell r="E66">
            <v>0</v>
          </cell>
          <cell r="F66">
            <v>5533195</v>
          </cell>
        </row>
        <row r="67">
          <cell r="B67">
            <v>500852</v>
          </cell>
          <cell r="C67">
            <v>3</v>
          </cell>
          <cell r="D67">
            <v>21644503</v>
          </cell>
          <cell r="E67">
            <v>0</v>
          </cell>
          <cell r="F67">
            <v>21644503</v>
          </cell>
        </row>
        <row r="68">
          <cell r="B68">
            <v>240853</v>
          </cell>
          <cell r="C68">
            <v>3</v>
          </cell>
          <cell r="D68">
            <v>655456</v>
          </cell>
          <cell r="E68">
            <v>0</v>
          </cell>
          <cell r="F68">
            <v>655456</v>
          </cell>
        </row>
        <row r="69">
          <cell r="B69">
            <v>190256</v>
          </cell>
          <cell r="C69">
            <v>3</v>
          </cell>
          <cell r="D69">
            <v>7592644</v>
          </cell>
          <cell r="E69">
            <v>0</v>
          </cell>
          <cell r="F69">
            <v>7592644</v>
          </cell>
        </row>
        <row r="70">
          <cell r="B70">
            <v>190328</v>
          </cell>
          <cell r="C70">
            <v>3</v>
          </cell>
          <cell r="D70">
            <v>4381295</v>
          </cell>
          <cell r="E70">
            <v>0</v>
          </cell>
          <cell r="F70">
            <v>4381295</v>
          </cell>
        </row>
        <row r="71">
          <cell r="B71">
            <v>130699</v>
          </cell>
          <cell r="C71">
            <v>1</v>
          </cell>
          <cell r="D71">
            <v>11583574</v>
          </cell>
          <cell r="E71">
            <v>20271255</v>
          </cell>
          <cell r="F71">
            <v>20271255</v>
          </cell>
        </row>
        <row r="72">
          <cell r="B72">
            <v>301175</v>
          </cell>
          <cell r="C72">
            <v>3</v>
          </cell>
          <cell r="D72">
            <v>10844160</v>
          </cell>
          <cell r="E72">
            <v>0</v>
          </cell>
          <cell r="F72">
            <v>10844160</v>
          </cell>
        </row>
        <row r="73">
          <cell r="B73">
            <v>100717</v>
          </cell>
          <cell r="C73">
            <v>4</v>
          </cell>
          <cell r="D73">
            <v>66280558</v>
          </cell>
          <cell r="E73">
            <v>0</v>
          </cell>
          <cell r="F73">
            <v>66280558</v>
          </cell>
        </row>
        <row r="74">
          <cell r="B74">
            <v>301283</v>
          </cell>
          <cell r="C74">
            <v>3</v>
          </cell>
          <cell r="D74">
            <v>17876749</v>
          </cell>
          <cell r="E74">
            <v>0</v>
          </cell>
          <cell r="F74">
            <v>17876749</v>
          </cell>
        </row>
        <row r="75">
          <cell r="B75">
            <v>190315</v>
          </cell>
          <cell r="C75">
            <v>3</v>
          </cell>
          <cell r="D75">
            <v>10792993</v>
          </cell>
          <cell r="E75">
            <v>0</v>
          </cell>
          <cell r="F75">
            <v>10792993</v>
          </cell>
        </row>
        <row r="76">
          <cell r="B76">
            <v>190317</v>
          </cell>
          <cell r="C76">
            <v>3</v>
          </cell>
          <cell r="D76">
            <v>2519325</v>
          </cell>
          <cell r="E76">
            <v>0</v>
          </cell>
          <cell r="F76">
            <v>2519325</v>
          </cell>
        </row>
        <row r="77">
          <cell r="B77">
            <v>270777</v>
          </cell>
          <cell r="C77">
            <v>3</v>
          </cell>
          <cell r="D77">
            <v>3308955</v>
          </cell>
          <cell r="E77">
            <v>0</v>
          </cell>
          <cell r="F77">
            <v>3308955</v>
          </cell>
        </row>
        <row r="78">
          <cell r="B78">
            <v>150775</v>
          </cell>
          <cell r="C78">
            <v>3</v>
          </cell>
          <cell r="D78">
            <v>3523155</v>
          </cell>
          <cell r="E78">
            <v>0</v>
          </cell>
          <cell r="F78">
            <v>3523155</v>
          </cell>
        </row>
        <row r="79">
          <cell r="B79">
            <v>190352</v>
          </cell>
          <cell r="C79">
            <v>3</v>
          </cell>
          <cell r="D79">
            <v>8397764</v>
          </cell>
          <cell r="E79">
            <v>0</v>
          </cell>
          <cell r="F79">
            <v>8397764</v>
          </cell>
        </row>
        <row r="80">
          <cell r="B80">
            <v>304159</v>
          </cell>
          <cell r="C80">
            <v>3</v>
          </cell>
          <cell r="D80">
            <v>1715399</v>
          </cell>
          <cell r="E80">
            <v>0</v>
          </cell>
          <cell r="F80">
            <v>1715399</v>
          </cell>
        </row>
        <row r="81">
          <cell r="B81">
            <v>362041</v>
          </cell>
          <cell r="C81">
            <v>1</v>
          </cell>
          <cell r="D81">
            <v>7850137</v>
          </cell>
          <cell r="E81">
            <v>13737740</v>
          </cell>
          <cell r="F81">
            <v>13737740</v>
          </cell>
        </row>
        <row r="82">
          <cell r="B82">
            <v>190380</v>
          </cell>
          <cell r="C82">
            <v>3</v>
          </cell>
          <cell r="D82">
            <v>2480846</v>
          </cell>
          <cell r="E82">
            <v>0</v>
          </cell>
          <cell r="F82">
            <v>2480846</v>
          </cell>
        </row>
        <row r="83">
          <cell r="B83">
            <v>320874</v>
          </cell>
          <cell r="C83">
            <v>1</v>
          </cell>
          <cell r="D83">
            <v>2028206</v>
          </cell>
          <cell r="E83">
            <v>3549361</v>
          </cell>
          <cell r="F83">
            <v>3549361</v>
          </cell>
        </row>
        <row r="84">
          <cell r="B84">
            <v>220733</v>
          </cell>
          <cell r="C84">
            <v>1</v>
          </cell>
          <cell r="D84">
            <v>2517468</v>
          </cell>
          <cell r="E84">
            <v>4405569</v>
          </cell>
          <cell r="F84">
            <v>4405569</v>
          </cell>
        </row>
        <row r="85">
          <cell r="B85">
            <v>331216</v>
          </cell>
          <cell r="C85">
            <v>3</v>
          </cell>
          <cell r="D85">
            <v>6877770</v>
          </cell>
          <cell r="E85">
            <v>0</v>
          </cell>
          <cell r="F85">
            <v>6877770</v>
          </cell>
        </row>
        <row r="86">
          <cell r="B86">
            <v>190150</v>
          </cell>
          <cell r="C86">
            <v>3</v>
          </cell>
          <cell r="D86">
            <v>402226</v>
          </cell>
          <cell r="E86">
            <v>0</v>
          </cell>
          <cell r="F86">
            <v>402226</v>
          </cell>
        </row>
        <row r="87">
          <cell r="B87">
            <v>150736</v>
          </cell>
          <cell r="C87">
            <v>1</v>
          </cell>
          <cell r="D87">
            <v>47986046</v>
          </cell>
          <cell r="E87">
            <v>83975581</v>
          </cell>
          <cell r="F87">
            <v>83975581</v>
          </cell>
        </row>
        <row r="88">
          <cell r="B88">
            <v>150737</v>
          </cell>
          <cell r="C88">
            <v>1</v>
          </cell>
          <cell r="D88">
            <v>6784811</v>
          </cell>
          <cell r="E88">
            <v>11873418</v>
          </cell>
          <cell r="F88">
            <v>11873418</v>
          </cell>
        </row>
        <row r="89">
          <cell r="B89">
            <v>100745</v>
          </cell>
          <cell r="C89">
            <v>1</v>
          </cell>
          <cell r="D89">
            <v>1857962</v>
          </cell>
          <cell r="E89">
            <v>3251434</v>
          </cell>
          <cell r="F89">
            <v>3251434</v>
          </cell>
        </row>
        <row r="90">
          <cell r="B90">
            <v>191227</v>
          </cell>
          <cell r="C90">
            <v>1</v>
          </cell>
          <cell r="D90">
            <v>76428196</v>
          </cell>
          <cell r="E90">
            <v>133749343</v>
          </cell>
          <cell r="F90">
            <v>133749343</v>
          </cell>
        </row>
        <row r="91">
          <cell r="B91">
            <v>191261</v>
          </cell>
          <cell r="C91">
            <v>1</v>
          </cell>
          <cell r="D91">
            <v>47606476</v>
          </cell>
          <cell r="E91">
            <v>83311332</v>
          </cell>
          <cell r="F91">
            <v>83311332</v>
          </cell>
        </row>
        <row r="92">
          <cell r="B92">
            <v>191230</v>
          </cell>
          <cell r="C92">
            <v>1</v>
          </cell>
          <cell r="D92">
            <v>58942716</v>
          </cell>
          <cell r="E92">
            <v>103149753</v>
          </cell>
          <cell r="F92">
            <v>103149753</v>
          </cell>
        </row>
        <row r="93">
          <cell r="B93">
            <v>191231</v>
          </cell>
          <cell r="C93">
            <v>1</v>
          </cell>
          <cell r="D93">
            <v>64082931</v>
          </cell>
          <cell r="E93">
            <v>112145129</v>
          </cell>
          <cell r="F93">
            <v>112145129</v>
          </cell>
        </row>
        <row r="94">
          <cell r="B94">
            <v>191306</v>
          </cell>
          <cell r="C94">
            <v>1</v>
          </cell>
          <cell r="D94">
            <v>36855963</v>
          </cell>
          <cell r="E94">
            <v>64497934</v>
          </cell>
          <cell r="F94">
            <v>64497934</v>
          </cell>
        </row>
        <row r="95">
          <cell r="B95">
            <v>191228</v>
          </cell>
          <cell r="C95">
            <v>1</v>
          </cell>
          <cell r="D95">
            <v>165930996</v>
          </cell>
          <cell r="E95">
            <v>290379243</v>
          </cell>
          <cell r="F95">
            <v>290379243</v>
          </cell>
        </row>
        <row r="96">
          <cell r="B96">
            <v>190468</v>
          </cell>
          <cell r="C96">
            <v>3</v>
          </cell>
          <cell r="D96">
            <v>3917961</v>
          </cell>
          <cell r="E96">
            <v>0</v>
          </cell>
          <cell r="F96">
            <v>3917961</v>
          </cell>
        </row>
        <row r="97">
          <cell r="B97">
            <v>361246</v>
          </cell>
          <cell r="C97">
            <v>3</v>
          </cell>
          <cell r="D97">
            <v>69185507</v>
          </cell>
          <cell r="E97">
            <v>0</v>
          </cell>
          <cell r="F97">
            <v>69185507</v>
          </cell>
        </row>
        <row r="98">
          <cell r="B98">
            <v>190198</v>
          </cell>
          <cell r="C98">
            <v>3</v>
          </cell>
          <cell r="D98">
            <v>17404135</v>
          </cell>
          <cell r="E98">
            <v>0</v>
          </cell>
          <cell r="F98">
            <v>17404135</v>
          </cell>
        </row>
        <row r="99">
          <cell r="B99">
            <v>190854</v>
          </cell>
          <cell r="C99">
            <v>3</v>
          </cell>
          <cell r="D99">
            <v>13522029</v>
          </cell>
          <cell r="E99">
            <v>0</v>
          </cell>
          <cell r="F99">
            <v>13522029</v>
          </cell>
        </row>
        <row r="100">
          <cell r="B100">
            <v>434040</v>
          </cell>
          <cell r="C100">
            <v>2</v>
          </cell>
          <cell r="D100">
            <v>53789612</v>
          </cell>
          <cell r="E100">
            <v>0</v>
          </cell>
          <cell r="F100">
            <v>53789612</v>
          </cell>
        </row>
        <row r="101">
          <cell r="B101">
            <v>450936</v>
          </cell>
          <cell r="C101">
            <v>1</v>
          </cell>
          <cell r="D101">
            <v>5423741</v>
          </cell>
          <cell r="E101">
            <v>9491547</v>
          </cell>
          <cell r="F101">
            <v>9491547</v>
          </cell>
        </row>
        <row r="102">
          <cell r="B102">
            <v>190521</v>
          </cell>
          <cell r="C102">
            <v>3</v>
          </cell>
          <cell r="D102">
            <v>10023062</v>
          </cell>
          <cell r="E102">
            <v>0</v>
          </cell>
          <cell r="F102">
            <v>10023062</v>
          </cell>
        </row>
        <row r="103">
          <cell r="B103">
            <v>240942</v>
          </cell>
          <cell r="C103">
            <v>4</v>
          </cell>
          <cell r="D103">
            <v>16056301</v>
          </cell>
          <cell r="E103">
            <v>0</v>
          </cell>
          <cell r="F103">
            <v>16056301</v>
          </cell>
        </row>
        <row r="104">
          <cell r="B104">
            <v>150830</v>
          </cell>
          <cell r="C104">
            <v>5</v>
          </cell>
          <cell r="D104">
            <v>2426261</v>
          </cell>
          <cell r="E104">
            <v>0</v>
          </cell>
          <cell r="F104">
            <v>2426261</v>
          </cell>
        </row>
        <row r="105">
          <cell r="B105">
            <v>340951</v>
          </cell>
          <cell r="C105">
            <v>3</v>
          </cell>
          <cell r="D105">
            <v>16814776</v>
          </cell>
          <cell r="E105">
            <v>0</v>
          </cell>
          <cell r="F105">
            <v>16814776</v>
          </cell>
        </row>
        <row r="106">
          <cell r="B106">
            <v>196168</v>
          </cell>
          <cell r="C106">
            <v>2</v>
          </cell>
          <cell r="D106">
            <v>9613084</v>
          </cell>
          <cell r="E106">
            <v>0</v>
          </cell>
          <cell r="F106">
            <v>9613084</v>
          </cell>
        </row>
        <row r="107">
          <cell r="B107">
            <v>190524</v>
          </cell>
          <cell r="C107">
            <v>3</v>
          </cell>
          <cell r="D107">
            <v>10032570</v>
          </cell>
          <cell r="E107">
            <v>0</v>
          </cell>
          <cell r="F107">
            <v>10032570</v>
          </cell>
        </row>
        <row r="108">
          <cell r="B108">
            <v>500954</v>
          </cell>
          <cell r="C108">
            <v>3</v>
          </cell>
          <cell r="D108">
            <v>4357842</v>
          </cell>
          <cell r="E108">
            <v>0</v>
          </cell>
          <cell r="F108">
            <v>4357842</v>
          </cell>
        </row>
        <row r="109">
          <cell r="B109">
            <v>250956</v>
          </cell>
          <cell r="C109">
            <v>1</v>
          </cell>
          <cell r="D109">
            <v>3746824</v>
          </cell>
          <cell r="E109">
            <v>6556941</v>
          </cell>
          <cell r="F109">
            <v>6556941</v>
          </cell>
        </row>
        <row r="110">
          <cell r="B110">
            <v>190541</v>
          </cell>
          <cell r="C110">
            <v>3</v>
          </cell>
          <cell r="D110">
            <v>1568648</v>
          </cell>
          <cell r="F110">
            <v>1568648</v>
          </cell>
        </row>
        <row r="111">
          <cell r="B111">
            <v>190547</v>
          </cell>
          <cell r="C111">
            <v>3</v>
          </cell>
          <cell r="D111">
            <v>6437166</v>
          </cell>
          <cell r="E111">
            <v>0</v>
          </cell>
          <cell r="F111">
            <v>6437166</v>
          </cell>
        </row>
        <row r="112">
          <cell r="B112">
            <v>334048</v>
          </cell>
          <cell r="C112">
            <v>1</v>
          </cell>
          <cell r="D112">
            <v>2981347</v>
          </cell>
          <cell r="E112">
            <v>5217357</v>
          </cell>
          <cell r="F112">
            <v>5217357</v>
          </cell>
        </row>
        <row r="113">
          <cell r="B113">
            <v>361266</v>
          </cell>
          <cell r="C113">
            <v>1</v>
          </cell>
          <cell r="D113">
            <v>2747721</v>
          </cell>
          <cell r="E113">
            <v>4808512</v>
          </cell>
          <cell r="F113">
            <v>4808512</v>
          </cell>
        </row>
        <row r="114">
          <cell r="B114">
            <v>274043</v>
          </cell>
          <cell r="C114">
            <v>1</v>
          </cell>
          <cell r="D114">
            <v>5694173</v>
          </cell>
          <cell r="E114">
            <v>9964802</v>
          </cell>
          <cell r="F114">
            <v>9964802</v>
          </cell>
        </row>
        <row r="115">
          <cell r="B115">
            <v>190810</v>
          </cell>
          <cell r="C115">
            <v>3</v>
          </cell>
          <cell r="D115">
            <v>9493942</v>
          </cell>
          <cell r="E115">
            <v>0</v>
          </cell>
          <cell r="F115">
            <v>9493942</v>
          </cell>
        </row>
        <row r="116">
          <cell r="B116">
            <v>500967</v>
          </cell>
          <cell r="C116">
            <v>1</v>
          </cell>
          <cell r="D116">
            <v>6479050</v>
          </cell>
          <cell r="E116">
            <v>11338337</v>
          </cell>
          <cell r="F116">
            <v>11338337</v>
          </cell>
        </row>
        <row r="117">
          <cell r="B117">
            <v>560501</v>
          </cell>
          <cell r="C117">
            <v>3</v>
          </cell>
          <cell r="D117">
            <v>2323555</v>
          </cell>
          <cell r="E117">
            <v>0</v>
          </cell>
          <cell r="F117">
            <v>2323555</v>
          </cell>
        </row>
        <row r="118">
          <cell r="B118">
            <v>301242</v>
          </cell>
          <cell r="C118">
            <v>3</v>
          </cell>
          <cell r="D118">
            <v>8999325</v>
          </cell>
          <cell r="E118">
            <v>0</v>
          </cell>
          <cell r="F118">
            <v>8999325</v>
          </cell>
        </row>
        <row r="119">
          <cell r="B119">
            <v>190581</v>
          </cell>
          <cell r="C119">
            <v>3</v>
          </cell>
          <cell r="D119">
            <v>11042117</v>
          </cell>
          <cell r="E119">
            <v>0</v>
          </cell>
          <cell r="F119">
            <v>11042117</v>
          </cell>
        </row>
        <row r="120">
          <cell r="B120">
            <v>190307</v>
          </cell>
          <cell r="C120">
            <v>3</v>
          </cell>
          <cell r="D120">
            <v>12247445</v>
          </cell>
          <cell r="E120">
            <v>0</v>
          </cell>
          <cell r="F120">
            <v>12247445</v>
          </cell>
        </row>
        <row r="121">
          <cell r="B121">
            <v>190587</v>
          </cell>
          <cell r="C121">
            <v>3</v>
          </cell>
          <cell r="D121">
            <v>14603268</v>
          </cell>
          <cell r="E121">
            <v>0</v>
          </cell>
          <cell r="F121">
            <v>14603268</v>
          </cell>
        </row>
        <row r="122">
          <cell r="B122">
            <v>190696</v>
          </cell>
          <cell r="C122">
            <v>3</v>
          </cell>
          <cell r="D122">
            <v>29755127</v>
          </cell>
          <cell r="E122">
            <v>0</v>
          </cell>
          <cell r="F122">
            <v>29755127</v>
          </cell>
        </row>
        <row r="123">
          <cell r="B123">
            <v>370759</v>
          </cell>
          <cell r="C123">
            <v>3</v>
          </cell>
          <cell r="D123">
            <v>21760552</v>
          </cell>
          <cell r="E123">
            <v>0</v>
          </cell>
          <cell r="F123">
            <v>21760552</v>
          </cell>
        </row>
        <row r="124">
          <cell r="B124">
            <v>331293</v>
          </cell>
          <cell r="C124">
            <v>3</v>
          </cell>
          <cell r="D124">
            <v>10386546</v>
          </cell>
          <cell r="E124">
            <v>0</v>
          </cell>
          <cell r="F124">
            <v>10386546</v>
          </cell>
        </row>
        <row r="125">
          <cell r="B125">
            <v>190605</v>
          </cell>
          <cell r="C125">
            <v>3</v>
          </cell>
          <cell r="D125">
            <v>-66818</v>
          </cell>
          <cell r="E125">
            <v>0</v>
          </cell>
          <cell r="F125">
            <v>0</v>
          </cell>
        </row>
        <row r="126">
          <cell r="B126">
            <v>130760</v>
          </cell>
          <cell r="C126">
            <v>1</v>
          </cell>
          <cell r="D126">
            <v>5559720</v>
          </cell>
          <cell r="E126">
            <v>9729511</v>
          </cell>
          <cell r="F126">
            <v>9729511</v>
          </cell>
        </row>
        <row r="127">
          <cell r="B127">
            <v>190630</v>
          </cell>
          <cell r="C127">
            <v>3</v>
          </cell>
          <cell r="D127">
            <v>15446871</v>
          </cell>
          <cell r="E127">
            <v>0</v>
          </cell>
          <cell r="F127">
            <v>15446871</v>
          </cell>
        </row>
        <row r="128">
          <cell r="B128">
            <v>190382</v>
          </cell>
          <cell r="C128">
            <v>3</v>
          </cell>
          <cell r="D128">
            <v>30625100</v>
          </cell>
          <cell r="E128">
            <v>0</v>
          </cell>
          <cell r="F128">
            <v>30625100</v>
          </cell>
        </row>
        <row r="129">
          <cell r="B129">
            <v>171049</v>
          </cell>
          <cell r="C129">
            <v>3</v>
          </cell>
          <cell r="D129">
            <v>5825073</v>
          </cell>
          <cell r="E129">
            <v>0</v>
          </cell>
          <cell r="F129">
            <v>5825073</v>
          </cell>
        </row>
        <row r="130">
          <cell r="B130">
            <v>430705</v>
          </cell>
          <cell r="C130">
            <v>3</v>
          </cell>
          <cell r="D130">
            <v>18669862</v>
          </cell>
          <cell r="E130">
            <v>0</v>
          </cell>
          <cell r="F130">
            <v>18669862</v>
          </cell>
        </row>
        <row r="131">
          <cell r="B131">
            <v>334487</v>
          </cell>
          <cell r="C131">
            <v>1</v>
          </cell>
          <cell r="D131">
            <v>62223967</v>
          </cell>
          <cell r="E131">
            <v>108891943</v>
          </cell>
          <cell r="F131">
            <v>108891943</v>
          </cell>
        </row>
        <row r="132">
          <cell r="B132">
            <v>190366</v>
          </cell>
          <cell r="C132">
            <v>3</v>
          </cell>
          <cell r="D132">
            <v>13791774</v>
          </cell>
          <cell r="E132">
            <v>0</v>
          </cell>
          <cell r="F132">
            <v>13791774</v>
          </cell>
        </row>
        <row r="133">
          <cell r="B133">
            <v>190673</v>
          </cell>
          <cell r="C133">
            <v>3</v>
          </cell>
          <cell r="D133">
            <v>7389923</v>
          </cell>
          <cell r="E133">
            <v>0</v>
          </cell>
          <cell r="F133">
            <v>7389923</v>
          </cell>
        </row>
        <row r="134">
          <cell r="B134">
            <v>380939</v>
          </cell>
          <cell r="C134">
            <v>1</v>
          </cell>
          <cell r="D134">
            <v>160885405</v>
          </cell>
          <cell r="E134">
            <v>281549459</v>
          </cell>
          <cell r="F134">
            <v>281549459</v>
          </cell>
        </row>
        <row r="135">
          <cell r="B135">
            <v>391010</v>
          </cell>
          <cell r="C135">
            <v>1</v>
          </cell>
          <cell r="D135">
            <v>36373723</v>
          </cell>
          <cell r="E135">
            <v>63654016</v>
          </cell>
          <cell r="F135">
            <v>63654016</v>
          </cell>
        </row>
        <row r="136">
          <cell r="B136">
            <v>400511</v>
          </cell>
          <cell r="C136">
            <v>1</v>
          </cell>
          <cell r="D136">
            <v>14229883</v>
          </cell>
          <cell r="E136">
            <v>24902295</v>
          </cell>
          <cell r="F136">
            <v>24902295</v>
          </cell>
        </row>
        <row r="137">
          <cell r="B137">
            <v>410782</v>
          </cell>
          <cell r="C137">
            <v>1</v>
          </cell>
          <cell r="D137">
            <v>83485788</v>
          </cell>
          <cell r="E137">
            <v>146100129</v>
          </cell>
          <cell r="F137">
            <v>146100129</v>
          </cell>
        </row>
        <row r="138">
          <cell r="B138">
            <v>190680</v>
          </cell>
          <cell r="C138">
            <v>3</v>
          </cell>
          <cell r="D138">
            <v>42111825</v>
          </cell>
          <cell r="E138">
            <v>0</v>
          </cell>
          <cell r="F138">
            <v>42111825</v>
          </cell>
        </row>
        <row r="139">
          <cell r="B139">
            <v>190681</v>
          </cell>
          <cell r="C139">
            <v>3</v>
          </cell>
          <cell r="D139">
            <v>1087628</v>
          </cell>
          <cell r="E139">
            <v>0</v>
          </cell>
          <cell r="F139">
            <v>1087628</v>
          </cell>
        </row>
        <row r="140">
          <cell r="B140">
            <v>301314</v>
          </cell>
          <cell r="C140">
            <v>3</v>
          </cell>
          <cell r="D140">
            <v>12994872</v>
          </cell>
          <cell r="E140">
            <v>0</v>
          </cell>
          <cell r="F140">
            <v>12994872</v>
          </cell>
        </row>
        <row r="141">
          <cell r="B141">
            <v>424002</v>
          </cell>
          <cell r="C141">
            <v>1</v>
          </cell>
          <cell r="D141">
            <v>3068663</v>
          </cell>
          <cell r="E141">
            <v>5370160</v>
          </cell>
          <cell r="F141">
            <v>5370160</v>
          </cell>
        </row>
        <row r="142">
          <cell r="B142">
            <v>430883</v>
          </cell>
          <cell r="C142">
            <v>1</v>
          </cell>
          <cell r="D142">
            <v>108333422</v>
          </cell>
          <cell r="E142">
            <v>189583489</v>
          </cell>
          <cell r="F142">
            <v>189583489</v>
          </cell>
        </row>
        <row r="143">
          <cell r="B143">
            <v>190685</v>
          </cell>
          <cell r="C143">
            <v>3</v>
          </cell>
          <cell r="D143">
            <v>4453538</v>
          </cell>
          <cell r="E143">
            <v>0</v>
          </cell>
          <cell r="F143">
            <v>4453538</v>
          </cell>
        </row>
        <row r="144">
          <cell r="B144">
            <v>190691</v>
          </cell>
          <cell r="C144">
            <v>3</v>
          </cell>
          <cell r="D144">
            <v>5918110</v>
          </cell>
          <cell r="E144">
            <v>0</v>
          </cell>
          <cell r="F144">
            <v>5918110</v>
          </cell>
        </row>
        <row r="145">
          <cell r="B145">
            <v>370658</v>
          </cell>
          <cell r="C145">
            <v>3</v>
          </cell>
          <cell r="D145">
            <v>19498585</v>
          </cell>
          <cell r="E145">
            <v>0</v>
          </cell>
          <cell r="F145">
            <v>19498585</v>
          </cell>
        </row>
        <row r="146">
          <cell r="B146">
            <v>370744</v>
          </cell>
          <cell r="C146">
            <v>3</v>
          </cell>
          <cell r="D146">
            <v>50635000</v>
          </cell>
          <cell r="E146">
            <v>0</v>
          </cell>
          <cell r="F146">
            <v>50635000</v>
          </cell>
        </row>
        <row r="147">
          <cell r="B147">
            <v>100793</v>
          </cell>
          <cell r="C147">
            <v>3</v>
          </cell>
          <cell r="D147">
            <v>2008516</v>
          </cell>
          <cell r="E147">
            <v>0</v>
          </cell>
          <cell r="F147">
            <v>2008516</v>
          </cell>
        </row>
        <row r="148">
          <cell r="B148">
            <v>124004</v>
          </cell>
          <cell r="C148">
            <v>1</v>
          </cell>
          <cell r="D148">
            <v>1413102</v>
          </cell>
          <cell r="E148">
            <v>2472928</v>
          </cell>
          <cell r="F148">
            <v>2472928</v>
          </cell>
        </row>
        <row r="149">
          <cell r="B149">
            <v>370689</v>
          </cell>
          <cell r="C149">
            <v>3</v>
          </cell>
          <cell r="D149">
            <v>11157349</v>
          </cell>
          <cell r="E149">
            <v>0</v>
          </cell>
          <cell r="F149">
            <v>11157349</v>
          </cell>
        </row>
        <row r="150">
          <cell r="B150">
            <v>451019</v>
          </cell>
          <cell r="C150">
            <v>1</v>
          </cell>
          <cell r="D150">
            <v>114628</v>
          </cell>
          <cell r="E150">
            <v>200598</v>
          </cell>
          <cell r="F150">
            <v>200598</v>
          </cell>
        </row>
        <row r="151">
          <cell r="B151">
            <v>100797</v>
          </cell>
          <cell r="C151">
            <v>1</v>
          </cell>
          <cell r="D151">
            <v>1788760</v>
          </cell>
          <cell r="E151">
            <v>3130329</v>
          </cell>
          <cell r="F151">
            <v>3130329</v>
          </cell>
        </row>
        <row r="152">
          <cell r="B152">
            <v>461024</v>
          </cell>
          <cell r="C152">
            <v>1</v>
          </cell>
          <cell r="D152">
            <v>2410949</v>
          </cell>
          <cell r="E152">
            <v>4219161</v>
          </cell>
          <cell r="F152">
            <v>4219161</v>
          </cell>
        </row>
        <row r="153">
          <cell r="B153">
            <v>141338</v>
          </cell>
          <cell r="C153">
            <v>1</v>
          </cell>
          <cell r="D153">
            <v>2462993</v>
          </cell>
          <cell r="E153">
            <v>4310237</v>
          </cell>
          <cell r="F153">
            <v>4310237</v>
          </cell>
        </row>
        <row r="154">
          <cell r="B154">
            <v>394009</v>
          </cell>
          <cell r="C154">
            <v>3</v>
          </cell>
          <cell r="D154">
            <v>6697802</v>
          </cell>
          <cell r="E154">
            <v>0</v>
          </cell>
          <cell r="F154">
            <v>6697802</v>
          </cell>
        </row>
        <row r="155">
          <cell r="B155">
            <v>190754</v>
          </cell>
          <cell r="C155">
            <v>3</v>
          </cell>
          <cell r="D155">
            <v>37802153</v>
          </cell>
          <cell r="E155">
            <v>0</v>
          </cell>
          <cell r="F155">
            <v>37802153</v>
          </cell>
        </row>
        <row r="156">
          <cell r="B156">
            <v>380964</v>
          </cell>
          <cell r="C156">
            <v>3</v>
          </cell>
          <cell r="D156">
            <v>27492556</v>
          </cell>
          <cell r="E156">
            <v>0</v>
          </cell>
          <cell r="F156">
            <v>27492556</v>
          </cell>
        </row>
        <row r="157">
          <cell r="B157">
            <v>190053</v>
          </cell>
          <cell r="C157">
            <v>3</v>
          </cell>
          <cell r="D157">
            <v>26233332</v>
          </cell>
          <cell r="E157">
            <v>0</v>
          </cell>
          <cell r="F157">
            <v>26233332</v>
          </cell>
        </row>
        <row r="158">
          <cell r="B158">
            <v>10967</v>
          </cell>
          <cell r="C158">
            <v>3</v>
          </cell>
          <cell r="D158">
            <v>7837975</v>
          </cell>
          <cell r="E158">
            <v>0</v>
          </cell>
          <cell r="F158">
            <v>7837975</v>
          </cell>
        </row>
        <row r="159">
          <cell r="B159">
            <v>190599</v>
          </cell>
          <cell r="C159">
            <v>3</v>
          </cell>
          <cell r="D159">
            <v>18270264</v>
          </cell>
          <cell r="E159">
            <v>0</v>
          </cell>
          <cell r="F159">
            <v>18270264</v>
          </cell>
        </row>
        <row r="160">
          <cell r="B160">
            <v>250955</v>
          </cell>
          <cell r="C160">
            <v>1</v>
          </cell>
          <cell r="D160">
            <v>1872429</v>
          </cell>
          <cell r="E160">
            <v>3276751</v>
          </cell>
          <cell r="F160">
            <v>3276751</v>
          </cell>
        </row>
        <row r="161">
          <cell r="B161">
            <v>490919</v>
          </cell>
          <cell r="C161">
            <v>4</v>
          </cell>
          <cell r="D161">
            <v>21981436</v>
          </cell>
          <cell r="E161">
            <v>0</v>
          </cell>
          <cell r="F161">
            <v>21981436</v>
          </cell>
        </row>
        <row r="162">
          <cell r="B162">
            <v>481094</v>
          </cell>
          <cell r="C162">
            <v>3</v>
          </cell>
          <cell r="D162">
            <v>6516170</v>
          </cell>
          <cell r="E162">
            <v>0</v>
          </cell>
          <cell r="F162">
            <v>6516170</v>
          </cell>
        </row>
        <row r="163">
          <cell r="B163">
            <v>150808</v>
          </cell>
          <cell r="C163">
            <v>1</v>
          </cell>
          <cell r="D163">
            <v>2442761</v>
          </cell>
          <cell r="E163">
            <v>4274832</v>
          </cell>
          <cell r="F163">
            <v>4274832</v>
          </cell>
        </row>
        <row r="164">
          <cell r="B164">
            <v>484028</v>
          </cell>
          <cell r="C164">
            <v>3</v>
          </cell>
          <cell r="D164">
            <v>1343300</v>
          </cell>
          <cell r="E164">
            <v>0</v>
          </cell>
          <cell r="F164">
            <v>1343300</v>
          </cell>
        </row>
        <row r="165">
          <cell r="B165">
            <v>531059</v>
          </cell>
          <cell r="C165">
            <v>1</v>
          </cell>
          <cell r="D165">
            <v>1688703</v>
          </cell>
          <cell r="E165">
            <v>2955231</v>
          </cell>
          <cell r="F165">
            <v>2955231</v>
          </cell>
        </row>
        <row r="166">
          <cell r="B166">
            <v>540816</v>
          </cell>
          <cell r="C166">
            <v>1</v>
          </cell>
          <cell r="D166">
            <v>3316906</v>
          </cell>
          <cell r="E166">
            <v>5804586</v>
          </cell>
          <cell r="F166">
            <v>5804586</v>
          </cell>
        </row>
        <row r="167">
          <cell r="B167">
            <v>551061</v>
          </cell>
          <cell r="C167">
            <v>1</v>
          </cell>
          <cell r="D167">
            <v>5693413</v>
          </cell>
          <cell r="E167">
            <v>9963472</v>
          </cell>
          <cell r="F167">
            <v>9963472</v>
          </cell>
        </row>
        <row r="168">
          <cell r="B168">
            <v>301357</v>
          </cell>
          <cell r="C168">
            <v>3</v>
          </cell>
          <cell r="D168">
            <v>6910985</v>
          </cell>
          <cell r="E168">
            <v>0</v>
          </cell>
          <cell r="F168">
            <v>6910985</v>
          </cell>
        </row>
        <row r="169">
          <cell r="B169">
            <v>304079</v>
          </cell>
          <cell r="C169">
            <v>3</v>
          </cell>
          <cell r="D169">
            <v>3141914</v>
          </cell>
          <cell r="E169">
            <v>0</v>
          </cell>
          <cell r="F169">
            <v>3141914</v>
          </cell>
        </row>
        <row r="170">
          <cell r="B170">
            <v>190930</v>
          </cell>
          <cell r="C170">
            <v>1</v>
          </cell>
          <cell r="D170">
            <v>4981191</v>
          </cell>
          <cell r="E170">
            <v>8717085</v>
          </cell>
          <cell r="F170">
            <v>8717085</v>
          </cell>
        </row>
        <row r="171">
          <cell r="B171">
            <v>341006</v>
          </cell>
          <cell r="C171">
            <v>1</v>
          </cell>
          <cell r="D171">
            <v>117560969</v>
          </cell>
          <cell r="E171">
            <v>205731695</v>
          </cell>
          <cell r="F171">
            <v>205731695</v>
          </cell>
        </row>
        <row r="172">
          <cell r="B172">
            <v>301279</v>
          </cell>
          <cell r="C172">
            <v>1</v>
          </cell>
          <cell r="D172">
            <v>38221618</v>
          </cell>
          <cell r="E172">
            <v>66887832</v>
          </cell>
          <cell r="F172">
            <v>66887832</v>
          </cell>
        </row>
        <row r="173">
          <cell r="B173">
            <v>370782</v>
          </cell>
          <cell r="C173">
            <v>1</v>
          </cell>
          <cell r="D173">
            <v>33577999</v>
          </cell>
          <cell r="E173">
            <v>58761499</v>
          </cell>
          <cell r="F173">
            <v>58761499</v>
          </cell>
        </row>
        <row r="174">
          <cell r="B174">
            <v>332172</v>
          </cell>
          <cell r="C174">
            <v>3</v>
          </cell>
          <cell r="D174">
            <v>-156450</v>
          </cell>
          <cell r="E174">
            <v>0</v>
          </cell>
          <cell r="F174">
            <v>0</v>
          </cell>
        </row>
        <row r="175">
          <cell r="B175">
            <v>190812</v>
          </cell>
          <cell r="C175">
            <v>3</v>
          </cell>
          <cell r="D175">
            <v>16127505</v>
          </cell>
          <cell r="E175">
            <v>0</v>
          </cell>
          <cell r="F175">
            <v>16127505</v>
          </cell>
        </row>
        <row r="176">
          <cell r="B176">
            <v>560481</v>
          </cell>
          <cell r="C176">
            <v>1</v>
          </cell>
          <cell r="D176">
            <v>46811878</v>
          </cell>
          <cell r="E176">
            <v>81920786</v>
          </cell>
          <cell r="F176">
            <v>81920786</v>
          </cell>
        </row>
        <row r="177">
          <cell r="B177">
            <v>361370</v>
          </cell>
          <cell r="C177">
            <v>3</v>
          </cell>
          <cell r="D177">
            <v>5188333</v>
          </cell>
          <cell r="E177">
            <v>0</v>
          </cell>
          <cell r="F177">
            <v>5188333</v>
          </cell>
        </row>
        <row r="178">
          <cell r="B178">
            <v>370787</v>
          </cell>
          <cell r="C178">
            <v>3</v>
          </cell>
          <cell r="D178">
            <v>6138988</v>
          </cell>
          <cell r="E178">
            <v>0</v>
          </cell>
          <cell r="F178">
            <v>6138988</v>
          </cell>
        </row>
        <row r="179">
          <cell r="B179">
            <v>444013</v>
          </cell>
          <cell r="C179">
            <v>3</v>
          </cell>
          <cell r="D179">
            <v>7035726</v>
          </cell>
          <cell r="E179">
            <v>0</v>
          </cell>
          <cell r="F179">
            <v>7035726</v>
          </cell>
        </row>
        <row r="180">
          <cell r="B180">
            <v>301188</v>
          </cell>
          <cell r="C180">
            <v>3</v>
          </cell>
          <cell r="D180">
            <v>15961841</v>
          </cell>
          <cell r="E180">
            <v>0</v>
          </cell>
          <cell r="F180">
            <v>15961841</v>
          </cell>
        </row>
        <row r="181">
          <cell r="B181">
            <v>301566</v>
          </cell>
          <cell r="C181">
            <v>3</v>
          </cell>
          <cell r="D181">
            <v>40303325</v>
          </cell>
          <cell r="E181">
            <v>0</v>
          </cell>
          <cell r="F181">
            <v>40303325</v>
          </cell>
        </row>
        <row r="182">
          <cell r="B182">
            <v>190878</v>
          </cell>
          <cell r="C182">
            <v>3</v>
          </cell>
          <cell r="D182">
            <v>34505429</v>
          </cell>
          <cell r="E182">
            <v>0</v>
          </cell>
          <cell r="F182">
            <v>34505429</v>
          </cell>
        </row>
      </sheetData>
      <sheetData sheetId="8" refreshError="1">
        <row r="2">
          <cell r="A2">
            <v>10846</v>
          </cell>
          <cell r="B2" t="str">
            <v xml:space="preserve">ALAMEDA COUNTY MEDICAL CENTER </v>
          </cell>
          <cell r="C2">
            <v>1</v>
          </cell>
          <cell r="D2">
            <v>2</v>
          </cell>
          <cell r="E2">
            <v>1</v>
          </cell>
          <cell r="F2" t="str">
            <v>County</v>
          </cell>
          <cell r="G2" t="str">
            <v>Alameda County</v>
          </cell>
        </row>
        <row r="3">
          <cell r="A3">
            <v>190017</v>
          </cell>
          <cell r="B3" t="str">
            <v xml:space="preserve">ALHAMBRA HOSPITAL MEDICAL CENTER </v>
          </cell>
          <cell r="C3">
            <v>3</v>
          </cell>
          <cell r="D3">
            <v>3</v>
          </cell>
          <cell r="E3">
            <v>19</v>
          </cell>
          <cell r="F3" t="str">
            <v>N/A</v>
          </cell>
          <cell r="G3" t="str">
            <v>N/A</v>
          </cell>
        </row>
        <row r="4">
          <cell r="A4">
            <v>301097</v>
          </cell>
          <cell r="B4" t="str">
            <v xml:space="preserve">ANAHEIM GENERAL HOSPITAL </v>
          </cell>
          <cell r="C4">
            <v>3</v>
          </cell>
          <cell r="D4">
            <v>3</v>
          </cell>
          <cell r="E4">
            <v>30</v>
          </cell>
          <cell r="F4" t="str">
            <v>N/A</v>
          </cell>
          <cell r="G4" t="str">
            <v>N/A</v>
          </cell>
        </row>
        <row r="5">
          <cell r="A5">
            <v>190034</v>
          </cell>
          <cell r="B5" t="str">
            <v xml:space="preserve">ANTELOPE VALLEY HOSPITAL MEDICAL CENTER </v>
          </cell>
          <cell r="C5">
            <v>1</v>
          </cell>
          <cell r="D5">
            <v>3</v>
          </cell>
          <cell r="E5">
            <v>19</v>
          </cell>
          <cell r="F5" t="str">
            <v>District</v>
          </cell>
          <cell r="G5" t="str">
            <v>Antelope Valley Hospital District</v>
          </cell>
        </row>
        <row r="6">
          <cell r="A6">
            <v>364231</v>
          </cell>
          <cell r="B6" t="str">
            <v xml:space="preserve">ARROWHEAD REGIONAL MEDICAL CENTER </v>
          </cell>
          <cell r="C6">
            <v>1</v>
          </cell>
          <cell r="D6">
            <v>2</v>
          </cell>
          <cell r="E6">
            <v>36</v>
          </cell>
          <cell r="F6" t="str">
            <v>County</v>
          </cell>
          <cell r="G6" t="str">
            <v>San Bernardino County</v>
          </cell>
        </row>
        <row r="7">
          <cell r="A7">
            <v>190045</v>
          </cell>
          <cell r="B7" t="str">
            <v xml:space="preserve">AVALON MUNICIPAL HOSPITAL AND CLINIC </v>
          </cell>
          <cell r="C7">
            <v>3</v>
          </cell>
          <cell r="D7">
            <v>4</v>
          </cell>
          <cell r="E7">
            <v>19</v>
          </cell>
          <cell r="F7" t="str">
            <v>N/A</v>
          </cell>
          <cell r="G7" t="str">
            <v>N/A</v>
          </cell>
        </row>
        <row r="8">
          <cell r="A8">
            <v>190066</v>
          </cell>
          <cell r="B8" t="str">
            <v xml:space="preserve">BELLFLOWER MEDICAL CENTER </v>
          </cell>
          <cell r="C8">
            <v>3</v>
          </cell>
          <cell r="D8">
            <v>3</v>
          </cell>
          <cell r="E8">
            <v>19</v>
          </cell>
          <cell r="F8" t="str">
            <v>N/A</v>
          </cell>
          <cell r="G8" t="str">
            <v>N/A</v>
          </cell>
        </row>
        <row r="9">
          <cell r="A9">
            <v>190081</v>
          </cell>
          <cell r="B9" t="str">
            <v xml:space="preserve">BEVERLY HOSPITAL </v>
          </cell>
          <cell r="C9">
            <v>3</v>
          </cell>
          <cell r="D9">
            <v>3</v>
          </cell>
          <cell r="E9">
            <v>19</v>
          </cell>
          <cell r="F9" t="str">
            <v>N/A</v>
          </cell>
          <cell r="G9" t="str">
            <v>N/A</v>
          </cell>
        </row>
        <row r="10">
          <cell r="A10">
            <v>190020</v>
          </cell>
          <cell r="B10" t="str">
            <v xml:space="preserve">BHC ALHAMBRA HOSPITAL </v>
          </cell>
          <cell r="C10">
            <v>3</v>
          </cell>
          <cell r="D10">
            <v>5</v>
          </cell>
          <cell r="E10">
            <v>19</v>
          </cell>
          <cell r="F10" t="str">
            <v>N/A</v>
          </cell>
          <cell r="G10" t="str">
            <v>N/A</v>
          </cell>
        </row>
        <row r="11">
          <cell r="A11">
            <v>342392</v>
          </cell>
          <cell r="B11" t="str">
            <v xml:space="preserve">BHC SIERRA VISTA HOSPITAL </v>
          </cell>
          <cell r="C11">
            <v>3</v>
          </cell>
          <cell r="D11">
            <v>5</v>
          </cell>
          <cell r="E11">
            <v>34</v>
          </cell>
          <cell r="F11" t="str">
            <v>N/A</v>
          </cell>
          <cell r="G11" t="str">
            <v>N/A</v>
          </cell>
        </row>
        <row r="12">
          <cell r="A12">
            <v>190125</v>
          </cell>
          <cell r="B12" t="str">
            <v xml:space="preserve">CALIFORNIA HOSPITAL MEDICAL CENTER OF L.A. </v>
          </cell>
          <cell r="C12">
            <v>3</v>
          </cell>
          <cell r="D12">
            <v>3</v>
          </cell>
          <cell r="E12">
            <v>19</v>
          </cell>
          <cell r="F12" t="str">
            <v>N/A</v>
          </cell>
          <cell r="G12" t="str">
            <v>N/A</v>
          </cell>
        </row>
        <row r="13">
          <cell r="A13">
            <v>481015</v>
          </cell>
          <cell r="B13" t="str">
            <v xml:space="preserve">CALIFORNIA SPECIALTY HOSPITAL </v>
          </cell>
          <cell r="C13">
            <v>3</v>
          </cell>
          <cell r="D13">
            <v>5</v>
          </cell>
          <cell r="E13">
            <v>48</v>
          </cell>
          <cell r="F13" t="str">
            <v>N/A</v>
          </cell>
          <cell r="G13" t="str">
            <v>N/A</v>
          </cell>
        </row>
        <row r="14">
          <cell r="A14">
            <v>364050</v>
          </cell>
          <cell r="B14" t="str">
            <v xml:space="preserve">CANYON RIDGE HOSPITAL </v>
          </cell>
          <cell r="C14">
            <v>3</v>
          </cell>
          <cell r="D14">
            <v>5</v>
          </cell>
          <cell r="E14">
            <v>36</v>
          </cell>
          <cell r="F14" t="str">
            <v>N/A</v>
          </cell>
          <cell r="G14" t="str">
            <v>N/A</v>
          </cell>
        </row>
        <row r="15">
          <cell r="A15">
            <v>104008</v>
          </cell>
          <cell r="B15" t="str">
            <v xml:space="preserve">CEDAR VISTA HOSPITAL </v>
          </cell>
          <cell r="C15">
            <v>3</v>
          </cell>
          <cell r="D15">
            <v>5</v>
          </cell>
          <cell r="E15">
            <v>10</v>
          </cell>
          <cell r="F15" t="str">
            <v>N/A</v>
          </cell>
          <cell r="G15" t="str">
            <v>N/A</v>
          </cell>
        </row>
        <row r="16">
          <cell r="A16">
            <v>160787</v>
          </cell>
          <cell r="B16" t="str">
            <v xml:space="preserve">CENTRAL VALLEY GENERAL HOSPITAL </v>
          </cell>
          <cell r="C16">
            <v>3</v>
          </cell>
          <cell r="D16">
            <v>3</v>
          </cell>
          <cell r="E16">
            <v>16</v>
          </cell>
          <cell r="F16" t="str">
            <v>N/A</v>
          </cell>
          <cell r="G16" t="str">
            <v>N/A</v>
          </cell>
        </row>
        <row r="17">
          <cell r="A17">
            <v>190163</v>
          </cell>
          <cell r="B17" t="str">
            <v xml:space="preserve">CHARTER BEHAVIORAL HLTH SYSTEM-SO. CA./CHARTER OAK </v>
          </cell>
          <cell r="C17">
            <v>3</v>
          </cell>
          <cell r="D17">
            <v>5</v>
          </cell>
          <cell r="E17">
            <v>19</v>
          </cell>
          <cell r="F17" t="str">
            <v>N/A</v>
          </cell>
          <cell r="G17" t="str">
            <v>N/A</v>
          </cell>
        </row>
        <row r="18">
          <cell r="A18">
            <v>370673</v>
          </cell>
          <cell r="B18" t="str">
            <v xml:space="preserve">CHILDREN'S HOSPITAL - SAN DIEGO </v>
          </cell>
          <cell r="C18">
            <v>2</v>
          </cell>
          <cell r="D18">
            <v>1</v>
          </cell>
          <cell r="E18">
            <v>37</v>
          </cell>
          <cell r="F18" t="str">
            <v>N/A</v>
          </cell>
          <cell r="G18" t="str">
            <v>N/A</v>
          </cell>
        </row>
        <row r="19">
          <cell r="A19">
            <v>304113</v>
          </cell>
          <cell r="B19" t="str">
            <v xml:space="preserve">CHILDREN'S HOSPITAL AT MISSION </v>
          </cell>
          <cell r="C19">
            <v>3</v>
          </cell>
          <cell r="D19">
            <v>3</v>
          </cell>
          <cell r="E19">
            <v>30</v>
          </cell>
          <cell r="F19" t="str">
            <v>N/A</v>
          </cell>
          <cell r="G19" t="str">
            <v>N/A</v>
          </cell>
        </row>
        <row r="20">
          <cell r="A20">
            <v>204019</v>
          </cell>
          <cell r="B20" t="str">
            <v xml:space="preserve">CHILDREN'S HOSPITAL CENTRAL CALIFORNIA </v>
          </cell>
          <cell r="C20">
            <v>2</v>
          </cell>
          <cell r="D20">
            <v>1</v>
          </cell>
          <cell r="E20">
            <v>20</v>
          </cell>
          <cell r="F20" t="str">
            <v>N/A</v>
          </cell>
          <cell r="G20" t="str">
            <v>N/A</v>
          </cell>
        </row>
        <row r="21">
          <cell r="A21">
            <v>10776</v>
          </cell>
          <cell r="B21" t="str">
            <v xml:space="preserve">CHILDREN'S HOSPITAL MED CENTER OF NORTHERN CALIF </v>
          </cell>
          <cell r="C21">
            <v>2</v>
          </cell>
          <cell r="D21">
            <v>1</v>
          </cell>
          <cell r="E21">
            <v>1</v>
          </cell>
          <cell r="F21" t="str">
            <v>N/A</v>
          </cell>
          <cell r="G21" t="str">
            <v>N/A</v>
          </cell>
        </row>
        <row r="22">
          <cell r="A22">
            <v>190170</v>
          </cell>
          <cell r="B22" t="str">
            <v xml:space="preserve">CHILDRENS HOSPITAL OF LOS ANGELES </v>
          </cell>
          <cell r="C22">
            <v>2</v>
          </cell>
          <cell r="D22">
            <v>1</v>
          </cell>
          <cell r="E22">
            <v>19</v>
          </cell>
          <cell r="F22" t="str">
            <v>N/A</v>
          </cell>
          <cell r="G22" t="str">
            <v>N/A</v>
          </cell>
        </row>
        <row r="23">
          <cell r="A23">
            <v>300032</v>
          </cell>
          <cell r="B23" t="str">
            <v xml:space="preserve">CHILDREN'S HOSPITAL OF ORANGE COUNTY </v>
          </cell>
          <cell r="C23">
            <v>2</v>
          </cell>
          <cell r="D23">
            <v>1</v>
          </cell>
          <cell r="E23">
            <v>30</v>
          </cell>
          <cell r="F23" t="str">
            <v>N/A</v>
          </cell>
          <cell r="G23" t="str">
            <v>N/A</v>
          </cell>
        </row>
        <row r="24">
          <cell r="A24">
            <v>190636</v>
          </cell>
          <cell r="B24" t="str">
            <v xml:space="preserve">CITRUS VALLEY MEDICAL CENTER </v>
          </cell>
          <cell r="C24">
            <v>3</v>
          </cell>
          <cell r="D24">
            <v>3</v>
          </cell>
          <cell r="E24">
            <v>19</v>
          </cell>
          <cell r="F24" t="str">
            <v>N/A</v>
          </cell>
          <cell r="G24" t="str">
            <v>N/A</v>
          </cell>
        </row>
        <row r="25">
          <cell r="A25">
            <v>190661</v>
          </cell>
          <cell r="B25" t="str">
            <v xml:space="preserve">CITY OF ANGELS MEDICAL CENTER </v>
          </cell>
          <cell r="C25">
            <v>3</v>
          </cell>
          <cell r="D25">
            <v>4</v>
          </cell>
          <cell r="E25">
            <v>19</v>
          </cell>
          <cell r="F25" t="str">
            <v>N/A</v>
          </cell>
          <cell r="G25" t="str">
            <v>N/A</v>
          </cell>
        </row>
        <row r="26">
          <cell r="A26">
            <v>190176</v>
          </cell>
          <cell r="B26" t="str">
            <v xml:space="preserve">CITY OF HOPE NATIONAL MEDICAL CENTER </v>
          </cell>
          <cell r="C26">
            <v>3</v>
          </cell>
          <cell r="D26">
            <v>4</v>
          </cell>
          <cell r="E26">
            <v>19</v>
          </cell>
          <cell r="F26" t="str">
            <v>N/A</v>
          </cell>
          <cell r="G26" t="str">
            <v>N/A</v>
          </cell>
        </row>
        <row r="27">
          <cell r="A27">
            <v>100697</v>
          </cell>
          <cell r="B27" t="str">
            <v xml:space="preserve">COALINGA REGIONAL MEDICAL CENTER </v>
          </cell>
          <cell r="C27">
            <v>1</v>
          </cell>
          <cell r="D27">
            <v>4</v>
          </cell>
          <cell r="E27">
            <v>10</v>
          </cell>
          <cell r="F27" t="str">
            <v>District</v>
          </cell>
          <cell r="G27" t="str">
            <v>Coalinga Hospital District</v>
          </cell>
        </row>
        <row r="28">
          <cell r="A28">
            <v>190766</v>
          </cell>
          <cell r="B28" t="str">
            <v xml:space="preserve">COAST PLAZA DOCTORS HOSPITAL </v>
          </cell>
          <cell r="C28">
            <v>3</v>
          </cell>
          <cell r="D28">
            <v>3</v>
          </cell>
          <cell r="E28">
            <v>19</v>
          </cell>
          <cell r="F28" t="str">
            <v>N/A</v>
          </cell>
          <cell r="G28" t="str">
            <v>N/A</v>
          </cell>
        </row>
        <row r="29">
          <cell r="A29">
            <v>301258</v>
          </cell>
          <cell r="B29" t="str">
            <v xml:space="preserve">COASTAL COMMUNITIES HOSPITAL </v>
          </cell>
          <cell r="C29">
            <v>3</v>
          </cell>
          <cell r="D29">
            <v>3</v>
          </cell>
          <cell r="E29">
            <v>30</v>
          </cell>
          <cell r="F29" t="str">
            <v>N/A</v>
          </cell>
          <cell r="G29" t="str">
            <v>N/A</v>
          </cell>
        </row>
        <row r="30">
          <cell r="A30">
            <v>190184</v>
          </cell>
          <cell r="B30" t="str">
            <v xml:space="preserve">COLLEGE HOSPITAL </v>
          </cell>
          <cell r="C30">
            <v>3</v>
          </cell>
          <cell r="D30">
            <v>5</v>
          </cell>
          <cell r="E30">
            <v>19</v>
          </cell>
          <cell r="F30" t="str">
            <v>N/A</v>
          </cell>
          <cell r="G30" t="str">
            <v>N/A</v>
          </cell>
        </row>
        <row r="31">
          <cell r="A31">
            <v>301155</v>
          </cell>
          <cell r="B31" t="str">
            <v xml:space="preserve">COLLEGE HOSPITAL COSTA MESA </v>
          </cell>
          <cell r="C31">
            <v>3</v>
          </cell>
          <cell r="D31">
            <v>4</v>
          </cell>
          <cell r="E31">
            <v>30</v>
          </cell>
          <cell r="F31" t="str">
            <v>N/A</v>
          </cell>
          <cell r="G31" t="str">
            <v>N/A</v>
          </cell>
        </row>
        <row r="32">
          <cell r="A32">
            <v>190197</v>
          </cell>
          <cell r="B32" t="str">
            <v xml:space="preserve">COMMUNITY &amp; MISSION HOSP. OF HUNTINGTON PARK </v>
          </cell>
          <cell r="C32">
            <v>3</v>
          </cell>
          <cell r="D32">
            <v>4</v>
          </cell>
          <cell r="E32">
            <v>19</v>
          </cell>
          <cell r="F32" t="str">
            <v>N/A</v>
          </cell>
          <cell r="G32" t="str">
            <v>N/A</v>
          </cell>
        </row>
        <row r="33">
          <cell r="A33">
            <v>361323</v>
          </cell>
          <cell r="B33" t="str">
            <v xml:space="preserve">COMMUNITY HOSPITAL OF SAN BERNARDINO </v>
          </cell>
          <cell r="C33">
            <v>3</v>
          </cell>
          <cell r="D33">
            <v>3</v>
          </cell>
          <cell r="E33">
            <v>36</v>
          </cell>
          <cell r="F33" t="str">
            <v>N/A</v>
          </cell>
          <cell r="G33" t="str">
            <v>N/A</v>
          </cell>
        </row>
        <row r="34">
          <cell r="A34">
            <v>70924</v>
          </cell>
          <cell r="B34" t="str">
            <v xml:space="preserve">CONTRA COSTA REGIONAL MEDICAL CENTER </v>
          </cell>
          <cell r="C34">
            <v>1</v>
          </cell>
          <cell r="D34">
            <v>3</v>
          </cell>
          <cell r="E34">
            <v>7</v>
          </cell>
          <cell r="F34" t="str">
            <v>County</v>
          </cell>
          <cell r="G34" t="str">
            <v>Contra Costa County</v>
          </cell>
        </row>
        <row r="35">
          <cell r="A35">
            <v>190230</v>
          </cell>
          <cell r="B35" t="str">
            <v xml:space="preserve">DANIEL FREEMAN MEMORIAL HOSPITAL </v>
          </cell>
          <cell r="C35">
            <v>3</v>
          </cell>
          <cell r="D35">
            <v>3</v>
          </cell>
          <cell r="E35">
            <v>19</v>
          </cell>
          <cell r="F35" t="str">
            <v>N/A</v>
          </cell>
          <cell r="G35" t="str">
            <v>N/A</v>
          </cell>
        </row>
        <row r="36">
          <cell r="A36">
            <v>150706</v>
          </cell>
          <cell r="B36" t="str">
            <v xml:space="preserve">DELANO REGIONAL MEDICAL CENTER </v>
          </cell>
          <cell r="C36">
            <v>3</v>
          </cell>
          <cell r="D36">
            <v>3</v>
          </cell>
          <cell r="E36">
            <v>15</v>
          </cell>
          <cell r="F36" t="str">
            <v>N/A</v>
          </cell>
          <cell r="G36" t="str">
            <v>N/A</v>
          </cell>
        </row>
        <row r="37">
          <cell r="A37">
            <v>190857</v>
          </cell>
          <cell r="B37" t="str">
            <v xml:space="preserve">DOCTORS HOSPITAL OF WEST COVINA </v>
          </cell>
          <cell r="C37">
            <v>3</v>
          </cell>
          <cell r="D37">
            <v>4</v>
          </cell>
          <cell r="E37">
            <v>19</v>
          </cell>
          <cell r="F37" t="str">
            <v>N/A</v>
          </cell>
          <cell r="G37" t="str">
            <v>N/A</v>
          </cell>
        </row>
        <row r="38">
          <cell r="A38">
            <v>500852</v>
          </cell>
          <cell r="B38" t="str">
            <v xml:space="preserve">DOCTORS MEDICAL CENTER OF MODESTO </v>
          </cell>
          <cell r="C38">
            <v>3</v>
          </cell>
          <cell r="D38">
            <v>3</v>
          </cell>
          <cell r="E38">
            <v>50</v>
          </cell>
          <cell r="F38" t="str">
            <v>N/A</v>
          </cell>
          <cell r="G38" t="str">
            <v>N/A</v>
          </cell>
        </row>
        <row r="39">
          <cell r="A39">
            <v>240853</v>
          </cell>
          <cell r="B39" t="str">
            <v xml:space="preserve">DOS PALOS MEMORIAL HOSPITAL </v>
          </cell>
          <cell r="C39">
            <v>3</v>
          </cell>
          <cell r="D39">
            <v>4</v>
          </cell>
          <cell r="E39">
            <v>24</v>
          </cell>
          <cell r="F39" t="str">
            <v>N/A</v>
          </cell>
          <cell r="G39" t="str">
            <v>N/A</v>
          </cell>
        </row>
        <row r="40">
          <cell r="A40">
            <v>190256</v>
          </cell>
          <cell r="B40" t="str">
            <v xml:space="preserve">EAST LOS ANGELES DOCTOR'S HOSPITAL </v>
          </cell>
          <cell r="C40">
            <v>3</v>
          </cell>
          <cell r="D40">
            <v>3</v>
          </cell>
          <cell r="E40">
            <v>19</v>
          </cell>
          <cell r="F40" t="str">
            <v>N/A</v>
          </cell>
          <cell r="G40" t="str">
            <v>N/A</v>
          </cell>
        </row>
        <row r="41">
          <cell r="A41">
            <v>190328</v>
          </cell>
          <cell r="B41" t="str">
            <v xml:space="preserve">EAST VALLEY HOSPITAL MEDICAL CENTER </v>
          </cell>
          <cell r="C41">
            <v>3</v>
          </cell>
          <cell r="D41">
            <v>3</v>
          </cell>
          <cell r="E41">
            <v>19</v>
          </cell>
          <cell r="F41" t="str">
            <v>N/A</v>
          </cell>
          <cell r="G41" t="str">
            <v>N/A</v>
          </cell>
        </row>
        <row r="42">
          <cell r="A42">
            <v>130699</v>
          </cell>
          <cell r="B42" t="str">
            <v xml:space="preserve">EL CENTRO REGIONAL MEDICAL CENTER </v>
          </cell>
          <cell r="C42">
            <v>1</v>
          </cell>
          <cell r="D42">
            <v>3</v>
          </cell>
          <cell r="E42">
            <v>13</v>
          </cell>
          <cell r="F42" t="str">
            <v>City</v>
          </cell>
          <cell r="G42" t="str">
            <v>City of El Centro</v>
          </cell>
        </row>
        <row r="43">
          <cell r="A43">
            <v>301175</v>
          </cell>
          <cell r="B43" t="str">
            <v xml:space="preserve">FOUNTAIN VALLEY REG. HOSP. AND MED. CTR. </v>
          </cell>
          <cell r="C43">
            <v>3</v>
          </cell>
          <cell r="D43">
            <v>3</v>
          </cell>
          <cell r="E43">
            <v>30</v>
          </cell>
          <cell r="F43" t="str">
            <v>N/A</v>
          </cell>
          <cell r="G43" t="str">
            <v>N/A</v>
          </cell>
        </row>
        <row r="44">
          <cell r="A44">
            <v>100717</v>
          </cell>
          <cell r="B44" t="str">
            <v xml:space="preserve">FRESNO COMMUNITY HOSPITAL AND MEDICAL CENTER </v>
          </cell>
          <cell r="C44">
            <v>4</v>
          </cell>
          <cell r="D44">
            <v>2</v>
          </cell>
          <cell r="E44">
            <v>10</v>
          </cell>
          <cell r="F44" t="str">
            <v>N/A</v>
          </cell>
          <cell r="G44" t="str">
            <v>N/A</v>
          </cell>
        </row>
        <row r="45">
          <cell r="A45">
            <v>301283</v>
          </cell>
          <cell r="B45" t="str">
            <v xml:space="preserve">GARDEN GROVE HOSPITAL &amp; MEDICAL CENTER </v>
          </cell>
          <cell r="C45">
            <v>3</v>
          </cell>
          <cell r="D45">
            <v>3</v>
          </cell>
          <cell r="E45">
            <v>30</v>
          </cell>
          <cell r="F45" t="str">
            <v>N/A</v>
          </cell>
          <cell r="G45" t="str">
            <v>N/A</v>
          </cell>
        </row>
        <row r="46">
          <cell r="A46">
            <v>190315</v>
          </cell>
          <cell r="B46" t="str">
            <v xml:space="preserve">GARFIELD MEDICAL CENTER </v>
          </cell>
          <cell r="C46">
            <v>3</v>
          </cell>
          <cell r="D46">
            <v>3</v>
          </cell>
          <cell r="E46">
            <v>19</v>
          </cell>
          <cell r="F46" t="str">
            <v>N/A</v>
          </cell>
          <cell r="G46" t="str">
            <v>N/A</v>
          </cell>
        </row>
        <row r="47">
          <cell r="A47">
            <v>190317</v>
          </cell>
          <cell r="B47" t="str">
            <v xml:space="preserve">GATEWAYS HOSPITAL AND MENTAL HEALTH CENTER </v>
          </cell>
          <cell r="C47">
            <v>3</v>
          </cell>
          <cell r="D47">
            <v>5</v>
          </cell>
          <cell r="E47">
            <v>19</v>
          </cell>
          <cell r="F47" t="str">
            <v>N/A</v>
          </cell>
          <cell r="G47" t="str">
            <v>N/A</v>
          </cell>
        </row>
        <row r="48">
          <cell r="A48">
            <v>270777</v>
          </cell>
          <cell r="B48" t="str">
            <v xml:space="preserve">GEORGE L. MEE MEMORIAL HOSPITAL </v>
          </cell>
          <cell r="C48">
            <v>3</v>
          </cell>
          <cell r="D48">
            <v>3</v>
          </cell>
          <cell r="E48">
            <v>27</v>
          </cell>
          <cell r="F48" t="str">
            <v>N/A</v>
          </cell>
          <cell r="G48" t="str">
            <v>N/A</v>
          </cell>
        </row>
        <row r="49">
          <cell r="A49">
            <v>150775</v>
          </cell>
          <cell r="B49" t="str">
            <v xml:space="preserve">GOOD SAMARITAN HOSPITAL OF BAKERSFIELD </v>
          </cell>
          <cell r="C49">
            <v>3</v>
          </cell>
          <cell r="D49">
            <v>4</v>
          </cell>
          <cell r="E49">
            <v>15</v>
          </cell>
          <cell r="F49" t="str">
            <v>N/A</v>
          </cell>
          <cell r="G49" t="str">
            <v>N/A</v>
          </cell>
        </row>
        <row r="50">
          <cell r="A50">
            <v>190352</v>
          </cell>
          <cell r="B50" t="str">
            <v xml:space="preserve">GREATER EL MONTE COMMUNITY HOSPITAL </v>
          </cell>
          <cell r="C50">
            <v>3</v>
          </cell>
          <cell r="D50">
            <v>3</v>
          </cell>
          <cell r="E50">
            <v>19</v>
          </cell>
          <cell r="F50" t="str">
            <v>N/A</v>
          </cell>
          <cell r="G50" t="str">
            <v>N/A</v>
          </cell>
        </row>
        <row r="51">
          <cell r="A51">
            <v>304159</v>
          </cell>
          <cell r="B51" t="str">
            <v xml:space="preserve">HEALTHBRIDGE CHILDREN'S </v>
          </cell>
          <cell r="C51">
            <v>3</v>
          </cell>
          <cell r="D51">
            <v>4</v>
          </cell>
          <cell r="E51">
            <v>30</v>
          </cell>
          <cell r="F51" t="str">
            <v>N/A</v>
          </cell>
          <cell r="G51" t="str">
            <v>N/A</v>
          </cell>
        </row>
        <row r="52">
          <cell r="A52">
            <v>362041</v>
          </cell>
          <cell r="B52" t="str">
            <v xml:space="preserve">HI-DESERT MEDICAL CENTER </v>
          </cell>
          <cell r="C52">
            <v>1</v>
          </cell>
          <cell r="D52">
            <v>3</v>
          </cell>
          <cell r="E52">
            <v>36</v>
          </cell>
          <cell r="F52" t="str">
            <v>District</v>
          </cell>
          <cell r="G52" t="str">
            <v>Hi-Desert Memorial Health Care District</v>
          </cell>
        </row>
        <row r="53">
          <cell r="A53">
            <v>190380</v>
          </cell>
          <cell r="B53" t="str">
            <v xml:space="preserve">HOLLYWOOD COMMUNITY HOSPITAL </v>
          </cell>
          <cell r="C53">
            <v>3</v>
          </cell>
          <cell r="D53">
            <v>4</v>
          </cell>
          <cell r="E53">
            <v>19</v>
          </cell>
          <cell r="F53" t="str">
            <v>N/A</v>
          </cell>
          <cell r="G53" t="str">
            <v>N/A</v>
          </cell>
        </row>
        <row r="54">
          <cell r="A54">
            <v>320874</v>
          </cell>
          <cell r="B54" t="str">
            <v xml:space="preserve">INDIAN VALLEY DISTRICT HOSPITAL </v>
          </cell>
          <cell r="C54">
            <v>1</v>
          </cell>
          <cell r="D54">
            <v>4</v>
          </cell>
          <cell r="E54">
            <v>32</v>
          </cell>
          <cell r="F54" t="str">
            <v>District</v>
          </cell>
          <cell r="G54" t="str">
            <v>Indian Valley Health Care District</v>
          </cell>
        </row>
        <row r="55">
          <cell r="A55">
            <v>220733</v>
          </cell>
          <cell r="B55" t="str">
            <v xml:space="preserve">JOHN C. FREMONT HEALTHCARE DISTRICT </v>
          </cell>
          <cell r="C55">
            <v>1</v>
          </cell>
          <cell r="D55">
            <v>4</v>
          </cell>
          <cell r="E55">
            <v>22</v>
          </cell>
          <cell r="F55" t="str">
            <v>District</v>
          </cell>
          <cell r="G55" t="str">
            <v>John C. Fremont Healthcare District</v>
          </cell>
        </row>
        <row r="56">
          <cell r="A56">
            <v>331216</v>
          </cell>
          <cell r="B56" t="str">
            <v xml:space="preserve">JOHN F. KENNEDY MEMORIAL HOSPITAL </v>
          </cell>
          <cell r="C56">
            <v>3</v>
          </cell>
          <cell r="D56">
            <v>3</v>
          </cell>
          <cell r="E56">
            <v>33</v>
          </cell>
          <cell r="F56" t="str">
            <v>N/A</v>
          </cell>
          <cell r="G56" t="str">
            <v>N/A</v>
          </cell>
        </row>
        <row r="57">
          <cell r="A57">
            <v>190150</v>
          </cell>
          <cell r="B57" t="str">
            <v xml:space="preserve">KEDREN COMMUNITY MENTAL HEALTH CENTER </v>
          </cell>
          <cell r="C57">
            <v>3</v>
          </cell>
          <cell r="D57">
            <v>5</v>
          </cell>
          <cell r="E57">
            <v>19</v>
          </cell>
          <cell r="F57" t="str">
            <v>N/A</v>
          </cell>
          <cell r="G57" t="str">
            <v>N/A</v>
          </cell>
        </row>
        <row r="58">
          <cell r="A58">
            <v>150736</v>
          </cell>
          <cell r="B58" t="str">
            <v xml:space="preserve">KERN MEDICAL CENTER </v>
          </cell>
          <cell r="C58">
            <v>1</v>
          </cell>
          <cell r="D58">
            <v>2</v>
          </cell>
          <cell r="E58">
            <v>15</v>
          </cell>
          <cell r="F58" t="str">
            <v>County</v>
          </cell>
          <cell r="G58" t="str">
            <v>Kern County</v>
          </cell>
        </row>
        <row r="59">
          <cell r="A59">
            <v>150737</v>
          </cell>
          <cell r="B59" t="str">
            <v xml:space="preserve">KERN VALLEY HEALTHCARE DISTRICT </v>
          </cell>
          <cell r="C59">
            <v>1</v>
          </cell>
          <cell r="D59">
            <v>4</v>
          </cell>
          <cell r="E59">
            <v>15</v>
          </cell>
          <cell r="F59" t="str">
            <v>District</v>
          </cell>
          <cell r="G59" t="str">
            <v>Kern Valley Healthcare District</v>
          </cell>
        </row>
        <row r="60">
          <cell r="A60">
            <v>100745</v>
          </cell>
          <cell r="B60" t="str">
            <v xml:space="preserve">KINGSBURG MEDICAL CENTER </v>
          </cell>
          <cell r="C60">
            <v>1</v>
          </cell>
          <cell r="D60">
            <v>4</v>
          </cell>
          <cell r="E60">
            <v>10</v>
          </cell>
          <cell r="F60" t="str">
            <v>District</v>
          </cell>
          <cell r="G60" t="str">
            <v>Kingsburg Hospital District</v>
          </cell>
        </row>
        <row r="61">
          <cell r="A61">
            <v>191227</v>
          </cell>
          <cell r="B61" t="str">
            <v xml:space="preserve">L.A. CO. HARBOR/UCLA MEDICAL CENTER </v>
          </cell>
          <cell r="C61">
            <v>1</v>
          </cell>
          <cell r="D61">
            <v>2</v>
          </cell>
          <cell r="E61">
            <v>19</v>
          </cell>
          <cell r="F61" t="str">
            <v>County</v>
          </cell>
          <cell r="G61" t="str">
            <v>Los Angeles County</v>
          </cell>
        </row>
        <row r="62">
          <cell r="A62">
            <v>191261</v>
          </cell>
          <cell r="B62" t="str">
            <v xml:space="preserve">L.A. CO. HIGH DESERT HOSPITAL </v>
          </cell>
          <cell r="C62">
            <v>1</v>
          </cell>
          <cell r="D62">
            <v>4</v>
          </cell>
          <cell r="E62">
            <v>19</v>
          </cell>
          <cell r="F62" t="str">
            <v>County</v>
          </cell>
          <cell r="G62" t="str">
            <v>Los Angeles County</v>
          </cell>
        </row>
        <row r="63">
          <cell r="A63">
            <v>191230</v>
          </cell>
          <cell r="B63" t="str">
            <v xml:space="preserve">L.A. CO. MARTIN LUTHER KING JR/DREW MED CTR </v>
          </cell>
          <cell r="C63">
            <v>1</v>
          </cell>
          <cell r="D63">
            <v>2</v>
          </cell>
          <cell r="E63">
            <v>19</v>
          </cell>
          <cell r="F63" t="str">
            <v>County</v>
          </cell>
          <cell r="G63" t="str">
            <v>Los Angeles County</v>
          </cell>
        </row>
        <row r="64">
          <cell r="A64">
            <v>191231</v>
          </cell>
          <cell r="B64" t="str">
            <v xml:space="preserve">L.A. CO. OLIVE VIEW MEDICAL CENTER </v>
          </cell>
          <cell r="C64">
            <v>1</v>
          </cell>
          <cell r="D64">
            <v>2</v>
          </cell>
          <cell r="E64">
            <v>19</v>
          </cell>
          <cell r="F64" t="str">
            <v>County</v>
          </cell>
          <cell r="G64" t="str">
            <v>Los Angeles County</v>
          </cell>
        </row>
        <row r="65">
          <cell r="A65">
            <v>191306</v>
          </cell>
          <cell r="B65" t="str">
            <v xml:space="preserve">L.A. CO. RANCHO LOS AMIGOS NATIONAL REHAB. CTR. </v>
          </cell>
          <cell r="C65">
            <v>1</v>
          </cell>
          <cell r="D65">
            <v>4</v>
          </cell>
          <cell r="E65">
            <v>19</v>
          </cell>
          <cell r="F65" t="str">
            <v>County</v>
          </cell>
          <cell r="G65" t="str">
            <v>Los Angeles County</v>
          </cell>
        </row>
        <row r="66">
          <cell r="A66">
            <v>191228</v>
          </cell>
          <cell r="B66" t="str">
            <v xml:space="preserve">L.A. CO. U.S.C. MEDICAL CENTER </v>
          </cell>
          <cell r="C66">
            <v>1</v>
          </cell>
          <cell r="D66">
            <v>2</v>
          </cell>
          <cell r="E66">
            <v>19</v>
          </cell>
          <cell r="F66" t="str">
            <v>County</v>
          </cell>
          <cell r="G66" t="str">
            <v>Los Angeles County</v>
          </cell>
        </row>
        <row r="67">
          <cell r="A67">
            <v>190468</v>
          </cell>
          <cell r="B67" t="str">
            <v xml:space="preserve">LINCOLN HOSPITAL MEDICAL CENTER </v>
          </cell>
          <cell r="C67">
            <v>3</v>
          </cell>
          <cell r="D67">
            <v>4</v>
          </cell>
          <cell r="E67">
            <v>19</v>
          </cell>
          <cell r="F67" t="str">
            <v>N/A</v>
          </cell>
          <cell r="G67" t="str">
            <v>N/A</v>
          </cell>
        </row>
        <row r="68">
          <cell r="A68">
            <v>361246</v>
          </cell>
          <cell r="B68" t="str">
            <v xml:space="preserve">LOMA LINDA UNIVERSITY MEDICAL CENTER </v>
          </cell>
          <cell r="C68">
            <v>3</v>
          </cell>
          <cell r="D68">
            <v>2</v>
          </cell>
          <cell r="E68">
            <v>36</v>
          </cell>
          <cell r="F68" t="str">
            <v>N/A</v>
          </cell>
          <cell r="G68" t="str">
            <v>N/A</v>
          </cell>
        </row>
        <row r="69">
          <cell r="A69">
            <v>190198</v>
          </cell>
          <cell r="B69" t="str">
            <v xml:space="preserve">LOS ANGELES COMMUNITY HOSPITAL </v>
          </cell>
          <cell r="C69">
            <v>3</v>
          </cell>
          <cell r="D69">
            <v>4</v>
          </cell>
          <cell r="E69">
            <v>19</v>
          </cell>
          <cell r="F69" t="str">
            <v>N/A</v>
          </cell>
          <cell r="G69" t="str">
            <v>N/A</v>
          </cell>
        </row>
        <row r="70">
          <cell r="A70">
            <v>190854</v>
          </cell>
          <cell r="B70" t="str">
            <v xml:space="preserve">LOS ANGELES METROPOLITAN MEDICAL CENTER </v>
          </cell>
          <cell r="C70">
            <v>3</v>
          </cell>
          <cell r="D70">
            <v>4</v>
          </cell>
          <cell r="E70">
            <v>19</v>
          </cell>
          <cell r="F70" t="str">
            <v>N/A</v>
          </cell>
          <cell r="G70" t="str">
            <v>N/A</v>
          </cell>
        </row>
        <row r="71">
          <cell r="A71">
            <v>434040</v>
          </cell>
          <cell r="B71" t="str">
            <v xml:space="preserve">LUCILE S. PACKARD CHILDRENS HOSPITAL AT STANFORD </v>
          </cell>
          <cell r="C71">
            <v>2</v>
          </cell>
          <cell r="D71">
            <v>1</v>
          </cell>
          <cell r="E71">
            <v>43</v>
          </cell>
          <cell r="F71" t="str">
            <v>N/A</v>
          </cell>
          <cell r="G71" t="str">
            <v>N/A</v>
          </cell>
        </row>
        <row r="72">
          <cell r="A72">
            <v>450936</v>
          </cell>
          <cell r="B72" t="str">
            <v xml:space="preserve">MAYERS MEMORIAL HOSPITAL </v>
          </cell>
          <cell r="C72">
            <v>1</v>
          </cell>
          <cell r="D72">
            <v>4</v>
          </cell>
          <cell r="E72">
            <v>45</v>
          </cell>
          <cell r="F72" t="str">
            <v>District</v>
          </cell>
          <cell r="G72" t="str">
            <v>Mayers Memorial Hospital District</v>
          </cell>
        </row>
        <row r="73">
          <cell r="A73">
            <v>190521</v>
          </cell>
          <cell r="B73" t="str">
            <v xml:space="preserve">MEMORIAL HOSPITAL OF GARDENA </v>
          </cell>
          <cell r="C73">
            <v>3</v>
          </cell>
          <cell r="D73">
            <v>3</v>
          </cell>
          <cell r="E73">
            <v>19</v>
          </cell>
          <cell r="F73" t="str">
            <v>N/A</v>
          </cell>
          <cell r="G73" t="str">
            <v>N/A</v>
          </cell>
        </row>
        <row r="74">
          <cell r="A74">
            <v>240942</v>
          </cell>
          <cell r="B74" t="str">
            <v xml:space="preserve">MERCY MEDICAL CENTER - MERCED </v>
          </cell>
          <cell r="C74">
            <v>4</v>
          </cell>
          <cell r="D74">
            <v>3</v>
          </cell>
          <cell r="E74">
            <v>24</v>
          </cell>
          <cell r="F74" t="str">
            <v>N/A</v>
          </cell>
          <cell r="G74" t="str">
            <v>N/A</v>
          </cell>
        </row>
        <row r="75">
          <cell r="A75">
            <v>150830</v>
          </cell>
          <cell r="B75" t="str">
            <v xml:space="preserve">MERCY WEST SIDE </v>
          </cell>
          <cell r="C75">
            <v>5</v>
          </cell>
          <cell r="D75">
            <v>4</v>
          </cell>
          <cell r="E75">
            <v>15</v>
          </cell>
          <cell r="F75" t="str">
            <v>N/A</v>
          </cell>
          <cell r="G75" t="str">
            <v>N/A</v>
          </cell>
        </row>
        <row r="76">
          <cell r="A76">
            <v>340951</v>
          </cell>
          <cell r="B76" t="str">
            <v xml:space="preserve">METHODIST HOSPITAL OF SACRAMENTO </v>
          </cell>
          <cell r="C76">
            <v>3</v>
          </cell>
          <cell r="D76">
            <v>3</v>
          </cell>
          <cell r="E76">
            <v>34</v>
          </cell>
          <cell r="F76" t="str">
            <v>N/A</v>
          </cell>
          <cell r="G76" t="str">
            <v>N/A</v>
          </cell>
        </row>
        <row r="77">
          <cell r="A77">
            <v>196168</v>
          </cell>
          <cell r="B77" t="str">
            <v xml:space="preserve">MILLER CHILDREN'S HOSPITAL </v>
          </cell>
          <cell r="C77">
            <v>2</v>
          </cell>
          <cell r="D77">
            <v>1</v>
          </cell>
          <cell r="E77">
            <v>19</v>
          </cell>
          <cell r="F77" t="str">
            <v>N/A</v>
          </cell>
          <cell r="G77" t="str">
            <v>N/A</v>
          </cell>
        </row>
        <row r="78">
          <cell r="A78">
            <v>190524</v>
          </cell>
          <cell r="B78" t="str">
            <v xml:space="preserve">MISSION COMMUNITY HOSPITAL OF PANORAMA </v>
          </cell>
          <cell r="C78">
            <v>3</v>
          </cell>
          <cell r="D78">
            <v>3</v>
          </cell>
          <cell r="E78">
            <v>19</v>
          </cell>
          <cell r="F78" t="str">
            <v>N/A</v>
          </cell>
          <cell r="G78" t="str">
            <v>N/A</v>
          </cell>
        </row>
        <row r="79">
          <cell r="A79">
            <v>500954</v>
          </cell>
          <cell r="B79" t="str">
            <v xml:space="preserve">MODESTO REHABILITATION HOSPITAL </v>
          </cell>
          <cell r="C79">
            <v>3</v>
          </cell>
          <cell r="D79">
            <v>4</v>
          </cell>
          <cell r="E79">
            <v>50</v>
          </cell>
          <cell r="F79" t="str">
            <v>N/A</v>
          </cell>
          <cell r="G79" t="str">
            <v>N/A</v>
          </cell>
        </row>
        <row r="80">
          <cell r="A80">
            <v>250956</v>
          </cell>
          <cell r="B80" t="str">
            <v xml:space="preserve">MODOC MEDICAL CENTER </v>
          </cell>
          <cell r="C80">
            <v>1</v>
          </cell>
          <cell r="D80">
            <v>4</v>
          </cell>
          <cell r="E80">
            <v>25</v>
          </cell>
          <cell r="F80" t="str">
            <v>County</v>
          </cell>
          <cell r="G80" t="str">
            <v>Modoc County</v>
          </cell>
        </row>
        <row r="81">
          <cell r="A81">
            <v>190541</v>
          </cell>
          <cell r="B81" t="str">
            <v xml:space="preserve">MONROVIA COMMUNITY HOSPITAL </v>
          </cell>
          <cell r="C81">
            <v>3</v>
          </cell>
          <cell r="D81">
            <v>4</v>
          </cell>
          <cell r="E81">
            <v>19</v>
          </cell>
          <cell r="F81" t="str">
            <v>N/A</v>
          </cell>
          <cell r="G81" t="str">
            <v>N/A</v>
          </cell>
        </row>
        <row r="82">
          <cell r="A82">
            <v>190547</v>
          </cell>
          <cell r="B82" t="str">
            <v xml:space="preserve">MONTEREY PARK HOSPITAL </v>
          </cell>
          <cell r="C82">
            <v>3</v>
          </cell>
          <cell r="D82">
            <v>3</v>
          </cell>
          <cell r="E82">
            <v>19</v>
          </cell>
          <cell r="F82" t="str">
            <v>N/A</v>
          </cell>
          <cell r="G82" t="str">
            <v>N/A</v>
          </cell>
        </row>
        <row r="83">
          <cell r="A83">
            <v>334048</v>
          </cell>
          <cell r="B83" t="str">
            <v xml:space="preserve">MORENO VALLEY COMMUNITY HOSPITAL </v>
          </cell>
          <cell r="C83">
            <v>1</v>
          </cell>
          <cell r="D83">
            <v>3</v>
          </cell>
          <cell r="E83">
            <v>33</v>
          </cell>
          <cell r="F83" t="str">
            <v>District</v>
          </cell>
          <cell r="G83" t="str">
            <v>Valley Health System (District)</v>
          </cell>
        </row>
        <row r="84">
          <cell r="A84">
            <v>361266</v>
          </cell>
          <cell r="B84" t="str">
            <v xml:space="preserve">MOUNTAINS COMMUNITY HOSPITAL </v>
          </cell>
          <cell r="C84">
            <v>1</v>
          </cell>
          <cell r="D84">
            <v>4</v>
          </cell>
          <cell r="E84">
            <v>36</v>
          </cell>
          <cell r="F84" t="str">
            <v>District</v>
          </cell>
          <cell r="G84" t="str">
            <v>San Bernardino Mountains Comm Hospital District</v>
          </cell>
        </row>
        <row r="85">
          <cell r="A85">
            <v>274043</v>
          </cell>
          <cell r="B85" t="str">
            <v xml:space="preserve">NATIVIDAD MEDICAL CENTER </v>
          </cell>
          <cell r="C85">
            <v>1</v>
          </cell>
          <cell r="D85">
            <v>3</v>
          </cell>
          <cell r="E85">
            <v>27</v>
          </cell>
          <cell r="F85" t="str">
            <v>County</v>
          </cell>
          <cell r="G85" t="str">
            <v>Monterey County</v>
          </cell>
        </row>
        <row r="86">
          <cell r="A86">
            <v>190810</v>
          </cell>
          <cell r="B86" t="str">
            <v xml:space="preserve">NORTHRIDGE HOSPITAL MEDICAL CENTER - SHERMAN WAY </v>
          </cell>
          <cell r="C86">
            <v>3</v>
          </cell>
          <cell r="D86">
            <v>3</v>
          </cell>
          <cell r="E86">
            <v>19</v>
          </cell>
          <cell r="F86" t="str">
            <v>N/A</v>
          </cell>
          <cell r="G86" t="str">
            <v>N/A</v>
          </cell>
        </row>
        <row r="87">
          <cell r="A87">
            <v>500967</v>
          </cell>
          <cell r="B87" t="str">
            <v xml:space="preserve">OAK VALLEY DISTRICT HOSPITAL </v>
          </cell>
          <cell r="C87">
            <v>1</v>
          </cell>
          <cell r="D87">
            <v>3</v>
          </cell>
          <cell r="E87">
            <v>50</v>
          </cell>
          <cell r="F87" t="str">
            <v>District</v>
          </cell>
          <cell r="G87" t="str">
            <v>Oak Valley Hospital District</v>
          </cell>
        </row>
        <row r="88">
          <cell r="A88">
            <v>560501</v>
          </cell>
          <cell r="B88" t="str">
            <v xml:space="preserve">OJAI VALLEY COMMUNITY HOSPITAL </v>
          </cell>
          <cell r="C88">
            <v>3</v>
          </cell>
          <cell r="D88">
            <v>4</v>
          </cell>
          <cell r="E88">
            <v>56</v>
          </cell>
          <cell r="F88" t="str">
            <v>N/A</v>
          </cell>
          <cell r="G88" t="str">
            <v>N/A</v>
          </cell>
        </row>
        <row r="89">
          <cell r="A89">
            <v>301242</v>
          </cell>
          <cell r="B89" t="str">
            <v xml:space="preserve">ORANGE COUNTY COMMUNITY HOSPITAL OF BUENA PARK </v>
          </cell>
          <cell r="C89">
            <v>3</v>
          </cell>
          <cell r="D89">
            <v>4</v>
          </cell>
          <cell r="E89">
            <v>30</v>
          </cell>
          <cell r="F89" t="str">
            <v>N/A</v>
          </cell>
          <cell r="G89" t="str">
            <v>N/A</v>
          </cell>
        </row>
        <row r="90">
          <cell r="A90">
            <v>190581</v>
          </cell>
          <cell r="B90" t="str">
            <v xml:space="preserve">ORTHOPAEDIC HOSPITAL </v>
          </cell>
          <cell r="C90">
            <v>3</v>
          </cell>
          <cell r="D90">
            <v>4</v>
          </cell>
          <cell r="E90">
            <v>19</v>
          </cell>
          <cell r="F90" t="str">
            <v>N/A</v>
          </cell>
          <cell r="G90" t="str">
            <v>N/A</v>
          </cell>
        </row>
        <row r="91">
          <cell r="A91">
            <v>190307</v>
          </cell>
          <cell r="B91" t="str">
            <v xml:space="preserve">PACIFIC ALLIANCE MEDICAL CENTER </v>
          </cell>
          <cell r="C91">
            <v>3</v>
          </cell>
          <cell r="D91">
            <v>4</v>
          </cell>
          <cell r="E91">
            <v>19</v>
          </cell>
          <cell r="F91" t="str">
            <v>N/A</v>
          </cell>
          <cell r="G91" t="str">
            <v>N/A</v>
          </cell>
        </row>
        <row r="92">
          <cell r="A92">
            <v>190587</v>
          </cell>
          <cell r="B92" t="str">
            <v xml:space="preserve">PACIFIC HOSPITAL OF LONG BEACH </v>
          </cell>
          <cell r="C92">
            <v>3</v>
          </cell>
          <cell r="D92">
            <v>3</v>
          </cell>
          <cell r="E92">
            <v>19</v>
          </cell>
          <cell r="F92" t="str">
            <v>N/A</v>
          </cell>
          <cell r="G92" t="str">
            <v>N/A</v>
          </cell>
        </row>
        <row r="93">
          <cell r="A93">
            <v>190696</v>
          </cell>
          <cell r="B93" t="str">
            <v xml:space="preserve">PACIFICA HOSPITAL OF THE VALLEY </v>
          </cell>
          <cell r="C93">
            <v>3</v>
          </cell>
          <cell r="D93">
            <v>3</v>
          </cell>
          <cell r="E93">
            <v>19</v>
          </cell>
          <cell r="F93" t="str">
            <v>N/A</v>
          </cell>
          <cell r="G93" t="str">
            <v>N/A</v>
          </cell>
        </row>
        <row r="94">
          <cell r="A94">
            <v>370759</v>
          </cell>
          <cell r="B94" t="str">
            <v xml:space="preserve">PARADISE VALLEY HOSPITAL </v>
          </cell>
          <cell r="C94">
            <v>3</v>
          </cell>
          <cell r="D94">
            <v>3</v>
          </cell>
          <cell r="E94">
            <v>37</v>
          </cell>
          <cell r="F94" t="str">
            <v>N/A</v>
          </cell>
          <cell r="G94" t="str">
            <v>N/A</v>
          </cell>
        </row>
        <row r="95">
          <cell r="A95">
            <v>331293</v>
          </cell>
          <cell r="B95" t="str">
            <v xml:space="preserve">PARKVIEW COMMUNITY HOSPITAL MEDICAL CENTER </v>
          </cell>
          <cell r="C95">
            <v>3</v>
          </cell>
          <cell r="D95">
            <v>3</v>
          </cell>
          <cell r="E95">
            <v>33</v>
          </cell>
          <cell r="F95" t="str">
            <v>N/A</v>
          </cell>
          <cell r="G95" t="str">
            <v>N/A</v>
          </cell>
        </row>
        <row r="96">
          <cell r="A96">
            <v>190605</v>
          </cell>
          <cell r="B96" t="str">
            <v xml:space="preserve">PINE GROVE HOSPITAL </v>
          </cell>
          <cell r="C96">
            <v>3</v>
          </cell>
          <cell r="D96">
            <v>5</v>
          </cell>
          <cell r="E96">
            <v>19</v>
          </cell>
          <cell r="F96" t="str">
            <v>N/A</v>
          </cell>
          <cell r="G96" t="str">
            <v>N/A</v>
          </cell>
        </row>
        <row r="97">
          <cell r="A97">
            <v>130760</v>
          </cell>
          <cell r="B97" t="str">
            <v xml:space="preserve">PIONEERS MEMORIAL HOSPITAL </v>
          </cell>
          <cell r="C97">
            <v>1</v>
          </cell>
          <cell r="D97">
            <v>3</v>
          </cell>
          <cell r="E97">
            <v>13</v>
          </cell>
          <cell r="F97" t="str">
            <v>District</v>
          </cell>
          <cell r="G97" t="str">
            <v>Pioneers Memorial Hospital District</v>
          </cell>
        </row>
        <row r="98">
          <cell r="A98">
            <v>190630</v>
          </cell>
          <cell r="B98" t="str">
            <v xml:space="preserve">POMONA VALLEY HOSPITAL MEDICAL CENTER </v>
          </cell>
          <cell r="C98">
            <v>3</v>
          </cell>
          <cell r="D98">
            <v>3</v>
          </cell>
          <cell r="E98">
            <v>19</v>
          </cell>
          <cell r="F98" t="str">
            <v>N/A</v>
          </cell>
          <cell r="G98" t="str">
            <v>N/A</v>
          </cell>
        </row>
        <row r="99">
          <cell r="A99">
            <v>190382</v>
          </cell>
          <cell r="B99" t="str">
            <v xml:space="preserve">QUEEN OF ANGELS/HOLLYWOOD PRESBYTERIAN MED. CTR. </v>
          </cell>
          <cell r="C99">
            <v>3</v>
          </cell>
          <cell r="D99">
            <v>3</v>
          </cell>
          <cell r="E99">
            <v>19</v>
          </cell>
          <cell r="F99" t="str">
            <v>N/A</v>
          </cell>
          <cell r="G99" t="str">
            <v>N/A</v>
          </cell>
        </row>
        <row r="100">
          <cell r="A100">
            <v>171049</v>
          </cell>
          <cell r="B100" t="str">
            <v xml:space="preserve">REDBUD COMMUNITY HOSPITAL </v>
          </cell>
          <cell r="C100">
            <v>3</v>
          </cell>
          <cell r="D100">
            <v>3</v>
          </cell>
          <cell r="E100">
            <v>17</v>
          </cell>
          <cell r="F100" t="str">
            <v>N/A</v>
          </cell>
          <cell r="G100" t="str">
            <v>N/A</v>
          </cell>
        </row>
        <row r="101">
          <cell r="A101">
            <v>430705</v>
          </cell>
          <cell r="B101" t="str">
            <v xml:space="preserve">REGIONAL MEDICAL CENTER OF SAN JOSE </v>
          </cell>
          <cell r="C101">
            <v>3</v>
          </cell>
          <cell r="D101">
            <v>3</v>
          </cell>
          <cell r="E101">
            <v>43</v>
          </cell>
          <cell r="F101" t="str">
            <v>N/A</v>
          </cell>
          <cell r="G101" t="str">
            <v>N/A</v>
          </cell>
        </row>
        <row r="102">
          <cell r="A102">
            <v>334487</v>
          </cell>
          <cell r="B102" t="str">
            <v xml:space="preserve">RIVERSIDE COUNTY REGIONAL MEDICAL CENTER </v>
          </cell>
          <cell r="C102">
            <v>1</v>
          </cell>
          <cell r="D102">
            <v>2</v>
          </cell>
          <cell r="E102">
            <v>33</v>
          </cell>
          <cell r="F102" t="str">
            <v>County</v>
          </cell>
          <cell r="G102" t="str">
            <v>Riverside County</v>
          </cell>
        </row>
        <row r="103">
          <cell r="A103">
            <v>190366</v>
          </cell>
          <cell r="B103" t="str">
            <v xml:space="preserve">ROBERT F. KENNEDY MEDICAL CENTER </v>
          </cell>
          <cell r="C103">
            <v>3</v>
          </cell>
          <cell r="D103">
            <v>3</v>
          </cell>
          <cell r="E103">
            <v>19</v>
          </cell>
          <cell r="F103" t="str">
            <v>N/A</v>
          </cell>
          <cell r="G103" t="str">
            <v>N/A</v>
          </cell>
        </row>
        <row r="104">
          <cell r="A104">
            <v>190673</v>
          </cell>
          <cell r="B104" t="str">
            <v xml:space="preserve">SAN DIMAS COMMUNITY HOSPITAL </v>
          </cell>
          <cell r="C104">
            <v>3</v>
          </cell>
          <cell r="D104">
            <v>3</v>
          </cell>
          <cell r="E104">
            <v>19</v>
          </cell>
          <cell r="F104" t="str">
            <v>N/A</v>
          </cell>
          <cell r="G104" t="str">
            <v>N/A</v>
          </cell>
        </row>
        <row r="105">
          <cell r="A105">
            <v>380939</v>
          </cell>
          <cell r="B105" t="str">
            <v xml:space="preserve">SAN FRANCISCO GENERAL HOSPITAL </v>
          </cell>
          <cell r="C105">
            <v>1</v>
          </cell>
          <cell r="D105">
            <v>2</v>
          </cell>
          <cell r="E105">
            <v>38</v>
          </cell>
          <cell r="F105" t="str">
            <v>County</v>
          </cell>
          <cell r="G105" t="str">
            <v>City and County of San Francisco</v>
          </cell>
        </row>
        <row r="106">
          <cell r="A106">
            <v>391010</v>
          </cell>
          <cell r="B106" t="str">
            <v xml:space="preserve">SAN JOAQUIN GENERAL HOSPITAL </v>
          </cell>
          <cell r="C106">
            <v>1</v>
          </cell>
          <cell r="D106">
            <v>3</v>
          </cell>
          <cell r="E106">
            <v>39</v>
          </cell>
          <cell r="F106" t="str">
            <v>County</v>
          </cell>
          <cell r="G106" t="str">
            <v>San Joaquin County</v>
          </cell>
        </row>
        <row r="107">
          <cell r="A107">
            <v>400511</v>
          </cell>
          <cell r="B107" t="str">
            <v xml:space="preserve">SAN LUIS OBISPO GENERAL HOSPITAL </v>
          </cell>
          <cell r="C107">
            <v>1</v>
          </cell>
          <cell r="D107">
            <v>3</v>
          </cell>
          <cell r="E107">
            <v>40</v>
          </cell>
          <cell r="F107" t="str">
            <v>County</v>
          </cell>
          <cell r="G107" t="str">
            <v>San Luis Obispo County</v>
          </cell>
        </row>
        <row r="108">
          <cell r="A108">
            <v>410782</v>
          </cell>
          <cell r="B108" t="str">
            <v xml:space="preserve">SAN MATEO COUNTY GENERAL HOSPITAL </v>
          </cell>
          <cell r="C108">
            <v>1</v>
          </cell>
          <cell r="D108">
            <v>3</v>
          </cell>
          <cell r="E108">
            <v>41</v>
          </cell>
          <cell r="F108" t="str">
            <v>County</v>
          </cell>
          <cell r="G108" t="str">
            <v>San Mateo County</v>
          </cell>
        </row>
        <row r="109">
          <cell r="A109">
            <v>190680</v>
          </cell>
          <cell r="B109" t="str">
            <v xml:space="preserve">SAN PEDRO PENINSULA HOSPITAL </v>
          </cell>
          <cell r="C109">
            <v>3</v>
          </cell>
          <cell r="D109">
            <v>3</v>
          </cell>
          <cell r="E109">
            <v>19</v>
          </cell>
          <cell r="F109" t="str">
            <v>N/A</v>
          </cell>
          <cell r="G109" t="str">
            <v>N/A</v>
          </cell>
        </row>
        <row r="110">
          <cell r="A110">
            <v>190681</v>
          </cell>
          <cell r="B110" t="str">
            <v xml:space="preserve">SAN VICENTE HOSPITAL </v>
          </cell>
          <cell r="C110">
            <v>3</v>
          </cell>
          <cell r="D110">
            <v>4</v>
          </cell>
          <cell r="E110">
            <v>19</v>
          </cell>
          <cell r="F110" t="str">
            <v>N/A</v>
          </cell>
          <cell r="G110" t="str">
            <v>N/A</v>
          </cell>
        </row>
        <row r="111">
          <cell r="A111">
            <v>301314</v>
          </cell>
          <cell r="B111" t="str">
            <v xml:space="preserve">SANTA ANA HOSPITAL MEDICAL CENTER </v>
          </cell>
          <cell r="C111">
            <v>3</v>
          </cell>
          <cell r="D111">
            <v>4</v>
          </cell>
          <cell r="E111">
            <v>30</v>
          </cell>
          <cell r="F111" t="str">
            <v>N/A</v>
          </cell>
          <cell r="G111" t="str">
            <v>N/A</v>
          </cell>
        </row>
        <row r="112">
          <cell r="A112">
            <v>424002</v>
          </cell>
          <cell r="B112" t="str">
            <v xml:space="preserve">SANTA BARBARA PSYCHIATRIC HEALTH FACILITY </v>
          </cell>
          <cell r="C112">
            <v>1</v>
          </cell>
          <cell r="D112">
            <v>5</v>
          </cell>
          <cell r="E112">
            <v>42</v>
          </cell>
          <cell r="F112" t="str">
            <v>County</v>
          </cell>
          <cell r="G112" t="str">
            <v xml:space="preserve">Santa Barbara County Mental Health </v>
          </cell>
        </row>
        <row r="113">
          <cell r="A113">
            <v>430883</v>
          </cell>
          <cell r="B113" t="str">
            <v xml:space="preserve">SANTA CLARA VALLEY MEDICAL CENTER </v>
          </cell>
          <cell r="C113">
            <v>1</v>
          </cell>
          <cell r="D113">
            <v>2</v>
          </cell>
          <cell r="E113">
            <v>43</v>
          </cell>
          <cell r="F113" t="str">
            <v>County</v>
          </cell>
          <cell r="G113" t="str">
            <v>Santa Clara County</v>
          </cell>
        </row>
        <row r="114">
          <cell r="A114">
            <v>190685</v>
          </cell>
          <cell r="B114" t="str">
            <v xml:space="preserve">SANTA MARTA HOSPITAL </v>
          </cell>
          <cell r="C114">
            <v>3</v>
          </cell>
          <cell r="D114">
            <v>3</v>
          </cell>
          <cell r="E114">
            <v>19</v>
          </cell>
          <cell r="F114" t="str">
            <v>N/A</v>
          </cell>
          <cell r="G114" t="str">
            <v>N/A</v>
          </cell>
        </row>
        <row r="115">
          <cell r="A115">
            <v>190691</v>
          </cell>
          <cell r="B115" t="str">
            <v xml:space="preserve">SANTA TERESITA HOSPITAL </v>
          </cell>
          <cell r="C115">
            <v>3</v>
          </cell>
          <cell r="D115">
            <v>3</v>
          </cell>
          <cell r="E115">
            <v>19</v>
          </cell>
          <cell r="F115" t="str">
            <v>N/A</v>
          </cell>
          <cell r="G115" t="str">
            <v>N/A</v>
          </cell>
        </row>
        <row r="116">
          <cell r="A116">
            <v>370658</v>
          </cell>
          <cell r="B116" t="str">
            <v xml:space="preserve">SCRIPPS MEMORIAL HOSPITAL OF CHULA VISTA </v>
          </cell>
          <cell r="C116">
            <v>3</v>
          </cell>
          <cell r="D116">
            <v>3</v>
          </cell>
          <cell r="E116">
            <v>37</v>
          </cell>
          <cell r="F116" t="str">
            <v>N/A</v>
          </cell>
          <cell r="G116" t="str">
            <v>N/A</v>
          </cell>
        </row>
        <row r="117">
          <cell r="A117">
            <v>370744</v>
          </cell>
          <cell r="B117" t="str">
            <v xml:space="preserve">SCRIPPS MERCY HOSPITAL </v>
          </cell>
          <cell r="C117">
            <v>3</v>
          </cell>
          <cell r="D117">
            <v>2</v>
          </cell>
          <cell r="E117">
            <v>37</v>
          </cell>
          <cell r="F117" t="str">
            <v>N/A</v>
          </cell>
          <cell r="G117" t="str">
            <v>N/A</v>
          </cell>
        </row>
        <row r="118">
          <cell r="A118">
            <v>100793</v>
          </cell>
          <cell r="B118" t="str">
            <v xml:space="preserve">SELMA DISTRICT HOSPITAL </v>
          </cell>
          <cell r="C118">
            <v>3</v>
          </cell>
          <cell r="D118">
            <v>4</v>
          </cell>
          <cell r="E118">
            <v>10</v>
          </cell>
          <cell r="F118" t="str">
            <v>N/A</v>
          </cell>
          <cell r="G118" t="str">
            <v>N/A</v>
          </cell>
        </row>
        <row r="119">
          <cell r="A119">
            <v>124004</v>
          </cell>
          <cell r="B119" t="str">
            <v xml:space="preserve">SEMPERVIRENS PSYCHIATRIC HEALTH FACILITY </v>
          </cell>
          <cell r="C119">
            <v>1</v>
          </cell>
          <cell r="D119">
            <v>5</v>
          </cell>
          <cell r="E119">
            <v>12</v>
          </cell>
          <cell r="F119" t="str">
            <v>County</v>
          </cell>
          <cell r="G119" t="str">
            <v>Humboldt County Mental Health</v>
          </cell>
        </row>
        <row r="120">
          <cell r="A120">
            <v>370689</v>
          </cell>
          <cell r="B120" t="str">
            <v xml:space="preserve">SHARP CORONADO HOSPITAL &amp; HEALTHCARE CENTER </v>
          </cell>
          <cell r="C120">
            <v>3</v>
          </cell>
          <cell r="D120">
            <v>3</v>
          </cell>
          <cell r="E120">
            <v>37</v>
          </cell>
          <cell r="F120" t="str">
            <v>N/A</v>
          </cell>
          <cell r="G120" t="str">
            <v>N/A</v>
          </cell>
        </row>
        <row r="121">
          <cell r="A121">
            <v>451019</v>
          </cell>
          <cell r="B121" t="str">
            <v xml:space="preserve">SHASTA COUNTY PSYCHIATRIC HEALTH FACILITY </v>
          </cell>
          <cell r="C121">
            <v>1</v>
          </cell>
          <cell r="D121">
            <v>5</v>
          </cell>
          <cell r="E121">
            <v>45</v>
          </cell>
          <cell r="F121" t="str">
            <v>County</v>
          </cell>
          <cell r="G121" t="str">
            <v>Shasta County Mental Health</v>
          </cell>
        </row>
        <row r="122">
          <cell r="A122">
            <v>100797</v>
          </cell>
          <cell r="B122" t="str">
            <v xml:space="preserve">SIERRA KINGS DISTRICT HOSPITAL </v>
          </cell>
          <cell r="C122">
            <v>1</v>
          </cell>
          <cell r="D122">
            <v>4</v>
          </cell>
          <cell r="E122">
            <v>10</v>
          </cell>
          <cell r="F122" t="str">
            <v>District</v>
          </cell>
          <cell r="G122" t="str">
            <v>Sierra Kings Health Care District</v>
          </cell>
        </row>
        <row r="123">
          <cell r="A123">
            <v>461024</v>
          </cell>
          <cell r="B123" t="str">
            <v xml:space="preserve">SIERRA VALLEY DISTRICT HOSPITAL </v>
          </cell>
          <cell r="C123">
            <v>1</v>
          </cell>
          <cell r="D123">
            <v>4</v>
          </cell>
          <cell r="E123">
            <v>46</v>
          </cell>
          <cell r="F123" t="str">
            <v>District</v>
          </cell>
          <cell r="G123" t="str">
            <v>Sierra Valley Hospital District</v>
          </cell>
        </row>
        <row r="124">
          <cell r="A124">
            <v>141338</v>
          </cell>
          <cell r="B124" t="str">
            <v xml:space="preserve">SOUTHERN INYO HOSPITAL </v>
          </cell>
          <cell r="C124">
            <v>1</v>
          </cell>
          <cell r="D124">
            <v>4</v>
          </cell>
          <cell r="E124">
            <v>14</v>
          </cell>
          <cell r="F124" t="str">
            <v>District</v>
          </cell>
          <cell r="G124" t="str">
            <v>Southern Inyo County Health Care District</v>
          </cell>
        </row>
        <row r="125">
          <cell r="A125">
            <v>394009</v>
          </cell>
          <cell r="B125" t="str">
            <v xml:space="preserve">ST. DOMINIC'S HOSPITAL </v>
          </cell>
          <cell r="C125">
            <v>3</v>
          </cell>
          <cell r="D125">
            <v>3</v>
          </cell>
          <cell r="E125">
            <v>39</v>
          </cell>
          <cell r="F125" t="str">
            <v>N/A</v>
          </cell>
          <cell r="G125" t="str">
            <v>N/A</v>
          </cell>
        </row>
        <row r="126">
          <cell r="A126">
            <v>190754</v>
          </cell>
          <cell r="B126" t="str">
            <v xml:space="preserve">ST. FRANCIS MEDICAL CENTER -  LYNWOOD </v>
          </cell>
          <cell r="C126">
            <v>3</v>
          </cell>
          <cell r="D126">
            <v>3</v>
          </cell>
          <cell r="E126">
            <v>19</v>
          </cell>
          <cell r="F126" t="str">
            <v>N/A</v>
          </cell>
          <cell r="G126" t="str">
            <v>N/A</v>
          </cell>
        </row>
        <row r="127">
          <cell r="A127">
            <v>380964</v>
          </cell>
          <cell r="B127" t="str">
            <v xml:space="preserve">ST. LUKE'S HOSPITAL </v>
          </cell>
          <cell r="C127">
            <v>3</v>
          </cell>
          <cell r="D127">
            <v>3</v>
          </cell>
          <cell r="E127">
            <v>38</v>
          </cell>
          <cell r="F127" t="str">
            <v>N/A</v>
          </cell>
          <cell r="G127" t="str">
            <v>N/A</v>
          </cell>
        </row>
        <row r="128">
          <cell r="A128">
            <v>190053</v>
          </cell>
          <cell r="B128" t="str">
            <v xml:space="preserve">ST. MARY MEDICAL CENTER </v>
          </cell>
          <cell r="C128">
            <v>3</v>
          </cell>
          <cell r="D128">
            <v>3</v>
          </cell>
          <cell r="E128">
            <v>19</v>
          </cell>
          <cell r="F128" t="str">
            <v>N/A</v>
          </cell>
          <cell r="G128" t="str">
            <v>N/A</v>
          </cell>
        </row>
        <row r="129">
          <cell r="A129">
            <v>10967</v>
          </cell>
          <cell r="B129" t="str">
            <v xml:space="preserve">ST. ROSE HOSPITAL </v>
          </cell>
          <cell r="C129">
            <v>3</v>
          </cell>
          <cell r="D129">
            <v>3</v>
          </cell>
          <cell r="E129">
            <v>1</v>
          </cell>
          <cell r="F129" t="str">
            <v>N/A</v>
          </cell>
          <cell r="G129" t="str">
            <v>N/A</v>
          </cell>
        </row>
        <row r="130">
          <cell r="A130">
            <v>190599</v>
          </cell>
          <cell r="B130" t="str">
            <v xml:space="preserve">SUBURBAN MEDICAL CENTER </v>
          </cell>
          <cell r="C130">
            <v>3</v>
          </cell>
          <cell r="D130">
            <v>3</v>
          </cell>
          <cell r="E130">
            <v>19</v>
          </cell>
          <cell r="F130" t="str">
            <v>N/A</v>
          </cell>
          <cell r="G130" t="str">
            <v>N/A</v>
          </cell>
        </row>
        <row r="131">
          <cell r="A131">
            <v>250955</v>
          </cell>
          <cell r="B131" t="str">
            <v xml:space="preserve">SURPRISE VALLEY COMMUNITY HOSPITAL </v>
          </cell>
          <cell r="C131">
            <v>1</v>
          </cell>
          <cell r="D131">
            <v>4</v>
          </cell>
          <cell r="E131">
            <v>25</v>
          </cell>
          <cell r="F131" t="str">
            <v>District</v>
          </cell>
          <cell r="G131" t="str">
            <v>Surprise Valley Hospital District</v>
          </cell>
        </row>
        <row r="132">
          <cell r="A132">
            <v>490919</v>
          </cell>
          <cell r="B132" t="str">
            <v xml:space="preserve">SUTTER MEDICAL CENTER OF SANTA ROSA </v>
          </cell>
          <cell r="C132">
            <v>4</v>
          </cell>
          <cell r="D132">
            <v>3</v>
          </cell>
          <cell r="E132">
            <v>49</v>
          </cell>
          <cell r="F132" t="str">
            <v>N/A</v>
          </cell>
          <cell r="G132" t="str">
            <v>N/A</v>
          </cell>
        </row>
        <row r="133">
          <cell r="A133">
            <v>481094</v>
          </cell>
          <cell r="B133" t="str">
            <v xml:space="preserve">SUTTER SOLANO MEDICAL CENTER </v>
          </cell>
          <cell r="C133">
            <v>3</v>
          </cell>
          <cell r="D133">
            <v>3</v>
          </cell>
          <cell r="E133">
            <v>48</v>
          </cell>
          <cell r="F133" t="str">
            <v>N/A</v>
          </cell>
          <cell r="G133" t="str">
            <v>N/A</v>
          </cell>
        </row>
        <row r="134">
          <cell r="A134">
            <v>150808</v>
          </cell>
          <cell r="B134" t="str">
            <v xml:space="preserve">TEHACHAPI  HOSPITAL </v>
          </cell>
          <cell r="C134">
            <v>1</v>
          </cell>
          <cell r="D134">
            <v>4</v>
          </cell>
          <cell r="E134">
            <v>15</v>
          </cell>
          <cell r="F134" t="str">
            <v>District</v>
          </cell>
          <cell r="G134" t="str">
            <v>Tehachapi Valley Hospital District</v>
          </cell>
        </row>
        <row r="135">
          <cell r="A135">
            <v>484028</v>
          </cell>
          <cell r="B135" t="str">
            <v xml:space="preserve">TELECARE SOLANO PSYCHIATRIC HEALTH FACILITY </v>
          </cell>
          <cell r="C135">
            <v>3</v>
          </cell>
          <cell r="D135">
            <v>5</v>
          </cell>
          <cell r="E135">
            <v>48</v>
          </cell>
          <cell r="F135" t="str">
            <v>N/A</v>
          </cell>
          <cell r="G135" t="str">
            <v>N/A</v>
          </cell>
        </row>
        <row r="136">
          <cell r="A136">
            <v>531059</v>
          </cell>
          <cell r="B136" t="str">
            <v xml:space="preserve">TRINITY HOSPITAL </v>
          </cell>
          <cell r="C136">
            <v>1</v>
          </cell>
          <cell r="D136">
            <v>4</v>
          </cell>
          <cell r="E136">
            <v>53</v>
          </cell>
          <cell r="F136" t="str">
            <v>County</v>
          </cell>
          <cell r="G136" t="str">
            <v>County of Trinity</v>
          </cell>
        </row>
        <row r="137">
          <cell r="A137">
            <v>540816</v>
          </cell>
          <cell r="B137" t="str">
            <v xml:space="preserve">TULARE DISTRICT HOSPITAL </v>
          </cell>
          <cell r="C137">
            <v>1</v>
          </cell>
          <cell r="D137">
            <v>3</v>
          </cell>
          <cell r="E137">
            <v>54</v>
          </cell>
          <cell r="F137" t="str">
            <v>District</v>
          </cell>
          <cell r="G137" t="str">
            <v>Tulare Local Health Care District</v>
          </cell>
        </row>
        <row r="138">
          <cell r="A138">
            <v>551061</v>
          </cell>
          <cell r="B138" t="str">
            <v xml:space="preserve">TUOLUMNE GENERAL HOSPITAL </v>
          </cell>
          <cell r="C138">
            <v>1</v>
          </cell>
          <cell r="D138">
            <v>3</v>
          </cell>
          <cell r="E138">
            <v>55</v>
          </cell>
          <cell r="F138" t="str">
            <v>County</v>
          </cell>
          <cell r="G138" t="str">
            <v>County of Tuolumne</v>
          </cell>
        </row>
        <row r="139">
          <cell r="A139">
            <v>301357</v>
          </cell>
          <cell r="B139" t="str">
            <v xml:space="preserve">TUSTIN HOSPITAL MEDICAL CENTER </v>
          </cell>
          <cell r="C139">
            <v>3</v>
          </cell>
          <cell r="D139">
            <v>4</v>
          </cell>
          <cell r="E139">
            <v>30</v>
          </cell>
          <cell r="F139" t="str">
            <v>N/A</v>
          </cell>
          <cell r="G139" t="str">
            <v>N/A</v>
          </cell>
        </row>
        <row r="140">
          <cell r="A140">
            <v>304079</v>
          </cell>
          <cell r="B140" t="str">
            <v xml:space="preserve">TUSTIN REHABILITATION HOSPITAL </v>
          </cell>
          <cell r="C140">
            <v>3</v>
          </cell>
          <cell r="D140">
            <v>4</v>
          </cell>
          <cell r="E140">
            <v>30</v>
          </cell>
          <cell r="F140" t="str">
            <v>N/A</v>
          </cell>
          <cell r="G140" t="str">
            <v>N/A</v>
          </cell>
        </row>
        <row r="141">
          <cell r="A141">
            <v>190930</v>
          </cell>
          <cell r="B141" t="str">
            <v xml:space="preserve">UCLA NEUROPSYCHIATRIC HOSPITAL </v>
          </cell>
          <cell r="C141">
            <v>1</v>
          </cell>
          <cell r="D141">
            <v>5</v>
          </cell>
          <cell r="E141">
            <v>19</v>
          </cell>
          <cell r="F141" t="str">
            <v>UC Regents</v>
          </cell>
          <cell r="G141" t="str">
            <v>UC Regents</v>
          </cell>
        </row>
        <row r="142">
          <cell r="A142">
            <v>341006</v>
          </cell>
          <cell r="B142" t="str">
            <v xml:space="preserve">UNIV OF CALIF DAVIS MEDICAL CENTER </v>
          </cell>
          <cell r="C142">
            <v>1</v>
          </cell>
          <cell r="D142">
            <v>2</v>
          </cell>
          <cell r="E142">
            <v>34</v>
          </cell>
          <cell r="F142" t="str">
            <v>UC Regents</v>
          </cell>
          <cell r="G142" t="str">
            <v>UC Regents</v>
          </cell>
        </row>
        <row r="143">
          <cell r="A143">
            <v>301279</v>
          </cell>
          <cell r="B143" t="str">
            <v xml:space="preserve">UNIV OF CALIF IRVINE MEDICAL CENTER </v>
          </cell>
          <cell r="C143">
            <v>1</v>
          </cell>
          <cell r="D143">
            <v>2</v>
          </cell>
          <cell r="E143">
            <v>30</v>
          </cell>
          <cell r="F143" t="str">
            <v>UC Regents</v>
          </cell>
          <cell r="G143" t="str">
            <v>UC Regents</v>
          </cell>
        </row>
        <row r="144">
          <cell r="A144">
            <v>370782</v>
          </cell>
          <cell r="B144" t="str">
            <v xml:space="preserve">UNIV OF CALIF SAN DIEGO MEDICAL CENTER </v>
          </cell>
          <cell r="C144">
            <v>1</v>
          </cell>
          <cell r="D144">
            <v>2</v>
          </cell>
          <cell r="E144">
            <v>37</v>
          </cell>
          <cell r="F144" t="str">
            <v>UC Regents</v>
          </cell>
          <cell r="G144" t="str">
            <v>UC Regents</v>
          </cell>
        </row>
        <row r="145">
          <cell r="A145">
            <v>370787</v>
          </cell>
          <cell r="B145" t="str">
            <v>UNIVERSITY COMMUNITY MEDICAL CENTER</v>
          </cell>
          <cell r="C145">
            <v>3</v>
          </cell>
          <cell r="D145">
            <v>3</v>
          </cell>
          <cell r="E145">
            <v>37</v>
          </cell>
          <cell r="F145" t="str">
            <v>N/A</v>
          </cell>
          <cell r="G145" t="str">
            <v>N/A</v>
          </cell>
        </row>
        <row r="146">
          <cell r="A146">
            <v>332172</v>
          </cell>
          <cell r="B146" t="str">
            <v xml:space="preserve">VALLEY PLAZA DOCTOR'S HOSPITAL </v>
          </cell>
          <cell r="C146">
            <v>3</v>
          </cell>
          <cell r="D146">
            <v>3</v>
          </cell>
          <cell r="E146">
            <v>33</v>
          </cell>
          <cell r="F146" t="str">
            <v>N/A</v>
          </cell>
          <cell r="G146" t="str">
            <v>N/A</v>
          </cell>
        </row>
        <row r="147">
          <cell r="A147">
            <v>190812</v>
          </cell>
          <cell r="B147" t="str">
            <v xml:space="preserve">VALLEY PRESBYTERIAN HOSPITAL </v>
          </cell>
          <cell r="C147">
            <v>3</v>
          </cell>
          <cell r="D147">
            <v>3</v>
          </cell>
          <cell r="E147">
            <v>19</v>
          </cell>
          <cell r="F147" t="str">
            <v>N/A</v>
          </cell>
          <cell r="G147" t="str">
            <v>N/A</v>
          </cell>
        </row>
        <row r="148">
          <cell r="A148">
            <v>560481</v>
          </cell>
          <cell r="B148" t="str">
            <v xml:space="preserve">VENTURA COUNTY MEDICAL CENTER </v>
          </cell>
          <cell r="C148">
            <v>1</v>
          </cell>
          <cell r="D148">
            <v>3</v>
          </cell>
          <cell r="E148">
            <v>56</v>
          </cell>
          <cell r="F148" t="str">
            <v>County</v>
          </cell>
          <cell r="G148" t="str">
            <v>Ventura County</v>
          </cell>
        </row>
        <row r="149">
          <cell r="A149">
            <v>361370</v>
          </cell>
          <cell r="B149" t="str">
            <v xml:space="preserve">VICTOR VALLEY COMMUNITY HOSPITAL </v>
          </cell>
          <cell r="C149">
            <v>3</v>
          </cell>
          <cell r="D149">
            <v>3</v>
          </cell>
          <cell r="E149">
            <v>36</v>
          </cell>
          <cell r="F149" t="str">
            <v>N/A</v>
          </cell>
          <cell r="G149" t="str">
            <v>N/A</v>
          </cell>
        </row>
        <row r="150">
          <cell r="A150">
            <v>444013</v>
          </cell>
          <cell r="B150" t="str">
            <v xml:space="preserve">WATSONVILLE COMMUNITY HOSPITAL </v>
          </cell>
          <cell r="C150">
            <v>3</v>
          </cell>
          <cell r="D150">
            <v>3</v>
          </cell>
          <cell r="E150">
            <v>43</v>
          </cell>
          <cell r="F150" t="str">
            <v>N/A</v>
          </cell>
          <cell r="G150" t="str">
            <v>N/A</v>
          </cell>
        </row>
        <row r="151">
          <cell r="A151">
            <v>301188</v>
          </cell>
          <cell r="B151" t="str">
            <v xml:space="preserve">WESTERN MEDICAL CENTER - ANAHEIM </v>
          </cell>
          <cell r="C151">
            <v>3</v>
          </cell>
          <cell r="D151">
            <v>3</v>
          </cell>
          <cell r="E151">
            <v>30</v>
          </cell>
          <cell r="F151" t="str">
            <v>N/A</v>
          </cell>
          <cell r="G151" t="str">
            <v>N/A</v>
          </cell>
        </row>
        <row r="152">
          <cell r="A152">
            <v>301566</v>
          </cell>
          <cell r="B152" t="str">
            <v xml:space="preserve">WESTERN MEDICAL CENTER OF SANTA ANA </v>
          </cell>
          <cell r="C152">
            <v>3</v>
          </cell>
          <cell r="D152">
            <v>3</v>
          </cell>
          <cell r="E152">
            <v>30</v>
          </cell>
          <cell r="F152" t="str">
            <v>N/A</v>
          </cell>
          <cell r="G152" t="str">
            <v>N/A</v>
          </cell>
        </row>
        <row r="153">
          <cell r="A153">
            <v>190878</v>
          </cell>
          <cell r="B153" t="str">
            <v xml:space="preserve">WHITE MEMORIAL MEDICAL CENTER </v>
          </cell>
          <cell r="C153">
            <v>3</v>
          </cell>
          <cell r="D153">
            <v>2</v>
          </cell>
          <cell r="E153">
            <v>19</v>
          </cell>
          <cell r="F153" t="str">
            <v>N/A</v>
          </cell>
          <cell r="G153" t="str">
            <v>N/A</v>
          </cell>
        </row>
      </sheetData>
      <sheetData sheetId="9" refreshError="1">
        <row r="11">
          <cell r="B11">
            <v>10846</v>
          </cell>
          <cell r="C11">
            <v>61.4</v>
          </cell>
          <cell r="D11">
            <v>100</v>
          </cell>
          <cell r="E11">
            <v>100</v>
          </cell>
        </row>
        <row r="12">
          <cell r="B12">
            <v>190017</v>
          </cell>
          <cell r="C12">
            <v>22.8</v>
          </cell>
          <cell r="D12">
            <v>36.700000000000003</v>
          </cell>
          <cell r="E12">
            <v>36</v>
          </cell>
        </row>
        <row r="13">
          <cell r="B13">
            <v>301097</v>
          </cell>
          <cell r="C13">
            <v>34.9</v>
          </cell>
          <cell r="D13">
            <v>25.8</v>
          </cell>
          <cell r="E13">
            <v>25</v>
          </cell>
        </row>
        <row r="14">
          <cell r="B14">
            <v>190034</v>
          </cell>
          <cell r="C14">
            <v>31.6</v>
          </cell>
          <cell r="D14">
            <v>32.299999999999997</v>
          </cell>
          <cell r="E14">
            <v>32</v>
          </cell>
        </row>
        <row r="15">
          <cell r="B15">
            <v>364231</v>
          </cell>
          <cell r="C15">
            <v>55.6</v>
          </cell>
          <cell r="D15">
            <v>98.6</v>
          </cell>
          <cell r="E15">
            <v>98</v>
          </cell>
        </row>
        <row r="16">
          <cell r="B16">
            <v>190045</v>
          </cell>
          <cell r="C16">
            <v>8</v>
          </cell>
          <cell r="D16">
            <v>52.3</v>
          </cell>
          <cell r="E16">
            <v>52</v>
          </cell>
        </row>
        <row r="17">
          <cell r="B17">
            <v>190066</v>
          </cell>
          <cell r="C17">
            <v>49.6</v>
          </cell>
          <cell r="D17">
            <v>38.700000000000003</v>
          </cell>
          <cell r="E17">
            <v>38</v>
          </cell>
        </row>
        <row r="18">
          <cell r="B18">
            <v>190081</v>
          </cell>
          <cell r="C18">
            <v>34.799999999999997</v>
          </cell>
          <cell r="D18">
            <v>25.5</v>
          </cell>
          <cell r="E18">
            <v>25</v>
          </cell>
        </row>
        <row r="19">
          <cell r="B19">
            <v>190020</v>
          </cell>
          <cell r="C19">
            <v>51.6</v>
          </cell>
          <cell r="D19">
            <v>46.1</v>
          </cell>
          <cell r="E19">
            <v>46</v>
          </cell>
        </row>
        <row r="20">
          <cell r="B20">
            <v>342392</v>
          </cell>
          <cell r="C20">
            <v>20.8</v>
          </cell>
          <cell r="D20">
            <v>28.8</v>
          </cell>
          <cell r="E20">
            <v>28</v>
          </cell>
        </row>
        <row r="21">
          <cell r="B21">
            <v>190125</v>
          </cell>
          <cell r="C21">
            <v>61.8</v>
          </cell>
          <cell r="D21">
            <v>57</v>
          </cell>
          <cell r="E21">
            <v>57</v>
          </cell>
        </row>
        <row r="22">
          <cell r="B22">
            <v>481015</v>
          </cell>
          <cell r="C22">
            <v>31.9</v>
          </cell>
          <cell r="D22">
            <v>32.4</v>
          </cell>
          <cell r="E22">
            <v>32</v>
          </cell>
        </row>
        <row r="23">
          <cell r="B23">
            <v>364050</v>
          </cell>
          <cell r="C23">
            <v>24.8</v>
          </cell>
          <cell r="D23">
            <v>42.8</v>
          </cell>
          <cell r="E23">
            <v>42</v>
          </cell>
        </row>
        <row r="24">
          <cell r="B24">
            <v>104008</v>
          </cell>
          <cell r="C24">
            <v>19.2</v>
          </cell>
          <cell r="D24">
            <v>31.7</v>
          </cell>
          <cell r="E24">
            <v>31</v>
          </cell>
        </row>
        <row r="25">
          <cell r="B25">
            <v>160787</v>
          </cell>
          <cell r="C25">
            <v>47.5</v>
          </cell>
          <cell r="D25">
            <v>54.6</v>
          </cell>
          <cell r="E25">
            <v>54</v>
          </cell>
        </row>
        <row r="26">
          <cell r="B26">
            <v>190163</v>
          </cell>
          <cell r="C26">
            <v>23.6</v>
          </cell>
          <cell r="D26">
            <v>48.7</v>
          </cell>
          <cell r="E26">
            <v>48</v>
          </cell>
        </row>
        <row r="27">
          <cell r="B27">
            <v>370673</v>
          </cell>
          <cell r="C27">
            <v>60.5</v>
          </cell>
          <cell r="D27">
            <v>37.5</v>
          </cell>
          <cell r="E27">
            <v>37</v>
          </cell>
        </row>
        <row r="28">
          <cell r="B28">
            <v>304113</v>
          </cell>
          <cell r="C28">
            <v>19.600000000000001</v>
          </cell>
          <cell r="D28">
            <v>28.1</v>
          </cell>
          <cell r="E28">
            <v>28</v>
          </cell>
        </row>
        <row r="29">
          <cell r="B29">
            <v>204019</v>
          </cell>
          <cell r="C29">
            <v>81</v>
          </cell>
          <cell r="D29">
            <v>59.5</v>
          </cell>
          <cell r="E29">
            <v>59</v>
          </cell>
        </row>
        <row r="30">
          <cell r="B30">
            <v>10776</v>
          </cell>
          <cell r="C30">
            <v>63.8</v>
          </cell>
          <cell r="D30">
            <v>39.799999999999997</v>
          </cell>
          <cell r="E30">
            <v>39</v>
          </cell>
        </row>
        <row r="31">
          <cell r="B31">
            <v>190170</v>
          </cell>
          <cell r="C31">
            <v>81.7</v>
          </cell>
          <cell r="D31">
            <v>65</v>
          </cell>
          <cell r="E31">
            <v>65</v>
          </cell>
        </row>
        <row r="32">
          <cell r="B32">
            <v>300032</v>
          </cell>
          <cell r="C32">
            <v>71</v>
          </cell>
          <cell r="D32">
            <v>40.200000000000003</v>
          </cell>
          <cell r="E32">
            <v>40</v>
          </cell>
        </row>
        <row r="33">
          <cell r="B33">
            <v>190636</v>
          </cell>
          <cell r="C33">
            <v>32.200000000000003</v>
          </cell>
          <cell r="D33">
            <v>25.5</v>
          </cell>
          <cell r="E33">
            <v>25</v>
          </cell>
        </row>
        <row r="34">
          <cell r="B34">
            <v>190661</v>
          </cell>
          <cell r="C34">
            <v>28</v>
          </cell>
          <cell r="D34">
            <v>41.9</v>
          </cell>
          <cell r="E34">
            <v>41</v>
          </cell>
        </row>
        <row r="35">
          <cell r="B35">
            <v>190176</v>
          </cell>
          <cell r="C35">
            <v>26.7</v>
          </cell>
          <cell r="D35">
            <v>25.7</v>
          </cell>
          <cell r="E35">
            <v>25</v>
          </cell>
        </row>
        <row r="36">
          <cell r="B36">
            <v>100697</v>
          </cell>
          <cell r="C36">
            <v>15.8</v>
          </cell>
          <cell r="D36">
            <v>49.7</v>
          </cell>
          <cell r="E36">
            <v>49</v>
          </cell>
        </row>
        <row r="37">
          <cell r="B37">
            <v>190766</v>
          </cell>
          <cell r="C37">
            <v>27.1</v>
          </cell>
          <cell r="D37">
            <v>26.1</v>
          </cell>
          <cell r="E37">
            <v>26</v>
          </cell>
        </row>
        <row r="38">
          <cell r="B38">
            <v>301258</v>
          </cell>
          <cell r="C38">
            <v>72</v>
          </cell>
          <cell r="D38">
            <v>96.2</v>
          </cell>
          <cell r="E38">
            <v>96</v>
          </cell>
        </row>
        <row r="39">
          <cell r="B39">
            <v>190184</v>
          </cell>
          <cell r="C39">
            <v>17.399999999999999</v>
          </cell>
          <cell r="D39">
            <v>36.4</v>
          </cell>
          <cell r="E39">
            <v>36</v>
          </cell>
        </row>
        <row r="40">
          <cell r="B40">
            <v>301155</v>
          </cell>
          <cell r="C40">
            <v>46.2</v>
          </cell>
          <cell r="D40">
            <v>33.200000000000003</v>
          </cell>
          <cell r="E40">
            <v>33</v>
          </cell>
        </row>
        <row r="41">
          <cell r="B41">
            <v>190197</v>
          </cell>
          <cell r="C41">
            <v>70.3</v>
          </cell>
          <cell r="D41">
            <v>79.5</v>
          </cell>
          <cell r="E41">
            <v>79</v>
          </cell>
        </row>
        <row r="42">
          <cell r="B42">
            <v>361323</v>
          </cell>
          <cell r="C42">
            <v>50.7</v>
          </cell>
          <cell r="D42">
            <v>60.2</v>
          </cell>
          <cell r="E42">
            <v>60</v>
          </cell>
        </row>
        <row r="43">
          <cell r="B43">
            <v>70924</v>
          </cell>
          <cell r="C43">
            <v>54.9</v>
          </cell>
          <cell r="D43">
            <v>85.6</v>
          </cell>
          <cell r="E43">
            <v>85</v>
          </cell>
        </row>
        <row r="44">
          <cell r="B44">
            <v>190230</v>
          </cell>
          <cell r="C44">
            <v>27.5</v>
          </cell>
          <cell r="D44">
            <v>26.6</v>
          </cell>
          <cell r="E44">
            <v>26</v>
          </cell>
        </row>
        <row r="45">
          <cell r="B45">
            <v>150706</v>
          </cell>
          <cell r="C45">
            <v>41.8</v>
          </cell>
          <cell r="D45">
            <v>44.8</v>
          </cell>
          <cell r="E45">
            <v>44</v>
          </cell>
        </row>
        <row r="46">
          <cell r="B46">
            <v>190857</v>
          </cell>
          <cell r="C46">
            <v>17.8</v>
          </cell>
          <cell r="D46">
            <v>44.9</v>
          </cell>
          <cell r="E46">
            <v>44</v>
          </cell>
        </row>
        <row r="47">
          <cell r="B47">
            <v>500852</v>
          </cell>
          <cell r="C47">
            <v>37.4</v>
          </cell>
          <cell r="D47">
            <v>31.1</v>
          </cell>
          <cell r="E47">
            <v>31</v>
          </cell>
        </row>
        <row r="48">
          <cell r="B48">
            <v>240853</v>
          </cell>
          <cell r="C48">
            <v>6.3</v>
          </cell>
          <cell r="D48">
            <v>43.4</v>
          </cell>
          <cell r="E48">
            <v>43</v>
          </cell>
        </row>
        <row r="49">
          <cell r="B49">
            <v>190256</v>
          </cell>
          <cell r="C49">
            <v>47.3</v>
          </cell>
          <cell r="D49">
            <v>51.4</v>
          </cell>
          <cell r="E49">
            <v>51</v>
          </cell>
        </row>
        <row r="50">
          <cell r="B50">
            <v>190328</v>
          </cell>
          <cell r="C50">
            <v>34.299999999999997</v>
          </cell>
          <cell r="D50">
            <v>40.299999999999997</v>
          </cell>
          <cell r="E50">
            <v>40</v>
          </cell>
        </row>
        <row r="51">
          <cell r="B51">
            <v>130699</v>
          </cell>
          <cell r="C51">
            <v>27.7</v>
          </cell>
          <cell r="D51">
            <v>48.3</v>
          </cell>
          <cell r="E51">
            <v>48</v>
          </cell>
        </row>
        <row r="52">
          <cell r="B52">
            <v>301175</v>
          </cell>
          <cell r="C52">
            <v>28.3</v>
          </cell>
          <cell r="D52">
            <v>32</v>
          </cell>
          <cell r="E52">
            <v>32</v>
          </cell>
        </row>
        <row r="53">
          <cell r="B53">
            <v>100717</v>
          </cell>
          <cell r="C53">
            <v>45.4</v>
          </cell>
          <cell r="D53">
            <v>36</v>
          </cell>
          <cell r="E53">
            <v>36</v>
          </cell>
        </row>
        <row r="54">
          <cell r="B54">
            <v>301283</v>
          </cell>
          <cell r="C54">
            <v>47.5</v>
          </cell>
          <cell r="D54">
            <v>85.1</v>
          </cell>
          <cell r="E54">
            <v>85</v>
          </cell>
        </row>
        <row r="55">
          <cell r="B55">
            <v>190315</v>
          </cell>
          <cell r="C55">
            <v>36.700000000000003</v>
          </cell>
          <cell r="D55">
            <v>36.6</v>
          </cell>
          <cell r="E55">
            <v>36</v>
          </cell>
        </row>
        <row r="56">
          <cell r="B56">
            <v>190317</v>
          </cell>
          <cell r="C56">
            <v>27.8</v>
          </cell>
          <cell r="D56">
            <v>42.2</v>
          </cell>
          <cell r="E56">
            <v>42</v>
          </cell>
        </row>
        <row r="57">
          <cell r="B57">
            <v>270777</v>
          </cell>
          <cell r="C57">
            <v>39.4</v>
          </cell>
          <cell r="D57">
            <v>29</v>
          </cell>
          <cell r="E57">
            <v>29</v>
          </cell>
        </row>
        <row r="58">
          <cell r="B58">
            <v>150775</v>
          </cell>
          <cell r="C58">
            <v>43.7</v>
          </cell>
          <cell r="D58">
            <v>61.2</v>
          </cell>
          <cell r="E58">
            <v>61</v>
          </cell>
        </row>
        <row r="59">
          <cell r="B59">
            <v>190352</v>
          </cell>
          <cell r="C59">
            <v>66.2</v>
          </cell>
          <cell r="D59">
            <v>47.8</v>
          </cell>
          <cell r="E59">
            <v>47</v>
          </cell>
        </row>
        <row r="60">
          <cell r="B60">
            <v>304159</v>
          </cell>
          <cell r="C60">
            <v>24.6</v>
          </cell>
          <cell r="D60">
            <v>27</v>
          </cell>
          <cell r="E60">
            <v>27</v>
          </cell>
        </row>
        <row r="61">
          <cell r="B61">
            <v>362041</v>
          </cell>
          <cell r="C61">
            <v>10.9</v>
          </cell>
          <cell r="D61">
            <v>35.4</v>
          </cell>
          <cell r="E61">
            <v>35</v>
          </cell>
        </row>
        <row r="62">
          <cell r="B62">
            <v>190380</v>
          </cell>
          <cell r="C62">
            <v>30.4</v>
          </cell>
          <cell r="D62">
            <v>27.3</v>
          </cell>
          <cell r="E62">
            <v>27</v>
          </cell>
        </row>
        <row r="63">
          <cell r="B63">
            <v>320874</v>
          </cell>
          <cell r="C63">
            <v>13.4</v>
          </cell>
          <cell r="D63">
            <v>37.6</v>
          </cell>
          <cell r="E63">
            <v>37</v>
          </cell>
        </row>
        <row r="64">
          <cell r="B64">
            <v>220733</v>
          </cell>
          <cell r="C64">
            <v>9.1</v>
          </cell>
          <cell r="D64">
            <v>33.4</v>
          </cell>
          <cell r="E64">
            <v>33</v>
          </cell>
        </row>
        <row r="65">
          <cell r="B65">
            <v>331216</v>
          </cell>
          <cell r="C65">
            <v>48.2</v>
          </cell>
          <cell r="D65">
            <v>37.299999999999997</v>
          </cell>
          <cell r="E65">
            <v>37</v>
          </cell>
        </row>
        <row r="66">
          <cell r="B66">
            <v>190150</v>
          </cell>
          <cell r="C66">
            <v>26.2</v>
          </cell>
          <cell r="D66">
            <v>63.2</v>
          </cell>
          <cell r="E66">
            <v>63</v>
          </cell>
        </row>
        <row r="67">
          <cell r="B67">
            <v>150736</v>
          </cell>
          <cell r="C67">
            <v>65.7</v>
          </cell>
          <cell r="D67">
            <v>92.9</v>
          </cell>
          <cell r="E67">
            <v>92</v>
          </cell>
        </row>
        <row r="68">
          <cell r="B68">
            <v>150737</v>
          </cell>
          <cell r="C68">
            <v>6.1</v>
          </cell>
          <cell r="D68">
            <v>37.5</v>
          </cell>
          <cell r="E68">
            <v>37</v>
          </cell>
        </row>
        <row r="69">
          <cell r="B69">
            <v>100745</v>
          </cell>
          <cell r="C69">
            <v>43.6</v>
          </cell>
          <cell r="D69">
            <v>39.700000000000003</v>
          </cell>
          <cell r="E69">
            <v>39</v>
          </cell>
        </row>
        <row r="70">
          <cell r="B70">
            <v>191227</v>
          </cell>
          <cell r="C70">
            <v>48</v>
          </cell>
          <cell r="D70">
            <v>100</v>
          </cell>
          <cell r="E70">
            <v>100</v>
          </cell>
        </row>
        <row r="71">
          <cell r="B71">
            <v>191261</v>
          </cell>
          <cell r="C71">
            <v>43</v>
          </cell>
          <cell r="D71">
            <v>100</v>
          </cell>
          <cell r="E71">
            <v>100</v>
          </cell>
        </row>
        <row r="72">
          <cell r="B72">
            <v>191230</v>
          </cell>
          <cell r="C72">
            <v>53.6</v>
          </cell>
          <cell r="D72">
            <v>100</v>
          </cell>
          <cell r="E72">
            <v>100</v>
          </cell>
        </row>
        <row r="73">
          <cell r="B73">
            <v>191231</v>
          </cell>
          <cell r="C73">
            <v>61.2</v>
          </cell>
          <cell r="D73">
            <v>100</v>
          </cell>
          <cell r="E73">
            <v>100</v>
          </cell>
        </row>
        <row r="74">
          <cell r="B74">
            <v>191306</v>
          </cell>
          <cell r="C74">
            <v>57.7</v>
          </cell>
          <cell r="D74">
            <v>100</v>
          </cell>
          <cell r="E74">
            <v>100</v>
          </cell>
        </row>
        <row r="75">
          <cell r="B75">
            <v>191228</v>
          </cell>
          <cell r="C75">
            <v>42.4</v>
          </cell>
          <cell r="D75">
            <v>100</v>
          </cell>
          <cell r="E75">
            <v>100</v>
          </cell>
        </row>
        <row r="76">
          <cell r="B76">
            <v>190468</v>
          </cell>
          <cell r="C76">
            <v>47.1</v>
          </cell>
          <cell r="D76">
            <v>29.5</v>
          </cell>
          <cell r="E76">
            <v>29</v>
          </cell>
        </row>
        <row r="77">
          <cell r="B77">
            <v>361246</v>
          </cell>
          <cell r="C77">
            <v>40.799999999999997</v>
          </cell>
          <cell r="D77">
            <v>29.1</v>
          </cell>
          <cell r="E77">
            <v>29</v>
          </cell>
        </row>
        <row r="78">
          <cell r="B78">
            <v>190198</v>
          </cell>
          <cell r="C78">
            <v>50.4</v>
          </cell>
          <cell r="D78">
            <v>51.5</v>
          </cell>
          <cell r="E78">
            <v>51</v>
          </cell>
        </row>
        <row r="79">
          <cell r="B79">
            <v>190854</v>
          </cell>
          <cell r="C79">
            <v>59.4</v>
          </cell>
          <cell r="D79">
            <v>51.5</v>
          </cell>
          <cell r="E79">
            <v>51</v>
          </cell>
        </row>
        <row r="80">
          <cell r="B80">
            <v>434040</v>
          </cell>
          <cell r="C80">
            <v>31.7</v>
          </cell>
          <cell r="D80">
            <v>25.6</v>
          </cell>
          <cell r="E80">
            <v>25</v>
          </cell>
        </row>
        <row r="81">
          <cell r="B81">
            <v>450936</v>
          </cell>
          <cell r="C81">
            <v>20</v>
          </cell>
          <cell r="D81">
            <v>44.8</v>
          </cell>
          <cell r="E81">
            <v>44</v>
          </cell>
        </row>
        <row r="82">
          <cell r="B82">
            <v>190521</v>
          </cell>
          <cell r="C82">
            <v>43.5</v>
          </cell>
          <cell r="D82">
            <v>42.9</v>
          </cell>
          <cell r="E82">
            <v>42</v>
          </cell>
        </row>
        <row r="83">
          <cell r="B83">
            <v>240942</v>
          </cell>
          <cell r="C83">
            <v>34.4</v>
          </cell>
          <cell r="D83">
            <v>28.5</v>
          </cell>
          <cell r="E83">
            <v>28</v>
          </cell>
        </row>
        <row r="84">
          <cell r="B84">
            <v>150830</v>
          </cell>
          <cell r="C84">
            <v>3.4</v>
          </cell>
          <cell r="D84">
            <v>40.299999999999997</v>
          </cell>
          <cell r="E84">
            <v>40</v>
          </cell>
        </row>
        <row r="85">
          <cell r="B85">
            <v>340951</v>
          </cell>
          <cell r="C85">
            <v>44.6</v>
          </cell>
          <cell r="D85">
            <v>25.2</v>
          </cell>
          <cell r="E85">
            <v>25</v>
          </cell>
        </row>
        <row r="86">
          <cell r="B86">
            <v>196168</v>
          </cell>
          <cell r="C86">
            <v>6</v>
          </cell>
          <cell r="D86">
            <v>47.2</v>
          </cell>
          <cell r="E86">
            <v>47</v>
          </cell>
        </row>
        <row r="87">
          <cell r="B87">
            <v>190524</v>
          </cell>
          <cell r="C87">
            <v>44.2</v>
          </cell>
          <cell r="D87">
            <v>46.7</v>
          </cell>
          <cell r="E87">
            <v>46</v>
          </cell>
        </row>
        <row r="88">
          <cell r="B88">
            <v>500954</v>
          </cell>
          <cell r="C88">
            <v>7.8</v>
          </cell>
          <cell r="D88">
            <v>25.4</v>
          </cell>
          <cell r="E88">
            <v>25</v>
          </cell>
        </row>
        <row r="89">
          <cell r="B89">
            <v>250956</v>
          </cell>
          <cell r="C89">
            <v>31.3</v>
          </cell>
          <cell r="D89">
            <v>59.9</v>
          </cell>
          <cell r="E89">
            <v>59</v>
          </cell>
        </row>
        <row r="90">
          <cell r="B90">
            <v>190541</v>
          </cell>
          <cell r="C90">
            <v>28.7</v>
          </cell>
          <cell r="D90">
            <v>25.1</v>
          </cell>
          <cell r="E90">
            <v>25</v>
          </cell>
        </row>
        <row r="91">
          <cell r="B91">
            <v>190547</v>
          </cell>
          <cell r="C91">
            <v>56.3</v>
          </cell>
          <cell r="D91">
            <v>41.2</v>
          </cell>
          <cell r="E91">
            <v>41</v>
          </cell>
        </row>
        <row r="92">
          <cell r="B92">
            <v>334048</v>
          </cell>
          <cell r="C92">
            <v>37.6</v>
          </cell>
          <cell r="D92">
            <v>35.9</v>
          </cell>
          <cell r="E92">
            <v>35</v>
          </cell>
        </row>
        <row r="93">
          <cell r="B93">
            <v>361266</v>
          </cell>
          <cell r="C93">
            <v>18.7</v>
          </cell>
          <cell r="D93">
            <v>28.7</v>
          </cell>
          <cell r="E93">
            <v>28</v>
          </cell>
        </row>
        <row r="94">
          <cell r="B94">
            <v>274043</v>
          </cell>
          <cell r="C94">
            <v>53.9</v>
          </cell>
          <cell r="D94">
            <v>68</v>
          </cell>
          <cell r="E94">
            <v>68</v>
          </cell>
        </row>
        <row r="95">
          <cell r="B95">
            <v>190810</v>
          </cell>
          <cell r="C95">
            <v>56.4</v>
          </cell>
          <cell r="D95">
            <v>33.4</v>
          </cell>
          <cell r="E95">
            <v>33</v>
          </cell>
        </row>
        <row r="96">
          <cell r="B96">
            <v>500967</v>
          </cell>
          <cell r="C96">
            <v>16.3</v>
          </cell>
          <cell r="D96">
            <v>28.2</v>
          </cell>
          <cell r="E96">
            <v>28</v>
          </cell>
        </row>
        <row r="97">
          <cell r="B97">
            <v>560501</v>
          </cell>
          <cell r="C97">
            <v>5.5</v>
          </cell>
          <cell r="D97">
            <v>26.4</v>
          </cell>
          <cell r="E97">
            <v>26</v>
          </cell>
        </row>
        <row r="98">
          <cell r="B98">
            <v>301242</v>
          </cell>
          <cell r="C98">
            <v>36.6</v>
          </cell>
          <cell r="D98">
            <v>25.9</v>
          </cell>
          <cell r="E98">
            <v>25</v>
          </cell>
        </row>
        <row r="99">
          <cell r="B99">
            <v>190581</v>
          </cell>
          <cell r="C99">
            <v>39.4</v>
          </cell>
          <cell r="D99">
            <v>28.3</v>
          </cell>
          <cell r="E99">
            <v>28</v>
          </cell>
        </row>
        <row r="100">
          <cell r="B100">
            <v>190307</v>
          </cell>
          <cell r="C100">
            <v>50.3</v>
          </cell>
          <cell r="D100">
            <v>41.8</v>
          </cell>
          <cell r="E100">
            <v>41</v>
          </cell>
        </row>
        <row r="101">
          <cell r="B101">
            <v>190587</v>
          </cell>
          <cell r="C101">
            <v>40.200000000000003</v>
          </cell>
          <cell r="D101">
            <v>27.6</v>
          </cell>
          <cell r="E101">
            <v>27</v>
          </cell>
        </row>
        <row r="102">
          <cell r="B102">
            <v>190696</v>
          </cell>
          <cell r="C102">
            <v>49.9</v>
          </cell>
          <cell r="D102">
            <v>62.9</v>
          </cell>
          <cell r="E102">
            <v>62</v>
          </cell>
        </row>
        <row r="103">
          <cell r="B103">
            <v>370759</v>
          </cell>
          <cell r="C103">
            <v>38.700000000000003</v>
          </cell>
          <cell r="D103">
            <v>39.4</v>
          </cell>
          <cell r="E103">
            <v>39</v>
          </cell>
        </row>
        <row r="104">
          <cell r="B104">
            <v>331293</v>
          </cell>
          <cell r="C104">
            <v>36</v>
          </cell>
          <cell r="D104">
            <v>27.1</v>
          </cell>
          <cell r="E104">
            <v>27</v>
          </cell>
        </row>
        <row r="105">
          <cell r="B105">
            <v>190605</v>
          </cell>
          <cell r="C105">
            <v>22.8</v>
          </cell>
          <cell r="D105">
            <v>25.6</v>
          </cell>
          <cell r="E105">
            <v>25</v>
          </cell>
        </row>
        <row r="106">
          <cell r="B106">
            <v>130760</v>
          </cell>
          <cell r="C106">
            <v>30.8</v>
          </cell>
          <cell r="D106">
            <v>29.1</v>
          </cell>
          <cell r="E106">
            <v>29</v>
          </cell>
        </row>
        <row r="107">
          <cell r="B107">
            <v>190630</v>
          </cell>
          <cell r="C107">
            <v>45.5</v>
          </cell>
          <cell r="D107">
            <v>27.2</v>
          </cell>
          <cell r="E107">
            <v>27</v>
          </cell>
        </row>
        <row r="108">
          <cell r="B108">
            <v>190382</v>
          </cell>
          <cell r="C108">
            <v>52.3</v>
          </cell>
          <cell r="D108">
            <v>57.4</v>
          </cell>
          <cell r="E108">
            <v>57</v>
          </cell>
        </row>
        <row r="109">
          <cell r="B109">
            <v>171049</v>
          </cell>
          <cell r="C109">
            <v>20.7</v>
          </cell>
          <cell r="D109">
            <v>32.200000000000003</v>
          </cell>
          <cell r="E109">
            <v>32</v>
          </cell>
        </row>
        <row r="110">
          <cell r="B110">
            <v>430705</v>
          </cell>
          <cell r="C110">
            <v>26.3</v>
          </cell>
          <cell r="D110">
            <v>34.4</v>
          </cell>
          <cell r="E110">
            <v>34</v>
          </cell>
        </row>
        <row r="111">
          <cell r="B111">
            <v>334487</v>
          </cell>
          <cell r="C111">
            <v>51.4</v>
          </cell>
          <cell r="D111">
            <v>87.5</v>
          </cell>
          <cell r="E111">
            <v>87</v>
          </cell>
        </row>
        <row r="112">
          <cell r="B112">
            <v>190366</v>
          </cell>
          <cell r="C112">
            <v>45.6</v>
          </cell>
          <cell r="D112">
            <v>37.700000000000003</v>
          </cell>
          <cell r="E112">
            <v>37</v>
          </cell>
        </row>
        <row r="113">
          <cell r="B113">
            <v>190673</v>
          </cell>
          <cell r="C113">
            <v>13.1</v>
          </cell>
          <cell r="D113">
            <v>27.1</v>
          </cell>
          <cell r="E113">
            <v>27</v>
          </cell>
        </row>
        <row r="114">
          <cell r="B114">
            <v>380939</v>
          </cell>
          <cell r="C114">
            <v>49.2</v>
          </cell>
          <cell r="D114">
            <v>91.5</v>
          </cell>
          <cell r="E114">
            <v>91</v>
          </cell>
        </row>
        <row r="115">
          <cell r="B115">
            <v>391010</v>
          </cell>
          <cell r="C115">
            <v>64</v>
          </cell>
          <cell r="D115">
            <v>89.9</v>
          </cell>
          <cell r="E115">
            <v>89</v>
          </cell>
        </row>
        <row r="116">
          <cell r="B116">
            <v>400511</v>
          </cell>
          <cell r="C116">
            <v>47</v>
          </cell>
          <cell r="D116">
            <v>65.7</v>
          </cell>
          <cell r="E116">
            <v>65</v>
          </cell>
        </row>
        <row r="117">
          <cell r="B117">
            <v>410782</v>
          </cell>
          <cell r="C117">
            <v>53.8</v>
          </cell>
          <cell r="D117">
            <v>87.3</v>
          </cell>
          <cell r="E117">
            <v>87</v>
          </cell>
        </row>
        <row r="118">
          <cell r="B118">
            <v>190680</v>
          </cell>
          <cell r="C118">
            <v>10</v>
          </cell>
          <cell r="D118">
            <v>38.4</v>
          </cell>
          <cell r="E118">
            <v>38</v>
          </cell>
        </row>
        <row r="119">
          <cell r="B119">
            <v>190681</v>
          </cell>
          <cell r="C119">
            <v>11.2</v>
          </cell>
          <cell r="D119">
            <v>48.6</v>
          </cell>
          <cell r="E119">
            <v>48</v>
          </cell>
        </row>
        <row r="120">
          <cell r="B120">
            <v>301314</v>
          </cell>
          <cell r="C120">
            <v>100</v>
          </cell>
          <cell r="D120">
            <v>100</v>
          </cell>
          <cell r="E120">
            <v>100</v>
          </cell>
        </row>
        <row r="121">
          <cell r="B121">
            <v>424002</v>
          </cell>
          <cell r="C121">
            <v>59.9</v>
          </cell>
          <cell r="D121">
            <v>100</v>
          </cell>
          <cell r="E121">
            <v>100</v>
          </cell>
        </row>
        <row r="122">
          <cell r="B122">
            <v>430883</v>
          </cell>
          <cell r="C122">
            <v>63.8</v>
          </cell>
          <cell r="D122">
            <v>86.5</v>
          </cell>
          <cell r="E122">
            <v>86</v>
          </cell>
        </row>
        <row r="123">
          <cell r="B123">
            <v>190685</v>
          </cell>
          <cell r="C123">
            <v>46.9</v>
          </cell>
          <cell r="D123">
            <v>37.299999999999997</v>
          </cell>
          <cell r="E123">
            <v>37</v>
          </cell>
        </row>
        <row r="124">
          <cell r="B124">
            <v>190691</v>
          </cell>
          <cell r="C124">
            <v>25.4</v>
          </cell>
          <cell r="D124">
            <v>34.4</v>
          </cell>
          <cell r="E124">
            <v>34</v>
          </cell>
        </row>
        <row r="125">
          <cell r="B125">
            <v>370658</v>
          </cell>
          <cell r="C125">
            <v>28.3</v>
          </cell>
          <cell r="D125">
            <v>40.6</v>
          </cell>
          <cell r="E125">
            <v>40</v>
          </cell>
        </row>
        <row r="126">
          <cell r="B126">
            <v>370744</v>
          </cell>
          <cell r="C126">
            <v>23.3</v>
          </cell>
          <cell r="D126">
            <v>31.2</v>
          </cell>
          <cell r="E126">
            <v>31</v>
          </cell>
        </row>
        <row r="127">
          <cell r="B127">
            <v>100793</v>
          </cell>
          <cell r="C127">
            <v>42.9</v>
          </cell>
          <cell r="D127">
            <v>30.2</v>
          </cell>
          <cell r="E127">
            <v>30</v>
          </cell>
        </row>
        <row r="128">
          <cell r="B128">
            <v>124004</v>
          </cell>
          <cell r="C128">
            <v>33.299999999999997</v>
          </cell>
          <cell r="D128">
            <v>65.599999999999994</v>
          </cell>
          <cell r="E128">
            <v>65</v>
          </cell>
        </row>
        <row r="129">
          <cell r="B129">
            <v>370689</v>
          </cell>
          <cell r="C129">
            <v>17.899999999999999</v>
          </cell>
          <cell r="D129">
            <v>41.4</v>
          </cell>
          <cell r="E129">
            <v>41</v>
          </cell>
        </row>
        <row r="130">
          <cell r="B130">
            <v>451019</v>
          </cell>
          <cell r="C130">
            <v>63.5</v>
          </cell>
          <cell r="D130">
            <v>43.3</v>
          </cell>
          <cell r="E130">
            <v>43</v>
          </cell>
        </row>
        <row r="131">
          <cell r="B131">
            <v>100797</v>
          </cell>
          <cell r="C131">
            <v>67.3</v>
          </cell>
          <cell r="D131">
            <v>30.9</v>
          </cell>
          <cell r="E131">
            <v>30</v>
          </cell>
        </row>
        <row r="132">
          <cell r="B132">
            <v>461024</v>
          </cell>
          <cell r="C132">
            <v>2.7</v>
          </cell>
          <cell r="D132">
            <v>64.8</v>
          </cell>
          <cell r="E132">
            <v>64</v>
          </cell>
        </row>
        <row r="133">
          <cell r="B133">
            <v>141338</v>
          </cell>
          <cell r="C133">
            <v>14.6</v>
          </cell>
          <cell r="D133">
            <v>53.3</v>
          </cell>
          <cell r="E133">
            <v>53</v>
          </cell>
        </row>
        <row r="134">
          <cell r="B134">
            <v>394009</v>
          </cell>
          <cell r="C134">
            <v>27.2</v>
          </cell>
          <cell r="D134">
            <v>40.1</v>
          </cell>
          <cell r="E134">
            <v>40</v>
          </cell>
        </row>
        <row r="135">
          <cell r="B135">
            <v>190754</v>
          </cell>
          <cell r="C135">
            <v>60</v>
          </cell>
          <cell r="D135">
            <v>59.4</v>
          </cell>
          <cell r="E135">
            <v>59</v>
          </cell>
        </row>
        <row r="136">
          <cell r="B136">
            <v>380964</v>
          </cell>
          <cell r="C136">
            <v>34.1</v>
          </cell>
          <cell r="D136">
            <v>34.5</v>
          </cell>
          <cell r="E136">
            <v>34</v>
          </cell>
        </row>
        <row r="137">
          <cell r="B137">
            <v>190053</v>
          </cell>
          <cell r="C137">
            <v>38.5</v>
          </cell>
          <cell r="D137">
            <v>28.9</v>
          </cell>
          <cell r="E137">
            <v>28</v>
          </cell>
        </row>
        <row r="138">
          <cell r="B138">
            <v>10967</v>
          </cell>
          <cell r="C138">
            <v>37</v>
          </cell>
          <cell r="D138">
            <v>25.3</v>
          </cell>
          <cell r="E138">
            <v>25</v>
          </cell>
        </row>
        <row r="139">
          <cell r="B139">
            <v>190599</v>
          </cell>
          <cell r="C139">
            <v>68.5</v>
          </cell>
          <cell r="D139">
            <v>70.900000000000006</v>
          </cell>
          <cell r="E139">
            <v>70</v>
          </cell>
        </row>
        <row r="140">
          <cell r="B140">
            <v>250955</v>
          </cell>
          <cell r="C140">
            <v>14.5</v>
          </cell>
          <cell r="D140">
            <v>60.1</v>
          </cell>
          <cell r="E140">
            <v>60</v>
          </cell>
        </row>
        <row r="141">
          <cell r="B141">
            <v>490919</v>
          </cell>
          <cell r="C141">
            <v>30.8</v>
          </cell>
          <cell r="D141">
            <v>45.1</v>
          </cell>
          <cell r="E141">
            <v>45</v>
          </cell>
        </row>
        <row r="142">
          <cell r="B142">
            <v>481094</v>
          </cell>
          <cell r="C142">
            <v>31</v>
          </cell>
          <cell r="D142">
            <v>29.9</v>
          </cell>
          <cell r="E142">
            <v>29</v>
          </cell>
        </row>
        <row r="143">
          <cell r="B143">
            <v>150808</v>
          </cell>
          <cell r="C143">
            <v>13.7</v>
          </cell>
          <cell r="D143">
            <v>39.9</v>
          </cell>
          <cell r="E143">
            <v>39</v>
          </cell>
        </row>
        <row r="144">
          <cell r="B144">
            <v>484028</v>
          </cell>
          <cell r="C144">
            <v>11.3</v>
          </cell>
          <cell r="D144">
            <v>66.099999999999994</v>
          </cell>
          <cell r="E144">
            <v>66</v>
          </cell>
        </row>
        <row r="145">
          <cell r="B145">
            <v>531059</v>
          </cell>
          <cell r="C145">
            <v>11.1</v>
          </cell>
          <cell r="D145">
            <v>25.6</v>
          </cell>
          <cell r="E145">
            <v>25</v>
          </cell>
        </row>
        <row r="146">
          <cell r="B146">
            <v>540816</v>
          </cell>
          <cell r="C146">
            <v>29.5</v>
          </cell>
          <cell r="D146">
            <v>29.7</v>
          </cell>
          <cell r="E146">
            <v>29</v>
          </cell>
        </row>
        <row r="147">
          <cell r="B147">
            <v>551061</v>
          </cell>
          <cell r="C147">
            <v>20.6</v>
          </cell>
          <cell r="D147">
            <v>36.1</v>
          </cell>
          <cell r="E147">
            <v>36</v>
          </cell>
        </row>
        <row r="148">
          <cell r="B148">
            <v>301357</v>
          </cell>
          <cell r="C148">
            <v>8.6</v>
          </cell>
          <cell r="D148">
            <v>27</v>
          </cell>
          <cell r="E148">
            <v>27</v>
          </cell>
        </row>
        <row r="149">
          <cell r="B149">
            <v>304079</v>
          </cell>
          <cell r="C149">
            <v>17.5</v>
          </cell>
          <cell r="D149">
            <v>57.3</v>
          </cell>
          <cell r="E149">
            <v>57</v>
          </cell>
        </row>
        <row r="150">
          <cell r="B150">
            <v>190930</v>
          </cell>
          <cell r="C150">
            <v>7.6</v>
          </cell>
          <cell r="D150">
            <v>39.9</v>
          </cell>
          <cell r="E150">
            <v>39</v>
          </cell>
        </row>
        <row r="151">
          <cell r="B151">
            <v>341006</v>
          </cell>
          <cell r="C151">
            <v>37.4</v>
          </cell>
          <cell r="D151">
            <v>37.200000000000003</v>
          </cell>
          <cell r="E151">
            <v>37</v>
          </cell>
        </row>
        <row r="152">
          <cell r="B152">
            <v>301279</v>
          </cell>
          <cell r="C152">
            <v>48.8</v>
          </cell>
          <cell r="D152">
            <v>55.5</v>
          </cell>
          <cell r="E152">
            <v>55</v>
          </cell>
        </row>
        <row r="153">
          <cell r="B153">
            <v>370782</v>
          </cell>
          <cell r="C153">
            <v>33.799999999999997</v>
          </cell>
          <cell r="D153">
            <v>48.5</v>
          </cell>
          <cell r="E153">
            <v>48</v>
          </cell>
        </row>
        <row r="154">
          <cell r="B154">
            <v>332172</v>
          </cell>
          <cell r="C154">
            <v>28.3</v>
          </cell>
          <cell r="D154">
            <v>28.1</v>
          </cell>
          <cell r="E154">
            <v>28</v>
          </cell>
        </row>
        <row r="155">
          <cell r="B155">
            <v>190812</v>
          </cell>
          <cell r="C155">
            <v>49.7</v>
          </cell>
          <cell r="D155">
            <v>39.200000000000003</v>
          </cell>
          <cell r="E155">
            <v>39</v>
          </cell>
        </row>
        <row r="156">
          <cell r="B156">
            <v>560481</v>
          </cell>
          <cell r="C156">
            <v>52.5</v>
          </cell>
          <cell r="D156">
            <v>83.8</v>
          </cell>
          <cell r="E156">
            <v>83</v>
          </cell>
        </row>
        <row r="157">
          <cell r="B157">
            <v>361370</v>
          </cell>
          <cell r="C157">
            <v>32.200000000000003</v>
          </cell>
          <cell r="D157">
            <v>30.1</v>
          </cell>
          <cell r="E157">
            <v>30</v>
          </cell>
        </row>
        <row r="158">
          <cell r="B158">
            <v>370787</v>
          </cell>
          <cell r="C158">
            <v>44.5</v>
          </cell>
          <cell r="D158">
            <v>68.7</v>
          </cell>
          <cell r="E158">
            <v>68</v>
          </cell>
        </row>
        <row r="159">
          <cell r="B159">
            <v>444013</v>
          </cell>
          <cell r="C159">
            <v>42.2</v>
          </cell>
          <cell r="D159">
            <v>28.4</v>
          </cell>
          <cell r="E159">
            <v>28</v>
          </cell>
        </row>
        <row r="160">
          <cell r="B160">
            <v>301188</v>
          </cell>
          <cell r="C160">
            <v>47.9</v>
          </cell>
          <cell r="D160">
            <v>39.5</v>
          </cell>
          <cell r="E160">
            <v>39</v>
          </cell>
        </row>
        <row r="161">
          <cell r="B161">
            <v>301566</v>
          </cell>
          <cell r="C161">
            <v>40.1</v>
          </cell>
          <cell r="D161">
            <v>36.200000000000003</v>
          </cell>
          <cell r="E161">
            <v>36</v>
          </cell>
        </row>
        <row r="162">
          <cell r="B162">
            <v>190878</v>
          </cell>
          <cell r="C162">
            <v>50.7</v>
          </cell>
          <cell r="D162">
            <v>41.7</v>
          </cell>
          <cell r="E162">
            <v>41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FTEs"/>
      <sheetName val="AgencyList"/>
      <sheetName val="ERTool2011-13byMonth"/>
      <sheetName val="FOFReport"/>
      <sheetName val="ERTool2011-13byMonth.xlsm"/>
    </sheetNames>
    <sheetDataSet>
      <sheetData sheetId="0">
        <row r="8">
          <cell r="B8" t="str">
            <v>107-WA State Health Care Authority</v>
          </cell>
        </row>
      </sheetData>
      <sheetData sheetId="1"/>
      <sheetData sheetId="2">
        <row r="1">
          <cell r="D1" t="str">
            <v>Agency</v>
          </cell>
          <cell r="N1" t="str">
            <v>AgyProg</v>
          </cell>
          <cell r="W1" t="str">
            <v>Agency</v>
          </cell>
        </row>
        <row r="2">
          <cell r="D2" t="str">
            <v>010-Bond Retirement and Interest</v>
          </cell>
          <cell r="N2" t="str">
            <v>011020</v>
          </cell>
          <cell r="W2" t="str">
            <v>010-Bond Retirement and Interest</v>
          </cell>
        </row>
        <row r="3">
          <cell r="D3" t="str">
            <v>010-Bond Retirement and Interest</v>
          </cell>
          <cell r="I3" t="str">
            <v>107-WA State Health Care Authority</v>
          </cell>
          <cell r="N3" t="str">
            <v>011020</v>
          </cell>
          <cell r="W3" t="str">
            <v>010-Bond Retirement and Interest</v>
          </cell>
        </row>
        <row r="4">
          <cell r="D4" t="str">
            <v>010-Bond Retirement and Interest</v>
          </cell>
          <cell r="I4" t="str">
            <v>200-Medical Assistance</v>
          </cell>
          <cell r="N4" t="str">
            <v>011020</v>
          </cell>
          <cell r="W4" t="str">
            <v>010-Bond Retirement and Interest</v>
          </cell>
        </row>
        <row r="5">
          <cell r="D5" t="str">
            <v>010-Bond Retirement and Interest</v>
          </cell>
          <cell r="I5">
            <v>0</v>
          </cell>
          <cell r="N5" t="str">
            <v>011020</v>
          </cell>
          <cell r="W5" t="str">
            <v>010-Bond Retirement and Interest</v>
          </cell>
        </row>
        <row r="6">
          <cell r="D6" t="str">
            <v>010-Bond Retirement and Interest</v>
          </cell>
          <cell r="I6">
            <v>0</v>
          </cell>
          <cell r="N6" t="str">
            <v>011020</v>
          </cell>
          <cell r="W6" t="str">
            <v>010-Bond Retirement and Interest</v>
          </cell>
        </row>
        <row r="7">
          <cell r="D7" t="str">
            <v>011-House of Representatives</v>
          </cell>
          <cell r="N7" t="str">
            <v>011020</v>
          </cell>
          <cell r="W7" t="str">
            <v>010-Bond Retirement and Interest</v>
          </cell>
        </row>
        <row r="8">
          <cell r="D8" t="str">
            <v>012-Senate</v>
          </cell>
          <cell r="N8" t="str">
            <v>011020</v>
          </cell>
          <cell r="W8" t="str">
            <v>010-Bond Retirement and Interest</v>
          </cell>
        </row>
        <row r="9">
          <cell r="D9" t="str">
            <v>013-Joint Transportation Committee</v>
          </cell>
          <cell r="N9" t="str">
            <v>011020</v>
          </cell>
          <cell r="W9" t="str">
            <v>010-Bond Retirement and Interest</v>
          </cell>
        </row>
        <row r="10">
          <cell r="D10" t="str">
            <v>014-Joint Leg Audit &amp; Review Committee</v>
          </cell>
          <cell r="N10" t="str">
            <v>014050</v>
          </cell>
          <cell r="W10" t="str">
            <v>010-Bond Retirement and Interest</v>
          </cell>
        </row>
        <row r="11">
          <cell r="D11" t="str">
            <v>014-Legislative Budget Committee</v>
          </cell>
          <cell r="N11" t="str">
            <v>014050</v>
          </cell>
          <cell r="W11" t="str">
            <v>010-Bond Retirement and Interest</v>
          </cell>
        </row>
        <row r="12">
          <cell r="D12" t="str">
            <v>020-LEAP Committee</v>
          </cell>
          <cell r="N12" t="str">
            <v>014050</v>
          </cell>
          <cell r="W12" t="str">
            <v>010-Bond Retirement and Interest</v>
          </cell>
        </row>
        <row r="13">
          <cell r="D13" t="str">
            <v>035-Office of the State Actuary</v>
          </cell>
          <cell r="N13" t="str">
            <v>014050</v>
          </cell>
          <cell r="W13" t="str">
            <v>010-Bond Retirement and Interest</v>
          </cell>
        </row>
        <row r="14">
          <cell r="D14" t="str">
            <v>038-Joint Legislative Systems Committee</v>
          </cell>
          <cell r="N14" t="str">
            <v>014050</v>
          </cell>
          <cell r="W14" t="str">
            <v>010-Bond Retirement and Interest</v>
          </cell>
        </row>
        <row r="15">
          <cell r="D15" t="str">
            <v>040-Statute Law Committee</v>
          </cell>
          <cell r="N15" t="str">
            <v>014050</v>
          </cell>
          <cell r="W15" t="str">
            <v>010-Bond Retirement and Interest</v>
          </cell>
        </row>
        <row r="16">
          <cell r="D16" t="str">
            <v>045-Supreme Court</v>
          </cell>
          <cell r="N16" t="str">
            <v>014050</v>
          </cell>
          <cell r="W16" t="str">
            <v>010-Bond Retirement and Interest</v>
          </cell>
        </row>
        <row r="17">
          <cell r="D17" t="str">
            <v>046-State Law Library</v>
          </cell>
          <cell r="N17" t="str">
            <v>020010</v>
          </cell>
          <cell r="W17" t="str">
            <v>010-Bond Retirement and Interest</v>
          </cell>
        </row>
        <row r="18">
          <cell r="D18" t="str">
            <v>046-State Law Library</v>
          </cell>
          <cell r="N18" t="str">
            <v>020010</v>
          </cell>
          <cell r="W18" t="str">
            <v>010-Bond Retirement and Interest</v>
          </cell>
        </row>
        <row r="19">
          <cell r="D19" t="str">
            <v>048-Court of Appeals</v>
          </cell>
          <cell r="N19" t="str">
            <v>020010</v>
          </cell>
          <cell r="W19" t="str">
            <v>010-Bond Retirement and Interest</v>
          </cell>
        </row>
        <row r="20">
          <cell r="D20" t="str">
            <v>050-Commission on Judicial Conduct</v>
          </cell>
          <cell r="N20" t="str">
            <v>038080</v>
          </cell>
          <cell r="W20" t="str">
            <v>010-Bond Retirement and Interest</v>
          </cell>
        </row>
        <row r="21">
          <cell r="D21" t="str">
            <v>055-Administrative Office of the Courts</v>
          </cell>
          <cell r="N21" t="str">
            <v>038080</v>
          </cell>
          <cell r="W21" t="str">
            <v>010-Bond Retirement and Interest</v>
          </cell>
        </row>
        <row r="22">
          <cell r="D22" t="str">
            <v>055-Administrative Office of the Courts</v>
          </cell>
          <cell r="N22" t="str">
            <v>045010</v>
          </cell>
          <cell r="W22" t="str">
            <v>010-Bond Retirement and Interest</v>
          </cell>
        </row>
        <row r="23">
          <cell r="D23" t="str">
            <v>055-Administrative Office of the Courts</v>
          </cell>
          <cell r="N23" t="str">
            <v>045010</v>
          </cell>
          <cell r="W23" t="str">
            <v>010-Bond Retirement and Interest</v>
          </cell>
        </row>
        <row r="24">
          <cell r="D24" t="str">
            <v>055-Administrative Office of the Courts</v>
          </cell>
          <cell r="N24" t="str">
            <v>045010</v>
          </cell>
          <cell r="W24" t="str">
            <v>010-Bond Retirement and Interest</v>
          </cell>
        </row>
        <row r="25">
          <cell r="D25" t="str">
            <v>055-Administrative Office of the Courts</v>
          </cell>
          <cell r="N25" t="str">
            <v>045010</v>
          </cell>
          <cell r="W25" t="str">
            <v>011-House of Representatives</v>
          </cell>
        </row>
        <row r="26">
          <cell r="D26" t="str">
            <v>055-Administrative Office of the Courts</v>
          </cell>
          <cell r="N26" t="str">
            <v>045010</v>
          </cell>
          <cell r="W26" t="str">
            <v>011-House of Representatives</v>
          </cell>
        </row>
        <row r="27">
          <cell r="D27" t="str">
            <v>055-Office of Administrator for Courts</v>
          </cell>
          <cell r="N27" t="str">
            <v>045010</v>
          </cell>
          <cell r="W27" t="str">
            <v>011-House of Representatives</v>
          </cell>
        </row>
        <row r="28">
          <cell r="D28" t="str">
            <v>055-Office of Administrator for Courts</v>
          </cell>
          <cell r="N28" t="str">
            <v>048010</v>
          </cell>
          <cell r="W28" t="str">
            <v>011-House of Representatives</v>
          </cell>
        </row>
        <row r="29">
          <cell r="D29" t="str">
            <v>055-Office of Administrator for Courts</v>
          </cell>
          <cell r="N29" t="str">
            <v>048010</v>
          </cell>
          <cell r="W29" t="str">
            <v>012-Senate</v>
          </cell>
        </row>
        <row r="30">
          <cell r="D30" t="str">
            <v>055-Office of Administrator for Courts</v>
          </cell>
          <cell r="N30" t="str">
            <v>048010</v>
          </cell>
          <cell r="W30" t="str">
            <v>012-Senate</v>
          </cell>
        </row>
        <row r="31">
          <cell r="D31" t="str">
            <v>055-Office of Administrator for Courts</v>
          </cell>
          <cell r="N31" t="str">
            <v>055010</v>
          </cell>
          <cell r="W31" t="str">
            <v>012-Senate</v>
          </cell>
        </row>
        <row r="32">
          <cell r="D32" t="str">
            <v>055-Office of Administrator for Courts</v>
          </cell>
          <cell r="N32" t="str">
            <v>055010</v>
          </cell>
          <cell r="W32" t="str">
            <v>012-Senate</v>
          </cell>
        </row>
        <row r="33">
          <cell r="D33" t="str">
            <v>056-Office of Public Defense</v>
          </cell>
          <cell r="N33" t="str">
            <v>055010</v>
          </cell>
          <cell r="W33" t="str">
            <v>013-Joint Transportation Committee</v>
          </cell>
        </row>
        <row r="34">
          <cell r="D34" t="str">
            <v>056-Office of Public Defense</v>
          </cell>
          <cell r="N34" t="str">
            <v>055010</v>
          </cell>
          <cell r="W34" t="str">
            <v>014-Joint Leg Audit &amp; Review Committee</v>
          </cell>
        </row>
        <row r="35">
          <cell r="D35" t="str">
            <v>056-Office of Public Defense</v>
          </cell>
          <cell r="N35" t="str">
            <v>055010</v>
          </cell>
          <cell r="W35" t="str">
            <v>014-Joint Leg Audit &amp; Review Committee</v>
          </cell>
        </row>
        <row r="36">
          <cell r="D36" t="str">
            <v>056-Office of Public Defense</v>
          </cell>
          <cell r="N36" t="str">
            <v>055020</v>
          </cell>
          <cell r="W36" t="str">
            <v>014-Joint Leg Audit &amp; Review Committee</v>
          </cell>
        </row>
        <row r="37">
          <cell r="D37" t="str">
            <v>057-Office of Civil Legal Aid</v>
          </cell>
          <cell r="N37" t="str">
            <v>055020</v>
          </cell>
          <cell r="W37" t="str">
            <v>014-Joint Leg Audit &amp; Review Committee</v>
          </cell>
        </row>
        <row r="38">
          <cell r="D38" t="str">
            <v>075-Office of the Governor</v>
          </cell>
          <cell r="N38" t="str">
            <v>055020</v>
          </cell>
          <cell r="W38" t="str">
            <v>014-Legislative Budget Committee</v>
          </cell>
        </row>
        <row r="39">
          <cell r="D39" t="str">
            <v>075-Office of the Governor</v>
          </cell>
          <cell r="N39" t="str">
            <v>055020</v>
          </cell>
          <cell r="W39" t="str">
            <v>014-Legislative Budget Committee</v>
          </cell>
        </row>
        <row r="40">
          <cell r="D40" t="str">
            <v>075-Office of the Governor</v>
          </cell>
          <cell r="N40" t="str">
            <v>055020</v>
          </cell>
          <cell r="W40" t="str">
            <v>014-Legislative Budget Committee</v>
          </cell>
        </row>
        <row r="41">
          <cell r="D41" t="str">
            <v>075-Office of the Governor</v>
          </cell>
          <cell r="N41" t="str">
            <v>055020</v>
          </cell>
          <cell r="W41" t="str">
            <v>014-Legislative Budget Committee</v>
          </cell>
        </row>
        <row r="42">
          <cell r="D42" t="str">
            <v>076-Special Approps to the Governor</v>
          </cell>
          <cell r="N42" t="str">
            <v>055020</v>
          </cell>
          <cell r="W42" t="str">
            <v>020-LEAP Committee</v>
          </cell>
        </row>
        <row r="43">
          <cell r="D43" t="str">
            <v>080-Office of the Lieutenant Governor</v>
          </cell>
          <cell r="N43" t="str">
            <v>055020</v>
          </cell>
          <cell r="W43" t="str">
            <v>020-LEAP Committee</v>
          </cell>
        </row>
        <row r="44">
          <cell r="D44" t="str">
            <v>082-Public Disclosure Commission</v>
          </cell>
          <cell r="N44" t="str">
            <v>055020</v>
          </cell>
          <cell r="W44" t="str">
            <v>035-Office of the State Actuary</v>
          </cell>
        </row>
        <row r="45">
          <cell r="D45" t="str">
            <v>085-Office of the Secretary of State</v>
          </cell>
          <cell r="N45" t="str">
            <v>055030</v>
          </cell>
          <cell r="W45" t="str">
            <v>035-Office of the State Actuary</v>
          </cell>
        </row>
        <row r="46">
          <cell r="D46" t="str">
            <v>085-Office of the Secretary of State</v>
          </cell>
          <cell r="N46" t="str">
            <v>055030</v>
          </cell>
          <cell r="W46" t="str">
            <v>038-Joint Legislative Systems Committee</v>
          </cell>
        </row>
        <row r="47">
          <cell r="D47" t="str">
            <v>085-Office of the Secretary of State</v>
          </cell>
          <cell r="N47" t="str">
            <v>055030</v>
          </cell>
          <cell r="W47" t="str">
            <v>038-Joint Legislative Systems Committee</v>
          </cell>
        </row>
        <row r="48">
          <cell r="D48" t="str">
            <v>085-Office of the Secretary of State</v>
          </cell>
          <cell r="N48" t="str">
            <v>055030</v>
          </cell>
          <cell r="W48" t="str">
            <v>040-Statute Law Committee</v>
          </cell>
        </row>
        <row r="49">
          <cell r="D49" t="str">
            <v>085-Office of the Secretary of State</v>
          </cell>
          <cell r="N49" t="str">
            <v>055030</v>
          </cell>
          <cell r="W49" t="str">
            <v>040-Statute Law Committee</v>
          </cell>
        </row>
        <row r="50">
          <cell r="D50" t="str">
            <v>085-Office of the Secretary of State</v>
          </cell>
          <cell r="N50" t="str">
            <v>055030</v>
          </cell>
          <cell r="W50" t="str">
            <v>040-Statute Law Committee</v>
          </cell>
        </row>
        <row r="51">
          <cell r="D51" t="str">
            <v>085-Office of the Secretary of State</v>
          </cell>
          <cell r="N51" t="str">
            <v>055030</v>
          </cell>
          <cell r="W51" t="str">
            <v>045-Supreme Court</v>
          </cell>
        </row>
        <row r="52">
          <cell r="D52" t="str">
            <v>085-Office of the Secretary of State</v>
          </cell>
          <cell r="N52" t="str">
            <v>055030</v>
          </cell>
          <cell r="W52" t="str">
            <v>045-Supreme Court</v>
          </cell>
        </row>
        <row r="53">
          <cell r="D53" t="str">
            <v>086-Governor's Office of Indian Affairs</v>
          </cell>
          <cell r="N53" t="str">
            <v>055030</v>
          </cell>
          <cell r="W53" t="str">
            <v>046-State Law Library</v>
          </cell>
        </row>
        <row r="54">
          <cell r="D54" t="str">
            <v>087-Asian-Pacific-American Affairs</v>
          </cell>
          <cell r="N54" t="str">
            <v>055030</v>
          </cell>
          <cell r="W54" t="str">
            <v>046-State Law Library</v>
          </cell>
        </row>
        <row r="55">
          <cell r="D55" t="str">
            <v>087-Comm on Asian-American Affairs</v>
          </cell>
          <cell r="N55" t="str">
            <v>055040</v>
          </cell>
          <cell r="W55" t="str">
            <v>048-Court of Appeals</v>
          </cell>
        </row>
        <row r="56">
          <cell r="D56" t="str">
            <v>090-Office of the State Treasurer</v>
          </cell>
          <cell r="N56" t="str">
            <v>055040</v>
          </cell>
          <cell r="W56" t="str">
            <v>048-Court of Appeals</v>
          </cell>
        </row>
        <row r="57">
          <cell r="D57" t="str">
            <v>090-Office of the State Treasurer</v>
          </cell>
          <cell r="N57" t="str">
            <v>055040</v>
          </cell>
          <cell r="W57" t="str">
            <v>050-Commission on Judicial Conduct</v>
          </cell>
        </row>
        <row r="58">
          <cell r="D58" t="str">
            <v>091-Redistricting Commission</v>
          </cell>
          <cell r="N58" t="str">
            <v>055040</v>
          </cell>
          <cell r="W58" t="str">
            <v>050-Commission on Judicial Conduct</v>
          </cell>
        </row>
        <row r="59">
          <cell r="D59" t="str">
            <v>095-Office of the State Auditor</v>
          </cell>
          <cell r="N59" t="str">
            <v>055040</v>
          </cell>
          <cell r="W59" t="str">
            <v>055-Administrative Office of the Courts</v>
          </cell>
        </row>
        <row r="60">
          <cell r="D60" t="str">
            <v>095-Office of the State Auditor</v>
          </cell>
          <cell r="N60" t="str">
            <v>055040</v>
          </cell>
          <cell r="W60" t="str">
            <v>055-Administrative Office of the Courts</v>
          </cell>
        </row>
        <row r="61">
          <cell r="D61" t="str">
            <v>099-Comm Salaries for Elected Officials</v>
          </cell>
          <cell r="N61" t="str">
            <v>055040</v>
          </cell>
          <cell r="W61" t="str">
            <v>055-Administrative Office of the Courts</v>
          </cell>
        </row>
        <row r="62">
          <cell r="D62" t="str">
            <v>100-Office of the Attorney General</v>
          </cell>
          <cell r="N62" t="str">
            <v>055040</v>
          </cell>
          <cell r="W62" t="str">
            <v>055-Administrative Office of the Courts</v>
          </cell>
        </row>
        <row r="63">
          <cell r="D63" t="str">
            <v>100-Office of the Attorney General</v>
          </cell>
          <cell r="N63" t="str">
            <v>055040</v>
          </cell>
          <cell r="W63" t="str">
            <v>055-Administrative Office of the Courts</v>
          </cell>
        </row>
        <row r="64">
          <cell r="D64" t="str">
            <v>100-Office of the Attorney General</v>
          </cell>
          <cell r="N64" t="str">
            <v>055050</v>
          </cell>
          <cell r="W64" t="str">
            <v>055-Administrative Office of the Courts</v>
          </cell>
        </row>
        <row r="65">
          <cell r="D65" t="str">
            <v>100-Office of the Attorney General</v>
          </cell>
          <cell r="N65" t="str">
            <v>055050</v>
          </cell>
          <cell r="W65" t="str">
            <v>055-Administrative Office of the Courts</v>
          </cell>
        </row>
        <row r="66">
          <cell r="D66" t="str">
            <v>100-Office of the Attorney General</v>
          </cell>
          <cell r="N66" t="str">
            <v>055050</v>
          </cell>
          <cell r="W66" t="str">
            <v>055-Administrative Office of the Courts</v>
          </cell>
        </row>
        <row r="67">
          <cell r="D67" t="str">
            <v>100-Office of the Attorney General</v>
          </cell>
          <cell r="N67" t="str">
            <v>055070</v>
          </cell>
          <cell r="W67" t="str">
            <v>055-Administrative Office of the Courts</v>
          </cell>
        </row>
        <row r="68">
          <cell r="D68" t="str">
            <v>101-Caseload Forecast Council</v>
          </cell>
          <cell r="N68" t="str">
            <v>055070</v>
          </cell>
          <cell r="W68" t="str">
            <v>055-Office of Administrator for Courts</v>
          </cell>
        </row>
        <row r="69">
          <cell r="D69" t="str">
            <v>102-Dept of Financial Institutions</v>
          </cell>
          <cell r="N69" t="str">
            <v>055070</v>
          </cell>
          <cell r="W69" t="str">
            <v>055-Office of Administrator for Courts</v>
          </cell>
        </row>
        <row r="70">
          <cell r="D70" t="str">
            <v>102-Dept of Financial Institutions</v>
          </cell>
          <cell r="N70" t="str">
            <v>055070</v>
          </cell>
          <cell r="W70" t="str">
            <v>055-Office of Administrator for Courts</v>
          </cell>
        </row>
        <row r="71">
          <cell r="D71" t="str">
            <v>102-Dept of Financial Institutions</v>
          </cell>
          <cell r="N71" t="str">
            <v>055070</v>
          </cell>
          <cell r="W71" t="str">
            <v>055-Office of Administrator for Courts</v>
          </cell>
        </row>
        <row r="72">
          <cell r="D72" t="str">
            <v>102-Dept of Financial Institutions</v>
          </cell>
          <cell r="N72" t="str">
            <v>056010</v>
          </cell>
          <cell r="W72" t="str">
            <v>055-Office of Administrator for Courts</v>
          </cell>
        </row>
        <row r="73">
          <cell r="D73" t="str">
            <v>102-Dept of Financial Institutions</v>
          </cell>
          <cell r="N73" t="str">
            <v>056010</v>
          </cell>
          <cell r="W73" t="str">
            <v>055-Office of Administrator for Courts</v>
          </cell>
        </row>
        <row r="74">
          <cell r="D74" t="str">
            <v>103-Department of Commerce</v>
          </cell>
          <cell r="N74" t="str">
            <v>056010</v>
          </cell>
          <cell r="W74" t="str">
            <v>055-Office of Administrator for Courts</v>
          </cell>
        </row>
        <row r="75">
          <cell r="D75" t="str">
            <v>103-Department of Commerce</v>
          </cell>
          <cell r="N75" t="str">
            <v>056010</v>
          </cell>
          <cell r="W75" t="str">
            <v>055-Office of Administrator for Courts</v>
          </cell>
        </row>
        <row r="76">
          <cell r="D76" t="str">
            <v>103-Department of Commerce</v>
          </cell>
          <cell r="N76" t="str">
            <v>056010</v>
          </cell>
          <cell r="W76" t="str">
            <v>055-Office of Administrator for Courts</v>
          </cell>
        </row>
        <row r="77">
          <cell r="D77" t="str">
            <v>103-Department of Commerce</v>
          </cell>
          <cell r="N77" t="str">
            <v>056010</v>
          </cell>
          <cell r="W77" t="str">
            <v>056-Office of Public Defense</v>
          </cell>
        </row>
        <row r="78">
          <cell r="D78" t="str">
            <v>103-Department of Commerce</v>
          </cell>
          <cell r="N78" t="str">
            <v>056010</v>
          </cell>
          <cell r="W78" t="str">
            <v>056-Office of Public Defense</v>
          </cell>
        </row>
        <row r="79">
          <cell r="D79" t="str">
            <v>103-Department of Commerce</v>
          </cell>
          <cell r="N79" t="str">
            <v>056010</v>
          </cell>
          <cell r="W79" t="str">
            <v>057-Office of Civil Legal Aid</v>
          </cell>
        </row>
        <row r="80">
          <cell r="D80" t="str">
            <v>103-Department of Commerce</v>
          </cell>
          <cell r="N80" t="str">
            <v>056020</v>
          </cell>
          <cell r="W80" t="str">
            <v>057-Office of Civil Legal Aid</v>
          </cell>
        </row>
        <row r="81">
          <cell r="D81" t="str">
            <v>103-Dept Community, Trade, &amp; Econ Dev</v>
          </cell>
          <cell r="N81" t="str">
            <v>056020</v>
          </cell>
          <cell r="W81" t="str">
            <v>057-Office of Civil Legal Aid</v>
          </cell>
        </row>
        <row r="82">
          <cell r="D82" t="str">
            <v>103-Dept Community, Trade, &amp; Econ Dev</v>
          </cell>
          <cell r="N82" t="str">
            <v>056030</v>
          </cell>
          <cell r="W82" t="str">
            <v>057-Office of Civil Legal Aid</v>
          </cell>
        </row>
        <row r="83">
          <cell r="D83" t="str">
            <v>103-Dept Community, Trade, &amp; Econ Dev</v>
          </cell>
          <cell r="N83" t="str">
            <v>056040</v>
          </cell>
          <cell r="W83" t="str">
            <v>075-Office of the Governor</v>
          </cell>
        </row>
        <row r="84">
          <cell r="D84" t="str">
            <v>103-Dept Community, Trade, &amp; Econ Dev</v>
          </cell>
          <cell r="N84" t="str">
            <v>075010</v>
          </cell>
          <cell r="W84" t="str">
            <v>075-Office of the Governor</v>
          </cell>
        </row>
        <row r="85">
          <cell r="D85" t="str">
            <v>103-Dept Community, Trade, &amp; Econ Dev</v>
          </cell>
          <cell r="N85" t="str">
            <v>075040</v>
          </cell>
          <cell r="W85" t="str">
            <v>076-Special Approps to the Governor</v>
          </cell>
        </row>
        <row r="86">
          <cell r="D86" t="str">
            <v>103-Dept Community, Trade, &amp; Econ Dev</v>
          </cell>
          <cell r="N86" t="str">
            <v>080010</v>
          </cell>
          <cell r="W86" t="str">
            <v>076-Special Approps to the Governor</v>
          </cell>
        </row>
        <row r="87">
          <cell r="D87" t="str">
            <v>103-Dept Community, Trade, &amp; Econ Dev</v>
          </cell>
          <cell r="N87" t="str">
            <v>080010</v>
          </cell>
          <cell r="W87" t="str">
            <v>080-Office of the Lieutenant Governor</v>
          </cell>
        </row>
        <row r="88">
          <cell r="D88" t="str">
            <v>104-Economic &amp; Revenue Forecast Council</v>
          </cell>
          <cell r="N88" t="str">
            <v>080010</v>
          </cell>
          <cell r="W88" t="str">
            <v>080-Office of the Lieutenant Governor</v>
          </cell>
        </row>
        <row r="89">
          <cell r="D89" t="str">
            <v>105-Office of Financial Management</v>
          </cell>
          <cell r="N89" t="str">
            <v>080010</v>
          </cell>
          <cell r="W89" t="str">
            <v>080-Office of the Lieutenant Governor</v>
          </cell>
        </row>
        <row r="90">
          <cell r="D90" t="str">
            <v>105-Office of Financial Management</v>
          </cell>
          <cell r="N90" t="str">
            <v>085010</v>
          </cell>
          <cell r="W90" t="str">
            <v>082-Public Disclosure Commission</v>
          </cell>
        </row>
        <row r="91">
          <cell r="D91" t="str">
            <v>105-Office of Financial Management</v>
          </cell>
          <cell r="N91" t="str">
            <v>085010</v>
          </cell>
          <cell r="W91" t="str">
            <v>082-Public Disclosure Commission</v>
          </cell>
        </row>
        <row r="92">
          <cell r="D92" t="str">
            <v>105-Office of Financial Management</v>
          </cell>
          <cell r="N92" t="str">
            <v>085010</v>
          </cell>
          <cell r="W92" t="str">
            <v>085-Office of the Secretary of State</v>
          </cell>
        </row>
        <row r="93">
          <cell r="D93" t="str">
            <v>105-Office of Financial Management</v>
          </cell>
          <cell r="N93" t="str">
            <v>085010</v>
          </cell>
          <cell r="W93" t="str">
            <v>085-Office of the Secretary of State</v>
          </cell>
        </row>
        <row r="94">
          <cell r="D94" t="str">
            <v>105-Office of Financial Management</v>
          </cell>
          <cell r="N94" t="str">
            <v>085010</v>
          </cell>
          <cell r="W94" t="str">
            <v>085-Office of the Secretary of State</v>
          </cell>
        </row>
        <row r="95">
          <cell r="D95" t="str">
            <v>105-Office of Financial Management</v>
          </cell>
          <cell r="N95" t="str">
            <v>085020</v>
          </cell>
          <cell r="W95" t="str">
            <v>085-Office of the Secretary of State</v>
          </cell>
        </row>
        <row r="96">
          <cell r="D96" t="str">
            <v>105-Office of Financial Management</v>
          </cell>
          <cell r="N96" t="str">
            <v>085020</v>
          </cell>
          <cell r="W96" t="str">
            <v>085-Office of the Secretary of State</v>
          </cell>
        </row>
        <row r="97">
          <cell r="D97" t="str">
            <v>105-Office of Financial Management</v>
          </cell>
          <cell r="N97" t="str">
            <v>085020</v>
          </cell>
          <cell r="W97" t="str">
            <v>085-Office of the Secretary of State</v>
          </cell>
        </row>
        <row r="98">
          <cell r="D98" t="str">
            <v>105-Office of Financial Management</v>
          </cell>
          <cell r="N98" t="str">
            <v>085020</v>
          </cell>
          <cell r="W98" t="str">
            <v>085-Office of the Secretary of State</v>
          </cell>
        </row>
        <row r="99">
          <cell r="D99" t="str">
            <v>105-Office of Financial Management</v>
          </cell>
          <cell r="N99" t="str">
            <v>085020</v>
          </cell>
          <cell r="W99" t="str">
            <v>085-Office of the Secretary of State</v>
          </cell>
        </row>
        <row r="100">
          <cell r="D100" t="str">
            <v>105-Office of Financial Management</v>
          </cell>
          <cell r="N100" t="str">
            <v>085040</v>
          </cell>
          <cell r="W100" t="str">
            <v>085-Office of the Secretary of State</v>
          </cell>
        </row>
        <row r="101">
          <cell r="D101" t="str">
            <v>105-Office of Financial Management</v>
          </cell>
          <cell r="N101" t="str">
            <v>085040</v>
          </cell>
          <cell r="W101" t="str">
            <v>085-Office of the Secretary of State</v>
          </cell>
        </row>
        <row r="102">
          <cell r="D102" t="str">
            <v>105-Office of Financial Management</v>
          </cell>
          <cell r="N102" t="str">
            <v>085040</v>
          </cell>
          <cell r="W102" t="str">
            <v>085-Office of the Secretary of State</v>
          </cell>
        </row>
        <row r="103">
          <cell r="D103" t="str">
            <v>105-Office of Financial Management</v>
          </cell>
          <cell r="N103" t="str">
            <v>085040</v>
          </cell>
          <cell r="W103" t="str">
            <v>085-Office of the Secretary of State</v>
          </cell>
        </row>
        <row r="104">
          <cell r="D104" t="str">
            <v>107-WA State Health Care Authority</v>
          </cell>
          <cell r="N104" t="str">
            <v>085040</v>
          </cell>
          <cell r="W104" t="str">
            <v>085-Office of the Secretary of State</v>
          </cell>
        </row>
        <row r="105">
          <cell r="D105" t="str">
            <v>107-WA State Health Care Authority</v>
          </cell>
          <cell r="N105" t="str">
            <v>085040</v>
          </cell>
          <cell r="W105" t="str">
            <v>085-Office of the Secretary of State</v>
          </cell>
        </row>
        <row r="106">
          <cell r="D106" t="str">
            <v>107-WA State Health Care Authority</v>
          </cell>
          <cell r="N106" t="str">
            <v>085050</v>
          </cell>
          <cell r="W106" t="str">
            <v>086-Governor's Office of Indian Affairs</v>
          </cell>
        </row>
        <row r="107">
          <cell r="D107" t="str">
            <v>107-WA State Health Care Authority</v>
          </cell>
          <cell r="N107" t="str">
            <v>085060</v>
          </cell>
          <cell r="W107" t="str">
            <v>087-Asian-Pacific-American Affairs</v>
          </cell>
        </row>
        <row r="108">
          <cell r="D108" t="str">
            <v>107-WA State Health Care Authority</v>
          </cell>
          <cell r="N108" t="str">
            <v>085060</v>
          </cell>
          <cell r="W108" t="str">
            <v>087-Comm on Asian-American Affairs</v>
          </cell>
        </row>
        <row r="109">
          <cell r="D109" t="str">
            <v>107-WA State Health Care Authority</v>
          </cell>
          <cell r="N109" t="str">
            <v>085060</v>
          </cell>
          <cell r="W109" t="str">
            <v>090-Office of the State Treasurer</v>
          </cell>
        </row>
        <row r="110">
          <cell r="D110" t="str">
            <v>107-WA State Health Care Authority</v>
          </cell>
          <cell r="N110" t="str">
            <v>085060</v>
          </cell>
          <cell r="W110" t="str">
            <v>090-Office of the State Treasurer</v>
          </cell>
        </row>
        <row r="111">
          <cell r="D111" t="str">
            <v>107-WA State Health Care Authority</v>
          </cell>
          <cell r="N111" t="str">
            <v>085060</v>
          </cell>
          <cell r="W111" t="str">
            <v>091-Redistricting Commission</v>
          </cell>
        </row>
        <row r="112">
          <cell r="D112" t="str">
            <v>107-WA State Health Care Authority</v>
          </cell>
          <cell r="N112" t="str">
            <v>085060</v>
          </cell>
          <cell r="W112" t="str">
            <v>095-Office of the State Auditor</v>
          </cell>
        </row>
        <row r="113">
          <cell r="D113" t="str">
            <v>107-WA State Health Care Authority</v>
          </cell>
          <cell r="N113" t="str">
            <v>085060</v>
          </cell>
          <cell r="W113" t="str">
            <v>095-Office of the State Auditor</v>
          </cell>
        </row>
        <row r="114">
          <cell r="D114" t="str">
            <v>107-WA State Health Care Authority</v>
          </cell>
          <cell r="N114" t="str">
            <v>085060</v>
          </cell>
          <cell r="W114" t="str">
            <v>095-Office of the State Auditor</v>
          </cell>
        </row>
        <row r="115">
          <cell r="D115" t="str">
            <v>107-WA State Health Care Authority</v>
          </cell>
          <cell r="N115" t="str">
            <v>085060</v>
          </cell>
          <cell r="W115" t="str">
            <v>095-Office of the State Auditor</v>
          </cell>
        </row>
        <row r="116">
          <cell r="D116" t="str">
            <v>110-Office of Administrative Hearings</v>
          </cell>
          <cell r="N116" t="str">
            <v>085080</v>
          </cell>
          <cell r="W116" t="str">
            <v>099-Comm Salaries for Elected Officials</v>
          </cell>
        </row>
        <row r="117">
          <cell r="D117" t="str">
            <v>111-Department of Personnel</v>
          </cell>
          <cell r="N117" t="str">
            <v>085080</v>
          </cell>
          <cell r="W117" t="str">
            <v>100-Office of the Attorney General</v>
          </cell>
        </row>
        <row r="118">
          <cell r="D118" t="str">
            <v>111-Department of Personnel</v>
          </cell>
          <cell r="N118" t="str">
            <v>085080</v>
          </cell>
          <cell r="W118" t="str">
            <v>100-Office of the Attorney General</v>
          </cell>
        </row>
        <row r="119">
          <cell r="D119" t="str">
            <v>116-State Lottery Commission</v>
          </cell>
          <cell r="N119" t="str">
            <v>085080</v>
          </cell>
          <cell r="W119" t="str">
            <v>100-Office of the Attorney General</v>
          </cell>
        </row>
        <row r="120">
          <cell r="D120" t="str">
            <v>117-Washington State Gambling Comm</v>
          </cell>
          <cell r="N120" t="str">
            <v>085080</v>
          </cell>
          <cell r="W120" t="str">
            <v>100-Office of the Attorney General</v>
          </cell>
        </row>
        <row r="121">
          <cell r="D121" t="str">
            <v>118-WA State Comm on Hispanic Affairs</v>
          </cell>
          <cell r="N121" t="str">
            <v>085080</v>
          </cell>
          <cell r="W121" t="str">
            <v>100-Office of the Attorney General</v>
          </cell>
        </row>
        <row r="122">
          <cell r="D122" t="str">
            <v>119-African-American Affairs Comm</v>
          </cell>
          <cell r="N122" t="str">
            <v>085080</v>
          </cell>
          <cell r="W122" t="str">
            <v>100-Office of the Attorney General</v>
          </cell>
        </row>
        <row r="123">
          <cell r="D123" t="str">
            <v>120-Human Rights Commission</v>
          </cell>
          <cell r="N123" t="str">
            <v>085090</v>
          </cell>
          <cell r="W123" t="str">
            <v>100-Office of the Attorney General</v>
          </cell>
        </row>
        <row r="124">
          <cell r="D124" t="str">
            <v>124-Department of Retirement Systems</v>
          </cell>
          <cell r="N124" t="str">
            <v>085090</v>
          </cell>
          <cell r="W124" t="str">
            <v>100-Office of the Attorney General</v>
          </cell>
        </row>
        <row r="125">
          <cell r="D125" t="str">
            <v>124-Department of Retirement Systems</v>
          </cell>
          <cell r="N125" t="str">
            <v>085090</v>
          </cell>
          <cell r="W125" t="str">
            <v>101-Caseload Forecast Council</v>
          </cell>
        </row>
        <row r="126">
          <cell r="D126" t="str">
            <v>124-Department of Retirement Systems</v>
          </cell>
          <cell r="N126" t="str">
            <v>085090</v>
          </cell>
          <cell r="W126" t="str">
            <v>102-Dept of Financial Institutions</v>
          </cell>
        </row>
        <row r="127">
          <cell r="D127" t="str">
            <v>124-Department of Retirement Systems</v>
          </cell>
          <cell r="N127" t="str">
            <v>085090</v>
          </cell>
          <cell r="W127" t="str">
            <v>102-Dept of Financial Institutions</v>
          </cell>
        </row>
        <row r="128">
          <cell r="D128" t="str">
            <v>124-Department of Retirement Systems</v>
          </cell>
          <cell r="N128" t="str">
            <v>085090</v>
          </cell>
          <cell r="W128" t="str">
            <v>102-Dept of Financial Institutions</v>
          </cell>
        </row>
        <row r="129">
          <cell r="D129" t="str">
            <v>124-Department of Retirement Systems</v>
          </cell>
          <cell r="N129" t="str">
            <v>085090</v>
          </cell>
          <cell r="W129" t="str">
            <v>102-Dept of Financial Institutions</v>
          </cell>
        </row>
        <row r="130">
          <cell r="D130" t="str">
            <v>126-State Investment Board</v>
          </cell>
          <cell r="N130" t="str">
            <v>085090</v>
          </cell>
          <cell r="W130" t="str">
            <v>103-Department of Commerce</v>
          </cell>
        </row>
        <row r="131">
          <cell r="D131" t="str">
            <v>130-Public Printer</v>
          </cell>
          <cell r="N131" t="str">
            <v>085090</v>
          </cell>
          <cell r="W131" t="str">
            <v>103-Department of Commerce</v>
          </cell>
        </row>
        <row r="132">
          <cell r="D132" t="str">
            <v>135-Innovate Washington</v>
          </cell>
          <cell r="N132" t="str">
            <v>085690</v>
          </cell>
          <cell r="W132" t="str">
            <v>103-Department of Commerce</v>
          </cell>
        </row>
        <row r="133">
          <cell r="D133" t="str">
            <v>140-Department of Revenue</v>
          </cell>
          <cell r="N133" t="str">
            <v>085690</v>
          </cell>
          <cell r="W133" t="str">
            <v>103-Department of Commerce</v>
          </cell>
        </row>
        <row r="134">
          <cell r="D134" t="str">
            <v>140-Department of Revenue</v>
          </cell>
          <cell r="N134" t="str">
            <v>085690</v>
          </cell>
          <cell r="W134" t="str">
            <v>103-Department of Commerce</v>
          </cell>
        </row>
        <row r="135">
          <cell r="D135" t="str">
            <v>140-Department of Revenue</v>
          </cell>
          <cell r="N135" t="str">
            <v>086010</v>
          </cell>
          <cell r="W135" t="str">
            <v>103-Department of Commerce</v>
          </cell>
        </row>
        <row r="136">
          <cell r="D136" t="str">
            <v>142-Board of Tax Appeals</v>
          </cell>
          <cell r="N136" t="str">
            <v>086010</v>
          </cell>
          <cell r="W136" t="str">
            <v>103-Department of Commerce</v>
          </cell>
        </row>
        <row r="137">
          <cell r="D137" t="str">
            <v>147-Minority &amp; Women's Business Enterp</v>
          </cell>
          <cell r="N137" t="str">
            <v>087010</v>
          </cell>
          <cell r="W137" t="str">
            <v>103-Department of Commerce</v>
          </cell>
        </row>
        <row r="138">
          <cell r="D138" t="str">
            <v>150-Dept of General Administration</v>
          </cell>
          <cell r="N138" t="str">
            <v>090010</v>
          </cell>
          <cell r="W138" t="str">
            <v>103-Department of Commerce</v>
          </cell>
        </row>
        <row r="139">
          <cell r="D139" t="str">
            <v>150-Dept of General Administration</v>
          </cell>
          <cell r="N139" t="str">
            <v>090010</v>
          </cell>
          <cell r="W139" t="str">
            <v>103-Department of Commerce</v>
          </cell>
        </row>
        <row r="140">
          <cell r="D140" t="str">
            <v>150-Dept of General Administration</v>
          </cell>
          <cell r="N140" t="str">
            <v>090010</v>
          </cell>
          <cell r="W140" t="str">
            <v>103-Department of Commerce</v>
          </cell>
        </row>
        <row r="141">
          <cell r="D141" t="str">
            <v>150-Dept of General Administration</v>
          </cell>
          <cell r="N141" t="str">
            <v>090010</v>
          </cell>
          <cell r="W141" t="str">
            <v>103-Department of Commerce</v>
          </cell>
        </row>
        <row r="142">
          <cell r="D142" t="str">
            <v>150-Dept of General Administration</v>
          </cell>
          <cell r="N142" t="str">
            <v>090010</v>
          </cell>
          <cell r="W142" t="str">
            <v>103-Department of Commerce</v>
          </cell>
        </row>
        <row r="143">
          <cell r="D143" t="str">
            <v>150-Dept of General Administration</v>
          </cell>
          <cell r="N143" t="str">
            <v>090850</v>
          </cell>
          <cell r="W143" t="str">
            <v>103-Department of Commerce</v>
          </cell>
        </row>
        <row r="144">
          <cell r="D144" t="str">
            <v>150-Dept of General Administration</v>
          </cell>
          <cell r="N144" t="str">
            <v>091010</v>
          </cell>
          <cell r="W144" t="str">
            <v>103-Department of Commerce</v>
          </cell>
        </row>
        <row r="145">
          <cell r="D145" t="str">
            <v>155-Department of Information Services</v>
          </cell>
          <cell r="N145" t="str">
            <v>095010</v>
          </cell>
          <cell r="W145" t="str">
            <v>103-Department of Commerce</v>
          </cell>
        </row>
        <row r="146">
          <cell r="D146" t="str">
            <v>155-Department of Information Services</v>
          </cell>
          <cell r="N146" t="str">
            <v>095010</v>
          </cell>
          <cell r="W146" t="str">
            <v>103-Department of Commerce</v>
          </cell>
        </row>
        <row r="147">
          <cell r="D147" t="str">
            <v>155-Department of Information Services</v>
          </cell>
          <cell r="N147" t="str">
            <v>095010</v>
          </cell>
          <cell r="W147" t="str">
            <v>103-Department of Commerce</v>
          </cell>
        </row>
        <row r="148">
          <cell r="D148" t="str">
            <v>155-Department of Information Services</v>
          </cell>
          <cell r="N148" t="str">
            <v>095010</v>
          </cell>
          <cell r="W148" t="str">
            <v>103-Department of Commerce</v>
          </cell>
        </row>
        <row r="149">
          <cell r="D149" t="str">
            <v>155-Department of Information Services</v>
          </cell>
          <cell r="N149" t="str">
            <v>095020</v>
          </cell>
          <cell r="W149" t="str">
            <v>103-Department of Commerce</v>
          </cell>
        </row>
        <row r="150">
          <cell r="D150" t="str">
            <v>155-Department of Information Services</v>
          </cell>
          <cell r="N150" t="str">
            <v>095020</v>
          </cell>
          <cell r="W150" t="str">
            <v>103-Department of Commerce</v>
          </cell>
        </row>
        <row r="151">
          <cell r="D151" t="str">
            <v>155-Department of Information Services</v>
          </cell>
          <cell r="N151" t="str">
            <v>095020</v>
          </cell>
          <cell r="W151" t="str">
            <v>103-Department of Commerce</v>
          </cell>
        </row>
        <row r="152">
          <cell r="D152" t="str">
            <v>160-Office of Insurance Commissioner</v>
          </cell>
          <cell r="N152" t="str">
            <v>095020</v>
          </cell>
          <cell r="W152" t="str">
            <v>103-Department of Commerce</v>
          </cell>
        </row>
        <row r="153">
          <cell r="D153" t="str">
            <v>160-Office of Insurance Commissioner</v>
          </cell>
          <cell r="N153" t="str">
            <v>095020</v>
          </cell>
          <cell r="W153" t="str">
            <v>103-Department of Commerce</v>
          </cell>
        </row>
        <row r="154">
          <cell r="D154" t="str">
            <v>160-Office of Insurance Commissioner</v>
          </cell>
          <cell r="N154" t="str">
            <v>095020</v>
          </cell>
          <cell r="W154" t="str">
            <v>103-Department of Commerce</v>
          </cell>
        </row>
        <row r="155">
          <cell r="D155" t="str">
            <v>160-Office of Insurance Commissioner</v>
          </cell>
          <cell r="N155" t="str">
            <v>095020</v>
          </cell>
          <cell r="W155" t="str">
            <v>103-Department of Commerce</v>
          </cell>
        </row>
        <row r="156">
          <cell r="D156" t="str">
            <v>160-Office of Insurance Commissioner</v>
          </cell>
          <cell r="N156" t="str">
            <v>095020</v>
          </cell>
          <cell r="W156" t="str">
            <v>103-Department of Commerce</v>
          </cell>
        </row>
        <row r="157">
          <cell r="D157" t="str">
            <v>163-Consolidated Technology Services</v>
          </cell>
          <cell r="N157" t="str">
            <v>095020</v>
          </cell>
          <cell r="W157" t="str">
            <v>103-Department of Commerce</v>
          </cell>
        </row>
        <row r="158">
          <cell r="D158" t="str">
            <v>163-Consolidated Technology Services</v>
          </cell>
          <cell r="N158" t="str">
            <v>095020</v>
          </cell>
          <cell r="W158" t="str">
            <v>103-Department of Commerce</v>
          </cell>
        </row>
        <row r="159">
          <cell r="D159" t="str">
            <v>163-Consolidated Technology Services</v>
          </cell>
          <cell r="N159" t="str">
            <v>095020</v>
          </cell>
          <cell r="W159" t="str">
            <v>103-Department of Commerce</v>
          </cell>
        </row>
        <row r="160">
          <cell r="D160" t="str">
            <v>163-Consolidated Technology Services</v>
          </cell>
          <cell r="N160" t="str">
            <v>095020</v>
          </cell>
          <cell r="W160" t="str">
            <v>103-Department of Commerce</v>
          </cell>
        </row>
        <row r="161">
          <cell r="D161" t="str">
            <v>165-State Board of Accountancy</v>
          </cell>
          <cell r="N161" t="str">
            <v>095020</v>
          </cell>
          <cell r="W161" t="str">
            <v>103-Department of Commerce</v>
          </cell>
        </row>
        <row r="162">
          <cell r="D162" t="str">
            <v>167-Forensic Investigations Council</v>
          </cell>
          <cell r="N162" t="str">
            <v>095020</v>
          </cell>
          <cell r="W162" t="str">
            <v>103-Department of Commerce</v>
          </cell>
        </row>
        <row r="163">
          <cell r="D163" t="str">
            <v>179-Department of Enterprise Services</v>
          </cell>
          <cell r="N163" t="str">
            <v>095020</v>
          </cell>
          <cell r="W163" t="str">
            <v>103-Department of Commerce</v>
          </cell>
        </row>
        <row r="164">
          <cell r="D164" t="str">
            <v>179-Department of Enterprise Services</v>
          </cell>
          <cell r="N164" t="str">
            <v>095020</v>
          </cell>
          <cell r="W164" t="str">
            <v>103-Department of Commerce</v>
          </cell>
        </row>
        <row r="165">
          <cell r="D165" t="str">
            <v>179-Department of Enterprise Services</v>
          </cell>
          <cell r="N165" t="str">
            <v>095020</v>
          </cell>
          <cell r="W165" t="str">
            <v>103-Department of Commerce</v>
          </cell>
        </row>
        <row r="166">
          <cell r="D166" t="str">
            <v>179-Department of Enterprise Services</v>
          </cell>
          <cell r="N166" t="str">
            <v>095020</v>
          </cell>
          <cell r="W166" t="str">
            <v>103-Department of Commerce</v>
          </cell>
        </row>
        <row r="167">
          <cell r="D167" t="str">
            <v>179-Department of Enterprise Services</v>
          </cell>
          <cell r="N167" t="str">
            <v>095020</v>
          </cell>
          <cell r="W167" t="str">
            <v>103-Dept Community, Trade, &amp; Econ Dev</v>
          </cell>
        </row>
        <row r="168">
          <cell r="D168" t="str">
            <v>179-Department of Enterprise Services</v>
          </cell>
          <cell r="N168" t="str">
            <v>095020</v>
          </cell>
          <cell r="W168" t="str">
            <v>103-Dept Community, Trade, &amp; Econ Dev</v>
          </cell>
        </row>
        <row r="169">
          <cell r="D169" t="str">
            <v>179-Department of Enterprise Services</v>
          </cell>
          <cell r="N169" t="str">
            <v>095020</v>
          </cell>
          <cell r="W169" t="str">
            <v>103-Dept Community, Trade, &amp; Econ Dev</v>
          </cell>
        </row>
        <row r="170">
          <cell r="D170" t="str">
            <v>185-Washington Horse Racing Commission</v>
          </cell>
          <cell r="N170" t="str">
            <v>095020</v>
          </cell>
          <cell r="W170" t="str">
            <v>103-Dept Community, Trade, &amp; Econ Dev</v>
          </cell>
        </row>
        <row r="171">
          <cell r="D171" t="str">
            <v>190-Bd of Industrial Insurance Appeals</v>
          </cell>
          <cell r="N171" t="str">
            <v>095020</v>
          </cell>
          <cell r="W171" t="str">
            <v>103-Dept Community, Trade, &amp; Econ Dev</v>
          </cell>
        </row>
        <row r="172">
          <cell r="D172" t="str">
            <v>195-WA State Liquor Control Board</v>
          </cell>
          <cell r="N172" t="str">
            <v>100020</v>
          </cell>
          <cell r="W172" t="str">
            <v>103-Dept Community, Trade, &amp; Econ Dev</v>
          </cell>
        </row>
        <row r="173">
          <cell r="D173" t="str">
            <v>195-WA State Liquor Control Board</v>
          </cell>
          <cell r="N173" t="str">
            <v>100020</v>
          </cell>
          <cell r="W173" t="str">
            <v>103-Dept Community, Trade, &amp; Econ Dev</v>
          </cell>
        </row>
        <row r="174">
          <cell r="D174" t="str">
            <v>195-WA State Liquor Control Board</v>
          </cell>
          <cell r="N174" t="str">
            <v>100020</v>
          </cell>
          <cell r="W174" t="str">
            <v>103-Dept Community, Trade, &amp; Econ Dev</v>
          </cell>
        </row>
        <row r="175">
          <cell r="D175" t="str">
            <v>195-WA State Liquor Control Board</v>
          </cell>
          <cell r="N175" t="str">
            <v>100020</v>
          </cell>
          <cell r="W175" t="str">
            <v>103-Dept Community, Trade, &amp; Econ Dev</v>
          </cell>
        </row>
        <row r="176">
          <cell r="D176" t="str">
            <v>195-WA State Liquor Control Board</v>
          </cell>
          <cell r="N176" t="str">
            <v>100020</v>
          </cell>
          <cell r="W176" t="str">
            <v>103-Dept Community, Trade, &amp; Econ Dev</v>
          </cell>
        </row>
        <row r="177">
          <cell r="D177" t="str">
            <v>195-WA State Liquor Control Board</v>
          </cell>
          <cell r="N177" t="str">
            <v>100030</v>
          </cell>
          <cell r="W177" t="str">
            <v>103-Dept Community, Trade, &amp; Econ Dev</v>
          </cell>
        </row>
        <row r="178">
          <cell r="D178" t="str">
            <v>195-WA State Liquor Control Board</v>
          </cell>
          <cell r="N178" t="str">
            <v>100030</v>
          </cell>
          <cell r="W178" t="str">
            <v>103-Dept Community, Trade, &amp; Econ Dev</v>
          </cell>
        </row>
        <row r="179">
          <cell r="D179" t="str">
            <v>205-Board of Pilotage Commissioners</v>
          </cell>
          <cell r="N179" t="str">
            <v>100040</v>
          </cell>
          <cell r="W179" t="str">
            <v>103-Dept Community, Trade, &amp; Econ Dev</v>
          </cell>
        </row>
        <row r="180">
          <cell r="D180" t="str">
            <v>215-Utilities and Transportation Comm</v>
          </cell>
          <cell r="N180" t="str">
            <v>100040</v>
          </cell>
          <cell r="W180" t="str">
            <v>103-Dept Community, Trade, &amp; Econ Dev</v>
          </cell>
        </row>
        <row r="181">
          <cell r="D181" t="str">
            <v>215-Utilities and Transportation Comm</v>
          </cell>
          <cell r="N181" t="str">
            <v>100040</v>
          </cell>
          <cell r="W181" t="str">
            <v>103-Dept Community, Trade, &amp; Econ Dev</v>
          </cell>
        </row>
        <row r="182">
          <cell r="D182" t="str">
            <v>215-Utilities and Transportation Comm</v>
          </cell>
          <cell r="N182" t="str">
            <v>100040</v>
          </cell>
          <cell r="W182" t="str">
            <v>103-Dept Community, Trade, &amp; Econ Dev</v>
          </cell>
        </row>
        <row r="183">
          <cell r="D183" t="str">
            <v>215-Utilities and Transportation Comm</v>
          </cell>
          <cell r="N183" t="str">
            <v>100040</v>
          </cell>
          <cell r="W183" t="str">
            <v>103-Dept Community, Trade, &amp; Econ Dev</v>
          </cell>
        </row>
        <row r="184">
          <cell r="D184" t="str">
            <v>215-Utilities and Transportation Comm</v>
          </cell>
          <cell r="N184" t="str">
            <v>100040</v>
          </cell>
          <cell r="W184" t="str">
            <v>103-Dept Community, Trade, &amp; Econ Dev</v>
          </cell>
        </row>
        <row r="185">
          <cell r="D185" t="str">
            <v>220-Board for Volunteer Firefighters</v>
          </cell>
          <cell r="N185" t="str">
            <v>100040</v>
          </cell>
          <cell r="W185" t="str">
            <v>103-Dept Community, Trade, &amp; Econ Dev</v>
          </cell>
        </row>
        <row r="186">
          <cell r="D186" t="str">
            <v>220-Board for Volunteer Firefighters</v>
          </cell>
          <cell r="N186" t="str">
            <v>100040</v>
          </cell>
          <cell r="W186" t="str">
            <v>103-Dept Community, Trade, &amp; Econ Dev</v>
          </cell>
        </row>
        <row r="187">
          <cell r="D187" t="str">
            <v>225-Washington State Patrol</v>
          </cell>
          <cell r="N187" t="str">
            <v>100040</v>
          </cell>
          <cell r="W187" t="str">
            <v>103-Dept Community, Trade, &amp; Econ Dev</v>
          </cell>
        </row>
        <row r="188">
          <cell r="D188" t="str">
            <v>225-Washington State Patrol</v>
          </cell>
          <cell r="N188" t="str">
            <v>100040</v>
          </cell>
          <cell r="W188" t="str">
            <v>103-Dept Community, Trade, &amp; Econ Dev</v>
          </cell>
        </row>
        <row r="189">
          <cell r="D189" t="str">
            <v>225-Washington State Patrol</v>
          </cell>
          <cell r="N189" t="str">
            <v>100040</v>
          </cell>
          <cell r="W189" t="str">
            <v>103-Dept Community, Trade, &amp; Econ Dev</v>
          </cell>
        </row>
        <row r="190">
          <cell r="D190" t="str">
            <v>225-Washington State Patrol</v>
          </cell>
          <cell r="N190" t="str">
            <v>100040</v>
          </cell>
          <cell r="W190" t="str">
            <v>103-Dept Community, Trade, &amp; Econ Dev</v>
          </cell>
        </row>
        <row r="191">
          <cell r="D191" t="str">
            <v>227-Criminal Justice Training Comm</v>
          </cell>
          <cell r="N191" t="str">
            <v>100040</v>
          </cell>
          <cell r="W191" t="str">
            <v>103-Dept Community, Trade, &amp; Econ Dev</v>
          </cell>
        </row>
        <row r="192">
          <cell r="D192" t="str">
            <v>227-Criminal Justice Training Comm</v>
          </cell>
          <cell r="N192" t="str">
            <v>100040</v>
          </cell>
          <cell r="W192" t="str">
            <v>103-Dept Community, Trade, &amp; Econ Dev</v>
          </cell>
        </row>
        <row r="193">
          <cell r="D193" t="str">
            <v>227-Criminal Justice Training Comm</v>
          </cell>
          <cell r="N193" t="str">
            <v>100040</v>
          </cell>
          <cell r="W193" t="str">
            <v>103-Dept Community, Trade, &amp; Econ Dev</v>
          </cell>
        </row>
        <row r="194">
          <cell r="D194" t="str">
            <v>228-WA Traffic Safety Commission</v>
          </cell>
          <cell r="N194" t="str">
            <v>100040</v>
          </cell>
          <cell r="W194" t="str">
            <v>103-Dept Community, Trade, &amp; Econ Dev</v>
          </cell>
        </row>
        <row r="195">
          <cell r="D195" t="str">
            <v>235-Department of Labor and Industries</v>
          </cell>
          <cell r="N195" t="str">
            <v>100040</v>
          </cell>
          <cell r="W195" t="str">
            <v>103-Dept Community, Trade, &amp; Econ Dev</v>
          </cell>
        </row>
        <row r="196">
          <cell r="D196" t="str">
            <v>235-Department of Labor and Industries</v>
          </cell>
          <cell r="N196" t="str">
            <v>100040</v>
          </cell>
          <cell r="W196" t="str">
            <v>103-Dept Community, Trade, &amp; Econ Dev</v>
          </cell>
        </row>
        <row r="197">
          <cell r="D197" t="str">
            <v>235-Department of Labor and Industries</v>
          </cell>
          <cell r="N197" t="str">
            <v>100040</v>
          </cell>
          <cell r="W197" t="str">
            <v>103-Dept Community, Trade, &amp; Econ Dev</v>
          </cell>
        </row>
        <row r="198">
          <cell r="D198" t="str">
            <v>235-Department of Labor and Industries</v>
          </cell>
          <cell r="N198" t="str">
            <v>100040</v>
          </cell>
          <cell r="W198" t="str">
            <v>103-Dept Community, Trade, &amp; Econ Dev</v>
          </cell>
        </row>
        <row r="199">
          <cell r="D199" t="str">
            <v>235-Department of Labor and Industries</v>
          </cell>
          <cell r="N199" t="str">
            <v>100040</v>
          </cell>
          <cell r="W199" t="str">
            <v>103-Dept Community, Trade, &amp; Econ Dev</v>
          </cell>
        </row>
        <row r="200">
          <cell r="D200" t="str">
            <v>235-Department of Labor and Industries</v>
          </cell>
          <cell r="N200" t="str">
            <v>100040</v>
          </cell>
          <cell r="W200" t="str">
            <v>103-Dept Community, Trade, &amp; Econ Dev</v>
          </cell>
        </row>
        <row r="201">
          <cell r="D201" t="str">
            <v>235-Department of Labor and Industries</v>
          </cell>
          <cell r="N201" t="str">
            <v>100040</v>
          </cell>
          <cell r="W201" t="str">
            <v>103-Dept Community, Trade, &amp; Econ Dev</v>
          </cell>
        </row>
        <row r="202">
          <cell r="D202" t="str">
            <v>235-Department of Labor and Industries</v>
          </cell>
          <cell r="N202" t="str">
            <v>100040</v>
          </cell>
          <cell r="W202" t="str">
            <v>103-Dept Community, Trade, &amp; Econ Dev</v>
          </cell>
        </row>
        <row r="203">
          <cell r="D203" t="str">
            <v>240-Department of Licensing</v>
          </cell>
          <cell r="N203" t="str">
            <v>100040</v>
          </cell>
          <cell r="W203" t="str">
            <v>103-Dept Community, Trade, &amp; Econ Dev</v>
          </cell>
        </row>
        <row r="204">
          <cell r="D204" t="str">
            <v>240-Department of Licensing</v>
          </cell>
          <cell r="N204" t="str">
            <v>100040</v>
          </cell>
          <cell r="W204" t="str">
            <v>104-Economic &amp; Revenue Forecast Council</v>
          </cell>
        </row>
        <row r="205">
          <cell r="D205" t="str">
            <v>240-Department of Licensing</v>
          </cell>
          <cell r="N205" t="str">
            <v>100040</v>
          </cell>
          <cell r="W205" t="str">
            <v>104-Economic &amp; Revenue Forecast Council</v>
          </cell>
        </row>
        <row r="206">
          <cell r="D206" t="str">
            <v>240-Department of Licensing</v>
          </cell>
          <cell r="N206" t="str">
            <v>100040</v>
          </cell>
          <cell r="W206" t="str">
            <v>105-Office of Financial Management</v>
          </cell>
        </row>
        <row r="207">
          <cell r="D207" t="str">
            <v>240-Department of Licensing</v>
          </cell>
          <cell r="N207" t="str">
            <v>100040</v>
          </cell>
          <cell r="W207" t="str">
            <v>105-Office of Financial Management</v>
          </cell>
        </row>
        <row r="208">
          <cell r="D208" t="str">
            <v>245-Military Department</v>
          </cell>
          <cell r="N208" t="str">
            <v>100040</v>
          </cell>
          <cell r="W208" t="str">
            <v>105-Office of Financial Management</v>
          </cell>
        </row>
        <row r="209">
          <cell r="D209" t="str">
            <v>245-Military Department</v>
          </cell>
          <cell r="N209" t="str">
            <v>100080</v>
          </cell>
          <cell r="W209" t="str">
            <v>105-Office of Financial Management</v>
          </cell>
        </row>
        <row r="210">
          <cell r="D210" t="str">
            <v>245-Military Department</v>
          </cell>
          <cell r="N210" t="str">
            <v>100080</v>
          </cell>
          <cell r="W210" t="str">
            <v>105-Office of Financial Management</v>
          </cell>
        </row>
        <row r="211">
          <cell r="D211" t="str">
            <v>245-Military Department</v>
          </cell>
          <cell r="N211" t="str">
            <v>100080</v>
          </cell>
          <cell r="W211" t="str">
            <v>105-Office of Financial Management</v>
          </cell>
        </row>
        <row r="212">
          <cell r="D212" t="str">
            <v>245-Military Department</v>
          </cell>
          <cell r="N212" t="str">
            <v>100085</v>
          </cell>
          <cell r="W212" t="str">
            <v>105-Office of Financial Management</v>
          </cell>
        </row>
        <row r="213">
          <cell r="D213" t="str">
            <v>245-Military Department</v>
          </cell>
          <cell r="N213" t="str">
            <v>100085</v>
          </cell>
          <cell r="W213" t="str">
            <v>105-Office of Financial Management</v>
          </cell>
        </row>
        <row r="214">
          <cell r="D214" t="str">
            <v>245-Military Department</v>
          </cell>
          <cell r="N214" t="str">
            <v>100100</v>
          </cell>
          <cell r="W214" t="str">
            <v>105-Office of Financial Management</v>
          </cell>
        </row>
        <row r="215">
          <cell r="D215" t="str">
            <v>245-Military Department</v>
          </cell>
          <cell r="N215" t="str">
            <v>100100</v>
          </cell>
          <cell r="W215" t="str">
            <v>105-Office of Financial Management</v>
          </cell>
        </row>
        <row r="216">
          <cell r="D216" t="str">
            <v>245-Military Department</v>
          </cell>
          <cell r="N216" t="str">
            <v>100100</v>
          </cell>
          <cell r="W216" t="str">
            <v>105-Office of Financial Management</v>
          </cell>
        </row>
        <row r="217">
          <cell r="D217" t="str">
            <v>275-Public Employment Relations Comm</v>
          </cell>
          <cell r="N217" t="str">
            <v>102100</v>
          </cell>
          <cell r="W217" t="str">
            <v>105-Office of Financial Management</v>
          </cell>
        </row>
        <row r="218">
          <cell r="D218" t="str">
            <v>300-Dept of Social and Health Services</v>
          </cell>
          <cell r="N218" t="str">
            <v>102100</v>
          </cell>
          <cell r="W218" t="str">
            <v>105-Office of Financial Management</v>
          </cell>
        </row>
        <row r="219">
          <cell r="D219" t="str">
            <v>300-Dept of Social and Health Services</v>
          </cell>
          <cell r="N219" t="str">
            <v>102100</v>
          </cell>
          <cell r="W219" t="str">
            <v>105-Office of Financial Management</v>
          </cell>
        </row>
        <row r="220">
          <cell r="D220" t="str">
            <v>300-Dept of Social and Health Services</v>
          </cell>
          <cell r="N220" t="str">
            <v>102100</v>
          </cell>
          <cell r="W220" t="str">
            <v>105-Office of Financial Management</v>
          </cell>
        </row>
        <row r="221">
          <cell r="D221" t="str">
            <v>300-Dept of Social and Health Services</v>
          </cell>
          <cell r="N221" t="str">
            <v>102100</v>
          </cell>
          <cell r="W221" t="str">
            <v>105-Office of Financial Management</v>
          </cell>
        </row>
        <row r="222">
          <cell r="D222" t="str">
            <v>300-Dept of Social and Health Services</v>
          </cell>
          <cell r="N222" t="str">
            <v>102100</v>
          </cell>
          <cell r="W222" t="str">
            <v>105-Office of Financial Management</v>
          </cell>
        </row>
        <row r="223">
          <cell r="D223" t="str">
            <v>300-Dept of Social and Health Services</v>
          </cell>
          <cell r="N223" t="str">
            <v>102100</v>
          </cell>
          <cell r="W223" t="str">
            <v>105-Office of Financial Management</v>
          </cell>
        </row>
        <row r="224">
          <cell r="D224" t="str">
            <v>300-Dept of Social and Health Services</v>
          </cell>
          <cell r="N224" t="str">
            <v>102100</v>
          </cell>
          <cell r="W224" t="str">
            <v>105-Office of Financial Management</v>
          </cell>
        </row>
        <row r="225">
          <cell r="D225" t="str">
            <v>300-Dept of Social and Health Services</v>
          </cell>
          <cell r="N225" t="str">
            <v>102100</v>
          </cell>
          <cell r="W225" t="str">
            <v>106-Wa Econ Develop Finance Authority</v>
          </cell>
        </row>
        <row r="226">
          <cell r="D226" t="str">
            <v>300-Dept of Social and Health Services</v>
          </cell>
          <cell r="N226" t="str">
            <v>102100</v>
          </cell>
          <cell r="W226" t="str">
            <v>107-WA State Health Care Authority</v>
          </cell>
        </row>
        <row r="227">
          <cell r="D227" t="str">
            <v>300-Dept of Social and Health Services</v>
          </cell>
          <cell r="N227" t="str">
            <v>102200</v>
          </cell>
          <cell r="W227" t="str">
            <v>107-WA State Health Care Authority</v>
          </cell>
        </row>
        <row r="228">
          <cell r="D228" t="str">
            <v>300-Dept of Social and Health Services</v>
          </cell>
          <cell r="N228" t="str">
            <v>102200</v>
          </cell>
          <cell r="W228" t="str">
            <v>107-WA State Health Care Authority</v>
          </cell>
        </row>
        <row r="229">
          <cell r="D229" t="str">
            <v>300-Dept of Social and Health Services</v>
          </cell>
          <cell r="N229" t="str">
            <v>102200</v>
          </cell>
          <cell r="W229" t="str">
            <v>107-WA State Health Care Authority</v>
          </cell>
        </row>
        <row r="230">
          <cell r="D230" t="str">
            <v>300-Dept of Social and Health Services</v>
          </cell>
          <cell r="N230" t="str">
            <v>102200</v>
          </cell>
          <cell r="W230" t="str">
            <v>107-WA State Health Care Authority</v>
          </cell>
        </row>
        <row r="231">
          <cell r="D231" t="str">
            <v>300-Dept of Social and Health Services</v>
          </cell>
          <cell r="N231" t="str">
            <v>102200</v>
          </cell>
          <cell r="W231" t="str">
            <v>107-WA State Health Care Authority</v>
          </cell>
        </row>
        <row r="232">
          <cell r="D232" t="str">
            <v>300-Dept of Social and Health Services</v>
          </cell>
          <cell r="N232" t="str">
            <v>102200</v>
          </cell>
          <cell r="W232" t="str">
            <v>107-WA State Health Care Authority</v>
          </cell>
        </row>
        <row r="233">
          <cell r="D233" t="str">
            <v>300-Dept of Social and Health Services</v>
          </cell>
          <cell r="N233" t="str">
            <v>102200</v>
          </cell>
          <cell r="W233" t="str">
            <v>107-WA State Health Care Authority</v>
          </cell>
        </row>
        <row r="234">
          <cell r="D234" t="str">
            <v>300-Dept of Social and Health Services</v>
          </cell>
          <cell r="N234" t="str">
            <v>102200</v>
          </cell>
          <cell r="W234" t="str">
            <v>107-WA State Health Care Authority</v>
          </cell>
        </row>
        <row r="235">
          <cell r="D235" t="str">
            <v>303-Department of Health</v>
          </cell>
          <cell r="N235" t="str">
            <v>102200</v>
          </cell>
          <cell r="W235" t="str">
            <v>107-WA State Health Care Authority</v>
          </cell>
        </row>
        <row r="236">
          <cell r="D236" t="str">
            <v>303-Department of Health</v>
          </cell>
          <cell r="N236" t="str">
            <v>102300</v>
          </cell>
          <cell r="W236" t="str">
            <v>107-WA State Health Care Authority</v>
          </cell>
        </row>
        <row r="237">
          <cell r="D237" t="str">
            <v>303-Department of Health</v>
          </cell>
          <cell r="N237" t="str">
            <v>102400</v>
          </cell>
          <cell r="W237" t="str">
            <v>107-WA State Health Care Authority</v>
          </cell>
        </row>
        <row r="238">
          <cell r="D238" t="str">
            <v>303-Department of Health</v>
          </cell>
          <cell r="N238" t="str">
            <v>102400</v>
          </cell>
          <cell r="W238" t="str">
            <v>107-WA State Health Care Authority</v>
          </cell>
        </row>
        <row r="239">
          <cell r="D239" t="str">
            <v>303-Department of Health</v>
          </cell>
          <cell r="N239" t="str">
            <v>102400</v>
          </cell>
          <cell r="W239" t="str">
            <v>107-WA State Health Care Authority</v>
          </cell>
        </row>
        <row r="240">
          <cell r="D240" t="str">
            <v>303-Department of Health</v>
          </cell>
          <cell r="N240" t="str">
            <v>102400</v>
          </cell>
          <cell r="W240" t="str">
            <v>107-WA State Health Care Authority</v>
          </cell>
        </row>
        <row r="241">
          <cell r="D241" t="str">
            <v>303-Department of Health</v>
          </cell>
          <cell r="N241" t="str">
            <v>102500</v>
          </cell>
          <cell r="W241" t="str">
            <v>110-Office of Administrative Hearings</v>
          </cell>
        </row>
        <row r="242">
          <cell r="D242" t="str">
            <v>303-Department of Health</v>
          </cell>
          <cell r="N242" t="str">
            <v>102500</v>
          </cell>
          <cell r="W242" t="str">
            <v>110-Office of Administrative Hearings</v>
          </cell>
        </row>
        <row r="243">
          <cell r="D243" t="str">
            <v>305-Department of Veterans' Affairs</v>
          </cell>
          <cell r="N243" t="str">
            <v>102500</v>
          </cell>
          <cell r="W243" t="str">
            <v>111-Department of Personnel</v>
          </cell>
        </row>
        <row r="244">
          <cell r="D244" t="str">
            <v>305-Department of Veterans' Affairs</v>
          </cell>
          <cell r="N244" t="str">
            <v>102500</v>
          </cell>
          <cell r="W244" t="str">
            <v>111-Department of Personnel</v>
          </cell>
        </row>
        <row r="245">
          <cell r="D245" t="str">
            <v>305-Department of Veterans' Affairs</v>
          </cell>
          <cell r="N245" t="str">
            <v>102500</v>
          </cell>
          <cell r="W245" t="str">
            <v>116-State Lottery Commission</v>
          </cell>
        </row>
        <row r="246">
          <cell r="D246" t="str">
            <v>305-Department of Veterans' Affairs</v>
          </cell>
          <cell r="N246" t="str">
            <v>102500</v>
          </cell>
          <cell r="W246" t="str">
            <v>116-State Lottery Commission</v>
          </cell>
        </row>
        <row r="247">
          <cell r="D247" t="str">
            <v>310-Department of Corrections</v>
          </cell>
          <cell r="N247" t="str">
            <v>102500</v>
          </cell>
          <cell r="W247" t="str">
            <v>116-State Lottery Commission</v>
          </cell>
        </row>
        <row r="248">
          <cell r="D248" t="str">
            <v>310-Department of Corrections</v>
          </cell>
          <cell r="N248" t="str">
            <v>102500</v>
          </cell>
          <cell r="W248" t="str">
            <v>116-State Lottery Commission</v>
          </cell>
        </row>
        <row r="249">
          <cell r="D249" t="str">
            <v>310-Department of Corrections</v>
          </cell>
          <cell r="N249" t="str">
            <v>103850</v>
          </cell>
          <cell r="W249" t="str">
            <v>117-Washington State Gambling Comm</v>
          </cell>
        </row>
        <row r="250">
          <cell r="D250" t="str">
            <v>310-Department of Corrections</v>
          </cell>
          <cell r="N250" t="str">
            <v>103850</v>
          </cell>
          <cell r="W250" t="str">
            <v>117-Washington State Gambling Comm</v>
          </cell>
        </row>
        <row r="251">
          <cell r="D251" t="str">
            <v>310-Department of Corrections</v>
          </cell>
          <cell r="N251" t="str">
            <v>103850</v>
          </cell>
          <cell r="W251" t="str">
            <v>117-Washington State Gambling Comm</v>
          </cell>
        </row>
        <row r="252">
          <cell r="D252" t="str">
            <v>310-Department of Corrections</v>
          </cell>
          <cell r="N252" t="str">
            <v>103900</v>
          </cell>
          <cell r="W252" t="str">
            <v>117-Washington State Gambling Comm</v>
          </cell>
        </row>
        <row r="253">
          <cell r="D253" t="str">
            <v>310-Department of Corrections</v>
          </cell>
          <cell r="N253" t="str">
            <v>103900</v>
          </cell>
          <cell r="W253" t="str">
            <v>118-WA State Comm on Hispanic Affairs</v>
          </cell>
        </row>
        <row r="254">
          <cell r="D254" t="str">
            <v>315-Dept of Services for the Blind</v>
          </cell>
          <cell r="N254" t="str">
            <v>103900</v>
          </cell>
          <cell r="W254" t="str">
            <v>119-African-American Affairs Comm</v>
          </cell>
        </row>
        <row r="255">
          <cell r="D255" t="str">
            <v>315-Dept of Services for the Blind</v>
          </cell>
          <cell r="N255" t="str">
            <v>103900</v>
          </cell>
          <cell r="W255" t="str">
            <v>120-Human Rights Commission</v>
          </cell>
        </row>
        <row r="256">
          <cell r="D256" t="str">
            <v>315-Dept of Services for the Blind</v>
          </cell>
          <cell r="N256" t="str">
            <v>103900</v>
          </cell>
          <cell r="W256" t="str">
            <v>120-Human Rights Commission</v>
          </cell>
        </row>
        <row r="257">
          <cell r="D257" t="str">
            <v>341-LEOFF 2 Retirement Board</v>
          </cell>
          <cell r="N257" t="str">
            <v>103900</v>
          </cell>
          <cell r="W257" t="str">
            <v>124-Department of Retirement Systems</v>
          </cell>
        </row>
        <row r="258">
          <cell r="D258" t="str">
            <v>343-Higher Education Coordinating Board</v>
          </cell>
          <cell r="N258" t="str">
            <v>1031A0</v>
          </cell>
          <cell r="W258" t="str">
            <v>124-Department of Retirement Systems</v>
          </cell>
        </row>
        <row r="259">
          <cell r="D259" t="str">
            <v>343-Higher Education Coordinating Board</v>
          </cell>
          <cell r="N259" t="str">
            <v>1031A0</v>
          </cell>
          <cell r="W259" t="str">
            <v>124-Department of Retirement Systems</v>
          </cell>
        </row>
        <row r="260">
          <cell r="D260" t="str">
            <v>343-Higher Education Coordinating Board</v>
          </cell>
          <cell r="N260" t="str">
            <v>1031A0</v>
          </cell>
          <cell r="W260" t="str">
            <v>124-Department of Retirement Systems</v>
          </cell>
        </row>
        <row r="261">
          <cell r="D261" t="str">
            <v>343-Higher Education Coordinating Board</v>
          </cell>
          <cell r="N261" t="str">
            <v>1031A0</v>
          </cell>
          <cell r="W261" t="str">
            <v>124-Department of Retirement Systems</v>
          </cell>
        </row>
        <row r="262">
          <cell r="D262" t="str">
            <v>343-Higher Education Coordinating Board</v>
          </cell>
          <cell r="N262" t="str">
            <v>1033A0</v>
          </cell>
          <cell r="W262" t="str">
            <v>124-Department of Retirement Systems</v>
          </cell>
        </row>
        <row r="263">
          <cell r="D263" t="str">
            <v>350-Public Schools</v>
          </cell>
          <cell r="N263" t="str">
            <v>1033A0</v>
          </cell>
          <cell r="W263" t="str">
            <v>124-Department of Retirement Systems</v>
          </cell>
        </row>
        <row r="264">
          <cell r="D264" t="str">
            <v>350-Public Schools</v>
          </cell>
          <cell r="N264" t="str">
            <v>1033A0</v>
          </cell>
          <cell r="W264" t="str">
            <v>124-Department of Retirement Systems</v>
          </cell>
        </row>
        <row r="265">
          <cell r="D265" t="str">
            <v>350-Public Schools</v>
          </cell>
          <cell r="N265" t="str">
            <v>1033A0</v>
          </cell>
          <cell r="W265" t="str">
            <v>124-Department of Retirement Systems</v>
          </cell>
        </row>
        <row r="266">
          <cell r="D266" t="str">
            <v>350-Public Schools</v>
          </cell>
          <cell r="N266" t="str">
            <v>1033A0</v>
          </cell>
          <cell r="W266" t="str">
            <v>124-Department of Retirement Systems</v>
          </cell>
        </row>
        <row r="267">
          <cell r="D267" t="str">
            <v>350-Public Schools</v>
          </cell>
          <cell r="N267" t="str">
            <v>1033A0</v>
          </cell>
          <cell r="W267" t="str">
            <v>124-Department of Retirement Systems</v>
          </cell>
        </row>
        <row r="268">
          <cell r="D268" t="str">
            <v>350-Public Schools</v>
          </cell>
          <cell r="N268" t="str">
            <v>1033A0</v>
          </cell>
          <cell r="W268" t="str">
            <v>124-Department of Retirement Systems</v>
          </cell>
        </row>
        <row r="269">
          <cell r="D269" t="str">
            <v>350-Public Schools</v>
          </cell>
          <cell r="N269" t="str">
            <v>1033A0</v>
          </cell>
          <cell r="W269" t="str">
            <v>124-Department of Retirement Systems</v>
          </cell>
        </row>
        <row r="270">
          <cell r="D270" t="str">
            <v>350-Public Schools</v>
          </cell>
          <cell r="N270" t="str">
            <v>1035A0</v>
          </cell>
          <cell r="W270" t="str">
            <v>124-Department of Retirement Systems</v>
          </cell>
        </row>
        <row r="271">
          <cell r="D271" t="str">
            <v>350-Public Schools</v>
          </cell>
          <cell r="N271" t="str">
            <v>1035A0</v>
          </cell>
          <cell r="W271" t="str">
            <v>124-Department of Retirement Systems</v>
          </cell>
        </row>
        <row r="272">
          <cell r="D272" t="str">
            <v>350-Public Schools</v>
          </cell>
          <cell r="N272" t="str">
            <v>1035A0</v>
          </cell>
          <cell r="W272" t="str">
            <v>124-Department of Retirement Systems</v>
          </cell>
        </row>
        <row r="273">
          <cell r="D273" t="str">
            <v>350-Public Schools</v>
          </cell>
          <cell r="N273" t="str">
            <v>1035A0</v>
          </cell>
          <cell r="W273" t="str">
            <v>124-Department of Retirement Systems</v>
          </cell>
        </row>
        <row r="274">
          <cell r="D274" t="str">
            <v>350-Public Schools</v>
          </cell>
          <cell r="N274" t="str">
            <v>1035A0</v>
          </cell>
          <cell r="W274" t="str">
            <v>126-State Investment Board</v>
          </cell>
        </row>
        <row r="275">
          <cell r="D275" t="str">
            <v>350-Public Schools</v>
          </cell>
          <cell r="N275" t="str">
            <v>1035A0</v>
          </cell>
          <cell r="W275" t="str">
            <v>126-State Investment Board</v>
          </cell>
        </row>
        <row r="276">
          <cell r="D276" t="str">
            <v>350-Public Schools</v>
          </cell>
          <cell r="N276" t="str">
            <v>1036A0</v>
          </cell>
          <cell r="W276" t="str">
            <v>130-Public Printer</v>
          </cell>
        </row>
        <row r="277">
          <cell r="D277" t="str">
            <v>350-Public Schools</v>
          </cell>
          <cell r="N277" t="str">
            <v>1036A0</v>
          </cell>
          <cell r="W277" t="str">
            <v>135-Innovate Washington</v>
          </cell>
        </row>
        <row r="278">
          <cell r="D278" t="str">
            <v>350-Supt of Public Instruction</v>
          </cell>
          <cell r="N278" t="str">
            <v>1036A0</v>
          </cell>
          <cell r="W278" t="str">
            <v>135-Innovate Washington</v>
          </cell>
        </row>
        <row r="279">
          <cell r="D279" t="str">
            <v>350-Supt of Public Instruction</v>
          </cell>
          <cell r="N279" t="str">
            <v>1036A0</v>
          </cell>
          <cell r="W279" t="str">
            <v>135-Innovate Washington</v>
          </cell>
        </row>
        <row r="280">
          <cell r="D280" t="str">
            <v>350-Supt of Public Instruction</v>
          </cell>
          <cell r="N280" t="str">
            <v>1037A0</v>
          </cell>
          <cell r="W280" t="str">
            <v>140-Department of Revenue</v>
          </cell>
        </row>
        <row r="281">
          <cell r="D281" t="str">
            <v>350-Supt of Public Instruction</v>
          </cell>
          <cell r="N281" t="str">
            <v>1037A0</v>
          </cell>
          <cell r="W281" t="str">
            <v>140-Department of Revenue</v>
          </cell>
        </row>
        <row r="282">
          <cell r="D282" t="str">
            <v>350-Supt of Public Instruction</v>
          </cell>
          <cell r="N282" t="str">
            <v>1037A0</v>
          </cell>
          <cell r="W282" t="str">
            <v>140-Department of Revenue</v>
          </cell>
        </row>
        <row r="283">
          <cell r="D283" t="str">
            <v>350-Supt of Public Instruction</v>
          </cell>
          <cell r="N283" t="str">
            <v>1037A0</v>
          </cell>
          <cell r="W283" t="str">
            <v>140-Department of Revenue</v>
          </cell>
        </row>
        <row r="284">
          <cell r="D284" t="str">
            <v>350-Supt of Public Instruction</v>
          </cell>
          <cell r="N284" t="str">
            <v>1037A0</v>
          </cell>
          <cell r="W284" t="str">
            <v>140-Department of Revenue</v>
          </cell>
        </row>
        <row r="285">
          <cell r="D285" t="str">
            <v>350-Supt of Public Instruction</v>
          </cell>
          <cell r="N285" t="str">
            <v>105030</v>
          </cell>
          <cell r="W285" t="str">
            <v>140-Department of Revenue</v>
          </cell>
        </row>
        <row r="286">
          <cell r="D286" t="str">
            <v>350-Supt of Public Instruction</v>
          </cell>
          <cell r="N286" t="str">
            <v>105030</v>
          </cell>
          <cell r="W286" t="str">
            <v>140-Department of Revenue</v>
          </cell>
        </row>
        <row r="287">
          <cell r="D287" t="str">
            <v>350-Supt of Public Instruction</v>
          </cell>
          <cell r="N287" t="str">
            <v>105030</v>
          </cell>
          <cell r="W287" t="str">
            <v>140-Department of Revenue</v>
          </cell>
        </row>
        <row r="288">
          <cell r="D288" t="str">
            <v>350-Supt of Public Instruction</v>
          </cell>
          <cell r="N288" t="str">
            <v>105030</v>
          </cell>
          <cell r="W288" t="str">
            <v>140-Department of Revenue</v>
          </cell>
        </row>
        <row r="289">
          <cell r="D289" t="str">
            <v>350-Supt of Public Instruction</v>
          </cell>
          <cell r="N289" t="str">
            <v>105030</v>
          </cell>
          <cell r="W289" t="str">
            <v>140-Department of Revenue</v>
          </cell>
        </row>
        <row r="290">
          <cell r="D290" t="str">
            <v>350-Supt of Public Instruction</v>
          </cell>
          <cell r="N290" t="str">
            <v>105030</v>
          </cell>
          <cell r="W290" t="str">
            <v>140-Department of Revenue</v>
          </cell>
        </row>
        <row r="291">
          <cell r="D291" t="str">
            <v>350-Supt of Public Instruction</v>
          </cell>
          <cell r="N291" t="str">
            <v>105030</v>
          </cell>
          <cell r="W291" t="str">
            <v>142-Board of Tax Appeals</v>
          </cell>
        </row>
        <row r="292">
          <cell r="D292" t="str">
            <v>350-Supt of Public Instruction</v>
          </cell>
          <cell r="N292" t="str">
            <v>105030</v>
          </cell>
          <cell r="W292" t="str">
            <v>147-Minority &amp; Women's Business Enterp</v>
          </cell>
        </row>
        <row r="293">
          <cell r="D293" t="str">
            <v>351-State School for the Blind</v>
          </cell>
          <cell r="N293" t="str">
            <v>105040</v>
          </cell>
          <cell r="W293" t="str">
            <v>148-WA State Housing Finance Commission</v>
          </cell>
        </row>
        <row r="294">
          <cell r="D294" t="str">
            <v>351-State School for the Blind</v>
          </cell>
          <cell r="N294" t="str">
            <v>105040</v>
          </cell>
          <cell r="W294" t="str">
            <v>150-Dept of General Administration</v>
          </cell>
        </row>
        <row r="295">
          <cell r="D295" t="str">
            <v>351-State School for the Blind</v>
          </cell>
          <cell r="N295" t="str">
            <v>105060</v>
          </cell>
          <cell r="W295" t="str">
            <v>150-Dept of General Administration</v>
          </cell>
        </row>
        <row r="296">
          <cell r="D296" t="str">
            <v>353-Childhood Deafness &amp; Hearing Loss</v>
          </cell>
          <cell r="N296" t="str">
            <v>105060</v>
          </cell>
          <cell r="W296" t="str">
            <v>150-Dept of General Administration</v>
          </cell>
        </row>
        <row r="297">
          <cell r="D297" t="str">
            <v>353-Childhood Deafness &amp; Hearing Loss</v>
          </cell>
          <cell r="N297" t="str">
            <v>105060</v>
          </cell>
          <cell r="W297" t="str">
            <v>150-Dept of General Administration</v>
          </cell>
        </row>
        <row r="298">
          <cell r="D298" t="str">
            <v>353-Childhood Deafness &amp; Hearing Loss</v>
          </cell>
          <cell r="N298" t="str">
            <v>105060</v>
          </cell>
          <cell r="W298" t="str">
            <v>150-Dept of General Administration</v>
          </cell>
        </row>
        <row r="299">
          <cell r="D299" t="str">
            <v>353-State School for the Deaf</v>
          </cell>
          <cell r="N299" t="str">
            <v>105070</v>
          </cell>
          <cell r="W299" t="str">
            <v>150-Dept of General Administration</v>
          </cell>
        </row>
        <row r="300">
          <cell r="D300" t="str">
            <v>353-State School for the Deaf</v>
          </cell>
          <cell r="N300" t="str">
            <v>105070</v>
          </cell>
          <cell r="W300" t="str">
            <v>150-Dept of General Administration</v>
          </cell>
        </row>
        <row r="301">
          <cell r="D301" t="str">
            <v>353-State School for the Deaf</v>
          </cell>
          <cell r="N301" t="str">
            <v>105070</v>
          </cell>
          <cell r="W301" t="str">
            <v>150-Dept of General Administration</v>
          </cell>
        </row>
        <row r="302">
          <cell r="D302" t="str">
            <v>354-Workforce Trng &amp; Educ Coord Board</v>
          </cell>
          <cell r="N302" t="str">
            <v>105080</v>
          </cell>
          <cell r="W302" t="str">
            <v>150-Dept of General Administration</v>
          </cell>
        </row>
        <row r="303">
          <cell r="D303" t="str">
            <v>354-Workforce Trng &amp; Educ Coord Board</v>
          </cell>
          <cell r="N303" t="str">
            <v>105080</v>
          </cell>
          <cell r="W303" t="str">
            <v>150-Dept of General Administration</v>
          </cell>
        </row>
        <row r="304">
          <cell r="D304" t="str">
            <v>354-Workforce Trng &amp; Educ Coord Board</v>
          </cell>
          <cell r="N304" t="str">
            <v>105080</v>
          </cell>
          <cell r="W304" t="str">
            <v>155-Department of Information Services</v>
          </cell>
        </row>
        <row r="305">
          <cell r="D305" t="str">
            <v>354-Workforce Trng &amp; Educ Coord Board</v>
          </cell>
          <cell r="N305" t="str">
            <v>105083</v>
          </cell>
          <cell r="W305" t="str">
            <v>155-Department of Information Services</v>
          </cell>
        </row>
        <row r="306">
          <cell r="D306" t="str">
            <v>354-Workforce Trng &amp; Educ Coord Board</v>
          </cell>
          <cell r="N306" t="str">
            <v>105083</v>
          </cell>
          <cell r="W306" t="str">
            <v>155-Department of Information Services</v>
          </cell>
        </row>
        <row r="307">
          <cell r="D307" t="str">
            <v>354-Workforce Trng &amp; Educ Coord Board</v>
          </cell>
          <cell r="N307" t="str">
            <v>105083</v>
          </cell>
          <cell r="W307" t="str">
            <v>155-Department of Information Services</v>
          </cell>
        </row>
        <row r="308">
          <cell r="D308" t="str">
            <v>354-Workforce Trng &amp; Educ Coord Board</v>
          </cell>
          <cell r="N308" t="str">
            <v>105200</v>
          </cell>
          <cell r="W308" t="str">
            <v>155-Department of Information Services</v>
          </cell>
        </row>
        <row r="309">
          <cell r="D309" t="str">
            <v>355-Archaeology &amp; Historic Preservation</v>
          </cell>
          <cell r="N309" t="str">
            <v>105850</v>
          </cell>
          <cell r="W309" t="str">
            <v>155-Department of Information Services</v>
          </cell>
        </row>
        <row r="310">
          <cell r="D310" t="str">
            <v>355-Archaeology &amp; Historic Preservation</v>
          </cell>
          <cell r="N310" t="str">
            <v>105850</v>
          </cell>
          <cell r="W310" t="str">
            <v>155-Department of Information Services</v>
          </cell>
        </row>
        <row r="311">
          <cell r="D311" t="str">
            <v>357-Department of Early Learning</v>
          </cell>
          <cell r="N311" t="str">
            <v>105120</v>
          </cell>
          <cell r="W311" t="str">
            <v>160-Office of Insurance Commissioner</v>
          </cell>
        </row>
        <row r="312">
          <cell r="D312" t="str">
            <v>357-Department of Early Learning</v>
          </cell>
          <cell r="N312" t="str">
            <v>105130</v>
          </cell>
          <cell r="W312" t="str">
            <v>160-Office of Insurance Commissioner</v>
          </cell>
        </row>
        <row r="313">
          <cell r="D313" t="str">
            <v>357-Department of Early Learning</v>
          </cell>
          <cell r="N313" t="str">
            <v>105130</v>
          </cell>
          <cell r="W313" t="str">
            <v>160-Office of Insurance Commissioner</v>
          </cell>
        </row>
        <row r="314">
          <cell r="D314" t="str">
            <v>357-Department of Early Learning</v>
          </cell>
          <cell r="N314" t="str">
            <v>105130</v>
          </cell>
          <cell r="W314" t="str">
            <v>163-Consolidated Technology Services</v>
          </cell>
        </row>
        <row r="315">
          <cell r="D315" t="str">
            <v>357-Department of Early Learning</v>
          </cell>
          <cell r="N315" t="str">
            <v>105130</v>
          </cell>
          <cell r="W315" t="str">
            <v>163-Consolidated Technology Services</v>
          </cell>
        </row>
        <row r="316">
          <cell r="D316" t="str">
            <v>357-Department of Early Learning</v>
          </cell>
          <cell r="N316" t="str">
            <v>107010</v>
          </cell>
          <cell r="W316" t="str">
            <v>163-Consolidated Technology Services</v>
          </cell>
        </row>
        <row r="317">
          <cell r="D317" t="str">
            <v>357-Department of Early Learning</v>
          </cell>
          <cell r="N317" t="str">
            <v>107010</v>
          </cell>
          <cell r="W317" t="str">
            <v>165-State Board of Accountancy</v>
          </cell>
        </row>
        <row r="318">
          <cell r="D318" t="str">
            <v>357-Department of Early Learning</v>
          </cell>
          <cell r="N318" t="str">
            <v>107010</v>
          </cell>
          <cell r="W318" t="str">
            <v>167-Forensic Investigations Council</v>
          </cell>
        </row>
        <row r="319">
          <cell r="D319" t="str">
            <v>360-University of Washington</v>
          </cell>
          <cell r="N319" t="str">
            <v>107010</v>
          </cell>
          <cell r="W319" t="str">
            <v>179-Department of Enterprise Services</v>
          </cell>
        </row>
        <row r="320">
          <cell r="D320" t="str">
            <v>360-University of Washington</v>
          </cell>
          <cell r="N320" t="str">
            <v>107010</v>
          </cell>
          <cell r="W320" t="str">
            <v>179-Department of Enterprise Services</v>
          </cell>
        </row>
        <row r="321">
          <cell r="D321" t="str">
            <v>360-University of Washington</v>
          </cell>
          <cell r="N321" t="str">
            <v>107010</v>
          </cell>
          <cell r="W321" t="str">
            <v>179-Department of Enterprise Services</v>
          </cell>
        </row>
        <row r="322">
          <cell r="D322" t="str">
            <v>360-University of Washington</v>
          </cell>
          <cell r="N322" t="str">
            <v>107010</v>
          </cell>
          <cell r="W322" t="str">
            <v>179-Department of Enterprise Services</v>
          </cell>
        </row>
        <row r="323">
          <cell r="D323" t="str">
            <v>360-University of Washington</v>
          </cell>
          <cell r="N323" t="str">
            <v>107010</v>
          </cell>
          <cell r="W323" t="str">
            <v>179-Department of Enterprise Services</v>
          </cell>
        </row>
        <row r="324">
          <cell r="D324" t="str">
            <v>360-University of Washington</v>
          </cell>
          <cell r="N324" t="str">
            <v>107010</v>
          </cell>
          <cell r="W324" t="str">
            <v>179-Department of Enterprise Services</v>
          </cell>
        </row>
        <row r="325">
          <cell r="D325" t="str">
            <v>360-University of Washington</v>
          </cell>
          <cell r="N325" t="str">
            <v>107020</v>
          </cell>
          <cell r="W325" t="str">
            <v>179-Department of Enterprise Services</v>
          </cell>
        </row>
        <row r="326">
          <cell r="D326" t="str">
            <v>360-University of Washington</v>
          </cell>
          <cell r="N326" t="str">
            <v>107020</v>
          </cell>
          <cell r="W326" t="str">
            <v>179-Department of Enterprise Services</v>
          </cell>
        </row>
        <row r="327">
          <cell r="D327" t="str">
            <v>360-University of Washington</v>
          </cell>
          <cell r="N327" t="str">
            <v>107020</v>
          </cell>
          <cell r="W327" t="str">
            <v>179-Department of Enterprise Services</v>
          </cell>
        </row>
        <row r="328">
          <cell r="D328" t="str">
            <v>360-University of Washington</v>
          </cell>
          <cell r="N328" t="str">
            <v>107020</v>
          </cell>
          <cell r="W328" t="str">
            <v>179-Department of Enterprise Services</v>
          </cell>
        </row>
        <row r="329">
          <cell r="D329" t="str">
            <v>360-University of Washington</v>
          </cell>
          <cell r="N329" t="str">
            <v>107040</v>
          </cell>
          <cell r="W329" t="str">
            <v>179-Department of Enterprise Services</v>
          </cell>
        </row>
        <row r="330">
          <cell r="D330" t="str">
            <v>360-University of Washington</v>
          </cell>
          <cell r="N330" t="str">
            <v>107040</v>
          </cell>
          <cell r="W330" t="str">
            <v>179-Department of Enterprise Services</v>
          </cell>
        </row>
        <row r="331">
          <cell r="D331" t="str">
            <v>365-Washington State University</v>
          </cell>
          <cell r="N331" t="str">
            <v>107040</v>
          </cell>
          <cell r="W331" t="str">
            <v>179-Department of Enterprise Services</v>
          </cell>
        </row>
        <row r="332">
          <cell r="D332" t="str">
            <v>365-Washington State University</v>
          </cell>
          <cell r="N332" t="str">
            <v>107040</v>
          </cell>
          <cell r="W332" t="str">
            <v>179-Department of Enterprise Services</v>
          </cell>
        </row>
        <row r="333">
          <cell r="D333" t="str">
            <v>365-Washington State University</v>
          </cell>
          <cell r="N333" t="str">
            <v>107050</v>
          </cell>
          <cell r="W333" t="str">
            <v>179-Department of Enterprise Services</v>
          </cell>
        </row>
        <row r="334">
          <cell r="D334" t="str">
            <v>365-Washington State University</v>
          </cell>
          <cell r="N334" t="str">
            <v>107060</v>
          </cell>
          <cell r="W334" t="str">
            <v>179-Department of Enterprise Services</v>
          </cell>
        </row>
        <row r="335">
          <cell r="D335" t="str">
            <v>365-Washington State University</v>
          </cell>
          <cell r="N335" t="str">
            <v>107070</v>
          </cell>
          <cell r="W335" t="str">
            <v>179-Department of Enterprise Services</v>
          </cell>
        </row>
        <row r="336">
          <cell r="D336" t="str">
            <v>365-Washington State University</v>
          </cell>
          <cell r="N336" t="str">
            <v>107070</v>
          </cell>
          <cell r="W336" t="str">
            <v>179-Department of Enterprise Services</v>
          </cell>
        </row>
        <row r="337">
          <cell r="D337" t="str">
            <v>365-Washington State University</v>
          </cell>
          <cell r="N337" t="str">
            <v>107080</v>
          </cell>
          <cell r="W337" t="str">
            <v>185-Washington Horse Racing Commission</v>
          </cell>
        </row>
        <row r="338">
          <cell r="D338" t="str">
            <v>365-Washington State University</v>
          </cell>
          <cell r="N338" t="str">
            <v>107080</v>
          </cell>
          <cell r="W338" t="str">
            <v>185-Washington Horse Racing Commission</v>
          </cell>
        </row>
        <row r="339">
          <cell r="D339" t="str">
            <v>365-Washington State University</v>
          </cell>
          <cell r="N339" t="str">
            <v>107090</v>
          </cell>
          <cell r="W339" t="str">
            <v>185-Washington Horse Racing Commission</v>
          </cell>
        </row>
        <row r="340">
          <cell r="D340" t="str">
            <v>365-Washington State University</v>
          </cell>
          <cell r="N340" t="str">
            <v>107090</v>
          </cell>
          <cell r="W340" t="str">
            <v>190-Bd of Industrial Insurance Appeals</v>
          </cell>
        </row>
        <row r="341">
          <cell r="D341" t="str">
            <v>365-Washington State University</v>
          </cell>
          <cell r="N341" t="str">
            <v>107110</v>
          </cell>
          <cell r="W341" t="str">
            <v>190-Bd of Industrial Insurance Appeals</v>
          </cell>
        </row>
        <row r="342">
          <cell r="D342" t="str">
            <v>365-Washington State University</v>
          </cell>
          <cell r="N342" t="str">
            <v>107120</v>
          </cell>
          <cell r="W342" t="str">
            <v>190-Bd of Industrial Insurance Appeals</v>
          </cell>
        </row>
        <row r="343">
          <cell r="D343" t="str">
            <v>370-Eastern Washington University</v>
          </cell>
          <cell r="N343" t="str">
            <v>107200</v>
          </cell>
          <cell r="W343" t="str">
            <v>195-WA State Liquor Control Board</v>
          </cell>
        </row>
        <row r="344">
          <cell r="D344" t="str">
            <v>370-Eastern Washington University</v>
          </cell>
          <cell r="N344" t="str">
            <v>107200</v>
          </cell>
          <cell r="W344" t="str">
            <v>195-WA State Liquor Control Board</v>
          </cell>
        </row>
        <row r="345">
          <cell r="D345" t="str">
            <v>370-Eastern Washington University</v>
          </cell>
          <cell r="N345" t="str">
            <v>107200</v>
          </cell>
          <cell r="W345" t="str">
            <v>195-WA State Liquor Control Board</v>
          </cell>
        </row>
        <row r="346">
          <cell r="D346" t="str">
            <v>370-Eastern Washington University</v>
          </cell>
          <cell r="N346" t="str">
            <v>107200</v>
          </cell>
          <cell r="W346" t="str">
            <v>195-WA State Liquor Control Board</v>
          </cell>
        </row>
        <row r="347">
          <cell r="D347" t="str">
            <v>370-Eastern Washington University</v>
          </cell>
          <cell r="N347" t="str">
            <v>110010</v>
          </cell>
          <cell r="W347" t="str">
            <v>195-WA State Liquor Control Board</v>
          </cell>
        </row>
        <row r="348">
          <cell r="D348" t="str">
            <v>370-Eastern Washington University</v>
          </cell>
          <cell r="N348" t="str">
            <v>110010</v>
          </cell>
          <cell r="W348" t="str">
            <v>205-Board of Pilotage Commissioners</v>
          </cell>
        </row>
        <row r="349">
          <cell r="D349" t="str">
            <v>370-Eastern Washington University</v>
          </cell>
          <cell r="N349" t="str">
            <v>110010</v>
          </cell>
          <cell r="W349" t="str">
            <v>215-Utilities and Transportation Comm</v>
          </cell>
        </row>
        <row r="350">
          <cell r="D350" t="str">
            <v>370-Eastern Washington University</v>
          </cell>
          <cell r="N350" t="str">
            <v>110010</v>
          </cell>
          <cell r="W350" t="str">
            <v>215-Utilities and Transportation Comm</v>
          </cell>
        </row>
        <row r="351">
          <cell r="D351" t="str">
            <v>370-Eastern Washington University</v>
          </cell>
          <cell r="N351" t="str">
            <v>110010</v>
          </cell>
          <cell r="W351" t="str">
            <v>215-Utilities and Transportation Comm</v>
          </cell>
        </row>
        <row r="352">
          <cell r="D352" t="str">
            <v>370-Eastern Washington University</v>
          </cell>
          <cell r="N352" t="str">
            <v>110010</v>
          </cell>
          <cell r="W352" t="str">
            <v>215-Utilities and Transportation Comm</v>
          </cell>
        </row>
        <row r="353">
          <cell r="D353" t="str">
            <v>370-Eastern Washington University</v>
          </cell>
          <cell r="N353" t="str">
            <v>110010</v>
          </cell>
          <cell r="W353" t="str">
            <v>215-Utilities and Transportation Comm</v>
          </cell>
        </row>
        <row r="354">
          <cell r="D354" t="str">
            <v>375-Central Washington University</v>
          </cell>
          <cell r="N354" t="str">
            <v>110010</v>
          </cell>
          <cell r="W354" t="str">
            <v>215-Utilities and Transportation Comm</v>
          </cell>
        </row>
        <row r="355">
          <cell r="D355" t="str">
            <v>375-Central Washington University</v>
          </cell>
          <cell r="N355" t="str">
            <v>110010</v>
          </cell>
          <cell r="W355" t="str">
            <v>215-Utilities and Transportation Comm</v>
          </cell>
        </row>
        <row r="356">
          <cell r="D356" t="str">
            <v>375-Central Washington University</v>
          </cell>
          <cell r="N356" t="str">
            <v>110010</v>
          </cell>
          <cell r="W356" t="str">
            <v>220-Board for Volunteer Firefighters</v>
          </cell>
        </row>
        <row r="357">
          <cell r="D357" t="str">
            <v>375-Central Washington University</v>
          </cell>
          <cell r="N357" t="str">
            <v>110010</v>
          </cell>
          <cell r="W357" t="str">
            <v>220-Board for Volunteer Firefighters</v>
          </cell>
        </row>
        <row r="358">
          <cell r="D358" t="str">
            <v>375-Central Washington University</v>
          </cell>
          <cell r="N358" t="str">
            <v>110010</v>
          </cell>
          <cell r="W358" t="str">
            <v>225-Washington State Patrol</v>
          </cell>
        </row>
        <row r="359">
          <cell r="D359" t="str">
            <v>375-Central Washington University</v>
          </cell>
          <cell r="N359" t="str">
            <v>111010</v>
          </cell>
          <cell r="W359" t="str">
            <v>225-Washington State Patrol</v>
          </cell>
        </row>
        <row r="360">
          <cell r="D360" t="str">
            <v>375-Central Washington University</v>
          </cell>
          <cell r="N360" t="str">
            <v>111010</v>
          </cell>
          <cell r="W360" t="str">
            <v>225-Washington State Patrol</v>
          </cell>
        </row>
        <row r="361">
          <cell r="D361" t="str">
            <v>375-Central Washington University</v>
          </cell>
          <cell r="N361" t="str">
            <v>111010</v>
          </cell>
          <cell r="W361" t="str">
            <v>225-Washington State Patrol</v>
          </cell>
        </row>
        <row r="362">
          <cell r="D362" t="str">
            <v>375-Central Washington University</v>
          </cell>
          <cell r="N362" t="str">
            <v>111010</v>
          </cell>
          <cell r="W362" t="str">
            <v>225-Washington State Patrol</v>
          </cell>
        </row>
        <row r="363">
          <cell r="D363" t="str">
            <v>375-Central Washington University</v>
          </cell>
          <cell r="N363" t="str">
            <v>111010</v>
          </cell>
          <cell r="W363" t="str">
            <v>225-Washington State Patrol</v>
          </cell>
        </row>
        <row r="364">
          <cell r="D364" t="str">
            <v>375-Central Washington University</v>
          </cell>
          <cell r="N364" t="str">
            <v>111010</v>
          </cell>
          <cell r="W364" t="str">
            <v>225-Washington State Patrol</v>
          </cell>
        </row>
        <row r="365">
          <cell r="D365" t="str">
            <v>376-The Evergreen State College</v>
          </cell>
          <cell r="N365" t="str">
            <v>111500</v>
          </cell>
          <cell r="W365" t="str">
            <v>225-Washington State Patrol</v>
          </cell>
        </row>
        <row r="366">
          <cell r="D366" t="str">
            <v>376-The Evergreen State College</v>
          </cell>
          <cell r="N366" t="str">
            <v>111500</v>
          </cell>
          <cell r="W366" t="str">
            <v>225-Washington State Patrol</v>
          </cell>
        </row>
        <row r="367">
          <cell r="D367" t="str">
            <v>376-The Evergreen State College</v>
          </cell>
          <cell r="N367" t="str">
            <v>116010</v>
          </cell>
          <cell r="W367" t="str">
            <v>225-Washington State Patrol</v>
          </cell>
        </row>
        <row r="368">
          <cell r="D368" t="str">
            <v>376-The Evergreen State College</v>
          </cell>
          <cell r="N368" t="str">
            <v>116010</v>
          </cell>
          <cell r="W368" t="str">
            <v>225-Washington State Patrol</v>
          </cell>
        </row>
        <row r="369">
          <cell r="D369" t="str">
            <v>376-The Evergreen State College</v>
          </cell>
          <cell r="N369" t="str">
            <v>116010</v>
          </cell>
          <cell r="W369" t="str">
            <v>225-Washington State Patrol</v>
          </cell>
        </row>
        <row r="370">
          <cell r="D370" t="str">
            <v>376-The Evergreen State College</v>
          </cell>
          <cell r="N370" t="str">
            <v>116010</v>
          </cell>
          <cell r="W370" t="str">
            <v>225-Washington State Patrol</v>
          </cell>
        </row>
        <row r="371">
          <cell r="D371" t="str">
            <v>376-The Evergreen State College</v>
          </cell>
          <cell r="N371" t="str">
            <v>116010</v>
          </cell>
          <cell r="W371" t="str">
            <v>225-Washington State Patrol</v>
          </cell>
        </row>
        <row r="372">
          <cell r="D372" t="str">
            <v>376-The Evergreen State College</v>
          </cell>
          <cell r="N372" t="str">
            <v>116010</v>
          </cell>
          <cell r="W372" t="str">
            <v>225-Washington State Patrol</v>
          </cell>
        </row>
        <row r="373">
          <cell r="D373" t="str">
            <v>376-The Evergreen State College</v>
          </cell>
          <cell r="N373" t="str">
            <v>116010</v>
          </cell>
          <cell r="W373" t="str">
            <v>225-Washington State Patrol</v>
          </cell>
        </row>
        <row r="374">
          <cell r="D374" t="str">
            <v>376-The Evergreen State College</v>
          </cell>
          <cell r="N374" t="str">
            <v>116010</v>
          </cell>
          <cell r="W374" t="str">
            <v>225-Washington State Patrol</v>
          </cell>
        </row>
        <row r="375">
          <cell r="D375" t="str">
            <v>376-The Evergreen State College</v>
          </cell>
          <cell r="N375" t="str">
            <v>116010</v>
          </cell>
          <cell r="W375" t="str">
            <v>225-Washington State Patrol</v>
          </cell>
        </row>
        <row r="376">
          <cell r="D376" t="str">
            <v>377-Spokane Intercoll Rsch &amp; Tech Inst</v>
          </cell>
          <cell r="N376" t="str">
            <v>117010</v>
          </cell>
          <cell r="W376" t="str">
            <v>225-Washington State Patrol</v>
          </cell>
        </row>
        <row r="377">
          <cell r="D377" t="str">
            <v>380-Western Washington University</v>
          </cell>
          <cell r="N377" t="str">
            <v>117010</v>
          </cell>
          <cell r="W377" t="str">
            <v>225-Washington State Patrol</v>
          </cell>
        </row>
        <row r="378">
          <cell r="D378" t="str">
            <v>380-Western Washington University</v>
          </cell>
          <cell r="N378" t="str">
            <v>117010</v>
          </cell>
          <cell r="W378" t="str">
            <v>225-Washington State Patrol</v>
          </cell>
        </row>
        <row r="379">
          <cell r="D379" t="str">
            <v>380-Western Washington University</v>
          </cell>
          <cell r="N379" t="str">
            <v>117010</v>
          </cell>
          <cell r="W379" t="str">
            <v>225-Washington State Patrol</v>
          </cell>
        </row>
        <row r="380">
          <cell r="D380" t="str">
            <v>380-Western Washington University</v>
          </cell>
          <cell r="N380" t="str">
            <v>117010</v>
          </cell>
          <cell r="W380" t="str">
            <v>225-Washington State Patrol</v>
          </cell>
        </row>
        <row r="381">
          <cell r="D381" t="str">
            <v>380-Western Washington University</v>
          </cell>
          <cell r="N381" t="str">
            <v>117010</v>
          </cell>
          <cell r="W381" t="str">
            <v>225-Washington State Patrol</v>
          </cell>
        </row>
        <row r="382">
          <cell r="D382" t="str">
            <v>380-Western Washington University</v>
          </cell>
          <cell r="N382" t="str">
            <v>117010</v>
          </cell>
          <cell r="W382" t="str">
            <v>227-Criminal Justice Training Comm</v>
          </cell>
        </row>
        <row r="383">
          <cell r="D383" t="str">
            <v>380-Western Washington University</v>
          </cell>
          <cell r="N383" t="str">
            <v>117010</v>
          </cell>
          <cell r="W383" t="str">
            <v>227-Criminal Justice Training Comm</v>
          </cell>
        </row>
        <row r="384">
          <cell r="D384" t="str">
            <v>380-Western Washington University</v>
          </cell>
          <cell r="N384" t="str">
            <v>117010</v>
          </cell>
          <cell r="W384" t="str">
            <v>227-Criminal Justice Training Comm</v>
          </cell>
        </row>
        <row r="385">
          <cell r="D385" t="str">
            <v>380-Western Washington University</v>
          </cell>
          <cell r="N385" t="str">
            <v>117010</v>
          </cell>
          <cell r="W385" t="str">
            <v>227-Criminal Justice Training Comm</v>
          </cell>
        </row>
        <row r="386">
          <cell r="D386" t="str">
            <v>380-Western Washington University</v>
          </cell>
          <cell r="N386" t="str">
            <v>117010</v>
          </cell>
          <cell r="W386" t="str">
            <v>227-Criminal Justice Training Comm</v>
          </cell>
        </row>
        <row r="387">
          <cell r="D387" t="str">
            <v>387-Washington State Arts Commission</v>
          </cell>
          <cell r="N387" t="str">
            <v>117010</v>
          </cell>
          <cell r="W387" t="str">
            <v>227-Criminal Justice Training Comm</v>
          </cell>
        </row>
        <row r="388">
          <cell r="D388" t="str">
            <v>390-Washington State Historical Society</v>
          </cell>
          <cell r="N388" t="str">
            <v>117010</v>
          </cell>
          <cell r="W388" t="str">
            <v>227-Criminal Justice Training Comm</v>
          </cell>
        </row>
        <row r="389">
          <cell r="D389" t="str">
            <v>390-Washington State Historical Society</v>
          </cell>
          <cell r="N389" t="str">
            <v>117010</v>
          </cell>
          <cell r="W389" t="str">
            <v>227-Criminal Justice Training Comm</v>
          </cell>
        </row>
        <row r="390">
          <cell r="D390" t="str">
            <v>395-East Wash State Historical Society</v>
          </cell>
          <cell r="N390" t="str">
            <v>117010</v>
          </cell>
          <cell r="W390" t="str">
            <v>228-WA Traffic Safety Commission</v>
          </cell>
        </row>
        <row r="391">
          <cell r="D391" t="str">
            <v>395-East Wash State Historical Society</v>
          </cell>
          <cell r="N391" t="str">
            <v>117010</v>
          </cell>
          <cell r="W391" t="str">
            <v>228-WA Traffic Safety Commission</v>
          </cell>
        </row>
        <row r="392">
          <cell r="D392" t="str">
            <v>405-Department of Transportation</v>
          </cell>
          <cell r="N392" t="str">
            <v>117010</v>
          </cell>
          <cell r="W392" t="str">
            <v>228-WA Traffic Safety Commission</v>
          </cell>
        </row>
        <row r="393">
          <cell r="D393" t="str">
            <v>405-Department of Transportation</v>
          </cell>
          <cell r="N393" t="str">
            <v>117010</v>
          </cell>
          <cell r="W393" t="str">
            <v>228-WA Traffic Safety Commission</v>
          </cell>
        </row>
        <row r="394">
          <cell r="D394" t="str">
            <v>405-Department of Transportation</v>
          </cell>
          <cell r="N394" t="str">
            <v>117010</v>
          </cell>
          <cell r="W394" t="str">
            <v>235-Department of Labor and Industries</v>
          </cell>
        </row>
        <row r="395">
          <cell r="D395" t="str">
            <v>405-Department of Transportation</v>
          </cell>
          <cell r="N395" t="str">
            <v>117010</v>
          </cell>
          <cell r="W395" t="str">
            <v>235-Department of Labor and Industries</v>
          </cell>
        </row>
        <row r="396">
          <cell r="D396" t="str">
            <v>405-Department of Transportation</v>
          </cell>
          <cell r="N396" t="str">
            <v>117010</v>
          </cell>
          <cell r="W396" t="str">
            <v>235-Department of Labor and Industries</v>
          </cell>
        </row>
        <row r="397">
          <cell r="D397" t="str">
            <v>405-Department of Transportation</v>
          </cell>
          <cell r="N397" t="str">
            <v>117010</v>
          </cell>
          <cell r="W397" t="str">
            <v>235-Department of Labor and Industries</v>
          </cell>
        </row>
        <row r="398">
          <cell r="D398" t="str">
            <v>405-Department of Transportation</v>
          </cell>
          <cell r="N398" t="str">
            <v>117010</v>
          </cell>
          <cell r="W398" t="str">
            <v>235-Department of Labor and Industries</v>
          </cell>
        </row>
        <row r="399">
          <cell r="D399" t="str">
            <v>405-Department of Transportation</v>
          </cell>
          <cell r="N399" t="str">
            <v>117010</v>
          </cell>
          <cell r="W399" t="str">
            <v>235-Department of Labor and Industries</v>
          </cell>
        </row>
        <row r="400">
          <cell r="D400" t="str">
            <v>405-Department of Transportation</v>
          </cell>
          <cell r="N400" t="str">
            <v>117010</v>
          </cell>
          <cell r="W400" t="str">
            <v>235-Department of Labor and Industries</v>
          </cell>
        </row>
        <row r="401">
          <cell r="D401" t="str">
            <v>405-Department of Transportation</v>
          </cell>
          <cell r="N401" t="str">
            <v>117010</v>
          </cell>
          <cell r="W401" t="str">
            <v>235-Department of Labor and Industries</v>
          </cell>
        </row>
        <row r="402">
          <cell r="D402" t="str">
            <v>405-Department of Transportation</v>
          </cell>
          <cell r="N402" t="str">
            <v>117010</v>
          </cell>
          <cell r="W402" t="str">
            <v>235-Department of Labor and Industries</v>
          </cell>
        </row>
        <row r="403">
          <cell r="D403" t="str">
            <v>405-Department of Transportation</v>
          </cell>
          <cell r="N403" t="str">
            <v>117010</v>
          </cell>
          <cell r="W403" t="str">
            <v>235-Department of Labor and Industries</v>
          </cell>
        </row>
        <row r="404">
          <cell r="D404" t="str">
            <v>405-Department of Transportation</v>
          </cell>
          <cell r="N404" t="str">
            <v>120010</v>
          </cell>
          <cell r="W404" t="str">
            <v>235-Department of Labor and Industries</v>
          </cell>
        </row>
        <row r="405">
          <cell r="D405" t="str">
            <v>405-Department of Transportation</v>
          </cell>
          <cell r="N405" t="str">
            <v>120010</v>
          </cell>
          <cell r="W405" t="str">
            <v>235-Department of Labor and Industries</v>
          </cell>
        </row>
        <row r="406">
          <cell r="D406" t="str">
            <v>405-Department of Transportation</v>
          </cell>
          <cell r="N406" t="str">
            <v>120010</v>
          </cell>
          <cell r="W406" t="str">
            <v>235-Department of Labor and Industries</v>
          </cell>
        </row>
        <row r="407">
          <cell r="D407" t="str">
            <v>405-Department of Transportation</v>
          </cell>
          <cell r="N407" t="str">
            <v>120010</v>
          </cell>
          <cell r="W407" t="str">
            <v>235-Department of Labor and Industries</v>
          </cell>
        </row>
        <row r="408">
          <cell r="D408" t="str">
            <v>405-Department of Transportation</v>
          </cell>
          <cell r="N408" t="str">
            <v>120010</v>
          </cell>
          <cell r="W408" t="str">
            <v>235-Department of Labor and Industries</v>
          </cell>
        </row>
        <row r="409">
          <cell r="D409" t="str">
            <v>405-Department of Transportation</v>
          </cell>
          <cell r="N409" t="str">
            <v>120010</v>
          </cell>
          <cell r="W409" t="str">
            <v>235-Department of Labor and Industries</v>
          </cell>
        </row>
        <row r="410">
          <cell r="D410" t="str">
            <v>405-Department of Transportation</v>
          </cell>
          <cell r="N410" t="str">
            <v>124011</v>
          </cell>
          <cell r="W410" t="str">
            <v>235-Department of Labor and Industries</v>
          </cell>
        </row>
        <row r="411">
          <cell r="D411" t="str">
            <v>405-Department of Transportation</v>
          </cell>
          <cell r="N411" t="str">
            <v>124011</v>
          </cell>
          <cell r="W411" t="str">
            <v>235-Department of Labor and Industries</v>
          </cell>
        </row>
        <row r="412">
          <cell r="D412" t="str">
            <v>405-Department of Transportation</v>
          </cell>
          <cell r="N412" t="str">
            <v>124011</v>
          </cell>
          <cell r="W412" t="str">
            <v>235-Department of Labor and Industries</v>
          </cell>
        </row>
        <row r="413">
          <cell r="D413" t="str">
            <v>405-Department of Transportation</v>
          </cell>
          <cell r="N413" t="str">
            <v>124011</v>
          </cell>
          <cell r="W413" t="str">
            <v>235-Department of Labor and Industries</v>
          </cell>
        </row>
        <row r="414">
          <cell r="D414" t="str">
            <v>405-Department of Transportation</v>
          </cell>
          <cell r="N414" t="str">
            <v>124011</v>
          </cell>
          <cell r="W414" t="str">
            <v>235-Department of Labor and Industries</v>
          </cell>
        </row>
        <row r="415">
          <cell r="D415" t="str">
            <v>405-Department of Transportation</v>
          </cell>
          <cell r="N415" t="str">
            <v>124011</v>
          </cell>
          <cell r="W415" t="str">
            <v>235-Department of Labor and Industries</v>
          </cell>
        </row>
        <row r="416">
          <cell r="D416" t="str">
            <v>406-County Road Administration Board</v>
          </cell>
          <cell r="N416" t="str">
            <v>124011</v>
          </cell>
          <cell r="W416" t="str">
            <v>235-Department of Labor and Industries</v>
          </cell>
        </row>
        <row r="417">
          <cell r="D417" t="str">
            <v>406-County Road Administration Board</v>
          </cell>
          <cell r="N417" t="str">
            <v>124011</v>
          </cell>
          <cell r="W417" t="str">
            <v>235-Department of Labor and Industries</v>
          </cell>
        </row>
        <row r="418">
          <cell r="D418" t="str">
            <v>407-Transportation Improvement Board</v>
          </cell>
          <cell r="N418" t="str">
            <v>124011</v>
          </cell>
          <cell r="W418" t="str">
            <v>240-Department of Licensing</v>
          </cell>
        </row>
        <row r="419">
          <cell r="D419" t="str">
            <v>407-Transportation Improvement Board</v>
          </cell>
          <cell r="N419" t="str">
            <v>124011</v>
          </cell>
          <cell r="W419" t="str">
            <v>240-Department of Licensing</v>
          </cell>
        </row>
        <row r="420">
          <cell r="D420" t="str">
            <v>407-Transportation Improvement Board</v>
          </cell>
          <cell r="N420" t="str">
            <v>124011</v>
          </cell>
          <cell r="W420" t="str">
            <v>240-Department of Licensing</v>
          </cell>
        </row>
        <row r="421">
          <cell r="D421" t="str">
            <v>407-Transportation Improvement Board</v>
          </cell>
          <cell r="N421" t="str">
            <v>124011</v>
          </cell>
          <cell r="W421" t="str">
            <v>240-Department of Licensing</v>
          </cell>
        </row>
        <row r="422">
          <cell r="D422" t="str">
            <v>407-Transportation Improvement Board</v>
          </cell>
          <cell r="N422" t="str">
            <v>124011</v>
          </cell>
          <cell r="W422" t="str">
            <v>240-Department of Licensing</v>
          </cell>
        </row>
        <row r="423">
          <cell r="D423" t="str">
            <v>407-Transportation Improvement Board</v>
          </cell>
          <cell r="N423" t="str">
            <v>124012</v>
          </cell>
          <cell r="W423" t="str">
            <v>240-Department of Licensing</v>
          </cell>
        </row>
        <row r="424">
          <cell r="D424" t="str">
            <v>407-Transportation Improvement Board</v>
          </cell>
          <cell r="N424" t="str">
            <v>124012</v>
          </cell>
          <cell r="W424" t="str">
            <v>240-Department of Licensing</v>
          </cell>
        </row>
        <row r="425">
          <cell r="D425" t="str">
            <v>410-Transportation Commission</v>
          </cell>
          <cell r="N425" t="str">
            <v>124012</v>
          </cell>
          <cell r="W425" t="str">
            <v>240-Department of Licensing</v>
          </cell>
        </row>
        <row r="426">
          <cell r="D426" t="str">
            <v>411-Freight Mobility Strategic Invest</v>
          </cell>
          <cell r="N426" t="str">
            <v>124012</v>
          </cell>
          <cell r="W426" t="str">
            <v>240-Department of Licensing</v>
          </cell>
        </row>
        <row r="427">
          <cell r="D427" t="str">
            <v>460-Columbia River Gorge Commission</v>
          </cell>
          <cell r="N427" t="str">
            <v>124012</v>
          </cell>
          <cell r="W427" t="str">
            <v>240-Department of Licensing</v>
          </cell>
        </row>
        <row r="428">
          <cell r="D428" t="str">
            <v>461-Department of Ecology</v>
          </cell>
          <cell r="N428" t="str">
            <v>124012</v>
          </cell>
          <cell r="W428" t="str">
            <v>240-Department of Licensing</v>
          </cell>
        </row>
        <row r="429">
          <cell r="D429" t="str">
            <v>461-Department of Ecology</v>
          </cell>
          <cell r="N429" t="str">
            <v>124012</v>
          </cell>
          <cell r="W429" t="str">
            <v>240-Department of Licensing</v>
          </cell>
        </row>
        <row r="430">
          <cell r="D430" t="str">
            <v>461-Department of Ecology</v>
          </cell>
          <cell r="N430" t="str">
            <v>124012</v>
          </cell>
          <cell r="W430" t="str">
            <v>240-Department of Licensing</v>
          </cell>
        </row>
        <row r="431">
          <cell r="D431" t="str">
            <v>461-Department of Ecology</v>
          </cell>
          <cell r="N431" t="str">
            <v>124013</v>
          </cell>
          <cell r="W431" t="str">
            <v>240-Department of Licensing</v>
          </cell>
        </row>
        <row r="432">
          <cell r="D432" t="str">
            <v>461-Department of Ecology</v>
          </cell>
          <cell r="N432" t="str">
            <v>124013</v>
          </cell>
          <cell r="W432" t="str">
            <v>240-Department of Licensing</v>
          </cell>
        </row>
        <row r="433">
          <cell r="D433" t="str">
            <v>461-Department of Ecology</v>
          </cell>
          <cell r="N433" t="str">
            <v>124013</v>
          </cell>
          <cell r="W433" t="str">
            <v>240-Department of Licensing</v>
          </cell>
        </row>
        <row r="434">
          <cell r="D434" t="str">
            <v>461-Department of Ecology</v>
          </cell>
          <cell r="N434" t="str">
            <v>124013</v>
          </cell>
          <cell r="W434" t="str">
            <v>240-Department of Licensing</v>
          </cell>
        </row>
        <row r="435">
          <cell r="D435" t="str">
            <v>461-Department of Ecology</v>
          </cell>
          <cell r="N435" t="str">
            <v>124013</v>
          </cell>
          <cell r="W435" t="str">
            <v>240-Department of Licensing</v>
          </cell>
        </row>
        <row r="436">
          <cell r="D436" t="str">
            <v>461-Department of Ecology</v>
          </cell>
          <cell r="N436" t="str">
            <v>124013</v>
          </cell>
          <cell r="W436" t="str">
            <v>240-Department of Licensing</v>
          </cell>
        </row>
        <row r="437">
          <cell r="D437" t="str">
            <v>461-Department of Ecology</v>
          </cell>
          <cell r="N437" t="str">
            <v>124013</v>
          </cell>
          <cell r="W437" t="str">
            <v>240-Department of Licensing</v>
          </cell>
        </row>
        <row r="438">
          <cell r="D438" t="str">
            <v>461-Department of Ecology</v>
          </cell>
          <cell r="N438" t="str">
            <v>124013</v>
          </cell>
          <cell r="W438" t="str">
            <v>240-Department of Licensing</v>
          </cell>
        </row>
        <row r="439">
          <cell r="D439" t="str">
            <v>461-Department of Ecology</v>
          </cell>
          <cell r="N439" t="str">
            <v>124014</v>
          </cell>
          <cell r="W439" t="str">
            <v>240-Department of Licensing</v>
          </cell>
        </row>
        <row r="440">
          <cell r="D440" t="str">
            <v>462-WA Pollution Liab Insurance Program</v>
          </cell>
          <cell r="N440" t="str">
            <v>124014</v>
          </cell>
          <cell r="W440" t="str">
            <v>240-Department of Licensing</v>
          </cell>
        </row>
        <row r="441">
          <cell r="D441" t="str">
            <v>465-State Parks and Recreation Comm</v>
          </cell>
          <cell r="N441" t="str">
            <v>124880</v>
          </cell>
          <cell r="W441" t="str">
            <v>240-Department of Licensing</v>
          </cell>
        </row>
        <row r="442">
          <cell r="D442" t="str">
            <v>465-State Parks and Recreation Comm</v>
          </cell>
          <cell r="N442" t="str">
            <v>124880</v>
          </cell>
          <cell r="W442" t="str">
            <v>240-Department of Licensing</v>
          </cell>
        </row>
        <row r="443">
          <cell r="D443" t="str">
            <v>465-State Parks and Recreation Comm</v>
          </cell>
          <cell r="N443" t="str">
            <v>124880</v>
          </cell>
          <cell r="W443" t="str">
            <v>240-Department of Licensing</v>
          </cell>
        </row>
        <row r="444">
          <cell r="D444" t="str">
            <v>465-State Parks and Recreation Comm</v>
          </cell>
          <cell r="N444" t="str">
            <v>124880</v>
          </cell>
          <cell r="W444" t="str">
            <v>240-Department of Licensing</v>
          </cell>
        </row>
        <row r="445">
          <cell r="D445" t="str">
            <v>465-State Parks and Recreation Comm</v>
          </cell>
          <cell r="N445" t="str">
            <v>124880</v>
          </cell>
          <cell r="W445" t="str">
            <v>240-Department of Licensing</v>
          </cell>
        </row>
        <row r="446">
          <cell r="D446" t="str">
            <v>465-State Parks and Recreation Comm</v>
          </cell>
          <cell r="N446" t="str">
            <v>124880</v>
          </cell>
          <cell r="W446" t="str">
            <v>245-Military Department</v>
          </cell>
        </row>
        <row r="447">
          <cell r="D447" t="str">
            <v>467-Interagency Comm for Outdoor Rec</v>
          </cell>
          <cell r="N447" t="str">
            <v>124880</v>
          </cell>
          <cell r="W447" t="str">
            <v>245-Military Department</v>
          </cell>
        </row>
        <row r="448">
          <cell r="D448" t="str">
            <v>467-Interagency Comm for Outdoor Rec</v>
          </cell>
          <cell r="N448" t="str">
            <v>124880</v>
          </cell>
          <cell r="W448" t="str">
            <v>245-Military Department</v>
          </cell>
        </row>
        <row r="449">
          <cell r="D449" t="str">
            <v>467-Rec and Conservation Funding Board</v>
          </cell>
          <cell r="N449" t="str">
            <v>126010</v>
          </cell>
          <cell r="W449" t="str">
            <v>245-Military Department</v>
          </cell>
        </row>
        <row r="450">
          <cell r="D450" t="str">
            <v>467-Rec and Conservation Funding Board</v>
          </cell>
          <cell r="N450" t="str">
            <v>126010</v>
          </cell>
          <cell r="W450" t="str">
            <v>245-Military Department</v>
          </cell>
        </row>
        <row r="451">
          <cell r="D451" t="str">
            <v>468-Environ &amp; Land Use Hearings Office</v>
          </cell>
          <cell r="N451" t="str">
            <v>126010</v>
          </cell>
          <cell r="W451" t="str">
            <v>245-Military Department</v>
          </cell>
        </row>
        <row r="452">
          <cell r="D452" t="str">
            <v>468-Environ &amp; Land Use Hearings Office</v>
          </cell>
          <cell r="N452" t="str">
            <v>126010</v>
          </cell>
          <cell r="W452" t="str">
            <v>245-Military Department</v>
          </cell>
        </row>
        <row r="453">
          <cell r="D453" t="str">
            <v>468-Environmental Hearings Office</v>
          </cell>
          <cell r="N453" t="str">
            <v>126010</v>
          </cell>
          <cell r="W453" t="str">
            <v>245-Military Department</v>
          </cell>
        </row>
        <row r="454">
          <cell r="D454" t="str">
            <v>468-Environmental Hearings Office</v>
          </cell>
          <cell r="N454" t="str">
            <v>126010</v>
          </cell>
          <cell r="W454" t="str">
            <v>245-Military Department</v>
          </cell>
        </row>
        <row r="455">
          <cell r="D455" t="str">
            <v>471-State Conservation Commission</v>
          </cell>
          <cell r="N455" t="str">
            <v>126010</v>
          </cell>
          <cell r="W455" t="str">
            <v>245-Military Department</v>
          </cell>
        </row>
        <row r="456">
          <cell r="D456" t="str">
            <v>471-State Conservation Commission</v>
          </cell>
          <cell r="N456" t="str">
            <v>140100</v>
          </cell>
          <cell r="W456" t="str">
            <v>245-Military Department</v>
          </cell>
        </row>
        <row r="457">
          <cell r="D457" t="str">
            <v>477-Department of Fish and Wildlife</v>
          </cell>
          <cell r="N457" t="str">
            <v>140100</v>
          </cell>
          <cell r="W457" t="str">
            <v>275-Public Employment Relations Comm</v>
          </cell>
        </row>
        <row r="458">
          <cell r="D458" t="str">
            <v>477-Department of Fish and Wildlife</v>
          </cell>
          <cell r="N458" t="str">
            <v>140100</v>
          </cell>
          <cell r="W458" t="str">
            <v>275-Public Employment Relations Comm</v>
          </cell>
        </row>
        <row r="459">
          <cell r="D459" t="str">
            <v>477-Department of Fish and Wildlife</v>
          </cell>
          <cell r="N459" t="str">
            <v>140100</v>
          </cell>
          <cell r="W459" t="str">
            <v>275-Public Employment Relations Comm</v>
          </cell>
        </row>
        <row r="460">
          <cell r="D460" t="str">
            <v>477-Department of Fish and Wildlife</v>
          </cell>
          <cell r="N460" t="str">
            <v>140100</v>
          </cell>
          <cell r="W460" t="str">
            <v>300-Dept of Social and Health Services</v>
          </cell>
        </row>
        <row r="461">
          <cell r="D461" t="str">
            <v>477-Department of Fish and Wildlife</v>
          </cell>
          <cell r="N461" t="str">
            <v>140200</v>
          </cell>
          <cell r="W461" t="str">
            <v>300-Dept of Social and Health Services</v>
          </cell>
        </row>
        <row r="462">
          <cell r="D462" t="str">
            <v>477-Department of Fish and Wildlife</v>
          </cell>
          <cell r="N462" t="str">
            <v>140200</v>
          </cell>
          <cell r="W462" t="str">
            <v>300-Dept of Social and Health Services</v>
          </cell>
        </row>
        <row r="463">
          <cell r="D463" t="str">
            <v>477-Department of Fish and Wildlife</v>
          </cell>
          <cell r="N463" t="str">
            <v>140200</v>
          </cell>
          <cell r="W463" t="str">
            <v>300-Dept of Social and Health Services</v>
          </cell>
        </row>
        <row r="464">
          <cell r="D464" t="str">
            <v>478-Puget Sound Partnership</v>
          </cell>
          <cell r="N464" t="str">
            <v>140200</v>
          </cell>
          <cell r="W464" t="str">
            <v>300-Dept of Social and Health Services</v>
          </cell>
        </row>
        <row r="465">
          <cell r="D465" t="str">
            <v>490-Department of Natural Resources</v>
          </cell>
          <cell r="N465" t="str">
            <v>140200</v>
          </cell>
          <cell r="W465" t="str">
            <v>300-Dept of Social and Health Services</v>
          </cell>
        </row>
        <row r="466">
          <cell r="D466" t="str">
            <v>490-Department of Natural Resources</v>
          </cell>
          <cell r="N466" t="str">
            <v>140200</v>
          </cell>
          <cell r="W466" t="str">
            <v>300-Dept of Social and Health Services</v>
          </cell>
        </row>
        <row r="467">
          <cell r="D467" t="str">
            <v>490-Department of Natural Resources</v>
          </cell>
          <cell r="N467" t="str">
            <v>140300</v>
          </cell>
          <cell r="W467" t="str">
            <v>300-Dept of Social and Health Services</v>
          </cell>
        </row>
        <row r="468">
          <cell r="D468" t="str">
            <v>490-Department of Natural Resources</v>
          </cell>
          <cell r="N468" t="str">
            <v>140300</v>
          </cell>
          <cell r="W468" t="str">
            <v>300-Dept of Social and Health Services</v>
          </cell>
        </row>
        <row r="469">
          <cell r="D469" t="str">
            <v>490-Department of Natural Resources</v>
          </cell>
          <cell r="N469" t="str">
            <v>140300</v>
          </cell>
          <cell r="W469" t="str">
            <v>300-Dept of Social and Health Services</v>
          </cell>
        </row>
        <row r="470">
          <cell r="D470" t="str">
            <v>490-Department of Natural Resources</v>
          </cell>
          <cell r="N470" t="str">
            <v>140300</v>
          </cell>
          <cell r="W470" t="str">
            <v>300-Dept of Social and Health Services</v>
          </cell>
        </row>
        <row r="471">
          <cell r="D471" t="str">
            <v>490-Department of Natural Resources</v>
          </cell>
          <cell r="N471" t="str">
            <v>147010</v>
          </cell>
          <cell r="W471" t="str">
            <v>300-Dept of Social and Health Services</v>
          </cell>
        </row>
        <row r="472">
          <cell r="D472" t="str">
            <v>495-Department of Agriculture</v>
          </cell>
          <cell r="N472" t="str">
            <v>147010</v>
          </cell>
          <cell r="W472" t="str">
            <v>300-Dept of Social and Health Services</v>
          </cell>
        </row>
        <row r="473">
          <cell r="D473" t="str">
            <v>495-Department of Agriculture</v>
          </cell>
          <cell r="N473" t="str">
            <v>147010</v>
          </cell>
          <cell r="W473" t="str">
            <v>300-Dept of Social and Health Services</v>
          </cell>
        </row>
        <row r="474">
          <cell r="D474" t="str">
            <v>495-Department of Agriculture</v>
          </cell>
          <cell r="N474" t="str">
            <v>147010</v>
          </cell>
          <cell r="W474" t="str">
            <v>300-Dept of Social and Health Services</v>
          </cell>
        </row>
        <row r="475">
          <cell r="D475" t="str">
            <v>495-Department of Agriculture</v>
          </cell>
          <cell r="N475" t="str">
            <v>150010</v>
          </cell>
          <cell r="W475" t="str">
            <v>300-Dept of Social and Health Services</v>
          </cell>
        </row>
        <row r="476">
          <cell r="D476" t="str">
            <v>495-Department of Agriculture</v>
          </cell>
          <cell r="N476" t="str">
            <v>150010</v>
          </cell>
          <cell r="W476" t="str">
            <v>300-Dept of Social and Health Services</v>
          </cell>
        </row>
        <row r="477">
          <cell r="D477" t="str">
            <v>495-Department of Agriculture</v>
          </cell>
          <cell r="N477" t="str">
            <v>150010</v>
          </cell>
          <cell r="W477" t="str">
            <v>300-Dept of Social and Health Services</v>
          </cell>
        </row>
        <row r="478">
          <cell r="D478" t="str">
            <v>495-Department of Agriculture</v>
          </cell>
          <cell r="N478" t="str">
            <v>150010</v>
          </cell>
          <cell r="W478" t="str">
            <v>300-Dept of Social and Health Services</v>
          </cell>
        </row>
        <row r="479">
          <cell r="D479" t="str">
            <v>495-Department of Agriculture</v>
          </cell>
          <cell r="N479" t="str">
            <v>150020</v>
          </cell>
          <cell r="W479" t="str">
            <v>300-Dept of Social and Health Services</v>
          </cell>
        </row>
        <row r="480">
          <cell r="D480" t="str">
            <v>540-Employment Security Department</v>
          </cell>
          <cell r="N480" t="str">
            <v>150040</v>
          </cell>
          <cell r="W480" t="str">
            <v>300-Dept of Social and Health Services</v>
          </cell>
        </row>
        <row r="481">
          <cell r="D481" t="str">
            <v>540-Employment Security Department</v>
          </cell>
          <cell r="N481" t="str">
            <v>150040</v>
          </cell>
          <cell r="W481" t="str">
            <v>300-Dept of Social and Health Services</v>
          </cell>
        </row>
        <row r="482">
          <cell r="D482" t="str">
            <v>540-Employment Security Department</v>
          </cell>
          <cell r="N482" t="str">
            <v>150040</v>
          </cell>
          <cell r="W482" t="str">
            <v>300-Dept of Social and Health Services</v>
          </cell>
        </row>
        <row r="483">
          <cell r="D483" t="str">
            <v>540-Employment Security Department</v>
          </cell>
          <cell r="N483" t="str">
            <v>150080</v>
          </cell>
          <cell r="W483" t="str">
            <v>300-Dept of Social and Health Services</v>
          </cell>
        </row>
        <row r="484">
          <cell r="D484" t="str">
            <v>540-Employment Security Department</v>
          </cell>
          <cell r="N484" t="str">
            <v>150080</v>
          </cell>
          <cell r="W484" t="str">
            <v>300-Dept of Social and Health Services</v>
          </cell>
        </row>
        <row r="485">
          <cell r="D485" t="str">
            <v>540-Employment Security Department</v>
          </cell>
          <cell r="N485" t="str">
            <v>150080</v>
          </cell>
          <cell r="W485" t="str">
            <v>300-Dept of Social and Health Services</v>
          </cell>
        </row>
        <row r="486">
          <cell r="D486" t="str">
            <v>540-Employment Security Department</v>
          </cell>
          <cell r="N486" t="str">
            <v>150080</v>
          </cell>
          <cell r="W486" t="str">
            <v>300-Dept of Social and Health Services</v>
          </cell>
        </row>
        <row r="487">
          <cell r="D487" t="str">
            <v>699-Community &amp; Technical Colleges</v>
          </cell>
          <cell r="N487" t="str">
            <v>150160</v>
          </cell>
          <cell r="W487" t="str">
            <v>303-Department of Health</v>
          </cell>
        </row>
        <row r="488">
          <cell r="D488" t="str">
            <v>699-Community &amp; Technical Colleges</v>
          </cell>
          <cell r="N488" t="str">
            <v>150160</v>
          </cell>
          <cell r="W488" t="str">
            <v>303-Department of Health</v>
          </cell>
        </row>
        <row r="489">
          <cell r="D489" t="str">
            <v>699-Community &amp; Technical Colleges</v>
          </cell>
          <cell r="N489" t="str">
            <v>150160</v>
          </cell>
          <cell r="W489" t="str">
            <v>303-Department of Health</v>
          </cell>
        </row>
        <row r="490">
          <cell r="D490" t="str">
            <v>699-Community &amp; Technical Colleges</v>
          </cell>
          <cell r="N490" t="str">
            <v>150160</v>
          </cell>
          <cell r="W490" t="str">
            <v>303-Department of Health</v>
          </cell>
        </row>
        <row r="491">
          <cell r="D491" t="str">
            <v>699-Community &amp; Technical Colleges</v>
          </cell>
          <cell r="N491" t="str">
            <v>150850</v>
          </cell>
          <cell r="W491" t="str">
            <v>303-Department of Health</v>
          </cell>
        </row>
        <row r="492">
          <cell r="D492" t="str">
            <v>699-Community &amp; Technical Colleges</v>
          </cell>
          <cell r="N492" t="str">
            <v>150900</v>
          </cell>
          <cell r="W492" t="str">
            <v>303-Department of Health</v>
          </cell>
        </row>
        <row r="493">
          <cell r="D493" t="str">
            <v>699-Community &amp; Technical Colleges</v>
          </cell>
          <cell r="N493" t="str">
            <v>150900</v>
          </cell>
          <cell r="W493" t="str">
            <v>303-Department of Health</v>
          </cell>
        </row>
        <row r="494">
          <cell r="D494" t="str">
            <v>699-Community &amp; Technical Colleges</v>
          </cell>
          <cell r="N494" t="str">
            <v>150900</v>
          </cell>
          <cell r="W494" t="str">
            <v>303-Department of Health</v>
          </cell>
        </row>
        <row r="495">
          <cell r="D495" t="str">
            <v>699-Community &amp; Technical Colleges</v>
          </cell>
          <cell r="N495" t="str">
            <v>150900</v>
          </cell>
          <cell r="W495" t="str">
            <v>303-Department of Health</v>
          </cell>
        </row>
        <row r="496">
          <cell r="D496" t="str">
            <v>699-Community &amp; Technical Colleges</v>
          </cell>
          <cell r="N496" t="str">
            <v>150900</v>
          </cell>
          <cell r="W496" t="str">
            <v>303-Department of Health</v>
          </cell>
        </row>
        <row r="497">
          <cell r="D497" t="str">
            <v>699-Community &amp; Technical Colleges</v>
          </cell>
          <cell r="N497" t="str">
            <v>150900</v>
          </cell>
          <cell r="W497" t="str">
            <v>303-Department of Health</v>
          </cell>
        </row>
        <row r="498">
          <cell r="D498" t="str">
            <v>699-Community/Technical College System</v>
          </cell>
          <cell r="N498" t="str">
            <v>150900</v>
          </cell>
          <cell r="W498" t="str">
            <v>303-Department of Health</v>
          </cell>
        </row>
        <row r="499">
          <cell r="D499" t="str">
            <v>699-Community/Technical College System</v>
          </cell>
          <cell r="N499" t="str">
            <v>150900</v>
          </cell>
          <cell r="W499" t="str">
            <v>303-Department of Health</v>
          </cell>
        </row>
        <row r="500">
          <cell r="D500" t="str">
            <v>699-Community/Technical College System</v>
          </cell>
          <cell r="N500" t="str">
            <v>150900</v>
          </cell>
          <cell r="W500" t="str">
            <v>303-Department of Health</v>
          </cell>
        </row>
        <row r="501">
          <cell r="D501" t="str">
            <v>699-Community/Technical College System</v>
          </cell>
          <cell r="N501" t="str">
            <v>150900</v>
          </cell>
          <cell r="W501" t="str">
            <v>303-Department of Health</v>
          </cell>
        </row>
        <row r="502">
          <cell r="D502" t="str">
            <v>699-Community/Technical College System</v>
          </cell>
          <cell r="N502" t="str">
            <v>150900</v>
          </cell>
          <cell r="W502" t="str">
            <v>303-Department of Health</v>
          </cell>
        </row>
        <row r="503">
          <cell r="D503" t="str">
            <v>699-Community/Technical College System</v>
          </cell>
          <cell r="N503" t="str">
            <v>150900</v>
          </cell>
          <cell r="W503" t="str">
            <v>303-Department of Health</v>
          </cell>
        </row>
        <row r="504">
          <cell r="D504" t="str">
            <v>699-Community/Technical College System</v>
          </cell>
          <cell r="N504" t="str">
            <v>150900</v>
          </cell>
          <cell r="W504" t="str">
            <v>303-Department of Health</v>
          </cell>
        </row>
        <row r="505">
          <cell r="D505" t="str">
            <v>699-Community/Technical College System</v>
          </cell>
          <cell r="N505" t="str">
            <v>150900</v>
          </cell>
          <cell r="W505" t="str">
            <v>303-Department of Health</v>
          </cell>
        </row>
        <row r="506">
          <cell r="D506" t="str">
            <v>699-Community/Technical College System</v>
          </cell>
          <cell r="N506" t="str">
            <v>150900</v>
          </cell>
          <cell r="W506" t="str">
            <v>303-Department of Health</v>
          </cell>
        </row>
        <row r="507">
          <cell r="D507" t="str">
            <v>699-Community/Technical College System</v>
          </cell>
          <cell r="N507" t="str">
            <v>150900</v>
          </cell>
          <cell r="W507" t="str">
            <v>303-Department of Health</v>
          </cell>
        </row>
        <row r="508">
          <cell r="D508" t="str">
            <v>699-Community/Technical College System</v>
          </cell>
          <cell r="N508" t="str">
            <v>160010</v>
          </cell>
          <cell r="W508" t="str">
            <v>303-Department of Health</v>
          </cell>
        </row>
        <row r="509">
          <cell r="D509" t="str">
            <v>740-Contributions to Retirement Systems</v>
          </cell>
          <cell r="N509" t="str">
            <v>160010</v>
          </cell>
          <cell r="W509" t="str">
            <v>303-Department of Health</v>
          </cell>
        </row>
        <row r="510">
          <cell r="D510" t="str">
            <v>740-Contributions to Retirement Systems</v>
          </cell>
          <cell r="N510" t="str">
            <v>160010</v>
          </cell>
          <cell r="W510" t="str">
            <v>303-Department of Health</v>
          </cell>
        </row>
        <row r="511">
          <cell r="D511" t="str">
            <v>699-Community &amp; Technical Colleges</v>
          </cell>
          <cell r="N511" t="str">
            <v>160010</v>
          </cell>
          <cell r="W511" t="str">
            <v>303-Department of Health</v>
          </cell>
        </row>
        <row r="512">
          <cell r="D512" t="str">
            <v>699-Community &amp; Technical Colleges</v>
          </cell>
          <cell r="N512" t="str">
            <v>160010</v>
          </cell>
          <cell r="W512" t="str">
            <v>303-Department of Health</v>
          </cell>
        </row>
        <row r="513">
          <cell r="D513" t="str">
            <v>699-Community/Technical College System</v>
          </cell>
          <cell r="N513" t="str">
            <v>160020</v>
          </cell>
          <cell r="W513" t="str">
            <v>303-Department of Health</v>
          </cell>
        </row>
        <row r="514">
          <cell r="D514" t="str">
            <v>699-Community/Technical College System</v>
          </cell>
          <cell r="N514" t="str">
            <v>160020</v>
          </cell>
          <cell r="W514" t="str">
            <v>303-Department of Health</v>
          </cell>
        </row>
        <row r="515">
          <cell r="D515" t="str">
            <v>699-Community/Technical College System</v>
          </cell>
          <cell r="N515" t="str">
            <v>160020</v>
          </cell>
          <cell r="W515" t="str">
            <v>305-Department of Veterans' Affairs</v>
          </cell>
        </row>
        <row r="516">
          <cell r="D516" t="str">
            <v>699-Community/Technical College System</v>
          </cell>
          <cell r="N516" t="str">
            <v>160020</v>
          </cell>
          <cell r="W516" t="str">
            <v>305-Department of Veterans' Affairs</v>
          </cell>
        </row>
        <row r="517">
          <cell r="D517" t="str">
            <v>699-Community/Technical College System</v>
          </cell>
          <cell r="N517" t="str">
            <v>160020</v>
          </cell>
          <cell r="W517" t="str">
            <v>305-Department of Veterans' Affairs</v>
          </cell>
        </row>
        <row r="518">
          <cell r="D518" t="str">
            <v>699-Community/Technical College System</v>
          </cell>
          <cell r="N518" t="str">
            <v>160030</v>
          </cell>
          <cell r="W518" t="str">
            <v>305-Department of Veterans' Affairs</v>
          </cell>
        </row>
        <row r="519">
          <cell r="D519" t="str">
            <v>699-Community/Technical College System</v>
          </cell>
          <cell r="N519" t="str">
            <v>160030</v>
          </cell>
          <cell r="W519" t="str">
            <v>305-Department of Veterans' Affairs</v>
          </cell>
        </row>
        <row r="520">
          <cell r="D520" t="str">
            <v>699-Community/Technical College System</v>
          </cell>
          <cell r="N520" t="str">
            <v>160030</v>
          </cell>
          <cell r="W520" t="str">
            <v>305-Department of Veterans' Affairs</v>
          </cell>
        </row>
        <row r="521">
          <cell r="D521" t="str">
            <v>699-Community/Technical College System</v>
          </cell>
          <cell r="N521" t="str">
            <v>160030</v>
          </cell>
          <cell r="W521" t="str">
            <v>305-Department of Veterans' Affairs</v>
          </cell>
        </row>
        <row r="522">
          <cell r="D522" t="str">
            <v>699-Community/Technical College System</v>
          </cell>
          <cell r="N522" t="str">
            <v>160030</v>
          </cell>
          <cell r="W522" t="str">
            <v>305-Department of Veterans' Affairs</v>
          </cell>
        </row>
        <row r="523">
          <cell r="D523" t="str">
            <v>699-Community/Technical College System</v>
          </cell>
          <cell r="N523" t="str">
            <v>160030</v>
          </cell>
          <cell r="W523" t="str">
            <v>305-Department of Veterans' Affairs</v>
          </cell>
        </row>
        <row r="524">
          <cell r="D524" t="str">
            <v>699-Community/Technical College System</v>
          </cell>
          <cell r="N524" t="str">
            <v>160030</v>
          </cell>
          <cell r="W524" t="str">
            <v>310-Department of Corrections</v>
          </cell>
        </row>
        <row r="525">
          <cell r="D525" t="str">
            <v>707-Sundry Claims</v>
          </cell>
          <cell r="N525" t="str">
            <v>160030</v>
          </cell>
          <cell r="W525" t="str">
            <v>310-Department of Corrections</v>
          </cell>
        </row>
        <row r="526">
          <cell r="D526" t="str">
            <v>740-Contributions to Retirement Systems</v>
          </cell>
          <cell r="N526" t="str">
            <v>160030</v>
          </cell>
          <cell r="W526" t="str">
            <v>310-Department of Corrections</v>
          </cell>
        </row>
        <row r="527">
          <cell r="D527" t="str">
            <v>740-Contributions to Retirement Systems</v>
          </cell>
          <cell r="N527" t="str">
            <v>160030</v>
          </cell>
          <cell r="W527" t="str">
            <v>310-Department of Corrections</v>
          </cell>
        </row>
        <row r="528">
          <cell r="N528" t="str">
            <v>160030</v>
          </cell>
          <cell r="W528" t="str">
            <v>310-Department of Corrections</v>
          </cell>
        </row>
        <row r="529">
          <cell r="N529" t="str">
            <v>160030</v>
          </cell>
          <cell r="W529" t="str">
            <v>310-Department of Corrections</v>
          </cell>
        </row>
        <row r="530">
          <cell r="N530" t="str">
            <v>160050</v>
          </cell>
          <cell r="W530" t="str">
            <v>310-Department of Corrections</v>
          </cell>
        </row>
        <row r="531">
          <cell r="N531" t="str">
            <v>160050</v>
          </cell>
          <cell r="W531" t="str">
            <v>310-Department of Corrections</v>
          </cell>
        </row>
        <row r="532">
          <cell r="N532" t="str">
            <v>185010</v>
          </cell>
          <cell r="W532" t="str">
            <v>310-Department of Corrections</v>
          </cell>
        </row>
        <row r="533">
          <cell r="N533" t="str">
            <v>185010</v>
          </cell>
          <cell r="W533" t="str">
            <v>310-Department of Corrections</v>
          </cell>
        </row>
        <row r="534">
          <cell r="N534" t="str">
            <v>185010</v>
          </cell>
          <cell r="W534" t="str">
            <v>310-Department of Corrections</v>
          </cell>
        </row>
        <row r="535">
          <cell r="N535" t="str">
            <v>185010</v>
          </cell>
          <cell r="W535" t="str">
            <v>310-Department of Corrections</v>
          </cell>
        </row>
        <row r="536">
          <cell r="N536" t="str">
            <v>195010</v>
          </cell>
          <cell r="W536" t="str">
            <v>310-Department of Corrections</v>
          </cell>
        </row>
        <row r="537">
          <cell r="N537" t="str">
            <v>195010</v>
          </cell>
          <cell r="W537" t="str">
            <v>310-Department of Corrections</v>
          </cell>
        </row>
        <row r="538">
          <cell r="N538" t="str">
            <v>195010</v>
          </cell>
          <cell r="W538" t="str">
            <v>310-Department of Corrections</v>
          </cell>
        </row>
        <row r="539">
          <cell r="N539" t="str">
            <v>195010</v>
          </cell>
          <cell r="W539" t="str">
            <v>315-Dept of Services for the Blind</v>
          </cell>
        </row>
        <row r="540">
          <cell r="N540" t="str">
            <v>195010</v>
          </cell>
          <cell r="W540" t="str">
            <v>315-Dept of Services for the Blind</v>
          </cell>
        </row>
        <row r="541">
          <cell r="N541" t="str">
            <v>195010</v>
          </cell>
          <cell r="W541" t="str">
            <v>315-Dept of Services for the Blind</v>
          </cell>
        </row>
        <row r="542">
          <cell r="N542" t="str">
            <v>195020</v>
          </cell>
          <cell r="W542" t="str">
            <v>315-Dept of Services for the Blind</v>
          </cell>
        </row>
        <row r="543">
          <cell r="N543" t="str">
            <v>195020</v>
          </cell>
          <cell r="W543" t="str">
            <v>315-Dept of Services for the Blind</v>
          </cell>
        </row>
        <row r="544">
          <cell r="N544" t="str">
            <v>195020</v>
          </cell>
          <cell r="W544" t="str">
            <v>315-Dept of Services for the Blind</v>
          </cell>
        </row>
        <row r="545">
          <cell r="N545" t="str">
            <v>195040</v>
          </cell>
          <cell r="W545" t="str">
            <v>341-LEOFF 2 Retirement Board</v>
          </cell>
        </row>
        <row r="546">
          <cell r="N546" t="str">
            <v>195040</v>
          </cell>
          <cell r="W546" t="str">
            <v>343-Higher Education Coordinating Board</v>
          </cell>
        </row>
        <row r="547">
          <cell r="N547" t="str">
            <v>195040</v>
          </cell>
          <cell r="W547" t="str">
            <v>343-Higher Education Coordinating Board</v>
          </cell>
        </row>
        <row r="548">
          <cell r="N548" t="str">
            <v>195040</v>
          </cell>
          <cell r="W548" t="str">
            <v>343-Higher Education Coordinating Board</v>
          </cell>
        </row>
        <row r="549">
          <cell r="N549" t="str">
            <v>195040</v>
          </cell>
          <cell r="W549" t="str">
            <v>343-Higher Education Coordinating Board</v>
          </cell>
        </row>
        <row r="550">
          <cell r="N550" t="str">
            <v>195050</v>
          </cell>
          <cell r="W550" t="str">
            <v>343-Higher Education Coordinating Board</v>
          </cell>
        </row>
        <row r="551">
          <cell r="N551" t="str">
            <v>195050</v>
          </cell>
          <cell r="W551" t="str">
            <v>343-Higher Education Coordinating Board</v>
          </cell>
        </row>
        <row r="552">
          <cell r="N552" t="str">
            <v>195050</v>
          </cell>
          <cell r="W552" t="str">
            <v>343-Higher Education Coordinating Board</v>
          </cell>
        </row>
        <row r="553">
          <cell r="N553" t="str">
            <v>195050</v>
          </cell>
          <cell r="W553" t="str">
            <v>343-Higher Education Coordinating Board</v>
          </cell>
        </row>
        <row r="554">
          <cell r="N554" t="str">
            <v>195050</v>
          </cell>
          <cell r="W554" t="str">
            <v>343-Higher Education Coordinating Board</v>
          </cell>
        </row>
        <row r="555">
          <cell r="N555" t="str">
            <v>195050</v>
          </cell>
          <cell r="W555" t="str">
            <v>343-Higher Education Coordinating Board</v>
          </cell>
        </row>
        <row r="556">
          <cell r="N556" t="str">
            <v>195060</v>
          </cell>
          <cell r="W556" t="str">
            <v>343-Higher Education Coordinating Board</v>
          </cell>
        </row>
        <row r="557">
          <cell r="N557" t="str">
            <v>195060</v>
          </cell>
          <cell r="W557" t="str">
            <v>343-Higher Education Coordinating Board</v>
          </cell>
        </row>
        <row r="558">
          <cell r="N558" t="str">
            <v>195060</v>
          </cell>
          <cell r="W558" t="str">
            <v>343-Higher Education Coordinating Board</v>
          </cell>
        </row>
        <row r="559">
          <cell r="N559" t="str">
            <v>195060</v>
          </cell>
          <cell r="W559" t="str">
            <v>343-Higher Education Coordinating Board</v>
          </cell>
        </row>
        <row r="560">
          <cell r="N560" t="str">
            <v>195070</v>
          </cell>
          <cell r="W560" t="str">
            <v>343-Higher Education Coordinating Board</v>
          </cell>
        </row>
        <row r="561">
          <cell r="N561" t="str">
            <v>195070</v>
          </cell>
          <cell r="W561" t="str">
            <v>346-WA Higher Education Facilities Auth</v>
          </cell>
        </row>
        <row r="562">
          <cell r="N562" t="str">
            <v>195070</v>
          </cell>
          <cell r="W562" t="str">
            <v>350-Public Schools</v>
          </cell>
        </row>
        <row r="563">
          <cell r="N563" t="str">
            <v>195070</v>
          </cell>
          <cell r="W563" t="str">
            <v>350-Public Schools</v>
          </cell>
        </row>
        <row r="564">
          <cell r="N564" t="str">
            <v>215010</v>
          </cell>
          <cell r="W564" t="str">
            <v>350-Public Schools</v>
          </cell>
        </row>
        <row r="565">
          <cell r="N565" t="str">
            <v>215010</v>
          </cell>
          <cell r="W565" t="str">
            <v>350-Public Schools</v>
          </cell>
        </row>
        <row r="566">
          <cell r="N566" t="str">
            <v>215010</v>
          </cell>
          <cell r="W566" t="str">
            <v>350-Public Schools</v>
          </cell>
        </row>
        <row r="567">
          <cell r="N567" t="str">
            <v>215010</v>
          </cell>
          <cell r="W567" t="str">
            <v>350-Public Schools</v>
          </cell>
        </row>
        <row r="568">
          <cell r="N568" t="str">
            <v>215010</v>
          </cell>
          <cell r="W568" t="str">
            <v>350-Public Schools</v>
          </cell>
        </row>
        <row r="569">
          <cell r="N569" t="str">
            <v>215010</v>
          </cell>
          <cell r="W569" t="str">
            <v>350-Public Schools</v>
          </cell>
        </row>
        <row r="570">
          <cell r="N570" t="str">
            <v>215010</v>
          </cell>
          <cell r="W570" t="str">
            <v>350-Public Schools</v>
          </cell>
        </row>
        <row r="571">
          <cell r="N571" t="str">
            <v>215010</v>
          </cell>
          <cell r="W571" t="str">
            <v>350-Public Schools</v>
          </cell>
        </row>
        <row r="572">
          <cell r="N572" t="str">
            <v>215010</v>
          </cell>
          <cell r="W572" t="str">
            <v>350-Public Schools</v>
          </cell>
        </row>
        <row r="573">
          <cell r="N573" t="str">
            <v>215010</v>
          </cell>
          <cell r="W573" t="str">
            <v>350-Public Schools</v>
          </cell>
        </row>
        <row r="574">
          <cell r="N574" t="str">
            <v>215010</v>
          </cell>
          <cell r="W574" t="str">
            <v>350-Public Schools</v>
          </cell>
        </row>
        <row r="575">
          <cell r="N575" t="str">
            <v>215010</v>
          </cell>
          <cell r="W575" t="str">
            <v>350-Public Schools</v>
          </cell>
        </row>
        <row r="576">
          <cell r="N576" t="str">
            <v>215010</v>
          </cell>
          <cell r="W576" t="str">
            <v>350-Public Schools</v>
          </cell>
        </row>
        <row r="577">
          <cell r="N577" t="str">
            <v>215030</v>
          </cell>
          <cell r="W577" t="str">
            <v>350-Public Schools</v>
          </cell>
        </row>
        <row r="578">
          <cell r="N578" t="str">
            <v>215030</v>
          </cell>
          <cell r="W578" t="str">
            <v>350-Supt of Public Instruction</v>
          </cell>
        </row>
        <row r="579">
          <cell r="N579" t="str">
            <v>215030</v>
          </cell>
          <cell r="W579" t="str">
            <v>350-Supt of Public Instruction</v>
          </cell>
        </row>
        <row r="580">
          <cell r="N580" t="str">
            <v>215030</v>
          </cell>
          <cell r="W580" t="str">
            <v>350-Supt of Public Instruction</v>
          </cell>
        </row>
        <row r="581">
          <cell r="N581" t="str">
            <v>215030</v>
          </cell>
          <cell r="W581" t="str">
            <v>350-Supt of Public Instruction</v>
          </cell>
        </row>
        <row r="582">
          <cell r="N582" t="str">
            <v>215030</v>
          </cell>
          <cell r="W582" t="str">
            <v>350-Supt of Public Instruction</v>
          </cell>
        </row>
        <row r="583">
          <cell r="N583" t="str">
            <v>215040</v>
          </cell>
          <cell r="W583" t="str">
            <v>350-Supt of Public Instruction</v>
          </cell>
        </row>
        <row r="584">
          <cell r="N584" t="str">
            <v>215040</v>
          </cell>
          <cell r="W584" t="str">
            <v>350-Supt of Public Instruction</v>
          </cell>
        </row>
        <row r="585">
          <cell r="N585" t="str">
            <v>215040</v>
          </cell>
          <cell r="W585" t="str">
            <v>350-Supt of Public Instruction</v>
          </cell>
        </row>
        <row r="586">
          <cell r="N586" t="str">
            <v>215040</v>
          </cell>
          <cell r="W586" t="str">
            <v>350-Supt of Public Instruction</v>
          </cell>
        </row>
        <row r="587">
          <cell r="N587" t="str">
            <v>215040</v>
          </cell>
          <cell r="W587" t="str">
            <v>350-Supt of Public Instruction</v>
          </cell>
        </row>
        <row r="588">
          <cell r="N588" t="str">
            <v>215040</v>
          </cell>
          <cell r="W588" t="str">
            <v>350-Supt of Public Instruction</v>
          </cell>
        </row>
        <row r="589">
          <cell r="N589" t="str">
            <v>215040</v>
          </cell>
          <cell r="W589" t="str">
            <v>350-Supt of Public Instruction</v>
          </cell>
        </row>
        <row r="590">
          <cell r="N590" t="str">
            <v>215050</v>
          </cell>
          <cell r="W590" t="str">
            <v>350-Supt of Public Instruction</v>
          </cell>
        </row>
        <row r="591">
          <cell r="N591" t="str">
            <v>215060</v>
          </cell>
          <cell r="W591" t="str">
            <v>350-Supt of Public Instruction</v>
          </cell>
        </row>
        <row r="592">
          <cell r="N592" t="str">
            <v>225010</v>
          </cell>
          <cell r="W592" t="str">
            <v>350-Supt of Public Instruction</v>
          </cell>
        </row>
        <row r="593">
          <cell r="N593" t="str">
            <v>225010</v>
          </cell>
          <cell r="W593" t="str">
            <v>350-Supt of Public Instruction</v>
          </cell>
        </row>
        <row r="594">
          <cell r="N594" t="str">
            <v>225010</v>
          </cell>
          <cell r="W594" t="str">
            <v>351-State School for the Blind</v>
          </cell>
        </row>
        <row r="595">
          <cell r="N595" t="str">
            <v>225010</v>
          </cell>
          <cell r="W595" t="str">
            <v>351-State School for the Blind</v>
          </cell>
        </row>
        <row r="596">
          <cell r="N596" t="str">
            <v>225010</v>
          </cell>
          <cell r="W596" t="str">
            <v>351-State School for the Blind</v>
          </cell>
        </row>
        <row r="597">
          <cell r="N597" t="str">
            <v>225020</v>
          </cell>
          <cell r="W597" t="str">
            <v>351-State School for the Blind</v>
          </cell>
        </row>
        <row r="598">
          <cell r="N598" t="str">
            <v>225020</v>
          </cell>
          <cell r="W598" t="str">
            <v>351-State School for the Blind</v>
          </cell>
        </row>
        <row r="599">
          <cell r="N599" t="str">
            <v>225020</v>
          </cell>
          <cell r="W599" t="str">
            <v>351-State School for the Blind</v>
          </cell>
        </row>
        <row r="600">
          <cell r="N600" t="str">
            <v>225020</v>
          </cell>
          <cell r="W600" t="str">
            <v>353-Childhood Deafness &amp; Hearing Loss</v>
          </cell>
        </row>
        <row r="601">
          <cell r="N601" t="str">
            <v>225020</v>
          </cell>
          <cell r="W601" t="str">
            <v>353-Childhood Deafness &amp; Hearing Loss</v>
          </cell>
        </row>
        <row r="602">
          <cell r="N602" t="str">
            <v>225020</v>
          </cell>
          <cell r="W602" t="str">
            <v>353-Childhood Deafness &amp; Hearing Loss</v>
          </cell>
        </row>
        <row r="603">
          <cell r="N603" t="str">
            <v>225030</v>
          </cell>
          <cell r="W603" t="str">
            <v>353-Childhood Deafness &amp; Hearing Loss</v>
          </cell>
        </row>
        <row r="604">
          <cell r="N604" t="str">
            <v>225030</v>
          </cell>
          <cell r="W604" t="str">
            <v>353-State School for the Deaf</v>
          </cell>
        </row>
        <row r="605">
          <cell r="N605" t="str">
            <v>225030</v>
          </cell>
          <cell r="W605" t="str">
            <v>353-State School for the Deaf</v>
          </cell>
        </row>
        <row r="606">
          <cell r="N606" t="str">
            <v>225030</v>
          </cell>
          <cell r="W606" t="str">
            <v>353-State School for the Deaf</v>
          </cell>
        </row>
        <row r="607">
          <cell r="N607" t="str">
            <v>225030</v>
          </cell>
          <cell r="W607" t="str">
            <v>353-State School for the Deaf</v>
          </cell>
        </row>
        <row r="608">
          <cell r="N608" t="str">
            <v>225030</v>
          </cell>
          <cell r="W608" t="str">
            <v>354-Workforce Trng &amp; Educ Coord Board</v>
          </cell>
        </row>
        <row r="609">
          <cell r="N609" t="str">
            <v>225030</v>
          </cell>
          <cell r="W609" t="str">
            <v>354-Workforce Trng &amp; Educ Coord Board</v>
          </cell>
        </row>
        <row r="610">
          <cell r="N610" t="str">
            <v>225030</v>
          </cell>
          <cell r="W610" t="str">
            <v>354-Workforce Trng &amp; Educ Coord Board</v>
          </cell>
        </row>
        <row r="611">
          <cell r="N611" t="str">
            <v>225900</v>
          </cell>
          <cell r="W611" t="str">
            <v>354-Workforce Trng &amp; Educ Coord Board</v>
          </cell>
        </row>
        <row r="612">
          <cell r="N612" t="str">
            <v>225900</v>
          </cell>
          <cell r="W612" t="str">
            <v>354-Workforce Trng &amp; Educ Coord Board</v>
          </cell>
        </row>
        <row r="613">
          <cell r="N613" t="str">
            <v>227010</v>
          </cell>
          <cell r="W613" t="str">
            <v>354-Workforce Trng &amp; Educ Coord Board</v>
          </cell>
        </row>
        <row r="614">
          <cell r="N614" t="str">
            <v>227010</v>
          </cell>
          <cell r="W614" t="str">
            <v>355-Archaeology &amp; Historic Preservation</v>
          </cell>
        </row>
        <row r="615">
          <cell r="N615" t="str">
            <v>227010</v>
          </cell>
          <cell r="W615" t="str">
            <v>355-Archaeology &amp; Historic Preservation</v>
          </cell>
        </row>
        <row r="616">
          <cell r="N616" t="str">
            <v>227010</v>
          </cell>
          <cell r="W616" t="str">
            <v>355-Archaeology &amp; Historic Preservation</v>
          </cell>
        </row>
        <row r="617">
          <cell r="N617" t="str">
            <v>227010</v>
          </cell>
          <cell r="W617" t="str">
            <v>355-Archaeology &amp; Historic Preservation</v>
          </cell>
        </row>
        <row r="618">
          <cell r="N618" t="str">
            <v>227010</v>
          </cell>
          <cell r="W618" t="str">
            <v>355-Archaeology &amp; Historic Preservation</v>
          </cell>
        </row>
        <row r="619">
          <cell r="N619" t="str">
            <v>227010</v>
          </cell>
          <cell r="W619" t="str">
            <v>355-Archaeology &amp; Historic Preservation</v>
          </cell>
        </row>
        <row r="620">
          <cell r="N620" t="str">
            <v>227010</v>
          </cell>
          <cell r="W620" t="str">
            <v>356-Life Sciences Discovery Fund Auth</v>
          </cell>
        </row>
        <row r="621">
          <cell r="N621" t="str">
            <v>227010</v>
          </cell>
          <cell r="W621" t="str">
            <v>357-Department of Early Learning</v>
          </cell>
        </row>
        <row r="622">
          <cell r="N622" t="str">
            <v>227020</v>
          </cell>
          <cell r="W622" t="str">
            <v>357-Department of Early Learning</v>
          </cell>
        </row>
        <row r="623">
          <cell r="N623" t="str">
            <v>227900</v>
          </cell>
          <cell r="W623" t="str">
            <v>357-Department of Early Learning</v>
          </cell>
        </row>
        <row r="624">
          <cell r="N624" t="str">
            <v>228010</v>
          </cell>
          <cell r="W624" t="str">
            <v>357-Department of Early Learning</v>
          </cell>
        </row>
        <row r="625">
          <cell r="N625" t="str">
            <v>228010</v>
          </cell>
          <cell r="W625" t="str">
            <v>357-Department of Early Learning</v>
          </cell>
        </row>
        <row r="626">
          <cell r="N626" t="str">
            <v>228010</v>
          </cell>
          <cell r="W626" t="str">
            <v>357-Department of Early Learning</v>
          </cell>
        </row>
        <row r="627">
          <cell r="N627" t="str">
            <v>228010</v>
          </cell>
          <cell r="W627" t="str">
            <v>357-Department of Early Learning</v>
          </cell>
        </row>
        <row r="628">
          <cell r="N628" t="str">
            <v>228010</v>
          </cell>
          <cell r="W628" t="str">
            <v>357-Department of Early Learning</v>
          </cell>
        </row>
        <row r="629">
          <cell r="N629" t="str">
            <v>228010</v>
          </cell>
          <cell r="W629" t="str">
            <v>360-University of Washington</v>
          </cell>
        </row>
        <row r="630">
          <cell r="N630" t="str">
            <v>228010</v>
          </cell>
          <cell r="W630" t="str">
            <v>360-University of Washington</v>
          </cell>
        </row>
        <row r="631">
          <cell r="N631" t="str">
            <v>228010</v>
          </cell>
          <cell r="W631" t="str">
            <v>360-University of Washington</v>
          </cell>
        </row>
        <row r="632">
          <cell r="N632" t="str">
            <v>228010</v>
          </cell>
          <cell r="W632" t="str">
            <v>360-University of Washington</v>
          </cell>
        </row>
        <row r="633">
          <cell r="N633" t="str">
            <v>228010</v>
          </cell>
          <cell r="W633" t="str">
            <v>360-University of Washington</v>
          </cell>
        </row>
        <row r="634">
          <cell r="N634" t="str">
            <v>228010</v>
          </cell>
          <cell r="W634" t="str">
            <v>360-University of Washington</v>
          </cell>
        </row>
        <row r="635">
          <cell r="N635" t="str">
            <v>228010</v>
          </cell>
          <cell r="W635" t="str">
            <v>360-University of Washington</v>
          </cell>
        </row>
        <row r="636">
          <cell r="N636" t="str">
            <v>228010</v>
          </cell>
          <cell r="W636" t="str">
            <v>360-University of Washington</v>
          </cell>
        </row>
        <row r="637">
          <cell r="N637" t="str">
            <v>228010</v>
          </cell>
          <cell r="W637" t="str">
            <v>360-University of Washington</v>
          </cell>
        </row>
        <row r="638">
          <cell r="N638" t="str">
            <v>228010</v>
          </cell>
          <cell r="W638" t="str">
            <v>360-University of Washington</v>
          </cell>
        </row>
        <row r="639">
          <cell r="N639" t="str">
            <v>228010</v>
          </cell>
          <cell r="W639" t="str">
            <v>360-University of Washington</v>
          </cell>
        </row>
        <row r="640">
          <cell r="N640" t="str">
            <v>228010</v>
          </cell>
          <cell r="W640" t="str">
            <v>360-University of Washington</v>
          </cell>
        </row>
        <row r="641">
          <cell r="N641" t="str">
            <v>228010</v>
          </cell>
          <cell r="W641" t="str">
            <v>360-University of Washington</v>
          </cell>
        </row>
        <row r="642">
          <cell r="N642" t="str">
            <v>228010</v>
          </cell>
          <cell r="W642" t="str">
            <v>360-University of Washington</v>
          </cell>
        </row>
        <row r="643">
          <cell r="N643" t="str">
            <v>228010</v>
          </cell>
          <cell r="W643" t="str">
            <v>360-University of Washington</v>
          </cell>
        </row>
        <row r="644">
          <cell r="N644" t="str">
            <v>228010</v>
          </cell>
          <cell r="W644" t="str">
            <v>360-University of Washington</v>
          </cell>
        </row>
        <row r="645">
          <cell r="N645" t="str">
            <v>228010</v>
          </cell>
          <cell r="W645" t="str">
            <v>360-University of Washington</v>
          </cell>
        </row>
        <row r="646">
          <cell r="N646" t="str">
            <v>228010</v>
          </cell>
          <cell r="W646" t="str">
            <v>360-University of Washington</v>
          </cell>
        </row>
        <row r="647">
          <cell r="N647" t="str">
            <v>228010</v>
          </cell>
          <cell r="W647" t="str">
            <v>360-University of Washington</v>
          </cell>
        </row>
        <row r="648">
          <cell r="N648" t="str">
            <v>228010</v>
          </cell>
          <cell r="W648" t="str">
            <v>360-University of Washington</v>
          </cell>
        </row>
        <row r="649">
          <cell r="N649" t="str">
            <v>228010</v>
          </cell>
          <cell r="W649" t="str">
            <v>360-University of Washington</v>
          </cell>
        </row>
        <row r="650">
          <cell r="N650" t="str">
            <v>228010</v>
          </cell>
          <cell r="W650" t="str">
            <v>360-University of Washington</v>
          </cell>
        </row>
        <row r="651">
          <cell r="N651" t="str">
            <v>228010</v>
          </cell>
          <cell r="W651" t="str">
            <v>360-University of Washington</v>
          </cell>
        </row>
        <row r="652">
          <cell r="N652" t="str">
            <v>228010</v>
          </cell>
          <cell r="W652" t="str">
            <v>360-University of Washington</v>
          </cell>
        </row>
        <row r="653">
          <cell r="N653" t="str">
            <v>228010</v>
          </cell>
          <cell r="W653" t="str">
            <v>360-University of Washington</v>
          </cell>
        </row>
        <row r="654">
          <cell r="N654" t="str">
            <v>228010</v>
          </cell>
          <cell r="W654" t="str">
            <v>360-University of Washington</v>
          </cell>
        </row>
        <row r="655">
          <cell r="N655" t="str">
            <v>235010</v>
          </cell>
          <cell r="W655" t="str">
            <v>360-University of Washington</v>
          </cell>
        </row>
        <row r="656">
          <cell r="N656" t="str">
            <v>235010</v>
          </cell>
          <cell r="W656" t="str">
            <v>360-University of Washington</v>
          </cell>
        </row>
        <row r="657">
          <cell r="N657" t="str">
            <v>235010</v>
          </cell>
          <cell r="W657" t="str">
            <v>365-Washington State University</v>
          </cell>
        </row>
        <row r="658">
          <cell r="N658" t="str">
            <v>235010</v>
          </cell>
          <cell r="W658" t="str">
            <v>365-Washington State University</v>
          </cell>
        </row>
        <row r="659">
          <cell r="N659" t="str">
            <v>235010</v>
          </cell>
          <cell r="W659" t="str">
            <v>365-Washington State University</v>
          </cell>
        </row>
        <row r="660">
          <cell r="N660" t="str">
            <v>235010</v>
          </cell>
          <cell r="W660" t="str">
            <v>365-Washington State University</v>
          </cell>
        </row>
        <row r="661">
          <cell r="N661" t="str">
            <v>235010</v>
          </cell>
          <cell r="W661" t="str">
            <v>365-Washington State University</v>
          </cell>
        </row>
        <row r="662">
          <cell r="N662" t="str">
            <v>235010</v>
          </cell>
          <cell r="W662" t="str">
            <v>365-Washington State University</v>
          </cell>
        </row>
        <row r="663">
          <cell r="N663" t="str">
            <v>235010</v>
          </cell>
          <cell r="W663" t="str">
            <v>365-Washington State University</v>
          </cell>
        </row>
        <row r="664">
          <cell r="N664" t="str">
            <v>235010</v>
          </cell>
          <cell r="W664" t="str">
            <v>365-Washington State University</v>
          </cell>
        </row>
        <row r="665">
          <cell r="N665" t="str">
            <v>235010</v>
          </cell>
          <cell r="W665" t="str">
            <v>365-Washington State University</v>
          </cell>
        </row>
        <row r="666">
          <cell r="N666" t="str">
            <v>235010</v>
          </cell>
          <cell r="W666" t="str">
            <v>365-Washington State University</v>
          </cell>
        </row>
        <row r="667">
          <cell r="N667" t="str">
            <v>235010</v>
          </cell>
          <cell r="W667" t="str">
            <v>365-Washington State University</v>
          </cell>
        </row>
        <row r="668">
          <cell r="N668" t="str">
            <v>235010</v>
          </cell>
          <cell r="W668" t="str">
            <v>365-Washington State University</v>
          </cell>
        </row>
        <row r="669">
          <cell r="N669" t="str">
            <v>235010</v>
          </cell>
          <cell r="W669" t="str">
            <v>365-Washington State University</v>
          </cell>
        </row>
        <row r="670">
          <cell r="N670" t="str">
            <v>235010</v>
          </cell>
          <cell r="W670" t="str">
            <v>365-Washington State University</v>
          </cell>
        </row>
        <row r="671">
          <cell r="N671" t="str">
            <v>235010</v>
          </cell>
          <cell r="W671" t="str">
            <v>365-Washington State University</v>
          </cell>
        </row>
        <row r="672">
          <cell r="N672" t="str">
            <v>235010</v>
          </cell>
          <cell r="W672" t="str">
            <v>365-Washington State University</v>
          </cell>
        </row>
        <row r="673">
          <cell r="N673" t="str">
            <v>235010</v>
          </cell>
          <cell r="W673" t="str">
            <v>365-Washington State University</v>
          </cell>
        </row>
        <row r="674">
          <cell r="N674" t="str">
            <v>235010</v>
          </cell>
          <cell r="W674" t="str">
            <v>365-Washington State University</v>
          </cell>
        </row>
        <row r="675">
          <cell r="N675" t="str">
            <v>235010</v>
          </cell>
          <cell r="W675" t="str">
            <v>365-Washington State University</v>
          </cell>
        </row>
        <row r="676">
          <cell r="N676" t="str">
            <v>235010</v>
          </cell>
          <cell r="W676" t="str">
            <v>365-Washington State University</v>
          </cell>
        </row>
        <row r="677">
          <cell r="N677" t="str">
            <v>235010</v>
          </cell>
          <cell r="W677" t="str">
            <v>365-Washington State University</v>
          </cell>
        </row>
        <row r="678">
          <cell r="N678" t="str">
            <v>235020</v>
          </cell>
          <cell r="W678" t="str">
            <v>365-Washington State University</v>
          </cell>
        </row>
        <row r="679">
          <cell r="N679" t="str">
            <v>235020</v>
          </cell>
          <cell r="W679" t="str">
            <v>365-Washington State University</v>
          </cell>
        </row>
        <row r="680">
          <cell r="N680" t="str">
            <v>235020</v>
          </cell>
          <cell r="W680" t="str">
            <v>370-Eastern Washington University</v>
          </cell>
        </row>
        <row r="681">
          <cell r="N681" t="str">
            <v>235020</v>
          </cell>
          <cell r="W681" t="str">
            <v>370-Eastern Washington University</v>
          </cell>
        </row>
        <row r="682">
          <cell r="N682" t="str">
            <v>235020</v>
          </cell>
          <cell r="W682" t="str">
            <v>370-Eastern Washington University</v>
          </cell>
        </row>
        <row r="683">
          <cell r="N683" t="str">
            <v>235020</v>
          </cell>
          <cell r="W683" t="str">
            <v>370-Eastern Washington University</v>
          </cell>
        </row>
        <row r="684">
          <cell r="N684" t="str">
            <v>235020</v>
          </cell>
          <cell r="W684" t="str">
            <v>370-Eastern Washington University</v>
          </cell>
        </row>
        <row r="685">
          <cell r="N685" t="str">
            <v>235020</v>
          </cell>
          <cell r="W685" t="str">
            <v>370-Eastern Washington University</v>
          </cell>
        </row>
        <row r="686">
          <cell r="N686" t="str">
            <v>235020</v>
          </cell>
          <cell r="W686" t="str">
            <v>370-Eastern Washington University</v>
          </cell>
        </row>
        <row r="687">
          <cell r="N687" t="str">
            <v>235020</v>
          </cell>
          <cell r="W687" t="str">
            <v>370-Eastern Washington University</v>
          </cell>
        </row>
        <row r="688">
          <cell r="N688" t="str">
            <v>235020</v>
          </cell>
          <cell r="W688" t="str">
            <v>370-Eastern Washington University</v>
          </cell>
        </row>
        <row r="689">
          <cell r="N689" t="str">
            <v>235020</v>
          </cell>
          <cell r="W689" t="str">
            <v>370-Eastern Washington University</v>
          </cell>
        </row>
        <row r="690">
          <cell r="N690" t="str">
            <v>235020</v>
          </cell>
          <cell r="W690" t="str">
            <v>370-Eastern Washington University</v>
          </cell>
        </row>
        <row r="691">
          <cell r="N691" t="str">
            <v>235020</v>
          </cell>
          <cell r="W691" t="str">
            <v>370-Eastern Washington University</v>
          </cell>
        </row>
        <row r="692">
          <cell r="N692" t="str">
            <v>235020</v>
          </cell>
          <cell r="W692" t="str">
            <v>370-Eastern Washington University</v>
          </cell>
        </row>
        <row r="693">
          <cell r="N693" t="str">
            <v>235020</v>
          </cell>
          <cell r="W693" t="str">
            <v>370-Eastern Washington University</v>
          </cell>
        </row>
        <row r="694">
          <cell r="N694" t="str">
            <v>235020</v>
          </cell>
          <cell r="W694" t="str">
            <v>370-Eastern Washington University</v>
          </cell>
        </row>
        <row r="695">
          <cell r="N695" t="str">
            <v>235020</v>
          </cell>
          <cell r="W695" t="str">
            <v>370-Eastern Washington University</v>
          </cell>
        </row>
        <row r="696">
          <cell r="N696" t="str">
            <v>235020</v>
          </cell>
          <cell r="W696" t="str">
            <v>370-Eastern Washington University</v>
          </cell>
        </row>
        <row r="697">
          <cell r="N697" t="str">
            <v>235020</v>
          </cell>
          <cell r="W697" t="str">
            <v>370-Eastern Washington University</v>
          </cell>
        </row>
        <row r="698">
          <cell r="N698" t="str">
            <v>235020</v>
          </cell>
          <cell r="W698" t="str">
            <v>375-Central Washington University</v>
          </cell>
        </row>
        <row r="699">
          <cell r="N699" t="str">
            <v>235020</v>
          </cell>
          <cell r="W699" t="str">
            <v>375-Central Washington University</v>
          </cell>
        </row>
        <row r="700">
          <cell r="N700" t="str">
            <v>235020</v>
          </cell>
          <cell r="W700" t="str">
            <v>375-Central Washington University</v>
          </cell>
        </row>
        <row r="701">
          <cell r="N701" t="str">
            <v>235020</v>
          </cell>
          <cell r="W701" t="str">
            <v>375-Central Washington University</v>
          </cell>
        </row>
        <row r="702">
          <cell r="N702" t="str">
            <v>235020</v>
          </cell>
          <cell r="W702" t="str">
            <v>375-Central Washington University</v>
          </cell>
        </row>
        <row r="703">
          <cell r="N703" t="str">
            <v>235020</v>
          </cell>
          <cell r="W703" t="str">
            <v>375-Central Washington University</v>
          </cell>
        </row>
        <row r="704">
          <cell r="N704" t="str">
            <v>235020</v>
          </cell>
          <cell r="W704" t="str">
            <v>375-Central Washington University</v>
          </cell>
        </row>
        <row r="705">
          <cell r="N705" t="str">
            <v>235020</v>
          </cell>
          <cell r="W705" t="str">
            <v>375-Central Washington University</v>
          </cell>
        </row>
        <row r="706">
          <cell r="N706" t="str">
            <v>235020</v>
          </cell>
          <cell r="W706" t="str">
            <v>375-Central Washington University</v>
          </cell>
        </row>
        <row r="707">
          <cell r="N707" t="str">
            <v>235020</v>
          </cell>
          <cell r="W707" t="str">
            <v>375-Central Washington University</v>
          </cell>
        </row>
        <row r="708">
          <cell r="N708" t="str">
            <v>235020</v>
          </cell>
          <cell r="W708" t="str">
            <v>375-Central Washington University</v>
          </cell>
        </row>
        <row r="709">
          <cell r="N709" t="str">
            <v>235020</v>
          </cell>
          <cell r="W709" t="str">
            <v>375-Central Washington University</v>
          </cell>
        </row>
        <row r="710">
          <cell r="N710" t="str">
            <v>235030</v>
          </cell>
          <cell r="W710" t="str">
            <v>375-Central Washington University</v>
          </cell>
        </row>
        <row r="711">
          <cell r="N711" t="str">
            <v>235030</v>
          </cell>
          <cell r="W711" t="str">
            <v>375-Central Washington University</v>
          </cell>
        </row>
        <row r="712">
          <cell r="N712" t="str">
            <v>235030</v>
          </cell>
          <cell r="W712" t="str">
            <v>375-Central Washington University</v>
          </cell>
        </row>
        <row r="713">
          <cell r="N713" t="str">
            <v>235030</v>
          </cell>
          <cell r="W713" t="str">
            <v>375-Central Washington University</v>
          </cell>
        </row>
        <row r="714">
          <cell r="N714" t="str">
            <v>235030</v>
          </cell>
          <cell r="W714" t="str">
            <v>375-Central Washington University</v>
          </cell>
        </row>
        <row r="715">
          <cell r="N715" t="str">
            <v>235030</v>
          </cell>
          <cell r="W715" t="str">
            <v>375-Central Washington University</v>
          </cell>
        </row>
        <row r="716">
          <cell r="N716" t="str">
            <v>235030</v>
          </cell>
          <cell r="W716" t="str">
            <v>375-Central Washington University</v>
          </cell>
        </row>
        <row r="717">
          <cell r="N717" t="str">
            <v>235030</v>
          </cell>
          <cell r="W717" t="str">
            <v>375-Central Washington University</v>
          </cell>
        </row>
        <row r="718">
          <cell r="N718" t="str">
            <v>235030</v>
          </cell>
          <cell r="W718" t="str">
            <v>376-The Evergreen State College</v>
          </cell>
        </row>
        <row r="719">
          <cell r="N719" t="str">
            <v>235030</v>
          </cell>
          <cell r="W719" t="str">
            <v>376-The Evergreen State College</v>
          </cell>
        </row>
        <row r="720">
          <cell r="N720" t="str">
            <v>235030</v>
          </cell>
          <cell r="W720" t="str">
            <v>376-The Evergreen State College</v>
          </cell>
        </row>
        <row r="721">
          <cell r="N721" t="str">
            <v>235040</v>
          </cell>
          <cell r="W721" t="str">
            <v>376-The Evergreen State College</v>
          </cell>
        </row>
        <row r="722">
          <cell r="N722" t="str">
            <v>235040</v>
          </cell>
          <cell r="W722" t="str">
            <v>376-The Evergreen State College</v>
          </cell>
        </row>
        <row r="723">
          <cell r="N723" t="str">
            <v>235040</v>
          </cell>
          <cell r="W723" t="str">
            <v>376-The Evergreen State College</v>
          </cell>
        </row>
        <row r="724">
          <cell r="N724" t="str">
            <v>235040</v>
          </cell>
          <cell r="W724" t="str">
            <v>376-The Evergreen State College</v>
          </cell>
        </row>
        <row r="725">
          <cell r="N725" t="str">
            <v>235040</v>
          </cell>
          <cell r="W725" t="str">
            <v>376-The Evergreen State College</v>
          </cell>
        </row>
        <row r="726">
          <cell r="N726" t="str">
            <v>235040</v>
          </cell>
          <cell r="W726" t="str">
            <v>376-The Evergreen State College</v>
          </cell>
        </row>
        <row r="727">
          <cell r="N727" t="str">
            <v>235040</v>
          </cell>
          <cell r="W727" t="str">
            <v>376-The Evergreen State College</v>
          </cell>
        </row>
        <row r="728">
          <cell r="N728" t="str">
            <v>235040</v>
          </cell>
          <cell r="W728" t="str">
            <v>376-The Evergreen State College</v>
          </cell>
        </row>
        <row r="729">
          <cell r="N729" t="str">
            <v>235040</v>
          </cell>
          <cell r="W729" t="str">
            <v>376-The Evergreen State College</v>
          </cell>
        </row>
        <row r="730">
          <cell r="N730" t="str">
            <v>235040</v>
          </cell>
          <cell r="W730" t="str">
            <v>376-The Evergreen State College</v>
          </cell>
        </row>
        <row r="731">
          <cell r="N731" t="str">
            <v>235040</v>
          </cell>
          <cell r="W731" t="str">
            <v>376-The Evergreen State College</v>
          </cell>
        </row>
        <row r="732">
          <cell r="N732" t="str">
            <v>235040</v>
          </cell>
          <cell r="W732" t="str">
            <v>376-The Evergreen State College</v>
          </cell>
        </row>
        <row r="733">
          <cell r="N733" t="str">
            <v>235040</v>
          </cell>
          <cell r="W733" t="str">
            <v>376-The Evergreen State College</v>
          </cell>
        </row>
        <row r="734">
          <cell r="N734" t="str">
            <v>235040</v>
          </cell>
          <cell r="W734" t="str">
            <v>376-The Evergreen State College</v>
          </cell>
        </row>
        <row r="735">
          <cell r="N735" t="str">
            <v>235040</v>
          </cell>
          <cell r="W735" t="str">
            <v>376-The Evergreen State College</v>
          </cell>
        </row>
        <row r="736">
          <cell r="N736" t="str">
            <v>235040</v>
          </cell>
          <cell r="W736" t="str">
            <v>376-The Evergreen State College</v>
          </cell>
        </row>
        <row r="737">
          <cell r="N737" t="str">
            <v>235040</v>
          </cell>
          <cell r="W737" t="str">
            <v>377-Spokane Intercoll Rsch &amp; Tech Inst</v>
          </cell>
        </row>
        <row r="738">
          <cell r="N738" t="str">
            <v>235040</v>
          </cell>
          <cell r="W738" t="str">
            <v>377-Spokane Intercoll Rsch &amp; Tech Inst</v>
          </cell>
        </row>
        <row r="739">
          <cell r="N739" t="str">
            <v>235040</v>
          </cell>
          <cell r="W739" t="str">
            <v>380-Western Washington University</v>
          </cell>
        </row>
        <row r="740">
          <cell r="N740" t="str">
            <v>235060</v>
          </cell>
          <cell r="W740" t="str">
            <v>380-Western Washington University</v>
          </cell>
        </row>
        <row r="741">
          <cell r="N741" t="str">
            <v>235060</v>
          </cell>
          <cell r="W741" t="str">
            <v>380-Western Washington University</v>
          </cell>
        </row>
        <row r="742">
          <cell r="N742" t="str">
            <v>235060</v>
          </cell>
          <cell r="W742" t="str">
            <v>380-Western Washington University</v>
          </cell>
        </row>
        <row r="743">
          <cell r="N743" t="str">
            <v>235060</v>
          </cell>
          <cell r="W743" t="str">
            <v>380-Western Washington University</v>
          </cell>
        </row>
        <row r="744">
          <cell r="N744" t="str">
            <v>235060</v>
          </cell>
          <cell r="W744" t="str">
            <v>380-Western Washington University</v>
          </cell>
        </row>
        <row r="745">
          <cell r="N745" t="str">
            <v>235060</v>
          </cell>
          <cell r="W745" t="str">
            <v>380-Western Washington University</v>
          </cell>
        </row>
        <row r="746">
          <cell r="N746" t="str">
            <v>235060</v>
          </cell>
          <cell r="W746" t="str">
            <v>380-Western Washington University</v>
          </cell>
        </row>
        <row r="747">
          <cell r="N747" t="str">
            <v>235060</v>
          </cell>
          <cell r="W747" t="str">
            <v>380-Western Washington University</v>
          </cell>
        </row>
        <row r="748">
          <cell r="N748" t="str">
            <v>235060</v>
          </cell>
          <cell r="W748" t="str">
            <v>380-Western Washington University</v>
          </cell>
        </row>
        <row r="749">
          <cell r="N749" t="str">
            <v>235060</v>
          </cell>
          <cell r="W749" t="str">
            <v>380-Western Washington University</v>
          </cell>
        </row>
        <row r="750">
          <cell r="N750" t="str">
            <v>235060</v>
          </cell>
          <cell r="W750" t="str">
            <v>380-Western Washington University</v>
          </cell>
        </row>
        <row r="751">
          <cell r="N751" t="str">
            <v>235060</v>
          </cell>
          <cell r="W751" t="str">
            <v>380-Western Washington University</v>
          </cell>
        </row>
        <row r="752">
          <cell r="N752" t="str">
            <v>235060</v>
          </cell>
          <cell r="W752" t="str">
            <v>380-Western Washington University</v>
          </cell>
        </row>
        <row r="753">
          <cell r="N753" t="str">
            <v>235060</v>
          </cell>
          <cell r="W753" t="str">
            <v>380-Western Washington University</v>
          </cell>
        </row>
        <row r="754">
          <cell r="N754" t="str">
            <v>235060</v>
          </cell>
          <cell r="W754" t="str">
            <v>380-Western Washington University</v>
          </cell>
        </row>
        <row r="755">
          <cell r="N755" t="str">
            <v>235060</v>
          </cell>
          <cell r="W755" t="str">
            <v>380-Western Washington University</v>
          </cell>
        </row>
        <row r="756">
          <cell r="N756" t="str">
            <v>235060</v>
          </cell>
          <cell r="W756" t="str">
            <v>380-Western Washington University</v>
          </cell>
        </row>
        <row r="757">
          <cell r="N757" t="str">
            <v>235060</v>
          </cell>
          <cell r="W757" t="str">
            <v>380-Western Washington University</v>
          </cell>
        </row>
        <row r="758">
          <cell r="N758" t="str">
            <v>235060</v>
          </cell>
          <cell r="W758" t="str">
            <v>380-Western Washington University</v>
          </cell>
        </row>
        <row r="759">
          <cell r="N759" t="str">
            <v>235060</v>
          </cell>
          <cell r="W759" t="str">
            <v>380-Western Washington University</v>
          </cell>
        </row>
        <row r="760">
          <cell r="N760" t="str">
            <v>235060</v>
          </cell>
          <cell r="W760" t="str">
            <v>380-Western Washington University</v>
          </cell>
        </row>
        <row r="761">
          <cell r="N761" t="str">
            <v>235060</v>
          </cell>
          <cell r="W761" t="str">
            <v>380-Western Washington University</v>
          </cell>
        </row>
        <row r="762">
          <cell r="N762" t="str">
            <v>235060</v>
          </cell>
          <cell r="W762" t="str">
            <v>380-Western Washington University</v>
          </cell>
        </row>
        <row r="763">
          <cell r="N763" t="str">
            <v>235060</v>
          </cell>
          <cell r="W763" t="str">
            <v>380-Western Washington University</v>
          </cell>
        </row>
        <row r="764">
          <cell r="N764" t="str">
            <v>235060</v>
          </cell>
          <cell r="W764" t="str">
            <v>380-Western Washington University</v>
          </cell>
        </row>
        <row r="765">
          <cell r="N765" t="str">
            <v>235060</v>
          </cell>
          <cell r="W765" t="str">
            <v>387-Washington State Arts Commission</v>
          </cell>
        </row>
        <row r="766">
          <cell r="N766" t="str">
            <v>235060</v>
          </cell>
          <cell r="W766" t="str">
            <v>387-Washington State Arts Commission</v>
          </cell>
        </row>
        <row r="767">
          <cell r="N767" t="str">
            <v>235060</v>
          </cell>
          <cell r="W767" t="str">
            <v>387-Washington State Arts Commission</v>
          </cell>
        </row>
        <row r="768">
          <cell r="N768" t="str">
            <v>235080</v>
          </cell>
          <cell r="W768" t="str">
            <v>387-Washington State Arts Commission</v>
          </cell>
        </row>
        <row r="769">
          <cell r="N769" t="str">
            <v>235080</v>
          </cell>
          <cell r="W769" t="str">
            <v>387-Washington State Arts Commission</v>
          </cell>
        </row>
        <row r="770">
          <cell r="N770" t="str">
            <v>235080</v>
          </cell>
          <cell r="W770" t="str">
            <v>387-Washington State Arts Commission</v>
          </cell>
        </row>
        <row r="771">
          <cell r="N771" t="str">
            <v>235080</v>
          </cell>
          <cell r="W771" t="str">
            <v>390-Washington State Historical Society</v>
          </cell>
        </row>
        <row r="772">
          <cell r="N772" t="str">
            <v>235080</v>
          </cell>
          <cell r="W772" t="str">
            <v>390-Washington State Historical Society</v>
          </cell>
        </row>
        <row r="773">
          <cell r="N773" t="str">
            <v>235080</v>
          </cell>
          <cell r="W773" t="str">
            <v>390-Washington State Historical Society</v>
          </cell>
        </row>
        <row r="774">
          <cell r="N774" t="str">
            <v>235080</v>
          </cell>
          <cell r="W774" t="str">
            <v>390-Washington State Historical Society</v>
          </cell>
        </row>
        <row r="775">
          <cell r="N775" t="str">
            <v>235080</v>
          </cell>
          <cell r="W775" t="str">
            <v>395-East Wash State Historical Society</v>
          </cell>
        </row>
        <row r="776">
          <cell r="N776" t="str">
            <v>235880</v>
          </cell>
          <cell r="W776" t="str">
            <v>395-East Wash State Historical Society</v>
          </cell>
        </row>
        <row r="777">
          <cell r="N777" t="str">
            <v>235880</v>
          </cell>
          <cell r="W777" t="str">
            <v>395-East Wash State Historical Society</v>
          </cell>
        </row>
        <row r="778">
          <cell r="N778" t="str">
            <v>235880</v>
          </cell>
          <cell r="W778" t="str">
            <v>405-Department of Transportation</v>
          </cell>
        </row>
        <row r="779">
          <cell r="N779" t="str">
            <v>235880</v>
          </cell>
          <cell r="W779" t="str">
            <v>405-Department of Transportation</v>
          </cell>
        </row>
        <row r="780">
          <cell r="N780" t="str">
            <v>235880</v>
          </cell>
          <cell r="W780" t="str">
            <v>405-Department of Transportation</v>
          </cell>
        </row>
        <row r="781">
          <cell r="N781" t="str">
            <v>235880</v>
          </cell>
          <cell r="W781" t="str">
            <v>405-Department of Transportation</v>
          </cell>
        </row>
        <row r="782">
          <cell r="N782" t="str">
            <v>235880</v>
          </cell>
          <cell r="W782" t="str">
            <v>405-Department of Transportation</v>
          </cell>
        </row>
        <row r="783">
          <cell r="N783" t="str">
            <v>235880</v>
          </cell>
          <cell r="W783" t="str">
            <v>405-Department of Transportation</v>
          </cell>
        </row>
        <row r="784">
          <cell r="N784" t="str">
            <v>235880</v>
          </cell>
          <cell r="W784" t="str">
            <v>405-Department of Transportation</v>
          </cell>
        </row>
        <row r="785">
          <cell r="N785" t="str">
            <v>235880</v>
          </cell>
          <cell r="W785" t="str">
            <v>405-Department of Transportation</v>
          </cell>
        </row>
        <row r="786">
          <cell r="N786" t="str">
            <v>235880</v>
          </cell>
          <cell r="W786" t="str">
            <v>405-Department of Transportation</v>
          </cell>
        </row>
        <row r="787">
          <cell r="N787" t="str">
            <v>235880</v>
          </cell>
          <cell r="W787" t="str">
            <v>405-Department of Transportation</v>
          </cell>
        </row>
        <row r="788">
          <cell r="N788" t="str">
            <v>235880</v>
          </cell>
          <cell r="W788" t="str">
            <v>405-Department of Transportation</v>
          </cell>
        </row>
        <row r="789">
          <cell r="N789" t="str">
            <v>235880</v>
          </cell>
          <cell r="W789" t="str">
            <v>405-Department of Transportation</v>
          </cell>
        </row>
        <row r="790">
          <cell r="N790" t="str">
            <v>235880</v>
          </cell>
          <cell r="W790" t="str">
            <v>405-Department of Transportation</v>
          </cell>
        </row>
        <row r="791">
          <cell r="N791" t="str">
            <v>235880</v>
          </cell>
          <cell r="W791" t="str">
            <v>405-Department of Transportation</v>
          </cell>
        </row>
        <row r="792">
          <cell r="N792" t="str">
            <v>235900</v>
          </cell>
          <cell r="W792" t="str">
            <v>405-Department of Transportation</v>
          </cell>
        </row>
        <row r="793">
          <cell r="N793" t="str">
            <v>240100</v>
          </cell>
          <cell r="W793" t="str">
            <v>405-Department of Transportation</v>
          </cell>
        </row>
        <row r="794">
          <cell r="N794" t="str">
            <v>240100</v>
          </cell>
          <cell r="W794" t="str">
            <v>405-Department of Transportation</v>
          </cell>
        </row>
        <row r="795">
          <cell r="N795" t="str">
            <v>240100</v>
          </cell>
          <cell r="W795" t="str">
            <v>405-Department of Transportation</v>
          </cell>
        </row>
        <row r="796">
          <cell r="N796" t="str">
            <v>240100</v>
          </cell>
          <cell r="W796" t="str">
            <v>405-Department of Transportation</v>
          </cell>
        </row>
        <row r="797">
          <cell r="N797" t="str">
            <v>240200</v>
          </cell>
          <cell r="W797" t="str">
            <v>405-Department of Transportation</v>
          </cell>
        </row>
        <row r="798">
          <cell r="N798" t="str">
            <v>240200</v>
          </cell>
          <cell r="W798" t="str">
            <v>405-Department of Transportation</v>
          </cell>
        </row>
        <row r="799">
          <cell r="N799" t="str">
            <v>240200</v>
          </cell>
          <cell r="W799" t="str">
            <v>405-Department of Transportation</v>
          </cell>
        </row>
        <row r="800">
          <cell r="N800" t="str">
            <v>240200</v>
          </cell>
          <cell r="W800" t="str">
            <v>405-Department of Transportation</v>
          </cell>
        </row>
        <row r="801">
          <cell r="N801" t="str">
            <v>240300</v>
          </cell>
          <cell r="W801" t="str">
            <v>405-Department of Transportation</v>
          </cell>
        </row>
        <row r="802">
          <cell r="N802" t="str">
            <v>240300</v>
          </cell>
          <cell r="W802" t="str">
            <v>405-Department of Transportation</v>
          </cell>
        </row>
        <row r="803">
          <cell r="N803" t="str">
            <v>240300</v>
          </cell>
          <cell r="W803" t="str">
            <v>405-Department of Transportation</v>
          </cell>
        </row>
        <row r="804">
          <cell r="N804" t="str">
            <v>240300</v>
          </cell>
          <cell r="W804" t="str">
            <v>405-Department of Transportation</v>
          </cell>
        </row>
        <row r="805">
          <cell r="N805" t="str">
            <v>240300</v>
          </cell>
          <cell r="W805" t="str">
            <v>405-Department of Transportation</v>
          </cell>
        </row>
        <row r="806">
          <cell r="N806" t="str">
            <v>240300</v>
          </cell>
          <cell r="W806" t="str">
            <v>405-Department of Transportation</v>
          </cell>
        </row>
        <row r="807">
          <cell r="N807" t="str">
            <v>240300</v>
          </cell>
          <cell r="W807" t="str">
            <v>405-Department of Transportation</v>
          </cell>
        </row>
        <row r="808">
          <cell r="N808" t="str">
            <v>240300</v>
          </cell>
          <cell r="W808" t="str">
            <v>405-Department of Transportation</v>
          </cell>
        </row>
        <row r="809">
          <cell r="N809" t="str">
            <v>240300</v>
          </cell>
          <cell r="W809" t="str">
            <v>405-Department of Transportation</v>
          </cell>
        </row>
        <row r="810">
          <cell r="N810" t="str">
            <v>240600</v>
          </cell>
          <cell r="W810" t="str">
            <v>405-Department of Transportation</v>
          </cell>
        </row>
        <row r="811">
          <cell r="N811" t="str">
            <v>240600</v>
          </cell>
          <cell r="W811" t="str">
            <v>405-Department of Transportation</v>
          </cell>
        </row>
        <row r="812">
          <cell r="N812" t="str">
            <v>240600</v>
          </cell>
          <cell r="W812" t="str">
            <v>405-Department of Transportation</v>
          </cell>
        </row>
        <row r="813">
          <cell r="N813" t="str">
            <v>240600</v>
          </cell>
          <cell r="W813" t="str">
            <v>405-Department of Transportation</v>
          </cell>
        </row>
        <row r="814">
          <cell r="N814" t="str">
            <v>240600</v>
          </cell>
          <cell r="W814" t="str">
            <v>405-Department of Transportation</v>
          </cell>
        </row>
        <row r="815">
          <cell r="N815" t="str">
            <v>240600</v>
          </cell>
          <cell r="W815" t="str">
            <v>405-Department of Transportation</v>
          </cell>
        </row>
        <row r="816">
          <cell r="N816" t="str">
            <v>240600</v>
          </cell>
          <cell r="W816" t="str">
            <v>405-Department of Transportation</v>
          </cell>
        </row>
        <row r="817">
          <cell r="N817" t="str">
            <v>240700</v>
          </cell>
          <cell r="W817" t="str">
            <v>406-County Road Administration Board</v>
          </cell>
        </row>
        <row r="818">
          <cell r="N818" t="str">
            <v>240700</v>
          </cell>
          <cell r="W818" t="str">
            <v>406-County Road Administration Board</v>
          </cell>
        </row>
        <row r="819">
          <cell r="N819" t="str">
            <v>240700</v>
          </cell>
          <cell r="W819" t="str">
            <v>406-County Road Administration Board</v>
          </cell>
        </row>
        <row r="820">
          <cell r="N820" t="str">
            <v>240700</v>
          </cell>
          <cell r="W820" t="str">
            <v>406-County Road Administration Board</v>
          </cell>
        </row>
        <row r="821">
          <cell r="N821" t="str">
            <v>240700</v>
          </cell>
          <cell r="W821" t="str">
            <v>407-Transportation Improvement Board</v>
          </cell>
        </row>
        <row r="822">
          <cell r="N822" t="str">
            <v>240700</v>
          </cell>
          <cell r="W822" t="str">
            <v>407-Transportation Improvement Board</v>
          </cell>
        </row>
        <row r="823">
          <cell r="N823" t="str">
            <v>240700</v>
          </cell>
          <cell r="W823" t="str">
            <v>407-Transportation Improvement Board</v>
          </cell>
        </row>
        <row r="824">
          <cell r="N824" t="str">
            <v>240700</v>
          </cell>
          <cell r="W824" t="str">
            <v>410-Transportation Commission</v>
          </cell>
        </row>
        <row r="825">
          <cell r="N825" t="str">
            <v>240700</v>
          </cell>
          <cell r="W825" t="str">
            <v>410-Transportation Commission</v>
          </cell>
        </row>
        <row r="826">
          <cell r="N826" t="str">
            <v>245010</v>
          </cell>
          <cell r="W826" t="str">
            <v>411-Freight Mobility Strategic Invest</v>
          </cell>
        </row>
        <row r="827">
          <cell r="N827" t="str">
            <v>245010</v>
          </cell>
          <cell r="W827" t="str">
            <v>460-Columbia River Gorge Commission</v>
          </cell>
        </row>
        <row r="828">
          <cell r="N828" t="str">
            <v>245020</v>
          </cell>
          <cell r="W828" t="str">
            <v>460-Columbia River Gorge Commission</v>
          </cell>
        </row>
        <row r="829">
          <cell r="N829" t="str">
            <v>245020</v>
          </cell>
          <cell r="W829" t="str">
            <v>460-Columbia River Gorge Commission</v>
          </cell>
        </row>
        <row r="830">
          <cell r="N830" t="str">
            <v>245020</v>
          </cell>
          <cell r="W830" t="str">
            <v>460-Columbia River Gorge Commission</v>
          </cell>
        </row>
        <row r="831">
          <cell r="N831" t="str">
            <v>245020</v>
          </cell>
          <cell r="W831" t="str">
            <v>461-Department of Ecology</v>
          </cell>
        </row>
        <row r="832">
          <cell r="N832" t="str">
            <v>245020</v>
          </cell>
          <cell r="W832" t="str">
            <v>461-Department of Ecology</v>
          </cell>
        </row>
        <row r="833">
          <cell r="N833" t="str">
            <v>245020</v>
          </cell>
          <cell r="W833" t="str">
            <v>461-Department of Ecology</v>
          </cell>
        </row>
        <row r="834">
          <cell r="N834" t="str">
            <v>245020</v>
          </cell>
          <cell r="W834" t="str">
            <v>461-Department of Ecology</v>
          </cell>
        </row>
        <row r="835">
          <cell r="N835" t="str">
            <v>245030</v>
          </cell>
          <cell r="W835" t="str">
            <v>461-Department of Ecology</v>
          </cell>
        </row>
        <row r="836">
          <cell r="N836" t="str">
            <v>245030</v>
          </cell>
          <cell r="W836" t="str">
            <v>461-Department of Ecology</v>
          </cell>
        </row>
        <row r="837">
          <cell r="N837" t="str">
            <v>245030</v>
          </cell>
          <cell r="W837" t="str">
            <v>461-Department of Ecology</v>
          </cell>
        </row>
        <row r="838">
          <cell r="N838" t="str">
            <v>245030</v>
          </cell>
          <cell r="W838" t="str">
            <v>461-Department of Ecology</v>
          </cell>
        </row>
        <row r="839">
          <cell r="N839" t="str">
            <v>245030</v>
          </cell>
          <cell r="W839" t="str">
            <v>461-Department of Ecology</v>
          </cell>
        </row>
        <row r="840">
          <cell r="N840" t="str">
            <v>245040</v>
          </cell>
          <cell r="W840" t="str">
            <v>461-Department of Ecology</v>
          </cell>
        </row>
        <row r="841">
          <cell r="N841" t="str">
            <v>245040</v>
          </cell>
          <cell r="W841" t="str">
            <v>461-Department of Ecology</v>
          </cell>
        </row>
        <row r="842">
          <cell r="N842" t="str">
            <v>245040</v>
          </cell>
          <cell r="W842" t="str">
            <v>461-Department of Ecology</v>
          </cell>
        </row>
        <row r="843">
          <cell r="N843" t="str">
            <v>245050</v>
          </cell>
          <cell r="W843" t="str">
            <v>461-Department of Ecology</v>
          </cell>
        </row>
        <row r="844">
          <cell r="N844" t="str">
            <v>245050</v>
          </cell>
          <cell r="W844" t="str">
            <v>461-Department of Ecology</v>
          </cell>
        </row>
        <row r="845">
          <cell r="N845" t="str">
            <v>245050</v>
          </cell>
          <cell r="W845" t="str">
            <v>461-Department of Ecology</v>
          </cell>
        </row>
        <row r="846">
          <cell r="N846" t="str">
            <v>245050</v>
          </cell>
          <cell r="W846" t="str">
            <v>461-Department of Ecology</v>
          </cell>
        </row>
        <row r="847">
          <cell r="N847" t="str">
            <v>245050</v>
          </cell>
          <cell r="W847" t="str">
            <v>461-Department of Ecology</v>
          </cell>
        </row>
        <row r="848">
          <cell r="N848" t="str">
            <v>245050</v>
          </cell>
          <cell r="W848" t="str">
            <v>461-Department of Ecology</v>
          </cell>
        </row>
        <row r="849">
          <cell r="N849" t="str">
            <v>245060</v>
          </cell>
          <cell r="W849" t="str">
            <v>461-Department of Ecology</v>
          </cell>
        </row>
        <row r="850">
          <cell r="N850" t="str">
            <v>245060</v>
          </cell>
          <cell r="W850" t="str">
            <v>461-Department of Ecology</v>
          </cell>
        </row>
        <row r="851">
          <cell r="N851" t="str">
            <v>245060</v>
          </cell>
          <cell r="W851" t="str">
            <v>461-Department of Ecology</v>
          </cell>
        </row>
        <row r="852">
          <cell r="N852" t="str">
            <v>245060</v>
          </cell>
          <cell r="W852" t="str">
            <v>461-Department of Ecology</v>
          </cell>
        </row>
        <row r="853">
          <cell r="N853" t="str">
            <v>245060</v>
          </cell>
          <cell r="W853" t="str">
            <v>461-Department of Ecology</v>
          </cell>
        </row>
        <row r="854">
          <cell r="N854" t="str">
            <v>245060</v>
          </cell>
          <cell r="W854" t="str">
            <v>461-Department of Ecology</v>
          </cell>
        </row>
        <row r="855">
          <cell r="N855" t="str">
            <v>245070</v>
          </cell>
          <cell r="W855" t="str">
            <v>461-Department of Ecology</v>
          </cell>
        </row>
        <row r="856">
          <cell r="N856" t="str">
            <v>245070</v>
          </cell>
          <cell r="W856" t="str">
            <v>461-Department of Ecology</v>
          </cell>
        </row>
        <row r="857">
          <cell r="N857" t="str">
            <v>245070</v>
          </cell>
          <cell r="W857" t="str">
            <v>461-Department of Ecology</v>
          </cell>
        </row>
        <row r="858">
          <cell r="N858" t="str">
            <v>245070</v>
          </cell>
          <cell r="W858" t="str">
            <v>461-Department of Ecology</v>
          </cell>
        </row>
        <row r="859">
          <cell r="N859" t="str">
            <v>245070</v>
          </cell>
          <cell r="W859" t="str">
            <v>461-Department of Ecology</v>
          </cell>
        </row>
        <row r="860">
          <cell r="N860" t="str">
            <v>245070</v>
          </cell>
          <cell r="W860" t="str">
            <v>461-Department of Ecology</v>
          </cell>
        </row>
        <row r="861">
          <cell r="N861" t="str">
            <v>245070</v>
          </cell>
          <cell r="W861" t="str">
            <v>461-Department of Ecology</v>
          </cell>
        </row>
        <row r="862">
          <cell r="N862" t="str">
            <v>245070</v>
          </cell>
          <cell r="W862" t="str">
            <v>461-Department of Ecology</v>
          </cell>
        </row>
        <row r="863">
          <cell r="N863" t="str">
            <v>245080</v>
          </cell>
          <cell r="W863" t="str">
            <v>461-Department of Ecology</v>
          </cell>
        </row>
        <row r="864">
          <cell r="N864" t="str">
            <v>245080</v>
          </cell>
          <cell r="W864" t="str">
            <v>461-Department of Ecology</v>
          </cell>
        </row>
        <row r="865">
          <cell r="N865" t="str">
            <v>245080</v>
          </cell>
          <cell r="W865" t="str">
            <v>461-Department of Ecology</v>
          </cell>
        </row>
        <row r="866">
          <cell r="N866" t="str">
            <v>245900</v>
          </cell>
          <cell r="W866" t="str">
            <v>461-Department of Ecology</v>
          </cell>
        </row>
        <row r="867">
          <cell r="N867" t="str">
            <v>245900</v>
          </cell>
          <cell r="W867" t="str">
            <v>461-Department of Ecology</v>
          </cell>
        </row>
        <row r="868">
          <cell r="N868" t="str">
            <v>300010</v>
          </cell>
          <cell r="W868" t="str">
            <v>461-Department of Ecology</v>
          </cell>
        </row>
        <row r="869">
          <cell r="N869" t="str">
            <v>300010</v>
          </cell>
          <cell r="W869" t="str">
            <v>461-Department of Ecology</v>
          </cell>
        </row>
        <row r="870">
          <cell r="N870" t="str">
            <v>300010</v>
          </cell>
          <cell r="W870" t="str">
            <v>461-Department of Ecology</v>
          </cell>
        </row>
        <row r="871">
          <cell r="N871" t="str">
            <v>300010</v>
          </cell>
          <cell r="W871" t="str">
            <v>461-Department of Ecology</v>
          </cell>
        </row>
        <row r="872">
          <cell r="N872" t="str">
            <v>300010</v>
          </cell>
          <cell r="W872" t="str">
            <v>461-Department of Ecology</v>
          </cell>
        </row>
        <row r="873">
          <cell r="N873" t="str">
            <v>300020</v>
          </cell>
          <cell r="W873" t="str">
            <v>461-Department of Ecology</v>
          </cell>
        </row>
        <row r="874">
          <cell r="N874" t="str">
            <v>300020</v>
          </cell>
          <cell r="W874" t="str">
            <v>461-Department of Ecology</v>
          </cell>
        </row>
        <row r="875">
          <cell r="N875" t="str">
            <v>300020</v>
          </cell>
          <cell r="W875" t="str">
            <v>461-Department of Ecology</v>
          </cell>
        </row>
        <row r="876">
          <cell r="N876" t="str">
            <v>300020</v>
          </cell>
          <cell r="W876" t="str">
            <v>461-Department of Ecology</v>
          </cell>
        </row>
        <row r="877">
          <cell r="N877" t="str">
            <v>300020</v>
          </cell>
          <cell r="W877" t="str">
            <v>461-Department of Ecology</v>
          </cell>
        </row>
        <row r="878">
          <cell r="N878" t="str">
            <v>300030</v>
          </cell>
          <cell r="W878" t="str">
            <v>462-WA Pollution Liab Insurance Program</v>
          </cell>
        </row>
        <row r="879">
          <cell r="N879" t="str">
            <v>300030</v>
          </cell>
          <cell r="W879" t="str">
            <v>462-WA Pollution Liab Insurance Program</v>
          </cell>
        </row>
        <row r="880">
          <cell r="N880" t="str">
            <v>300030</v>
          </cell>
          <cell r="W880" t="str">
            <v>462-WA Pollution Liab Insurance Program</v>
          </cell>
        </row>
        <row r="881">
          <cell r="N881" t="str">
            <v>300030</v>
          </cell>
          <cell r="W881" t="str">
            <v>465-State Parks and Recreation Comm</v>
          </cell>
        </row>
        <row r="882">
          <cell r="N882" t="str">
            <v>300040</v>
          </cell>
          <cell r="W882" t="str">
            <v>465-State Parks and Recreation Comm</v>
          </cell>
        </row>
        <row r="883">
          <cell r="N883" t="str">
            <v>300040</v>
          </cell>
          <cell r="W883" t="str">
            <v>465-State Parks and Recreation Comm</v>
          </cell>
        </row>
        <row r="884">
          <cell r="N884" t="str">
            <v>300040</v>
          </cell>
          <cell r="W884" t="str">
            <v>465-State Parks and Recreation Comm</v>
          </cell>
        </row>
        <row r="885">
          <cell r="N885" t="str">
            <v>300040</v>
          </cell>
          <cell r="W885" t="str">
            <v>465-State Parks and Recreation Comm</v>
          </cell>
        </row>
        <row r="886">
          <cell r="N886" t="str">
            <v>300050</v>
          </cell>
          <cell r="W886" t="str">
            <v>465-State Parks and Recreation Comm</v>
          </cell>
        </row>
        <row r="887">
          <cell r="N887" t="str">
            <v>300050</v>
          </cell>
          <cell r="W887" t="str">
            <v>465-State Parks and Recreation Comm</v>
          </cell>
        </row>
        <row r="888">
          <cell r="N888" t="str">
            <v>300050</v>
          </cell>
          <cell r="W888" t="str">
            <v>465-State Parks and Recreation Comm</v>
          </cell>
        </row>
        <row r="889">
          <cell r="N889" t="str">
            <v>300050</v>
          </cell>
          <cell r="W889" t="str">
            <v>465-State Parks and Recreation Comm</v>
          </cell>
        </row>
        <row r="890">
          <cell r="N890" t="str">
            <v>300050</v>
          </cell>
          <cell r="W890" t="str">
            <v>465-State Parks and Recreation Comm</v>
          </cell>
        </row>
        <row r="891">
          <cell r="N891" t="str">
            <v>300050</v>
          </cell>
          <cell r="W891" t="str">
            <v>465-State Parks and Recreation Comm</v>
          </cell>
        </row>
        <row r="892">
          <cell r="N892" t="str">
            <v>300050</v>
          </cell>
          <cell r="W892" t="str">
            <v>465-State Parks and Recreation Comm</v>
          </cell>
        </row>
        <row r="893">
          <cell r="N893" t="str">
            <v>300050</v>
          </cell>
          <cell r="W893" t="str">
            <v>465-State Parks and Recreation Comm</v>
          </cell>
        </row>
        <row r="894">
          <cell r="N894" t="str">
            <v>300060</v>
          </cell>
          <cell r="W894" t="str">
            <v>465-State Parks and Recreation Comm</v>
          </cell>
        </row>
        <row r="895">
          <cell r="N895" t="str">
            <v>300060</v>
          </cell>
          <cell r="W895" t="str">
            <v>465-State Parks and Recreation Comm</v>
          </cell>
        </row>
        <row r="896">
          <cell r="N896" t="str">
            <v>300060</v>
          </cell>
          <cell r="W896" t="str">
            <v>467-Interagency Comm for Outdoor Rec</v>
          </cell>
        </row>
        <row r="897">
          <cell r="N897" t="str">
            <v>300060</v>
          </cell>
          <cell r="W897" t="str">
            <v>467-Interagency Comm for Outdoor Rec</v>
          </cell>
        </row>
        <row r="898">
          <cell r="N898" t="str">
            <v>300060</v>
          </cell>
          <cell r="W898" t="str">
            <v>467-Interagency Comm for Outdoor Rec</v>
          </cell>
        </row>
        <row r="899">
          <cell r="N899" t="str">
            <v>300060</v>
          </cell>
          <cell r="W899" t="str">
            <v>467-Interagency Comm for Outdoor Rec</v>
          </cell>
        </row>
        <row r="900">
          <cell r="N900" t="str">
            <v>300060</v>
          </cell>
          <cell r="W900" t="str">
            <v>467-Interagency Comm for Outdoor Rec</v>
          </cell>
        </row>
        <row r="901">
          <cell r="N901" t="str">
            <v>300060</v>
          </cell>
          <cell r="W901" t="str">
            <v>467-Interagency Comm for Outdoor Rec</v>
          </cell>
        </row>
        <row r="902">
          <cell r="N902" t="str">
            <v>300070</v>
          </cell>
          <cell r="W902" t="str">
            <v>467-Interagency Comm for Outdoor Rec</v>
          </cell>
        </row>
        <row r="903">
          <cell r="N903" t="str">
            <v>300070</v>
          </cell>
          <cell r="W903" t="str">
            <v>467-Interagency Comm for Outdoor Rec</v>
          </cell>
        </row>
        <row r="904">
          <cell r="N904" t="str">
            <v>300070</v>
          </cell>
          <cell r="W904" t="str">
            <v>467-Interagency Comm for Outdoor Rec</v>
          </cell>
        </row>
        <row r="905">
          <cell r="N905" t="str">
            <v>300070</v>
          </cell>
          <cell r="W905" t="str">
            <v>467-Interagency Comm for Outdoor Rec</v>
          </cell>
        </row>
        <row r="906">
          <cell r="N906" t="str">
            <v>300070</v>
          </cell>
          <cell r="W906" t="str">
            <v>467-Interagency Comm for Outdoor Rec</v>
          </cell>
        </row>
        <row r="907">
          <cell r="N907" t="str">
            <v>300070</v>
          </cell>
          <cell r="W907" t="str">
            <v>467-Interagency Comm for Outdoor Rec</v>
          </cell>
        </row>
        <row r="908">
          <cell r="N908" t="str">
            <v>300070</v>
          </cell>
          <cell r="W908" t="str">
            <v>467-Interagency Comm for Outdoor Rec</v>
          </cell>
        </row>
        <row r="909">
          <cell r="N909" t="str">
            <v>300070</v>
          </cell>
          <cell r="W909" t="str">
            <v>467-Interagency Comm for Outdoor Rec</v>
          </cell>
        </row>
        <row r="910">
          <cell r="N910" t="str">
            <v>300080</v>
          </cell>
          <cell r="W910" t="str">
            <v>467-Interagency Comm for Outdoor Rec</v>
          </cell>
        </row>
        <row r="911">
          <cell r="N911" t="str">
            <v>300080</v>
          </cell>
          <cell r="W911" t="str">
            <v>467-Rec and Conservation Funding Board</v>
          </cell>
        </row>
        <row r="912">
          <cell r="N912" t="str">
            <v>300080</v>
          </cell>
          <cell r="W912" t="str">
            <v>467-Rec and Conservation Funding Board</v>
          </cell>
        </row>
        <row r="913">
          <cell r="N913" t="str">
            <v>300080</v>
          </cell>
          <cell r="W913" t="str">
            <v>467-Rec and Conservation Funding Board</v>
          </cell>
        </row>
        <row r="914">
          <cell r="N914" t="str">
            <v>300100</v>
          </cell>
          <cell r="W914" t="str">
            <v>467-Rec and Conservation Funding Board</v>
          </cell>
        </row>
        <row r="915">
          <cell r="N915" t="str">
            <v>300100</v>
          </cell>
          <cell r="W915" t="str">
            <v>467-Rec and Conservation Funding Board</v>
          </cell>
        </row>
        <row r="916">
          <cell r="N916" t="str">
            <v>300100</v>
          </cell>
          <cell r="W916" t="str">
            <v>467-Rec and Conservation Funding Board</v>
          </cell>
        </row>
        <row r="917">
          <cell r="N917" t="str">
            <v>300110</v>
          </cell>
          <cell r="W917" t="str">
            <v>467-Rec and Conservation Funding Board</v>
          </cell>
        </row>
        <row r="918">
          <cell r="N918" t="str">
            <v>300110</v>
          </cell>
          <cell r="W918" t="str">
            <v>467-Rec and Conservation Funding Board</v>
          </cell>
        </row>
        <row r="919">
          <cell r="N919" t="str">
            <v>300110</v>
          </cell>
          <cell r="W919" t="str">
            <v>467-Rec and Conservation Funding Board</v>
          </cell>
        </row>
        <row r="920">
          <cell r="N920" t="str">
            <v>300110</v>
          </cell>
          <cell r="W920" t="str">
            <v>467-Rec and Conservation Funding Board</v>
          </cell>
        </row>
        <row r="921">
          <cell r="N921" t="str">
            <v>300110</v>
          </cell>
          <cell r="W921" t="str">
            <v>467-Rec and Conservation Funding Board</v>
          </cell>
        </row>
        <row r="922">
          <cell r="N922" t="str">
            <v>300110</v>
          </cell>
          <cell r="W922" t="str">
            <v>467-Rec and Conservation Funding Board</v>
          </cell>
        </row>
        <row r="923">
          <cell r="N923" t="str">
            <v>300135</v>
          </cell>
          <cell r="W923" t="str">
            <v>467-Rec and Conservation Funding Board</v>
          </cell>
        </row>
        <row r="924">
          <cell r="N924" t="str">
            <v>300135</v>
          </cell>
          <cell r="W924" t="str">
            <v>467-Rec and Conservation Funding Board</v>
          </cell>
        </row>
        <row r="925">
          <cell r="N925" t="str">
            <v>300135</v>
          </cell>
          <cell r="W925" t="str">
            <v>467-Rec and Conservation Funding Board</v>
          </cell>
        </row>
        <row r="926">
          <cell r="N926" t="str">
            <v>300135</v>
          </cell>
          <cell r="W926" t="str">
            <v>468-Environ &amp; Land Use Hearings Office</v>
          </cell>
        </row>
        <row r="927">
          <cell r="N927" t="str">
            <v>300145</v>
          </cell>
          <cell r="W927" t="str">
            <v>468-Environmental Hearings Office</v>
          </cell>
        </row>
        <row r="928">
          <cell r="N928" t="str">
            <v>300145</v>
          </cell>
          <cell r="W928" t="str">
            <v>471-State Conservation Commission</v>
          </cell>
        </row>
        <row r="929">
          <cell r="N929" t="str">
            <v>300145</v>
          </cell>
          <cell r="W929" t="str">
            <v>471-State Conservation Commission</v>
          </cell>
        </row>
        <row r="930">
          <cell r="N930" t="str">
            <v>300145</v>
          </cell>
          <cell r="W930" t="str">
            <v>471-State Conservation Commission</v>
          </cell>
        </row>
        <row r="931">
          <cell r="N931" t="str">
            <v>300150</v>
          </cell>
          <cell r="W931" t="str">
            <v>471-State Conservation Commission</v>
          </cell>
        </row>
        <row r="932">
          <cell r="N932" t="str">
            <v>300150</v>
          </cell>
          <cell r="W932" t="str">
            <v>471-State Conservation Commission</v>
          </cell>
        </row>
        <row r="933">
          <cell r="N933" t="str">
            <v>300680</v>
          </cell>
          <cell r="W933" t="str">
            <v>477-Department of Fish and Wildlife</v>
          </cell>
        </row>
        <row r="934">
          <cell r="N934" t="str">
            <v>300680</v>
          </cell>
          <cell r="W934" t="str">
            <v>477-Department of Fish and Wildlife</v>
          </cell>
        </row>
        <row r="935">
          <cell r="N935" t="str">
            <v>300680</v>
          </cell>
          <cell r="W935" t="str">
            <v>477-Department of Fish and Wildlife</v>
          </cell>
        </row>
        <row r="936">
          <cell r="N936" t="str">
            <v>300690</v>
          </cell>
          <cell r="W936" t="str">
            <v>477-Department of Fish and Wildlife</v>
          </cell>
        </row>
        <row r="937">
          <cell r="N937" t="str">
            <v>300850</v>
          </cell>
          <cell r="W937" t="str">
            <v>477-Department of Fish and Wildlife</v>
          </cell>
        </row>
        <row r="938">
          <cell r="N938" t="str">
            <v>300850</v>
          </cell>
          <cell r="W938" t="str">
            <v>477-Department of Fish and Wildlife</v>
          </cell>
        </row>
        <row r="939">
          <cell r="N939" t="str">
            <v>300850</v>
          </cell>
          <cell r="W939" t="str">
            <v>477-Department of Fish and Wildlife</v>
          </cell>
        </row>
        <row r="940">
          <cell r="N940" t="str">
            <v>300850</v>
          </cell>
          <cell r="W940" t="str">
            <v>477-Department of Fish and Wildlife</v>
          </cell>
        </row>
        <row r="941">
          <cell r="N941" t="str">
            <v>300850</v>
          </cell>
          <cell r="W941" t="str">
            <v>477-Department of Fish and Wildlife</v>
          </cell>
        </row>
        <row r="942">
          <cell r="N942" t="str">
            <v>300850</v>
          </cell>
          <cell r="W942" t="str">
            <v>477-Department of Fish and Wildlife</v>
          </cell>
        </row>
        <row r="943">
          <cell r="N943" t="str">
            <v>300850</v>
          </cell>
          <cell r="W943" t="str">
            <v>477-Department of Fish and Wildlife</v>
          </cell>
        </row>
        <row r="944">
          <cell r="N944" t="str">
            <v>300850</v>
          </cell>
          <cell r="W944" t="str">
            <v>477-Department of Fish and Wildlife</v>
          </cell>
        </row>
        <row r="945">
          <cell r="N945" t="str">
            <v>300900</v>
          </cell>
          <cell r="W945" t="str">
            <v>477-Department of Fish and Wildlife</v>
          </cell>
        </row>
        <row r="946">
          <cell r="N946" t="str">
            <v>300900</v>
          </cell>
          <cell r="W946" t="str">
            <v>477-Department of Fish and Wildlife</v>
          </cell>
        </row>
        <row r="947">
          <cell r="N947" t="str">
            <v>300900</v>
          </cell>
          <cell r="W947" t="str">
            <v>477-Department of Fish and Wildlife</v>
          </cell>
        </row>
        <row r="948">
          <cell r="N948" t="str">
            <v>300900</v>
          </cell>
          <cell r="W948" t="str">
            <v>477-Department of Fish and Wildlife</v>
          </cell>
        </row>
        <row r="949">
          <cell r="N949" t="str">
            <v>300900</v>
          </cell>
          <cell r="W949" t="str">
            <v>477-Department of Fish and Wildlife</v>
          </cell>
        </row>
        <row r="950">
          <cell r="N950" t="str">
            <v>300900</v>
          </cell>
          <cell r="W950" t="str">
            <v>477-Department of Fish and Wildlife</v>
          </cell>
        </row>
        <row r="951">
          <cell r="N951" t="str">
            <v>300900</v>
          </cell>
          <cell r="W951" t="str">
            <v>477-Department of Fish and Wildlife</v>
          </cell>
        </row>
        <row r="952">
          <cell r="N952" t="str">
            <v>300900</v>
          </cell>
          <cell r="W952" t="str">
            <v>477-Department of Fish and Wildlife</v>
          </cell>
        </row>
        <row r="953">
          <cell r="N953" t="str">
            <v>300900</v>
          </cell>
          <cell r="W953" t="str">
            <v>477-Department of Fish and Wildlife</v>
          </cell>
        </row>
        <row r="954">
          <cell r="N954" t="str">
            <v>303010</v>
          </cell>
          <cell r="W954" t="str">
            <v>477-Department of Fish and Wildlife</v>
          </cell>
        </row>
        <row r="955">
          <cell r="N955" t="str">
            <v>303010</v>
          </cell>
          <cell r="W955" t="str">
            <v>477-Department of Fish and Wildlife</v>
          </cell>
        </row>
        <row r="956">
          <cell r="N956" t="str">
            <v>303010</v>
          </cell>
          <cell r="W956" t="str">
            <v>477-Department of Fish and Wildlife</v>
          </cell>
        </row>
        <row r="957">
          <cell r="N957" t="str">
            <v>303010</v>
          </cell>
          <cell r="W957" t="str">
            <v>477-Department of Fish and Wildlife</v>
          </cell>
        </row>
        <row r="958">
          <cell r="N958" t="str">
            <v>303010</v>
          </cell>
          <cell r="W958" t="str">
            <v>477-Department of Fish and Wildlife</v>
          </cell>
        </row>
        <row r="959">
          <cell r="N959" t="str">
            <v>303010</v>
          </cell>
          <cell r="W959" t="str">
            <v>477-Department of Fish and Wildlife</v>
          </cell>
        </row>
        <row r="960">
          <cell r="N960" t="str">
            <v>303010</v>
          </cell>
          <cell r="W960" t="str">
            <v>477-Department of Fish and Wildlife</v>
          </cell>
        </row>
        <row r="961">
          <cell r="N961" t="str">
            <v>303010</v>
          </cell>
          <cell r="W961" t="str">
            <v>477-Department of Fish and Wildlife</v>
          </cell>
        </row>
        <row r="962">
          <cell r="N962" t="str">
            <v>303010</v>
          </cell>
          <cell r="W962" t="str">
            <v>477-Department of Fish and Wildlife</v>
          </cell>
        </row>
        <row r="963">
          <cell r="N963" t="str">
            <v>303020</v>
          </cell>
          <cell r="W963" t="str">
            <v>478-Puget Sound Partnership</v>
          </cell>
        </row>
        <row r="964">
          <cell r="N964" t="str">
            <v>303020</v>
          </cell>
          <cell r="W964" t="str">
            <v>478-Puget Sound Partnership</v>
          </cell>
        </row>
        <row r="965">
          <cell r="N965" t="str">
            <v>303020</v>
          </cell>
          <cell r="W965" t="str">
            <v>478-Puget Sound Partnership</v>
          </cell>
        </row>
        <row r="966">
          <cell r="N966" t="str">
            <v>303020</v>
          </cell>
          <cell r="W966" t="str">
            <v>478-Puget Sound Partnership</v>
          </cell>
        </row>
        <row r="967">
          <cell r="N967" t="str">
            <v>303020</v>
          </cell>
          <cell r="W967" t="str">
            <v>478-Puget Sound Partnership</v>
          </cell>
        </row>
        <row r="968">
          <cell r="N968" t="str">
            <v>303020</v>
          </cell>
          <cell r="W968" t="str">
            <v>490-Department of Natural Resources</v>
          </cell>
        </row>
        <row r="969">
          <cell r="N969" t="str">
            <v>303020</v>
          </cell>
          <cell r="W969" t="str">
            <v>490-Department of Natural Resources</v>
          </cell>
        </row>
        <row r="970">
          <cell r="N970" t="str">
            <v>303060</v>
          </cell>
          <cell r="W970" t="str">
            <v>490-Department of Natural Resources</v>
          </cell>
        </row>
        <row r="971">
          <cell r="N971" t="str">
            <v>303060</v>
          </cell>
          <cell r="W971" t="str">
            <v>490-Department of Natural Resources</v>
          </cell>
        </row>
        <row r="972">
          <cell r="N972" t="str">
            <v>303060</v>
          </cell>
          <cell r="W972" t="str">
            <v>490-Department of Natural Resources</v>
          </cell>
        </row>
        <row r="973">
          <cell r="N973" t="str">
            <v>303060</v>
          </cell>
          <cell r="W973" t="str">
            <v>490-Department of Natural Resources</v>
          </cell>
        </row>
        <row r="974">
          <cell r="N974" t="str">
            <v>303060</v>
          </cell>
          <cell r="W974" t="str">
            <v>490-Department of Natural Resources</v>
          </cell>
        </row>
        <row r="975">
          <cell r="N975" t="str">
            <v>303060</v>
          </cell>
          <cell r="W975" t="str">
            <v>490-Department of Natural Resources</v>
          </cell>
        </row>
        <row r="976">
          <cell r="N976" t="str">
            <v>303060</v>
          </cell>
          <cell r="W976" t="str">
            <v>490-Department of Natural Resources</v>
          </cell>
        </row>
        <row r="977">
          <cell r="N977" t="str">
            <v>303060</v>
          </cell>
          <cell r="W977" t="str">
            <v>490-Department of Natural Resources</v>
          </cell>
        </row>
        <row r="978">
          <cell r="N978" t="str">
            <v>303060</v>
          </cell>
          <cell r="W978" t="str">
            <v>490-Department of Natural Resources</v>
          </cell>
        </row>
        <row r="979">
          <cell r="N979" t="str">
            <v>303070</v>
          </cell>
          <cell r="W979" t="str">
            <v>490-Department of Natural Resources</v>
          </cell>
        </row>
        <row r="980">
          <cell r="N980" t="str">
            <v>303070</v>
          </cell>
          <cell r="W980" t="str">
            <v>490-Department of Natural Resources</v>
          </cell>
        </row>
        <row r="981">
          <cell r="N981" t="str">
            <v>303070</v>
          </cell>
          <cell r="W981" t="str">
            <v>490-Department of Natural Resources</v>
          </cell>
        </row>
        <row r="982">
          <cell r="N982" t="str">
            <v>303070</v>
          </cell>
          <cell r="W982" t="str">
            <v>490-Department of Natural Resources</v>
          </cell>
        </row>
        <row r="983">
          <cell r="N983" t="str">
            <v>303070</v>
          </cell>
          <cell r="W983" t="str">
            <v>490-Department of Natural Resources</v>
          </cell>
        </row>
        <row r="984">
          <cell r="N984" t="str">
            <v>303070</v>
          </cell>
          <cell r="W984" t="str">
            <v>490-Department of Natural Resources</v>
          </cell>
        </row>
        <row r="985">
          <cell r="N985" t="str">
            <v>303070</v>
          </cell>
          <cell r="W985" t="str">
            <v>490-Department of Natural Resources</v>
          </cell>
        </row>
        <row r="986">
          <cell r="N986" t="str">
            <v>303090</v>
          </cell>
          <cell r="W986" t="str">
            <v>490-Department of Natural Resources</v>
          </cell>
        </row>
        <row r="987">
          <cell r="N987" t="str">
            <v>303090</v>
          </cell>
          <cell r="W987" t="str">
            <v>490-Department of Natural Resources</v>
          </cell>
        </row>
        <row r="988">
          <cell r="N988" t="str">
            <v>303090</v>
          </cell>
          <cell r="W988" t="str">
            <v>490-Department of Natural Resources</v>
          </cell>
        </row>
        <row r="989">
          <cell r="N989" t="str">
            <v>303090</v>
          </cell>
          <cell r="W989" t="str">
            <v>490-Department of Natural Resources</v>
          </cell>
        </row>
        <row r="990">
          <cell r="N990" t="str">
            <v>303090</v>
          </cell>
          <cell r="W990" t="str">
            <v>490-Department of Natural Resources</v>
          </cell>
        </row>
        <row r="991">
          <cell r="N991" t="str">
            <v>303090</v>
          </cell>
          <cell r="W991" t="str">
            <v>490-Department of Natural Resources</v>
          </cell>
        </row>
        <row r="992">
          <cell r="N992" t="str">
            <v>303090</v>
          </cell>
          <cell r="W992" t="str">
            <v>490-Department of Natural Resources</v>
          </cell>
        </row>
        <row r="993">
          <cell r="N993" t="str">
            <v>303100</v>
          </cell>
          <cell r="W993" t="str">
            <v>490-Department of Natural Resources</v>
          </cell>
        </row>
        <row r="994">
          <cell r="N994" t="str">
            <v>303690</v>
          </cell>
          <cell r="W994" t="str">
            <v>490-Department of Natural Resources</v>
          </cell>
        </row>
        <row r="995">
          <cell r="N995" t="str">
            <v>303900</v>
          </cell>
          <cell r="W995" t="str">
            <v>490-Department of Natural Resources</v>
          </cell>
        </row>
        <row r="996">
          <cell r="N996" t="str">
            <v>303900</v>
          </cell>
          <cell r="W996" t="str">
            <v>490-Department of Natural Resources</v>
          </cell>
        </row>
        <row r="997">
          <cell r="N997" t="str">
            <v>303900</v>
          </cell>
          <cell r="W997" t="str">
            <v>495-Department of Agriculture</v>
          </cell>
        </row>
        <row r="998">
          <cell r="N998" t="str">
            <v>303900</v>
          </cell>
          <cell r="W998" t="str">
            <v>495-Department of Agriculture</v>
          </cell>
        </row>
        <row r="999">
          <cell r="N999" t="str">
            <v>303900</v>
          </cell>
          <cell r="W999" t="str">
            <v>495-Department of Agriculture</v>
          </cell>
        </row>
        <row r="1000">
          <cell r="N1000" t="str">
            <v>303900</v>
          </cell>
          <cell r="W1000" t="str">
            <v>495-Department of Agriculture</v>
          </cell>
        </row>
        <row r="1001">
          <cell r="N1001" t="str">
            <v>303900</v>
          </cell>
          <cell r="W1001" t="str">
            <v>495-Department of Agriculture</v>
          </cell>
        </row>
        <row r="1002">
          <cell r="N1002" t="str">
            <v>303900</v>
          </cell>
          <cell r="W1002" t="str">
            <v>495-Department of Agriculture</v>
          </cell>
        </row>
        <row r="1003">
          <cell r="N1003" t="str">
            <v>303900</v>
          </cell>
          <cell r="W1003" t="str">
            <v>495-Department of Agriculture</v>
          </cell>
        </row>
        <row r="1004">
          <cell r="N1004" t="str">
            <v>303400</v>
          </cell>
          <cell r="W1004" t="str">
            <v>495-Department of Agriculture</v>
          </cell>
        </row>
        <row r="1005">
          <cell r="N1005" t="str">
            <v>303400</v>
          </cell>
          <cell r="W1005" t="str">
            <v>495-Department of Agriculture</v>
          </cell>
        </row>
        <row r="1006">
          <cell r="N1006" t="str">
            <v>303400</v>
          </cell>
          <cell r="W1006" t="str">
            <v>495-Department of Agriculture</v>
          </cell>
        </row>
        <row r="1007">
          <cell r="N1007" t="str">
            <v>303400</v>
          </cell>
          <cell r="W1007" t="str">
            <v>495-Department of Agriculture</v>
          </cell>
        </row>
        <row r="1008">
          <cell r="N1008" t="str">
            <v>303400</v>
          </cell>
          <cell r="W1008" t="str">
            <v>495-Department of Agriculture</v>
          </cell>
        </row>
        <row r="1009">
          <cell r="N1009" t="str">
            <v>305035</v>
          </cell>
          <cell r="W1009" t="str">
            <v>495-Department of Agriculture</v>
          </cell>
        </row>
        <row r="1010">
          <cell r="N1010" t="str">
            <v>305035</v>
          </cell>
          <cell r="W1010" t="str">
            <v>495-Department of Agriculture</v>
          </cell>
        </row>
        <row r="1011">
          <cell r="N1011" t="str">
            <v>305035</v>
          </cell>
          <cell r="W1011" t="str">
            <v>540-Employment Security Department</v>
          </cell>
        </row>
        <row r="1012">
          <cell r="N1012" t="str">
            <v>305035</v>
          </cell>
          <cell r="W1012" t="str">
            <v>540-Employment Security Department</v>
          </cell>
        </row>
        <row r="1013">
          <cell r="N1013" t="str">
            <v>305850</v>
          </cell>
          <cell r="W1013" t="str">
            <v>540-Employment Security Department</v>
          </cell>
        </row>
        <row r="1014">
          <cell r="N1014" t="str">
            <v>305850</v>
          </cell>
          <cell r="W1014" t="str">
            <v>540-Employment Security Department</v>
          </cell>
        </row>
        <row r="1015">
          <cell r="N1015" t="str">
            <v>305850</v>
          </cell>
          <cell r="W1015" t="str">
            <v>540-Employment Security Department</v>
          </cell>
        </row>
        <row r="1016">
          <cell r="N1016" t="str">
            <v>305850</v>
          </cell>
          <cell r="W1016" t="str">
            <v>540-Employment Security Department</v>
          </cell>
        </row>
        <row r="1017">
          <cell r="N1017" t="str">
            <v>305850</v>
          </cell>
          <cell r="W1017" t="str">
            <v>540-Employment Security Department</v>
          </cell>
        </row>
        <row r="1018">
          <cell r="N1018" t="str">
            <v>305850</v>
          </cell>
          <cell r="W1018" t="str">
            <v>540-Employment Security Department</v>
          </cell>
        </row>
        <row r="1019">
          <cell r="N1019" t="str">
            <v>310100</v>
          </cell>
          <cell r="W1019" t="str">
            <v>540-Employment Security Department</v>
          </cell>
        </row>
        <row r="1020">
          <cell r="N1020" t="str">
            <v>310100</v>
          </cell>
          <cell r="W1020" t="str">
            <v>540-Employment Security Department</v>
          </cell>
        </row>
        <row r="1021">
          <cell r="N1021" t="str">
            <v>310100</v>
          </cell>
          <cell r="W1021" t="str">
            <v>540-Employment Security Department</v>
          </cell>
        </row>
        <row r="1022">
          <cell r="N1022" t="str">
            <v>310100</v>
          </cell>
          <cell r="W1022" t="str">
            <v>540-Employment Security Department</v>
          </cell>
        </row>
        <row r="1023">
          <cell r="N1023" t="str">
            <v>310100</v>
          </cell>
          <cell r="W1023" t="str">
            <v>599-Health Care Facilities Authority</v>
          </cell>
        </row>
        <row r="1024">
          <cell r="N1024" t="str">
            <v>310100</v>
          </cell>
          <cell r="W1024" t="str">
            <v>699-Community &amp; Technical Colleges</v>
          </cell>
        </row>
        <row r="1025">
          <cell r="N1025" t="str">
            <v>310100</v>
          </cell>
          <cell r="W1025" t="str">
            <v>699-Community &amp; Technical Colleges</v>
          </cell>
        </row>
        <row r="1026">
          <cell r="N1026" t="str">
            <v>310100</v>
          </cell>
          <cell r="W1026" t="str">
            <v>699-Community &amp; Technical Colleges</v>
          </cell>
        </row>
        <row r="1027">
          <cell r="N1027" t="str">
            <v>310100</v>
          </cell>
          <cell r="W1027" t="str">
            <v>699-Community &amp; Technical Colleges</v>
          </cell>
        </row>
        <row r="1028">
          <cell r="N1028" t="str">
            <v>310100</v>
          </cell>
          <cell r="W1028" t="str">
            <v>699-Community &amp; Technical Colleges</v>
          </cell>
        </row>
        <row r="1029">
          <cell r="N1029" t="str">
            <v>310200</v>
          </cell>
          <cell r="W1029" t="str">
            <v>699-Community &amp; Technical Colleges</v>
          </cell>
        </row>
        <row r="1030">
          <cell r="N1030" t="str">
            <v>310200</v>
          </cell>
          <cell r="W1030" t="str">
            <v>699-Community &amp; Technical Colleges</v>
          </cell>
        </row>
        <row r="1031">
          <cell r="N1031" t="str">
            <v>310200</v>
          </cell>
          <cell r="W1031" t="str">
            <v>699-Community &amp; Technical Colleges</v>
          </cell>
        </row>
        <row r="1032">
          <cell r="N1032" t="str">
            <v>310200</v>
          </cell>
          <cell r="W1032" t="str">
            <v>699-Community &amp; Technical Colleges</v>
          </cell>
        </row>
        <row r="1033">
          <cell r="N1033" t="str">
            <v>310200</v>
          </cell>
          <cell r="W1033" t="str">
            <v>699-Community &amp; Technical Colleges</v>
          </cell>
        </row>
        <row r="1034">
          <cell r="N1034" t="str">
            <v>310200</v>
          </cell>
          <cell r="W1034" t="str">
            <v>699-Community &amp; Technical Colleges</v>
          </cell>
        </row>
        <row r="1035">
          <cell r="N1035" t="str">
            <v>310200</v>
          </cell>
          <cell r="W1035" t="str">
            <v>699-Community &amp; Technical Colleges</v>
          </cell>
        </row>
        <row r="1036">
          <cell r="N1036" t="str">
            <v>310200</v>
          </cell>
          <cell r="W1036" t="str">
            <v>699-Community &amp; Technical Colleges</v>
          </cell>
        </row>
        <row r="1037">
          <cell r="N1037" t="str">
            <v>310200</v>
          </cell>
          <cell r="W1037" t="str">
            <v>699-Community &amp; Technical Colleges</v>
          </cell>
        </row>
        <row r="1038">
          <cell r="N1038" t="str">
            <v>310200</v>
          </cell>
          <cell r="W1038" t="str">
            <v>699-Community &amp; Technical Colleges</v>
          </cell>
        </row>
        <row r="1039">
          <cell r="N1039" t="str">
            <v>310200</v>
          </cell>
          <cell r="W1039" t="str">
            <v>699-Community &amp; Technical Colleges</v>
          </cell>
        </row>
        <row r="1040">
          <cell r="N1040" t="str">
            <v>310300</v>
          </cell>
          <cell r="W1040" t="str">
            <v>699-Community &amp; Technical Colleges</v>
          </cell>
        </row>
        <row r="1041">
          <cell r="N1041" t="str">
            <v>310300</v>
          </cell>
          <cell r="W1041" t="str">
            <v>699-Community &amp; Technical Colleges</v>
          </cell>
        </row>
        <row r="1042">
          <cell r="N1042" t="str">
            <v>310300</v>
          </cell>
          <cell r="W1042" t="str">
            <v>699-Community &amp; Technical Colleges</v>
          </cell>
        </row>
        <row r="1043">
          <cell r="N1043" t="str">
            <v>310300</v>
          </cell>
          <cell r="W1043" t="str">
            <v>699-Community &amp; Technical Colleges</v>
          </cell>
        </row>
        <row r="1044">
          <cell r="N1044" t="str">
            <v>310300</v>
          </cell>
          <cell r="W1044" t="str">
            <v>699-Community &amp; Technical Colleges</v>
          </cell>
        </row>
        <row r="1045">
          <cell r="N1045" t="str">
            <v>310300</v>
          </cell>
          <cell r="W1045" t="str">
            <v>699-Community &amp; Technical Colleges</v>
          </cell>
        </row>
        <row r="1046">
          <cell r="N1046" t="str">
            <v>310300</v>
          </cell>
          <cell r="W1046" t="str">
            <v>699-Community &amp; Technical Colleges</v>
          </cell>
        </row>
        <row r="1047">
          <cell r="N1047" t="str">
            <v>310300</v>
          </cell>
          <cell r="W1047" t="str">
            <v>699-Community &amp; Technical Colleges</v>
          </cell>
        </row>
        <row r="1048">
          <cell r="N1048" t="str">
            <v>310300</v>
          </cell>
          <cell r="W1048" t="str">
            <v>699-Community &amp; Technical Colleges</v>
          </cell>
        </row>
        <row r="1049">
          <cell r="N1049" t="str">
            <v>310300</v>
          </cell>
          <cell r="W1049" t="str">
            <v>699-Community &amp; Technical Colleges</v>
          </cell>
        </row>
        <row r="1050">
          <cell r="N1050" t="str">
            <v>310400</v>
          </cell>
          <cell r="W1050" t="str">
            <v>699-Community &amp; Technical Colleges</v>
          </cell>
        </row>
        <row r="1051">
          <cell r="N1051" t="str">
            <v>310400</v>
          </cell>
          <cell r="W1051" t="str">
            <v>699-Community &amp; Technical Colleges</v>
          </cell>
        </row>
        <row r="1052">
          <cell r="N1052" t="str">
            <v>310400</v>
          </cell>
          <cell r="W1052" t="str">
            <v>699-Community/Technical College System</v>
          </cell>
        </row>
        <row r="1053">
          <cell r="N1053" t="str">
            <v>310400</v>
          </cell>
          <cell r="W1053" t="str">
            <v>699-Community/Technical College System</v>
          </cell>
        </row>
        <row r="1054">
          <cell r="N1054" t="str">
            <v>310400</v>
          </cell>
          <cell r="W1054" t="str">
            <v>699-Community/Technical College System</v>
          </cell>
        </row>
        <row r="1055">
          <cell r="N1055" t="str">
            <v>310600</v>
          </cell>
          <cell r="W1055" t="str">
            <v>699-Community/Technical College System</v>
          </cell>
        </row>
        <row r="1056">
          <cell r="N1056" t="str">
            <v>310600</v>
          </cell>
          <cell r="W1056" t="str">
            <v>699-Community/Technical College System</v>
          </cell>
        </row>
        <row r="1057">
          <cell r="N1057" t="str">
            <v>310600</v>
          </cell>
          <cell r="W1057" t="str">
            <v>699-Community/Technical College System</v>
          </cell>
        </row>
        <row r="1058">
          <cell r="N1058" t="str">
            <v>310850</v>
          </cell>
          <cell r="W1058" t="str">
            <v>699-Community/Technical College System</v>
          </cell>
        </row>
        <row r="1059">
          <cell r="N1059" t="str">
            <v>310850</v>
          </cell>
          <cell r="W1059" t="str">
            <v>699-Community/Technical College System</v>
          </cell>
        </row>
        <row r="1060">
          <cell r="N1060" t="str">
            <v>310850</v>
          </cell>
          <cell r="W1060" t="str">
            <v>699-Community/Technical College System</v>
          </cell>
        </row>
        <row r="1061">
          <cell r="N1061" t="str">
            <v>310850</v>
          </cell>
          <cell r="W1061" t="str">
            <v>699-Community/Technical College System</v>
          </cell>
        </row>
        <row r="1062">
          <cell r="N1062" t="str">
            <v>310900</v>
          </cell>
          <cell r="W1062" t="str">
            <v>699-Community/Technical College System</v>
          </cell>
        </row>
        <row r="1063">
          <cell r="N1063" t="str">
            <v>310900</v>
          </cell>
          <cell r="W1063" t="str">
            <v>699-Community/Technical College System</v>
          </cell>
        </row>
        <row r="1064">
          <cell r="N1064" t="str">
            <v>310900</v>
          </cell>
          <cell r="W1064" t="str">
            <v>699-Community/Technical College System</v>
          </cell>
        </row>
        <row r="1065">
          <cell r="N1065" t="str">
            <v>310900</v>
          </cell>
          <cell r="W1065" t="str">
            <v>699-Community/Technical College System</v>
          </cell>
        </row>
        <row r="1066">
          <cell r="N1066" t="str">
            <v>310900</v>
          </cell>
          <cell r="W1066" t="str">
            <v>699-Community/Technical College System</v>
          </cell>
        </row>
        <row r="1067">
          <cell r="N1067" t="str">
            <v>310900</v>
          </cell>
          <cell r="W1067" t="str">
            <v>699-Community/Technical College System</v>
          </cell>
        </row>
        <row r="1068">
          <cell r="N1068" t="str">
            <v>310900</v>
          </cell>
          <cell r="W1068" t="str">
            <v>699-Community/Technical College System</v>
          </cell>
        </row>
        <row r="1069">
          <cell r="N1069" t="str">
            <v>310900</v>
          </cell>
          <cell r="W1069" t="str">
            <v>699-Community/Technical College System</v>
          </cell>
        </row>
        <row r="1070">
          <cell r="N1070" t="str">
            <v>310900</v>
          </cell>
          <cell r="W1070" t="str">
            <v>699-Community/Technical College System</v>
          </cell>
        </row>
        <row r="1071">
          <cell r="N1071" t="str">
            <v>310900</v>
          </cell>
          <cell r="W1071" t="str">
            <v>699-Community/Technical College System</v>
          </cell>
        </row>
        <row r="1072">
          <cell r="N1072" t="str">
            <v>310900</v>
          </cell>
          <cell r="W1072" t="str">
            <v>699-Community/Technical College System</v>
          </cell>
        </row>
        <row r="1073">
          <cell r="N1073" t="str">
            <v>310900</v>
          </cell>
          <cell r="W1073" t="str">
            <v>699-Community/Technical College System</v>
          </cell>
        </row>
        <row r="1074">
          <cell r="N1074" t="str">
            <v>310900</v>
          </cell>
          <cell r="W1074" t="str">
            <v>699-Community/Technical College System</v>
          </cell>
        </row>
        <row r="1075">
          <cell r="N1075" t="str">
            <v>310900</v>
          </cell>
          <cell r="W1075" t="str">
            <v>699-Community/Technical College System</v>
          </cell>
        </row>
        <row r="1076">
          <cell r="N1076" t="str">
            <v>310900</v>
          </cell>
          <cell r="W1076" t="str">
            <v>699-Community/Technical College System</v>
          </cell>
        </row>
        <row r="1077">
          <cell r="N1077" t="str">
            <v>310900</v>
          </cell>
          <cell r="W1077" t="str">
            <v>699-Community/Technical College System</v>
          </cell>
        </row>
        <row r="1078">
          <cell r="N1078" t="str">
            <v>310900</v>
          </cell>
          <cell r="W1078" t="str">
            <v>699-Community/Technical College System</v>
          </cell>
        </row>
        <row r="1079">
          <cell r="N1079" t="str">
            <v>310900</v>
          </cell>
          <cell r="W1079" t="str">
            <v>699-Community/Technical College System</v>
          </cell>
        </row>
        <row r="1080">
          <cell r="N1080" t="str">
            <v>310900</v>
          </cell>
          <cell r="W1080" t="str">
            <v>740-Contributions to Retirement Systems</v>
          </cell>
        </row>
        <row r="1081">
          <cell r="N1081" t="str">
            <v>310900</v>
          </cell>
          <cell r="W1081" t="str">
            <v>490-Department of Natural Resources</v>
          </cell>
        </row>
        <row r="1082">
          <cell r="N1082" t="str">
            <v>310900</v>
          </cell>
          <cell r="W1082" t="str">
            <v>490-Department of Natural Resources</v>
          </cell>
        </row>
        <row r="1083">
          <cell r="N1083" t="str">
            <v>310900</v>
          </cell>
          <cell r="W1083" t="str">
            <v>490-Department of Natural Resources</v>
          </cell>
        </row>
        <row r="1084">
          <cell r="N1084" t="str">
            <v>310900</v>
          </cell>
          <cell r="W1084" t="str">
            <v>490-Department of Natural Resources</v>
          </cell>
        </row>
        <row r="1085">
          <cell r="N1085" t="str">
            <v>310900</v>
          </cell>
          <cell r="W1085" t="str">
            <v>490-Department of Natural Resources</v>
          </cell>
        </row>
        <row r="1086">
          <cell r="N1086" t="str">
            <v>310900</v>
          </cell>
          <cell r="W1086" t="str">
            <v>490-Department of Natural Resources</v>
          </cell>
        </row>
        <row r="1087">
          <cell r="N1087" t="str">
            <v>310900</v>
          </cell>
          <cell r="W1087" t="str">
            <v>490-Department of Natural Resources</v>
          </cell>
        </row>
        <row r="1088">
          <cell r="N1088" t="str">
            <v>310900</v>
          </cell>
          <cell r="W1088" t="str">
            <v>490-Department of Natural Resources</v>
          </cell>
        </row>
        <row r="1089">
          <cell r="N1089" t="str">
            <v>310900</v>
          </cell>
          <cell r="W1089" t="str">
            <v>490-Department of Natural Resources</v>
          </cell>
        </row>
        <row r="1090">
          <cell r="N1090" t="str">
            <v>310900</v>
          </cell>
          <cell r="W1090" t="str">
            <v>490-Department of Natural Resources</v>
          </cell>
        </row>
        <row r="1091">
          <cell r="N1091" t="str">
            <v>310900</v>
          </cell>
          <cell r="W1091" t="str">
            <v>490-Department of Natural Resources</v>
          </cell>
        </row>
        <row r="1092">
          <cell r="N1092" t="str">
            <v>310900</v>
          </cell>
          <cell r="W1092" t="str">
            <v>490-Department of Natural Resources</v>
          </cell>
        </row>
        <row r="1093">
          <cell r="N1093" t="str">
            <v>310900</v>
          </cell>
          <cell r="W1093" t="str">
            <v>490-Department of Natural Resources</v>
          </cell>
        </row>
        <row r="1094">
          <cell r="N1094" t="str">
            <v>310900</v>
          </cell>
          <cell r="W1094" t="str">
            <v>490-Department of Natural Resources</v>
          </cell>
        </row>
        <row r="1095">
          <cell r="N1095" t="str">
            <v>343010</v>
          </cell>
          <cell r="W1095" t="str">
            <v>490-Department of Natural Resources</v>
          </cell>
        </row>
        <row r="1096">
          <cell r="N1096" t="str">
            <v>343010</v>
          </cell>
          <cell r="W1096" t="str">
            <v>490-Department of Natural Resources</v>
          </cell>
        </row>
        <row r="1097">
          <cell r="N1097" t="str">
            <v>343020</v>
          </cell>
          <cell r="W1097" t="str">
            <v>490-Department of Natural Resources</v>
          </cell>
        </row>
        <row r="1098">
          <cell r="N1098" t="str">
            <v>343030</v>
          </cell>
          <cell r="W1098" t="str">
            <v>490-Department of Natural Resources</v>
          </cell>
        </row>
        <row r="1099">
          <cell r="N1099" t="str">
            <v>343030</v>
          </cell>
          <cell r="W1099" t="str">
            <v>490-Department of Natural Resources</v>
          </cell>
        </row>
        <row r="1100">
          <cell r="N1100" t="str">
            <v>343030</v>
          </cell>
          <cell r="W1100" t="str">
            <v>490-Department of Natural Resources</v>
          </cell>
        </row>
        <row r="1101">
          <cell r="N1101" t="str">
            <v>343690</v>
          </cell>
          <cell r="W1101" t="str">
            <v>490-Department of Natural Resources</v>
          </cell>
        </row>
        <row r="1102">
          <cell r="N1102" t="str">
            <v>343850</v>
          </cell>
          <cell r="W1102" t="str">
            <v>490-Department of Natural Resources</v>
          </cell>
        </row>
        <row r="1103">
          <cell r="N1103" t="str">
            <v>343850</v>
          </cell>
          <cell r="W1103" t="str">
            <v>490-Department of Natural Resources</v>
          </cell>
        </row>
        <row r="1104">
          <cell r="N1104" t="str">
            <v>350010</v>
          </cell>
          <cell r="W1104" t="str">
            <v>490-Department of Natural Resources</v>
          </cell>
        </row>
        <row r="1105">
          <cell r="N1105" t="str">
            <v>350010</v>
          </cell>
          <cell r="W1105" t="str">
            <v>490-Department of Natural Resources</v>
          </cell>
        </row>
        <row r="1106">
          <cell r="N1106" t="str">
            <v>350010</v>
          </cell>
          <cell r="W1106" t="str">
            <v>490-Department of Natural Resources</v>
          </cell>
        </row>
        <row r="1107">
          <cell r="N1107" t="str">
            <v>350010</v>
          </cell>
          <cell r="W1107" t="str">
            <v>490-Department of Natural Resources</v>
          </cell>
        </row>
        <row r="1108">
          <cell r="N1108" t="str">
            <v>350010</v>
          </cell>
          <cell r="W1108" t="str">
            <v>490-Department of Natural Resources</v>
          </cell>
        </row>
        <row r="1109">
          <cell r="N1109" t="str">
            <v>350010</v>
          </cell>
          <cell r="W1109" t="str">
            <v>490-Department of Natural Resources</v>
          </cell>
        </row>
        <row r="1110">
          <cell r="N1110" t="str">
            <v>350010</v>
          </cell>
          <cell r="W1110" t="str">
            <v>495-Department of Agriculture</v>
          </cell>
        </row>
        <row r="1111">
          <cell r="N1111" t="str">
            <v>350010</v>
          </cell>
          <cell r="W1111" t="str">
            <v>495-Department of Agriculture</v>
          </cell>
        </row>
        <row r="1112">
          <cell r="N1112" t="str">
            <v>350010</v>
          </cell>
          <cell r="W1112" t="str">
            <v>495-Department of Agriculture</v>
          </cell>
        </row>
        <row r="1113">
          <cell r="N1113" t="str">
            <v>350010</v>
          </cell>
          <cell r="W1113" t="str">
            <v>495-Department of Agriculture</v>
          </cell>
        </row>
        <row r="1114">
          <cell r="N1114" t="str">
            <v>350010</v>
          </cell>
          <cell r="W1114" t="str">
            <v>495-Department of Agriculture</v>
          </cell>
        </row>
        <row r="1115">
          <cell r="N1115" t="str">
            <v>350010</v>
          </cell>
          <cell r="W1115" t="str">
            <v>495-Department of Agriculture</v>
          </cell>
        </row>
        <row r="1116">
          <cell r="N1116" t="str">
            <v>350010</v>
          </cell>
          <cell r="W1116" t="str">
            <v>495-Department of Agriculture</v>
          </cell>
        </row>
        <row r="1117">
          <cell r="N1117" t="str">
            <v>350010</v>
          </cell>
          <cell r="W1117" t="str">
            <v>495-Department of Agriculture</v>
          </cell>
        </row>
        <row r="1118">
          <cell r="N1118" t="str">
            <v>350010</v>
          </cell>
          <cell r="W1118" t="str">
            <v>495-Department of Agriculture</v>
          </cell>
        </row>
        <row r="1119">
          <cell r="N1119" t="str">
            <v>350010</v>
          </cell>
          <cell r="W1119" t="str">
            <v>495-Department of Agriculture</v>
          </cell>
        </row>
        <row r="1120">
          <cell r="N1120" t="str">
            <v>350010</v>
          </cell>
          <cell r="W1120" t="str">
            <v>495-Department of Agriculture</v>
          </cell>
        </row>
        <row r="1121">
          <cell r="N1121" t="str">
            <v>350010</v>
          </cell>
          <cell r="W1121" t="str">
            <v>495-Department of Agriculture</v>
          </cell>
        </row>
        <row r="1122">
          <cell r="N1122" t="str">
            <v>350010</v>
          </cell>
          <cell r="W1122" t="str">
            <v>495-Department of Agriculture</v>
          </cell>
        </row>
        <row r="1123">
          <cell r="N1123" t="str">
            <v>350010</v>
          </cell>
          <cell r="W1123" t="str">
            <v>495-Department of Agriculture</v>
          </cell>
        </row>
        <row r="1124">
          <cell r="N1124" t="str">
            <v>350010</v>
          </cell>
          <cell r="W1124" t="str">
            <v>495-Department of Agriculture</v>
          </cell>
        </row>
        <row r="1125">
          <cell r="N1125" t="str">
            <v>350010</v>
          </cell>
          <cell r="W1125" t="str">
            <v>495-Department of Agriculture</v>
          </cell>
        </row>
        <row r="1126">
          <cell r="N1126" t="str">
            <v>350010</v>
          </cell>
          <cell r="W1126" t="str">
            <v>495-Department of Agriculture</v>
          </cell>
        </row>
        <row r="1127">
          <cell r="N1127" t="str">
            <v>350010</v>
          </cell>
          <cell r="W1127" t="str">
            <v>540-Employment Security Department</v>
          </cell>
        </row>
        <row r="1128">
          <cell r="N1128" t="str">
            <v>350010</v>
          </cell>
          <cell r="W1128" t="str">
            <v>540-Employment Security Department</v>
          </cell>
        </row>
        <row r="1129">
          <cell r="N1129" t="str">
            <v>350010</v>
          </cell>
          <cell r="W1129" t="str">
            <v>540-Employment Security Department</v>
          </cell>
        </row>
        <row r="1130">
          <cell r="N1130" t="str">
            <v>350010</v>
          </cell>
          <cell r="W1130" t="str">
            <v>540-Employment Security Department</v>
          </cell>
        </row>
        <row r="1131">
          <cell r="N1131" t="str">
            <v>350010</v>
          </cell>
          <cell r="W1131" t="str">
            <v>540-Employment Security Department</v>
          </cell>
        </row>
        <row r="1132">
          <cell r="N1132" t="str">
            <v>350010</v>
          </cell>
          <cell r="W1132" t="str">
            <v>540-Employment Security Department</v>
          </cell>
        </row>
        <row r="1133">
          <cell r="N1133" t="str">
            <v>350010</v>
          </cell>
          <cell r="W1133" t="str">
            <v>540-Employment Security Department</v>
          </cell>
        </row>
        <row r="1134">
          <cell r="N1134" t="str">
            <v>350010</v>
          </cell>
          <cell r="W1134" t="str">
            <v>540-Employment Security Department</v>
          </cell>
        </row>
        <row r="1135">
          <cell r="N1135" t="str">
            <v>350010</v>
          </cell>
          <cell r="W1135" t="str">
            <v>540-Employment Security Department</v>
          </cell>
        </row>
        <row r="1136">
          <cell r="N1136" t="str">
            <v>350010</v>
          </cell>
          <cell r="W1136" t="str">
            <v>540-Employment Security Department</v>
          </cell>
        </row>
        <row r="1137">
          <cell r="N1137" t="str">
            <v>350010</v>
          </cell>
          <cell r="W1137" t="str">
            <v>540-Employment Security Department</v>
          </cell>
        </row>
        <row r="1138">
          <cell r="N1138" t="str">
            <v>350010</v>
          </cell>
          <cell r="W1138" t="str">
            <v>540-Employment Security Department</v>
          </cell>
        </row>
        <row r="1139">
          <cell r="N1139" t="str">
            <v>350010</v>
          </cell>
          <cell r="W1139" t="str">
            <v>599-Health Care Facilities Authority</v>
          </cell>
        </row>
        <row r="1140">
          <cell r="N1140" t="str">
            <v>350010</v>
          </cell>
          <cell r="W1140" t="str">
            <v>699-Community &amp; Technical Colleges</v>
          </cell>
        </row>
        <row r="1141">
          <cell r="N1141" t="str">
            <v>350010</v>
          </cell>
          <cell r="W1141" t="str">
            <v>699-Community &amp; Technical Colleges</v>
          </cell>
        </row>
        <row r="1142">
          <cell r="N1142" t="str">
            <v>350021</v>
          </cell>
          <cell r="W1142" t="str">
            <v>699-Community &amp; Technical Colleges</v>
          </cell>
        </row>
        <row r="1143">
          <cell r="N1143" t="str">
            <v>350021</v>
          </cell>
          <cell r="W1143" t="str">
            <v>699-Community &amp; Technical Colleges</v>
          </cell>
        </row>
        <row r="1144">
          <cell r="N1144" t="str">
            <v>350022</v>
          </cell>
          <cell r="W1144" t="str">
            <v>699-Community &amp; Technical Colleges</v>
          </cell>
        </row>
        <row r="1145">
          <cell r="N1145" t="str">
            <v>350022</v>
          </cell>
          <cell r="W1145" t="str">
            <v>699-Community &amp; Technical Colleges</v>
          </cell>
        </row>
        <row r="1146">
          <cell r="N1146" t="str">
            <v>350022</v>
          </cell>
          <cell r="W1146" t="str">
            <v>699-Community &amp; Technical Colleges</v>
          </cell>
        </row>
        <row r="1147">
          <cell r="N1147" t="str">
            <v>350025</v>
          </cell>
          <cell r="W1147" t="str">
            <v>699-Community &amp; Technical Colleges</v>
          </cell>
        </row>
        <row r="1148">
          <cell r="N1148" t="str">
            <v>350025</v>
          </cell>
          <cell r="W1148" t="str">
            <v>699-Community &amp; Technical Colleges</v>
          </cell>
        </row>
        <row r="1149">
          <cell r="N1149" t="str">
            <v>350025</v>
          </cell>
          <cell r="W1149" t="str">
            <v>699-Community &amp; Technical Colleges</v>
          </cell>
        </row>
        <row r="1150">
          <cell r="N1150" t="str">
            <v>350025</v>
          </cell>
          <cell r="W1150" t="str">
            <v>699-Community &amp; Technical Colleges</v>
          </cell>
        </row>
        <row r="1151">
          <cell r="N1151" t="str">
            <v>350026</v>
          </cell>
          <cell r="W1151" t="str">
            <v>699-Community &amp; Technical Colleges</v>
          </cell>
        </row>
        <row r="1152">
          <cell r="N1152" t="str">
            <v>350026</v>
          </cell>
          <cell r="W1152" t="str">
            <v>699-Community &amp; Technical Colleges</v>
          </cell>
        </row>
        <row r="1153">
          <cell r="N1153" t="str">
            <v>350026</v>
          </cell>
          <cell r="W1153" t="str">
            <v>699-Community &amp; Technical Colleges</v>
          </cell>
        </row>
        <row r="1154">
          <cell r="N1154" t="str">
            <v>350026</v>
          </cell>
          <cell r="W1154" t="str">
            <v>699-Community &amp; Technical Colleges</v>
          </cell>
        </row>
        <row r="1155">
          <cell r="N1155" t="str">
            <v>350026</v>
          </cell>
          <cell r="W1155" t="str">
            <v>699-Community &amp; Technical Colleges</v>
          </cell>
        </row>
        <row r="1156">
          <cell r="N1156" t="str">
            <v>350026</v>
          </cell>
          <cell r="W1156" t="str">
            <v>699-Community &amp; Technical Colleges</v>
          </cell>
        </row>
        <row r="1157">
          <cell r="N1157" t="str">
            <v>350028</v>
          </cell>
          <cell r="W1157" t="str">
            <v>699-Community &amp; Technical Colleges</v>
          </cell>
        </row>
        <row r="1158">
          <cell r="N1158" t="str">
            <v>350029</v>
          </cell>
          <cell r="W1158" t="str">
            <v>699-Community &amp; Technical Colleges</v>
          </cell>
        </row>
        <row r="1159">
          <cell r="N1159" t="str">
            <v>350032</v>
          </cell>
          <cell r="W1159" t="str">
            <v>699-Community &amp; Technical Colleges</v>
          </cell>
        </row>
        <row r="1160">
          <cell r="N1160" t="str">
            <v>350032</v>
          </cell>
          <cell r="W1160" t="str">
            <v>699-Community &amp; Technical Colleges</v>
          </cell>
        </row>
        <row r="1161">
          <cell r="N1161" t="str">
            <v>350032</v>
          </cell>
          <cell r="W1161" t="str">
            <v>699-Community &amp; Technical Colleges</v>
          </cell>
        </row>
        <row r="1162">
          <cell r="N1162" t="str">
            <v>350032</v>
          </cell>
          <cell r="W1162" t="str">
            <v>699-Community &amp; Technical Colleges</v>
          </cell>
        </row>
        <row r="1163">
          <cell r="N1163" t="str">
            <v>350032</v>
          </cell>
          <cell r="W1163" t="str">
            <v>699-Community &amp; Technical Colleges</v>
          </cell>
        </row>
        <row r="1164">
          <cell r="N1164" t="str">
            <v>350032</v>
          </cell>
          <cell r="W1164" t="str">
            <v>699-Community &amp; Technical Colleges</v>
          </cell>
        </row>
        <row r="1165">
          <cell r="N1165" t="str">
            <v>350032</v>
          </cell>
          <cell r="W1165" t="str">
            <v>699-Community &amp; Technical Colleges</v>
          </cell>
        </row>
        <row r="1166">
          <cell r="N1166" t="str">
            <v>350032</v>
          </cell>
          <cell r="W1166" t="str">
            <v>699-Community &amp; Technical Colleges</v>
          </cell>
        </row>
        <row r="1167">
          <cell r="N1167" t="str">
            <v>350032</v>
          </cell>
          <cell r="W1167" t="str">
            <v>699-Community &amp; Technical Colleges</v>
          </cell>
        </row>
        <row r="1168">
          <cell r="N1168" t="str">
            <v>350035</v>
          </cell>
          <cell r="W1168" t="str">
            <v>699-Community/Technical College System</v>
          </cell>
        </row>
        <row r="1169">
          <cell r="N1169" t="str">
            <v>350045</v>
          </cell>
          <cell r="W1169" t="str">
            <v>699-Community/Technical College System</v>
          </cell>
        </row>
        <row r="1170">
          <cell r="N1170" t="str">
            <v>350045</v>
          </cell>
          <cell r="W1170" t="str">
            <v>699-Community/Technical College System</v>
          </cell>
        </row>
        <row r="1171">
          <cell r="N1171" t="str">
            <v>350050</v>
          </cell>
          <cell r="W1171" t="str">
            <v>699-Community/Technical College System</v>
          </cell>
        </row>
        <row r="1172">
          <cell r="N1172" t="str">
            <v>350055</v>
          </cell>
          <cell r="W1172" t="str">
            <v>699-Community/Technical College System</v>
          </cell>
        </row>
        <row r="1173">
          <cell r="N1173" t="str">
            <v>350055</v>
          </cell>
          <cell r="W1173" t="str">
            <v>699-Community/Technical College System</v>
          </cell>
        </row>
        <row r="1174">
          <cell r="N1174" t="str">
            <v>350055</v>
          </cell>
          <cell r="W1174" t="str">
            <v>699-Community/Technical College System</v>
          </cell>
        </row>
        <row r="1175">
          <cell r="N1175" t="str">
            <v>350055</v>
          </cell>
          <cell r="W1175" t="str">
            <v>699-Community/Technical College System</v>
          </cell>
        </row>
        <row r="1176">
          <cell r="N1176" t="str">
            <v>350055</v>
          </cell>
          <cell r="W1176" t="str">
            <v>699-Community/Technical College System</v>
          </cell>
        </row>
        <row r="1177">
          <cell r="N1177" t="str">
            <v>350055</v>
          </cell>
          <cell r="W1177" t="str">
            <v>699-Community/Technical College System</v>
          </cell>
        </row>
        <row r="1178">
          <cell r="N1178" t="str">
            <v>350055</v>
          </cell>
          <cell r="W1178" t="str">
            <v>699-Community/Technical College System</v>
          </cell>
        </row>
        <row r="1179">
          <cell r="N1179" t="str">
            <v>350055</v>
          </cell>
          <cell r="W1179" t="str">
            <v>699-Community/Technical College System</v>
          </cell>
        </row>
        <row r="1180">
          <cell r="N1180" t="str">
            <v>350055</v>
          </cell>
          <cell r="W1180" t="str">
            <v>699-Community/Technical College System</v>
          </cell>
        </row>
        <row r="1181">
          <cell r="N1181" t="str">
            <v>350055</v>
          </cell>
          <cell r="W1181" t="str">
            <v>699-Community/Technical College System</v>
          </cell>
        </row>
        <row r="1182">
          <cell r="N1182" t="str">
            <v>350055</v>
          </cell>
          <cell r="W1182" t="str">
            <v>699-Community/Technical College System</v>
          </cell>
        </row>
        <row r="1183">
          <cell r="N1183" t="str">
            <v>350055</v>
          </cell>
          <cell r="W1183" t="str">
            <v>699-Community/Technical College System</v>
          </cell>
        </row>
        <row r="1184">
          <cell r="N1184" t="str">
            <v>350055</v>
          </cell>
          <cell r="W1184" t="str">
            <v>699-Community/Technical College System</v>
          </cell>
        </row>
        <row r="1185">
          <cell r="N1185" t="str">
            <v>350055</v>
          </cell>
          <cell r="W1185" t="str">
            <v>699-Community/Technical College System</v>
          </cell>
        </row>
        <row r="1186">
          <cell r="N1186" t="str">
            <v>350055</v>
          </cell>
          <cell r="W1186" t="str">
            <v>699-Community/Technical College System</v>
          </cell>
        </row>
        <row r="1187">
          <cell r="N1187" t="str">
            <v>350055</v>
          </cell>
          <cell r="W1187" t="str">
            <v>699-Community/Technical College System</v>
          </cell>
        </row>
        <row r="1188">
          <cell r="N1188" t="str">
            <v>350055</v>
          </cell>
          <cell r="W1188" t="str">
            <v>699-Community/Technical College System</v>
          </cell>
        </row>
        <row r="1189">
          <cell r="N1189" t="str">
            <v>350055</v>
          </cell>
          <cell r="W1189" t="str">
            <v>699-Community/Technical College System</v>
          </cell>
        </row>
        <row r="1190">
          <cell r="N1190" t="str">
            <v>350055</v>
          </cell>
          <cell r="W1190" t="str">
            <v>699-Community/Technical College System</v>
          </cell>
        </row>
        <row r="1191">
          <cell r="N1191" t="str">
            <v>350055</v>
          </cell>
          <cell r="W1191" t="str">
            <v>699-Community/Technical College System</v>
          </cell>
        </row>
        <row r="1192">
          <cell r="N1192" t="str">
            <v>350055</v>
          </cell>
          <cell r="W1192" t="str">
            <v>699-Community/Technical College System</v>
          </cell>
        </row>
        <row r="1193">
          <cell r="N1193" t="str">
            <v>350055</v>
          </cell>
          <cell r="W1193" t="str">
            <v>699-Community/Technical College System</v>
          </cell>
        </row>
        <row r="1194">
          <cell r="N1194" t="str">
            <v>350055</v>
          </cell>
          <cell r="W1194" t="str">
            <v>699-Community/Technical College System</v>
          </cell>
        </row>
        <row r="1195">
          <cell r="N1195" t="str">
            <v>350055</v>
          </cell>
          <cell r="W1195" t="str">
            <v>699-Community/Technical College System</v>
          </cell>
        </row>
        <row r="1196">
          <cell r="N1196" t="str">
            <v>350055</v>
          </cell>
          <cell r="W1196" t="str">
            <v>700-OFM Financial Statement Control</v>
          </cell>
        </row>
        <row r="1197">
          <cell r="N1197" t="str">
            <v>350055</v>
          </cell>
          <cell r="W1197" t="str">
            <v>707-Sundry Claims</v>
          </cell>
        </row>
        <row r="1198">
          <cell r="N1198" t="str">
            <v>350060</v>
          </cell>
          <cell r="W1198" t="str">
            <v>740-Contributions to Retirement Systems</v>
          </cell>
        </row>
        <row r="1199">
          <cell r="N1199" t="str">
            <v>350060</v>
          </cell>
        </row>
        <row r="1200">
          <cell r="N1200" t="str">
            <v>350060</v>
          </cell>
        </row>
        <row r="1201">
          <cell r="N1201" t="str">
            <v>350060</v>
          </cell>
        </row>
        <row r="1202">
          <cell r="N1202" t="str">
            <v>350060</v>
          </cell>
        </row>
        <row r="1203">
          <cell r="N1203" t="str">
            <v>350060</v>
          </cell>
        </row>
        <row r="1204">
          <cell r="N1204" t="str">
            <v>350060</v>
          </cell>
        </row>
        <row r="1205">
          <cell r="N1205" t="str">
            <v>350061</v>
          </cell>
        </row>
        <row r="1206">
          <cell r="N1206" t="str">
            <v>350061</v>
          </cell>
        </row>
        <row r="1207">
          <cell r="N1207" t="str">
            <v>350061</v>
          </cell>
        </row>
        <row r="1208">
          <cell r="N1208" t="str">
            <v>350061</v>
          </cell>
        </row>
        <row r="1209">
          <cell r="N1209" t="str">
            <v>350061</v>
          </cell>
        </row>
        <row r="1210">
          <cell r="N1210" t="str">
            <v>350061</v>
          </cell>
        </row>
        <row r="1211">
          <cell r="N1211" t="str">
            <v>350061</v>
          </cell>
        </row>
        <row r="1212">
          <cell r="N1212" t="str">
            <v>350061</v>
          </cell>
        </row>
        <row r="1213">
          <cell r="N1213" t="str">
            <v>350061</v>
          </cell>
        </row>
        <row r="1214">
          <cell r="N1214" t="str">
            <v>350900</v>
          </cell>
        </row>
        <row r="1215">
          <cell r="N1215" t="str">
            <v>350900</v>
          </cell>
        </row>
        <row r="1216">
          <cell r="N1216" t="str">
            <v>350900</v>
          </cell>
        </row>
        <row r="1217">
          <cell r="N1217" t="str">
            <v>351200</v>
          </cell>
        </row>
        <row r="1218">
          <cell r="N1218" t="str">
            <v>351200</v>
          </cell>
        </row>
        <row r="1219">
          <cell r="N1219" t="str">
            <v>351200</v>
          </cell>
        </row>
        <row r="1220">
          <cell r="N1220" t="str">
            <v>351200</v>
          </cell>
        </row>
        <row r="1221">
          <cell r="N1221" t="str">
            <v>351200</v>
          </cell>
        </row>
        <row r="1222">
          <cell r="N1222" t="str">
            <v>351200</v>
          </cell>
        </row>
        <row r="1223">
          <cell r="N1223" t="str">
            <v>351200</v>
          </cell>
        </row>
        <row r="1224">
          <cell r="N1224" t="str">
            <v>351900</v>
          </cell>
        </row>
        <row r="1225">
          <cell r="N1225" t="str">
            <v>354110</v>
          </cell>
        </row>
        <row r="1226">
          <cell r="N1226" t="str">
            <v>354110</v>
          </cell>
        </row>
        <row r="1227">
          <cell r="N1227" t="str">
            <v>354110</v>
          </cell>
        </row>
        <row r="1228">
          <cell r="N1228" t="str">
            <v>354110</v>
          </cell>
        </row>
        <row r="1229">
          <cell r="N1229" t="str">
            <v>354110</v>
          </cell>
        </row>
        <row r="1230">
          <cell r="N1230" t="str">
            <v>354110</v>
          </cell>
        </row>
        <row r="1231">
          <cell r="N1231" t="str">
            <v>354110</v>
          </cell>
        </row>
        <row r="1232">
          <cell r="N1232" t="str">
            <v>354110</v>
          </cell>
        </row>
        <row r="1233">
          <cell r="N1233" t="str">
            <v>354110</v>
          </cell>
        </row>
        <row r="1234">
          <cell r="N1234" t="str">
            <v>354110</v>
          </cell>
        </row>
        <row r="1235">
          <cell r="N1235" t="str">
            <v>354110</v>
          </cell>
        </row>
        <row r="1236">
          <cell r="N1236" t="str">
            <v>354120</v>
          </cell>
        </row>
        <row r="1237">
          <cell r="N1237" t="str">
            <v>354130</v>
          </cell>
        </row>
        <row r="1238">
          <cell r="N1238" t="str">
            <v>354140</v>
          </cell>
        </row>
        <row r="1239">
          <cell r="N1239" t="str">
            <v>354150</v>
          </cell>
        </row>
        <row r="1240">
          <cell r="N1240" t="str">
            <v>354400</v>
          </cell>
        </row>
        <row r="1241">
          <cell r="N1241" t="str">
            <v>354800</v>
          </cell>
        </row>
        <row r="1242">
          <cell r="N1242" t="str">
            <v>354800</v>
          </cell>
        </row>
        <row r="1243">
          <cell r="N1243" t="str">
            <v>354800</v>
          </cell>
        </row>
        <row r="1244">
          <cell r="N1244" t="str">
            <v>354800</v>
          </cell>
        </row>
        <row r="1245">
          <cell r="N1245" t="str">
            <v>355010</v>
          </cell>
        </row>
        <row r="1246">
          <cell r="N1246" t="str">
            <v>355010</v>
          </cell>
        </row>
        <row r="1247">
          <cell r="N1247" t="str">
            <v>355010</v>
          </cell>
        </row>
        <row r="1248">
          <cell r="N1248" t="str">
            <v>355010</v>
          </cell>
        </row>
        <row r="1249">
          <cell r="N1249" t="str">
            <v>355010</v>
          </cell>
        </row>
        <row r="1250">
          <cell r="N1250" t="str">
            <v>355010</v>
          </cell>
        </row>
        <row r="1251">
          <cell r="N1251" t="str">
            <v>355010</v>
          </cell>
        </row>
        <row r="1252">
          <cell r="N1252" t="str">
            <v>355900</v>
          </cell>
        </row>
        <row r="1253">
          <cell r="N1253" t="str">
            <v>355900</v>
          </cell>
        </row>
        <row r="1254">
          <cell r="N1254" t="str">
            <v>355900</v>
          </cell>
        </row>
        <row r="1255">
          <cell r="N1255" t="str">
            <v>355900</v>
          </cell>
        </row>
        <row r="1256">
          <cell r="N1256" t="str">
            <v>357010</v>
          </cell>
        </row>
        <row r="1257">
          <cell r="N1257" t="str">
            <v>357010</v>
          </cell>
        </row>
        <row r="1258">
          <cell r="N1258" t="str">
            <v>357010</v>
          </cell>
        </row>
        <row r="1259">
          <cell r="N1259" t="str">
            <v>357010</v>
          </cell>
        </row>
        <row r="1260">
          <cell r="N1260" t="str">
            <v>357010</v>
          </cell>
        </row>
        <row r="1261">
          <cell r="N1261" t="str">
            <v>357010</v>
          </cell>
        </row>
        <row r="1262">
          <cell r="N1262" t="str">
            <v>357010</v>
          </cell>
        </row>
        <row r="1263">
          <cell r="N1263" t="str">
            <v>357010</v>
          </cell>
        </row>
        <row r="1264">
          <cell r="N1264" t="str">
            <v>357060</v>
          </cell>
        </row>
        <row r="1265">
          <cell r="N1265" t="str">
            <v>357060</v>
          </cell>
        </row>
        <row r="1266">
          <cell r="N1266" t="str">
            <v>357060</v>
          </cell>
        </row>
        <row r="1267">
          <cell r="N1267" t="str">
            <v>357020</v>
          </cell>
        </row>
        <row r="1268">
          <cell r="N1268" t="str">
            <v>357020</v>
          </cell>
        </row>
        <row r="1269">
          <cell r="N1269" t="str">
            <v>357020</v>
          </cell>
        </row>
        <row r="1270">
          <cell r="N1270" t="str">
            <v>357020</v>
          </cell>
        </row>
        <row r="1271">
          <cell r="N1271" t="str">
            <v>357020</v>
          </cell>
        </row>
        <row r="1272">
          <cell r="N1272" t="str">
            <v>357020</v>
          </cell>
        </row>
        <row r="1273">
          <cell r="N1273" t="str">
            <v>357020</v>
          </cell>
        </row>
        <row r="1274">
          <cell r="N1274" t="str">
            <v>357020</v>
          </cell>
        </row>
        <row r="1275">
          <cell r="N1275" t="str">
            <v>357020</v>
          </cell>
        </row>
        <row r="1276">
          <cell r="N1276" t="str">
            <v>357030</v>
          </cell>
        </row>
        <row r="1277">
          <cell r="N1277" t="str">
            <v>357030</v>
          </cell>
        </row>
        <row r="1278">
          <cell r="N1278" t="str">
            <v>357030</v>
          </cell>
        </row>
        <row r="1279">
          <cell r="N1279" t="str">
            <v>357030</v>
          </cell>
        </row>
        <row r="1280">
          <cell r="N1280" t="str">
            <v>357030</v>
          </cell>
        </row>
        <row r="1281">
          <cell r="N1281" t="str">
            <v>357030</v>
          </cell>
        </row>
        <row r="1282">
          <cell r="N1282" t="str">
            <v>357030</v>
          </cell>
        </row>
        <row r="1283">
          <cell r="N1283" t="str">
            <v>357030</v>
          </cell>
        </row>
        <row r="1284">
          <cell r="N1284" t="str">
            <v>357030</v>
          </cell>
        </row>
        <row r="1285">
          <cell r="N1285" t="str">
            <v>357050</v>
          </cell>
        </row>
        <row r="1286">
          <cell r="N1286" t="str">
            <v>357050</v>
          </cell>
        </row>
        <row r="1287">
          <cell r="N1287" t="str">
            <v>357050</v>
          </cell>
        </row>
        <row r="1288">
          <cell r="N1288" t="str">
            <v>357050</v>
          </cell>
        </row>
        <row r="1289">
          <cell r="N1289" t="str">
            <v>357050</v>
          </cell>
        </row>
        <row r="1290">
          <cell r="N1290" t="str">
            <v>357050</v>
          </cell>
        </row>
        <row r="1291">
          <cell r="N1291" t="str">
            <v>357050</v>
          </cell>
        </row>
        <row r="1292">
          <cell r="N1292" t="str">
            <v>357050</v>
          </cell>
        </row>
        <row r="1293">
          <cell r="N1293" t="str">
            <v>357070</v>
          </cell>
        </row>
        <row r="1294">
          <cell r="N1294" t="str">
            <v>357070</v>
          </cell>
        </row>
        <row r="1295">
          <cell r="N1295" t="str">
            <v>357070</v>
          </cell>
        </row>
        <row r="1296">
          <cell r="N1296" t="str">
            <v>357070</v>
          </cell>
        </row>
        <row r="1297">
          <cell r="N1297" t="str">
            <v>357070</v>
          </cell>
        </row>
        <row r="1298">
          <cell r="N1298" t="str">
            <v>357070</v>
          </cell>
        </row>
        <row r="1299">
          <cell r="N1299" t="str">
            <v>357080</v>
          </cell>
        </row>
        <row r="1300">
          <cell r="N1300" t="str">
            <v>357080</v>
          </cell>
        </row>
        <row r="1301">
          <cell r="N1301" t="str">
            <v>360010</v>
          </cell>
        </row>
        <row r="1302">
          <cell r="N1302" t="str">
            <v>360010</v>
          </cell>
        </row>
        <row r="1303">
          <cell r="N1303" t="str">
            <v>360010</v>
          </cell>
        </row>
        <row r="1304">
          <cell r="N1304" t="str">
            <v>360010</v>
          </cell>
        </row>
        <row r="1305">
          <cell r="N1305" t="str">
            <v>360010</v>
          </cell>
        </row>
        <row r="1306">
          <cell r="N1306" t="str">
            <v>360010</v>
          </cell>
        </row>
        <row r="1307">
          <cell r="N1307" t="str">
            <v>360020</v>
          </cell>
        </row>
        <row r="1308">
          <cell r="N1308" t="str">
            <v>360020</v>
          </cell>
        </row>
        <row r="1309">
          <cell r="N1309" t="str">
            <v>360030</v>
          </cell>
        </row>
        <row r="1310">
          <cell r="N1310" t="str">
            <v>360040</v>
          </cell>
        </row>
        <row r="1311">
          <cell r="N1311" t="str">
            <v>360040</v>
          </cell>
        </row>
        <row r="1312">
          <cell r="N1312" t="str">
            <v>360040</v>
          </cell>
        </row>
        <row r="1313">
          <cell r="N1313" t="str">
            <v>360050</v>
          </cell>
        </row>
        <row r="1314">
          <cell r="N1314" t="str">
            <v>360050</v>
          </cell>
        </row>
        <row r="1315">
          <cell r="N1315" t="str">
            <v>360060</v>
          </cell>
        </row>
        <row r="1316">
          <cell r="N1316" t="str">
            <v>360060</v>
          </cell>
        </row>
        <row r="1317">
          <cell r="N1317" t="str">
            <v>360060</v>
          </cell>
        </row>
        <row r="1318">
          <cell r="N1318" t="str">
            <v>360070</v>
          </cell>
        </row>
        <row r="1319">
          <cell r="N1319" t="str">
            <v>360070</v>
          </cell>
        </row>
        <row r="1320">
          <cell r="N1320" t="str">
            <v>360080</v>
          </cell>
        </row>
        <row r="1321">
          <cell r="N1321" t="str">
            <v>360080</v>
          </cell>
        </row>
        <row r="1322">
          <cell r="N1322" t="str">
            <v>360080</v>
          </cell>
        </row>
        <row r="1323">
          <cell r="N1323" t="str">
            <v>360080</v>
          </cell>
        </row>
        <row r="1324">
          <cell r="N1324" t="str">
            <v>360080</v>
          </cell>
        </row>
        <row r="1325">
          <cell r="N1325" t="str">
            <v>360090</v>
          </cell>
        </row>
        <row r="1326">
          <cell r="N1326" t="str">
            <v>360090</v>
          </cell>
        </row>
        <row r="1327">
          <cell r="N1327" t="str">
            <v>360090</v>
          </cell>
        </row>
        <row r="1328">
          <cell r="N1328" t="str">
            <v>360090</v>
          </cell>
        </row>
        <row r="1329">
          <cell r="N1329" t="str">
            <v>365010</v>
          </cell>
        </row>
        <row r="1330">
          <cell r="N1330" t="str">
            <v>365010</v>
          </cell>
        </row>
        <row r="1331">
          <cell r="N1331" t="str">
            <v>365010</v>
          </cell>
        </row>
        <row r="1332">
          <cell r="N1332" t="str">
            <v>365010</v>
          </cell>
        </row>
        <row r="1333">
          <cell r="N1333" t="str">
            <v>365010</v>
          </cell>
        </row>
        <row r="1334">
          <cell r="N1334" t="str">
            <v>365010</v>
          </cell>
        </row>
        <row r="1335">
          <cell r="N1335" t="str">
            <v>365010</v>
          </cell>
        </row>
        <row r="1336">
          <cell r="N1336" t="str">
            <v>365020</v>
          </cell>
        </row>
        <row r="1337">
          <cell r="N1337" t="str">
            <v>365020</v>
          </cell>
        </row>
        <row r="1338">
          <cell r="N1338" t="str">
            <v>365020</v>
          </cell>
        </row>
        <row r="1339">
          <cell r="N1339" t="str">
            <v>365030</v>
          </cell>
        </row>
        <row r="1340">
          <cell r="N1340" t="str">
            <v>365030</v>
          </cell>
        </row>
        <row r="1341">
          <cell r="N1341" t="str">
            <v>365030</v>
          </cell>
        </row>
        <row r="1342">
          <cell r="N1342" t="str">
            <v>365040</v>
          </cell>
        </row>
        <row r="1343">
          <cell r="N1343" t="str">
            <v>365040</v>
          </cell>
        </row>
        <row r="1344">
          <cell r="N1344" t="str">
            <v>365040</v>
          </cell>
        </row>
        <row r="1345">
          <cell r="N1345" t="str">
            <v>365050</v>
          </cell>
        </row>
        <row r="1346">
          <cell r="N1346" t="str">
            <v>365050</v>
          </cell>
        </row>
        <row r="1347">
          <cell r="N1347" t="str">
            <v>365060</v>
          </cell>
        </row>
        <row r="1348">
          <cell r="N1348" t="str">
            <v>365060</v>
          </cell>
        </row>
        <row r="1349">
          <cell r="N1349" t="str">
            <v>365060</v>
          </cell>
        </row>
        <row r="1350">
          <cell r="N1350" t="str">
            <v>365080</v>
          </cell>
        </row>
        <row r="1351">
          <cell r="N1351" t="str">
            <v>365080</v>
          </cell>
        </row>
        <row r="1352">
          <cell r="N1352" t="str">
            <v>365080</v>
          </cell>
        </row>
        <row r="1353">
          <cell r="N1353" t="str">
            <v>365080</v>
          </cell>
        </row>
        <row r="1354">
          <cell r="N1354" t="str">
            <v>365080</v>
          </cell>
        </row>
        <row r="1355">
          <cell r="N1355" t="str">
            <v>365090</v>
          </cell>
        </row>
        <row r="1356">
          <cell r="N1356" t="str">
            <v>365090</v>
          </cell>
        </row>
        <row r="1357">
          <cell r="N1357" t="str">
            <v>365090</v>
          </cell>
        </row>
        <row r="1358">
          <cell r="N1358" t="str">
            <v>365090</v>
          </cell>
        </row>
        <row r="1359">
          <cell r="N1359" t="str">
            <v>370010</v>
          </cell>
        </row>
        <row r="1360">
          <cell r="N1360" t="str">
            <v>370010</v>
          </cell>
        </row>
        <row r="1361">
          <cell r="N1361" t="str">
            <v>370010</v>
          </cell>
        </row>
        <row r="1362">
          <cell r="N1362" t="str">
            <v>370010</v>
          </cell>
        </row>
        <row r="1363">
          <cell r="N1363" t="str">
            <v>370020</v>
          </cell>
        </row>
        <row r="1364">
          <cell r="N1364" t="str">
            <v>370030</v>
          </cell>
        </row>
        <row r="1365">
          <cell r="N1365" t="str">
            <v>370040</v>
          </cell>
        </row>
        <row r="1366">
          <cell r="N1366" t="str">
            <v>370040</v>
          </cell>
        </row>
        <row r="1367">
          <cell r="N1367" t="str">
            <v>370040</v>
          </cell>
        </row>
        <row r="1368">
          <cell r="N1368" t="str">
            <v>370050</v>
          </cell>
        </row>
        <row r="1369">
          <cell r="N1369" t="str">
            <v>370050</v>
          </cell>
        </row>
        <row r="1370">
          <cell r="N1370" t="str">
            <v>370060</v>
          </cell>
        </row>
        <row r="1371">
          <cell r="N1371" t="str">
            <v>370060</v>
          </cell>
        </row>
        <row r="1372">
          <cell r="N1372" t="str">
            <v>370060</v>
          </cell>
        </row>
        <row r="1373">
          <cell r="N1373" t="str">
            <v>370080</v>
          </cell>
        </row>
        <row r="1374">
          <cell r="N1374" t="str">
            <v>370080</v>
          </cell>
        </row>
        <row r="1375">
          <cell r="N1375" t="str">
            <v>370080</v>
          </cell>
        </row>
        <row r="1376">
          <cell r="N1376" t="str">
            <v>370080</v>
          </cell>
        </row>
        <row r="1377">
          <cell r="N1377" t="str">
            <v>370080</v>
          </cell>
        </row>
        <row r="1378">
          <cell r="N1378" t="str">
            <v>370090</v>
          </cell>
        </row>
        <row r="1379">
          <cell r="N1379" t="str">
            <v>370090</v>
          </cell>
        </row>
        <row r="1380">
          <cell r="N1380" t="str">
            <v>370090</v>
          </cell>
        </row>
        <row r="1381">
          <cell r="N1381" t="str">
            <v>370090</v>
          </cell>
        </row>
        <row r="1382">
          <cell r="N1382" t="str">
            <v>375010</v>
          </cell>
        </row>
        <row r="1383">
          <cell r="N1383" t="str">
            <v>375010</v>
          </cell>
        </row>
        <row r="1384">
          <cell r="N1384" t="str">
            <v>375010</v>
          </cell>
        </row>
        <row r="1385">
          <cell r="N1385" t="str">
            <v>375010</v>
          </cell>
        </row>
        <row r="1386">
          <cell r="N1386" t="str">
            <v>375020</v>
          </cell>
        </row>
        <row r="1387">
          <cell r="N1387" t="str">
            <v>375030</v>
          </cell>
        </row>
        <row r="1388">
          <cell r="N1388" t="str">
            <v>375040</v>
          </cell>
        </row>
        <row r="1389">
          <cell r="N1389" t="str">
            <v>375040</v>
          </cell>
        </row>
        <row r="1390">
          <cell r="N1390" t="str">
            <v>375040</v>
          </cell>
        </row>
        <row r="1391">
          <cell r="N1391" t="str">
            <v>375050</v>
          </cell>
        </row>
        <row r="1392">
          <cell r="N1392" t="str">
            <v>375050</v>
          </cell>
        </row>
        <row r="1393">
          <cell r="N1393" t="str">
            <v>375060</v>
          </cell>
        </row>
        <row r="1394">
          <cell r="N1394" t="str">
            <v>375060</v>
          </cell>
        </row>
        <row r="1395">
          <cell r="N1395" t="str">
            <v>375060</v>
          </cell>
        </row>
        <row r="1396">
          <cell r="N1396" t="str">
            <v>375080</v>
          </cell>
        </row>
        <row r="1397">
          <cell r="N1397" t="str">
            <v>375080</v>
          </cell>
        </row>
        <row r="1398">
          <cell r="N1398" t="str">
            <v>375080</v>
          </cell>
        </row>
        <row r="1399">
          <cell r="N1399" t="str">
            <v>375080</v>
          </cell>
        </row>
        <row r="1400">
          <cell r="N1400" t="str">
            <v>375080</v>
          </cell>
        </row>
        <row r="1401">
          <cell r="N1401" t="str">
            <v>375090</v>
          </cell>
        </row>
        <row r="1402">
          <cell r="N1402" t="str">
            <v>375090</v>
          </cell>
        </row>
        <row r="1403">
          <cell r="N1403" t="str">
            <v>375090</v>
          </cell>
        </row>
        <row r="1404">
          <cell r="N1404" t="str">
            <v>375090</v>
          </cell>
        </row>
        <row r="1405">
          <cell r="N1405" t="str">
            <v>375100</v>
          </cell>
        </row>
        <row r="1406">
          <cell r="N1406" t="str">
            <v>375100</v>
          </cell>
        </row>
        <row r="1407">
          <cell r="N1407" t="str">
            <v>375100</v>
          </cell>
        </row>
        <row r="1408">
          <cell r="N1408" t="str">
            <v>375100</v>
          </cell>
        </row>
        <row r="1409">
          <cell r="N1409" t="str">
            <v>376010</v>
          </cell>
        </row>
        <row r="1410">
          <cell r="N1410" t="str">
            <v>376010</v>
          </cell>
        </row>
        <row r="1411">
          <cell r="N1411" t="str">
            <v>376010</v>
          </cell>
        </row>
        <row r="1412">
          <cell r="N1412" t="str">
            <v>376020</v>
          </cell>
        </row>
        <row r="1413">
          <cell r="N1413" t="str">
            <v>376030</v>
          </cell>
        </row>
        <row r="1414">
          <cell r="N1414" t="str">
            <v>376030</v>
          </cell>
        </row>
        <row r="1415">
          <cell r="N1415" t="str">
            <v>376040</v>
          </cell>
        </row>
        <row r="1416">
          <cell r="N1416" t="str">
            <v>376040</v>
          </cell>
        </row>
        <row r="1417">
          <cell r="N1417" t="str">
            <v>376050</v>
          </cell>
        </row>
        <row r="1418">
          <cell r="N1418" t="str">
            <v>376050</v>
          </cell>
        </row>
        <row r="1419">
          <cell r="N1419" t="str">
            <v>376060</v>
          </cell>
        </row>
        <row r="1420">
          <cell r="N1420" t="str">
            <v>376060</v>
          </cell>
        </row>
        <row r="1421">
          <cell r="N1421" t="str">
            <v>376060</v>
          </cell>
        </row>
        <row r="1422">
          <cell r="N1422" t="str">
            <v>376080</v>
          </cell>
        </row>
        <row r="1423">
          <cell r="N1423" t="str">
            <v>376080</v>
          </cell>
        </row>
        <row r="1424">
          <cell r="N1424" t="str">
            <v>376080</v>
          </cell>
        </row>
        <row r="1425">
          <cell r="N1425" t="str">
            <v>376080</v>
          </cell>
        </row>
        <row r="1426">
          <cell r="N1426" t="str">
            <v>376080</v>
          </cell>
        </row>
        <row r="1427">
          <cell r="N1427" t="str">
            <v>376080</v>
          </cell>
        </row>
        <row r="1428">
          <cell r="N1428" t="str">
            <v>376090</v>
          </cell>
        </row>
        <row r="1429">
          <cell r="N1429" t="str">
            <v>376090</v>
          </cell>
        </row>
        <row r="1430">
          <cell r="N1430" t="str">
            <v>376090</v>
          </cell>
        </row>
        <row r="1431">
          <cell r="N1431" t="str">
            <v>376090</v>
          </cell>
        </row>
        <row r="1432">
          <cell r="N1432" t="str">
            <v>377010</v>
          </cell>
        </row>
        <row r="1433">
          <cell r="N1433" t="str">
            <v>377010</v>
          </cell>
        </row>
        <row r="1434">
          <cell r="N1434" t="str">
            <v>377010</v>
          </cell>
        </row>
        <row r="1435">
          <cell r="N1435" t="str">
            <v>377010</v>
          </cell>
        </row>
        <row r="1436">
          <cell r="N1436" t="str">
            <v>377010</v>
          </cell>
        </row>
        <row r="1437">
          <cell r="N1437" t="str">
            <v>377010</v>
          </cell>
        </row>
        <row r="1438">
          <cell r="N1438" t="str">
            <v>377010</v>
          </cell>
        </row>
        <row r="1439">
          <cell r="N1439" t="str">
            <v>377080</v>
          </cell>
        </row>
        <row r="1440">
          <cell r="N1440" t="str">
            <v>377080</v>
          </cell>
        </row>
        <row r="1441">
          <cell r="N1441" t="str">
            <v>377080</v>
          </cell>
        </row>
        <row r="1442">
          <cell r="N1442" t="str">
            <v>377080</v>
          </cell>
        </row>
        <row r="1443">
          <cell r="N1443" t="str">
            <v>377080</v>
          </cell>
        </row>
        <row r="1444">
          <cell r="N1444" t="str">
            <v>377090</v>
          </cell>
        </row>
        <row r="1445">
          <cell r="N1445" t="str">
            <v>377090</v>
          </cell>
        </row>
        <row r="1446">
          <cell r="N1446" t="str">
            <v>377090</v>
          </cell>
        </row>
        <row r="1447">
          <cell r="N1447" t="str">
            <v>377090</v>
          </cell>
        </row>
        <row r="1448">
          <cell r="N1448" t="str">
            <v>380010</v>
          </cell>
        </row>
        <row r="1449">
          <cell r="N1449" t="str">
            <v>380010</v>
          </cell>
        </row>
        <row r="1450">
          <cell r="N1450" t="str">
            <v>380010</v>
          </cell>
        </row>
        <row r="1451">
          <cell r="N1451" t="str">
            <v>380010</v>
          </cell>
        </row>
        <row r="1452">
          <cell r="N1452" t="str">
            <v>380020</v>
          </cell>
        </row>
        <row r="1453">
          <cell r="N1453" t="str">
            <v>380040</v>
          </cell>
        </row>
        <row r="1454">
          <cell r="N1454" t="str">
            <v>380040</v>
          </cell>
        </row>
        <row r="1455">
          <cell r="N1455" t="str">
            <v>380040</v>
          </cell>
        </row>
        <row r="1456">
          <cell r="N1456" t="str">
            <v>380050</v>
          </cell>
        </row>
        <row r="1457">
          <cell r="N1457" t="str">
            <v>380050</v>
          </cell>
        </row>
        <row r="1458">
          <cell r="N1458" t="str">
            <v>380060</v>
          </cell>
        </row>
        <row r="1459">
          <cell r="N1459" t="str">
            <v>380060</v>
          </cell>
        </row>
        <row r="1460">
          <cell r="N1460" t="str">
            <v>380060</v>
          </cell>
        </row>
        <row r="1461">
          <cell r="N1461" t="str">
            <v>380080</v>
          </cell>
        </row>
        <row r="1462">
          <cell r="N1462" t="str">
            <v>380080</v>
          </cell>
        </row>
        <row r="1463">
          <cell r="N1463" t="str">
            <v>380080</v>
          </cell>
        </row>
        <row r="1464">
          <cell r="N1464" t="str">
            <v>380080</v>
          </cell>
        </row>
        <row r="1465">
          <cell r="N1465" t="str">
            <v>380080</v>
          </cell>
        </row>
        <row r="1466">
          <cell r="N1466" t="str">
            <v>380090</v>
          </cell>
        </row>
        <row r="1467">
          <cell r="N1467" t="str">
            <v>380090</v>
          </cell>
        </row>
        <row r="1468">
          <cell r="N1468" t="str">
            <v>380090</v>
          </cell>
        </row>
        <row r="1469">
          <cell r="N1469" t="str">
            <v>380090</v>
          </cell>
        </row>
        <row r="1470">
          <cell r="N1470" t="str">
            <v>387010</v>
          </cell>
        </row>
        <row r="1471">
          <cell r="N1471" t="str">
            <v>387010</v>
          </cell>
        </row>
        <row r="1472">
          <cell r="N1472" t="str">
            <v>387010</v>
          </cell>
        </row>
        <row r="1473">
          <cell r="N1473" t="str">
            <v>395010</v>
          </cell>
        </row>
        <row r="1474">
          <cell r="N1474" t="str">
            <v>395010</v>
          </cell>
        </row>
        <row r="1475">
          <cell r="N1475" t="str">
            <v>395010</v>
          </cell>
        </row>
        <row r="1476">
          <cell r="N1476" t="str">
            <v>395010</v>
          </cell>
        </row>
        <row r="1477">
          <cell r="N1477" t="str">
            <v>395010</v>
          </cell>
        </row>
        <row r="1478">
          <cell r="N1478" t="str">
            <v>395010</v>
          </cell>
        </row>
        <row r="1479">
          <cell r="N1479" t="str">
            <v>395010</v>
          </cell>
        </row>
        <row r="1480">
          <cell r="N1480" t="str">
            <v>395010</v>
          </cell>
        </row>
        <row r="1481">
          <cell r="N1481" t="str">
            <v>395010</v>
          </cell>
        </row>
        <row r="1482">
          <cell r="N1482" t="str">
            <v>395010</v>
          </cell>
        </row>
        <row r="1483">
          <cell r="N1483" t="str">
            <v>395010</v>
          </cell>
        </row>
        <row r="1484">
          <cell r="N1484" t="str">
            <v>395010</v>
          </cell>
        </row>
        <row r="1485">
          <cell r="N1485" t="str">
            <v>395010</v>
          </cell>
        </row>
        <row r="1486">
          <cell r="N1486" t="str">
            <v>405850</v>
          </cell>
        </row>
        <row r="1487">
          <cell r="N1487" t="str">
            <v>405850</v>
          </cell>
        </row>
        <row r="1488">
          <cell r="N1488" t="str">
            <v>405850</v>
          </cell>
        </row>
        <row r="1489">
          <cell r="N1489" t="str">
            <v>405850</v>
          </cell>
        </row>
        <row r="1490">
          <cell r="N1490" t="str">
            <v>405850</v>
          </cell>
        </row>
        <row r="1491">
          <cell r="N1491" t="str">
            <v>405850</v>
          </cell>
        </row>
        <row r="1492">
          <cell r="N1492" t="str">
            <v>405850</v>
          </cell>
        </row>
        <row r="1493">
          <cell r="N1493" t="str">
            <v>405850</v>
          </cell>
        </row>
        <row r="1494">
          <cell r="N1494" t="str">
            <v>405850</v>
          </cell>
        </row>
        <row r="1495">
          <cell r="N1495" t="str">
            <v>405850</v>
          </cell>
        </row>
        <row r="1496">
          <cell r="N1496" t="str">
            <v>405850</v>
          </cell>
        </row>
        <row r="1497">
          <cell r="N1497" t="str">
            <v>405850</v>
          </cell>
        </row>
        <row r="1498">
          <cell r="N1498" t="str">
            <v>405850</v>
          </cell>
        </row>
        <row r="1499">
          <cell r="N1499" t="str">
            <v>405850</v>
          </cell>
        </row>
        <row r="1500">
          <cell r="N1500" t="str">
            <v>405850</v>
          </cell>
        </row>
        <row r="1501">
          <cell r="N1501" t="str">
            <v>405850</v>
          </cell>
        </row>
        <row r="1502">
          <cell r="N1502" t="str">
            <v>405850</v>
          </cell>
        </row>
        <row r="1503">
          <cell r="N1503" t="str">
            <v>405850</v>
          </cell>
        </row>
        <row r="1504">
          <cell r="N1504" t="str">
            <v>405B00</v>
          </cell>
        </row>
        <row r="1505">
          <cell r="N1505" t="str">
            <v>405B00</v>
          </cell>
        </row>
        <row r="1506">
          <cell r="N1506" t="str">
            <v>405B00</v>
          </cell>
        </row>
        <row r="1507">
          <cell r="N1507" t="str">
            <v>405B00</v>
          </cell>
        </row>
        <row r="1508">
          <cell r="N1508" t="str">
            <v>405B00</v>
          </cell>
        </row>
        <row r="1509">
          <cell r="N1509" t="str">
            <v>405C00</v>
          </cell>
        </row>
        <row r="1510">
          <cell r="N1510" t="str">
            <v>405C00</v>
          </cell>
        </row>
        <row r="1511">
          <cell r="N1511" t="str">
            <v>405C00</v>
          </cell>
        </row>
        <row r="1512">
          <cell r="N1512" t="str">
            <v>405C00</v>
          </cell>
        </row>
        <row r="1513">
          <cell r="N1513" t="str">
            <v>405C00</v>
          </cell>
        </row>
        <row r="1514">
          <cell r="N1514" t="str">
            <v>405C00</v>
          </cell>
        </row>
        <row r="1515">
          <cell r="N1515" t="str">
            <v>405C00</v>
          </cell>
        </row>
        <row r="1516">
          <cell r="N1516" t="str">
            <v>405C00</v>
          </cell>
        </row>
        <row r="1517">
          <cell r="N1517" t="str">
            <v>405D00</v>
          </cell>
        </row>
        <row r="1518">
          <cell r="N1518" t="str">
            <v>405D0C</v>
          </cell>
        </row>
        <row r="1519">
          <cell r="N1519" t="str">
            <v>405E00</v>
          </cell>
        </row>
        <row r="1520">
          <cell r="N1520" t="str">
            <v>405F00</v>
          </cell>
        </row>
        <row r="1521">
          <cell r="N1521" t="str">
            <v>405F00</v>
          </cell>
        </row>
        <row r="1522">
          <cell r="N1522" t="str">
            <v>405F00</v>
          </cell>
        </row>
        <row r="1523">
          <cell r="N1523" t="str">
            <v>405F00</v>
          </cell>
        </row>
        <row r="1524">
          <cell r="N1524" t="str">
            <v>405F00</v>
          </cell>
        </row>
        <row r="1525">
          <cell r="N1525" t="str">
            <v>405H00</v>
          </cell>
        </row>
        <row r="1526">
          <cell r="N1526" t="str">
            <v>405H00</v>
          </cell>
        </row>
        <row r="1527">
          <cell r="N1527" t="str">
            <v>405H00</v>
          </cell>
        </row>
        <row r="1528">
          <cell r="N1528" t="str">
            <v>405I0C</v>
          </cell>
        </row>
        <row r="1529">
          <cell r="N1529" t="str">
            <v>405I0C</v>
          </cell>
        </row>
        <row r="1530">
          <cell r="N1530" t="str">
            <v>405I0C</v>
          </cell>
        </row>
        <row r="1531">
          <cell r="N1531" t="str">
            <v>405I0C</v>
          </cell>
        </row>
        <row r="1532">
          <cell r="N1532" t="str">
            <v>405I0C</v>
          </cell>
        </row>
        <row r="1533">
          <cell r="N1533" t="str">
            <v>405I0C</v>
          </cell>
        </row>
        <row r="1534">
          <cell r="N1534" t="str">
            <v>405K00</v>
          </cell>
        </row>
        <row r="1535">
          <cell r="N1535" t="str">
            <v>405M00</v>
          </cell>
        </row>
        <row r="1536">
          <cell r="N1536" t="str">
            <v>405M00</v>
          </cell>
        </row>
        <row r="1537">
          <cell r="N1537" t="str">
            <v>405M00</v>
          </cell>
        </row>
        <row r="1538">
          <cell r="N1538" t="str">
            <v>405M00</v>
          </cell>
        </row>
        <row r="1539">
          <cell r="N1539" t="str">
            <v>405P0C</v>
          </cell>
        </row>
        <row r="1540">
          <cell r="N1540" t="str">
            <v>405P0C</v>
          </cell>
        </row>
        <row r="1541">
          <cell r="N1541" t="str">
            <v>405P0C</v>
          </cell>
        </row>
        <row r="1542">
          <cell r="N1542" t="str">
            <v>405P0C</v>
          </cell>
        </row>
        <row r="1543">
          <cell r="N1543" t="str">
            <v>405P0C</v>
          </cell>
        </row>
        <row r="1544">
          <cell r="N1544" t="str">
            <v>405P0C</v>
          </cell>
        </row>
        <row r="1545">
          <cell r="N1545" t="str">
            <v>405P0C</v>
          </cell>
        </row>
        <row r="1546">
          <cell r="N1546" t="str">
            <v>405P0C</v>
          </cell>
        </row>
        <row r="1547">
          <cell r="N1547" t="str">
            <v>405Q00</v>
          </cell>
        </row>
        <row r="1548">
          <cell r="N1548" t="str">
            <v>405Q00</v>
          </cell>
        </row>
        <row r="1549">
          <cell r="N1549" t="str">
            <v>405Q0C</v>
          </cell>
        </row>
        <row r="1550">
          <cell r="N1550" t="str">
            <v>405S00</v>
          </cell>
        </row>
        <row r="1551">
          <cell r="N1551" t="str">
            <v>405S00</v>
          </cell>
        </row>
        <row r="1552">
          <cell r="N1552" t="str">
            <v>405T00</v>
          </cell>
        </row>
        <row r="1553">
          <cell r="N1553" t="str">
            <v>405T00</v>
          </cell>
        </row>
        <row r="1554">
          <cell r="N1554" t="str">
            <v>405T00</v>
          </cell>
        </row>
        <row r="1555">
          <cell r="N1555" t="str">
            <v>405U00</v>
          </cell>
        </row>
        <row r="1556">
          <cell r="N1556" t="str">
            <v>405V00</v>
          </cell>
        </row>
        <row r="1557">
          <cell r="N1557" t="str">
            <v>405V00</v>
          </cell>
        </row>
        <row r="1558">
          <cell r="N1558" t="str">
            <v>405V00</v>
          </cell>
        </row>
        <row r="1559">
          <cell r="N1559" t="str">
            <v>405V00</v>
          </cell>
        </row>
        <row r="1560">
          <cell r="N1560" t="str">
            <v>405V00</v>
          </cell>
        </row>
        <row r="1561">
          <cell r="N1561" t="str">
            <v>405V00</v>
          </cell>
        </row>
        <row r="1562">
          <cell r="N1562" t="str">
            <v>405V00</v>
          </cell>
        </row>
        <row r="1563">
          <cell r="N1563" t="str">
            <v>405V00</v>
          </cell>
        </row>
        <row r="1564">
          <cell r="N1564" t="str">
            <v>405V00</v>
          </cell>
        </row>
        <row r="1565">
          <cell r="N1565" t="str">
            <v>405W0C</v>
          </cell>
        </row>
        <row r="1566">
          <cell r="N1566" t="str">
            <v>405W0C</v>
          </cell>
        </row>
        <row r="1567">
          <cell r="N1567" t="str">
            <v>405W0C</v>
          </cell>
        </row>
        <row r="1568">
          <cell r="N1568" t="str">
            <v>405X00</v>
          </cell>
        </row>
        <row r="1569">
          <cell r="N1569" t="str">
            <v>405X00</v>
          </cell>
        </row>
        <row r="1570">
          <cell r="N1570" t="str">
            <v>405X00</v>
          </cell>
        </row>
        <row r="1571">
          <cell r="N1571" t="str">
            <v>405X00</v>
          </cell>
        </row>
        <row r="1572">
          <cell r="N1572" t="str">
            <v>405X00</v>
          </cell>
        </row>
        <row r="1573">
          <cell r="N1573" t="str">
            <v>405X00</v>
          </cell>
        </row>
        <row r="1574">
          <cell r="N1574" t="str">
            <v>405X00</v>
          </cell>
        </row>
        <row r="1575">
          <cell r="N1575" t="str">
            <v>405X00</v>
          </cell>
        </row>
        <row r="1576">
          <cell r="N1576" t="str">
            <v>405X00</v>
          </cell>
        </row>
        <row r="1577">
          <cell r="N1577" t="str">
            <v>405Y00</v>
          </cell>
        </row>
        <row r="1578">
          <cell r="N1578" t="str">
            <v>405Y00</v>
          </cell>
        </row>
        <row r="1579">
          <cell r="N1579" t="str">
            <v>405Y0C</v>
          </cell>
        </row>
        <row r="1580">
          <cell r="N1580" t="str">
            <v>405Y0C</v>
          </cell>
        </row>
        <row r="1581">
          <cell r="N1581" t="str">
            <v>405Y0C</v>
          </cell>
        </row>
        <row r="1582">
          <cell r="N1582" t="str">
            <v>405Z00</v>
          </cell>
        </row>
        <row r="1583">
          <cell r="N1583" t="str">
            <v>405Z00</v>
          </cell>
        </row>
        <row r="1584">
          <cell r="N1584" t="str">
            <v>405Z00</v>
          </cell>
        </row>
        <row r="1585">
          <cell r="N1585" t="str">
            <v>405Z0C</v>
          </cell>
        </row>
        <row r="1586">
          <cell r="N1586" t="str">
            <v>405Z0C</v>
          </cell>
        </row>
        <row r="1587">
          <cell r="N1587" t="str">
            <v>405Z0C</v>
          </cell>
        </row>
        <row r="1588">
          <cell r="N1588" t="str">
            <v>406010</v>
          </cell>
        </row>
        <row r="1589">
          <cell r="N1589" t="str">
            <v>406010</v>
          </cell>
        </row>
        <row r="1590">
          <cell r="N1590" t="str">
            <v>406010</v>
          </cell>
        </row>
        <row r="1591">
          <cell r="N1591" t="str">
            <v>40601C</v>
          </cell>
        </row>
        <row r="1592">
          <cell r="N1592" t="str">
            <v>40601C</v>
          </cell>
        </row>
        <row r="1593">
          <cell r="N1593" t="str">
            <v>40601C</v>
          </cell>
        </row>
        <row r="1594">
          <cell r="N1594" t="str">
            <v>40601C</v>
          </cell>
        </row>
        <row r="1595">
          <cell r="N1595" t="str">
            <v>410L00</v>
          </cell>
        </row>
        <row r="1596">
          <cell r="N1596" t="str">
            <v>411J00</v>
          </cell>
        </row>
        <row r="1597">
          <cell r="N1597" t="str">
            <v>460010</v>
          </cell>
        </row>
        <row r="1598">
          <cell r="N1598" t="str">
            <v>460010</v>
          </cell>
        </row>
        <row r="1599">
          <cell r="N1599" t="str">
            <v>460010</v>
          </cell>
        </row>
        <row r="1600">
          <cell r="N1600" t="str">
            <v>460010</v>
          </cell>
        </row>
        <row r="1601">
          <cell r="N1601" t="str">
            <v>460010</v>
          </cell>
        </row>
        <row r="1602">
          <cell r="N1602" t="str">
            <v>461900</v>
          </cell>
        </row>
        <row r="1603">
          <cell r="N1603" t="str">
            <v>461900</v>
          </cell>
        </row>
        <row r="1604">
          <cell r="N1604" t="str">
            <v>461900</v>
          </cell>
        </row>
        <row r="1605">
          <cell r="N1605" t="str">
            <v>461900</v>
          </cell>
        </row>
        <row r="1606">
          <cell r="N1606" t="str">
            <v>461900</v>
          </cell>
        </row>
        <row r="1607">
          <cell r="N1607" t="str">
            <v>461900</v>
          </cell>
        </row>
        <row r="1608">
          <cell r="N1608" t="str">
            <v>461900</v>
          </cell>
        </row>
        <row r="1609">
          <cell r="N1609" t="str">
            <v>461900</v>
          </cell>
        </row>
        <row r="1610">
          <cell r="N1610" t="str">
            <v>461900</v>
          </cell>
        </row>
        <row r="1611">
          <cell r="N1611" t="str">
            <v>461900</v>
          </cell>
        </row>
        <row r="1612">
          <cell r="N1612" t="str">
            <v>461900</v>
          </cell>
        </row>
        <row r="1613">
          <cell r="N1613" t="str">
            <v>461900</v>
          </cell>
        </row>
        <row r="1614">
          <cell r="N1614" t="str">
            <v>461900</v>
          </cell>
        </row>
        <row r="1615">
          <cell r="N1615" t="str">
            <v>461900</v>
          </cell>
        </row>
        <row r="1616">
          <cell r="N1616" t="str">
            <v>461900</v>
          </cell>
        </row>
        <row r="1617">
          <cell r="N1617" t="str">
            <v>461900</v>
          </cell>
        </row>
        <row r="1618">
          <cell r="N1618" t="str">
            <v>461900</v>
          </cell>
        </row>
        <row r="1619">
          <cell r="N1619" t="str">
            <v>461900</v>
          </cell>
        </row>
        <row r="1620">
          <cell r="N1620" t="str">
            <v>461900</v>
          </cell>
        </row>
        <row r="1621">
          <cell r="N1621" t="str">
            <v>461900</v>
          </cell>
        </row>
        <row r="1622">
          <cell r="N1622" t="str">
            <v>461900</v>
          </cell>
        </row>
        <row r="1623">
          <cell r="N1623" t="str">
            <v>461900</v>
          </cell>
        </row>
        <row r="1624">
          <cell r="N1624" t="str">
            <v>461900</v>
          </cell>
        </row>
        <row r="1625">
          <cell r="N1625" t="str">
            <v>461900</v>
          </cell>
        </row>
        <row r="1626">
          <cell r="N1626" t="str">
            <v>461900</v>
          </cell>
        </row>
        <row r="1627">
          <cell r="N1627" t="str">
            <v>461900</v>
          </cell>
        </row>
        <row r="1628">
          <cell r="N1628" t="str">
            <v>461900</v>
          </cell>
        </row>
        <row r="1629">
          <cell r="N1629" t="str">
            <v>461900</v>
          </cell>
        </row>
        <row r="1630">
          <cell r="N1630" t="str">
            <v>461900</v>
          </cell>
        </row>
        <row r="1631">
          <cell r="N1631" t="str">
            <v>461900</v>
          </cell>
        </row>
        <row r="1632">
          <cell r="N1632" t="str">
            <v>461900</v>
          </cell>
        </row>
        <row r="1633">
          <cell r="N1633" t="str">
            <v>461900</v>
          </cell>
        </row>
        <row r="1634">
          <cell r="N1634" t="str">
            <v>461900</v>
          </cell>
        </row>
        <row r="1635">
          <cell r="N1635" t="str">
            <v>461900</v>
          </cell>
        </row>
        <row r="1636">
          <cell r="N1636" t="str">
            <v>461900</v>
          </cell>
        </row>
        <row r="1637">
          <cell r="N1637" t="str">
            <v>461900</v>
          </cell>
        </row>
        <row r="1638">
          <cell r="N1638" t="str">
            <v>461900</v>
          </cell>
        </row>
        <row r="1639">
          <cell r="N1639" t="str">
            <v>461900</v>
          </cell>
        </row>
        <row r="1640">
          <cell r="N1640" t="str">
            <v>461900</v>
          </cell>
        </row>
        <row r="1641">
          <cell r="N1641" t="str">
            <v>461900</v>
          </cell>
        </row>
        <row r="1642">
          <cell r="N1642" t="str">
            <v>461900</v>
          </cell>
        </row>
        <row r="1643">
          <cell r="N1643" t="str">
            <v>461900</v>
          </cell>
        </row>
        <row r="1644">
          <cell r="N1644" t="str">
            <v>461900</v>
          </cell>
        </row>
        <row r="1645">
          <cell r="N1645" t="str">
            <v>461900</v>
          </cell>
        </row>
        <row r="1646">
          <cell r="N1646" t="str">
            <v>461900</v>
          </cell>
        </row>
        <row r="1647">
          <cell r="N1647" t="str">
            <v>461900</v>
          </cell>
        </row>
        <row r="1648">
          <cell r="N1648" t="str">
            <v>461900</v>
          </cell>
        </row>
        <row r="1649">
          <cell r="N1649" t="str">
            <v>461900</v>
          </cell>
        </row>
        <row r="1650">
          <cell r="N1650" t="str">
            <v>461900</v>
          </cell>
        </row>
        <row r="1651">
          <cell r="N1651" t="str">
            <v>461900</v>
          </cell>
        </row>
        <row r="1652">
          <cell r="N1652" t="str">
            <v>461900</v>
          </cell>
        </row>
        <row r="1653">
          <cell r="N1653" t="str">
            <v>461900</v>
          </cell>
        </row>
        <row r="1654">
          <cell r="N1654" t="str">
            <v>461900</v>
          </cell>
        </row>
        <row r="1655">
          <cell r="N1655" t="str">
            <v>461900</v>
          </cell>
        </row>
        <row r="1656">
          <cell r="N1656" t="str">
            <v>461900</v>
          </cell>
        </row>
        <row r="1657">
          <cell r="N1657" t="str">
            <v>461900</v>
          </cell>
        </row>
        <row r="1658">
          <cell r="N1658" t="str">
            <v>461900</v>
          </cell>
        </row>
        <row r="1659">
          <cell r="N1659" t="str">
            <v>461900</v>
          </cell>
        </row>
        <row r="1660">
          <cell r="N1660" t="str">
            <v>461900</v>
          </cell>
        </row>
        <row r="1661">
          <cell r="N1661" t="str">
            <v>461900</v>
          </cell>
        </row>
        <row r="1662">
          <cell r="N1662" t="str">
            <v>461900</v>
          </cell>
        </row>
        <row r="1663">
          <cell r="N1663" t="str">
            <v>461900</v>
          </cell>
        </row>
        <row r="1664">
          <cell r="N1664" t="str">
            <v>461900</v>
          </cell>
        </row>
        <row r="1665">
          <cell r="N1665" t="str">
            <v>461900</v>
          </cell>
        </row>
        <row r="1666">
          <cell r="N1666" t="str">
            <v>461900</v>
          </cell>
        </row>
        <row r="1667">
          <cell r="N1667" t="str">
            <v>461900</v>
          </cell>
        </row>
        <row r="1668">
          <cell r="N1668" t="str">
            <v>461900</v>
          </cell>
        </row>
        <row r="1669">
          <cell r="N1669" t="str">
            <v>461900</v>
          </cell>
        </row>
        <row r="1670">
          <cell r="N1670" t="str">
            <v>461900</v>
          </cell>
        </row>
        <row r="1671">
          <cell r="N1671" t="str">
            <v>461900</v>
          </cell>
        </row>
        <row r="1672">
          <cell r="N1672" t="str">
            <v>461900</v>
          </cell>
        </row>
        <row r="1673">
          <cell r="N1673" t="str">
            <v>461900</v>
          </cell>
        </row>
        <row r="1674">
          <cell r="N1674" t="str">
            <v>461900</v>
          </cell>
        </row>
        <row r="1675">
          <cell r="N1675" t="str">
            <v>461900</v>
          </cell>
        </row>
        <row r="1676">
          <cell r="N1676" t="str">
            <v>461900</v>
          </cell>
        </row>
        <row r="1677">
          <cell r="N1677" t="str">
            <v>461900</v>
          </cell>
        </row>
        <row r="1678">
          <cell r="N1678" t="str">
            <v>461900</v>
          </cell>
        </row>
        <row r="1679">
          <cell r="N1679" t="str">
            <v>461900</v>
          </cell>
        </row>
        <row r="1680">
          <cell r="N1680" t="str">
            <v>461900</v>
          </cell>
        </row>
        <row r="1681">
          <cell r="N1681" t="str">
            <v>461A00</v>
          </cell>
        </row>
        <row r="1682">
          <cell r="N1682" t="str">
            <v>461A00</v>
          </cell>
        </row>
        <row r="1683">
          <cell r="N1683" t="str">
            <v>461A00</v>
          </cell>
        </row>
        <row r="1684">
          <cell r="N1684" t="str">
            <v>461A00</v>
          </cell>
        </row>
        <row r="1685">
          <cell r="N1685" t="str">
            <v>461A00</v>
          </cell>
        </row>
        <row r="1686">
          <cell r="N1686" t="str">
            <v>461A00</v>
          </cell>
        </row>
        <row r="1687">
          <cell r="N1687" t="str">
            <v>461A00</v>
          </cell>
        </row>
        <row r="1688">
          <cell r="N1688" t="str">
            <v>461A00</v>
          </cell>
        </row>
        <row r="1689">
          <cell r="N1689" t="str">
            <v>461A00</v>
          </cell>
        </row>
        <row r="1690">
          <cell r="N1690" t="str">
            <v>461A00</v>
          </cell>
        </row>
        <row r="1691">
          <cell r="N1691" t="str">
            <v>461A00</v>
          </cell>
        </row>
        <row r="1692">
          <cell r="N1692" t="str">
            <v>461A00</v>
          </cell>
        </row>
        <row r="1693">
          <cell r="N1693" t="str">
            <v>461A00</v>
          </cell>
        </row>
        <row r="1694">
          <cell r="N1694" t="str">
            <v>461B00</v>
          </cell>
        </row>
        <row r="1695">
          <cell r="N1695" t="str">
            <v>461B00</v>
          </cell>
        </row>
        <row r="1696">
          <cell r="N1696" t="str">
            <v>461B00</v>
          </cell>
        </row>
        <row r="1697">
          <cell r="N1697" t="str">
            <v>461B00</v>
          </cell>
        </row>
        <row r="1698">
          <cell r="N1698" t="str">
            <v>461B00</v>
          </cell>
        </row>
        <row r="1699">
          <cell r="N1699" t="str">
            <v>461B00</v>
          </cell>
        </row>
        <row r="1700">
          <cell r="N1700" t="str">
            <v>461B00</v>
          </cell>
        </row>
        <row r="1701">
          <cell r="N1701" t="str">
            <v>461B00</v>
          </cell>
        </row>
        <row r="1702">
          <cell r="N1702" t="str">
            <v>461B00</v>
          </cell>
        </row>
        <row r="1703">
          <cell r="N1703" t="str">
            <v>461B00</v>
          </cell>
        </row>
        <row r="1704">
          <cell r="N1704" t="str">
            <v>461B00</v>
          </cell>
        </row>
        <row r="1705">
          <cell r="N1705" t="str">
            <v>461B00</v>
          </cell>
        </row>
        <row r="1706">
          <cell r="N1706" t="str">
            <v>461B00</v>
          </cell>
        </row>
        <row r="1707">
          <cell r="N1707" t="str">
            <v>461B00</v>
          </cell>
        </row>
        <row r="1708">
          <cell r="N1708" t="str">
            <v>461D00</v>
          </cell>
        </row>
        <row r="1709">
          <cell r="N1709" t="str">
            <v>461D00</v>
          </cell>
        </row>
        <row r="1710">
          <cell r="N1710" t="str">
            <v>461D00</v>
          </cell>
        </row>
        <row r="1711">
          <cell r="N1711" t="str">
            <v>461D00</v>
          </cell>
        </row>
        <row r="1712">
          <cell r="N1712" t="str">
            <v>461D00</v>
          </cell>
        </row>
        <row r="1713">
          <cell r="N1713" t="str">
            <v>461D00</v>
          </cell>
        </row>
        <row r="1714">
          <cell r="N1714" t="str">
            <v>461D00</v>
          </cell>
        </row>
        <row r="1715">
          <cell r="N1715" t="str">
            <v>461D00</v>
          </cell>
        </row>
        <row r="1716">
          <cell r="N1716" t="str">
            <v>461D00</v>
          </cell>
        </row>
        <row r="1717">
          <cell r="N1717" t="str">
            <v>461D00</v>
          </cell>
        </row>
        <row r="1718">
          <cell r="N1718" t="str">
            <v>461D00</v>
          </cell>
        </row>
        <row r="1719">
          <cell r="N1719" t="str">
            <v>461D00</v>
          </cell>
        </row>
        <row r="1720">
          <cell r="N1720" t="str">
            <v>461D00</v>
          </cell>
        </row>
        <row r="1721">
          <cell r="N1721" t="str">
            <v>461D00</v>
          </cell>
        </row>
        <row r="1722">
          <cell r="N1722" t="str">
            <v>461D00</v>
          </cell>
        </row>
        <row r="1723">
          <cell r="N1723" t="str">
            <v>461D00</v>
          </cell>
        </row>
        <row r="1724">
          <cell r="N1724" t="str">
            <v>461D00</v>
          </cell>
        </row>
        <row r="1725">
          <cell r="N1725" t="str">
            <v>461E00</v>
          </cell>
        </row>
        <row r="1726">
          <cell r="N1726" t="str">
            <v>461E00</v>
          </cell>
        </row>
        <row r="1727">
          <cell r="N1727" t="str">
            <v>461E00</v>
          </cell>
        </row>
        <row r="1728">
          <cell r="N1728" t="str">
            <v>461E00</v>
          </cell>
        </row>
        <row r="1729">
          <cell r="N1729" t="str">
            <v>461E00</v>
          </cell>
        </row>
        <row r="1730">
          <cell r="N1730" t="str">
            <v>461E00</v>
          </cell>
        </row>
        <row r="1731">
          <cell r="N1731" t="str">
            <v>461E00</v>
          </cell>
        </row>
        <row r="1732">
          <cell r="N1732" t="str">
            <v>461E00</v>
          </cell>
        </row>
        <row r="1733">
          <cell r="N1733" t="str">
            <v>461E00</v>
          </cell>
        </row>
        <row r="1734">
          <cell r="N1734" t="str">
            <v>461E00</v>
          </cell>
        </row>
        <row r="1735">
          <cell r="N1735" t="str">
            <v>461E00</v>
          </cell>
        </row>
        <row r="1736">
          <cell r="N1736" t="str">
            <v>461E00</v>
          </cell>
        </row>
        <row r="1737">
          <cell r="N1737" t="str">
            <v>461E00</v>
          </cell>
        </row>
        <row r="1738">
          <cell r="N1738" t="str">
            <v>461E00</v>
          </cell>
        </row>
        <row r="1739">
          <cell r="N1739" t="str">
            <v>461E00</v>
          </cell>
        </row>
        <row r="1740">
          <cell r="N1740" t="str">
            <v>461E00</v>
          </cell>
        </row>
        <row r="1741">
          <cell r="N1741" t="str">
            <v>461E00</v>
          </cell>
        </row>
        <row r="1742">
          <cell r="N1742" t="str">
            <v>461E00</v>
          </cell>
        </row>
        <row r="1743">
          <cell r="N1743" t="str">
            <v>461E00</v>
          </cell>
        </row>
        <row r="1744">
          <cell r="N1744" t="str">
            <v>461E00</v>
          </cell>
        </row>
        <row r="1745">
          <cell r="N1745" t="str">
            <v>461E00</v>
          </cell>
        </row>
        <row r="1746">
          <cell r="N1746" t="str">
            <v>461E00</v>
          </cell>
        </row>
        <row r="1747">
          <cell r="N1747" t="str">
            <v>461E00</v>
          </cell>
        </row>
        <row r="1748">
          <cell r="N1748" t="str">
            <v>461E00</v>
          </cell>
        </row>
        <row r="1749">
          <cell r="N1749" t="str">
            <v>461E00</v>
          </cell>
        </row>
        <row r="1750">
          <cell r="N1750" t="str">
            <v>461E00</v>
          </cell>
        </row>
        <row r="1751">
          <cell r="N1751" t="str">
            <v>461E00</v>
          </cell>
        </row>
        <row r="1752">
          <cell r="N1752" t="str">
            <v>461E00</v>
          </cell>
        </row>
        <row r="1753">
          <cell r="N1753" t="str">
            <v>461E00</v>
          </cell>
        </row>
        <row r="1754">
          <cell r="N1754" t="str">
            <v>461E00</v>
          </cell>
        </row>
        <row r="1755">
          <cell r="N1755" t="str">
            <v>461E00</v>
          </cell>
        </row>
        <row r="1756">
          <cell r="N1756" t="str">
            <v>461E00</v>
          </cell>
        </row>
        <row r="1757">
          <cell r="N1757" t="str">
            <v>461F00</v>
          </cell>
        </row>
        <row r="1758">
          <cell r="N1758" t="str">
            <v>461F00</v>
          </cell>
        </row>
        <row r="1759">
          <cell r="N1759" t="str">
            <v>461F00</v>
          </cell>
        </row>
        <row r="1760">
          <cell r="N1760" t="str">
            <v>461F00</v>
          </cell>
        </row>
        <row r="1761">
          <cell r="N1761" t="str">
            <v>461F00</v>
          </cell>
        </row>
        <row r="1762">
          <cell r="N1762" t="str">
            <v>461F00</v>
          </cell>
        </row>
        <row r="1763">
          <cell r="N1763" t="str">
            <v>461F00</v>
          </cell>
        </row>
        <row r="1764">
          <cell r="N1764" t="str">
            <v>461F00</v>
          </cell>
        </row>
        <row r="1765">
          <cell r="N1765" t="str">
            <v>461F00</v>
          </cell>
        </row>
        <row r="1766">
          <cell r="N1766" t="str">
            <v>461F00</v>
          </cell>
        </row>
        <row r="1767">
          <cell r="N1767" t="str">
            <v>461F00</v>
          </cell>
        </row>
        <row r="1768">
          <cell r="N1768" t="str">
            <v>461F00</v>
          </cell>
        </row>
        <row r="1769">
          <cell r="N1769" t="str">
            <v>461F00</v>
          </cell>
        </row>
        <row r="1770">
          <cell r="N1770" t="str">
            <v>461F00</v>
          </cell>
        </row>
        <row r="1771">
          <cell r="N1771" t="str">
            <v>461F00</v>
          </cell>
        </row>
        <row r="1772">
          <cell r="N1772" t="str">
            <v>461F00</v>
          </cell>
        </row>
        <row r="1773">
          <cell r="N1773" t="str">
            <v>461F00</v>
          </cell>
        </row>
        <row r="1774">
          <cell r="N1774" t="str">
            <v>461F00</v>
          </cell>
        </row>
        <row r="1775">
          <cell r="N1775" t="str">
            <v>461F00</v>
          </cell>
        </row>
        <row r="1776">
          <cell r="N1776" t="str">
            <v>461F00</v>
          </cell>
        </row>
        <row r="1777">
          <cell r="N1777" t="str">
            <v>461F00</v>
          </cell>
        </row>
        <row r="1778">
          <cell r="N1778" t="str">
            <v>461H00</v>
          </cell>
        </row>
        <row r="1779">
          <cell r="N1779" t="str">
            <v>461H00</v>
          </cell>
        </row>
        <row r="1780">
          <cell r="N1780" t="str">
            <v>461H00</v>
          </cell>
        </row>
        <row r="1781">
          <cell r="N1781" t="str">
            <v>461H00</v>
          </cell>
        </row>
        <row r="1782">
          <cell r="N1782" t="str">
            <v>461H00</v>
          </cell>
        </row>
        <row r="1783">
          <cell r="N1783" t="str">
            <v>461H00</v>
          </cell>
        </row>
        <row r="1784">
          <cell r="N1784" t="str">
            <v>461H00</v>
          </cell>
        </row>
        <row r="1785">
          <cell r="N1785" t="str">
            <v>461H00</v>
          </cell>
        </row>
        <row r="1786">
          <cell r="N1786" t="str">
            <v>461H00</v>
          </cell>
        </row>
        <row r="1787">
          <cell r="N1787" t="str">
            <v>461J00</v>
          </cell>
        </row>
        <row r="1788">
          <cell r="N1788" t="str">
            <v>461J00</v>
          </cell>
        </row>
        <row r="1789">
          <cell r="N1789" t="str">
            <v>461J00</v>
          </cell>
        </row>
        <row r="1790">
          <cell r="N1790" t="str">
            <v>461J00</v>
          </cell>
        </row>
        <row r="1791">
          <cell r="N1791" t="str">
            <v>461J00</v>
          </cell>
        </row>
        <row r="1792">
          <cell r="N1792" t="str">
            <v>461J00</v>
          </cell>
        </row>
        <row r="1793">
          <cell r="N1793" t="str">
            <v>461J00</v>
          </cell>
        </row>
        <row r="1794">
          <cell r="N1794" t="str">
            <v>461J00</v>
          </cell>
        </row>
        <row r="1795">
          <cell r="N1795" t="str">
            <v>461J00</v>
          </cell>
        </row>
        <row r="1796">
          <cell r="N1796" t="str">
            <v>461J00</v>
          </cell>
        </row>
        <row r="1797">
          <cell r="N1797" t="str">
            <v>461J00</v>
          </cell>
        </row>
        <row r="1798">
          <cell r="N1798" t="str">
            <v>461J00</v>
          </cell>
        </row>
        <row r="1799">
          <cell r="N1799" t="str">
            <v>461J00</v>
          </cell>
        </row>
        <row r="1800">
          <cell r="N1800" t="str">
            <v>461J00</v>
          </cell>
        </row>
        <row r="1801">
          <cell r="N1801" t="str">
            <v>461J00</v>
          </cell>
        </row>
        <row r="1802">
          <cell r="N1802" t="str">
            <v>461K00</v>
          </cell>
        </row>
        <row r="1803">
          <cell r="N1803" t="str">
            <v>461K00</v>
          </cell>
        </row>
        <row r="1804">
          <cell r="N1804" t="str">
            <v>461K00</v>
          </cell>
        </row>
        <row r="1805">
          <cell r="N1805" t="str">
            <v>461K00</v>
          </cell>
        </row>
        <row r="1806">
          <cell r="N1806" t="str">
            <v>461K00</v>
          </cell>
        </row>
        <row r="1807">
          <cell r="N1807" t="str">
            <v>461K00</v>
          </cell>
        </row>
        <row r="1808">
          <cell r="N1808" t="str">
            <v>461K00</v>
          </cell>
        </row>
        <row r="1809">
          <cell r="N1809" t="str">
            <v>461K00</v>
          </cell>
        </row>
        <row r="1810">
          <cell r="N1810" t="str">
            <v>461K00</v>
          </cell>
        </row>
        <row r="1811">
          <cell r="N1811" t="str">
            <v>461K00</v>
          </cell>
        </row>
        <row r="1812">
          <cell r="N1812" t="str">
            <v>461K00</v>
          </cell>
        </row>
        <row r="1813">
          <cell r="N1813" t="str">
            <v>461K00</v>
          </cell>
        </row>
        <row r="1814">
          <cell r="N1814" t="str">
            <v>461K00</v>
          </cell>
        </row>
        <row r="1815">
          <cell r="N1815" t="str">
            <v>461M00</v>
          </cell>
        </row>
        <row r="1816">
          <cell r="N1816" t="str">
            <v>461M00</v>
          </cell>
        </row>
        <row r="1817">
          <cell r="N1817" t="str">
            <v>461M00</v>
          </cell>
        </row>
        <row r="1818">
          <cell r="N1818" t="str">
            <v>461M00</v>
          </cell>
        </row>
        <row r="1819">
          <cell r="N1819" t="str">
            <v>461M00</v>
          </cell>
        </row>
        <row r="1820">
          <cell r="N1820" t="str">
            <v>461M00</v>
          </cell>
        </row>
        <row r="1821">
          <cell r="N1821" t="str">
            <v>461M00</v>
          </cell>
        </row>
        <row r="1822">
          <cell r="N1822" t="str">
            <v>461M00</v>
          </cell>
        </row>
        <row r="1823">
          <cell r="N1823" t="str">
            <v>461M00</v>
          </cell>
        </row>
        <row r="1824">
          <cell r="N1824" t="str">
            <v>461M00</v>
          </cell>
        </row>
        <row r="1825">
          <cell r="N1825" t="str">
            <v>461N00</v>
          </cell>
        </row>
        <row r="1826">
          <cell r="N1826" t="str">
            <v>461N00</v>
          </cell>
        </row>
        <row r="1827">
          <cell r="N1827" t="str">
            <v>461N00</v>
          </cell>
        </row>
        <row r="1828">
          <cell r="N1828" t="str">
            <v>461N00</v>
          </cell>
        </row>
        <row r="1829">
          <cell r="N1829" t="str">
            <v>461N00</v>
          </cell>
        </row>
        <row r="1830">
          <cell r="N1830" t="str">
            <v>461N00</v>
          </cell>
        </row>
        <row r="1831">
          <cell r="N1831" t="str">
            <v>461N00</v>
          </cell>
        </row>
        <row r="1832">
          <cell r="N1832" t="str">
            <v>461N00</v>
          </cell>
        </row>
        <row r="1833">
          <cell r="N1833" t="str">
            <v>461N00</v>
          </cell>
        </row>
        <row r="1834">
          <cell r="N1834" t="str">
            <v>461N00</v>
          </cell>
        </row>
        <row r="1835">
          <cell r="N1835" t="str">
            <v>461N00</v>
          </cell>
        </row>
        <row r="1836">
          <cell r="N1836" t="str">
            <v>461P00</v>
          </cell>
        </row>
        <row r="1837">
          <cell r="N1837" t="str">
            <v>461P00</v>
          </cell>
        </row>
        <row r="1838">
          <cell r="N1838" t="str">
            <v>461P00</v>
          </cell>
        </row>
        <row r="1839">
          <cell r="N1839" t="str">
            <v>461P00</v>
          </cell>
        </row>
        <row r="1840">
          <cell r="N1840" t="str">
            <v>461P00</v>
          </cell>
        </row>
        <row r="1841">
          <cell r="N1841" t="str">
            <v>461P00</v>
          </cell>
        </row>
        <row r="1842">
          <cell r="N1842" t="str">
            <v>461P00</v>
          </cell>
        </row>
        <row r="1843">
          <cell r="N1843" t="str">
            <v>461P00</v>
          </cell>
        </row>
        <row r="1844">
          <cell r="N1844" t="str">
            <v>461P00</v>
          </cell>
        </row>
        <row r="1845">
          <cell r="N1845" t="str">
            <v>461P00</v>
          </cell>
        </row>
        <row r="1846">
          <cell r="N1846" t="str">
            <v>461P00</v>
          </cell>
        </row>
        <row r="1847">
          <cell r="N1847" t="str">
            <v>465010</v>
          </cell>
        </row>
        <row r="1848">
          <cell r="N1848" t="str">
            <v>465010</v>
          </cell>
        </row>
        <row r="1849">
          <cell r="N1849" t="str">
            <v>465010</v>
          </cell>
        </row>
        <row r="1850">
          <cell r="N1850" t="str">
            <v>465010</v>
          </cell>
        </row>
        <row r="1851">
          <cell r="N1851" t="str">
            <v>465010</v>
          </cell>
        </row>
        <row r="1852">
          <cell r="N1852" t="str">
            <v>465010</v>
          </cell>
        </row>
        <row r="1853">
          <cell r="N1853" t="str">
            <v>465010</v>
          </cell>
        </row>
        <row r="1854">
          <cell r="N1854" t="str">
            <v>465020</v>
          </cell>
        </row>
        <row r="1855">
          <cell r="N1855" t="str">
            <v>465020</v>
          </cell>
        </row>
        <row r="1856">
          <cell r="N1856" t="str">
            <v>465020</v>
          </cell>
        </row>
        <row r="1857">
          <cell r="N1857" t="str">
            <v>465020</v>
          </cell>
        </row>
        <row r="1858">
          <cell r="N1858" t="str">
            <v>465020</v>
          </cell>
        </row>
        <row r="1859">
          <cell r="N1859" t="str">
            <v>465020</v>
          </cell>
        </row>
        <row r="1860">
          <cell r="N1860" t="str">
            <v>465020</v>
          </cell>
        </row>
        <row r="1861">
          <cell r="N1861" t="str">
            <v>465030</v>
          </cell>
        </row>
        <row r="1862">
          <cell r="N1862" t="str">
            <v>465030</v>
          </cell>
        </row>
        <row r="1863">
          <cell r="N1863" t="str">
            <v>465030</v>
          </cell>
        </row>
        <row r="1864">
          <cell r="N1864" t="str">
            <v>465030</v>
          </cell>
        </row>
        <row r="1865">
          <cell r="N1865" t="str">
            <v>465030</v>
          </cell>
        </row>
        <row r="1866">
          <cell r="N1866" t="str">
            <v>465030</v>
          </cell>
        </row>
        <row r="1867">
          <cell r="N1867" t="str">
            <v>465030</v>
          </cell>
        </row>
        <row r="1868">
          <cell r="N1868" t="str">
            <v>465030</v>
          </cell>
        </row>
        <row r="1869">
          <cell r="N1869" t="str">
            <v>465030</v>
          </cell>
        </row>
        <row r="1870">
          <cell r="N1870" t="str">
            <v>465030</v>
          </cell>
        </row>
        <row r="1871">
          <cell r="N1871" t="str">
            <v>465030</v>
          </cell>
        </row>
        <row r="1872">
          <cell r="N1872" t="str">
            <v>465030</v>
          </cell>
        </row>
        <row r="1873">
          <cell r="N1873" t="str">
            <v>465030</v>
          </cell>
        </row>
        <row r="1874">
          <cell r="N1874" t="str">
            <v>465030</v>
          </cell>
        </row>
        <row r="1875">
          <cell r="N1875" t="str">
            <v>465030</v>
          </cell>
        </row>
        <row r="1876">
          <cell r="N1876" t="str">
            <v>465030</v>
          </cell>
        </row>
        <row r="1877">
          <cell r="N1877" t="str">
            <v>465030</v>
          </cell>
        </row>
        <row r="1878">
          <cell r="N1878" t="str">
            <v>465030</v>
          </cell>
        </row>
        <row r="1879">
          <cell r="N1879" t="str">
            <v>465030</v>
          </cell>
        </row>
        <row r="1880">
          <cell r="N1880" t="str">
            <v>465040</v>
          </cell>
        </row>
        <row r="1881">
          <cell r="N1881" t="str">
            <v>465040</v>
          </cell>
        </row>
        <row r="1882">
          <cell r="N1882" t="str">
            <v>465040</v>
          </cell>
        </row>
        <row r="1883">
          <cell r="N1883" t="str">
            <v>465040</v>
          </cell>
        </row>
        <row r="1884">
          <cell r="N1884" t="str">
            <v>465040</v>
          </cell>
        </row>
        <row r="1885">
          <cell r="N1885" t="str">
            <v>465040</v>
          </cell>
        </row>
        <row r="1886">
          <cell r="N1886" t="str">
            <v>465799</v>
          </cell>
        </row>
        <row r="1887">
          <cell r="N1887" t="str">
            <v>465799</v>
          </cell>
        </row>
        <row r="1888">
          <cell r="N1888" t="str">
            <v>465799</v>
          </cell>
        </row>
        <row r="1889">
          <cell r="N1889" t="str">
            <v>465900</v>
          </cell>
        </row>
        <row r="1890">
          <cell r="N1890" t="str">
            <v>465900</v>
          </cell>
        </row>
        <row r="1891">
          <cell r="N1891" t="str">
            <v>465900</v>
          </cell>
        </row>
        <row r="1892">
          <cell r="N1892" t="str">
            <v>465900</v>
          </cell>
        </row>
        <row r="1893">
          <cell r="N1893" t="str">
            <v>465900</v>
          </cell>
        </row>
        <row r="1894">
          <cell r="N1894" t="str">
            <v>465900</v>
          </cell>
        </row>
        <row r="1895">
          <cell r="N1895" t="str">
            <v>467010</v>
          </cell>
        </row>
        <row r="1896">
          <cell r="N1896" t="str">
            <v>467010</v>
          </cell>
        </row>
        <row r="1897">
          <cell r="N1897" t="str">
            <v>467010</v>
          </cell>
        </row>
        <row r="1898">
          <cell r="N1898" t="str">
            <v>467010</v>
          </cell>
        </row>
        <row r="1899">
          <cell r="N1899" t="str">
            <v>467010</v>
          </cell>
        </row>
        <row r="1900">
          <cell r="N1900" t="str">
            <v>467900</v>
          </cell>
        </row>
        <row r="1901">
          <cell r="N1901" t="str">
            <v>467900</v>
          </cell>
        </row>
        <row r="1902">
          <cell r="N1902" t="str">
            <v>467900</v>
          </cell>
        </row>
        <row r="1903">
          <cell r="N1903" t="str">
            <v>467900</v>
          </cell>
        </row>
        <row r="1904">
          <cell r="N1904" t="str">
            <v>467900</v>
          </cell>
        </row>
        <row r="1905">
          <cell r="N1905" t="str">
            <v>467900</v>
          </cell>
        </row>
        <row r="1906">
          <cell r="N1906" t="str">
            <v>467900</v>
          </cell>
        </row>
        <row r="1907">
          <cell r="N1907" t="str">
            <v>467900</v>
          </cell>
        </row>
        <row r="1908">
          <cell r="N1908" t="str">
            <v>467900</v>
          </cell>
        </row>
        <row r="1909">
          <cell r="N1909" t="str">
            <v>477010</v>
          </cell>
        </row>
        <row r="1910">
          <cell r="N1910" t="str">
            <v>477010</v>
          </cell>
        </row>
        <row r="1911">
          <cell r="N1911" t="str">
            <v>477010</v>
          </cell>
        </row>
        <row r="1912">
          <cell r="N1912" t="str">
            <v>477010</v>
          </cell>
        </row>
        <row r="1913">
          <cell r="N1913" t="str">
            <v>477010</v>
          </cell>
        </row>
        <row r="1914">
          <cell r="N1914" t="str">
            <v>477020</v>
          </cell>
        </row>
        <row r="1915">
          <cell r="N1915" t="str">
            <v>477020</v>
          </cell>
        </row>
        <row r="1916">
          <cell r="N1916" t="str">
            <v>477020</v>
          </cell>
        </row>
        <row r="1917">
          <cell r="N1917" t="str">
            <v>477030</v>
          </cell>
        </row>
        <row r="1918">
          <cell r="N1918" t="str">
            <v>477030</v>
          </cell>
        </row>
        <row r="1919">
          <cell r="N1919" t="str">
            <v>477030</v>
          </cell>
        </row>
        <row r="1920">
          <cell r="N1920" t="str">
            <v>477030</v>
          </cell>
        </row>
        <row r="1921">
          <cell r="N1921" t="str">
            <v>477030</v>
          </cell>
        </row>
        <row r="1922">
          <cell r="N1922" t="str">
            <v>477030</v>
          </cell>
        </row>
        <row r="1923">
          <cell r="N1923" t="str">
            <v>477040</v>
          </cell>
        </row>
        <row r="1924">
          <cell r="N1924" t="str">
            <v>477040</v>
          </cell>
        </row>
        <row r="1925">
          <cell r="N1925" t="str">
            <v>477040</v>
          </cell>
        </row>
        <row r="1926">
          <cell r="N1926" t="str">
            <v>477040</v>
          </cell>
        </row>
        <row r="1927">
          <cell r="N1927" t="str">
            <v>477040</v>
          </cell>
        </row>
        <row r="1928">
          <cell r="N1928" t="str">
            <v>477040</v>
          </cell>
        </row>
        <row r="1929">
          <cell r="N1929" t="str">
            <v>477050</v>
          </cell>
        </row>
        <row r="1930">
          <cell r="N1930" t="str">
            <v>477050</v>
          </cell>
        </row>
        <row r="1931">
          <cell r="N1931" t="str">
            <v>477050</v>
          </cell>
        </row>
        <row r="1932">
          <cell r="N1932" t="str">
            <v>477050</v>
          </cell>
        </row>
        <row r="1933">
          <cell r="N1933" t="str">
            <v>477050</v>
          </cell>
        </row>
        <row r="1934">
          <cell r="N1934" t="str">
            <v>477060</v>
          </cell>
        </row>
        <row r="1935">
          <cell r="N1935" t="str">
            <v>477060</v>
          </cell>
        </row>
        <row r="1936">
          <cell r="N1936" t="str">
            <v>477060</v>
          </cell>
        </row>
        <row r="1937">
          <cell r="N1937" t="str">
            <v>477060</v>
          </cell>
        </row>
        <row r="1938">
          <cell r="N1938" t="str">
            <v>477060</v>
          </cell>
        </row>
        <row r="1939">
          <cell r="N1939" t="str">
            <v>477060</v>
          </cell>
        </row>
        <row r="1940">
          <cell r="N1940" t="str">
            <v>477060</v>
          </cell>
        </row>
        <row r="1941">
          <cell r="N1941" t="str">
            <v>477060</v>
          </cell>
        </row>
        <row r="1942">
          <cell r="N1942" t="str">
            <v>477900</v>
          </cell>
        </row>
        <row r="1943">
          <cell r="N1943" t="str">
            <v>477900</v>
          </cell>
        </row>
        <row r="1944">
          <cell r="N1944" t="str">
            <v>477900</v>
          </cell>
        </row>
        <row r="1945">
          <cell r="N1945" t="str">
            <v>477900</v>
          </cell>
        </row>
        <row r="1946">
          <cell r="N1946" t="str">
            <v>478010</v>
          </cell>
        </row>
        <row r="1947">
          <cell r="N1947" t="str">
            <v>478010</v>
          </cell>
        </row>
        <row r="1948">
          <cell r="N1948" t="str">
            <v>478010</v>
          </cell>
        </row>
        <row r="1949">
          <cell r="N1949" t="str">
            <v>478010</v>
          </cell>
        </row>
        <row r="1950">
          <cell r="N1950" t="str">
            <v>478010</v>
          </cell>
        </row>
        <row r="1951">
          <cell r="N1951" t="str">
            <v>478010</v>
          </cell>
        </row>
        <row r="1952">
          <cell r="N1952" t="str">
            <v>478010</v>
          </cell>
        </row>
        <row r="1953">
          <cell r="N1953" t="str">
            <v>490010</v>
          </cell>
        </row>
        <row r="1954">
          <cell r="N1954" t="str">
            <v>490010</v>
          </cell>
        </row>
        <row r="1955">
          <cell r="N1955" t="str">
            <v>490010</v>
          </cell>
        </row>
        <row r="1956">
          <cell r="N1956" t="str">
            <v>490010</v>
          </cell>
        </row>
        <row r="1957">
          <cell r="N1957" t="str">
            <v>490010</v>
          </cell>
        </row>
        <row r="1958">
          <cell r="N1958" t="str">
            <v>490010</v>
          </cell>
        </row>
        <row r="1959">
          <cell r="N1959" t="str">
            <v>490010</v>
          </cell>
        </row>
        <row r="1960">
          <cell r="N1960" t="str">
            <v>490010</v>
          </cell>
        </row>
        <row r="1961">
          <cell r="N1961" t="str">
            <v>490020</v>
          </cell>
        </row>
        <row r="1962">
          <cell r="N1962" t="str">
            <v>490020</v>
          </cell>
        </row>
        <row r="1963">
          <cell r="N1963" t="str">
            <v>490020</v>
          </cell>
        </row>
        <row r="1964">
          <cell r="N1964" t="str">
            <v>490020</v>
          </cell>
        </row>
        <row r="1965">
          <cell r="N1965" t="str">
            <v>490030</v>
          </cell>
        </row>
        <row r="1966">
          <cell r="N1966" t="str">
            <v>490030</v>
          </cell>
        </row>
        <row r="1967">
          <cell r="N1967" t="str">
            <v>490030</v>
          </cell>
        </row>
        <row r="1968">
          <cell r="N1968" t="str">
            <v>490030</v>
          </cell>
        </row>
        <row r="1969">
          <cell r="N1969" t="str">
            <v>490030</v>
          </cell>
        </row>
        <row r="1970">
          <cell r="N1970" t="str">
            <v>490030</v>
          </cell>
        </row>
        <row r="1971">
          <cell r="N1971" t="str">
            <v>490030</v>
          </cell>
        </row>
        <row r="1972">
          <cell r="N1972" t="str">
            <v>490050</v>
          </cell>
        </row>
        <row r="1973">
          <cell r="N1973" t="str">
            <v>490050</v>
          </cell>
        </row>
        <row r="1974">
          <cell r="N1974" t="str">
            <v>490050</v>
          </cell>
        </row>
        <row r="1975">
          <cell r="N1975" t="str">
            <v>490050</v>
          </cell>
        </row>
        <row r="1976">
          <cell r="N1976" t="str">
            <v>490050</v>
          </cell>
        </row>
        <row r="1977">
          <cell r="N1977" t="str">
            <v>490290</v>
          </cell>
        </row>
        <row r="1978">
          <cell r="N1978" t="str">
            <v>490290</v>
          </cell>
        </row>
        <row r="1979">
          <cell r="N1979" t="str">
            <v>490290</v>
          </cell>
        </row>
        <row r="1980">
          <cell r="N1980" t="str">
            <v>490290</v>
          </cell>
        </row>
        <row r="1981">
          <cell r="N1981" t="str">
            <v>490850</v>
          </cell>
        </row>
        <row r="1982">
          <cell r="N1982" t="str">
            <v>490850</v>
          </cell>
        </row>
        <row r="1983">
          <cell r="N1983" t="str">
            <v>490850</v>
          </cell>
        </row>
        <row r="1984">
          <cell r="N1984" t="str">
            <v>490850</v>
          </cell>
        </row>
        <row r="1985">
          <cell r="N1985" t="str">
            <v>490850</v>
          </cell>
        </row>
        <row r="1986">
          <cell r="N1986" t="str">
            <v>490850</v>
          </cell>
        </row>
        <row r="1987">
          <cell r="N1987" t="str">
            <v>490850</v>
          </cell>
        </row>
        <row r="1988">
          <cell r="N1988" t="str">
            <v>490850</v>
          </cell>
        </row>
        <row r="1989">
          <cell r="N1989" t="str">
            <v>490850</v>
          </cell>
        </row>
        <row r="1990">
          <cell r="N1990" t="str">
            <v>490850</v>
          </cell>
        </row>
        <row r="1991">
          <cell r="N1991" t="str">
            <v>490850</v>
          </cell>
        </row>
        <row r="1992">
          <cell r="N1992" t="str">
            <v>490850</v>
          </cell>
        </row>
        <row r="1993">
          <cell r="N1993" t="str">
            <v>490850</v>
          </cell>
        </row>
        <row r="1994">
          <cell r="N1994" t="str">
            <v>490850</v>
          </cell>
        </row>
        <row r="1995">
          <cell r="N1995" t="str">
            <v>490850</v>
          </cell>
        </row>
        <row r="1996">
          <cell r="N1996" t="str">
            <v>490900</v>
          </cell>
        </row>
        <row r="1997">
          <cell r="N1997" t="str">
            <v>490900</v>
          </cell>
        </row>
        <row r="1998">
          <cell r="N1998" t="str">
            <v>490900</v>
          </cell>
        </row>
        <row r="1999">
          <cell r="N1999" t="str">
            <v>490900</v>
          </cell>
        </row>
        <row r="2000">
          <cell r="N2000" t="str">
            <v>490900</v>
          </cell>
        </row>
        <row r="2001">
          <cell r="N2001" t="str">
            <v>490900</v>
          </cell>
        </row>
        <row r="2002">
          <cell r="N2002" t="str">
            <v>490900</v>
          </cell>
        </row>
        <row r="2003">
          <cell r="N2003" t="str">
            <v>490900</v>
          </cell>
        </row>
        <row r="2004">
          <cell r="N2004" t="str">
            <v>490900</v>
          </cell>
        </row>
        <row r="2005">
          <cell r="N2005" t="str">
            <v>490900</v>
          </cell>
        </row>
        <row r="2006">
          <cell r="N2006" t="str">
            <v>490900</v>
          </cell>
        </row>
        <row r="2007">
          <cell r="N2007" t="str">
            <v>490900</v>
          </cell>
        </row>
        <row r="2008">
          <cell r="N2008" t="str">
            <v>490900</v>
          </cell>
        </row>
        <row r="2009">
          <cell r="N2009" t="str">
            <v>490900</v>
          </cell>
        </row>
        <row r="2010">
          <cell r="N2010" t="str">
            <v>490900</v>
          </cell>
        </row>
        <row r="2011">
          <cell r="N2011" t="str">
            <v>490900</v>
          </cell>
        </row>
        <row r="2012">
          <cell r="N2012" t="str">
            <v>490900</v>
          </cell>
        </row>
        <row r="2013">
          <cell r="N2013" t="str">
            <v>490900</v>
          </cell>
        </row>
        <row r="2014">
          <cell r="N2014" t="str">
            <v>490900</v>
          </cell>
        </row>
        <row r="2015">
          <cell r="N2015" t="str">
            <v>490900</v>
          </cell>
        </row>
        <row r="2016">
          <cell r="N2016" t="str">
            <v>490900</v>
          </cell>
        </row>
        <row r="2017">
          <cell r="N2017" t="str">
            <v>490900</v>
          </cell>
        </row>
        <row r="2018">
          <cell r="N2018" t="str">
            <v>490900</v>
          </cell>
        </row>
        <row r="2019">
          <cell r="N2019" t="str">
            <v>490900</v>
          </cell>
        </row>
        <row r="2020">
          <cell r="N2020" t="str">
            <v>495010</v>
          </cell>
        </row>
        <row r="2021">
          <cell r="N2021" t="str">
            <v>495010</v>
          </cell>
        </row>
        <row r="2022">
          <cell r="N2022" t="str">
            <v>495010</v>
          </cell>
        </row>
        <row r="2023">
          <cell r="N2023" t="str">
            <v>495010</v>
          </cell>
        </row>
        <row r="2024">
          <cell r="N2024" t="str">
            <v>495010</v>
          </cell>
        </row>
        <row r="2025">
          <cell r="N2025" t="str">
            <v>495010</v>
          </cell>
        </row>
        <row r="2026">
          <cell r="N2026" t="str">
            <v>495010</v>
          </cell>
        </row>
        <row r="2027">
          <cell r="N2027" t="str">
            <v>495010</v>
          </cell>
        </row>
        <row r="2028">
          <cell r="N2028" t="str">
            <v>495020</v>
          </cell>
        </row>
        <row r="2029">
          <cell r="N2029" t="str">
            <v>495020</v>
          </cell>
        </row>
        <row r="2030">
          <cell r="N2030" t="str">
            <v>495020</v>
          </cell>
        </row>
        <row r="2031">
          <cell r="N2031" t="str">
            <v>495020</v>
          </cell>
        </row>
        <row r="2032">
          <cell r="N2032" t="str">
            <v>495040</v>
          </cell>
        </row>
        <row r="2033">
          <cell r="N2033" t="str">
            <v>495040</v>
          </cell>
        </row>
        <row r="2034">
          <cell r="N2034" t="str">
            <v>495040</v>
          </cell>
        </row>
        <row r="2035">
          <cell r="N2035" t="str">
            <v>495040</v>
          </cell>
        </row>
        <row r="2036">
          <cell r="N2036" t="str">
            <v>495040</v>
          </cell>
        </row>
        <row r="2037">
          <cell r="N2037" t="str">
            <v>495040</v>
          </cell>
        </row>
        <row r="2038">
          <cell r="N2038" t="str">
            <v>495050</v>
          </cell>
        </row>
        <row r="2039">
          <cell r="N2039" t="str">
            <v>495050</v>
          </cell>
        </row>
        <row r="2040">
          <cell r="N2040" t="str">
            <v>495050</v>
          </cell>
        </row>
        <row r="2041">
          <cell r="N2041" t="str">
            <v>495050</v>
          </cell>
        </row>
        <row r="2042">
          <cell r="N2042" t="str">
            <v>495050</v>
          </cell>
        </row>
        <row r="2043">
          <cell r="N2043" t="str">
            <v>495050</v>
          </cell>
        </row>
        <row r="2044">
          <cell r="N2044" t="str">
            <v>495050</v>
          </cell>
        </row>
        <row r="2045">
          <cell r="N2045" t="str">
            <v>495050</v>
          </cell>
        </row>
        <row r="2046">
          <cell r="N2046" t="str">
            <v>495060</v>
          </cell>
        </row>
        <row r="2047">
          <cell r="N2047" t="str">
            <v>495060</v>
          </cell>
        </row>
        <row r="2048">
          <cell r="N2048" t="str">
            <v>495060</v>
          </cell>
        </row>
        <row r="2049">
          <cell r="N2049" t="str">
            <v>495060</v>
          </cell>
        </row>
        <row r="2050">
          <cell r="N2050" t="str">
            <v>495060</v>
          </cell>
        </row>
        <row r="2051">
          <cell r="N2051" t="str">
            <v>495060</v>
          </cell>
        </row>
        <row r="2052">
          <cell r="N2052" t="str">
            <v>495060</v>
          </cell>
        </row>
        <row r="2053">
          <cell r="N2053" t="str">
            <v>495060</v>
          </cell>
        </row>
        <row r="2054">
          <cell r="N2054" t="str">
            <v>495070</v>
          </cell>
        </row>
        <row r="2055">
          <cell r="N2055" t="str">
            <v>495070</v>
          </cell>
        </row>
        <row r="2056">
          <cell r="N2056" t="str">
            <v>495070</v>
          </cell>
        </row>
        <row r="2057">
          <cell r="N2057" t="str">
            <v>495900</v>
          </cell>
        </row>
        <row r="2058">
          <cell r="N2058" t="str">
            <v>495090</v>
          </cell>
        </row>
        <row r="2059">
          <cell r="N2059" t="str">
            <v>495090</v>
          </cell>
        </row>
        <row r="2060">
          <cell r="N2060" t="str">
            <v>495090</v>
          </cell>
        </row>
        <row r="2061">
          <cell r="N2061" t="str">
            <v>699010</v>
          </cell>
        </row>
        <row r="2062">
          <cell r="N2062" t="str">
            <v>699010</v>
          </cell>
        </row>
        <row r="2063">
          <cell r="N2063" t="str">
            <v>699010</v>
          </cell>
        </row>
        <row r="2064">
          <cell r="N2064" t="str">
            <v>699010</v>
          </cell>
        </row>
        <row r="2065">
          <cell r="N2065" t="str">
            <v>699040</v>
          </cell>
        </row>
        <row r="2066">
          <cell r="N2066" t="str">
            <v>699040</v>
          </cell>
        </row>
        <row r="2067">
          <cell r="N2067" t="str">
            <v>699040</v>
          </cell>
        </row>
        <row r="2068">
          <cell r="N2068" t="str">
            <v>699050</v>
          </cell>
        </row>
        <row r="2069">
          <cell r="N2069" t="str">
            <v>699060</v>
          </cell>
        </row>
        <row r="2070">
          <cell r="N2070" t="str">
            <v>699060</v>
          </cell>
        </row>
        <row r="2071">
          <cell r="N2071" t="str">
            <v>699060</v>
          </cell>
        </row>
        <row r="2072">
          <cell r="N2072" t="str">
            <v>699080</v>
          </cell>
        </row>
        <row r="2073">
          <cell r="N2073" t="str">
            <v>699080</v>
          </cell>
        </row>
        <row r="2074">
          <cell r="N2074" t="str">
            <v>699080</v>
          </cell>
        </row>
        <row r="2075">
          <cell r="N2075" t="str">
            <v>699080</v>
          </cell>
        </row>
        <row r="2076">
          <cell r="N2076" t="str">
            <v>699080</v>
          </cell>
        </row>
        <row r="2077">
          <cell r="N2077" t="str">
            <v>699080</v>
          </cell>
        </row>
        <row r="2078">
          <cell r="N2078" t="str">
            <v>699090</v>
          </cell>
        </row>
        <row r="2079">
          <cell r="N2079" t="str">
            <v>699090</v>
          </cell>
        </row>
        <row r="2080">
          <cell r="N2080" t="str">
            <v>699090</v>
          </cell>
        </row>
        <row r="2081">
          <cell r="N2081" t="str">
            <v>699090</v>
          </cell>
        </row>
        <row r="2082">
          <cell r="N2082" t="str">
            <v>353200</v>
          </cell>
        </row>
        <row r="2083">
          <cell r="N2083" t="str">
            <v>353200</v>
          </cell>
        </row>
        <row r="2084">
          <cell r="N2084" t="str">
            <v>353200</v>
          </cell>
        </row>
        <row r="2085">
          <cell r="N2085" t="str">
            <v>353200</v>
          </cell>
        </row>
        <row r="2086">
          <cell r="N2086" t="str">
            <v>353200</v>
          </cell>
        </row>
        <row r="2087">
          <cell r="N2087" t="str">
            <v>353200</v>
          </cell>
        </row>
        <row r="2088">
          <cell r="N2088" t="str">
            <v>353900</v>
          </cell>
        </row>
        <row r="2089">
          <cell r="N2089" t="str">
            <v>057010</v>
          </cell>
        </row>
        <row r="2090">
          <cell r="N2090" t="str">
            <v>057010</v>
          </cell>
        </row>
        <row r="2091">
          <cell r="N2091" t="str">
            <v>057010</v>
          </cell>
        </row>
        <row r="2092">
          <cell r="N2092" t="str">
            <v>057010</v>
          </cell>
        </row>
        <row r="2093">
          <cell r="N2093" t="str">
            <v>468010</v>
          </cell>
        </row>
        <row r="2094">
          <cell r="N2094" t="str">
            <v>468010</v>
          </cell>
        </row>
        <row r="2095">
          <cell r="N2095" t="str">
            <v>468020</v>
          </cell>
        </row>
        <row r="2096">
          <cell r="N2096" t="str">
            <v>Gra020</v>
          </cell>
        </row>
        <row r="2097">
          <cell r="N2097" t="str">
            <v>Gra020</v>
          </cell>
        </row>
        <row r="2098">
          <cell r="N2098" t="str">
            <v>Gra020</v>
          </cell>
        </row>
        <row r="2099">
          <cell r="N2099" t="str">
            <v>Gra020</v>
          </cell>
        </row>
        <row r="2100">
          <cell r="N2100" t="str">
            <v>Gra020</v>
          </cell>
        </row>
        <row r="2101">
          <cell r="N2101" t="str">
            <v>Gra020</v>
          </cell>
        </row>
        <row r="2102">
          <cell r="N2102" t="str">
            <v>Gra020</v>
          </cell>
        </row>
        <row r="2103">
          <cell r="N2103" t="str">
            <v>Gra020</v>
          </cell>
        </row>
        <row r="2104">
          <cell r="N2104" t="str">
            <v>Gra020</v>
          </cell>
        </row>
        <row r="2105">
          <cell r="N2105" t="str">
            <v>Gra020</v>
          </cell>
        </row>
        <row r="2106">
          <cell r="N2106" t="str">
            <v>Gra020</v>
          </cell>
        </row>
        <row r="2107">
          <cell r="N2107" t="str">
            <v>Gra020</v>
          </cell>
        </row>
        <row r="2108">
          <cell r="N2108" t="str">
            <v>Gra020</v>
          </cell>
        </row>
        <row r="2109">
          <cell r="N2109" t="str">
            <v>Gra020</v>
          </cell>
        </row>
        <row r="2110">
          <cell r="N2110" t="str">
            <v>Gra020</v>
          </cell>
        </row>
        <row r="2111">
          <cell r="N2111" t="str">
            <v>Gra020</v>
          </cell>
        </row>
        <row r="2112">
          <cell r="N2112" t="str">
            <v>Gra020</v>
          </cell>
        </row>
        <row r="2113">
          <cell r="N2113" t="str">
            <v>Gra020</v>
          </cell>
        </row>
        <row r="2114">
          <cell r="N2114" t="str">
            <v>Gra020</v>
          </cell>
        </row>
        <row r="2115">
          <cell r="N2115" t="str">
            <v>Gra020</v>
          </cell>
        </row>
        <row r="2116">
          <cell r="N2116" t="str">
            <v>Gra020</v>
          </cell>
        </row>
        <row r="2117">
          <cell r="N2117" t="str">
            <v>Gra020</v>
          </cell>
        </row>
        <row r="2118">
          <cell r="N2118" t="str">
            <v>Gra020</v>
          </cell>
        </row>
        <row r="2119">
          <cell r="N2119" t="str">
            <v>Gra020</v>
          </cell>
        </row>
        <row r="2120">
          <cell r="N2120" t="str">
            <v>Gra020</v>
          </cell>
        </row>
        <row r="2121">
          <cell r="N2121" t="str">
            <v>Gra020</v>
          </cell>
        </row>
        <row r="2122">
          <cell r="N2122" t="str">
            <v>Gra020</v>
          </cell>
        </row>
        <row r="2123">
          <cell r="N2123" t="str">
            <v>Gra020</v>
          </cell>
        </row>
        <row r="2124">
          <cell r="N2124" t="str">
            <v>Gra020</v>
          </cell>
        </row>
        <row r="2125">
          <cell r="N2125" t="str">
            <v>Gra020</v>
          </cell>
        </row>
        <row r="2126">
          <cell r="N2126" t="str">
            <v>Gra020</v>
          </cell>
        </row>
        <row r="2127">
          <cell r="N2127" t="str">
            <v>Gra020</v>
          </cell>
        </row>
        <row r="2128">
          <cell r="N2128" t="str">
            <v>Gra020</v>
          </cell>
        </row>
        <row r="2129">
          <cell r="N2129" t="str">
            <v>Gra020</v>
          </cell>
        </row>
        <row r="2130">
          <cell r="N2130" t="str">
            <v>Gra020</v>
          </cell>
        </row>
        <row r="2131">
          <cell r="N2131" t="str">
            <v>Gra020</v>
          </cell>
        </row>
        <row r="2132">
          <cell r="N2132" t="str">
            <v>Gra020</v>
          </cell>
        </row>
        <row r="2133">
          <cell r="N2133" t="str">
            <v>Gra020</v>
          </cell>
        </row>
        <row r="2134">
          <cell r="N2134" t="str">
            <v>Gra020</v>
          </cell>
        </row>
        <row r="2135">
          <cell r="N2135" t="str">
            <v>Gra020</v>
          </cell>
        </row>
        <row r="2136">
          <cell r="N2136" t="str">
            <v>Gra020</v>
          </cell>
        </row>
        <row r="2137">
          <cell r="N2137" t="str">
            <v>Gra020</v>
          </cell>
        </row>
        <row r="2138">
          <cell r="N2138" t="str">
            <v>Gra020</v>
          </cell>
        </row>
        <row r="2139">
          <cell r="N2139" t="str">
            <v>Gra020</v>
          </cell>
        </row>
        <row r="2140">
          <cell r="N2140" t="str">
            <v>Gra020</v>
          </cell>
        </row>
        <row r="2141">
          <cell r="N2141" t="str">
            <v>Gra020</v>
          </cell>
        </row>
        <row r="2142">
          <cell r="N2142" t="str">
            <v>Gra020</v>
          </cell>
        </row>
        <row r="2143">
          <cell r="N2143" t="str">
            <v>Gra020</v>
          </cell>
        </row>
        <row r="2144">
          <cell r="N2144" t="str">
            <v>Gra020</v>
          </cell>
        </row>
        <row r="2145">
          <cell r="N2145" t="str">
            <v>Gra020</v>
          </cell>
        </row>
        <row r="2146">
          <cell r="N2146" t="str">
            <v>Gra020</v>
          </cell>
        </row>
        <row r="2147">
          <cell r="N2147" t="str">
            <v>Gra020</v>
          </cell>
        </row>
        <row r="2148">
          <cell r="N2148" t="str">
            <v>Gra020</v>
          </cell>
        </row>
        <row r="2149">
          <cell r="N2149" t="str">
            <v>Gra020</v>
          </cell>
        </row>
        <row r="2150">
          <cell r="N2150" t="str">
            <v>Gra020</v>
          </cell>
        </row>
        <row r="2151">
          <cell r="N2151" t="str">
            <v>Gra020</v>
          </cell>
        </row>
        <row r="2152">
          <cell r="N2152" t="str">
            <v>Gra020</v>
          </cell>
        </row>
        <row r="2153">
          <cell r="N2153" t="str">
            <v>Gra020</v>
          </cell>
        </row>
        <row r="2154">
          <cell r="N2154" t="str">
            <v>Gra020</v>
          </cell>
        </row>
        <row r="2155">
          <cell r="N2155" t="str">
            <v>Gra020</v>
          </cell>
        </row>
        <row r="2156">
          <cell r="N2156" t="str">
            <v>Gra020</v>
          </cell>
        </row>
        <row r="2157">
          <cell r="N2157" t="str">
            <v>Gra020</v>
          </cell>
        </row>
        <row r="2158">
          <cell r="N2158" t="str">
            <v>Gra020</v>
          </cell>
        </row>
        <row r="2159">
          <cell r="N2159" t="str">
            <v>Gra020</v>
          </cell>
        </row>
        <row r="2160">
          <cell r="N2160" t="str">
            <v>Gra020</v>
          </cell>
        </row>
        <row r="2161">
          <cell r="N2161" t="str">
            <v>Gra020</v>
          </cell>
        </row>
        <row r="2162">
          <cell r="N2162" t="str">
            <v>Gra020</v>
          </cell>
        </row>
        <row r="2163">
          <cell r="N2163" t="str">
            <v>Gra020</v>
          </cell>
        </row>
        <row r="2164">
          <cell r="N2164" t="str">
            <v>Gra020</v>
          </cell>
        </row>
        <row r="2165">
          <cell r="N2165" t="str">
            <v>Gra020</v>
          </cell>
        </row>
        <row r="2166">
          <cell r="N2166" t="str">
            <v>Gra020</v>
          </cell>
        </row>
        <row r="2167">
          <cell r="N2167" t="str">
            <v>Gra020</v>
          </cell>
        </row>
        <row r="2168">
          <cell r="N2168" t="str">
            <v>Gra020</v>
          </cell>
        </row>
        <row r="2169">
          <cell r="N2169" t="str">
            <v>Gra020</v>
          </cell>
        </row>
        <row r="2170">
          <cell r="N2170" t="str">
            <v>Gra020</v>
          </cell>
        </row>
        <row r="2171">
          <cell r="N2171" t="str">
            <v>Gra020</v>
          </cell>
        </row>
        <row r="2172">
          <cell r="N2172" t="str">
            <v>Gra020</v>
          </cell>
        </row>
        <row r="2173">
          <cell r="N2173" t="str">
            <v>Gra020</v>
          </cell>
        </row>
        <row r="2174">
          <cell r="N2174" t="str">
            <v>Gra020</v>
          </cell>
        </row>
        <row r="2175">
          <cell r="N2175" t="str">
            <v>Gra020</v>
          </cell>
        </row>
        <row r="2176">
          <cell r="N2176" t="str">
            <v>Gra020</v>
          </cell>
        </row>
        <row r="2177">
          <cell r="N2177" t="str">
            <v>Gra020</v>
          </cell>
        </row>
        <row r="2178">
          <cell r="N2178" t="str">
            <v>Gra020</v>
          </cell>
        </row>
        <row r="2179">
          <cell r="N2179" t="str">
            <v>Gra020</v>
          </cell>
        </row>
        <row r="2180">
          <cell r="N2180" t="str">
            <v>Gra020</v>
          </cell>
        </row>
        <row r="2181">
          <cell r="N2181" t="str">
            <v>Gra020</v>
          </cell>
        </row>
        <row r="2182">
          <cell r="N2182" t="str">
            <v>Gra020</v>
          </cell>
        </row>
        <row r="2183">
          <cell r="N2183" t="str">
            <v>Gra020</v>
          </cell>
        </row>
        <row r="2184">
          <cell r="N2184" t="str">
            <v>Gra020</v>
          </cell>
        </row>
        <row r="2185">
          <cell r="N2185" t="str">
            <v>Gra020</v>
          </cell>
        </row>
        <row r="2186">
          <cell r="N2186" t="str">
            <v>Gra020</v>
          </cell>
        </row>
        <row r="2187">
          <cell r="N2187" t="str">
            <v>Gra020</v>
          </cell>
        </row>
        <row r="2188">
          <cell r="N2188" t="str">
            <v>Gra020</v>
          </cell>
        </row>
        <row r="2189">
          <cell r="N2189" t="str">
            <v>Gra020</v>
          </cell>
        </row>
        <row r="2190">
          <cell r="N2190" t="str">
            <v>Gra020</v>
          </cell>
        </row>
        <row r="2191">
          <cell r="N2191" t="str">
            <v>Gra020</v>
          </cell>
        </row>
        <row r="2192">
          <cell r="N2192" t="str">
            <v>Gra020</v>
          </cell>
        </row>
        <row r="2193">
          <cell r="N2193" t="str">
            <v>Gra020</v>
          </cell>
        </row>
        <row r="2194">
          <cell r="N2194" t="str">
            <v>Gra020</v>
          </cell>
        </row>
        <row r="2195">
          <cell r="N2195" t="str">
            <v>Gra020</v>
          </cell>
        </row>
        <row r="2196">
          <cell r="N2196" t="str">
            <v>Gra020</v>
          </cell>
        </row>
        <row r="2197">
          <cell r="N2197" t="str">
            <v>Gra020</v>
          </cell>
        </row>
        <row r="2198">
          <cell r="N2198" t="str">
            <v>Gra020</v>
          </cell>
        </row>
        <row r="2199">
          <cell r="N2199" t="str">
            <v>Gra020</v>
          </cell>
        </row>
        <row r="2200">
          <cell r="N2200" t="str">
            <v>Gra020</v>
          </cell>
        </row>
        <row r="2201">
          <cell r="N2201" t="str">
            <v>Gra020</v>
          </cell>
        </row>
        <row r="2202">
          <cell r="N2202" t="str">
            <v>Gra020</v>
          </cell>
        </row>
        <row r="2203">
          <cell r="N2203" t="str">
            <v>Gra020</v>
          </cell>
        </row>
        <row r="2204">
          <cell r="N2204" t="str">
            <v>Gra020</v>
          </cell>
        </row>
        <row r="2205">
          <cell r="N2205" t="str">
            <v>Gra020</v>
          </cell>
        </row>
        <row r="2206">
          <cell r="N2206" t="str">
            <v>Gra020</v>
          </cell>
        </row>
        <row r="2207">
          <cell r="N2207" t="str">
            <v>Gra020</v>
          </cell>
        </row>
        <row r="2208">
          <cell r="N2208" t="str">
            <v>Gra020</v>
          </cell>
        </row>
        <row r="2209">
          <cell r="N2209" t="str">
            <v>Gra020</v>
          </cell>
        </row>
        <row r="2210">
          <cell r="N2210" t="str">
            <v>Gra020</v>
          </cell>
        </row>
        <row r="2211">
          <cell r="N2211" t="str">
            <v>Gra020</v>
          </cell>
        </row>
        <row r="2212">
          <cell r="N2212" t="str">
            <v>Gra020</v>
          </cell>
        </row>
        <row r="2213">
          <cell r="N2213" t="str">
            <v>Gra020</v>
          </cell>
        </row>
        <row r="2214">
          <cell r="N2214" t="str">
            <v>Gra020</v>
          </cell>
        </row>
        <row r="2215">
          <cell r="N2215" t="str">
            <v>Gra020</v>
          </cell>
        </row>
        <row r="2216">
          <cell r="N2216" t="str">
            <v>Gra020</v>
          </cell>
        </row>
        <row r="2217">
          <cell r="N2217" t="str">
            <v>Gra020</v>
          </cell>
        </row>
        <row r="2218">
          <cell r="N2218" t="str">
            <v>Gra020</v>
          </cell>
        </row>
        <row r="2219">
          <cell r="N2219" t="str">
            <v>Gra020</v>
          </cell>
        </row>
        <row r="2220">
          <cell r="N2220" t="str">
            <v>Gra020</v>
          </cell>
        </row>
        <row r="2221">
          <cell r="N2221" t="str">
            <v>Gra020</v>
          </cell>
        </row>
        <row r="2222">
          <cell r="N2222" t="str">
            <v>Gra020</v>
          </cell>
        </row>
        <row r="2223">
          <cell r="N2223" t="str">
            <v>Gra020</v>
          </cell>
        </row>
        <row r="2224">
          <cell r="N2224" t="str">
            <v>Gra020</v>
          </cell>
        </row>
        <row r="2225">
          <cell r="N2225" t="str">
            <v>Gra020</v>
          </cell>
        </row>
        <row r="2226">
          <cell r="N2226" t="str">
            <v>Gra020</v>
          </cell>
        </row>
        <row r="2227">
          <cell r="N2227" t="str">
            <v>Gra020</v>
          </cell>
        </row>
        <row r="2228">
          <cell r="N2228" t="str">
            <v>Gra020</v>
          </cell>
        </row>
        <row r="2229">
          <cell r="N2229" t="str">
            <v>Gra020</v>
          </cell>
        </row>
        <row r="2230">
          <cell r="N2230" t="str">
            <v>Gra020</v>
          </cell>
        </row>
        <row r="2231">
          <cell r="N2231" t="str">
            <v>Gra020</v>
          </cell>
        </row>
        <row r="2232">
          <cell r="N2232" t="str">
            <v>Gra020</v>
          </cell>
        </row>
        <row r="2233">
          <cell r="N2233" t="str">
            <v>Gra020</v>
          </cell>
        </row>
        <row r="2234">
          <cell r="N2234" t="str">
            <v>Gra020</v>
          </cell>
        </row>
        <row r="2235">
          <cell r="N2235" t="str">
            <v>Gra020</v>
          </cell>
        </row>
        <row r="2236">
          <cell r="N2236" t="str">
            <v>Gra020</v>
          </cell>
        </row>
        <row r="2237">
          <cell r="N2237" t="str">
            <v>Gra020</v>
          </cell>
        </row>
        <row r="2238">
          <cell r="N2238" t="str">
            <v>Gra020</v>
          </cell>
        </row>
        <row r="2239">
          <cell r="N2239" t="str">
            <v>Gra020</v>
          </cell>
        </row>
        <row r="2240">
          <cell r="N2240" t="str">
            <v>Gra020</v>
          </cell>
        </row>
        <row r="2241">
          <cell r="N2241" t="str">
            <v>Gra020</v>
          </cell>
        </row>
        <row r="2242">
          <cell r="N2242" t="str">
            <v>Gra020</v>
          </cell>
        </row>
        <row r="2243">
          <cell r="N2243" t="str">
            <v>Gra020</v>
          </cell>
        </row>
        <row r="2244">
          <cell r="N2244" t="str">
            <v>Gra020</v>
          </cell>
        </row>
        <row r="2245">
          <cell r="N2245" t="str">
            <v>Gra020</v>
          </cell>
        </row>
        <row r="2246">
          <cell r="N2246" t="str">
            <v>Gra020</v>
          </cell>
        </row>
        <row r="2247">
          <cell r="N2247" t="str">
            <v>Gra020</v>
          </cell>
        </row>
        <row r="2248">
          <cell r="N2248" t="str">
            <v>Gra020</v>
          </cell>
        </row>
        <row r="2249">
          <cell r="N2249" t="str">
            <v>Gra020</v>
          </cell>
        </row>
        <row r="2250">
          <cell r="N2250" t="str">
            <v>Gra020</v>
          </cell>
        </row>
        <row r="2251">
          <cell r="N2251" t="str">
            <v>Gra020</v>
          </cell>
        </row>
        <row r="2252">
          <cell r="N2252" t="str">
            <v>Gra020</v>
          </cell>
        </row>
        <row r="2253">
          <cell r="N2253" t="str">
            <v>Gra020</v>
          </cell>
        </row>
        <row r="2254">
          <cell r="N2254" t="str">
            <v>Gra020</v>
          </cell>
        </row>
        <row r="2255">
          <cell r="N2255" t="str">
            <v>Gra020</v>
          </cell>
        </row>
        <row r="2256">
          <cell r="N2256" t="str">
            <v>Gra020</v>
          </cell>
        </row>
        <row r="2257">
          <cell r="N2257" t="str">
            <v>Gra020</v>
          </cell>
        </row>
        <row r="2258">
          <cell r="N2258" t="str">
            <v>Gra020</v>
          </cell>
        </row>
        <row r="2259">
          <cell r="N2259" t="str">
            <v>Gra020</v>
          </cell>
        </row>
        <row r="2260">
          <cell r="N2260" t="str">
            <v>Gra020</v>
          </cell>
        </row>
        <row r="2261">
          <cell r="N2261" t="str">
            <v>Gra020</v>
          </cell>
        </row>
        <row r="2262">
          <cell r="N2262" t="str">
            <v>Gra020</v>
          </cell>
        </row>
        <row r="2263">
          <cell r="N2263" t="str">
            <v>Gra020</v>
          </cell>
        </row>
        <row r="2264">
          <cell r="N2264" t="str">
            <v>Gra020</v>
          </cell>
        </row>
        <row r="2265">
          <cell r="N2265" t="str">
            <v>Gra020</v>
          </cell>
        </row>
        <row r="2266">
          <cell r="N2266" t="str">
            <v>Gra020</v>
          </cell>
        </row>
        <row r="2267">
          <cell r="N2267" t="str">
            <v>Gra020</v>
          </cell>
        </row>
        <row r="2268">
          <cell r="N2268" t="str">
            <v>Gra020</v>
          </cell>
        </row>
        <row r="2269">
          <cell r="N2269" t="str">
            <v>Gra020</v>
          </cell>
        </row>
        <row r="2270">
          <cell r="N2270" t="str">
            <v>Gra020</v>
          </cell>
        </row>
        <row r="2271">
          <cell r="N2271" t="str">
            <v>Gra020</v>
          </cell>
        </row>
        <row r="2272">
          <cell r="N2272" t="str">
            <v>Gra020</v>
          </cell>
        </row>
        <row r="2273">
          <cell r="N2273" t="str">
            <v>Gra020</v>
          </cell>
        </row>
        <row r="2274">
          <cell r="N2274" t="str">
            <v>Gra020</v>
          </cell>
        </row>
        <row r="2275">
          <cell r="N2275" t="str">
            <v>Gra020</v>
          </cell>
        </row>
        <row r="2276">
          <cell r="N2276" t="str">
            <v>Gra020</v>
          </cell>
        </row>
        <row r="2277">
          <cell r="N2277" t="str">
            <v>Gra020</v>
          </cell>
        </row>
        <row r="2278">
          <cell r="N2278" t="str">
            <v>Gra020</v>
          </cell>
        </row>
        <row r="2279">
          <cell r="N2279" t="str">
            <v>Gra020</v>
          </cell>
        </row>
        <row r="2280">
          <cell r="N2280" t="str">
            <v>Gra020</v>
          </cell>
        </row>
        <row r="2281">
          <cell r="N2281" t="str">
            <v>Gra020</v>
          </cell>
        </row>
        <row r="2282">
          <cell r="N2282" t="str">
            <v>Gra020</v>
          </cell>
        </row>
        <row r="2283">
          <cell r="N2283" t="str">
            <v>Gra020</v>
          </cell>
        </row>
        <row r="2284">
          <cell r="N2284" t="str">
            <v>Gra020</v>
          </cell>
        </row>
        <row r="2285">
          <cell r="N2285" t="str">
            <v>Gra020</v>
          </cell>
        </row>
        <row r="2286">
          <cell r="N2286" t="str">
            <v>Gra020</v>
          </cell>
        </row>
        <row r="2287">
          <cell r="N2287" t="str">
            <v>Gra020</v>
          </cell>
        </row>
        <row r="2288">
          <cell r="N2288" t="str">
            <v>Gra020</v>
          </cell>
        </row>
        <row r="2289">
          <cell r="N2289" t="str">
            <v>Gra020</v>
          </cell>
        </row>
        <row r="2290">
          <cell r="N2290" t="str">
            <v>Gra020</v>
          </cell>
        </row>
        <row r="2291">
          <cell r="N2291" t="str">
            <v>Gra020</v>
          </cell>
        </row>
        <row r="2292">
          <cell r="N2292" t="str">
            <v>Gra020</v>
          </cell>
        </row>
        <row r="2293">
          <cell r="N2293" t="str">
            <v>Gra020</v>
          </cell>
        </row>
        <row r="2294">
          <cell r="N2294" t="str">
            <v>Gra020</v>
          </cell>
        </row>
        <row r="2295">
          <cell r="N2295" t="str">
            <v>Gra020</v>
          </cell>
        </row>
        <row r="2296">
          <cell r="N2296" t="str">
            <v>Gra020</v>
          </cell>
        </row>
        <row r="2297">
          <cell r="N2297" t="str">
            <v>Gra020</v>
          </cell>
        </row>
        <row r="2298">
          <cell r="N2298" t="str">
            <v>Gra020</v>
          </cell>
        </row>
        <row r="2299">
          <cell r="N2299" t="str">
            <v>Gra020</v>
          </cell>
        </row>
        <row r="2300">
          <cell r="N2300" t="str">
            <v>Gra020</v>
          </cell>
        </row>
        <row r="2301">
          <cell r="N2301" t="str">
            <v>Gra020</v>
          </cell>
        </row>
        <row r="2302">
          <cell r="N2302" t="str">
            <v>Gra020</v>
          </cell>
        </row>
        <row r="2303">
          <cell r="N2303" t="str">
            <v>Gra020</v>
          </cell>
        </row>
        <row r="2304">
          <cell r="N2304" t="str">
            <v>Gra020</v>
          </cell>
        </row>
        <row r="2305">
          <cell r="N2305" t="str">
            <v>Gra020</v>
          </cell>
        </row>
        <row r="2306">
          <cell r="N2306" t="str">
            <v>Gra020</v>
          </cell>
        </row>
        <row r="2307">
          <cell r="N2307" t="str">
            <v>Gra020</v>
          </cell>
        </row>
        <row r="2308">
          <cell r="N2308" t="str">
            <v>Gra020</v>
          </cell>
        </row>
        <row r="2309">
          <cell r="N2309" t="str">
            <v>Gra020</v>
          </cell>
        </row>
        <row r="2310">
          <cell r="N2310" t="str">
            <v>Gra020</v>
          </cell>
        </row>
        <row r="2311">
          <cell r="N2311" t="str">
            <v>Gra020</v>
          </cell>
        </row>
        <row r="2312">
          <cell r="N2312" t="str">
            <v>Gra020</v>
          </cell>
        </row>
        <row r="2313">
          <cell r="N2313" t="str">
            <v>Gra020</v>
          </cell>
        </row>
        <row r="2314">
          <cell r="N2314" t="str">
            <v>Gra020</v>
          </cell>
        </row>
        <row r="2315">
          <cell r="N2315" t="str">
            <v>Gra020</v>
          </cell>
        </row>
        <row r="2316">
          <cell r="N2316" t="str">
            <v>Gra020</v>
          </cell>
        </row>
        <row r="2317">
          <cell r="N2317" t="str">
            <v>Gra020</v>
          </cell>
        </row>
        <row r="2318">
          <cell r="N2318" t="str">
            <v>Gra020</v>
          </cell>
        </row>
        <row r="2319">
          <cell r="N2319" t="str">
            <v>Gra020</v>
          </cell>
        </row>
        <row r="2320">
          <cell r="N2320" t="str">
            <v>Gra020</v>
          </cell>
        </row>
        <row r="2321">
          <cell r="N2321" t="str">
            <v>Gra020</v>
          </cell>
        </row>
        <row r="2322">
          <cell r="N2322" t="str">
            <v>Gra020</v>
          </cell>
        </row>
        <row r="2323">
          <cell r="N2323" t="str">
            <v>Gra020</v>
          </cell>
        </row>
        <row r="2324">
          <cell r="N2324" t="str">
            <v>Gra020</v>
          </cell>
        </row>
        <row r="2325">
          <cell r="N2325" t="str">
            <v>Gra020</v>
          </cell>
        </row>
        <row r="2326">
          <cell r="N2326" t="str">
            <v>Gra020</v>
          </cell>
        </row>
        <row r="2327">
          <cell r="N2327" t="str">
            <v>Gra020</v>
          </cell>
        </row>
        <row r="2328">
          <cell r="N2328" t="str">
            <v>Gra020</v>
          </cell>
        </row>
        <row r="2329">
          <cell r="N2329" t="str">
            <v>Gra020</v>
          </cell>
        </row>
        <row r="2330">
          <cell r="N2330" t="str">
            <v>Gra020</v>
          </cell>
        </row>
        <row r="2331">
          <cell r="N2331" t="str">
            <v>Gra020</v>
          </cell>
        </row>
        <row r="2332">
          <cell r="N2332" t="str">
            <v>Gra020</v>
          </cell>
        </row>
        <row r="2333">
          <cell r="N2333" t="str">
            <v>Gra020</v>
          </cell>
        </row>
        <row r="2334">
          <cell r="N2334" t="str">
            <v>Gra020</v>
          </cell>
        </row>
        <row r="2335">
          <cell r="N2335" t="str">
            <v>Gra020</v>
          </cell>
        </row>
        <row r="2336">
          <cell r="N2336" t="str">
            <v>Gra020</v>
          </cell>
        </row>
        <row r="2337">
          <cell r="N2337" t="str">
            <v>Gra020</v>
          </cell>
        </row>
        <row r="2338">
          <cell r="N2338" t="str">
            <v>Gra020</v>
          </cell>
        </row>
        <row r="2339">
          <cell r="N2339" t="str">
            <v>Gra020</v>
          </cell>
        </row>
        <row r="2340">
          <cell r="N2340" t="str">
            <v>Gra020</v>
          </cell>
        </row>
        <row r="2341">
          <cell r="N2341" t="str">
            <v>Gra020</v>
          </cell>
        </row>
        <row r="2342">
          <cell r="N2342" t="str">
            <v>Gra020</v>
          </cell>
        </row>
        <row r="2343">
          <cell r="N2343" t="str">
            <v>Gra020</v>
          </cell>
        </row>
        <row r="2344">
          <cell r="N2344" t="str">
            <v>Gra020</v>
          </cell>
        </row>
        <row r="2345">
          <cell r="N2345" t="str">
            <v>Gra020</v>
          </cell>
        </row>
        <row r="2346">
          <cell r="N2346" t="str">
            <v>Gra020</v>
          </cell>
        </row>
        <row r="2347">
          <cell r="N2347" t="str">
            <v>Gra020</v>
          </cell>
        </row>
        <row r="2348">
          <cell r="N2348" t="str">
            <v>Gra020</v>
          </cell>
        </row>
        <row r="2349">
          <cell r="N2349" t="str">
            <v>Gra020</v>
          </cell>
        </row>
        <row r="2350">
          <cell r="N2350" t="str">
            <v>Gra020</v>
          </cell>
        </row>
        <row r="2351">
          <cell r="N2351" t="str">
            <v>Gra020</v>
          </cell>
        </row>
        <row r="2352">
          <cell r="N2352" t="str">
            <v>Gra020</v>
          </cell>
        </row>
        <row r="2353">
          <cell r="N2353" t="str">
            <v>Gra020</v>
          </cell>
        </row>
        <row r="2354">
          <cell r="N2354" t="str">
            <v>Gra020</v>
          </cell>
        </row>
        <row r="2355">
          <cell r="N2355" t="str">
            <v>Gra020</v>
          </cell>
        </row>
        <row r="2356">
          <cell r="N2356" t="str">
            <v>Gra020</v>
          </cell>
        </row>
        <row r="2357">
          <cell r="N2357" t="str">
            <v>Gra020</v>
          </cell>
        </row>
        <row r="2358">
          <cell r="N2358" t="str">
            <v>Gra020</v>
          </cell>
        </row>
        <row r="2359">
          <cell r="N2359" t="str">
            <v>Gra020</v>
          </cell>
        </row>
        <row r="2360">
          <cell r="N2360" t="str">
            <v>Gra020</v>
          </cell>
        </row>
        <row r="2361">
          <cell r="N2361" t="str">
            <v>Gra020</v>
          </cell>
        </row>
        <row r="2362">
          <cell r="N2362" t="str">
            <v>Gra020</v>
          </cell>
        </row>
        <row r="2363">
          <cell r="N2363" t="str">
            <v>Gra020</v>
          </cell>
        </row>
        <row r="2364">
          <cell r="N2364" t="str">
            <v>Gra020</v>
          </cell>
        </row>
        <row r="2365">
          <cell r="N2365" t="str">
            <v>Gra020</v>
          </cell>
        </row>
        <row r="2366">
          <cell r="N2366" t="str">
            <v>Gra020</v>
          </cell>
        </row>
        <row r="2367">
          <cell r="N2367" t="str">
            <v>Gra020</v>
          </cell>
        </row>
        <row r="2368">
          <cell r="N2368" t="str">
            <v>Gra020</v>
          </cell>
        </row>
        <row r="2369">
          <cell r="N2369" t="str">
            <v>Gra020</v>
          </cell>
        </row>
        <row r="2370">
          <cell r="N2370" t="str">
            <v>Gra020</v>
          </cell>
        </row>
        <row r="2371">
          <cell r="N2371" t="str">
            <v>Gra020</v>
          </cell>
        </row>
        <row r="2372">
          <cell r="N2372" t="str">
            <v>Gra020</v>
          </cell>
        </row>
        <row r="2373">
          <cell r="N2373" t="str">
            <v>Gra020</v>
          </cell>
        </row>
        <row r="2374">
          <cell r="N2374" t="str">
            <v>Gra020</v>
          </cell>
        </row>
        <row r="2375">
          <cell r="N2375" t="str">
            <v>Gra020</v>
          </cell>
        </row>
        <row r="2376">
          <cell r="N2376" t="str">
            <v>Gra020</v>
          </cell>
        </row>
        <row r="2377">
          <cell r="N2377" t="str">
            <v>Gra020</v>
          </cell>
        </row>
        <row r="2378">
          <cell r="N2378" t="str">
            <v>Gra020</v>
          </cell>
        </row>
        <row r="2379">
          <cell r="N2379" t="str">
            <v>Gra020</v>
          </cell>
        </row>
        <row r="2380">
          <cell r="N2380" t="str">
            <v>Gra020</v>
          </cell>
        </row>
        <row r="2381">
          <cell r="N2381" t="str">
            <v>Gra020</v>
          </cell>
        </row>
        <row r="2382">
          <cell r="N2382" t="str">
            <v>Gra020</v>
          </cell>
        </row>
        <row r="2383">
          <cell r="N2383" t="str">
            <v>Gra020</v>
          </cell>
        </row>
        <row r="2384">
          <cell r="N2384" t="str">
            <v>Gra020</v>
          </cell>
        </row>
        <row r="2385">
          <cell r="N2385" t="str">
            <v>Gra020</v>
          </cell>
        </row>
        <row r="2386">
          <cell r="N2386" t="str">
            <v>Gra020</v>
          </cell>
        </row>
        <row r="2387">
          <cell r="N2387" t="str">
            <v>Gra020</v>
          </cell>
        </row>
        <row r="2388">
          <cell r="N2388" t="str">
            <v>Gra020</v>
          </cell>
        </row>
        <row r="2389">
          <cell r="N2389" t="str">
            <v>Gra020</v>
          </cell>
        </row>
        <row r="2390">
          <cell r="N2390" t="str">
            <v>Gra020</v>
          </cell>
        </row>
        <row r="2391">
          <cell r="N2391" t="str">
            <v>Gra020</v>
          </cell>
        </row>
        <row r="2392">
          <cell r="N2392" t="str">
            <v>Gra020</v>
          </cell>
        </row>
        <row r="2393">
          <cell r="N2393" t="str">
            <v>Gra020</v>
          </cell>
        </row>
        <row r="2394">
          <cell r="N2394" t="str">
            <v>Gra020</v>
          </cell>
        </row>
        <row r="2395">
          <cell r="N2395" t="str">
            <v>Gra020</v>
          </cell>
        </row>
        <row r="2396">
          <cell r="N2396" t="str">
            <v>Gra020</v>
          </cell>
        </row>
        <row r="2397">
          <cell r="N2397" t="str">
            <v>Gra020</v>
          </cell>
        </row>
        <row r="2398">
          <cell r="N2398" t="str">
            <v>Gra020</v>
          </cell>
        </row>
        <row r="2399">
          <cell r="N2399" t="str">
            <v>Gra020</v>
          </cell>
        </row>
        <row r="2400">
          <cell r="N2400" t="str">
            <v>Gra020</v>
          </cell>
        </row>
        <row r="2401">
          <cell r="N2401" t="str">
            <v>Gra020</v>
          </cell>
        </row>
        <row r="2402">
          <cell r="N2402" t="str">
            <v>Gra020</v>
          </cell>
        </row>
        <row r="2403">
          <cell r="N2403" t="str">
            <v>Gra020</v>
          </cell>
        </row>
        <row r="2404">
          <cell r="N2404" t="str">
            <v>Gra020</v>
          </cell>
        </row>
        <row r="2405">
          <cell r="N2405" t="str">
            <v>Gra020</v>
          </cell>
        </row>
        <row r="2406">
          <cell r="N2406" t="str">
            <v>Gra020</v>
          </cell>
        </row>
        <row r="2407">
          <cell r="N2407" t="str">
            <v>Gra020</v>
          </cell>
        </row>
        <row r="2408">
          <cell r="N2408" t="str">
            <v>Gra020</v>
          </cell>
        </row>
        <row r="2409">
          <cell r="N2409" t="str">
            <v>Gra020</v>
          </cell>
        </row>
        <row r="2410">
          <cell r="N2410" t="str">
            <v>Gra020</v>
          </cell>
        </row>
        <row r="2411">
          <cell r="N2411" t="str">
            <v>Gra020</v>
          </cell>
        </row>
        <row r="2412">
          <cell r="N2412" t="str">
            <v>Gra020</v>
          </cell>
        </row>
        <row r="2413">
          <cell r="N2413" t="str">
            <v>Gra020</v>
          </cell>
        </row>
        <row r="2414">
          <cell r="N2414" t="str">
            <v>Gra020</v>
          </cell>
        </row>
        <row r="2415">
          <cell r="N2415" t="str">
            <v>Gra020</v>
          </cell>
        </row>
        <row r="2416">
          <cell r="N2416" t="str">
            <v>Gra020</v>
          </cell>
        </row>
        <row r="2417">
          <cell r="N2417" t="str">
            <v>Gra020</v>
          </cell>
        </row>
        <row r="2418">
          <cell r="N2418" t="str">
            <v>Gra020</v>
          </cell>
        </row>
        <row r="2419">
          <cell r="N2419" t="str">
            <v>Gra020</v>
          </cell>
        </row>
        <row r="2420">
          <cell r="N2420" t="str">
            <v>Gra020</v>
          </cell>
        </row>
        <row r="2421">
          <cell r="N2421" t="str">
            <v>Gra020</v>
          </cell>
        </row>
        <row r="2422">
          <cell r="N2422" t="str">
            <v>Gra020</v>
          </cell>
        </row>
        <row r="2423">
          <cell r="N2423" t="str">
            <v>Gra020</v>
          </cell>
        </row>
        <row r="2424">
          <cell r="N2424" t="str">
            <v>Gra020</v>
          </cell>
        </row>
        <row r="2425">
          <cell r="N2425" t="str">
            <v>Gra020</v>
          </cell>
        </row>
        <row r="2426">
          <cell r="N2426" t="str">
            <v>Gra020</v>
          </cell>
        </row>
        <row r="2427">
          <cell r="N2427" t="str">
            <v>Gra020</v>
          </cell>
        </row>
        <row r="2428">
          <cell r="N2428" t="str">
            <v>Gra020</v>
          </cell>
        </row>
        <row r="2429">
          <cell r="N2429" t="str">
            <v>Gra020</v>
          </cell>
        </row>
        <row r="2430">
          <cell r="N2430" t="str">
            <v>Gra020</v>
          </cell>
        </row>
        <row r="2431">
          <cell r="N2431" t="str">
            <v>Gra020</v>
          </cell>
        </row>
        <row r="2432">
          <cell r="N2432" t="str">
            <v>Gra020</v>
          </cell>
        </row>
        <row r="2433">
          <cell r="N2433" t="str">
            <v>Gra020</v>
          </cell>
        </row>
        <row r="2434">
          <cell r="N2434" t="str">
            <v>Gra020</v>
          </cell>
        </row>
        <row r="2435">
          <cell r="N2435" t="str">
            <v>Gra020</v>
          </cell>
        </row>
        <row r="2436">
          <cell r="N2436" t="str">
            <v>Gra020</v>
          </cell>
        </row>
        <row r="2437">
          <cell r="N2437" t="str">
            <v>Gra020</v>
          </cell>
        </row>
        <row r="2438">
          <cell r="N2438" t="str">
            <v>Gra020</v>
          </cell>
        </row>
        <row r="2439">
          <cell r="N2439" t="str">
            <v>Gra020</v>
          </cell>
        </row>
        <row r="2440">
          <cell r="N2440" t="str">
            <v>Gra020</v>
          </cell>
        </row>
        <row r="2441">
          <cell r="N2441" t="str">
            <v>Gra020</v>
          </cell>
        </row>
        <row r="2442">
          <cell r="N2442" t="str">
            <v>Gra020</v>
          </cell>
        </row>
        <row r="2443">
          <cell r="N2443" t="str">
            <v>Gra020</v>
          </cell>
        </row>
        <row r="2444">
          <cell r="N2444" t="str">
            <v>Gra020</v>
          </cell>
        </row>
        <row r="2445">
          <cell r="N2445" t="str">
            <v>Gra020</v>
          </cell>
        </row>
        <row r="2446">
          <cell r="N2446" t="str">
            <v>Gra020</v>
          </cell>
        </row>
        <row r="2447">
          <cell r="N2447" t="str">
            <v>Gra020</v>
          </cell>
        </row>
        <row r="2448">
          <cell r="N2448" t="str">
            <v>Gra020</v>
          </cell>
        </row>
        <row r="2449">
          <cell r="N2449" t="str">
            <v>Gra020</v>
          </cell>
        </row>
        <row r="2450">
          <cell r="N2450" t="str">
            <v>Gra020</v>
          </cell>
        </row>
        <row r="2451">
          <cell r="N2451" t="str">
            <v>Gra020</v>
          </cell>
        </row>
        <row r="2452">
          <cell r="N2452" t="str">
            <v>Gra020</v>
          </cell>
        </row>
        <row r="2453">
          <cell r="N2453" t="str">
            <v>Gra020</v>
          </cell>
        </row>
        <row r="2454">
          <cell r="N2454" t="str">
            <v>Gra020</v>
          </cell>
        </row>
        <row r="2455">
          <cell r="N2455" t="str">
            <v>Gra020</v>
          </cell>
        </row>
        <row r="2456">
          <cell r="N2456" t="str">
            <v>Gra020</v>
          </cell>
        </row>
        <row r="2457">
          <cell r="N2457" t="str">
            <v>Gra020</v>
          </cell>
        </row>
        <row r="2458">
          <cell r="N2458" t="str">
            <v>Gra020</v>
          </cell>
        </row>
        <row r="2459">
          <cell r="N2459" t="str">
            <v>Gra020</v>
          </cell>
        </row>
        <row r="2460">
          <cell r="N2460" t="str">
            <v>Gra020</v>
          </cell>
        </row>
        <row r="2461">
          <cell r="N2461" t="str">
            <v>Gra020</v>
          </cell>
        </row>
        <row r="2462">
          <cell r="N2462" t="str">
            <v>Gra020</v>
          </cell>
        </row>
        <row r="2463">
          <cell r="N2463" t="str">
            <v>Gra020</v>
          </cell>
        </row>
        <row r="2464">
          <cell r="N2464" t="str">
            <v>Gra020</v>
          </cell>
        </row>
        <row r="2465">
          <cell r="N2465" t="str">
            <v>Gra020</v>
          </cell>
        </row>
        <row r="2466">
          <cell r="N2466" t="str">
            <v>Gra020</v>
          </cell>
        </row>
        <row r="2467">
          <cell r="N2467" t="str">
            <v>Gra020</v>
          </cell>
        </row>
        <row r="2468">
          <cell r="N2468" t="str">
            <v>Gra020</v>
          </cell>
        </row>
        <row r="2469">
          <cell r="N2469" t="str">
            <v>Gra020</v>
          </cell>
        </row>
        <row r="2470">
          <cell r="N2470" t="str">
            <v>Gra020</v>
          </cell>
        </row>
        <row r="2471">
          <cell r="N2471" t="str">
            <v>Gra020</v>
          </cell>
        </row>
        <row r="2472">
          <cell r="N2472" t="str">
            <v>Gra020</v>
          </cell>
        </row>
        <row r="2473">
          <cell r="N2473" t="str">
            <v>Gra020</v>
          </cell>
        </row>
        <row r="2474">
          <cell r="N2474" t="str">
            <v>Gra020</v>
          </cell>
        </row>
        <row r="2475">
          <cell r="N2475" t="str">
            <v>Gra020</v>
          </cell>
        </row>
        <row r="2476">
          <cell r="N2476" t="str">
            <v>Gra020</v>
          </cell>
        </row>
        <row r="2477">
          <cell r="N2477" t="str">
            <v>Gra020</v>
          </cell>
        </row>
        <row r="2478">
          <cell r="N2478" t="str">
            <v>Gra020</v>
          </cell>
        </row>
        <row r="2479">
          <cell r="N2479" t="str">
            <v>Gra020</v>
          </cell>
        </row>
        <row r="2480">
          <cell r="N2480" t="str">
            <v>Gra020</v>
          </cell>
        </row>
        <row r="2481">
          <cell r="N2481" t="str">
            <v>Gra020</v>
          </cell>
        </row>
        <row r="2482">
          <cell r="N2482" t="str">
            <v>Gra020</v>
          </cell>
        </row>
      </sheetData>
      <sheetData sheetId="3" refreshError="1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eport Out"/>
      <sheetName val="Roll-up"/>
      <sheetName val="A3611"/>
      <sheetName val="A3612"/>
      <sheetName val="A3613"/>
      <sheetName val="A3614"/>
      <sheetName val="A3615"/>
      <sheetName val="A3617"/>
      <sheetName val="A3618"/>
      <sheetName val="A3619"/>
      <sheetName val="A5617"/>
      <sheetName val="Axxx7"/>
      <sheetName val="Axxx8"/>
      <sheetName val="Projections Pivot Obj"/>
      <sheetName val="Projections by Object"/>
      <sheetName val="Lookup Table"/>
      <sheetName val="Allotment Pivot"/>
      <sheetName val="Allotment Pivot by GF-S by Obj"/>
      <sheetName val="Updated Pivot for Review"/>
      <sheetName val="Allotment Pivot 3.16.18"/>
      <sheetName val="FY18 Allotments"/>
      <sheetName val="AFRS DATA - AUTO"/>
      <sheetName val="AFRS DATA by obj"/>
      <sheetName val="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FY</v>
          </cell>
          <cell r="B1">
            <v>1</v>
          </cell>
          <cell r="D1" t="str">
            <v>To2</v>
          </cell>
          <cell r="E1" t="str">
            <v>MM1</v>
          </cell>
          <cell r="F1" t="str">
            <v>QB1</v>
          </cell>
          <cell r="G1" t="str">
            <v>WM1</v>
          </cell>
          <cell r="H1" t="str">
            <v>RB1</v>
          </cell>
          <cell r="I1" t="str">
            <v>531</v>
          </cell>
          <cell r="J1" t="str">
            <v>FS1</v>
          </cell>
          <cell r="K1" t="str">
            <v>1G1</v>
          </cell>
          <cell r="L1" t="str">
            <v>MK1</v>
          </cell>
          <cell r="M1" t="str">
            <v>PD1</v>
          </cell>
          <cell r="N1" t="str">
            <v>1</v>
          </cell>
          <cell r="O1" t="str">
            <v>1</v>
          </cell>
          <cell r="P1" t="str">
            <v>1</v>
          </cell>
          <cell r="Q1" t="str">
            <v>1</v>
          </cell>
        </row>
        <row r="2">
          <cell r="B2" t="str">
            <v>Program Index</v>
          </cell>
          <cell r="C2" t="str">
            <v>Sub Object</v>
          </cell>
          <cell r="D2" t="str">
            <v>Sum of Total</v>
          </cell>
          <cell r="E2" t="str">
            <v>Sum of MM* GF-State</v>
          </cell>
          <cell r="F2" t="str">
            <v>Sum of QB* Trauma</v>
          </cell>
          <cell r="G2" t="str">
            <v>Sum of WM* GF- Federal</v>
          </cell>
          <cell r="H2" t="str">
            <v xml:space="preserve">Sum of RB* PEBB 
(418-1)
</v>
          </cell>
          <cell r="I2" t="str">
            <v>Sum of 53* GF-Local</v>
          </cell>
          <cell r="J2" t="str">
            <v xml:space="preserve">Sum of FS* FSA </v>
          </cell>
          <cell r="K2" t="str">
            <v>Sum of 1G* MFPA</v>
          </cell>
          <cell r="L2" t="str">
            <v>Sum of MK* HSNA</v>
          </cell>
          <cell r="M2" t="str">
            <v>Sum of PD* Medical Aid</v>
          </cell>
          <cell r="Z2" t="str">
            <v>State/Other</v>
          </cell>
          <cell r="AA2" t="str">
            <v>State</v>
          </cell>
          <cell r="AB2" t="str">
            <v>State</v>
          </cell>
          <cell r="AC2" t="str">
            <v>State</v>
          </cell>
          <cell r="AD2" t="str">
            <v>State</v>
          </cell>
          <cell r="AE2" t="str">
            <v>State</v>
          </cell>
          <cell r="AF2" t="str">
            <v>State</v>
          </cell>
          <cell r="AG2" t="str">
            <v>State</v>
          </cell>
          <cell r="AH2" t="str">
            <v>State</v>
          </cell>
          <cell r="AI2" t="str">
            <v>State</v>
          </cell>
        </row>
        <row r="3">
          <cell r="A3" t="str">
            <v>A3611AA</v>
          </cell>
          <cell r="B3" t="str">
            <v>A3611</v>
          </cell>
          <cell r="C3" t="str">
            <v>AA</v>
          </cell>
          <cell r="D3">
            <v>389562</v>
          </cell>
          <cell r="E3">
            <v>176551.476</v>
          </cell>
          <cell r="F3">
            <v>0</v>
          </cell>
          <cell r="G3">
            <v>199453.19999999998</v>
          </cell>
          <cell r="H3">
            <v>0</v>
          </cell>
          <cell r="I3">
            <v>0</v>
          </cell>
          <cell r="J3">
            <v>0</v>
          </cell>
          <cell r="K3">
            <v>13557.323999999999</v>
          </cell>
          <cell r="L3">
            <v>0</v>
          </cell>
          <cell r="M3">
            <v>0</v>
          </cell>
          <cell r="U3" t="str">
            <v>Check and Balance</v>
          </cell>
          <cell r="V3" t="str">
            <v>Object</v>
          </cell>
          <cell r="W3" t="str">
            <v>State Totals</v>
          </cell>
          <cell r="X3" t="str">
            <v>Other Totals</v>
          </cell>
          <cell r="Y3" t="str">
            <v>Object2</v>
          </cell>
          <cell r="Z3" t="str">
            <v>Sum of Total</v>
          </cell>
          <cell r="AA3" t="str">
            <v>Sum of AT* GF-State</v>
          </cell>
          <cell r="AB3" t="str">
            <v>Sum of BD* GF-State</v>
          </cell>
          <cell r="AC3" t="str">
            <v>Sum of CH* GF-State</v>
          </cell>
          <cell r="AD3" t="str">
            <v>Sum of JA* GF-State</v>
          </cell>
          <cell r="AE3" t="str">
            <v>Sum of KB* GF-State</v>
          </cell>
          <cell r="AF3" t="str">
            <v>Sum of KC* GF-State</v>
          </cell>
          <cell r="AG3" t="str">
            <v>Sum of KD* GF-State</v>
          </cell>
          <cell r="AH3" t="str">
            <v>Sum of KF* GF-State</v>
          </cell>
          <cell r="AI3" t="str">
            <v>Sum of KM* GF-State</v>
          </cell>
        </row>
        <row r="4">
          <cell r="A4" t="str">
            <v>A3611BA</v>
          </cell>
          <cell r="B4" t="str">
            <v>A3611</v>
          </cell>
          <cell r="C4" t="str">
            <v>BA</v>
          </cell>
          <cell r="D4">
            <v>87036</v>
          </cell>
          <cell r="E4">
            <v>45397.977599999998</v>
          </cell>
          <cell r="F4">
            <v>0</v>
          </cell>
          <cell r="G4">
            <v>41638.022400000002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U4" t="b">
            <v>1</v>
          </cell>
          <cell r="V4" t="str">
            <v>A</v>
          </cell>
          <cell r="W4">
            <v>4110177.9360000012</v>
          </cell>
          <cell r="X4">
            <v>4679048.0639999975</v>
          </cell>
          <cell r="Y4" t="str">
            <v>A</v>
          </cell>
          <cell r="Z4">
            <v>8789226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</row>
        <row r="5">
          <cell r="A5" t="str">
            <v>A3611CA</v>
          </cell>
          <cell r="B5" t="str">
            <v>A3611</v>
          </cell>
          <cell r="C5" t="str">
            <v>CA</v>
          </cell>
          <cell r="D5">
            <v>20000</v>
          </cell>
          <cell r="E5">
            <v>10431.999999999998</v>
          </cell>
          <cell r="F5">
            <v>0</v>
          </cell>
          <cell r="G5">
            <v>9568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U5" t="b">
            <v>1</v>
          </cell>
          <cell r="V5" t="str">
            <v>B</v>
          </cell>
          <cell r="W5">
            <v>1453176.7899599997</v>
          </cell>
          <cell r="X5">
            <v>1670802.6500400004</v>
          </cell>
          <cell r="Y5" t="str">
            <v>B</v>
          </cell>
          <cell r="Z5">
            <v>3123979.44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</row>
        <row r="6">
          <cell r="A6" t="str">
            <v>A3611EA</v>
          </cell>
          <cell r="B6" t="str">
            <v>A3611</v>
          </cell>
          <cell r="C6" t="str">
            <v>EA</v>
          </cell>
          <cell r="D6">
            <v>3999.9999999999995</v>
          </cell>
          <cell r="E6">
            <v>2086.3999999999996</v>
          </cell>
          <cell r="F6">
            <v>0</v>
          </cell>
          <cell r="G6">
            <v>1913.6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U6" t="b">
            <v>1</v>
          </cell>
          <cell r="V6" t="str">
            <v>C</v>
          </cell>
          <cell r="W6">
            <v>85432</v>
          </cell>
          <cell r="X6">
            <v>234568</v>
          </cell>
          <cell r="Y6" t="str">
            <v>C</v>
          </cell>
          <cell r="Z6">
            <v>320000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</row>
        <row r="7">
          <cell r="A7" t="str">
            <v>A3611EB</v>
          </cell>
          <cell r="B7" t="str">
            <v>A3611</v>
          </cell>
          <cell r="C7" t="str">
            <v>EB</v>
          </cell>
          <cell r="D7">
            <v>3000</v>
          </cell>
          <cell r="E7">
            <v>1564.8</v>
          </cell>
          <cell r="F7">
            <v>0</v>
          </cell>
          <cell r="G7">
            <v>1435.2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U7" t="b">
            <v>1</v>
          </cell>
          <cell r="V7" t="str">
            <v>E</v>
          </cell>
          <cell r="W7">
            <v>2379301.56</v>
          </cell>
          <cell r="X7">
            <v>2184898.44</v>
          </cell>
          <cell r="Y7" t="str">
            <v>E</v>
          </cell>
          <cell r="Z7">
            <v>4564200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</row>
        <row r="8">
          <cell r="A8" t="str">
            <v>A3611EF</v>
          </cell>
          <cell r="B8" t="str">
            <v>A3611</v>
          </cell>
          <cell r="C8" t="str">
            <v>EF</v>
          </cell>
          <cell r="D8">
            <v>999.99999999999989</v>
          </cell>
          <cell r="E8">
            <v>521.59999999999991</v>
          </cell>
          <cell r="F8">
            <v>0</v>
          </cell>
          <cell r="G8">
            <v>478.4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U8" t="b">
            <v>1</v>
          </cell>
          <cell r="V8" t="str">
            <v>G</v>
          </cell>
          <cell r="W8">
            <v>20864</v>
          </cell>
          <cell r="X8">
            <v>19136</v>
          </cell>
          <cell r="Y8" t="str">
            <v>G</v>
          </cell>
          <cell r="Z8">
            <v>40000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</row>
        <row r="9">
          <cell r="A9" t="str">
            <v>A3611EG</v>
          </cell>
          <cell r="B9" t="str">
            <v>A3611</v>
          </cell>
          <cell r="C9" t="str">
            <v>EG</v>
          </cell>
          <cell r="D9">
            <v>1999.9999999999998</v>
          </cell>
          <cell r="E9">
            <v>1043.1999999999998</v>
          </cell>
          <cell r="F9">
            <v>0</v>
          </cell>
          <cell r="G9">
            <v>956.8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U9" t="b">
            <v>1</v>
          </cell>
          <cell r="V9" t="str">
            <v>S</v>
          </cell>
          <cell r="W9">
            <v>-15647.999999999998</v>
          </cell>
          <cell r="X9">
            <v>-14352</v>
          </cell>
          <cell r="Y9" t="str">
            <v>S</v>
          </cell>
          <cell r="Z9">
            <v>-30000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</row>
        <row r="10">
          <cell r="A10" t="str">
            <v>A3611EK</v>
          </cell>
          <cell r="B10" t="str">
            <v>A3611</v>
          </cell>
          <cell r="C10" t="str">
            <v>EK</v>
          </cell>
          <cell r="D10">
            <v>999.99999999999989</v>
          </cell>
          <cell r="E10">
            <v>521.59999999999991</v>
          </cell>
          <cell r="F10">
            <v>0</v>
          </cell>
          <cell r="G10">
            <v>478.4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U10" t="b">
            <v>1</v>
          </cell>
          <cell r="V10" t="str">
            <v>Grand Total</v>
          </cell>
          <cell r="W10">
            <v>8033304.2859600019</v>
          </cell>
          <cell r="X10">
            <v>8774101.1540399976</v>
          </cell>
          <cell r="Y10" t="str">
            <v>Grand Total</v>
          </cell>
          <cell r="Z10">
            <v>16807405.439999998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</row>
        <row r="11">
          <cell r="A11" t="str">
            <v>A3611ER</v>
          </cell>
          <cell r="B11" t="str">
            <v>A3611</v>
          </cell>
          <cell r="C11" t="str">
            <v>ER</v>
          </cell>
          <cell r="D11">
            <v>9000</v>
          </cell>
          <cell r="E11">
            <v>4694.3999999999996</v>
          </cell>
          <cell r="F11">
            <v>0</v>
          </cell>
          <cell r="G11">
            <v>4305.6000000000004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U11" t="b">
            <v>1</v>
          </cell>
          <cell r="V11">
            <v>0</v>
          </cell>
          <cell r="W11">
            <v>0</v>
          </cell>
          <cell r="X11">
            <v>0</v>
          </cell>
        </row>
        <row r="12">
          <cell r="A12" t="str">
            <v>A3611EZ</v>
          </cell>
          <cell r="B12" t="str">
            <v>A3611</v>
          </cell>
          <cell r="C12" t="str">
            <v>EZ</v>
          </cell>
          <cell r="D12">
            <v>999.99999999999989</v>
          </cell>
          <cell r="E12">
            <v>521.59999999999991</v>
          </cell>
          <cell r="F12">
            <v>0</v>
          </cell>
          <cell r="G12">
            <v>478.4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U12" t="b">
            <v>1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A3611GA</v>
          </cell>
          <cell r="B13" t="str">
            <v>A3611</v>
          </cell>
          <cell r="C13" t="str">
            <v>GA</v>
          </cell>
          <cell r="D13">
            <v>7000</v>
          </cell>
          <cell r="E13">
            <v>3651.2</v>
          </cell>
          <cell r="F13">
            <v>0</v>
          </cell>
          <cell r="G13">
            <v>3348.7999999999997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A3611 Total</v>
          </cell>
          <cell r="B14" t="str">
            <v>A3611 Total</v>
          </cell>
          <cell r="D14">
            <v>524598</v>
          </cell>
          <cell r="E14">
            <v>246986.25360000003</v>
          </cell>
          <cell r="F14">
            <v>0</v>
          </cell>
          <cell r="G14">
            <v>264054.42239999998</v>
          </cell>
          <cell r="H14">
            <v>0</v>
          </cell>
          <cell r="I14">
            <v>0</v>
          </cell>
          <cell r="J14">
            <v>0</v>
          </cell>
          <cell r="K14">
            <v>13557.323999999999</v>
          </cell>
          <cell r="L14">
            <v>0</v>
          </cell>
          <cell r="M14">
            <v>0</v>
          </cell>
        </row>
        <row r="15">
          <cell r="A15" t="str">
            <v>A3612AA</v>
          </cell>
          <cell r="B15" t="str">
            <v>A3612</v>
          </cell>
          <cell r="C15" t="str">
            <v>AA</v>
          </cell>
          <cell r="D15">
            <v>211500</v>
          </cell>
          <cell r="E15">
            <v>98673.376799999998</v>
          </cell>
          <cell r="F15">
            <v>0</v>
          </cell>
          <cell r="G15">
            <v>107685.0912</v>
          </cell>
          <cell r="H15">
            <v>0</v>
          </cell>
          <cell r="I15">
            <v>0</v>
          </cell>
          <cell r="J15">
            <v>0</v>
          </cell>
          <cell r="K15">
            <v>5141.5320000000002</v>
          </cell>
          <cell r="L15">
            <v>0</v>
          </cell>
          <cell r="M15">
            <v>0</v>
          </cell>
        </row>
        <row r="16">
          <cell r="A16" t="str">
            <v>A3612BA</v>
          </cell>
          <cell r="B16" t="str">
            <v>A3612</v>
          </cell>
          <cell r="C16" t="str">
            <v>BA</v>
          </cell>
          <cell r="D16">
            <v>120792.12000000001</v>
          </cell>
          <cell r="E16">
            <v>50362.799207999997</v>
          </cell>
          <cell r="F16">
            <v>0</v>
          </cell>
          <cell r="G16">
            <v>64265.217792000003</v>
          </cell>
          <cell r="H16">
            <v>0</v>
          </cell>
          <cell r="I16">
            <v>0</v>
          </cell>
          <cell r="J16">
            <v>0</v>
          </cell>
          <cell r="K16">
            <v>6164.1029999999992</v>
          </cell>
          <cell r="L16">
            <v>0</v>
          </cell>
          <cell r="M16">
            <v>0</v>
          </cell>
        </row>
        <row r="17">
          <cell r="A17" t="str">
            <v>A3612EA</v>
          </cell>
          <cell r="B17" t="str">
            <v>A3612</v>
          </cell>
          <cell r="C17" t="str">
            <v>EA</v>
          </cell>
          <cell r="D17">
            <v>999.99999999999989</v>
          </cell>
          <cell r="E17">
            <v>521.59999999999991</v>
          </cell>
          <cell r="F17">
            <v>0</v>
          </cell>
          <cell r="G17">
            <v>478.4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A3612EB</v>
          </cell>
          <cell r="B18" t="str">
            <v>A3612</v>
          </cell>
          <cell r="C18" t="str">
            <v>EB</v>
          </cell>
          <cell r="D18">
            <v>999.99999999999989</v>
          </cell>
          <cell r="E18">
            <v>521.59999999999991</v>
          </cell>
          <cell r="F18">
            <v>0</v>
          </cell>
          <cell r="G18">
            <v>478.4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A3612EG</v>
          </cell>
          <cell r="B19" t="str">
            <v>A3612</v>
          </cell>
          <cell r="C19" t="str">
            <v>EG</v>
          </cell>
          <cell r="D19">
            <v>3999.9999999999995</v>
          </cell>
          <cell r="E19">
            <v>2086.3999999999996</v>
          </cell>
          <cell r="F19">
            <v>0</v>
          </cell>
          <cell r="G19">
            <v>1913.6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A3612GA</v>
          </cell>
          <cell r="B20" t="str">
            <v>A3612</v>
          </cell>
          <cell r="C20" t="str">
            <v>GA</v>
          </cell>
          <cell r="D20">
            <v>1999.9999999999998</v>
          </cell>
          <cell r="E20">
            <v>1043.1999999999998</v>
          </cell>
          <cell r="F20">
            <v>0</v>
          </cell>
          <cell r="G20">
            <v>956.8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A3612 Total</v>
          </cell>
          <cell r="B21" t="str">
            <v>A3612 Total</v>
          </cell>
          <cell r="D21">
            <v>340292.12</v>
          </cell>
          <cell r="E21">
            <v>153208.976008</v>
          </cell>
          <cell r="F21">
            <v>0</v>
          </cell>
          <cell r="G21">
            <v>175777.50899199999</v>
          </cell>
          <cell r="H21">
            <v>0</v>
          </cell>
          <cell r="I21">
            <v>0</v>
          </cell>
          <cell r="J21">
            <v>0</v>
          </cell>
          <cell r="K21">
            <v>11305.634999999998</v>
          </cell>
          <cell r="L21">
            <v>0</v>
          </cell>
          <cell r="M21">
            <v>0</v>
          </cell>
        </row>
        <row r="22">
          <cell r="A22" t="str">
            <v>A3613AA</v>
          </cell>
          <cell r="B22" t="str">
            <v>A3613</v>
          </cell>
          <cell r="C22" t="str">
            <v>AA</v>
          </cell>
          <cell r="D22">
            <v>1801848</v>
          </cell>
          <cell r="E22">
            <v>857340.23279999988</v>
          </cell>
          <cell r="F22">
            <v>0</v>
          </cell>
          <cell r="G22">
            <v>910125.85920000006</v>
          </cell>
          <cell r="H22">
            <v>0</v>
          </cell>
          <cell r="I22">
            <v>0</v>
          </cell>
          <cell r="J22">
            <v>0</v>
          </cell>
          <cell r="K22">
            <v>34381.907999999996</v>
          </cell>
          <cell r="L22">
            <v>0</v>
          </cell>
          <cell r="M22">
            <v>0</v>
          </cell>
          <cell r="Y22" t="str">
            <v>Object</v>
          </cell>
          <cell r="Z22" t="str">
            <v>FTE</v>
          </cell>
        </row>
        <row r="23">
          <cell r="A23" t="str">
            <v>A3613BA</v>
          </cell>
          <cell r="B23" t="str">
            <v>A3613</v>
          </cell>
          <cell r="C23" t="str">
            <v>BA</v>
          </cell>
          <cell r="D23">
            <v>625015.32000000007</v>
          </cell>
          <cell r="E23">
            <v>300324.63355200004</v>
          </cell>
          <cell r="F23">
            <v>0</v>
          </cell>
          <cell r="G23">
            <v>314262.91612800001</v>
          </cell>
          <cell r="H23">
            <v>0</v>
          </cell>
          <cell r="I23">
            <v>0</v>
          </cell>
          <cell r="J23">
            <v>0</v>
          </cell>
          <cell r="K23">
            <v>10427.77032</v>
          </cell>
          <cell r="L23">
            <v>0</v>
          </cell>
          <cell r="M23">
            <v>0</v>
          </cell>
        </row>
        <row r="24">
          <cell r="A24" t="str">
            <v>A3613CA</v>
          </cell>
          <cell r="B24" t="str">
            <v>A3613</v>
          </cell>
          <cell r="C24" t="str">
            <v>CA</v>
          </cell>
          <cell r="D24">
            <v>300000</v>
          </cell>
          <cell r="E24">
            <v>75000</v>
          </cell>
          <cell r="F24">
            <v>0</v>
          </cell>
          <cell r="G24">
            <v>225000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Y24" t="str">
            <v>Program Index</v>
          </cell>
          <cell r="Z24" t="str">
            <v>Sub Object</v>
          </cell>
          <cell r="AA24" t="str">
            <v>Sum of Total Projected</v>
          </cell>
          <cell r="AB24" t="str">
            <v xml:space="preserve">Sum of July </v>
          </cell>
          <cell r="AC24" t="str">
            <v xml:space="preserve">Sum of August </v>
          </cell>
          <cell r="AD24" t="str">
            <v xml:space="preserve">Sum of Sept </v>
          </cell>
          <cell r="AE24" t="str">
            <v xml:space="preserve">Sum of Oct </v>
          </cell>
          <cell r="AF24" t="str">
            <v xml:space="preserve">Sum of Nov </v>
          </cell>
          <cell r="AG24" t="str">
            <v xml:space="preserve">Sum of Dec </v>
          </cell>
          <cell r="AH24" t="str">
            <v xml:space="preserve">Sum of Jan </v>
          </cell>
          <cell r="AI24" t="str">
            <v xml:space="preserve">Sum of Feb </v>
          </cell>
        </row>
        <row r="25">
          <cell r="A25" t="str">
            <v>A3613EB</v>
          </cell>
          <cell r="B25" t="str">
            <v>A3613</v>
          </cell>
          <cell r="C25" t="str">
            <v>EB</v>
          </cell>
          <cell r="D25">
            <v>22000</v>
          </cell>
          <cell r="E25">
            <v>11475.199999999999</v>
          </cell>
          <cell r="F25">
            <v>0</v>
          </cell>
          <cell r="G25">
            <v>10524.8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X25" t="str">
            <v>A3611AA</v>
          </cell>
          <cell r="Y25" t="str">
            <v>A3611</v>
          </cell>
          <cell r="Z25" t="str">
            <v>AA</v>
          </cell>
          <cell r="AA25">
            <v>4</v>
          </cell>
          <cell r="AB25">
            <v>4</v>
          </cell>
          <cell r="AC25">
            <v>4</v>
          </cell>
          <cell r="AD25">
            <v>4</v>
          </cell>
          <cell r="AE25">
            <v>4</v>
          </cell>
          <cell r="AF25">
            <v>4</v>
          </cell>
          <cell r="AG25">
            <v>4</v>
          </cell>
          <cell r="AH25">
            <v>4</v>
          </cell>
          <cell r="AI25">
            <v>4</v>
          </cell>
        </row>
        <row r="26">
          <cell r="A26" t="str">
            <v>A3613EF</v>
          </cell>
          <cell r="B26" t="str">
            <v>A3613</v>
          </cell>
          <cell r="C26" t="str">
            <v>EF</v>
          </cell>
          <cell r="D26">
            <v>389000</v>
          </cell>
          <cell r="E26">
            <v>202902.39999999999</v>
          </cell>
          <cell r="F26">
            <v>0</v>
          </cell>
          <cell r="G26">
            <v>186097.6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X26" t="str">
            <v>A3612AA</v>
          </cell>
          <cell r="Y26" t="str">
            <v>A3612</v>
          </cell>
          <cell r="Z26" t="str">
            <v>AA</v>
          </cell>
          <cell r="AA26">
            <v>4</v>
          </cell>
          <cell r="AB26">
            <v>4</v>
          </cell>
          <cell r="AC26">
            <v>4</v>
          </cell>
          <cell r="AD26">
            <v>4</v>
          </cell>
          <cell r="AE26">
            <v>4</v>
          </cell>
          <cell r="AF26">
            <v>4</v>
          </cell>
          <cell r="AG26">
            <v>4</v>
          </cell>
          <cell r="AH26">
            <v>4</v>
          </cell>
          <cell r="AI26">
            <v>4</v>
          </cell>
        </row>
        <row r="27">
          <cell r="A27" t="str">
            <v>A3613EG</v>
          </cell>
          <cell r="B27" t="str">
            <v>A3613</v>
          </cell>
          <cell r="C27" t="str">
            <v>EG</v>
          </cell>
          <cell r="D27">
            <v>3999.9999999999995</v>
          </cell>
          <cell r="E27">
            <v>2086.3999999999996</v>
          </cell>
          <cell r="F27">
            <v>0</v>
          </cell>
          <cell r="G27">
            <v>1913.6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X27" t="str">
            <v>A3613AA</v>
          </cell>
          <cell r="Y27" t="str">
            <v>A3613</v>
          </cell>
          <cell r="Z27" t="str">
            <v>AA</v>
          </cell>
          <cell r="AA27">
            <v>26</v>
          </cell>
          <cell r="AB27">
            <v>26</v>
          </cell>
          <cell r="AC27">
            <v>26</v>
          </cell>
          <cell r="AD27">
            <v>26</v>
          </cell>
          <cell r="AE27">
            <v>26</v>
          </cell>
          <cell r="AF27">
            <v>26</v>
          </cell>
          <cell r="AG27">
            <v>26</v>
          </cell>
          <cell r="AH27">
            <v>26</v>
          </cell>
          <cell r="AI27">
            <v>26</v>
          </cell>
        </row>
        <row r="28">
          <cell r="A28" t="str">
            <v>A3613EK</v>
          </cell>
          <cell r="B28" t="str">
            <v>A3613</v>
          </cell>
          <cell r="C28" t="str">
            <v>EK</v>
          </cell>
          <cell r="D28">
            <v>484000</v>
          </cell>
          <cell r="E28">
            <v>252454.39999999997</v>
          </cell>
          <cell r="F28">
            <v>0</v>
          </cell>
          <cell r="G28">
            <v>231545.60000000001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X28" t="str">
            <v>A3614AA</v>
          </cell>
          <cell r="Y28" t="str">
            <v>A3614</v>
          </cell>
          <cell r="Z28" t="str">
            <v>AA</v>
          </cell>
          <cell r="AA28">
            <v>1</v>
          </cell>
          <cell r="AB28">
            <v>1</v>
          </cell>
          <cell r="AC28">
            <v>1</v>
          </cell>
          <cell r="AD28">
            <v>1</v>
          </cell>
          <cell r="AE28">
            <v>1</v>
          </cell>
          <cell r="AF28">
            <v>1</v>
          </cell>
          <cell r="AG28">
            <v>1</v>
          </cell>
          <cell r="AH28">
            <v>1</v>
          </cell>
          <cell r="AI28">
            <v>1</v>
          </cell>
        </row>
        <row r="29">
          <cell r="A29" t="str">
            <v>A3613ER</v>
          </cell>
          <cell r="B29" t="str">
            <v>A3613</v>
          </cell>
          <cell r="C29" t="str">
            <v>ER</v>
          </cell>
          <cell r="D29">
            <v>82000</v>
          </cell>
          <cell r="E29">
            <v>42771.199999999997</v>
          </cell>
          <cell r="F29">
            <v>0</v>
          </cell>
          <cell r="G29">
            <v>39228.800000000003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X29" t="str">
            <v>A3615AA</v>
          </cell>
          <cell r="Y29" t="str">
            <v>A3615</v>
          </cell>
          <cell r="Z29" t="str">
            <v>AA</v>
          </cell>
          <cell r="AA29">
            <v>42</v>
          </cell>
          <cell r="AB29">
            <v>42</v>
          </cell>
          <cell r="AC29">
            <v>42</v>
          </cell>
          <cell r="AD29">
            <v>42</v>
          </cell>
          <cell r="AE29">
            <v>42</v>
          </cell>
          <cell r="AF29">
            <v>42</v>
          </cell>
          <cell r="AG29">
            <v>42</v>
          </cell>
          <cell r="AH29">
            <v>42</v>
          </cell>
          <cell r="AI29">
            <v>42</v>
          </cell>
        </row>
        <row r="30">
          <cell r="A30" t="str">
            <v>A3613EY</v>
          </cell>
          <cell r="B30" t="str">
            <v>A3613</v>
          </cell>
          <cell r="C30" t="str">
            <v>EY</v>
          </cell>
          <cell r="D30">
            <v>9000</v>
          </cell>
          <cell r="E30">
            <v>4694.3999999999996</v>
          </cell>
          <cell r="F30">
            <v>0</v>
          </cell>
          <cell r="G30">
            <v>4305.6000000000004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X30" t="str">
            <v>A3617AA</v>
          </cell>
          <cell r="Y30" t="str">
            <v>A3617</v>
          </cell>
          <cell r="Z30" t="str">
            <v>AA</v>
          </cell>
          <cell r="AA30">
            <v>12</v>
          </cell>
          <cell r="AB30">
            <v>12</v>
          </cell>
          <cell r="AC30">
            <v>12</v>
          </cell>
          <cell r="AD30">
            <v>12</v>
          </cell>
          <cell r="AE30">
            <v>12</v>
          </cell>
          <cell r="AF30">
            <v>12</v>
          </cell>
          <cell r="AG30">
            <v>12</v>
          </cell>
          <cell r="AH30">
            <v>12</v>
          </cell>
          <cell r="AI30">
            <v>12</v>
          </cell>
        </row>
        <row r="31">
          <cell r="A31" t="str">
            <v>A3613GA</v>
          </cell>
          <cell r="B31" t="str">
            <v>A3613</v>
          </cell>
          <cell r="C31" t="str">
            <v>GA</v>
          </cell>
          <cell r="D31">
            <v>1999.9999999999998</v>
          </cell>
          <cell r="E31">
            <v>1043.1999999999998</v>
          </cell>
          <cell r="F31">
            <v>0</v>
          </cell>
          <cell r="G31">
            <v>956.8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X31" t="str">
            <v>A3618AA</v>
          </cell>
          <cell r="Y31" t="str">
            <v>A3618</v>
          </cell>
          <cell r="Z31" t="str">
            <v>AA</v>
          </cell>
          <cell r="AA31">
            <v>20</v>
          </cell>
          <cell r="AB31">
            <v>20</v>
          </cell>
          <cell r="AC31">
            <v>20</v>
          </cell>
          <cell r="AD31">
            <v>20</v>
          </cell>
          <cell r="AE31">
            <v>20</v>
          </cell>
          <cell r="AF31">
            <v>20</v>
          </cell>
          <cell r="AG31">
            <v>20</v>
          </cell>
          <cell r="AH31">
            <v>20</v>
          </cell>
          <cell r="AI31">
            <v>20</v>
          </cell>
        </row>
        <row r="32">
          <cell r="A32" t="str">
            <v>A3613 Total</v>
          </cell>
          <cell r="B32" t="str">
            <v>A3613 Total</v>
          </cell>
          <cell r="D32">
            <v>3718863.3200000003</v>
          </cell>
          <cell r="E32">
            <v>1750092.0663519993</v>
          </cell>
          <cell r="F32">
            <v>0</v>
          </cell>
          <cell r="G32">
            <v>1923961.5753280006</v>
          </cell>
          <cell r="H32">
            <v>0</v>
          </cell>
          <cell r="I32">
            <v>0</v>
          </cell>
          <cell r="J32">
            <v>0</v>
          </cell>
          <cell r="K32">
            <v>44809.678319999992</v>
          </cell>
          <cell r="L32">
            <v>0</v>
          </cell>
          <cell r="M32">
            <v>0</v>
          </cell>
          <cell r="X32" t="str">
            <v>A3619AA</v>
          </cell>
          <cell r="Y32" t="str">
            <v>A3619</v>
          </cell>
          <cell r="Z32" t="str">
            <v>AA</v>
          </cell>
          <cell r="AA32">
            <v>45</v>
          </cell>
          <cell r="AB32">
            <v>45</v>
          </cell>
          <cell r="AC32">
            <v>45</v>
          </cell>
          <cell r="AD32">
            <v>45</v>
          </cell>
          <cell r="AE32">
            <v>45</v>
          </cell>
          <cell r="AF32">
            <v>45</v>
          </cell>
          <cell r="AG32">
            <v>45</v>
          </cell>
          <cell r="AH32">
            <v>45</v>
          </cell>
          <cell r="AI32">
            <v>45</v>
          </cell>
        </row>
        <row r="33">
          <cell r="A33" t="str">
            <v>A3614AA</v>
          </cell>
          <cell r="B33" t="str">
            <v>A3614</v>
          </cell>
          <cell r="C33" t="str">
            <v>AA</v>
          </cell>
          <cell r="D33">
            <v>64619.999999999993</v>
          </cell>
          <cell r="E33">
            <v>33705.791999999994</v>
          </cell>
          <cell r="F33">
            <v>0</v>
          </cell>
          <cell r="G33">
            <v>30914.207999999999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X33" t="str">
            <v>A5615AA</v>
          </cell>
          <cell r="Y33" t="str">
            <v>A5615</v>
          </cell>
          <cell r="Z33" t="str">
            <v>AA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</row>
        <row r="34">
          <cell r="A34" t="str">
            <v>A3614BA</v>
          </cell>
          <cell r="B34" t="str">
            <v>A3614</v>
          </cell>
          <cell r="C34" t="str">
            <v>BA</v>
          </cell>
          <cell r="D34">
            <v>22968</v>
          </cell>
          <cell r="E34">
            <v>11980.108799999998</v>
          </cell>
          <cell r="F34">
            <v>0</v>
          </cell>
          <cell r="G34">
            <v>10987.8912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X34" t="str">
            <v>A5617AA</v>
          </cell>
          <cell r="Y34" t="str">
            <v>A5617</v>
          </cell>
          <cell r="Z34" t="str">
            <v>AA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</row>
        <row r="35">
          <cell r="A35" t="str">
            <v>A3614ER</v>
          </cell>
          <cell r="B35" t="str">
            <v>A3614</v>
          </cell>
          <cell r="C35" t="str">
            <v>ER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X35" t="str">
            <v>Grand Total</v>
          </cell>
          <cell r="Y35" t="str">
            <v>Grand Total</v>
          </cell>
          <cell r="AA35">
            <v>154</v>
          </cell>
          <cell r="AB35">
            <v>154</v>
          </cell>
          <cell r="AC35">
            <v>154</v>
          </cell>
          <cell r="AD35">
            <v>154</v>
          </cell>
          <cell r="AE35">
            <v>154</v>
          </cell>
          <cell r="AF35">
            <v>154</v>
          </cell>
          <cell r="AG35">
            <v>154</v>
          </cell>
          <cell r="AH35">
            <v>154</v>
          </cell>
          <cell r="AI35">
            <v>154</v>
          </cell>
        </row>
        <row r="36">
          <cell r="A36" t="str">
            <v>A3614 Total</v>
          </cell>
          <cell r="B36" t="str">
            <v>A3614 Total</v>
          </cell>
          <cell r="D36">
            <v>87588</v>
          </cell>
          <cell r="E36">
            <v>45685.900799999989</v>
          </cell>
          <cell r="F36">
            <v>0</v>
          </cell>
          <cell r="G36">
            <v>41902.099199999997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A3615AA</v>
          </cell>
          <cell r="B37" t="str">
            <v>A3615</v>
          </cell>
          <cell r="C37" t="str">
            <v>AA</v>
          </cell>
          <cell r="D37">
            <v>1392840</v>
          </cell>
          <cell r="E37">
            <v>637946.35919999995</v>
          </cell>
          <cell r="F37">
            <v>0</v>
          </cell>
          <cell r="G37">
            <v>669065.34240000008</v>
          </cell>
          <cell r="H37">
            <v>0</v>
          </cell>
          <cell r="I37">
            <v>85828.2984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A3615BA</v>
          </cell>
          <cell r="B38" t="str">
            <v>A3615</v>
          </cell>
          <cell r="C38" t="str">
            <v>BA</v>
          </cell>
          <cell r="D38">
            <v>493284</v>
          </cell>
          <cell r="E38">
            <v>226064.05800000002</v>
          </cell>
          <cell r="F38">
            <v>0</v>
          </cell>
          <cell r="G38">
            <v>236950.12079999998</v>
          </cell>
          <cell r="H38">
            <v>0</v>
          </cell>
          <cell r="I38">
            <v>30269.821199999998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A3615EA</v>
          </cell>
          <cell r="B39" t="str">
            <v>A3615</v>
          </cell>
          <cell r="C39" t="str">
            <v>EA</v>
          </cell>
          <cell r="D39">
            <v>999.99999999999989</v>
          </cell>
          <cell r="E39">
            <v>521.59999999999991</v>
          </cell>
          <cell r="F39">
            <v>0</v>
          </cell>
          <cell r="G39">
            <v>478.4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A3615EB</v>
          </cell>
          <cell r="B40" t="str">
            <v>A3615</v>
          </cell>
          <cell r="C40" t="str">
            <v>EB</v>
          </cell>
          <cell r="D40">
            <v>1999.9999999999998</v>
          </cell>
          <cell r="E40">
            <v>1043.1999999999998</v>
          </cell>
          <cell r="F40">
            <v>0</v>
          </cell>
          <cell r="G40">
            <v>956.8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A3615EG</v>
          </cell>
          <cell r="B41" t="str">
            <v>A3615</v>
          </cell>
          <cell r="C41" t="str">
            <v>EG</v>
          </cell>
          <cell r="D41">
            <v>6000</v>
          </cell>
          <cell r="E41">
            <v>3129.6</v>
          </cell>
          <cell r="F41">
            <v>0</v>
          </cell>
          <cell r="G41">
            <v>2870.4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A3615ER</v>
          </cell>
          <cell r="B42" t="str">
            <v>A3615</v>
          </cell>
          <cell r="C42" t="str">
            <v>ER</v>
          </cell>
          <cell r="D42">
            <v>862000</v>
          </cell>
          <cell r="E42">
            <v>449619.19999999995</v>
          </cell>
          <cell r="F42">
            <v>0</v>
          </cell>
          <cell r="G42">
            <v>412380.8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A43" t="str">
            <v>A3615EY</v>
          </cell>
          <cell r="B43" t="str">
            <v>A3615</v>
          </cell>
          <cell r="C43" t="str">
            <v>EY</v>
          </cell>
          <cell r="D43">
            <v>5000</v>
          </cell>
          <cell r="E43">
            <v>2607.9999999999995</v>
          </cell>
          <cell r="F43">
            <v>0</v>
          </cell>
          <cell r="G43">
            <v>2392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A3615GA</v>
          </cell>
          <cell r="B44" t="str">
            <v>A3615</v>
          </cell>
          <cell r="C44" t="str">
            <v>GA</v>
          </cell>
          <cell r="D44">
            <v>19000</v>
          </cell>
          <cell r="E44">
            <v>9910.4</v>
          </cell>
          <cell r="F44">
            <v>0</v>
          </cell>
          <cell r="G44">
            <v>9089.6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A3615SA</v>
          </cell>
          <cell r="B45" t="str">
            <v>A3615</v>
          </cell>
          <cell r="C45" t="str">
            <v>SA</v>
          </cell>
          <cell r="D45">
            <v>-22000</v>
          </cell>
          <cell r="E45">
            <v>-11475.199999999999</v>
          </cell>
          <cell r="F45">
            <v>0</v>
          </cell>
          <cell r="G45">
            <v>-10524.8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A3615SB</v>
          </cell>
          <cell r="B46" t="str">
            <v>A3615</v>
          </cell>
          <cell r="C46" t="str">
            <v>SB</v>
          </cell>
          <cell r="D46">
            <v>-7999.9999999999991</v>
          </cell>
          <cell r="E46">
            <v>-4172.7999999999993</v>
          </cell>
          <cell r="F46">
            <v>0</v>
          </cell>
          <cell r="G46">
            <v>-3827.2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A3615 Total</v>
          </cell>
          <cell r="B47" t="str">
            <v>A3615 Total</v>
          </cell>
          <cell r="D47">
            <v>2751124</v>
          </cell>
          <cell r="E47">
            <v>1315194.4171999998</v>
          </cell>
          <cell r="F47">
            <v>0</v>
          </cell>
          <cell r="G47">
            <v>1319831.4632000003</v>
          </cell>
          <cell r="H47">
            <v>0</v>
          </cell>
          <cell r="I47">
            <v>116098.11960000001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A3617AA</v>
          </cell>
          <cell r="B48" t="str">
            <v>A3617</v>
          </cell>
          <cell r="C48" t="str">
            <v>AA</v>
          </cell>
          <cell r="D48">
            <v>870348</v>
          </cell>
          <cell r="E48">
            <v>453973.51680000004</v>
          </cell>
          <cell r="F48">
            <v>0</v>
          </cell>
          <cell r="G48">
            <v>416374.48319999996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A3617BA</v>
          </cell>
          <cell r="B49" t="str">
            <v>A3617</v>
          </cell>
          <cell r="C49" t="str">
            <v>BA</v>
          </cell>
          <cell r="D49">
            <v>296172</v>
          </cell>
          <cell r="E49">
            <v>154483.31520000001</v>
          </cell>
          <cell r="F49">
            <v>0</v>
          </cell>
          <cell r="G49">
            <v>141688.68480000002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A3617EA</v>
          </cell>
          <cell r="B50" t="str">
            <v>A3617</v>
          </cell>
          <cell r="C50" t="str">
            <v>EA</v>
          </cell>
          <cell r="D50">
            <v>100</v>
          </cell>
          <cell r="E50">
            <v>52.16</v>
          </cell>
          <cell r="F50">
            <v>0</v>
          </cell>
          <cell r="G50">
            <v>47.839999999999996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A3617EB</v>
          </cell>
          <cell r="B51" t="str">
            <v>A3617</v>
          </cell>
          <cell r="C51" t="str">
            <v>EB</v>
          </cell>
          <cell r="D51">
            <v>1999.9999999999998</v>
          </cell>
          <cell r="E51">
            <v>1043.1999999999998</v>
          </cell>
          <cell r="F51">
            <v>0</v>
          </cell>
          <cell r="G51">
            <v>956.8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 t="str">
            <v>A3617EG</v>
          </cell>
          <cell r="B52" t="str">
            <v>A3617</v>
          </cell>
          <cell r="C52" t="str">
            <v>EG</v>
          </cell>
          <cell r="D52">
            <v>3999.9999999999995</v>
          </cell>
          <cell r="E52">
            <v>2086.3999999999996</v>
          </cell>
          <cell r="F52">
            <v>0</v>
          </cell>
          <cell r="G52">
            <v>1913.6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A3617ER</v>
          </cell>
          <cell r="B53" t="str">
            <v>A3617</v>
          </cell>
          <cell r="C53" t="str">
            <v>ER</v>
          </cell>
          <cell r="D53">
            <v>5000</v>
          </cell>
          <cell r="E53">
            <v>2607.9999999999995</v>
          </cell>
          <cell r="F53">
            <v>0</v>
          </cell>
          <cell r="G53">
            <v>2392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A54" t="str">
            <v>A3617GA</v>
          </cell>
          <cell r="B54" t="str">
            <v>A3617</v>
          </cell>
          <cell r="C54" t="str">
            <v>GA</v>
          </cell>
          <cell r="D54">
            <v>5000</v>
          </cell>
          <cell r="E54">
            <v>2607.9999999999995</v>
          </cell>
          <cell r="F54">
            <v>0</v>
          </cell>
          <cell r="G54">
            <v>2392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A3617 Total</v>
          </cell>
          <cell r="B55" t="str">
            <v>A3617 Total</v>
          </cell>
          <cell r="D55">
            <v>1182620</v>
          </cell>
          <cell r="E55">
            <v>616854.59200000006</v>
          </cell>
          <cell r="F55">
            <v>0</v>
          </cell>
          <cell r="G55">
            <v>565765.40799999994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A3618AA</v>
          </cell>
          <cell r="B56" t="str">
            <v>A3618</v>
          </cell>
          <cell r="C56" t="str">
            <v>AA</v>
          </cell>
          <cell r="D56">
            <v>1024752</v>
          </cell>
          <cell r="E56">
            <v>269580.0528</v>
          </cell>
          <cell r="F56">
            <v>0</v>
          </cell>
          <cell r="G56">
            <v>755171.94720000005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A3618BA</v>
          </cell>
          <cell r="B57" t="str">
            <v>A3618</v>
          </cell>
          <cell r="C57" t="str">
            <v>BA</v>
          </cell>
          <cell r="D57">
            <v>413400</v>
          </cell>
          <cell r="E57">
            <v>108897.1584</v>
          </cell>
          <cell r="F57">
            <v>0</v>
          </cell>
          <cell r="G57">
            <v>304502.84159999999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A58" t="str">
            <v>A3618EA</v>
          </cell>
          <cell r="B58" t="str">
            <v>A3618</v>
          </cell>
          <cell r="C58" t="str">
            <v>EA</v>
          </cell>
          <cell r="D58">
            <v>500</v>
          </cell>
          <cell r="E58">
            <v>125</v>
          </cell>
          <cell r="F58">
            <v>0</v>
          </cell>
          <cell r="G58">
            <v>375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A59" t="str">
            <v>A3618EB</v>
          </cell>
          <cell r="B59" t="str">
            <v>A3618</v>
          </cell>
          <cell r="C59" t="str">
            <v>EB</v>
          </cell>
          <cell r="D59">
            <v>500</v>
          </cell>
          <cell r="E59">
            <v>125</v>
          </cell>
          <cell r="F59">
            <v>0</v>
          </cell>
          <cell r="G59">
            <v>375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A60" t="str">
            <v>A3618EG</v>
          </cell>
          <cell r="B60" t="str">
            <v>A3618</v>
          </cell>
          <cell r="C60" t="str">
            <v>EG</v>
          </cell>
          <cell r="D60">
            <v>4000</v>
          </cell>
          <cell r="E60">
            <v>1000</v>
          </cell>
          <cell r="F60">
            <v>0</v>
          </cell>
          <cell r="G60">
            <v>3000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A3618EK</v>
          </cell>
          <cell r="B61" t="str">
            <v>A3618</v>
          </cell>
          <cell r="C61" t="str">
            <v>EK</v>
          </cell>
          <cell r="D61">
            <v>100</v>
          </cell>
          <cell r="E61">
            <v>25</v>
          </cell>
          <cell r="F61">
            <v>0</v>
          </cell>
          <cell r="G61">
            <v>75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A3618 Total</v>
          </cell>
          <cell r="B62" t="str">
            <v>A3618 Total</v>
          </cell>
          <cell r="D62">
            <v>1443252</v>
          </cell>
          <cell r="E62">
            <v>379752.21120000002</v>
          </cell>
          <cell r="F62">
            <v>0</v>
          </cell>
          <cell r="G62">
            <v>1063499.7888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A63" t="str">
            <v>A3619AA</v>
          </cell>
          <cell r="B63" t="str">
            <v>A3619</v>
          </cell>
          <cell r="C63" t="str">
            <v>AA</v>
          </cell>
          <cell r="D63">
            <v>3033756</v>
          </cell>
          <cell r="E63">
            <v>1582407.1295999996</v>
          </cell>
          <cell r="F63">
            <v>0</v>
          </cell>
          <cell r="G63">
            <v>1451348.8704000004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A3619BA</v>
          </cell>
          <cell r="B64" t="str">
            <v>A3619</v>
          </cell>
          <cell r="C64" t="str">
            <v>BA</v>
          </cell>
          <cell r="D64">
            <v>1065312</v>
          </cell>
          <cell r="E64">
            <v>555666.73920000019</v>
          </cell>
          <cell r="F64">
            <v>0</v>
          </cell>
          <cell r="G64">
            <v>509645.26079999993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A3619EA</v>
          </cell>
          <cell r="B65" t="str">
            <v>A3619</v>
          </cell>
          <cell r="C65" t="str">
            <v>EA</v>
          </cell>
          <cell r="D65">
            <v>3000</v>
          </cell>
          <cell r="E65">
            <v>1564.8</v>
          </cell>
          <cell r="F65">
            <v>0</v>
          </cell>
          <cell r="G65">
            <v>1435.2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A66" t="str">
            <v>A3619EB</v>
          </cell>
          <cell r="B66" t="str">
            <v>A3619</v>
          </cell>
          <cell r="C66" t="str">
            <v>EB</v>
          </cell>
          <cell r="D66">
            <v>1999.9999999999998</v>
          </cell>
          <cell r="E66">
            <v>1043.1999999999998</v>
          </cell>
          <cell r="F66">
            <v>0</v>
          </cell>
          <cell r="G66">
            <v>956.8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A67" t="str">
            <v>A3619EF</v>
          </cell>
          <cell r="B67" t="str">
            <v>A3619</v>
          </cell>
          <cell r="C67" t="str">
            <v>EF</v>
          </cell>
          <cell r="D67">
            <v>999.99999999999989</v>
          </cell>
          <cell r="E67">
            <v>521.59999999999991</v>
          </cell>
          <cell r="F67">
            <v>0</v>
          </cell>
          <cell r="G67">
            <v>478.4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A3619EG</v>
          </cell>
          <cell r="B68" t="str">
            <v>A3619</v>
          </cell>
          <cell r="C68" t="str">
            <v>EG</v>
          </cell>
          <cell r="D68">
            <v>11000</v>
          </cell>
          <cell r="E68">
            <v>5737.5999999999995</v>
          </cell>
          <cell r="F68">
            <v>0</v>
          </cell>
          <cell r="G68">
            <v>5262.4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A69" t="str">
            <v>A3619EK</v>
          </cell>
          <cell r="B69" t="str">
            <v>A3619</v>
          </cell>
          <cell r="C69" t="str">
            <v>EK</v>
          </cell>
          <cell r="D69">
            <v>10000</v>
          </cell>
          <cell r="E69">
            <v>5215.9999999999991</v>
          </cell>
          <cell r="F69">
            <v>0</v>
          </cell>
          <cell r="G69">
            <v>4784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A3619ER</v>
          </cell>
          <cell r="B70" t="str">
            <v>A3619</v>
          </cell>
          <cell r="C70" t="str">
            <v>ER</v>
          </cell>
          <cell r="D70">
            <v>2615000</v>
          </cell>
          <cell r="E70">
            <v>1363983.9999999998</v>
          </cell>
          <cell r="F70">
            <v>0</v>
          </cell>
          <cell r="G70">
            <v>1251016.0000000002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A3619EY</v>
          </cell>
          <cell r="B71" t="str">
            <v>A3619</v>
          </cell>
          <cell r="C71" t="str">
            <v>EY</v>
          </cell>
          <cell r="D71">
            <v>13000</v>
          </cell>
          <cell r="E71">
            <v>6780.7999999999993</v>
          </cell>
          <cell r="F71">
            <v>0</v>
          </cell>
          <cell r="G71">
            <v>6219.2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A72" t="str">
            <v>A3619GA</v>
          </cell>
          <cell r="B72" t="str">
            <v>A3619</v>
          </cell>
          <cell r="C72" t="str">
            <v>GA</v>
          </cell>
          <cell r="D72">
            <v>5000</v>
          </cell>
          <cell r="E72">
            <v>2607.9999999999995</v>
          </cell>
          <cell r="F72">
            <v>0</v>
          </cell>
          <cell r="G72">
            <v>2392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A3619 Total</v>
          </cell>
          <cell r="B73" t="str">
            <v>A3619 Total</v>
          </cell>
          <cell r="D73">
            <v>6759068</v>
          </cell>
          <cell r="E73">
            <v>3525529.8687999994</v>
          </cell>
          <cell r="F73">
            <v>0</v>
          </cell>
          <cell r="G73">
            <v>3233538.1312000006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A74" t="str">
            <v>A5615AA</v>
          </cell>
          <cell r="B74" t="str">
            <v>A5615</v>
          </cell>
          <cell r="C74" t="str">
            <v>AA</v>
          </cell>
          <cell r="E74">
            <v>0</v>
          </cell>
        </row>
        <row r="75">
          <cell r="A75" t="str">
            <v>A5615 Total</v>
          </cell>
          <cell r="B75" t="str">
            <v>A5615 Total</v>
          </cell>
          <cell r="E75">
            <v>0</v>
          </cell>
        </row>
        <row r="76">
          <cell r="A76" t="str">
            <v>A5617AA</v>
          </cell>
          <cell r="B76" t="str">
            <v>A5617</v>
          </cell>
          <cell r="C76" t="str">
            <v>AA</v>
          </cell>
          <cell r="E76">
            <v>0</v>
          </cell>
        </row>
        <row r="77">
          <cell r="A77" t="str">
            <v>A5617 Total</v>
          </cell>
          <cell r="B77" t="str">
            <v>A5617 Total</v>
          </cell>
          <cell r="E77">
            <v>0</v>
          </cell>
        </row>
        <row r="78">
          <cell r="A78" t="str">
            <v>Grand Total</v>
          </cell>
          <cell r="B78" t="str">
            <v>Grand Total</v>
          </cell>
          <cell r="D78">
            <v>16807405.440000001</v>
          </cell>
          <cell r="E78">
            <v>8033304.2859599991</v>
          </cell>
          <cell r="F78">
            <v>0</v>
          </cell>
          <cell r="G78">
            <v>8588330.3971200008</v>
          </cell>
          <cell r="H78">
            <v>0</v>
          </cell>
          <cell r="I78">
            <v>116098.11960000001</v>
          </cell>
          <cell r="J78">
            <v>0</v>
          </cell>
          <cell r="K78">
            <v>69672.637319999994</v>
          </cell>
          <cell r="L78">
            <v>0</v>
          </cell>
          <cell r="M78">
            <v>0</v>
          </cell>
        </row>
        <row r="79">
          <cell r="A79"/>
        </row>
        <row r="80">
          <cell r="A80"/>
        </row>
        <row r="81">
          <cell r="A81"/>
        </row>
      </sheetData>
      <sheetData sheetId="15" refreshError="1"/>
      <sheetData sheetId="16">
        <row r="1">
          <cell r="A1" t="str">
            <v>Allocation Code</v>
          </cell>
          <cell r="B1" t="str">
            <v>AT*</v>
          </cell>
          <cell r="C1" t="str">
            <v>BD*</v>
          </cell>
          <cell r="D1" t="str">
            <v>CH*</v>
          </cell>
          <cell r="E1" t="str">
            <v>JA*</v>
          </cell>
          <cell r="F1" t="str">
            <v>KB*</v>
          </cell>
          <cell r="G1" t="str">
            <v>KC*</v>
          </cell>
          <cell r="H1" t="str">
            <v>KD*</v>
          </cell>
          <cell r="I1" t="str">
            <v>KF*</v>
          </cell>
          <cell r="J1" t="str">
            <v>KM*</v>
          </cell>
          <cell r="K1" t="str">
            <v>KN*</v>
          </cell>
          <cell r="L1" t="str">
            <v>KP*</v>
          </cell>
          <cell r="M1" t="str">
            <v>KQ*</v>
          </cell>
          <cell r="N1" t="str">
            <v>KR*</v>
          </cell>
          <cell r="O1" t="str">
            <v>KS*</v>
          </cell>
          <cell r="P1" t="str">
            <v>KV*</v>
          </cell>
          <cell r="Q1" t="str">
            <v>MM*</v>
          </cell>
          <cell r="R1" t="str">
            <v>NJ*</v>
          </cell>
          <cell r="S1" t="str">
            <v>PA*</v>
          </cell>
          <cell r="T1" t="str">
            <v>PM*</v>
          </cell>
          <cell r="U1" t="str">
            <v>SH*</v>
          </cell>
          <cell r="V1" t="str">
            <v>VA*</v>
          </cell>
          <cell r="W1" t="str">
            <v>VD*</v>
          </cell>
          <cell r="X1" t="str">
            <v>VH*</v>
          </cell>
          <cell r="Y1" t="str">
            <v>VJ*</v>
          </cell>
          <cell r="Z1" t="str">
            <v>VP*</v>
          </cell>
          <cell r="AA1" t="str">
            <v>WL*</v>
          </cell>
          <cell r="AB1" t="str">
            <v>WM*</v>
          </cell>
          <cell r="AC1" t="str">
            <v>WQ*</v>
          </cell>
          <cell r="AD1" t="str">
            <v>WW*</v>
          </cell>
          <cell r="AE1" t="str">
            <v>YP*</v>
          </cell>
          <cell r="AF1" t="str">
            <v>YQ*</v>
          </cell>
          <cell r="AG1" t="str">
            <v>YT*</v>
          </cell>
          <cell r="AH1" t="str">
            <v>YW*</v>
          </cell>
          <cell r="AI1" t="str">
            <v>YZ*</v>
          </cell>
          <cell r="AJ1" t="str">
            <v>53*</v>
          </cell>
          <cell r="AK1" t="str">
            <v>RB*</v>
          </cell>
          <cell r="AL1" t="str">
            <v>RD*</v>
          </cell>
          <cell r="AM1" t="str">
            <v>RG*</v>
          </cell>
          <cell r="AN1" t="str">
            <v>SB*</v>
          </cell>
          <cell r="AO1" t="str">
            <v>QB*</v>
          </cell>
          <cell r="AP1" t="str">
            <v>FS*</v>
          </cell>
          <cell r="AQ1" t="str">
            <v>MK*</v>
          </cell>
          <cell r="AR1" t="str">
            <v>UD*</v>
          </cell>
          <cell r="AS1" t="str">
            <v>1G*</v>
          </cell>
          <cell r="AT1" t="str">
            <v>UM*</v>
          </cell>
          <cell r="AU1" t="str">
            <v>PD*</v>
          </cell>
          <cell r="AV1" t="str">
            <v>NA*</v>
          </cell>
          <cell r="AW1" t="str">
            <v>96*</v>
          </cell>
          <cell r="AX1" t="str">
            <v>QC*</v>
          </cell>
          <cell r="AY1" t="str">
            <v>AZ*</v>
          </cell>
        </row>
        <row r="2">
          <cell r="B2" t="str">
            <v xml:space="preserve">GF-State
(001-1)
</v>
          </cell>
          <cell r="C2" t="str">
            <v xml:space="preserve">GF-State
(001-1)
</v>
          </cell>
          <cell r="D2" t="str">
            <v xml:space="preserve">GF-State
(001-1)
</v>
          </cell>
          <cell r="E2" t="str">
            <v xml:space="preserve">GF-State
(001-1)
</v>
          </cell>
          <cell r="F2" t="str">
            <v xml:space="preserve">GF-State
(001-1)
</v>
          </cell>
          <cell r="G2" t="str">
            <v xml:space="preserve">GF-State
(001-1)
</v>
          </cell>
          <cell r="H2" t="str">
            <v xml:space="preserve">GF-State
(001-1)
</v>
          </cell>
          <cell r="I2" t="str">
            <v xml:space="preserve">GF-State
(001-1)
</v>
          </cell>
          <cell r="J2" t="str">
            <v xml:space="preserve">GF-State
(001-1)
</v>
          </cell>
          <cell r="K2" t="str">
            <v xml:space="preserve">GF-State
(001-1)
</v>
          </cell>
          <cell r="L2" t="str">
            <v xml:space="preserve">GF-State
(001-1)
</v>
          </cell>
          <cell r="M2" t="str">
            <v xml:space="preserve">GF-State
(001-1)
</v>
          </cell>
          <cell r="N2" t="str">
            <v xml:space="preserve">GF-State
(001-1)
</v>
          </cell>
          <cell r="O2" t="str">
            <v xml:space="preserve">GF-State
(001-1)
</v>
          </cell>
          <cell r="P2" t="str">
            <v xml:space="preserve">GF-State
(001-1)
</v>
          </cell>
          <cell r="Q2" t="str">
            <v xml:space="preserve">GF-State
(001-1)
</v>
          </cell>
          <cell r="R2" t="str">
            <v xml:space="preserve">GF-State
(001-1)
</v>
          </cell>
          <cell r="S2" t="str">
            <v xml:space="preserve">GF-State
(001-1)
</v>
          </cell>
          <cell r="T2" t="str">
            <v xml:space="preserve">GF-State
(001-1)
</v>
          </cell>
          <cell r="U2" t="str">
            <v xml:space="preserve">GF-State
(001-1)
</v>
          </cell>
          <cell r="V2" t="str">
            <v xml:space="preserve">GF- Federal
(001-2/C)
</v>
          </cell>
          <cell r="W2" t="str">
            <v xml:space="preserve">GF- Federal
(001-2/C)
</v>
          </cell>
          <cell r="X2" t="str">
            <v xml:space="preserve">GF- Federal
(001-2/C)
</v>
          </cell>
          <cell r="Y2" t="str">
            <v xml:space="preserve">GF- Federal
(001-2/C)
</v>
          </cell>
          <cell r="Z2" t="str">
            <v xml:space="preserve">GF- Federal
(001-2/C)
</v>
          </cell>
          <cell r="AA2" t="str">
            <v xml:space="preserve">GF- Federal
(001-2/C)
</v>
          </cell>
          <cell r="AB2" t="str">
            <v xml:space="preserve">GF- Federal
(001-2/C)
</v>
          </cell>
          <cell r="AC2" t="str">
            <v xml:space="preserve">GF- Federal
(001-2/C)
</v>
          </cell>
          <cell r="AD2" t="str">
            <v xml:space="preserve">GF- Federal
(001-2/C)
</v>
          </cell>
          <cell r="AE2" t="str">
            <v xml:space="preserve">GF- Federal
(001-2/C)
</v>
          </cell>
          <cell r="AF2" t="str">
            <v xml:space="preserve">GF- Federal
(001-2/C)
</v>
          </cell>
          <cell r="AG2" t="str">
            <v xml:space="preserve">GF- Federal
(001-2/C)
</v>
          </cell>
          <cell r="AH2" t="str">
            <v xml:space="preserve">GF- Federal
(001-2/C)
</v>
          </cell>
          <cell r="AI2" t="str">
            <v xml:space="preserve">GF- Federal
(001-2/C)
</v>
          </cell>
          <cell r="AJ2" t="str">
            <v xml:space="preserve">GF-Local
 (001-7)
</v>
          </cell>
          <cell r="AK2" t="str">
            <v xml:space="preserve">PEBB 
(418-1)
</v>
          </cell>
          <cell r="AL2" t="str">
            <v xml:space="preserve">PEBB 
(418-1)
</v>
          </cell>
          <cell r="AM2" t="str">
            <v xml:space="preserve">PEBB 
(418-1)
</v>
          </cell>
          <cell r="AN2" t="str">
            <v xml:space="preserve">PEBB 
(418-1)
</v>
          </cell>
          <cell r="AO2" t="str">
            <v xml:space="preserve">Trauma
(03C-1)
</v>
          </cell>
          <cell r="AP2" t="str">
            <v xml:space="preserve">FSA 
(08G-1)
</v>
          </cell>
          <cell r="AQ2" t="str">
            <v xml:space="preserve">HSNA
(16W-1)
</v>
          </cell>
          <cell r="AR2" t="str">
            <v xml:space="preserve">UDP
(438-6)
</v>
          </cell>
          <cell r="AS2" t="str">
            <v xml:space="preserve">MFPA
(19A-1)
</v>
          </cell>
          <cell r="AT2" t="str">
            <v xml:space="preserve">UMP
(439-6)
</v>
          </cell>
          <cell r="AU2" t="str">
            <v xml:space="preserve">Medical Aid
(609-1)
</v>
          </cell>
          <cell r="AV2" t="str">
            <v xml:space="preserve">HBE
(17T-1)
</v>
          </cell>
          <cell r="AW2" t="str">
            <v xml:space="preserve">PDCA
(08J-6)
</v>
          </cell>
          <cell r="AX2" t="str">
            <v>Basic Health Plan Trust (172-1)</v>
          </cell>
          <cell r="AY2" t="str">
            <v>Dedicated Marijuana (315-1)</v>
          </cell>
        </row>
        <row r="3">
          <cell r="A3" t="str">
            <v>0010</v>
          </cell>
          <cell r="B3">
            <v>1</v>
          </cell>
          <cell r="C3">
            <v>1</v>
          </cell>
          <cell r="D3">
            <v>1</v>
          </cell>
          <cell r="E3">
            <v>1</v>
          </cell>
          <cell r="F3">
            <v>1</v>
          </cell>
          <cell r="G3">
            <v>1</v>
          </cell>
          <cell r="H3">
            <v>1</v>
          </cell>
          <cell r="I3">
            <v>1</v>
          </cell>
          <cell r="J3">
            <v>1</v>
          </cell>
          <cell r="K3">
            <v>1</v>
          </cell>
          <cell r="L3">
            <v>1</v>
          </cell>
          <cell r="M3">
            <v>1</v>
          </cell>
          <cell r="N3">
            <v>1</v>
          </cell>
          <cell r="O3">
            <v>1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L3">
            <v>0</v>
          </cell>
          <cell r="AM3">
            <v>0</v>
          </cell>
          <cell r="AN3">
            <v>0</v>
          </cell>
        </row>
        <row r="4">
          <cell r="A4" t="str">
            <v>0013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L4">
            <v>0</v>
          </cell>
          <cell r="AM4">
            <v>0</v>
          </cell>
          <cell r="AN4">
            <v>0</v>
          </cell>
          <cell r="AS4">
            <v>1</v>
          </cell>
        </row>
        <row r="5">
          <cell r="A5">
            <v>5105</v>
          </cell>
          <cell r="B5">
            <v>0.5</v>
          </cell>
          <cell r="C5">
            <v>0.5</v>
          </cell>
          <cell r="D5">
            <v>0.5</v>
          </cell>
          <cell r="E5">
            <v>0.5</v>
          </cell>
          <cell r="F5">
            <v>0.5</v>
          </cell>
          <cell r="G5">
            <v>0.5</v>
          </cell>
          <cell r="H5">
            <v>0.5</v>
          </cell>
          <cell r="I5">
            <v>0.5</v>
          </cell>
          <cell r="J5">
            <v>0.5</v>
          </cell>
          <cell r="K5">
            <v>0.5</v>
          </cell>
          <cell r="L5">
            <v>0.5</v>
          </cell>
          <cell r="M5">
            <v>0.5</v>
          </cell>
          <cell r="N5">
            <v>0.5</v>
          </cell>
          <cell r="O5">
            <v>0.5</v>
          </cell>
          <cell r="P5">
            <v>0.5</v>
          </cell>
          <cell r="Q5">
            <v>0.5</v>
          </cell>
          <cell r="R5">
            <v>0.5</v>
          </cell>
          <cell r="S5">
            <v>0.5</v>
          </cell>
          <cell r="T5">
            <v>0.5</v>
          </cell>
          <cell r="U5">
            <v>0.5</v>
          </cell>
          <cell r="V5">
            <v>0.5</v>
          </cell>
          <cell r="W5">
            <v>0.5</v>
          </cell>
          <cell r="X5">
            <v>0.5</v>
          </cell>
          <cell r="Y5">
            <v>0.5</v>
          </cell>
          <cell r="Z5">
            <v>0.5</v>
          </cell>
          <cell r="AA5">
            <v>0.5</v>
          </cell>
          <cell r="AB5">
            <v>0.5</v>
          </cell>
          <cell r="AC5">
            <v>0.5</v>
          </cell>
          <cell r="AD5">
            <v>0.5</v>
          </cell>
          <cell r="AE5">
            <v>0.5</v>
          </cell>
          <cell r="AF5">
            <v>0.5</v>
          </cell>
          <cell r="AG5">
            <v>0.5</v>
          </cell>
          <cell r="AH5">
            <v>0.5</v>
          </cell>
          <cell r="AI5">
            <v>0.5</v>
          </cell>
          <cell r="AL5">
            <v>0</v>
          </cell>
          <cell r="AM5">
            <v>0</v>
          </cell>
          <cell r="AN5">
            <v>0</v>
          </cell>
        </row>
        <row r="6">
          <cell r="A6">
            <v>5106</v>
          </cell>
          <cell r="B6">
            <v>0.12</v>
          </cell>
          <cell r="C6">
            <v>0.12</v>
          </cell>
          <cell r="D6">
            <v>0.12</v>
          </cell>
          <cell r="E6">
            <v>0.12</v>
          </cell>
          <cell r="F6">
            <v>0.12</v>
          </cell>
          <cell r="G6">
            <v>0.12</v>
          </cell>
          <cell r="H6">
            <v>0.12</v>
          </cell>
          <cell r="I6">
            <v>0.12</v>
          </cell>
          <cell r="J6">
            <v>0.12</v>
          </cell>
          <cell r="K6">
            <v>0.12</v>
          </cell>
          <cell r="L6">
            <v>0.12</v>
          </cell>
          <cell r="M6">
            <v>0.12</v>
          </cell>
          <cell r="N6">
            <v>0.12</v>
          </cell>
          <cell r="O6">
            <v>0.12</v>
          </cell>
          <cell r="P6">
            <v>0.12</v>
          </cell>
          <cell r="Q6">
            <v>0.12</v>
          </cell>
          <cell r="R6">
            <v>0.12</v>
          </cell>
          <cell r="S6">
            <v>0.12</v>
          </cell>
          <cell r="T6">
            <v>0.12</v>
          </cell>
          <cell r="U6">
            <v>0.12</v>
          </cell>
          <cell r="V6">
            <v>0.88</v>
          </cell>
          <cell r="W6">
            <v>0.88</v>
          </cell>
          <cell r="X6">
            <v>0.88</v>
          </cell>
          <cell r="Y6">
            <v>0.88</v>
          </cell>
          <cell r="Z6">
            <v>0.88</v>
          </cell>
          <cell r="AA6">
            <v>0.88</v>
          </cell>
          <cell r="AB6">
            <v>0.88</v>
          </cell>
          <cell r="AC6">
            <v>0.88</v>
          </cell>
          <cell r="AD6">
            <v>0.88</v>
          </cell>
          <cell r="AE6">
            <v>0.88</v>
          </cell>
          <cell r="AF6">
            <v>0.88</v>
          </cell>
          <cell r="AG6">
            <v>0.88</v>
          </cell>
          <cell r="AH6">
            <v>0.88</v>
          </cell>
          <cell r="AI6">
            <v>0.88</v>
          </cell>
          <cell r="AJ6">
            <v>0</v>
          </cell>
          <cell r="AL6">
            <v>0</v>
          </cell>
          <cell r="AM6">
            <v>0</v>
          </cell>
          <cell r="AN6">
            <v>0</v>
          </cell>
        </row>
        <row r="7">
          <cell r="A7">
            <v>5113</v>
          </cell>
          <cell r="B7">
            <v>0.1</v>
          </cell>
          <cell r="C7">
            <v>0.1</v>
          </cell>
          <cell r="D7">
            <v>0.1</v>
          </cell>
          <cell r="E7">
            <v>0.1</v>
          </cell>
          <cell r="F7">
            <v>0.1</v>
          </cell>
          <cell r="G7">
            <v>0.1</v>
          </cell>
          <cell r="H7">
            <v>0.1</v>
          </cell>
          <cell r="I7">
            <v>0.1</v>
          </cell>
          <cell r="J7">
            <v>0.1</v>
          </cell>
          <cell r="K7">
            <v>0.1</v>
          </cell>
          <cell r="L7">
            <v>0.1</v>
          </cell>
          <cell r="M7">
            <v>0.1</v>
          </cell>
          <cell r="N7">
            <v>0.1</v>
          </cell>
          <cell r="O7">
            <v>0.1</v>
          </cell>
          <cell r="P7">
            <v>0.1</v>
          </cell>
          <cell r="Q7">
            <v>0.1</v>
          </cell>
          <cell r="R7">
            <v>0.1</v>
          </cell>
          <cell r="S7">
            <v>0.1</v>
          </cell>
          <cell r="T7">
            <v>0.1</v>
          </cell>
          <cell r="U7">
            <v>0.1</v>
          </cell>
          <cell r="V7">
            <v>0.9</v>
          </cell>
          <cell r="W7">
            <v>0.9</v>
          </cell>
          <cell r="X7">
            <v>0.9</v>
          </cell>
          <cell r="Y7">
            <v>0.9</v>
          </cell>
          <cell r="Z7">
            <v>0.9</v>
          </cell>
          <cell r="AA7">
            <v>0.9</v>
          </cell>
          <cell r="AB7">
            <v>0.9</v>
          </cell>
          <cell r="AC7">
            <v>0.9</v>
          </cell>
          <cell r="AD7">
            <v>0.9</v>
          </cell>
          <cell r="AE7">
            <v>0.9</v>
          </cell>
          <cell r="AF7">
            <v>0.9</v>
          </cell>
          <cell r="AG7">
            <v>0.9</v>
          </cell>
          <cell r="AH7">
            <v>0.9</v>
          </cell>
          <cell r="AI7">
            <v>0.9</v>
          </cell>
          <cell r="AL7">
            <v>0</v>
          </cell>
          <cell r="AM7">
            <v>0</v>
          </cell>
          <cell r="AN7">
            <v>0</v>
          </cell>
        </row>
        <row r="8">
          <cell r="A8">
            <v>5122</v>
          </cell>
          <cell r="B8">
            <v>0.1</v>
          </cell>
          <cell r="C8">
            <v>0.1</v>
          </cell>
          <cell r="D8">
            <v>0.1</v>
          </cell>
          <cell r="E8">
            <v>0.1</v>
          </cell>
          <cell r="F8">
            <v>0.1</v>
          </cell>
          <cell r="G8">
            <v>0.1</v>
          </cell>
          <cell r="H8">
            <v>0.1</v>
          </cell>
          <cell r="I8">
            <v>0.1</v>
          </cell>
          <cell r="J8">
            <v>0.1</v>
          </cell>
          <cell r="K8">
            <v>0.1</v>
          </cell>
          <cell r="L8">
            <v>0.1</v>
          </cell>
          <cell r="M8">
            <v>0.1</v>
          </cell>
          <cell r="N8">
            <v>0.1</v>
          </cell>
          <cell r="O8">
            <v>0.1</v>
          </cell>
          <cell r="P8">
            <v>0.1</v>
          </cell>
          <cell r="Q8">
            <v>0.1</v>
          </cell>
          <cell r="R8">
            <v>0.1</v>
          </cell>
          <cell r="S8">
            <v>0.1</v>
          </cell>
          <cell r="T8">
            <v>0.1</v>
          </cell>
          <cell r="U8">
            <v>0.1</v>
          </cell>
          <cell r="V8">
            <v>0.9</v>
          </cell>
          <cell r="W8">
            <v>0.9</v>
          </cell>
          <cell r="X8">
            <v>0.9</v>
          </cell>
          <cell r="Y8">
            <v>0.9</v>
          </cell>
          <cell r="Z8">
            <v>0.9</v>
          </cell>
          <cell r="AA8">
            <v>0.9</v>
          </cell>
          <cell r="AB8">
            <v>0.9</v>
          </cell>
          <cell r="AC8">
            <v>0.9</v>
          </cell>
          <cell r="AD8">
            <v>0.9</v>
          </cell>
          <cell r="AE8">
            <v>0.9</v>
          </cell>
          <cell r="AF8">
            <v>0.9</v>
          </cell>
          <cell r="AG8">
            <v>0.9</v>
          </cell>
          <cell r="AH8">
            <v>0.9</v>
          </cell>
          <cell r="AI8">
            <v>0.9</v>
          </cell>
          <cell r="AL8">
            <v>0</v>
          </cell>
          <cell r="AM8">
            <v>0</v>
          </cell>
          <cell r="AN8">
            <v>0</v>
          </cell>
        </row>
        <row r="9">
          <cell r="A9">
            <v>5124</v>
          </cell>
          <cell r="B9">
            <v>0.1</v>
          </cell>
          <cell r="C9">
            <v>0.1</v>
          </cell>
          <cell r="D9">
            <v>0.1</v>
          </cell>
          <cell r="E9">
            <v>0.1</v>
          </cell>
          <cell r="F9">
            <v>0.1</v>
          </cell>
          <cell r="G9">
            <v>0.1</v>
          </cell>
          <cell r="H9">
            <v>0.1</v>
          </cell>
          <cell r="I9">
            <v>0.1</v>
          </cell>
          <cell r="J9">
            <v>0.1</v>
          </cell>
          <cell r="K9">
            <v>0.1</v>
          </cell>
          <cell r="L9">
            <v>0.1</v>
          </cell>
          <cell r="M9">
            <v>0.1</v>
          </cell>
          <cell r="N9">
            <v>0.1</v>
          </cell>
          <cell r="O9">
            <v>0.1</v>
          </cell>
          <cell r="P9">
            <v>0.1</v>
          </cell>
          <cell r="Q9">
            <v>0.1</v>
          </cell>
          <cell r="R9">
            <v>0.1</v>
          </cell>
          <cell r="S9">
            <v>0.1</v>
          </cell>
          <cell r="T9">
            <v>0.1</v>
          </cell>
          <cell r="U9">
            <v>0.1</v>
          </cell>
          <cell r="V9">
            <v>0.9</v>
          </cell>
          <cell r="W9">
            <v>0.9</v>
          </cell>
          <cell r="X9">
            <v>0.9</v>
          </cell>
          <cell r="Y9">
            <v>0.9</v>
          </cell>
          <cell r="Z9">
            <v>0.9</v>
          </cell>
          <cell r="AA9">
            <v>0.9</v>
          </cell>
          <cell r="AB9">
            <v>0.9</v>
          </cell>
          <cell r="AC9">
            <v>0.9</v>
          </cell>
          <cell r="AD9">
            <v>0.9</v>
          </cell>
          <cell r="AE9">
            <v>0.9</v>
          </cell>
          <cell r="AF9">
            <v>0.9</v>
          </cell>
          <cell r="AG9">
            <v>0.9</v>
          </cell>
          <cell r="AH9">
            <v>0.9</v>
          </cell>
          <cell r="AI9">
            <v>0.9</v>
          </cell>
          <cell r="AL9">
            <v>0</v>
          </cell>
          <cell r="AM9">
            <v>0</v>
          </cell>
          <cell r="AN9">
            <v>0</v>
          </cell>
        </row>
        <row r="10">
          <cell r="A10">
            <v>5129</v>
          </cell>
          <cell r="B10">
            <v>0.1</v>
          </cell>
          <cell r="C10">
            <v>0.1</v>
          </cell>
          <cell r="D10">
            <v>0.1</v>
          </cell>
          <cell r="E10">
            <v>0.1</v>
          </cell>
          <cell r="F10">
            <v>0.1</v>
          </cell>
          <cell r="G10">
            <v>0.1</v>
          </cell>
          <cell r="H10">
            <v>0.1</v>
          </cell>
          <cell r="I10">
            <v>0.1</v>
          </cell>
          <cell r="J10">
            <v>0.1</v>
          </cell>
          <cell r="K10">
            <v>0.1</v>
          </cell>
          <cell r="L10">
            <v>0.1</v>
          </cell>
          <cell r="M10">
            <v>0.1</v>
          </cell>
          <cell r="N10">
            <v>0.1</v>
          </cell>
          <cell r="O10">
            <v>0.1</v>
          </cell>
          <cell r="P10">
            <v>0.1</v>
          </cell>
          <cell r="Q10">
            <v>0.1</v>
          </cell>
          <cell r="R10">
            <v>0.1</v>
          </cell>
          <cell r="S10">
            <v>0.1</v>
          </cell>
          <cell r="T10">
            <v>0.1</v>
          </cell>
          <cell r="U10">
            <v>0.1</v>
          </cell>
          <cell r="V10">
            <v>0.9</v>
          </cell>
          <cell r="W10">
            <v>0.9</v>
          </cell>
          <cell r="X10">
            <v>0.9</v>
          </cell>
          <cell r="Y10">
            <v>0.9</v>
          </cell>
          <cell r="Z10">
            <v>0.9</v>
          </cell>
          <cell r="AA10">
            <v>0.9</v>
          </cell>
          <cell r="AB10">
            <v>0.9</v>
          </cell>
          <cell r="AC10">
            <v>0.9</v>
          </cell>
          <cell r="AD10">
            <v>0.9</v>
          </cell>
          <cell r="AE10">
            <v>0.9</v>
          </cell>
          <cell r="AF10">
            <v>0.9</v>
          </cell>
          <cell r="AG10">
            <v>0.9</v>
          </cell>
          <cell r="AH10">
            <v>0.9</v>
          </cell>
          <cell r="AI10">
            <v>0.9</v>
          </cell>
          <cell r="AL10">
            <v>0</v>
          </cell>
          <cell r="AM10">
            <v>0</v>
          </cell>
          <cell r="AN10">
            <v>0</v>
          </cell>
        </row>
        <row r="11">
          <cell r="A11">
            <v>5134</v>
          </cell>
          <cell r="B11">
            <v>0.25</v>
          </cell>
          <cell r="C11">
            <v>0.25</v>
          </cell>
          <cell r="D11">
            <v>0.25</v>
          </cell>
          <cell r="E11">
            <v>0.25</v>
          </cell>
          <cell r="F11">
            <v>0.25</v>
          </cell>
          <cell r="G11">
            <v>0.25</v>
          </cell>
          <cell r="H11">
            <v>0.25</v>
          </cell>
          <cell r="I11">
            <v>0.25</v>
          </cell>
          <cell r="J11">
            <v>0.25</v>
          </cell>
          <cell r="K11">
            <v>0.25</v>
          </cell>
          <cell r="L11">
            <v>0.25</v>
          </cell>
          <cell r="M11">
            <v>0.25</v>
          </cell>
          <cell r="N11">
            <v>0.25</v>
          </cell>
          <cell r="O11">
            <v>0.25</v>
          </cell>
          <cell r="P11">
            <v>0.25</v>
          </cell>
          <cell r="Q11">
            <v>0.25</v>
          </cell>
          <cell r="R11">
            <v>0.25</v>
          </cell>
          <cell r="S11">
            <v>0.25</v>
          </cell>
          <cell r="T11">
            <v>0.25</v>
          </cell>
          <cell r="U11">
            <v>0.25</v>
          </cell>
          <cell r="V11">
            <v>0.75</v>
          </cell>
          <cell r="W11">
            <v>0.75</v>
          </cell>
          <cell r="X11">
            <v>0.75</v>
          </cell>
          <cell r="Y11">
            <v>0.75</v>
          </cell>
          <cell r="Z11">
            <v>0.75</v>
          </cell>
          <cell r="AA11">
            <v>0.75</v>
          </cell>
          <cell r="AB11">
            <v>0.75</v>
          </cell>
          <cell r="AC11">
            <v>0.75</v>
          </cell>
          <cell r="AD11">
            <v>0.75</v>
          </cell>
          <cell r="AE11">
            <v>0.75</v>
          </cell>
          <cell r="AF11">
            <v>0.75</v>
          </cell>
          <cell r="AG11">
            <v>0.75</v>
          </cell>
          <cell r="AH11">
            <v>0.75</v>
          </cell>
          <cell r="AI11">
            <v>0.75</v>
          </cell>
          <cell r="AL11">
            <v>0</v>
          </cell>
          <cell r="AM11">
            <v>0</v>
          </cell>
          <cell r="AN11">
            <v>0</v>
          </cell>
        </row>
        <row r="12">
          <cell r="A12">
            <v>5156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  <cell r="AI12">
            <v>1</v>
          </cell>
          <cell r="AL12">
            <v>0</v>
          </cell>
          <cell r="AM12">
            <v>0</v>
          </cell>
          <cell r="AN12">
            <v>0</v>
          </cell>
        </row>
        <row r="13">
          <cell r="A13">
            <v>5157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L13">
            <v>0</v>
          </cell>
          <cell r="AM13">
            <v>0</v>
          </cell>
          <cell r="AN13">
            <v>0</v>
          </cell>
        </row>
        <row r="14">
          <cell r="A14">
            <v>6441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1</v>
          </cell>
          <cell r="AB14">
            <v>1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>
            <v>1</v>
          </cell>
          <cell r="AH14">
            <v>1</v>
          </cell>
          <cell r="AI14">
            <v>1</v>
          </cell>
          <cell r="AL14">
            <v>0</v>
          </cell>
          <cell r="AM14">
            <v>0</v>
          </cell>
          <cell r="AN14">
            <v>0</v>
          </cell>
        </row>
        <row r="15">
          <cell r="A15">
            <v>6442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1</v>
          </cell>
          <cell r="AA15">
            <v>1</v>
          </cell>
          <cell r="AB15">
            <v>1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>
            <v>1</v>
          </cell>
          <cell r="AH15">
            <v>1</v>
          </cell>
          <cell r="AI15">
            <v>1</v>
          </cell>
          <cell r="AL15">
            <v>0</v>
          </cell>
          <cell r="AM15">
            <v>0</v>
          </cell>
          <cell r="AN15">
            <v>0</v>
          </cell>
        </row>
        <row r="16">
          <cell r="A16">
            <v>9199</v>
          </cell>
          <cell r="B16">
            <v>0.48399999999999999</v>
          </cell>
          <cell r="C16">
            <v>0.48399999999999999</v>
          </cell>
          <cell r="D16">
            <v>0.48399999999999999</v>
          </cell>
          <cell r="E16">
            <v>0.48399999999999999</v>
          </cell>
          <cell r="F16">
            <v>0.48399999999999999</v>
          </cell>
          <cell r="G16">
            <v>0.48399999999999999</v>
          </cell>
          <cell r="H16">
            <v>0.48399999999999999</v>
          </cell>
          <cell r="I16">
            <v>0.48399999999999999</v>
          </cell>
          <cell r="J16">
            <v>0.48399999999999999</v>
          </cell>
          <cell r="K16">
            <v>0.48399999999999999</v>
          </cell>
          <cell r="L16">
            <v>0.48399999999999999</v>
          </cell>
          <cell r="M16">
            <v>0.48399999999999999</v>
          </cell>
          <cell r="N16">
            <v>0.48399999999999999</v>
          </cell>
          <cell r="O16">
            <v>0.48399999999999999</v>
          </cell>
          <cell r="P16">
            <v>0.48399999999999999</v>
          </cell>
          <cell r="Q16">
            <v>0.48399999999999999</v>
          </cell>
          <cell r="R16">
            <v>0.48399999999999999</v>
          </cell>
          <cell r="S16">
            <v>0.48399999999999999</v>
          </cell>
          <cell r="T16">
            <v>0.48399999999999999</v>
          </cell>
          <cell r="U16">
            <v>0.48399999999999999</v>
          </cell>
          <cell r="V16">
            <v>0.42730000000000001</v>
          </cell>
          <cell r="W16">
            <v>0.42730000000000001</v>
          </cell>
          <cell r="X16">
            <v>0.42730000000000001</v>
          </cell>
          <cell r="Y16">
            <v>0.42730000000000001</v>
          </cell>
          <cell r="Z16">
            <v>0.42730000000000001</v>
          </cell>
          <cell r="AA16">
            <v>0.42730000000000001</v>
          </cell>
          <cell r="AB16">
            <v>0.42730000000000001</v>
          </cell>
          <cell r="AC16">
            <v>0.42730000000000001</v>
          </cell>
          <cell r="AD16">
            <v>0.42730000000000001</v>
          </cell>
          <cell r="AE16">
            <v>0.42730000000000001</v>
          </cell>
          <cell r="AF16">
            <v>0.42730000000000001</v>
          </cell>
          <cell r="AG16">
            <v>0.42730000000000001</v>
          </cell>
          <cell r="AH16">
            <v>0.42730000000000001</v>
          </cell>
          <cell r="AI16">
            <v>0.42730000000000001</v>
          </cell>
          <cell r="AK16">
            <v>8.4699999999999998E-2</v>
          </cell>
          <cell r="AL16">
            <v>8.4699999999999998E-2</v>
          </cell>
          <cell r="AM16">
            <v>8.4699999999999998E-2</v>
          </cell>
          <cell r="AN16">
            <v>8.4699999999999998E-2</v>
          </cell>
          <cell r="AP16">
            <v>1E-3</v>
          </cell>
          <cell r="AS16">
            <v>3.0000000000000001E-3</v>
          </cell>
        </row>
        <row r="17">
          <cell r="A17">
            <v>9445</v>
          </cell>
          <cell r="B17">
            <v>0.31529999999999997</v>
          </cell>
          <cell r="C17">
            <v>0.31529999999999997</v>
          </cell>
          <cell r="D17">
            <v>0.31529999999999997</v>
          </cell>
          <cell r="E17">
            <v>0.31529999999999997</v>
          </cell>
          <cell r="F17">
            <v>0.31529999999999997</v>
          </cell>
          <cell r="G17">
            <v>0.31529999999999997</v>
          </cell>
          <cell r="H17">
            <v>0.31529999999999997</v>
          </cell>
          <cell r="I17">
            <v>0.31529999999999997</v>
          </cell>
          <cell r="J17">
            <v>0.31529999999999997</v>
          </cell>
          <cell r="K17">
            <v>0.31529999999999997</v>
          </cell>
          <cell r="L17">
            <v>0.31529999999999997</v>
          </cell>
          <cell r="M17">
            <v>0.31529999999999997</v>
          </cell>
          <cell r="N17">
            <v>0.31529999999999997</v>
          </cell>
          <cell r="O17">
            <v>0.31529999999999997</v>
          </cell>
          <cell r="P17">
            <v>0.31529999999999997</v>
          </cell>
          <cell r="Q17">
            <v>0.31529999999999997</v>
          </cell>
          <cell r="R17">
            <v>0.31529999999999997</v>
          </cell>
          <cell r="S17">
            <v>0.31529999999999997</v>
          </cell>
          <cell r="T17">
            <v>0.31529999999999997</v>
          </cell>
          <cell r="U17">
            <v>0.31529999999999997</v>
          </cell>
          <cell r="V17">
            <v>0.44</v>
          </cell>
          <cell r="W17">
            <v>0.44</v>
          </cell>
          <cell r="X17">
            <v>0.44</v>
          </cell>
          <cell r="Y17">
            <v>0.44</v>
          </cell>
          <cell r="Z17">
            <v>0.44</v>
          </cell>
          <cell r="AA17">
            <v>0.44</v>
          </cell>
          <cell r="AB17">
            <v>0.44</v>
          </cell>
          <cell r="AC17">
            <v>0.44</v>
          </cell>
          <cell r="AD17">
            <v>0.44</v>
          </cell>
          <cell r="AE17">
            <v>0.44</v>
          </cell>
          <cell r="AF17">
            <v>0.44</v>
          </cell>
          <cell r="AG17">
            <v>0.44</v>
          </cell>
          <cell r="AH17">
            <v>0.44</v>
          </cell>
          <cell r="AI17">
            <v>0.44</v>
          </cell>
          <cell r="AK17">
            <v>0.11070000000000001</v>
          </cell>
          <cell r="AL17">
            <v>0.11070000000000001</v>
          </cell>
          <cell r="AM17">
            <v>0.11070000000000001</v>
          </cell>
          <cell r="AN17">
            <v>0.11070000000000001</v>
          </cell>
          <cell r="AU17">
            <v>0.13400000000000001</v>
          </cell>
        </row>
        <row r="18">
          <cell r="A18">
            <v>9503</v>
          </cell>
          <cell r="B18">
            <v>0.25</v>
          </cell>
          <cell r="C18">
            <v>0.25</v>
          </cell>
          <cell r="D18">
            <v>0.25</v>
          </cell>
          <cell r="E18">
            <v>0.25</v>
          </cell>
          <cell r="F18">
            <v>0.25</v>
          </cell>
          <cell r="G18">
            <v>0.25</v>
          </cell>
          <cell r="H18">
            <v>0.25</v>
          </cell>
          <cell r="I18">
            <v>0.25</v>
          </cell>
          <cell r="J18">
            <v>0.25</v>
          </cell>
          <cell r="K18">
            <v>0.25</v>
          </cell>
          <cell r="L18">
            <v>0.25</v>
          </cell>
          <cell r="M18">
            <v>0.25</v>
          </cell>
          <cell r="N18">
            <v>0.25</v>
          </cell>
          <cell r="O18">
            <v>0.25</v>
          </cell>
          <cell r="P18">
            <v>0.25</v>
          </cell>
          <cell r="Q18">
            <v>0.25</v>
          </cell>
          <cell r="R18">
            <v>0.25</v>
          </cell>
          <cell r="S18">
            <v>0.25</v>
          </cell>
          <cell r="T18">
            <v>0.25</v>
          </cell>
          <cell r="U18">
            <v>0.25</v>
          </cell>
          <cell r="V18">
            <v>0.75</v>
          </cell>
          <cell r="W18">
            <v>0.75</v>
          </cell>
          <cell r="X18">
            <v>0.75</v>
          </cell>
          <cell r="Y18">
            <v>0.75</v>
          </cell>
          <cell r="Z18">
            <v>0.75</v>
          </cell>
          <cell r="AA18">
            <v>0.75</v>
          </cell>
          <cell r="AB18">
            <v>0.75</v>
          </cell>
          <cell r="AC18">
            <v>0.75</v>
          </cell>
          <cell r="AD18">
            <v>0.75</v>
          </cell>
          <cell r="AE18">
            <v>0.75</v>
          </cell>
          <cell r="AF18">
            <v>0.75</v>
          </cell>
          <cell r="AG18">
            <v>0.75</v>
          </cell>
          <cell r="AH18">
            <v>0.75</v>
          </cell>
          <cell r="AI18">
            <v>0.75</v>
          </cell>
          <cell r="AL18">
            <v>0</v>
          </cell>
          <cell r="AM18">
            <v>0</v>
          </cell>
          <cell r="AN18">
            <v>0</v>
          </cell>
        </row>
        <row r="19">
          <cell r="A19" t="str">
            <v>9503 1G*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0.75</v>
          </cell>
          <cell r="W19">
            <v>0.75</v>
          </cell>
          <cell r="X19">
            <v>0.75</v>
          </cell>
          <cell r="Y19">
            <v>0.75</v>
          </cell>
          <cell r="Z19">
            <v>0.75</v>
          </cell>
          <cell r="AA19">
            <v>0.75</v>
          </cell>
          <cell r="AB19">
            <v>0.75</v>
          </cell>
          <cell r="AC19">
            <v>0.75</v>
          </cell>
          <cell r="AD19">
            <v>0.75</v>
          </cell>
          <cell r="AE19">
            <v>0.75</v>
          </cell>
          <cell r="AF19">
            <v>0.75</v>
          </cell>
          <cell r="AG19">
            <v>0.75</v>
          </cell>
          <cell r="AH19">
            <v>0.75</v>
          </cell>
          <cell r="AI19">
            <v>0.75</v>
          </cell>
          <cell r="AS19">
            <v>0.25</v>
          </cell>
        </row>
        <row r="20">
          <cell r="A20">
            <v>9506</v>
          </cell>
          <cell r="B20">
            <v>0.40479999999999999</v>
          </cell>
          <cell r="C20">
            <v>0.40479999999999999</v>
          </cell>
          <cell r="D20">
            <v>0.40479999999999999</v>
          </cell>
          <cell r="E20">
            <v>0.40479999999999999</v>
          </cell>
          <cell r="F20">
            <v>0.40479999999999999</v>
          </cell>
          <cell r="G20">
            <v>0.40479999999999999</v>
          </cell>
          <cell r="H20">
            <v>0.40479999999999999</v>
          </cell>
          <cell r="I20">
            <v>0.40479999999999999</v>
          </cell>
          <cell r="J20">
            <v>0.40479999999999999</v>
          </cell>
          <cell r="K20">
            <v>0.40479999999999999</v>
          </cell>
          <cell r="L20">
            <v>0.40479999999999999</v>
          </cell>
          <cell r="M20">
            <v>0.40479999999999999</v>
          </cell>
          <cell r="N20">
            <v>0.40479999999999999</v>
          </cell>
          <cell r="O20">
            <v>0.40479999999999999</v>
          </cell>
          <cell r="P20">
            <v>0.40479999999999999</v>
          </cell>
          <cell r="Q20">
            <v>0.40479999999999999</v>
          </cell>
          <cell r="R20">
            <v>0.40479999999999999</v>
          </cell>
          <cell r="S20">
            <v>0.40479999999999999</v>
          </cell>
          <cell r="T20">
            <v>0.40479999999999999</v>
          </cell>
          <cell r="U20">
            <v>0.40479999999999999</v>
          </cell>
          <cell r="V20">
            <v>0.59519999999999995</v>
          </cell>
          <cell r="W20">
            <v>0.59519999999999995</v>
          </cell>
          <cell r="X20">
            <v>0.59519999999999995</v>
          </cell>
          <cell r="Y20">
            <v>0.59519999999999995</v>
          </cell>
          <cell r="Z20">
            <v>0.59519999999999995</v>
          </cell>
          <cell r="AA20">
            <v>0.59519999999999995</v>
          </cell>
          <cell r="AB20">
            <v>0.59519999999999995</v>
          </cell>
          <cell r="AC20">
            <v>0.59519999999999995</v>
          </cell>
          <cell r="AD20">
            <v>0.59519999999999995</v>
          </cell>
          <cell r="AE20">
            <v>0.59519999999999995</v>
          </cell>
          <cell r="AF20">
            <v>0.59519999999999995</v>
          </cell>
          <cell r="AG20">
            <v>0.59519999999999995</v>
          </cell>
          <cell r="AH20">
            <v>0.59519999999999995</v>
          </cell>
          <cell r="AI20">
            <v>0.59519999999999995</v>
          </cell>
          <cell r="AJ20">
            <v>0</v>
          </cell>
          <cell r="AL20">
            <v>0</v>
          </cell>
          <cell r="AM20">
            <v>0</v>
          </cell>
          <cell r="AN20">
            <v>0</v>
          </cell>
          <cell r="AS20">
            <v>0</v>
          </cell>
        </row>
        <row r="21">
          <cell r="A21" t="str">
            <v>9506 1G*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0.59519999999999995</v>
          </cell>
          <cell r="W21">
            <v>0.59519999999999995</v>
          </cell>
          <cell r="X21">
            <v>0.59519999999999995</v>
          </cell>
          <cell r="Y21">
            <v>0.59519999999999995</v>
          </cell>
          <cell r="Z21">
            <v>0.59519999999999995</v>
          </cell>
          <cell r="AA21">
            <v>0.59519999999999995</v>
          </cell>
          <cell r="AB21">
            <v>0.59519999999999995</v>
          </cell>
          <cell r="AC21">
            <v>0.59519999999999995</v>
          </cell>
          <cell r="AD21">
            <v>0.59519999999999995</v>
          </cell>
          <cell r="AE21">
            <v>0.59519999999999995</v>
          </cell>
          <cell r="AF21">
            <v>0.59519999999999995</v>
          </cell>
          <cell r="AG21">
            <v>0.59519999999999995</v>
          </cell>
          <cell r="AH21">
            <v>0.59519999999999995</v>
          </cell>
          <cell r="AI21">
            <v>0.59519999999999995</v>
          </cell>
          <cell r="AJ21">
            <v>0</v>
          </cell>
          <cell r="AL21">
            <v>0</v>
          </cell>
          <cell r="AM21">
            <v>0</v>
          </cell>
          <cell r="AN21">
            <v>0</v>
          </cell>
          <cell r="AS21">
            <v>0.40479999999999999</v>
          </cell>
        </row>
        <row r="22">
          <cell r="A22">
            <v>9509</v>
          </cell>
          <cell r="B22">
            <v>0.36609999999999998</v>
          </cell>
          <cell r="C22">
            <v>0.36609999999999998</v>
          </cell>
          <cell r="D22">
            <v>0.36609999999999998</v>
          </cell>
          <cell r="E22">
            <v>0.36609999999999998</v>
          </cell>
          <cell r="F22">
            <v>0.36609999999999998</v>
          </cell>
          <cell r="G22">
            <v>0.36609999999999998</v>
          </cell>
          <cell r="H22">
            <v>0.36609999999999998</v>
          </cell>
          <cell r="I22">
            <v>0.36609999999999998</v>
          </cell>
          <cell r="J22">
            <v>0.36609999999999998</v>
          </cell>
          <cell r="K22">
            <v>0.36609999999999998</v>
          </cell>
          <cell r="L22">
            <v>0.36609999999999998</v>
          </cell>
          <cell r="M22">
            <v>0.36609999999999998</v>
          </cell>
          <cell r="N22">
            <v>0.36609999999999998</v>
          </cell>
          <cell r="O22">
            <v>0.36609999999999998</v>
          </cell>
          <cell r="P22">
            <v>0.36609999999999998</v>
          </cell>
          <cell r="Q22">
            <v>0.36609999999999998</v>
          </cell>
          <cell r="R22">
            <v>0.36609999999999998</v>
          </cell>
          <cell r="S22">
            <v>0.36609999999999998</v>
          </cell>
          <cell r="T22">
            <v>0.36609999999999998</v>
          </cell>
          <cell r="U22">
            <v>0.36609999999999998</v>
          </cell>
          <cell r="V22">
            <v>0.63390000000000002</v>
          </cell>
          <cell r="W22">
            <v>0.63390000000000002</v>
          </cell>
          <cell r="X22">
            <v>0.63390000000000002</v>
          </cell>
          <cell r="Y22">
            <v>0.63390000000000002</v>
          </cell>
          <cell r="Z22">
            <v>0.63390000000000002</v>
          </cell>
          <cell r="AA22">
            <v>0.63390000000000002</v>
          </cell>
          <cell r="AB22">
            <v>0.63390000000000002</v>
          </cell>
          <cell r="AC22">
            <v>0.63390000000000002</v>
          </cell>
          <cell r="AD22">
            <v>0.63390000000000002</v>
          </cell>
          <cell r="AE22">
            <v>0.63390000000000002</v>
          </cell>
          <cell r="AF22">
            <v>0.63390000000000002</v>
          </cell>
          <cell r="AG22">
            <v>0.63390000000000002</v>
          </cell>
          <cell r="AH22">
            <v>0.63390000000000002</v>
          </cell>
          <cell r="AI22">
            <v>0.63390000000000002</v>
          </cell>
          <cell r="AL22">
            <v>0</v>
          </cell>
          <cell r="AM22">
            <v>0</v>
          </cell>
          <cell r="AN22">
            <v>0</v>
          </cell>
        </row>
        <row r="23">
          <cell r="A23">
            <v>9512</v>
          </cell>
          <cell r="B23">
            <v>0.29859999999999998</v>
          </cell>
          <cell r="C23">
            <v>0.29859999999999998</v>
          </cell>
          <cell r="D23">
            <v>0.29859999999999998</v>
          </cell>
          <cell r="E23">
            <v>0.29859999999999998</v>
          </cell>
          <cell r="F23">
            <v>0.29859999999999998</v>
          </cell>
          <cell r="G23">
            <v>0.29859999999999998</v>
          </cell>
          <cell r="H23">
            <v>0.29859999999999998</v>
          </cell>
          <cell r="I23">
            <v>0.29859999999999998</v>
          </cell>
          <cell r="J23">
            <v>0.29859999999999998</v>
          </cell>
          <cell r="K23">
            <v>0.29859999999999998</v>
          </cell>
          <cell r="L23">
            <v>0.29859999999999998</v>
          </cell>
          <cell r="M23">
            <v>0.29859999999999998</v>
          </cell>
          <cell r="N23">
            <v>0.29859999999999998</v>
          </cell>
          <cell r="O23">
            <v>0.29859999999999998</v>
          </cell>
          <cell r="P23">
            <v>0.29859999999999998</v>
          </cell>
          <cell r="Q23">
            <v>0.29859999999999998</v>
          </cell>
          <cell r="R23">
            <v>0.29859999999999998</v>
          </cell>
          <cell r="S23">
            <v>0.29859999999999998</v>
          </cell>
          <cell r="T23">
            <v>0.29859999999999998</v>
          </cell>
          <cell r="U23">
            <v>0.29859999999999998</v>
          </cell>
          <cell r="V23">
            <v>0.70140000000000002</v>
          </cell>
          <cell r="W23">
            <v>0.70140000000000002</v>
          </cell>
          <cell r="X23">
            <v>0.70140000000000002</v>
          </cell>
          <cell r="Y23">
            <v>0.70140000000000002</v>
          </cell>
          <cell r="Z23">
            <v>0.70140000000000002</v>
          </cell>
          <cell r="AA23">
            <v>0.70140000000000002</v>
          </cell>
          <cell r="AB23">
            <v>0.70140000000000002</v>
          </cell>
          <cell r="AC23">
            <v>0.70140000000000002</v>
          </cell>
          <cell r="AD23">
            <v>0.70140000000000002</v>
          </cell>
          <cell r="AE23">
            <v>0.70140000000000002</v>
          </cell>
          <cell r="AF23">
            <v>0.70140000000000002</v>
          </cell>
          <cell r="AG23">
            <v>0.70140000000000002</v>
          </cell>
          <cell r="AH23">
            <v>0.70140000000000002</v>
          </cell>
          <cell r="AI23">
            <v>0.70140000000000002</v>
          </cell>
          <cell r="AL23">
            <v>0</v>
          </cell>
          <cell r="AM23">
            <v>0</v>
          </cell>
          <cell r="AN23">
            <v>0</v>
          </cell>
        </row>
        <row r="24">
          <cell r="A24">
            <v>9513</v>
          </cell>
          <cell r="B24">
            <v>0.52159999999999995</v>
          </cell>
          <cell r="C24">
            <v>0.52159999999999995</v>
          </cell>
          <cell r="D24">
            <v>0.52159999999999995</v>
          </cell>
          <cell r="E24">
            <v>0.52159999999999995</v>
          </cell>
          <cell r="F24">
            <v>0.52159999999999995</v>
          </cell>
          <cell r="G24">
            <v>0.52159999999999995</v>
          </cell>
          <cell r="H24">
            <v>0.52159999999999995</v>
          </cell>
          <cell r="I24">
            <v>0.52159999999999995</v>
          </cell>
          <cell r="J24">
            <v>0.52159999999999995</v>
          </cell>
          <cell r="K24">
            <v>0.52159999999999995</v>
          </cell>
          <cell r="L24">
            <v>0.52159999999999995</v>
          </cell>
          <cell r="M24">
            <v>0.52159999999999995</v>
          </cell>
          <cell r="N24">
            <v>0.52159999999999995</v>
          </cell>
          <cell r="O24">
            <v>0.52159999999999995</v>
          </cell>
          <cell r="P24">
            <v>0.52159999999999995</v>
          </cell>
          <cell r="Q24">
            <v>0.52159999999999995</v>
          </cell>
          <cell r="R24">
            <v>0.52159999999999995</v>
          </cell>
          <cell r="S24">
            <v>0.52159999999999995</v>
          </cell>
          <cell r="T24">
            <v>0.52159999999999995</v>
          </cell>
          <cell r="U24">
            <v>0.52159999999999995</v>
          </cell>
          <cell r="V24">
            <v>0.47839999999999999</v>
          </cell>
          <cell r="W24">
            <v>0.47839999999999999</v>
          </cell>
          <cell r="X24">
            <v>0.47839999999999999</v>
          </cell>
          <cell r="Y24">
            <v>0.47839999999999999</v>
          </cell>
          <cell r="Z24">
            <v>0.47839999999999999</v>
          </cell>
          <cell r="AA24">
            <v>0.47839999999999999</v>
          </cell>
          <cell r="AB24">
            <v>0.47839999999999999</v>
          </cell>
          <cell r="AC24">
            <v>0.47839999999999999</v>
          </cell>
          <cell r="AD24">
            <v>0.47839999999999999</v>
          </cell>
          <cell r="AE24">
            <v>0.47839999999999999</v>
          </cell>
          <cell r="AF24">
            <v>0.47839999999999999</v>
          </cell>
          <cell r="AG24">
            <v>0.47839999999999999</v>
          </cell>
          <cell r="AH24">
            <v>0.47839999999999999</v>
          </cell>
          <cell r="AI24">
            <v>0.47839999999999999</v>
          </cell>
          <cell r="AJ24">
            <v>0</v>
          </cell>
          <cell r="AL24">
            <v>0</v>
          </cell>
          <cell r="AM24">
            <v>0</v>
          </cell>
          <cell r="AN24">
            <v>0</v>
          </cell>
          <cell r="AQ24">
            <v>0</v>
          </cell>
          <cell r="AS24">
            <v>0</v>
          </cell>
        </row>
        <row r="25">
          <cell r="A25" t="str">
            <v>9513 1G*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0.47839999999999999</v>
          </cell>
          <cell r="W25">
            <v>0.47839999999999999</v>
          </cell>
          <cell r="X25">
            <v>0.47839999999999999</v>
          </cell>
          <cell r="Y25">
            <v>0.47839999999999999</v>
          </cell>
          <cell r="Z25">
            <v>0.47839999999999999</v>
          </cell>
          <cell r="AA25">
            <v>0.47839999999999999</v>
          </cell>
          <cell r="AB25">
            <v>0.47839999999999999</v>
          </cell>
          <cell r="AC25">
            <v>0.47839999999999999</v>
          </cell>
          <cell r="AD25">
            <v>0.47839999999999999</v>
          </cell>
          <cell r="AE25">
            <v>0.47839999999999999</v>
          </cell>
          <cell r="AF25">
            <v>0.47839999999999999</v>
          </cell>
          <cell r="AG25">
            <v>0.47839999999999999</v>
          </cell>
          <cell r="AH25">
            <v>0.47839999999999999</v>
          </cell>
          <cell r="AI25">
            <v>0.47839999999999999</v>
          </cell>
          <cell r="AJ25">
            <v>0</v>
          </cell>
          <cell r="AL25">
            <v>0</v>
          </cell>
          <cell r="AM25">
            <v>0</v>
          </cell>
          <cell r="AN25">
            <v>0</v>
          </cell>
          <cell r="AQ25">
            <v>0</v>
          </cell>
          <cell r="AS25">
            <v>0.52159999999999995</v>
          </cell>
        </row>
        <row r="26">
          <cell r="A26">
            <v>9514</v>
          </cell>
          <cell r="B26">
            <v>0.3553</v>
          </cell>
          <cell r="C26">
            <v>0.3553</v>
          </cell>
          <cell r="D26">
            <v>0.3553</v>
          </cell>
          <cell r="E26">
            <v>0.3553</v>
          </cell>
          <cell r="F26">
            <v>0.3553</v>
          </cell>
          <cell r="G26">
            <v>0.3553</v>
          </cell>
          <cell r="H26">
            <v>0.3553</v>
          </cell>
          <cell r="I26">
            <v>0.3553</v>
          </cell>
          <cell r="J26">
            <v>0.3553</v>
          </cell>
          <cell r="K26">
            <v>0.3553</v>
          </cell>
          <cell r="L26">
            <v>0.3553</v>
          </cell>
          <cell r="M26">
            <v>0.3553</v>
          </cell>
          <cell r="N26">
            <v>0.3553</v>
          </cell>
          <cell r="O26">
            <v>0.3553</v>
          </cell>
          <cell r="P26">
            <v>0.3553</v>
          </cell>
          <cell r="Q26">
            <v>0.3553</v>
          </cell>
          <cell r="R26">
            <v>0.3553</v>
          </cell>
          <cell r="S26">
            <v>0.3553</v>
          </cell>
          <cell r="T26">
            <v>0.3553</v>
          </cell>
          <cell r="U26">
            <v>0.3553</v>
          </cell>
          <cell r="V26">
            <v>0.64470000000000005</v>
          </cell>
          <cell r="W26">
            <v>0.64470000000000005</v>
          </cell>
          <cell r="X26">
            <v>0.64470000000000005</v>
          </cell>
          <cell r="Y26">
            <v>0.64470000000000005</v>
          </cell>
          <cell r="Z26">
            <v>0.64470000000000005</v>
          </cell>
          <cell r="AA26">
            <v>0.64470000000000005</v>
          </cell>
          <cell r="AB26">
            <v>0.64470000000000005</v>
          </cell>
          <cell r="AC26">
            <v>0.64470000000000005</v>
          </cell>
          <cell r="AD26">
            <v>0.64470000000000005</v>
          </cell>
          <cell r="AE26">
            <v>0.64470000000000005</v>
          </cell>
          <cell r="AF26">
            <v>0.64470000000000005</v>
          </cell>
          <cell r="AG26">
            <v>0.64470000000000005</v>
          </cell>
          <cell r="AH26">
            <v>0.64470000000000005</v>
          </cell>
          <cell r="AI26">
            <v>0.64470000000000005</v>
          </cell>
          <cell r="AL26">
            <v>0</v>
          </cell>
          <cell r="AM26">
            <v>0</v>
          </cell>
          <cell r="AN26">
            <v>0</v>
          </cell>
        </row>
        <row r="27">
          <cell r="A27">
            <v>9524</v>
          </cell>
          <cell r="B27">
            <v>0.49620000000000003</v>
          </cell>
          <cell r="C27">
            <v>0.49620000000000003</v>
          </cell>
          <cell r="D27">
            <v>0.49620000000000003</v>
          </cell>
          <cell r="E27">
            <v>0.49620000000000003</v>
          </cell>
          <cell r="F27">
            <v>0.49620000000000003</v>
          </cell>
          <cell r="G27">
            <v>0.49620000000000003</v>
          </cell>
          <cell r="H27">
            <v>0.49620000000000003</v>
          </cell>
          <cell r="I27">
            <v>0.49620000000000003</v>
          </cell>
          <cell r="J27">
            <v>0.49620000000000003</v>
          </cell>
          <cell r="K27">
            <v>0.49620000000000003</v>
          </cell>
          <cell r="L27">
            <v>0.49620000000000003</v>
          </cell>
          <cell r="M27">
            <v>0.49620000000000003</v>
          </cell>
          <cell r="N27">
            <v>0.49620000000000003</v>
          </cell>
          <cell r="O27">
            <v>0.49620000000000003</v>
          </cell>
          <cell r="P27">
            <v>0.49620000000000003</v>
          </cell>
          <cell r="Q27">
            <v>0.49620000000000003</v>
          </cell>
          <cell r="R27">
            <v>0.49620000000000003</v>
          </cell>
          <cell r="S27">
            <v>0.49620000000000003</v>
          </cell>
          <cell r="T27">
            <v>0.49620000000000003</v>
          </cell>
          <cell r="U27">
            <v>0.49620000000000003</v>
          </cell>
          <cell r="V27">
            <v>0.50380000000000003</v>
          </cell>
          <cell r="W27">
            <v>0.50380000000000003</v>
          </cell>
          <cell r="X27">
            <v>0.50380000000000003</v>
          </cell>
          <cell r="Y27">
            <v>0.50380000000000003</v>
          </cell>
          <cell r="Z27">
            <v>0.50380000000000003</v>
          </cell>
          <cell r="AA27">
            <v>0.50380000000000003</v>
          </cell>
          <cell r="AB27">
            <v>0.50380000000000003</v>
          </cell>
          <cell r="AC27">
            <v>0.50380000000000003</v>
          </cell>
          <cell r="AD27">
            <v>0.50380000000000003</v>
          </cell>
          <cell r="AE27">
            <v>0.50380000000000003</v>
          </cell>
          <cell r="AF27">
            <v>0.50380000000000003</v>
          </cell>
          <cell r="AG27">
            <v>0.50380000000000003</v>
          </cell>
          <cell r="AH27">
            <v>0.50380000000000003</v>
          </cell>
          <cell r="AI27">
            <v>0.50380000000000003</v>
          </cell>
          <cell r="AL27">
            <v>0</v>
          </cell>
          <cell r="AM27">
            <v>0</v>
          </cell>
          <cell r="AN27">
            <v>0</v>
          </cell>
          <cell r="AS27">
            <v>0</v>
          </cell>
        </row>
        <row r="28">
          <cell r="A28" t="str">
            <v>9524 1G*</v>
          </cell>
          <cell r="B28">
            <v>0.2777</v>
          </cell>
          <cell r="C28">
            <v>0.2777</v>
          </cell>
          <cell r="D28">
            <v>0.2777</v>
          </cell>
          <cell r="E28">
            <v>0.2777</v>
          </cell>
          <cell r="F28">
            <v>0.2777</v>
          </cell>
          <cell r="G28">
            <v>0.2777</v>
          </cell>
          <cell r="H28">
            <v>0.2777</v>
          </cell>
          <cell r="I28">
            <v>0.2777</v>
          </cell>
          <cell r="J28">
            <v>0.2777</v>
          </cell>
          <cell r="K28">
            <v>0.2777</v>
          </cell>
          <cell r="L28">
            <v>0.2777</v>
          </cell>
          <cell r="M28">
            <v>0.2777</v>
          </cell>
          <cell r="N28">
            <v>0.2777</v>
          </cell>
          <cell r="O28">
            <v>0.2777</v>
          </cell>
          <cell r="P28">
            <v>0.2777</v>
          </cell>
          <cell r="Q28">
            <v>0.2777</v>
          </cell>
          <cell r="R28">
            <v>0.2777</v>
          </cell>
          <cell r="S28">
            <v>0.2777</v>
          </cell>
          <cell r="T28">
            <v>0.2777</v>
          </cell>
          <cell r="U28">
            <v>0.2777</v>
          </cell>
          <cell r="V28">
            <v>0.50380000000000003</v>
          </cell>
          <cell r="W28">
            <v>0.50380000000000003</v>
          </cell>
          <cell r="X28">
            <v>0.50380000000000003</v>
          </cell>
          <cell r="Y28">
            <v>0.50380000000000003</v>
          </cell>
          <cell r="Z28">
            <v>0.50380000000000003</v>
          </cell>
          <cell r="AA28">
            <v>0.50380000000000003</v>
          </cell>
          <cell r="AB28">
            <v>0.50380000000000003</v>
          </cell>
          <cell r="AC28">
            <v>0.50380000000000003</v>
          </cell>
          <cell r="AD28">
            <v>0.50380000000000003</v>
          </cell>
          <cell r="AE28">
            <v>0.50380000000000003</v>
          </cell>
          <cell r="AF28">
            <v>0.50380000000000003</v>
          </cell>
          <cell r="AG28">
            <v>0.50380000000000003</v>
          </cell>
          <cell r="AH28">
            <v>0.50380000000000003</v>
          </cell>
          <cell r="AI28">
            <v>0.50380000000000003</v>
          </cell>
          <cell r="AL28">
            <v>0</v>
          </cell>
          <cell r="AM28">
            <v>0</v>
          </cell>
          <cell r="AN28">
            <v>0</v>
          </cell>
          <cell r="AS28">
            <v>0.2185</v>
          </cell>
        </row>
        <row r="29">
          <cell r="A29">
            <v>9531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V29">
            <v>1</v>
          </cell>
        </row>
        <row r="30">
          <cell r="A30">
            <v>9545</v>
          </cell>
          <cell r="B30">
            <v>0.255</v>
          </cell>
          <cell r="C30">
            <v>0.255</v>
          </cell>
          <cell r="D30">
            <v>0.255</v>
          </cell>
          <cell r="E30">
            <v>0.255</v>
          </cell>
          <cell r="F30">
            <v>0.255</v>
          </cell>
          <cell r="G30">
            <v>0.255</v>
          </cell>
          <cell r="H30">
            <v>0.255</v>
          </cell>
          <cell r="I30">
            <v>0.255</v>
          </cell>
          <cell r="J30">
            <v>0.255</v>
          </cell>
          <cell r="K30">
            <v>0.255</v>
          </cell>
          <cell r="L30">
            <v>0.255</v>
          </cell>
          <cell r="M30">
            <v>0.255</v>
          </cell>
          <cell r="N30">
            <v>0.255</v>
          </cell>
          <cell r="O30">
            <v>0.255</v>
          </cell>
          <cell r="P30">
            <v>0.255</v>
          </cell>
          <cell r="Q30">
            <v>0.255</v>
          </cell>
          <cell r="R30">
            <v>0.255</v>
          </cell>
          <cell r="S30">
            <v>0.255</v>
          </cell>
          <cell r="T30">
            <v>0.255</v>
          </cell>
          <cell r="U30">
            <v>0.255</v>
          </cell>
          <cell r="V30">
            <v>0.745</v>
          </cell>
          <cell r="W30">
            <v>0.745</v>
          </cell>
          <cell r="X30">
            <v>0.745</v>
          </cell>
          <cell r="Y30">
            <v>0.745</v>
          </cell>
          <cell r="Z30">
            <v>0.745</v>
          </cell>
          <cell r="AA30">
            <v>0.745</v>
          </cell>
          <cell r="AB30">
            <v>0.745</v>
          </cell>
          <cell r="AC30">
            <v>0.745</v>
          </cell>
          <cell r="AD30">
            <v>0.745</v>
          </cell>
          <cell r="AE30">
            <v>0.745</v>
          </cell>
          <cell r="AF30">
            <v>0.745</v>
          </cell>
          <cell r="AG30">
            <v>0.745</v>
          </cell>
          <cell r="AH30">
            <v>0.745</v>
          </cell>
          <cell r="AI30">
            <v>0.745</v>
          </cell>
          <cell r="AL30">
            <v>0</v>
          </cell>
          <cell r="AM30">
            <v>0</v>
          </cell>
          <cell r="AN30">
            <v>0</v>
          </cell>
        </row>
        <row r="31">
          <cell r="A31">
            <v>9555</v>
          </cell>
          <cell r="B31">
            <v>0.23050000000000001</v>
          </cell>
          <cell r="C31">
            <v>0.23050000000000001</v>
          </cell>
          <cell r="D31">
            <v>0.23050000000000001</v>
          </cell>
          <cell r="E31">
            <v>0.23050000000000001</v>
          </cell>
          <cell r="F31">
            <v>0.23050000000000001</v>
          </cell>
          <cell r="G31">
            <v>0.23050000000000001</v>
          </cell>
          <cell r="H31">
            <v>0.23050000000000001</v>
          </cell>
          <cell r="I31">
            <v>0.23050000000000001</v>
          </cell>
          <cell r="J31">
            <v>0.23050000000000001</v>
          </cell>
          <cell r="K31">
            <v>0.23050000000000001</v>
          </cell>
          <cell r="L31">
            <v>0.23050000000000001</v>
          </cell>
          <cell r="M31">
            <v>0.23050000000000001</v>
          </cell>
          <cell r="N31">
            <v>0.23050000000000001</v>
          </cell>
          <cell r="O31">
            <v>0.23050000000000001</v>
          </cell>
          <cell r="P31">
            <v>0.23050000000000001</v>
          </cell>
          <cell r="Q31">
            <v>0.23050000000000001</v>
          </cell>
          <cell r="R31">
            <v>0.23050000000000001</v>
          </cell>
          <cell r="S31">
            <v>0.23050000000000001</v>
          </cell>
          <cell r="T31">
            <v>0.23050000000000001</v>
          </cell>
          <cell r="U31">
            <v>0.23050000000000001</v>
          </cell>
          <cell r="V31">
            <v>0.48420000000000002</v>
          </cell>
          <cell r="W31">
            <v>0.48420000000000002</v>
          </cell>
          <cell r="X31">
            <v>0.48420000000000002</v>
          </cell>
          <cell r="Y31">
            <v>0.48420000000000002</v>
          </cell>
          <cell r="Z31">
            <v>0.48420000000000002</v>
          </cell>
          <cell r="AA31">
            <v>0.48420000000000002</v>
          </cell>
          <cell r="AB31">
            <v>0.48420000000000002</v>
          </cell>
          <cell r="AC31">
            <v>0.48420000000000002</v>
          </cell>
          <cell r="AD31">
            <v>0.48420000000000002</v>
          </cell>
          <cell r="AE31">
            <v>0.48420000000000002</v>
          </cell>
          <cell r="AF31">
            <v>0.48420000000000002</v>
          </cell>
          <cell r="AG31">
            <v>0.48420000000000002</v>
          </cell>
          <cell r="AH31">
            <v>0.48420000000000002</v>
          </cell>
          <cell r="AI31">
            <v>0.48420000000000002</v>
          </cell>
          <cell r="AK31">
            <v>0.2853</v>
          </cell>
          <cell r="AL31">
            <v>0.2853</v>
          </cell>
          <cell r="AM31">
            <v>0.2853</v>
          </cell>
          <cell r="AN31">
            <v>0.2853</v>
          </cell>
          <cell r="AP31">
            <v>0</v>
          </cell>
          <cell r="AS31">
            <v>0</v>
          </cell>
        </row>
        <row r="32">
          <cell r="A32">
            <v>9561</v>
          </cell>
          <cell r="B32">
            <v>0.33350000000000002</v>
          </cell>
          <cell r="C32">
            <v>0.33350000000000002</v>
          </cell>
          <cell r="D32">
            <v>0.33350000000000002</v>
          </cell>
          <cell r="E32">
            <v>0.33350000000000002</v>
          </cell>
          <cell r="F32">
            <v>0.33350000000000002</v>
          </cell>
          <cell r="G32">
            <v>0.33350000000000002</v>
          </cell>
          <cell r="H32">
            <v>0.33350000000000002</v>
          </cell>
          <cell r="I32">
            <v>0.33350000000000002</v>
          </cell>
          <cell r="J32">
            <v>0.33350000000000002</v>
          </cell>
          <cell r="K32">
            <v>0.33350000000000002</v>
          </cell>
          <cell r="L32">
            <v>0.33350000000000002</v>
          </cell>
          <cell r="M32">
            <v>0.33350000000000002</v>
          </cell>
          <cell r="N32">
            <v>0.33350000000000002</v>
          </cell>
          <cell r="O32">
            <v>0.33350000000000002</v>
          </cell>
          <cell r="P32">
            <v>0.33350000000000002</v>
          </cell>
          <cell r="Q32">
            <v>0.33350000000000002</v>
          </cell>
          <cell r="R32">
            <v>0.33350000000000002</v>
          </cell>
          <cell r="S32">
            <v>0.33350000000000002</v>
          </cell>
          <cell r="T32">
            <v>0.33350000000000002</v>
          </cell>
          <cell r="U32">
            <v>0.33350000000000002</v>
          </cell>
          <cell r="V32">
            <v>0.48420000000000002</v>
          </cell>
          <cell r="W32">
            <v>0.48420000000000002</v>
          </cell>
          <cell r="X32">
            <v>0.48420000000000002</v>
          </cell>
          <cell r="Y32">
            <v>0.48420000000000002</v>
          </cell>
          <cell r="Z32">
            <v>0.48420000000000002</v>
          </cell>
          <cell r="AA32">
            <v>0.48420000000000002</v>
          </cell>
          <cell r="AB32">
            <v>0.48420000000000002</v>
          </cell>
          <cell r="AC32">
            <v>0.48420000000000002</v>
          </cell>
          <cell r="AD32">
            <v>0.48420000000000002</v>
          </cell>
          <cell r="AE32">
            <v>0.48420000000000002</v>
          </cell>
          <cell r="AF32">
            <v>0.48420000000000002</v>
          </cell>
          <cell r="AG32">
            <v>0.48420000000000002</v>
          </cell>
          <cell r="AH32">
            <v>0.48420000000000002</v>
          </cell>
          <cell r="AI32">
            <v>0.48420000000000002</v>
          </cell>
          <cell r="AJ32">
            <v>0.18229999999999999</v>
          </cell>
          <cell r="AL32">
            <v>0</v>
          </cell>
          <cell r="AM32">
            <v>0</v>
          </cell>
          <cell r="AN32">
            <v>0</v>
          </cell>
        </row>
        <row r="33">
          <cell r="A33">
            <v>9562</v>
          </cell>
          <cell r="B33">
            <v>0.3029</v>
          </cell>
          <cell r="C33">
            <v>0.3029</v>
          </cell>
          <cell r="D33">
            <v>0.3029</v>
          </cell>
          <cell r="E33">
            <v>0.3029</v>
          </cell>
          <cell r="F33">
            <v>0.3029</v>
          </cell>
          <cell r="G33">
            <v>0.3029</v>
          </cell>
          <cell r="H33">
            <v>0.3029</v>
          </cell>
          <cell r="I33">
            <v>0.3029</v>
          </cell>
          <cell r="J33">
            <v>0.3029</v>
          </cell>
          <cell r="K33">
            <v>0.3029</v>
          </cell>
          <cell r="L33">
            <v>0.3029</v>
          </cell>
          <cell r="M33">
            <v>0.3029</v>
          </cell>
          <cell r="N33">
            <v>0.3029</v>
          </cell>
          <cell r="O33">
            <v>0.3029</v>
          </cell>
          <cell r="P33">
            <v>0.3029</v>
          </cell>
          <cell r="Q33">
            <v>0.3029</v>
          </cell>
          <cell r="R33">
            <v>0.3029</v>
          </cell>
          <cell r="S33">
            <v>0.3029</v>
          </cell>
          <cell r="T33">
            <v>0.3029</v>
          </cell>
          <cell r="U33">
            <v>0.3029</v>
          </cell>
          <cell r="V33">
            <v>0.51619999999999999</v>
          </cell>
          <cell r="W33">
            <v>0.51619999999999999</v>
          </cell>
          <cell r="X33">
            <v>0.51619999999999999</v>
          </cell>
          <cell r="Y33">
            <v>0.51619999999999999</v>
          </cell>
          <cell r="Z33">
            <v>0.51619999999999999</v>
          </cell>
          <cell r="AA33">
            <v>0.51619999999999999</v>
          </cell>
          <cell r="AB33">
            <v>0.51619999999999999</v>
          </cell>
          <cell r="AC33">
            <v>0.51619999999999999</v>
          </cell>
          <cell r="AD33">
            <v>0.51619999999999999</v>
          </cell>
          <cell r="AE33">
            <v>0.51619999999999999</v>
          </cell>
          <cell r="AF33">
            <v>0.51619999999999999</v>
          </cell>
          <cell r="AG33">
            <v>0.51619999999999999</v>
          </cell>
          <cell r="AH33">
            <v>0.51619999999999999</v>
          </cell>
          <cell r="AI33">
            <v>0.51619999999999999</v>
          </cell>
          <cell r="AJ33">
            <v>0.18090000000000001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P33">
            <v>0</v>
          </cell>
          <cell r="AS33">
            <v>0</v>
          </cell>
        </row>
        <row r="34">
          <cell r="A34">
            <v>9741</v>
          </cell>
          <cell r="B34">
            <v>0.38929999999999998</v>
          </cell>
          <cell r="C34">
            <v>0.38929999999999998</v>
          </cell>
          <cell r="D34">
            <v>0.38929999999999998</v>
          </cell>
          <cell r="E34">
            <v>0.38929999999999998</v>
          </cell>
          <cell r="F34">
            <v>0.38929999999999998</v>
          </cell>
          <cell r="G34">
            <v>0.38929999999999998</v>
          </cell>
          <cell r="H34">
            <v>0.38929999999999998</v>
          </cell>
          <cell r="I34">
            <v>0.38929999999999998</v>
          </cell>
          <cell r="J34">
            <v>0.38929999999999998</v>
          </cell>
          <cell r="K34">
            <v>0.38929999999999998</v>
          </cell>
          <cell r="L34">
            <v>0.38929999999999998</v>
          </cell>
          <cell r="M34">
            <v>0.38929999999999998</v>
          </cell>
          <cell r="N34">
            <v>0.38929999999999998</v>
          </cell>
          <cell r="O34">
            <v>0.38929999999999998</v>
          </cell>
          <cell r="P34">
            <v>0.38929999999999998</v>
          </cell>
          <cell r="Q34">
            <v>0.38929999999999998</v>
          </cell>
          <cell r="R34">
            <v>0.38929999999999998</v>
          </cell>
          <cell r="S34">
            <v>0.38929999999999998</v>
          </cell>
          <cell r="T34">
            <v>0.38929999999999998</v>
          </cell>
          <cell r="U34">
            <v>0.38929999999999998</v>
          </cell>
          <cell r="V34">
            <v>0.51849999999999996</v>
          </cell>
          <cell r="W34">
            <v>0.51849999999999996</v>
          </cell>
          <cell r="X34">
            <v>0.51849999999999996</v>
          </cell>
          <cell r="Y34">
            <v>0.51849999999999996</v>
          </cell>
          <cell r="Z34">
            <v>0.51849999999999996</v>
          </cell>
          <cell r="AA34">
            <v>0.51849999999999996</v>
          </cell>
          <cell r="AB34">
            <v>0.51849999999999996</v>
          </cell>
          <cell r="AC34">
            <v>0.51849999999999996</v>
          </cell>
          <cell r="AD34">
            <v>0.51849999999999996</v>
          </cell>
          <cell r="AE34">
            <v>0.51849999999999996</v>
          </cell>
          <cell r="AF34">
            <v>0.51849999999999996</v>
          </cell>
          <cell r="AG34">
            <v>0.51849999999999996</v>
          </cell>
          <cell r="AH34">
            <v>0.51849999999999996</v>
          </cell>
          <cell r="AI34">
            <v>0.51849999999999996</v>
          </cell>
          <cell r="AK34">
            <v>9.2100000000000001E-2</v>
          </cell>
          <cell r="AL34">
            <v>9.2100000000000001E-2</v>
          </cell>
          <cell r="AM34">
            <v>9.2100000000000001E-2</v>
          </cell>
          <cell r="AN34">
            <v>9.2100000000000001E-2</v>
          </cell>
          <cell r="AU34">
            <v>1E-4</v>
          </cell>
        </row>
        <row r="35">
          <cell r="A35">
            <v>9916</v>
          </cell>
          <cell r="B35">
            <v>8.3000000000000004E-2</v>
          </cell>
          <cell r="C35">
            <v>8.3000000000000004E-2</v>
          </cell>
          <cell r="D35">
            <v>8.3000000000000004E-2</v>
          </cell>
          <cell r="E35">
            <v>8.3000000000000004E-2</v>
          </cell>
          <cell r="F35">
            <v>8.3000000000000004E-2</v>
          </cell>
          <cell r="G35">
            <v>8.3000000000000004E-2</v>
          </cell>
          <cell r="H35">
            <v>8.3000000000000004E-2</v>
          </cell>
          <cell r="I35">
            <v>8.3000000000000004E-2</v>
          </cell>
          <cell r="J35">
            <v>8.3000000000000004E-2</v>
          </cell>
          <cell r="K35">
            <v>8.3000000000000004E-2</v>
          </cell>
          <cell r="L35">
            <v>8.3000000000000004E-2</v>
          </cell>
          <cell r="M35">
            <v>8.3000000000000004E-2</v>
          </cell>
          <cell r="N35">
            <v>8.3000000000000004E-2</v>
          </cell>
          <cell r="O35">
            <v>8.3000000000000004E-2</v>
          </cell>
          <cell r="P35">
            <v>8.3000000000000004E-2</v>
          </cell>
          <cell r="Q35">
            <v>8.3000000000000004E-2</v>
          </cell>
          <cell r="R35">
            <v>8.3000000000000004E-2</v>
          </cell>
          <cell r="S35">
            <v>8.3000000000000004E-2</v>
          </cell>
          <cell r="T35">
            <v>8.3000000000000004E-2</v>
          </cell>
          <cell r="U35">
            <v>8.3000000000000004E-2</v>
          </cell>
          <cell r="V35">
            <v>0.747</v>
          </cell>
          <cell r="W35">
            <v>0.747</v>
          </cell>
          <cell r="X35">
            <v>0.747</v>
          </cell>
          <cell r="Y35">
            <v>0.747</v>
          </cell>
          <cell r="Z35">
            <v>0.747</v>
          </cell>
          <cell r="AA35">
            <v>0.747</v>
          </cell>
          <cell r="AB35">
            <v>0.747</v>
          </cell>
          <cell r="AC35">
            <v>0.747</v>
          </cell>
          <cell r="AD35">
            <v>0.747</v>
          </cell>
          <cell r="AE35">
            <v>0.747</v>
          </cell>
          <cell r="AF35">
            <v>0.747</v>
          </cell>
          <cell r="AG35">
            <v>0.747</v>
          </cell>
          <cell r="AH35">
            <v>0.747</v>
          </cell>
          <cell r="AI35">
            <v>0.747</v>
          </cell>
          <cell r="AK35">
            <v>0.17</v>
          </cell>
          <cell r="AL35">
            <v>0.17</v>
          </cell>
          <cell r="AM35">
            <v>0.17</v>
          </cell>
          <cell r="AN35">
            <v>0.17</v>
          </cell>
        </row>
        <row r="36">
          <cell r="A36">
            <v>9931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1</v>
          </cell>
          <cell r="AA36">
            <v>1</v>
          </cell>
          <cell r="AB36">
            <v>1</v>
          </cell>
          <cell r="AC36">
            <v>1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1</v>
          </cell>
          <cell r="AI36">
            <v>1</v>
          </cell>
          <cell r="AL36">
            <v>0</v>
          </cell>
          <cell r="AM36">
            <v>0</v>
          </cell>
          <cell r="AN36">
            <v>0</v>
          </cell>
        </row>
        <row r="37">
          <cell r="A37" t="str">
            <v>5EIP</v>
          </cell>
          <cell r="B37">
            <v>0.1</v>
          </cell>
          <cell r="C37">
            <v>0.1</v>
          </cell>
          <cell r="D37">
            <v>0.1</v>
          </cell>
          <cell r="E37">
            <v>0.1</v>
          </cell>
          <cell r="F37">
            <v>0.1</v>
          </cell>
          <cell r="G37">
            <v>0.1</v>
          </cell>
          <cell r="H37">
            <v>0.1</v>
          </cell>
          <cell r="I37">
            <v>0.1</v>
          </cell>
          <cell r="J37">
            <v>0.1</v>
          </cell>
          <cell r="K37">
            <v>0.1</v>
          </cell>
          <cell r="L37">
            <v>0.1</v>
          </cell>
          <cell r="M37">
            <v>0.1</v>
          </cell>
          <cell r="N37">
            <v>0.1</v>
          </cell>
          <cell r="O37">
            <v>0.1</v>
          </cell>
          <cell r="P37">
            <v>0.1</v>
          </cell>
          <cell r="Q37">
            <v>0.1</v>
          </cell>
          <cell r="R37">
            <v>0.1</v>
          </cell>
          <cell r="S37">
            <v>0.1</v>
          </cell>
          <cell r="T37">
            <v>0.1</v>
          </cell>
          <cell r="U37">
            <v>0.1</v>
          </cell>
          <cell r="V37">
            <v>0.9</v>
          </cell>
          <cell r="W37">
            <v>0.9</v>
          </cell>
          <cell r="X37">
            <v>0.9</v>
          </cell>
          <cell r="Y37">
            <v>0.9</v>
          </cell>
          <cell r="Z37">
            <v>0.9</v>
          </cell>
          <cell r="AA37">
            <v>0.9</v>
          </cell>
          <cell r="AB37">
            <v>0.9</v>
          </cell>
          <cell r="AC37">
            <v>0.9</v>
          </cell>
          <cell r="AD37">
            <v>0.9</v>
          </cell>
          <cell r="AE37">
            <v>0.9</v>
          </cell>
          <cell r="AF37">
            <v>0.9</v>
          </cell>
          <cell r="AG37">
            <v>0.9</v>
          </cell>
          <cell r="AH37">
            <v>0.9</v>
          </cell>
          <cell r="AI37">
            <v>0.9</v>
          </cell>
          <cell r="AL37">
            <v>0</v>
          </cell>
          <cell r="AM37">
            <v>0</v>
          </cell>
          <cell r="AN37">
            <v>0</v>
          </cell>
        </row>
        <row r="38">
          <cell r="A38" t="str">
            <v>5EPP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1</v>
          </cell>
          <cell r="AA38">
            <v>1</v>
          </cell>
          <cell r="AB38">
            <v>1</v>
          </cell>
          <cell r="AC38">
            <v>1</v>
          </cell>
          <cell r="AD38">
            <v>1</v>
          </cell>
          <cell r="AE38">
            <v>1</v>
          </cell>
          <cell r="AF38">
            <v>1</v>
          </cell>
          <cell r="AG38">
            <v>1</v>
          </cell>
          <cell r="AH38">
            <v>1</v>
          </cell>
          <cell r="AI38">
            <v>1</v>
          </cell>
          <cell r="AL38">
            <v>0</v>
          </cell>
          <cell r="AM38">
            <v>0</v>
          </cell>
          <cell r="AN38">
            <v>0</v>
          </cell>
        </row>
        <row r="39">
          <cell r="A39" t="str">
            <v>A08G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L39">
            <v>0</v>
          </cell>
          <cell r="AM39">
            <v>0</v>
          </cell>
          <cell r="AN39">
            <v>0</v>
          </cell>
          <cell r="AP39">
            <v>1</v>
          </cell>
        </row>
        <row r="40">
          <cell r="A40" t="str">
            <v>A08J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L40">
            <v>0</v>
          </cell>
          <cell r="AM40">
            <v>0</v>
          </cell>
          <cell r="AN40">
            <v>0</v>
          </cell>
          <cell r="AW40">
            <v>1</v>
          </cell>
        </row>
        <row r="41">
          <cell r="A41" t="str">
            <v>A418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</row>
        <row r="42">
          <cell r="A42" t="str">
            <v>A438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R42">
            <v>1</v>
          </cell>
        </row>
        <row r="43">
          <cell r="A43" t="str">
            <v>A439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T43">
            <v>1</v>
          </cell>
        </row>
        <row r="44">
          <cell r="A44" t="str">
            <v>ADLC</v>
          </cell>
          <cell r="B44">
            <v>1</v>
          </cell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1</v>
          </cell>
          <cell r="T44">
            <v>1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</row>
        <row r="45">
          <cell r="A45" t="str">
            <v>AHBE</v>
          </cell>
          <cell r="B45">
            <v>1</v>
          </cell>
          <cell r="C45">
            <v>1</v>
          </cell>
          <cell r="D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  <cell r="S45">
            <v>1</v>
          </cell>
          <cell r="T45">
            <v>1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</row>
        <row r="46">
          <cell r="A46" t="str">
            <v>ASSP</v>
          </cell>
          <cell r="B46">
            <v>1</v>
          </cell>
          <cell r="C46">
            <v>1</v>
          </cell>
          <cell r="D46">
            <v>1</v>
          </cell>
          <cell r="E46">
            <v>1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1</v>
          </cell>
          <cell r="S46">
            <v>1</v>
          </cell>
          <cell r="T46">
            <v>1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</row>
        <row r="47">
          <cell r="A47" t="str">
            <v>BCCA</v>
          </cell>
          <cell r="B47">
            <v>1</v>
          </cell>
          <cell r="C47">
            <v>1</v>
          </cell>
          <cell r="D47">
            <v>1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  <cell r="J47">
            <v>1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  <cell r="S47">
            <v>1</v>
          </cell>
          <cell r="T47">
            <v>1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</row>
        <row r="48">
          <cell r="A48" t="str">
            <v>CMM7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1</v>
          </cell>
          <cell r="AA48">
            <v>1</v>
          </cell>
          <cell r="AB48">
            <v>1</v>
          </cell>
          <cell r="AC48">
            <v>1</v>
          </cell>
          <cell r="AD48">
            <v>1</v>
          </cell>
          <cell r="AE48">
            <v>1</v>
          </cell>
          <cell r="AF48">
            <v>1</v>
          </cell>
          <cell r="AG48">
            <v>1</v>
          </cell>
          <cell r="AH48">
            <v>1</v>
          </cell>
          <cell r="AI48">
            <v>1</v>
          </cell>
          <cell r="AL48">
            <v>0</v>
          </cell>
          <cell r="AM48">
            <v>0</v>
          </cell>
          <cell r="AN48">
            <v>0</v>
          </cell>
        </row>
        <row r="49">
          <cell r="A49" t="str">
            <v>PSSP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1</v>
          </cell>
          <cell r="AL49">
            <v>0</v>
          </cell>
          <cell r="AM49">
            <v>0</v>
          </cell>
          <cell r="AN49">
            <v>0</v>
          </cell>
        </row>
        <row r="50">
          <cell r="A50" t="str">
            <v>SNAF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Q50">
            <v>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/>
      <sheetData sheetId="22">
        <row r="6">
          <cell r="AI6" t="str">
            <v>oi_short</v>
          </cell>
          <cell r="AJ6" t="str">
            <v>oi</v>
          </cell>
          <cell r="AK6" t="str">
            <v>pi</v>
          </cell>
          <cell r="AL6" t="str">
            <v>ai</v>
          </cell>
          <cell r="AM6" t="str">
            <v>201707</v>
          </cell>
          <cell r="AN6" t="str">
            <v>201708</v>
          </cell>
          <cell r="BN6" t="str">
            <v>oi_short</v>
          </cell>
          <cell r="BO6" t="str">
            <v>oi</v>
          </cell>
          <cell r="BP6" t="str">
            <v>pi</v>
          </cell>
          <cell r="BQ6" t="str">
            <v>obj</v>
          </cell>
          <cell r="BR6" t="str">
            <v>sobj</v>
          </cell>
          <cell r="BS6" t="str">
            <v>201707</v>
          </cell>
          <cell r="BT6" t="str">
            <v>201708</v>
          </cell>
        </row>
        <row r="7">
          <cell r="B7" t="str">
            <v>oi_short</v>
          </cell>
          <cell r="C7" t="str">
            <v>oi</v>
          </cell>
          <cell r="D7" t="str">
            <v>pi</v>
          </cell>
          <cell r="E7" t="str">
            <v>obj</v>
          </cell>
          <cell r="F7" t="str">
            <v>sobj</v>
          </cell>
          <cell r="G7" t="str">
            <v>201707</v>
          </cell>
          <cell r="H7" t="str">
            <v>201708</v>
          </cell>
          <cell r="AH7" t="str">
            <v>A36111G1</v>
          </cell>
          <cell r="AI7" t="str">
            <v>MPOI</v>
          </cell>
          <cell r="AJ7" t="str">
            <v>A760</v>
          </cell>
          <cell r="AK7" t="str">
            <v>A3611</v>
          </cell>
          <cell r="AL7" t="str">
            <v>1G1</v>
          </cell>
          <cell r="AM7">
            <v>1031.1199999999999</v>
          </cell>
          <cell r="BM7" t="str">
            <v>A3611AA</v>
          </cell>
          <cell r="BN7" t="str">
            <v>MPOI</v>
          </cell>
          <cell r="BO7" t="str">
            <v>A760</v>
          </cell>
          <cell r="BP7" t="str">
            <v>A3611</v>
          </cell>
          <cell r="BQ7" t="str">
            <v>A</v>
          </cell>
          <cell r="BR7" t="str">
            <v>AA</v>
          </cell>
          <cell r="BS7">
            <v>4.01</v>
          </cell>
          <cell r="BT7">
            <v>4.0100000000000016</v>
          </cell>
        </row>
        <row r="8">
          <cell r="A8" t="str">
            <v>A3611AA</v>
          </cell>
          <cell r="B8" t="str">
            <v>MPOI</v>
          </cell>
          <cell r="C8" t="str">
            <v>A760</v>
          </cell>
          <cell r="D8" t="str">
            <v>A3611</v>
          </cell>
          <cell r="E8" t="str">
            <v>A</v>
          </cell>
          <cell r="F8" t="str">
            <v>AA</v>
          </cell>
          <cell r="G8">
            <v>23064</v>
          </cell>
          <cell r="H8">
            <v>23064.000000000004</v>
          </cell>
          <cell r="AH8" t="str">
            <v>A3611FS1</v>
          </cell>
          <cell r="AI8" t="str">
            <v>MPOI</v>
          </cell>
          <cell r="AJ8" t="str">
            <v>A760</v>
          </cell>
          <cell r="AK8" t="str">
            <v>A3611</v>
          </cell>
          <cell r="AL8" t="str">
            <v>FS1</v>
          </cell>
          <cell r="AM8">
            <v>22.7</v>
          </cell>
          <cell r="BM8" t="str">
            <v>A3611AC</v>
          </cell>
          <cell r="BN8" t="str">
            <v>MPOI</v>
          </cell>
          <cell r="BO8" t="str">
            <v>A760</v>
          </cell>
          <cell r="BP8" t="str">
            <v>A3611</v>
          </cell>
          <cell r="BQ8" t="str">
            <v>A</v>
          </cell>
          <cell r="BR8" t="str">
            <v>AC</v>
          </cell>
          <cell r="BS8">
            <v>2</v>
          </cell>
          <cell r="BT8">
            <v>2</v>
          </cell>
        </row>
        <row r="9">
          <cell r="A9" t="str">
            <v>A3611AC</v>
          </cell>
          <cell r="B9" t="str">
            <v>MPOI</v>
          </cell>
          <cell r="C9" t="str">
            <v>A760</v>
          </cell>
          <cell r="D9" t="str">
            <v>A3611</v>
          </cell>
          <cell r="E9" t="str">
            <v>A</v>
          </cell>
          <cell r="F9" t="str">
            <v>AC</v>
          </cell>
          <cell r="G9">
            <v>19247</v>
          </cell>
          <cell r="H9">
            <v>19246.999999999996</v>
          </cell>
          <cell r="AH9" t="str">
            <v>A3611HA1</v>
          </cell>
          <cell r="AI9" t="str">
            <v>MPOI</v>
          </cell>
          <cell r="AJ9" t="str">
            <v>A760</v>
          </cell>
          <cell r="AK9" t="str">
            <v>A3611</v>
          </cell>
          <cell r="AL9" t="str">
            <v>HA1</v>
          </cell>
          <cell r="AM9">
            <v>739.06</v>
          </cell>
          <cell r="AN9">
            <v>-739.06</v>
          </cell>
          <cell r="BM9" t="str">
            <v>A3612AA</v>
          </cell>
          <cell r="BN9" t="str">
            <v>MPOI</v>
          </cell>
          <cell r="BO9" t="str">
            <v>A760</v>
          </cell>
          <cell r="BP9" t="str">
            <v>A3612</v>
          </cell>
          <cell r="BQ9" t="str">
            <v>A</v>
          </cell>
          <cell r="BR9" t="str">
            <v>AA</v>
          </cell>
          <cell r="BS9">
            <v>14.029999999999998</v>
          </cell>
          <cell r="BT9">
            <v>13.76</v>
          </cell>
        </row>
        <row r="10">
          <cell r="A10" t="str">
            <v>A3611BA</v>
          </cell>
          <cell r="B10" t="str">
            <v>MPOI</v>
          </cell>
          <cell r="C10" t="str">
            <v>A760</v>
          </cell>
          <cell r="D10" t="str">
            <v>A3611</v>
          </cell>
          <cell r="E10" t="str">
            <v>B</v>
          </cell>
          <cell r="F10" t="str">
            <v>BA</v>
          </cell>
          <cell r="G10">
            <v>2565.8100000000004</v>
          </cell>
          <cell r="H10">
            <v>2565.81</v>
          </cell>
          <cell r="AH10" t="str">
            <v>A3611MM1</v>
          </cell>
          <cell r="AI10" t="str">
            <v>MPOI</v>
          </cell>
          <cell r="AJ10" t="str">
            <v>A760</v>
          </cell>
          <cell r="AK10" t="str">
            <v>A3611</v>
          </cell>
          <cell r="AL10" t="str">
            <v>MM1</v>
          </cell>
          <cell r="AM10">
            <v>34933.740000000005</v>
          </cell>
          <cell r="AN10">
            <v>30895.9</v>
          </cell>
          <cell r="BM10" t="str">
            <v>A3613AA</v>
          </cell>
          <cell r="BN10" t="str">
            <v>MPOI</v>
          </cell>
          <cell r="BO10" t="str">
            <v>A760</v>
          </cell>
          <cell r="BP10" t="str">
            <v>A3613</v>
          </cell>
          <cell r="BQ10" t="str">
            <v>A</v>
          </cell>
          <cell r="BR10" t="str">
            <v>AA</v>
          </cell>
          <cell r="BS10">
            <v>12</v>
          </cell>
          <cell r="BT10">
            <v>14.030000000000001</v>
          </cell>
        </row>
        <row r="11">
          <cell r="A11" t="str">
            <v>A3611BB</v>
          </cell>
          <cell r="B11" t="str">
            <v>MPOI</v>
          </cell>
          <cell r="C11" t="str">
            <v>A760</v>
          </cell>
          <cell r="D11" t="str">
            <v>A3611</v>
          </cell>
          <cell r="E11" t="str">
            <v>B</v>
          </cell>
          <cell r="F11" t="str">
            <v>BB</v>
          </cell>
          <cell r="G11">
            <v>5373.5</v>
          </cell>
          <cell r="H11">
            <v>5373.5</v>
          </cell>
          <cell r="AH11" t="str">
            <v>A3611PD1</v>
          </cell>
          <cell r="AI11" t="str">
            <v>MPOI</v>
          </cell>
          <cell r="AJ11" t="str">
            <v>A760</v>
          </cell>
          <cell r="AK11" t="str">
            <v>A3611</v>
          </cell>
          <cell r="AL11" t="str">
            <v>PD1</v>
          </cell>
          <cell r="AM11">
            <v>1.24</v>
          </cell>
          <cell r="BM11" t="str">
            <v>A3614AA</v>
          </cell>
          <cell r="BN11" t="str">
            <v>MPOI</v>
          </cell>
          <cell r="BO11" t="str">
            <v>A760</v>
          </cell>
          <cell r="BP11" t="str">
            <v>A3614</v>
          </cell>
          <cell r="BQ11" t="str">
            <v>A</v>
          </cell>
          <cell r="BR11" t="str">
            <v>AA</v>
          </cell>
          <cell r="BS11">
            <v>0</v>
          </cell>
          <cell r="BT11">
            <v>0</v>
          </cell>
        </row>
        <row r="12">
          <cell r="A12" t="str">
            <v>A3611BC</v>
          </cell>
          <cell r="B12" t="str">
            <v>MPOI</v>
          </cell>
          <cell r="C12" t="str">
            <v>A760</v>
          </cell>
          <cell r="D12" t="str">
            <v>A3611</v>
          </cell>
          <cell r="E12" t="str">
            <v>B</v>
          </cell>
          <cell r="F12" t="str">
            <v>BC</v>
          </cell>
          <cell r="G12">
            <v>259.08</v>
          </cell>
          <cell r="H12">
            <v>259.08</v>
          </cell>
          <cell r="AH12" t="str">
            <v>A3611RB1</v>
          </cell>
          <cell r="AI12" t="str">
            <v>MPOI</v>
          </cell>
          <cell r="AJ12" t="str">
            <v>A760</v>
          </cell>
          <cell r="AK12" t="str">
            <v>A3611</v>
          </cell>
          <cell r="AL12" t="str">
            <v>RB1</v>
          </cell>
          <cell r="AM12">
            <v>1774.55</v>
          </cell>
          <cell r="BM12" t="str">
            <v>A3615AA</v>
          </cell>
          <cell r="BN12" t="str">
            <v>MPOI</v>
          </cell>
          <cell r="BO12" t="str">
            <v>A760</v>
          </cell>
          <cell r="BP12" t="str">
            <v>A3615</v>
          </cell>
          <cell r="BQ12" t="str">
            <v>A</v>
          </cell>
          <cell r="BR12" t="str">
            <v>AA</v>
          </cell>
          <cell r="BS12">
            <v>22.040000000000003</v>
          </cell>
          <cell r="BT12">
            <v>22.059999999999995</v>
          </cell>
        </row>
        <row r="13">
          <cell r="A13" t="str">
            <v>A3611BD</v>
          </cell>
          <cell r="B13" t="str">
            <v>MPOI</v>
          </cell>
          <cell r="C13" t="str">
            <v>A760</v>
          </cell>
          <cell r="D13" t="str">
            <v>A3611</v>
          </cell>
          <cell r="E13" t="str">
            <v>B</v>
          </cell>
          <cell r="F13" t="str">
            <v>BD</v>
          </cell>
          <cell r="G13">
            <v>2739.0000000000005</v>
          </cell>
          <cell r="H13">
            <v>6847.5000000000009</v>
          </cell>
          <cell r="AH13" t="str">
            <v>A3611WM1</v>
          </cell>
          <cell r="AI13" t="str">
            <v>MPOI</v>
          </cell>
          <cell r="AJ13" t="str">
            <v>A760</v>
          </cell>
          <cell r="AK13" t="str">
            <v>A3611</v>
          </cell>
          <cell r="AL13" t="str">
            <v>WM1</v>
          </cell>
          <cell r="AM13">
            <v>35433.840000000004</v>
          </cell>
          <cell r="AN13">
            <v>29027.05</v>
          </cell>
          <cell r="BM13" t="str">
            <v>A3617AA</v>
          </cell>
          <cell r="BN13" t="str">
            <v>MPOI</v>
          </cell>
          <cell r="BO13" t="str">
            <v>A760</v>
          </cell>
          <cell r="BP13" t="str">
            <v>A3617</v>
          </cell>
          <cell r="BQ13" t="str">
            <v>A</v>
          </cell>
          <cell r="BR13" t="str">
            <v>AA</v>
          </cell>
          <cell r="BS13">
            <v>12.749999999999998</v>
          </cell>
          <cell r="BT13">
            <v>12.790000000000001</v>
          </cell>
        </row>
        <row r="14">
          <cell r="A14" t="str">
            <v>A3611BH</v>
          </cell>
          <cell r="B14" t="str">
            <v>MPOI</v>
          </cell>
          <cell r="C14" t="str">
            <v>A760</v>
          </cell>
          <cell r="D14" t="str">
            <v>A3611</v>
          </cell>
          <cell r="E14" t="str">
            <v>B</v>
          </cell>
          <cell r="F14" t="str">
            <v>BH</v>
          </cell>
          <cell r="G14">
            <v>600.07000000000005</v>
          </cell>
          <cell r="H14">
            <v>600.07999999999993</v>
          </cell>
          <cell r="AH14" t="str">
            <v>A3612HA1</v>
          </cell>
          <cell r="AI14" t="str">
            <v>MPOI</v>
          </cell>
          <cell r="AJ14" t="str">
            <v>A760</v>
          </cell>
          <cell r="AK14" t="str">
            <v>A3612</v>
          </cell>
          <cell r="AL14" t="str">
            <v>HA1</v>
          </cell>
          <cell r="AM14">
            <v>629.17000000000019</v>
          </cell>
          <cell r="AN14">
            <v>-629.17000000000007</v>
          </cell>
          <cell r="BM14" t="str">
            <v>A3618AA</v>
          </cell>
          <cell r="BN14" t="str">
            <v>MPOI</v>
          </cell>
          <cell r="BO14" t="str">
            <v>A760</v>
          </cell>
          <cell r="BP14" t="str">
            <v>A3618</v>
          </cell>
          <cell r="BQ14" t="str">
            <v>A</v>
          </cell>
          <cell r="BR14" t="str">
            <v>AA</v>
          </cell>
          <cell r="BS14">
            <v>15.000000000000002</v>
          </cell>
          <cell r="BT14">
            <v>15.229999999999995</v>
          </cell>
        </row>
        <row r="15">
          <cell r="A15" t="str">
            <v>A3611EA</v>
          </cell>
          <cell r="B15" t="str">
            <v>MPOI</v>
          </cell>
          <cell r="C15" t="str">
            <v>A760</v>
          </cell>
          <cell r="D15" t="str">
            <v>A3611</v>
          </cell>
          <cell r="E15" t="str">
            <v>E</v>
          </cell>
          <cell r="F15" t="str">
            <v>EA</v>
          </cell>
          <cell r="G15">
            <v>87.789999999999978</v>
          </cell>
          <cell r="H15">
            <v>-87.789999999999992</v>
          </cell>
          <cell r="AH15" t="str">
            <v>A3612MM1</v>
          </cell>
          <cell r="AI15" t="str">
            <v>MPOI</v>
          </cell>
          <cell r="AJ15" t="str">
            <v>A760</v>
          </cell>
          <cell r="AK15" t="str">
            <v>A3612</v>
          </cell>
          <cell r="AL15" t="str">
            <v>MM1</v>
          </cell>
          <cell r="AM15">
            <v>53258.099999999991</v>
          </cell>
          <cell r="AN15">
            <v>59356.789999999979</v>
          </cell>
          <cell r="BM15" t="str">
            <v>A3618AT</v>
          </cell>
          <cell r="BN15" t="str">
            <v>MPOI</v>
          </cell>
          <cell r="BO15" t="str">
            <v>A760</v>
          </cell>
          <cell r="BP15" t="str">
            <v>A3618</v>
          </cell>
          <cell r="BQ15" t="str">
            <v>A</v>
          </cell>
          <cell r="BR15" t="str">
            <v>AT</v>
          </cell>
          <cell r="BT15">
            <v>0.90000000000000013</v>
          </cell>
        </row>
        <row r="16">
          <cell r="A16" t="str">
            <v>A3611EB</v>
          </cell>
          <cell r="B16" t="str">
            <v>MPOI</v>
          </cell>
          <cell r="C16" t="str">
            <v>A760</v>
          </cell>
          <cell r="D16" t="str">
            <v>A3611</v>
          </cell>
          <cell r="E16" t="str">
            <v>E</v>
          </cell>
          <cell r="F16" t="str">
            <v>EB</v>
          </cell>
          <cell r="H16">
            <v>9.4</v>
          </cell>
          <cell r="AH16" t="str">
            <v>A3612WM1</v>
          </cell>
          <cell r="AI16" t="str">
            <v>MPOI</v>
          </cell>
          <cell r="AJ16" t="str">
            <v>A760</v>
          </cell>
          <cell r="AK16" t="str">
            <v>A3612</v>
          </cell>
          <cell r="AL16" t="str">
            <v>WM1</v>
          </cell>
          <cell r="AM16">
            <v>65743.449999999983</v>
          </cell>
          <cell r="AN16">
            <v>73351.91</v>
          </cell>
          <cell r="BM16" t="str">
            <v>A3619AA</v>
          </cell>
          <cell r="BN16" t="str">
            <v>MPOI</v>
          </cell>
          <cell r="BO16" t="str">
            <v>A760</v>
          </cell>
          <cell r="BP16" t="str">
            <v>A3619</v>
          </cell>
          <cell r="BQ16" t="str">
            <v>A</v>
          </cell>
          <cell r="BR16" t="str">
            <v>AA</v>
          </cell>
          <cell r="BS16">
            <v>44.05</v>
          </cell>
          <cell r="BT16">
            <v>43.559999999999995</v>
          </cell>
        </row>
        <row r="17">
          <cell r="A17" t="str">
            <v>A3611EG</v>
          </cell>
          <cell r="B17" t="str">
            <v>MPOI</v>
          </cell>
          <cell r="C17" t="str">
            <v>A760</v>
          </cell>
          <cell r="D17" t="str">
            <v>A3611</v>
          </cell>
          <cell r="E17" t="str">
            <v>E</v>
          </cell>
          <cell r="F17" t="str">
            <v>EG</v>
          </cell>
          <cell r="H17">
            <v>35</v>
          </cell>
          <cell r="AH17" t="str">
            <v>A3613HA1</v>
          </cell>
          <cell r="AI17" t="str">
            <v>MPOI</v>
          </cell>
          <cell r="AJ17" t="str">
            <v>A760</v>
          </cell>
          <cell r="AK17" t="str">
            <v>A3613</v>
          </cell>
          <cell r="AL17" t="str">
            <v>HA1</v>
          </cell>
          <cell r="AM17">
            <v>8896.4699999999993</v>
          </cell>
          <cell r="AN17">
            <v>-5335.4199999999992</v>
          </cell>
          <cell r="BM17"/>
          <cell r="BN17" t="str">
            <v>MPOI Total</v>
          </cell>
          <cell r="BS17">
            <v>125.88</v>
          </cell>
          <cell r="BT17">
            <v>128.34</v>
          </cell>
        </row>
        <row r="18">
          <cell r="A18" t="str">
            <v>A3611EK</v>
          </cell>
          <cell r="B18" t="str">
            <v>MPOI</v>
          </cell>
          <cell r="C18" t="str">
            <v>A760</v>
          </cell>
          <cell r="D18" t="str">
            <v>A3611</v>
          </cell>
          <cell r="E18" t="str">
            <v>E</v>
          </cell>
          <cell r="F18" t="str">
            <v>EK</v>
          </cell>
          <cell r="H18">
            <v>560</v>
          </cell>
          <cell r="AH18" t="str">
            <v>A3613MM1</v>
          </cell>
          <cell r="AI18" t="str">
            <v>MPOI</v>
          </cell>
          <cell r="AJ18" t="str">
            <v>A760</v>
          </cell>
          <cell r="AK18" t="str">
            <v>A3613</v>
          </cell>
          <cell r="AL18" t="str">
            <v>MM1</v>
          </cell>
          <cell r="AM18">
            <v>60869.46</v>
          </cell>
          <cell r="AN18">
            <v>88466.540000000008</v>
          </cell>
          <cell r="BM18"/>
        </row>
        <row r="19">
          <cell r="A19" t="str">
            <v>A3611ER</v>
          </cell>
          <cell r="B19" t="str">
            <v>MPOI</v>
          </cell>
          <cell r="C19" t="str">
            <v>A760</v>
          </cell>
          <cell r="D19" t="str">
            <v>A3611</v>
          </cell>
          <cell r="E19" t="str">
            <v>E</v>
          </cell>
          <cell r="F19" t="str">
            <v>ER</v>
          </cell>
          <cell r="G19">
            <v>20000</v>
          </cell>
          <cell r="H19">
            <v>324.27</v>
          </cell>
          <cell r="AH19" t="str">
            <v>A3613WM1</v>
          </cell>
          <cell r="AI19" t="str">
            <v>MPOI</v>
          </cell>
          <cell r="AJ19" t="str">
            <v>A760</v>
          </cell>
          <cell r="AK19" t="str">
            <v>A3613</v>
          </cell>
          <cell r="AL19" t="str">
            <v>WM1</v>
          </cell>
          <cell r="AM19">
            <v>82084.580000000016</v>
          </cell>
          <cell r="AN19">
            <v>99723.710000000036</v>
          </cell>
          <cell r="BM19"/>
        </row>
        <row r="20">
          <cell r="A20" t="str">
            <v>A3611GC</v>
          </cell>
          <cell r="B20" t="str">
            <v>MPOI</v>
          </cell>
          <cell r="C20" t="str">
            <v>A760</v>
          </cell>
          <cell r="D20" t="str">
            <v>A3611</v>
          </cell>
          <cell r="E20" t="str">
            <v>G</v>
          </cell>
          <cell r="F20" t="str">
            <v>GC</v>
          </cell>
          <cell r="H20">
            <v>54.58</v>
          </cell>
          <cell r="AH20" t="str">
            <v>A3614HA1</v>
          </cell>
          <cell r="AI20" t="str">
            <v>MPOI</v>
          </cell>
          <cell r="AJ20" t="str">
            <v>A760</v>
          </cell>
          <cell r="AK20" t="str">
            <v>A3614</v>
          </cell>
          <cell r="AL20" t="str">
            <v>HA1</v>
          </cell>
          <cell r="AM20">
            <v>246.33999999999997</v>
          </cell>
          <cell r="AN20">
            <v>-246.33999999999997</v>
          </cell>
          <cell r="BM20"/>
        </row>
        <row r="21">
          <cell r="A21" t="str">
            <v>A3611GD</v>
          </cell>
          <cell r="B21" t="str">
            <v>MPOI</v>
          </cell>
          <cell r="C21" t="str">
            <v>A760</v>
          </cell>
          <cell r="D21" t="str">
            <v>A3611</v>
          </cell>
          <cell r="E21" t="str">
            <v>G</v>
          </cell>
          <cell r="F21" t="str">
            <v>GD</v>
          </cell>
          <cell r="H21">
            <v>12</v>
          </cell>
          <cell r="AH21" t="str">
            <v>A3614MM1</v>
          </cell>
          <cell r="AI21" t="str">
            <v>MPOI</v>
          </cell>
          <cell r="AJ21" t="str">
            <v>A760</v>
          </cell>
          <cell r="AK21" t="str">
            <v>A3614</v>
          </cell>
          <cell r="AL21" t="str">
            <v>MM1</v>
          </cell>
          <cell r="AM21">
            <v>310.27999999999895</v>
          </cell>
          <cell r="AN21">
            <v>8.7800000000002854</v>
          </cell>
          <cell r="BM21"/>
        </row>
        <row r="22">
          <cell r="A22" t="str">
            <v>A3611GF</v>
          </cell>
          <cell r="B22" t="str">
            <v>MPOI</v>
          </cell>
          <cell r="C22" t="str">
            <v>A760</v>
          </cell>
          <cell r="D22" t="str">
            <v>A3611</v>
          </cell>
          <cell r="E22" t="str">
            <v>G</v>
          </cell>
          <cell r="F22" t="str">
            <v>GF</v>
          </cell>
          <cell r="H22">
            <v>319.45999999999992</v>
          </cell>
          <cell r="AH22" t="str">
            <v>A3614WM1</v>
          </cell>
          <cell r="AI22" t="str">
            <v>MPOI</v>
          </cell>
          <cell r="AJ22" t="str">
            <v>A760</v>
          </cell>
          <cell r="AK22" t="str">
            <v>A3614</v>
          </cell>
          <cell r="AL22" t="str">
            <v>WM1</v>
          </cell>
          <cell r="AM22">
            <v>356.37999999999994</v>
          </cell>
          <cell r="AN22">
            <v>-218.94</v>
          </cell>
          <cell r="BM22"/>
        </row>
        <row r="23">
          <cell r="A23" t="str">
            <v>A3612AA</v>
          </cell>
          <cell r="B23" t="str">
            <v>MPOI</v>
          </cell>
          <cell r="C23" t="str">
            <v>A760</v>
          </cell>
          <cell r="D23" t="str">
            <v>A3612</v>
          </cell>
          <cell r="E23" t="str">
            <v>A</v>
          </cell>
          <cell r="F23" t="str">
            <v>AA</v>
          </cell>
          <cell r="G23">
            <v>96558</v>
          </cell>
          <cell r="H23">
            <v>94437.71000000005</v>
          </cell>
          <cell r="AH23" t="str">
            <v>A3615531</v>
          </cell>
          <cell r="AI23" t="str">
            <v>MPOI</v>
          </cell>
          <cell r="AJ23" t="str">
            <v>A760</v>
          </cell>
          <cell r="AK23" t="str">
            <v>A3615</v>
          </cell>
          <cell r="AL23" t="str">
            <v>531</v>
          </cell>
          <cell r="AM23">
            <v>9228.25</v>
          </cell>
          <cell r="AN23">
            <v>16018.12</v>
          </cell>
          <cell r="BM23"/>
        </row>
        <row r="24">
          <cell r="A24" t="str">
            <v>A3612BA</v>
          </cell>
          <cell r="B24" t="str">
            <v>MPOI</v>
          </cell>
          <cell r="C24" t="str">
            <v>A760</v>
          </cell>
          <cell r="D24" t="str">
            <v>A3612</v>
          </cell>
          <cell r="E24" t="str">
            <v>B</v>
          </cell>
          <cell r="F24" t="str">
            <v>BA</v>
          </cell>
          <cell r="G24">
            <v>5729.8300000000008</v>
          </cell>
          <cell r="H24">
            <v>5679.0600000000013</v>
          </cell>
          <cell r="AH24" t="str">
            <v>A3615HA1</v>
          </cell>
          <cell r="AI24" t="str">
            <v>MPOI</v>
          </cell>
          <cell r="AJ24" t="str">
            <v>A760</v>
          </cell>
          <cell r="AK24" t="str">
            <v>A3615</v>
          </cell>
          <cell r="AL24" t="str">
            <v>HA1</v>
          </cell>
          <cell r="AM24">
            <v>4102.7</v>
          </cell>
          <cell r="AN24">
            <v>-4102.6999999999989</v>
          </cell>
          <cell r="BM24"/>
        </row>
        <row r="25">
          <cell r="A25" t="str">
            <v>A3612BB</v>
          </cell>
          <cell r="B25" t="str">
            <v>MPOI</v>
          </cell>
          <cell r="C25" t="str">
            <v>A760</v>
          </cell>
          <cell r="D25" t="str">
            <v>A3612</v>
          </cell>
          <cell r="E25" t="str">
            <v>B</v>
          </cell>
          <cell r="F25" t="str">
            <v>BB</v>
          </cell>
          <cell r="G25">
            <v>12262.839999999997</v>
          </cell>
          <cell r="H25">
            <v>11993.560000000001</v>
          </cell>
          <cell r="AH25" t="str">
            <v>A3615MM1</v>
          </cell>
          <cell r="AI25" t="str">
            <v>MPOI</v>
          </cell>
          <cell r="AJ25" t="str">
            <v>A760</v>
          </cell>
          <cell r="AK25" t="str">
            <v>A3615</v>
          </cell>
          <cell r="AL25" t="str">
            <v>MM1</v>
          </cell>
          <cell r="AM25">
            <v>111570.20999999998</v>
          </cell>
          <cell r="AN25">
            <v>110856.63999999993</v>
          </cell>
          <cell r="BM25"/>
        </row>
        <row r="26">
          <cell r="A26" t="str">
            <v>A3612BC</v>
          </cell>
          <cell r="B26" t="str">
            <v>MPOI</v>
          </cell>
          <cell r="C26" t="str">
            <v>A760</v>
          </cell>
          <cell r="D26" t="str">
            <v>A3612</v>
          </cell>
          <cell r="E26" t="str">
            <v>B</v>
          </cell>
          <cell r="F26" t="str">
            <v>BC</v>
          </cell>
          <cell r="G26">
            <v>597.03</v>
          </cell>
          <cell r="H26">
            <v>604.52</v>
          </cell>
          <cell r="AH26" t="str">
            <v>A3615WM1</v>
          </cell>
          <cell r="AI26" t="str">
            <v>MPOI</v>
          </cell>
          <cell r="AJ26" t="str">
            <v>A760</v>
          </cell>
          <cell r="AK26" t="str">
            <v>A3615</v>
          </cell>
          <cell r="AL26" t="str">
            <v>WM1</v>
          </cell>
          <cell r="AM26">
            <v>116408.96999999997</v>
          </cell>
          <cell r="AN26">
            <v>118471.32000000004</v>
          </cell>
          <cell r="BM26"/>
        </row>
        <row r="27">
          <cell r="A27" t="str">
            <v>A3612BD</v>
          </cell>
          <cell r="B27" t="str">
            <v>MPOI</v>
          </cell>
          <cell r="C27" t="str">
            <v>A760</v>
          </cell>
          <cell r="D27" t="str">
            <v>A3612</v>
          </cell>
          <cell r="E27" t="str">
            <v>B</v>
          </cell>
          <cell r="F27" t="str">
            <v>BD</v>
          </cell>
          <cell r="G27">
            <v>2739</v>
          </cell>
          <cell r="H27">
            <v>17803.5</v>
          </cell>
          <cell r="AH27" t="str">
            <v>A3617HA1</v>
          </cell>
          <cell r="AI27" t="str">
            <v>MPOI</v>
          </cell>
          <cell r="AJ27" t="str">
            <v>A760</v>
          </cell>
          <cell r="AK27" t="str">
            <v>A3617</v>
          </cell>
          <cell r="AL27" t="str">
            <v>HA1</v>
          </cell>
          <cell r="AM27">
            <v>2354.1200000000003</v>
          </cell>
          <cell r="AN27">
            <v>-2354.1200000000003</v>
          </cell>
          <cell r="BM27"/>
        </row>
        <row r="28">
          <cell r="A28" t="str">
            <v>A3612BE</v>
          </cell>
          <cell r="B28" t="str">
            <v>MPOI</v>
          </cell>
          <cell r="C28" t="str">
            <v>A760</v>
          </cell>
          <cell r="D28" t="str">
            <v>A3612</v>
          </cell>
          <cell r="E28" t="str">
            <v>B</v>
          </cell>
          <cell r="F28" t="str">
            <v>BE</v>
          </cell>
          <cell r="G28">
            <v>24</v>
          </cell>
          <cell r="H28">
            <v>28.000000000000004</v>
          </cell>
          <cell r="AH28" t="str">
            <v>A3617MM1</v>
          </cell>
          <cell r="AI28" t="str">
            <v>MPOI</v>
          </cell>
          <cell r="AJ28" t="str">
            <v>A760</v>
          </cell>
          <cell r="AK28" t="str">
            <v>A3617</v>
          </cell>
          <cell r="AL28" t="str">
            <v>MM1</v>
          </cell>
          <cell r="AM28">
            <v>48694.549999999967</v>
          </cell>
          <cell r="AN28">
            <v>53340.270000000019</v>
          </cell>
          <cell r="BM28"/>
        </row>
        <row r="29">
          <cell r="A29" t="str">
            <v>A3612BH</v>
          </cell>
          <cell r="B29" t="str">
            <v>MPOI</v>
          </cell>
          <cell r="C29" t="str">
            <v>A760</v>
          </cell>
          <cell r="D29" t="str">
            <v>A3612</v>
          </cell>
          <cell r="E29" t="str">
            <v>B</v>
          </cell>
          <cell r="F29" t="str">
            <v>BH</v>
          </cell>
          <cell r="G29">
            <v>1340.02</v>
          </cell>
          <cell r="H29">
            <v>1328.1799999999994</v>
          </cell>
          <cell r="AH29" t="str">
            <v>A3617WM1</v>
          </cell>
          <cell r="AI29" t="str">
            <v>MPOI</v>
          </cell>
          <cell r="AJ29" t="str">
            <v>A760</v>
          </cell>
          <cell r="AK29" t="str">
            <v>A3617</v>
          </cell>
          <cell r="AL29" t="str">
            <v>WM1</v>
          </cell>
          <cell r="AM29">
            <v>51357.100000000013</v>
          </cell>
          <cell r="AN29">
            <v>54909.990000000013</v>
          </cell>
          <cell r="BM29"/>
        </row>
        <row r="30">
          <cell r="A30" t="str">
            <v>A3612EG</v>
          </cell>
          <cell r="B30" t="str">
            <v>MPOI</v>
          </cell>
          <cell r="C30" t="str">
            <v>A760</v>
          </cell>
          <cell r="D30" t="str">
            <v>A3612</v>
          </cell>
          <cell r="E30" t="str">
            <v>E</v>
          </cell>
          <cell r="F30" t="str">
            <v>EG</v>
          </cell>
          <cell r="G30">
            <v>380</v>
          </cell>
          <cell r="H30">
            <v>95</v>
          </cell>
          <cell r="AH30" t="str">
            <v>A3618HA1</v>
          </cell>
          <cell r="AI30" t="str">
            <v>MPOI</v>
          </cell>
          <cell r="AJ30" t="str">
            <v>A760</v>
          </cell>
          <cell r="AK30" t="str">
            <v>A3618</v>
          </cell>
          <cell r="AL30" t="str">
            <v>HA1</v>
          </cell>
          <cell r="AM30">
            <v>2757.0499999999997</v>
          </cell>
          <cell r="AN30">
            <v>-2757.0500000000006</v>
          </cell>
          <cell r="BM30"/>
        </row>
        <row r="31">
          <cell r="A31" t="str">
            <v>A3612GA</v>
          </cell>
          <cell r="B31" t="str">
            <v>MPOI</v>
          </cell>
          <cell r="C31" t="str">
            <v>A760</v>
          </cell>
          <cell r="D31" t="str">
            <v>A3612</v>
          </cell>
          <cell r="E31" t="str">
            <v>G</v>
          </cell>
          <cell r="F31" t="str">
            <v>GA</v>
          </cell>
          <cell r="H31">
            <v>109.99999999999999</v>
          </cell>
          <cell r="AH31" t="str">
            <v>A3618MM1</v>
          </cell>
          <cell r="AI31" t="str">
            <v>MPOI</v>
          </cell>
          <cell r="AJ31" t="str">
            <v>A760</v>
          </cell>
          <cell r="AK31" t="str">
            <v>A3618</v>
          </cell>
          <cell r="AL31" t="str">
            <v>MM1</v>
          </cell>
          <cell r="AM31">
            <v>22063.259999999984</v>
          </cell>
          <cell r="AN31">
            <v>32671.079999999987</v>
          </cell>
          <cell r="BM31"/>
        </row>
        <row r="32">
          <cell r="A32" t="str">
            <v>A3613AA</v>
          </cell>
          <cell r="B32" t="str">
            <v>MPOI</v>
          </cell>
          <cell r="C32" t="str">
            <v>A760</v>
          </cell>
          <cell r="D32" t="str">
            <v>A3613</v>
          </cell>
          <cell r="E32" t="str">
            <v>A</v>
          </cell>
          <cell r="F32" t="str">
            <v>AA</v>
          </cell>
          <cell r="G32">
            <v>72144</v>
          </cell>
          <cell r="H32">
            <v>82397</v>
          </cell>
          <cell r="AH32" t="str">
            <v>A3618WM1</v>
          </cell>
          <cell r="AI32" t="str">
            <v>MPOI</v>
          </cell>
          <cell r="AJ32" t="str">
            <v>A760</v>
          </cell>
          <cell r="AK32" t="str">
            <v>A3618</v>
          </cell>
          <cell r="AL32" t="str">
            <v>WM1</v>
          </cell>
          <cell r="AM32">
            <v>66218.699999999983</v>
          </cell>
          <cell r="AN32">
            <v>63130.749999999985</v>
          </cell>
          <cell r="BM32"/>
        </row>
        <row r="33">
          <cell r="A33" t="str">
            <v>A3613BA</v>
          </cell>
          <cell r="B33" t="str">
            <v>MPOI</v>
          </cell>
          <cell r="C33" t="str">
            <v>A760</v>
          </cell>
          <cell r="D33" t="str">
            <v>A3613</v>
          </cell>
          <cell r="E33" t="str">
            <v>B</v>
          </cell>
          <cell r="F33" t="str">
            <v>BA</v>
          </cell>
          <cell r="G33">
            <v>4360.2300000000014</v>
          </cell>
          <cell r="H33">
            <v>4781.3799999999992</v>
          </cell>
          <cell r="AH33" t="str">
            <v>A36191G1</v>
          </cell>
          <cell r="AI33" t="str">
            <v>MPOI</v>
          </cell>
          <cell r="AJ33" t="str">
            <v>A760</v>
          </cell>
          <cell r="AK33" t="str">
            <v>A3619</v>
          </cell>
          <cell r="AL33" t="str">
            <v>1G1</v>
          </cell>
          <cell r="AM33">
            <v>220110.92999999996</v>
          </cell>
          <cell r="AN33">
            <v>272610.18000000005</v>
          </cell>
          <cell r="BM33"/>
        </row>
        <row r="34">
          <cell r="A34" t="str">
            <v>A3613BB</v>
          </cell>
          <cell r="B34" t="str">
            <v>MPOI</v>
          </cell>
          <cell r="C34" t="str">
            <v>A760</v>
          </cell>
          <cell r="D34" t="str">
            <v>A3613</v>
          </cell>
          <cell r="E34" t="str">
            <v>B</v>
          </cell>
          <cell r="F34" t="str">
            <v>BB</v>
          </cell>
          <cell r="G34">
            <v>9162.32</v>
          </cell>
          <cell r="H34">
            <v>10253.240000000002</v>
          </cell>
          <cell r="AH34" t="str">
            <v>A3619MM1</v>
          </cell>
          <cell r="AI34" t="str">
            <v>MPOI</v>
          </cell>
          <cell r="AJ34" t="str">
            <v>A760</v>
          </cell>
          <cell r="AK34" t="str">
            <v>A3619</v>
          </cell>
          <cell r="AL34" t="str">
            <v>MM1</v>
          </cell>
          <cell r="AM34">
            <v>1990.54</v>
          </cell>
          <cell r="AN34">
            <v>5128.7500000000027</v>
          </cell>
          <cell r="BM34"/>
        </row>
        <row r="35">
          <cell r="A35" t="str">
            <v>A3613BC</v>
          </cell>
          <cell r="B35" t="str">
            <v>MPOI</v>
          </cell>
          <cell r="C35" t="str">
            <v>A760</v>
          </cell>
          <cell r="D35" t="str">
            <v>A3613</v>
          </cell>
          <cell r="E35" t="str">
            <v>B</v>
          </cell>
          <cell r="F35" t="str">
            <v>BC</v>
          </cell>
          <cell r="G35">
            <v>525.65</v>
          </cell>
          <cell r="H35">
            <v>604.5200000000001</v>
          </cell>
          <cell r="AH35" t="str">
            <v>A3619WM1</v>
          </cell>
          <cell r="AI35" t="str">
            <v>MPOI</v>
          </cell>
          <cell r="AJ35" t="str">
            <v>A760</v>
          </cell>
          <cell r="AK35" t="str">
            <v>A3619</v>
          </cell>
          <cell r="AL35" t="str">
            <v>WM1</v>
          </cell>
          <cell r="AM35">
            <v>333068.71000000002</v>
          </cell>
          <cell r="AN35">
            <v>286728.7899999998</v>
          </cell>
          <cell r="BM35"/>
        </row>
        <row r="36">
          <cell r="A36" t="str">
            <v>A3613BD</v>
          </cell>
          <cell r="B36" t="str">
            <v>MPOI</v>
          </cell>
          <cell r="C36" t="str">
            <v>A760</v>
          </cell>
          <cell r="D36" t="str">
            <v>A3613</v>
          </cell>
          <cell r="E36" t="str">
            <v>B</v>
          </cell>
          <cell r="F36" t="str">
            <v>BD</v>
          </cell>
          <cell r="G36">
            <v>21911.999999999993</v>
          </cell>
          <cell r="H36">
            <v>6390.9999999999991</v>
          </cell>
          <cell r="AH36" t="str">
            <v>A5617MM1</v>
          </cell>
          <cell r="AI36" t="str">
            <v>MPOI</v>
          </cell>
          <cell r="AJ36" t="str">
            <v>A760</v>
          </cell>
          <cell r="AK36" t="str">
            <v>A5617</v>
          </cell>
          <cell r="AL36" t="str">
            <v>MM1</v>
          </cell>
          <cell r="AN36">
            <v>413.86</v>
          </cell>
          <cell r="BM36"/>
        </row>
        <row r="37">
          <cell r="A37" t="str">
            <v>A3613BE</v>
          </cell>
          <cell r="B37" t="str">
            <v>MPOI</v>
          </cell>
          <cell r="C37" t="str">
            <v>A760</v>
          </cell>
          <cell r="D37" t="str">
            <v>A3613</v>
          </cell>
          <cell r="E37" t="str">
            <v>B</v>
          </cell>
          <cell r="F37" t="str">
            <v>BE</v>
          </cell>
          <cell r="G37">
            <v>-11.999999999999998</v>
          </cell>
          <cell r="H37">
            <v>39.999999999999986</v>
          </cell>
          <cell r="AH37"/>
          <cell r="AI37" t="str">
            <v>MPOI Total</v>
          </cell>
          <cell r="AM37">
            <v>1336255.5699999998</v>
          </cell>
          <cell r="AN37">
            <v>1378727.63</v>
          </cell>
          <cell r="BM37"/>
        </row>
        <row r="38">
          <cell r="A38" t="str">
            <v>A3613BH</v>
          </cell>
          <cell r="B38" t="str">
            <v>MPOI</v>
          </cell>
          <cell r="C38" t="str">
            <v>A760</v>
          </cell>
          <cell r="D38" t="str">
            <v>A3613</v>
          </cell>
          <cell r="E38" t="str">
            <v>B</v>
          </cell>
          <cell r="F38" t="str">
            <v>BH</v>
          </cell>
          <cell r="G38">
            <v>1019.73</v>
          </cell>
          <cell r="H38">
            <v>1118.2300000000007</v>
          </cell>
          <cell r="AH38"/>
          <cell r="BM38"/>
        </row>
        <row r="39">
          <cell r="A39" t="str">
            <v>A3613CA</v>
          </cell>
          <cell r="B39" t="str">
            <v>MPOI</v>
          </cell>
          <cell r="C39" t="str">
            <v>A760</v>
          </cell>
          <cell r="D39" t="str">
            <v>A3613</v>
          </cell>
          <cell r="E39" t="str">
            <v>C</v>
          </cell>
          <cell r="F39" t="str">
            <v>CA</v>
          </cell>
          <cell r="G39">
            <v>42053.580000000009</v>
          </cell>
          <cell r="H39">
            <v>42053.58</v>
          </cell>
          <cell r="AH39"/>
          <cell r="BM39"/>
        </row>
        <row r="40">
          <cell r="A40" t="str">
            <v>A3613EB</v>
          </cell>
          <cell r="B40" t="str">
            <v>MPOI</v>
          </cell>
          <cell r="C40" t="str">
            <v>A760</v>
          </cell>
          <cell r="D40" t="str">
            <v>A3613</v>
          </cell>
          <cell r="E40" t="str">
            <v>E</v>
          </cell>
          <cell r="F40" t="str">
            <v>EB</v>
          </cell>
          <cell r="G40">
            <v>685.00000000000011</v>
          </cell>
          <cell r="AH40"/>
          <cell r="BM40"/>
        </row>
        <row r="41">
          <cell r="A41" t="str">
            <v>A3613EF</v>
          </cell>
          <cell r="B41" t="str">
            <v>MPOI</v>
          </cell>
          <cell r="C41" t="str">
            <v>A760</v>
          </cell>
          <cell r="D41" t="str">
            <v>A3613</v>
          </cell>
          <cell r="E41" t="str">
            <v>E</v>
          </cell>
          <cell r="F41" t="str">
            <v>EF</v>
          </cell>
          <cell r="H41">
            <v>9073.26</v>
          </cell>
          <cell r="AH41"/>
          <cell r="BM41"/>
        </row>
        <row r="42">
          <cell r="A42" t="str">
            <v>A3613EG</v>
          </cell>
          <cell r="B42" t="str">
            <v>MPOI</v>
          </cell>
          <cell r="C42" t="str">
            <v>A760</v>
          </cell>
          <cell r="D42" t="str">
            <v>A3613</v>
          </cell>
          <cell r="E42" t="str">
            <v>E</v>
          </cell>
          <cell r="F42" t="str">
            <v>EG</v>
          </cell>
          <cell r="H42">
            <v>380</v>
          </cell>
          <cell r="AH42"/>
          <cell r="BM42"/>
        </row>
        <row r="43">
          <cell r="A43" t="str">
            <v>A3613EK</v>
          </cell>
          <cell r="B43" t="str">
            <v>MPOI</v>
          </cell>
          <cell r="C43" t="str">
            <v>A760</v>
          </cell>
          <cell r="D43" t="str">
            <v>A3613</v>
          </cell>
          <cell r="E43" t="str">
            <v>E</v>
          </cell>
          <cell r="F43" t="str">
            <v>EK</v>
          </cell>
          <cell r="H43">
            <v>25762.62</v>
          </cell>
          <cell r="AH43"/>
          <cell r="BM43"/>
        </row>
        <row r="44">
          <cell r="A44" t="str">
            <v>A3614AA</v>
          </cell>
          <cell r="B44" t="str">
            <v>MPOI</v>
          </cell>
          <cell r="C44" t="str">
            <v>A760</v>
          </cell>
          <cell r="D44" t="str">
            <v>A3614</v>
          </cell>
          <cell r="E44" t="str">
            <v>A</v>
          </cell>
          <cell r="F44" t="str">
            <v>AA</v>
          </cell>
          <cell r="G44">
            <v>0</v>
          </cell>
          <cell r="H44">
            <v>-6.8212102632969618E-13</v>
          </cell>
          <cell r="AH44"/>
          <cell r="BM44"/>
        </row>
        <row r="45">
          <cell r="A45" t="str">
            <v>A3614BA</v>
          </cell>
          <cell r="B45" t="str">
            <v>MPOI</v>
          </cell>
          <cell r="C45" t="str">
            <v>A760</v>
          </cell>
          <cell r="D45" t="str">
            <v>A3614</v>
          </cell>
          <cell r="E45" t="str">
            <v>B</v>
          </cell>
          <cell r="F45" t="str">
            <v>BA</v>
          </cell>
          <cell r="G45">
            <v>2.8421709430404007E-14</v>
          </cell>
          <cell r="H45">
            <v>0</v>
          </cell>
          <cell r="AH45"/>
          <cell r="BM45"/>
        </row>
        <row r="46">
          <cell r="A46" t="str">
            <v>A3614BB</v>
          </cell>
          <cell r="B46" t="str">
            <v>MPOI</v>
          </cell>
          <cell r="C46" t="str">
            <v>A760</v>
          </cell>
          <cell r="D46" t="str">
            <v>A3614</v>
          </cell>
          <cell r="E46" t="str">
            <v>B</v>
          </cell>
          <cell r="F46" t="str">
            <v>BB</v>
          </cell>
          <cell r="G46">
            <v>-5.6843418860808015E-14</v>
          </cell>
          <cell r="H46">
            <v>5.6843418860808015E-14</v>
          </cell>
          <cell r="AH46"/>
          <cell r="BM46"/>
        </row>
        <row r="47">
          <cell r="A47" t="str">
            <v>A3614BC</v>
          </cell>
          <cell r="B47" t="str">
            <v>MPOI</v>
          </cell>
          <cell r="C47" t="str">
            <v>A760</v>
          </cell>
          <cell r="D47" t="str">
            <v>A3614</v>
          </cell>
          <cell r="E47" t="str">
            <v>B</v>
          </cell>
          <cell r="F47" t="str">
            <v>BC</v>
          </cell>
          <cell r="G47">
            <v>-1.5629858518551032E-15</v>
          </cell>
          <cell r="H47">
            <v>0</v>
          </cell>
          <cell r="AH47"/>
          <cell r="BM47"/>
        </row>
        <row r="48">
          <cell r="A48" t="str">
            <v>A3614BD</v>
          </cell>
          <cell r="B48" t="str">
            <v>MPOI</v>
          </cell>
          <cell r="C48" t="str">
            <v>A760</v>
          </cell>
          <cell r="D48" t="str">
            <v>A3614</v>
          </cell>
          <cell r="E48" t="str">
            <v>B</v>
          </cell>
          <cell r="F48" t="str">
            <v>BD</v>
          </cell>
          <cell r="G48">
            <v>913</v>
          </cell>
          <cell r="H48">
            <v>-456.50000000000011</v>
          </cell>
          <cell r="AH48"/>
          <cell r="BM48"/>
        </row>
        <row r="49">
          <cell r="A49" t="str">
            <v>A3614BH</v>
          </cell>
          <cell r="B49" t="str">
            <v>MPOI</v>
          </cell>
          <cell r="C49" t="str">
            <v>A760</v>
          </cell>
          <cell r="D49" t="str">
            <v>A3614</v>
          </cell>
          <cell r="E49" t="str">
            <v>B</v>
          </cell>
          <cell r="F49" t="str">
            <v>BH</v>
          </cell>
          <cell r="G49">
            <v>0</v>
          </cell>
          <cell r="H49">
            <v>0</v>
          </cell>
          <cell r="AH49"/>
          <cell r="BM49"/>
        </row>
        <row r="50">
          <cell r="A50" t="str">
            <v>A3615AA</v>
          </cell>
          <cell r="B50" t="str">
            <v>MPOI</v>
          </cell>
          <cell r="C50" t="str">
            <v>A760</v>
          </cell>
          <cell r="D50" t="str">
            <v>A3615</v>
          </cell>
          <cell r="E50" t="str">
            <v>A</v>
          </cell>
          <cell r="F50" t="str">
            <v>AA</v>
          </cell>
          <cell r="G50">
            <v>126175.99999999997</v>
          </cell>
          <cell r="H50">
            <v>126176.00000000006</v>
          </cell>
          <cell r="AH50"/>
          <cell r="BM50"/>
        </row>
        <row r="51">
          <cell r="A51" t="str">
            <v>A3615BA</v>
          </cell>
          <cell r="B51" t="str">
            <v>MPOI</v>
          </cell>
          <cell r="C51" t="str">
            <v>A760</v>
          </cell>
          <cell r="D51" t="str">
            <v>A3615</v>
          </cell>
          <cell r="E51" t="str">
            <v>B</v>
          </cell>
          <cell r="F51" t="str">
            <v>BA</v>
          </cell>
          <cell r="G51">
            <v>7553.59</v>
          </cell>
          <cell r="H51">
            <v>7553.4299999999985</v>
          </cell>
          <cell r="AH51"/>
          <cell r="BM51"/>
        </row>
        <row r="52">
          <cell r="A52" t="str">
            <v>A3615BB</v>
          </cell>
          <cell r="B52" t="str">
            <v>MPOI</v>
          </cell>
          <cell r="C52" t="str">
            <v>A760</v>
          </cell>
          <cell r="D52" t="str">
            <v>A3615</v>
          </cell>
          <cell r="E52" t="str">
            <v>B</v>
          </cell>
          <cell r="F52" t="str">
            <v>BB</v>
          </cell>
          <cell r="G52">
            <v>16024.400000000001</v>
          </cell>
          <cell r="H52">
            <v>16024.399999999996</v>
          </cell>
          <cell r="AH52"/>
          <cell r="BM52"/>
        </row>
        <row r="53">
          <cell r="A53" t="str">
            <v>A3615BC</v>
          </cell>
          <cell r="B53" t="str">
            <v>MPOI</v>
          </cell>
          <cell r="C53" t="str">
            <v>A760</v>
          </cell>
          <cell r="D53" t="str">
            <v>A3615</v>
          </cell>
          <cell r="E53" t="str">
            <v>B</v>
          </cell>
          <cell r="F53" t="str">
            <v>BC</v>
          </cell>
          <cell r="G53">
            <v>949.96</v>
          </cell>
          <cell r="H53">
            <v>949.96000000000038</v>
          </cell>
          <cell r="AH53"/>
          <cell r="BM53"/>
        </row>
        <row r="54">
          <cell r="A54" t="str">
            <v>A3615BD</v>
          </cell>
          <cell r="B54" t="str">
            <v>MPOI</v>
          </cell>
          <cell r="C54" t="str">
            <v>A760</v>
          </cell>
          <cell r="D54" t="str">
            <v>A3615</v>
          </cell>
          <cell r="E54" t="str">
            <v>B</v>
          </cell>
          <cell r="F54" t="str">
            <v>BD</v>
          </cell>
          <cell r="G54">
            <v>19173.000000000007</v>
          </cell>
          <cell r="H54">
            <v>20542.500000000004</v>
          </cell>
          <cell r="AH54"/>
          <cell r="BM54"/>
        </row>
        <row r="55">
          <cell r="A55" t="str">
            <v>A3615BE</v>
          </cell>
          <cell r="B55" t="str">
            <v>MPOI</v>
          </cell>
          <cell r="C55" t="str">
            <v>A760</v>
          </cell>
          <cell r="D55" t="str">
            <v>A3615</v>
          </cell>
          <cell r="E55" t="str">
            <v>B</v>
          </cell>
          <cell r="F55" t="str">
            <v>BE</v>
          </cell>
          <cell r="G55">
            <v>0</v>
          </cell>
          <cell r="H55">
            <v>35.999999999999993</v>
          </cell>
          <cell r="AH55"/>
          <cell r="BM55"/>
        </row>
        <row r="56">
          <cell r="A56" t="str">
            <v>A3615BH</v>
          </cell>
          <cell r="B56" t="str">
            <v>MPOI</v>
          </cell>
          <cell r="C56" t="str">
            <v>A760</v>
          </cell>
          <cell r="D56" t="str">
            <v>A3615</v>
          </cell>
          <cell r="E56" t="str">
            <v>B</v>
          </cell>
          <cell r="F56" t="str">
            <v>BH</v>
          </cell>
          <cell r="G56">
            <v>1766.5200000000004</v>
          </cell>
          <cell r="H56">
            <v>1766.5100000000002</v>
          </cell>
          <cell r="AH56"/>
          <cell r="BM56"/>
        </row>
        <row r="57">
          <cell r="A57" t="str">
            <v>A3615EA</v>
          </cell>
          <cell r="B57" t="str">
            <v>MPOI</v>
          </cell>
          <cell r="C57" t="str">
            <v>A760</v>
          </cell>
          <cell r="D57" t="str">
            <v>A3615</v>
          </cell>
          <cell r="E57" t="str">
            <v>E</v>
          </cell>
          <cell r="F57" t="str">
            <v>EA</v>
          </cell>
          <cell r="H57">
            <v>28.37</v>
          </cell>
          <cell r="AH57"/>
          <cell r="BM57"/>
        </row>
        <row r="58">
          <cell r="A58" t="str">
            <v>A3615EG</v>
          </cell>
          <cell r="B58" t="str">
            <v>MPOI</v>
          </cell>
          <cell r="C58" t="str">
            <v>A760</v>
          </cell>
          <cell r="D58" t="str">
            <v>A3615</v>
          </cell>
          <cell r="E58" t="str">
            <v>E</v>
          </cell>
          <cell r="F58" t="str">
            <v>EG</v>
          </cell>
          <cell r="H58">
            <v>135</v>
          </cell>
          <cell r="AH58"/>
          <cell r="BM58"/>
        </row>
        <row r="59">
          <cell r="A59" t="str">
            <v>A3615EH</v>
          </cell>
          <cell r="B59" t="str">
            <v>MPOI</v>
          </cell>
          <cell r="C59" t="str">
            <v>A760</v>
          </cell>
          <cell r="D59" t="str">
            <v>A3615</v>
          </cell>
          <cell r="E59" t="str">
            <v>E</v>
          </cell>
          <cell r="F59" t="str">
            <v>EH</v>
          </cell>
          <cell r="H59">
            <v>121</v>
          </cell>
          <cell r="AH59"/>
        </row>
        <row r="60">
          <cell r="A60" t="str">
            <v>A3615ER</v>
          </cell>
          <cell r="B60" t="str">
            <v>MPOI</v>
          </cell>
          <cell r="C60" t="str">
            <v>A760</v>
          </cell>
          <cell r="D60" t="str">
            <v>A3615</v>
          </cell>
          <cell r="E60" t="str">
            <v>E</v>
          </cell>
          <cell r="F60" t="str">
            <v>ER</v>
          </cell>
          <cell r="G60">
            <v>69666.66</v>
          </cell>
          <cell r="H60">
            <v>66856.260000000009</v>
          </cell>
          <cell r="AH60"/>
        </row>
        <row r="61">
          <cell r="A61" t="str">
            <v>A3615GA</v>
          </cell>
          <cell r="B61" t="str">
            <v>MPOI</v>
          </cell>
          <cell r="C61" t="str">
            <v>A760</v>
          </cell>
          <cell r="D61" t="str">
            <v>A3615</v>
          </cell>
          <cell r="E61" t="str">
            <v>G</v>
          </cell>
          <cell r="F61" t="str">
            <v>GA</v>
          </cell>
          <cell r="H61">
            <v>476.32</v>
          </cell>
          <cell r="AH61"/>
        </row>
        <row r="62">
          <cell r="A62" t="str">
            <v>A3615GB</v>
          </cell>
          <cell r="B62" t="str">
            <v>MPOI</v>
          </cell>
          <cell r="C62" t="str">
            <v>A760</v>
          </cell>
          <cell r="D62" t="str">
            <v>A3615</v>
          </cell>
          <cell r="E62" t="str">
            <v>G</v>
          </cell>
          <cell r="F62" t="str">
            <v>GB</v>
          </cell>
          <cell r="H62">
            <v>546.59999999999991</v>
          </cell>
          <cell r="AH62"/>
        </row>
        <row r="63">
          <cell r="A63" t="str">
            <v>A3615GC</v>
          </cell>
          <cell r="B63" t="str">
            <v>MPOI</v>
          </cell>
          <cell r="C63" t="str">
            <v>A760</v>
          </cell>
          <cell r="D63" t="str">
            <v>A3615</v>
          </cell>
          <cell r="E63" t="str">
            <v>G</v>
          </cell>
          <cell r="F63" t="str">
            <v>GC</v>
          </cell>
          <cell r="H63">
            <v>31.03</v>
          </cell>
          <cell r="AH63"/>
        </row>
        <row r="64">
          <cell r="A64" t="str">
            <v>A3617AA</v>
          </cell>
          <cell r="B64" t="str">
            <v>MPOI</v>
          </cell>
          <cell r="C64" t="str">
            <v>A760</v>
          </cell>
          <cell r="D64" t="str">
            <v>A3617</v>
          </cell>
          <cell r="E64" t="str">
            <v>A</v>
          </cell>
          <cell r="F64" t="str">
            <v>AA</v>
          </cell>
          <cell r="G64">
            <v>76324.000000000015</v>
          </cell>
          <cell r="H64">
            <v>76698.210000000006</v>
          </cell>
          <cell r="AH64"/>
        </row>
        <row r="65">
          <cell r="A65" t="str">
            <v>A3617BA</v>
          </cell>
          <cell r="B65" t="str">
            <v>MPOI</v>
          </cell>
          <cell r="C65" t="str">
            <v>A760</v>
          </cell>
          <cell r="D65" t="str">
            <v>A3617</v>
          </cell>
          <cell r="E65" t="str">
            <v>B</v>
          </cell>
          <cell r="F65" t="str">
            <v>BA</v>
          </cell>
          <cell r="G65">
            <v>4643.0400000000009</v>
          </cell>
          <cell r="H65">
            <v>4665.71</v>
          </cell>
          <cell r="AH65"/>
        </row>
        <row r="66">
          <cell r="A66" t="str">
            <v>A3617BB</v>
          </cell>
          <cell r="B66" t="str">
            <v>MPOI</v>
          </cell>
          <cell r="C66" t="str">
            <v>A760</v>
          </cell>
          <cell r="D66" t="str">
            <v>A3617</v>
          </cell>
          <cell r="E66" t="str">
            <v>B</v>
          </cell>
          <cell r="F66" t="str">
            <v>BB</v>
          </cell>
          <cell r="G66">
            <v>9693.15</v>
          </cell>
          <cell r="H66">
            <v>9740.6700000000037</v>
          </cell>
          <cell r="AH66"/>
        </row>
        <row r="67">
          <cell r="A67" t="str">
            <v>A3617BC</v>
          </cell>
          <cell r="B67" t="str">
            <v>MPOI</v>
          </cell>
          <cell r="C67" t="str">
            <v>A760</v>
          </cell>
          <cell r="D67" t="str">
            <v>A3617</v>
          </cell>
          <cell r="E67" t="str">
            <v>B</v>
          </cell>
          <cell r="F67" t="str">
            <v>BC</v>
          </cell>
          <cell r="G67">
            <v>548.71</v>
          </cell>
          <cell r="H67">
            <v>546.88</v>
          </cell>
          <cell r="AH67"/>
        </row>
        <row r="68">
          <cell r="A68" t="str">
            <v>A3617BD</v>
          </cell>
          <cell r="B68" t="str">
            <v>MPOI</v>
          </cell>
          <cell r="C68" t="str">
            <v>A760</v>
          </cell>
          <cell r="D68" t="str">
            <v>A3617</v>
          </cell>
          <cell r="E68" t="str">
            <v>B</v>
          </cell>
          <cell r="F68" t="str">
            <v>BD</v>
          </cell>
          <cell r="G68">
            <v>10043</v>
          </cell>
          <cell r="H68">
            <v>12782</v>
          </cell>
          <cell r="AH68"/>
        </row>
        <row r="69">
          <cell r="A69" t="str">
            <v>A3617BE</v>
          </cell>
          <cell r="B69" t="str">
            <v>MPOI</v>
          </cell>
          <cell r="C69" t="str">
            <v>A760</v>
          </cell>
          <cell r="D69" t="str">
            <v>A3617</v>
          </cell>
          <cell r="E69" t="str">
            <v>B</v>
          </cell>
          <cell r="F69" t="str">
            <v>BE</v>
          </cell>
          <cell r="G69">
            <v>67.999999999999986</v>
          </cell>
          <cell r="H69">
            <v>107.99999999999999</v>
          </cell>
          <cell r="AH69"/>
        </row>
        <row r="70">
          <cell r="A70" t="str">
            <v>A3617BH</v>
          </cell>
          <cell r="B70" t="str">
            <v>MPOI</v>
          </cell>
          <cell r="C70" t="str">
            <v>A760</v>
          </cell>
          <cell r="D70" t="str">
            <v>A3617</v>
          </cell>
          <cell r="E70" t="str">
            <v>B</v>
          </cell>
          <cell r="F70" t="str">
            <v>BH</v>
          </cell>
          <cell r="G70">
            <v>1085.8700000000001</v>
          </cell>
          <cell r="H70">
            <v>1091.1800000000003</v>
          </cell>
          <cell r="AH70"/>
        </row>
        <row r="71">
          <cell r="A71" t="str">
            <v>A3617EG</v>
          </cell>
          <cell r="B71" t="str">
            <v>MPOI</v>
          </cell>
          <cell r="C71" t="str">
            <v>A760</v>
          </cell>
          <cell r="D71" t="str">
            <v>A3617</v>
          </cell>
          <cell r="E71" t="str">
            <v>E</v>
          </cell>
          <cell r="F71" t="str">
            <v>EG</v>
          </cell>
          <cell r="H71">
            <v>95</v>
          </cell>
          <cell r="AH71"/>
        </row>
        <row r="72">
          <cell r="A72" t="str">
            <v>A3617ER</v>
          </cell>
          <cell r="B72" t="str">
            <v>MPOI</v>
          </cell>
          <cell r="C72" t="str">
            <v>A760</v>
          </cell>
          <cell r="D72" t="str">
            <v>A3617</v>
          </cell>
          <cell r="E72" t="str">
            <v>E</v>
          </cell>
          <cell r="F72" t="str">
            <v>ER</v>
          </cell>
          <cell r="H72">
            <v>20</v>
          </cell>
          <cell r="AH72"/>
        </row>
        <row r="73">
          <cell r="A73" t="str">
            <v>A3617GA</v>
          </cell>
          <cell r="B73" t="str">
            <v>MPOI</v>
          </cell>
          <cell r="C73" t="str">
            <v>A760</v>
          </cell>
          <cell r="D73" t="str">
            <v>A3617</v>
          </cell>
          <cell r="E73" t="str">
            <v>G</v>
          </cell>
          <cell r="F73" t="str">
            <v>GA</v>
          </cell>
          <cell r="H73">
            <v>148.49</v>
          </cell>
          <cell r="AH73"/>
        </row>
        <row r="74">
          <cell r="A74" t="str">
            <v>A3618AA</v>
          </cell>
          <cell r="B74" t="str">
            <v>MPOI</v>
          </cell>
          <cell r="C74" t="str">
            <v>A760</v>
          </cell>
          <cell r="D74" t="str">
            <v>A3618</v>
          </cell>
          <cell r="E74" t="str">
            <v>A</v>
          </cell>
          <cell r="F74" t="str">
            <v>AA</v>
          </cell>
          <cell r="G74">
            <v>60846.130000000005</v>
          </cell>
          <cell r="H74">
            <v>61740.700000000012</v>
          </cell>
          <cell r="AH74"/>
        </row>
        <row r="75">
          <cell r="A75" t="str">
            <v>A3618AT</v>
          </cell>
          <cell r="B75" t="str">
            <v>MPOI</v>
          </cell>
          <cell r="C75" t="str">
            <v>A760</v>
          </cell>
          <cell r="D75" t="str">
            <v>A3618</v>
          </cell>
          <cell r="E75" t="str">
            <v>A</v>
          </cell>
          <cell r="F75" t="str">
            <v>AT</v>
          </cell>
          <cell r="H75">
            <v>5405.52</v>
          </cell>
          <cell r="AH75"/>
        </row>
        <row r="76">
          <cell r="A76" t="str">
            <v>A3618BA</v>
          </cell>
          <cell r="B76" t="str">
            <v>MPOI</v>
          </cell>
          <cell r="C76" t="str">
            <v>A760</v>
          </cell>
          <cell r="D76" t="str">
            <v>A3618</v>
          </cell>
          <cell r="E76" t="str">
            <v>B</v>
          </cell>
          <cell r="F76" t="str">
            <v>BA</v>
          </cell>
          <cell r="G76">
            <v>3623.3400000000011</v>
          </cell>
          <cell r="H76">
            <v>4012.2999999999997</v>
          </cell>
          <cell r="AH76"/>
        </row>
        <row r="77">
          <cell r="A77" t="str">
            <v>A3618BB</v>
          </cell>
          <cell r="B77" t="str">
            <v>MPOI</v>
          </cell>
          <cell r="C77" t="str">
            <v>A760</v>
          </cell>
          <cell r="D77" t="str">
            <v>A3618</v>
          </cell>
          <cell r="E77" t="str">
            <v>B</v>
          </cell>
          <cell r="F77" t="str">
            <v>BB</v>
          </cell>
          <cell r="G77">
            <v>7727.4700000000012</v>
          </cell>
          <cell r="H77">
            <v>7841.0899999999992</v>
          </cell>
          <cell r="AH77"/>
        </row>
        <row r="78">
          <cell r="A78" t="str">
            <v>A3618BC</v>
          </cell>
          <cell r="B78" t="str">
            <v>MPOI</v>
          </cell>
          <cell r="C78" t="str">
            <v>A760</v>
          </cell>
          <cell r="D78" t="str">
            <v>A3618</v>
          </cell>
          <cell r="E78" t="str">
            <v>B</v>
          </cell>
          <cell r="F78" t="str">
            <v>BC</v>
          </cell>
          <cell r="G78">
            <v>647.69999999999993</v>
          </cell>
          <cell r="H78">
            <v>669.28999999999985</v>
          </cell>
          <cell r="AH78"/>
        </row>
        <row r="79">
          <cell r="A79" t="str">
            <v>A3618BD</v>
          </cell>
          <cell r="B79" t="str">
            <v>MPOI</v>
          </cell>
          <cell r="C79" t="str">
            <v>A760</v>
          </cell>
          <cell r="D79" t="str">
            <v>A3618</v>
          </cell>
          <cell r="E79" t="str">
            <v>B</v>
          </cell>
          <cell r="F79" t="str">
            <v>BD</v>
          </cell>
          <cell r="G79">
            <v>17347.000000000007</v>
          </cell>
          <cell r="H79">
            <v>12325.499999999998</v>
          </cell>
          <cell r="AH79"/>
        </row>
        <row r="80">
          <cell r="A80" t="str">
            <v>A3618BE</v>
          </cell>
          <cell r="B80" t="str">
            <v>MPOI</v>
          </cell>
          <cell r="C80" t="str">
            <v>A760</v>
          </cell>
          <cell r="D80" t="str">
            <v>A3618</v>
          </cell>
          <cell r="E80" t="str">
            <v>B</v>
          </cell>
          <cell r="F80" t="str">
            <v>BE</v>
          </cell>
          <cell r="G80">
            <v>0</v>
          </cell>
          <cell r="H80">
            <v>102</v>
          </cell>
          <cell r="AH80"/>
        </row>
        <row r="81">
          <cell r="A81" t="str">
            <v>A3618BH</v>
          </cell>
          <cell r="B81" t="str">
            <v>MPOI</v>
          </cell>
          <cell r="C81" t="str">
            <v>A760</v>
          </cell>
          <cell r="D81" t="str">
            <v>A3618</v>
          </cell>
          <cell r="E81" t="str">
            <v>B</v>
          </cell>
          <cell r="F81" t="str">
            <v>BH</v>
          </cell>
          <cell r="G81">
            <v>847.37</v>
          </cell>
          <cell r="H81">
            <v>938.38000000000011</v>
          </cell>
          <cell r="AH81"/>
        </row>
        <row r="82">
          <cell r="A82" t="str">
            <v>A3618EJ</v>
          </cell>
          <cell r="B82" t="str">
            <v>MPOI</v>
          </cell>
          <cell r="C82" t="str">
            <v>A760</v>
          </cell>
          <cell r="D82" t="str">
            <v>A3618</v>
          </cell>
          <cell r="E82" t="str">
            <v>E</v>
          </cell>
          <cell r="F82" t="str">
            <v>EJ</v>
          </cell>
          <cell r="H82">
            <v>10</v>
          </cell>
          <cell r="AH82"/>
        </row>
        <row r="83">
          <cell r="A83" t="str">
            <v>A3619AA</v>
          </cell>
          <cell r="B83" t="str">
            <v>MPOI</v>
          </cell>
          <cell r="C83" t="str">
            <v>A760</v>
          </cell>
          <cell r="D83" t="str">
            <v>A3619</v>
          </cell>
          <cell r="E83" t="str">
            <v>A</v>
          </cell>
          <cell r="F83" t="str">
            <v>AA</v>
          </cell>
          <cell r="G83">
            <v>272383</v>
          </cell>
          <cell r="H83">
            <v>270557.50000000006</v>
          </cell>
          <cell r="AH83"/>
        </row>
        <row r="84">
          <cell r="A84" t="str">
            <v>A3619BA</v>
          </cell>
          <cell r="B84" t="str">
            <v>MPOI</v>
          </cell>
          <cell r="C84" t="str">
            <v>A760</v>
          </cell>
          <cell r="D84" t="str">
            <v>A3619</v>
          </cell>
          <cell r="E84" t="str">
            <v>B</v>
          </cell>
          <cell r="F84" t="str">
            <v>BA</v>
          </cell>
          <cell r="G84">
            <v>16445.120000000003</v>
          </cell>
          <cell r="H84">
            <v>16342.280000000008</v>
          </cell>
          <cell r="AH84"/>
        </row>
        <row r="85">
          <cell r="A85" t="str">
            <v>A3619BB</v>
          </cell>
          <cell r="B85" t="str">
            <v>MPOI</v>
          </cell>
          <cell r="C85" t="str">
            <v>A760</v>
          </cell>
          <cell r="D85" t="str">
            <v>A3619</v>
          </cell>
          <cell r="E85" t="str">
            <v>B</v>
          </cell>
          <cell r="F85" t="str">
            <v>BB</v>
          </cell>
          <cell r="G85">
            <v>34592.690000000024</v>
          </cell>
          <cell r="H85">
            <v>34360.849999999984</v>
          </cell>
          <cell r="AH85"/>
        </row>
        <row r="86">
          <cell r="A86" t="str">
            <v>A3619BC</v>
          </cell>
          <cell r="B86" t="str">
            <v>MPOI</v>
          </cell>
          <cell r="C86" t="str">
            <v>A760</v>
          </cell>
          <cell r="D86" t="str">
            <v>A3619</v>
          </cell>
          <cell r="E86" t="str">
            <v>B</v>
          </cell>
          <cell r="F86" t="str">
            <v>BC</v>
          </cell>
          <cell r="G86">
            <v>1899.9199999999996</v>
          </cell>
          <cell r="H86">
            <v>1878.3300000000006</v>
          </cell>
          <cell r="AH86"/>
        </row>
        <row r="87">
          <cell r="A87" t="str">
            <v>A3619BD</v>
          </cell>
          <cell r="B87" t="str">
            <v>MPOI</v>
          </cell>
          <cell r="C87" t="str">
            <v>A760</v>
          </cell>
          <cell r="D87" t="str">
            <v>A3619</v>
          </cell>
          <cell r="E87" t="str">
            <v>B</v>
          </cell>
          <cell r="F87" t="str">
            <v>BD</v>
          </cell>
          <cell r="G87">
            <v>38802.500000000015</v>
          </cell>
          <cell r="H87">
            <v>40628.5</v>
          </cell>
          <cell r="AH87"/>
        </row>
        <row r="88">
          <cell r="A88" t="str">
            <v>A3619BE</v>
          </cell>
          <cell r="B88" t="str">
            <v>MPOI</v>
          </cell>
          <cell r="C88" t="str">
            <v>A760</v>
          </cell>
          <cell r="D88" t="str">
            <v>A3619</v>
          </cell>
          <cell r="E88" t="str">
            <v>B</v>
          </cell>
          <cell r="F88" t="str">
            <v>BE</v>
          </cell>
          <cell r="G88">
            <v>0</v>
          </cell>
          <cell r="H88">
            <v>195.99999999999994</v>
          </cell>
          <cell r="AH88"/>
        </row>
        <row r="89">
          <cell r="A89" t="str">
            <v>A3619BH</v>
          </cell>
          <cell r="B89" t="str">
            <v>MPOI</v>
          </cell>
          <cell r="C89" t="str">
            <v>A760</v>
          </cell>
          <cell r="D89" t="str">
            <v>A3619</v>
          </cell>
          <cell r="E89" t="str">
            <v>B</v>
          </cell>
          <cell r="F89" t="str">
            <v>BH</v>
          </cell>
          <cell r="G89">
            <v>3846.0400000000004</v>
          </cell>
          <cell r="H89">
            <v>3821.9899999999989</v>
          </cell>
          <cell r="AH89"/>
        </row>
        <row r="90">
          <cell r="A90" t="str">
            <v>A3619BT</v>
          </cell>
          <cell r="B90" t="str">
            <v>MPOI</v>
          </cell>
          <cell r="C90" t="str">
            <v>A760</v>
          </cell>
          <cell r="D90" t="str">
            <v>A3619</v>
          </cell>
          <cell r="E90" t="str">
            <v>B</v>
          </cell>
          <cell r="F90" t="str">
            <v>BT</v>
          </cell>
          <cell r="G90">
            <v>2662.4</v>
          </cell>
          <cell r="AH90"/>
        </row>
        <row r="91">
          <cell r="A91" t="str">
            <v>A3619EA</v>
          </cell>
          <cell r="B91" t="str">
            <v>MPOI</v>
          </cell>
          <cell r="C91" t="str">
            <v>A760</v>
          </cell>
          <cell r="D91" t="str">
            <v>A3619</v>
          </cell>
          <cell r="E91" t="str">
            <v>E</v>
          </cell>
          <cell r="F91" t="str">
            <v>EA</v>
          </cell>
          <cell r="G91">
            <v>49.510000000000005</v>
          </cell>
          <cell r="H91">
            <v>467.34000000000003</v>
          </cell>
          <cell r="AH91"/>
        </row>
        <row r="92">
          <cell r="A92" t="str">
            <v>A3619EG</v>
          </cell>
          <cell r="B92" t="str">
            <v>MPOI</v>
          </cell>
          <cell r="C92" t="str">
            <v>A760</v>
          </cell>
          <cell r="D92" t="str">
            <v>A3619</v>
          </cell>
          <cell r="E92" t="str">
            <v>E</v>
          </cell>
          <cell r="F92" t="str">
            <v>EG</v>
          </cell>
          <cell r="H92">
            <v>135</v>
          </cell>
          <cell r="AH92"/>
        </row>
        <row r="93">
          <cell r="A93" t="str">
            <v>A3619EK</v>
          </cell>
          <cell r="B93" t="str">
            <v>MPOI</v>
          </cell>
          <cell r="C93" t="str">
            <v>A760</v>
          </cell>
          <cell r="D93" t="str">
            <v>A3619</v>
          </cell>
          <cell r="E93" t="str">
            <v>E</v>
          </cell>
          <cell r="F93" t="str">
            <v>EK</v>
          </cell>
          <cell r="H93">
            <v>923.46</v>
          </cell>
          <cell r="AH93"/>
        </row>
        <row r="94">
          <cell r="A94" t="str">
            <v>A3619ER</v>
          </cell>
          <cell r="B94" t="str">
            <v>MPOI</v>
          </cell>
          <cell r="C94" t="str">
            <v>A760</v>
          </cell>
          <cell r="D94" t="str">
            <v>A3619</v>
          </cell>
          <cell r="E94" t="str">
            <v>E</v>
          </cell>
          <cell r="F94" t="str">
            <v>ER</v>
          </cell>
          <cell r="G94">
            <v>184488.99999999997</v>
          </cell>
          <cell r="H94">
            <v>184489.00000000009</v>
          </cell>
          <cell r="AH94"/>
        </row>
        <row r="95">
          <cell r="A95" t="str">
            <v>A3619EY</v>
          </cell>
          <cell r="B95" t="str">
            <v>MPOI</v>
          </cell>
          <cell r="C95" t="str">
            <v>A760</v>
          </cell>
          <cell r="D95" t="str">
            <v>A3619</v>
          </cell>
          <cell r="E95" t="str">
            <v>E</v>
          </cell>
          <cell r="F95" t="str">
            <v>EY</v>
          </cell>
          <cell r="H95">
            <v>9136.7099999999991</v>
          </cell>
          <cell r="AH95"/>
        </row>
        <row r="96">
          <cell r="A96" t="str">
            <v>A3619GA</v>
          </cell>
          <cell r="B96" t="str">
            <v>MPOI</v>
          </cell>
          <cell r="C96" t="str">
            <v>A760</v>
          </cell>
          <cell r="D96" t="str">
            <v>A3619</v>
          </cell>
          <cell r="E96" t="str">
            <v>G</v>
          </cell>
          <cell r="F96" t="str">
            <v>GA</v>
          </cell>
          <cell r="H96">
            <v>922.15999999999985</v>
          </cell>
          <cell r="AH96"/>
        </row>
        <row r="97">
          <cell r="A97" t="str">
            <v>A3619GG</v>
          </cell>
          <cell r="B97" t="str">
            <v>MPOI</v>
          </cell>
          <cell r="C97" t="str">
            <v>A760</v>
          </cell>
          <cell r="D97" t="str">
            <v>A3619</v>
          </cell>
          <cell r="E97" t="str">
            <v>G</v>
          </cell>
          <cell r="F97" t="str">
            <v>GG</v>
          </cell>
          <cell r="H97">
            <v>608.6</v>
          </cell>
          <cell r="AH97"/>
        </row>
        <row r="98">
          <cell r="A98" t="str">
            <v>A5617EK</v>
          </cell>
          <cell r="B98" t="str">
            <v>MPOI</v>
          </cell>
          <cell r="C98" t="str">
            <v>A760</v>
          </cell>
          <cell r="D98" t="str">
            <v>A5617</v>
          </cell>
          <cell r="E98" t="str">
            <v>E</v>
          </cell>
          <cell r="F98" t="str">
            <v>EK</v>
          </cell>
          <cell r="H98">
            <v>413.86</v>
          </cell>
          <cell r="AH98"/>
        </row>
        <row r="99">
          <cell r="A99"/>
          <cell r="B99" t="str">
            <v>MPOI Total</v>
          </cell>
          <cell r="G99">
            <v>1336255.57</v>
          </cell>
          <cell r="H99">
            <v>1378727.6300000006</v>
          </cell>
          <cell r="AH99"/>
        </row>
        <row r="100">
          <cell r="A100"/>
          <cell r="AH100"/>
        </row>
        <row r="101">
          <cell r="A101"/>
          <cell r="AH101"/>
        </row>
        <row r="102">
          <cell r="A102"/>
          <cell r="AH102"/>
        </row>
        <row r="103">
          <cell r="A103"/>
          <cell r="AH103"/>
        </row>
        <row r="104">
          <cell r="A104"/>
          <cell r="AH104"/>
        </row>
        <row r="105">
          <cell r="A105"/>
          <cell r="AH105"/>
        </row>
        <row r="106">
          <cell r="A106"/>
          <cell r="AH106"/>
        </row>
        <row r="107">
          <cell r="A107"/>
          <cell r="AH107"/>
        </row>
        <row r="108">
          <cell r="A108"/>
          <cell r="AH108"/>
        </row>
        <row r="109">
          <cell r="A109"/>
          <cell r="AH109"/>
        </row>
        <row r="110">
          <cell r="A110"/>
          <cell r="AH110"/>
        </row>
        <row r="111">
          <cell r="A111"/>
          <cell r="AH111"/>
        </row>
        <row r="112">
          <cell r="A112"/>
          <cell r="AH112"/>
        </row>
        <row r="113">
          <cell r="A113"/>
          <cell r="AH113"/>
        </row>
        <row r="114">
          <cell r="A114"/>
          <cell r="AH114"/>
        </row>
        <row r="115">
          <cell r="A115"/>
          <cell r="AH115"/>
        </row>
        <row r="116">
          <cell r="A116"/>
          <cell r="AH116"/>
        </row>
        <row r="117">
          <cell r="A117"/>
          <cell r="AH117"/>
        </row>
        <row r="118">
          <cell r="A118"/>
          <cell r="AH118"/>
        </row>
        <row r="119">
          <cell r="A119"/>
          <cell r="AH119"/>
        </row>
        <row r="120">
          <cell r="A120"/>
          <cell r="AH120"/>
        </row>
        <row r="121">
          <cell r="A121"/>
          <cell r="AH121"/>
        </row>
        <row r="122">
          <cell r="A122"/>
          <cell r="AH122"/>
        </row>
        <row r="123">
          <cell r="A123"/>
          <cell r="AH123"/>
        </row>
        <row r="124">
          <cell r="A124"/>
          <cell r="AH124"/>
        </row>
        <row r="125">
          <cell r="A125"/>
          <cell r="AH125"/>
        </row>
        <row r="126">
          <cell r="A126"/>
          <cell r="AH126"/>
        </row>
        <row r="127">
          <cell r="A127"/>
          <cell r="AH127"/>
        </row>
        <row r="128">
          <cell r="A128"/>
          <cell r="AH128"/>
        </row>
        <row r="129">
          <cell r="A129"/>
          <cell r="AH129"/>
        </row>
        <row r="130">
          <cell r="A130"/>
          <cell r="AH130"/>
        </row>
        <row r="131">
          <cell r="A131"/>
          <cell r="AH131"/>
        </row>
        <row r="132">
          <cell r="A132"/>
          <cell r="AH132"/>
        </row>
        <row r="133">
          <cell r="A133"/>
          <cell r="AH133"/>
        </row>
        <row r="134">
          <cell r="A134"/>
          <cell r="AH134"/>
        </row>
        <row r="135">
          <cell r="A135"/>
          <cell r="AH135"/>
        </row>
        <row r="136">
          <cell r="A136"/>
          <cell r="AH136"/>
        </row>
        <row r="137">
          <cell r="A137"/>
          <cell r="AH137"/>
        </row>
        <row r="138">
          <cell r="A138"/>
          <cell r="AH138"/>
        </row>
        <row r="139">
          <cell r="A139"/>
          <cell r="AH139"/>
        </row>
        <row r="140">
          <cell r="A140"/>
          <cell r="AH140"/>
        </row>
        <row r="141">
          <cell r="A141"/>
          <cell r="AH141"/>
        </row>
        <row r="142">
          <cell r="A142"/>
          <cell r="AH142"/>
        </row>
        <row r="143">
          <cell r="A143"/>
          <cell r="AH143"/>
        </row>
        <row r="144">
          <cell r="A144"/>
          <cell r="AH144"/>
        </row>
        <row r="145">
          <cell r="A145"/>
          <cell r="AH145"/>
        </row>
        <row r="146">
          <cell r="A146"/>
          <cell r="AH146"/>
        </row>
        <row r="147">
          <cell r="A147"/>
          <cell r="AH147"/>
        </row>
        <row r="148">
          <cell r="A148"/>
          <cell r="AH148"/>
        </row>
        <row r="149">
          <cell r="A149"/>
          <cell r="AH149"/>
        </row>
        <row r="150">
          <cell r="A150"/>
          <cell r="AH150"/>
        </row>
        <row r="151">
          <cell r="A151"/>
          <cell r="AH151"/>
        </row>
        <row r="152">
          <cell r="A152"/>
          <cell r="AH152"/>
        </row>
        <row r="153">
          <cell r="A153"/>
          <cell r="AH153"/>
        </row>
        <row r="154">
          <cell r="A154"/>
          <cell r="AH154"/>
        </row>
        <row r="155">
          <cell r="A155"/>
          <cell r="AH155"/>
        </row>
        <row r="156">
          <cell r="A156"/>
          <cell r="AH156"/>
        </row>
        <row r="157">
          <cell r="A157"/>
          <cell r="AH157"/>
        </row>
        <row r="158">
          <cell r="A158"/>
          <cell r="AH158"/>
        </row>
        <row r="159">
          <cell r="A159"/>
          <cell r="AH159"/>
        </row>
        <row r="160">
          <cell r="A160"/>
          <cell r="AH160"/>
        </row>
        <row r="161">
          <cell r="A161"/>
          <cell r="AH161"/>
        </row>
        <row r="162">
          <cell r="A162"/>
          <cell r="AH162"/>
        </row>
        <row r="163">
          <cell r="A163"/>
          <cell r="AH163"/>
        </row>
        <row r="164">
          <cell r="A164"/>
          <cell r="AH164"/>
        </row>
        <row r="165">
          <cell r="A165"/>
          <cell r="AH165"/>
        </row>
        <row r="166">
          <cell r="A166"/>
          <cell r="AH166"/>
        </row>
        <row r="167">
          <cell r="A167"/>
          <cell r="AH167"/>
        </row>
        <row r="168">
          <cell r="A168"/>
          <cell r="AH168"/>
        </row>
        <row r="169">
          <cell r="A169"/>
          <cell r="AH169"/>
        </row>
        <row r="170">
          <cell r="A170"/>
          <cell r="AH170"/>
        </row>
        <row r="171">
          <cell r="A171"/>
          <cell r="AH171"/>
        </row>
        <row r="172">
          <cell r="A172"/>
          <cell r="AH172"/>
        </row>
        <row r="173">
          <cell r="A173"/>
          <cell r="AH173"/>
        </row>
        <row r="174">
          <cell r="A174"/>
          <cell r="AH174"/>
        </row>
        <row r="175">
          <cell r="A175"/>
          <cell r="AH175"/>
        </row>
        <row r="176">
          <cell r="A176"/>
          <cell r="AH176"/>
        </row>
        <row r="177">
          <cell r="A177"/>
          <cell r="AH177"/>
        </row>
        <row r="178">
          <cell r="A178"/>
          <cell r="AH178"/>
        </row>
        <row r="179">
          <cell r="A179"/>
          <cell r="AH179"/>
        </row>
        <row r="180">
          <cell r="A180"/>
          <cell r="AH180"/>
        </row>
        <row r="181">
          <cell r="A181"/>
          <cell r="AH181"/>
        </row>
        <row r="182">
          <cell r="A182"/>
          <cell r="AH182"/>
        </row>
        <row r="183">
          <cell r="A183"/>
          <cell r="AH183"/>
        </row>
        <row r="184">
          <cell r="A184"/>
          <cell r="AH184"/>
        </row>
        <row r="185">
          <cell r="A185"/>
          <cell r="AH185"/>
        </row>
        <row r="186">
          <cell r="A186"/>
          <cell r="AH186"/>
        </row>
        <row r="187">
          <cell r="A187"/>
          <cell r="AH187"/>
        </row>
        <row r="188">
          <cell r="A188"/>
          <cell r="AH188"/>
        </row>
        <row r="189">
          <cell r="A189"/>
          <cell r="AH189"/>
        </row>
        <row r="190">
          <cell r="A190"/>
          <cell r="AH190"/>
        </row>
        <row r="191">
          <cell r="A191"/>
          <cell r="AH191"/>
        </row>
        <row r="192">
          <cell r="A192"/>
          <cell r="AH192"/>
        </row>
        <row r="193">
          <cell r="A193"/>
          <cell r="AH193"/>
        </row>
        <row r="194">
          <cell r="A194"/>
          <cell r="AH194"/>
        </row>
        <row r="195">
          <cell r="A195"/>
          <cell r="AH195"/>
        </row>
        <row r="196">
          <cell r="A196"/>
          <cell r="AH196"/>
        </row>
        <row r="197">
          <cell r="A197"/>
          <cell r="AH197"/>
        </row>
        <row r="198">
          <cell r="A198"/>
          <cell r="AH198"/>
        </row>
        <row r="199">
          <cell r="A199"/>
          <cell r="AH199"/>
        </row>
        <row r="200">
          <cell r="A200"/>
          <cell r="AH200"/>
        </row>
        <row r="201">
          <cell r="A201"/>
          <cell r="AH201"/>
        </row>
        <row r="202">
          <cell r="A202"/>
          <cell r="AH202"/>
        </row>
        <row r="203">
          <cell r="A203"/>
          <cell r="AH203"/>
        </row>
        <row r="204">
          <cell r="A204"/>
          <cell r="AH204"/>
        </row>
        <row r="205">
          <cell r="A205"/>
          <cell r="AH205"/>
        </row>
        <row r="206">
          <cell r="A206"/>
          <cell r="AH206"/>
        </row>
        <row r="207">
          <cell r="A207"/>
          <cell r="AH207"/>
        </row>
        <row r="208">
          <cell r="A208"/>
          <cell r="AH208"/>
        </row>
        <row r="209">
          <cell r="A209"/>
          <cell r="AH209"/>
        </row>
        <row r="210">
          <cell r="A210"/>
          <cell r="AH210"/>
        </row>
        <row r="211">
          <cell r="A211"/>
          <cell r="AH211"/>
        </row>
        <row r="212">
          <cell r="A212"/>
          <cell r="AH212"/>
        </row>
        <row r="213">
          <cell r="A213"/>
          <cell r="AH213"/>
        </row>
        <row r="214">
          <cell r="A214"/>
          <cell r="AH214"/>
        </row>
        <row r="215">
          <cell r="A215"/>
          <cell r="AH215"/>
        </row>
        <row r="216">
          <cell r="A216"/>
          <cell r="AH216"/>
        </row>
        <row r="217">
          <cell r="A217"/>
          <cell r="AH217"/>
        </row>
        <row r="218">
          <cell r="A218"/>
          <cell r="AH218"/>
        </row>
        <row r="219">
          <cell r="A219"/>
          <cell r="AH219"/>
        </row>
        <row r="220">
          <cell r="A220"/>
          <cell r="AH220"/>
        </row>
        <row r="221">
          <cell r="A221"/>
          <cell r="AH221"/>
        </row>
        <row r="222">
          <cell r="A222"/>
          <cell r="AH222"/>
        </row>
        <row r="223">
          <cell r="A223"/>
          <cell r="AH223"/>
        </row>
        <row r="224">
          <cell r="A224"/>
          <cell r="AH224"/>
        </row>
        <row r="225">
          <cell r="A225"/>
          <cell r="AH225"/>
        </row>
        <row r="226">
          <cell r="A226"/>
          <cell r="AH226"/>
        </row>
        <row r="227">
          <cell r="A227"/>
          <cell r="AH227"/>
        </row>
        <row r="228">
          <cell r="A228"/>
          <cell r="AH228"/>
        </row>
        <row r="229">
          <cell r="A229"/>
          <cell r="AH229"/>
        </row>
        <row r="230">
          <cell r="A230"/>
          <cell r="AH230"/>
        </row>
        <row r="231">
          <cell r="A231"/>
          <cell r="AH231"/>
        </row>
        <row r="232">
          <cell r="A232"/>
          <cell r="AH232"/>
        </row>
        <row r="233">
          <cell r="A233"/>
          <cell r="AH233"/>
        </row>
        <row r="234">
          <cell r="A234"/>
          <cell r="AH234"/>
        </row>
        <row r="235">
          <cell r="A235"/>
          <cell r="AH235"/>
        </row>
        <row r="236">
          <cell r="A236"/>
          <cell r="AH236"/>
        </row>
        <row r="237">
          <cell r="A237"/>
          <cell r="AH237"/>
        </row>
        <row r="238">
          <cell r="A238"/>
          <cell r="AH238"/>
        </row>
        <row r="239">
          <cell r="A239"/>
          <cell r="AH239"/>
        </row>
        <row r="240">
          <cell r="A240"/>
          <cell r="AH240"/>
        </row>
        <row r="241">
          <cell r="A241"/>
          <cell r="AH241"/>
        </row>
        <row r="242">
          <cell r="A242"/>
          <cell r="AH242"/>
        </row>
        <row r="243">
          <cell r="A243"/>
          <cell r="AH243"/>
        </row>
        <row r="244">
          <cell r="A244"/>
          <cell r="AH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  <row r="343">
          <cell r="A343"/>
        </row>
        <row r="344">
          <cell r="A344"/>
        </row>
        <row r="345">
          <cell r="A345"/>
        </row>
        <row r="346">
          <cell r="A346"/>
        </row>
        <row r="347">
          <cell r="A347"/>
        </row>
        <row r="348">
          <cell r="A348"/>
        </row>
        <row r="349">
          <cell r="A349"/>
        </row>
        <row r="350">
          <cell r="A350"/>
        </row>
        <row r="351">
          <cell r="A351"/>
        </row>
        <row r="352">
          <cell r="A352"/>
        </row>
        <row r="353">
          <cell r="A353"/>
        </row>
        <row r="354">
          <cell r="A354"/>
        </row>
        <row r="355">
          <cell r="A355"/>
        </row>
        <row r="356">
          <cell r="A356"/>
        </row>
        <row r="357">
          <cell r="A357"/>
        </row>
        <row r="358">
          <cell r="A358"/>
        </row>
        <row r="359">
          <cell r="A359"/>
        </row>
        <row r="360">
          <cell r="A360"/>
        </row>
        <row r="361">
          <cell r="A361"/>
        </row>
        <row r="362">
          <cell r="A362"/>
        </row>
        <row r="363">
          <cell r="A363"/>
        </row>
        <row r="364">
          <cell r="A364"/>
        </row>
        <row r="365">
          <cell r="A365"/>
        </row>
        <row r="366">
          <cell r="A366"/>
        </row>
        <row r="367">
          <cell r="A367"/>
        </row>
        <row r="368">
          <cell r="A368"/>
        </row>
        <row r="369">
          <cell r="A369"/>
        </row>
        <row r="370">
          <cell r="A370"/>
        </row>
        <row r="371">
          <cell r="A371"/>
        </row>
        <row r="372">
          <cell r="A372"/>
        </row>
        <row r="373">
          <cell r="A373"/>
        </row>
        <row r="374">
          <cell r="A374"/>
        </row>
        <row r="375">
          <cell r="A375"/>
        </row>
        <row r="376">
          <cell r="A376"/>
        </row>
        <row r="377">
          <cell r="A377"/>
        </row>
        <row r="378">
          <cell r="A378"/>
        </row>
        <row r="379">
          <cell r="A379"/>
        </row>
        <row r="380">
          <cell r="A380"/>
        </row>
        <row r="381">
          <cell r="A381"/>
        </row>
        <row r="382">
          <cell r="A382"/>
        </row>
        <row r="383">
          <cell r="A383"/>
        </row>
        <row r="384">
          <cell r="A384"/>
        </row>
        <row r="385">
          <cell r="A385"/>
        </row>
        <row r="386">
          <cell r="A386"/>
        </row>
        <row r="387">
          <cell r="A387"/>
        </row>
        <row r="388">
          <cell r="A388"/>
        </row>
        <row r="389">
          <cell r="A389"/>
        </row>
        <row r="390">
          <cell r="A390"/>
        </row>
        <row r="391">
          <cell r="A391"/>
        </row>
        <row r="392">
          <cell r="A392"/>
        </row>
        <row r="393">
          <cell r="A393"/>
        </row>
        <row r="394">
          <cell r="A394"/>
        </row>
        <row r="395">
          <cell r="A395"/>
        </row>
        <row r="396">
          <cell r="A396"/>
        </row>
        <row r="397">
          <cell r="A397"/>
        </row>
        <row r="398">
          <cell r="A398"/>
        </row>
        <row r="399">
          <cell r="A399"/>
        </row>
        <row r="400">
          <cell r="A400"/>
        </row>
        <row r="401">
          <cell r="A401"/>
        </row>
        <row r="402">
          <cell r="A402"/>
        </row>
        <row r="403">
          <cell r="A403"/>
        </row>
        <row r="404">
          <cell r="A404"/>
        </row>
        <row r="405">
          <cell r="A405"/>
        </row>
        <row r="406">
          <cell r="A406"/>
        </row>
        <row r="407">
          <cell r="A407"/>
        </row>
        <row r="408">
          <cell r="A408"/>
        </row>
        <row r="409">
          <cell r="A409"/>
        </row>
        <row r="410">
          <cell r="A410"/>
        </row>
        <row r="411">
          <cell r="A411"/>
        </row>
        <row r="412">
          <cell r="A412"/>
        </row>
        <row r="413">
          <cell r="A413"/>
        </row>
        <row r="414">
          <cell r="A414"/>
        </row>
        <row r="415">
          <cell r="A415"/>
        </row>
        <row r="416">
          <cell r="A416"/>
        </row>
        <row r="417">
          <cell r="A417"/>
        </row>
        <row r="418">
          <cell r="A418"/>
        </row>
        <row r="419">
          <cell r="A419"/>
        </row>
        <row r="420">
          <cell r="A420"/>
        </row>
        <row r="421">
          <cell r="A421"/>
        </row>
        <row r="422">
          <cell r="A422"/>
        </row>
        <row r="423">
          <cell r="A423"/>
        </row>
        <row r="424">
          <cell r="A424"/>
        </row>
        <row r="425">
          <cell r="A425"/>
        </row>
        <row r="426">
          <cell r="A426"/>
        </row>
        <row r="427">
          <cell r="A427"/>
        </row>
        <row r="428">
          <cell r="A428"/>
        </row>
        <row r="429">
          <cell r="A429"/>
        </row>
        <row r="430">
          <cell r="A430"/>
        </row>
        <row r="431">
          <cell r="A431"/>
        </row>
        <row r="432">
          <cell r="A432"/>
        </row>
        <row r="433">
          <cell r="A433"/>
        </row>
        <row r="434">
          <cell r="A434"/>
        </row>
        <row r="435">
          <cell r="A435"/>
        </row>
        <row r="436">
          <cell r="A436"/>
        </row>
        <row r="437">
          <cell r="A437"/>
        </row>
        <row r="438">
          <cell r="A438"/>
        </row>
        <row r="439">
          <cell r="A439"/>
        </row>
        <row r="440">
          <cell r="A440"/>
        </row>
        <row r="441">
          <cell r="A441"/>
        </row>
        <row r="442">
          <cell r="A442"/>
        </row>
        <row r="443">
          <cell r="A443"/>
        </row>
        <row r="444">
          <cell r="A444"/>
        </row>
        <row r="445">
          <cell r="A445"/>
        </row>
        <row r="446">
          <cell r="A446"/>
        </row>
        <row r="447">
          <cell r="A447"/>
        </row>
        <row r="448">
          <cell r="A448"/>
        </row>
        <row r="449">
          <cell r="A449"/>
        </row>
        <row r="450">
          <cell r="A450"/>
        </row>
        <row r="451">
          <cell r="A451"/>
        </row>
        <row r="452">
          <cell r="A452"/>
        </row>
        <row r="453">
          <cell r="A453"/>
        </row>
        <row r="454">
          <cell r="A454"/>
        </row>
        <row r="455">
          <cell r="A455"/>
        </row>
        <row r="456">
          <cell r="A456"/>
        </row>
        <row r="457">
          <cell r="A457"/>
        </row>
        <row r="458">
          <cell r="A458"/>
        </row>
        <row r="459">
          <cell r="A459"/>
        </row>
        <row r="460">
          <cell r="A460"/>
        </row>
        <row r="461">
          <cell r="A461"/>
        </row>
        <row r="462">
          <cell r="A462"/>
        </row>
        <row r="463">
          <cell r="A463"/>
        </row>
        <row r="464">
          <cell r="A464"/>
        </row>
        <row r="465">
          <cell r="A465"/>
        </row>
        <row r="466">
          <cell r="A466"/>
        </row>
        <row r="467">
          <cell r="A467"/>
        </row>
        <row r="468">
          <cell r="A468"/>
        </row>
        <row r="469">
          <cell r="A469"/>
        </row>
        <row r="470">
          <cell r="A470"/>
        </row>
        <row r="471">
          <cell r="A471"/>
        </row>
        <row r="472">
          <cell r="A472"/>
        </row>
        <row r="473">
          <cell r="A473"/>
        </row>
        <row r="474">
          <cell r="A474"/>
        </row>
        <row r="475">
          <cell r="A475"/>
        </row>
        <row r="476">
          <cell r="A476"/>
        </row>
        <row r="477">
          <cell r="A477"/>
        </row>
        <row r="478">
          <cell r="A478"/>
        </row>
        <row r="479">
          <cell r="A479"/>
        </row>
        <row r="480">
          <cell r="A480"/>
        </row>
        <row r="481">
          <cell r="A481"/>
        </row>
        <row r="482">
          <cell r="A482"/>
        </row>
        <row r="483">
          <cell r="A483"/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  <row r="491">
          <cell r="A491"/>
        </row>
        <row r="492">
          <cell r="A492"/>
        </row>
        <row r="493">
          <cell r="A493"/>
        </row>
        <row r="494">
          <cell r="A494"/>
        </row>
        <row r="495">
          <cell r="A495"/>
        </row>
        <row r="496">
          <cell r="A496"/>
        </row>
        <row r="497">
          <cell r="A497"/>
        </row>
        <row r="498">
          <cell r="A498"/>
        </row>
        <row r="499">
          <cell r="A499"/>
        </row>
        <row r="500">
          <cell r="A500"/>
        </row>
        <row r="501">
          <cell r="A501"/>
        </row>
        <row r="502">
          <cell r="A502"/>
        </row>
        <row r="503">
          <cell r="A503"/>
        </row>
        <row r="504">
          <cell r="A504"/>
        </row>
        <row r="505">
          <cell r="A505"/>
        </row>
        <row r="506">
          <cell r="A506"/>
        </row>
        <row r="507">
          <cell r="A507"/>
        </row>
        <row r="508">
          <cell r="A508"/>
        </row>
        <row r="509">
          <cell r="A509"/>
        </row>
        <row r="510">
          <cell r="A510"/>
        </row>
        <row r="511">
          <cell r="A511"/>
        </row>
        <row r="512">
          <cell r="A512"/>
        </row>
        <row r="513">
          <cell r="A513"/>
        </row>
        <row r="514">
          <cell r="A514"/>
        </row>
        <row r="515">
          <cell r="A515"/>
        </row>
        <row r="516">
          <cell r="A516"/>
        </row>
        <row r="517">
          <cell r="A517"/>
        </row>
        <row r="518">
          <cell r="A518"/>
        </row>
        <row r="519">
          <cell r="A519"/>
        </row>
        <row r="520">
          <cell r="A520"/>
        </row>
        <row r="521">
          <cell r="A521"/>
        </row>
        <row r="522">
          <cell r="A522"/>
        </row>
        <row r="523">
          <cell r="A523"/>
        </row>
        <row r="524">
          <cell r="A524"/>
        </row>
        <row r="525">
          <cell r="A525"/>
        </row>
        <row r="526">
          <cell r="A526"/>
        </row>
        <row r="527">
          <cell r="A527"/>
        </row>
        <row r="528">
          <cell r="A528"/>
        </row>
        <row r="529">
          <cell r="A529"/>
        </row>
        <row r="530">
          <cell r="A530"/>
        </row>
        <row r="531">
          <cell r="A531"/>
        </row>
        <row r="532">
          <cell r="A532"/>
        </row>
        <row r="533">
          <cell r="A533"/>
        </row>
        <row r="534">
          <cell r="A534"/>
        </row>
        <row r="535">
          <cell r="A535"/>
        </row>
        <row r="536">
          <cell r="A536"/>
        </row>
        <row r="537">
          <cell r="A537"/>
        </row>
        <row r="538">
          <cell r="A538"/>
        </row>
        <row r="539">
          <cell r="A539"/>
        </row>
        <row r="540">
          <cell r="A540"/>
        </row>
        <row r="541">
          <cell r="A541"/>
        </row>
        <row r="542">
          <cell r="A542"/>
        </row>
        <row r="543">
          <cell r="A543"/>
        </row>
        <row r="544">
          <cell r="A544"/>
        </row>
        <row r="545">
          <cell r="A545"/>
        </row>
        <row r="546">
          <cell r="A546"/>
        </row>
        <row r="547">
          <cell r="A547"/>
        </row>
        <row r="548">
          <cell r="A548"/>
        </row>
        <row r="549">
          <cell r="A549"/>
        </row>
        <row r="550">
          <cell r="A550"/>
        </row>
        <row r="551">
          <cell r="A551"/>
        </row>
        <row r="552">
          <cell r="A552"/>
        </row>
        <row r="553">
          <cell r="A553"/>
        </row>
        <row r="554">
          <cell r="A554"/>
        </row>
        <row r="555">
          <cell r="A555"/>
        </row>
        <row r="556">
          <cell r="A556"/>
        </row>
        <row r="557">
          <cell r="A557"/>
        </row>
        <row r="558">
          <cell r="A558"/>
        </row>
        <row r="559">
          <cell r="A559"/>
        </row>
        <row r="560">
          <cell r="A560"/>
        </row>
        <row r="561">
          <cell r="A561"/>
        </row>
        <row r="562">
          <cell r="A562"/>
        </row>
        <row r="563">
          <cell r="A563"/>
        </row>
        <row r="564">
          <cell r="A564"/>
        </row>
        <row r="565">
          <cell r="A565"/>
        </row>
        <row r="566">
          <cell r="A566"/>
        </row>
        <row r="567">
          <cell r="A567"/>
        </row>
        <row r="568">
          <cell r="A568"/>
        </row>
        <row r="569">
          <cell r="A569"/>
        </row>
        <row r="570">
          <cell r="A570"/>
        </row>
        <row r="571">
          <cell r="A571"/>
        </row>
        <row r="572">
          <cell r="A572"/>
        </row>
        <row r="573">
          <cell r="A573"/>
        </row>
        <row r="574">
          <cell r="A574"/>
        </row>
        <row r="575">
          <cell r="A575"/>
        </row>
        <row r="576">
          <cell r="A576"/>
        </row>
        <row r="577">
          <cell r="A577"/>
        </row>
        <row r="578">
          <cell r="A578"/>
        </row>
        <row r="579">
          <cell r="A579"/>
        </row>
        <row r="580">
          <cell r="A580"/>
        </row>
        <row r="581">
          <cell r="A581"/>
        </row>
        <row r="582">
          <cell r="A582"/>
        </row>
        <row r="583">
          <cell r="A583"/>
        </row>
        <row r="584">
          <cell r="A584"/>
        </row>
        <row r="585">
          <cell r="A585"/>
        </row>
        <row r="586">
          <cell r="A586"/>
        </row>
        <row r="587">
          <cell r="A587"/>
        </row>
        <row r="588">
          <cell r="A588"/>
        </row>
        <row r="589">
          <cell r="A589"/>
        </row>
        <row r="590">
          <cell r="A590"/>
        </row>
        <row r="591">
          <cell r="A591"/>
        </row>
        <row r="592">
          <cell r="A592"/>
        </row>
        <row r="593">
          <cell r="A593"/>
        </row>
        <row r="594">
          <cell r="A594"/>
        </row>
        <row r="595">
          <cell r="A595"/>
        </row>
        <row r="596">
          <cell r="A596"/>
        </row>
        <row r="597">
          <cell r="A597"/>
        </row>
        <row r="598">
          <cell r="A598"/>
        </row>
        <row r="599">
          <cell r="A599"/>
        </row>
        <row r="600">
          <cell r="A600"/>
        </row>
        <row r="601">
          <cell r="A601"/>
        </row>
        <row r="602">
          <cell r="A602"/>
        </row>
        <row r="603">
          <cell r="A603"/>
        </row>
        <row r="604">
          <cell r="A604"/>
        </row>
        <row r="605">
          <cell r="A605"/>
        </row>
        <row r="606">
          <cell r="A606"/>
        </row>
        <row r="607">
          <cell r="A607"/>
        </row>
        <row r="608">
          <cell r="A608"/>
        </row>
        <row r="609">
          <cell r="A609"/>
        </row>
        <row r="610">
          <cell r="A610"/>
        </row>
        <row r="611">
          <cell r="A611"/>
        </row>
        <row r="612">
          <cell r="A612"/>
        </row>
        <row r="613">
          <cell r="A613"/>
        </row>
        <row r="614">
          <cell r="A614"/>
        </row>
        <row r="615">
          <cell r="A615"/>
        </row>
        <row r="616">
          <cell r="A616"/>
        </row>
        <row r="617">
          <cell r="A617"/>
        </row>
        <row r="618">
          <cell r="A618"/>
        </row>
        <row r="619">
          <cell r="A619"/>
        </row>
        <row r="620">
          <cell r="A620"/>
        </row>
        <row r="621">
          <cell r="A621"/>
        </row>
        <row r="622">
          <cell r="A622"/>
        </row>
        <row r="623">
          <cell r="A623"/>
        </row>
        <row r="624">
          <cell r="A624"/>
        </row>
        <row r="625">
          <cell r="A625"/>
        </row>
        <row r="626">
          <cell r="A626"/>
        </row>
        <row r="627">
          <cell r="A627"/>
        </row>
        <row r="628">
          <cell r="A628"/>
        </row>
        <row r="629">
          <cell r="A629"/>
        </row>
        <row r="630">
          <cell r="A630"/>
        </row>
        <row r="631">
          <cell r="A631"/>
        </row>
        <row r="632">
          <cell r="A632"/>
        </row>
        <row r="633">
          <cell r="A633"/>
        </row>
        <row r="634">
          <cell r="A634"/>
        </row>
        <row r="635">
          <cell r="A635"/>
        </row>
        <row r="636">
          <cell r="A636"/>
        </row>
        <row r="637">
          <cell r="A637"/>
        </row>
        <row r="638">
          <cell r="A638"/>
        </row>
        <row r="639">
          <cell r="A639"/>
        </row>
        <row r="640">
          <cell r="A640"/>
        </row>
        <row r="641">
          <cell r="A641"/>
        </row>
        <row r="642">
          <cell r="A642"/>
        </row>
        <row r="643">
          <cell r="A643"/>
        </row>
        <row r="644">
          <cell r="A644"/>
        </row>
        <row r="645">
          <cell r="A645"/>
        </row>
        <row r="646">
          <cell r="A646"/>
        </row>
        <row r="647">
          <cell r="A647"/>
        </row>
        <row r="648">
          <cell r="A648"/>
        </row>
        <row r="649">
          <cell r="A649"/>
        </row>
        <row r="650">
          <cell r="A650"/>
        </row>
        <row r="651">
          <cell r="A651"/>
        </row>
        <row r="652">
          <cell r="A652"/>
        </row>
        <row r="653">
          <cell r="A653"/>
        </row>
        <row r="654">
          <cell r="A654"/>
        </row>
        <row r="655">
          <cell r="A655"/>
        </row>
        <row r="656">
          <cell r="A656"/>
        </row>
        <row r="657">
          <cell r="A657"/>
        </row>
        <row r="658">
          <cell r="A658"/>
        </row>
        <row r="659">
          <cell r="A659"/>
        </row>
        <row r="660">
          <cell r="A660"/>
        </row>
        <row r="661">
          <cell r="A661"/>
        </row>
        <row r="662">
          <cell r="A662"/>
        </row>
        <row r="663">
          <cell r="A663"/>
        </row>
        <row r="664">
          <cell r="A664"/>
        </row>
        <row r="665">
          <cell r="A665"/>
        </row>
        <row r="666">
          <cell r="A666"/>
        </row>
        <row r="667">
          <cell r="A667"/>
        </row>
        <row r="668">
          <cell r="A668"/>
        </row>
        <row r="669">
          <cell r="A669"/>
        </row>
        <row r="670">
          <cell r="A670"/>
        </row>
        <row r="671">
          <cell r="A671"/>
        </row>
        <row r="672">
          <cell r="A672"/>
        </row>
        <row r="673">
          <cell r="A673"/>
        </row>
        <row r="674">
          <cell r="A674"/>
        </row>
        <row r="675">
          <cell r="A675"/>
        </row>
        <row r="676">
          <cell r="A676"/>
        </row>
        <row r="677">
          <cell r="A677"/>
        </row>
        <row r="678">
          <cell r="A678"/>
        </row>
        <row r="679">
          <cell r="A679"/>
        </row>
        <row r="680">
          <cell r="A680"/>
        </row>
        <row r="681">
          <cell r="A681"/>
        </row>
        <row r="682">
          <cell r="A682"/>
        </row>
        <row r="683">
          <cell r="A683"/>
        </row>
        <row r="684">
          <cell r="A684"/>
        </row>
        <row r="685">
          <cell r="A685"/>
        </row>
        <row r="686">
          <cell r="A686"/>
        </row>
        <row r="687">
          <cell r="A687"/>
        </row>
        <row r="688">
          <cell r="A688"/>
        </row>
        <row r="689">
          <cell r="A689"/>
        </row>
        <row r="690">
          <cell r="A690"/>
        </row>
        <row r="691">
          <cell r="A691"/>
        </row>
        <row r="692">
          <cell r="A692"/>
        </row>
        <row r="693">
          <cell r="A693"/>
        </row>
        <row r="694">
          <cell r="A694"/>
        </row>
        <row r="695">
          <cell r="A695"/>
        </row>
        <row r="696">
          <cell r="A696"/>
        </row>
        <row r="697">
          <cell r="A697"/>
        </row>
        <row r="698">
          <cell r="A698"/>
        </row>
        <row r="699">
          <cell r="A699"/>
        </row>
        <row r="700">
          <cell r="A700"/>
        </row>
        <row r="701">
          <cell r="A701"/>
        </row>
        <row r="702">
          <cell r="A702"/>
        </row>
        <row r="703">
          <cell r="A703"/>
        </row>
        <row r="704">
          <cell r="A704"/>
        </row>
        <row r="705">
          <cell r="A705"/>
        </row>
        <row r="706">
          <cell r="A706"/>
        </row>
        <row r="707">
          <cell r="A707"/>
        </row>
        <row r="708">
          <cell r="A708"/>
        </row>
        <row r="709">
          <cell r="A709"/>
        </row>
        <row r="710">
          <cell r="A710"/>
        </row>
        <row r="711">
          <cell r="A711"/>
        </row>
        <row r="712">
          <cell r="A712"/>
        </row>
        <row r="713">
          <cell r="A713"/>
        </row>
        <row r="714">
          <cell r="A714"/>
        </row>
        <row r="715">
          <cell r="A715"/>
        </row>
        <row r="716">
          <cell r="A716"/>
        </row>
        <row r="717">
          <cell r="A717"/>
        </row>
        <row r="718">
          <cell r="A718"/>
        </row>
        <row r="719">
          <cell r="A719"/>
        </row>
        <row r="720">
          <cell r="A720"/>
        </row>
        <row r="721">
          <cell r="A721"/>
        </row>
        <row r="722">
          <cell r="A722"/>
        </row>
        <row r="723">
          <cell r="A723"/>
        </row>
        <row r="724">
          <cell r="A724"/>
        </row>
        <row r="725">
          <cell r="A725"/>
        </row>
        <row r="726">
          <cell r="A726"/>
        </row>
        <row r="727">
          <cell r="A727"/>
        </row>
        <row r="728">
          <cell r="A728"/>
        </row>
        <row r="729">
          <cell r="A729"/>
        </row>
        <row r="730">
          <cell r="A730"/>
        </row>
        <row r="731">
          <cell r="A731"/>
        </row>
        <row r="732">
          <cell r="A732"/>
        </row>
        <row r="733">
          <cell r="A733"/>
        </row>
        <row r="734">
          <cell r="A734"/>
        </row>
        <row r="735">
          <cell r="A735"/>
        </row>
        <row r="736">
          <cell r="A736"/>
        </row>
        <row r="737">
          <cell r="A737"/>
        </row>
        <row r="738">
          <cell r="A738"/>
        </row>
        <row r="739">
          <cell r="A739"/>
        </row>
        <row r="740">
          <cell r="A740"/>
        </row>
        <row r="741">
          <cell r="A741"/>
        </row>
        <row r="742">
          <cell r="A742"/>
        </row>
        <row r="743">
          <cell r="A743"/>
        </row>
        <row r="744">
          <cell r="A744"/>
        </row>
        <row r="745">
          <cell r="A745"/>
        </row>
        <row r="746">
          <cell r="A746"/>
        </row>
        <row r="747">
          <cell r="A747"/>
        </row>
        <row r="748">
          <cell r="A748"/>
        </row>
        <row r="749">
          <cell r="A749"/>
        </row>
        <row r="750">
          <cell r="A750"/>
        </row>
        <row r="751">
          <cell r="A751"/>
        </row>
        <row r="752">
          <cell r="A752"/>
        </row>
        <row r="753">
          <cell r="A753"/>
        </row>
        <row r="754">
          <cell r="A754"/>
        </row>
        <row r="755">
          <cell r="A755"/>
        </row>
        <row r="756">
          <cell r="A756"/>
        </row>
        <row r="757">
          <cell r="A757"/>
        </row>
        <row r="758">
          <cell r="A758"/>
        </row>
        <row r="759">
          <cell r="A759"/>
        </row>
        <row r="760">
          <cell r="A760"/>
        </row>
        <row r="761">
          <cell r="A761"/>
        </row>
        <row r="762">
          <cell r="A762"/>
        </row>
        <row r="763">
          <cell r="A763"/>
        </row>
        <row r="764">
          <cell r="A764"/>
        </row>
        <row r="765">
          <cell r="A765"/>
        </row>
        <row r="766">
          <cell r="A766"/>
        </row>
        <row r="767">
          <cell r="A767"/>
        </row>
        <row r="768">
          <cell r="A768"/>
        </row>
        <row r="769">
          <cell r="A769"/>
        </row>
        <row r="770">
          <cell r="A770"/>
        </row>
        <row r="771">
          <cell r="A771"/>
        </row>
        <row r="772">
          <cell r="A772"/>
        </row>
        <row r="773">
          <cell r="A773"/>
        </row>
        <row r="774">
          <cell r="A774"/>
        </row>
        <row r="775">
          <cell r="A775"/>
        </row>
        <row r="776">
          <cell r="A776"/>
        </row>
        <row r="777">
          <cell r="A777"/>
        </row>
        <row r="778">
          <cell r="A778"/>
        </row>
        <row r="779">
          <cell r="A779"/>
        </row>
        <row r="780">
          <cell r="A780"/>
        </row>
        <row r="781">
          <cell r="A781"/>
        </row>
        <row r="782">
          <cell r="A782"/>
        </row>
        <row r="783">
          <cell r="A783"/>
        </row>
        <row r="784">
          <cell r="A784"/>
        </row>
        <row r="785">
          <cell r="A785"/>
        </row>
        <row r="786">
          <cell r="A786"/>
        </row>
        <row r="787">
          <cell r="A787"/>
        </row>
        <row r="788">
          <cell r="A788"/>
        </row>
        <row r="789">
          <cell r="A789"/>
        </row>
        <row r="790">
          <cell r="A790"/>
        </row>
        <row r="791">
          <cell r="A791"/>
        </row>
        <row r="792">
          <cell r="A792"/>
        </row>
        <row r="793">
          <cell r="A793"/>
        </row>
        <row r="794">
          <cell r="A794"/>
        </row>
        <row r="795">
          <cell r="A795"/>
        </row>
        <row r="796">
          <cell r="A796"/>
        </row>
        <row r="797">
          <cell r="A797"/>
        </row>
        <row r="798">
          <cell r="A798"/>
        </row>
        <row r="799">
          <cell r="A799"/>
        </row>
        <row r="800">
          <cell r="A800"/>
        </row>
        <row r="801">
          <cell r="A801"/>
        </row>
        <row r="802">
          <cell r="A802"/>
        </row>
        <row r="803">
          <cell r="A803"/>
        </row>
        <row r="804">
          <cell r="A804"/>
        </row>
        <row r="805">
          <cell r="A805"/>
        </row>
        <row r="806">
          <cell r="A806"/>
        </row>
        <row r="807">
          <cell r="A807"/>
        </row>
        <row r="808">
          <cell r="A808"/>
        </row>
        <row r="809">
          <cell r="A809"/>
        </row>
        <row r="810">
          <cell r="A810"/>
        </row>
        <row r="811">
          <cell r="A811"/>
        </row>
        <row r="812">
          <cell r="A812"/>
        </row>
        <row r="813">
          <cell r="A813"/>
        </row>
        <row r="814">
          <cell r="A814"/>
        </row>
        <row r="815">
          <cell r="A815"/>
        </row>
        <row r="816">
          <cell r="A816"/>
        </row>
        <row r="817">
          <cell r="A817"/>
        </row>
        <row r="818">
          <cell r="A818"/>
        </row>
        <row r="819">
          <cell r="A819"/>
        </row>
        <row r="820">
          <cell r="A820"/>
        </row>
        <row r="821">
          <cell r="A821"/>
        </row>
        <row r="822">
          <cell r="A822"/>
        </row>
        <row r="823">
          <cell r="A823"/>
        </row>
        <row r="824">
          <cell r="A824"/>
        </row>
        <row r="825">
          <cell r="A825"/>
        </row>
        <row r="826">
          <cell r="A826"/>
        </row>
        <row r="827">
          <cell r="A827"/>
        </row>
        <row r="828">
          <cell r="A828"/>
        </row>
        <row r="829">
          <cell r="A829"/>
        </row>
        <row r="830">
          <cell r="A830"/>
        </row>
        <row r="831">
          <cell r="A831"/>
        </row>
        <row r="832">
          <cell r="A832"/>
        </row>
        <row r="833">
          <cell r="A833"/>
        </row>
        <row r="834">
          <cell r="A834"/>
        </row>
        <row r="835">
          <cell r="A835"/>
        </row>
        <row r="836">
          <cell r="A836"/>
        </row>
        <row r="837">
          <cell r="A837"/>
        </row>
        <row r="838">
          <cell r="A838"/>
        </row>
        <row r="839">
          <cell r="A839"/>
        </row>
        <row r="840">
          <cell r="A840"/>
        </row>
        <row r="841">
          <cell r="A841"/>
        </row>
        <row r="842">
          <cell r="A842"/>
        </row>
        <row r="843">
          <cell r="A843"/>
        </row>
        <row r="844">
          <cell r="A844"/>
        </row>
        <row r="845">
          <cell r="A845"/>
        </row>
        <row r="846">
          <cell r="A846"/>
        </row>
        <row r="847">
          <cell r="A847"/>
        </row>
        <row r="848">
          <cell r="A848"/>
        </row>
        <row r="849">
          <cell r="A849"/>
        </row>
        <row r="850">
          <cell r="A850"/>
        </row>
        <row r="851">
          <cell r="A851"/>
        </row>
        <row r="852">
          <cell r="A852"/>
        </row>
        <row r="853">
          <cell r="A853"/>
        </row>
        <row r="854">
          <cell r="A854"/>
        </row>
        <row r="855">
          <cell r="A855"/>
        </row>
        <row r="856">
          <cell r="A856"/>
        </row>
        <row r="857">
          <cell r="A857"/>
        </row>
        <row r="858">
          <cell r="A858"/>
        </row>
        <row r="859">
          <cell r="A859"/>
        </row>
        <row r="860">
          <cell r="A860"/>
        </row>
        <row r="861">
          <cell r="A861"/>
        </row>
        <row r="862">
          <cell r="A862"/>
        </row>
        <row r="863">
          <cell r="A863"/>
        </row>
        <row r="864">
          <cell r="A864"/>
        </row>
        <row r="865">
          <cell r="A865"/>
        </row>
        <row r="866">
          <cell r="A866"/>
        </row>
        <row r="867">
          <cell r="A867"/>
        </row>
        <row r="868">
          <cell r="A868"/>
        </row>
        <row r="869">
          <cell r="A869"/>
        </row>
        <row r="870">
          <cell r="A870"/>
        </row>
        <row r="871">
          <cell r="A871"/>
        </row>
        <row r="872">
          <cell r="A872"/>
        </row>
        <row r="873">
          <cell r="A873"/>
        </row>
        <row r="874">
          <cell r="A874"/>
        </row>
        <row r="875">
          <cell r="A875"/>
        </row>
        <row r="876">
          <cell r="A876"/>
        </row>
        <row r="877">
          <cell r="A877"/>
        </row>
        <row r="878">
          <cell r="A878"/>
        </row>
        <row r="879">
          <cell r="A879"/>
        </row>
        <row r="880">
          <cell r="A880"/>
        </row>
        <row r="881">
          <cell r="A881"/>
        </row>
        <row r="882">
          <cell r="A882"/>
        </row>
        <row r="883">
          <cell r="A883"/>
        </row>
        <row r="884">
          <cell r="A884"/>
        </row>
        <row r="885">
          <cell r="A885"/>
        </row>
        <row r="886">
          <cell r="A886"/>
        </row>
        <row r="887">
          <cell r="A887"/>
        </row>
        <row r="888">
          <cell r="A888"/>
        </row>
        <row r="889">
          <cell r="A889"/>
        </row>
        <row r="890">
          <cell r="A890"/>
        </row>
        <row r="891">
          <cell r="A891"/>
        </row>
        <row r="892">
          <cell r="A892"/>
        </row>
        <row r="893">
          <cell r="A893"/>
        </row>
        <row r="894">
          <cell r="A894"/>
        </row>
        <row r="895">
          <cell r="A895"/>
        </row>
        <row r="896">
          <cell r="A896"/>
        </row>
        <row r="897">
          <cell r="A897"/>
        </row>
        <row r="898">
          <cell r="A898"/>
        </row>
        <row r="899">
          <cell r="A899"/>
        </row>
        <row r="900">
          <cell r="A900"/>
        </row>
        <row r="901">
          <cell r="A901"/>
        </row>
        <row r="902">
          <cell r="A902"/>
        </row>
        <row r="903">
          <cell r="A903"/>
        </row>
        <row r="904">
          <cell r="A904"/>
        </row>
        <row r="905">
          <cell r="A905"/>
        </row>
        <row r="906">
          <cell r="A906"/>
        </row>
        <row r="907">
          <cell r="A907"/>
        </row>
        <row r="908">
          <cell r="A908"/>
        </row>
        <row r="909">
          <cell r="A909"/>
        </row>
        <row r="910">
          <cell r="A910"/>
        </row>
        <row r="911">
          <cell r="A911"/>
        </row>
        <row r="912">
          <cell r="A912"/>
        </row>
        <row r="913">
          <cell r="A913"/>
        </row>
        <row r="914">
          <cell r="A914"/>
        </row>
        <row r="915">
          <cell r="A915"/>
        </row>
        <row r="916">
          <cell r="A916"/>
        </row>
        <row r="917">
          <cell r="A917"/>
        </row>
        <row r="918">
          <cell r="A918"/>
        </row>
        <row r="919">
          <cell r="A919"/>
        </row>
        <row r="920">
          <cell r="A920"/>
        </row>
        <row r="921">
          <cell r="A921"/>
        </row>
        <row r="922">
          <cell r="A922"/>
        </row>
        <row r="923">
          <cell r="A923"/>
        </row>
        <row r="924">
          <cell r="A924"/>
        </row>
        <row r="925">
          <cell r="A925"/>
        </row>
        <row r="926">
          <cell r="A926"/>
        </row>
        <row r="927">
          <cell r="A927"/>
        </row>
        <row r="928">
          <cell r="A928"/>
        </row>
        <row r="929">
          <cell r="A929"/>
        </row>
        <row r="930">
          <cell r="A930"/>
        </row>
        <row r="931">
          <cell r="A931"/>
        </row>
        <row r="932">
          <cell r="A932"/>
        </row>
        <row r="933">
          <cell r="A933"/>
        </row>
        <row r="934">
          <cell r="A934"/>
        </row>
        <row r="935">
          <cell r="A935"/>
        </row>
        <row r="936">
          <cell r="A936"/>
        </row>
        <row r="937">
          <cell r="A937"/>
        </row>
        <row r="938">
          <cell r="A938"/>
        </row>
        <row r="939">
          <cell r="A939"/>
        </row>
        <row r="940">
          <cell r="A940"/>
        </row>
        <row r="941">
          <cell r="A941"/>
        </row>
        <row r="942">
          <cell r="A942"/>
        </row>
        <row r="943">
          <cell r="A943"/>
        </row>
        <row r="944">
          <cell r="A944"/>
        </row>
        <row r="945">
          <cell r="A945"/>
        </row>
        <row r="946">
          <cell r="A946"/>
        </row>
        <row r="947">
          <cell r="A947"/>
        </row>
        <row r="948">
          <cell r="A948"/>
        </row>
        <row r="949">
          <cell r="A949"/>
        </row>
        <row r="950">
          <cell r="A950"/>
        </row>
        <row r="951">
          <cell r="A951"/>
        </row>
        <row r="952">
          <cell r="A952"/>
        </row>
        <row r="953">
          <cell r="A953"/>
        </row>
        <row r="954">
          <cell r="A954"/>
        </row>
        <row r="955">
          <cell r="A955"/>
        </row>
        <row r="956">
          <cell r="A956"/>
        </row>
        <row r="957">
          <cell r="A957"/>
        </row>
        <row r="958">
          <cell r="A958"/>
        </row>
        <row r="959">
          <cell r="A959"/>
        </row>
        <row r="960">
          <cell r="A960"/>
        </row>
        <row r="961">
          <cell r="A961"/>
        </row>
        <row r="962">
          <cell r="A962"/>
        </row>
        <row r="963">
          <cell r="A963"/>
        </row>
        <row r="964">
          <cell r="A964"/>
        </row>
        <row r="965">
          <cell r="A965"/>
        </row>
        <row r="966">
          <cell r="A966"/>
        </row>
        <row r="967">
          <cell r="A967"/>
        </row>
        <row r="968">
          <cell r="A968"/>
        </row>
        <row r="969">
          <cell r="A969"/>
        </row>
        <row r="970">
          <cell r="A970"/>
        </row>
        <row r="971">
          <cell r="A971"/>
        </row>
        <row r="972">
          <cell r="A972"/>
        </row>
        <row r="973">
          <cell r="A973"/>
        </row>
        <row r="974">
          <cell r="A974"/>
        </row>
        <row r="975">
          <cell r="A975"/>
        </row>
        <row r="976">
          <cell r="A976"/>
        </row>
        <row r="977">
          <cell r="A977"/>
        </row>
        <row r="978">
          <cell r="A978"/>
        </row>
        <row r="979">
          <cell r="A979"/>
        </row>
        <row r="980">
          <cell r="A980"/>
        </row>
        <row r="981">
          <cell r="A981"/>
        </row>
        <row r="982">
          <cell r="A982"/>
        </row>
        <row r="983">
          <cell r="A983"/>
        </row>
        <row r="984">
          <cell r="A984"/>
        </row>
        <row r="985">
          <cell r="A985"/>
        </row>
        <row r="986">
          <cell r="A986"/>
        </row>
        <row r="987">
          <cell r="A987"/>
        </row>
        <row r="988">
          <cell r="A988"/>
        </row>
        <row r="989">
          <cell r="A989"/>
        </row>
        <row r="990">
          <cell r="A990"/>
        </row>
        <row r="991">
          <cell r="A991"/>
        </row>
        <row r="992">
          <cell r="A992"/>
        </row>
        <row r="993">
          <cell r="A993"/>
        </row>
        <row r="994">
          <cell r="A994"/>
        </row>
        <row r="995">
          <cell r="A995"/>
        </row>
        <row r="996">
          <cell r="A996"/>
        </row>
        <row r="997">
          <cell r="A997"/>
        </row>
        <row r="998">
          <cell r="A998"/>
        </row>
        <row r="999">
          <cell r="A999"/>
        </row>
        <row r="1000">
          <cell r="A1000"/>
        </row>
      </sheetData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nding Decisions"/>
      <sheetName val="Summary"/>
      <sheetName val="Data"/>
      <sheetName val="data pivot"/>
      <sheetName val="Allotment"/>
      <sheetName val="Allotment check"/>
      <sheetName val="Control tab"/>
      <sheetName val="SPS Export Data"/>
      <sheetName val="SPS List &amp; PI Summ"/>
      <sheetName val="Employee HRMS 4-23-18"/>
      <sheetName val="Org Chart"/>
      <sheetName val="Central Service Budget"/>
      <sheetName val="Exp history pivot"/>
      <sheetName val="Exp history"/>
      <sheetName val="Lookup Table"/>
    </sheetNames>
    <sheetDataSet>
      <sheetData sheetId="0"/>
      <sheetData sheetId="1">
        <row r="6">
          <cell r="F6">
            <v>2</v>
          </cell>
        </row>
      </sheetData>
      <sheetData sheetId="2"/>
      <sheetData sheetId="3">
        <row r="17">
          <cell r="B17"/>
          <cell r="C17"/>
          <cell r="D17"/>
          <cell r="E17"/>
          <cell r="F17" t="str">
            <v>MM2</v>
          </cell>
          <cell r="G17" t="str">
            <v>WM2</v>
          </cell>
          <cell r="H17" t="str">
            <v>RB2</v>
          </cell>
          <cell r="I17" t="str">
            <v>SE2</v>
          </cell>
          <cell r="J17" t="str">
            <v>FS2</v>
          </cell>
          <cell r="K17" t="str">
            <v>PD2</v>
          </cell>
          <cell r="L17" t="str">
            <v>AZ2</v>
          </cell>
          <cell r="M17" t="str">
            <v>CJ2</v>
          </cell>
          <cell r="N17" t="str">
            <v>PG2</v>
          </cell>
        </row>
        <row r="18">
          <cell r="B18" t="str">
            <v>Allotment Program Index Code</v>
          </cell>
          <cell r="C18" t="str">
            <v>Object</v>
          </cell>
          <cell r="D18" t="str">
            <v>Sub Object</v>
          </cell>
          <cell r="E18" t="str">
            <v>Sum of FTE</v>
          </cell>
          <cell r="F18" t="str">
            <v>Sum of GF-State</v>
          </cell>
          <cell r="G18" t="str">
            <v>Sum of GF- Federal</v>
          </cell>
          <cell r="H18" t="str">
            <v xml:space="preserve">Sum of PEBB </v>
          </cell>
          <cell r="I18" t="str">
            <v xml:space="preserve">Sum of SEBB </v>
          </cell>
          <cell r="J18" t="str">
            <v xml:space="preserve">Sum of FSA </v>
          </cell>
          <cell r="K18" t="str">
            <v>Sum of Medical Aid</v>
          </cell>
          <cell r="L18" t="str">
            <v>Sum of Dedicated Marijuana (315-1) - AZ</v>
          </cell>
          <cell r="M18" t="str">
            <v>Sum of Criminal Justice (05C-1)</v>
          </cell>
          <cell r="N18" t="str">
            <v>Sum of Problem Gambling (08K-1)</v>
          </cell>
          <cell r="O18" t="str">
            <v>Sum of Estimated Cost - FY19</v>
          </cell>
        </row>
        <row r="19">
          <cell r="A19" t="str">
            <v>A2G11A</v>
          </cell>
          <cell r="B19" t="str">
            <v>A2G11</v>
          </cell>
          <cell r="C19" t="str">
            <v>A</v>
          </cell>
          <cell r="D19" t="str">
            <v>(blank)</v>
          </cell>
          <cell r="E19">
            <v>2</v>
          </cell>
          <cell r="F19">
            <v>73160.137476799995</v>
          </cell>
          <cell r="G19">
            <v>100041.77279392</v>
          </cell>
          <cell r="H19">
            <v>19654.962307199999</v>
          </cell>
          <cell r="I19">
            <v>5459.7117520000002</v>
          </cell>
          <cell r="J19">
            <v>198.53497279999999</v>
          </cell>
          <cell r="K19">
            <v>19.853497279999999</v>
          </cell>
          <cell r="L19">
            <v>0</v>
          </cell>
          <cell r="M19">
            <v>0</v>
          </cell>
          <cell r="N19">
            <v>0</v>
          </cell>
          <cell r="O19">
            <v>198534.97279999999</v>
          </cell>
        </row>
        <row r="20">
          <cell r="A20" t="str">
            <v>A2G11B</v>
          </cell>
          <cell r="B20" t="str">
            <v>A2G11</v>
          </cell>
          <cell r="C20" t="str">
            <v>B</v>
          </cell>
          <cell r="D20" t="str">
            <v>(blank)</v>
          </cell>
          <cell r="E20"/>
          <cell r="F20">
            <v>23294.358999999997</v>
          </cell>
          <cell r="G20">
            <v>31853.534599999999</v>
          </cell>
          <cell r="H20">
            <v>6258.1859999999997</v>
          </cell>
          <cell r="I20">
            <v>1738.3850000000002</v>
          </cell>
          <cell r="J20">
            <v>63.213999999999999</v>
          </cell>
          <cell r="K20">
            <v>6.3214000000000006</v>
          </cell>
          <cell r="L20">
            <v>0</v>
          </cell>
          <cell r="M20">
            <v>0</v>
          </cell>
          <cell r="N20">
            <v>0</v>
          </cell>
          <cell r="O20">
            <v>63214</v>
          </cell>
        </row>
        <row r="21">
          <cell r="A21" t="str">
            <v>A2G11EA</v>
          </cell>
          <cell r="B21" t="str">
            <v>A2G11</v>
          </cell>
          <cell r="C21" t="str">
            <v>E</v>
          </cell>
          <cell r="D21" t="str">
            <v>EA</v>
          </cell>
          <cell r="E21"/>
          <cell r="F21">
            <v>184.25</v>
          </cell>
          <cell r="G21">
            <v>251.95000000000002</v>
          </cell>
          <cell r="H21">
            <v>49.5</v>
          </cell>
          <cell r="I21">
            <v>13.75</v>
          </cell>
          <cell r="J21">
            <v>0.5</v>
          </cell>
          <cell r="K21">
            <v>0.05</v>
          </cell>
          <cell r="L21">
            <v>0</v>
          </cell>
          <cell r="M21">
            <v>0</v>
          </cell>
          <cell r="N21">
            <v>0</v>
          </cell>
          <cell r="O21">
            <v>500</v>
          </cell>
        </row>
        <row r="22">
          <cell r="A22" t="str">
            <v>A2G11EB</v>
          </cell>
          <cell r="B22" t="str">
            <v>A2G11</v>
          </cell>
          <cell r="C22" t="str">
            <v>E</v>
          </cell>
          <cell r="D22" t="str">
            <v>EB</v>
          </cell>
          <cell r="E22"/>
          <cell r="F22">
            <v>737</v>
          </cell>
          <cell r="G22">
            <v>1007.8000000000001</v>
          </cell>
          <cell r="H22">
            <v>198</v>
          </cell>
          <cell r="I22">
            <v>55</v>
          </cell>
          <cell r="J22">
            <v>2</v>
          </cell>
          <cell r="K22">
            <v>0.2</v>
          </cell>
          <cell r="L22">
            <v>0</v>
          </cell>
          <cell r="M22">
            <v>0</v>
          </cell>
          <cell r="N22">
            <v>0</v>
          </cell>
          <cell r="O22">
            <v>2000</v>
          </cell>
        </row>
        <row r="23">
          <cell r="A23" t="str">
            <v>A2G11EG</v>
          </cell>
          <cell r="B23" t="str">
            <v>A2G11</v>
          </cell>
          <cell r="C23" t="str">
            <v>E</v>
          </cell>
          <cell r="D23" t="str">
            <v>EG</v>
          </cell>
          <cell r="E23"/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/>
        </row>
        <row r="24">
          <cell r="A24" t="str">
            <v>A2G11G</v>
          </cell>
          <cell r="B24" t="str">
            <v>A2G11</v>
          </cell>
          <cell r="C24" t="str">
            <v>G</v>
          </cell>
          <cell r="D24" t="str">
            <v>GA</v>
          </cell>
          <cell r="E24"/>
          <cell r="F24">
            <v>368.5</v>
          </cell>
          <cell r="G24">
            <v>503.90000000000003</v>
          </cell>
          <cell r="H24">
            <v>99</v>
          </cell>
          <cell r="I24">
            <v>27.5</v>
          </cell>
          <cell r="J24">
            <v>1</v>
          </cell>
          <cell r="K24">
            <v>0.1</v>
          </cell>
          <cell r="L24">
            <v>0</v>
          </cell>
          <cell r="M24">
            <v>0</v>
          </cell>
          <cell r="N24">
            <v>0</v>
          </cell>
          <cell r="O24">
            <v>1000</v>
          </cell>
        </row>
        <row r="25">
          <cell r="A25" t="str">
            <v>A2G11 Total</v>
          </cell>
          <cell r="B25" t="str">
            <v>A2G11 Total</v>
          </cell>
          <cell r="E25">
            <v>2</v>
          </cell>
          <cell r="F25">
            <v>97744.246476799992</v>
          </cell>
          <cell r="G25">
            <v>133658.95739391999</v>
          </cell>
          <cell r="H25">
            <v>26259.648307199997</v>
          </cell>
          <cell r="I25">
            <v>7294.3467520000004</v>
          </cell>
          <cell r="J25">
            <v>265.24897279999999</v>
          </cell>
          <cell r="K25">
            <v>26.524897280000001</v>
          </cell>
          <cell r="L25">
            <v>0</v>
          </cell>
          <cell r="M25">
            <v>0</v>
          </cell>
          <cell r="N25">
            <v>0</v>
          </cell>
          <cell r="O25">
            <v>265248.97279999999</v>
          </cell>
        </row>
        <row r="26">
          <cell r="A26" t="str">
            <v>(blank)(blank)</v>
          </cell>
          <cell r="B26" t="str">
            <v>(blank)</v>
          </cell>
          <cell r="C26" t="str">
            <v>(blank)</v>
          </cell>
          <cell r="D26" t="str">
            <v>(blank)</v>
          </cell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</row>
        <row r="27">
          <cell r="A27" t="str">
            <v>(blank) Total</v>
          </cell>
          <cell r="B27" t="str">
            <v>(blank) Total</v>
          </cell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</row>
        <row r="28">
          <cell r="A28" t="str">
            <v>Grand Total</v>
          </cell>
          <cell r="B28" t="str">
            <v>Grand Total</v>
          </cell>
          <cell r="E28">
            <v>2</v>
          </cell>
          <cell r="F28">
            <v>97744.246476799992</v>
          </cell>
          <cell r="G28">
            <v>133658.95739391999</v>
          </cell>
          <cell r="H28">
            <v>26259.648307199997</v>
          </cell>
          <cell r="I28">
            <v>7294.3467520000004</v>
          </cell>
          <cell r="J28">
            <v>265.24897279999999</v>
          </cell>
          <cell r="K28">
            <v>26.524897280000001</v>
          </cell>
          <cell r="L28">
            <v>0</v>
          </cell>
          <cell r="M28">
            <v>0</v>
          </cell>
          <cell r="N28">
            <v>0</v>
          </cell>
          <cell r="O28">
            <v>265248.97279999999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VChecklist"/>
      <sheetName val="Fed Claim Info"/>
      <sheetName val="Fed 2 Yr Rule"/>
      <sheetName val="Approval"/>
      <sheetName val="Explanation"/>
      <sheetName val="Orig Report"/>
      <sheetName val="JVHA"/>
      <sheetName val="Fund Pivot"/>
      <sheetName val="Fund Summary"/>
      <sheetName val="Correspondence"/>
      <sheetName val="Federal-State Impact Worksheet"/>
      <sheetName val="Pivot Table Worksheet"/>
      <sheetName val="Pivot Table Titles"/>
      <sheetName val="AFRS_TOTAL"/>
      <sheetName val="AFRS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Summary-ESH and CSS"/>
      <sheetName val="Bldg 27 (2)"/>
      <sheetName val="Results-ESH"/>
      <sheetName val="prst"/>
      <sheetName val="Results-CSS"/>
      <sheetName val="Input-ESH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Equipment-ESH"/>
      <sheetName val="Ancillary Costs-ESH"/>
      <sheetName val="Targeted Positions Both Years"/>
      <sheetName val="Targeted Positions"/>
    </sheetNames>
    <sheetDataSet>
      <sheetData sheetId="0" refreshError="1">
        <row r="5">
          <cell r="E5" t="str">
            <v>000MONTHLYACOALITION</v>
          </cell>
          <cell r="F5" t="str">
            <v>000</v>
          </cell>
          <cell r="G5" t="str">
            <v>Monthly</v>
          </cell>
          <cell r="H5" t="str">
            <v>A</v>
          </cell>
          <cell r="I5">
            <v>0</v>
          </cell>
          <cell r="J5" t="str">
            <v>Coalition</v>
          </cell>
          <cell r="K5">
            <v>14391</v>
          </cell>
          <cell r="L5">
            <v>14391</v>
          </cell>
          <cell r="M5">
            <v>14391</v>
          </cell>
          <cell r="N5">
            <v>14391</v>
          </cell>
          <cell r="O5">
            <v>0</v>
          </cell>
          <cell r="P5">
            <v>14109</v>
          </cell>
          <cell r="Q5">
            <v>14535</v>
          </cell>
        </row>
        <row r="6">
          <cell r="E6" t="str">
            <v>000MONTHLYANON-REPRESENTED STATE EMPLOYEES</v>
          </cell>
          <cell r="F6" t="str">
            <v>000</v>
          </cell>
          <cell r="G6" t="str">
            <v>Monthly</v>
          </cell>
          <cell r="H6" t="str">
            <v>A</v>
          </cell>
          <cell r="I6">
            <v>0</v>
          </cell>
          <cell r="J6" t="str">
            <v>Non-Represented State Employees</v>
          </cell>
          <cell r="K6">
            <v>14826</v>
          </cell>
          <cell r="L6">
            <v>14826</v>
          </cell>
          <cell r="M6">
            <v>14826</v>
          </cell>
          <cell r="N6">
            <v>14826</v>
          </cell>
          <cell r="O6">
            <v>0</v>
          </cell>
          <cell r="P6">
            <v>14109</v>
          </cell>
          <cell r="Q6">
            <v>14535</v>
          </cell>
        </row>
        <row r="7">
          <cell r="E7" t="str">
            <v>000MONTHLYBCOALITION</v>
          </cell>
          <cell r="F7" t="str">
            <v>000</v>
          </cell>
          <cell r="G7" t="str">
            <v>Monthly</v>
          </cell>
          <cell r="H7" t="str">
            <v>B</v>
          </cell>
          <cell r="I7">
            <v>0</v>
          </cell>
          <cell r="J7" t="str">
            <v>Coalition</v>
          </cell>
          <cell r="K7">
            <v>15199</v>
          </cell>
          <cell r="L7">
            <v>15199</v>
          </cell>
          <cell r="M7">
            <v>15199</v>
          </cell>
          <cell r="N7">
            <v>15199</v>
          </cell>
          <cell r="O7">
            <v>0</v>
          </cell>
          <cell r="P7">
            <v>14464</v>
          </cell>
          <cell r="Q7">
            <v>14901</v>
          </cell>
        </row>
        <row r="8">
          <cell r="E8" t="str">
            <v>000MONTHLYBNON-REPRESENTED STATE EMPLOYEES</v>
          </cell>
          <cell r="F8" t="str">
            <v>000</v>
          </cell>
          <cell r="G8" t="str">
            <v>Monthly</v>
          </cell>
          <cell r="H8" t="str">
            <v>B</v>
          </cell>
          <cell r="I8">
            <v>0</v>
          </cell>
          <cell r="J8" t="str">
            <v>Non-Represented State Employees</v>
          </cell>
          <cell r="K8">
            <v>15199</v>
          </cell>
          <cell r="L8">
            <v>15199</v>
          </cell>
          <cell r="M8">
            <v>15199</v>
          </cell>
          <cell r="N8">
            <v>15199</v>
          </cell>
          <cell r="O8">
            <v>0</v>
          </cell>
          <cell r="P8">
            <v>14464</v>
          </cell>
          <cell r="Q8">
            <v>14901</v>
          </cell>
        </row>
        <row r="9">
          <cell r="E9" t="str">
            <v>000MONTHLYCCOALITION</v>
          </cell>
          <cell r="F9" t="str">
            <v>000</v>
          </cell>
          <cell r="G9" t="str">
            <v>Monthly</v>
          </cell>
          <cell r="H9" t="str">
            <v>C</v>
          </cell>
          <cell r="I9">
            <v>0</v>
          </cell>
          <cell r="J9" t="str">
            <v>Coalition</v>
          </cell>
          <cell r="K9">
            <v>15579</v>
          </cell>
          <cell r="L9">
            <v>15579</v>
          </cell>
          <cell r="M9">
            <v>15579</v>
          </cell>
          <cell r="N9">
            <v>15579</v>
          </cell>
          <cell r="O9">
            <v>0</v>
          </cell>
          <cell r="P9">
            <v>14826</v>
          </cell>
          <cell r="Q9">
            <v>15274</v>
          </cell>
        </row>
        <row r="10">
          <cell r="E10" t="str">
            <v>000MONTHLYCNON-REPRESENTED STATE EMPLOYEES</v>
          </cell>
          <cell r="F10" t="str">
            <v>000</v>
          </cell>
          <cell r="G10" t="str">
            <v>Monthly</v>
          </cell>
          <cell r="H10" t="str">
            <v>C</v>
          </cell>
          <cell r="I10">
            <v>0</v>
          </cell>
          <cell r="J10" t="str">
            <v>Non-Represented State Employees</v>
          </cell>
          <cell r="K10">
            <v>15579</v>
          </cell>
          <cell r="L10">
            <v>15579</v>
          </cell>
          <cell r="M10">
            <v>15579</v>
          </cell>
          <cell r="N10">
            <v>15579</v>
          </cell>
          <cell r="O10">
            <v>0</v>
          </cell>
          <cell r="P10">
            <v>14826</v>
          </cell>
          <cell r="Q10">
            <v>15274</v>
          </cell>
        </row>
        <row r="11">
          <cell r="E11" t="str">
            <v>000MONTHLYDCOALITION</v>
          </cell>
          <cell r="F11" t="str">
            <v>000</v>
          </cell>
          <cell r="G11" t="str">
            <v>Monthly</v>
          </cell>
          <cell r="H11" t="str">
            <v>D</v>
          </cell>
          <cell r="I11">
            <v>0</v>
          </cell>
          <cell r="J11" t="str">
            <v>Coalition</v>
          </cell>
          <cell r="K11">
            <v>15970</v>
          </cell>
          <cell r="L11">
            <v>15970</v>
          </cell>
          <cell r="M11">
            <v>15970</v>
          </cell>
          <cell r="N11">
            <v>15970</v>
          </cell>
          <cell r="O11">
            <v>0</v>
          </cell>
          <cell r="P11">
            <v>15198</v>
          </cell>
          <cell r="Q11">
            <v>15657</v>
          </cell>
        </row>
        <row r="12">
          <cell r="E12" t="str">
            <v>000MONTHLYDNON-REPRESENTED STATE EMPLOYEES</v>
          </cell>
          <cell r="F12" t="str">
            <v>000</v>
          </cell>
          <cell r="G12" t="str">
            <v>Monthly</v>
          </cell>
          <cell r="H12" t="str">
            <v>D</v>
          </cell>
          <cell r="I12">
            <v>0</v>
          </cell>
          <cell r="J12" t="str">
            <v>Non-Represented State Employees</v>
          </cell>
          <cell r="K12">
            <v>15970</v>
          </cell>
          <cell r="L12">
            <v>15970</v>
          </cell>
          <cell r="M12">
            <v>15970</v>
          </cell>
          <cell r="N12">
            <v>15970</v>
          </cell>
          <cell r="O12">
            <v>0</v>
          </cell>
          <cell r="P12">
            <v>15198</v>
          </cell>
          <cell r="Q12">
            <v>15657</v>
          </cell>
        </row>
        <row r="13">
          <cell r="E13" t="str">
            <v>000MONTHLYECOALITION</v>
          </cell>
          <cell r="F13" t="str">
            <v>000</v>
          </cell>
          <cell r="G13" t="str">
            <v>Monthly</v>
          </cell>
          <cell r="H13" t="str">
            <v>E</v>
          </cell>
          <cell r="I13">
            <v>0</v>
          </cell>
          <cell r="J13" t="str">
            <v>Coalition</v>
          </cell>
          <cell r="K13">
            <v>16368</v>
          </cell>
          <cell r="L13">
            <v>16368</v>
          </cell>
          <cell r="M13">
            <v>16368</v>
          </cell>
          <cell r="N13">
            <v>16368</v>
          </cell>
          <cell r="O13">
            <v>0</v>
          </cell>
          <cell r="P13">
            <v>15577</v>
          </cell>
          <cell r="Q13">
            <v>16047</v>
          </cell>
        </row>
        <row r="14">
          <cell r="E14" t="str">
            <v>000MONTHLYENON-REPRESENTED STATE EMPLOYEES</v>
          </cell>
          <cell r="F14" t="str">
            <v>000</v>
          </cell>
          <cell r="G14" t="str">
            <v>Monthly</v>
          </cell>
          <cell r="H14" t="str">
            <v>E</v>
          </cell>
          <cell r="I14">
            <v>0</v>
          </cell>
          <cell r="J14" t="str">
            <v>Non-Represented State Employees</v>
          </cell>
          <cell r="K14">
            <v>16368</v>
          </cell>
          <cell r="L14">
            <v>16368</v>
          </cell>
          <cell r="M14">
            <v>16368</v>
          </cell>
          <cell r="N14">
            <v>16368</v>
          </cell>
          <cell r="O14">
            <v>0</v>
          </cell>
          <cell r="P14">
            <v>15577</v>
          </cell>
          <cell r="Q14">
            <v>16047</v>
          </cell>
        </row>
        <row r="15">
          <cell r="E15" t="str">
            <v>000MONTHLYFCOALITION</v>
          </cell>
          <cell r="F15" t="str">
            <v>000</v>
          </cell>
          <cell r="G15" t="str">
            <v>Monthly</v>
          </cell>
          <cell r="H15" t="str">
            <v>F</v>
          </cell>
          <cell r="I15">
            <v>0</v>
          </cell>
          <cell r="J15" t="str">
            <v>Coalition</v>
          </cell>
          <cell r="K15">
            <v>16777</v>
          </cell>
          <cell r="L15">
            <v>16777</v>
          </cell>
          <cell r="M15">
            <v>16777</v>
          </cell>
          <cell r="N15">
            <v>16777</v>
          </cell>
          <cell r="O15">
            <v>0</v>
          </cell>
          <cell r="P15">
            <v>15966</v>
          </cell>
          <cell r="Q15">
            <v>16448</v>
          </cell>
        </row>
        <row r="16">
          <cell r="E16" t="str">
            <v>000MONTHLYFNON-REPRESENTED STATE EMPLOYEES</v>
          </cell>
          <cell r="F16" t="str">
            <v>000</v>
          </cell>
          <cell r="G16" t="str">
            <v>Monthly</v>
          </cell>
          <cell r="H16" t="str">
            <v>F</v>
          </cell>
          <cell r="I16">
            <v>0</v>
          </cell>
          <cell r="J16" t="str">
            <v>Non-Represented State Employees</v>
          </cell>
          <cell r="K16">
            <v>16777</v>
          </cell>
          <cell r="L16">
            <v>16777</v>
          </cell>
          <cell r="M16">
            <v>16777</v>
          </cell>
          <cell r="N16">
            <v>16777</v>
          </cell>
          <cell r="O16">
            <v>0</v>
          </cell>
          <cell r="P16">
            <v>15966</v>
          </cell>
          <cell r="Q16">
            <v>16448</v>
          </cell>
        </row>
        <row r="17">
          <cell r="E17" t="str">
            <v>000MONTHLYGCOALITION</v>
          </cell>
          <cell r="F17" t="str">
            <v>000</v>
          </cell>
          <cell r="G17" t="str">
            <v>Monthly</v>
          </cell>
          <cell r="H17" t="str">
            <v>G</v>
          </cell>
          <cell r="I17">
            <v>0</v>
          </cell>
          <cell r="J17" t="str">
            <v>Coalition</v>
          </cell>
          <cell r="K17">
            <v>17196</v>
          </cell>
          <cell r="L17">
            <v>17196</v>
          </cell>
          <cell r="M17">
            <v>17196</v>
          </cell>
          <cell r="N17">
            <v>17196</v>
          </cell>
          <cell r="O17">
            <v>0</v>
          </cell>
          <cell r="P17">
            <v>16365</v>
          </cell>
          <cell r="Q17">
            <v>16859</v>
          </cell>
        </row>
        <row r="18">
          <cell r="E18" t="str">
            <v>000MONTHLYGNON-REPRESENTED STATE EMPLOYEES</v>
          </cell>
          <cell r="F18" t="str">
            <v>000</v>
          </cell>
          <cell r="G18" t="str">
            <v>Monthly</v>
          </cell>
          <cell r="H18" t="str">
            <v>G</v>
          </cell>
          <cell r="I18">
            <v>0</v>
          </cell>
          <cell r="J18" t="str">
            <v>Non-Represented State Employees</v>
          </cell>
          <cell r="K18">
            <v>17196</v>
          </cell>
          <cell r="L18">
            <v>17196</v>
          </cell>
          <cell r="M18">
            <v>17196</v>
          </cell>
          <cell r="N18">
            <v>17196</v>
          </cell>
          <cell r="O18">
            <v>0</v>
          </cell>
          <cell r="P18">
            <v>16365</v>
          </cell>
          <cell r="Q18">
            <v>16859</v>
          </cell>
        </row>
        <row r="19">
          <cell r="E19" t="str">
            <v>000MONTHLYHCOALITION</v>
          </cell>
          <cell r="F19" t="str">
            <v>000</v>
          </cell>
          <cell r="G19" t="str">
            <v>Monthly</v>
          </cell>
          <cell r="H19" t="str">
            <v>H</v>
          </cell>
          <cell r="I19">
            <v>0</v>
          </cell>
          <cell r="J19" t="str">
            <v>Coalition</v>
          </cell>
          <cell r="K19">
            <v>17628</v>
          </cell>
          <cell r="L19">
            <v>17628</v>
          </cell>
          <cell r="M19">
            <v>17628</v>
          </cell>
          <cell r="N19">
            <v>17628</v>
          </cell>
          <cell r="O19">
            <v>0</v>
          </cell>
          <cell r="P19">
            <v>16775</v>
          </cell>
          <cell r="Q19">
            <v>17282</v>
          </cell>
        </row>
        <row r="20">
          <cell r="E20" t="str">
            <v>000MONTHLYHNON-REPRESENTED STATE EMPLOYEES</v>
          </cell>
          <cell r="F20" t="str">
            <v>000</v>
          </cell>
          <cell r="G20" t="str">
            <v>Monthly</v>
          </cell>
          <cell r="H20" t="str">
            <v>H</v>
          </cell>
          <cell r="I20">
            <v>0</v>
          </cell>
          <cell r="J20" t="str">
            <v>Non-Represented State Employees</v>
          </cell>
          <cell r="K20">
            <v>17446</v>
          </cell>
          <cell r="L20">
            <v>17446</v>
          </cell>
          <cell r="M20">
            <v>17446</v>
          </cell>
          <cell r="N20">
            <v>17446</v>
          </cell>
          <cell r="O20">
            <v>0</v>
          </cell>
          <cell r="P20">
            <v>16775</v>
          </cell>
          <cell r="Q20">
            <v>17282</v>
          </cell>
        </row>
        <row r="21">
          <cell r="E21" t="str">
            <v>000MONTHLYICOALITION</v>
          </cell>
          <cell r="F21" t="str">
            <v>000</v>
          </cell>
          <cell r="G21" t="str">
            <v>Monthly</v>
          </cell>
          <cell r="H21" t="str">
            <v>I</v>
          </cell>
          <cell r="I21">
            <v>0</v>
          </cell>
          <cell r="J21" t="str">
            <v>Coalition</v>
          </cell>
          <cell r="K21">
            <v>17882</v>
          </cell>
          <cell r="L21">
            <v>17882</v>
          </cell>
          <cell r="M21">
            <v>17882</v>
          </cell>
          <cell r="N21">
            <v>17882</v>
          </cell>
          <cell r="O21">
            <v>0</v>
          </cell>
          <cell r="P21">
            <v>17194</v>
          </cell>
          <cell r="Q21">
            <v>17713</v>
          </cell>
        </row>
        <row r="22">
          <cell r="E22" t="str">
            <v>000MONTHLYINON-REPRESENTED STATE EMPLOYEES</v>
          </cell>
          <cell r="F22" t="str">
            <v>000</v>
          </cell>
          <cell r="G22" t="str">
            <v>Monthly</v>
          </cell>
          <cell r="H22" t="str">
            <v>I</v>
          </cell>
          <cell r="I22">
            <v>0</v>
          </cell>
          <cell r="J22" t="str">
            <v>Non-Represented State Employees</v>
          </cell>
          <cell r="K22">
            <v>17882</v>
          </cell>
          <cell r="L22">
            <v>17882</v>
          </cell>
          <cell r="M22">
            <v>17882</v>
          </cell>
          <cell r="N22">
            <v>17882</v>
          </cell>
          <cell r="O22">
            <v>0</v>
          </cell>
          <cell r="P22">
            <v>17194</v>
          </cell>
          <cell r="Q22">
            <v>17713</v>
          </cell>
        </row>
        <row r="23">
          <cell r="E23" t="str">
            <v>000MONTHLYJCOALITION</v>
          </cell>
          <cell r="F23" t="str">
            <v>000</v>
          </cell>
          <cell r="G23" t="str">
            <v>Monthly</v>
          </cell>
          <cell r="H23" t="str">
            <v>J</v>
          </cell>
          <cell r="I23">
            <v>0</v>
          </cell>
          <cell r="J23" t="str">
            <v>Coalition</v>
          </cell>
          <cell r="K23">
            <v>18329</v>
          </cell>
          <cell r="L23">
            <v>18329</v>
          </cell>
          <cell r="M23">
            <v>18329</v>
          </cell>
          <cell r="N23">
            <v>18329</v>
          </cell>
          <cell r="O23">
            <v>0</v>
          </cell>
          <cell r="P23">
            <v>17624</v>
          </cell>
          <cell r="Q23">
            <v>18156</v>
          </cell>
        </row>
        <row r="24">
          <cell r="E24" t="str">
            <v>000MONTHLYJNON-REPRESENTED STATE EMPLOYEES</v>
          </cell>
          <cell r="F24" t="str">
            <v>000</v>
          </cell>
          <cell r="G24" t="str">
            <v>Monthly</v>
          </cell>
          <cell r="H24" t="str">
            <v>J</v>
          </cell>
          <cell r="I24">
            <v>0</v>
          </cell>
          <cell r="J24" t="str">
            <v>Non-Represented State Employees</v>
          </cell>
          <cell r="K24">
            <v>18329</v>
          </cell>
          <cell r="L24">
            <v>18329</v>
          </cell>
          <cell r="M24">
            <v>18329</v>
          </cell>
          <cell r="N24">
            <v>18329</v>
          </cell>
          <cell r="O24">
            <v>0</v>
          </cell>
          <cell r="P24">
            <v>17624</v>
          </cell>
          <cell r="Q24">
            <v>18156</v>
          </cell>
        </row>
        <row r="25">
          <cell r="E25" t="str">
            <v>000MONTHLYKCOALITION</v>
          </cell>
          <cell r="F25" t="str">
            <v>000</v>
          </cell>
          <cell r="G25" t="str">
            <v>Monthly</v>
          </cell>
          <cell r="H25" t="str">
            <v>K</v>
          </cell>
          <cell r="I25">
            <v>0</v>
          </cell>
          <cell r="J25" t="str">
            <v>Coalition</v>
          </cell>
          <cell r="K25">
            <v>18787</v>
          </cell>
          <cell r="L25">
            <v>18787</v>
          </cell>
          <cell r="M25">
            <v>18787</v>
          </cell>
          <cell r="N25">
            <v>18787</v>
          </cell>
          <cell r="O25">
            <v>0</v>
          </cell>
          <cell r="P25">
            <v>18064</v>
          </cell>
          <cell r="Q25">
            <v>18610</v>
          </cell>
        </row>
        <row r="26">
          <cell r="E26" t="str">
            <v>000MONTHLYKNON-REPRESENTED STATE EMPLOYEES</v>
          </cell>
          <cell r="F26" t="str">
            <v>000</v>
          </cell>
          <cell r="G26" t="str">
            <v>Monthly</v>
          </cell>
          <cell r="H26" t="str">
            <v>K</v>
          </cell>
          <cell r="I26">
            <v>0</v>
          </cell>
          <cell r="J26" t="str">
            <v>Non-Represented State Employees</v>
          </cell>
          <cell r="K26">
            <v>18787</v>
          </cell>
          <cell r="L26">
            <v>18787</v>
          </cell>
          <cell r="M26">
            <v>18787</v>
          </cell>
          <cell r="N26">
            <v>18787</v>
          </cell>
          <cell r="O26">
            <v>0</v>
          </cell>
          <cell r="P26">
            <v>18064</v>
          </cell>
          <cell r="Q26">
            <v>18610</v>
          </cell>
        </row>
        <row r="27">
          <cell r="E27" t="str">
            <v>000MONTHLYLCOALITION</v>
          </cell>
          <cell r="F27" t="str">
            <v>000</v>
          </cell>
          <cell r="G27" t="str">
            <v>Monthly</v>
          </cell>
          <cell r="H27" t="str">
            <v>L</v>
          </cell>
          <cell r="I27">
            <v>0</v>
          </cell>
          <cell r="J27" t="str">
            <v>Coalition</v>
          </cell>
          <cell r="K27">
            <v>19257</v>
          </cell>
          <cell r="L27">
            <v>19257</v>
          </cell>
          <cell r="M27">
            <v>19257</v>
          </cell>
          <cell r="N27">
            <v>19257</v>
          </cell>
          <cell r="O27">
            <v>0</v>
          </cell>
          <cell r="P27">
            <v>18516</v>
          </cell>
          <cell r="Q27">
            <v>19075</v>
          </cell>
        </row>
        <row r="28">
          <cell r="E28" t="str">
            <v>000MONTHLYLNON-REPRESENTED STATE EMPLOYEES</v>
          </cell>
          <cell r="F28" t="str">
            <v>000</v>
          </cell>
          <cell r="G28" t="str">
            <v>Monthly</v>
          </cell>
          <cell r="H28" t="str">
            <v>L</v>
          </cell>
          <cell r="I28">
            <v>0</v>
          </cell>
          <cell r="J28" t="str">
            <v>Non-Represented State Employees</v>
          </cell>
          <cell r="K28">
            <v>19257</v>
          </cell>
          <cell r="L28">
            <v>19257</v>
          </cell>
          <cell r="M28">
            <v>19257</v>
          </cell>
          <cell r="N28">
            <v>19257</v>
          </cell>
          <cell r="O28">
            <v>0</v>
          </cell>
          <cell r="P28">
            <v>18516</v>
          </cell>
          <cell r="Q28">
            <v>19075</v>
          </cell>
        </row>
        <row r="29">
          <cell r="E29" t="str">
            <v>000MONTHLYMCOALITION</v>
          </cell>
          <cell r="F29" t="str">
            <v>000</v>
          </cell>
          <cell r="G29" t="str">
            <v>Monthly</v>
          </cell>
          <cell r="H29" t="str">
            <v>M</v>
          </cell>
          <cell r="I29">
            <v>0</v>
          </cell>
          <cell r="J29" t="str">
            <v>Coalition</v>
          </cell>
          <cell r="K29">
            <v>19738</v>
          </cell>
          <cell r="L29">
            <v>19738</v>
          </cell>
          <cell r="M29">
            <v>19738</v>
          </cell>
          <cell r="N29">
            <v>19738</v>
          </cell>
          <cell r="O29">
            <v>0</v>
          </cell>
          <cell r="P29">
            <v>18979</v>
          </cell>
          <cell r="Q29">
            <v>19552</v>
          </cell>
        </row>
        <row r="30">
          <cell r="E30" t="str">
            <v>000MONTHLYMNON-REPRESENTED STATE EMPLOYEES</v>
          </cell>
          <cell r="F30" t="str">
            <v>000</v>
          </cell>
          <cell r="G30" t="str">
            <v>Monthly</v>
          </cell>
          <cell r="H30" t="str">
            <v>M</v>
          </cell>
          <cell r="I30">
            <v>0</v>
          </cell>
          <cell r="J30" t="str">
            <v>Non-Represented State Employees</v>
          </cell>
          <cell r="K30">
            <v>19738</v>
          </cell>
          <cell r="L30">
            <v>19738</v>
          </cell>
          <cell r="M30">
            <v>19738</v>
          </cell>
          <cell r="N30">
            <v>19738</v>
          </cell>
          <cell r="O30">
            <v>0</v>
          </cell>
          <cell r="P30">
            <v>18979</v>
          </cell>
          <cell r="Q30">
            <v>19552</v>
          </cell>
        </row>
        <row r="31">
          <cell r="E31" t="str">
            <v>106MONTHLYACOALITION</v>
          </cell>
          <cell r="F31" t="str">
            <v>106</v>
          </cell>
          <cell r="G31" t="str">
            <v>Monthly</v>
          </cell>
          <cell r="H31" t="str">
            <v>A</v>
          </cell>
          <cell r="I31">
            <v>0</v>
          </cell>
          <cell r="J31" t="str">
            <v>Coalition</v>
          </cell>
          <cell r="K31">
            <v>14673</v>
          </cell>
          <cell r="L31">
            <v>14673</v>
          </cell>
          <cell r="M31">
            <v>14673</v>
          </cell>
          <cell r="N31">
            <v>14673</v>
          </cell>
          <cell r="O31">
            <v>0</v>
          </cell>
          <cell r="P31">
            <v>14109</v>
          </cell>
          <cell r="Q31">
            <v>14535</v>
          </cell>
        </row>
        <row r="32">
          <cell r="E32" t="str">
            <v>106MONTHLYANON-REPRESENTED STATE EMPLOYEES</v>
          </cell>
          <cell r="F32" t="str">
            <v>106</v>
          </cell>
          <cell r="G32" t="str">
            <v>Monthly</v>
          </cell>
          <cell r="H32" t="str">
            <v>A</v>
          </cell>
          <cell r="I32">
            <v>0</v>
          </cell>
          <cell r="J32" t="str">
            <v>Non-Represented State Employees</v>
          </cell>
          <cell r="K32">
            <v>14673</v>
          </cell>
          <cell r="L32">
            <v>14673</v>
          </cell>
          <cell r="M32">
            <v>14673</v>
          </cell>
          <cell r="N32">
            <v>14673</v>
          </cell>
          <cell r="O32">
            <v>0</v>
          </cell>
          <cell r="P32">
            <v>14109</v>
          </cell>
          <cell r="Q32">
            <v>14535</v>
          </cell>
        </row>
        <row r="33">
          <cell r="E33" t="str">
            <v>106MONTHLYATEAMSTERS LOCAL UNION NUMBER 117</v>
          </cell>
          <cell r="F33" t="str">
            <v>106</v>
          </cell>
          <cell r="G33" t="str">
            <v>Monthly</v>
          </cell>
          <cell r="H33" t="str">
            <v>A</v>
          </cell>
          <cell r="I33">
            <v>0</v>
          </cell>
          <cell r="J33" t="str">
            <v>Teamsters Local Union Number 117</v>
          </cell>
          <cell r="K33">
            <v>15596</v>
          </cell>
          <cell r="L33">
            <v>15596</v>
          </cell>
          <cell r="M33">
            <v>15596</v>
          </cell>
          <cell r="N33">
            <v>15596</v>
          </cell>
          <cell r="O33">
            <v>0</v>
          </cell>
          <cell r="P33">
            <v>14996</v>
          </cell>
          <cell r="Q33">
            <v>15449</v>
          </cell>
        </row>
        <row r="34">
          <cell r="E34" t="str">
            <v>106MONTHLYAWASHINGTON FEDERATION OF STATE EMPLOYEES</v>
          </cell>
          <cell r="F34" t="str">
            <v>106</v>
          </cell>
          <cell r="G34" t="str">
            <v>Monthly</v>
          </cell>
          <cell r="H34" t="str">
            <v>A</v>
          </cell>
          <cell r="I34">
            <v>0</v>
          </cell>
          <cell r="J34" t="str">
            <v>Washington Federation of State Employees</v>
          </cell>
          <cell r="K34">
            <v>14673</v>
          </cell>
          <cell r="L34">
            <v>14673</v>
          </cell>
          <cell r="M34">
            <v>14673</v>
          </cell>
          <cell r="N34">
            <v>14673</v>
          </cell>
          <cell r="O34">
            <v>0</v>
          </cell>
          <cell r="P34">
            <v>14109</v>
          </cell>
          <cell r="Q34">
            <v>14535</v>
          </cell>
        </row>
        <row r="35">
          <cell r="E35" t="str">
            <v>106MONTHLYBCOALITION</v>
          </cell>
          <cell r="F35" t="str">
            <v>106</v>
          </cell>
          <cell r="G35" t="str">
            <v>Monthly</v>
          </cell>
          <cell r="H35" t="str">
            <v>B</v>
          </cell>
          <cell r="I35">
            <v>0</v>
          </cell>
          <cell r="J35" t="str">
            <v>Coalition</v>
          </cell>
          <cell r="K35">
            <v>15043</v>
          </cell>
          <cell r="L35">
            <v>15043</v>
          </cell>
          <cell r="M35">
            <v>15043</v>
          </cell>
          <cell r="N35">
            <v>15043</v>
          </cell>
          <cell r="O35">
            <v>0</v>
          </cell>
          <cell r="P35">
            <v>14464</v>
          </cell>
          <cell r="Q35">
            <v>14901</v>
          </cell>
        </row>
        <row r="36">
          <cell r="E36" t="str">
            <v>106MONTHLYBNON-REPRESENTED STATE EMPLOYEES</v>
          </cell>
          <cell r="F36" t="str">
            <v>106</v>
          </cell>
          <cell r="G36" t="str">
            <v>Monthly</v>
          </cell>
          <cell r="H36" t="str">
            <v>B</v>
          </cell>
          <cell r="I36">
            <v>0</v>
          </cell>
          <cell r="J36" t="str">
            <v>Non-Represented State Employees</v>
          </cell>
          <cell r="K36">
            <v>15043</v>
          </cell>
          <cell r="L36">
            <v>15043</v>
          </cell>
          <cell r="M36">
            <v>15043</v>
          </cell>
          <cell r="N36">
            <v>15043</v>
          </cell>
          <cell r="O36">
            <v>0</v>
          </cell>
          <cell r="P36">
            <v>14464</v>
          </cell>
          <cell r="Q36">
            <v>14901</v>
          </cell>
        </row>
        <row r="37">
          <cell r="E37" t="str">
            <v>106MONTHLYBTEAMSTERS LOCAL UNION NUMBER 117</v>
          </cell>
          <cell r="F37" t="str">
            <v>106</v>
          </cell>
          <cell r="G37" t="str">
            <v>Monthly</v>
          </cell>
          <cell r="H37" t="str">
            <v>B</v>
          </cell>
          <cell r="I37">
            <v>0</v>
          </cell>
          <cell r="J37" t="str">
            <v>Teamsters Local Union Number 117</v>
          </cell>
          <cell r="K37">
            <v>15989</v>
          </cell>
          <cell r="L37">
            <v>15989</v>
          </cell>
          <cell r="M37">
            <v>15989</v>
          </cell>
          <cell r="N37">
            <v>15989</v>
          </cell>
          <cell r="O37">
            <v>0</v>
          </cell>
          <cell r="P37">
            <v>15374</v>
          </cell>
          <cell r="Q37">
            <v>15838</v>
          </cell>
        </row>
        <row r="38">
          <cell r="E38" t="str">
            <v>106MONTHLYBWASHINGTON FEDERATION OF STATE EMPLOYEES</v>
          </cell>
          <cell r="F38" t="str">
            <v>106</v>
          </cell>
          <cell r="G38" t="str">
            <v>Monthly</v>
          </cell>
          <cell r="H38" t="str">
            <v>B</v>
          </cell>
          <cell r="I38">
            <v>0</v>
          </cell>
          <cell r="J38" t="str">
            <v>Washington Federation of State Employees</v>
          </cell>
          <cell r="K38">
            <v>15043</v>
          </cell>
          <cell r="L38">
            <v>15043</v>
          </cell>
          <cell r="M38">
            <v>15043</v>
          </cell>
          <cell r="N38">
            <v>15043</v>
          </cell>
          <cell r="O38">
            <v>0</v>
          </cell>
          <cell r="P38">
            <v>14464</v>
          </cell>
          <cell r="Q38">
            <v>14901</v>
          </cell>
        </row>
        <row r="39">
          <cell r="E39" t="str">
            <v>106MONTHLYCCOALITION</v>
          </cell>
          <cell r="F39" t="str">
            <v>106</v>
          </cell>
          <cell r="G39" t="str">
            <v>Monthly</v>
          </cell>
          <cell r="H39" t="str">
            <v>C</v>
          </cell>
          <cell r="I39">
            <v>0</v>
          </cell>
          <cell r="J39" t="str">
            <v>Coalition</v>
          </cell>
          <cell r="K39">
            <v>15419</v>
          </cell>
          <cell r="L39">
            <v>15419</v>
          </cell>
          <cell r="M39">
            <v>15419</v>
          </cell>
          <cell r="N39">
            <v>15419</v>
          </cell>
          <cell r="O39">
            <v>0</v>
          </cell>
          <cell r="P39">
            <v>14826</v>
          </cell>
          <cell r="Q39">
            <v>15274</v>
          </cell>
        </row>
        <row r="40">
          <cell r="E40" t="str">
            <v>106MONTHLYCNON-REPRESENTED STATE EMPLOYEES</v>
          </cell>
          <cell r="F40" t="str">
            <v>106</v>
          </cell>
          <cell r="G40" t="str">
            <v>Monthly</v>
          </cell>
          <cell r="H40" t="str">
            <v>C</v>
          </cell>
          <cell r="I40">
            <v>0</v>
          </cell>
          <cell r="J40" t="str">
            <v>Non-Represented State Employees</v>
          </cell>
          <cell r="K40">
            <v>15419</v>
          </cell>
          <cell r="L40">
            <v>15419</v>
          </cell>
          <cell r="M40">
            <v>15419</v>
          </cell>
          <cell r="N40">
            <v>15419</v>
          </cell>
          <cell r="O40">
            <v>0</v>
          </cell>
          <cell r="P40">
            <v>14826</v>
          </cell>
          <cell r="Q40">
            <v>15274</v>
          </cell>
        </row>
        <row r="41">
          <cell r="E41" t="str">
            <v>106MONTHLYCTEAMSTERS LOCAL UNION NUMBER 117</v>
          </cell>
          <cell r="F41" t="str">
            <v>106</v>
          </cell>
          <cell r="G41" t="str">
            <v>Monthly</v>
          </cell>
          <cell r="H41" t="str">
            <v>C</v>
          </cell>
          <cell r="I41">
            <v>0</v>
          </cell>
          <cell r="J41" t="str">
            <v>Teamsters Local Union Number 117</v>
          </cell>
          <cell r="K41">
            <v>16388</v>
          </cell>
          <cell r="L41">
            <v>16388</v>
          </cell>
          <cell r="M41">
            <v>16388</v>
          </cell>
          <cell r="N41">
            <v>16388</v>
          </cell>
          <cell r="O41">
            <v>0</v>
          </cell>
          <cell r="P41">
            <v>15758</v>
          </cell>
          <cell r="Q41">
            <v>16234</v>
          </cell>
        </row>
        <row r="42">
          <cell r="E42" t="str">
            <v>106MONTHLYCWASHINGTON FEDERATION OF STATE EMPLOYEES</v>
          </cell>
          <cell r="F42" t="str">
            <v>106</v>
          </cell>
          <cell r="G42" t="str">
            <v>Monthly</v>
          </cell>
          <cell r="H42" t="str">
            <v>C</v>
          </cell>
          <cell r="I42">
            <v>0</v>
          </cell>
          <cell r="J42" t="str">
            <v>Washington Federation of State Employees</v>
          </cell>
          <cell r="K42">
            <v>15419</v>
          </cell>
          <cell r="L42">
            <v>15419</v>
          </cell>
          <cell r="M42">
            <v>15419</v>
          </cell>
          <cell r="N42">
            <v>15419</v>
          </cell>
          <cell r="O42">
            <v>0</v>
          </cell>
          <cell r="P42">
            <v>14826</v>
          </cell>
          <cell r="Q42">
            <v>15274</v>
          </cell>
        </row>
        <row r="43">
          <cell r="E43" t="str">
            <v>106MONTHLYDCOALITION</v>
          </cell>
          <cell r="F43" t="str">
            <v>106</v>
          </cell>
          <cell r="G43" t="str">
            <v>Monthly</v>
          </cell>
          <cell r="H43" t="str">
            <v>D</v>
          </cell>
          <cell r="I43">
            <v>0</v>
          </cell>
          <cell r="J43" t="str">
            <v>Coalition</v>
          </cell>
          <cell r="K43">
            <v>15806</v>
          </cell>
          <cell r="L43">
            <v>15806</v>
          </cell>
          <cell r="M43">
            <v>15806</v>
          </cell>
          <cell r="N43">
            <v>15806</v>
          </cell>
          <cell r="O43">
            <v>0</v>
          </cell>
          <cell r="P43">
            <v>15198</v>
          </cell>
          <cell r="Q43">
            <v>15657</v>
          </cell>
        </row>
        <row r="44">
          <cell r="E44" t="str">
            <v>106MONTHLYDNON-REPRESENTED STATE EMPLOYEES</v>
          </cell>
          <cell r="F44" t="str">
            <v>106</v>
          </cell>
          <cell r="G44" t="str">
            <v>Monthly</v>
          </cell>
          <cell r="H44" t="str">
            <v>D</v>
          </cell>
          <cell r="I44">
            <v>0</v>
          </cell>
          <cell r="J44" t="str">
            <v>Non-Represented State Employees</v>
          </cell>
          <cell r="K44">
            <v>15806</v>
          </cell>
          <cell r="L44">
            <v>15806</v>
          </cell>
          <cell r="M44">
            <v>15806</v>
          </cell>
          <cell r="N44">
            <v>15806</v>
          </cell>
          <cell r="O44">
            <v>0</v>
          </cell>
          <cell r="P44">
            <v>15198</v>
          </cell>
          <cell r="Q44">
            <v>15657</v>
          </cell>
        </row>
        <row r="45">
          <cell r="E45" t="str">
            <v>106MONTHLYDTEAMSTERS LOCAL UNION NUMBER 117</v>
          </cell>
          <cell r="F45" t="str">
            <v>106</v>
          </cell>
          <cell r="G45" t="str">
            <v>Monthly</v>
          </cell>
          <cell r="H45" t="str">
            <v>D</v>
          </cell>
          <cell r="I45">
            <v>0</v>
          </cell>
          <cell r="J45" t="str">
            <v>Teamsters Local Union Number 117</v>
          </cell>
          <cell r="K45">
            <v>16798</v>
          </cell>
          <cell r="L45">
            <v>16798</v>
          </cell>
          <cell r="M45">
            <v>16798</v>
          </cell>
          <cell r="N45">
            <v>16798</v>
          </cell>
          <cell r="O45">
            <v>0</v>
          </cell>
          <cell r="P45">
            <v>16152</v>
          </cell>
          <cell r="Q45">
            <v>16640</v>
          </cell>
        </row>
        <row r="46">
          <cell r="E46" t="str">
            <v>106MONTHLYDWASHINGTON FEDERATION OF STATE EMPLOYEES</v>
          </cell>
          <cell r="F46" t="str">
            <v>106</v>
          </cell>
          <cell r="G46" t="str">
            <v>Monthly</v>
          </cell>
          <cell r="H46" t="str">
            <v>D</v>
          </cell>
          <cell r="I46">
            <v>0</v>
          </cell>
          <cell r="J46" t="str">
            <v>Washington Federation of State Employees</v>
          </cell>
          <cell r="K46">
            <v>15806</v>
          </cell>
          <cell r="L46">
            <v>15806</v>
          </cell>
          <cell r="M46">
            <v>15806</v>
          </cell>
          <cell r="N46">
            <v>15806</v>
          </cell>
          <cell r="O46">
            <v>0</v>
          </cell>
          <cell r="P46">
            <v>15198</v>
          </cell>
          <cell r="Q46">
            <v>15657</v>
          </cell>
        </row>
        <row r="47">
          <cell r="E47" t="str">
            <v>106MONTHLYECOALITION</v>
          </cell>
          <cell r="F47" t="str">
            <v>106</v>
          </cell>
          <cell r="G47" t="str">
            <v>Monthly</v>
          </cell>
          <cell r="H47" t="str">
            <v>E</v>
          </cell>
          <cell r="I47">
            <v>0</v>
          </cell>
          <cell r="J47" t="str">
            <v>Coalition</v>
          </cell>
          <cell r="K47">
            <v>16200</v>
          </cell>
          <cell r="L47">
            <v>16200</v>
          </cell>
          <cell r="M47">
            <v>16200</v>
          </cell>
          <cell r="N47">
            <v>16200</v>
          </cell>
          <cell r="O47">
            <v>0</v>
          </cell>
          <cell r="P47">
            <v>15577</v>
          </cell>
          <cell r="Q47">
            <v>16047</v>
          </cell>
        </row>
        <row r="48">
          <cell r="E48" t="str">
            <v>106MONTHLYENON-REPRESENTED STATE EMPLOYEES</v>
          </cell>
          <cell r="F48" t="str">
            <v>106</v>
          </cell>
          <cell r="G48" t="str">
            <v>Monthly</v>
          </cell>
          <cell r="H48" t="str">
            <v>E</v>
          </cell>
          <cell r="I48">
            <v>0</v>
          </cell>
          <cell r="J48" t="str">
            <v>Non-Represented State Employees</v>
          </cell>
          <cell r="K48">
            <v>16200</v>
          </cell>
          <cell r="L48">
            <v>16200</v>
          </cell>
          <cell r="M48">
            <v>16200</v>
          </cell>
          <cell r="N48">
            <v>16200</v>
          </cell>
          <cell r="O48">
            <v>0</v>
          </cell>
          <cell r="P48">
            <v>15577</v>
          </cell>
          <cell r="Q48">
            <v>16047</v>
          </cell>
        </row>
        <row r="49">
          <cell r="E49" t="str">
            <v>106MONTHLYETEAMSTERS LOCAL UNION NUMBER 117</v>
          </cell>
          <cell r="F49" t="str">
            <v>106</v>
          </cell>
          <cell r="G49" t="str">
            <v>Monthly</v>
          </cell>
          <cell r="H49" t="str">
            <v>E</v>
          </cell>
          <cell r="I49">
            <v>0</v>
          </cell>
          <cell r="J49" t="str">
            <v>Teamsters Local Union Number 117</v>
          </cell>
          <cell r="K49">
            <v>17219</v>
          </cell>
          <cell r="L49">
            <v>17219</v>
          </cell>
          <cell r="M49">
            <v>17219</v>
          </cell>
          <cell r="N49">
            <v>17219</v>
          </cell>
          <cell r="O49">
            <v>0</v>
          </cell>
          <cell r="P49">
            <v>16557</v>
          </cell>
          <cell r="Q49">
            <v>17057</v>
          </cell>
        </row>
        <row r="50">
          <cell r="E50" t="str">
            <v>106MONTHLYEWASHINGTON FEDERATION OF STATE EMPLOYEES</v>
          </cell>
          <cell r="F50" t="str">
            <v>106</v>
          </cell>
          <cell r="G50" t="str">
            <v>Monthly</v>
          </cell>
          <cell r="H50" t="str">
            <v>E</v>
          </cell>
          <cell r="I50">
            <v>0</v>
          </cell>
          <cell r="J50" t="str">
            <v>Washington Federation of State Employees</v>
          </cell>
          <cell r="K50">
            <v>16200</v>
          </cell>
          <cell r="L50">
            <v>16200</v>
          </cell>
          <cell r="M50">
            <v>16200</v>
          </cell>
          <cell r="N50">
            <v>16200</v>
          </cell>
          <cell r="O50">
            <v>0</v>
          </cell>
          <cell r="P50">
            <v>15577</v>
          </cell>
          <cell r="Q50">
            <v>16047</v>
          </cell>
        </row>
        <row r="51">
          <cell r="E51" t="str">
            <v>106MONTHLYFCOALITION</v>
          </cell>
          <cell r="F51" t="str">
            <v>106</v>
          </cell>
          <cell r="G51" t="str">
            <v>Monthly</v>
          </cell>
          <cell r="H51" t="str">
            <v>F</v>
          </cell>
          <cell r="I51">
            <v>0</v>
          </cell>
          <cell r="J51" t="str">
            <v>Coalition</v>
          </cell>
          <cell r="K51">
            <v>16605</v>
          </cell>
          <cell r="L51">
            <v>16605</v>
          </cell>
          <cell r="M51">
            <v>16605</v>
          </cell>
          <cell r="N51">
            <v>16605</v>
          </cell>
          <cell r="O51">
            <v>0</v>
          </cell>
          <cell r="P51">
            <v>15966</v>
          </cell>
          <cell r="Q51">
            <v>16448</v>
          </cell>
        </row>
        <row r="52">
          <cell r="E52" t="str">
            <v>106MONTHLYFNON-REPRESENTED STATE EMPLOYEES</v>
          </cell>
          <cell r="F52" t="str">
            <v>106</v>
          </cell>
          <cell r="G52" t="str">
            <v>Monthly</v>
          </cell>
          <cell r="H52" t="str">
            <v>F</v>
          </cell>
          <cell r="I52">
            <v>0</v>
          </cell>
          <cell r="J52" t="str">
            <v>Non-Represented State Employees</v>
          </cell>
          <cell r="K52">
            <v>16605</v>
          </cell>
          <cell r="L52">
            <v>16605</v>
          </cell>
          <cell r="M52">
            <v>16605</v>
          </cell>
          <cell r="N52">
            <v>16605</v>
          </cell>
          <cell r="O52">
            <v>0</v>
          </cell>
          <cell r="P52">
            <v>15966</v>
          </cell>
          <cell r="Q52">
            <v>16448</v>
          </cell>
        </row>
        <row r="53">
          <cell r="E53" t="str">
            <v>106MONTHLYFTEAMSTERS LOCAL UNION NUMBER 117</v>
          </cell>
          <cell r="F53" t="str">
            <v>106</v>
          </cell>
          <cell r="G53" t="str">
            <v>Monthly</v>
          </cell>
          <cell r="H53" t="str">
            <v>F</v>
          </cell>
          <cell r="I53">
            <v>0</v>
          </cell>
          <cell r="J53" t="str">
            <v>Teamsters Local Union Number 117</v>
          </cell>
          <cell r="K53">
            <v>17649</v>
          </cell>
          <cell r="L53">
            <v>17649</v>
          </cell>
          <cell r="M53">
            <v>17649</v>
          </cell>
          <cell r="N53">
            <v>17649</v>
          </cell>
          <cell r="O53">
            <v>0</v>
          </cell>
          <cell r="P53">
            <v>16970</v>
          </cell>
          <cell r="Q53">
            <v>17482</v>
          </cell>
        </row>
        <row r="54">
          <cell r="E54" t="str">
            <v>106MONTHLYFWASHINGTON FEDERATION OF STATE EMPLOYEES</v>
          </cell>
          <cell r="F54" t="str">
            <v>106</v>
          </cell>
          <cell r="G54" t="str">
            <v>Monthly</v>
          </cell>
          <cell r="H54" t="str">
            <v>F</v>
          </cell>
          <cell r="I54">
            <v>0</v>
          </cell>
          <cell r="J54" t="str">
            <v>Washington Federation of State Employees</v>
          </cell>
          <cell r="K54">
            <v>16605</v>
          </cell>
          <cell r="L54">
            <v>16605</v>
          </cell>
          <cell r="M54">
            <v>16605</v>
          </cell>
          <cell r="N54">
            <v>16605</v>
          </cell>
          <cell r="O54">
            <v>0</v>
          </cell>
          <cell r="P54">
            <v>15966</v>
          </cell>
          <cell r="Q54">
            <v>16448</v>
          </cell>
        </row>
        <row r="55">
          <cell r="E55" t="str">
            <v>106MONTHLYGCOALITION</v>
          </cell>
          <cell r="F55" t="str">
            <v>106</v>
          </cell>
          <cell r="G55" t="str">
            <v>Monthly</v>
          </cell>
          <cell r="H55" t="str">
            <v>G</v>
          </cell>
          <cell r="I55">
            <v>0</v>
          </cell>
          <cell r="J55" t="str">
            <v>Coalition</v>
          </cell>
          <cell r="K55">
            <v>17020</v>
          </cell>
          <cell r="L55">
            <v>17020</v>
          </cell>
          <cell r="M55">
            <v>17020</v>
          </cell>
          <cell r="N55">
            <v>17020</v>
          </cell>
          <cell r="O55">
            <v>0</v>
          </cell>
          <cell r="P55">
            <v>16365</v>
          </cell>
          <cell r="Q55">
            <v>16859</v>
          </cell>
        </row>
        <row r="56">
          <cell r="E56" t="str">
            <v>106MONTHLYGNON-REPRESENTED STATE EMPLOYEES</v>
          </cell>
          <cell r="F56" t="str">
            <v>106</v>
          </cell>
          <cell r="G56" t="str">
            <v>Monthly</v>
          </cell>
          <cell r="H56" t="str">
            <v>G</v>
          </cell>
          <cell r="I56">
            <v>0</v>
          </cell>
          <cell r="J56" t="str">
            <v>Non-Represented State Employees</v>
          </cell>
          <cell r="K56">
            <v>17020</v>
          </cell>
          <cell r="L56">
            <v>17020</v>
          </cell>
          <cell r="M56">
            <v>17020</v>
          </cell>
          <cell r="N56">
            <v>17020</v>
          </cell>
          <cell r="O56">
            <v>0</v>
          </cell>
          <cell r="P56">
            <v>16365</v>
          </cell>
          <cell r="Q56">
            <v>16859</v>
          </cell>
        </row>
        <row r="57">
          <cell r="E57" t="str">
            <v>106MONTHLYGTEAMSTERS LOCAL UNION NUMBER 117</v>
          </cell>
          <cell r="F57" t="str">
            <v>106</v>
          </cell>
          <cell r="G57" t="str">
            <v>Monthly</v>
          </cell>
          <cell r="H57" t="str">
            <v>G</v>
          </cell>
          <cell r="I57">
            <v>0</v>
          </cell>
          <cell r="J57" t="str">
            <v>Teamsters Local Union Number 117</v>
          </cell>
          <cell r="K57">
            <v>18090</v>
          </cell>
          <cell r="L57">
            <v>18090</v>
          </cell>
          <cell r="M57">
            <v>18090</v>
          </cell>
          <cell r="N57">
            <v>18090</v>
          </cell>
          <cell r="O57">
            <v>0</v>
          </cell>
          <cell r="P57">
            <v>17394</v>
          </cell>
          <cell r="Q57">
            <v>17919</v>
          </cell>
        </row>
        <row r="58">
          <cell r="E58" t="str">
            <v>106MONTHLYGWASHINGTON FEDERATION OF STATE EMPLOYEES</v>
          </cell>
          <cell r="F58" t="str">
            <v>106</v>
          </cell>
          <cell r="G58" t="str">
            <v>Monthly</v>
          </cell>
          <cell r="H58" t="str">
            <v>G</v>
          </cell>
          <cell r="I58">
            <v>0</v>
          </cell>
          <cell r="J58" t="str">
            <v>Washington Federation of State Employees</v>
          </cell>
          <cell r="K58">
            <v>17020</v>
          </cell>
          <cell r="L58">
            <v>17020</v>
          </cell>
          <cell r="M58">
            <v>17020</v>
          </cell>
          <cell r="N58">
            <v>17020</v>
          </cell>
          <cell r="O58">
            <v>0</v>
          </cell>
          <cell r="P58">
            <v>16365</v>
          </cell>
          <cell r="Q58">
            <v>16859</v>
          </cell>
        </row>
        <row r="59">
          <cell r="E59" t="str">
            <v>106MONTHLYHCOALITION</v>
          </cell>
          <cell r="F59" t="str">
            <v>106</v>
          </cell>
          <cell r="G59" t="str">
            <v>Monthly</v>
          </cell>
          <cell r="H59" t="str">
            <v>H</v>
          </cell>
          <cell r="I59">
            <v>0</v>
          </cell>
          <cell r="J59" t="str">
            <v>Coalition</v>
          </cell>
          <cell r="K59">
            <v>17446</v>
          </cell>
          <cell r="L59">
            <v>17446</v>
          </cell>
          <cell r="M59">
            <v>17446</v>
          </cell>
          <cell r="N59">
            <v>17446</v>
          </cell>
          <cell r="O59">
            <v>0</v>
          </cell>
          <cell r="P59">
            <v>16775</v>
          </cell>
          <cell r="Q59">
            <v>17282</v>
          </cell>
        </row>
        <row r="60">
          <cell r="E60" t="str">
            <v>106MONTHLYHNON-REPRESENTED STATE EMPLOYEES</v>
          </cell>
          <cell r="F60" t="str">
            <v>106</v>
          </cell>
          <cell r="G60" t="str">
            <v>Monthly</v>
          </cell>
          <cell r="H60" t="str">
            <v>H</v>
          </cell>
          <cell r="I60">
            <v>0</v>
          </cell>
          <cell r="J60" t="str">
            <v>Non-Represented State Employees</v>
          </cell>
          <cell r="K60">
            <v>17446</v>
          </cell>
          <cell r="L60">
            <v>17446</v>
          </cell>
          <cell r="M60">
            <v>17446</v>
          </cell>
          <cell r="N60">
            <v>17446</v>
          </cell>
          <cell r="O60">
            <v>0</v>
          </cell>
          <cell r="P60">
            <v>16775</v>
          </cell>
          <cell r="Q60">
            <v>17282</v>
          </cell>
        </row>
        <row r="61">
          <cell r="E61" t="str">
            <v>106MONTHLYHTEAMSTERS LOCAL UNION NUMBER 117</v>
          </cell>
          <cell r="F61" t="str">
            <v>106</v>
          </cell>
          <cell r="G61" t="str">
            <v>Monthly</v>
          </cell>
          <cell r="H61" t="str">
            <v>H</v>
          </cell>
          <cell r="I61">
            <v>0</v>
          </cell>
          <cell r="J61" t="str">
            <v>Teamsters Local Union Number 117</v>
          </cell>
          <cell r="K61">
            <v>18542</v>
          </cell>
          <cell r="L61">
            <v>18542</v>
          </cell>
          <cell r="M61">
            <v>18542</v>
          </cell>
          <cell r="N61">
            <v>18542</v>
          </cell>
          <cell r="O61">
            <v>0</v>
          </cell>
          <cell r="P61">
            <v>17829</v>
          </cell>
          <cell r="Q61">
            <v>18367</v>
          </cell>
        </row>
        <row r="62">
          <cell r="E62" t="str">
            <v>106MONTHLYHWASHINGTON FEDERATION OF STATE EMPLOYEES</v>
          </cell>
          <cell r="F62" t="str">
            <v>106</v>
          </cell>
          <cell r="G62" t="str">
            <v>Monthly</v>
          </cell>
          <cell r="H62" t="str">
            <v>H</v>
          </cell>
          <cell r="I62">
            <v>0</v>
          </cell>
          <cell r="J62" t="str">
            <v>Washington Federation of State Employees</v>
          </cell>
          <cell r="K62">
            <v>17446</v>
          </cell>
          <cell r="L62">
            <v>17446</v>
          </cell>
          <cell r="M62">
            <v>17446</v>
          </cell>
          <cell r="N62">
            <v>17446</v>
          </cell>
          <cell r="O62">
            <v>0</v>
          </cell>
          <cell r="P62">
            <v>16775</v>
          </cell>
          <cell r="Q62">
            <v>17282</v>
          </cell>
        </row>
        <row r="63">
          <cell r="E63" t="str">
            <v>106MONTHLYICOALITION</v>
          </cell>
          <cell r="F63" t="str">
            <v>106</v>
          </cell>
          <cell r="G63" t="str">
            <v>Monthly</v>
          </cell>
          <cell r="H63" t="str">
            <v>I</v>
          </cell>
          <cell r="I63">
            <v>0</v>
          </cell>
          <cell r="J63" t="str">
            <v>Coalition</v>
          </cell>
          <cell r="K63">
            <v>17882</v>
          </cell>
          <cell r="L63">
            <v>17882</v>
          </cell>
          <cell r="M63">
            <v>17882</v>
          </cell>
          <cell r="N63">
            <v>17882</v>
          </cell>
          <cell r="O63">
            <v>0</v>
          </cell>
          <cell r="P63">
            <v>17194</v>
          </cell>
          <cell r="Q63">
            <v>17713</v>
          </cell>
        </row>
        <row r="64">
          <cell r="E64" t="str">
            <v>106MONTHLYINON-REPRESENTED STATE EMPLOYEES</v>
          </cell>
          <cell r="F64" t="str">
            <v>106</v>
          </cell>
          <cell r="G64" t="str">
            <v>Monthly</v>
          </cell>
          <cell r="H64" t="str">
            <v>I</v>
          </cell>
          <cell r="I64">
            <v>0</v>
          </cell>
          <cell r="J64" t="str">
            <v>Non-Represented State Employees</v>
          </cell>
          <cell r="K64">
            <v>17882</v>
          </cell>
          <cell r="L64">
            <v>17882</v>
          </cell>
          <cell r="M64">
            <v>17882</v>
          </cell>
          <cell r="N64">
            <v>17882</v>
          </cell>
          <cell r="O64">
            <v>0</v>
          </cell>
          <cell r="P64">
            <v>17194</v>
          </cell>
          <cell r="Q64">
            <v>17713</v>
          </cell>
        </row>
        <row r="65">
          <cell r="E65" t="str">
            <v>106MONTHLYITEAMSTERS LOCAL UNION NUMBER 117</v>
          </cell>
          <cell r="F65" t="str">
            <v>106</v>
          </cell>
          <cell r="G65" t="str">
            <v>Monthly</v>
          </cell>
          <cell r="H65" t="str">
            <v>I</v>
          </cell>
          <cell r="I65">
            <v>0</v>
          </cell>
          <cell r="J65" t="str">
            <v>Teamsters Local Union Number 117</v>
          </cell>
          <cell r="K65">
            <v>19005</v>
          </cell>
          <cell r="L65">
            <v>19005</v>
          </cell>
          <cell r="M65">
            <v>19005</v>
          </cell>
          <cell r="N65">
            <v>19005</v>
          </cell>
          <cell r="O65">
            <v>0</v>
          </cell>
          <cell r="P65">
            <v>18274</v>
          </cell>
          <cell r="Q65">
            <v>18826</v>
          </cell>
        </row>
        <row r="66">
          <cell r="E66" t="str">
            <v>106MONTHLYIWASHINGTON FEDERATION OF STATE EMPLOYEES</v>
          </cell>
          <cell r="F66" t="str">
            <v>106</v>
          </cell>
          <cell r="G66" t="str">
            <v>Monthly</v>
          </cell>
          <cell r="H66" t="str">
            <v>I</v>
          </cell>
          <cell r="I66">
            <v>0</v>
          </cell>
          <cell r="J66" t="str">
            <v>Washington Federation of State Employees</v>
          </cell>
          <cell r="K66">
            <v>17882</v>
          </cell>
          <cell r="L66">
            <v>17882</v>
          </cell>
          <cell r="M66">
            <v>17882</v>
          </cell>
          <cell r="N66">
            <v>17882</v>
          </cell>
          <cell r="O66">
            <v>0</v>
          </cell>
          <cell r="P66">
            <v>17194</v>
          </cell>
          <cell r="Q66">
            <v>17713</v>
          </cell>
        </row>
        <row r="67">
          <cell r="E67" t="str">
            <v>106MONTHLYJCOALITION</v>
          </cell>
          <cell r="F67" t="str">
            <v>106</v>
          </cell>
          <cell r="G67" t="str">
            <v>Monthly</v>
          </cell>
          <cell r="H67" t="str">
            <v>J</v>
          </cell>
          <cell r="I67">
            <v>0</v>
          </cell>
          <cell r="J67" t="str">
            <v>Coalition</v>
          </cell>
          <cell r="K67">
            <v>18329</v>
          </cell>
          <cell r="L67">
            <v>18329</v>
          </cell>
          <cell r="M67">
            <v>18329</v>
          </cell>
          <cell r="N67">
            <v>18329</v>
          </cell>
          <cell r="O67">
            <v>0</v>
          </cell>
          <cell r="P67">
            <v>17624</v>
          </cell>
          <cell r="Q67">
            <v>18156</v>
          </cell>
        </row>
        <row r="68">
          <cell r="E68" t="str">
            <v>106MONTHLYJNON-REPRESENTED STATE EMPLOYEES</v>
          </cell>
          <cell r="F68" t="str">
            <v>106</v>
          </cell>
          <cell r="G68" t="str">
            <v>Monthly</v>
          </cell>
          <cell r="H68" t="str">
            <v>J</v>
          </cell>
          <cell r="I68">
            <v>0</v>
          </cell>
          <cell r="J68" t="str">
            <v>Non-Represented State Employees</v>
          </cell>
          <cell r="K68">
            <v>18329</v>
          </cell>
          <cell r="L68">
            <v>18329</v>
          </cell>
          <cell r="M68">
            <v>18329</v>
          </cell>
          <cell r="N68">
            <v>18329</v>
          </cell>
          <cell r="O68">
            <v>0</v>
          </cell>
          <cell r="P68">
            <v>17624</v>
          </cell>
          <cell r="Q68">
            <v>18156</v>
          </cell>
        </row>
        <row r="69">
          <cell r="E69" t="str">
            <v>106MONTHLYJTEAMSTERS LOCAL UNION NUMBER 117</v>
          </cell>
          <cell r="F69" t="str">
            <v>106</v>
          </cell>
          <cell r="G69" t="str">
            <v>Monthly</v>
          </cell>
          <cell r="H69" t="str">
            <v>J</v>
          </cell>
          <cell r="I69">
            <v>0</v>
          </cell>
          <cell r="J69" t="str">
            <v>Teamsters Local Union Number 117</v>
          </cell>
          <cell r="K69">
            <v>19480</v>
          </cell>
          <cell r="L69">
            <v>19480</v>
          </cell>
          <cell r="M69">
            <v>19480</v>
          </cell>
          <cell r="N69">
            <v>19480</v>
          </cell>
          <cell r="O69">
            <v>0</v>
          </cell>
          <cell r="P69">
            <v>18731</v>
          </cell>
          <cell r="Q69">
            <v>19297</v>
          </cell>
        </row>
        <row r="70">
          <cell r="E70" t="str">
            <v>106MONTHLYJWASHINGTON FEDERATION OF STATE EMPLOYEES</v>
          </cell>
          <cell r="F70" t="str">
            <v>106</v>
          </cell>
          <cell r="G70" t="str">
            <v>Monthly</v>
          </cell>
          <cell r="H70" t="str">
            <v>J</v>
          </cell>
          <cell r="I70">
            <v>0</v>
          </cell>
          <cell r="J70" t="str">
            <v>Washington Federation of State Employees</v>
          </cell>
          <cell r="K70">
            <v>18329</v>
          </cell>
          <cell r="L70">
            <v>18329</v>
          </cell>
          <cell r="M70">
            <v>18329</v>
          </cell>
          <cell r="N70">
            <v>18329</v>
          </cell>
          <cell r="O70">
            <v>0</v>
          </cell>
          <cell r="P70">
            <v>17624</v>
          </cell>
          <cell r="Q70">
            <v>18156</v>
          </cell>
        </row>
        <row r="71">
          <cell r="E71" t="str">
            <v>106MONTHLYKCOALITION</v>
          </cell>
          <cell r="F71" t="str">
            <v>106</v>
          </cell>
          <cell r="G71" t="str">
            <v>Monthly</v>
          </cell>
          <cell r="H71" t="str">
            <v>K</v>
          </cell>
          <cell r="I71">
            <v>0</v>
          </cell>
          <cell r="J71" t="str">
            <v>Coalition</v>
          </cell>
          <cell r="K71">
            <v>18787</v>
          </cell>
          <cell r="L71">
            <v>18787</v>
          </cell>
          <cell r="M71">
            <v>18787</v>
          </cell>
          <cell r="N71">
            <v>18787</v>
          </cell>
          <cell r="O71">
            <v>0</v>
          </cell>
          <cell r="P71">
            <v>18064</v>
          </cell>
          <cell r="Q71">
            <v>18610</v>
          </cell>
        </row>
        <row r="72">
          <cell r="E72" t="str">
            <v>106MONTHLYKNON-REPRESENTED STATE EMPLOYEES</v>
          </cell>
          <cell r="F72" t="str">
            <v>106</v>
          </cell>
          <cell r="G72" t="str">
            <v>Monthly</v>
          </cell>
          <cell r="H72" t="str">
            <v>K</v>
          </cell>
          <cell r="I72">
            <v>0</v>
          </cell>
          <cell r="J72" t="str">
            <v>Non-Represented State Employees</v>
          </cell>
          <cell r="K72">
            <v>18787</v>
          </cell>
          <cell r="L72">
            <v>18787</v>
          </cell>
          <cell r="M72">
            <v>18787</v>
          </cell>
          <cell r="N72">
            <v>18787</v>
          </cell>
          <cell r="O72">
            <v>0</v>
          </cell>
          <cell r="P72">
            <v>18064</v>
          </cell>
          <cell r="Q72">
            <v>18610</v>
          </cell>
        </row>
        <row r="73">
          <cell r="E73" t="str">
            <v>106MONTHLYKTEAMSTERS LOCAL UNION NUMBER 117</v>
          </cell>
          <cell r="F73" t="str">
            <v>106</v>
          </cell>
          <cell r="G73" t="str">
            <v>Monthly</v>
          </cell>
          <cell r="H73" t="str">
            <v>K</v>
          </cell>
          <cell r="I73">
            <v>0</v>
          </cell>
          <cell r="J73" t="str">
            <v>Teamsters Local Union Number 117</v>
          </cell>
          <cell r="K73">
            <v>19969</v>
          </cell>
          <cell r="L73">
            <v>19969</v>
          </cell>
          <cell r="M73">
            <v>19969</v>
          </cell>
          <cell r="N73">
            <v>19969</v>
          </cell>
          <cell r="O73">
            <v>0</v>
          </cell>
          <cell r="P73">
            <v>19201</v>
          </cell>
          <cell r="Q73">
            <v>19781</v>
          </cell>
        </row>
        <row r="74">
          <cell r="E74" t="str">
            <v>106MONTHLYKWASHINGTON FEDERATION OF STATE EMPLOYEES</v>
          </cell>
          <cell r="F74" t="str">
            <v>106</v>
          </cell>
          <cell r="G74" t="str">
            <v>Monthly</v>
          </cell>
          <cell r="H74" t="str">
            <v>K</v>
          </cell>
          <cell r="I74">
            <v>0</v>
          </cell>
          <cell r="J74" t="str">
            <v>Washington Federation of State Employees</v>
          </cell>
          <cell r="K74">
            <v>18787</v>
          </cell>
          <cell r="L74">
            <v>18787</v>
          </cell>
          <cell r="M74">
            <v>18787</v>
          </cell>
          <cell r="N74">
            <v>18787</v>
          </cell>
          <cell r="O74">
            <v>0</v>
          </cell>
          <cell r="P74">
            <v>18064</v>
          </cell>
          <cell r="Q74">
            <v>18610</v>
          </cell>
        </row>
        <row r="75">
          <cell r="E75" t="str">
            <v>106MONTHLYLCOALITION</v>
          </cell>
          <cell r="F75" t="str">
            <v>106</v>
          </cell>
          <cell r="G75" t="str">
            <v>Monthly</v>
          </cell>
          <cell r="H75" t="str">
            <v>L</v>
          </cell>
          <cell r="I75">
            <v>0</v>
          </cell>
          <cell r="J75" t="str">
            <v>Coalition</v>
          </cell>
          <cell r="K75">
            <v>19257</v>
          </cell>
          <cell r="L75">
            <v>19257</v>
          </cell>
          <cell r="M75">
            <v>19257</v>
          </cell>
          <cell r="N75">
            <v>19257</v>
          </cell>
          <cell r="O75">
            <v>0</v>
          </cell>
          <cell r="P75">
            <v>18516</v>
          </cell>
          <cell r="Q75">
            <v>19075</v>
          </cell>
        </row>
        <row r="76">
          <cell r="E76" t="str">
            <v>106MONTHLYLNON-REPRESENTED STATE EMPLOYEES</v>
          </cell>
          <cell r="F76" t="str">
            <v>106</v>
          </cell>
          <cell r="G76" t="str">
            <v>Monthly</v>
          </cell>
          <cell r="H76" t="str">
            <v>L</v>
          </cell>
          <cell r="I76">
            <v>0</v>
          </cell>
          <cell r="J76" t="str">
            <v>Non-Represented State Employees</v>
          </cell>
          <cell r="K76">
            <v>19257</v>
          </cell>
          <cell r="L76">
            <v>19257</v>
          </cell>
          <cell r="M76">
            <v>19257</v>
          </cell>
          <cell r="N76">
            <v>19257</v>
          </cell>
          <cell r="O76">
            <v>0</v>
          </cell>
          <cell r="P76">
            <v>18516</v>
          </cell>
          <cell r="Q76">
            <v>19075</v>
          </cell>
        </row>
        <row r="77">
          <cell r="E77" t="str">
            <v>106MONTHLYLTEAMSTERS LOCAL UNION NUMBER 117</v>
          </cell>
          <cell r="F77" t="str">
            <v>106</v>
          </cell>
          <cell r="G77" t="str">
            <v>Monthly</v>
          </cell>
          <cell r="H77" t="str">
            <v>L</v>
          </cell>
          <cell r="I77">
            <v>0</v>
          </cell>
          <cell r="J77" t="str">
            <v>Teamsters Local Union Number 117</v>
          </cell>
          <cell r="K77">
            <v>20467</v>
          </cell>
          <cell r="L77">
            <v>20467</v>
          </cell>
          <cell r="M77">
            <v>20467</v>
          </cell>
          <cell r="N77">
            <v>20467</v>
          </cell>
          <cell r="O77">
            <v>0</v>
          </cell>
          <cell r="P77">
            <v>19680</v>
          </cell>
          <cell r="Q77">
            <v>20274</v>
          </cell>
        </row>
        <row r="78">
          <cell r="E78" t="str">
            <v>106MONTHLYLWASHINGTON FEDERATION OF STATE EMPLOYEES</v>
          </cell>
          <cell r="F78" t="str">
            <v>106</v>
          </cell>
          <cell r="G78" t="str">
            <v>Monthly</v>
          </cell>
          <cell r="H78" t="str">
            <v>L</v>
          </cell>
          <cell r="I78">
            <v>0</v>
          </cell>
          <cell r="J78" t="str">
            <v>Washington Federation of State Employees</v>
          </cell>
          <cell r="K78">
            <v>19257</v>
          </cell>
          <cell r="L78">
            <v>19257</v>
          </cell>
          <cell r="M78">
            <v>19257</v>
          </cell>
          <cell r="N78">
            <v>19257</v>
          </cell>
          <cell r="O78">
            <v>0</v>
          </cell>
          <cell r="P78">
            <v>18516</v>
          </cell>
          <cell r="Q78">
            <v>19075</v>
          </cell>
        </row>
        <row r="79">
          <cell r="E79" t="str">
            <v>106MONTHLYMCOALITION</v>
          </cell>
          <cell r="F79" t="str">
            <v>106</v>
          </cell>
          <cell r="G79" t="str">
            <v>Monthly</v>
          </cell>
          <cell r="H79" t="str">
            <v>M</v>
          </cell>
          <cell r="I79">
            <v>0</v>
          </cell>
          <cell r="J79" t="str">
            <v>Coalition</v>
          </cell>
          <cell r="K79">
            <v>19738</v>
          </cell>
          <cell r="L79">
            <v>19738</v>
          </cell>
          <cell r="M79">
            <v>19738</v>
          </cell>
          <cell r="N79">
            <v>19738</v>
          </cell>
          <cell r="O79">
            <v>0</v>
          </cell>
          <cell r="P79">
            <v>18979</v>
          </cell>
          <cell r="Q79">
            <v>19552</v>
          </cell>
        </row>
        <row r="80">
          <cell r="E80" t="str">
            <v>106MONTHLYMNON-REPRESENTED STATE EMPLOYEES</v>
          </cell>
          <cell r="F80" t="str">
            <v>106</v>
          </cell>
          <cell r="G80" t="str">
            <v>Monthly</v>
          </cell>
          <cell r="H80" t="str">
            <v>M</v>
          </cell>
          <cell r="I80">
            <v>0</v>
          </cell>
          <cell r="J80" t="str">
            <v>Non-Represented State Employees</v>
          </cell>
          <cell r="K80">
            <v>19738</v>
          </cell>
          <cell r="L80">
            <v>19738</v>
          </cell>
          <cell r="M80">
            <v>19738</v>
          </cell>
          <cell r="N80">
            <v>19738</v>
          </cell>
          <cell r="O80">
            <v>0</v>
          </cell>
          <cell r="P80">
            <v>18979</v>
          </cell>
          <cell r="Q80">
            <v>19552</v>
          </cell>
        </row>
        <row r="81">
          <cell r="E81" t="str">
            <v>106MONTHLYMTEAMSTERS LOCAL UNION NUMBER 117</v>
          </cell>
          <cell r="F81" t="str">
            <v>106</v>
          </cell>
          <cell r="G81" t="str">
            <v>Monthly</v>
          </cell>
          <cell r="H81" t="str">
            <v>M</v>
          </cell>
          <cell r="I81">
            <v>0</v>
          </cell>
          <cell r="J81" t="str">
            <v>Teamsters Local Union Number 117</v>
          </cell>
          <cell r="K81">
            <v>20979</v>
          </cell>
          <cell r="L81">
            <v>20979</v>
          </cell>
          <cell r="M81">
            <v>20979</v>
          </cell>
          <cell r="N81">
            <v>20979</v>
          </cell>
          <cell r="O81">
            <v>0</v>
          </cell>
          <cell r="P81">
            <v>20172</v>
          </cell>
          <cell r="Q81">
            <v>20781</v>
          </cell>
        </row>
        <row r="82">
          <cell r="E82" t="str">
            <v>106MONTHLYMWASHINGTON FEDERATION OF STATE EMPLOYEES</v>
          </cell>
          <cell r="F82" t="str">
            <v>106</v>
          </cell>
          <cell r="G82" t="str">
            <v>Monthly</v>
          </cell>
          <cell r="H82" t="str">
            <v>M</v>
          </cell>
          <cell r="I82">
            <v>0</v>
          </cell>
          <cell r="J82" t="str">
            <v>Washington Federation of State Employees</v>
          </cell>
          <cell r="K82">
            <v>19738</v>
          </cell>
          <cell r="L82">
            <v>19738</v>
          </cell>
          <cell r="M82">
            <v>19738</v>
          </cell>
          <cell r="N82">
            <v>19738</v>
          </cell>
          <cell r="O82">
            <v>0</v>
          </cell>
          <cell r="P82">
            <v>18979</v>
          </cell>
          <cell r="Q82">
            <v>19552</v>
          </cell>
        </row>
        <row r="83">
          <cell r="E83" t="str">
            <v>109MONTHLYACOALITION</v>
          </cell>
          <cell r="F83" t="str">
            <v>109</v>
          </cell>
          <cell r="G83" t="str">
            <v>Monthly</v>
          </cell>
          <cell r="H83" t="str">
            <v>A</v>
          </cell>
          <cell r="I83">
            <v>0</v>
          </cell>
          <cell r="J83" t="str">
            <v>Coalition</v>
          </cell>
          <cell r="K83">
            <v>16122</v>
          </cell>
          <cell r="L83">
            <v>16122</v>
          </cell>
          <cell r="M83">
            <v>16122</v>
          </cell>
          <cell r="N83">
            <v>16122</v>
          </cell>
          <cell r="O83">
            <v>0</v>
          </cell>
          <cell r="P83">
            <v>15502</v>
          </cell>
          <cell r="Q83">
            <v>15970</v>
          </cell>
        </row>
        <row r="84">
          <cell r="E84" t="str">
            <v>109MONTHLYANON-REPRESENTED STATE EMPLOYEES</v>
          </cell>
          <cell r="F84" t="str">
            <v>109</v>
          </cell>
          <cell r="G84" t="str">
            <v>Monthly</v>
          </cell>
          <cell r="H84" t="str">
            <v>A</v>
          </cell>
          <cell r="I84">
            <v>0</v>
          </cell>
          <cell r="J84" t="str">
            <v>Non-Represented State Employees</v>
          </cell>
          <cell r="K84">
            <v>16122</v>
          </cell>
          <cell r="L84">
            <v>16122</v>
          </cell>
          <cell r="M84">
            <v>16122</v>
          </cell>
          <cell r="N84">
            <v>16122</v>
          </cell>
          <cell r="O84">
            <v>0</v>
          </cell>
          <cell r="P84">
            <v>15502</v>
          </cell>
          <cell r="Q84">
            <v>15970</v>
          </cell>
        </row>
        <row r="85">
          <cell r="E85" t="str">
            <v>109MONTHLYBCOALITION</v>
          </cell>
          <cell r="F85" t="str">
            <v>109</v>
          </cell>
          <cell r="G85" t="str">
            <v>Monthly</v>
          </cell>
          <cell r="H85" t="str">
            <v>B</v>
          </cell>
          <cell r="I85">
            <v>0</v>
          </cell>
          <cell r="J85" t="str">
            <v>Coalition</v>
          </cell>
          <cell r="K85">
            <v>16525</v>
          </cell>
          <cell r="L85">
            <v>16525</v>
          </cell>
          <cell r="M85">
            <v>16525</v>
          </cell>
          <cell r="N85">
            <v>16525</v>
          </cell>
          <cell r="O85">
            <v>0</v>
          </cell>
          <cell r="P85">
            <v>15889</v>
          </cell>
          <cell r="Q85">
            <v>16369</v>
          </cell>
        </row>
        <row r="86">
          <cell r="E86" t="str">
            <v>109MONTHLYBNON-REPRESENTED STATE EMPLOYEES</v>
          </cell>
          <cell r="F86" t="str">
            <v>109</v>
          </cell>
          <cell r="G86" t="str">
            <v>Monthly</v>
          </cell>
          <cell r="H86" t="str">
            <v>B</v>
          </cell>
          <cell r="I86">
            <v>0</v>
          </cell>
          <cell r="J86" t="str">
            <v>Non-Represented State Employees</v>
          </cell>
          <cell r="K86">
            <v>16525</v>
          </cell>
          <cell r="L86">
            <v>16525</v>
          </cell>
          <cell r="M86">
            <v>16525</v>
          </cell>
          <cell r="N86">
            <v>16525</v>
          </cell>
          <cell r="O86">
            <v>0</v>
          </cell>
          <cell r="P86">
            <v>15889</v>
          </cell>
          <cell r="Q86">
            <v>16369</v>
          </cell>
        </row>
        <row r="87">
          <cell r="E87" t="str">
            <v>109MONTHLYCCOALITION</v>
          </cell>
          <cell r="F87" t="str">
            <v>109</v>
          </cell>
          <cell r="G87" t="str">
            <v>Monthly</v>
          </cell>
          <cell r="H87" t="str">
            <v>C</v>
          </cell>
          <cell r="I87">
            <v>0</v>
          </cell>
          <cell r="J87" t="str">
            <v>Coalition</v>
          </cell>
          <cell r="K87">
            <v>16936</v>
          </cell>
          <cell r="L87">
            <v>16936</v>
          </cell>
          <cell r="M87">
            <v>16936</v>
          </cell>
          <cell r="N87">
            <v>16936</v>
          </cell>
          <cell r="O87">
            <v>0</v>
          </cell>
          <cell r="P87">
            <v>16285</v>
          </cell>
          <cell r="Q87">
            <v>16777</v>
          </cell>
        </row>
        <row r="88">
          <cell r="E88" t="str">
            <v>109MONTHLYCNON-REPRESENTED STATE EMPLOYEES</v>
          </cell>
          <cell r="F88" t="str">
            <v>109</v>
          </cell>
          <cell r="G88" t="str">
            <v>Monthly</v>
          </cell>
          <cell r="H88" t="str">
            <v>C</v>
          </cell>
          <cell r="I88">
            <v>0</v>
          </cell>
          <cell r="J88" t="str">
            <v>Non-Represented State Employees</v>
          </cell>
          <cell r="K88">
            <v>16936</v>
          </cell>
          <cell r="L88">
            <v>16936</v>
          </cell>
          <cell r="M88">
            <v>16936</v>
          </cell>
          <cell r="N88">
            <v>16936</v>
          </cell>
          <cell r="O88">
            <v>0</v>
          </cell>
          <cell r="P88">
            <v>16285</v>
          </cell>
          <cell r="Q88">
            <v>16777</v>
          </cell>
        </row>
        <row r="89">
          <cell r="E89" t="str">
            <v>109MONTHLYDCOALITION</v>
          </cell>
          <cell r="F89" t="str">
            <v>109</v>
          </cell>
          <cell r="G89" t="str">
            <v>Monthly</v>
          </cell>
          <cell r="H89" t="str">
            <v>D</v>
          </cell>
          <cell r="I89">
            <v>0</v>
          </cell>
          <cell r="J89" t="str">
            <v>Coalition</v>
          </cell>
          <cell r="K89">
            <v>17360</v>
          </cell>
          <cell r="L89">
            <v>17360</v>
          </cell>
          <cell r="M89">
            <v>17360</v>
          </cell>
          <cell r="N89">
            <v>17360</v>
          </cell>
          <cell r="O89">
            <v>0</v>
          </cell>
          <cell r="P89">
            <v>16692</v>
          </cell>
          <cell r="Q89">
            <v>17196</v>
          </cell>
        </row>
        <row r="90">
          <cell r="E90" t="str">
            <v>109MONTHLYDNON-REPRESENTED STATE EMPLOYEES</v>
          </cell>
          <cell r="F90" t="str">
            <v>109</v>
          </cell>
          <cell r="G90" t="str">
            <v>Monthly</v>
          </cell>
          <cell r="H90" t="str">
            <v>D</v>
          </cell>
          <cell r="I90">
            <v>0</v>
          </cell>
          <cell r="J90" t="str">
            <v>Non-Represented State Employees</v>
          </cell>
          <cell r="K90">
            <v>17360</v>
          </cell>
          <cell r="L90">
            <v>17360</v>
          </cell>
          <cell r="M90">
            <v>17360</v>
          </cell>
          <cell r="N90">
            <v>17360</v>
          </cell>
          <cell r="O90">
            <v>0</v>
          </cell>
          <cell r="P90">
            <v>16692</v>
          </cell>
          <cell r="Q90">
            <v>17196</v>
          </cell>
        </row>
        <row r="91">
          <cell r="E91" t="str">
            <v>109MONTHLYECOALITION</v>
          </cell>
          <cell r="F91" t="str">
            <v>109</v>
          </cell>
          <cell r="G91" t="str">
            <v>Monthly</v>
          </cell>
          <cell r="H91" t="str">
            <v>E</v>
          </cell>
          <cell r="I91">
            <v>0</v>
          </cell>
          <cell r="J91" t="str">
            <v>Coalition</v>
          </cell>
          <cell r="K91">
            <v>17795</v>
          </cell>
          <cell r="L91">
            <v>17795</v>
          </cell>
          <cell r="M91">
            <v>17795</v>
          </cell>
          <cell r="N91">
            <v>17795</v>
          </cell>
          <cell r="O91">
            <v>0</v>
          </cell>
          <cell r="P91">
            <v>17111</v>
          </cell>
          <cell r="Q91">
            <v>17628</v>
          </cell>
        </row>
        <row r="92">
          <cell r="E92" t="str">
            <v>109MONTHLYENON-REPRESENTED STATE EMPLOYEES</v>
          </cell>
          <cell r="F92" t="str">
            <v>109</v>
          </cell>
          <cell r="G92" t="str">
            <v>Monthly</v>
          </cell>
          <cell r="H92" t="str">
            <v>E</v>
          </cell>
          <cell r="I92">
            <v>0</v>
          </cell>
          <cell r="J92" t="str">
            <v>Non-Represented State Employees</v>
          </cell>
          <cell r="K92">
            <v>17795</v>
          </cell>
          <cell r="L92">
            <v>17795</v>
          </cell>
          <cell r="M92">
            <v>17795</v>
          </cell>
          <cell r="N92">
            <v>17795</v>
          </cell>
          <cell r="O92">
            <v>0</v>
          </cell>
          <cell r="P92">
            <v>17111</v>
          </cell>
          <cell r="Q92">
            <v>17628</v>
          </cell>
        </row>
        <row r="93">
          <cell r="E93" t="str">
            <v>109MONTHLYFCOALITION</v>
          </cell>
          <cell r="F93" t="str">
            <v>109</v>
          </cell>
          <cell r="G93" t="str">
            <v>Monthly</v>
          </cell>
          <cell r="H93" t="str">
            <v>F</v>
          </cell>
          <cell r="I93">
            <v>0</v>
          </cell>
          <cell r="J93" t="str">
            <v>Coalition</v>
          </cell>
          <cell r="K93">
            <v>18240</v>
          </cell>
          <cell r="L93">
            <v>18240</v>
          </cell>
          <cell r="M93">
            <v>18240</v>
          </cell>
          <cell r="N93">
            <v>18240</v>
          </cell>
          <cell r="O93">
            <v>0</v>
          </cell>
          <cell r="P93">
            <v>17538</v>
          </cell>
          <cell r="Q93">
            <v>18068</v>
          </cell>
        </row>
        <row r="94">
          <cell r="E94" t="str">
            <v>109MONTHLYFNON-REPRESENTED STATE EMPLOYEES</v>
          </cell>
          <cell r="F94" t="str">
            <v>109</v>
          </cell>
          <cell r="G94" t="str">
            <v>Monthly</v>
          </cell>
          <cell r="H94" t="str">
            <v>F</v>
          </cell>
          <cell r="I94">
            <v>0</v>
          </cell>
          <cell r="J94" t="str">
            <v>Non-Represented State Employees</v>
          </cell>
          <cell r="K94">
            <v>18240</v>
          </cell>
          <cell r="L94">
            <v>18240</v>
          </cell>
          <cell r="M94">
            <v>18240</v>
          </cell>
          <cell r="N94">
            <v>18240</v>
          </cell>
          <cell r="O94">
            <v>0</v>
          </cell>
          <cell r="P94">
            <v>17538</v>
          </cell>
          <cell r="Q94">
            <v>18068</v>
          </cell>
        </row>
        <row r="95">
          <cell r="E95" t="str">
            <v>109MONTHLYGCOALITION</v>
          </cell>
          <cell r="F95" t="str">
            <v>109</v>
          </cell>
          <cell r="G95" t="str">
            <v>Monthly</v>
          </cell>
          <cell r="H95" t="str">
            <v>G</v>
          </cell>
          <cell r="I95">
            <v>0</v>
          </cell>
          <cell r="J95" t="str">
            <v>Coalition</v>
          </cell>
          <cell r="K95">
            <v>18695</v>
          </cell>
          <cell r="L95">
            <v>18695</v>
          </cell>
          <cell r="M95">
            <v>18695</v>
          </cell>
          <cell r="N95">
            <v>18695</v>
          </cell>
          <cell r="O95">
            <v>0</v>
          </cell>
          <cell r="P95">
            <v>17976</v>
          </cell>
          <cell r="Q95">
            <v>18519</v>
          </cell>
        </row>
        <row r="96">
          <cell r="E96" t="str">
            <v>109MONTHLYGNON-REPRESENTED STATE EMPLOYEES</v>
          </cell>
          <cell r="F96" t="str">
            <v>109</v>
          </cell>
          <cell r="G96" t="str">
            <v>Monthly</v>
          </cell>
          <cell r="H96" t="str">
            <v>G</v>
          </cell>
          <cell r="I96">
            <v>0</v>
          </cell>
          <cell r="J96" t="str">
            <v>Non-Represented State Employees</v>
          </cell>
          <cell r="K96">
            <v>18695</v>
          </cell>
          <cell r="L96">
            <v>18695</v>
          </cell>
          <cell r="M96">
            <v>18695</v>
          </cell>
          <cell r="N96">
            <v>18695</v>
          </cell>
          <cell r="O96">
            <v>0</v>
          </cell>
          <cell r="P96">
            <v>17976</v>
          </cell>
          <cell r="Q96">
            <v>18519</v>
          </cell>
        </row>
        <row r="97">
          <cell r="E97" t="str">
            <v>109MONTHLYHCOALITION</v>
          </cell>
          <cell r="F97" t="str">
            <v>109</v>
          </cell>
          <cell r="G97" t="str">
            <v>Monthly</v>
          </cell>
          <cell r="H97" t="str">
            <v>H</v>
          </cell>
          <cell r="I97">
            <v>0</v>
          </cell>
          <cell r="J97" t="str">
            <v>Coalition</v>
          </cell>
          <cell r="K97">
            <v>19162</v>
          </cell>
          <cell r="L97">
            <v>19162</v>
          </cell>
          <cell r="M97">
            <v>19162</v>
          </cell>
          <cell r="N97">
            <v>19162</v>
          </cell>
          <cell r="O97">
            <v>0</v>
          </cell>
          <cell r="P97">
            <v>18425</v>
          </cell>
          <cell r="Q97">
            <v>18981</v>
          </cell>
        </row>
        <row r="98">
          <cell r="E98" t="str">
            <v>109MONTHLYHNON-REPRESENTED STATE EMPLOYEES</v>
          </cell>
          <cell r="F98" t="str">
            <v>109</v>
          </cell>
          <cell r="G98" t="str">
            <v>Monthly</v>
          </cell>
          <cell r="H98" t="str">
            <v>H</v>
          </cell>
          <cell r="I98">
            <v>0</v>
          </cell>
          <cell r="J98" t="str">
            <v>Non-Represented State Employees</v>
          </cell>
          <cell r="K98">
            <v>19162</v>
          </cell>
          <cell r="L98">
            <v>19162</v>
          </cell>
          <cell r="M98">
            <v>19162</v>
          </cell>
          <cell r="N98">
            <v>19162</v>
          </cell>
          <cell r="O98">
            <v>0</v>
          </cell>
          <cell r="P98">
            <v>18425</v>
          </cell>
          <cell r="Q98">
            <v>18981</v>
          </cell>
        </row>
        <row r="99">
          <cell r="E99" t="str">
            <v>109MONTHLYICOALITION</v>
          </cell>
          <cell r="F99" t="str">
            <v>109</v>
          </cell>
          <cell r="G99" t="str">
            <v>Monthly</v>
          </cell>
          <cell r="H99" t="str">
            <v>I</v>
          </cell>
          <cell r="I99">
            <v>0</v>
          </cell>
          <cell r="J99" t="str">
            <v>Coalition</v>
          </cell>
          <cell r="K99">
            <v>19641</v>
          </cell>
          <cell r="L99">
            <v>19641</v>
          </cell>
          <cell r="M99">
            <v>19641</v>
          </cell>
          <cell r="N99">
            <v>19641</v>
          </cell>
          <cell r="O99">
            <v>0</v>
          </cell>
          <cell r="P99">
            <v>18886</v>
          </cell>
          <cell r="Q99">
            <v>19456</v>
          </cell>
        </row>
        <row r="100">
          <cell r="E100" t="str">
            <v>109MONTHLYINON-REPRESENTED STATE EMPLOYEES</v>
          </cell>
          <cell r="F100" t="str">
            <v>109</v>
          </cell>
          <cell r="G100" t="str">
            <v>Monthly</v>
          </cell>
          <cell r="H100" t="str">
            <v>I</v>
          </cell>
          <cell r="I100">
            <v>0</v>
          </cell>
          <cell r="J100" t="str">
            <v>Non-Represented State Employees</v>
          </cell>
          <cell r="K100">
            <v>19641</v>
          </cell>
          <cell r="L100">
            <v>19641</v>
          </cell>
          <cell r="M100">
            <v>19641</v>
          </cell>
          <cell r="N100">
            <v>19641</v>
          </cell>
          <cell r="O100">
            <v>0</v>
          </cell>
          <cell r="P100">
            <v>18886</v>
          </cell>
          <cell r="Q100">
            <v>19456</v>
          </cell>
        </row>
        <row r="101">
          <cell r="E101" t="str">
            <v>109MONTHLYJCOALITION</v>
          </cell>
          <cell r="F101" t="str">
            <v>109</v>
          </cell>
          <cell r="G101" t="str">
            <v>Monthly</v>
          </cell>
          <cell r="H101" t="str">
            <v>J</v>
          </cell>
          <cell r="I101">
            <v>0</v>
          </cell>
          <cell r="J101" t="str">
            <v>Coalition</v>
          </cell>
          <cell r="K101">
            <v>20133</v>
          </cell>
          <cell r="L101">
            <v>20133</v>
          </cell>
          <cell r="M101">
            <v>20133</v>
          </cell>
          <cell r="N101">
            <v>20133</v>
          </cell>
          <cell r="O101">
            <v>0</v>
          </cell>
          <cell r="P101">
            <v>19359</v>
          </cell>
          <cell r="Q101">
            <v>19944</v>
          </cell>
        </row>
        <row r="102">
          <cell r="E102" t="str">
            <v>109MONTHLYJNON-REPRESENTED STATE EMPLOYEES</v>
          </cell>
          <cell r="F102" t="str">
            <v>109</v>
          </cell>
          <cell r="G102" t="str">
            <v>Monthly</v>
          </cell>
          <cell r="H102" t="str">
            <v>J</v>
          </cell>
          <cell r="I102">
            <v>0</v>
          </cell>
          <cell r="J102" t="str">
            <v>Non-Represented State Employees</v>
          </cell>
          <cell r="K102">
            <v>20133</v>
          </cell>
          <cell r="L102">
            <v>20133</v>
          </cell>
          <cell r="M102">
            <v>20133</v>
          </cell>
          <cell r="N102">
            <v>20133</v>
          </cell>
          <cell r="O102">
            <v>0</v>
          </cell>
          <cell r="P102">
            <v>19359</v>
          </cell>
          <cell r="Q102">
            <v>19944</v>
          </cell>
        </row>
        <row r="103">
          <cell r="E103" t="str">
            <v>109MONTHLYKCOALITION</v>
          </cell>
          <cell r="F103" t="str">
            <v>109</v>
          </cell>
          <cell r="G103" t="str">
            <v>Monthly</v>
          </cell>
          <cell r="H103" t="str">
            <v>K</v>
          </cell>
          <cell r="I103">
            <v>0</v>
          </cell>
          <cell r="J103" t="str">
            <v>Coalition</v>
          </cell>
          <cell r="K103">
            <v>20637</v>
          </cell>
          <cell r="L103">
            <v>20637</v>
          </cell>
          <cell r="M103">
            <v>20637</v>
          </cell>
          <cell r="N103">
            <v>20637</v>
          </cell>
          <cell r="O103">
            <v>0</v>
          </cell>
          <cell r="P103">
            <v>19843</v>
          </cell>
          <cell r="Q103">
            <v>20442</v>
          </cell>
        </row>
        <row r="104">
          <cell r="E104" t="str">
            <v>109MONTHLYKNON-REPRESENTED STATE EMPLOYEES</v>
          </cell>
          <cell r="F104" t="str">
            <v>109</v>
          </cell>
          <cell r="G104" t="str">
            <v>Monthly</v>
          </cell>
          <cell r="H104" t="str">
            <v>K</v>
          </cell>
          <cell r="I104">
            <v>0</v>
          </cell>
          <cell r="J104" t="str">
            <v>Non-Represented State Employees</v>
          </cell>
          <cell r="K104">
            <v>20637</v>
          </cell>
          <cell r="L104">
            <v>20637</v>
          </cell>
          <cell r="M104">
            <v>20637</v>
          </cell>
          <cell r="N104">
            <v>20637</v>
          </cell>
          <cell r="O104">
            <v>0</v>
          </cell>
          <cell r="P104">
            <v>19843</v>
          </cell>
          <cell r="Q104">
            <v>20442</v>
          </cell>
        </row>
        <row r="105">
          <cell r="E105" t="str">
            <v>109MONTHLYLCOALITION</v>
          </cell>
          <cell r="F105" t="str">
            <v>109</v>
          </cell>
          <cell r="G105" t="str">
            <v>Monthly</v>
          </cell>
          <cell r="H105" t="str">
            <v>L</v>
          </cell>
          <cell r="I105">
            <v>0</v>
          </cell>
          <cell r="J105" t="str">
            <v>Coalition</v>
          </cell>
          <cell r="K105">
            <v>21154</v>
          </cell>
          <cell r="L105">
            <v>21154</v>
          </cell>
          <cell r="M105">
            <v>21154</v>
          </cell>
          <cell r="N105">
            <v>21154</v>
          </cell>
          <cell r="O105">
            <v>0</v>
          </cell>
          <cell r="P105">
            <v>20340</v>
          </cell>
          <cell r="Q105">
            <v>20954</v>
          </cell>
        </row>
        <row r="106">
          <cell r="E106" t="str">
            <v>109MONTHLYLNON-REPRESENTED STATE EMPLOYEES</v>
          </cell>
          <cell r="F106" t="str">
            <v>109</v>
          </cell>
          <cell r="G106" t="str">
            <v>Monthly</v>
          </cell>
          <cell r="H106" t="str">
            <v>L</v>
          </cell>
          <cell r="I106">
            <v>0</v>
          </cell>
          <cell r="J106" t="str">
            <v>Non-Represented State Employees</v>
          </cell>
          <cell r="K106">
            <v>21154</v>
          </cell>
          <cell r="L106">
            <v>21154</v>
          </cell>
          <cell r="M106">
            <v>21154</v>
          </cell>
          <cell r="N106">
            <v>21154</v>
          </cell>
          <cell r="O106">
            <v>0</v>
          </cell>
          <cell r="P106">
            <v>20340</v>
          </cell>
          <cell r="Q106">
            <v>20954</v>
          </cell>
        </row>
        <row r="107">
          <cell r="E107" t="str">
            <v>109MONTHLYMCOALITION</v>
          </cell>
          <cell r="F107" t="str">
            <v>109</v>
          </cell>
          <cell r="G107" t="str">
            <v>Monthly</v>
          </cell>
          <cell r="H107" t="str">
            <v>M</v>
          </cell>
          <cell r="I107">
            <v>0</v>
          </cell>
          <cell r="J107" t="str">
            <v>Coalition</v>
          </cell>
          <cell r="K107">
            <v>21681</v>
          </cell>
          <cell r="L107">
            <v>21681</v>
          </cell>
          <cell r="M107">
            <v>21681</v>
          </cell>
          <cell r="N107">
            <v>21681</v>
          </cell>
          <cell r="O107">
            <v>0</v>
          </cell>
          <cell r="P107">
            <v>20847</v>
          </cell>
          <cell r="Q107">
            <v>21477</v>
          </cell>
        </row>
        <row r="108">
          <cell r="E108" t="str">
            <v>109MONTHLYMNON-REPRESENTED STATE EMPLOYEES</v>
          </cell>
          <cell r="F108" t="str">
            <v>109</v>
          </cell>
          <cell r="G108" t="str">
            <v>Monthly</v>
          </cell>
          <cell r="H108" t="str">
            <v>M</v>
          </cell>
          <cell r="I108">
            <v>0</v>
          </cell>
          <cell r="J108" t="str">
            <v>Non-Represented State Employees</v>
          </cell>
          <cell r="K108">
            <v>21681</v>
          </cell>
          <cell r="L108">
            <v>21681</v>
          </cell>
          <cell r="M108">
            <v>21681</v>
          </cell>
          <cell r="N108">
            <v>21681</v>
          </cell>
          <cell r="O108">
            <v>0</v>
          </cell>
          <cell r="P108">
            <v>20847</v>
          </cell>
          <cell r="Q108">
            <v>21477</v>
          </cell>
        </row>
        <row r="109">
          <cell r="E109" t="str">
            <v>16MONTHLYBNON-REPRESENTED STATE EMPLOYEES</v>
          </cell>
          <cell r="F109" t="str">
            <v>16</v>
          </cell>
          <cell r="G109" t="str">
            <v>Monthly</v>
          </cell>
          <cell r="H109" t="str">
            <v>B</v>
          </cell>
          <cell r="I109">
            <v>0</v>
          </cell>
          <cell r="J109" t="str">
            <v>Non-Represented State Employees</v>
          </cell>
          <cell r="K109">
            <v>1751</v>
          </cell>
          <cell r="L109">
            <v>1751</v>
          </cell>
          <cell r="M109">
            <v>1751</v>
          </cell>
          <cell r="N109">
            <v>1751</v>
          </cell>
          <cell r="O109">
            <v>1651</v>
          </cell>
          <cell r="P109">
            <v>1684</v>
          </cell>
          <cell r="Q109">
            <v>1735</v>
          </cell>
        </row>
        <row r="110">
          <cell r="E110" t="str">
            <v>16MONTHLYCNON-REPRESENTED STATE EMPLOYEES</v>
          </cell>
          <cell r="F110" t="str">
            <v>16</v>
          </cell>
          <cell r="G110" t="str">
            <v>Monthly</v>
          </cell>
          <cell r="H110" t="str">
            <v>C</v>
          </cell>
          <cell r="I110">
            <v>0</v>
          </cell>
          <cell r="J110" t="str">
            <v>Non-Represented State Employees</v>
          </cell>
          <cell r="K110">
            <v>1794</v>
          </cell>
          <cell r="L110">
            <v>1794</v>
          </cell>
          <cell r="M110">
            <v>1794</v>
          </cell>
          <cell r="N110">
            <v>1794</v>
          </cell>
          <cell r="O110">
            <v>1691</v>
          </cell>
          <cell r="P110">
            <v>1725</v>
          </cell>
          <cell r="Q110">
            <v>1777</v>
          </cell>
        </row>
        <row r="111">
          <cell r="E111" t="str">
            <v>16MONTHLYDNON-REPRESENTED STATE EMPLOYEES</v>
          </cell>
          <cell r="F111" t="str">
            <v>16</v>
          </cell>
          <cell r="G111" t="str">
            <v>Monthly</v>
          </cell>
          <cell r="H111" t="str">
            <v>D</v>
          </cell>
          <cell r="I111">
            <v>0</v>
          </cell>
          <cell r="J111" t="str">
            <v>Non-Represented State Employees</v>
          </cell>
          <cell r="K111">
            <v>1835</v>
          </cell>
          <cell r="L111">
            <v>1835</v>
          </cell>
          <cell r="M111">
            <v>1835</v>
          </cell>
          <cell r="N111">
            <v>1835</v>
          </cell>
          <cell r="O111">
            <v>1729</v>
          </cell>
          <cell r="P111">
            <v>1764</v>
          </cell>
          <cell r="Q111">
            <v>1817</v>
          </cell>
        </row>
        <row r="112">
          <cell r="E112" t="str">
            <v>16MONTHLYENON-REPRESENTED STATE EMPLOYEES</v>
          </cell>
          <cell r="F112" t="str">
            <v>16</v>
          </cell>
          <cell r="G112" t="str">
            <v>Monthly</v>
          </cell>
          <cell r="H112" t="str">
            <v>E</v>
          </cell>
          <cell r="I112">
            <v>0</v>
          </cell>
          <cell r="J112" t="str">
            <v>Non-Represented State Employees</v>
          </cell>
          <cell r="K112">
            <v>1876</v>
          </cell>
          <cell r="L112">
            <v>1876</v>
          </cell>
          <cell r="M112">
            <v>1876</v>
          </cell>
          <cell r="N112">
            <v>1876</v>
          </cell>
          <cell r="O112">
            <v>1769</v>
          </cell>
          <cell r="P112">
            <v>1804</v>
          </cell>
          <cell r="Q112">
            <v>1858</v>
          </cell>
        </row>
        <row r="113">
          <cell r="E113" t="str">
            <v>16MONTHLYFNON-REPRESENTED STATE EMPLOYEES</v>
          </cell>
          <cell r="F113" t="str">
            <v>16</v>
          </cell>
          <cell r="G113" t="str">
            <v>Monthly</v>
          </cell>
          <cell r="H113" t="str">
            <v>F</v>
          </cell>
          <cell r="I113">
            <v>0</v>
          </cell>
          <cell r="J113" t="str">
            <v>Non-Represented State Employees</v>
          </cell>
          <cell r="K113">
            <v>1918</v>
          </cell>
          <cell r="L113">
            <v>1918</v>
          </cell>
          <cell r="M113">
            <v>1918</v>
          </cell>
          <cell r="N113">
            <v>1918</v>
          </cell>
          <cell r="O113">
            <v>1808</v>
          </cell>
          <cell r="P113">
            <v>1844</v>
          </cell>
          <cell r="Q113">
            <v>1900</v>
          </cell>
        </row>
        <row r="114">
          <cell r="E114" t="str">
            <v>16MONTHLYGNON-REPRESENTED STATE EMPLOYEES</v>
          </cell>
          <cell r="F114" t="str">
            <v>16</v>
          </cell>
          <cell r="G114" t="str">
            <v>Monthly</v>
          </cell>
          <cell r="H114" t="str">
            <v>G</v>
          </cell>
          <cell r="I114">
            <v>0</v>
          </cell>
          <cell r="J114" t="str">
            <v>Non-Represented State Employees</v>
          </cell>
          <cell r="K114">
            <v>1961</v>
          </cell>
          <cell r="L114">
            <v>1961</v>
          </cell>
          <cell r="M114">
            <v>1961</v>
          </cell>
          <cell r="N114">
            <v>1961</v>
          </cell>
          <cell r="O114">
            <v>1849</v>
          </cell>
          <cell r="P114">
            <v>1886</v>
          </cell>
          <cell r="Q114">
            <v>1943</v>
          </cell>
        </row>
        <row r="115">
          <cell r="E115" t="str">
            <v>16MONTHLYHNON-REPRESENTED STATE EMPLOYEES</v>
          </cell>
          <cell r="F115" t="str">
            <v>16</v>
          </cell>
          <cell r="G115" t="str">
            <v>Monthly</v>
          </cell>
          <cell r="H115" t="str">
            <v>H</v>
          </cell>
          <cell r="I115">
            <v>0</v>
          </cell>
          <cell r="J115" t="str">
            <v>Non-Represented State Employees</v>
          </cell>
          <cell r="K115">
            <v>2005</v>
          </cell>
          <cell r="L115">
            <v>2005</v>
          </cell>
          <cell r="M115">
            <v>2005</v>
          </cell>
          <cell r="N115">
            <v>2005</v>
          </cell>
          <cell r="O115">
            <v>1890</v>
          </cell>
          <cell r="P115">
            <v>1928</v>
          </cell>
          <cell r="Q115">
            <v>1986</v>
          </cell>
        </row>
        <row r="116">
          <cell r="E116" t="str">
            <v>16MONTHLYINON-REPRESENTED STATE EMPLOYEES</v>
          </cell>
          <cell r="F116" t="str">
            <v>16</v>
          </cell>
          <cell r="G116" t="str">
            <v>Monthly</v>
          </cell>
          <cell r="H116" t="str">
            <v>I</v>
          </cell>
          <cell r="I116">
            <v>0</v>
          </cell>
          <cell r="J116" t="str">
            <v>Non-Represented State Employees</v>
          </cell>
          <cell r="K116">
            <v>2053</v>
          </cell>
          <cell r="L116">
            <v>2053</v>
          </cell>
          <cell r="M116">
            <v>2053</v>
          </cell>
          <cell r="N116">
            <v>2053</v>
          </cell>
          <cell r="O116">
            <v>1935</v>
          </cell>
          <cell r="P116">
            <v>1974</v>
          </cell>
          <cell r="Q116">
            <v>2034</v>
          </cell>
        </row>
        <row r="117">
          <cell r="E117" t="str">
            <v>16MONTHLYJNON-REPRESENTED STATE EMPLOYEES</v>
          </cell>
          <cell r="F117" t="str">
            <v>16</v>
          </cell>
          <cell r="G117" t="str">
            <v>Monthly</v>
          </cell>
          <cell r="H117" t="str">
            <v>J</v>
          </cell>
          <cell r="I117">
            <v>0</v>
          </cell>
          <cell r="J117" t="str">
            <v>Non-Represented State Employees</v>
          </cell>
          <cell r="K117">
            <v>2098</v>
          </cell>
          <cell r="L117">
            <v>2098</v>
          </cell>
          <cell r="M117">
            <v>2098</v>
          </cell>
          <cell r="N117">
            <v>2098</v>
          </cell>
          <cell r="O117">
            <v>1977</v>
          </cell>
          <cell r="P117">
            <v>2017</v>
          </cell>
          <cell r="Q117">
            <v>2078</v>
          </cell>
        </row>
        <row r="118">
          <cell r="E118" t="str">
            <v>16MONTHLYKNON-REPRESENTED STATE EMPLOYEES</v>
          </cell>
          <cell r="F118" t="str">
            <v>16</v>
          </cell>
          <cell r="G118" t="str">
            <v>Monthly</v>
          </cell>
          <cell r="H118" t="str">
            <v>K</v>
          </cell>
          <cell r="I118">
            <v>0</v>
          </cell>
          <cell r="J118" t="str">
            <v>Non-Represented State Employees</v>
          </cell>
          <cell r="K118">
            <v>2146</v>
          </cell>
          <cell r="L118">
            <v>2146</v>
          </cell>
          <cell r="M118">
            <v>2146</v>
          </cell>
          <cell r="N118">
            <v>2146</v>
          </cell>
          <cell r="O118">
            <v>2023</v>
          </cell>
          <cell r="P118">
            <v>2063</v>
          </cell>
          <cell r="Q118">
            <v>2125</v>
          </cell>
        </row>
        <row r="119">
          <cell r="E119" t="str">
            <v>16MONTHLYLNON-REPRESENTED STATE EMPLOYEES</v>
          </cell>
          <cell r="F119" t="str">
            <v>16</v>
          </cell>
          <cell r="G119" t="str">
            <v>Monthly</v>
          </cell>
          <cell r="H119" t="str">
            <v>L</v>
          </cell>
          <cell r="I119">
            <v>0</v>
          </cell>
          <cell r="J119" t="str">
            <v>Non-Represented State Employees</v>
          </cell>
          <cell r="K119">
            <v>2196</v>
          </cell>
          <cell r="L119">
            <v>2196</v>
          </cell>
          <cell r="M119">
            <v>2196</v>
          </cell>
          <cell r="N119">
            <v>2196</v>
          </cell>
          <cell r="O119">
            <v>2071</v>
          </cell>
          <cell r="P119">
            <v>2112</v>
          </cell>
          <cell r="Q119">
            <v>2176</v>
          </cell>
        </row>
        <row r="120">
          <cell r="E120" t="str">
            <v>17MONTHLYANON-REPRESENTED STATE EMPLOYEES</v>
          </cell>
          <cell r="F120" t="str">
            <v>17</v>
          </cell>
          <cell r="G120" t="str">
            <v>Monthly</v>
          </cell>
          <cell r="H120" t="str">
            <v>A</v>
          </cell>
          <cell r="I120">
            <v>0</v>
          </cell>
          <cell r="J120" t="str">
            <v>Non-Represented State Employees</v>
          </cell>
          <cell r="K120">
            <v>1751</v>
          </cell>
          <cell r="L120">
            <v>1751</v>
          </cell>
          <cell r="M120">
            <v>1751</v>
          </cell>
          <cell r="N120">
            <v>1751</v>
          </cell>
          <cell r="O120">
            <v>1651</v>
          </cell>
          <cell r="P120">
            <v>1684</v>
          </cell>
          <cell r="Q120">
            <v>1735</v>
          </cell>
        </row>
        <row r="121">
          <cell r="E121" t="str">
            <v>17MONTHLYBNON-REPRESENTED STATE EMPLOYEES</v>
          </cell>
          <cell r="F121" t="str">
            <v>17</v>
          </cell>
          <cell r="G121" t="str">
            <v>Monthly</v>
          </cell>
          <cell r="H121" t="str">
            <v>B</v>
          </cell>
          <cell r="I121">
            <v>0</v>
          </cell>
          <cell r="J121" t="str">
            <v>Non-Represented State Employees</v>
          </cell>
          <cell r="K121">
            <v>1794</v>
          </cell>
          <cell r="L121">
            <v>1794</v>
          </cell>
          <cell r="M121">
            <v>1794</v>
          </cell>
          <cell r="N121">
            <v>1794</v>
          </cell>
          <cell r="O121">
            <v>1691</v>
          </cell>
          <cell r="P121">
            <v>1725</v>
          </cell>
          <cell r="Q121">
            <v>1777</v>
          </cell>
        </row>
        <row r="122">
          <cell r="E122" t="str">
            <v>17MONTHLYCNON-REPRESENTED STATE EMPLOYEES</v>
          </cell>
          <cell r="F122" t="str">
            <v>17</v>
          </cell>
          <cell r="G122" t="str">
            <v>Monthly</v>
          </cell>
          <cell r="H122" t="str">
            <v>C</v>
          </cell>
          <cell r="I122">
            <v>0</v>
          </cell>
          <cell r="J122" t="str">
            <v>Non-Represented State Employees</v>
          </cell>
          <cell r="K122">
            <v>1835</v>
          </cell>
          <cell r="L122">
            <v>1835</v>
          </cell>
          <cell r="M122">
            <v>1835</v>
          </cell>
          <cell r="N122">
            <v>1835</v>
          </cell>
          <cell r="O122">
            <v>1729</v>
          </cell>
          <cell r="P122">
            <v>1764</v>
          </cell>
          <cell r="Q122">
            <v>1817</v>
          </cell>
        </row>
        <row r="123">
          <cell r="E123" t="str">
            <v>17MONTHLYDNON-REPRESENTED STATE EMPLOYEES</v>
          </cell>
          <cell r="F123" t="str">
            <v>17</v>
          </cell>
          <cell r="G123" t="str">
            <v>Monthly</v>
          </cell>
          <cell r="H123" t="str">
            <v>D</v>
          </cell>
          <cell r="I123">
            <v>0</v>
          </cell>
          <cell r="J123" t="str">
            <v>Non-Represented State Employees</v>
          </cell>
          <cell r="K123">
            <v>1876</v>
          </cell>
          <cell r="L123">
            <v>1876</v>
          </cell>
          <cell r="M123">
            <v>1876</v>
          </cell>
          <cell r="N123">
            <v>1876</v>
          </cell>
          <cell r="O123">
            <v>1769</v>
          </cell>
          <cell r="P123">
            <v>1804</v>
          </cell>
          <cell r="Q123">
            <v>1858</v>
          </cell>
        </row>
        <row r="124">
          <cell r="E124" t="str">
            <v>17MONTHLYENON-REPRESENTED STATE EMPLOYEES</v>
          </cell>
          <cell r="F124" t="str">
            <v>17</v>
          </cell>
          <cell r="G124" t="str">
            <v>Monthly</v>
          </cell>
          <cell r="H124" t="str">
            <v>E</v>
          </cell>
          <cell r="I124">
            <v>0</v>
          </cell>
          <cell r="J124" t="str">
            <v>Non-Represented State Employees</v>
          </cell>
          <cell r="K124">
            <v>1918</v>
          </cell>
          <cell r="L124">
            <v>1918</v>
          </cell>
          <cell r="M124">
            <v>1918</v>
          </cell>
          <cell r="N124">
            <v>1918</v>
          </cell>
          <cell r="O124">
            <v>1808</v>
          </cell>
          <cell r="P124">
            <v>1844</v>
          </cell>
          <cell r="Q124">
            <v>1900</v>
          </cell>
        </row>
        <row r="125">
          <cell r="E125" t="str">
            <v>17MONTHLYFNON-REPRESENTED STATE EMPLOYEES</v>
          </cell>
          <cell r="F125" t="str">
            <v>17</v>
          </cell>
          <cell r="G125" t="str">
            <v>Monthly</v>
          </cell>
          <cell r="H125" t="str">
            <v>F</v>
          </cell>
          <cell r="I125">
            <v>0</v>
          </cell>
          <cell r="J125" t="str">
            <v>Non-Represented State Employees</v>
          </cell>
          <cell r="K125">
            <v>1961</v>
          </cell>
          <cell r="L125">
            <v>1961</v>
          </cell>
          <cell r="M125">
            <v>1961</v>
          </cell>
          <cell r="N125">
            <v>1961</v>
          </cell>
          <cell r="O125">
            <v>1849</v>
          </cell>
          <cell r="P125">
            <v>1886</v>
          </cell>
          <cell r="Q125">
            <v>1943</v>
          </cell>
        </row>
        <row r="126">
          <cell r="E126" t="str">
            <v>17MONTHLYGNON-REPRESENTED STATE EMPLOYEES</v>
          </cell>
          <cell r="F126" t="str">
            <v>17</v>
          </cell>
          <cell r="G126" t="str">
            <v>Monthly</v>
          </cell>
          <cell r="H126" t="str">
            <v>G</v>
          </cell>
          <cell r="I126">
            <v>0</v>
          </cell>
          <cell r="J126" t="str">
            <v>Non-Represented State Employees</v>
          </cell>
          <cell r="K126">
            <v>2005</v>
          </cell>
          <cell r="L126">
            <v>2005</v>
          </cell>
          <cell r="M126">
            <v>2005</v>
          </cell>
          <cell r="N126">
            <v>2005</v>
          </cell>
          <cell r="O126">
            <v>1890</v>
          </cell>
          <cell r="P126">
            <v>1928</v>
          </cell>
          <cell r="Q126">
            <v>1986</v>
          </cell>
        </row>
        <row r="127">
          <cell r="E127" t="str">
            <v>17MONTHLYHNON-REPRESENTED STATE EMPLOYEES</v>
          </cell>
          <cell r="F127" t="str">
            <v>17</v>
          </cell>
          <cell r="G127" t="str">
            <v>Monthly</v>
          </cell>
          <cell r="H127" t="str">
            <v>H</v>
          </cell>
          <cell r="I127">
            <v>0</v>
          </cell>
          <cell r="J127" t="str">
            <v>Non-Represented State Employees</v>
          </cell>
          <cell r="K127">
            <v>2053</v>
          </cell>
          <cell r="L127">
            <v>2053</v>
          </cell>
          <cell r="M127">
            <v>2053</v>
          </cell>
          <cell r="N127">
            <v>2053</v>
          </cell>
          <cell r="O127">
            <v>1935</v>
          </cell>
          <cell r="P127">
            <v>1974</v>
          </cell>
          <cell r="Q127">
            <v>2034</v>
          </cell>
        </row>
        <row r="128">
          <cell r="E128" t="str">
            <v>17MONTHLYINON-REPRESENTED STATE EMPLOYEES</v>
          </cell>
          <cell r="F128" t="str">
            <v>17</v>
          </cell>
          <cell r="G128" t="str">
            <v>Monthly</v>
          </cell>
          <cell r="H128" t="str">
            <v>I</v>
          </cell>
          <cell r="I128">
            <v>0</v>
          </cell>
          <cell r="J128" t="str">
            <v>Non-Represented State Employees</v>
          </cell>
          <cell r="K128">
            <v>2098</v>
          </cell>
          <cell r="L128">
            <v>2098</v>
          </cell>
          <cell r="M128">
            <v>2098</v>
          </cell>
          <cell r="N128">
            <v>2098</v>
          </cell>
          <cell r="O128">
            <v>1977</v>
          </cell>
          <cell r="P128">
            <v>2017</v>
          </cell>
          <cell r="Q128">
            <v>2078</v>
          </cell>
        </row>
        <row r="129">
          <cell r="E129" t="str">
            <v>17MONTHLYJNON-REPRESENTED STATE EMPLOYEES</v>
          </cell>
          <cell r="F129" t="str">
            <v>17</v>
          </cell>
          <cell r="G129" t="str">
            <v>Monthly</v>
          </cell>
          <cell r="H129" t="str">
            <v>J</v>
          </cell>
          <cell r="I129">
            <v>0</v>
          </cell>
          <cell r="J129" t="str">
            <v>Non-Represented State Employees</v>
          </cell>
          <cell r="K129">
            <v>2146</v>
          </cell>
          <cell r="L129">
            <v>2146</v>
          </cell>
          <cell r="M129">
            <v>2146</v>
          </cell>
          <cell r="N129">
            <v>2146</v>
          </cell>
          <cell r="O129">
            <v>2023</v>
          </cell>
          <cell r="P129">
            <v>2063</v>
          </cell>
          <cell r="Q129">
            <v>2125</v>
          </cell>
        </row>
        <row r="130">
          <cell r="E130" t="str">
            <v>17MONTHLYKNON-REPRESENTED STATE EMPLOYEES</v>
          </cell>
          <cell r="F130" t="str">
            <v>17</v>
          </cell>
          <cell r="G130" t="str">
            <v>Monthly</v>
          </cell>
          <cell r="H130" t="str">
            <v>K</v>
          </cell>
          <cell r="I130">
            <v>0</v>
          </cell>
          <cell r="J130" t="str">
            <v>Non-Represented State Employees</v>
          </cell>
          <cell r="K130">
            <v>2196</v>
          </cell>
          <cell r="L130">
            <v>2196</v>
          </cell>
          <cell r="M130">
            <v>2196</v>
          </cell>
          <cell r="N130">
            <v>2196</v>
          </cell>
          <cell r="O130">
            <v>2071</v>
          </cell>
          <cell r="P130">
            <v>2112</v>
          </cell>
          <cell r="Q130">
            <v>2176</v>
          </cell>
        </row>
        <row r="131">
          <cell r="E131" t="str">
            <v>17MONTHLYLNON-REPRESENTED STATE EMPLOYEES</v>
          </cell>
          <cell r="F131" t="str">
            <v>17</v>
          </cell>
          <cell r="G131" t="str">
            <v>Monthly</v>
          </cell>
          <cell r="H131" t="str">
            <v>L</v>
          </cell>
          <cell r="I131">
            <v>0</v>
          </cell>
          <cell r="J131" t="str">
            <v>Non-Represented State Employees</v>
          </cell>
          <cell r="K131">
            <v>2241</v>
          </cell>
          <cell r="L131">
            <v>2241</v>
          </cell>
          <cell r="M131">
            <v>2241</v>
          </cell>
          <cell r="N131">
            <v>2241</v>
          </cell>
          <cell r="O131">
            <v>2113</v>
          </cell>
          <cell r="P131">
            <v>2155</v>
          </cell>
          <cell r="Q131">
            <v>2220</v>
          </cell>
        </row>
        <row r="132">
          <cell r="E132" t="str">
            <v>18EMONTHLYENON-REPRESENTED STATE EMPLOYEES</v>
          </cell>
          <cell r="F132" t="str">
            <v>18E</v>
          </cell>
          <cell r="G132" t="str">
            <v>Monthly</v>
          </cell>
          <cell r="H132" t="str">
            <v>E</v>
          </cell>
          <cell r="I132">
            <v>0</v>
          </cell>
          <cell r="J132" t="str">
            <v>Non-Represented State Employees</v>
          </cell>
          <cell r="K132">
            <v>1961</v>
          </cell>
          <cell r="L132">
            <v>1961</v>
          </cell>
          <cell r="M132">
            <v>1961</v>
          </cell>
          <cell r="N132">
            <v>1961</v>
          </cell>
          <cell r="O132">
            <v>1849</v>
          </cell>
          <cell r="P132">
            <v>1886</v>
          </cell>
          <cell r="Q132">
            <v>1943</v>
          </cell>
        </row>
        <row r="133">
          <cell r="E133" t="str">
            <v>18EMONTHLYFNON-REPRESENTED STATE EMPLOYEES</v>
          </cell>
          <cell r="F133" t="str">
            <v>18E</v>
          </cell>
          <cell r="G133" t="str">
            <v>Monthly</v>
          </cell>
          <cell r="H133" t="str">
            <v>F</v>
          </cell>
          <cell r="I133">
            <v>0</v>
          </cell>
          <cell r="J133" t="str">
            <v>Non-Represented State Employees</v>
          </cell>
          <cell r="K133">
            <v>2005</v>
          </cell>
          <cell r="L133">
            <v>2005</v>
          </cell>
          <cell r="M133">
            <v>2005</v>
          </cell>
          <cell r="N133">
            <v>2005</v>
          </cell>
          <cell r="O133">
            <v>1890</v>
          </cell>
          <cell r="P133">
            <v>1928</v>
          </cell>
          <cell r="Q133">
            <v>1986</v>
          </cell>
        </row>
        <row r="134">
          <cell r="E134" t="str">
            <v>18EMONTHLYGNON-REPRESENTED STATE EMPLOYEES</v>
          </cell>
          <cell r="F134" t="str">
            <v>18E</v>
          </cell>
          <cell r="G134" t="str">
            <v>Monthly</v>
          </cell>
          <cell r="H134" t="str">
            <v>G</v>
          </cell>
          <cell r="I134">
            <v>0</v>
          </cell>
          <cell r="J134" t="str">
            <v>Non-Represented State Employees</v>
          </cell>
          <cell r="K134">
            <v>2053</v>
          </cell>
          <cell r="L134">
            <v>2053</v>
          </cell>
          <cell r="M134">
            <v>2053</v>
          </cell>
          <cell r="N134">
            <v>2053</v>
          </cell>
          <cell r="O134">
            <v>1935</v>
          </cell>
          <cell r="P134">
            <v>1974</v>
          </cell>
          <cell r="Q134">
            <v>2034</v>
          </cell>
        </row>
        <row r="135">
          <cell r="E135" t="str">
            <v>18EMONTHLYHNON-REPRESENTED STATE EMPLOYEES</v>
          </cell>
          <cell r="F135" t="str">
            <v>18E</v>
          </cell>
          <cell r="G135" t="str">
            <v>Monthly</v>
          </cell>
          <cell r="H135" t="str">
            <v>H</v>
          </cell>
          <cell r="I135">
            <v>0</v>
          </cell>
          <cell r="J135" t="str">
            <v>Non-Represented State Employees</v>
          </cell>
          <cell r="K135">
            <v>2098</v>
          </cell>
          <cell r="L135">
            <v>2098</v>
          </cell>
          <cell r="M135">
            <v>2098</v>
          </cell>
          <cell r="N135">
            <v>2098</v>
          </cell>
          <cell r="O135">
            <v>1977</v>
          </cell>
          <cell r="P135">
            <v>2017</v>
          </cell>
          <cell r="Q135">
            <v>2078</v>
          </cell>
        </row>
        <row r="136">
          <cell r="E136" t="str">
            <v>18EMONTHLYINON-REPRESENTED STATE EMPLOYEES</v>
          </cell>
          <cell r="F136" t="str">
            <v>18E</v>
          </cell>
          <cell r="G136" t="str">
            <v>Monthly</v>
          </cell>
          <cell r="H136" t="str">
            <v>I</v>
          </cell>
          <cell r="I136">
            <v>0</v>
          </cell>
          <cell r="J136" t="str">
            <v>Non-Represented State Employees</v>
          </cell>
          <cell r="K136">
            <v>2146</v>
          </cell>
          <cell r="L136">
            <v>2146</v>
          </cell>
          <cell r="M136">
            <v>2146</v>
          </cell>
          <cell r="N136">
            <v>2146</v>
          </cell>
          <cell r="O136">
            <v>2023</v>
          </cell>
          <cell r="P136">
            <v>2063</v>
          </cell>
          <cell r="Q136">
            <v>2125</v>
          </cell>
        </row>
        <row r="137">
          <cell r="E137" t="str">
            <v>18EMONTHLYJNON-REPRESENTED STATE EMPLOYEES</v>
          </cell>
          <cell r="F137" t="str">
            <v>18E</v>
          </cell>
          <cell r="G137" t="str">
            <v>Monthly</v>
          </cell>
          <cell r="H137" t="str">
            <v>J</v>
          </cell>
          <cell r="I137">
            <v>0</v>
          </cell>
          <cell r="J137" t="str">
            <v>Non-Represented State Employees</v>
          </cell>
          <cell r="K137">
            <v>2196</v>
          </cell>
          <cell r="L137">
            <v>2196</v>
          </cell>
          <cell r="M137">
            <v>2196</v>
          </cell>
          <cell r="N137">
            <v>2196</v>
          </cell>
          <cell r="O137">
            <v>2071</v>
          </cell>
          <cell r="P137">
            <v>2112</v>
          </cell>
          <cell r="Q137">
            <v>2176</v>
          </cell>
        </row>
        <row r="138">
          <cell r="E138" t="str">
            <v>18EMONTHLYKNON-REPRESENTED STATE EMPLOYEES</v>
          </cell>
          <cell r="F138" t="str">
            <v>18E</v>
          </cell>
          <cell r="G138" t="str">
            <v>Monthly</v>
          </cell>
          <cell r="H138" t="str">
            <v>K</v>
          </cell>
          <cell r="I138">
            <v>0</v>
          </cell>
          <cell r="J138" t="str">
            <v>Non-Represented State Employees</v>
          </cell>
          <cell r="K138">
            <v>2241</v>
          </cell>
          <cell r="L138">
            <v>2241</v>
          </cell>
          <cell r="M138">
            <v>2241</v>
          </cell>
          <cell r="N138">
            <v>2241</v>
          </cell>
          <cell r="O138">
            <v>2113</v>
          </cell>
          <cell r="P138">
            <v>2155</v>
          </cell>
          <cell r="Q138">
            <v>2220</v>
          </cell>
        </row>
        <row r="139">
          <cell r="E139" t="str">
            <v>18EMONTHLYLNON-REPRESENTED STATE EMPLOYEES</v>
          </cell>
          <cell r="F139" t="str">
            <v>18E</v>
          </cell>
          <cell r="G139" t="str">
            <v>Monthly</v>
          </cell>
          <cell r="H139" t="str">
            <v>L</v>
          </cell>
          <cell r="I139">
            <v>0</v>
          </cell>
          <cell r="J139" t="str">
            <v>Non-Represented State Employees</v>
          </cell>
          <cell r="K139">
            <v>2299</v>
          </cell>
          <cell r="L139">
            <v>2299</v>
          </cell>
          <cell r="M139">
            <v>2299</v>
          </cell>
          <cell r="N139">
            <v>2299</v>
          </cell>
          <cell r="O139">
            <v>2168</v>
          </cell>
          <cell r="P139">
            <v>2211</v>
          </cell>
          <cell r="Q139">
            <v>2278</v>
          </cell>
        </row>
        <row r="140">
          <cell r="E140" t="str">
            <v>18EMONTHLYMNON-REPRESENTED STATE EMPLOYEES</v>
          </cell>
          <cell r="F140" t="str">
            <v>18E</v>
          </cell>
          <cell r="G140" t="str">
            <v>Monthly</v>
          </cell>
          <cell r="H140" t="str">
            <v>M</v>
          </cell>
          <cell r="I140">
            <v>0</v>
          </cell>
          <cell r="J140" t="str">
            <v>Non-Represented State Employees</v>
          </cell>
          <cell r="K140">
            <v>2349</v>
          </cell>
          <cell r="L140">
            <v>2349</v>
          </cell>
          <cell r="M140">
            <v>2349</v>
          </cell>
          <cell r="N140">
            <v>2349</v>
          </cell>
          <cell r="O140">
            <v>2215</v>
          </cell>
          <cell r="P140">
            <v>2259</v>
          </cell>
          <cell r="Q140">
            <v>2327</v>
          </cell>
        </row>
        <row r="141">
          <cell r="E141" t="str">
            <v>18MONTHLYACOALITION</v>
          </cell>
          <cell r="F141" t="str">
            <v>18</v>
          </cell>
          <cell r="G141" t="str">
            <v>Monthly</v>
          </cell>
          <cell r="H141" t="str">
            <v>A</v>
          </cell>
          <cell r="I141">
            <v>0</v>
          </cell>
          <cell r="J141" t="str">
            <v>Coalition</v>
          </cell>
          <cell r="K141">
            <v>1794</v>
          </cell>
          <cell r="L141">
            <v>1794</v>
          </cell>
          <cell r="M141">
            <v>1794</v>
          </cell>
          <cell r="N141">
            <v>1794</v>
          </cell>
          <cell r="O141">
            <v>1691</v>
          </cell>
          <cell r="P141">
            <v>1725</v>
          </cell>
          <cell r="Q141">
            <v>1777</v>
          </cell>
        </row>
        <row r="142">
          <cell r="E142" t="str">
            <v>18MONTHLYANON-REPRESENTED STATE EMPLOYEES</v>
          </cell>
          <cell r="F142" t="str">
            <v>18</v>
          </cell>
          <cell r="G142" t="str">
            <v>Monthly</v>
          </cell>
          <cell r="H142" t="str">
            <v>A</v>
          </cell>
          <cell r="I142">
            <v>0</v>
          </cell>
          <cell r="J142" t="str">
            <v>Non-Represented State Employees</v>
          </cell>
          <cell r="K142">
            <v>1794</v>
          </cell>
          <cell r="L142">
            <v>1794</v>
          </cell>
          <cell r="M142">
            <v>1794</v>
          </cell>
          <cell r="N142">
            <v>1794</v>
          </cell>
          <cell r="O142">
            <v>1691</v>
          </cell>
          <cell r="P142">
            <v>1725</v>
          </cell>
          <cell r="Q142">
            <v>1777</v>
          </cell>
        </row>
        <row r="143">
          <cell r="E143" t="str">
            <v>18MONTHLYATEAMSTERS LOCAL UNION NUMBER 117</v>
          </cell>
          <cell r="F143" t="str">
            <v>18</v>
          </cell>
          <cell r="G143" t="str">
            <v>Monthly</v>
          </cell>
          <cell r="H143" t="str">
            <v>A</v>
          </cell>
          <cell r="I143">
            <v>0</v>
          </cell>
          <cell r="J143" t="str">
            <v>Teamsters Local Union Number 117</v>
          </cell>
          <cell r="K143">
            <v>1817</v>
          </cell>
          <cell r="L143">
            <v>1817</v>
          </cell>
          <cell r="M143">
            <v>1817</v>
          </cell>
          <cell r="N143">
            <v>1817</v>
          </cell>
          <cell r="O143">
            <v>1713</v>
          </cell>
          <cell r="P143">
            <v>1747</v>
          </cell>
          <cell r="Q143">
            <v>1800</v>
          </cell>
        </row>
        <row r="144">
          <cell r="E144" t="str">
            <v>18MONTHLYAWASHINGTON FEDERATION OF STATE EMPLOYEES</v>
          </cell>
          <cell r="F144" t="str">
            <v>18</v>
          </cell>
          <cell r="G144" t="str">
            <v>Monthly</v>
          </cell>
          <cell r="H144" t="str">
            <v>A</v>
          </cell>
          <cell r="I144">
            <v>0</v>
          </cell>
          <cell r="J144" t="str">
            <v>Washington Federation of State Employees</v>
          </cell>
          <cell r="K144">
            <v>1794</v>
          </cell>
          <cell r="L144">
            <v>1794</v>
          </cell>
          <cell r="M144">
            <v>1794</v>
          </cell>
          <cell r="N144">
            <v>1794</v>
          </cell>
          <cell r="O144">
            <v>1691</v>
          </cell>
          <cell r="P144">
            <v>1725</v>
          </cell>
          <cell r="Q144">
            <v>1777</v>
          </cell>
        </row>
        <row r="145">
          <cell r="E145" t="str">
            <v>18MONTHLYAWASHINGTON PUBLIC EMPLOYEES ASSOCIATION</v>
          </cell>
          <cell r="F145" t="str">
            <v>18</v>
          </cell>
          <cell r="G145" t="str">
            <v>Monthly</v>
          </cell>
          <cell r="H145" t="str">
            <v>A</v>
          </cell>
          <cell r="I145">
            <v>0</v>
          </cell>
          <cell r="J145" t="str">
            <v>Washington Public Employees Association</v>
          </cell>
          <cell r="K145">
            <v>1794</v>
          </cell>
          <cell r="L145">
            <v>1794</v>
          </cell>
          <cell r="M145">
            <v>1794</v>
          </cell>
          <cell r="N145">
            <v>1794</v>
          </cell>
          <cell r="O145">
            <v>1691</v>
          </cell>
          <cell r="P145">
            <v>1725</v>
          </cell>
          <cell r="Q145">
            <v>1777</v>
          </cell>
        </row>
        <row r="146">
          <cell r="E146" t="str">
            <v>18MONTHLYBCOALITION</v>
          </cell>
          <cell r="F146" t="str">
            <v>18</v>
          </cell>
          <cell r="G146" t="str">
            <v>Monthly</v>
          </cell>
          <cell r="H146" t="str">
            <v>B</v>
          </cell>
          <cell r="I146">
            <v>0</v>
          </cell>
          <cell r="J146" t="str">
            <v>Coalition</v>
          </cell>
          <cell r="K146">
            <v>1835</v>
          </cell>
          <cell r="L146">
            <v>1835</v>
          </cell>
          <cell r="M146">
            <v>1835</v>
          </cell>
          <cell r="N146">
            <v>1835</v>
          </cell>
          <cell r="O146">
            <v>1729</v>
          </cell>
          <cell r="P146">
            <v>1764</v>
          </cell>
          <cell r="Q146">
            <v>1817</v>
          </cell>
        </row>
        <row r="147">
          <cell r="E147" t="str">
            <v>18MONTHLYBNON-REPRESENTED STATE EMPLOYEES</v>
          </cell>
          <cell r="F147" t="str">
            <v>18</v>
          </cell>
          <cell r="G147" t="str">
            <v>Monthly</v>
          </cell>
          <cell r="H147" t="str">
            <v>B</v>
          </cell>
          <cell r="I147">
            <v>0</v>
          </cell>
          <cell r="J147" t="str">
            <v>Non-Represented State Employees</v>
          </cell>
          <cell r="K147">
            <v>1835</v>
          </cell>
          <cell r="L147">
            <v>1835</v>
          </cell>
          <cell r="M147">
            <v>1835</v>
          </cell>
          <cell r="N147">
            <v>1835</v>
          </cell>
          <cell r="O147">
            <v>1729</v>
          </cell>
          <cell r="P147">
            <v>1764</v>
          </cell>
          <cell r="Q147">
            <v>1817</v>
          </cell>
        </row>
        <row r="148">
          <cell r="E148" t="str">
            <v>18MONTHLYBTEAMSTERS LOCAL UNION NUMBER 117</v>
          </cell>
          <cell r="F148" t="str">
            <v>18</v>
          </cell>
          <cell r="G148" t="str">
            <v>Monthly</v>
          </cell>
          <cell r="H148" t="str">
            <v>B</v>
          </cell>
          <cell r="I148">
            <v>0</v>
          </cell>
          <cell r="J148" t="str">
            <v>Teamsters Local Union Number 117</v>
          </cell>
          <cell r="K148">
            <v>1858</v>
          </cell>
          <cell r="L148">
            <v>1858</v>
          </cell>
          <cell r="M148">
            <v>1858</v>
          </cell>
          <cell r="N148">
            <v>1858</v>
          </cell>
          <cell r="O148">
            <v>1752</v>
          </cell>
          <cell r="P148">
            <v>1787</v>
          </cell>
          <cell r="Q148">
            <v>1841</v>
          </cell>
        </row>
        <row r="149">
          <cell r="E149" t="str">
            <v>18MONTHLYBWASHINGTON FEDERATION OF STATE EMPLOYEES</v>
          </cell>
          <cell r="F149" t="str">
            <v>18</v>
          </cell>
          <cell r="G149" t="str">
            <v>Monthly</v>
          </cell>
          <cell r="H149" t="str">
            <v>B</v>
          </cell>
          <cell r="I149">
            <v>0</v>
          </cell>
          <cell r="J149" t="str">
            <v>Washington Federation of State Employees</v>
          </cell>
          <cell r="K149">
            <v>1835</v>
          </cell>
          <cell r="L149">
            <v>1835</v>
          </cell>
          <cell r="M149">
            <v>1835</v>
          </cell>
          <cell r="N149">
            <v>1835</v>
          </cell>
          <cell r="O149">
            <v>1729</v>
          </cell>
          <cell r="P149">
            <v>1764</v>
          </cell>
          <cell r="Q149">
            <v>1817</v>
          </cell>
        </row>
        <row r="150">
          <cell r="E150" t="str">
            <v>18MONTHLYBWASHINGTON PUBLIC EMPLOYEES ASSOCIATION</v>
          </cell>
          <cell r="F150" t="str">
            <v>18</v>
          </cell>
          <cell r="G150" t="str">
            <v>Monthly</v>
          </cell>
          <cell r="H150" t="str">
            <v>B</v>
          </cell>
          <cell r="I150">
            <v>0</v>
          </cell>
          <cell r="J150" t="str">
            <v>Washington Public Employees Association</v>
          </cell>
          <cell r="K150">
            <v>1835</v>
          </cell>
          <cell r="L150">
            <v>1835</v>
          </cell>
          <cell r="M150">
            <v>1835</v>
          </cell>
          <cell r="N150">
            <v>1835</v>
          </cell>
          <cell r="O150">
            <v>1729</v>
          </cell>
          <cell r="P150">
            <v>1764</v>
          </cell>
          <cell r="Q150">
            <v>1817</v>
          </cell>
        </row>
        <row r="151">
          <cell r="E151" t="str">
            <v>18MONTHLYCCOALITION</v>
          </cell>
          <cell r="F151" t="str">
            <v>18</v>
          </cell>
          <cell r="G151" t="str">
            <v>Monthly</v>
          </cell>
          <cell r="H151" t="str">
            <v>C</v>
          </cell>
          <cell r="I151">
            <v>0</v>
          </cell>
          <cell r="J151" t="str">
            <v>Coalition</v>
          </cell>
          <cell r="K151">
            <v>1876</v>
          </cell>
          <cell r="L151">
            <v>1876</v>
          </cell>
          <cell r="M151">
            <v>1876</v>
          </cell>
          <cell r="N151">
            <v>1876</v>
          </cell>
          <cell r="O151">
            <v>1769</v>
          </cell>
          <cell r="P151">
            <v>1804</v>
          </cell>
          <cell r="Q151">
            <v>1858</v>
          </cell>
        </row>
        <row r="152">
          <cell r="E152" t="str">
            <v>18MONTHLYCNON-REPRESENTED STATE EMPLOYEES</v>
          </cell>
          <cell r="F152" t="str">
            <v>18</v>
          </cell>
          <cell r="G152" t="str">
            <v>Monthly</v>
          </cell>
          <cell r="H152" t="str">
            <v>C</v>
          </cell>
          <cell r="I152">
            <v>0</v>
          </cell>
          <cell r="J152" t="str">
            <v>Non-Represented State Employees</v>
          </cell>
          <cell r="K152">
            <v>1876</v>
          </cell>
          <cell r="L152">
            <v>1876</v>
          </cell>
          <cell r="M152">
            <v>1876</v>
          </cell>
          <cell r="N152">
            <v>1876</v>
          </cell>
          <cell r="O152">
            <v>1769</v>
          </cell>
          <cell r="P152">
            <v>1804</v>
          </cell>
          <cell r="Q152">
            <v>1858</v>
          </cell>
        </row>
        <row r="153">
          <cell r="E153" t="str">
            <v>18MONTHLYCTEAMSTERS LOCAL UNION NUMBER 117</v>
          </cell>
          <cell r="F153" t="str">
            <v>18</v>
          </cell>
          <cell r="G153" t="str">
            <v>Monthly</v>
          </cell>
          <cell r="H153" t="str">
            <v>C</v>
          </cell>
          <cell r="I153">
            <v>0</v>
          </cell>
          <cell r="J153" t="str">
            <v>Teamsters Local Union Number 117</v>
          </cell>
          <cell r="K153">
            <v>1902</v>
          </cell>
          <cell r="L153">
            <v>1902</v>
          </cell>
          <cell r="M153">
            <v>1902</v>
          </cell>
          <cell r="N153">
            <v>1902</v>
          </cell>
          <cell r="O153">
            <v>1793</v>
          </cell>
          <cell r="P153">
            <v>1829</v>
          </cell>
          <cell r="Q153">
            <v>1884</v>
          </cell>
        </row>
        <row r="154">
          <cell r="E154" t="str">
            <v>18MONTHLYCWASHINGTON FEDERATION OF STATE EMPLOYEES</v>
          </cell>
          <cell r="F154" t="str">
            <v>18</v>
          </cell>
          <cell r="G154" t="str">
            <v>Monthly</v>
          </cell>
          <cell r="H154" t="str">
            <v>C</v>
          </cell>
          <cell r="I154">
            <v>0</v>
          </cell>
          <cell r="J154" t="str">
            <v>Washington Federation of State Employees</v>
          </cell>
          <cell r="K154">
            <v>1876</v>
          </cell>
          <cell r="L154">
            <v>1876</v>
          </cell>
          <cell r="M154">
            <v>1876</v>
          </cell>
          <cell r="N154">
            <v>1876</v>
          </cell>
          <cell r="O154">
            <v>1769</v>
          </cell>
          <cell r="P154">
            <v>1804</v>
          </cell>
          <cell r="Q154">
            <v>1858</v>
          </cell>
        </row>
        <row r="155">
          <cell r="E155" t="str">
            <v>18MONTHLYCWASHINGTON PUBLIC EMPLOYEES ASSOCIATION</v>
          </cell>
          <cell r="F155" t="str">
            <v>18</v>
          </cell>
          <cell r="G155" t="str">
            <v>Monthly</v>
          </cell>
          <cell r="H155" t="str">
            <v>C</v>
          </cell>
          <cell r="I155">
            <v>0</v>
          </cell>
          <cell r="J155" t="str">
            <v>Washington Public Employees Association</v>
          </cell>
          <cell r="K155">
            <v>1876</v>
          </cell>
          <cell r="L155">
            <v>1876</v>
          </cell>
          <cell r="M155">
            <v>1876</v>
          </cell>
          <cell r="N155">
            <v>1876</v>
          </cell>
          <cell r="O155">
            <v>1769</v>
          </cell>
          <cell r="P155">
            <v>1804</v>
          </cell>
          <cell r="Q155">
            <v>1858</v>
          </cell>
        </row>
        <row r="156">
          <cell r="E156" t="str">
            <v>18MONTHLYDCOALITION</v>
          </cell>
          <cell r="F156" t="str">
            <v>18</v>
          </cell>
          <cell r="G156" t="str">
            <v>Monthly</v>
          </cell>
          <cell r="H156" t="str">
            <v>D</v>
          </cell>
          <cell r="I156">
            <v>0</v>
          </cell>
          <cell r="J156" t="str">
            <v>Coalition</v>
          </cell>
          <cell r="K156">
            <v>1918</v>
          </cell>
          <cell r="L156">
            <v>1918</v>
          </cell>
          <cell r="M156">
            <v>1918</v>
          </cell>
          <cell r="N156">
            <v>1918</v>
          </cell>
          <cell r="O156">
            <v>1808</v>
          </cell>
          <cell r="P156">
            <v>1844</v>
          </cell>
          <cell r="Q156">
            <v>1900</v>
          </cell>
        </row>
        <row r="157">
          <cell r="E157" t="str">
            <v>18MONTHLYDNON-REPRESENTED STATE EMPLOYEES</v>
          </cell>
          <cell r="F157" t="str">
            <v>18</v>
          </cell>
          <cell r="G157" t="str">
            <v>Monthly</v>
          </cell>
          <cell r="H157" t="str">
            <v>D</v>
          </cell>
          <cell r="I157">
            <v>0</v>
          </cell>
          <cell r="J157" t="str">
            <v>Non-Represented State Employees</v>
          </cell>
          <cell r="K157">
            <v>1918</v>
          </cell>
          <cell r="L157">
            <v>1918</v>
          </cell>
          <cell r="M157">
            <v>1918</v>
          </cell>
          <cell r="N157">
            <v>1918</v>
          </cell>
          <cell r="O157">
            <v>1808</v>
          </cell>
          <cell r="P157">
            <v>1844</v>
          </cell>
          <cell r="Q157">
            <v>1900</v>
          </cell>
        </row>
        <row r="158">
          <cell r="E158" t="str">
            <v>18MONTHLYDTEAMSTERS LOCAL UNION NUMBER 117</v>
          </cell>
          <cell r="F158" t="str">
            <v>18</v>
          </cell>
          <cell r="G158" t="str">
            <v>Monthly</v>
          </cell>
          <cell r="H158" t="str">
            <v>D</v>
          </cell>
          <cell r="I158">
            <v>0</v>
          </cell>
          <cell r="J158" t="str">
            <v>Teamsters Local Union Number 117</v>
          </cell>
          <cell r="K158">
            <v>1942</v>
          </cell>
          <cell r="L158">
            <v>1942</v>
          </cell>
          <cell r="M158">
            <v>1942</v>
          </cell>
          <cell r="N158">
            <v>1942</v>
          </cell>
          <cell r="O158">
            <v>1830</v>
          </cell>
          <cell r="P158">
            <v>1867</v>
          </cell>
          <cell r="Q158">
            <v>1923</v>
          </cell>
        </row>
        <row r="159">
          <cell r="E159" t="str">
            <v>18MONTHLYDWASHINGTON FEDERATION OF STATE EMPLOYEES</v>
          </cell>
          <cell r="F159" t="str">
            <v>18</v>
          </cell>
          <cell r="G159" t="str">
            <v>Monthly</v>
          </cell>
          <cell r="H159" t="str">
            <v>D</v>
          </cell>
          <cell r="I159">
            <v>0</v>
          </cell>
          <cell r="J159" t="str">
            <v>Washington Federation of State Employees</v>
          </cell>
          <cell r="K159">
            <v>1918</v>
          </cell>
          <cell r="L159">
            <v>1918</v>
          </cell>
          <cell r="M159">
            <v>1918</v>
          </cell>
          <cell r="N159">
            <v>1918</v>
          </cell>
          <cell r="O159">
            <v>1808</v>
          </cell>
          <cell r="P159">
            <v>1844</v>
          </cell>
          <cell r="Q159">
            <v>1900</v>
          </cell>
        </row>
        <row r="160">
          <cell r="E160" t="str">
            <v>18MONTHLYDWASHINGTON PUBLIC EMPLOYEES ASSOCIATION</v>
          </cell>
          <cell r="F160" t="str">
            <v>18</v>
          </cell>
          <cell r="G160" t="str">
            <v>Monthly</v>
          </cell>
          <cell r="H160" t="str">
            <v>D</v>
          </cell>
          <cell r="I160">
            <v>0</v>
          </cell>
          <cell r="J160" t="str">
            <v>Washington Public Employees Association</v>
          </cell>
          <cell r="K160">
            <v>1918</v>
          </cell>
          <cell r="L160">
            <v>1918</v>
          </cell>
          <cell r="M160">
            <v>1918</v>
          </cell>
          <cell r="N160">
            <v>1918</v>
          </cell>
          <cell r="O160">
            <v>1808</v>
          </cell>
          <cell r="P160">
            <v>1844</v>
          </cell>
          <cell r="Q160">
            <v>1900</v>
          </cell>
        </row>
        <row r="161">
          <cell r="E161" t="str">
            <v>18MONTHLYECOALITION</v>
          </cell>
          <cell r="F161" t="str">
            <v>18</v>
          </cell>
          <cell r="G161" t="str">
            <v>Monthly</v>
          </cell>
          <cell r="H161" t="str">
            <v>E</v>
          </cell>
          <cell r="I161">
            <v>0</v>
          </cell>
          <cell r="J161" t="str">
            <v>Coalition</v>
          </cell>
          <cell r="K161">
            <v>1961</v>
          </cell>
          <cell r="L161">
            <v>1961</v>
          </cell>
          <cell r="M161">
            <v>1961</v>
          </cell>
          <cell r="N161">
            <v>1961</v>
          </cell>
          <cell r="O161">
            <v>1849</v>
          </cell>
          <cell r="P161">
            <v>1886</v>
          </cell>
          <cell r="Q161">
            <v>1943</v>
          </cell>
        </row>
        <row r="162">
          <cell r="E162" t="str">
            <v>18MONTHLYENON-REPRESENTED STATE EMPLOYEES</v>
          </cell>
          <cell r="F162" t="str">
            <v>18</v>
          </cell>
          <cell r="G162" t="str">
            <v>Monthly</v>
          </cell>
          <cell r="H162" t="str">
            <v>E</v>
          </cell>
          <cell r="I162">
            <v>0</v>
          </cell>
          <cell r="J162" t="str">
            <v>Non-Represented State Employees</v>
          </cell>
          <cell r="K162">
            <v>1961</v>
          </cell>
          <cell r="L162">
            <v>1961</v>
          </cell>
          <cell r="M162">
            <v>1961</v>
          </cell>
          <cell r="N162">
            <v>1961</v>
          </cell>
          <cell r="O162">
            <v>1849</v>
          </cell>
          <cell r="P162">
            <v>1886</v>
          </cell>
          <cell r="Q162">
            <v>1943</v>
          </cell>
        </row>
        <row r="163">
          <cell r="E163" t="str">
            <v>18MONTHLYETEAMSTERS LOCAL UNION NUMBER 117</v>
          </cell>
          <cell r="F163" t="str">
            <v>18</v>
          </cell>
          <cell r="G163" t="str">
            <v>Monthly</v>
          </cell>
          <cell r="H163" t="str">
            <v>E</v>
          </cell>
          <cell r="I163">
            <v>0</v>
          </cell>
          <cell r="J163" t="str">
            <v>Teamsters Local Union Number 117</v>
          </cell>
          <cell r="K163">
            <v>1985</v>
          </cell>
          <cell r="L163">
            <v>1985</v>
          </cell>
          <cell r="M163">
            <v>1985</v>
          </cell>
          <cell r="N163">
            <v>1985</v>
          </cell>
          <cell r="O163">
            <v>1872</v>
          </cell>
          <cell r="P163">
            <v>1909</v>
          </cell>
          <cell r="Q163">
            <v>1967</v>
          </cell>
        </row>
        <row r="164">
          <cell r="E164" t="str">
            <v>18MONTHLYEWASHINGTON FEDERATION OF STATE EMPLOYEES</v>
          </cell>
          <cell r="F164" t="str">
            <v>18</v>
          </cell>
          <cell r="G164" t="str">
            <v>Monthly</v>
          </cell>
          <cell r="H164" t="str">
            <v>E</v>
          </cell>
          <cell r="I164">
            <v>0</v>
          </cell>
          <cell r="J164" t="str">
            <v>Washington Federation of State Employees</v>
          </cell>
          <cell r="K164">
            <v>1961</v>
          </cell>
          <cell r="L164">
            <v>1961</v>
          </cell>
          <cell r="M164">
            <v>1961</v>
          </cell>
          <cell r="N164">
            <v>1961</v>
          </cell>
          <cell r="O164">
            <v>1849</v>
          </cell>
          <cell r="P164">
            <v>1886</v>
          </cell>
          <cell r="Q164">
            <v>1943</v>
          </cell>
        </row>
        <row r="165">
          <cell r="E165" t="str">
            <v>18MONTHLYEWASHINGTON PUBLIC EMPLOYEES ASSOCIATION</v>
          </cell>
          <cell r="F165" t="str">
            <v>18</v>
          </cell>
          <cell r="G165" t="str">
            <v>Monthly</v>
          </cell>
          <cell r="H165" t="str">
            <v>E</v>
          </cell>
          <cell r="I165">
            <v>0</v>
          </cell>
          <cell r="J165" t="str">
            <v>Washington Public Employees Association</v>
          </cell>
          <cell r="K165">
            <v>1961</v>
          </cell>
          <cell r="L165">
            <v>1961</v>
          </cell>
          <cell r="M165">
            <v>1961</v>
          </cell>
          <cell r="N165">
            <v>1961</v>
          </cell>
          <cell r="O165">
            <v>1849</v>
          </cell>
          <cell r="P165">
            <v>1886</v>
          </cell>
          <cell r="Q165">
            <v>1943</v>
          </cell>
        </row>
        <row r="166">
          <cell r="E166" t="str">
            <v>18MONTHLYFCOALITION</v>
          </cell>
          <cell r="F166" t="str">
            <v>18</v>
          </cell>
          <cell r="G166" t="str">
            <v>Monthly</v>
          </cell>
          <cell r="H166" t="str">
            <v>F</v>
          </cell>
          <cell r="I166">
            <v>0</v>
          </cell>
          <cell r="J166" t="str">
            <v>Coalition</v>
          </cell>
          <cell r="K166">
            <v>2005</v>
          </cell>
          <cell r="L166">
            <v>2005</v>
          </cell>
          <cell r="M166">
            <v>2005</v>
          </cell>
          <cell r="N166">
            <v>2005</v>
          </cell>
          <cell r="O166">
            <v>1890</v>
          </cell>
          <cell r="P166">
            <v>1928</v>
          </cell>
          <cell r="Q166">
            <v>1986</v>
          </cell>
        </row>
        <row r="167">
          <cell r="E167" t="str">
            <v>18MONTHLYFNON-REPRESENTED STATE EMPLOYEES</v>
          </cell>
          <cell r="F167" t="str">
            <v>18</v>
          </cell>
          <cell r="G167" t="str">
            <v>Monthly</v>
          </cell>
          <cell r="H167" t="str">
            <v>F</v>
          </cell>
          <cell r="I167">
            <v>0</v>
          </cell>
          <cell r="J167" t="str">
            <v>Non-Represented State Employees</v>
          </cell>
          <cell r="K167">
            <v>2005</v>
          </cell>
          <cell r="L167">
            <v>2005</v>
          </cell>
          <cell r="M167">
            <v>2005</v>
          </cell>
          <cell r="N167">
            <v>2005</v>
          </cell>
          <cell r="O167">
            <v>1890</v>
          </cell>
          <cell r="P167">
            <v>1928</v>
          </cell>
          <cell r="Q167">
            <v>1986</v>
          </cell>
        </row>
        <row r="168">
          <cell r="E168" t="str">
            <v>18MONTHLYFTEAMSTERS LOCAL UNION NUMBER 117</v>
          </cell>
          <cell r="F168" t="str">
            <v>18</v>
          </cell>
          <cell r="G168" t="str">
            <v>Monthly</v>
          </cell>
          <cell r="H168" t="str">
            <v>F</v>
          </cell>
          <cell r="I168">
            <v>0</v>
          </cell>
          <cell r="J168" t="str">
            <v>Teamsters Local Union Number 117</v>
          </cell>
          <cell r="K168">
            <v>2032</v>
          </cell>
          <cell r="L168">
            <v>2032</v>
          </cell>
          <cell r="M168">
            <v>2032</v>
          </cell>
          <cell r="N168">
            <v>2032</v>
          </cell>
          <cell r="O168">
            <v>1916</v>
          </cell>
          <cell r="P168">
            <v>1954</v>
          </cell>
          <cell r="Q168">
            <v>2013</v>
          </cell>
        </row>
        <row r="169">
          <cell r="E169" t="str">
            <v>18MONTHLYFWASHINGTON FEDERATION OF STATE EMPLOYEES</v>
          </cell>
          <cell r="F169" t="str">
            <v>18</v>
          </cell>
          <cell r="G169" t="str">
            <v>Monthly</v>
          </cell>
          <cell r="H169" t="str">
            <v>F</v>
          </cell>
          <cell r="I169">
            <v>0</v>
          </cell>
          <cell r="J169" t="str">
            <v>Washington Federation of State Employees</v>
          </cell>
          <cell r="K169">
            <v>2005</v>
          </cell>
          <cell r="L169">
            <v>2005</v>
          </cell>
          <cell r="M169">
            <v>2005</v>
          </cell>
          <cell r="N169">
            <v>2005</v>
          </cell>
          <cell r="O169">
            <v>1890</v>
          </cell>
          <cell r="P169">
            <v>1928</v>
          </cell>
          <cell r="Q169">
            <v>1986</v>
          </cell>
        </row>
        <row r="170">
          <cell r="E170" t="str">
            <v>18MONTHLYFWASHINGTON PUBLIC EMPLOYEES ASSOCIATION</v>
          </cell>
          <cell r="F170" t="str">
            <v>18</v>
          </cell>
          <cell r="G170" t="str">
            <v>Monthly</v>
          </cell>
          <cell r="H170" t="str">
            <v>F</v>
          </cell>
          <cell r="I170">
            <v>0</v>
          </cell>
          <cell r="J170" t="str">
            <v>Washington Public Employees Association</v>
          </cell>
          <cell r="K170">
            <v>2005</v>
          </cell>
          <cell r="L170">
            <v>2005</v>
          </cell>
          <cell r="M170">
            <v>2005</v>
          </cell>
          <cell r="N170">
            <v>2005</v>
          </cell>
          <cell r="O170">
            <v>1890</v>
          </cell>
          <cell r="P170">
            <v>1928</v>
          </cell>
          <cell r="Q170">
            <v>1986</v>
          </cell>
        </row>
        <row r="171">
          <cell r="E171" t="str">
            <v>18MONTHLYGCOALITION</v>
          </cell>
          <cell r="F171" t="str">
            <v>18</v>
          </cell>
          <cell r="G171" t="str">
            <v>Monthly</v>
          </cell>
          <cell r="H171" t="str">
            <v>G</v>
          </cell>
          <cell r="I171">
            <v>0</v>
          </cell>
          <cell r="J171" t="str">
            <v>Coalition</v>
          </cell>
          <cell r="K171">
            <v>2053</v>
          </cell>
          <cell r="L171">
            <v>2053</v>
          </cell>
          <cell r="M171">
            <v>2053</v>
          </cell>
          <cell r="N171">
            <v>2053</v>
          </cell>
          <cell r="O171">
            <v>1935</v>
          </cell>
          <cell r="P171">
            <v>1974</v>
          </cell>
          <cell r="Q171">
            <v>2034</v>
          </cell>
        </row>
        <row r="172">
          <cell r="E172" t="str">
            <v>18MONTHLYGNON-REPRESENTED STATE EMPLOYEES</v>
          </cell>
          <cell r="F172" t="str">
            <v>18</v>
          </cell>
          <cell r="G172" t="str">
            <v>Monthly</v>
          </cell>
          <cell r="H172" t="str">
            <v>G</v>
          </cell>
          <cell r="I172">
            <v>0</v>
          </cell>
          <cell r="J172" t="str">
            <v>Non-Represented State Employees</v>
          </cell>
          <cell r="K172">
            <v>2053</v>
          </cell>
          <cell r="L172">
            <v>2053</v>
          </cell>
          <cell r="M172">
            <v>2053</v>
          </cell>
          <cell r="N172">
            <v>2053</v>
          </cell>
          <cell r="O172">
            <v>1935</v>
          </cell>
          <cell r="P172">
            <v>1974</v>
          </cell>
          <cell r="Q172">
            <v>2034</v>
          </cell>
        </row>
        <row r="173">
          <cell r="E173" t="str">
            <v>18MONTHLYGTEAMSTERS LOCAL UNION NUMBER 117</v>
          </cell>
          <cell r="F173" t="str">
            <v>18</v>
          </cell>
          <cell r="G173" t="str">
            <v>Monthly</v>
          </cell>
          <cell r="H173" t="str">
            <v>G</v>
          </cell>
          <cell r="I173">
            <v>0</v>
          </cell>
          <cell r="J173" t="str">
            <v>Teamsters Local Union Number 117</v>
          </cell>
          <cell r="K173">
            <v>2080</v>
          </cell>
          <cell r="L173">
            <v>2080</v>
          </cell>
          <cell r="M173">
            <v>2080</v>
          </cell>
          <cell r="N173">
            <v>2080</v>
          </cell>
          <cell r="O173">
            <v>1961</v>
          </cell>
          <cell r="P173">
            <v>2000</v>
          </cell>
          <cell r="Q173">
            <v>2060</v>
          </cell>
        </row>
        <row r="174">
          <cell r="E174" t="str">
            <v>18MONTHLYGWASHINGTON FEDERATION OF STATE EMPLOYEES</v>
          </cell>
          <cell r="F174" t="str">
            <v>18</v>
          </cell>
          <cell r="G174" t="str">
            <v>Monthly</v>
          </cell>
          <cell r="H174" t="str">
            <v>G</v>
          </cell>
          <cell r="I174">
            <v>0</v>
          </cell>
          <cell r="J174" t="str">
            <v>Washington Federation of State Employees</v>
          </cell>
          <cell r="K174">
            <v>2053</v>
          </cell>
          <cell r="L174">
            <v>2053</v>
          </cell>
          <cell r="M174">
            <v>2053</v>
          </cell>
          <cell r="N174">
            <v>2053</v>
          </cell>
          <cell r="O174">
            <v>1935</v>
          </cell>
          <cell r="P174">
            <v>1974</v>
          </cell>
          <cell r="Q174">
            <v>2034</v>
          </cell>
        </row>
        <row r="175">
          <cell r="E175" t="str">
            <v>18MONTHLYGWASHINGTON PUBLIC EMPLOYEES ASSOCIATION</v>
          </cell>
          <cell r="F175" t="str">
            <v>18</v>
          </cell>
          <cell r="G175" t="str">
            <v>Monthly</v>
          </cell>
          <cell r="H175" t="str">
            <v>G</v>
          </cell>
          <cell r="I175">
            <v>0</v>
          </cell>
          <cell r="J175" t="str">
            <v>Washington Public Employees Association</v>
          </cell>
          <cell r="K175">
            <v>2053</v>
          </cell>
          <cell r="L175">
            <v>2053</v>
          </cell>
          <cell r="M175">
            <v>2053</v>
          </cell>
          <cell r="N175">
            <v>2053</v>
          </cell>
          <cell r="O175">
            <v>1935</v>
          </cell>
          <cell r="P175">
            <v>1974</v>
          </cell>
          <cell r="Q175">
            <v>2034</v>
          </cell>
        </row>
        <row r="176">
          <cell r="E176" t="str">
            <v>18MONTHLYHCOALITION</v>
          </cell>
          <cell r="F176" t="str">
            <v>18</v>
          </cell>
          <cell r="G176" t="str">
            <v>Monthly</v>
          </cell>
          <cell r="H176" t="str">
            <v>H</v>
          </cell>
          <cell r="I176">
            <v>0</v>
          </cell>
          <cell r="J176" t="str">
            <v>Coalition</v>
          </cell>
          <cell r="K176">
            <v>2098</v>
          </cell>
          <cell r="L176">
            <v>2098</v>
          </cell>
          <cell r="M176">
            <v>2098</v>
          </cell>
          <cell r="N176">
            <v>2098</v>
          </cell>
          <cell r="O176">
            <v>1977</v>
          </cell>
          <cell r="P176">
            <v>2017</v>
          </cell>
          <cell r="Q176">
            <v>2078</v>
          </cell>
        </row>
        <row r="177">
          <cell r="E177" t="str">
            <v>18MONTHLYHNON-REPRESENTED STATE EMPLOYEES</v>
          </cell>
          <cell r="F177" t="str">
            <v>18</v>
          </cell>
          <cell r="G177" t="str">
            <v>Monthly</v>
          </cell>
          <cell r="H177" t="str">
            <v>H</v>
          </cell>
          <cell r="I177">
            <v>0</v>
          </cell>
          <cell r="J177" t="str">
            <v>Non-Represented State Employees</v>
          </cell>
          <cell r="K177">
            <v>2098</v>
          </cell>
          <cell r="L177">
            <v>2098</v>
          </cell>
          <cell r="M177">
            <v>2098</v>
          </cell>
          <cell r="N177">
            <v>2098</v>
          </cell>
          <cell r="O177">
            <v>1977</v>
          </cell>
          <cell r="P177">
            <v>2017</v>
          </cell>
          <cell r="Q177">
            <v>2078</v>
          </cell>
        </row>
        <row r="178">
          <cell r="E178" t="str">
            <v>18MONTHLYHTEAMSTERS LOCAL UNION NUMBER 117</v>
          </cell>
          <cell r="F178" t="str">
            <v>18</v>
          </cell>
          <cell r="G178" t="str">
            <v>Monthly</v>
          </cell>
          <cell r="H178" t="str">
            <v>H</v>
          </cell>
          <cell r="I178">
            <v>0</v>
          </cell>
          <cell r="J178" t="str">
            <v>Teamsters Local Union Number 117</v>
          </cell>
          <cell r="K178">
            <v>2123</v>
          </cell>
          <cell r="L178">
            <v>2123</v>
          </cell>
          <cell r="M178">
            <v>2123</v>
          </cell>
          <cell r="N178">
            <v>2123</v>
          </cell>
          <cell r="O178">
            <v>2001</v>
          </cell>
          <cell r="P178">
            <v>2041</v>
          </cell>
          <cell r="Q178">
            <v>2103</v>
          </cell>
        </row>
        <row r="179">
          <cell r="E179" t="str">
            <v>18MONTHLYHWASHINGTON FEDERATION OF STATE EMPLOYEES</v>
          </cell>
          <cell r="F179" t="str">
            <v>18</v>
          </cell>
          <cell r="G179" t="str">
            <v>Monthly</v>
          </cell>
          <cell r="H179" t="str">
            <v>H</v>
          </cell>
          <cell r="I179">
            <v>0</v>
          </cell>
          <cell r="J179" t="str">
            <v>Washington Federation of State Employees</v>
          </cell>
          <cell r="K179">
            <v>2098</v>
          </cell>
          <cell r="L179">
            <v>2098</v>
          </cell>
          <cell r="M179">
            <v>2098</v>
          </cell>
          <cell r="N179">
            <v>2098</v>
          </cell>
          <cell r="O179">
            <v>1977</v>
          </cell>
          <cell r="P179">
            <v>2017</v>
          </cell>
          <cell r="Q179">
            <v>2078</v>
          </cell>
        </row>
        <row r="180">
          <cell r="E180" t="str">
            <v>18MONTHLYHWASHINGTON PUBLIC EMPLOYEES ASSOCIATION</v>
          </cell>
          <cell r="F180" t="str">
            <v>18</v>
          </cell>
          <cell r="G180" t="str">
            <v>Monthly</v>
          </cell>
          <cell r="H180" t="str">
            <v>H</v>
          </cell>
          <cell r="I180">
            <v>0</v>
          </cell>
          <cell r="J180" t="str">
            <v>Washington Public Employees Association</v>
          </cell>
          <cell r="K180">
            <v>2098</v>
          </cell>
          <cell r="L180">
            <v>2098</v>
          </cell>
          <cell r="M180">
            <v>2098</v>
          </cell>
          <cell r="N180">
            <v>2098</v>
          </cell>
          <cell r="O180">
            <v>1977</v>
          </cell>
          <cell r="P180">
            <v>2017</v>
          </cell>
          <cell r="Q180">
            <v>2078</v>
          </cell>
        </row>
        <row r="181">
          <cell r="E181" t="str">
            <v>18MONTHLYICOALITION</v>
          </cell>
          <cell r="F181" t="str">
            <v>18</v>
          </cell>
          <cell r="G181" t="str">
            <v>Monthly</v>
          </cell>
          <cell r="H181" t="str">
            <v>I</v>
          </cell>
          <cell r="I181">
            <v>0</v>
          </cell>
          <cell r="J181" t="str">
            <v>Coalition</v>
          </cell>
          <cell r="K181">
            <v>2146</v>
          </cell>
          <cell r="L181">
            <v>2146</v>
          </cell>
          <cell r="M181">
            <v>2146</v>
          </cell>
          <cell r="N181">
            <v>2146</v>
          </cell>
          <cell r="O181">
            <v>2023</v>
          </cell>
          <cell r="P181">
            <v>2063</v>
          </cell>
          <cell r="Q181">
            <v>2125</v>
          </cell>
        </row>
        <row r="182">
          <cell r="E182" t="str">
            <v>18MONTHLYINON-REPRESENTED STATE EMPLOYEES</v>
          </cell>
          <cell r="F182" t="str">
            <v>18</v>
          </cell>
          <cell r="G182" t="str">
            <v>Monthly</v>
          </cell>
          <cell r="H182" t="str">
            <v>I</v>
          </cell>
          <cell r="I182">
            <v>0</v>
          </cell>
          <cell r="J182" t="str">
            <v>Non-Represented State Employees</v>
          </cell>
          <cell r="K182">
            <v>2146</v>
          </cell>
          <cell r="L182">
            <v>2146</v>
          </cell>
          <cell r="M182">
            <v>2146</v>
          </cell>
          <cell r="N182">
            <v>2146</v>
          </cell>
          <cell r="O182">
            <v>2023</v>
          </cell>
          <cell r="P182">
            <v>2063</v>
          </cell>
          <cell r="Q182">
            <v>2125</v>
          </cell>
        </row>
        <row r="183">
          <cell r="E183" t="str">
            <v>18MONTHLYITEAMSTERS LOCAL UNION NUMBER 117</v>
          </cell>
          <cell r="F183" t="str">
            <v>18</v>
          </cell>
          <cell r="G183" t="str">
            <v>Monthly</v>
          </cell>
          <cell r="H183" t="str">
            <v>I</v>
          </cell>
          <cell r="I183">
            <v>0</v>
          </cell>
          <cell r="J183" t="str">
            <v>Teamsters Local Union Number 117</v>
          </cell>
          <cell r="K183">
            <v>2172</v>
          </cell>
          <cell r="L183">
            <v>2172</v>
          </cell>
          <cell r="M183">
            <v>2172</v>
          </cell>
          <cell r="N183">
            <v>2172</v>
          </cell>
          <cell r="O183">
            <v>2047</v>
          </cell>
          <cell r="P183">
            <v>2088</v>
          </cell>
          <cell r="Q183">
            <v>2151</v>
          </cell>
        </row>
        <row r="184">
          <cell r="E184" t="str">
            <v>18MONTHLYIWASHINGTON FEDERATION OF STATE EMPLOYEES</v>
          </cell>
          <cell r="F184" t="str">
            <v>18</v>
          </cell>
          <cell r="G184" t="str">
            <v>Monthly</v>
          </cell>
          <cell r="H184" t="str">
            <v>I</v>
          </cell>
          <cell r="I184">
            <v>0</v>
          </cell>
          <cell r="J184" t="str">
            <v>Washington Federation of State Employees</v>
          </cell>
          <cell r="K184">
            <v>2146</v>
          </cell>
          <cell r="L184">
            <v>2146</v>
          </cell>
          <cell r="M184">
            <v>2146</v>
          </cell>
          <cell r="N184">
            <v>2146</v>
          </cell>
          <cell r="O184">
            <v>2023</v>
          </cell>
          <cell r="P184">
            <v>2063</v>
          </cell>
          <cell r="Q184">
            <v>2125</v>
          </cell>
        </row>
        <row r="185">
          <cell r="E185" t="str">
            <v>18MONTHLYIWASHINGTON PUBLIC EMPLOYEES ASSOCIATION</v>
          </cell>
          <cell r="F185" t="str">
            <v>18</v>
          </cell>
          <cell r="G185" t="str">
            <v>Monthly</v>
          </cell>
          <cell r="H185" t="str">
            <v>I</v>
          </cell>
          <cell r="I185">
            <v>0</v>
          </cell>
          <cell r="J185" t="str">
            <v>Washington Public Employees Association</v>
          </cell>
          <cell r="K185">
            <v>2146</v>
          </cell>
          <cell r="L185">
            <v>2146</v>
          </cell>
          <cell r="M185">
            <v>2146</v>
          </cell>
          <cell r="N185">
            <v>2146</v>
          </cell>
          <cell r="O185">
            <v>2023</v>
          </cell>
          <cell r="P185">
            <v>2063</v>
          </cell>
          <cell r="Q185">
            <v>2125</v>
          </cell>
        </row>
        <row r="186">
          <cell r="E186" t="str">
            <v>18MONTHLYJCOALITION</v>
          </cell>
          <cell r="F186" t="str">
            <v>18</v>
          </cell>
          <cell r="G186" t="str">
            <v>Monthly</v>
          </cell>
          <cell r="H186" t="str">
            <v>J</v>
          </cell>
          <cell r="I186">
            <v>0</v>
          </cell>
          <cell r="J186" t="str">
            <v>Coalition</v>
          </cell>
          <cell r="K186">
            <v>2196</v>
          </cell>
          <cell r="L186">
            <v>2196</v>
          </cell>
          <cell r="M186">
            <v>2196</v>
          </cell>
          <cell r="N186">
            <v>2196</v>
          </cell>
          <cell r="O186">
            <v>2071</v>
          </cell>
          <cell r="P186">
            <v>2112</v>
          </cell>
          <cell r="Q186">
            <v>2176</v>
          </cell>
        </row>
        <row r="187">
          <cell r="E187" t="str">
            <v>18MONTHLYJNON-REPRESENTED STATE EMPLOYEES</v>
          </cell>
          <cell r="F187" t="str">
            <v>18</v>
          </cell>
          <cell r="G187" t="str">
            <v>Monthly</v>
          </cell>
          <cell r="H187" t="str">
            <v>J</v>
          </cell>
          <cell r="I187">
            <v>0</v>
          </cell>
          <cell r="J187" t="str">
            <v>Non-Represented State Employees</v>
          </cell>
          <cell r="K187">
            <v>2196</v>
          </cell>
          <cell r="L187">
            <v>2196</v>
          </cell>
          <cell r="M187">
            <v>2196</v>
          </cell>
          <cell r="N187">
            <v>2196</v>
          </cell>
          <cell r="O187">
            <v>2071</v>
          </cell>
          <cell r="P187">
            <v>2112</v>
          </cell>
          <cell r="Q187">
            <v>2176</v>
          </cell>
        </row>
        <row r="188">
          <cell r="E188" t="str">
            <v>18MONTHLYJTEAMSTERS LOCAL UNION NUMBER 117</v>
          </cell>
          <cell r="F188" t="str">
            <v>18</v>
          </cell>
          <cell r="G188" t="str">
            <v>Monthly</v>
          </cell>
          <cell r="H188" t="str">
            <v>J</v>
          </cell>
          <cell r="I188">
            <v>0</v>
          </cell>
          <cell r="J188" t="str">
            <v>Teamsters Local Union Number 117</v>
          </cell>
          <cell r="K188">
            <v>2225</v>
          </cell>
          <cell r="L188">
            <v>2225</v>
          </cell>
          <cell r="M188">
            <v>2225</v>
          </cell>
          <cell r="N188">
            <v>2225</v>
          </cell>
          <cell r="O188">
            <v>2097</v>
          </cell>
          <cell r="P188">
            <v>2139</v>
          </cell>
          <cell r="Q188">
            <v>2204</v>
          </cell>
        </row>
        <row r="189">
          <cell r="E189" t="str">
            <v>18MONTHLYJWASHINGTON FEDERATION OF STATE EMPLOYEES</v>
          </cell>
          <cell r="F189" t="str">
            <v>18</v>
          </cell>
          <cell r="G189" t="str">
            <v>Monthly</v>
          </cell>
          <cell r="H189" t="str">
            <v>J</v>
          </cell>
          <cell r="I189">
            <v>0</v>
          </cell>
          <cell r="J189" t="str">
            <v>Washington Federation of State Employees</v>
          </cell>
          <cell r="K189">
            <v>2196</v>
          </cell>
          <cell r="L189">
            <v>2196</v>
          </cell>
          <cell r="M189">
            <v>2196</v>
          </cell>
          <cell r="N189">
            <v>2196</v>
          </cell>
          <cell r="O189">
            <v>2071</v>
          </cell>
          <cell r="P189">
            <v>2112</v>
          </cell>
          <cell r="Q189">
            <v>2176</v>
          </cell>
        </row>
        <row r="190">
          <cell r="E190" t="str">
            <v>18MONTHLYJWASHINGTON PUBLIC EMPLOYEES ASSOCIATION</v>
          </cell>
          <cell r="F190" t="str">
            <v>18</v>
          </cell>
          <cell r="G190" t="str">
            <v>Monthly</v>
          </cell>
          <cell r="H190" t="str">
            <v>J</v>
          </cell>
          <cell r="I190">
            <v>0</v>
          </cell>
          <cell r="J190" t="str">
            <v>Washington Public Employees Association</v>
          </cell>
          <cell r="K190">
            <v>2196</v>
          </cell>
          <cell r="L190">
            <v>2196</v>
          </cell>
          <cell r="M190">
            <v>2196</v>
          </cell>
          <cell r="N190">
            <v>2196</v>
          </cell>
          <cell r="O190">
            <v>2071</v>
          </cell>
          <cell r="P190">
            <v>2112</v>
          </cell>
          <cell r="Q190">
            <v>2176</v>
          </cell>
        </row>
        <row r="191">
          <cell r="E191" t="str">
            <v>18MONTHLYKCOALITION</v>
          </cell>
          <cell r="F191" t="str">
            <v>18</v>
          </cell>
          <cell r="G191" t="str">
            <v>Monthly</v>
          </cell>
          <cell r="H191" t="str">
            <v>K</v>
          </cell>
          <cell r="I191">
            <v>0</v>
          </cell>
          <cell r="J191" t="str">
            <v>Coalition</v>
          </cell>
          <cell r="K191">
            <v>2241</v>
          </cell>
          <cell r="L191">
            <v>2241</v>
          </cell>
          <cell r="M191">
            <v>2241</v>
          </cell>
          <cell r="N191">
            <v>2241</v>
          </cell>
          <cell r="O191">
            <v>2113</v>
          </cell>
          <cell r="P191">
            <v>2155</v>
          </cell>
          <cell r="Q191">
            <v>2220</v>
          </cell>
        </row>
        <row r="192">
          <cell r="E192" t="str">
            <v>18MONTHLYKNON-REPRESENTED STATE EMPLOYEES</v>
          </cell>
          <cell r="F192" t="str">
            <v>18</v>
          </cell>
          <cell r="G192" t="str">
            <v>Monthly</v>
          </cell>
          <cell r="H192" t="str">
            <v>K</v>
          </cell>
          <cell r="I192">
            <v>0</v>
          </cell>
          <cell r="J192" t="str">
            <v>Non-Represented State Employees</v>
          </cell>
          <cell r="K192">
            <v>2241</v>
          </cell>
          <cell r="L192">
            <v>2241</v>
          </cell>
          <cell r="M192">
            <v>2241</v>
          </cell>
          <cell r="N192">
            <v>2241</v>
          </cell>
          <cell r="O192">
            <v>2113</v>
          </cell>
          <cell r="P192">
            <v>2155</v>
          </cell>
          <cell r="Q192">
            <v>2220</v>
          </cell>
        </row>
        <row r="193">
          <cell r="E193" t="str">
            <v>18MONTHLYKTEAMSTERS LOCAL UNION NUMBER 117</v>
          </cell>
          <cell r="F193" t="str">
            <v>18</v>
          </cell>
          <cell r="G193" t="str">
            <v>Monthly</v>
          </cell>
          <cell r="H193" t="str">
            <v>K</v>
          </cell>
          <cell r="I193">
            <v>0</v>
          </cell>
          <cell r="J193" t="str">
            <v>Teamsters Local Union Number 117</v>
          </cell>
          <cell r="K193">
            <v>2271</v>
          </cell>
          <cell r="L193">
            <v>2271</v>
          </cell>
          <cell r="M193">
            <v>2271</v>
          </cell>
          <cell r="N193">
            <v>2271</v>
          </cell>
          <cell r="O193">
            <v>2141</v>
          </cell>
          <cell r="P193">
            <v>2184</v>
          </cell>
          <cell r="Q193">
            <v>2250</v>
          </cell>
        </row>
        <row r="194">
          <cell r="E194" t="str">
            <v>18MONTHLYKWASHINGTON FEDERATION OF STATE EMPLOYEES</v>
          </cell>
          <cell r="F194" t="str">
            <v>18</v>
          </cell>
          <cell r="G194" t="str">
            <v>Monthly</v>
          </cell>
          <cell r="H194" t="str">
            <v>K</v>
          </cell>
          <cell r="I194">
            <v>0</v>
          </cell>
          <cell r="J194" t="str">
            <v>Washington Federation of State Employees</v>
          </cell>
          <cell r="K194">
            <v>2241</v>
          </cell>
          <cell r="L194">
            <v>2241</v>
          </cell>
          <cell r="M194">
            <v>2241</v>
          </cell>
          <cell r="N194">
            <v>2241</v>
          </cell>
          <cell r="O194">
            <v>2113</v>
          </cell>
          <cell r="P194">
            <v>2155</v>
          </cell>
          <cell r="Q194">
            <v>2220</v>
          </cell>
        </row>
        <row r="195">
          <cell r="E195" t="str">
            <v>18MONTHLYKWASHINGTON PUBLIC EMPLOYEES ASSOCIATION</v>
          </cell>
          <cell r="F195" t="str">
            <v>18</v>
          </cell>
          <cell r="G195" t="str">
            <v>Monthly</v>
          </cell>
          <cell r="H195" t="str">
            <v>K</v>
          </cell>
          <cell r="I195">
            <v>0</v>
          </cell>
          <cell r="J195" t="str">
            <v>Washington Public Employees Association</v>
          </cell>
          <cell r="K195">
            <v>2241</v>
          </cell>
          <cell r="L195">
            <v>2241</v>
          </cell>
          <cell r="M195">
            <v>2241</v>
          </cell>
          <cell r="N195">
            <v>2241</v>
          </cell>
          <cell r="O195">
            <v>2113</v>
          </cell>
          <cell r="P195">
            <v>2155</v>
          </cell>
          <cell r="Q195">
            <v>2220</v>
          </cell>
        </row>
        <row r="196">
          <cell r="E196" t="str">
            <v>18MONTHLYLCOALITION</v>
          </cell>
          <cell r="F196" t="str">
            <v>18</v>
          </cell>
          <cell r="G196" t="str">
            <v>Monthly</v>
          </cell>
          <cell r="H196" t="str">
            <v>L</v>
          </cell>
          <cell r="I196">
            <v>0</v>
          </cell>
          <cell r="J196" t="str">
            <v>Coalition</v>
          </cell>
          <cell r="K196">
            <v>2299</v>
          </cell>
          <cell r="L196">
            <v>2299</v>
          </cell>
          <cell r="M196">
            <v>2299</v>
          </cell>
          <cell r="N196">
            <v>2299</v>
          </cell>
          <cell r="O196">
            <v>2168</v>
          </cell>
          <cell r="P196">
            <v>2211</v>
          </cell>
          <cell r="Q196">
            <v>2278</v>
          </cell>
        </row>
        <row r="197">
          <cell r="E197" t="str">
            <v>18MONTHLYLNON-REPRESENTED STATE EMPLOYEES</v>
          </cell>
          <cell r="F197" t="str">
            <v>18</v>
          </cell>
          <cell r="G197" t="str">
            <v>Monthly</v>
          </cell>
          <cell r="H197" t="str">
            <v>L</v>
          </cell>
          <cell r="I197">
            <v>0</v>
          </cell>
          <cell r="J197" t="str">
            <v>Non-Represented State Employees</v>
          </cell>
          <cell r="K197">
            <v>2299</v>
          </cell>
          <cell r="L197">
            <v>2299</v>
          </cell>
          <cell r="M197">
            <v>2299</v>
          </cell>
          <cell r="N197">
            <v>2299</v>
          </cell>
          <cell r="O197">
            <v>2168</v>
          </cell>
          <cell r="P197">
            <v>2211</v>
          </cell>
          <cell r="Q197">
            <v>2278</v>
          </cell>
        </row>
        <row r="198">
          <cell r="E198" t="str">
            <v>18MONTHLYLTEAMSTERS LOCAL UNION NUMBER 117</v>
          </cell>
          <cell r="F198" t="str">
            <v>18</v>
          </cell>
          <cell r="G198" t="str">
            <v>Monthly</v>
          </cell>
          <cell r="H198" t="str">
            <v>L</v>
          </cell>
          <cell r="I198">
            <v>0</v>
          </cell>
          <cell r="J198" t="str">
            <v>Teamsters Local Union Number 117</v>
          </cell>
          <cell r="K198">
            <v>2330</v>
          </cell>
          <cell r="L198">
            <v>2330</v>
          </cell>
          <cell r="M198">
            <v>2330</v>
          </cell>
          <cell r="N198">
            <v>2330</v>
          </cell>
          <cell r="O198">
            <v>2196</v>
          </cell>
          <cell r="P198">
            <v>2240</v>
          </cell>
          <cell r="Q198">
            <v>2308</v>
          </cell>
        </row>
        <row r="199">
          <cell r="E199" t="str">
            <v>18MONTHLYLWASHINGTON FEDERATION OF STATE EMPLOYEES</v>
          </cell>
          <cell r="F199" t="str">
            <v>18</v>
          </cell>
          <cell r="G199" t="str">
            <v>Monthly</v>
          </cell>
          <cell r="H199" t="str">
            <v>L</v>
          </cell>
          <cell r="I199">
            <v>0</v>
          </cell>
          <cell r="J199" t="str">
            <v>Washington Federation of State Employees</v>
          </cell>
          <cell r="K199">
            <v>2299</v>
          </cell>
          <cell r="L199">
            <v>2299</v>
          </cell>
          <cell r="M199">
            <v>2299</v>
          </cell>
          <cell r="N199">
            <v>2299</v>
          </cell>
          <cell r="O199">
            <v>2168</v>
          </cell>
          <cell r="P199">
            <v>2211</v>
          </cell>
          <cell r="Q199">
            <v>2278</v>
          </cell>
        </row>
        <row r="200">
          <cell r="E200" t="str">
            <v>18MONTHLYLWASHINGTON PUBLIC EMPLOYEES ASSOCIATION</v>
          </cell>
          <cell r="F200" t="str">
            <v>18</v>
          </cell>
          <cell r="G200" t="str">
            <v>Monthly</v>
          </cell>
          <cell r="H200" t="str">
            <v>L</v>
          </cell>
          <cell r="I200">
            <v>0</v>
          </cell>
          <cell r="J200" t="str">
            <v>Washington Public Employees Association</v>
          </cell>
          <cell r="K200">
            <v>2299</v>
          </cell>
          <cell r="L200">
            <v>2299</v>
          </cell>
          <cell r="M200">
            <v>2299</v>
          </cell>
          <cell r="N200">
            <v>2299</v>
          </cell>
          <cell r="O200">
            <v>2168</v>
          </cell>
          <cell r="P200">
            <v>2211</v>
          </cell>
          <cell r="Q200">
            <v>2278</v>
          </cell>
        </row>
        <row r="201">
          <cell r="E201" t="str">
            <v>18MONTHLYMCOALITION</v>
          </cell>
          <cell r="F201" t="str">
            <v>18</v>
          </cell>
          <cell r="G201" t="str">
            <v>Monthly</v>
          </cell>
          <cell r="H201" t="str">
            <v>M</v>
          </cell>
          <cell r="I201">
            <v>0</v>
          </cell>
          <cell r="J201" t="str">
            <v>Coalition</v>
          </cell>
          <cell r="K201">
            <v>2349</v>
          </cell>
          <cell r="L201">
            <v>2349</v>
          </cell>
          <cell r="M201">
            <v>2349</v>
          </cell>
          <cell r="N201">
            <v>2349</v>
          </cell>
          <cell r="O201">
            <v>2215</v>
          </cell>
          <cell r="P201">
            <v>2259</v>
          </cell>
          <cell r="Q201">
            <v>2327</v>
          </cell>
        </row>
        <row r="202">
          <cell r="E202" t="str">
            <v>18MONTHLYMNON-REPRESENTED STATE EMPLOYEES</v>
          </cell>
          <cell r="F202" t="str">
            <v>18</v>
          </cell>
          <cell r="G202" t="str">
            <v>Monthly</v>
          </cell>
          <cell r="H202" t="str">
            <v>M</v>
          </cell>
          <cell r="I202">
            <v>0</v>
          </cell>
          <cell r="J202" t="str">
            <v>Non-Represented State Employees</v>
          </cell>
          <cell r="K202">
            <v>2349</v>
          </cell>
          <cell r="L202">
            <v>2349</v>
          </cell>
          <cell r="M202">
            <v>2349</v>
          </cell>
          <cell r="N202">
            <v>2349</v>
          </cell>
          <cell r="O202">
            <v>2215</v>
          </cell>
          <cell r="P202">
            <v>2259</v>
          </cell>
          <cell r="Q202">
            <v>2327</v>
          </cell>
        </row>
        <row r="203">
          <cell r="E203" t="str">
            <v>18MONTHLYMTEAMSTERS LOCAL UNION NUMBER 117</v>
          </cell>
          <cell r="F203" t="str">
            <v>18</v>
          </cell>
          <cell r="G203" t="str">
            <v>Monthly</v>
          </cell>
          <cell r="H203" t="str">
            <v>M</v>
          </cell>
          <cell r="I203">
            <v>0</v>
          </cell>
          <cell r="J203" t="str">
            <v>Teamsters Local Union Number 117</v>
          </cell>
          <cell r="K203">
            <v>2381</v>
          </cell>
          <cell r="L203">
            <v>2381</v>
          </cell>
          <cell r="M203">
            <v>2381</v>
          </cell>
          <cell r="N203">
            <v>2381</v>
          </cell>
          <cell r="O203">
            <v>2244</v>
          </cell>
          <cell r="P203">
            <v>2289</v>
          </cell>
          <cell r="Q203">
            <v>2358</v>
          </cell>
        </row>
        <row r="204">
          <cell r="E204" t="str">
            <v>18MONTHLYMWASHINGTON FEDERATION OF STATE EMPLOYEES</v>
          </cell>
          <cell r="F204" t="str">
            <v>18</v>
          </cell>
          <cell r="G204" t="str">
            <v>Monthly</v>
          </cell>
          <cell r="H204" t="str">
            <v>M</v>
          </cell>
          <cell r="I204">
            <v>0</v>
          </cell>
          <cell r="J204" t="str">
            <v>Washington Federation of State Employees</v>
          </cell>
          <cell r="K204">
            <v>2349</v>
          </cell>
          <cell r="L204">
            <v>2349</v>
          </cell>
          <cell r="M204">
            <v>2349</v>
          </cell>
          <cell r="N204">
            <v>2349</v>
          </cell>
          <cell r="O204">
            <v>2215</v>
          </cell>
          <cell r="P204">
            <v>2259</v>
          </cell>
          <cell r="Q204">
            <v>2327</v>
          </cell>
        </row>
        <row r="205">
          <cell r="E205" t="str">
            <v>18MONTHLYMWASHINGTON PUBLIC EMPLOYEES ASSOCIATION</v>
          </cell>
          <cell r="F205" t="str">
            <v>18</v>
          </cell>
          <cell r="G205" t="str">
            <v>Monthly</v>
          </cell>
          <cell r="H205" t="str">
            <v>M</v>
          </cell>
          <cell r="I205">
            <v>0</v>
          </cell>
          <cell r="J205" t="str">
            <v>Washington Public Employees Association</v>
          </cell>
          <cell r="K205">
            <v>2349</v>
          </cell>
          <cell r="L205">
            <v>2349</v>
          </cell>
          <cell r="M205">
            <v>2349</v>
          </cell>
          <cell r="N205">
            <v>2349</v>
          </cell>
          <cell r="O205">
            <v>2215</v>
          </cell>
          <cell r="P205">
            <v>2259</v>
          </cell>
          <cell r="Q205">
            <v>2327</v>
          </cell>
        </row>
        <row r="206">
          <cell r="E206" t="str">
            <v>19MONTHLYACOALITION</v>
          </cell>
          <cell r="F206" t="str">
            <v>19</v>
          </cell>
          <cell r="G206" t="str">
            <v>Monthly</v>
          </cell>
          <cell r="H206" t="str">
            <v>A</v>
          </cell>
          <cell r="I206">
            <v>0</v>
          </cell>
          <cell r="J206" t="str">
            <v>Coalition</v>
          </cell>
          <cell r="K206">
            <v>1835</v>
          </cell>
          <cell r="L206">
            <v>1835</v>
          </cell>
          <cell r="M206">
            <v>1835</v>
          </cell>
          <cell r="N206">
            <v>1835</v>
          </cell>
          <cell r="O206">
            <v>1729</v>
          </cell>
          <cell r="P206">
            <v>1764</v>
          </cell>
          <cell r="Q206">
            <v>1817</v>
          </cell>
        </row>
        <row r="207">
          <cell r="E207" t="str">
            <v>19MONTHLYANON-REPRESENTED STATE EMPLOYEES</v>
          </cell>
          <cell r="F207" t="str">
            <v>19</v>
          </cell>
          <cell r="G207" t="str">
            <v>Monthly</v>
          </cell>
          <cell r="H207" t="str">
            <v>A</v>
          </cell>
          <cell r="I207">
            <v>0</v>
          </cell>
          <cell r="J207" t="str">
            <v>Non-Represented State Employees</v>
          </cell>
          <cell r="K207">
            <v>1835</v>
          </cell>
          <cell r="L207">
            <v>1835</v>
          </cell>
          <cell r="M207">
            <v>1835</v>
          </cell>
          <cell r="N207">
            <v>1835</v>
          </cell>
          <cell r="O207">
            <v>1729</v>
          </cell>
          <cell r="P207">
            <v>1764</v>
          </cell>
          <cell r="Q207">
            <v>1817</v>
          </cell>
        </row>
        <row r="208">
          <cell r="E208" t="str">
            <v>19MONTHLYATEAMSTERS LOCAL UNION NUMBER 117</v>
          </cell>
          <cell r="F208" t="str">
            <v>19</v>
          </cell>
          <cell r="G208" t="str">
            <v>Monthly</v>
          </cell>
          <cell r="H208" t="str">
            <v>A</v>
          </cell>
          <cell r="I208">
            <v>0</v>
          </cell>
          <cell r="J208" t="str">
            <v>Teamsters Local Union Number 117</v>
          </cell>
          <cell r="K208">
            <v>1858</v>
          </cell>
          <cell r="L208">
            <v>1858</v>
          </cell>
          <cell r="M208">
            <v>1858</v>
          </cell>
          <cell r="N208">
            <v>1858</v>
          </cell>
          <cell r="O208">
            <v>1752</v>
          </cell>
          <cell r="P208">
            <v>1787</v>
          </cell>
          <cell r="Q208">
            <v>1841</v>
          </cell>
        </row>
        <row r="209">
          <cell r="E209" t="str">
            <v>19MONTHLYAWASHINGTON FEDERATION OF STATE EMPLOYEES</v>
          </cell>
          <cell r="F209" t="str">
            <v>19</v>
          </cell>
          <cell r="G209" t="str">
            <v>Monthly</v>
          </cell>
          <cell r="H209" t="str">
            <v>A</v>
          </cell>
          <cell r="I209">
            <v>0</v>
          </cell>
          <cell r="J209" t="str">
            <v>Washington Federation of State Employees</v>
          </cell>
          <cell r="K209">
            <v>1835</v>
          </cell>
          <cell r="L209">
            <v>1835</v>
          </cell>
          <cell r="M209">
            <v>1835</v>
          </cell>
          <cell r="N209">
            <v>1835</v>
          </cell>
          <cell r="O209">
            <v>1729</v>
          </cell>
          <cell r="P209">
            <v>1764</v>
          </cell>
          <cell r="Q209">
            <v>1817</v>
          </cell>
        </row>
        <row r="210">
          <cell r="E210" t="str">
            <v>19MONTHLYAWASHINGTON PUBLIC EMPLOYEES ASSOCIATION</v>
          </cell>
          <cell r="F210" t="str">
            <v>19</v>
          </cell>
          <cell r="G210" t="str">
            <v>Monthly</v>
          </cell>
          <cell r="H210" t="str">
            <v>A</v>
          </cell>
          <cell r="I210">
            <v>0</v>
          </cell>
          <cell r="J210" t="str">
            <v>Washington Public Employees Association</v>
          </cell>
          <cell r="K210">
            <v>1835</v>
          </cell>
          <cell r="L210">
            <v>1835</v>
          </cell>
          <cell r="M210">
            <v>1835</v>
          </cell>
          <cell r="N210">
            <v>1835</v>
          </cell>
          <cell r="O210">
            <v>1729</v>
          </cell>
          <cell r="P210">
            <v>1764</v>
          </cell>
          <cell r="Q210">
            <v>1817</v>
          </cell>
        </row>
        <row r="211">
          <cell r="E211" t="str">
            <v>19MONTHLYBCOALITION</v>
          </cell>
          <cell r="F211" t="str">
            <v>19</v>
          </cell>
          <cell r="G211" t="str">
            <v>Monthly</v>
          </cell>
          <cell r="H211" t="str">
            <v>B</v>
          </cell>
          <cell r="I211">
            <v>0</v>
          </cell>
          <cell r="J211" t="str">
            <v>Coalition</v>
          </cell>
          <cell r="K211">
            <v>1876</v>
          </cell>
          <cell r="L211">
            <v>1876</v>
          </cell>
          <cell r="M211">
            <v>1876</v>
          </cell>
          <cell r="N211">
            <v>1876</v>
          </cell>
          <cell r="O211">
            <v>1769</v>
          </cell>
          <cell r="P211">
            <v>1804</v>
          </cell>
          <cell r="Q211">
            <v>1858</v>
          </cell>
        </row>
        <row r="212">
          <cell r="E212" t="str">
            <v>19MONTHLYBNON-REPRESENTED STATE EMPLOYEES</v>
          </cell>
          <cell r="F212" t="str">
            <v>19</v>
          </cell>
          <cell r="G212" t="str">
            <v>Monthly</v>
          </cell>
          <cell r="H212" t="str">
            <v>B</v>
          </cell>
          <cell r="I212">
            <v>0</v>
          </cell>
          <cell r="J212" t="str">
            <v>Non-Represented State Employees</v>
          </cell>
          <cell r="K212">
            <v>1876</v>
          </cell>
          <cell r="L212">
            <v>1876</v>
          </cell>
          <cell r="M212">
            <v>1876</v>
          </cell>
          <cell r="N212">
            <v>1876</v>
          </cell>
          <cell r="O212">
            <v>1769</v>
          </cell>
          <cell r="P212">
            <v>1804</v>
          </cell>
          <cell r="Q212">
            <v>1858</v>
          </cell>
        </row>
        <row r="213">
          <cell r="E213" t="str">
            <v>19MONTHLYBTEAMSTERS LOCAL UNION NUMBER 117</v>
          </cell>
          <cell r="F213" t="str">
            <v>19</v>
          </cell>
          <cell r="G213" t="str">
            <v>Monthly</v>
          </cell>
          <cell r="H213" t="str">
            <v>B</v>
          </cell>
          <cell r="I213">
            <v>0</v>
          </cell>
          <cell r="J213" t="str">
            <v>Teamsters Local Union Number 117</v>
          </cell>
          <cell r="K213">
            <v>1902</v>
          </cell>
          <cell r="L213">
            <v>1902</v>
          </cell>
          <cell r="M213">
            <v>1902</v>
          </cell>
          <cell r="N213">
            <v>1902</v>
          </cell>
          <cell r="O213">
            <v>1793</v>
          </cell>
          <cell r="P213">
            <v>1829</v>
          </cell>
          <cell r="Q213">
            <v>1884</v>
          </cell>
        </row>
        <row r="214">
          <cell r="E214" t="str">
            <v>19MONTHLYBWASHINGTON FEDERATION OF STATE EMPLOYEES</v>
          </cell>
          <cell r="F214" t="str">
            <v>19</v>
          </cell>
          <cell r="G214" t="str">
            <v>Monthly</v>
          </cell>
          <cell r="H214" t="str">
            <v>B</v>
          </cell>
          <cell r="I214">
            <v>0</v>
          </cell>
          <cell r="J214" t="str">
            <v>Washington Federation of State Employees</v>
          </cell>
          <cell r="K214">
            <v>1876</v>
          </cell>
          <cell r="L214">
            <v>1876</v>
          </cell>
          <cell r="M214">
            <v>1876</v>
          </cell>
          <cell r="N214">
            <v>1876</v>
          </cell>
          <cell r="O214">
            <v>1769</v>
          </cell>
          <cell r="P214">
            <v>1804</v>
          </cell>
          <cell r="Q214">
            <v>1858</v>
          </cell>
        </row>
        <row r="215">
          <cell r="E215" t="str">
            <v>19MONTHLYBWASHINGTON PUBLIC EMPLOYEES ASSOCIATION</v>
          </cell>
          <cell r="F215" t="str">
            <v>19</v>
          </cell>
          <cell r="G215" t="str">
            <v>Monthly</v>
          </cell>
          <cell r="H215" t="str">
            <v>B</v>
          </cell>
          <cell r="I215">
            <v>0</v>
          </cell>
          <cell r="J215" t="str">
            <v>Washington Public Employees Association</v>
          </cell>
          <cell r="K215">
            <v>1876</v>
          </cell>
          <cell r="L215">
            <v>1876</v>
          </cell>
          <cell r="M215">
            <v>1876</v>
          </cell>
          <cell r="N215">
            <v>1876</v>
          </cell>
          <cell r="O215">
            <v>1769</v>
          </cell>
          <cell r="P215">
            <v>1804</v>
          </cell>
          <cell r="Q215">
            <v>1858</v>
          </cell>
        </row>
        <row r="216">
          <cell r="E216" t="str">
            <v>19MONTHLYCCOALITION</v>
          </cell>
          <cell r="F216" t="str">
            <v>19</v>
          </cell>
          <cell r="G216" t="str">
            <v>Monthly</v>
          </cell>
          <cell r="H216" t="str">
            <v>C</v>
          </cell>
          <cell r="I216">
            <v>0</v>
          </cell>
          <cell r="J216" t="str">
            <v>Coalition</v>
          </cell>
          <cell r="K216">
            <v>1918</v>
          </cell>
          <cell r="L216">
            <v>1918</v>
          </cell>
          <cell r="M216">
            <v>1918</v>
          </cell>
          <cell r="N216">
            <v>1918</v>
          </cell>
          <cell r="O216">
            <v>1808</v>
          </cell>
          <cell r="P216">
            <v>1844</v>
          </cell>
          <cell r="Q216">
            <v>1900</v>
          </cell>
        </row>
        <row r="217">
          <cell r="E217" t="str">
            <v>19MONTHLYCNON-REPRESENTED STATE EMPLOYEES</v>
          </cell>
          <cell r="F217" t="str">
            <v>19</v>
          </cell>
          <cell r="G217" t="str">
            <v>Monthly</v>
          </cell>
          <cell r="H217" t="str">
            <v>C</v>
          </cell>
          <cell r="I217">
            <v>0</v>
          </cell>
          <cell r="J217" t="str">
            <v>Non-Represented State Employees</v>
          </cell>
          <cell r="K217">
            <v>1918</v>
          </cell>
          <cell r="L217">
            <v>1918</v>
          </cell>
          <cell r="M217">
            <v>1918</v>
          </cell>
          <cell r="N217">
            <v>1918</v>
          </cell>
          <cell r="O217">
            <v>1808</v>
          </cell>
          <cell r="P217">
            <v>1844</v>
          </cell>
          <cell r="Q217">
            <v>1900</v>
          </cell>
        </row>
        <row r="218">
          <cell r="E218" t="str">
            <v>19MONTHLYCTEAMSTERS LOCAL UNION NUMBER 117</v>
          </cell>
          <cell r="F218" t="str">
            <v>19</v>
          </cell>
          <cell r="G218" t="str">
            <v>Monthly</v>
          </cell>
          <cell r="H218" t="str">
            <v>C</v>
          </cell>
          <cell r="I218">
            <v>0</v>
          </cell>
          <cell r="J218" t="str">
            <v>Teamsters Local Union Number 117</v>
          </cell>
          <cell r="K218">
            <v>1942</v>
          </cell>
          <cell r="L218">
            <v>1942</v>
          </cell>
          <cell r="M218">
            <v>1942</v>
          </cell>
          <cell r="N218">
            <v>1942</v>
          </cell>
          <cell r="O218">
            <v>1830</v>
          </cell>
          <cell r="P218">
            <v>1867</v>
          </cell>
          <cell r="Q218">
            <v>1923</v>
          </cell>
        </row>
        <row r="219">
          <cell r="E219" t="str">
            <v>19MONTHLYCWASHINGTON FEDERATION OF STATE EMPLOYEES</v>
          </cell>
          <cell r="F219" t="str">
            <v>19</v>
          </cell>
          <cell r="G219" t="str">
            <v>Monthly</v>
          </cell>
          <cell r="H219" t="str">
            <v>C</v>
          </cell>
          <cell r="I219">
            <v>0</v>
          </cell>
          <cell r="J219" t="str">
            <v>Washington Federation of State Employees</v>
          </cell>
          <cell r="K219">
            <v>1918</v>
          </cell>
          <cell r="L219">
            <v>1918</v>
          </cell>
          <cell r="M219">
            <v>1918</v>
          </cell>
          <cell r="N219">
            <v>1918</v>
          </cell>
          <cell r="O219">
            <v>1808</v>
          </cell>
          <cell r="P219">
            <v>1844</v>
          </cell>
          <cell r="Q219">
            <v>1900</v>
          </cell>
        </row>
        <row r="220">
          <cell r="E220" t="str">
            <v>19MONTHLYCWASHINGTON PUBLIC EMPLOYEES ASSOCIATION</v>
          </cell>
          <cell r="F220" t="str">
            <v>19</v>
          </cell>
          <cell r="G220" t="str">
            <v>Monthly</v>
          </cell>
          <cell r="H220" t="str">
            <v>C</v>
          </cell>
          <cell r="I220">
            <v>0</v>
          </cell>
          <cell r="J220" t="str">
            <v>Washington Public Employees Association</v>
          </cell>
          <cell r="K220">
            <v>1918</v>
          </cell>
          <cell r="L220">
            <v>1918</v>
          </cell>
          <cell r="M220">
            <v>1918</v>
          </cell>
          <cell r="N220">
            <v>1918</v>
          </cell>
          <cell r="O220">
            <v>1808</v>
          </cell>
          <cell r="P220">
            <v>1844</v>
          </cell>
          <cell r="Q220">
            <v>1900</v>
          </cell>
        </row>
        <row r="221">
          <cell r="E221" t="str">
            <v>19MONTHLYDCOALITION</v>
          </cell>
          <cell r="F221" t="str">
            <v>19</v>
          </cell>
          <cell r="G221" t="str">
            <v>Monthly</v>
          </cell>
          <cell r="H221" t="str">
            <v>D</v>
          </cell>
          <cell r="I221">
            <v>0</v>
          </cell>
          <cell r="J221" t="str">
            <v>Coalition</v>
          </cell>
          <cell r="K221">
            <v>1961</v>
          </cell>
          <cell r="L221">
            <v>1961</v>
          </cell>
          <cell r="M221">
            <v>1961</v>
          </cell>
          <cell r="N221">
            <v>1961</v>
          </cell>
          <cell r="O221">
            <v>1849</v>
          </cell>
          <cell r="P221">
            <v>1886</v>
          </cell>
          <cell r="Q221">
            <v>1943</v>
          </cell>
        </row>
        <row r="222">
          <cell r="E222" t="str">
            <v>19MONTHLYDNON-REPRESENTED STATE EMPLOYEES</v>
          </cell>
          <cell r="F222" t="str">
            <v>19</v>
          </cell>
          <cell r="G222" t="str">
            <v>Monthly</v>
          </cell>
          <cell r="H222" t="str">
            <v>D</v>
          </cell>
          <cell r="I222">
            <v>0</v>
          </cell>
          <cell r="J222" t="str">
            <v>Non-Represented State Employees</v>
          </cell>
          <cell r="K222">
            <v>1961</v>
          </cell>
          <cell r="L222">
            <v>1961</v>
          </cell>
          <cell r="M222">
            <v>1961</v>
          </cell>
          <cell r="N222">
            <v>1961</v>
          </cell>
          <cell r="O222">
            <v>1849</v>
          </cell>
          <cell r="P222">
            <v>1886</v>
          </cell>
          <cell r="Q222">
            <v>1943</v>
          </cell>
        </row>
        <row r="223">
          <cell r="E223" t="str">
            <v>19MONTHLYDTEAMSTERS LOCAL UNION NUMBER 117</v>
          </cell>
          <cell r="F223" t="str">
            <v>19</v>
          </cell>
          <cell r="G223" t="str">
            <v>Monthly</v>
          </cell>
          <cell r="H223" t="str">
            <v>D</v>
          </cell>
          <cell r="I223">
            <v>0</v>
          </cell>
          <cell r="J223" t="str">
            <v>Teamsters Local Union Number 117</v>
          </cell>
          <cell r="K223">
            <v>1985</v>
          </cell>
          <cell r="L223">
            <v>1985</v>
          </cell>
          <cell r="M223">
            <v>1985</v>
          </cell>
          <cell r="N223">
            <v>1985</v>
          </cell>
          <cell r="O223">
            <v>1872</v>
          </cell>
          <cell r="P223">
            <v>1909</v>
          </cell>
          <cell r="Q223">
            <v>1967</v>
          </cell>
        </row>
        <row r="224">
          <cell r="E224" t="str">
            <v>19MONTHLYDWASHINGTON FEDERATION OF STATE EMPLOYEES</v>
          </cell>
          <cell r="F224" t="str">
            <v>19</v>
          </cell>
          <cell r="G224" t="str">
            <v>Monthly</v>
          </cell>
          <cell r="H224" t="str">
            <v>D</v>
          </cell>
          <cell r="I224">
            <v>0</v>
          </cell>
          <cell r="J224" t="str">
            <v>Washington Federation of State Employees</v>
          </cell>
          <cell r="K224">
            <v>1961</v>
          </cell>
          <cell r="L224">
            <v>1961</v>
          </cell>
          <cell r="M224">
            <v>1961</v>
          </cell>
          <cell r="N224">
            <v>1961</v>
          </cell>
          <cell r="O224">
            <v>1849</v>
          </cell>
          <cell r="P224">
            <v>1886</v>
          </cell>
          <cell r="Q224">
            <v>1943</v>
          </cell>
        </row>
        <row r="225">
          <cell r="E225" t="str">
            <v>19MONTHLYDWASHINGTON PUBLIC EMPLOYEES ASSOCIATION</v>
          </cell>
          <cell r="F225" t="str">
            <v>19</v>
          </cell>
          <cell r="G225" t="str">
            <v>Monthly</v>
          </cell>
          <cell r="H225" t="str">
            <v>D</v>
          </cell>
          <cell r="I225">
            <v>0</v>
          </cell>
          <cell r="J225" t="str">
            <v>Washington Public Employees Association</v>
          </cell>
          <cell r="K225">
            <v>1961</v>
          </cell>
          <cell r="L225">
            <v>1961</v>
          </cell>
          <cell r="M225">
            <v>1961</v>
          </cell>
          <cell r="N225">
            <v>1961</v>
          </cell>
          <cell r="O225">
            <v>1849</v>
          </cell>
          <cell r="P225">
            <v>1886</v>
          </cell>
          <cell r="Q225">
            <v>1943</v>
          </cell>
        </row>
        <row r="226">
          <cell r="E226" t="str">
            <v>19MONTHLYECOALITION</v>
          </cell>
          <cell r="F226" t="str">
            <v>19</v>
          </cell>
          <cell r="G226" t="str">
            <v>Monthly</v>
          </cell>
          <cell r="H226" t="str">
            <v>E</v>
          </cell>
          <cell r="I226">
            <v>0</v>
          </cell>
          <cell r="J226" t="str">
            <v>Coalition</v>
          </cell>
          <cell r="K226">
            <v>2005</v>
          </cell>
          <cell r="L226">
            <v>2005</v>
          </cell>
          <cell r="M226">
            <v>2005</v>
          </cell>
          <cell r="N226">
            <v>2005</v>
          </cell>
          <cell r="O226">
            <v>1890</v>
          </cell>
          <cell r="P226">
            <v>1928</v>
          </cell>
          <cell r="Q226">
            <v>1986</v>
          </cell>
        </row>
        <row r="227">
          <cell r="E227" t="str">
            <v>19MONTHLYENON-REPRESENTED STATE EMPLOYEES</v>
          </cell>
          <cell r="F227" t="str">
            <v>19</v>
          </cell>
          <cell r="G227" t="str">
            <v>Monthly</v>
          </cell>
          <cell r="H227" t="str">
            <v>E</v>
          </cell>
          <cell r="I227">
            <v>0</v>
          </cell>
          <cell r="J227" t="str">
            <v>Non-Represented State Employees</v>
          </cell>
          <cell r="K227">
            <v>2005</v>
          </cell>
          <cell r="L227">
            <v>2005</v>
          </cell>
          <cell r="M227">
            <v>2005</v>
          </cell>
          <cell r="N227">
            <v>2005</v>
          </cell>
          <cell r="O227">
            <v>1890</v>
          </cell>
          <cell r="P227">
            <v>1928</v>
          </cell>
          <cell r="Q227">
            <v>1986</v>
          </cell>
        </row>
        <row r="228">
          <cell r="E228" t="str">
            <v>19MONTHLYETEAMSTERS LOCAL UNION NUMBER 117</v>
          </cell>
          <cell r="F228" t="str">
            <v>19</v>
          </cell>
          <cell r="G228" t="str">
            <v>Monthly</v>
          </cell>
          <cell r="H228" t="str">
            <v>E</v>
          </cell>
          <cell r="I228">
            <v>0</v>
          </cell>
          <cell r="J228" t="str">
            <v>Teamsters Local Union Number 117</v>
          </cell>
          <cell r="K228">
            <v>2032</v>
          </cell>
          <cell r="L228">
            <v>2032</v>
          </cell>
          <cell r="M228">
            <v>2032</v>
          </cell>
          <cell r="N228">
            <v>2032</v>
          </cell>
          <cell r="O228">
            <v>1916</v>
          </cell>
          <cell r="P228">
            <v>1954</v>
          </cell>
          <cell r="Q228">
            <v>2013</v>
          </cell>
        </row>
        <row r="229">
          <cell r="E229" t="str">
            <v>19MONTHLYEWASHINGTON FEDERATION OF STATE EMPLOYEES</v>
          </cell>
          <cell r="F229" t="str">
            <v>19</v>
          </cell>
          <cell r="G229" t="str">
            <v>Monthly</v>
          </cell>
          <cell r="H229" t="str">
            <v>E</v>
          </cell>
          <cell r="I229">
            <v>0</v>
          </cell>
          <cell r="J229" t="str">
            <v>Washington Federation of State Employees</v>
          </cell>
          <cell r="K229">
            <v>2005</v>
          </cell>
          <cell r="L229">
            <v>2005</v>
          </cell>
          <cell r="M229">
            <v>2005</v>
          </cell>
          <cell r="N229">
            <v>2005</v>
          </cell>
          <cell r="O229">
            <v>1890</v>
          </cell>
          <cell r="P229">
            <v>1928</v>
          </cell>
          <cell r="Q229">
            <v>1986</v>
          </cell>
        </row>
        <row r="230">
          <cell r="E230" t="str">
            <v>19MONTHLYEWASHINGTON PUBLIC EMPLOYEES ASSOCIATION</v>
          </cell>
          <cell r="F230" t="str">
            <v>19</v>
          </cell>
          <cell r="G230" t="str">
            <v>Monthly</v>
          </cell>
          <cell r="H230" t="str">
            <v>E</v>
          </cell>
          <cell r="I230">
            <v>0</v>
          </cell>
          <cell r="J230" t="str">
            <v>Washington Public Employees Association</v>
          </cell>
          <cell r="K230">
            <v>2005</v>
          </cell>
          <cell r="L230">
            <v>2005</v>
          </cell>
          <cell r="M230">
            <v>2005</v>
          </cell>
          <cell r="N230">
            <v>2005</v>
          </cell>
          <cell r="O230">
            <v>1890</v>
          </cell>
          <cell r="P230">
            <v>1928</v>
          </cell>
          <cell r="Q230">
            <v>1986</v>
          </cell>
        </row>
        <row r="231">
          <cell r="E231" t="str">
            <v>19MONTHLYFCOALITION</v>
          </cell>
          <cell r="F231" t="str">
            <v>19</v>
          </cell>
          <cell r="G231" t="str">
            <v>Monthly</v>
          </cell>
          <cell r="H231" t="str">
            <v>F</v>
          </cell>
          <cell r="I231">
            <v>0</v>
          </cell>
          <cell r="J231" t="str">
            <v>Coalition</v>
          </cell>
          <cell r="K231">
            <v>2053</v>
          </cell>
          <cell r="L231">
            <v>2053</v>
          </cell>
          <cell r="M231">
            <v>2053</v>
          </cell>
          <cell r="N231">
            <v>2053</v>
          </cell>
          <cell r="O231">
            <v>1935</v>
          </cell>
          <cell r="P231">
            <v>1974</v>
          </cell>
          <cell r="Q231">
            <v>2034</v>
          </cell>
        </row>
        <row r="232">
          <cell r="E232" t="str">
            <v>19MONTHLYFNON-REPRESENTED STATE EMPLOYEES</v>
          </cell>
          <cell r="F232" t="str">
            <v>19</v>
          </cell>
          <cell r="G232" t="str">
            <v>Monthly</v>
          </cell>
          <cell r="H232" t="str">
            <v>F</v>
          </cell>
          <cell r="I232">
            <v>0</v>
          </cell>
          <cell r="J232" t="str">
            <v>Non-Represented State Employees</v>
          </cell>
          <cell r="K232">
            <v>2053</v>
          </cell>
          <cell r="L232">
            <v>2053</v>
          </cell>
          <cell r="M232">
            <v>2053</v>
          </cell>
          <cell r="N232">
            <v>2053</v>
          </cell>
          <cell r="O232">
            <v>1935</v>
          </cell>
          <cell r="P232">
            <v>1974</v>
          </cell>
          <cell r="Q232">
            <v>2034</v>
          </cell>
        </row>
        <row r="233">
          <cell r="E233" t="str">
            <v>19MONTHLYFTEAMSTERS LOCAL UNION NUMBER 117</v>
          </cell>
          <cell r="F233" t="str">
            <v>19</v>
          </cell>
          <cell r="G233" t="str">
            <v>Monthly</v>
          </cell>
          <cell r="H233" t="str">
            <v>F</v>
          </cell>
          <cell r="I233">
            <v>0</v>
          </cell>
          <cell r="J233" t="str">
            <v>Teamsters Local Union Number 117</v>
          </cell>
          <cell r="K233">
            <v>2080</v>
          </cell>
          <cell r="L233">
            <v>2080</v>
          </cell>
          <cell r="M233">
            <v>2080</v>
          </cell>
          <cell r="N233">
            <v>2080</v>
          </cell>
          <cell r="O233">
            <v>1961</v>
          </cell>
          <cell r="P233">
            <v>2000</v>
          </cell>
          <cell r="Q233">
            <v>2060</v>
          </cell>
        </row>
        <row r="234">
          <cell r="E234" t="str">
            <v>19MONTHLYFWASHINGTON FEDERATION OF STATE EMPLOYEES</v>
          </cell>
          <cell r="F234" t="str">
            <v>19</v>
          </cell>
          <cell r="G234" t="str">
            <v>Monthly</v>
          </cell>
          <cell r="H234" t="str">
            <v>F</v>
          </cell>
          <cell r="I234">
            <v>0</v>
          </cell>
          <cell r="J234" t="str">
            <v>Washington Federation of State Employees</v>
          </cell>
          <cell r="K234">
            <v>2053</v>
          </cell>
          <cell r="L234">
            <v>2053</v>
          </cell>
          <cell r="M234">
            <v>2053</v>
          </cell>
          <cell r="N234">
            <v>2053</v>
          </cell>
          <cell r="O234">
            <v>1935</v>
          </cell>
          <cell r="P234">
            <v>1974</v>
          </cell>
          <cell r="Q234">
            <v>2034</v>
          </cell>
        </row>
        <row r="235">
          <cell r="E235" t="str">
            <v>19MONTHLYFWASHINGTON PUBLIC EMPLOYEES ASSOCIATION</v>
          </cell>
          <cell r="F235" t="str">
            <v>19</v>
          </cell>
          <cell r="G235" t="str">
            <v>Monthly</v>
          </cell>
          <cell r="H235" t="str">
            <v>F</v>
          </cell>
          <cell r="I235">
            <v>0</v>
          </cell>
          <cell r="J235" t="str">
            <v>Washington Public Employees Association</v>
          </cell>
          <cell r="K235">
            <v>2053</v>
          </cell>
          <cell r="L235">
            <v>2053</v>
          </cell>
          <cell r="M235">
            <v>2053</v>
          </cell>
          <cell r="N235">
            <v>2053</v>
          </cell>
          <cell r="O235">
            <v>1935</v>
          </cell>
          <cell r="P235">
            <v>1974</v>
          </cell>
          <cell r="Q235">
            <v>2034</v>
          </cell>
        </row>
        <row r="236">
          <cell r="E236" t="str">
            <v>19MONTHLYGCOALITION</v>
          </cell>
          <cell r="F236" t="str">
            <v>19</v>
          </cell>
          <cell r="G236" t="str">
            <v>Monthly</v>
          </cell>
          <cell r="H236" t="str">
            <v>G</v>
          </cell>
          <cell r="I236">
            <v>0</v>
          </cell>
          <cell r="J236" t="str">
            <v>Coalition</v>
          </cell>
          <cell r="K236">
            <v>2098</v>
          </cell>
          <cell r="L236">
            <v>2098</v>
          </cell>
          <cell r="M236">
            <v>2098</v>
          </cell>
          <cell r="N236">
            <v>2098</v>
          </cell>
          <cell r="O236">
            <v>1977</v>
          </cell>
          <cell r="P236">
            <v>2017</v>
          </cell>
          <cell r="Q236">
            <v>2078</v>
          </cell>
        </row>
        <row r="237">
          <cell r="E237" t="str">
            <v>19MONTHLYGNON-REPRESENTED STATE EMPLOYEES</v>
          </cell>
          <cell r="F237" t="str">
            <v>19</v>
          </cell>
          <cell r="G237" t="str">
            <v>Monthly</v>
          </cell>
          <cell r="H237" t="str">
            <v>G</v>
          </cell>
          <cell r="I237">
            <v>0</v>
          </cell>
          <cell r="J237" t="str">
            <v>Non-Represented State Employees</v>
          </cell>
          <cell r="K237">
            <v>2098</v>
          </cell>
          <cell r="L237">
            <v>2098</v>
          </cell>
          <cell r="M237">
            <v>2098</v>
          </cell>
          <cell r="N237">
            <v>2098</v>
          </cell>
          <cell r="O237">
            <v>1977</v>
          </cell>
          <cell r="P237">
            <v>2017</v>
          </cell>
          <cell r="Q237">
            <v>2078</v>
          </cell>
        </row>
        <row r="238">
          <cell r="E238" t="str">
            <v>19MONTHLYGTEAMSTERS LOCAL UNION NUMBER 117</v>
          </cell>
          <cell r="F238" t="str">
            <v>19</v>
          </cell>
          <cell r="G238" t="str">
            <v>Monthly</v>
          </cell>
          <cell r="H238" t="str">
            <v>G</v>
          </cell>
          <cell r="I238">
            <v>0</v>
          </cell>
          <cell r="J238" t="str">
            <v>Teamsters Local Union Number 117</v>
          </cell>
          <cell r="K238">
            <v>2123</v>
          </cell>
          <cell r="L238">
            <v>2123</v>
          </cell>
          <cell r="M238">
            <v>2123</v>
          </cell>
          <cell r="N238">
            <v>2123</v>
          </cell>
          <cell r="O238">
            <v>2001</v>
          </cell>
          <cell r="P238">
            <v>2041</v>
          </cell>
          <cell r="Q238">
            <v>2103</v>
          </cell>
        </row>
        <row r="239">
          <cell r="E239" t="str">
            <v>19MONTHLYGWASHINGTON FEDERATION OF STATE EMPLOYEES</v>
          </cell>
          <cell r="F239" t="str">
            <v>19</v>
          </cell>
          <cell r="G239" t="str">
            <v>Monthly</v>
          </cell>
          <cell r="H239" t="str">
            <v>G</v>
          </cell>
          <cell r="I239">
            <v>0</v>
          </cell>
          <cell r="J239" t="str">
            <v>Washington Federation of State Employees</v>
          </cell>
          <cell r="K239">
            <v>2098</v>
          </cell>
          <cell r="L239">
            <v>2098</v>
          </cell>
          <cell r="M239">
            <v>2098</v>
          </cell>
          <cell r="N239">
            <v>2098</v>
          </cell>
          <cell r="O239">
            <v>1977</v>
          </cell>
          <cell r="P239">
            <v>2017</v>
          </cell>
          <cell r="Q239">
            <v>2078</v>
          </cell>
        </row>
        <row r="240">
          <cell r="E240" t="str">
            <v>19MONTHLYGWASHINGTON PUBLIC EMPLOYEES ASSOCIATION</v>
          </cell>
          <cell r="F240" t="str">
            <v>19</v>
          </cell>
          <cell r="G240" t="str">
            <v>Monthly</v>
          </cell>
          <cell r="H240" t="str">
            <v>G</v>
          </cell>
          <cell r="I240">
            <v>0</v>
          </cell>
          <cell r="J240" t="str">
            <v>Washington Public Employees Association</v>
          </cell>
          <cell r="K240">
            <v>2098</v>
          </cell>
          <cell r="L240">
            <v>2098</v>
          </cell>
          <cell r="M240">
            <v>2098</v>
          </cell>
          <cell r="N240">
            <v>2098</v>
          </cell>
          <cell r="O240">
            <v>1977</v>
          </cell>
          <cell r="P240">
            <v>2017</v>
          </cell>
          <cell r="Q240">
            <v>2078</v>
          </cell>
        </row>
        <row r="241">
          <cell r="E241" t="str">
            <v>19MONTHLYHCOALITION</v>
          </cell>
          <cell r="F241" t="str">
            <v>19</v>
          </cell>
          <cell r="G241" t="str">
            <v>Monthly</v>
          </cell>
          <cell r="H241" t="str">
            <v>H</v>
          </cell>
          <cell r="I241">
            <v>0</v>
          </cell>
          <cell r="J241" t="str">
            <v>Coalition</v>
          </cell>
          <cell r="K241">
            <v>2146</v>
          </cell>
          <cell r="L241">
            <v>2146</v>
          </cell>
          <cell r="M241">
            <v>2146</v>
          </cell>
          <cell r="N241">
            <v>2146</v>
          </cell>
          <cell r="O241">
            <v>2023</v>
          </cell>
          <cell r="P241">
            <v>2063</v>
          </cell>
          <cell r="Q241">
            <v>2125</v>
          </cell>
        </row>
        <row r="242">
          <cell r="E242" t="str">
            <v>19MONTHLYHNON-REPRESENTED STATE EMPLOYEES</v>
          </cell>
          <cell r="F242" t="str">
            <v>19</v>
          </cell>
          <cell r="G242" t="str">
            <v>Monthly</v>
          </cell>
          <cell r="H242" t="str">
            <v>H</v>
          </cell>
          <cell r="I242">
            <v>0</v>
          </cell>
          <cell r="J242" t="str">
            <v>Non-Represented State Employees</v>
          </cell>
          <cell r="K242">
            <v>2146</v>
          </cell>
          <cell r="L242">
            <v>2146</v>
          </cell>
          <cell r="M242">
            <v>2146</v>
          </cell>
          <cell r="N242">
            <v>2146</v>
          </cell>
          <cell r="O242">
            <v>2023</v>
          </cell>
          <cell r="P242">
            <v>2063</v>
          </cell>
          <cell r="Q242">
            <v>2125</v>
          </cell>
        </row>
        <row r="243">
          <cell r="E243" t="str">
            <v>19MONTHLYHTEAMSTERS LOCAL UNION NUMBER 117</v>
          </cell>
          <cell r="F243" t="str">
            <v>19</v>
          </cell>
          <cell r="G243" t="str">
            <v>Monthly</v>
          </cell>
          <cell r="H243" t="str">
            <v>H</v>
          </cell>
          <cell r="I243">
            <v>0</v>
          </cell>
          <cell r="J243" t="str">
            <v>Teamsters Local Union Number 117</v>
          </cell>
          <cell r="K243">
            <v>2172</v>
          </cell>
          <cell r="L243">
            <v>2172</v>
          </cell>
          <cell r="M243">
            <v>2172</v>
          </cell>
          <cell r="N243">
            <v>2172</v>
          </cell>
          <cell r="O243">
            <v>2047</v>
          </cell>
          <cell r="P243">
            <v>2088</v>
          </cell>
          <cell r="Q243">
            <v>2151</v>
          </cell>
        </row>
        <row r="244">
          <cell r="E244" t="str">
            <v>19MONTHLYHWASHINGTON FEDERATION OF STATE EMPLOYEES</v>
          </cell>
          <cell r="F244" t="str">
            <v>19</v>
          </cell>
          <cell r="G244" t="str">
            <v>Monthly</v>
          </cell>
          <cell r="H244" t="str">
            <v>H</v>
          </cell>
          <cell r="I244">
            <v>0</v>
          </cell>
          <cell r="J244" t="str">
            <v>Washington Federation of State Employees</v>
          </cell>
          <cell r="K244">
            <v>2146</v>
          </cell>
          <cell r="L244">
            <v>2146</v>
          </cell>
          <cell r="M244">
            <v>2146</v>
          </cell>
          <cell r="N244">
            <v>2146</v>
          </cell>
          <cell r="O244">
            <v>2023</v>
          </cell>
          <cell r="P244">
            <v>2063</v>
          </cell>
          <cell r="Q244">
            <v>2125</v>
          </cell>
        </row>
        <row r="245">
          <cell r="E245" t="str">
            <v>19MONTHLYHWASHINGTON PUBLIC EMPLOYEES ASSOCIATION</v>
          </cell>
          <cell r="F245" t="str">
            <v>19</v>
          </cell>
          <cell r="G245" t="str">
            <v>Monthly</v>
          </cell>
          <cell r="H245" t="str">
            <v>H</v>
          </cell>
          <cell r="I245">
            <v>0</v>
          </cell>
          <cell r="J245" t="str">
            <v>Washington Public Employees Association</v>
          </cell>
          <cell r="K245">
            <v>2146</v>
          </cell>
          <cell r="L245">
            <v>2146</v>
          </cell>
          <cell r="M245">
            <v>2146</v>
          </cell>
          <cell r="N245">
            <v>2146</v>
          </cell>
          <cell r="O245">
            <v>2023</v>
          </cell>
          <cell r="P245">
            <v>2063</v>
          </cell>
          <cell r="Q245">
            <v>2125</v>
          </cell>
        </row>
        <row r="246">
          <cell r="E246" t="str">
            <v>19MONTHLYICOALITION</v>
          </cell>
          <cell r="F246" t="str">
            <v>19</v>
          </cell>
          <cell r="G246" t="str">
            <v>Monthly</v>
          </cell>
          <cell r="H246" t="str">
            <v>I</v>
          </cell>
          <cell r="I246">
            <v>0</v>
          </cell>
          <cell r="J246" t="str">
            <v>Coalition</v>
          </cell>
          <cell r="K246">
            <v>2196</v>
          </cell>
          <cell r="L246">
            <v>2196</v>
          </cell>
          <cell r="M246">
            <v>2196</v>
          </cell>
          <cell r="N246">
            <v>2196</v>
          </cell>
          <cell r="O246">
            <v>2071</v>
          </cell>
          <cell r="P246">
            <v>2112</v>
          </cell>
          <cell r="Q246">
            <v>2176</v>
          </cell>
        </row>
        <row r="247">
          <cell r="E247" t="str">
            <v>19MONTHLYINON-REPRESENTED STATE EMPLOYEES</v>
          </cell>
          <cell r="F247" t="str">
            <v>19</v>
          </cell>
          <cell r="G247" t="str">
            <v>Monthly</v>
          </cell>
          <cell r="H247" t="str">
            <v>I</v>
          </cell>
          <cell r="I247">
            <v>0</v>
          </cell>
          <cell r="J247" t="str">
            <v>Non-Represented State Employees</v>
          </cell>
          <cell r="K247">
            <v>2196</v>
          </cell>
          <cell r="L247">
            <v>2196</v>
          </cell>
          <cell r="M247">
            <v>2196</v>
          </cell>
          <cell r="N247">
            <v>2196</v>
          </cell>
          <cell r="O247">
            <v>2071</v>
          </cell>
          <cell r="P247">
            <v>2112</v>
          </cell>
          <cell r="Q247">
            <v>2176</v>
          </cell>
        </row>
        <row r="248">
          <cell r="E248" t="str">
            <v>19MONTHLYITEAMSTERS LOCAL UNION NUMBER 117</v>
          </cell>
          <cell r="F248" t="str">
            <v>19</v>
          </cell>
          <cell r="G248" t="str">
            <v>Monthly</v>
          </cell>
          <cell r="H248" t="str">
            <v>I</v>
          </cell>
          <cell r="I248">
            <v>0</v>
          </cell>
          <cell r="J248" t="str">
            <v>Teamsters Local Union Number 117</v>
          </cell>
          <cell r="K248">
            <v>2225</v>
          </cell>
          <cell r="L248">
            <v>2225</v>
          </cell>
          <cell r="M248">
            <v>2225</v>
          </cell>
          <cell r="N248">
            <v>2225</v>
          </cell>
          <cell r="O248">
            <v>2097</v>
          </cell>
          <cell r="P248">
            <v>2139</v>
          </cell>
          <cell r="Q248">
            <v>2204</v>
          </cell>
        </row>
        <row r="249">
          <cell r="E249" t="str">
            <v>19MONTHLYIWASHINGTON FEDERATION OF STATE EMPLOYEES</v>
          </cell>
          <cell r="F249" t="str">
            <v>19</v>
          </cell>
          <cell r="G249" t="str">
            <v>Monthly</v>
          </cell>
          <cell r="H249" t="str">
            <v>I</v>
          </cell>
          <cell r="I249">
            <v>0</v>
          </cell>
          <cell r="J249" t="str">
            <v>Washington Federation of State Employees</v>
          </cell>
          <cell r="K249">
            <v>2196</v>
          </cell>
          <cell r="L249">
            <v>2196</v>
          </cell>
          <cell r="M249">
            <v>2196</v>
          </cell>
          <cell r="N249">
            <v>2196</v>
          </cell>
          <cell r="O249">
            <v>2071</v>
          </cell>
          <cell r="P249">
            <v>2112</v>
          </cell>
          <cell r="Q249">
            <v>2176</v>
          </cell>
        </row>
        <row r="250">
          <cell r="E250" t="str">
            <v>19MONTHLYIWASHINGTON PUBLIC EMPLOYEES ASSOCIATION</v>
          </cell>
          <cell r="F250" t="str">
            <v>19</v>
          </cell>
          <cell r="G250" t="str">
            <v>Monthly</v>
          </cell>
          <cell r="H250" t="str">
            <v>I</v>
          </cell>
          <cell r="I250">
            <v>0</v>
          </cell>
          <cell r="J250" t="str">
            <v>Washington Public Employees Association</v>
          </cell>
          <cell r="K250">
            <v>2196</v>
          </cell>
          <cell r="L250">
            <v>2196</v>
          </cell>
          <cell r="M250">
            <v>2196</v>
          </cell>
          <cell r="N250">
            <v>2196</v>
          </cell>
          <cell r="O250">
            <v>2071</v>
          </cell>
          <cell r="P250">
            <v>2112</v>
          </cell>
          <cell r="Q250">
            <v>2176</v>
          </cell>
        </row>
        <row r="251">
          <cell r="E251" t="str">
            <v>19MONTHLYJCOALITION</v>
          </cell>
          <cell r="F251" t="str">
            <v>19</v>
          </cell>
          <cell r="G251" t="str">
            <v>Monthly</v>
          </cell>
          <cell r="H251" t="str">
            <v>J</v>
          </cell>
          <cell r="I251">
            <v>0</v>
          </cell>
          <cell r="J251" t="str">
            <v>Coalition</v>
          </cell>
          <cell r="K251">
            <v>2241</v>
          </cell>
          <cell r="L251">
            <v>2241</v>
          </cell>
          <cell r="M251">
            <v>2241</v>
          </cell>
          <cell r="N251">
            <v>2241</v>
          </cell>
          <cell r="O251">
            <v>2113</v>
          </cell>
          <cell r="P251">
            <v>2155</v>
          </cell>
          <cell r="Q251">
            <v>2220</v>
          </cell>
        </row>
        <row r="252">
          <cell r="E252" t="str">
            <v>19MONTHLYJNON-REPRESENTED STATE EMPLOYEES</v>
          </cell>
          <cell r="F252" t="str">
            <v>19</v>
          </cell>
          <cell r="G252" t="str">
            <v>Monthly</v>
          </cell>
          <cell r="H252" t="str">
            <v>J</v>
          </cell>
          <cell r="I252">
            <v>0</v>
          </cell>
          <cell r="J252" t="str">
            <v>Non-Represented State Employees</v>
          </cell>
          <cell r="K252">
            <v>2241</v>
          </cell>
          <cell r="L252">
            <v>2241</v>
          </cell>
          <cell r="M252">
            <v>2241</v>
          </cell>
          <cell r="N252">
            <v>2241</v>
          </cell>
          <cell r="O252">
            <v>2113</v>
          </cell>
          <cell r="P252">
            <v>2155</v>
          </cell>
          <cell r="Q252">
            <v>2220</v>
          </cell>
        </row>
        <row r="253">
          <cell r="E253" t="str">
            <v>19MONTHLYJTEAMSTERS LOCAL UNION NUMBER 117</v>
          </cell>
          <cell r="F253" t="str">
            <v>19</v>
          </cell>
          <cell r="G253" t="str">
            <v>Monthly</v>
          </cell>
          <cell r="H253" t="str">
            <v>J</v>
          </cell>
          <cell r="I253">
            <v>0</v>
          </cell>
          <cell r="J253" t="str">
            <v>Teamsters Local Union Number 117</v>
          </cell>
          <cell r="K253">
            <v>2271</v>
          </cell>
          <cell r="L253">
            <v>2271</v>
          </cell>
          <cell r="M253">
            <v>2271</v>
          </cell>
          <cell r="N253">
            <v>2271</v>
          </cell>
          <cell r="O253">
            <v>2141</v>
          </cell>
          <cell r="P253">
            <v>2184</v>
          </cell>
          <cell r="Q253">
            <v>2250</v>
          </cell>
        </row>
        <row r="254">
          <cell r="E254" t="str">
            <v>19MONTHLYJWASHINGTON FEDERATION OF STATE EMPLOYEES</v>
          </cell>
          <cell r="F254" t="str">
            <v>19</v>
          </cell>
          <cell r="G254" t="str">
            <v>Monthly</v>
          </cell>
          <cell r="H254" t="str">
            <v>J</v>
          </cell>
          <cell r="I254">
            <v>0</v>
          </cell>
          <cell r="J254" t="str">
            <v>Washington Federation of State Employees</v>
          </cell>
          <cell r="K254">
            <v>2241</v>
          </cell>
          <cell r="L254">
            <v>2241</v>
          </cell>
          <cell r="M254">
            <v>2241</v>
          </cell>
          <cell r="N254">
            <v>2241</v>
          </cell>
          <cell r="O254">
            <v>2113</v>
          </cell>
          <cell r="P254">
            <v>2155</v>
          </cell>
          <cell r="Q254">
            <v>2220</v>
          </cell>
        </row>
        <row r="255">
          <cell r="E255" t="str">
            <v>19MONTHLYJWASHINGTON PUBLIC EMPLOYEES ASSOCIATION</v>
          </cell>
          <cell r="F255" t="str">
            <v>19</v>
          </cell>
          <cell r="G255" t="str">
            <v>Monthly</v>
          </cell>
          <cell r="H255" t="str">
            <v>J</v>
          </cell>
          <cell r="I255">
            <v>0</v>
          </cell>
          <cell r="J255" t="str">
            <v>Washington Public Employees Association</v>
          </cell>
          <cell r="K255">
            <v>2241</v>
          </cell>
          <cell r="L255">
            <v>2241</v>
          </cell>
          <cell r="M255">
            <v>2241</v>
          </cell>
          <cell r="N255">
            <v>2241</v>
          </cell>
          <cell r="O255">
            <v>2113</v>
          </cell>
          <cell r="P255">
            <v>2155</v>
          </cell>
          <cell r="Q255">
            <v>2220</v>
          </cell>
        </row>
        <row r="256">
          <cell r="E256" t="str">
            <v>19MONTHLYKCOALITION</v>
          </cell>
          <cell r="F256" t="str">
            <v>19</v>
          </cell>
          <cell r="G256" t="str">
            <v>Monthly</v>
          </cell>
          <cell r="H256" t="str">
            <v>K</v>
          </cell>
          <cell r="I256">
            <v>0</v>
          </cell>
          <cell r="J256" t="str">
            <v>Coalition</v>
          </cell>
          <cell r="K256">
            <v>2299</v>
          </cell>
          <cell r="L256">
            <v>2299</v>
          </cell>
          <cell r="M256">
            <v>2299</v>
          </cell>
          <cell r="N256">
            <v>2299</v>
          </cell>
          <cell r="O256">
            <v>2168</v>
          </cell>
          <cell r="P256">
            <v>2211</v>
          </cell>
          <cell r="Q256">
            <v>2278</v>
          </cell>
        </row>
        <row r="257">
          <cell r="E257" t="str">
            <v>19MONTHLYKNON-REPRESENTED STATE EMPLOYEES</v>
          </cell>
          <cell r="F257" t="str">
            <v>19</v>
          </cell>
          <cell r="G257" t="str">
            <v>Monthly</v>
          </cell>
          <cell r="H257" t="str">
            <v>K</v>
          </cell>
          <cell r="I257">
            <v>0</v>
          </cell>
          <cell r="J257" t="str">
            <v>Non-Represented State Employees</v>
          </cell>
          <cell r="K257">
            <v>2299</v>
          </cell>
          <cell r="L257">
            <v>2299</v>
          </cell>
          <cell r="M257">
            <v>2299</v>
          </cell>
          <cell r="N257">
            <v>2299</v>
          </cell>
          <cell r="O257">
            <v>2168</v>
          </cell>
          <cell r="P257">
            <v>2211</v>
          </cell>
          <cell r="Q257">
            <v>2278</v>
          </cell>
        </row>
        <row r="258">
          <cell r="E258" t="str">
            <v>19MONTHLYKTEAMSTERS LOCAL UNION NUMBER 117</v>
          </cell>
          <cell r="F258" t="str">
            <v>19</v>
          </cell>
          <cell r="G258" t="str">
            <v>Monthly</v>
          </cell>
          <cell r="H258" t="str">
            <v>K</v>
          </cell>
          <cell r="I258">
            <v>0</v>
          </cell>
          <cell r="J258" t="str">
            <v>Teamsters Local Union Number 117</v>
          </cell>
          <cell r="K258">
            <v>2330</v>
          </cell>
          <cell r="L258">
            <v>2330</v>
          </cell>
          <cell r="M258">
            <v>2330</v>
          </cell>
          <cell r="N258">
            <v>2330</v>
          </cell>
          <cell r="O258">
            <v>2196</v>
          </cell>
          <cell r="P258">
            <v>2240</v>
          </cell>
          <cell r="Q258">
            <v>2308</v>
          </cell>
        </row>
        <row r="259">
          <cell r="E259" t="str">
            <v>19MONTHLYKWASHINGTON FEDERATION OF STATE EMPLOYEES</v>
          </cell>
          <cell r="F259" t="str">
            <v>19</v>
          </cell>
          <cell r="G259" t="str">
            <v>Monthly</v>
          </cell>
          <cell r="H259" t="str">
            <v>K</v>
          </cell>
          <cell r="I259">
            <v>0</v>
          </cell>
          <cell r="J259" t="str">
            <v>Washington Federation of State Employees</v>
          </cell>
          <cell r="K259">
            <v>2299</v>
          </cell>
          <cell r="L259">
            <v>2299</v>
          </cell>
          <cell r="M259">
            <v>2299</v>
          </cell>
          <cell r="N259">
            <v>2299</v>
          </cell>
          <cell r="O259">
            <v>2168</v>
          </cell>
          <cell r="P259">
            <v>2211</v>
          </cell>
          <cell r="Q259">
            <v>2278</v>
          </cell>
        </row>
        <row r="260">
          <cell r="E260" t="str">
            <v>19MONTHLYKWASHINGTON PUBLIC EMPLOYEES ASSOCIATION</v>
          </cell>
          <cell r="F260" t="str">
            <v>19</v>
          </cell>
          <cell r="G260" t="str">
            <v>Monthly</v>
          </cell>
          <cell r="H260" t="str">
            <v>K</v>
          </cell>
          <cell r="I260">
            <v>0</v>
          </cell>
          <cell r="J260" t="str">
            <v>Washington Public Employees Association</v>
          </cell>
          <cell r="K260">
            <v>2299</v>
          </cell>
          <cell r="L260">
            <v>2299</v>
          </cell>
          <cell r="M260">
            <v>2299</v>
          </cell>
          <cell r="N260">
            <v>2299</v>
          </cell>
          <cell r="O260">
            <v>2168</v>
          </cell>
          <cell r="P260">
            <v>2211</v>
          </cell>
          <cell r="Q260">
            <v>2278</v>
          </cell>
        </row>
        <row r="261">
          <cell r="E261" t="str">
            <v>19MONTHLYLCOALITION</v>
          </cell>
          <cell r="F261" t="str">
            <v>19</v>
          </cell>
          <cell r="G261" t="str">
            <v>Monthly</v>
          </cell>
          <cell r="H261" t="str">
            <v>L</v>
          </cell>
          <cell r="I261">
            <v>0</v>
          </cell>
          <cell r="J261" t="str">
            <v>Coalition</v>
          </cell>
          <cell r="K261">
            <v>2349</v>
          </cell>
          <cell r="L261">
            <v>2349</v>
          </cell>
          <cell r="M261">
            <v>2349</v>
          </cell>
          <cell r="N261">
            <v>2349</v>
          </cell>
          <cell r="O261">
            <v>2215</v>
          </cell>
          <cell r="P261">
            <v>2259</v>
          </cell>
          <cell r="Q261">
            <v>2327</v>
          </cell>
        </row>
        <row r="262">
          <cell r="E262" t="str">
            <v>19MONTHLYLNON-REPRESENTED STATE EMPLOYEES</v>
          </cell>
          <cell r="F262" t="str">
            <v>19</v>
          </cell>
          <cell r="G262" t="str">
            <v>Monthly</v>
          </cell>
          <cell r="H262" t="str">
            <v>L</v>
          </cell>
          <cell r="I262">
            <v>0</v>
          </cell>
          <cell r="J262" t="str">
            <v>Non-Represented State Employees</v>
          </cell>
          <cell r="K262">
            <v>2349</v>
          </cell>
          <cell r="L262">
            <v>2349</v>
          </cell>
          <cell r="M262">
            <v>2349</v>
          </cell>
          <cell r="N262">
            <v>2349</v>
          </cell>
          <cell r="O262">
            <v>2215</v>
          </cell>
          <cell r="P262">
            <v>2259</v>
          </cell>
          <cell r="Q262">
            <v>2327</v>
          </cell>
        </row>
        <row r="263">
          <cell r="E263" t="str">
            <v>19MONTHLYLTEAMSTERS LOCAL UNION NUMBER 117</v>
          </cell>
          <cell r="F263" t="str">
            <v>19</v>
          </cell>
          <cell r="G263" t="str">
            <v>Monthly</v>
          </cell>
          <cell r="H263" t="str">
            <v>L</v>
          </cell>
          <cell r="I263">
            <v>0</v>
          </cell>
          <cell r="J263" t="str">
            <v>Teamsters Local Union Number 117</v>
          </cell>
          <cell r="K263">
            <v>2381</v>
          </cell>
          <cell r="L263">
            <v>2381</v>
          </cell>
          <cell r="M263">
            <v>2381</v>
          </cell>
          <cell r="N263">
            <v>2381</v>
          </cell>
          <cell r="O263">
            <v>2244</v>
          </cell>
          <cell r="P263">
            <v>2289</v>
          </cell>
          <cell r="Q263">
            <v>2358</v>
          </cell>
        </row>
        <row r="264">
          <cell r="E264" t="str">
            <v>19MONTHLYLWASHINGTON FEDERATION OF STATE EMPLOYEES</v>
          </cell>
          <cell r="F264" t="str">
            <v>19</v>
          </cell>
          <cell r="G264" t="str">
            <v>Monthly</v>
          </cell>
          <cell r="H264" t="str">
            <v>L</v>
          </cell>
          <cell r="I264">
            <v>0</v>
          </cell>
          <cell r="J264" t="str">
            <v>Washington Federation of State Employees</v>
          </cell>
          <cell r="K264">
            <v>2349</v>
          </cell>
          <cell r="L264">
            <v>2349</v>
          </cell>
          <cell r="M264">
            <v>2349</v>
          </cell>
          <cell r="N264">
            <v>2349</v>
          </cell>
          <cell r="O264">
            <v>2215</v>
          </cell>
          <cell r="P264">
            <v>2259</v>
          </cell>
          <cell r="Q264">
            <v>2327</v>
          </cell>
        </row>
        <row r="265">
          <cell r="E265" t="str">
            <v>19MONTHLYLWASHINGTON PUBLIC EMPLOYEES ASSOCIATION</v>
          </cell>
          <cell r="F265" t="str">
            <v>19</v>
          </cell>
          <cell r="G265" t="str">
            <v>Monthly</v>
          </cell>
          <cell r="H265" t="str">
            <v>L</v>
          </cell>
          <cell r="I265">
            <v>0</v>
          </cell>
          <cell r="J265" t="str">
            <v>Washington Public Employees Association</v>
          </cell>
          <cell r="K265">
            <v>2349</v>
          </cell>
          <cell r="L265">
            <v>2349</v>
          </cell>
          <cell r="M265">
            <v>2349</v>
          </cell>
          <cell r="N265">
            <v>2349</v>
          </cell>
          <cell r="O265">
            <v>2215</v>
          </cell>
          <cell r="P265">
            <v>2259</v>
          </cell>
          <cell r="Q265">
            <v>2327</v>
          </cell>
        </row>
        <row r="266">
          <cell r="E266" t="str">
            <v>19MONTHLYMCOALITION</v>
          </cell>
          <cell r="F266" t="str">
            <v>19</v>
          </cell>
          <cell r="G266" t="str">
            <v>Monthly</v>
          </cell>
          <cell r="H266" t="str">
            <v>M</v>
          </cell>
          <cell r="I266">
            <v>0</v>
          </cell>
          <cell r="J266" t="str">
            <v>Coalition</v>
          </cell>
          <cell r="K266">
            <v>2403</v>
          </cell>
          <cell r="L266">
            <v>2403</v>
          </cell>
          <cell r="M266">
            <v>2403</v>
          </cell>
          <cell r="N266">
            <v>2403</v>
          </cell>
          <cell r="O266">
            <v>2266</v>
          </cell>
          <cell r="P266">
            <v>2311</v>
          </cell>
          <cell r="Q266">
            <v>2381</v>
          </cell>
        </row>
        <row r="267">
          <cell r="E267" t="str">
            <v>19MONTHLYMNON-REPRESENTED STATE EMPLOYEES</v>
          </cell>
          <cell r="F267" t="str">
            <v>19</v>
          </cell>
          <cell r="G267" t="str">
            <v>Monthly</v>
          </cell>
          <cell r="H267" t="str">
            <v>M</v>
          </cell>
          <cell r="I267">
            <v>0</v>
          </cell>
          <cell r="J267" t="str">
            <v>Non-Represented State Employees</v>
          </cell>
          <cell r="K267">
            <v>2403</v>
          </cell>
          <cell r="L267">
            <v>2403</v>
          </cell>
          <cell r="M267">
            <v>2403</v>
          </cell>
          <cell r="N267">
            <v>2403</v>
          </cell>
          <cell r="O267">
            <v>2266</v>
          </cell>
          <cell r="P267">
            <v>2311</v>
          </cell>
          <cell r="Q267">
            <v>2381</v>
          </cell>
        </row>
        <row r="268">
          <cell r="E268" t="str">
            <v>19MONTHLYMTEAMSTERS LOCAL UNION NUMBER 117</v>
          </cell>
          <cell r="F268" t="str">
            <v>19</v>
          </cell>
          <cell r="G268" t="str">
            <v>Monthly</v>
          </cell>
          <cell r="H268" t="str">
            <v>M</v>
          </cell>
          <cell r="I268">
            <v>0</v>
          </cell>
          <cell r="J268" t="str">
            <v>Teamsters Local Union Number 117</v>
          </cell>
          <cell r="K268">
            <v>2437</v>
          </cell>
          <cell r="L268">
            <v>2437</v>
          </cell>
          <cell r="M268">
            <v>2437</v>
          </cell>
          <cell r="N268">
            <v>2437</v>
          </cell>
          <cell r="O268">
            <v>2297</v>
          </cell>
          <cell r="P268">
            <v>2343</v>
          </cell>
          <cell r="Q268">
            <v>2414</v>
          </cell>
        </row>
        <row r="269">
          <cell r="E269" t="str">
            <v>19MONTHLYMWASHINGTON FEDERATION OF STATE EMPLOYEES</v>
          </cell>
          <cell r="F269" t="str">
            <v>19</v>
          </cell>
          <cell r="G269" t="str">
            <v>Monthly</v>
          </cell>
          <cell r="H269" t="str">
            <v>M</v>
          </cell>
          <cell r="I269">
            <v>0</v>
          </cell>
          <cell r="J269" t="str">
            <v>Washington Federation of State Employees</v>
          </cell>
          <cell r="K269">
            <v>2403</v>
          </cell>
          <cell r="L269">
            <v>2403</v>
          </cell>
          <cell r="M269">
            <v>2403</v>
          </cell>
          <cell r="N269">
            <v>2403</v>
          </cell>
          <cell r="O269">
            <v>2266</v>
          </cell>
          <cell r="P269">
            <v>2311</v>
          </cell>
          <cell r="Q269">
            <v>2381</v>
          </cell>
        </row>
        <row r="270">
          <cell r="E270" t="str">
            <v>19MONTHLYMWASHINGTON PUBLIC EMPLOYEES ASSOCIATION</v>
          </cell>
          <cell r="F270" t="str">
            <v>19</v>
          </cell>
          <cell r="G270" t="str">
            <v>Monthly</v>
          </cell>
          <cell r="H270" t="str">
            <v>M</v>
          </cell>
          <cell r="I270">
            <v>0</v>
          </cell>
          <cell r="J270" t="str">
            <v>Washington Public Employees Association</v>
          </cell>
          <cell r="K270">
            <v>2403</v>
          </cell>
          <cell r="L270">
            <v>2403</v>
          </cell>
          <cell r="M270">
            <v>2403</v>
          </cell>
          <cell r="N270">
            <v>2403</v>
          </cell>
          <cell r="O270">
            <v>2266</v>
          </cell>
          <cell r="P270">
            <v>2311</v>
          </cell>
          <cell r="Q270">
            <v>2381</v>
          </cell>
        </row>
        <row r="271">
          <cell r="E271" t="str">
            <v>20MONTHLYACOALITION</v>
          </cell>
          <cell r="F271" t="str">
            <v>20</v>
          </cell>
          <cell r="G271" t="str">
            <v>Monthly</v>
          </cell>
          <cell r="H271" t="str">
            <v>A</v>
          </cell>
          <cell r="I271">
            <v>0</v>
          </cell>
          <cell r="J271" t="str">
            <v>Coalition</v>
          </cell>
          <cell r="K271">
            <v>1876</v>
          </cell>
          <cell r="L271">
            <v>1876</v>
          </cell>
          <cell r="M271">
            <v>1876</v>
          </cell>
          <cell r="N271">
            <v>1876</v>
          </cell>
          <cell r="O271">
            <v>1769</v>
          </cell>
          <cell r="P271">
            <v>1804</v>
          </cell>
          <cell r="Q271">
            <v>1858</v>
          </cell>
        </row>
        <row r="272">
          <cell r="E272" t="str">
            <v>20MONTHLYANON-REPRESENTED STATE EMPLOYEES</v>
          </cell>
          <cell r="F272" t="str">
            <v>20</v>
          </cell>
          <cell r="G272" t="str">
            <v>Monthly</v>
          </cell>
          <cell r="H272" t="str">
            <v>A</v>
          </cell>
          <cell r="I272">
            <v>0</v>
          </cell>
          <cell r="J272" t="str">
            <v>Non-Represented State Employees</v>
          </cell>
          <cell r="K272">
            <v>1876</v>
          </cell>
          <cell r="L272">
            <v>1876</v>
          </cell>
          <cell r="M272">
            <v>1876</v>
          </cell>
          <cell r="N272">
            <v>1876</v>
          </cell>
          <cell r="O272">
            <v>1769</v>
          </cell>
          <cell r="P272">
            <v>1804</v>
          </cell>
          <cell r="Q272">
            <v>1858</v>
          </cell>
        </row>
        <row r="273">
          <cell r="E273" t="str">
            <v>20MONTHLYATEAMSTERS LOCAL UNION NUMBER 117</v>
          </cell>
          <cell r="F273" t="str">
            <v>20</v>
          </cell>
          <cell r="G273" t="str">
            <v>Monthly</v>
          </cell>
          <cell r="H273" t="str">
            <v>A</v>
          </cell>
          <cell r="I273">
            <v>0</v>
          </cell>
          <cell r="J273" t="str">
            <v>Teamsters Local Union Number 117</v>
          </cell>
          <cell r="K273">
            <v>1902</v>
          </cell>
          <cell r="L273">
            <v>1902</v>
          </cell>
          <cell r="M273">
            <v>1902</v>
          </cell>
          <cell r="N273">
            <v>1902</v>
          </cell>
          <cell r="O273">
            <v>1793</v>
          </cell>
          <cell r="P273">
            <v>1829</v>
          </cell>
          <cell r="Q273">
            <v>1884</v>
          </cell>
        </row>
        <row r="274">
          <cell r="E274" t="str">
            <v>20MONTHLYAWASHINGTON FEDERATION OF STATE EMPLOYEES</v>
          </cell>
          <cell r="F274" t="str">
            <v>20</v>
          </cell>
          <cell r="G274" t="str">
            <v>Monthly</v>
          </cell>
          <cell r="H274" t="str">
            <v>A</v>
          </cell>
          <cell r="I274">
            <v>0</v>
          </cell>
          <cell r="J274" t="str">
            <v>Washington Federation of State Employees</v>
          </cell>
          <cell r="K274">
            <v>1876</v>
          </cell>
          <cell r="L274">
            <v>1876</v>
          </cell>
          <cell r="M274">
            <v>1876</v>
          </cell>
          <cell r="N274">
            <v>1876</v>
          </cell>
          <cell r="O274">
            <v>1769</v>
          </cell>
          <cell r="P274">
            <v>1804</v>
          </cell>
          <cell r="Q274">
            <v>1858</v>
          </cell>
        </row>
        <row r="275">
          <cell r="E275" t="str">
            <v>20MONTHLYAWASHINGTON PUBLIC EMPLOYEES ASSOCIATION</v>
          </cell>
          <cell r="F275" t="str">
            <v>20</v>
          </cell>
          <cell r="G275" t="str">
            <v>Monthly</v>
          </cell>
          <cell r="H275" t="str">
            <v>A</v>
          </cell>
          <cell r="I275">
            <v>0</v>
          </cell>
          <cell r="J275" t="str">
            <v>Washington Public Employees Association</v>
          </cell>
          <cell r="K275">
            <v>1876</v>
          </cell>
          <cell r="L275">
            <v>1876</v>
          </cell>
          <cell r="M275">
            <v>1876</v>
          </cell>
          <cell r="N275">
            <v>1876</v>
          </cell>
          <cell r="O275">
            <v>1769</v>
          </cell>
          <cell r="P275">
            <v>1804</v>
          </cell>
          <cell r="Q275">
            <v>1858</v>
          </cell>
        </row>
        <row r="276">
          <cell r="E276" t="str">
            <v>20MONTHLYBCOALITION</v>
          </cell>
          <cell r="F276" t="str">
            <v>20</v>
          </cell>
          <cell r="G276" t="str">
            <v>Monthly</v>
          </cell>
          <cell r="H276" t="str">
            <v>B</v>
          </cell>
          <cell r="I276">
            <v>0</v>
          </cell>
          <cell r="J276" t="str">
            <v>Coalition</v>
          </cell>
          <cell r="K276">
            <v>1918</v>
          </cell>
          <cell r="L276">
            <v>1918</v>
          </cell>
          <cell r="M276">
            <v>1918</v>
          </cell>
          <cell r="N276">
            <v>1918</v>
          </cell>
          <cell r="O276">
            <v>1808</v>
          </cell>
          <cell r="P276">
            <v>1844</v>
          </cell>
          <cell r="Q276">
            <v>1900</v>
          </cell>
        </row>
        <row r="277">
          <cell r="E277" t="str">
            <v>20MONTHLYBNON-REPRESENTED STATE EMPLOYEES</v>
          </cell>
          <cell r="F277" t="str">
            <v>20</v>
          </cell>
          <cell r="G277" t="str">
            <v>Monthly</v>
          </cell>
          <cell r="H277" t="str">
            <v>B</v>
          </cell>
          <cell r="I277">
            <v>0</v>
          </cell>
          <cell r="J277" t="str">
            <v>Non-Represented State Employees</v>
          </cell>
          <cell r="K277">
            <v>1918</v>
          </cell>
          <cell r="L277">
            <v>1918</v>
          </cell>
          <cell r="M277">
            <v>1918</v>
          </cell>
          <cell r="N277">
            <v>1918</v>
          </cell>
          <cell r="O277">
            <v>1808</v>
          </cell>
          <cell r="P277">
            <v>1844</v>
          </cell>
          <cell r="Q277">
            <v>1900</v>
          </cell>
        </row>
        <row r="278">
          <cell r="E278" t="str">
            <v>20MONTHLYBTEAMSTERS LOCAL UNION NUMBER 117</v>
          </cell>
          <cell r="F278" t="str">
            <v>20</v>
          </cell>
          <cell r="G278" t="str">
            <v>Monthly</v>
          </cell>
          <cell r="H278" t="str">
            <v>B</v>
          </cell>
          <cell r="I278">
            <v>0</v>
          </cell>
          <cell r="J278" t="str">
            <v>Teamsters Local Union Number 117</v>
          </cell>
          <cell r="K278">
            <v>1942</v>
          </cell>
          <cell r="L278">
            <v>1942</v>
          </cell>
          <cell r="M278">
            <v>1942</v>
          </cell>
          <cell r="N278">
            <v>1942</v>
          </cell>
          <cell r="O278">
            <v>1830</v>
          </cell>
          <cell r="P278">
            <v>1867</v>
          </cell>
          <cell r="Q278">
            <v>1923</v>
          </cell>
        </row>
        <row r="279">
          <cell r="E279" t="str">
            <v>20MONTHLYBWASHINGTON FEDERATION OF STATE EMPLOYEES</v>
          </cell>
          <cell r="F279" t="str">
            <v>20</v>
          </cell>
          <cell r="G279" t="str">
            <v>Monthly</v>
          </cell>
          <cell r="H279" t="str">
            <v>B</v>
          </cell>
          <cell r="I279">
            <v>0</v>
          </cell>
          <cell r="J279" t="str">
            <v>Washington Federation of State Employees</v>
          </cell>
          <cell r="K279">
            <v>1918</v>
          </cell>
          <cell r="L279">
            <v>1918</v>
          </cell>
          <cell r="M279">
            <v>1918</v>
          </cell>
          <cell r="N279">
            <v>1918</v>
          </cell>
          <cell r="O279">
            <v>1808</v>
          </cell>
          <cell r="P279">
            <v>1844</v>
          </cell>
          <cell r="Q279">
            <v>1900</v>
          </cell>
        </row>
        <row r="280">
          <cell r="E280" t="str">
            <v>20MONTHLYBWASHINGTON PUBLIC EMPLOYEES ASSOCIATION</v>
          </cell>
          <cell r="F280" t="str">
            <v>20</v>
          </cell>
          <cell r="G280" t="str">
            <v>Monthly</v>
          </cell>
          <cell r="H280" t="str">
            <v>B</v>
          </cell>
          <cell r="I280">
            <v>0</v>
          </cell>
          <cell r="J280" t="str">
            <v>Washington Public Employees Association</v>
          </cell>
          <cell r="K280">
            <v>1918</v>
          </cell>
          <cell r="L280">
            <v>1918</v>
          </cell>
          <cell r="M280">
            <v>1918</v>
          </cell>
          <cell r="N280">
            <v>1918</v>
          </cell>
          <cell r="O280">
            <v>1808</v>
          </cell>
          <cell r="P280">
            <v>1844</v>
          </cell>
          <cell r="Q280">
            <v>1900</v>
          </cell>
        </row>
        <row r="281">
          <cell r="E281" t="str">
            <v>20MONTHLYCCOALITION</v>
          </cell>
          <cell r="F281" t="str">
            <v>20</v>
          </cell>
          <cell r="G281" t="str">
            <v>Monthly</v>
          </cell>
          <cell r="H281" t="str">
            <v>C</v>
          </cell>
          <cell r="I281">
            <v>0</v>
          </cell>
          <cell r="J281" t="str">
            <v>Coalition</v>
          </cell>
          <cell r="K281">
            <v>1961</v>
          </cell>
          <cell r="L281">
            <v>1961</v>
          </cell>
          <cell r="M281">
            <v>1961</v>
          </cell>
          <cell r="N281">
            <v>1961</v>
          </cell>
          <cell r="O281">
            <v>1849</v>
          </cell>
          <cell r="P281">
            <v>1886</v>
          </cell>
          <cell r="Q281">
            <v>1943</v>
          </cell>
        </row>
        <row r="282">
          <cell r="E282" t="str">
            <v>20MONTHLYCNON-REPRESENTED STATE EMPLOYEES</v>
          </cell>
          <cell r="F282" t="str">
            <v>20</v>
          </cell>
          <cell r="G282" t="str">
            <v>Monthly</v>
          </cell>
          <cell r="H282" t="str">
            <v>C</v>
          </cell>
          <cell r="I282">
            <v>0</v>
          </cell>
          <cell r="J282" t="str">
            <v>Non-Represented State Employees</v>
          </cell>
          <cell r="K282">
            <v>1961</v>
          </cell>
          <cell r="L282">
            <v>1961</v>
          </cell>
          <cell r="M282">
            <v>1961</v>
          </cell>
          <cell r="N282">
            <v>1961</v>
          </cell>
          <cell r="O282">
            <v>1849</v>
          </cell>
          <cell r="P282">
            <v>1886</v>
          </cell>
          <cell r="Q282">
            <v>1943</v>
          </cell>
        </row>
        <row r="283">
          <cell r="E283" t="str">
            <v>20MONTHLYCTEAMSTERS LOCAL UNION NUMBER 117</v>
          </cell>
          <cell r="F283" t="str">
            <v>20</v>
          </cell>
          <cell r="G283" t="str">
            <v>Monthly</v>
          </cell>
          <cell r="H283" t="str">
            <v>C</v>
          </cell>
          <cell r="I283">
            <v>0</v>
          </cell>
          <cell r="J283" t="str">
            <v>Teamsters Local Union Number 117</v>
          </cell>
          <cell r="K283">
            <v>1985</v>
          </cell>
          <cell r="L283">
            <v>1985</v>
          </cell>
          <cell r="M283">
            <v>1985</v>
          </cell>
          <cell r="N283">
            <v>1985</v>
          </cell>
          <cell r="O283">
            <v>1872</v>
          </cell>
          <cell r="P283">
            <v>1909</v>
          </cell>
          <cell r="Q283">
            <v>1967</v>
          </cell>
        </row>
        <row r="284">
          <cell r="E284" t="str">
            <v>20MONTHLYCWASHINGTON FEDERATION OF STATE EMPLOYEES</v>
          </cell>
          <cell r="F284" t="str">
            <v>20</v>
          </cell>
          <cell r="G284" t="str">
            <v>Monthly</v>
          </cell>
          <cell r="H284" t="str">
            <v>C</v>
          </cell>
          <cell r="I284">
            <v>0</v>
          </cell>
          <cell r="J284" t="str">
            <v>Washington Federation of State Employees</v>
          </cell>
          <cell r="K284">
            <v>1961</v>
          </cell>
          <cell r="L284">
            <v>1961</v>
          </cell>
          <cell r="M284">
            <v>1961</v>
          </cell>
          <cell r="N284">
            <v>1961</v>
          </cell>
          <cell r="O284">
            <v>1849</v>
          </cell>
          <cell r="P284">
            <v>1886</v>
          </cell>
          <cell r="Q284">
            <v>1943</v>
          </cell>
        </row>
        <row r="285">
          <cell r="E285" t="str">
            <v>20MONTHLYCWASHINGTON PUBLIC EMPLOYEES ASSOCIATION</v>
          </cell>
          <cell r="F285" t="str">
            <v>20</v>
          </cell>
          <cell r="G285" t="str">
            <v>Monthly</v>
          </cell>
          <cell r="H285" t="str">
            <v>C</v>
          </cell>
          <cell r="I285">
            <v>0</v>
          </cell>
          <cell r="J285" t="str">
            <v>Washington Public Employees Association</v>
          </cell>
          <cell r="K285">
            <v>1961</v>
          </cell>
          <cell r="L285">
            <v>1961</v>
          </cell>
          <cell r="M285">
            <v>1961</v>
          </cell>
          <cell r="N285">
            <v>1961</v>
          </cell>
          <cell r="O285">
            <v>1849</v>
          </cell>
          <cell r="P285">
            <v>1886</v>
          </cell>
          <cell r="Q285">
            <v>1943</v>
          </cell>
        </row>
        <row r="286">
          <cell r="E286" t="str">
            <v>20MONTHLYDCOALITION</v>
          </cell>
          <cell r="F286" t="str">
            <v>20</v>
          </cell>
          <cell r="G286" t="str">
            <v>Monthly</v>
          </cell>
          <cell r="H286" t="str">
            <v>D</v>
          </cell>
          <cell r="I286">
            <v>0</v>
          </cell>
          <cell r="J286" t="str">
            <v>Coalition</v>
          </cell>
          <cell r="K286">
            <v>2005</v>
          </cell>
          <cell r="L286">
            <v>2005</v>
          </cell>
          <cell r="M286">
            <v>2005</v>
          </cell>
          <cell r="N286">
            <v>2005</v>
          </cell>
          <cell r="O286">
            <v>1890</v>
          </cell>
          <cell r="P286">
            <v>1928</v>
          </cell>
          <cell r="Q286">
            <v>1986</v>
          </cell>
        </row>
        <row r="287">
          <cell r="E287" t="str">
            <v>20MONTHLYDNON-REPRESENTED STATE EMPLOYEES</v>
          </cell>
          <cell r="F287" t="str">
            <v>20</v>
          </cell>
          <cell r="G287" t="str">
            <v>Monthly</v>
          </cell>
          <cell r="H287" t="str">
            <v>D</v>
          </cell>
          <cell r="I287">
            <v>0</v>
          </cell>
          <cell r="J287" t="str">
            <v>Non-Represented State Employees</v>
          </cell>
          <cell r="K287">
            <v>2005</v>
          </cell>
          <cell r="L287">
            <v>2005</v>
          </cell>
          <cell r="M287">
            <v>2005</v>
          </cell>
          <cell r="N287">
            <v>2005</v>
          </cell>
          <cell r="O287">
            <v>1890</v>
          </cell>
          <cell r="P287">
            <v>1928</v>
          </cell>
          <cell r="Q287">
            <v>1986</v>
          </cell>
        </row>
        <row r="288">
          <cell r="E288" t="str">
            <v>20MONTHLYDTEAMSTERS LOCAL UNION NUMBER 117</v>
          </cell>
          <cell r="F288" t="str">
            <v>20</v>
          </cell>
          <cell r="G288" t="str">
            <v>Monthly</v>
          </cell>
          <cell r="H288" t="str">
            <v>D</v>
          </cell>
          <cell r="I288">
            <v>0</v>
          </cell>
          <cell r="J288" t="str">
            <v>Teamsters Local Union Number 117</v>
          </cell>
          <cell r="K288">
            <v>2032</v>
          </cell>
          <cell r="L288">
            <v>2032</v>
          </cell>
          <cell r="M288">
            <v>2032</v>
          </cell>
          <cell r="N288">
            <v>2032</v>
          </cell>
          <cell r="O288">
            <v>1916</v>
          </cell>
          <cell r="P288">
            <v>1954</v>
          </cell>
          <cell r="Q288">
            <v>2013</v>
          </cell>
        </row>
        <row r="289">
          <cell r="E289" t="str">
            <v>20MONTHLYDWASHINGTON FEDERATION OF STATE EMPLOYEES</v>
          </cell>
          <cell r="F289" t="str">
            <v>20</v>
          </cell>
          <cell r="G289" t="str">
            <v>Monthly</v>
          </cell>
          <cell r="H289" t="str">
            <v>D</v>
          </cell>
          <cell r="I289">
            <v>0</v>
          </cell>
          <cell r="J289" t="str">
            <v>Washington Federation of State Employees</v>
          </cell>
          <cell r="K289">
            <v>2005</v>
          </cell>
          <cell r="L289">
            <v>2005</v>
          </cell>
          <cell r="M289">
            <v>2005</v>
          </cell>
          <cell r="N289">
            <v>2005</v>
          </cell>
          <cell r="O289">
            <v>1890</v>
          </cell>
          <cell r="P289">
            <v>1928</v>
          </cell>
          <cell r="Q289">
            <v>1986</v>
          </cell>
        </row>
        <row r="290">
          <cell r="E290" t="str">
            <v>20MONTHLYDWASHINGTON PUBLIC EMPLOYEES ASSOCIATION</v>
          </cell>
          <cell r="F290" t="str">
            <v>20</v>
          </cell>
          <cell r="G290" t="str">
            <v>Monthly</v>
          </cell>
          <cell r="H290" t="str">
            <v>D</v>
          </cell>
          <cell r="I290">
            <v>0</v>
          </cell>
          <cell r="J290" t="str">
            <v>Washington Public Employees Association</v>
          </cell>
          <cell r="K290">
            <v>2005</v>
          </cell>
          <cell r="L290">
            <v>2005</v>
          </cell>
          <cell r="M290">
            <v>2005</v>
          </cell>
          <cell r="N290">
            <v>2005</v>
          </cell>
          <cell r="O290">
            <v>1890</v>
          </cell>
          <cell r="P290">
            <v>1928</v>
          </cell>
          <cell r="Q290">
            <v>1986</v>
          </cell>
        </row>
        <row r="291">
          <cell r="E291" t="str">
            <v>20MONTHLYECOALITION</v>
          </cell>
          <cell r="F291" t="str">
            <v>20</v>
          </cell>
          <cell r="G291" t="str">
            <v>Monthly</v>
          </cell>
          <cell r="H291" t="str">
            <v>E</v>
          </cell>
          <cell r="I291">
            <v>0</v>
          </cell>
          <cell r="J291" t="str">
            <v>Coalition</v>
          </cell>
          <cell r="K291">
            <v>2053</v>
          </cell>
          <cell r="L291">
            <v>2053</v>
          </cell>
          <cell r="M291">
            <v>2053</v>
          </cell>
          <cell r="N291">
            <v>2053</v>
          </cell>
          <cell r="O291">
            <v>1935</v>
          </cell>
          <cell r="P291">
            <v>1974</v>
          </cell>
          <cell r="Q291">
            <v>2034</v>
          </cell>
        </row>
        <row r="292">
          <cell r="E292" t="str">
            <v>20MONTHLYENON-REPRESENTED STATE EMPLOYEES</v>
          </cell>
          <cell r="F292" t="str">
            <v>20</v>
          </cell>
          <cell r="G292" t="str">
            <v>Monthly</v>
          </cell>
          <cell r="H292" t="str">
            <v>E</v>
          </cell>
          <cell r="I292">
            <v>0</v>
          </cell>
          <cell r="J292" t="str">
            <v>Non-Represented State Employees</v>
          </cell>
          <cell r="K292">
            <v>2053</v>
          </cell>
          <cell r="L292">
            <v>2053</v>
          </cell>
          <cell r="M292">
            <v>2053</v>
          </cell>
          <cell r="N292">
            <v>2053</v>
          </cell>
          <cell r="O292">
            <v>1935</v>
          </cell>
          <cell r="P292">
            <v>1974</v>
          </cell>
          <cell r="Q292">
            <v>2034</v>
          </cell>
        </row>
        <row r="293">
          <cell r="E293" t="str">
            <v>20MONTHLYETEAMSTERS LOCAL UNION NUMBER 117</v>
          </cell>
          <cell r="F293" t="str">
            <v>20</v>
          </cell>
          <cell r="G293" t="str">
            <v>Monthly</v>
          </cell>
          <cell r="H293" t="str">
            <v>E</v>
          </cell>
          <cell r="I293">
            <v>0</v>
          </cell>
          <cell r="J293" t="str">
            <v>Teamsters Local Union Number 117</v>
          </cell>
          <cell r="K293">
            <v>2080</v>
          </cell>
          <cell r="L293">
            <v>2080</v>
          </cell>
          <cell r="M293">
            <v>2080</v>
          </cell>
          <cell r="N293">
            <v>2080</v>
          </cell>
          <cell r="O293">
            <v>1961</v>
          </cell>
          <cell r="P293">
            <v>2000</v>
          </cell>
          <cell r="Q293">
            <v>2060</v>
          </cell>
        </row>
        <row r="294">
          <cell r="E294" t="str">
            <v>20MONTHLYEWASHINGTON FEDERATION OF STATE EMPLOYEES</v>
          </cell>
          <cell r="F294" t="str">
            <v>20</v>
          </cell>
          <cell r="G294" t="str">
            <v>Monthly</v>
          </cell>
          <cell r="H294" t="str">
            <v>E</v>
          </cell>
          <cell r="I294">
            <v>0</v>
          </cell>
          <cell r="J294" t="str">
            <v>Washington Federation of State Employees</v>
          </cell>
          <cell r="K294">
            <v>2053</v>
          </cell>
          <cell r="L294">
            <v>2053</v>
          </cell>
          <cell r="M294">
            <v>2053</v>
          </cell>
          <cell r="N294">
            <v>2053</v>
          </cell>
          <cell r="O294">
            <v>1935</v>
          </cell>
          <cell r="P294">
            <v>1974</v>
          </cell>
          <cell r="Q294">
            <v>2034</v>
          </cell>
        </row>
        <row r="295">
          <cell r="E295" t="str">
            <v>20MONTHLYEWASHINGTON PUBLIC EMPLOYEES ASSOCIATION</v>
          </cell>
          <cell r="F295" t="str">
            <v>20</v>
          </cell>
          <cell r="G295" t="str">
            <v>Monthly</v>
          </cell>
          <cell r="H295" t="str">
            <v>E</v>
          </cell>
          <cell r="I295">
            <v>0</v>
          </cell>
          <cell r="J295" t="str">
            <v>Washington Public Employees Association</v>
          </cell>
          <cell r="K295">
            <v>2053</v>
          </cell>
          <cell r="L295">
            <v>2053</v>
          </cell>
          <cell r="M295">
            <v>2053</v>
          </cell>
          <cell r="N295">
            <v>2053</v>
          </cell>
          <cell r="O295">
            <v>1935</v>
          </cell>
          <cell r="P295">
            <v>1974</v>
          </cell>
          <cell r="Q295">
            <v>2034</v>
          </cell>
        </row>
        <row r="296">
          <cell r="E296" t="str">
            <v>20MONTHLYFCOALITION</v>
          </cell>
          <cell r="F296" t="str">
            <v>20</v>
          </cell>
          <cell r="G296" t="str">
            <v>Monthly</v>
          </cell>
          <cell r="H296" t="str">
            <v>F</v>
          </cell>
          <cell r="I296">
            <v>0</v>
          </cell>
          <cell r="J296" t="str">
            <v>Coalition</v>
          </cell>
          <cell r="K296">
            <v>2098</v>
          </cell>
          <cell r="L296">
            <v>2098</v>
          </cell>
          <cell r="M296">
            <v>2098</v>
          </cell>
          <cell r="N296">
            <v>2098</v>
          </cell>
          <cell r="O296">
            <v>1977</v>
          </cell>
          <cell r="P296">
            <v>2017</v>
          </cell>
          <cell r="Q296">
            <v>2078</v>
          </cell>
        </row>
        <row r="297">
          <cell r="E297" t="str">
            <v>20MONTHLYFNON-REPRESENTED STATE EMPLOYEES</v>
          </cell>
          <cell r="F297" t="str">
            <v>20</v>
          </cell>
          <cell r="G297" t="str">
            <v>Monthly</v>
          </cell>
          <cell r="H297" t="str">
            <v>F</v>
          </cell>
          <cell r="I297">
            <v>0</v>
          </cell>
          <cell r="J297" t="str">
            <v>Non-Represented State Employees</v>
          </cell>
          <cell r="K297">
            <v>2098</v>
          </cell>
          <cell r="L297">
            <v>2098</v>
          </cell>
          <cell r="M297">
            <v>2098</v>
          </cell>
          <cell r="N297">
            <v>2098</v>
          </cell>
          <cell r="O297">
            <v>1977</v>
          </cell>
          <cell r="P297">
            <v>2017</v>
          </cell>
          <cell r="Q297">
            <v>2078</v>
          </cell>
        </row>
        <row r="298">
          <cell r="E298" t="str">
            <v>20MONTHLYFTEAMSTERS LOCAL UNION NUMBER 117</v>
          </cell>
          <cell r="F298" t="str">
            <v>20</v>
          </cell>
          <cell r="G298" t="str">
            <v>Monthly</v>
          </cell>
          <cell r="H298" t="str">
            <v>F</v>
          </cell>
          <cell r="I298">
            <v>0</v>
          </cell>
          <cell r="J298" t="str">
            <v>Teamsters Local Union Number 117</v>
          </cell>
          <cell r="K298">
            <v>2123</v>
          </cell>
          <cell r="L298">
            <v>2123</v>
          </cell>
          <cell r="M298">
            <v>2123</v>
          </cell>
          <cell r="N298">
            <v>2123</v>
          </cell>
          <cell r="O298">
            <v>2001</v>
          </cell>
          <cell r="P298">
            <v>2041</v>
          </cell>
          <cell r="Q298">
            <v>2103</v>
          </cell>
        </row>
        <row r="299">
          <cell r="E299" t="str">
            <v>20MONTHLYFWASHINGTON FEDERATION OF STATE EMPLOYEES</v>
          </cell>
          <cell r="F299" t="str">
            <v>20</v>
          </cell>
          <cell r="G299" t="str">
            <v>Monthly</v>
          </cell>
          <cell r="H299" t="str">
            <v>F</v>
          </cell>
          <cell r="I299">
            <v>0</v>
          </cell>
          <cell r="J299" t="str">
            <v>Washington Federation of State Employees</v>
          </cell>
          <cell r="K299">
            <v>2098</v>
          </cell>
          <cell r="L299">
            <v>2098</v>
          </cell>
          <cell r="M299">
            <v>2098</v>
          </cell>
          <cell r="N299">
            <v>2098</v>
          </cell>
          <cell r="O299">
            <v>1977</v>
          </cell>
          <cell r="P299">
            <v>2017</v>
          </cell>
          <cell r="Q299">
            <v>2078</v>
          </cell>
        </row>
        <row r="300">
          <cell r="E300" t="str">
            <v>20MONTHLYFWASHINGTON PUBLIC EMPLOYEES ASSOCIATION</v>
          </cell>
          <cell r="F300" t="str">
            <v>20</v>
          </cell>
          <cell r="G300" t="str">
            <v>Monthly</v>
          </cell>
          <cell r="H300" t="str">
            <v>F</v>
          </cell>
          <cell r="I300">
            <v>0</v>
          </cell>
          <cell r="J300" t="str">
            <v>Washington Public Employees Association</v>
          </cell>
          <cell r="K300">
            <v>2098</v>
          </cell>
          <cell r="L300">
            <v>2098</v>
          </cell>
          <cell r="M300">
            <v>2098</v>
          </cell>
          <cell r="N300">
            <v>2098</v>
          </cell>
          <cell r="O300">
            <v>1977</v>
          </cell>
          <cell r="P300">
            <v>2017</v>
          </cell>
          <cell r="Q300">
            <v>2078</v>
          </cell>
        </row>
        <row r="301">
          <cell r="E301" t="str">
            <v>20MONTHLYGCOALITION</v>
          </cell>
          <cell r="F301" t="str">
            <v>20</v>
          </cell>
          <cell r="G301" t="str">
            <v>Monthly</v>
          </cell>
          <cell r="H301" t="str">
            <v>G</v>
          </cell>
          <cell r="I301">
            <v>0</v>
          </cell>
          <cell r="J301" t="str">
            <v>Coalition</v>
          </cell>
          <cell r="K301">
            <v>2146</v>
          </cell>
          <cell r="L301">
            <v>2146</v>
          </cell>
          <cell r="M301">
            <v>2146</v>
          </cell>
          <cell r="N301">
            <v>2146</v>
          </cell>
          <cell r="O301">
            <v>2023</v>
          </cell>
          <cell r="P301">
            <v>2063</v>
          </cell>
          <cell r="Q301">
            <v>2125</v>
          </cell>
        </row>
        <row r="302">
          <cell r="E302" t="str">
            <v>20MONTHLYGNON-REPRESENTED STATE EMPLOYEES</v>
          </cell>
          <cell r="F302" t="str">
            <v>20</v>
          </cell>
          <cell r="G302" t="str">
            <v>Monthly</v>
          </cell>
          <cell r="H302" t="str">
            <v>G</v>
          </cell>
          <cell r="I302">
            <v>0</v>
          </cell>
          <cell r="J302" t="str">
            <v>Non-Represented State Employees</v>
          </cell>
          <cell r="K302">
            <v>2146</v>
          </cell>
          <cell r="L302">
            <v>2146</v>
          </cell>
          <cell r="M302">
            <v>2146</v>
          </cell>
          <cell r="N302">
            <v>2146</v>
          </cell>
          <cell r="O302">
            <v>2023</v>
          </cell>
          <cell r="P302">
            <v>2063</v>
          </cell>
          <cell r="Q302">
            <v>2125</v>
          </cell>
        </row>
        <row r="303">
          <cell r="E303" t="str">
            <v>20MONTHLYGTEAMSTERS LOCAL UNION NUMBER 117</v>
          </cell>
          <cell r="F303" t="str">
            <v>20</v>
          </cell>
          <cell r="G303" t="str">
            <v>Monthly</v>
          </cell>
          <cell r="H303" t="str">
            <v>G</v>
          </cell>
          <cell r="I303">
            <v>0</v>
          </cell>
          <cell r="J303" t="str">
            <v>Teamsters Local Union Number 117</v>
          </cell>
          <cell r="K303">
            <v>2172</v>
          </cell>
          <cell r="L303">
            <v>2172</v>
          </cell>
          <cell r="M303">
            <v>2172</v>
          </cell>
          <cell r="N303">
            <v>2172</v>
          </cell>
          <cell r="O303">
            <v>2047</v>
          </cell>
          <cell r="P303">
            <v>2088</v>
          </cell>
          <cell r="Q303">
            <v>2151</v>
          </cell>
        </row>
        <row r="304">
          <cell r="E304" t="str">
            <v>20MONTHLYGWASHINGTON FEDERATION OF STATE EMPLOYEES</v>
          </cell>
          <cell r="F304" t="str">
            <v>20</v>
          </cell>
          <cell r="G304" t="str">
            <v>Monthly</v>
          </cell>
          <cell r="H304" t="str">
            <v>G</v>
          </cell>
          <cell r="I304">
            <v>0</v>
          </cell>
          <cell r="J304" t="str">
            <v>Washington Federation of State Employees</v>
          </cell>
          <cell r="K304">
            <v>2146</v>
          </cell>
          <cell r="L304">
            <v>2146</v>
          </cell>
          <cell r="M304">
            <v>2146</v>
          </cell>
          <cell r="N304">
            <v>2146</v>
          </cell>
          <cell r="O304">
            <v>2023</v>
          </cell>
          <cell r="P304">
            <v>2063</v>
          </cell>
          <cell r="Q304">
            <v>2125</v>
          </cell>
        </row>
        <row r="305">
          <cell r="E305" t="str">
            <v>20MONTHLYGWASHINGTON PUBLIC EMPLOYEES ASSOCIATION</v>
          </cell>
          <cell r="F305" t="str">
            <v>20</v>
          </cell>
          <cell r="G305" t="str">
            <v>Monthly</v>
          </cell>
          <cell r="H305" t="str">
            <v>G</v>
          </cell>
          <cell r="I305">
            <v>0</v>
          </cell>
          <cell r="J305" t="str">
            <v>Washington Public Employees Association</v>
          </cell>
          <cell r="K305">
            <v>2146</v>
          </cell>
          <cell r="L305">
            <v>2146</v>
          </cell>
          <cell r="M305">
            <v>2146</v>
          </cell>
          <cell r="N305">
            <v>2146</v>
          </cell>
          <cell r="O305">
            <v>2023</v>
          </cell>
          <cell r="P305">
            <v>2063</v>
          </cell>
          <cell r="Q305">
            <v>2125</v>
          </cell>
        </row>
        <row r="306">
          <cell r="E306" t="str">
            <v>20MONTHLYHCOALITION</v>
          </cell>
          <cell r="F306" t="str">
            <v>20</v>
          </cell>
          <cell r="G306" t="str">
            <v>Monthly</v>
          </cell>
          <cell r="H306" t="str">
            <v>H</v>
          </cell>
          <cell r="I306">
            <v>0</v>
          </cell>
          <cell r="J306" t="str">
            <v>Coalition</v>
          </cell>
          <cell r="K306">
            <v>2196</v>
          </cell>
          <cell r="L306">
            <v>2196</v>
          </cell>
          <cell r="M306">
            <v>2196</v>
          </cell>
          <cell r="N306">
            <v>2196</v>
          </cell>
          <cell r="O306">
            <v>2071</v>
          </cell>
          <cell r="P306">
            <v>2112</v>
          </cell>
          <cell r="Q306">
            <v>2176</v>
          </cell>
        </row>
        <row r="307">
          <cell r="E307" t="str">
            <v>20MONTHLYHNON-REPRESENTED STATE EMPLOYEES</v>
          </cell>
          <cell r="F307" t="str">
            <v>20</v>
          </cell>
          <cell r="G307" t="str">
            <v>Monthly</v>
          </cell>
          <cell r="H307" t="str">
            <v>H</v>
          </cell>
          <cell r="I307">
            <v>0</v>
          </cell>
          <cell r="J307" t="str">
            <v>Non-Represented State Employees</v>
          </cell>
          <cell r="K307">
            <v>2196</v>
          </cell>
          <cell r="L307">
            <v>2196</v>
          </cell>
          <cell r="M307">
            <v>2196</v>
          </cell>
          <cell r="N307">
            <v>2196</v>
          </cell>
          <cell r="O307">
            <v>2071</v>
          </cell>
          <cell r="P307">
            <v>2112</v>
          </cell>
          <cell r="Q307">
            <v>2176</v>
          </cell>
        </row>
        <row r="308">
          <cell r="E308" t="str">
            <v>20MONTHLYHTEAMSTERS LOCAL UNION NUMBER 117</v>
          </cell>
          <cell r="F308" t="str">
            <v>20</v>
          </cell>
          <cell r="G308" t="str">
            <v>Monthly</v>
          </cell>
          <cell r="H308" t="str">
            <v>H</v>
          </cell>
          <cell r="I308">
            <v>0</v>
          </cell>
          <cell r="J308" t="str">
            <v>Teamsters Local Union Number 117</v>
          </cell>
          <cell r="K308">
            <v>2225</v>
          </cell>
          <cell r="L308">
            <v>2225</v>
          </cell>
          <cell r="M308">
            <v>2225</v>
          </cell>
          <cell r="N308">
            <v>2225</v>
          </cell>
          <cell r="O308">
            <v>2097</v>
          </cell>
          <cell r="P308">
            <v>2139</v>
          </cell>
          <cell r="Q308">
            <v>2204</v>
          </cell>
        </row>
        <row r="309">
          <cell r="E309" t="str">
            <v>20MONTHLYHWASHINGTON FEDERATION OF STATE EMPLOYEES</v>
          </cell>
          <cell r="F309" t="str">
            <v>20</v>
          </cell>
          <cell r="G309" t="str">
            <v>Monthly</v>
          </cell>
          <cell r="H309" t="str">
            <v>H</v>
          </cell>
          <cell r="I309">
            <v>0</v>
          </cell>
          <cell r="J309" t="str">
            <v>Washington Federation of State Employees</v>
          </cell>
          <cell r="K309">
            <v>2196</v>
          </cell>
          <cell r="L309">
            <v>2196</v>
          </cell>
          <cell r="M309">
            <v>2196</v>
          </cell>
          <cell r="N309">
            <v>2196</v>
          </cell>
          <cell r="O309">
            <v>2071</v>
          </cell>
          <cell r="P309">
            <v>2112</v>
          </cell>
          <cell r="Q309">
            <v>2176</v>
          </cell>
        </row>
        <row r="310">
          <cell r="E310" t="str">
            <v>20MONTHLYHWASHINGTON PUBLIC EMPLOYEES ASSOCIATION</v>
          </cell>
          <cell r="F310" t="str">
            <v>20</v>
          </cell>
          <cell r="G310" t="str">
            <v>Monthly</v>
          </cell>
          <cell r="H310" t="str">
            <v>H</v>
          </cell>
          <cell r="I310">
            <v>0</v>
          </cell>
          <cell r="J310" t="str">
            <v>Washington Public Employees Association</v>
          </cell>
          <cell r="K310">
            <v>2196</v>
          </cell>
          <cell r="L310">
            <v>2196</v>
          </cell>
          <cell r="M310">
            <v>2196</v>
          </cell>
          <cell r="N310">
            <v>2196</v>
          </cell>
          <cell r="O310">
            <v>2071</v>
          </cell>
          <cell r="P310">
            <v>2112</v>
          </cell>
          <cell r="Q310">
            <v>2176</v>
          </cell>
        </row>
        <row r="311">
          <cell r="E311" t="str">
            <v>20MONTHLYICOALITION</v>
          </cell>
          <cell r="F311" t="str">
            <v>20</v>
          </cell>
          <cell r="G311" t="str">
            <v>Monthly</v>
          </cell>
          <cell r="H311" t="str">
            <v>I</v>
          </cell>
          <cell r="I311">
            <v>0</v>
          </cell>
          <cell r="J311" t="str">
            <v>Coalition</v>
          </cell>
          <cell r="K311">
            <v>2241</v>
          </cell>
          <cell r="L311">
            <v>2241</v>
          </cell>
          <cell r="M311">
            <v>2241</v>
          </cell>
          <cell r="N311">
            <v>2241</v>
          </cell>
          <cell r="O311">
            <v>2113</v>
          </cell>
          <cell r="P311">
            <v>2155</v>
          </cell>
          <cell r="Q311">
            <v>2220</v>
          </cell>
        </row>
        <row r="312">
          <cell r="E312" t="str">
            <v>20MONTHLYINON-REPRESENTED STATE EMPLOYEES</v>
          </cell>
          <cell r="F312" t="str">
            <v>20</v>
          </cell>
          <cell r="G312" t="str">
            <v>Monthly</v>
          </cell>
          <cell r="H312" t="str">
            <v>I</v>
          </cell>
          <cell r="I312">
            <v>0</v>
          </cell>
          <cell r="J312" t="str">
            <v>Non-Represented State Employees</v>
          </cell>
          <cell r="K312">
            <v>2241</v>
          </cell>
          <cell r="L312">
            <v>2241</v>
          </cell>
          <cell r="M312">
            <v>2241</v>
          </cell>
          <cell r="N312">
            <v>2241</v>
          </cell>
          <cell r="O312">
            <v>2113</v>
          </cell>
          <cell r="P312">
            <v>2155</v>
          </cell>
          <cell r="Q312">
            <v>2220</v>
          </cell>
        </row>
        <row r="313">
          <cell r="E313" t="str">
            <v>20MONTHLYITEAMSTERS LOCAL UNION NUMBER 117</v>
          </cell>
          <cell r="F313" t="str">
            <v>20</v>
          </cell>
          <cell r="G313" t="str">
            <v>Monthly</v>
          </cell>
          <cell r="H313" t="str">
            <v>I</v>
          </cell>
          <cell r="I313">
            <v>0</v>
          </cell>
          <cell r="J313" t="str">
            <v>Teamsters Local Union Number 117</v>
          </cell>
          <cell r="K313">
            <v>2271</v>
          </cell>
          <cell r="L313">
            <v>2271</v>
          </cell>
          <cell r="M313">
            <v>2271</v>
          </cell>
          <cell r="N313">
            <v>2271</v>
          </cell>
          <cell r="O313">
            <v>2141</v>
          </cell>
          <cell r="P313">
            <v>2184</v>
          </cell>
          <cell r="Q313">
            <v>2250</v>
          </cell>
        </row>
        <row r="314">
          <cell r="E314" t="str">
            <v>20MONTHLYIWASHINGTON FEDERATION OF STATE EMPLOYEES</v>
          </cell>
          <cell r="F314" t="str">
            <v>20</v>
          </cell>
          <cell r="G314" t="str">
            <v>Monthly</v>
          </cell>
          <cell r="H314" t="str">
            <v>I</v>
          </cell>
          <cell r="I314">
            <v>0</v>
          </cell>
          <cell r="J314" t="str">
            <v>Washington Federation of State Employees</v>
          </cell>
          <cell r="K314">
            <v>2241</v>
          </cell>
          <cell r="L314">
            <v>2241</v>
          </cell>
          <cell r="M314">
            <v>2241</v>
          </cell>
          <cell r="N314">
            <v>2241</v>
          </cell>
          <cell r="O314">
            <v>2113</v>
          </cell>
          <cell r="P314">
            <v>2155</v>
          </cell>
          <cell r="Q314">
            <v>2220</v>
          </cell>
        </row>
        <row r="315">
          <cell r="E315" t="str">
            <v>20MONTHLYIWASHINGTON PUBLIC EMPLOYEES ASSOCIATION</v>
          </cell>
          <cell r="F315" t="str">
            <v>20</v>
          </cell>
          <cell r="G315" t="str">
            <v>Monthly</v>
          </cell>
          <cell r="H315" t="str">
            <v>I</v>
          </cell>
          <cell r="I315">
            <v>0</v>
          </cell>
          <cell r="J315" t="str">
            <v>Washington Public Employees Association</v>
          </cell>
          <cell r="K315">
            <v>2241</v>
          </cell>
          <cell r="L315">
            <v>2241</v>
          </cell>
          <cell r="M315">
            <v>2241</v>
          </cell>
          <cell r="N315">
            <v>2241</v>
          </cell>
          <cell r="O315">
            <v>2113</v>
          </cell>
          <cell r="P315">
            <v>2155</v>
          </cell>
          <cell r="Q315">
            <v>2220</v>
          </cell>
        </row>
        <row r="316">
          <cell r="E316" t="str">
            <v>20MONTHLYJCOALITION</v>
          </cell>
          <cell r="F316" t="str">
            <v>20</v>
          </cell>
          <cell r="G316" t="str">
            <v>Monthly</v>
          </cell>
          <cell r="H316" t="str">
            <v>J</v>
          </cell>
          <cell r="I316">
            <v>0</v>
          </cell>
          <cell r="J316" t="str">
            <v>Coalition</v>
          </cell>
          <cell r="K316">
            <v>2299</v>
          </cell>
          <cell r="L316">
            <v>2299</v>
          </cell>
          <cell r="M316">
            <v>2299</v>
          </cell>
          <cell r="N316">
            <v>2299</v>
          </cell>
          <cell r="O316">
            <v>2168</v>
          </cell>
          <cell r="P316">
            <v>2211</v>
          </cell>
          <cell r="Q316">
            <v>2278</v>
          </cell>
        </row>
        <row r="317">
          <cell r="E317" t="str">
            <v>20MONTHLYJNON-REPRESENTED STATE EMPLOYEES</v>
          </cell>
          <cell r="F317" t="str">
            <v>20</v>
          </cell>
          <cell r="G317" t="str">
            <v>Monthly</v>
          </cell>
          <cell r="H317" t="str">
            <v>J</v>
          </cell>
          <cell r="I317">
            <v>0</v>
          </cell>
          <cell r="J317" t="str">
            <v>Non-Represented State Employees</v>
          </cell>
          <cell r="K317">
            <v>2299</v>
          </cell>
          <cell r="L317">
            <v>2299</v>
          </cell>
          <cell r="M317">
            <v>2299</v>
          </cell>
          <cell r="N317">
            <v>2299</v>
          </cell>
          <cell r="O317">
            <v>2168</v>
          </cell>
          <cell r="P317">
            <v>2211</v>
          </cell>
          <cell r="Q317">
            <v>2278</v>
          </cell>
        </row>
        <row r="318">
          <cell r="E318" t="str">
            <v>20MONTHLYJTEAMSTERS LOCAL UNION NUMBER 117</v>
          </cell>
          <cell r="F318" t="str">
            <v>20</v>
          </cell>
          <cell r="G318" t="str">
            <v>Monthly</v>
          </cell>
          <cell r="H318" t="str">
            <v>J</v>
          </cell>
          <cell r="I318">
            <v>0</v>
          </cell>
          <cell r="J318" t="str">
            <v>Teamsters Local Union Number 117</v>
          </cell>
          <cell r="K318">
            <v>2330</v>
          </cell>
          <cell r="L318">
            <v>2330</v>
          </cell>
          <cell r="M318">
            <v>2330</v>
          </cell>
          <cell r="N318">
            <v>2330</v>
          </cell>
          <cell r="O318">
            <v>2196</v>
          </cell>
          <cell r="P318">
            <v>2240</v>
          </cell>
          <cell r="Q318">
            <v>2308</v>
          </cell>
        </row>
        <row r="319">
          <cell r="E319" t="str">
            <v>20MONTHLYJWASHINGTON FEDERATION OF STATE EMPLOYEES</v>
          </cell>
          <cell r="F319" t="str">
            <v>20</v>
          </cell>
          <cell r="G319" t="str">
            <v>Monthly</v>
          </cell>
          <cell r="H319" t="str">
            <v>J</v>
          </cell>
          <cell r="I319">
            <v>0</v>
          </cell>
          <cell r="J319" t="str">
            <v>Washington Federation of State Employees</v>
          </cell>
          <cell r="K319">
            <v>2299</v>
          </cell>
          <cell r="L319">
            <v>2299</v>
          </cell>
          <cell r="M319">
            <v>2299</v>
          </cell>
          <cell r="N319">
            <v>2299</v>
          </cell>
          <cell r="O319">
            <v>2168</v>
          </cell>
          <cell r="P319">
            <v>2211</v>
          </cell>
          <cell r="Q319">
            <v>2278</v>
          </cell>
        </row>
        <row r="320">
          <cell r="E320" t="str">
            <v>20MONTHLYJWASHINGTON PUBLIC EMPLOYEES ASSOCIATION</v>
          </cell>
          <cell r="F320" t="str">
            <v>20</v>
          </cell>
          <cell r="G320" t="str">
            <v>Monthly</v>
          </cell>
          <cell r="H320" t="str">
            <v>J</v>
          </cell>
          <cell r="I320">
            <v>0</v>
          </cell>
          <cell r="J320" t="str">
            <v>Washington Public Employees Association</v>
          </cell>
          <cell r="K320">
            <v>2299</v>
          </cell>
          <cell r="L320">
            <v>2299</v>
          </cell>
          <cell r="M320">
            <v>2299</v>
          </cell>
          <cell r="N320">
            <v>2299</v>
          </cell>
          <cell r="O320">
            <v>2168</v>
          </cell>
          <cell r="P320">
            <v>2211</v>
          </cell>
          <cell r="Q320">
            <v>2278</v>
          </cell>
        </row>
        <row r="321">
          <cell r="E321" t="str">
            <v>20MONTHLYKCOALITION</v>
          </cell>
          <cell r="F321" t="str">
            <v>20</v>
          </cell>
          <cell r="G321" t="str">
            <v>Monthly</v>
          </cell>
          <cell r="H321" t="str">
            <v>K</v>
          </cell>
          <cell r="I321">
            <v>0</v>
          </cell>
          <cell r="J321" t="str">
            <v>Coalition</v>
          </cell>
          <cell r="K321">
            <v>2349</v>
          </cell>
          <cell r="L321">
            <v>2349</v>
          </cell>
          <cell r="M321">
            <v>2349</v>
          </cell>
          <cell r="N321">
            <v>2349</v>
          </cell>
          <cell r="O321">
            <v>2215</v>
          </cell>
          <cell r="P321">
            <v>2259</v>
          </cell>
          <cell r="Q321">
            <v>2327</v>
          </cell>
        </row>
        <row r="322">
          <cell r="E322" t="str">
            <v>20MONTHLYKNON-REPRESENTED STATE EMPLOYEES</v>
          </cell>
          <cell r="F322" t="str">
            <v>20</v>
          </cell>
          <cell r="G322" t="str">
            <v>Monthly</v>
          </cell>
          <cell r="H322" t="str">
            <v>K</v>
          </cell>
          <cell r="I322">
            <v>0</v>
          </cell>
          <cell r="J322" t="str">
            <v>Non-Represented State Employees</v>
          </cell>
          <cell r="K322">
            <v>2349</v>
          </cell>
          <cell r="L322">
            <v>2349</v>
          </cell>
          <cell r="M322">
            <v>2349</v>
          </cell>
          <cell r="N322">
            <v>2349</v>
          </cell>
          <cell r="O322">
            <v>2215</v>
          </cell>
          <cell r="P322">
            <v>2259</v>
          </cell>
          <cell r="Q322">
            <v>2327</v>
          </cell>
        </row>
        <row r="323">
          <cell r="E323" t="str">
            <v>20MONTHLYKTEAMSTERS LOCAL UNION NUMBER 117</v>
          </cell>
          <cell r="F323" t="str">
            <v>20</v>
          </cell>
          <cell r="G323" t="str">
            <v>Monthly</v>
          </cell>
          <cell r="H323" t="str">
            <v>K</v>
          </cell>
          <cell r="I323">
            <v>0</v>
          </cell>
          <cell r="J323" t="str">
            <v>Teamsters Local Union Number 117</v>
          </cell>
          <cell r="K323">
            <v>2381</v>
          </cell>
          <cell r="L323">
            <v>2381</v>
          </cell>
          <cell r="M323">
            <v>2381</v>
          </cell>
          <cell r="N323">
            <v>2381</v>
          </cell>
          <cell r="O323">
            <v>2244</v>
          </cell>
          <cell r="P323">
            <v>2289</v>
          </cell>
          <cell r="Q323">
            <v>2358</v>
          </cell>
        </row>
        <row r="324">
          <cell r="E324" t="str">
            <v>20MONTHLYKWASHINGTON FEDERATION OF STATE EMPLOYEES</v>
          </cell>
          <cell r="F324" t="str">
            <v>20</v>
          </cell>
          <cell r="G324" t="str">
            <v>Monthly</v>
          </cell>
          <cell r="H324" t="str">
            <v>K</v>
          </cell>
          <cell r="I324">
            <v>0</v>
          </cell>
          <cell r="J324" t="str">
            <v>Washington Federation of State Employees</v>
          </cell>
          <cell r="K324">
            <v>2349</v>
          </cell>
          <cell r="L324">
            <v>2349</v>
          </cell>
          <cell r="M324">
            <v>2349</v>
          </cell>
          <cell r="N324">
            <v>2349</v>
          </cell>
          <cell r="O324">
            <v>2215</v>
          </cell>
          <cell r="P324">
            <v>2259</v>
          </cell>
          <cell r="Q324">
            <v>2327</v>
          </cell>
        </row>
        <row r="325">
          <cell r="E325" t="str">
            <v>20MONTHLYKWASHINGTON PUBLIC EMPLOYEES ASSOCIATION</v>
          </cell>
          <cell r="F325" t="str">
            <v>20</v>
          </cell>
          <cell r="G325" t="str">
            <v>Monthly</v>
          </cell>
          <cell r="H325" t="str">
            <v>K</v>
          </cell>
          <cell r="I325">
            <v>0</v>
          </cell>
          <cell r="J325" t="str">
            <v>Washington Public Employees Association</v>
          </cell>
          <cell r="K325">
            <v>2349</v>
          </cell>
          <cell r="L325">
            <v>2349</v>
          </cell>
          <cell r="M325">
            <v>2349</v>
          </cell>
          <cell r="N325">
            <v>2349</v>
          </cell>
          <cell r="O325">
            <v>2215</v>
          </cell>
          <cell r="P325">
            <v>2259</v>
          </cell>
          <cell r="Q325">
            <v>2327</v>
          </cell>
        </row>
        <row r="326">
          <cell r="E326" t="str">
            <v>20MONTHLYLCOALITION</v>
          </cell>
          <cell r="F326" t="str">
            <v>20</v>
          </cell>
          <cell r="G326" t="str">
            <v>Monthly</v>
          </cell>
          <cell r="H326" t="str">
            <v>L</v>
          </cell>
          <cell r="I326">
            <v>0</v>
          </cell>
          <cell r="J326" t="str">
            <v>Coalition</v>
          </cell>
          <cell r="K326">
            <v>2403</v>
          </cell>
          <cell r="L326">
            <v>2403</v>
          </cell>
          <cell r="M326">
            <v>2403</v>
          </cell>
          <cell r="N326">
            <v>2403</v>
          </cell>
          <cell r="O326">
            <v>2266</v>
          </cell>
          <cell r="P326">
            <v>2311</v>
          </cell>
          <cell r="Q326">
            <v>2381</v>
          </cell>
        </row>
        <row r="327">
          <cell r="E327" t="str">
            <v>20MONTHLYLNON-REPRESENTED STATE EMPLOYEES</v>
          </cell>
          <cell r="F327" t="str">
            <v>20</v>
          </cell>
          <cell r="G327" t="str">
            <v>Monthly</v>
          </cell>
          <cell r="H327" t="str">
            <v>L</v>
          </cell>
          <cell r="I327">
            <v>0</v>
          </cell>
          <cell r="J327" t="str">
            <v>Non-Represented State Employees</v>
          </cell>
          <cell r="K327">
            <v>2403</v>
          </cell>
          <cell r="L327">
            <v>2403</v>
          </cell>
          <cell r="M327">
            <v>2403</v>
          </cell>
          <cell r="N327">
            <v>2403</v>
          </cell>
          <cell r="O327">
            <v>2266</v>
          </cell>
          <cell r="P327">
            <v>2311</v>
          </cell>
          <cell r="Q327">
            <v>2381</v>
          </cell>
        </row>
        <row r="328">
          <cell r="E328" t="str">
            <v>20MONTHLYLTEAMSTERS LOCAL UNION NUMBER 117</v>
          </cell>
          <cell r="F328" t="str">
            <v>20</v>
          </cell>
          <cell r="G328" t="str">
            <v>Monthly</v>
          </cell>
          <cell r="H328" t="str">
            <v>L</v>
          </cell>
          <cell r="I328">
            <v>0</v>
          </cell>
          <cell r="J328" t="str">
            <v>Teamsters Local Union Number 117</v>
          </cell>
          <cell r="K328">
            <v>2437</v>
          </cell>
          <cell r="L328">
            <v>2437</v>
          </cell>
          <cell r="M328">
            <v>2437</v>
          </cell>
          <cell r="N328">
            <v>2437</v>
          </cell>
          <cell r="O328">
            <v>2297</v>
          </cell>
          <cell r="P328">
            <v>2343</v>
          </cell>
          <cell r="Q328">
            <v>2414</v>
          </cell>
        </row>
        <row r="329">
          <cell r="E329" t="str">
            <v>20MONTHLYLWASHINGTON FEDERATION OF STATE EMPLOYEES</v>
          </cell>
          <cell r="F329" t="str">
            <v>20</v>
          </cell>
          <cell r="G329" t="str">
            <v>Monthly</v>
          </cell>
          <cell r="H329" t="str">
            <v>L</v>
          </cell>
          <cell r="I329">
            <v>0</v>
          </cell>
          <cell r="J329" t="str">
            <v>Washington Federation of State Employees</v>
          </cell>
          <cell r="K329">
            <v>2403</v>
          </cell>
          <cell r="L329">
            <v>2403</v>
          </cell>
          <cell r="M329">
            <v>2403</v>
          </cell>
          <cell r="N329">
            <v>2403</v>
          </cell>
          <cell r="O329">
            <v>2266</v>
          </cell>
          <cell r="P329">
            <v>2311</v>
          </cell>
          <cell r="Q329">
            <v>2381</v>
          </cell>
        </row>
        <row r="330">
          <cell r="E330" t="str">
            <v>20MONTHLYLWASHINGTON PUBLIC EMPLOYEES ASSOCIATION</v>
          </cell>
          <cell r="F330" t="str">
            <v>20</v>
          </cell>
          <cell r="G330" t="str">
            <v>Monthly</v>
          </cell>
          <cell r="H330" t="str">
            <v>L</v>
          </cell>
          <cell r="I330">
            <v>0</v>
          </cell>
          <cell r="J330" t="str">
            <v>Washington Public Employees Association</v>
          </cell>
          <cell r="K330">
            <v>2403</v>
          </cell>
          <cell r="L330">
            <v>2403</v>
          </cell>
          <cell r="M330">
            <v>2403</v>
          </cell>
          <cell r="N330">
            <v>2403</v>
          </cell>
          <cell r="O330">
            <v>2266</v>
          </cell>
          <cell r="P330">
            <v>2311</v>
          </cell>
          <cell r="Q330">
            <v>2381</v>
          </cell>
        </row>
        <row r="331">
          <cell r="E331" t="str">
            <v>20MONTHLYMCOALITION</v>
          </cell>
          <cell r="F331" t="str">
            <v>20</v>
          </cell>
          <cell r="G331" t="str">
            <v>Monthly</v>
          </cell>
          <cell r="H331" t="str">
            <v>M</v>
          </cell>
          <cell r="I331">
            <v>0</v>
          </cell>
          <cell r="J331" t="str">
            <v>Coalition</v>
          </cell>
          <cell r="K331">
            <v>2460</v>
          </cell>
          <cell r="L331">
            <v>2460</v>
          </cell>
          <cell r="M331">
            <v>2460</v>
          </cell>
          <cell r="N331">
            <v>2460</v>
          </cell>
          <cell r="O331">
            <v>2319</v>
          </cell>
          <cell r="P331">
            <v>2365</v>
          </cell>
          <cell r="Q331">
            <v>2436</v>
          </cell>
        </row>
        <row r="332">
          <cell r="E332" t="str">
            <v>20MONTHLYMNON-REPRESENTED STATE EMPLOYEES</v>
          </cell>
          <cell r="F332" t="str">
            <v>20</v>
          </cell>
          <cell r="G332" t="str">
            <v>Monthly</v>
          </cell>
          <cell r="H332" t="str">
            <v>M</v>
          </cell>
          <cell r="I332">
            <v>0</v>
          </cell>
          <cell r="J332" t="str">
            <v>Non-Represented State Employees</v>
          </cell>
          <cell r="K332">
            <v>2460</v>
          </cell>
          <cell r="L332">
            <v>2460</v>
          </cell>
          <cell r="M332">
            <v>2460</v>
          </cell>
          <cell r="N332">
            <v>2460</v>
          </cell>
          <cell r="O332">
            <v>2319</v>
          </cell>
          <cell r="P332">
            <v>2365</v>
          </cell>
          <cell r="Q332">
            <v>2436</v>
          </cell>
        </row>
        <row r="333">
          <cell r="E333" t="str">
            <v>20MONTHLYMTEAMSTERS LOCAL UNION NUMBER 117</v>
          </cell>
          <cell r="F333" t="str">
            <v>20</v>
          </cell>
          <cell r="G333" t="str">
            <v>Monthly</v>
          </cell>
          <cell r="H333" t="str">
            <v>M</v>
          </cell>
          <cell r="I333">
            <v>0</v>
          </cell>
          <cell r="J333" t="str">
            <v>Teamsters Local Union Number 117</v>
          </cell>
          <cell r="K333">
            <v>2493</v>
          </cell>
          <cell r="L333">
            <v>2493</v>
          </cell>
          <cell r="M333">
            <v>2493</v>
          </cell>
          <cell r="N333">
            <v>2493</v>
          </cell>
          <cell r="O333">
            <v>2350</v>
          </cell>
          <cell r="P333">
            <v>2397</v>
          </cell>
          <cell r="Q333">
            <v>2469</v>
          </cell>
        </row>
        <row r="334">
          <cell r="E334" t="str">
            <v>20MONTHLYMWASHINGTON FEDERATION OF STATE EMPLOYEES</v>
          </cell>
          <cell r="F334" t="str">
            <v>20</v>
          </cell>
          <cell r="G334" t="str">
            <v>Monthly</v>
          </cell>
          <cell r="H334" t="str">
            <v>M</v>
          </cell>
          <cell r="I334">
            <v>0</v>
          </cell>
          <cell r="J334" t="str">
            <v>Washington Federation of State Employees</v>
          </cell>
          <cell r="K334">
            <v>2460</v>
          </cell>
          <cell r="L334">
            <v>2460</v>
          </cell>
          <cell r="M334">
            <v>2460</v>
          </cell>
          <cell r="N334">
            <v>2460</v>
          </cell>
          <cell r="O334">
            <v>2319</v>
          </cell>
          <cell r="P334">
            <v>2365</v>
          </cell>
          <cell r="Q334">
            <v>2436</v>
          </cell>
        </row>
        <row r="335">
          <cell r="E335" t="str">
            <v>20MONTHLYMWASHINGTON PUBLIC EMPLOYEES ASSOCIATION</v>
          </cell>
          <cell r="F335" t="str">
            <v>20</v>
          </cell>
          <cell r="G335" t="str">
            <v>Monthly</v>
          </cell>
          <cell r="H335" t="str">
            <v>M</v>
          </cell>
          <cell r="I335">
            <v>0</v>
          </cell>
          <cell r="J335" t="str">
            <v>Washington Public Employees Association</v>
          </cell>
          <cell r="K335">
            <v>2460</v>
          </cell>
          <cell r="L335">
            <v>2460</v>
          </cell>
          <cell r="M335">
            <v>2460</v>
          </cell>
          <cell r="N335">
            <v>2460</v>
          </cell>
          <cell r="O335">
            <v>2319</v>
          </cell>
          <cell r="P335">
            <v>2365</v>
          </cell>
          <cell r="Q335">
            <v>2436</v>
          </cell>
        </row>
        <row r="336">
          <cell r="E336" t="str">
            <v>21EMONTHLYENON-REPRESENTED STATE EMPLOYEES</v>
          </cell>
          <cell r="F336" t="str">
            <v>21E</v>
          </cell>
          <cell r="G336" t="str">
            <v>Monthly</v>
          </cell>
          <cell r="H336" t="str">
            <v>E</v>
          </cell>
          <cell r="I336">
            <v>0</v>
          </cell>
          <cell r="J336" t="str">
            <v>Non-Represented State Employees</v>
          </cell>
          <cell r="K336">
            <v>2098</v>
          </cell>
          <cell r="L336">
            <v>2098</v>
          </cell>
          <cell r="M336">
            <v>2098</v>
          </cell>
          <cell r="N336">
            <v>2098</v>
          </cell>
          <cell r="O336">
            <v>1977</v>
          </cell>
          <cell r="P336">
            <v>2017</v>
          </cell>
          <cell r="Q336">
            <v>2078</v>
          </cell>
        </row>
        <row r="337">
          <cell r="E337" t="str">
            <v>21EMONTHLYFNON-REPRESENTED STATE EMPLOYEES</v>
          </cell>
          <cell r="F337" t="str">
            <v>21E</v>
          </cell>
          <cell r="G337" t="str">
            <v>Monthly</v>
          </cell>
          <cell r="H337" t="str">
            <v>F</v>
          </cell>
          <cell r="I337">
            <v>0</v>
          </cell>
          <cell r="J337" t="str">
            <v>Non-Represented State Employees</v>
          </cell>
          <cell r="K337">
            <v>2146</v>
          </cell>
          <cell r="L337">
            <v>2146</v>
          </cell>
          <cell r="M337">
            <v>2146</v>
          </cell>
          <cell r="N337">
            <v>2146</v>
          </cell>
          <cell r="O337">
            <v>2023</v>
          </cell>
          <cell r="P337">
            <v>2063</v>
          </cell>
          <cell r="Q337">
            <v>2125</v>
          </cell>
        </row>
        <row r="338">
          <cell r="E338" t="str">
            <v>21EMONTHLYGNON-REPRESENTED STATE EMPLOYEES</v>
          </cell>
          <cell r="F338" t="str">
            <v>21E</v>
          </cell>
          <cell r="G338" t="str">
            <v>Monthly</v>
          </cell>
          <cell r="H338" t="str">
            <v>G</v>
          </cell>
          <cell r="I338">
            <v>0</v>
          </cell>
          <cell r="J338" t="str">
            <v>Non-Represented State Employees</v>
          </cell>
          <cell r="K338">
            <v>2196</v>
          </cell>
          <cell r="L338">
            <v>2196</v>
          </cell>
          <cell r="M338">
            <v>2196</v>
          </cell>
          <cell r="N338">
            <v>2196</v>
          </cell>
          <cell r="O338">
            <v>2071</v>
          </cell>
          <cell r="P338">
            <v>2112</v>
          </cell>
          <cell r="Q338">
            <v>2176</v>
          </cell>
        </row>
        <row r="339">
          <cell r="E339" t="str">
            <v>21EMONTHLYHNON-REPRESENTED STATE EMPLOYEES</v>
          </cell>
          <cell r="F339" t="str">
            <v>21E</v>
          </cell>
          <cell r="G339" t="str">
            <v>Monthly</v>
          </cell>
          <cell r="H339" t="str">
            <v>H</v>
          </cell>
          <cell r="I339">
            <v>0</v>
          </cell>
          <cell r="J339" t="str">
            <v>Non-Represented State Employees</v>
          </cell>
          <cell r="K339">
            <v>2241</v>
          </cell>
          <cell r="L339">
            <v>2241</v>
          </cell>
          <cell r="M339">
            <v>2241</v>
          </cell>
          <cell r="N339">
            <v>2241</v>
          </cell>
          <cell r="O339">
            <v>2113</v>
          </cell>
          <cell r="P339">
            <v>2155</v>
          </cell>
          <cell r="Q339">
            <v>2220</v>
          </cell>
        </row>
        <row r="340">
          <cell r="E340" t="str">
            <v>21EMONTHLYINON-REPRESENTED STATE EMPLOYEES</v>
          </cell>
          <cell r="F340" t="str">
            <v>21E</v>
          </cell>
          <cell r="G340" t="str">
            <v>Monthly</v>
          </cell>
          <cell r="H340" t="str">
            <v>I</v>
          </cell>
          <cell r="I340">
            <v>0</v>
          </cell>
          <cell r="J340" t="str">
            <v>Non-Represented State Employees</v>
          </cell>
          <cell r="K340">
            <v>2299</v>
          </cell>
          <cell r="L340">
            <v>2299</v>
          </cell>
          <cell r="M340">
            <v>2299</v>
          </cell>
          <cell r="N340">
            <v>2299</v>
          </cell>
          <cell r="O340">
            <v>2168</v>
          </cell>
          <cell r="P340">
            <v>2211</v>
          </cell>
          <cell r="Q340">
            <v>2278</v>
          </cell>
        </row>
        <row r="341">
          <cell r="E341" t="str">
            <v>21EMONTHLYJNON-REPRESENTED STATE EMPLOYEES</v>
          </cell>
          <cell r="F341" t="str">
            <v>21E</v>
          </cell>
          <cell r="G341" t="str">
            <v>Monthly</v>
          </cell>
          <cell r="H341" t="str">
            <v>J</v>
          </cell>
          <cell r="I341">
            <v>0</v>
          </cell>
          <cell r="J341" t="str">
            <v>Non-Represented State Employees</v>
          </cell>
          <cell r="K341">
            <v>2349</v>
          </cell>
          <cell r="L341">
            <v>2349</v>
          </cell>
          <cell r="M341">
            <v>2349</v>
          </cell>
          <cell r="N341">
            <v>2349</v>
          </cell>
          <cell r="O341">
            <v>2215</v>
          </cell>
          <cell r="P341">
            <v>2259</v>
          </cell>
          <cell r="Q341">
            <v>2327</v>
          </cell>
        </row>
        <row r="342">
          <cell r="E342" t="str">
            <v>21EMONTHLYKNON-REPRESENTED STATE EMPLOYEES</v>
          </cell>
          <cell r="F342" t="str">
            <v>21E</v>
          </cell>
          <cell r="G342" t="str">
            <v>Monthly</v>
          </cell>
          <cell r="H342" t="str">
            <v>K</v>
          </cell>
          <cell r="I342">
            <v>0</v>
          </cell>
          <cell r="J342" t="str">
            <v>Non-Represented State Employees</v>
          </cell>
          <cell r="K342">
            <v>2403</v>
          </cell>
          <cell r="L342">
            <v>2403</v>
          </cell>
          <cell r="M342">
            <v>2403</v>
          </cell>
          <cell r="N342">
            <v>2403</v>
          </cell>
          <cell r="O342">
            <v>2266</v>
          </cell>
          <cell r="P342">
            <v>2311</v>
          </cell>
          <cell r="Q342">
            <v>2381</v>
          </cell>
        </row>
        <row r="343">
          <cell r="E343" t="str">
            <v>21EMONTHLYLNON-REPRESENTED STATE EMPLOYEES</v>
          </cell>
          <cell r="F343" t="str">
            <v>21E</v>
          </cell>
          <cell r="G343" t="str">
            <v>Monthly</v>
          </cell>
          <cell r="H343" t="str">
            <v>L</v>
          </cell>
          <cell r="I343">
            <v>0</v>
          </cell>
          <cell r="J343" t="str">
            <v>Non-Represented State Employees</v>
          </cell>
          <cell r="K343">
            <v>2460</v>
          </cell>
          <cell r="L343">
            <v>2460</v>
          </cell>
          <cell r="M343">
            <v>2460</v>
          </cell>
          <cell r="N343">
            <v>2460</v>
          </cell>
          <cell r="O343">
            <v>2319</v>
          </cell>
          <cell r="P343">
            <v>2365</v>
          </cell>
          <cell r="Q343">
            <v>2436</v>
          </cell>
        </row>
        <row r="344">
          <cell r="E344" t="str">
            <v>21EMONTHLYMNON-REPRESENTED STATE EMPLOYEES</v>
          </cell>
          <cell r="F344" t="str">
            <v>21E</v>
          </cell>
          <cell r="G344" t="str">
            <v>Monthly</v>
          </cell>
          <cell r="H344" t="str">
            <v>M</v>
          </cell>
          <cell r="I344">
            <v>0</v>
          </cell>
          <cell r="J344" t="str">
            <v>Non-Represented State Employees</v>
          </cell>
          <cell r="K344">
            <v>2521</v>
          </cell>
          <cell r="L344">
            <v>2521</v>
          </cell>
          <cell r="M344">
            <v>2521</v>
          </cell>
          <cell r="N344">
            <v>2521</v>
          </cell>
          <cell r="O344">
            <v>2376</v>
          </cell>
          <cell r="P344">
            <v>2424</v>
          </cell>
          <cell r="Q344">
            <v>2497</v>
          </cell>
        </row>
        <row r="345">
          <cell r="E345" t="str">
            <v>21MONTHLYACOALITION</v>
          </cell>
          <cell r="F345" t="str">
            <v>21</v>
          </cell>
          <cell r="G345" t="str">
            <v>Monthly</v>
          </cell>
          <cell r="H345" t="str">
            <v>A</v>
          </cell>
          <cell r="I345">
            <v>0</v>
          </cell>
          <cell r="J345" t="str">
            <v>Coalition</v>
          </cell>
          <cell r="K345">
            <v>1918</v>
          </cell>
          <cell r="L345">
            <v>1918</v>
          </cell>
          <cell r="M345">
            <v>1918</v>
          </cell>
          <cell r="N345">
            <v>1918</v>
          </cell>
          <cell r="O345">
            <v>1808</v>
          </cell>
          <cell r="P345">
            <v>1844</v>
          </cell>
          <cell r="Q345">
            <v>1900</v>
          </cell>
        </row>
        <row r="346">
          <cell r="E346" t="str">
            <v>21MONTHLYANON-REPRESENTED STATE EMPLOYEES</v>
          </cell>
          <cell r="F346" t="str">
            <v>21</v>
          </cell>
          <cell r="G346" t="str">
            <v>Monthly</v>
          </cell>
          <cell r="H346" t="str">
            <v>A</v>
          </cell>
          <cell r="I346">
            <v>0</v>
          </cell>
          <cell r="J346" t="str">
            <v>Non-Represented State Employees</v>
          </cell>
          <cell r="K346">
            <v>1918</v>
          </cell>
          <cell r="L346">
            <v>1918</v>
          </cell>
          <cell r="M346">
            <v>1918</v>
          </cell>
          <cell r="N346">
            <v>1918</v>
          </cell>
          <cell r="O346">
            <v>1808</v>
          </cell>
          <cell r="P346">
            <v>1844</v>
          </cell>
          <cell r="Q346">
            <v>1900</v>
          </cell>
        </row>
        <row r="347">
          <cell r="E347" t="str">
            <v>21MONTHLYATEAMSTERS LOCAL UNION NUMBER 117</v>
          </cell>
          <cell r="F347" t="str">
            <v>21</v>
          </cell>
          <cell r="G347" t="str">
            <v>Monthly</v>
          </cell>
          <cell r="H347" t="str">
            <v>A</v>
          </cell>
          <cell r="I347">
            <v>0</v>
          </cell>
          <cell r="J347" t="str">
            <v>Teamsters Local Union Number 117</v>
          </cell>
          <cell r="K347">
            <v>1942</v>
          </cell>
          <cell r="L347">
            <v>1942</v>
          </cell>
          <cell r="M347">
            <v>1942</v>
          </cell>
          <cell r="N347">
            <v>1942</v>
          </cell>
          <cell r="O347">
            <v>1830</v>
          </cell>
          <cell r="P347">
            <v>1867</v>
          </cell>
          <cell r="Q347">
            <v>1923</v>
          </cell>
        </row>
        <row r="348">
          <cell r="E348" t="str">
            <v>21MONTHLYAWASHINGTON FEDERATION OF STATE EMPLOYEES</v>
          </cell>
          <cell r="F348" t="str">
            <v>21</v>
          </cell>
          <cell r="G348" t="str">
            <v>Monthly</v>
          </cell>
          <cell r="H348" t="str">
            <v>A</v>
          </cell>
          <cell r="I348">
            <v>0</v>
          </cell>
          <cell r="J348" t="str">
            <v>Washington Federation of State Employees</v>
          </cell>
          <cell r="K348">
            <v>1918</v>
          </cell>
          <cell r="L348">
            <v>1918</v>
          </cell>
          <cell r="M348">
            <v>1918</v>
          </cell>
          <cell r="N348">
            <v>1918</v>
          </cell>
          <cell r="O348">
            <v>1808</v>
          </cell>
          <cell r="P348">
            <v>1844</v>
          </cell>
          <cell r="Q348">
            <v>1900</v>
          </cell>
        </row>
        <row r="349">
          <cell r="E349" t="str">
            <v>21MONTHLYAWASHINGTON PUBLIC EMPLOYEES ASSOCIATION</v>
          </cell>
          <cell r="F349" t="str">
            <v>21</v>
          </cell>
          <cell r="G349" t="str">
            <v>Monthly</v>
          </cell>
          <cell r="H349" t="str">
            <v>A</v>
          </cell>
          <cell r="I349">
            <v>0</v>
          </cell>
          <cell r="J349" t="str">
            <v>Washington Public Employees Association</v>
          </cell>
          <cell r="K349">
            <v>1918</v>
          </cell>
          <cell r="L349">
            <v>1918</v>
          </cell>
          <cell r="M349">
            <v>1918</v>
          </cell>
          <cell r="N349">
            <v>1918</v>
          </cell>
          <cell r="O349">
            <v>1808</v>
          </cell>
          <cell r="P349">
            <v>1844</v>
          </cell>
          <cell r="Q349">
            <v>1900</v>
          </cell>
        </row>
        <row r="350">
          <cell r="E350" t="str">
            <v>21MONTHLYBCOALITION</v>
          </cell>
          <cell r="F350" t="str">
            <v>21</v>
          </cell>
          <cell r="G350" t="str">
            <v>Monthly</v>
          </cell>
          <cell r="H350" t="str">
            <v>B</v>
          </cell>
          <cell r="I350">
            <v>0</v>
          </cell>
          <cell r="J350" t="str">
            <v>Coalition</v>
          </cell>
          <cell r="K350">
            <v>1961</v>
          </cell>
          <cell r="L350">
            <v>1961</v>
          </cell>
          <cell r="M350">
            <v>1961</v>
          </cell>
          <cell r="N350">
            <v>1961</v>
          </cell>
          <cell r="O350">
            <v>1849</v>
          </cell>
          <cell r="P350">
            <v>1886</v>
          </cell>
          <cell r="Q350">
            <v>1943</v>
          </cell>
        </row>
        <row r="351">
          <cell r="E351" t="str">
            <v>21MONTHLYBNON-REPRESENTED STATE EMPLOYEES</v>
          </cell>
          <cell r="F351" t="str">
            <v>21</v>
          </cell>
          <cell r="G351" t="str">
            <v>Monthly</v>
          </cell>
          <cell r="H351" t="str">
            <v>B</v>
          </cell>
          <cell r="I351">
            <v>0</v>
          </cell>
          <cell r="J351" t="str">
            <v>Non-Represented State Employees</v>
          </cell>
          <cell r="K351">
            <v>1961</v>
          </cell>
          <cell r="L351">
            <v>1961</v>
          </cell>
          <cell r="M351">
            <v>1961</v>
          </cell>
          <cell r="N351">
            <v>1961</v>
          </cell>
          <cell r="O351">
            <v>1849</v>
          </cell>
          <cell r="P351">
            <v>1886</v>
          </cell>
          <cell r="Q351">
            <v>1943</v>
          </cell>
        </row>
        <row r="352">
          <cell r="E352" t="str">
            <v>21MONTHLYBTEAMSTERS LOCAL UNION NUMBER 117</v>
          </cell>
          <cell r="F352" t="str">
            <v>21</v>
          </cell>
          <cell r="G352" t="str">
            <v>Monthly</v>
          </cell>
          <cell r="H352" t="str">
            <v>B</v>
          </cell>
          <cell r="I352">
            <v>0</v>
          </cell>
          <cell r="J352" t="str">
            <v>Teamsters Local Union Number 117</v>
          </cell>
          <cell r="K352">
            <v>1985</v>
          </cell>
          <cell r="L352">
            <v>1985</v>
          </cell>
          <cell r="M352">
            <v>1985</v>
          </cell>
          <cell r="N352">
            <v>1985</v>
          </cell>
          <cell r="O352">
            <v>1872</v>
          </cell>
          <cell r="P352">
            <v>1909</v>
          </cell>
          <cell r="Q352">
            <v>1967</v>
          </cell>
        </row>
        <row r="353">
          <cell r="E353" t="str">
            <v>21MONTHLYBWASHINGTON FEDERATION OF STATE EMPLOYEES</v>
          </cell>
          <cell r="F353" t="str">
            <v>21</v>
          </cell>
          <cell r="G353" t="str">
            <v>Monthly</v>
          </cell>
          <cell r="H353" t="str">
            <v>B</v>
          </cell>
          <cell r="I353">
            <v>0</v>
          </cell>
          <cell r="J353" t="str">
            <v>Washington Federation of State Employees</v>
          </cell>
          <cell r="K353">
            <v>1961</v>
          </cell>
          <cell r="L353">
            <v>1961</v>
          </cell>
          <cell r="M353">
            <v>1961</v>
          </cell>
          <cell r="N353">
            <v>1961</v>
          </cell>
          <cell r="O353">
            <v>1849</v>
          </cell>
          <cell r="P353">
            <v>1886</v>
          </cell>
          <cell r="Q353">
            <v>1943</v>
          </cell>
        </row>
        <row r="354">
          <cell r="E354" t="str">
            <v>21MONTHLYBWASHINGTON PUBLIC EMPLOYEES ASSOCIATION</v>
          </cell>
          <cell r="F354" t="str">
            <v>21</v>
          </cell>
          <cell r="G354" t="str">
            <v>Monthly</v>
          </cell>
          <cell r="H354" t="str">
            <v>B</v>
          </cell>
          <cell r="I354">
            <v>0</v>
          </cell>
          <cell r="J354" t="str">
            <v>Washington Public Employees Association</v>
          </cell>
          <cell r="K354">
            <v>1961</v>
          </cell>
          <cell r="L354">
            <v>1961</v>
          </cell>
          <cell r="M354">
            <v>1961</v>
          </cell>
          <cell r="N354">
            <v>1961</v>
          </cell>
          <cell r="O354">
            <v>1849</v>
          </cell>
          <cell r="P354">
            <v>1886</v>
          </cell>
          <cell r="Q354">
            <v>1943</v>
          </cell>
        </row>
        <row r="355">
          <cell r="E355" t="str">
            <v>21MONTHLYCCOALITION</v>
          </cell>
          <cell r="F355" t="str">
            <v>21</v>
          </cell>
          <cell r="G355" t="str">
            <v>Monthly</v>
          </cell>
          <cell r="H355" t="str">
            <v>C</v>
          </cell>
          <cell r="I355">
            <v>0</v>
          </cell>
          <cell r="J355" t="str">
            <v>Coalition</v>
          </cell>
          <cell r="K355">
            <v>2005</v>
          </cell>
          <cell r="L355">
            <v>2005</v>
          </cell>
          <cell r="M355">
            <v>2005</v>
          </cell>
          <cell r="N355">
            <v>2005</v>
          </cell>
          <cell r="O355">
            <v>1890</v>
          </cell>
          <cell r="P355">
            <v>1928</v>
          </cell>
          <cell r="Q355">
            <v>1986</v>
          </cell>
        </row>
        <row r="356">
          <cell r="E356" t="str">
            <v>21MONTHLYCNON-REPRESENTED STATE EMPLOYEES</v>
          </cell>
          <cell r="F356" t="str">
            <v>21</v>
          </cell>
          <cell r="G356" t="str">
            <v>Monthly</v>
          </cell>
          <cell r="H356" t="str">
            <v>C</v>
          </cell>
          <cell r="I356">
            <v>0</v>
          </cell>
          <cell r="J356" t="str">
            <v>Non-Represented State Employees</v>
          </cell>
          <cell r="K356">
            <v>2005</v>
          </cell>
          <cell r="L356">
            <v>2005</v>
          </cell>
          <cell r="M356">
            <v>2005</v>
          </cell>
          <cell r="N356">
            <v>2005</v>
          </cell>
          <cell r="O356">
            <v>1890</v>
          </cell>
          <cell r="P356">
            <v>1928</v>
          </cell>
          <cell r="Q356">
            <v>1986</v>
          </cell>
        </row>
        <row r="357">
          <cell r="E357" t="str">
            <v>21MONTHLYCTEAMSTERS LOCAL UNION NUMBER 117</v>
          </cell>
          <cell r="F357" t="str">
            <v>21</v>
          </cell>
          <cell r="G357" t="str">
            <v>Monthly</v>
          </cell>
          <cell r="H357" t="str">
            <v>C</v>
          </cell>
          <cell r="I357">
            <v>0</v>
          </cell>
          <cell r="J357" t="str">
            <v>Teamsters Local Union Number 117</v>
          </cell>
          <cell r="K357">
            <v>2032</v>
          </cell>
          <cell r="L357">
            <v>2032</v>
          </cell>
          <cell r="M357">
            <v>2032</v>
          </cell>
          <cell r="N357">
            <v>2032</v>
          </cell>
          <cell r="O357">
            <v>1916</v>
          </cell>
          <cell r="P357">
            <v>1954</v>
          </cell>
          <cell r="Q357">
            <v>2013</v>
          </cell>
        </row>
        <row r="358">
          <cell r="E358" t="str">
            <v>21MONTHLYCWASHINGTON FEDERATION OF STATE EMPLOYEES</v>
          </cell>
          <cell r="F358" t="str">
            <v>21</v>
          </cell>
          <cell r="G358" t="str">
            <v>Monthly</v>
          </cell>
          <cell r="H358" t="str">
            <v>C</v>
          </cell>
          <cell r="I358">
            <v>0</v>
          </cell>
          <cell r="J358" t="str">
            <v>Washington Federation of State Employees</v>
          </cell>
          <cell r="K358">
            <v>2005</v>
          </cell>
          <cell r="L358">
            <v>2005</v>
          </cell>
          <cell r="M358">
            <v>2005</v>
          </cell>
          <cell r="N358">
            <v>2005</v>
          </cell>
          <cell r="O358">
            <v>1890</v>
          </cell>
          <cell r="P358">
            <v>1928</v>
          </cell>
          <cell r="Q358">
            <v>1986</v>
          </cell>
        </row>
        <row r="359">
          <cell r="E359" t="str">
            <v>21MONTHLYCWASHINGTON PUBLIC EMPLOYEES ASSOCIATION</v>
          </cell>
          <cell r="F359" t="str">
            <v>21</v>
          </cell>
          <cell r="G359" t="str">
            <v>Monthly</v>
          </cell>
          <cell r="H359" t="str">
            <v>C</v>
          </cell>
          <cell r="I359">
            <v>0</v>
          </cell>
          <cell r="J359" t="str">
            <v>Washington Public Employees Association</v>
          </cell>
          <cell r="K359">
            <v>2005</v>
          </cell>
          <cell r="L359">
            <v>2005</v>
          </cell>
          <cell r="M359">
            <v>2005</v>
          </cell>
          <cell r="N359">
            <v>2005</v>
          </cell>
          <cell r="O359">
            <v>1890</v>
          </cell>
          <cell r="P359">
            <v>1928</v>
          </cell>
          <cell r="Q359">
            <v>1986</v>
          </cell>
        </row>
        <row r="360">
          <cell r="E360" t="str">
            <v>21MONTHLYDCOALITION</v>
          </cell>
          <cell r="F360" t="str">
            <v>21</v>
          </cell>
          <cell r="G360" t="str">
            <v>Monthly</v>
          </cell>
          <cell r="H360" t="str">
            <v>D</v>
          </cell>
          <cell r="I360">
            <v>0</v>
          </cell>
          <cell r="J360" t="str">
            <v>Coalition</v>
          </cell>
          <cell r="K360">
            <v>2053</v>
          </cell>
          <cell r="L360">
            <v>2053</v>
          </cell>
          <cell r="M360">
            <v>2053</v>
          </cell>
          <cell r="N360">
            <v>2053</v>
          </cell>
          <cell r="O360">
            <v>1935</v>
          </cell>
          <cell r="P360">
            <v>1974</v>
          </cell>
          <cell r="Q360">
            <v>2034</v>
          </cell>
        </row>
        <row r="361">
          <cell r="E361" t="str">
            <v>21MONTHLYDNON-REPRESENTED STATE EMPLOYEES</v>
          </cell>
          <cell r="F361" t="str">
            <v>21</v>
          </cell>
          <cell r="G361" t="str">
            <v>Monthly</v>
          </cell>
          <cell r="H361" t="str">
            <v>D</v>
          </cell>
          <cell r="I361">
            <v>0</v>
          </cell>
          <cell r="J361" t="str">
            <v>Non-Represented State Employees</v>
          </cell>
          <cell r="K361">
            <v>2053</v>
          </cell>
          <cell r="L361">
            <v>2053</v>
          </cell>
          <cell r="M361">
            <v>2053</v>
          </cell>
          <cell r="N361">
            <v>2053</v>
          </cell>
          <cell r="O361">
            <v>1935</v>
          </cell>
          <cell r="P361">
            <v>1974</v>
          </cell>
          <cell r="Q361">
            <v>2034</v>
          </cell>
        </row>
        <row r="362">
          <cell r="E362" t="str">
            <v>21MONTHLYDTEAMSTERS LOCAL UNION NUMBER 117</v>
          </cell>
          <cell r="F362" t="str">
            <v>21</v>
          </cell>
          <cell r="G362" t="str">
            <v>Monthly</v>
          </cell>
          <cell r="H362" t="str">
            <v>D</v>
          </cell>
          <cell r="I362">
            <v>0</v>
          </cell>
          <cell r="J362" t="str">
            <v>Teamsters Local Union Number 117</v>
          </cell>
          <cell r="K362">
            <v>2080</v>
          </cell>
          <cell r="L362">
            <v>2080</v>
          </cell>
          <cell r="M362">
            <v>2080</v>
          </cell>
          <cell r="N362">
            <v>2080</v>
          </cell>
          <cell r="O362">
            <v>1961</v>
          </cell>
          <cell r="P362">
            <v>2000</v>
          </cell>
          <cell r="Q362">
            <v>2060</v>
          </cell>
        </row>
        <row r="363">
          <cell r="E363" t="str">
            <v>21MONTHLYDWASHINGTON FEDERATION OF STATE EMPLOYEES</v>
          </cell>
          <cell r="F363" t="str">
            <v>21</v>
          </cell>
          <cell r="G363" t="str">
            <v>Monthly</v>
          </cell>
          <cell r="H363" t="str">
            <v>D</v>
          </cell>
          <cell r="I363">
            <v>0</v>
          </cell>
          <cell r="J363" t="str">
            <v>Washington Federation of State Employees</v>
          </cell>
          <cell r="K363">
            <v>2053</v>
          </cell>
          <cell r="L363">
            <v>2053</v>
          </cell>
          <cell r="M363">
            <v>2053</v>
          </cell>
          <cell r="N363">
            <v>2053</v>
          </cell>
          <cell r="O363">
            <v>1935</v>
          </cell>
          <cell r="P363">
            <v>1974</v>
          </cell>
          <cell r="Q363">
            <v>2034</v>
          </cell>
        </row>
        <row r="364">
          <cell r="E364" t="str">
            <v>21MONTHLYDWASHINGTON PUBLIC EMPLOYEES ASSOCIATION</v>
          </cell>
          <cell r="F364" t="str">
            <v>21</v>
          </cell>
          <cell r="G364" t="str">
            <v>Monthly</v>
          </cell>
          <cell r="H364" t="str">
            <v>D</v>
          </cell>
          <cell r="I364">
            <v>0</v>
          </cell>
          <cell r="J364" t="str">
            <v>Washington Public Employees Association</v>
          </cell>
          <cell r="K364">
            <v>2053</v>
          </cell>
          <cell r="L364">
            <v>2053</v>
          </cell>
          <cell r="M364">
            <v>2053</v>
          </cell>
          <cell r="N364">
            <v>2053</v>
          </cell>
          <cell r="O364">
            <v>1935</v>
          </cell>
          <cell r="P364">
            <v>1974</v>
          </cell>
          <cell r="Q364">
            <v>2034</v>
          </cell>
        </row>
        <row r="365">
          <cell r="E365" t="str">
            <v>21MONTHLYECOALITION</v>
          </cell>
          <cell r="F365" t="str">
            <v>21</v>
          </cell>
          <cell r="G365" t="str">
            <v>Monthly</v>
          </cell>
          <cell r="H365" t="str">
            <v>E</v>
          </cell>
          <cell r="I365">
            <v>0</v>
          </cell>
          <cell r="J365" t="str">
            <v>Coalition</v>
          </cell>
          <cell r="K365">
            <v>2098</v>
          </cell>
          <cell r="L365">
            <v>2098</v>
          </cell>
          <cell r="M365">
            <v>2098</v>
          </cell>
          <cell r="N365">
            <v>2098</v>
          </cell>
          <cell r="O365">
            <v>1977</v>
          </cell>
          <cell r="P365">
            <v>2017</v>
          </cell>
          <cell r="Q365">
            <v>2078</v>
          </cell>
        </row>
        <row r="366">
          <cell r="E366" t="str">
            <v>21MONTHLYENON-REPRESENTED STATE EMPLOYEES</v>
          </cell>
          <cell r="F366" t="str">
            <v>21</v>
          </cell>
          <cell r="G366" t="str">
            <v>Monthly</v>
          </cell>
          <cell r="H366" t="str">
            <v>E</v>
          </cell>
          <cell r="I366">
            <v>0</v>
          </cell>
          <cell r="J366" t="str">
            <v>Non-Represented State Employees</v>
          </cell>
          <cell r="K366">
            <v>2098</v>
          </cell>
          <cell r="L366">
            <v>2098</v>
          </cell>
          <cell r="M366">
            <v>2098</v>
          </cell>
          <cell r="N366">
            <v>2098</v>
          </cell>
          <cell r="O366">
            <v>1977</v>
          </cell>
          <cell r="P366">
            <v>2017</v>
          </cell>
          <cell r="Q366">
            <v>2078</v>
          </cell>
        </row>
        <row r="367">
          <cell r="E367" t="str">
            <v>21MONTHLYETEAMSTERS LOCAL UNION NUMBER 117</v>
          </cell>
          <cell r="F367" t="str">
            <v>21</v>
          </cell>
          <cell r="G367" t="str">
            <v>Monthly</v>
          </cell>
          <cell r="H367" t="str">
            <v>E</v>
          </cell>
          <cell r="I367">
            <v>0</v>
          </cell>
          <cell r="J367" t="str">
            <v>Teamsters Local Union Number 117</v>
          </cell>
          <cell r="K367">
            <v>2123</v>
          </cell>
          <cell r="L367">
            <v>2123</v>
          </cell>
          <cell r="M367">
            <v>2123</v>
          </cell>
          <cell r="N367">
            <v>2123</v>
          </cell>
          <cell r="O367">
            <v>2001</v>
          </cell>
          <cell r="P367">
            <v>2041</v>
          </cell>
          <cell r="Q367">
            <v>2103</v>
          </cell>
        </row>
        <row r="368">
          <cell r="E368" t="str">
            <v>21MONTHLYEWASHINGTON FEDERATION OF STATE EMPLOYEES</v>
          </cell>
          <cell r="F368" t="str">
            <v>21</v>
          </cell>
          <cell r="G368" t="str">
            <v>Monthly</v>
          </cell>
          <cell r="H368" t="str">
            <v>E</v>
          </cell>
          <cell r="I368">
            <v>0</v>
          </cell>
          <cell r="J368" t="str">
            <v>Washington Federation of State Employees</v>
          </cell>
          <cell r="K368">
            <v>2098</v>
          </cell>
          <cell r="L368">
            <v>2098</v>
          </cell>
          <cell r="M368">
            <v>2098</v>
          </cell>
          <cell r="N368">
            <v>2098</v>
          </cell>
          <cell r="O368">
            <v>1977</v>
          </cell>
          <cell r="P368">
            <v>2017</v>
          </cell>
          <cell r="Q368">
            <v>2078</v>
          </cell>
        </row>
        <row r="369">
          <cell r="E369" t="str">
            <v>21MONTHLYEWASHINGTON PUBLIC EMPLOYEES ASSOCIATION</v>
          </cell>
          <cell r="F369" t="str">
            <v>21</v>
          </cell>
          <cell r="G369" t="str">
            <v>Monthly</v>
          </cell>
          <cell r="H369" t="str">
            <v>E</v>
          </cell>
          <cell r="I369">
            <v>0</v>
          </cell>
          <cell r="J369" t="str">
            <v>Washington Public Employees Association</v>
          </cell>
          <cell r="K369">
            <v>2098</v>
          </cell>
          <cell r="L369">
            <v>2098</v>
          </cell>
          <cell r="M369">
            <v>2098</v>
          </cell>
          <cell r="N369">
            <v>2098</v>
          </cell>
          <cell r="O369">
            <v>1977</v>
          </cell>
          <cell r="P369">
            <v>2017</v>
          </cell>
          <cell r="Q369">
            <v>2078</v>
          </cell>
        </row>
        <row r="370">
          <cell r="E370" t="str">
            <v>21MONTHLYFCOALITION</v>
          </cell>
          <cell r="F370" t="str">
            <v>21</v>
          </cell>
          <cell r="G370" t="str">
            <v>Monthly</v>
          </cell>
          <cell r="H370" t="str">
            <v>F</v>
          </cell>
          <cell r="I370">
            <v>0</v>
          </cell>
          <cell r="J370" t="str">
            <v>Coalition</v>
          </cell>
          <cell r="K370">
            <v>2146</v>
          </cell>
          <cell r="L370">
            <v>2146</v>
          </cell>
          <cell r="M370">
            <v>2146</v>
          </cell>
          <cell r="N370">
            <v>2146</v>
          </cell>
          <cell r="O370">
            <v>2023</v>
          </cell>
          <cell r="P370">
            <v>2063</v>
          </cell>
          <cell r="Q370">
            <v>2125</v>
          </cell>
        </row>
        <row r="371">
          <cell r="E371" t="str">
            <v>21MONTHLYFNON-REPRESENTED STATE EMPLOYEES</v>
          </cell>
          <cell r="F371" t="str">
            <v>21</v>
          </cell>
          <cell r="G371" t="str">
            <v>Monthly</v>
          </cell>
          <cell r="H371" t="str">
            <v>F</v>
          </cell>
          <cell r="I371">
            <v>0</v>
          </cell>
          <cell r="J371" t="str">
            <v>Non-Represented State Employees</v>
          </cell>
          <cell r="K371">
            <v>2146</v>
          </cell>
          <cell r="L371">
            <v>2146</v>
          </cell>
          <cell r="M371">
            <v>2146</v>
          </cell>
          <cell r="N371">
            <v>2146</v>
          </cell>
          <cell r="O371">
            <v>2023</v>
          </cell>
          <cell r="P371">
            <v>2063</v>
          </cell>
          <cell r="Q371">
            <v>2125</v>
          </cell>
        </row>
        <row r="372">
          <cell r="E372" t="str">
            <v>21MONTHLYFTEAMSTERS LOCAL UNION NUMBER 117</v>
          </cell>
          <cell r="F372" t="str">
            <v>21</v>
          </cell>
          <cell r="G372" t="str">
            <v>Monthly</v>
          </cell>
          <cell r="H372" t="str">
            <v>F</v>
          </cell>
          <cell r="I372">
            <v>0</v>
          </cell>
          <cell r="J372" t="str">
            <v>Teamsters Local Union Number 117</v>
          </cell>
          <cell r="K372">
            <v>2172</v>
          </cell>
          <cell r="L372">
            <v>2172</v>
          </cell>
          <cell r="M372">
            <v>2172</v>
          </cell>
          <cell r="N372">
            <v>2172</v>
          </cell>
          <cell r="O372">
            <v>2047</v>
          </cell>
          <cell r="P372">
            <v>2088</v>
          </cell>
          <cell r="Q372">
            <v>2151</v>
          </cell>
        </row>
        <row r="373">
          <cell r="E373" t="str">
            <v>21MONTHLYFWASHINGTON FEDERATION OF STATE EMPLOYEES</v>
          </cell>
          <cell r="F373" t="str">
            <v>21</v>
          </cell>
          <cell r="G373" t="str">
            <v>Monthly</v>
          </cell>
          <cell r="H373" t="str">
            <v>F</v>
          </cell>
          <cell r="I373">
            <v>0</v>
          </cell>
          <cell r="J373" t="str">
            <v>Washington Federation of State Employees</v>
          </cell>
          <cell r="K373">
            <v>2146</v>
          </cell>
          <cell r="L373">
            <v>2146</v>
          </cell>
          <cell r="M373">
            <v>2146</v>
          </cell>
          <cell r="N373">
            <v>2146</v>
          </cell>
          <cell r="O373">
            <v>2023</v>
          </cell>
          <cell r="P373">
            <v>2063</v>
          </cell>
          <cell r="Q373">
            <v>2125</v>
          </cell>
        </row>
        <row r="374">
          <cell r="E374" t="str">
            <v>21MONTHLYFWASHINGTON PUBLIC EMPLOYEES ASSOCIATION</v>
          </cell>
          <cell r="F374" t="str">
            <v>21</v>
          </cell>
          <cell r="G374" t="str">
            <v>Monthly</v>
          </cell>
          <cell r="H374" t="str">
            <v>F</v>
          </cell>
          <cell r="I374">
            <v>0</v>
          </cell>
          <cell r="J374" t="str">
            <v>Washington Public Employees Association</v>
          </cell>
          <cell r="K374">
            <v>2146</v>
          </cell>
          <cell r="L374">
            <v>2146</v>
          </cell>
          <cell r="M374">
            <v>2146</v>
          </cell>
          <cell r="N374">
            <v>2146</v>
          </cell>
          <cell r="O374">
            <v>2023</v>
          </cell>
          <cell r="P374">
            <v>2063</v>
          </cell>
          <cell r="Q374">
            <v>2125</v>
          </cell>
        </row>
        <row r="375">
          <cell r="E375" t="str">
            <v>21MONTHLYGCOALITION</v>
          </cell>
          <cell r="F375" t="str">
            <v>21</v>
          </cell>
          <cell r="G375" t="str">
            <v>Monthly</v>
          </cell>
          <cell r="H375" t="str">
            <v>G</v>
          </cell>
          <cell r="I375">
            <v>0</v>
          </cell>
          <cell r="J375" t="str">
            <v>Coalition</v>
          </cell>
          <cell r="K375">
            <v>2196</v>
          </cell>
          <cell r="L375">
            <v>2196</v>
          </cell>
          <cell r="M375">
            <v>2196</v>
          </cell>
          <cell r="N375">
            <v>2196</v>
          </cell>
          <cell r="O375">
            <v>2071</v>
          </cell>
          <cell r="P375">
            <v>2112</v>
          </cell>
          <cell r="Q375">
            <v>2176</v>
          </cell>
        </row>
        <row r="376">
          <cell r="E376" t="str">
            <v>21MONTHLYGNON-REPRESENTED STATE EMPLOYEES</v>
          </cell>
          <cell r="F376" t="str">
            <v>21</v>
          </cell>
          <cell r="G376" t="str">
            <v>Monthly</v>
          </cell>
          <cell r="H376" t="str">
            <v>G</v>
          </cell>
          <cell r="I376">
            <v>0</v>
          </cell>
          <cell r="J376" t="str">
            <v>Non-Represented State Employees</v>
          </cell>
          <cell r="K376">
            <v>2196</v>
          </cell>
          <cell r="L376">
            <v>2196</v>
          </cell>
          <cell r="M376">
            <v>2196</v>
          </cell>
          <cell r="N376">
            <v>2196</v>
          </cell>
          <cell r="O376">
            <v>2071</v>
          </cell>
          <cell r="P376">
            <v>2112</v>
          </cell>
          <cell r="Q376">
            <v>2176</v>
          </cell>
        </row>
        <row r="377">
          <cell r="E377" t="str">
            <v>21MONTHLYGTEAMSTERS LOCAL UNION NUMBER 117</v>
          </cell>
          <cell r="F377" t="str">
            <v>21</v>
          </cell>
          <cell r="G377" t="str">
            <v>Monthly</v>
          </cell>
          <cell r="H377" t="str">
            <v>G</v>
          </cell>
          <cell r="I377">
            <v>0</v>
          </cell>
          <cell r="J377" t="str">
            <v>Teamsters Local Union Number 117</v>
          </cell>
          <cell r="K377">
            <v>2225</v>
          </cell>
          <cell r="L377">
            <v>2225</v>
          </cell>
          <cell r="M377">
            <v>2225</v>
          </cell>
          <cell r="N377">
            <v>2225</v>
          </cell>
          <cell r="O377">
            <v>2097</v>
          </cell>
          <cell r="P377">
            <v>2139</v>
          </cell>
          <cell r="Q377">
            <v>2204</v>
          </cell>
        </row>
        <row r="378">
          <cell r="E378" t="str">
            <v>21MONTHLYGWASHINGTON FEDERATION OF STATE EMPLOYEES</v>
          </cell>
          <cell r="F378" t="str">
            <v>21</v>
          </cell>
          <cell r="G378" t="str">
            <v>Monthly</v>
          </cell>
          <cell r="H378" t="str">
            <v>G</v>
          </cell>
          <cell r="I378">
            <v>0</v>
          </cell>
          <cell r="J378" t="str">
            <v>Washington Federation of State Employees</v>
          </cell>
          <cell r="K378">
            <v>2196</v>
          </cell>
          <cell r="L378">
            <v>2196</v>
          </cell>
          <cell r="M378">
            <v>2196</v>
          </cell>
          <cell r="N378">
            <v>2196</v>
          </cell>
          <cell r="O378">
            <v>2071</v>
          </cell>
          <cell r="P378">
            <v>2112</v>
          </cell>
          <cell r="Q378">
            <v>2176</v>
          </cell>
        </row>
        <row r="379">
          <cell r="E379" t="str">
            <v>21MONTHLYGWASHINGTON PUBLIC EMPLOYEES ASSOCIATION</v>
          </cell>
          <cell r="F379" t="str">
            <v>21</v>
          </cell>
          <cell r="G379" t="str">
            <v>Monthly</v>
          </cell>
          <cell r="H379" t="str">
            <v>G</v>
          </cell>
          <cell r="I379">
            <v>0</v>
          </cell>
          <cell r="J379" t="str">
            <v>Washington Public Employees Association</v>
          </cell>
          <cell r="K379">
            <v>2196</v>
          </cell>
          <cell r="L379">
            <v>2196</v>
          </cell>
          <cell r="M379">
            <v>2196</v>
          </cell>
          <cell r="N379">
            <v>2196</v>
          </cell>
          <cell r="O379">
            <v>2071</v>
          </cell>
          <cell r="P379">
            <v>2112</v>
          </cell>
          <cell r="Q379">
            <v>2176</v>
          </cell>
        </row>
        <row r="380">
          <cell r="E380" t="str">
            <v>21MONTHLYHCOALITION</v>
          </cell>
          <cell r="F380" t="str">
            <v>21</v>
          </cell>
          <cell r="G380" t="str">
            <v>Monthly</v>
          </cell>
          <cell r="H380" t="str">
            <v>H</v>
          </cell>
          <cell r="I380">
            <v>0</v>
          </cell>
          <cell r="J380" t="str">
            <v>Coalition</v>
          </cell>
          <cell r="K380">
            <v>2241</v>
          </cell>
          <cell r="L380">
            <v>2241</v>
          </cell>
          <cell r="M380">
            <v>2241</v>
          </cell>
          <cell r="N380">
            <v>2241</v>
          </cell>
          <cell r="O380">
            <v>2113</v>
          </cell>
          <cell r="P380">
            <v>2155</v>
          </cell>
          <cell r="Q380">
            <v>2220</v>
          </cell>
        </row>
        <row r="381">
          <cell r="E381" t="str">
            <v>21MONTHLYHNON-REPRESENTED STATE EMPLOYEES</v>
          </cell>
          <cell r="F381" t="str">
            <v>21</v>
          </cell>
          <cell r="G381" t="str">
            <v>Monthly</v>
          </cell>
          <cell r="H381" t="str">
            <v>H</v>
          </cell>
          <cell r="I381">
            <v>0</v>
          </cell>
          <cell r="J381" t="str">
            <v>Non-Represented State Employees</v>
          </cell>
          <cell r="K381">
            <v>2241</v>
          </cell>
          <cell r="L381">
            <v>2241</v>
          </cell>
          <cell r="M381">
            <v>2241</v>
          </cell>
          <cell r="N381">
            <v>2241</v>
          </cell>
          <cell r="O381">
            <v>2113</v>
          </cell>
          <cell r="P381">
            <v>2155</v>
          </cell>
          <cell r="Q381">
            <v>2220</v>
          </cell>
        </row>
        <row r="382">
          <cell r="E382" t="str">
            <v>21MONTHLYHTEAMSTERS LOCAL UNION NUMBER 117</v>
          </cell>
          <cell r="F382" t="str">
            <v>21</v>
          </cell>
          <cell r="G382" t="str">
            <v>Monthly</v>
          </cell>
          <cell r="H382" t="str">
            <v>H</v>
          </cell>
          <cell r="I382">
            <v>0</v>
          </cell>
          <cell r="J382" t="str">
            <v>Teamsters Local Union Number 117</v>
          </cell>
          <cell r="K382">
            <v>2271</v>
          </cell>
          <cell r="L382">
            <v>2271</v>
          </cell>
          <cell r="M382">
            <v>2271</v>
          </cell>
          <cell r="N382">
            <v>2271</v>
          </cell>
          <cell r="O382">
            <v>2141</v>
          </cell>
          <cell r="P382">
            <v>2184</v>
          </cell>
          <cell r="Q382">
            <v>2250</v>
          </cell>
        </row>
        <row r="383">
          <cell r="E383" t="str">
            <v>21MONTHLYHWASHINGTON FEDERATION OF STATE EMPLOYEES</v>
          </cell>
          <cell r="F383" t="str">
            <v>21</v>
          </cell>
          <cell r="G383" t="str">
            <v>Monthly</v>
          </cell>
          <cell r="H383" t="str">
            <v>H</v>
          </cell>
          <cell r="I383">
            <v>0</v>
          </cell>
          <cell r="J383" t="str">
            <v>Washington Federation of State Employees</v>
          </cell>
          <cell r="K383">
            <v>2241</v>
          </cell>
          <cell r="L383">
            <v>2241</v>
          </cell>
          <cell r="M383">
            <v>2241</v>
          </cell>
          <cell r="N383">
            <v>2241</v>
          </cell>
          <cell r="O383">
            <v>2113</v>
          </cell>
          <cell r="P383">
            <v>2155</v>
          </cell>
          <cell r="Q383">
            <v>2220</v>
          </cell>
        </row>
        <row r="384">
          <cell r="E384" t="str">
            <v>21MONTHLYHWASHINGTON PUBLIC EMPLOYEES ASSOCIATION</v>
          </cell>
          <cell r="F384" t="str">
            <v>21</v>
          </cell>
          <cell r="G384" t="str">
            <v>Monthly</v>
          </cell>
          <cell r="H384" t="str">
            <v>H</v>
          </cell>
          <cell r="I384">
            <v>0</v>
          </cell>
          <cell r="J384" t="str">
            <v>Washington Public Employees Association</v>
          </cell>
          <cell r="K384">
            <v>2241</v>
          </cell>
          <cell r="L384">
            <v>2241</v>
          </cell>
          <cell r="M384">
            <v>2241</v>
          </cell>
          <cell r="N384">
            <v>2241</v>
          </cell>
          <cell r="O384">
            <v>2113</v>
          </cell>
          <cell r="P384">
            <v>2155</v>
          </cell>
          <cell r="Q384">
            <v>2220</v>
          </cell>
        </row>
        <row r="385">
          <cell r="E385" t="str">
            <v>21MONTHLYICOALITION</v>
          </cell>
          <cell r="F385" t="str">
            <v>21</v>
          </cell>
          <cell r="G385" t="str">
            <v>Monthly</v>
          </cell>
          <cell r="H385" t="str">
            <v>I</v>
          </cell>
          <cell r="I385">
            <v>0</v>
          </cell>
          <cell r="J385" t="str">
            <v>Coalition</v>
          </cell>
          <cell r="K385">
            <v>2299</v>
          </cell>
          <cell r="L385">
            <v>2299</v>
          </cell>
          <cell r="M385">
            <v>2299</v>
          </cell>
          <cell r="N385">
            <v>2299</v>
          </cell>
          <cell r="O385">
            <v>2168</v>
          </cell>
          <cell r="P385">
            <v>2211</v>
          </cell>
          <cell r="Q385">
            <v>2278</v>
          </cell>
        </row>
        <row r="386">
          <cell r="E386" t="str">
            <v>21MONTHLYINON-REPRESENTED STATE EMPLOYEES</v>
          </cell>
          <cell r="F386" t="str">
            <v>21</v>
          </cell>
          <cell r="G386" t="str">
            <v>Monthly</v>
          </cell>
          <cell r="H386" t="str">
            <v>I</v>
          </cell>
          <cell r="I386">
            <v>0</v>
          </cell>
          <cell r="J386" t="str">
            <v>Non-Represented State Employees</v>
          </cell>
          <cell r="K386">
            <v>2299</v>
          </cell>
          <cell r="L386">
            <v>2299</v>
          </cell>
          <cell r="M386">
            <v>2299</v>
          </cell>
          <cell r="N386">
            <v>2299</v>
          </cell>
          <cell r="O386">
            <v>2168</v>
          </cell>
          <cell r="P386">
            <v>2211</v>
          </cell>
          <cell r="Q386">
            <v>2278</v>
          </cell>
        </row>
        <row r="387">
          <cell r="E387" t="str">
            <v>21MONTHLYITEAMSTERS LOCAL UNION NUMBER 117</v>
          </cell>
          <cell r="F387" t="str">
            <v>21</v>
          </cell>
          <cell r="G387" t="str">
            <v>Monthly</v>
          </cell>
          <cell r="H387" t="str">
            <v>I</v>
          </cell>
          <cell r="I387">
            <v>0</v>
          </cell>
          <cell r="J387" t="str">
            <v>Teamsters Local Union Number 117</v>
          </cell>
          <cell r="K387">
            <v>2330</v>
          </cell>
          <cell r="L387">
            <v>2330</v>
          </cell>
          <cell r="M387">
            <v>2330</v>
          </cell>
          <cell r="N387">
            <v>2330</v>
          </cell>
          <cell r="O387">
            <v>2196</v>
          </cell>
          <cell r="P387">
            <v>2240</v>
          </cell>
          <cell r="Q387">
            <v>2308</v>
          </cell>
        </row>
        <row r="388">
          <cell r="E388" t="str">
            <v>21MONTHLYIWASHINGTON FEDERATION OF STATE EMPLOYEES</v>
          </cell>
          <cell r="F388" t="str">
            <v>21</v>
          </cell>
          <cell r="G388" t="str">
            <v>Monthly</v>
          </cell>
          <cell r="H388" t="str">
            <v>I</v>
          </cell>
          <cell r="I388">
            <v>0</v>
          </cell>
          <cell r="J388" t="str">
            <v>Washington Federation of State Employees</v>
          </cell>
          <cell r="K388">
            <v>2299</v>
          </cell>
          <cell r="L388">
            <v>2299</v>
          </cell>
          <cell r="M388">
            <v>2299</v>
          </cell>
          <cell r="N388">
            <v>2299</v>
          </cell>
          <cell r="O388">
            <v>2168</v>
          </cell>
          <cell r="P388">
            <v>2211</v>
          </cell>
          <cell r="Q388">
            <v>2278</v>
          </cell>
        </row>
        <row r="389">
          <cell r="E389" t="str">
            <v>21MONTHLYIWASHINGTON PUBLIC EMPLOYEES ASSOCIATION</v>
          </cell>
          <cell r="F389" t="str">
            <v>21</v>
          </cell>
          <cell r="G389" t="str">
            <v>Monthly</v>
          </cell>
          <cell r="H389" t="str">
            <v>I</v>
          </cell>
          <cell r="I389">
            <v>0</v>
          </cell>
          <cell r="J389" t="str">
            <v>Washington Public Employees Association</v>
          </cell>
          <cell r="K389">
            <v>2299</v>
          </cell>
          <cell r="L389">
            <v>2299</v>
          </cell>
          <cell r="M389">
            <v>2299</v>
          </cell>
          <cell r="N389">
            <v>2299</v>
          </cell>
          <cell r="O389">
            <v>2168</v>
          </cell>
          <cell r="P389">
            <v>2211</v>
          </cell>
          <cell r="Q389">
            <v>2278</v>
          </cell>
        </row>
        <row r="390">
          <cell r="E390" t="str">
            <v>21MONTHLYJCOALITION</v>
          </cell>
          <cell r="F390" t="str">
            <v>21</v>
          </cell>
          <cell r="G390" t="str">
            <v>Monthly</v>
          </cell>
          <cell r="H390" t="str">
            <v>J</v>
          </cell>
          <cell r="I390">
            <v>0</v>
          </cell>
          <cell r="J390" t="str">
            <v>Coalition</v>
          </cell>
          <cell r="K390">
            <v>2349</v>
          </cell>
          <cell r="L390">
            <v>2349</v>
          </cell>
          <cell r="M390">
            <v>2349</v>
          </cell>
          <cell r="N390">
            <v>2349</v>
          </cell>
          <cell r="O390">
            <v>2215</v>
          </cell>
          <cell r="P390">
            <v>2259</v>
          </cell>
          <cell r="Q390">
            <v>2327</v>
          </cell>
        </row>
        <row r="391">
          <cell r="E391" t="str">
            <v>21MONTHLYJNON-REPRESENTED STATE EMPLOYEES</v>
          </cell>
          <cell r="F391" t="str">
            <v>21</v>
          </cell>
          <cell r="G391" t="str">
            <v>Monthly</v>
          </cell>
          <cell r="H391" t="str">
            <v>J</v>
          </cell>
          <cell r="I391">
            <v>0</v>
          </cell>
          <cell r="J391" t="str">
            <v>Non-Represented State Employees</v>
          </cell>
          <cell r="K391">
            <v>2349</v>
          </cell>
          <cell r="L391">
            <v>2349</v>
          </cell>
          <cell r="M391">
            <v>2349</v>
          </cell>
          <cell r="N391">
            <v>2349</v>
          </cell>
          <cell r="O391">
            <v>2215</v>
          </cell>
          <cell r="P391">
            <v>2259</v>
          </cell>
          <cell r="Q391">
            <v>2327</v>
          </cell>
        </row>
        <row r="392">
          <cell r="E392" t="str">
            <v>21MONTHLYJTEAMSTERS LOCAL UNION NUMBER 117</v>
          </cell>
          <cell r="F392" t="str">
            <v>21</v>
          </cell>
          <cell r="G392" t="str">
            <v>Monthly</v>
          </cell>
          <cell r="H392" t="str">
            <v>J</v>
          </cell>
          <cell r="I392">
            <v>0</v>
          </cell>
          <cell r="J392" t="str">
            <v>Teamsters Local Union Number 117</v>
          </cell>
          <cell r="K392">
            <v>2381</v>
          </cell>
          <cell r="L392">
            <v>2381</v>
          </cell>
          <cell r="M392">
            <v>2381</v>
          </cell>
          <cell r="N392">
            <v>2381</v>
          </cell>
          <cell r="O392">
            <v>2244</v>
          </cell>
          <cell r="P392">
            <v>2289</v>
          </cell>
          <cell r="Q392">
            <v>2358</v>
          </cell>
        </row>
        <row r="393">
          <cell r="E393" t="str">
            <v>21MONTHLYJWASHINGTON FEDERATION OF STATE EMPLOYEES</v>
          </cell>
          <cell r="F393" t="str">
            <v>21</v>
          </cell>
          <cell r="G393" t="str">
            <v>Monthly</v>
          </cell>
          <cell r="H393" t="str">
            <v>J</v>
          </cell>
          <cell r="I393">
            <v>0</v>
          </cell>
          <cell r="J393" t="str">
            <v>Washington Federation of State Employees</v>
          </cell>
          <cell r="K393">
            <v>2349</v>
          </cell>
          <cell r="L393">
            <v>2349</v>
          </cell>
          <cell r="M393">
            <v>2349</v>
          </cell>
          <cell r="N393">
            <v>2349</v>
          </cell>
          <cell r="O393">
            <v>2215</v>
          </cell>
          <cell r="P393">
            <v>2259</v>
          </cell>
          <cell r="Q393">
            <v>2327</v>
          </cell>
        </row>
        <row r="394">
          <cell r="E394" t="str">
            <v>21MONTHLYJWASHINGTON PUBLIC EMPLOYEES ASSOCIATION</v>
          </cell>
          <cell r="F394" t="str">
            <v>21</v>
          </cell>
          <cell r="G394" t="str">
            <v>Monthly</v>
          </cell>
          <cell r="H394" t="str">
            <v>J</v>
          </cell>
          <cell r="I394">
            <v>0</v>
          </cell>
          <cell r="J394" t="str">
            <v>Washington Public Employees Association</v>
          </cell>
          <cell r="K394">
            <v>2349</v>
          </cell>
          <cell r="L394">
            <v>2349</v>
          </cell>
          <cell r="M394">
            <v>2349</v>
          </cell>
          <cell r="N394">
            <v>2349</v>
          </cell>
          <cell r="O394">
            <v>2215</v>
          </cell>
          <cell r="P394">
            <v>2259</v>
          </cell>
          <cell r="Q394">
            <v>2327</v>
          </cell>
        </row>
        <row r="395">
          <cell r="E395" t="str">
            <v>21MONTHLYKCOALITION</v>
          </cell>
          <cell r="F395" t="str">
            <v>21</v>
          </cell>
          <cell r="G395" t="str">
            <v>Monthly</v>
          </cell>
          <cell r="H395" t="str">
            <v>K</v>
          </cell>
          <cell r="I395">
            <v>0</v>
          </cell>
          <cell r="J395" t="str">
            <v>Coalition</v>
          </cell>
          <cell r="K395">
            <v>2403</v>
          </cell>
          <cell r="L395">
            <v>2403</v>
          </cell>
          <cell r="M395">
            <v>2403</v>
          </cell>
          <cell r="N395">
            <v>2403</v>
          </cell>
          <cell r="O395">
            <v>2266</v>
          </cell>
          <cell r="P395">
            <v>2311</v>
          </cell>
          <cell r="Q395">
            <v>2381</v>
          </cell>
        </row>
        <row r="396">
          <cell r="E396" t="str">
            <v>21MONTHLYKNON-REPRESENTED STATE EMPLOYEES</v>
          </cell>
          <cell r="F396" t="str">
            <v>21</v>
          </cell>
          <cell r="G396" t="str">
            <v>Monthly</v>
          </cell>
          <cell r="H396" t="str">
            <v>K</v>
          </cell>
          <cell r="I396">
            <v>0</v>
          </cell>
          <cell r="J396" t="str">
            <v>Non-Represented State Employees</v>
          </cell>
          <cell r="K396">
            <v>2403</v>
          </cell>
          <cell r="L396">
            <v>2403</v>
          </cell>
          <cell r="M396">
            <v>2403</v>
          </cell>
          <cell r="N396">
            <v>2403</v>
          </cell>
          <cell r="O396">
            <v>2266</v>
          </cell>
          <cell r="P396">
            <v>2311</v>
          </cell>
          <cell r="Q396">
            <v>2381</v>
          </cell>
        </row>
        <row r="397">
          <cell r="E397" t="str">
            <v>21MONTHLYKTEAMSTERS LOCAL UNION NUMBER 117</v>
          </cell>
          <cell r="F397" t="str">
            <v>21</v>
          </cell>
          <cell r="G397" t="str">
            <v>Monthly</v>
          </cell>
          <cell r="H397" t="str">
            <v>K</v>
          </cell>
          <cell r="I397">
            <v>0</v>
          </cell>
          <cell r="J397" t="str">
            <v>Teamsters Local Union Number 117</v>
          </cell>
          <cell r="K397">
            <v>2437</v>
          </cell>
          <cell r="L397">
            <v>2437</v>
          </cell>
          <cell r="M397">
            <v>2437</v>
          </cell>
          <cell r="N397">
            <v>2437</v>
          </cell>
          <cell r="O397">
            <v>2297</v>
          </cell>
          <cell r="P397">
            <v>2343</v>
          </cell>
          <cell r="Q397">
            <v>2414</v>
          </cell>
        </row>
        <row r="398">
          <cell r="E398" t="str">
            <v>21MONTHLYKWASHINGTON FEDERATION OF STATE EMPLOYEES</v>
          </cell>
          <cell r="F398" t="str">
            <v>21</v>
          </cell>
          <cell r="G398" t="str">
            <v>Monthly</v>
          </cell>
          <cell r="H398" t="str">
            <v>K</v>
          </cell>
          <cell r="I398">
            <v>0</v>
          </cell>
          <cell r="J398" t="str">
            <v>Washington Federation of State Employees</v>
          </cell>
          <cell r="K398">
            <v>2403</v>
          </cell>
          <cell r="L398">
            <v>2403</v>
          </cell>
          <cell r="M398">
            <v>2403</v>
          </cell>
          <cell r="N398">
            <v>2403</v>
          </cell>
          <cell r="O398">
            <v>2266</v>
          </cell>
          <cell r="P398">
            <v>2311</v>
          </cell>
          <cell r="Q398">
            <v>2381</v>
          </cell>
        </row>
        <row r="399">
          <cell r="E399" t="str">
            <v>21MONTHLYKWASHINGTON PUBLIC EMPLOYEES ASSOCIATION</v>
          </cell>
          <cell r="F399" t="str">
            <v>21</v>
          </cell>
          <cell r="G399" t="str">
            <v>Monthly</v>
          </cell>
          <cell r="H399" t="str">
            <v>K</v>
          </cell>
          <cell r="I399">
            <v>0</v>
          </cell>
          <cell r="J399" t="str">
            <v>Washington Public Employees Association</v>
          </cell>
          <cell r="K399">
            <v>2403</v>
          </cell>
          <cell r="L399">
            <v>2403</v>
          </cell>
          <cell r="M399">
            <v>2403</v>
          </cell>
          <cell r="N399">
            <v>2403</v>
          </cell>
          <cell r="O399">
            <v>2266</v>
          </cell>
          <cell r="P399">
            <v>2311</v>
          </cell>
          <cell r="Q399">
            <v>2381</v>
          </cell>
        </row>
        <row r="400">
          <cell r="E400" t="str">
            <v>21MONTHLYLCOALITION</v>
          </cell>
          <cell r="F400" t="str">
            <v>21</v>
          </cell>
          <cell r="G400" t="str">
            <v>Monthly</v>
          </cell>
          <cell r="H400" t="str">
            <v>L</v>
          </cell>
          <cell r="I400">
            <v>0</v>
          </cell>
          <cell r="J400" t="str">
            <v>Coalition</v>
          </cell>
          <cell r="K400">
            <v>2460</v>
          </cell>
          <cell r="L400">
            <v>2460</v>
          </cell>
          <cell r="M400">
            <v>2460</v>
          </cell>
          <cell r="N400">
            <v>2460</v>
          </cell>
          <cell r="O400">
            <v>2319</v>
          </cell>
          <cell r="P400">
            <v>2365</v>
          </cell>
          <cell r="Q400">
            <v>2436</v>
          </cell>
        </row>
        <row r="401">
          <cell r="E401" t="str">
            <v>21MONTHLYLNON-REPRESENTED STATE EMPLOYEES</v>
          </cell>
          <cell r="F401" t="str">
            <v>21</v>
          </cell>
          <cell r="G401" t="str">
            <v>Monthly</v>
          </cell>
          <cell r="H401" t="str">
            <v>L</v>
          </cell>
          <cell r="I401">
            <v>0</v>
          </cell>
          <cell r="J401" t="str">
            <v>Non-Represented State Employees</v>
          </cell>
          <cell r="K401">
            <v>2460</v>
          </cell>
          <cell r="L401">
            <v>2460</v>
          </cell>
          <cell r="M401">
            <v>2460</v>
          </cell>
          <cell r="N401">
            <v>2460</v>
          </cell>
          <cell r="O401">
            <v>2319</v>
          </cell>
          <cell r="P401">
            <v>2365</v>
          </cell>
          <cell r="Q401">
            <v>2436</v>
          </cell>
        </row>
        <row r="402">
          <cell r="E402" t="str">
            <v>21MONTHLYLTEAMSTERS LOCAL UNION NUMBER 117</v>
          </cell>
          <cell r="F402" t="str">
            <v>21</v>
          </cell>
          <cell r="G402" t="str">
            <v>Monthly</v>
          </cell>
          <cell r="H402" t="str">
            <v>L</v>
          </cell>
          <cell r="I402">
            <v>0</v>
          </cell>
          <cell r="J402" t="str">
            <v>Teamsters Local Union Number 117</v>
          </cell>
          <cell r="K402">
            <v>2493</v>
          </cell>
          <cell r="L402">
            <v>2493</v>
          </cell>
          <cell r="M402">
            <v>2493</v>
          </cell>
          <cell r="N402">
            <v>2493</v>
          </cell>
          <cell r="O402">
            <v>2350</v>
          </cell>
          <cell r="P402">
            <v>2397</v>
          </cell>
          <cell r="Q402">
            <v>2469</v>
          </cell>
        </row>
        <row r="403">
          <cell r="E403" t="str">
            <v>21MONTHLYLWASHINGTON FEDERATION OF STATE EMPLOYEES</v>
          </cell>
          <cell r="F403" t="str">
            <v>21</v>
          </cell>
          <cell r="G403" t="str">
            <v>Monthly</v>
          </cell>
          <cell r="H403" t="str">
            <v>L</v>
          </cell>
          <cell r="I403">
            <v>0</v>
          </cell>
          <cell r="J403" t="str">
            <v>Washington Federation of State Employees</v>
          </cell>
          <cell r="K403">
            <v>2460</v>
          </cell>
          <cell r="L403">
            <v>2460</v>
          </cell>
          <cell r="M403">
            <v>2460</v>
          </cell>
          <cell r="N403">
            <v>2460</v>
          </cell>
          <cell r="O403">
            <v>2319</v>
          </cell>
          <cell r="P403">
            <v>2365</v>
          </cell>
          <cell r="Q403">
            <v>2436</v>
          </cell>
        </row>
        <row r="404">
          <cell r="E404" t="str">
            <v>21MONTHLYLWASHINGTON PUBLIC EMPLOYEES ASSOCIATION</v>
          </cell>
          <cell r="F404" t="str">
            <v>21</v>
          </cell>
          <cell r="G404" t="str">
            <v>Monthly</v>
          </cell>
          <cell r="H404" t="str">
            <v>L</v>
          </cell>
          <cell r="I404">
            <v>0</v>
          </cell>
          <cell r="J404" t="str">
            <v>Washington Public Employees Association</v>
          </cell>
          <cell r="K404">
            <v>2460</v>
          </cell>
          <cell r="L404">
            <v>2460</v>
          </cell>
          <cell r="M404">
            <v>2460</v>
          </cell>
          <cell r="N404">
            <v>2460</v>
          </cell>
          <cell r="O404">
            <v>2319</v>
          </cell>
          <cell r="P404">
            <v>2365</v>
          </cell>
          <cell r="Q404">
            <v>2436</v>
          </cell>
        </row>
        <row r="405">
          <cell r="E405" t="str">
            <v>21MONTHLYMCOALITION</v>
          </cell>
          <cell r="F405" t="str">
            <v>21</v>
          </cell>
          <cell r="G405" t="str">
            <v>Monthly</v>
          </cell>
          <cell r="H405" t="str">
            <v>M</v>
          </cell>
          <cell r="I405">
            <v>0</v>
          </cell>
          <cell r="J405" t="str">
            <v>Coalition</v>
          </cell>
          <cell r="K405">
            <v>2521</v>
          </cell>
          <cell r="L405">
            <v>2521</v>
          </cell>
          <cell r="M405">
            <v>2521</v>
          </cell>
          <cell r="N405">
            <v>2521</v>
          </cell>
          <cell r="O405">
            <v>2376</v>
          </cell>
          <cell r="P405">
            <v>2424</v>
          </cell>
          <cell r="Q405">
            <v>2497</v>
          </cell>
        </row>
        <row r="406">
          <cell r="E406" t="str">
            <v>21MONTHLYMNON-REPRESENTED STATE EMPLOYEES</v>
          </cell>
          <cell r="F406" t="str">
            <v>21</v>
          </cell>
          <cell r="G406" t="str">
            <v>Monthly</v>
          </cell>
          <cell r="H406" t="str">
            <v>M</v>
          </cell>
          <cell r="I406">
            <v>0</v>
          </cell>
          <cell r="J406" t="str">
            <v>Non-Represented State Employees</v>
          </cell>
          <cell r="K406">
            <v>2521</v>
          </cell>
          <cell r="L406">
            <v>2521</v>
          </cell>
          <cell r="M406">
            <v>2521</v>
          </cell>
          <cell r="N406">
            <v>2521</v>
          </cell>
          <cell r="O406">
            <v>2376</v>
          </cell>
          <cell r="P406">
            <v>2424</v>
          </cell>
          <cell r="Q406">
            <v>2497</v>
          </cell>
        </row>
        <row r="407">
          <cell r="E407" t="str">
            <v>21MONTHLYMTEAMSTERS LOCAL UNION NUMBER 117</v>
          </cell>
          <cell r="F407" t="str">
            <v>21</v>
          </cell>
          <cell r="G407" t="str">
            <v>Monthly</v>
          </cell>
          <cell r="H407" t="str">
            <v>M</v>
          </cell>
          <cell r="I407">
            <v>0</v>
          </cell>
          <cell r="J407" t="str">
            <v>Teamsters Local Union Number 117</v>
          </cell>
          <cell r="K407">
            <v>2553</v>
          </cell>
          <cell r="L407">
            <v>2553</v>
          </cell>
          <cell r="M407">
            <v>2553</v>
          </cell>
          <cell r="N407">
            <v>2553</v>
          </cell>
          <cell r="O407">
            <v>2407</v>
          </cell>
          <cell r="P407">
            <v>2455</v>
          </cell>
          <cell r="Q407">
            <v>2529</v>
          </cell>
        </row>
        <row r="408">
          <cell r="E408" t="str">
            <v>21MONTHLYMWASHINGTON FEDERATION OF STATE EMPLOYEES</v>
          </cell>
          <cell r="F408" t="str">
            <v>21</v>
          </cell>
          <cell r="G408" t="str">
            <v>Monthly</v>
          </cell>
          <cell r="H408" t="str">
            <v>M</v>
          </cell>
          <cell r="I408">
            <v>0</v>
          </cell>
          <cell r="J408" t="str">
            <v>Washington Federation of State Employees</v>
          </cell>
          <cell r="K408">
            <v>2521</v>
          </cell>
          <cell r="L408">
            <v>2521</v>
          </cell>
          <cell r="M408">
            <v>2521</v>
          </cell>
          <cell r="N408">
            <v>2521</v>
          </cell>
          <cell r="O408">
            <v>2376</v>
          </cell>
          <cell r="P408">
            <v>2424</v>
          </cell>
          <cell r="Q408">
            <v>2497</v>
          </cell>
        </row>
        <row r="409">
          <cell r="E409" t="str">
            <v>21MONTHLYMWASHINGTON PUBLIC EMPLOYEES ASSOCIATION</v>
          </cell>
          <cell r="F409" t="str">
            <v>21</v>
          </cell>
          <cell r="G409" t="str">
            <v>Monthly</v>
          </cell>
          <cell r="H409" t="str">
            <v>M</v>
          </cell>
          <cell r="I409">
            <v>0</v>
          </cell>
          <cell r="J409" t="str">
            <v>Washington Public Employees Association</v>
          </cell>
          <cell r="K409">
            <v>2521</v>
          </cell>
          <cell r="L409">
            <v>2521</v>
          </cell>
          <cell r="M409">
            <v>2521</v>
          </cell>
          <cell r="N409">
            <v>2521</v>
          </cell>
          <cell r="O409">
            <v>2376</v>
          </cell>
          <cell r="P409">
            <v>2424</v>
          </cell>
          <cell r="Q409">
            <v>2497</v>
          </cell>
        </row>
        <row r="410">
          <cell r="E410" t="str">
            <v>22EMONTHLYENON-REPRESENTED STATE EMPLOYEES</v>
          </cell>
          <cell r="F410" t="str">
            <v>22E</v>
          </cell>
          <cell r="G410" t="str">
            <v>Monthly</v>
          </cell>
          <cell r="H410" t="str">
            <v>E</v>
          </cell>
          <cell r="I410">
            <v>0</v>
          </cell>
          <cell r="J410" t="str">
            <v>Non-Represented State Employees</v>
          </cell>
          <cell r="K410">
            <v>2146</v>
          </cell>
          <cell r="L410">
            <v>2146</v>
          </cell>
          <cell r="M410">
            <v>2146</v>
          </cell>
          <cell r="N410">
            <v>2146</v>
          </cell>
          <cell r="O410">
            <v>2023</v>
          </cell>
          <cell r="P410">
            <v>2063</v>
          </cell>
          <cell r="Q410">
            <v>2125</v>
          </cell>
        </row>
        <row r="411">
          <cell r="E411" t="str">
            <v>22EMONTHLYFNON-REPRESENTED STATE EMPLOYEES</v>
          </cell>
          <cell r="F411" t="str">
            <v>22E</v>
          </cell>
          <cell r="G411" t="str">
            <v>Monthly</v>
          </cell>
          <cell r="H411" t="str">
            <v>F</v>
          </cell>
          <cell r="I411">
            <v>0</v>
          </cell>
          <cell r="J411" t="str">
            <v>Non-Represented State Employees</v>
          </cell>
          <cell r="K411">
            <v>2196</v>
          </cell>
          <cell r="L411">
            <v>2196</v>
          </cell>
          <cell r="M411">
            <v>2196</v>
          </cell>
          <cell r="N411">
            <v>2196</v>
          </cell>
          <cell r="O411">
            <v>2071</v>
          </cell>
          <cell r="P411">
            <v>2112</v>
          </cell>
          <cell r="Q411">
            <v>2176</v>
          </cell>
        </row>
        <row r="412">
          <cell r="E412" t="str">
            <v>22EMONTHLYGNON-REPRESENTED STATE EMPLOYEES</v>
          </cell>
          <cell r="F412" t="str">
            <v>22E</v>
          </cell>
          <cell r="G412" t="str">
            <v>Monthly</v>
          </cell>
          <cell r="H412" t="str">
            <v>G</v>
          </cell>
          <cell r="I412">
            <v>0</v>
          </cell>
          <cell r="J412" t="str">
            <v>Non-Represented State Employees</v>
          </cell>
          <cell r="K412">
            <v>2241</v>
          </cell>
          <cell r="L412">
            <v>2241</v>
          </cell>
          <cell r="M412">
            <v>2241</v>
          </cell>
          <cell r="N412">
            <v>2241</v>
          </cell>
          <cell r="O412">
            <v>2113</v>
          </cell>
          <cell r="P412">
            <v>2155</v>
          </cell>
          <cell r="Q412">
            <v>2220</v>
          </cell>
        </row>
        <row r="413">
          <cell r="E413" t="str">
            <v>22EMONTHLYHNON-REPRESENTED STATE EMPLOYEES</v>
          </cell>
          <cell r="F413" t="str">
            <v>22E</v>
          </cell>
          <cell r="G413" t="str">
            <v>Monthly</v>
          </cell>
          <cell r="H413" t="str">
            <v>H</v>
          </cell>
          <cell r="I413">
            <v>0</v>
          </cell>
          <cell r="J413" t="str">
            <v>Non-Represented State Employees</v>
          </cell>
          <cell r="K413">
            <v>2299</v>
          </cell>
          <cell r="L413">
            <v>2299</v>
          </cell>
          <cell r="M413">
            <v>2299</v>
          </cell>
          <cell r="N413">
            <v>2299</v>
          </cell>
          <cell r="O413">
            <v>2168</v>
          </cell>
          <cell r="P413">
            <v>2211</v>
          </cell>
          <cell r="Q413">
            <v>2278</v>
          </cell>
        </row>
        <row r="414">
          <cell r="E414" t="str">
            <v>22EMONTHLYINON-REPRESENTED STATE EMPLOYEES</v>
          </cell>
          <cell r="F414" t="str">
            <v>22E</v>
          </cell>
          <cell r="G414" t="str">
            <v>Monthly</v>
          </cell>
          <cell r="H414" t="str">
            <v>I</v>
          </cell>
          <cell r="I414">
            <v>0</v>
          </cell>
          <cell r="J414" t="str">
            <v>Non-Represented State Employees</v>
          </cell>
          <cell r="K414">
            <v>2349</v>
          </cell>
          <cell r="L414">
            <v>2349</v>
          </cell>
          <cell r="M414">
            <v>2349</v>
          </cell>
          <cell r="N414">
            <v>2349</v>
          </cell>
          <cell r="O414">
            <v>2215</v>
          </cell>
          <cell r="P414">
            <v>2259</v>
          </cell>
          <cell r="Q414">
            <v>2327</v>
          </cell>
        </row>
        <row r="415">
          <cell r="E415" t="str">
            <v>22EMONTHLYJNON-REPRESENTED STATE EMPLOYEES</v>
          </cell>
          <cell r="F415" t="str">
            <v>22E</v>
          </cell>
          <cell r="G415" t="str">
            <v>Monthly</v>
          </cell>
          <cell r="H415" t="str">
            <v>J</v>
          </cell>
          <cell r="I415">
            <v>0</v>
          </cell>
          <cell r="J415" t="str">
            <v>Non-Represented State Employees</v>
          </cell>
          <cell r="K415">
            <v>2403</v>
          </cell>
          <cell r="L415">
            <v>2403</v>
          </cell>
          <cell r="M415">
            <v>2403</v>
          </cell>
          <cell r="N415">
            <v>2403</v>
          </cell>
          <cell r="O415">
            <v>2266</v>
          </cell>
          <cell r="P415">
            <v>2311</v>
          </cell>
          <cell r="Q415">
            <v>2381</v>
          </cell>
        </row>
        <row r="416">
          <cell r="E416" t="str">
            <v>22EMONTHLYKNON-REPRESENTED STATE EMPLOYEES</v>
          </cell>
          <cell r="F416" t="str">
            <v>22E</v>
          </cell>
          <cell r="G416" t="str">
            <v>Monthly</v>
          </cell>
          <cell r="H416" t="str">
            <v>K</v>
          </cell>
          <cell r="I416">
            <v>0</v>
          </cell>
          <cell r="J416" t="str">
            <v>Non-Represented State Employees</v>
          </cell>
          <cell r="K416">
            <v>2460</v>
          </cell>
          <cell r="L416">
            <v>2460</v>
          </cell>
          <cell r="M416">
            <v>2460</v>
          </cell>
          <cell r="N416">
            <v>2460</v>
          </cell>
          <cell r="O416">
            <v>2319</v>
          </cell>
          <cell r="P416">
            <v>2365</v>
          </cell>
          <cell r="Q416">
            <v>2436</v>
          </cell>
        </row>
        <row r="417">
          <cell r="E417" t="str">
            <v>22EMONTHLYLNON-REPRESENTED STATE EMPLOYEES</v>
          </cell>
          <cell r="F417" t="str">
            <v>22E</v>
          </cell>
          <cell r="G417" t="str">
            <v>Monthly</v>
          </cell>
          <cell r="H417" t="str">
            <v>L</v>
          </cell>
          <cell r="I417">
            <v>0</v>
          </cell>
          <cell r="J417" t="str">
            <v>Non-Represented State Employees</v>
          </cell>
          <cell r="K417">
            <v>2521</v>
          </cell>
          <cell r="L417">
            <v>2521</v>
          </cell>
          <cell r="M417">
            <v>2521</v>
          </cell>
          <cell r="N417">
            <v>2521</v>
          </cell>
          <cell r="O417">
            <v>2376</v>
          </cell>
          <cell r="P417">
            <v>2424</v>
          </cell>
          <cell r="Q417">
            <v>2497</v>
          </cell>
        </row>
        <row r="418">
          <cell r="E418" t="str">
            <v>22EMONTHLYMNON-REPRESENTED STATE EMPLOYEES</v>
          </cell>
          <cell r="F418" t="str">
            <v>22E</v>
          </cell>
          <cell r="G418" t="str">
            <v>Monthly</v>
          </cell>
          <cell r="H418" t="str">
            <v>M</v>
          </cell>
          <cell r="I418">
            <v>0</v>
          </cell>
          <cell r="J418" t="str">
            <v>Non-Represented State Employees</v>
          </cell>
          <cell r="K418">
            <v>2578</v>
          </cell>
          <cell r="L418">
            <v>2578</v>
          </cell>
          <cell r="M418">
            <v>2578</v>
          </cell>
          <cell r="N418">
            <v>2578</v>
          </cell>
          <cell r="O418">
            <v>2430</v>
          </cell>
          <cell r="P418">
            <v>2479</v>
          </cell>
          <cell r="Q418">
            <v>2554</v>
          </cell>
        </row>
        <row r="419">
          <cell r="E419" t="str">
            <v>22MONTHLYACOALITION</v>
          </cell>
          <cell r="F419" t="str">
            <v>22</v>
          </cell>
          <cell r="G419" t="str">
            <v>Monthly</v>
          </cell>
          <cell r="H419" t="str">
            <v>A</v>
          </cell>
          <cell r="I419">
            <v>0</v>
          </cell>
          <cell r="J419" t="str">
            <v>Coalition</v>
          </cell>
          <cell r="K419">
            <v>1961</v>
          </cell>
          <cell r="L419">
            <v>1961</v>
          </cell>
          <cell r="M419">
            <v>1961</v>
          </cell>
          <cell r="N419">
            <v>1961</v>
          </cell>
          <cell r="O419">
            <v>1849</v>
          </cell>
          <cell r="P419">
            <v>1886</v>
          </cell>
          <cell r="Q419">
            <v>1943</v>
          </cell>
        </row>
        <row r="420">
          <cell r="E420" t="str">
            <v>22MONTHLYANON-REPRESENTED STATE EMPLOYEES</v>
          </cell>
          <cell r="F420" t="str">
            <v>22</v>
          </cell>
          <cell r="G420" t="str">
            <v>Monthly</v>
          </cell>
          <cell r="H420" t="str">
            <v>A</v>
          </cell>
          <cell r="I420">
            <v>0</v>
          </cell>
          <cell r="J420" t="str">
            <v>Non-Represented State Employees</v>
          </cell>
          <cell r="K420">
            <v>1961</v>
          </cell>
          <cell r="L420">
            <v>1961</v>
          </cell>
          <cell r="M420">
            <v>1961</v>
          </cell>
          <cell r="N420">
            <v>1961</v>
          </cell>
          <cell r="O420">
            <v>1849</v>
          </cell>
          <cell r="P420">
            <v>1886</v>
          </cell>
          <cell r="Q420">
            <v>1943</v>
          </cell>
        </row>
        <row r="421">
          <cell r="E421" t="str">
            <v>22MONTHLYATEAMSTERS LOCAL UNION NUMBER 117</v>
          </cell>
          <cell r="F421" t="str">
            <v>22</v>
          </cell>
          <cell r="G421" t="str">
            <v>Monthly</v>
          </cell>
          <cell r="H421" t="str">
            <v>A</v>
          </cell>
          <cell r="I421">
            <v>0</v>
          </cell>
          <cell r="J421" t="str">
            <v>Teamsters Local Union Number 117</v>
          </cell>
          <cell r="K421">
            <v>1985</v>
          </cell>
          <cell r="L421">
            <v>1985</v>
          </cell>
          <cell r="M421">
            <v>1985</v>
          </cell>
          <cell r="N421">
            <v>1985</v>
          </cell>
          <cell r="O421">
            <v>1872</v>
          </cell>
          <cell r="P421">
            <v>1909</v>
          </cell>
          <cell r="Q421">
            <v>1967</v>
          </cell>
        </row>
        <row r="422">
          <cell r="E422" t="str">
            <v>22MONTHLYAWASHINGTON FEDERATION OF STATE EMPLOYEES</v>
          </cell>
          <cell r="F422" t="str">
            <v>22</v>
          </cell>
          <cell r="G422" t="str">
            <v>Monthly</v>
          </cell>
          <cell r="H422" t="str">
            <v>A</v>
          </cell>
          <cell r="I422">
            <v>0</v>
          </cell>
          <cell r="J422" t="str">
            <v>Washington Federation of State Employees</v>
          </cell>
          <cell r="K422">
            <v>1961</v>
          </cell>
          <cell r="L422">
            <v>1961</v>
          </cell>
          <cell r="M422">
            <v>1961</v>
          </cell>
          <cell r="N422">
            <v>1961</v>
          </cell>
          <cell r="O422">
            <v>1849</v>
          </cell>
          <cell r="P422">
            <v>1886</v>
          </cell>
          <cell r="Q422">
            <v>1943</v>
          </cell>
        </row>
        <row r="423">
          <cell r="E423" t="str">
            <v>22MONTHLYAWASHINGTON PUBLIC EMPLOYEES ASSOCIATION</v>
          </cell>
          <cell r="F423" t="str">
            <v>22</v>
          </cell>
          <cell r="G423" t="str">
            <v>Monthly</v>
          </cell>
          <cell r="H423" t="str">
            <v>A</v>
          </cell>
          <cell r="I423">
            <v>0</v>
          </cell>
          <cell r="J423" t="str">
            <v>Washington Public Employees Association</v>
          </cell>
          <cell r="K423">
            <v>1961</v>
          </cell>
          <cell r="L423">
            <v>1961</v>
          </cell>
          <cell r="M423">
            <v>1961</v>
          </cell>
          <cell r="N423">
            <v>1961</v>
          </cell>
          <cell r="O423">
            <v>1849</v>
          </cell>
          <cell r="P423">
            <v>1886</v>
          </cell>
          <cell r="Q423">
            <v>1943</v>
          </cell>
        </row>
        <row r="424">
          <cell r="E424" t="str">
            <v>22MONTHLYBCOALITION</v>
          </cell>
          <cell r="F424" t="str">
            <v>22</v>
          </cell>
          <cell r="G424" t="str">
            <v>Monthly</v>
          </cell>
          <cell r="H424" t="str">
            <v>B</v>
          </cell>
          <cell r="I424">
            <v>0</v>
          </cell>
          <cell r="J424" t="str">
            <v>Coalition</v>
          </cell>
          <cell r="K424">
            <v>2005</v>
          </cell>
          <cell r="L424">
            <v>2005</v>
          </cell>
          <cell r="M424">
            <v>2005</v>
          </cell>
          <cell r="N424">
            <v>2005</v>
          </cell>
          <cell r="O424">
            <v>1890</v>
          </cell>
          <cell r="P424">
            <v>1928</v>
          </cell>
          <cell r="Q424">
            <v>1986</v>
          </cell>
        </row>
        <row r="425">
          <cell r="E425" t="str">
            <v>22MONTHLYBNON-REPRESENTED STATE EMPLOYEES</v>
          </cell>
          <cell r="F425" t="str">
            <v>22</v>
          </cell>
          <cell r="G425" t="str">
            <v>Monthly</v>
          </cell>
          <cell r="H425" t="str">
            <v>B</v>
          </cell>
          <cell r="I425">
            <v>0</v>
          </cell>
          <cell r="J425" t="str">
            <v>Non-Represented State Employees</v>
          </cell>
          <cell r="K425">
            <v>2005</v>
          </cell>
          <cell r="L425">
            <v>2005</v>
          </cell>
          <cell r="M425">
            <v>2005</v>
          </cell>
          <cell r="N425">
            <v>2005</v>
          </cell>
          <cell r="O425">
            <v>1890</v>
          </cell>
          <cell r="P425">
            <v>1928</v>
          </cell>
          <cell r="Q425">
            <v>1986</v>
          </cell>
        </row>
        <row r="426">
          <cell r="E426" t="str">
            <v>22MONTHLYBTEAMSTERS LOCAL UNION NUMBER 117</v>
          </cell>
          <cell r="F426" t="str">
            <v>22</v>
          </cell>
          <cell r="G426" t="str">
            <v>Monthly</v>
          </cell>
          <cell r="H426" t="str">
            <v>B</v>
          </cell>
          <cell r="I426">
            <v>0</v>
          </cell>
          <cell r="J426" t="str">
            <v>Teamsters Local Union Number 117</v>
          </cell>
          <cell r="K426">
            <v>2032</v>
          </cell>
          <cell r="L426">
            <v>2032</v>
          </cell>
          <cell r="M426">
            <v>2032</v>
          </cell>
          <cell r="N426">
            <v>2032</v>
          </cell>
          <cell r="O426">
            <v>1916</v>
          </cell>
          <cell r="P426">
            <v>1954</v>
          </cell>
          <cell r="Q426">
            <v>2013</v>
          </cell>
        </row>
        <row r="427">
          <cell r="E427" t="str">
            <v>22MONTHLYBWASHINGTON FEDERATION OF STATE EMPLOYEES</v>
          </cell>
          <cell r="F427" t="str">
            <v>22</v>
          </cell>
          <cell r="G427" t="str">
            <v>Monthly</v>
          </cell>
          <cell r="H427" t="str">
            <v>B</v>
          </cell>
          <cell r="I427">
            <v>0</v>
          </cell>
          <cell r="J427" t="str">
            <v>Washington Federation of State Employees</v>
          </cell>
          <cell r="K427">
            <v>2005</v>
          </cell>
          <cell r="L427">
            <v>2005</v>
          </cell>
          <cell r="M427">
            <v>2005</v>
          </cell>
          <cell r="N427">
            <v>2005</v>
          </cell>
          <cell r="O427">
            <v>1890</v>
          </cell>
          <cell r="P427">
            <v>1928</v>
          </cell>
          <cell r="Q427">
            <v>1986</v>
          </cell>
        </row>
        <row r="428">
          <cell r="E428" t="str">
            <v>22MONTHLYBWASHINGTON PUBLIC EMPLOYEES ASSOCIATION</v>
          </cell>
          <cell r="F428" t="str">
            <v>22</v>
          </cell>
          <cell r="G428" t="str">
            <v>Monthly</v>
          </cell>
          <cell r="H428" t="str">
            <v>B</v>
          </cell>
          <cell r="I428">
            <v>0</v>
          </cell>
          <cell r="J428" t="str">
            <v>Washington Public Employees Association</v>
          </cell>
          <cell r="K428">
            <v>2005</v>
          </cell>
          <cell r="L428">
            <v>2005</v>
          </cell>
          <cell r="M428">
            <v>2005</v>
          </cell>
          <cell r="N428">
            <v>2005</v>
          </cell>
          <cell r="O428">
            <v>1890</v>
          </cell>
          <cell r="P428">
            <v>1928</v>
          </cell>
          <cell r="Q428">
            <v>1986</v>
          </cell>
        </row>
        <row r="429">
          <cell r="E429" t="str">
            <v>22MONTHLYCCOALITION</v>
          </cell>
          <cell r="F429" t="str">
            <v>22</v>
          </cell>
          <cell r="G429" t="str">
            <v>Monthly</v>
          </cell>
          <cell r="H429" t="str">
            <v>C</v>
          </cell>
          <cell r="I429">
            <v>0</v>
          </cell>
          <cell r="J429" t="str">
            <v>Coalition</v>
          </cell>
          <cell r="K429">
            <v>2053</v>
          </cell>
          <cell r="L429">
            <v>2053</v>
          </cell>
          <cell r="M429">
            <v>2053</v>
          </cell>
          <cell r="N429">
            <v>2053</v>
          </cell>
          <cell r="O429">
            <v>1935</v>
          </cell>
          <cell r="P429">
            <v>1974</v>
          </cell>
          <cell r="Q429">
            <v>2034</v>
          </cell>
        </row>
        <row r="430">
          <cell r="E430" t="str">
            <v>22MONTHLYCNON-REPRESENTED STATE EMPLOYEES</v>
          </cell>
          <cell r="F430" t="str">
            <v>22</v>
          </cell>
          <cell r="G430" t="str">
            <v>Monthly</v>
          </cell>
          <cell r="H430" t="str">
            <v>C</v>
          </cell>
          <cell r="I430">
            <v>0</v>
          </cell>
          <cell r="J430" t="str">
            <v>Non-Represented State Employees</v>
          </cell>
          <cell r="K430">
            <v>2053</v>
          </cell>
          <cell r="L430">
            <v>2053</v>
          </cell>
          <cell r="M430">
            <v>2053</v>
          </cell>
          <cell r="N430">
            <v>2053</v>
          </cell>
          <cell r="O430">
            <v>1935</v>
          </cell>
          <cell r="P430">
            <v>1974</v>
          </cell>
          <cell r="Q430">
            <v>2034</v>
          </cell>
        </row>
        <row r="431">
          <cell r="E431" t="str">
            <v>22MONTHLYCTEAMSTERS LOCAL UNION NUMBER 117</v>
          </cell>
          <cell r="F431" t="str">
            <v>22</v>
          </cell>
          <cell r="G431" t="str">
            <v>Monthly</v>
          </cell>
          <cell r="H431" t="str">
            <v>C</v>
          </cell>
          <cell r="I431">
            <v>0</v>
          </cell>
          <cell r="J431" t="str">
            <v>Teamsters Local Union Number 117</v>
          </cell>
          <cell r="K431">
            <v>2080</v>
          </cell>
          <cell r="L431">
            <v>2080</v>
          </cell>
          <cell r="M431">
            <v>2080</v>
          </cell>
          <cell r="N431">
            <v>2080</v>
          </cell>
          <cell r="O431">
            <v>1961</v>
          </cell>
          <cell r="P431">
            <v>2000</v>
          </cell>
          <cell r="Q431">
            <v>2060</v>
          </cell>
        </row>
        <row r="432">
          <cell r="E432" t="str">
            <v>22MONTHLYCWASHINGTON FEDERATION OF STATE EMPLOYEES</v>
          </cell>
          <cell r="F432" t="str">
            <v>22</v>
          </cell>
          <cell r="G432" t="str">
            <v>Monthly</v>
          </cell>
          <cell r="H432" t="str">
            <v>C</v>
          </cell>
          <cell r="I432">
            <v>0</v>
          </cell>
          <cell r="J432" t="str">
            <v>Washington Federation of State Employees</v>
          </cell>
          <cell r="K432">
            <v>2053</v>
          </cell>
          <cell r="L432">
            <v>2053</v>
          </cell>
          <cell r="M432">
            <v>2053</v>
          </cell>
          <cell r="N432">
            <v>2053</v>
          </cell>
          <cell r="O432">
            <v>1935</v>
          </cell>
          <cell r="P432">
            <v>1974</v>
          </cell>
          <cell r="Q432">
            <v>2034</v>
          </cell>
        </row>
        <row r="433">
          <cell r="E433" t="str">
            <v>22MONTHLYCWASHINGTON PUBLIC EMPLOYEES ASSOCIATION</v>
          </cell>
          <cell r="F433" t="str">
            <v>22</v>
          </cell>
          <cell r="G433" t="str">
            <v>Monthly</v>
          </cell>
          <cell r="H433" t="str">
            <v>C</v>
          </cell>
          <cell r="I433">
            <v>0</v>
          </cell>
          <cell r="J433" t="str">
            <v>Washington Public Employees Association</v>
          </cell>
          <cell r="K433">
            <v>2053</v>
          </cell>
          <cell r="L433">
            <v>2053</v>
          </cell>
          <cell r="M433">
            <v>2053</v>
          </cell>
          <cell r="N433">
            <v>2053</v>
          </cell>
          <cell r="O433">
            <v>1935</v>
          </cell>
          <cell r="P433">
            <v>1974</v>
          </cell>
          <cell r="Q433">
            <v>2034</v>
          </cell>
        </row>
        <row r="434">
          <cell r="E434" t="str">
            <v>22MONTHLYDCOALITION</v>
          </cell>
          <cell r="F434" t="str">
            <v>22</v>
          </cell>
          <cell r="G434" t="str">
            <v>Monthly</v>
          </cell>
          <cell r="H434" t="str">
            <v>D</v>
          </cell>
          <cell r="I434">
            <v>0</v>
          </cell>
          <cell r="J434" t="str">
            <v>Coalition</v>
          </cell>
          <cell r="K434">
            <v>2098</v>
          </cell>
          <cell r="L434">
            <v>2098</v>
          </cell>
          <cell r="M434">
            <v>2098</v>
          </cell>
          <cell r="N434">
            <v>2098</v>
          </cell>
          <cell r="O434">
            <v>1977</v>
          </cell>
          <cell r="P434">
            <v>2017</v>
          </cell>
          <cell r="Q434">
            <v>2078</v>
          </cell>
        </row>
        <row r="435">
          <cell r="E435" t="str">
            <v>22MONTHLYDNON-REPRESENTED STATE EMPLOYEES</v>
          </cell>
          <cell r="F435" t="str">
            <v>22</v>
          </cell>
          <cell r="G435" t="str">
            <v>Monthly</v>
          </cell>
          <cell r="H435" t="str">
            <v>D</v>
          </cell>
          <cell r="I435">
            <v>0</v>
          </cell>
          <cell r="J435" t="str">
            <v>Non-Represented State Employees</v>
          </cell>
          <cell r="K435">
            <v>2098</v>
          </cell>
          <cell r="L435">
            <v>2098</v>
          </cell>
          <cell r="M435">
            <v>2098</v>
          </cell>
          <cell r="N435">
            <v>2098</v>
          </cell>
          <cell r="O435">
            <v>1977</v>
          </cell>
          <cell r="P435">
            <v>2017</v>
          </cell>
          <cell r="Q435">
            <v>2078</v>
          </cell>
        </row>
        <row r="436">
          <cell r="E436" t="str">
            <v>22MONTHLYDTEAMSTERS LOCAL UNION NUMBER 117</v>
          </cell>
          <cell r="F436" t="str">
            <v>22</v>
          </cell>
          <cell r="G436" t="str">
            <v>Monthly</v>
          </cell>
          <cell r="H436" t="str">
            <v>D</v>
          </cell>
          <cell r="I436">
            <v>0</v>
          </cell>
          <cell r="J436" t="str">
            <v>Teamsters Local Union Number 117</v>
          </cell>
          <cell r="K436">
            <v>2123</v>
          </cell>
          <cell r="L436">
            <v>2123</v>
          </cell>
          <cell r="M436">
            <v>2123</v>
          </cell>
          <cell r="N436">
            <v>2123</v>
          </cell>
          <cell r="O436">
            <v>2001</v>
          </cell>
          <cell r="P436">
            <v>2041</v>
          </cell>
          <cell r="Q436">
            <v>2103</v>
          </cell>
        </row>
        <row r="437">
          <cell r="E437" t="str">
            <v>22MONTHLYDWASHINGTON FEDERATION OF STATE EMPLOYEES</v>
          </cell>
          <cell r="F437" t="str">
            <v>22</v>
          </cell>
          <cell r="G437" t="str">
            <v>Monthly</v>
          </cell>
          <cell r="H437" t="str">
            <v>D</v>
          </cell>
          <cell r="I437">
            <v>0</v>
          </cell>
          <cell r="J437" t="str">
            <v>Washington Federation of State Employees</v>
          </cell>
          <cell r="K437">
            <v>2098</v>
          </cell>
          <cell r="L437">
            <v>2098</v>
          </cell>
          <cell r="M437">
            <v>2098</v>
          </cell>
          <cell r="N437">
            <v>2098</v>
          </cell>
          <cell r="O437">
            <v>1977</v>
          </cell>
          <cell r="P437">
            <v>2017</v>
          </cell>
          <cell r="Q437">
            <v>2078</v>
          </cell>
        </row>
        <row r="438">
          <cell r="E438" t="str">
            <v>22MONTHLYDWASHINGTON PUBLIC EMPLOYEES ASSOCIATION</v>
          </cell>
          <cell r="F438" t="str">
            <v>22</v>
          </cell>
          <cell r="G438" t="str">
            <v>Monthly</v>
          </cell>
          <cell r="H438" t="str">
            <v>D</v>
          </cell>
          <cell r="I438">
            <v>0</v>
          </cell>
          <cell r="J438" t="str">
            <v>Washington Public Employees Association</v>
          </cell>
          <cell r="K438">
            <v>2098</v>
          </cell>
          <cell r="L438">
            <v>2098</v>
          </cell>
          <cell r="M438">
            <v>2098</v>
          </cell>
          <cell r="N438">
            <v>2098</v>
          </cell>
          <cell r="O438">
            <v>1977</v>
          </cell>
          <cell r="P438">
            <v>2017</v>
          </cell>
          <cell r="Q438">
            <v>2078</v>
          </cell>
        </row>
        <row r="439">
          <cell r="E439" t="str">
            <v>22MONTHLYECOALITION</v>
          </cell>
          <cell r="F439" t="str">
            <v>22</v>
          </cell>
          <cell r="G439" t="str">
            <v>Monthly</v>
          </cell>
          <cell r="H439" t="str">
            <v>E</v>
          </cell>
          <cell r="I439">
            <v>0</v>
          </cell>
          <cell r="J439" t="str">
            <v>Coalition</v>
          </cell>
          <cell r="K439">
            <v>2146</v>
          </cell>
          <cell r="L439">
            <v>2146</v>
          </cell>
          <cell r="M439">
            <v>2146</v>
          </cell>
          <cell r="N439">
            <v>2146</v>
          </cell>
          <cell r="O439">
            <v>2023</v>
          </cell>
          <cell r="P439">
            <v>2063</v>
          </cell>
          <cell r="Q439">
            <v>2125</v>
          </cell>
        </row>
        <row r="440">
          <cell r="E440" t="str">
            <v>22MONTHLYENON-REPRESENTED STATE EMPLOYEES</v>
          </cell>
          <cell r="F440" t="str">
            <v>22</v>
          </cell>
          <cell r="G440" t="str">
            <v>Monthly</v>
          </cell>
          <cell r="H440" t="str">
            <v>E</v>
          </cell>
          <cell r="I440">
            <v>0</v>
          </cell>
          <cell r="J440" t="str">
            <v>Non-Represented State Employees</v>
          </cell>
          <cell r="K440">
            <v>2146</v>
          </cell>
          <cell r="L440">
            <v>2146</v>
          </cell>
          <cell r="M440">
            <v>2146</v>
          </cell>
          <cell r="N440">
            <v>2146</v>
          </cell>
          <cell r="O440">
            <v>2023</v>
          </cell>
          <cell r="P440">
            <v>2063</v>
          </cell>
          <cell r="Q440">
            <v>2125</v>
          </cell>
        </row>
        <row r="441">
          <cell r="E441" t="str">
            <v>22MONTHLYETEAMSTERS LOCAL UNION NUMBER 117</v>
          </cell>
          <cell r="F441" t="str">
            <v>22</v>
          </cell>
          <cell r="G441" t="str">
            <v>Monthly</v>
          </cell>
          <cell r="H441" t="str">
            <v>E</v>
          </cell>
          <cell r="I441">
            <v>0</v>
          </cell>
          <cell r="J441" t="str">
            <v>Teamsters Local Union Number 117</v>
          </cell>
          <cell r="K441">
            <v>2172</v>
          </cell>
          <cell r="L441">
            <v>2172</v>
          </cell>
          <cell r="M441">
            <v>2172</v>
          </cell>
          <cell r="N441">
            <v>2172</v>
          </cell>
          <cell r="O441">
            <v>2047</v>
          </cell>
          <cell r="P441">
            <v>2088</v>
          </cell>
          <cell r="Q441">
            <v>2151</v>
          </cell>
        </row>
        <row r="442">
          <cell r="E442" t="str">
            <v>22MONTHLYEWASHINGTON FEDERATION OF STATE EMPLOYEES</v>
          </cell>
          <cell r="F442" t="str">
            <v>22</v>
          </cell>
          <cell r="G442" t="str">
            <v>Monthly</v>
          </cell>
          <cell r="H442" t="str">
            <v>E</v>
          </cell>
          <cell r="I442">
            <v>0</v>
          </cell>
          <cell r="J442" t="str">
            <v>Washington Federation of State Employees</v>
          </cell>
          <cell r="K442">
            <v>2146</v>
          </cell>
          <cell r="L442">
            <v>2146</v>
          </cell>
          <cell r="M442">
            <v>2146</v>
          </cell>
          <cell r="N442">
            <v>2146</v>
          </cell>
          <cell r="O442">
            <v>2023</v>
          </cell>
          <cell r="P442">
            <v>2063</v>
          </cell>
          <cell r="Q442">
            <v>2125</v>
          </cell>
        </row>
        <row r="443">
          <cell r="E443" t="str">
            <v>22MONTHLYEWASHINGTON PUBLIC EMPLOYEES ASSOCIATION</v>
          </cell>
          <cell r="F443" t="str">
            <v>22</v>
          </cell>
          <cell r="G443" t="str">
            <v>Monthly</v>
          </cell>
          <cell r="H443" t="str">
            <v>E</v>
          </cell>
          <cell r="I443">
            <v>0</v>
          </cell>
          <cell r="J443" t="str">
            <v>Washington Public Employees Association</v>
          </cell>
          <cell r="K443">
            <v>2146</v>
          </cell>
          <cell r="L443">
            <v>2146</v>
          </cell>
          <cell r="M443">
            <v>2146</v>
          </cell>
          <cell r="N443">
            <v>2146</v>
          </cell>
          <cell r="O443">
            <v>2023</v>
          </cell>
          <cell r="P443">
            <v>2063</v>
          </cell>
          <cell r="Q443">
            <v>2125</v>
          </cell>
        </row>
        <row r="444">
          <cell r="E444" t="str">
            <v>22MONTHLYFCOALITION</v>
          </cell>
          <cell r="F444" t="str">
            <v>22</v>
          </cell>
          <cell r="G444" t="str">
            <v>Monthly</v>
          </cell>
          <cell r="H444" t="str">
            <v>F</v>
          </cell>
          <cell r="I444">
            <v>0</v>
          </cell>
          <cell r="J444" t="str">
            <v>Coalition</v>
          </cell>
          <cell r="K444">
            <v>2196</v>
          </cell>
          <cell r="L444">
            <v>2196</v>
          </cell>
          <cell r="M444">
            <v>2196</v>
          </cell>
          <cell r="N444">
            <v>2196</v>
          </cell>
          <cell r="O444">
            <v>2071</v>
          </cell>
          <cell r="P444">
            <v>2112</v>
          </cell>
          <cell r="Q444">
            <v>2176</v>
          </cell>
        </row>
        <row r="445">
          <cell r="E445" t="str">
            <v>22MONTHLYFNON-REPRESENTED STATE EMPLOYEES</v>
          </cell>
          <cell r="F445" t="str">
            <v>22</v>
          </cell>
          <cell r="G445" t="str">
            <v>Monthly</v>
          </cell>
          <cell r="H445" t="str">
            <v>F</v>
          </cell>
          <cell r="I445">
            <v>0</v>
          </cell>
          <cell r="J445" t="str">
            <v>Non-Represented State Employees</v>
          </cell>
          <cell r="K445">
            <v>2196</v>
          </cell>
          <cell r="L445">
            <v>2196</v>
          </cell>
          <cell r="M445">
            <v>2196</v>
          </cell>
          <cell r="N445">
            <v>2196</v>
          </cell>
          <cell r="O445">
            <v>2071</v>
          </cell>
          <cell r="P445">
            <v>2112</v>
          </cell>
          <cell r="Q445">
            <v>2176</v>
          </cell>
        </row>
        <row r="446">
          <cell r="E446" t="str">
            <v>22MONTHLYFTEAMSTERS LOCAL UNION NUMBER 117</v>
          </cell>
          <cell r="F446" t="str">
            <v>22</v>
          </cell>
          <cell r="G446" t="str">
            <v>Monthly</v>
          </cell>
          <cell r="H446" t="str">
            <v>F</v>
          </cell>
          <cell r="I446">
            <v>0</v>
          </cell>
          <cell r="J446" t="str">
            <v>Teamsters Local Union Number 117</v>
          </cell>
          <cell r="K446">
            <v>2225</v>
          </cell>
          <cell r="L446">
            <v>2225</v>
          </cell>
          <cell r="M446">
            <v>2225</v>
          </cell>
          <cell r="N446">
            <v>2225</v>
          </cell>
          <cell r="O446">
            <v>2097</v>
          </cell>
          <cell r="P446">
            <v>2139</v>
          </cell>
          <cell r="Q446">
            <v>2204</v>
          </cell>
        </row>
        <row r="447">
          <cell r="E447" t="str">
            <v>22MONTHLYFWASHINGTON FEDERATION OF STATE EMPLOYEES</v>
          </cell>
          <cell r="F447" t="str">
            <v>22</v>
          </cell>
          <cell r="G447" t="str">
            <v>Monthly</v>
          </cell>
          <cell r="H447" t="str">
            <v>F</v>
          </cell>
          <cell r="I447">
            <v>0</v>
          </cell>
          <cell r="J447" t="str">
            <v>Washington Federation of State Employees</v>
          </cell>
          <cell r="K447">
            <v>2196</v>
          </cell>
          <cell r="L447">
            <v>2196</v>
          </cell>
          <cell r="M447">
            <v>2196</v>
          </cell>
          <cell r="N447">
            <v>2196</v>
          </cell>
          <cell r="O447">
            <v>2071</v>
          </cell>
          <cell r="P447">
            <v>2112</v>
          </cell>
          <cell r="Q447">
            <v>2176</v>
          </cell>
        </row>
        <row r="448">
          <cell r="E448" t="str">
            <v>22MONTHLYFWASHINGTON PUBLIC EMPLOYEES ASSOCIATION</v>
          </cell>
          <cell r="F448" t="str">
            <v>22</v>
          </cell>
          <cell r="G448" t="str">
            <v>Monthly</v>
          </cell>
          <cell r="H448" t="str">
            <v>F</v>
          </cell>
          <cell r="I448">
            <v>0</v>
          </cell>
          <cell r="J448" t="str">
            <v>Washington Public Employees Association</v>
          </cell>
          <cell r="K448">
            <v>2196</v>
          </cell>
          <cell r="L448">
            <v>2196</v>
          </cell>
          <cell r="M448">
            <v>2196</v>
          </cell>
          <cell r="N448">
            <v>2196</v>
          </cell>
          <cell r="O448">
            <v>2071</v>
          </cell>
          <cell r="P448">
            <v>2112</v>
          </cell>
          <cell r="Q448">
            <v>2176</v>
          </cell>
        </row>
        <row r="449">
          <cell r="E449" t="str">
            <v>22MONTHLYGCOALITION</v>
          </cell>
          <cell r="F449" t="str">
            <v>22</v>
          </cell>
          <cell r="G449" t="str">
            <v>Monthly</v>
          </cell>
          <cell r="H449" t="str">
            <v>G</v>
          </cell>
          <cell r="I449">
            <v>0</v>
          </cell>
          <cell r="J449" t="str">
            <v>Coalition</v>
          </cell>
          <cell r="K449">
            <v>2241</v>
          </cell>
          <cell r="L449">
            <v>2241</v>
          </cell>
          <cell r="M449">
            <v>2241</v>
          </cell>
          <cell r="N449">
            <v>2241</v>
          </cell>
          <cell r="O449">
            <v>2113</v>
          </cell>
          <cell r="P449">
            <v>2155</v>
          </cell>
          <cell r="Q449">
            <v>2220</v>
          </cell>
        </row>
        <row r="450">
          <cell r="E450" t="str">
            <v>22MONTHLYGNON-REPRESENTED STATE EMPLOYEES</v>
          </cell>
          <cell r="F450" t="str">
            <v>22</v>
          </cell>
          <cell r="G450" t="str">
            <v>Monthly</v>
          </cell>
          <cell r="H450" t="str">
            <v>G</v>
          </cell>
          <cell r="I450">
            <v>0</v>
          </cell>
          <cell r="J450" t="str">
            <v>Non-Represented State Employees</v>
          </cell>
          <cell r="K450">
            <v>2241</v>
          </cell>
          <cell r="L450">
            <v>2241</v>
          </cell>
          <cell r="M450">
            <v>2241</v>
          </cell>
          <cell r="N450">
            <v>2241</v>
          </cell>
          <cell r="O450">
            <v>2113</v>
          </cell>
          <cell r="P450">
            <v>2155</v>
          </cell>
          <cell r="Q450">
            <v>2220</v>
          </cell>
        </row>
        <row r="451">
          <cell r="E451" t="str">
            <v>22MONTHLYGTEAMSTERS LOCAL UNION NUMBER 117</v>
          </cell>
          <cell r="F451" t="str">
            <v>22</v>
          </cell>
          <cell r="G451" t="str">
            <v>Monthly</v>
          </cell>
          <cell r="H451" t="str">
            <v>G</v>
          </cell>
          <cell r="I451">
            <v>0</v>
          </cell>
          <cell r="J451" t="str">
            <v>Teamsters Local Union Number 117</v>
          </cell>
          <cell r="K451">
            <v>2271</v>
          </cell>
          <cell r="L451">
            <v>2271</v>
          </cell>
          <cell r="M451">
            <v>2271</v>
          </cell>
          <cell r="N451">
            <v>2271</v>
          </cell>
          <cell r="O451">
            <v>2141</v>
          </cell>
          <cell r="P451">
            <v>2184</v>
          </cell>
          <cell r="Q451">
            <v>2250</v>
          </cell>
        </row>
        <row r="452">
          <cell r="E452" t="str">
            <v>22MONTHLYGWASHINGTON FEDERATION OF STATE EMPLOYEES</v>
          </cell>
          <cell r="F452" t="str">
            <v>22</v>
          </cell>
          <cell r="G452" t="str">
            <v>Monthly</v>
          </cell>
          <cell r="H452" t="str">
            <v>G</v>
          </cell>
          <cell r="I452">
            <v>0</v>
          </cell>
          <cell r="J452" t="str">
            <v>Washington Federation of State Employees</v>
          </cell>
          <cell r="K452">
            <v>2241</v>
          </cell>
          <cell r="L452">
            <v>2241</v>
          </cell>
          <cell r="M452">
            <v>2241</v>
          </cell>
          <cell r="N452">
            <v>2241</v>
          </cell>
          <cell r="O452">
            <v>2113</v>
          </cell>
          <cell r="P452">
            <v>2155</v>
          </cell>
          <cell r="Q452">
            <v>2220</v>
          </cell>
        </row>
        <row r="453">
          <cell r="E453" t="str">
            <v>22MONTHLYGWASHINGTON PUBLIC EMPLOYEES ASSOCIATION</v>
          </cell>
          <cell r="F453" t="str">
            <v>22</v>
          </cell>
          <cell r="G453" t="str">
            <v>Monthly</v>
          </cell>
          <cell r="H453" t="str">
            <v>G</v>
          </cell>
          <cell r="I453">
            <v>0</v>
          </cell>
          <cell r="J453" t="str">
            <v>Washington Public Employees Association</v>
          </cell>
          <cell r="K453">
            <v>2241</v>
          </cell>
          <cell r="L453">
            <v>2241</v>
          </cell>
          <cell r="M453">
            <v>2241</v>
          </cell>
          <cell r="N453">
            <v>2241</v>
          </cell>
          <cell r="O453">
            <v>2113</v>
          </cell>
          <cell r="P453">
            <v>2155</v>
          </cell>
          <cell r="Q453">
            <v>2220</v>
          </cell>
        </row>
        <row r="454">
          <cell r="E454" t="str">
            <v>22MONTHLYHCOALITION</v>
          </cell>
          <cell r="F454" t="str">
            <v>22</v>
          </cell>
          <cell r="G454" t="str">
            <v>Monthly</v>
          </cell>
          <cell r="H454" t="str">
            <v>H</v>
          </cell>
          <cell r="I454">
            <v>0</v>
          </cell>
          <cell r="J454" t="str">
            <v>Coalition</v>
          </cell>
          <cell r="K454">
            <v>2299</v>
          </cell>
          <cell r="L454">
            <v>2299</v>
          </cell>
          <cell r="M454">
            <v>2299</v>
          </cell>
          <cell r="N454">
            <v>2299</v>
          </cell>
          <cell r="O454">
            <v>2168</v>
          </cell>
          <cell r="P454">
            <v>2211</v>
          </cell>
          <cell r="Q454">
            <v>2278</v>
          </cell>
        </row>
        <row r="455">
          <cell r="E455" t="str">
            <v>22MONTHLYHNON-REPRESENTED STATE EMPLOYEES</v>
          </cell>
          <cell r="F455" t="str">
            <v>22</v>
          </cell>
          <cell r="G455" t="str">
            <v>Monthly</v>
          </cell>
          <cell r="H455" t="str">
            <v>H</v>
          </cell>
          <cell r="I455">
            <v>0</v>
          </cell>
          <cell r="J455" t="str">
            <v>Non-Represented State Employees</v>
          </cell>
          <cell r="K455">
            <v>2299</v>
          </cell>
          <cell r="L455">
            <v>2299</v>
          </cell>
          <cell r="M455">
            <v>2299</v>
          </cell>
          <cell r="N455">
            <v>2299</v>
          </cell>
          <cell r="O455">
            <v>2168</v>
          </cell>
          <cell r="P455">
            <v>2211</v>
          </cell>
          <cell r="Q455">
            <v>2278</v>
          </cell>
        </row>
        <row r="456">
          <cell r="E456" t="str">
            <v>22MONTHLYHTEAMSTERS LOCAL UNION NUMBER 117</v>
          </cell>
          <cell r="F456" t="str">
            <v>22</v>
          </cell>
          <cell r="G456" t="str">
            <v>Monthly</v>
          </cell>
          <cell r="H456" t="str">
            <v>H</v>
          </cell>
          <cell r="I456">
            <v>0</v>
          </cell>
          <cell r="J456" t="str">
            <v>Teamsters Local Union Number 117</v>
          </cell>
          <cell r="K456">
            <v>2330</v>
          </cell>
          <cell r="L456">
            <v>2330</v>
          </cell>
          <cell r="M456">
            <v>2330</v>
          </cell>
          <cell r="N456">
            <v>2330</v>
          </cell>
          <cell r="O456">
            <v>2196</v>
          </cell>
          <cell r="P456">
            <v>2240</v>
          </cell>
          <cell r="Q456">
            <v>2308</v>
          </cell>
        </row>
        <row r="457">
          <cell r="E457" t="str">
            <v>22MONTHLYHWASHINGTON FEDERATION OF STATE EMPLOYEES</v>
          </cell>
          <cell r="F457" t="str">
            <v>22</v>
          </cell>
          <cell r="G457" t="str">
            <v>Monthly</v>
          </cell>
          <cell r="H457" t="str">
            <v>H</v>
          </cell>
          <cell r="I457">
            <v>0</v>
          </cell>
          <cell r="J457" t="str">
            <v>Washington Federation of State Employees</v>
          </cell>
          <cell r="K457">
            <v>2299</v>
          </cell>
          <cell r="L457">
            <v>2299</v>
          </cell>
          <cell r="M457">
            <v>2299</v>
          </cell>
          <cell r="N457">
            <v>2299</v>
          </cell>
          <cell r="O457">
            <v>2168</v>
          </cell>
          <cell r="P457">
            <v>2211</v>
          </cell>
          <cell r="Q457">
            <v>2278</v>
          </cell>
        </row>
        <row r="458">
          <cell r="E458" t="str">
            <v>22MONTHLYHWASHINGTON PUBLIC EMPLOYEES ASSOCIATION</v>
          </cell>
          <cell r="F458" t="str">
            <v>22</v>
          </cell>
          <cell r="G458" t="str">
            <v>Monthly</v>
          </cell>
          <cell r="H458" t="str">
            <v>H</v>
          </cell>
          <cell r="I458">
            <v>0</v>
          </cell>
          <cell r="J458" t="str">
            <v>Washington Public Employees Association</v>
          </cell>
          <cell r="K458">
            <v>2299</v>
          </cell>
          <cell r="L458">
            <v>2299</v>
          </cell>
          <cell r="M458">
            <v>2299</v>
          </cell>
          <cell r="N458">
            <v>2299</v>
          </cell>
          <cell r="O458">
            <v>2168</v>
          </cell>
          <cell r="P458">
            <v>2211</v>
          </cell>
          <cell r="Q458">
            <v>2278</v>
          </cell>
        </row>
        <row r="459">
          <cell r="E459" t="str">
            <v>22MONTHLYICOALITION</v>
          </cell>
          <cell r="F459" t="str">
            <v>22</v>
          </cell>
          <cell r="G459" t="str">
            <v>Monthly</v>
          </cell>
          <cell r="H459" t="str">
            <v>I</v>
          </cell>
          <cell r="I459">
            <v>0</v>
          </cell>
          <cell r="J459" t="str">
            <v>Coalition</v>
          </cell>
          <cell r="K459">
            <v>2349</v>
          </cell>
          <cell r="L459">
            <v>2349</v>
          </cell>
          <cell r="M459">
            <v>2349</v>
          </cell>
          <cell r="N459">
            <v>2349</v>
          </cell>
          <cell r="O459">
            <v>2215</v>
          </cell>
          <cell r="P459">
            <v>2259</v>
          </cell>
          <cell r="Q459">
            <v>2327</v>
          </cell>
        </row>
        <row r="460">
          <cell r="E460" t="str">
            <v>22MONTHLYINON-REPRESENTED STATE EMPLOYEES</v>
          </cell>
          <cell r="F460" t="str">
            <v>22</v>
          </cell>
          <cell r="G460" t="str">
            <v>Monthly</v>
          </cell>
          <cell r="H460" t="str">
            <v>I</v>
          </cell>
          <cell r="I460">
            <v>0</v>
          </cell>
          <cell r="J460" t="str">
            <v>Non-Represented State Employees</v>
          </cell>
          <cell r="K460">
            <v>2349</v>
          </cell>
          <cell r="L460">
            <v>2349</v>
          </cell>
          <cell r="M460">
            <v>2349</v>
          </cell>
          <cell r="N460">
            <v>2349</v>
          </cell>
          <cell r="O460">
            <v>2215</v>
          </cell>
          <cell r="P460">
            <v>2259</v>
          </cell>
          <cell r="Q460">
            <v>2327</v>
          </cell>
        </row>
        <row r="461">
          <cell r="E461" t="str">
            <v>22MONTHLYITEAMSTERS LOCAL UNION NUMBER 117</v>
          </cell>
          <cell r="F461" t="str">
            <v>22</v>
          </cell>
          <cell r="G461" t="str">
            <v>Monthly</v>
          </cell>
          <cell r="H461" t="str">
            <v>I</v>
          </cell>
          <cell r="I461">
            <v>0</v>
          </cell>
          <cell r="J461" t="str">
            <v>Teamsters Local Union Number 117</v>
          </cell>
          <cell r="K461">
            <v>2381</v>
          </cell>
          <cell r="L461">
            <v>2381</v>
          </cell>
          <cell r="M461">
            <v>2381</v>
          </cell>
          <cell r="N461">
            <v>2381</v>
          </cell>
          <cell r="O461">
            <v>2244</v>
          </cell>
          <cell r="P461">
            <v>2289</v>
          </cell>
          <cell r="Q461">
            <v>2358</v>
          </cell>
        </row>
        <row r="462">
          <cell r="E462" t="str">
            <v>22MONTHLYIWASHINGTON FEDERATION OF STATE EMPLOYEES</v>
          </cell>
          <cell r="F462" t="str">
            <v>22</v>
          </cell>
          <cell r="G462" t="str">
            <v>Monthly</v>
          </cell>
          <cell r="H462" t="str">
            <v>I</v>
          </cell>
          <cell r="I462">
            <v>0</v>
          </cell>
          <cell r="J462" t="str">
            <v>Washington Federation of State Employees</v>
          </cell>
          <cell r="K462">
            <v>2349</v>
          </cell>
          <cell r="L462">
            <v>2349</v>
          </cell>
          <cell r="M462">
            <v>2349</v>
          </cell>
          <cell r="N462">
            <v>2349</v>
          </cell>
          <cell r="O462">
            <v>2215</v>
          </cell>
          <cell r="P462">
            <v>2259</v>
          </cell>
          <cell r="Q462">
            <v>2327</v>
          </cell>
        </row>
        <row r="463">
          <cell r="E463" t="str">
            <v>22MONTHLYIWASHINGTON PUBLIC EMPLOYEES ASSOCIATION</v>
          </cell>
          <cell r="F463" t="str">
            <v>22</v>
          </cell>
          <cell r="G463" t="str">
            <v>Monthly</v>
          </cell>
          <cell r="H463" t="str">
            <v>I</v>
          </cell>
          <cell r="I463">
            <v>0</v>
          </cell>
          <cell r="J463" t="str">
            <v>Washington Public Employees Association</v>
          </cell>
          <cell r="K463">
            <v>2349</v>
          </cell>
          <cell r="L463">
            <v>2349</v>
          </cell>
          <cell r="M463">
            <v>2349</v>
          </cell>
          <cell r="N463">
            <v>2349</v>
          </cell>
          <cell r="O463">
            <v>2215</v>
          </cell>
          <cell r="P463">
            <v>2259</v>
          </cell>
          <cell r="Q463">
            <v>2327</v>
          </cell>
        </row>
        <row r="464">
          <cell r="E464" t="str">
            <v>22MONTHLYJCOALITION</v>
          </cell>
          <cell r="F464" t="str">
            <v>22</v>
          </cell>
          <cell r="G464" t="str">
            <v>Monthly</v>
          </cell>
          <cell r="H464" t="str">
            <v>J</v>
          </cell>
          <cell r="I464">
            <v>0</v>
          </cell>
          <cell r="J464" t="str">
            <v>Coalition</v>
          </cell>
          <cell r="K464">
            <v>2403</v>
          </cell>
          <cell r="L464">
            <v>2403</v>
          </cell>
          <cell r="M464">
            <v>2403</v>
          </cell>
          <cell r="N464">
            <v>2403</v>
          </cell>
          <cell r="O464">
            <v>2266</v>
          </cell>
          <cell r="P464">
            <v>2311</v>
          </cell>
          <cell r="Q464">
            <v>2381</v>
          </cell>
        </row>
        <row r="465">
          <cell r="E465" t="str">
            <v>22MONTHLYJNON-REPRESENTED STATE EMPLOYEES</v>
          </cell>
          <cell r="F465" t="str">
            <v>22</v>
          </cell>
          <cell r="G465" t="str">
            <v>Monthly</v>
          </cell>
          <cell r="H465" t="str">
            <v>J</v>
          </cell>
          <cell r="I465">
            <v>0</v>
          </cell>
          <cell r="J465" t="str">
            <v>Non-Represented State Employees</v>
          </cell>
          <cell r="K465">
            <v>2403</v>
          </cell>
          <cell r="L465">
            <v>2403</v>
          </cell>
          <cell r="M465">
            <v>2403</v>
          </cell>
          <cell r="N465">
            <v>2403</v>
          </cell>
          <cell r="O465">
            <v>2266</v>
          </cell>
          <cell r="P465">
            <v>2311</v>
          </cell>
          <cell r="Q465">
            <v>2381</v>
          </cell>
        </row>
        <row r="466">
          <cell r="E466" t="str">
            <v>22MONTHLYJTEAMSTERS LOCAL UNION NUMBER 117</v>
          </cell>
          <cell r="F466" t="str">
            <v>22</v>
          </cell>
          <cell r="G466" t="str">
            <v>Monthly</v>
          </cell>
          <cell r="H466" t="str">
            <v>J</v>
          </cell>
          <cell r="I466">
            <v>0</v>
          </cell>
          <cell r="J466" t="str">
            <v>Teamsters Local Union Number 117</v>
          </cell>
          <cell r="K466">
            <v>2437</v>
          </cell>
          <cell r="L466">
            <v>2437</v>
          </cell>
          <cell r="M466">
            <v>2437</v>
          </cell>
          <cell r="N466">
            <v>2437</v>
          </cell>
          <cell r="O466">
            <v>2297</v>
          </cell>
          <cell r="P466">
            <v>2343</v>
          </cell>
          <cell r="Q466">
            <v>2414</v>
          </cell>
        </row>
        <row r="467">
          <cell r="E467" t="str">
            <v>22MONTHLYJWASHINGTON FEDERATION OF STATE EMPLOYEES</v>
          </cell>
          <cell r="F467" t="str">
            <v>22</v>
          </cell>
          <cell r="G467" t="str">
            <v>Monthly</v>
          </cell>
          <cell r="H467" t="str">
            <v>J</v>
          </cell>
          <cell r="I467">
            <v>0</v>
          </cell>
          <cell r="J467" t="str">
            <v>Washington Federation of State Employees</v>
          </cell>
          <cell r="K467">
            <v>2403</v>
          </cell>
          <cell r="L467">
            <v>2403</v>
          </cell>
          <cell r="M467">
            <v>2403</v>
          </cell>
          <cell r="N467">
            <v>2403</v>
          </cell>
          <cell r="O467">
            <v>2266</v>
          </cell>
          <cell r="P467">
            <v>2311</v>
          </cell>
          <cell r="Q467">
            <v>2381</v>
          </cell>
        </row>
        <row r="468">
          <cell r="E468" t="str">
            <v>22MONTHLYJWASHINGTON PUBLIC EMPLOYEES ASSOCIATION</v>
          </cell>
          <cell r="F468" t="str">
            <v>22</v>
          </cell>
          <cell r="G468" t="str">
            <v>Monthly</v>
          </cell>
          <cell r="H468" t="str">
            <v>J</v>
          </cell>
          <cell r="I468">
            <v>0</v>
          </cell>
          <cell r="J468" t="str">
            <v>Washington Public Employees Association</v>
          </cell>
          <cell r="K468">
            <v>2403</v>
          </cell>
          <cell r="L468">
            <v>2403</v>
          </cell>
          <cell r="M468">
            <v>2403</v>
          </cell>
          <cell r="N468">
            <v>2403</v>
          </cell>
          <cell r="O468">
            <v>2266</v>
          </cell>
          <cell r="P468">
            <v>2311</v>
          </cell>
          <cell r="Q468">
            <v>2381</v>
          </cell>
        </row>
        <row r="469">
          <cell r="E469" t="str">
            <v>22MONTHLYKCOALITION</v>
          </cell>
          <cell r="F469" t="str">
            <v>22</v>
          </cell>
          <cell r="G469" t="str">
            <v>Monthly</v>
          </cell>
          <cell r="H469" t="str">
            <v>K</v>
          </cell>
          <cell r="I469">
            <v>0</v>
          </cell>
          <cell r="J469" t="str">
            <v>Coalition</v>
          </cell>
          <cell r="K469">
            <v>2460</v>
          </cell>
          <cell r="L469">
            <v>2460</v>
          </cell>
          <cell r="M469">
            <v>2460</v>
          </cell>
          <cell r="N469">
            <v>2460</v>
          </cell>
          <cell r="O469">
            <v>2319</v>
          </cell>
          <cell r="P469">
            <v>2365</v>
          </cell>
          <cell r="Q469">
            <v>2436</v>
          </cell>
        </row>
        <row r="470">
          <cell r="E470" t="str">
            <v>22MONTHLYKNON-REPRESENTED STATE EMPLOYEES</v>
          </cell>
          <cell r="F470" t="str">
            <v>22</v>
          </cell>
          <cell r="G470" t="str">
            <v>Monthly</v>
          </cell>
          <cell r="H470" t="str">
            <v>K</v>
          </cell>
          <cell r="I470">
            <v>0</v>
          </cell>
          <cell r="J470" t="str">
            <v>Non-Represented State Employees</v>
          </cell>
          <cell r="K470">
            <v>2460</v>
          </cell>
          <cell r="L470">
            <v>2460</v>
          </cell>
          <cell r="M470">
            <v>2460</v>
          </cell>
          <cell r="N470">
            <v>2460</v>
          </cell>
          <cell r="O470">
            <v>2319</v>
          </cell>
          <cell r="P470">
            <v>2365</v>
          </cell>
          <cell r="Q470">
            <v>2436</v>
          </cell>
        </row>
        <row r="471">
          <cell r="E471" t="str">
            <v>22MONTHLYKTEAMSTERS LOCAL UNION NUMBER 117</v>
          </cell>
          <cell r="F471" t="str">
            <v>22</v>
          </cell>
          <cell r="G471" t="str">
            <v>Monthly</v>
          </cell>
          <cell r="H471" t="str">
            <v>K</v>
          </cell>
          <cell r="I471">
            <v>0</v>
          </cell>
          <cell r="J471" t="str">
            <v>Teamsters Local Union Number 117</v>
          </cell>
          <cell r="K471">
            <v>2493</v>
          </cell>
          <cell r="L471">
            <v>2493</v>
          </cell>
          <cell r="M471">
            <v>2493</v>
          </cell>
          <cell r="N471">
            <v>2493</v>
          </cell>
          <cell r="O471">
            <v>2350</v>
          </cell>
          <cell r="P471">
            <v>2397</v>
          </cell>
          <cell r="Q471">
            <v>2469</v>
          </cell>
        </row>
        <row r="472">
          <cell r="E472" t="str">
            <v>22MONTHLYKWASHINGTON FEDERATION OF STATE EMPLOYEES</v>
          </cell>
          <cell r="F472" t="str">
            <v>22</v>
          </cell>
          <cell r="G472" t="str">
            <v>Monthly</v>
          </cell>
          <cell r="H472" t="str">
            <v>K</v>
          </cell>
          <cell r="I472">
            <v>0</v>
          </cell>
          <cell r="J472" t="str">
            <v>Washington Federation of State Employees</v>
          </cell>
          <cell r="K472">
            <v>2460</v>
          </cell>
          <cell r="L472">
            <v>2460</v>
          </cell>
          <cell r="M472">
            <v>2460</v>
          </cell>
          <cell r="N472">
            <v>2460</v>
          </cell>
          <cell r="O472">
            <v>2319</v>
          </cell>
          <cell r="P472">
            <v>2365</v>
          </cell>
          <cell r="Q472">
            <v>2436</v>
          </cell>
        </row>
        <row r="473">
          <cell r="E473" t="str">
            <v>22MONTHLYKWASHINGTON PUBLIC EMPLOYEES ASSOCIATION</v>
          </cell>
          <cell r="F473" t="str">
            <v>22</v>
          </cell>
          <cell r="G473" t="str">
            <v>Monthly</v>
          </cell>
          <cell r="H473" t="str">
            <v>K</v>
          </cell>
          <cell r="I473">
            <v>0</v>
          </cell>
          <cell r="J473" t="str">
            <v>Washington Public Employees Association</v>
          </cell>
          <cell r="K473">
            <v>2460</v>
          </cell>
          <cell r="L473">
            <v>2460</v>
          </cell>
          <cell r="M473">
            <v>2460</v>
          </cell>
          <cell r="N473">
            <v>2460</v>
          </cell>
          <cell r="O473">
            <v>2319</v>
          </cell>
          <cell r="P473">
            <v>2365</v>
          </cell>
          <cell r="Q473">
            <v>2436</v>
          </cell>
        </row>
        <row r="474">
          <cell r="E474" t="str">
            <v>22MONTHLYLCOALITION</v>
          </cell>
          <cell r="F474" t="str">
            <v>22</v>
          </cell>
          <cell r="G474" t="str">
            <v>Monthly</v>
          </cell>
          <cell r="H474" t="str">
            <v>L</v>
          </cell>
          <cell r="I474">
            <v>0</v>
          </cell>
          <cell r="J474" t="str">
            <v>Coalition</v>
          </cell>
          <cell r="K474">
            <v>2521</v>
          </cell>
          <cell r="L474">
            <v>2521</v>
          </cell>
          <cell r="M474">
            <v>2521</v>
          </cell>
          <cell r="N474">
            <v>2521</v>
          </cell>
          <cell r="O474">
            <v>2376</v>
          </cell>
          <cell r="P474">
            <v>2424</v>
          </cell>
          <cell r="Q474">
            <v>2497</v>
          </cell>
        </row>
        <row r="475">
          <cell r="E475" t="str">
            <v>22MONTHLYLNON-REPRESENTED STATE EMPLOYEES</v>
          </cell>
          <cell r="F475" t="str">
            <v>22</v>
          </cell>
          <cell r="G475" t="str">
            <v>Monthly</v>
          </cell>
          <cell r="H475" t="str">
            <v>L</v>
          </cell>
          <cell r="I475">
            <v>0</v>
          </cell>
          <cell r="J475" t="str">
            <v>Non-Represented State Employees</v>
          </cell>
          <cell r="K475">
            <v>2521</v>
          </cell>
          <cell r="L475">
            <v>2521</v>
          </cell>
          <cell r="M475">
            <v>2521</v>
          </cell>
          <cell r="N475">
            <v>2521</v>
          </cell>
          <cell r="O475">
            <v>2376</v>
          </cell>
          <cell r="P475">
            <v>2424</v>
          </cell>
          <cell r="Q475">
            <v>2497</v>
          </cell>
        </row>
        <row r="476">
          <cell r="E476" t="str">
            <v>22MONTHLYLTEAMSTERS LOCAL UNION NUMBER 117</v>
          </cell>
          <cell r="F476" t="str">
            <v>22</v>
          </cell>
          <cell r="G476" t="str">
            <v>Monthly</v>
          </cell>
          <cell r="H476" t="str">
            <v>L</v>
          </cell>
          <cell r="I476">
            <v>0</v>
          </cell>
          <cell r="J476" t="str">
            <v>Teamsters Local Union Number 117</v>
          </cell>
          <cell r="K476">
            <v>2553</v>
          </cell>
          <cell r="L476">
            <v>2553</v>
          </cell>
          <cell r="M476">
            <v>2553</v>
          </cell>
          <cell r="N476">
            <v>2553</v>
          </cell>
          <cell r="O476">
            <v>2407</v>
          </cell>
          <cell r="P476">
            <v>2455</v>
          </cell>
          <cell r="Q476">
            <v>2529</v>
          </cell>
        </row>
        <row r="477">
          <cell r="E477" t="str">
            <v>22MONTHLYLWASHINGTON FEDERATION OF STATE EMPLOYEES</v>
          </cell>
          <cell r="F477" t="str">
            <v>22</v>
          </cell>
          <cell r="G477" t="str">
            <v>Monthly</v>
          </cell>
          <cell r="H477" t="str">
            <v>L</v>
          </cell>
          <cell r="I477">
            <v>0</v>
          </cell>
          <cell r="J477" t="str">
            <v>Washington Federation of State Employees</v>
          </cell>
          <cell r="K477">
            <v>2521</v>
          </cell>
          <cell r="L477">
            <v>2521</v>
          </cell>
          <cell r="M477">
            <v>2521</v>
          </cell>
          <cell r="N477">
            <v>2521</v>
          </cell>
          <cell r="O477">
            <v>2376</v>
          </cell>
          <cell r="P477">
            <v>2424</v>
          </cell>
          <cell r="Q477">
            <v>2497</v>
          </cell>
        </row>
        <row r="478">
          <cell r="E478" t="str">
            <v>22MONTHLYLWASHINGTON PUBLIC EMPLOYEES ASSOCIATION</v>
          </cell>
          <cell r="F478" t="str">
            <v>22</v>
          </cell>
          <cell r="G478" t="str">
            <v>Monthly</v>
          </cell>
          <cell r="H478" t="str">
            <v>L</v>
          </cell>
          <cell r="I478">
            <v>0</v>
          </cell>
          <cell r="J478" t="str">
            <v>Washington Public Employees Association</v>
          </cell>
          <cell r="K478">
            <v>2521</v>
          </cell>
          <cell r="L478">
            <v>2521</v>
          </cell>
          <cell r="M478">
            <v>2521</v>
          </cell>
          <cell r="N478">
            <v>2521</v>
          </cell>
          <cell r="O478">
            <v>2376</v>
          </cell>
          <cell r="P478">
            <v>2424</v>
          </cell>
          <cell r="Q478">
            <v>2497</v>
          </cell>
        </row>
        <row r="479">
          <cell r="E479" t="str">
            <v>22MONTHLYMCOALITION</v>
          </cell>
          <cell r="F479" t="str">
            <v>22</v>
          </cell>
          <cell r="G479" t="str">
            <v>Monthly</v>
          </cell>
          <cell r="H479" t="str">
            <v>M</v>
          </cell>
          <cell r="I479">
            <v>0</v>
          </cell>
          <cell r="J479" t="str">
            <v>Coalition</v>
          </cell>
          <cell r="K479">
            <v>2578</v>
          </cell>
          <cell r="L479">
            <v>2578</v>
          </cell>
          <cell r="M479">
            <v>2578</v>
          </cell>
          <cell r="N479">
            <v>2578</v>
          </cell>
          <cell r="O479">
            <v>2430</v>
          </cell>
          <cell r="P479">
            <v>2479</v>
          </cell>
          <cell r="Q479">
            <v>2554</v>
          </cell>
        </row>
        <row r="480">
          <cell r="E480" t="str">
            <v>22MONTHLYMNON-REPRESENTED STATE EMPLOYEES</v>
          </cell>
          <cell r="F480" t="str">
            <v>22</v>
          </cell>
          <cell r="G480" t="str">
            <v>Monthly</v>
          </cell>
          <cell r="H480" t="str">
            <v>M</v>
          </cell>
          <cell r="I480">
            <v>0</v>
          </cell>
          <cell r="J480" t="str">
            <v>Non-Represented State Employees</v>
          </cell>
          <cell r="K480">
            <v>2578</v>
          </cell>
          <cell r="L480">
            <v>2578</v>
          </cell>
          <cell r="M480">
            <v>2578</v>
          </cell>
          <cell r="N480">
            <v>2578</v>
          </cell>
          <cell r="O480">
            <v>2430</v>
          </cell>
          <cell r="P480">
            <v>2479</v>
          </cell>
          <cell r="Q480">
            <v>2554</v>
          </cell>
        </row>
        <row r="481">
          <cell r="E481" t="str">
            <v>22MONTHLYMTEAMSTERS LOCAL UNION NUMBER 117</v>
          </cell>
          <cell r="F481" t="str">
            <v>22</v>
          </cell>
          <cell r="G481" t="str">
            <v>Monthly</v>
          </cell>
          <cell r="H481" t="str">
            <v>M</v>
          </cell>
          <cell r="I481">
            <v>0</v>
          </cell>
          <cell r="J481" t="str">
            <v>Teamsters Local Union Number 117</v>
          </cell>
          <cell r="K481">
            <v>2610</v>
          </cell>
          <cell r="L481">
            <v>2610</v>
          </cell>
          <cell r="M481">
            <v>2610</v>
          </cell>
          <cell r="N481">
            <v>2610</v>
          </cell>
          <cell r="O481">
            <v>2461</v>
          </cell>
          <cell r="P481">
            <v>2510</v>
          </cell>
          <cell r="Q481">
            <v>2586</v>
          </cell>
        </row>
        <row r="482">
          <cell r="E482" t="str">
            <v>22MONTHLYMWASHINGTON FEDERATION OF STATE EMPLOYEES</v>
          </cell>
          <cell r="F482" t="str">
            <v>22</v>
          </cell>
          <cell r="G482" t="str">
            <v>Monthly</v>
          </cell>
          <cell r="H482" t="str">
            <v>M</v>
          </cell>
          <cell r="I482">
            <v>0</v>
          </cell>
          <cell r="J482" t="str">
            <v>Washington Federation of State Employees</v>
          </cell>
          <cell r="K482">
            <v>2578</v>
          </cell>
          <cell r="L482">
            <v>2578</v>
          </cell>
          <cell r="M482">
            <v>2578</v>
          </cell>
          <cell r="N482">
            <v>2578</v>
          </cell>
          <cell r="O482">
            <v>2430</v>
          </cell>
          <cell r="P482">
            <v>2479</v>
          </cell>
          <cell r="Q482">
            <v>2554</v>
          </cell>
        </row>
        <row r="483">
          <cell r="E483" t="str">
            <v>22MONTHLYMWASHINGTON PUBLIC EMPLOYEES ASSOCIATION</v>
          </cell>
          <cell r="F483" t="str">
            <v>22</v>
          </cell>
          <cell r="G483" t="str">
            <v>Monthly</v>
          </cell>
          <cell r="H483" t="str">
            <v>M</v>
          </cell>
          <cell r="I483">
            <v>0</v>
          </cell>
          <cell r="J483" t="str">
            <v>Washington Public Employees Association</v>
          </cell>
          <cell r="K483">
            <v>2578</v>
          </cell>
          <cell r="L483">
            <v>2578</v>
          </cell>
          <cell r="M483">
            <v>2578</v>
          </cell>
          <cell r="N483">
            <v>2578</v>
          </cell>
          <cell r="O483">
            <v>2430</v>
          </cell>
          <cell r="P483">
            <v>2479</v>
          </cell>
          <cell r="Q483">
            <v>2554</v>
          </cell>
        </row>
        <row r="484">
          <cell r="E484" t="str">
            <v>23MONTHLYACOALITION</v>
          </cell>
          <cell r="F484" t="str">
            <v>23</v>
          </cell>
          <cell r="G484" t="str">
            <v>Monthly</v>
          </cell>
          <cell r="H484" t="str">
            <v>A</v>
          </cell>
          <cell r="I484">
            <v>0</v>
          </cell>
          <cell r="J484" t="str">
            <v>Coalition</v>
          </cell>
          <cell r="K484">
            <v>2005</v>
          </cell>
          <cell r="L484">
            <v>2005</v>
          </cell>
          <cell r="M484">
            <v>2005</v>
          </cell>
          <cell r="N484">
            <v>2005</v>
          </cell>
          <cell r="O484">
            <v>1890</v>
          </cell>
          <cell r="P484">
            <v>1928</v>
          </cell>
          <cell r="Q484">
            <v>1986</v>
          </cell>
        </row>
        <row r="485">
          <cell r="E485" t="str">
            <v>23MONTHLYANON-REPRESENTED STATE EMPLOYEES</v>
          </cell>
          <cell r="F485" t="str">
            <v>23</v>
          </cell>
          <cell r="G485" t="str">
            <v>Monthly</v>
          </cell>
          <cell r="H485" t="str">
            <v>A</v>
          </cell>
          <cell r="I485">
            <v>0</v>
          </cell>
          <cell r="J485" t="str">
            <v>Non-Represented State Employees</v>
          </cell>
          <cell r="K485">
            <v>2005</v>
          </cell>
          <cell r="L485">
            <v>2005</v>
          </cell>
          <cell r="M485">
            <v>2005</v>
          </cell>
          <cell r="N485">
            <v>2005</v>
          </cell>
          <cell r="O485">
            <v>1890</v>
          </cell>
          <cell r="P485">
            <v>1928</v>
          </cell>
          <cell r="Q485">
            <v>1986</v>
          </cell>
        </row>
        <row r="486">
          <cell r="E486" t="str">
            <v>23MONTHLYATEAMSTERS LOCAL UNION NUMBER 117</v>
          </cell>
          <cell r="F486" t="str">
            <v>23</v>
          </cell>
          <cell r="G486" t="str">
            <v>Monthly</v>
          </cell>
          <cell r="H486" t="str">
            <v>A</v>
          </cell>
          <cell r="I486">
            <v>0</v>
          </cell>
          <cell r="J486" t="str">
            <v>Teamsters Local Union Number 117</v>
          </cell>
          <cell r="K486">
            <v>2032</v>
          </cell>
          <cell r="L486">
            <v>2032</v>
          </cell>
          <cell r="M486">
            <v>2032</v>
          </cell>
          <cell r="N486">
            <v>2032</v>
          </cell>
          <cell r="O486">
            <v>1916</v>
          </cell>
          <cell r="P486">
            <v>1954</v>
          </cell>
          <cell r="Q486">
            <v>2013</v>
          </cell>
        </row>
        <row r="487">
          <cell r="E487" t="str">
            <v>23MONTHLYAWASHINGTON FEDERATION OF STATE EMPLOYEES</v>
          </cell>
          <cell r="F487" t="str">
            <v>23</v>
          </cell>
          <cell r="G487" t="str">
            <v>Monthly</v>
          </cell>
          <cell r="H487" t="str">
            <v>A</v>
          </cell>
          <cell r="I487">
            <v>0</v>
          </cell>
          <cell r="J487" t="str">
            <v>Washington Federation of State Employees</v>
          </cell>
          <cell r="K487">
            <v>2005</v>
          </cell>
          <cell r="L487">
            <v>2005</v>
          </cell>
          <cell r="M487">
            <v>2005</v>
          </cell>
          <cell r="N487">
            <v>2005</v>
          </cell>
          <cell r="O487">
            <v>1890</v>
          </cell>
          <cell r="P487">
            <v>1928</v>
          </cell>
          <cell r="Q487">
            <v>1986</v>
          </cell>
        </row>
        <row r="488">
          <cell r="E488" t="str">
            <v>23MONTHLYAWASHINGTON PUBLIC EMPLOYEES ASSOCIATION</v>
          </cell>
          <cell r="F488" t="str">
            <v>23</v>
          </cell>
          <cell r="G488" t="str">
            <v>Monthly</v>
          </cell>
          <cell r="H488" t="str">
            <v>A</v>
          </cell>
          <cell r="I488">
            <v>0</v>
          </cell>
          <cell r="J488" t="str">
            <v>Washington Public Employees Association</v>
          </cell>
          <cell r="K488">
            <v>2005</v>
          </cell>
          <cell r="L488">
            <v>2005</v>
          </cell>
          <cell r="M488">
            <v>2005</v>
          </cell>
          <cell r="N488">
            <v>2005</v>
          </cell>
          <cell r="O488">
            <v>1890</v>
          </cell>
          <cell r="P488">
            <v>1928</v>
          </cell>
          <cell r="Q488">
            <v>1986</v>
          </cell>
        </row>
        <row r="489">
          <cell r="E489" t="str">
            <v>23MONTHLYBCOALITION</v>
          </cell>
          <cell r="F489" t="str">
            <v>23</v>
          </cell>
          <cell r="G489" t="str">
            <v>Monthly</v>
          </cell>
          <cell r="H489" t="str">
            <v>B</v>
          </cell>
          <cell r="I489">
            <v>0</v>
          </cell>
          <cell r="J489" t="str">
            <v>Coalition</v>
          </cell>
          <cell r="K489">
            <v>2053</v>
          </cell>
          <cell r="L489">
            <v>2053</v>
          </cell>
          <cell r="M489">
            <v>2053</v>
          </cell>
          <cell r="N489">
            <v>2053</v>
          </cell>
          <cell r="O489">
            <v>1935</v>
          </cell>
          <cell r="P489">
            <v>1974</v>
          </cell>
          <cell r="Q489">
            <v>2034</v>
          </cell>
        </row>
        <row r="490">
          <cell r="E490" t="str">
            <v>23MONTHLYBNON-REPRESENTED STATE EMPLOYEES</v>
          </cell>
          <cell r="F490" t="str">
            <v>23</v>
          </cell>
          <cell r="G490" t="str">
            <v>Monthly</v>
          </cell>
          <cell r="H490" t="str">
            <v>B</v>
          </cell>
          <cell r="I490">
            <v>0</v>
          </cell>
          <cell r="J490" t="str">
            <v>Non-Represented State Employees</v>
          </cell>
          <cell r="K490">
            <v>2053</v>
          </cell>
          <cell r="L490">
            <v>2053</v>
          </cell>
          <cell r="M490">
            <v>2053</v>
          </cell>
          <cell r="N490">
            <v>2053</v>
          </cell>
          <cell r="O490">
            <v>1935</v>
          </cell>
          <cell r="P490">
            <v>1974</v>
          </cell>
          <cell r="Q490">
            <v>2034</v>
          </cell>
        </row>
        <row r="491">
          <cell r="E491" t="str">
            <v>23MONTHLYBTEAMSTERS LOCAL UNION NUMBER 117</v>
          </cell>
          <cell r="F491" t="str">
            <v>23</v>
          </cell>
          <cell r="G491" t="str">
            <v>Monthly</v>
          </cell>
          <cell r="H491" t="str">
            <v>B</v>
          </cell>
          <cell r="I491">
            <v>0</v>
          </cell>
          <cell r="J491" t="str">
            <v>Teamsters Local Union Number 117</v>
          </cell>
          <cell r="K491">
            <v>2080</v>
          </cell>
          <cell r="L491">
            <v>2080</v>
          </cell>
          <cell r="M491">
            <v>2080</v>
          </cell>
          <cell r="N491">
            <v>2080</v>
          </cell>
          <cell r="O491">
            <v>1961</v>
          </cell>
          <cell r="P491">
            <v>2000</v>
          </cell>
          <cell r="Q491">
            <v>2060</v>
          </cell>
        </row>
        <row r="492">
          <cell r="E492" t="str">
            <v>23MONTHLYBWASHINGTON FEDERATION OF STATE EMPLOYEES</v>
          </cell>
          <cell r="F492" t="str">
            <v>23</v>
          </cell>
          <cell r="G492" t="str">
            <v>Monthly</v>
          </cell>
          <cell r="H492" t="str">
            <v>B</v>
          </cell>
          <cell r="I492">
            <v>0</v>
          </cell>
          <cell r="J492" t="str">
            <v>Washington Federation of State Employees</v>
          </cell>
          <cell r="K492">
            <v>2053</v>
          </cell>
          <cell r="L492">
            <v>2053</v>
          </cell>
          <cell r="M492">
            <v>2053</v>
          </cell>
          <cell r="N492">
            <v>2053</v>
          </cell>
          <cell r="O492">
            <v>1935</v>
          </cell>
          <cell r="P492">
            <v>1974</v>
          </cell>
          <cell r="Q492">
            <v>2034</v>
          </cell>
        </row>
        <row r="493">
          <cell r="E493" t="str">
            <v>23MONTHLYBWASHINGTON PUBLIC EMPLOYEES ASSOCIATION</v>
          </cell>
          <cell r="F493" t="str">
            <v>23</v>
          </cell>
          <cell r="G493" t="str">
            <v>Monthly</v>
          </cell>
          <cell r="H493" t="str">
            <v>B</v>
          </cell>
          <cell r="I493">
            <v>0</v>
          </cell>
          <cell r="J493" t="str">
            <v>Washington Public Employees Association</v>
          </cell>
          <cell r="K493">
            <v>2053</v>
          </cell>
          <cell r="L493">
            <v>2053</v>
          </cell>
          <cell r="M493">
            <v>2053</v>
          </cell>
          <cell r="N493">
            <v>2053</v>
          </cell>
          <cell r="O493">
            <v>1935</v>
          </cell>
          <cell r="P493">
            <v>1974</v>
          </cell>
          <cell r="Q493">
            <v>2034</v>
          </cell>
        </row>
        <row r="494">
          <cell r="E494" t="str">
            <v>23MONTHLYCCOALITION</v>
          </cell>
          <cell r="F494" t="str">
            <v>23</v>
          </cell>
          <cell r="G494" t="str">
            <v>Monthly</v>
          </cell>
          <cell r="H494" t="str">
            <v>C</v>
          </cell>
          <cell r="I494">
            <v>0</v>
          </cell>
          <cell r="J494" t="str">
            <v>Coalition</v>
          </cell>
          <cell r="K494">
            <v>2098</v>
          </cell>
          <cell r="L494">
            <v>2098</v>
          </cell>
          <cell r="M494">
            <v>2098</v>
          </cell>
          <cell r="N494">
            <v>2098</v>
          </cell>
          <cell r="O494">
            <v>1977</v>
          </cell>
          <cell r="P494">
            <v>2017</v>
          </cell>
          <cell r="Q494">
            <v>2078</v>
          </cell>
        </row>
        <row r="495">
          <cell r="E495" t="str">
            <v>23MONTHLYCNON-REPRESENTED STATE EMPLOYEES</v>
          </cell>
          <cell r="F495" t="str">
            <v>23</v>
          </cell>
          <cell r="G495" t="str">
            <v>Monthly</v>
          </cell>
          <cell r="H495" t="str">
            <v>C</v>
          </cell>
          <cell r="I495">
            <v>0</v>
          </cell>
          <cell r="J495" t="str">
            <v>Non-Represented State Employees</v>
          </cell>
          <cell r="K495">
            <v>2098</v>
          </cell>
          <cell r="L495">
            <v>2098</v>
          </cell>
          <cell r="M495">
            <v>2098</v>
          </cell>
          <cell r="N495">
            <v>2098</v>
          </cell>
          <cell r="O495">
            <v>1977</v>
          </cell>
          <cell r="P495">
            <v>2017</v>
          </cell>
          <cell r="Q495">
            <v>2078</v>
          </cell>
        </row>
        <row r="496">
          <cell r="E496" t="str">
            <v>23MONTHLYCTEAMSTERS LOCAL UNION NUMBER 117</v>
          </cell>
          <cell r="F496" t="str">
            <v>23</v>
          </cell>
          <cell r="G496" t="str">
            <v>Monthly</v>
          </cell>
          <cell r="H496" t="str">
            <v>C</v>
          </cell>
          <cell r="I496">
            <v>0</v>
          </cell>
          <cell r="J496" t="str">
            <v>Teamsters Local Union Number 117</v>
          </cell>
          <cell r="K496">
            <v>2123</v>
          </cell>
          <cell r="L496">
            <v>2123</v>
          </cell>
          <cell r="M496">
            <v>2123</v>
          </cell>
          <cell r="N496">
            <v>2123</v>
          </cell>
          <cell r="O496">
            <v>2001</v>
          </cell>
          <cell r="P496">
            <v>2041</v>
          </cell>
          <cell r="Q496">
            <v>2103</v>
          </cell>
        </row>
        <row r="497">
          <cell r="E497" t="str">
            <v>23MONTHLYCWASHINGTON FEDERATION OF STATE EMPLOYEES</v>
          </cell>
          <cell r="F497" t="str">
            <v>23</v>
          </cell>
          <cell r="G497" t="str">
            <v>Monthly</v>
          </cell>
          <cell r="H497" t="str">
            <v>C</v>
          </cell>
          <cell r="I497">
            <v>0</v>
          </cell>
          <cell r="J497" t="str">
            <v>Washington Federation of State Employees</v>
          </cell>
          <cell r="K497">
            <v>2098</v>
          </cell>
          <cell r="L497">
            <v>2098</v>
          </cell>
          <cell r="M497">
            <v>2098</v>
          </cell>
          <cell r="N497">
            <v>2098</v>
          </cell>
          <cell r="O497">
            <v>1977</v>
          </cell>
          <cell r="P497">
            <v>2017</v>
          </cell>
          <cell r="Q497">
            <v>2078</v>
          </cell>
        </row>
        <row r="498">
          <cell r="E498" t="str">
            <v>23MONTHLYCWASHINGTON PUBLIC EMPLOYEES ASSOCIATION</v>
          </cell>
          <cell r="F498" t="str">
            <v>23</v>
          </cell>
          <cell r="G498" t="str">
            <v>Monthly</v>
          </cell>
          <cell r="H498" t="str">
            <v>C</v>
          </cell>
          <cell r="I498">
            <v>0</v>
          </cell>
          <cell r="J498" t="str">
            <v>Washington Public Employees Association</v>
          </cell>
          <cell r="K498">
            <v>2098</v>
          </cell>
          <cell r="L498">
            <v>2098</v>
          </cell>
          <cell r="M498">
            <v>2098</v>
          </cell>
          <cell r="N498">
            <v>2098</v>
          </cell>
          <cell r="O498">
            <v>1977</v>
          </cell>
          <cell r="P498">
            <v>2017</v>
          </cell>
          <cell r="Q498">
            <v>2078</v>
          </cell>
        </row>
        <row r="499">
          <cell r="E499" t="str">
            <v>23MONTHLYDCOALITION</v>
          </cell>
          <cell r="F499" t="str">
            <v>23</v>
          </cell>
          <cell r="G499" t="str">
            <v>Monthly</v>
          </cell>
          <cell r="H499" t="str">
            <v>D</v>
          </cell>
          <cell r="I499">
            <v>0</v>
          </cell>
          <cell r="J499" t="str">
            <v>Coalition</v>
          </cell>
          <cell r="K499">
            <v>2146</v>
          </cell>
          <cell r="L499">
            <v>2146</v>
          </cell>
          <cell r="M499">
            <v>2146</v>
          </cell>
          <cell r="N499">
            <v>2146</v>
          </cell>
          <cell r="O499">
            <v>2023</v>
          </cell>
          <cell r="P499">
            <v>2063</v>
          </cell>
          <cell r="Q499">
            <v>2125</v>
          </cell>
        </row>
        <row r="500">
          <cell r="E500" t="str">
            <v>23MONTHLYDNON-REPRESENTED STATE EMPLOYEES</v>
          </cell>
          <cell r="F500" t="str">
            <v>23</v>
          </cell>
          <cell r="G500" t="str">
            <v>Monthly</v>
          </cell>
          <cell r="H500" t="str">
            <v>D</v>
          </cell>
          <cell r="I500">
            <v>0</v>
          </cell>
          <cell r="J500" t="str">
            <v>Non-Represented State Employees</v>
          </cell>
          <cell r="K500">
            <v>2146</v>
          </cell>
          <cell r="L500">
            <v>2146</v>
          </cell>
          <cell r="M500">
            <v>2146</v>
          </cell>
          <cell r="N500">
            <v>2146</v>
          </cell>
          <cell r="O500">
            <v>2023</v>
          </cell>
          <cell r="P500">
            <v>2063</v>
          </cell>
          <cell r="Q500">
            <v>2125</v>
          </cell>
        </row>
        <row r="501">
          <cell r="E501" t="str">
            <v>23MONTHLYDTEAMSTERS LOCAL UNION NUMBER 117</v>
          </cell>
          <cell r="F501" t="str">
            <v>23</v>
          </cell>
          <cell r="G501" t="str">
            <v>Monthly</v>
          </cell>
          <cell r="H501" t="str">
            <v>D</v>
          </cell>
          <cell r="I501">
            <v>0</v>
          </cell>
          <cell r="J501" t="str">
            <v>Teamsters Local Union Number 117</v>
          </cell>
          <cell r="K501">
            <v>2172</v>
          </cell>
          <cell r="L501">
            <v>2172</v>
          </cell>
          <cell r="M501">
            <v>2172</v>
          </cell>
          <cell r="N501">
            <v>2172</v>
          </cell>
          <cell r="O501">
            <v>2047</v>
          </cell>
          <cell r="P501">
            <v>2088</v>
          </cell>
          <cell r="Q501">
            <v>2151</v>
          </cell>
        </row>
        <row r="502">
          <cell r="E502" t="str">
            <v>23MONTHLYDWASHINGTON FEDERATION OF STATE EMPLOYEES</v>
          </cell>
          <cell r="F502" t="str">
            <v>23</v>
          </cell>
          <cell r="G502" t="str">
            <v>Monthly</v>
          </cell>
          <cell r="H502" t="str">
            <v>D</v>
          </cell>
          <cell r="I502">
            <v>0</v>
          </cell>
          <cell r="J502" t="str">
            <v>Washington Federation of State Employees</v>
          </cell>
          <cell r="K502">
            <v>2146</v>
          </cell>
          <cell r="L502">
            <v>2146</v>
          </cell>
          <cell r="M502">
            <v>2146</v>
          </cell>
          <cell r="N502">
            <v>2146</v>
          </cell>
          <cell r="O502">
            <v>2023</v>
          </cell>
          <cell r="P502">
            <v>2063</v>
          </cell>
          <cell r="Q502">
            <v>2125</v>
          </cell>
        </row>
        <row r="503">
          <cell r="E503" t="str">
            <v>23MONTHLYDWASHINGTON PUBLIC EMPLOYEES ASSOCIATION</v>
          </cell>
          <cell r="F503" t="str">
            <v>23</v>
          </cell>
          <cell r="G503" t="str">
            <v>Monthly</v>
          </cell>
          <cell r="H503" t="str">
            <v>D</v>
          </cell>
          <cell r="I503">
            <v>0</v>
          </cell>
          <cell r="J503" t="str">
            <v>Washington Public Employees Association</v>
          </cell>
          <cell r="K503">
            <v>2146</v>
          </cell>
          <cell r="L503">
            <v>2146</v>
          </cell>
          <cell r="M503">
            <v>2146</v>
          </cell>
          <cell r="N503">
            <v>2146</v>
          </cell>
          <cell r="O503">
            <v>2023</v>
          </cell>
          <cell r="P503">
            <v>2063</v>
          </cell>
          <cell r="Q503">
            <v>2125</v>
          </cell>
        </row>
        <row r="504">
          <cell r="E504" t="str">
            <v>23MONTHLYECOALITION</v>
          </cell>
          <cell r="F504" t="str">
            <v>23</v>
          </cell>
          <cell r="G504" t="str">
            <v>Monthly</v>
          </cell>
          <cell r="H504" t="str">
            <v>E</v>
          </cell>
          <cell r="I504">
            <v>0</v>
          </cell>
          <cell r="J504" t="str">
            <v>Coalition</v>
          </cell>
          <cell r="K504">
            <v>2196</v>
          </cell>
          <cell r="L504">
            <v>2196</v>
          </cell>
          <cell r="M504">
            <v>2196</v>
          </cell>
          <cell r="N504">
            <v>2196</v>
          </cell>
          <cell r="O504">
            <v>2071</v>
          </cell>
          <cell r="P504">
            <v>2112</v>
          </cell>
          <cell r="Q504">
            <v>2176</v>
          </cell>
        </row>
        <row r="505">
          <cell r="E505" t="str">
            <v>23MONTHLYENON-REPRESENTED STATE EMPLOYEES</v>
          </cell>
          <cell r="F505" t="str">
            <v>23</v>
          </cell>
          <cell r="G505" t="str">
            <v>Monthly</v>
          </cell>
          <cell r="H505" t="str">
            <v>E</v>
          </cell>
          <cell r="I505">
            <v>0</v>
          </cell>
          <cell r="J505" t="str">
            <v>Non-Represented State Employees</v>
          </cell>
          <cell r="K505">
            <v>2196</v>
          </cell>
          <cell r="L505">
            <v>2196</v>
          </cell>
          <cell r="M505">
            <v>2196</v>
          </cell>
          <cell r="N505">
            <v>2196</v>
          </cell>
          <cell r="O505">
            <v>2071</v>
          </cell>
          <cell r="P505">
            <v>2112</v>
          </cell>
          <cell r="Q505">
            <v>2176</v>
          </cell>
        </row>
        <row r="506">
          <cell r="E506" t="str">
            <v>23MONTHLYETEAMSTERS LOCAL UNION NUMBER 117</v>
          </cell>
          <cell r="F506" t="str">
            <v>23</v>
          </cell>
          <cell r="G506" t="str">
            <v>Monthly</v>
          </cell>
          <cell r="H506" t="str">
            <v>E</v>
          </cell>
          <cell r="I506">
            <v>0</v>
          </cell>
          <cell r="J506" t="str">
            <v>Teamsters Local Union Number 117</v>
          </cell>
          <cell r="K506">
            <v>2225</v>
          </cell>
          <cell r="L506">
            <v>2225</v>
          </cell>
          <cell r="M506">
            <v>2225</v>
          </cell>
          <cell r="N506">
            <v>2225</v>
          </cell>
          <cell r="O506">
            <v>2097</v>
          </cell>
          <cell r="P506">
            <v>2139</v>
          </cell>
          <cell r="Q506">
            <v>2204</v>
          </cell>
        </row>
        <row r="507">
          <cell r="E507" t="str">
            <v>23MONTHLYEWASHINGTON FEDERATION OF STATE EMPLOYEES</v>
          </cell>
          <cell r="F507" t="str">
            <v>23</v>
          </cell>
          <cell r="G507" t="str">
            <v>Monthly</v>
          </cell>
          <cell r="H507" t="str">
            <v>E</v>
          </cell>
          <cell r="I507">
            <v>0</v>
          </cell>
          <cell r="J507" t="str">
            <v>Washington Federation of State Employees</v>
          </cell>
          <cell r="K507">
            <v>2196</v>
          </cell>
          <cell r="L507">
            <v>2196</v>
          </cell>
          <cell r="M507">
            <v>2196</v>
          </cell>
          <cell r="N507">
            <v>2196</v>
          </cell>
          <cell r="O507">
            <v>2071</v>
          </cell>
          <cell r="P507">
            <v>2112</v>
          </cell>
          <cell r="Q507">
            <v>2176</v>
          </cell>
        </row>
        <row r="508">
          <cell r="E508" t="str">
            <v>23MONTHLYEWASHINGTON PUBLIC EMPLOYEES ASSOCIATION</v>
          </cell>
          <cell r="F508" t="str">
            <v>23</v>
          </cell>
          <cell r="G508" t="str">
            <v>Monthly</v>
          </cell>
          <cell r="H508" t="str">
            <v>E</v>
          </cell>
          <cell r="I508">
            <v>0</v>
          </cell>
          <cell r="J508" t="str">
            <v>Washington Public Employees Association</v>
          </cell>
          <cell r="K508">
            <v>2196</v>
          </cell>
          <cell r="L508">
            <v>2196</v>
          </cell>
          <cell r="M508">
            <v>2196</v>
          </cell>
          <cell r="N508">
            <v>2196</v>
          </cell>
          <cell r="O508">
            <v>2071</v>
          </cell>
          <cell r="P508">
            <v>2112</v>
          </cell>
          <cell r="Q508">
            <v>2176</v>
          </cell>
        </row>
        <row r="509">
          <cell r="E509" t="str">
            <v>23MONTHLYFCOALITION</v>
          </cell>
          <cell r="F509" t="str">
            <v>23</v>
          </cell>
          <cell r="G509" t="str">
            <v>Monthly</v>
          </cell>
          <cell r="H509" t="str">
            <v>F</v>
          </cell>
          <cell r="I509">
            <v>0</v>
          </cell>
          <cell r="J509" t="str">
            <v>Coalition</v>
          </cell>
          <cell r="K509">
            <v>2241</v>
          </cell>
          <cell r="L509">
            <v>2241</v>
          </cell>
          <cell r="M509">
            <v>2241</v>
          </cell>
          <cell r="N509">
            <v>2241</v>
          </cell>
          <cell r="O509">
            <v>2113</v>
          </cell>
          <cell r="P509">
            <v>2155</v>
          </cell>
          <cell r="Q509">
            <v>2220</v>
          </cell>
        </row>
        <row r="510">
          <cell r="E510" t="str">
            <v>23MONTHLYFNON-REPRESENTED STATE EMPLOYEES</v>
          </cell>
          <cell r="F510" t="str">
            <v>23</v>
          </cell>
          <cell r="G510" t="str">
            <v>Monthly</v>
          </cell>
          <cell r="H510" t="str">
            <v>F</v>
          </cell>
          <cell r="I510">
            <v>0</v>
          </cell>
          <cell r="J510" t="str">
            <v>Non-Represented State Employees</v>
          </cell>
          <cell r="K510">
            <v>2241</v>
          </cell>
          <cell r="L510">
            <v>2241</v>
          </cell>
          <cell r="M510">
            <v>2241</v>
          </cell>
          <cell r="N510">
            <v>2241</v>
          </cell>
          <cell r="O510">
            <v>2113</v>
          </cell>
          <cell r="P510">
            <v>2155</v>
          </cell>
          <cell r="Q510">
            <v>2220</v>
          </cell>
        </row>
        <row r="511">
          <cell r="E511" t="str">
            <v>23MONTHLYFTEAMSTERS LOCAL UNION NUMBER 117</v>
          </cell>
          <cell r="F511" t="str">
            <v>23</v>
          </cell>
          <cell r="G511" t="str">
            <v>Monthly</v>
          </cell>
          <cell r="H511" t="str">
            <v>F</v>
          </cell>
          <cell r="I511">
            <v>0</v>
          </cell>
          <cell r="J511" t="str">
            <v>Teamsters Local Union Number 117</v>
          </cell>
          <cell r="K511">
            <v>2271</v>
          </cell>
          <cell r="L511">
            <v>2271</v>
          </cell>
          <cell r="M511">
            <v>2271</v>
          </cell>
          <cell r="N511">
            <v>2271</v>
          </cell>
          <cell r="O511">
            <v>2141</v>
          </cell>
          <cell r="P511">
            <v>2184</v>
          </cell>
          <cell r="Q511">
            <v>2250</v>
          </cell>
        </row>
        <row r="512">
          <cell r="E512" t="str">
            <v>23MONTHLYFWASHINGTON FEDERATION OF STATE EMPLOYEES</v>
          </cell>
          <cell r="F512" t="str">
            <v>23</v>
          </cell>
          <cell r="G512" t="str">
            <v>Monthly</v>
          </cell>
          <cell r="H512" t="str">
            <v>F</v>
          </cell>
          <cell r="I512">
            <v>0</v>
          </cell>
          <cell r="J512" t="str">
            <v>Washington Federation of State Employees</v>
          </cell>
          <cell r="K512">
            <v>2241</v>
          </cell>
          <cell r="L512">
            <v>2241</v>
          </cell>
          <cell r="M512">
            <v>2241</v>
          </cell>
          <cell r="N512">
            <v>2241</v>
          </cell>
          <cell r="O512">
            <v>2113</v>
          </cell>
          <cell r="P512">
            <v>2155</v>
          </cell>
          <cell r="Q512">
            <v>2220</v>
          </cell>
        </row>
        <row r="513">
          <cell r="E513" t="str">
            <v>23MONTHLYFWASHINGTON PUBLIC EMPLOYEES ASSOCIATION</v>
          </cell>
          <cell r="F513" t="str">
            <v>23</v>
          </cell>
          <cell r="G513" t="str">
            <v>Monthly</v>
          </cell>
          <cell r="H513" t="str">
            <v>F</v>
          </cell>
          <cell r="I513">
            <v>0</v>
          </cell>
          <cell r="J513" t="str">
            <v>Washington Public Employees Association</v>
          </cell>
          <cell r="K513">
            <v>2241</v>
          </cell>
          <cell r="L513">
            <v>2241</v>
          </cell>
          <cell r="M513">
            <v>2241</v>
          </cell>
          <cell r="N513">
            <v>2241</v>
          </cell>
          <cell r="O513">
            <v>2113</v>
          </cell>
          <cell r="P513">
            <v>2155</v>
          </cell>
          <cell r="Q513">
            <v>2220</v>
          </cell>
        </row>
        <row r="514">
          <cell r="E514" t="str">
            <v>23MONTHLYGCOALITION</v>
          </cell>
          <cell r="F514" t="str">
            <v>23</v>
          </cell>
          <cell r="G514" t="str">
            <v>Monthly</v>
          </cell>
          <cell r="H514" t="str">
            <v>G</v>
          </cell>
          <cell r="I514">
            <v>0</v>
          </cell>
          <cell r="J514" t="str">
            <v>Coalition</v>
          </cell>
          <cell r="K514">
            <v>2299</v>
          </cell>
          <cell r="L514">
            <v>2299</v>
          </cell>
          <cell r="M514">
            <v>2299</v>
          </cell>
          <cell r="N514">
            <v>2299</v>
          </cell>
          <cell r="O514">
            <v>2168</v>
          </cell>
          <cell r="P514">
            <v>2211</v>
          </cell>
          <cell r="Q514">
            <v>2278</v>
          </cell>
        </row>
        <row r="515">
          <cell r="E515" t="str">
            <v>23MONTHLYGNON-REPRESENTED STATE EMPLOYEES</v>
          </cell>
          <cell r="F515" t="str">
            <v>23</v>
          </cell>
          <cell r="G515" t="str">
            <v>Monthly</v>
          </cell>
          <cell r="H515" t="str">
            <v>G</v>
          </cell>
          <cell r="I515">
            <v>0</v>
          </cell>
          <cell r="J515" t="str">
            <v>Non-Represented State Employees</v>
          </cell>
          <cell r="K515">
            <v>2299</v>
          </cell>
          <cell r="L515">
            <v>2299</v>
          </cell>
          <cell r="M515">
            <v>2299</v>
          </cell>
          <cell r="N515">
            <v>2299</v>
          </cell>
          <cell r="O515">
            <v>2168</v>
          </cell>
          <cell r="P515">
            <v>2211</v>
          </cell>
          <cell r="Q515">
            <v>2278</v>
          </cell>
        </row>
        <row r="516">
          <cell r="E516" t="str">
            <v>23MONTHLYGTEAMSTERS LOCAL UNION NUMBER 117</v>
          </cell>
          <cell r="F516" t="str">
            <v>23</v>
          </cell>
          <cell r="G516" t="str">
            <v>Monthly</v>
          </cell>
          <cell r="H516" t="str">
            <v>G</v>
          </cell>
          <cell r="I516">
            <v>0</v>
          </cell>
          <cell r="J516" t="str">
            <v>Teamsters Local Union Number 117</v>
          </cell>
          <cell r="K516">
            <v>2330</v>
          </cell>
          <cell r="L516">
            <v>2330</v>
          </cell>
          <cell r="M516">
            <v>2330</v>
          </cell>
          <cell r="N516">
            <v>2330</v>
          </cell>
          <cell r="O516">
            <v>2196</v>
          </cell>
          <cell r="P516">
            <v>2240</v>
          </cell>
          <cell r="Q516">
            <v>2308</v>
          </cell>
        </row>
        <row r="517">
          <cell r="E517" t="str">
            <v>23MONTHLYGWASHINGTON FEDERATION OF STATE EMPLOYEES</v>
          </cell>
          <cell r="F517" t="str">
            <v>23</v>
          </cell>
          <cell r="G517" t="str">
            <v>Monthly</v>
          </cell>
          <cell r="H517" t="str">
            <v>G</v>
          </cell>
          <cell r="I517">
            <v>0</v>
          </cell>
          <cell r="J517" t="str">
            <v>Washington Federation of State Employees</v>
          </cell>
          <cell r="K517">
            <v>2299</v>
          </cell>
          <cell r="L517">
            <v>2299</v>
          </cell>
          <cell r="M517">
            <v>2299</v>
          </cell>
          <cell r="N517">
            <v>2299</v>
          </cell>
          <cell r="O517">
            <v>2168</v>
          </cell>
          <cell r="P517">
            <v>2211</v>
          </cell>
          <cell r="Q517">
            <v>2278</v>
          </cell>
        </row>
        <row r="518">
          <cell r="E518" t="str">
            <v>23MONTHLYGWASHINGTON PUBLIC EMPLOYEES ASSOCIATION</v>
          </cell>
          <cell r="F518" t="str">
            <v>23</v>
          </cell>
          <cell r="G518" t="str">
            <v>Monthly</v>
          </cell>
          <cell r="H518" t="str">
            <v>G</v>
          </cell>
          <cell r="I518">
            <v>0</v>
          </cell>
          <cell r="J518" t="str">
            <v>Washington Public Employees Association</v>
          </cell>
          <cell r="K518">
            <v>2299</v>
          </cell>
          <cell r="L518">
            <v>2299</v>
          </cell>
          <cell r="M518">
            <v>2299</v>
          </cell>
          <cell r="N518">
            <v>2299</v>
          </cell>
          <cell r="O518">
            <v>2168</v>
          </cell>
          <cell r="P518">
            <v>2211</v>
          </cell>
          <cell r="Q518">
            <v>2278</v>
          </cell>
        </row>
        <row r="519">
          <cell r="E519" t="str">
            <v>23MONTHLYHCOALITION</v>
          </cell>
          <cell r="F519" t="str">
            <v>23</v>
          </cell>
          <cell r="G519" t="str">
            <v>Monthly</v>
          </cell>
          <cell r="H519" t="str">
            <v>H</v>
          </cell>
          <cell r="I519">
            <v>0</v>
          </cell>
          <cell r="J519" t="str">
            <v>Coalition</v>
          </cell>
          <cell r="K519">
            <v>2349</v>
          </cell>
          <cell r="L519">
            <v>2349</v>
          </cell>
          <cell r="M519">
            <v>2349</v>
          </cell>
          <cell r="N519">
            <v>2349</v>
          </cell>
          <cell r="O519">
            <v>2215</v>
          </cell>
          <cell r="P519">
            <v>2259</v>
          </cell>
          <cell r="Q519">
            <v>2327</v>
          </cell>
        </row>
        <row r="520">
          <cell r="E520" t="str">
            <v>23MONTHLYHNON-REPRESENTED STATE EMPLOYEES</v>
          </cell>
          <cell r="F520" t="str">
            <v>23</v>
          </cell>
          <cell r="G520" t="str">
            <v>Monthly</v>
          </cell>
          <cell r="H520" t="str">
            <v>H</v>
          </cell>
          <cell r="I520">
            <v>0</v>
          </cell>
          <cell r="J520" t="str">
            <v>Non-Represented State Employees</v>
          </cell>
          <cell r="K520">
            <v>2349</v>
          </cell>
          <cell r="L520">
            <v>2349</v>
          </cell>
          <cell r="M520">
            <v>2349</v>
          </cell>
          <cell r="N520">
            <v>2349</v>
          </cell>
          <cell r="O520">
            <v>2215</v>
          </cell>
          <cell r="P520">
            <v>2259</v>
          </cell>
          <cell r="Q520">
            <v>2327</v>
          </cell>
        </row>
        <row r="521">
          <cell r="E521" t="str">
            <v>23MONTHLYHTEAMSTERS LOCAL UNION NUMBER 117</v>
          </cell>
          <cell r="F521" t="str">
            <v>23</v>
          </cell>
          <cell r="G521" t="str">
            <v>Monthly</v>
          </cell>
          <cell r="H521" t="str">
            <v>H</v>
          </cell>
          <cell r="I521">
            <v>0</v>
          </cell>
          <cell r="J521" t="str">
            <v>Teamsters Local Union Number 117</v>
          </cell>
          <cell r="K521">
            <v>2381</v>
          </cell>
          <cell r="L521">
            <v>2381</v>
          </cell>
          <cell r="M521">
            <v>2381</v>
          </cell>
          <cell r="N521">
            <v>2381</v>
          </cell>
          <cell r="O521">
            <v>2244</v>
          </cell>
          <cell r="P521">
            <v>2289</v>
          </cell>
          <cell r="Q521">
            <v>2358</v>
          </cell>
        </row>
        <row r="522">
          <cell r="E522" t="str">
            <v>23MONTHLYHWASHINGTON FEDERATION OF STATE EMPLOYEES</v>
          </cell>
          <cell r="F522" t="str">
            <v>23</v>
          </cell>
          <cell r="G522" t="str">
            <v>Monthly</v>
          </cell>
          <cell r="H522" t="str">
            <v>H</v>
          </cell>
          <cell r="I522">
            <v>0</v>
          </cell>
          <cell r="J522" t="str">
            <v>Washington Federation of State Employees</v>
          </cell>
          <cell r="K522">
            <v>2349</v>
          </cell>
          <cell r="L522">
            <v>2349</v>
          </cell>
          <cell r="M522">
            <v>2349</v>
          </cell>
          <cell r="N522">
            <v>2349</v>
          </cell>
          <cell r="O522">
            <v>2215</v>
          </cell>
          <cell r="P522">
            <v>2259</v>
          </cell>
          <cell r="Q522">
            <v>2327</v>
          </cell>
        </row>
        <row r="523">
          <cell r="E523" t="str">
            <v>23MONTHLYHWASHINGTON PUBLIC EMPLOYEES ASSOCIATION</v>
          </cell>
          <cell r="F523" t="str">
            <v>23</v>
          </cell>
          <cell r="G523" t="str">
            <v>Monthly</v>
          </cell>
          <cell r="H523" t="str">
            <v>H</v>
          </cell>
          <cell r="I523">
            <v>0</v>
          </cell>
          <cell r="J523" t="str">
            <v>Washington Public Employees Association</v>
          </cell>
          <cell r="K523">
            <v>2349</v>
          </cell>
          <cell r="L523">
            <v>2349</v>
          </cell>
          <cell r="M523">
            <v>2349</v>
          </cell>
          <cell r="N523">
            <v>2349</v>
          </cell>
          <cell r="O523">
            <v>2215</v>
          </cell>
          <cell r="P523">
            <v>2259</v>
          </cell>
          <cell r="Q523">
            <v>2327</v>
          </cell>
        </row>
        <row r="524">
          <cell r="E524" t="str">
            <v>23MONTHLYICOALITION</v>
          </cell>
          <cell r="F524" t="str">
            <v>23</v>
          </cell>
          <cell r="G524" t="str">
            <v>Monthly</v>
          </cell>
          <cell r="H524" t="str">
            <v>I</v>
          </cell>
          <cell r="I524">
            <v>0</v>
          </cell>
          <cell r="J524" t="str">
            <v>Coalition</v>
          </cell>
          <cell r="K524">
            <v>2403</v>
          </cell>
          <cell r="L524">
            <v>2403</v>
          </cell>
          <cell r="M524">
            <v>2403</v>
          </cell>
          <cell r="N524">
            <v>2403</v>
          </cell>
          <cell r="O524">
            <v>2266</v>
          </cell>
          <cell r="P524">
            <v>2311</v>
          </cell>
          <cell r="Q524">
            <v>2381</v>
          </cell>
        </row>
        <row r="525">
          <cell r="E525" t="str">
            <v>23MONTHLYINON-REPRESENTED STATE EMPLOYEES</v>
          </cell>
          <cell r="F525" t="str">
            <v>23</v>
          </cell>
          <cell r="G525" t="str">
            <v>Monthly</v>
          </cell>
          <cell r="H525" t="str">
            <v>I</v>
          </cell>
          <cell r="I525">
            <v>0</v>
          </cell>
          <cell r="J525" t="str">
            <v>Non-Represented State Employees</v>
          </cell>
          <cell r="K525">
            <v>2403</v>
          </cell>
          <cell r="L525">
            <v>2403</v>
          </cell>
          <cell r="M525">
            <v>2403</v>
          </cell>
          <cell r="N525">
            <v>2403</v>
          </cell>
          <cell r="O525">
            <v>2266</v>
          </cell>
          <cell r="P525">
            <v>2311</v>
          </cell>
          <cell r="Q525">
            <v>2381</v>
          </cell>
        </row>
        <row r="526">
          <cell r="E526" t="str">
            <v>23MONTHLYITEAMSTERS LOCAL UNION NUMBER 117</v>
          </cell>
          <cell r="F526" t="str">
            <v>23</v>
          </cell>
          <cell r="G526" t="str">
            <v>Monthly</v>
          </cell>
          <cell r="H526" t="str">
            <v>I</v>
          </cell>
          <cell r="I526">
            <v>0</v>
          </cell>
          <cell r="J526" t="str">
            <v>Teamsters Local Union Number 117</v>
          </cell>
          <cell r="K526">
            <v>2437</v>
          </cell>
          <cell r="L526">
            <v>2437</v>
          </cell>
          <cell r="M526">
            <v>2437</v>
          </cell>
          <cell r="N526">
            <v>2437</v>
          </cell>
          <cell r="O526">
            <v>2297</v>
          </cell>
          <cell r="P526">
            <v>2343</v>
          </cell>
          <cell r="Q526">
            <v>2414</v>
          </cell>
        </row>
        <row r="527">
          <cell r="E527" t="str">
            <v>23MONTHLYIWASHINGTON FEDERATION OF STATE EMPLOYEES</v>
          </cell>
          <cell r="F527" t="str">
            <v>23</v>
          </cell>
          <cell r="G527" t="str">
            <v>Monthly</v>
          </cell>
          <cell r="H527" t="str">
            <v>I</v>
          </cell>
          <cell r="I527">
            <v>0</v>
          </cell>
          <cell r="J527" t="str">
            <v>Washington Federation of State Employees</v>
          </cell>
          <cell r="K527">
            <v>2403</v>
          </cell>
          <cell r="L527">
            <v>2403</v>
          </cell>
          <cell r="M527">
            <v>2403</v>
          </cell>
          <cell r="N527">
            <v>2403</v>
          </cell>
          <cell r="O527">
            <v>2266</v>
          </cell>
          <cell r="P527">
            <v>2311</v>
          </cell>
          <cell r="Q527">
            <v>2381</v>
          </cell>
        </row>
        <row r="528">
          <cell r="E528" t="str">
            <v>23MONTHLYIWASHINGTON PUBLIC EMPLOYEES ASSOCIATION</v>
          </cell>
          <cell r="F528" t="str">
            <v>23</v>
          </cell>
          <cell r="G528" t="str">
            <v>Monthly</v>
          </cell>
          <cell r="H528" t="str">
            <v>I</v>
          </cell>
          <cell r="I528">
            <v>0</v>
          </cell>
          <cell r="J528" t="str">
            <v>Washington Public Employees Association</v>
          </cell>
          <cell r="K528">
            <v>2403</v>
          </cell>
          <cell r="L528">
            <v>2403</v>
          </cell>
          <cell r="M528">
            <v>2403</v>
          </cell>
          <cell r="N528">
            <v>2403</v>
          </cell>
          <cell r="O528">
            <v>2266</v>
          </cell>
          <cell r="P528">
            <v>2311</v>
          </cell>
          <cell r="Q528">
            <v>2381</v>
          </cell>
        </row>
        <row r="529">
          <cell r="E529" t="str">
            <v>23MONTHLYJCOALITION</v>
          </cell>
          <cell r="F529" t="str">
            <v>23</v>
          </cell>
          <cell r="G529" t="str">
            <v>Monthly</v>
          </cell>
          <cell r="H529" t="str">
            <v>J</v>
          </cell>
          <cell r="I529">
            <v>0</v>
          </cell>
          <cell r="J529" t="str">
            <v>Coalition</v>
          </cell>
          <cell r="K529">
            <v>2460</v>
          </cell>
          <cell r="L529">
            <v>2460</v>
          </cell>
          <cell r="M529">
            <v>2460</v>
          </cell>
          <cell r="N529">
            <v>2460</v>
          </cell>
          <cell r="O529">
            <v>2319</v>
          </cell>
          <cell r="P529">
            <v>2365</v>
          </cell>
          <cell r="Q529">
            <v>2436</v>
          </cell>
        </row>
        <row r="530">
          <cell r="E530" t="str">
            <v>23MONTHLYJNON-REPRESENTED STATE EMPLOYEES</v>
          </cell>
          <cell r="F530" t="str">
            <v>23</v>
          </cell>
          <cell r="G530" t="str">
            <v>Monthly</v>
          </cell>
          <cell r="H530" t="str">
            <v>J</v>
          </cell>
          <cell r="I530">
            <v>0</v>
          </cell>
          <cell r="J530" t="str">
            <v>Non-Represented State Employees</v>
          </cell>
          <cell r="K530">
            <v>2460</v>
          </cell>
          <cell r="L530">
            <v>2460</v>
          </cell>
          <cell r="M530">
            <v>2460</v>
          </cell>
          <cell r="N530">
            <v>2460</v>
          </cell>
          <cell r="O530">
            <v>2319</v>
          </cell>
          <cell r="P530">
            <v>2365</v>
          </cell>
          <cell r="Q530">
            <v>2436</v>
          </cell>
        </row>
        <row r="531">
          <cell r="E531" t="str">
            <v>23MONTHLYJTEAMSTERS LOCAL UNION NUMBER 117</v>
          </cell>
          <cell r="F531" t="str">
            <v>23</v>
          </cell>
          <cell r="G531" t="str">
            <v>Monthly</v>
          </cell>
          <cell r="H531" t="str">
            <v>J</v>
          </cell>
          <cell r="I531">
            <v>0</v>
          </cell>
          <cell r="J531" t="str">
            <v>Teamsters Local Union Number 117</v>
          </cell>
          <cell r="K531">
            <v>2493</v>
          </cell>
          <cell r="L531">
            <v>2493</v>
          </cell>
          <cell r="M531">
            <v>2493</v>
          </cell>
          <cell r="N531">
            <v>2493</v>
          </cell>
          <cell r="O531">
            <v>2350</v>
          </cell>
          <cell r="P531">
            <v>2397</v>
          </cell>
          <cell r="Q531">
            <v>2469</v>
          </cell>
        </row>
        <row r="532">
          <cell r="E532" t="str">
            <v>23MONTHLYJWASHINGTON FEDERATION OF STATE EMPLOYEES</v>
          </cell>
          <cell r="F532" t="str">
            <v>23</v>
          </cell>
          <cell r="G532" t="str">
            <v>Monthly</v>
          </cell>
          <cell r="H532" t="str">
            <v>J</v>
          </cell>
          <cell r="I532">
            <v>0</v>
          </cell>
          <cell r="J532" t="str">
            <v>Washington Federation of State Employees</v>
          </cell>
          <cell r="K532">
            <v>2460</v>
          </cell>
          <cell r="L532">
            <v>2460</v>
          </cell>
          <cell r="M532">
            <v>2460</v>
          </cell>
          <cell r="N532">
            <v>2460</v>
          </cell>
          <cell r="O532">
            <v>2319</v>
          </cell>
          <cell r="P532">
            <v>2365</v>
          </cell>
          <cell r="Q532">
            <v>2436</v>
          </cell>
        </row>
        <row r="533">
          <cell r="E533" t="str">
            <v>23MONTHLYJWASHINGTON PUBLIC EMPLOYEES ASSOCIATION</v>
          </cell>
          <cell r="F533" t="str">
            <v>23</v>
          </cell>
          <cell r="G533" t="str">
            <v>Monthly</v>
          </cell>
          <cell r="H533" t="str">
            <v>J</v>
          </cell>
          <cell r="I533">
            <v>0</v>
          </cell>
          <cell r="J533" t="str">
            <v>Washington Public Employees Association</v>
          </cell>
          <cell r="K533">
            <v>2460</v>
          </cell>
          <cell r="L533">
            <v>2460</v>
          </cell>
          <cell r="M533">
            <v>2460</v>
          </cell>
          <cell r="N533">
            <v>2460</v>
          </cell>
          <cell r="O533">
            <v>2319</v>
          </cell>
          <cell r="P533">
            <v>2365</v>
          </cell>
          <cell r="Q533">
            <v>2436</v>
          </cell>
        </row>
        <row r="534">
          <cell r="E534" t="str">
            <v>23MONTHLYKCOALITION</v>
          </cell>
          <cell r="F534" t="str">
            <v>23</v>
          </cell>
          <cell r="G534" t="str">
            <v>Monthly</v>
          </cell>
          <cell r="H534" t="str">
            <v>K</v>
          </cell>
          <cell r="I534">
            <v>0</v>
          </cell>
          <cell r="J534" t="str">
            <v>Coalition</v>
          </cell>
          <cell r="K534">
            <v>2521</v>
          </cell>
          <cell r="L534">
            <v>2521</v>
          </cell>
          <cell r="M534">
            <v>2521</v>
          </cell>
          <cell r="N534">
            <v>2521</v>
          </cell>
          <cell r="O534">
            <v>2376</v>
          </cell>
          <cell r="P534">
            <v>2424</v>
          </cell>
          <cell r="Q534">
            <v>2497</v>
          </cell>
        </row>
        <row r="535">
          <cell r="E535" t="str">
            <v>23MONTHLYKNON-REPRESENTED STATE EMPLOYEES</v>
          </cell>
          <cell r="F535" t="str">
            <v>23</v>
          </cell>
          <cell r="G535" t="str">
            <v>Monthly</v>
          </cell>
          <cell r="H535" t="str">
            <v>K</v>
          </cell>
          <cell r="I535">
            <v>0</v>
          </cell>
          <cell r="J535" t="str">
            <v>Non-Represented State Employees</v>
          </cell>
          <cell r="K535">
            <v>2521</v>
          </cell>
          <cell r="L535">
            <v>2521</v>
          </cell>
          <cell r="M535">
            <v>2521</v>
          </cell>
          <cell r="N535">
            <v>2521</v>
          </cell>
          <cell r="O535">
            <v>2376</v>
          </cell>
          <cell r="P535">
            <v>2424</v>
          </cell>
          <cell r="Q535">
            <v>2497</v>
          </cell>
        </row>
        <row r="536">
          <cell r="E536" t="str">
            <v>23MONTHLYKTEAMSTERS LOCAL UNION NUMBER 117</v>
          </cell>
          <cell r="F536" t="str">
            <v>23</v>
          </cell>
          <cell r="G536" t="str">
            <v>Monthly</v>
          </cell>
          <cell r="H536" t="str">
            <v>K</v>
          </cell>
          <cell r="I536">
            <v>0</v>
          </cell>
          <cell r="J536" t="str">
            <v>Teamsters Local Union Number 117</v>
          </cell>
          <cell r="K536">
            <v>2553</v>
          </cell>
          <cell r="L536">
            <v>2553</v>
          </cell>
          <cell r="M536">
            <v>2553</v>
          </cell>
          <cell r="N536">
            <v>2553</v>
          </cell>
          <cell r="O536">
            <v>2407</v>
          </cell>
          <cell r="P536">
            <v>2455</v>
          </cell>
          <cell r="Q536">
            <v>2529</v>
          </cell>
        </row>
        <row r="537">
          <cell r="E537" t="str">
            <v>23MONTHLYKWASHINGTON FEDERATION OF STATE EMPLOYEES</v>
          </cell>
          <cell r="F537" t="str">
            <v>23</v>
          </cell>
          <cell r="G537" t="str">
            <v>Monthly</v>
          </cell>
          <cell r="H537" t="str">
            <v>K</v>
          </cell>
          <cell r="I537">
            <v>0</v>
          </cell>
          <cell r="J537" t="str">
            <v>Washington Federation of State Employees</v>
          </cell>
          <cell r="K537">
            <v>2521</v>
          </cell>
          <cell r="L537">
            <v>2521</v>
          </cell>
          <cell r="M537">
            <v>2521</v>
          </cell>
          <cell r="N537">
            <v>2521</v>
          </cell>
          <cell r="O537">
            <v>2376</v>
          </cell>
          <cell r="P537">
            <v>2424</v>
          </cell>
          <cell r="Q537">
            <v>2497</v>
          </cell>
        </row>
        <row r="538">
          <cell r="E538" t="str">
            <v>23MONTHLYKWASHINGTON PUBLIC EMPLOYEES ASSOCIATION</v>
          </cell>
          <cell r="F538" t="str">
            <v>23</v>
          </cell>
          <cell r="G538" t="str">
            <v>Monthly</v>
          </cell>
          <cell r="H538" t="str">
            <v>K</v>
          </cell>
          <cell r="I538">
            <v>0</v>
          </cell>
          <cell r="J538" t="str">
            <v>Washington Public Employees Association</v>
          </cell>
          <cell r="K538">
            <v>2521</v>
          </cell>
          <cell r="L538">
            <v>2521</v>
          </cell>
          <cell r="M538">
            <v>2521</v>
          </cell>
          <cell r="N538">
            <v>2521</v>
          </cell>
          <cell r="O538">
            <v>2376</v>
          </cell>
          <cell r="P538">
            <v>2424</v>
          </cell>
          <cell r="Q538">
            <v>2497</v>
          </cell>
        </row>
        <row r="539">
          <cell r="E539" t="str">
            <v>23MONTHLYLCOALITION</v>
          </cell>
          <cell r="F539" t="str">
            <v>23</v>
          </cell>
          <cell r="G539" t="str">
            <v>Monthly</v>
          </cell>
          <cell r="H539" t="str">
            <v>L</v>
          </cell>
          <cell r="I539">
            <v>0</v>
          </cell>
          <cell r="J539" t="str">
            <v>Coalition</v>
          </cell>
          <cell r="K539">
            <v>2578</v>
          </cell>
          <cell r="L539">
            <v>2578</v>
          </cell>
          <cell r="M539">
            <v>2578</v>
          </cell>
          <cell r="N539">
            <v>2578</v>
          </cell>
          <cell r="O539">
            <v>2430</v>
          </cell>
          <cell r="P539">
            <v>2479</v>
          </cell>
          <cell r="Q539">
            <v>2554</v>
          </cell>
        </row>
        <row r="540">
          <cell r="E540" t="str">
            <v>23MONTHLYLNON-REPRESENTED STATE EMPLOYEES</v>
          </cell>
          <cell r="F540" t="str">
            <v>23</v>
          </cell>
          <cell r="G540" t="str">
            <v>Monthly</v>
          </cell>
          <cell r="H540" t="str">
            <v>L</v>
          </cell>
          <cell r="I540">
            <v>0</v>
          </cell>
          <cell r="J540" t="str">
            <v>Non-Represented State Employees</v>
          </cell>
          <cell r="K540">
            <v>2578</v>
          </cell>
          <cell r="L540">
            <v>2578</v>
          </cell>
          <cell r="M540">
            <v>2578</v>
          </cell>
          <cell r="N540">
            <v>2578</v>
          </cell>
          <cell r="O540">
            <v>2430</v>
          </cell>
          <cell r="P540">
            <v>2479</v>
          </cell>
          <cell r="Q540">
            <v>2554</v>
          </cell>
        </row>
        <row r="541">
          <cell r="E541" t="str">
            <v>23MONTHLYLTEAMSTERS LOCAL UNION NUMBER 117</v>
          </cell>
          <cell r="F541" t="str">
            <v>23</v>
          </cell>
          <cell r="G541" t="str">
            <v>Monthly</v>
          </cell>
          <cell r="H541" t="str">
            <v>L</v>
          </cell>
          <cell r="I541">
            <v>0</v>
          </cell>
          <cell r="J541" t="str">
            <v>Teamsters Local Union Number 117</v>
          </cell>
          <cell r="K541">
            <v>2610</v>
          </cell>
          <cell r="L541">
            <v>2610</v>
          </cell>
          <cell r="M541">
            <v>2610</v>
          </cell>
          <cell r="N541">
            <v>2610</v>
          </cell>
          <cell r="O541">
            <v>2461</v>
          </cell>
          <cell r="P541">
            <v>2510</v>
          </cell>
          <cell r="Q541">
            <v>2586</v>
          </cell>
        </row>
        <row r="542">
          <cell r="E542" t="str">
            <v>23MONTHLYLWASHINGTON FEDERATION OF STATE EMPLOYEES</v>
          </cell>
          <cell r="F542" t="str">
            <v>23</v>
          </cell>
          <cell r="G542" t="str">
            <v>Monthly</v>
          </cell>
          <cell r="H542" t="str">
            <v>L</v>
          </cell>
          <cell r="I542">
            <v>0</v>
          </cell>
          <cell r="J542" t="str">
            <v>Washington Federation of State Employees</v>
          </cell>
          <cell r="K542">
            <v>2578</v>
          </cell>
          <cell r="L542">
            <v>2578</v>
          </cell>
          <cell r="M542">
            <v>2578</v>
          </cell>
          <cell r="N542">
            <v>2578</v>
          </cell>
          <cell r="O542">
            <v>2430</v>
          </cell>
          <cell r="P542">
            <v>2479</v>
          </cell>
          <cell r="Q542">
            <v>2554</v>
          </cell>
        </row>
        <row r="543">
          <cell r="E543" t="str">
            <v>23MONTHLYLWASHINGTON PUBLIC EMPLOYEES ASSOCIATION</v>
          </cell>
          <cell r="F543" t="str">
            <v>23</v>
          </cell>
          <cell r="G543" t="str">
            <v>Monthly</v>
          </cell>
          <cell r="H543" t="str">
            <v>L</v>
          </cell>
          <cell r="I543">
            <v>0</v>
          </cell>
          <cell r="J543" t="str">
            <v>Washington Public Employees Association</v>
          </cell>
          <cell r="K543">
            <v>2578</v>
          </cell>
          <cell r="L543">
            <v>2578</v>
          </cell>
          <cell r="M543">
            <v>2578</v>
          </cell>
          <cell r="N543">
            <v>2578</v>
          </cell>
          <cell r="O543">
            <v>2430</v>
          </cell>
          <cell r="P543">
            <v>2479</v>
          </cell>
          <cell r="Q543">
            <v>2554</v>
          </cell>
        </row>
        <row r="544">
          <cell r="E544" t="str">
            <v>23MONTHLYMCOALITION</v>
          </cell>
          <cell r="F544" t="str">
            <v>23</v>
          </cell>
          <cell r="G544" t="str">
            <v>Monthly</v>
          </cell>
          <cell r="H544" t="str">
            <v>M</v>
          </cell>
          <cell r="I544">
            <v>0</v>
          </cell>
          <cell r="J544" t="str">
            <v>Coalition</v>
          </cell>
          <cell r="K544">
            <v>2636</v>
          </cell>
          <cell r="L544">
            <v>2636</v>
          </cell>
          <cell r="M544">
            <v>2636</v>
          </cell>
          <cell r="N544">
            <v>2636</v>
          </cell>
          <cell r="O544">
            <v>2485</v>
          </cell>
          <cell r="P544">
            <v>2535</v>
          </cell>
          <cell r="Q544">
            <v>2612</v>
          </cell>
        </row>
        <row r="545">
          <cell r="E545" t="str">
            <v>23MONTHLYMNON-REPRESENTED STATE EMPLOYEES</v>
          </cell>
          <cell r="F545" t="str">
            <v>23</v>
          </cell>
          <cell r="G545" t="str">
            <v>Monthly</v>
          </cell>
          <cell r="H545" t="str">
            <v>M</v>
          </cell>
          <cell r="I545">
            <v>0</v>
          </cell>
          <cell r="J545" t="str">
            <v>Non-Represented State Employees</v>
          </cell>
          <cell r="K545">
            <v>2636</v>
          </cell>
          <cell r="L545">
            <v>2636</v>
          </cell>
          <cell r="M545">
            <v>2636</v>
          </cell>
          <cell r="N545">
            <v>2636</v>
          </cell>
          <cell r="O545">
            <v>2485</v>
          </cell>
          <cell r="P545">
            <v>2535</v>
          </cell>
          <cell r="Q545">
            <v>2612</v>
          </cell>
        </row>
        <row r="546">
          <cell r="E546" t="str">
            <v>23MONTHLYMTEAMSTERS LOCAL UNION NUMBER 117</v>
          </cell>
          <cell r="F546" t="str">
            <v>23</v>
          </cell>
          <cell r="G546" t="str">
            <v>Monthly</v>
          </cell>
          <cell r="H546" t="str">
            <v>M</v>
          </cell>
          <cell r="I546">
            <v>0</v>
          </cell>
          <cell r="J546" t="str">
            <v>Teamsters Local Union Number 117</v>
          </cell>
          <cell r="K546">
            <v>2671</v>
          </cell>
          <cell r="L546">
            <v>2671</v>
          </cell>
          <cell r="M546">
            <v>2671</v>
          </cell>
          <cell r="N546">
            <v>2671</v>
          </cell>
          <cell r="O546">
            <v>2518</v>
          </cell>
          <cell r="P546">
            <v>2568</v>
          </cell>
          <cell r="Q546">
            <v>2646</v>
          </cell>
        </row>
        <row r="547">
          <cell r="E547" t="str">
            <v>23MONTHLYMWASHINGTON FEDERATION OF STATE EMPLOYEES</v>
          </cell>
          <cell r="F547" t="str">
            <v>23</v>
          </cell>
          <cell r="G547" t="str">
            <v>Monthly</v>
          </cell>
          <cell r="H547" t="str">
            <v>M</v>
          </cell>
          <cell r="I547">
            <v>0</v>
          </cell>
          <cell r="J547" t="str">
            <v>Washington Federation of State Employees</v>
          </cell>
          <cell r="K547">
            <v>2636</v>
          </cell>
          <cell r="L547">
            <v>2636</v>
          </cell>
          <cell r="M547">
            <v>2636</v>
          </cell>
          <cell r="N547">
            <v>2636</v>
          </cell>
          <cell r="O547">
            <v>2485</v>
          </cell>
          <cell r="P547">
            <v>2535</v>
          </cell>
          <cell r="Q547">
            <v>2612</v>
          </cell>
        </row>
        <row r="548">
          <cell r="E548" t="str">
            <v>23MONTHLYMWASHINGTON PUBLIC EMPLOYEES ASSOCIATION</v>
          </cell>
          <cell r="F548" t="str">
            <v>23</v>
          </cell>
          <cell r="G548" t="str">
            <v>Monthly</v>
          </cell>
          <cell r="H548" t="str">
            <v>M</v>
          </cell>
          <cell r="I548">
            <v>0</v>
          </cell>
          <cell r="J548" t="str">
            <v>Washington Public Employees Association</v>
          </cell>
          <cell r="K548">
            <v>2636</v>
          </cell>
          <cell r="L548">
            <v>2636</v>
          </cell>
          <cell r="M548">
            <v>2636</v>
          </cell>
          <cell r="N548">
            <v>2636</v>
          </cell>
          <cell r="O548">
            <v>2485</v>
          </cell>
          <cell r="P548">
            <v>2535</v>
          </cell>
          <cell r="Q548">
            <v>2612</v>
          </cell>
        </row>
        <row r="549">
          <cell r="E549" t="str">
            <v>24MONTHLYACOALITION</v>
          </cell>
          <cell r="F549" t="str">
            <v>24</v>
          </cell>
          <cell r="G549" t="str">
            <v>Monthly</v>
          </cell>
          <cell r="H549" t="str">
            <v>A</v>
          </cell>
          <cell r="I549">
            <v>0</v>
          </cell>
          <cell r="J549" t="str">
            <v>Coalition</v>
          </cell>
          <cell r="K549">
            <v>2053</v>
          </cell>
          <cell r="L549">
            <v>2053</v>
          </cell>
          <cell r="M549">
            <v>2053</v>
          </cell>
          <cell r="N549">
            <v>2053</v>
          </cell>
          <cell r="O549">
            <v>1935</v>
          </cell>
          <cell r="P549">
            <v>1974</v>
          </cell>
          <cell r="Q549">
            <v>2034</v>
          </cell>
        </row>
        <row r="550">
          <cell r="E550" t="str">
            <v>24MONTHLYANON-REPRESENTED STATE EMPLOYEES</v>
          </cell>
          <cell r="F550" t="str">
            <v>24</v>
          </cell>
          <cell r="G550" t="str">
            <v>Monthly</v>
          </cell>
          <cell r="H550" t="str">
            <v>A</v>
          </cell>
          <cell r="I550">
            <v>0</v>
          </cell>
          <cell r="J550" t="str">
            <v>Non-Represented State Employees</v>
          </cell>
          <cell r="K550">
            <v>2053</v>
          </cell>
          <cell r="L550">
            <v>2053</v>
          </cell>
          <cell r="M550">
            <v>2053</v>
          </cell>
          <cell r="N550">
            <v>2053</v>
          </cell>
          <cell r="O550">
            <v>1935</v>
          </cell>
          <cell r="P550">
            <v>1974</v>
          </cell>
          <cell r="Q550">
            <v>2034</v>
          </cell>
        </row>
        <row r="551">
          <cell r="E551" t="str">
            <v>24MONTHLYATEAMSTERS LOCAL UNION NUMBER 117</v>
          </cell>
          <cell r="F551" t="str">
            <v>24</v>
          </cell>
          <cell r="G551" t="str">
            <v>Monthly</v>
          </cell>
          <cell r="H551" t="str">
            <v>A</v>
          </cell>
          <cell r="I551">
            <v>0</v>
          </cell>
          <cell r="J551" t="str">
            <v>Teamsters Local Union Number 117</v>
          </cell>
          <cell r="K551">
            <v>2080</v>
          </cell>
          <cell r="L551">
            <v>2080</v>
          </cell>
          <cell r="M551">
            <v>2080</v>
          </cell>
          <cell r="N551">
            <v>2080</v>
          </cell>
          <cell r="O551">
            <v>1961</v>
          </cell>
          <cell r="P551">
            <v>2000</v>
          </cell>
          <cell r="Q551">
            <v>2060</v>
          </cell>
        </row>
        <row r="552">
          <cell r="E552" t="str">
            <v>24MONTHLYAWASHINGTON FEDERATION OF STATE EMPLOYEES</v>
          </cell>
          <cell r="F552" t="str">
            <v>24</v>
          </cell>
          <cell r="G552" t="str">
            <v>Monthly</v>
          </cell>
          <cell r="H552" t="str">
            <v>A</v>
          </cell>
          <cell r="I552">
            <v>0</v>
          </cell>
          <cell r="J552" t="str">
            <v>Washington Federation of State Employees</v>
          </cell>
          <cell r="K552">
            <v>2053</v>
          </cell>
          <cell r="L552">
            <v>2053</v>
          </cell>
          <cell r="M552">
            <v>2053</v>
          </cell>
          <cell r="N552">
            <v>2053</v>
          </cell>
          <cell r="O552">
            <v>1935</v>
          </cell>
          <cell r="P552">
            <v>1974</v>
          </cell>
          <cell r="Q552">
            <v>2034</v>
          </cell>
        </row>
        <row r="553">
          <cell r="E553" t="str">
            <v>24MONTHLYAWASHINGTON PUBLIC EMPLOYEES ASSOCIATION</v>
          </cell>
          <cell r="F553" t="str">
            <v>24</v>
          </cell>
          <cell r="G553" t="str">
            <v>Monthly</v>
          </cell>
          <cell r="H553" t="str">
            <v>A</v>
          </cell>
          <cell r="I553">
            <v>0</v>
          </cell>
          <cell r="J553" t="str">
            <v>Washington Public Employees Association</v>
          </cell>
          <cell r="K553">
            <v>2053</v>
          </cell>
          <cell r="L553">
            <v>2053</v>
          </cell>
          <cell r="M553">
            <v>2053</v>
          </cell>
          <cell r="N553">
            <v>2053</v>
          </cell>
          <cell r="O553">
            <v>1935</v>
          </cell>
          <cell r="P553">
            <v>1974</v>
          </cell>
          <cell r="Q553">
            <v>2034</v>
          </cell>
        </row>
        <row r="554">
          <cell r="E554" t="str">
            <v>24MONTHLYBCOALITION</v>
          </cell>
          <cell r="F554" t="str">
            <v>24</v>
          </cell>
          <cell r="G554" t="str">
            <v>Monthly</v>
          </cell>
          <cell r="H554" t="str">
            <v>B</v>
          </cell>
          <cell r="I554">
            <v>0</v>
          </cell>
          <cell r="J554" t="str">
            <v>Coalition</v>
          </cell>
          <cell r="K554">
            <v>2098</v>
          </cell>
          <cell r="L554">
            <v>2098</v>
          </cell>
          <cell r="M554">
            <v>2098</v>
          </cell>
          <cell r="N554">
            <v>2098</v>
          </cell>
          <cell r="O554">
            <v>1977</v>
          </cell>
          <cell r="P554">
            <v>2017</v>
          </cell>
          <cell r="Q554">
            <v>2078</v>
          </cell>
        </row>
        <row r="555">
          <cell r="E555" t="str">
            <v>24MONTHLYBNON-REPRESENTED STATE EMPLOYEES</v>
          </cell>
          <cell r="F555" t="str">
            <v>24</v>
          </cell>
          <cell r="G555" t="str">
            <v>Monthly</v>
          </cell>
          <cell r="H555" t="str">
            <v>B</v>
          </cell>
          <cell r="I555">
            <v>0</v>
          </cell>
          <cell r="J555" t="str">
            <v>Non-Represented State Employees</v>
          </cell>
          <cell r="K555">
            <v>2098</v>
          </cell>
          <cell r="L555">
            <v>2098</v>
          </cell>
          <cell r="M555">
            <v>2098</v>
          </cell>
          <cell r="N555">
            <v>2098</v>
          </cell>
          <cell r="O555">
            <v>1977</v>
          </cell>
          <cell r="P555">
            <v>2017</v>
          </cell>
          <cell r="Q555">
            <v>2078</v>
          </cell>
        </row>
        <row r="556">
          <cell r="E556" t="str">
            <v>24MONTHLYBTEAMSTERS LOCAL UNION NUMBER 117</v>
          </cell>
          <cell r="F556" t="str">
            <v>24</v>
          </cell>
          <cell r="G556" t="str">
            <v>Monthly</v>
          </cell>
          <cell r="H556" t="str">
            <v>B</v>
          </cell>
          <cell r="I556">
            <v>0</v>
          </cell>
          <cell r="J556" t="str">
            <v>Teamsters Local Union Number 117</v>
          </cell>
          <cell r="K556">
            <v>2123</v>
          </cell>
          <cell r="L556">
            <v>2123</v>
          </cell>
          <cell r="M556">
            <v>2123</v>
          </cell>
          <cell r="N556">
            <v>2123</v>
          </cell>
          <cell r="O556">
            <v>2001</v>
          </cell>
          <cell r="P556">
            <v>2041</v>
          </cell>
          <cell r="Q556">
            <v>2103</v>
          </cell>
        </row>
        <row r="557">
          <cell r="E557" t="str">
            <v>24MONTHLYBWASHINGTON FEDERATION OF STATE EMPLOYEES</v>
          </cell>
          <cell r="F557" t="str">
            <v>24</v>
          </cell>
          <cell r="G557" t="str">
            <v>Monthly</v>
          </cell>
          <cell r="H557" t="str">
            <v>B</v>
          </cell>
          <cell r="I557">
            <v>0</v>
          </cell>
          <cell r="J557" t="str">
            <v>Washington Federation of State Employees</v>
          </cell>
          <cell r="K557">
            <v>2098</v>
          </cell>
          <cell r="L557">
            <v>2098</v>
          </cell>
          <cell r="M557">
            <v>2098</v>
          </cell>
          <cell r="N557">
            <v>2098</v>
          </cell>
          <cell r="O557">
            <v>1977</v>
          </cell>
          <cell r="P557">
            <v>2017</v>
          </cell>
          <cell r="Q557">
            <v>2078</v>
          </cell>
        </row>
        <row r="558">
          <cell r="E558" t="str">
            <v>24MONTHLYBWASHINGTON PUBLIC EMPLOYEES ASSOCIATION</v>
          </cell>
          <cell r="F558" t="str">
            <v>24</v>
          </cell>
          <cell r="G558" t="str">
            <v>Monthly</v>
          </cell>
          <cell r="H558" t="str">
            <v>B</v>
          </cell>
          <cell r="I558">
            <v>0</v>
          </cell>
          <cell r="J558" t="str">
            <v>Washington Public Employees Association</v>
          </cell>
          <cell r="K558">
            <v>2098</v>
          </cell>
          <cell r="L558">
            <v>2098</v>
          </cell>
          <cell r="M558">
            <v>2098</v>
          </cell>
          <cell r="N558">
            <v>2098</v>
          </cell>
          <cell r="O558">
            <v>1977</v>
          </cell>
          <cell r="P558">
            <v>2017</v>
          </cell>
          <cell r="Q558">
            <v>2078</v>
          </cell>
        </row>
        <row r="559">
          <cell r="E559" t="str">
            <v>24MONTHLYCCOALITION</v>
          </cell>
          <cell r="F559" t="str">
            <v>24</v>
          </cell>
          <cell r="G559" t="str">
            <v>Monthly</v>
          </cell>
          <cell r="H559" t="str">
            <v>C</v>
          </cell>
          <cell r="I559">
            <v>0</v>
          </cell>
          <cell r="J559" t="str">
            <v>Coalition</v>
          </cell>
          <cell r="K559">
            <v>2146</v>
          </cell>
          <cell r="L559">
            <v>2146</v>
          </cell>
          <cell r="M559">
            <v>2146</v>
          </cell>
          <cell r="N559">
            <v>2146</v>
          </cell>
          <cell r="O559">
            <v>2023</v>
          </cell>
          <cell r="P559">
            <v>2063</v>
          </cell>
          <cell r="Q559">
            <v>2125</v>
          </cell>
        </row>
        <row r="560">
          <cell r="E560" t="str">
            <v>24MONTHLYCNON-REPRESENTED STATE EMPLOYEES</v>
          </cell>
          <cell r="F560" t="str">
            <v>24</v>
          </cell>
          <cell r="G560" t="str">
            <v>Monthly</v>
          </cell>
          <cell r="H560" t="str">
            <v>C</v>
          </cell>
          <cell r="I560">
            <v>0</v>
          </cell>
          <cell r="J560" t="str">
            <v>Non-Represented State Employees</v>
          </cell>
          <cell r="K560">
            <v>2146</v>
          </cell>
          <cell r="L560">
            <v>2146</v>
          </cell>
          <cell r="M560">
            <v>2146</v>
          </cell>
          <cell r="N560">
            <v>2146</v>
          </cell>
          <cell r="O560">
            <v>2023</v>
          </cell>
          <cell r="P560">
            <v>2063</v>
          </cell>
          <cell r="Q560">
            <v>2125</v>
          </cell>
        </row>
        <row r="561">
          <cell r="E561" t="str">
            <v>24MONTHLYCTEAMSTERS LOCAL UNION NUMBER 117</v>
          </cell>
          <cell r="F561" t="str">
            <v>24</v>
          </cell>
          <cell r="G561" t="str">
            <v>Monthly</v>
          </cell>
          <cell r="H561" t="str">
            <v>C</v>
          </cell>
          <cell r="I561">
            <v>0</v>
          </cell>
          <cell r="J561" t="str">
            <v>Teamsters Local Union Number 117</v>
          </cell>
          <cell r="K561">
            <v>2172</v>
          </cell>
          <cell r="L561">
            <v>2172</v>
          </cell>
          <cell r="M561">
            <v>2172</v>
          </cell>
          <cell r="N561">
            <v>2172</v>
          </cell>
          <cell r="O561">
            <v>2047</v>
          </cell>
          <cell r="P561">
            <v>2088</v>
          </cell>
          <cell r="Q561">
            <v>2151</v>
          </cell>
        </row>
        <row r="562">
          <cell r="E562" t="str">
            <v>24MONTHLYCWASHINGTON FEDERATION OF STATE EMPLOYEES</v>
          </cell>
          <cell r="F562" t="str">
            <v>24</v>
          </cell>
          <cell r="G562" t="str">
            <v>Monthly</v>
          </cell>
          <cell r="H562" t="str">
            <v>C</v>
          </cell>
          <cell r="I562">
            <v>0</v>
          </cell>
          <cell r="J562" t="str">
            <v>Washington Federation of State Employees</v>
          </cell>
          <cell r="K562">
            <v>2146</v>
          </cell>
          <cell r="L562">
            <v>2146</v>
          </cell>
          <cell r="M562">
            <v>2146</v>
          </cell>
          <cell r="N562">
            <v>2146</v>
          </cell>
          <cell r="O562">
            <v>2023</v>
          </cell>
          <cell r="P562">
            <v>2063</v>
          </cell>
          <cell r="Q562">
            <v>2125</v>
          </cell>
        </row>
        <row r="563">
          <cell r="E563" t="str">
            <v>24MONTHLYCWASHINGTON PUBLIC EMPLOYEES ASSOCIATION</v>
          </cell>
          <cell r="F563" t="str">
            <v>24</v>
          </cell>
          <cell r="G563" t="str">
            <v>Monthly</v>
          </cell>
          <cell r="H563" t="str">
            <v>C</v>
          </cell>
          <cell r="I563">
            <v>0</v>
          </cell>
          <cell r="J563" t="str">
            <v>Washington Public Employees Association</v>
          </cell>
          <cell r="K563">
            <v>2146</v>
          </cell>
          <cell r="L563">
            <v>2146</v>
          </cell>
          <cell r="M563">
            <v>2146</v>
          </cell>
          <cell r="N563">
            <v>2146</v>
          </cell>
          <cell r="O563">
            <v>2023</v>
          </cell>
          <cell r="P563">
            <v>2063</v>
          </cell>
          <cell r="Q563">
            <v>2125</v>
          </cell>
        </row>
        <row r="564">
          <cell r="E564" t="str">
            <v>24MONTHLYDCOALITION</v>
          </cell>
          <cell r="F564" t="str">
            <v>24</v>
          </cell>
          <cell r="G564" t="str">
            <v>Monthly</v>
          </cell>
          <cell r="H564" t="str">
            <v>D</v>
          </cell>
          <cell r="I564">
            <v>0</v>
          </cell>
          <cell r="J564" t="str">
            <v>Coalition</v>
          </cell>
          <cell r="K564">
            <v>2196</v>
          </cell>
          <cell r="L564">
            <v>2196</v>
          </cell>
          <cell r="M564">
            <v>2196</v>
          </cell>
          <cell r="N564">
            <v>2196</v>
          </cell>
          <cell r="O564">
            <v>2071</v>
          </cell>
          <cell r="P564">
            <v>2112</v>
          </cell>
          <cell r="Q564">
            <v>2176</v>
          </cell>
        </row>
        <row r="565">
          <cell r="E565" t="str">
            <v>24MONTHLYDNON-REPRESENTED STATE EMPLOYEES</v>
          </cell>
          <cell r="F565" t="str">
            <v>24</v>
          </cell>
          <cell r="G565" t="str">
            <v>Monthly</v>
          </cell>
          <cell r="H565" t="str">
            <v>D</v>
          </cell>
          <cell r="I565">
            <v>0</v>
          </cell>
          <cell r="J565" t="str">
            <v>Non-Represented State Employees</v>
          </cell>
          <cell r="K565">
            <v>2196</v>
          </cell>
          <cell r="L565">
            <v>2196</v>
          </cell>
          <cell r="M565">
            <v>2196</v>
          </cell>
          <cell r="N565">
            <v>2196</v>
          </cell>
          <cell r="O565">
            <v>2071</v>
          </cell>
          <cell r="P565">
            <v>2112</v>
          </cell>
          <cell r="Q565">
            <v>2176</v>
          </cell>
        </row>
        <row r="566">
          <cell r="E566" t="str">
            <v>24MONTHLYDTEAMSTERS LOCAL UNION NUMBER 117</v>
          </cell>
          <cell r="F566" t="str">
            <v>24</v>
          </cell>
          <cell r="G566" t="str">
            <v>Monthly</v>
          </cell>
          <cell r="H566" t="str">
            <v>D</v>
          </cell>
          <cell r="I566">
            <v>0</v>
          </cell>
          <cell r="J566" t="str">
            <v>Teamsters Local Union Number 117</v>
          </cell>
          <cell r="K566">
            <v>2225</v>
          </cell>
          <cell r="L566">
            <v>2225</v>
          </cell>
          <cell r="M566">
            <v>2225</v>
          </cell>
          <cell r="N566">
            <v>2225</v>
          </cell>
          <cell r="O566">
            <v>2097</v>
          </cell>
          <cell r="P566">
            <v>2139</v>
          </cell>
          <cell r="Q566">
            <v>2204</v>
          </cell>
        </row>
        <row r="567">
          <cell r="E567" t="str">
            <v>24MONTHLYDWASHINGTON FEDERATION OF STATE EMPLOYEES</v>
          </cell>
          <cell r="F567" t="str">
            <v>24</v>
          </cell>
          <cell r="G567" t="str">
            <v>Monthly</v>
          </cell>
          <cell r="H567" t="str">
            <v>D</v>
          </cell>
          <cell r="I567">
            <v>0</v>
          </cell>
          <cell r="J567" t="str">
            <v>Washington Federation of State Employees</v>
          </cell>
          <cell r="K567">
            <v>2196</v>
          </cell>
          <cell r="L567">
            <v>2196</v>
          </cell>
          <cell r="M567">
            <v>2196</v>
          </cell>
          <cell r="N567">
            <v>2196</v>
          </cell>
          <cell r="O567">
            <v>2071</v>
          </cell>
          <cell r="P567">
            <v>2112</v>
          </cell>
          <cell r="Q567">
            <v>2176</v>
          </cell>
        </row>
        <row r="568">
          <cell r="E568" t="str">
            <v>24MONTHLYDWASHINGTON PUBLIC EMPLOYEES ASSOCIATION</v>
          </cell>
          <cell r="F568" t="str">
            <v>24</v>
          </cell>
          <cell r="G568" t="str">
            <v>Monthly</v>
          </cell>
          <cell r="H568" t="str">
            <v>D</v>
          </cell>
          <cell r="I568">
            <v>0</v>
          </cell>
          <cell r="J568" t="str">
            <v>Washington Public Employees Association</v>
          </cell>
          <cell r="K568">
            <v>2196</v>
          </cell>
          <cell r="L568">
            <v>2196</v>
          </cell>
          <cell r="M568">
            <v>2196</v>
          </cell>
          <cell r="N568">
            <v>2196</v>
          </cell>
          <cell r="O568">
            <v>2071</v>
          </cell>
          <cell r="P568">
            <v>2112</v>
          </cell>
          <cell r="Q568">
            <v>2176</v>
          </cell>
        </row>
        <row r="569">
          <cell r="E569" t="str">
            <v>24MONTHLYECOALITION</v>
          </cell>
          <cell r="F569" t="str">
            <v>24</v>
          </cell>
          <cell r="G569" t="str">
            <v>Monthly</v>
          </cell>
          <cell r="H569" t="str">
            <v>E</v>
          </cell>
          <cell r="I569">
            <v>0</v>
          </cell>
          <cell r="J569" t="str">
            <v>Coalition</v>
          </cell>
          <cell r="K569">
            <v>2241</v>
          </cell>
          <cell r="L569">
            <v>2241</v>
          </cell>
          <cell r="M569">
            <v>2241</v>
          </cell>
          <cell r="N569">
            <v>2241</v>
          </cell>
          <cell r="O569">
            <v>2113</v>
          </cell>
          <cell r="P569">
            <v>2155</v>
          </cell>
          <cell r="Q569">
            <v>2220</v>
          </cell>
        </row>
        <row r="570">
          <cell r="E570" t="str">
            <v>24MONTHLYENON-REPRESENTED STATE EMPLOYEES</v>
          </cell>
          <cell r="F570" t="str">
            <v>24</v>
          </cell>
          <cell r="G570" t="str">
            <v>Monthly</v>
          </cell>
          <cell r="H570" t="str">
            <v>E</v>
          </cell>
          <cell r="I570">
            <v>0</v>
          </cell>
          <cell r="J570" t="str">
            <v>Non-Represented State Employees</v>
          </cell>
          <cell r="K570">
            <v>2241</v>
          </cell>
          <cell r="L570">
            <v>2241</v>
          </cell>
          <cell r="M570">
            <v>2241</v>
          </cell>
          <cell r="N570">
            <v>2241</v>
          </cell>
          <cell r="O570">
            <v>2113</v>
          </cell>
          <cell r="P570">
            <v>2155</v>
          </cell>
          <cell r="Q570">
            <v>2220</v>
          </cell>
        </row>
        <row r="571">
          <cell r="E571" t="str">
            <v>24MONTHLYETEAMSTERS LOCAL UNION NUMBER 117</v>
          </cell>
          <cell r="F571" t="str">
            <v>24</v>
          </cell>
          <cell r="G571" t="str">
            <v>Monthly</v>
          </cell>
          <cell r="H571" t="str">
            <v>E</v>
          </cell>
          <cell r="I571">
            <v>0</v>
          </cell>
          <cell r="J571" t="str">
            <v>Teamsters Local Union Number 117</v>
          </cell>
          <cell r="K571">
            <v>2271</v>
          </cell>
          <cell r="L571">
            <v>2271</v>
          </cell>
          <cell r="M571">
            <v>2271</v>
          </cell>
          <cell r="N571">
            <v>2271</v>
          </cell>
          <cell r="O571">
            <v>2141</v>
          </cell>
          <cell r="P571">
            <v>2184</v>
          </cell>
          <cell r="Q571">
            <v>2250</v>
          </cell>
        </row>
        <row r="572">
          <cell r="E572" t="str">
            <v>24MONTHLYEWASHINGTON FEDERATION OF STATE EMPLOYEES</v>
          </cell>
          <cell r="F572" t="str">
            <v>24</v>
          </cell>
          <cell r="G572" t="str">
            <v>Monthly</v>
          </cell>
          <cell r="H572" t="str">
            <v>E</v>
          </cell>
          <cell r="I572">
            <v>0</v>
          </cell>
          <cell r="J572" t="str">
            <v>Washington Federation of State Employees</v>
          </cell>
          <cell r="K572">
            <v>2241</v>
          </cell>
          <cell r="L572">
            <v>2241</v>
          </cell>
          <cell r="M572">
            <v>2241</v>
          </cell>
          <cell r="N572">
            <v>2241</v>
          </cell>
          <cell r="O572">
            <v>2113</v>
          </cell>
          <cell r="P572">
            <v>2155</v>
          </cell>
          <cell r="Q572">
            <v>2220</v>
          </cell>
        </row>
        <row r="573">
          <cell r="E573" t="str">
            <v>24MONTHLYEWASHINGTON PUBLIC EMPLOYEES ASSOCIATION</v>
          </cell>
          <cell r="F573" t="str">
            <v>24</v>
          </cell>
          <cell r="G573" t="str">
            <v>Monthly</v>
          </cell>
          <cell r="H573" t="str">
            <v>E</v>
          </cell>
          <cell r="I573">
            <v>0</v>
          </cell>
          <cell r="J573" t="str">
            <v>Washington Public Employees Association</v>
          </cell>
          <cell r="K573">
            <v>2241</v>
          </cell>
          <cell r="L573">
            <v>2241</v>
          </cell>
          <cell r="M573">
            <v>2241</v>
          </cell>
          <cell r="N573">
            <v>2241</v>
          </cell>
          <cell r="O573">
            <v>2113</v>
          </cell>
          <cell r="P573">
            <v>2155</v>
          </cell>
          <cell r="Q573">
            <v>2220</v>
          </cell>
        </row>
        <row r="574">
          <cell r="E574" t="str">
            <v>24MONTHLYFCOALITION</v>
          </cell>
          <cell r="F574" t="str">
            <v>24</v>
          </cell>
          <cell r="G574" t="str">
            <v>Monthly</v>
          </cell>
          <cell r="H574" t="str">
            <v>F</v>
          </cell>
          <cell r="I574">
            <v>0</v>
          </cell>
          <cell r="J574" t="str">
            <v>Coalition</v>
          </cell>
          <cell r="K574">
            <v>2299</v>
          </cell>
          <cell r="L574">
            <v>2299</v>
          </cell>
          <cell r="M574">
            <v>2299</v>
          </cell>
          <cell r="N574">
            <v>2299</v>
          </cell>
          <cell r="O574">
            <v>2168</v>
          </cell>
          <cell r="P574">
            <v>2211</v>
          </cell>
          <cell r="Q574">
            <v>2278</v>
          </cell>
        </row>
        <row r="575">
          <cell r="E575" t="str">
            <v>24MONTHLYFNON-REPRESENTED STATE EMPLOYEES</v>
          </cell>
          <cell r="F575" t="str">
            <v>24</v>
          </cell>
          <cell r="G575" t="str">
            <v>Monthly</v>
          </cell>
          <cell r="H575" t="str">
            <v>F</v>
          </cell>
          <cell r="I575">
            <v>0</v>
          </cell>
          <cell r="J575" t="str">
            <v>Non-Represented State Employees</v>
          </cell>
          <cell r="K575">
            <v>2299</v>
          </cell>
          <cell r="L575">
            <v>2299</v>
          </cell>
          <cell r="M575">
            <v>2299</v>
          </cell>
          <cell r="N575">
            <v>2299</v>
          </cell>
          <cell r="O575">
            <v>2168</v>
          </cell>
          <cell r="P575">
            <v>2211</v>
          </cell>
          <cell r="Q575">
            <v>2278</v>
          </cell>
        </row>
        <row r="576">
          <cell r="E576" t="str">
            <v>24MONTHLYFTEAMSTERS LOCAL UNION NUMBER 117</v>
          </cell>
          <cell r="F576" t="str">
            <v>24</v>
          </cell>
          <cell r="G576" t="str">
            <v>Monthly</v>
          </cell>
          <cell r="H576" t="str">
            <v>F</v>
          </cell>
          <cell r="I576">
            <v>0</v>
          </cell>
          <cell r="J576" t="str">
            <v>Teamsters Local Union Number 117</v>
          </cell>
          <cell r="K576">
            <v>2330</v>
          </cell>
          <cell r="L576">
            <v>2330</v>
          </cell>
          <cell r="M576">
            <v>2330</v>
          </cell>
          <cell r="N576">
            <v>2330</v>
          </cell>
          <cell r="O576">
            <v>2196</v>
          </cell>
          <cell r="P576">
            <v>2240</v>
          </cell>
          <cell r="Q576">
            <v>2308</v>
          </cell>
        </row>
        <row r="577">
          <cell r="E577" t="str">
            <v>24MONTHLYFWASHINGTON FEDERATION OF STATE EMPLOYEES</v>
          </cell>
          <cell r="F577" t="str">
            <v>24</v>
          </cell>
          <cell r="G577" t="str">
            <v>Monthly</v>
          </cell>
          <cell r="H577" t="str">
            <v>F</v>
          </cell>
          <cell r="I577">
            <v>0</v>
          </cell>
          <cell r="J577" t="str">
            <v>Washington Federation of State Employees</v>
          </cell>
          <cell r="K577">
            <v>2299</v>
          </cell>
          <cell r="L577">
            <v>2299</v>
          </cell>
          <cell r="M577">
            <v>2299</v>
          </cell>
          <cell r="N577">
            <v>2299</v>
          </cell>
          <cell r="O577">
            <v>2168</v>
          </cell>
          <cell r="P577">
            <v>2211</v>
          </cell>
          <cell r="Q577">
            <v>2278</v>
          </cell>
        </row>
        <row r="578">
          <cell r="E578" t="str">
            <v>24MONTHLYFWASHINGTON PUBLIC EMPLOYEES ASSOCIATION</v>
          </cell>
          <cell r="F578" t="str">
            <v>24</v>
          </cell>
          <cell r="G578" t="str">
            <v>Monthly</v>
          </cell>
          <cell r="H578" t="str">
            <v>F</v>
          </cell>
          <cell r="I578">
            <v>0</v>
          </cell>
          <cell r="J578" t="str">
            <v>Washington Public Employees Association</v>
          </cell>
          <cell r="K578">
            <v>2299</v>
          </cell>
          <cell r="L578">
            <v>2299</v>
          </cell>
          <cell r="M578">
            <v>2299</v>
          </cell>
          <cell r="N578">
            <v>2299</v>
          </cell>
          <cell r="O578">
            <v>2168</v>
          </cell>
          <cell r="P578">
            <v>2211</v>
          </cell>
          <cell r="Q578">
            <v>2278</v>
          </cell>
        </row>
        <row r="579">
          <cell r="E579" t="str">
            <v>24MONTHLYGCOALITION</v>
          </cell>
          <cell r="F579" t="str">
            <v>24</v>
          </cell>
          <cell r="G579" t="str">
            <v>Monthly</v>
          </cell>
          <cell r="H579" t="str">
            <v>G</v>
          </cell>
          <cell r="I579">
            <v>0</v>
          </cell>
          <cell r="J579" t="str">
            <v>Coalition</v>
          </cell>
          <cell r="K579">
            <v>2349</v>
          </cell>
          <cell r="L579">
            <v>2349</v>
          </cell>
          <cell r="M579">
            <v>2349</v>
          </cell>
          <cell r="N579">
            <v>2349</v>
          </cell>
          <cell r="O579">
            <v>2215</v>
          </cell>
          <cell r="P579">
            <v>2259</v>
          </cell>
          <cell r="Q579">
            <v>2327</v>
          </cell>
        </row>
        <row r="580">
          <cell r="E580" t="str">
            <v>24MONTHLYGNON-REPRESENTED STATE EMPLOYEES</v>
          </cell>
          <cell r="F580" t="str">
            <v>24</v>
          </cell>
          <cell r="G580" t="str">
            <v>Monthly</v>
          </cell>
          <cell r="H580" t="str">
            <v>G</v>
          </cell>
          <cell r="I580">
            <v>0</v>
          </cell>
          <cell r="J580" t="str">
            <v>Non-Represented State Employees</v>
          </cell>
          <cell r="K580">
            <v>2349</v>
          </cell>
          <cell r="L580">
            <v>2349</v>
          </cell>
          <cell r="M580">
            <v>2349</v>
          </cell>
          <cell r="N580">
            <v>2349</v>
          </cell>
          <cell r="O580">
            <v>2215</v>
          </cell>
          <cell r="P580">
            <v>2259</v>
          </cell>
          <cell r="Q580">
            <v>2327</v>
          </cell>
        </row>
        <row r="581">
          <cell r="E581" t="str">
            <v>24MONTHLYGTEAMSTERS LOCAL UNION NUMBER 117</v>
          </cell>
          <cell r="F581" t="str">
            <v>24</v>
          </cell>
          <cell r="G581" t="str">
            <v>Monthly</v>
          </cell>
          <cell r="H581" t="str">
            <v>G</v>
          </cell>
          <cell r="I581">
            <v>0</v>
          </cell>
          <cell r="J581" t="str">
            <v>Teamsters Local Union Number 117</v>
          </cell>
          <cell r="K581">
            <v>2381</v>
          </cell>
          <cell r="L581">
            <v>2381</v>
          </cell>
          <cell r="M581">
            <v>2381</v>
          </cell>
          <cell r="N581">
            <v>2381</v>
          </cell>
          <cell r="O581">
            <v>2244</v>
          </cell>
          <cell r="P581">
            <v>2289</v>
          </cell>
          <cell r="Q581">
            <v>2358</v>
          </cell>
        </row>
        <row r="582">
          <cell r="E582" t="str">
            <v>24MONTHLYGWASHINGTON FEDERATION OF STATE EMPLOYEES</v>
          </cell>
          <cell r="F582" t="str">
            <v>24</v>
          </cell>
          <cell r="G582" t="str">
            <v>Monthly</v>
          </cell>
          <cell r="H582" t="str">
            <v>G</v>
          </cell>
          <cell r="I582">
            <v>0</v>
          </cell>
          <cell r="J582" t="str">
            <v>Washington Federation of State Employees</v>
          </cell>
          <cell r="K582">
            <v>2349</v>
          </cell>
          <cell r="L582">
            <v>2349</v>
          </cell>
          <cell r="M582">
            <v>2349</v>
          </cell>
          <cell r="N582">
            <v>2349</v>
          </cell>
          <cell r="O582">
            <v>2215</v>
          </cell>
          <cell r="P582">
            <v>2259</v>
          </cell>
          <cell r="Q582">
            <v>2327</v>
          </cell>
        </row>
        <row r="583">
          <cell r="E583" t="str">
            <v>24MONTHLYGWASHINGTON PUBLIC EMPLOYEES ASSOCIATION</v>
          </cell>
          <cell r="F583" t="str">
            <v>24</v>
          </cell>
          <cell r="G583" t="str">
            <v>Monthly</v>
          </cell>
          <cell r="H583" t="str">
            <v>G</v>
          </cell>
          <cell r="I583">
            <v>0</v>
          </cell>
          <cell r="J583" t="str">
            <v>Washington Public Employees Association</v>
          </cell>
          <cell r="K583">
            <v>2349</v>
          </cell>
          <cell r="L583">
            <v>2349</v>
          </cell>
          <cell r="M583">
            <v>2349</v>
          </cell>
          <cell r="N583">
            <v>2349</v>
          </cell>
          <cell r="O583">
            <v>2215</v>
          </cell>
          <cell r="P583">
            <v>2259</v>
          </cell>
          <cell r="Q583">
            <v>2327</v>
          </cell>
        </row>
        <row r="584">
          <cell r="E584" t="str">
            <v>24MONTHLYHCOALITION</v>
          </cell>
          <cell r="F584" t="str">
            <v>24</v>
          </cell>
          <cell r="G584" t="str">
            <v>Monthly</v>
          </cell>
          <cell r="H584" t="str">
            <v>H</v>
          </cell>
          <cell r="I584">
            <v>0</v>
          </cell>
          <cell r="J584" t="str">
            <v>Coalition</v>
          </cell>
          <cell r="K584">
            <v>2403</v>
          </cell>
          <cell r="L584">
            <v>2403</v>
          </cell>
          <cell r="M584">
            <v>2403</v>
          </cell>
          <cell r="N584">
            <v>2403</v>
          </cell>
          <cell r="O584">
            <v>2266</v>
          </cell>
          <cell r="P584">
            <v>2311</v>
          </cell>
          <cell r="Q584">
            <v>2381</v>
          </cell>
        </row>
        <row r="585">
          <cell r="E585" t="str">
            <v>24MONTHLYHNON-REPRESENTED STATE EMPLOYEES</v>
          </cell>
          <cell r="F585" t="str">
            <v>24</v>
          </cell>
          <cell r="G585" t="str">
            <v>Monthly</v>
          </cell>
          <cell r="H585" t="str">
            <v>H</v>
          </cell>
          <cell r="I585">
            <v>0</v>
          </cell>
          <cell r="J585" t="str">
            <v>Non-Represented State Employees</v>
          </cell>
          <cell r="K585">
            <v>2403</v>
          </cell>
          <cell r="L585">
            <v>2403</v>
          </cell>
          <cell r="M585">
            <v>2403</v>
          </cell>
          <cell r="N585">
            <v>2403</v>
          </cell>
          <cell r="O585">
            <v>2266</v>
          </cell>
          <cell r="P585">
            <v>2311</v>
          </cell>
          <cell r="Q585">
            <v>2381</v>
          </cell>
        </row>
        <row r="586">
          <cell r="E586" t="str">
            <v>24MONTHLYHTEAMSTERS LOCAL UNION NUMBER 117</v>
          </cell>
          <cell r="F586" t="str">
            <v>24</v>
          </cell>
          <cell r="G586" t="str">
            <v>Monthly</v>
          </cell>
          <cell r="H586" t="str">
            <v>H</v>
          </cell>
          <cell r="I586">
            <v>0</v>
          </cell>
          <cell r="J586" t="str">
            <v>Teamsters Local Union Number 117</v>
          </cell>
          <cell r="K586">
            <v>2437</v>
          </cell>
          <cell r="L586">
            <v>2437</v>
          </cell>
          <cell r="M586">
            <v>2437</v>
          </cell>
          <cell r="N586">
            <v>2437</v>
          </cell>
          <cell r="O586">
            <v>2297</v>
          </cell>
          <cell r="P586">
            <v>2343</v>
          </cell>
          <cell r="Q586">
            <v>2414</v>
          </cell>
        </row>
        <row r="587">
          <cell r="E587" t="str">
            <v>24MONTHLYHWASHINGTON FEDERATION OF STATE EMPLOYEES</v>
          </cell>
          <cell r="F587" t="str">
            <v>24</v>
          </cell>
          <cell r="G587" t="str">
            <v>Monthly</v>
          </cell>
          <cell r="H587" t="str">
            <v>H</v>
          </cell>
          <cell r="I587">
            <v>0</v>
          </cell>
          <cell r="J587" t="str">
            <v>Washington Federation of State Employees</v>
          </cell>
          <cell r="K587">
            <v>2403</v>
          </cell>
          <cell r="L587">
            <v>2403</v>
          </cell>
          <cell r="M587">
            <v>2403</v>
          </cell>
          <cell r="N587">
            <v>2403</v>
          </cell>
          <cell r="O587">
            <v>2266</v>
          </cell>
          <cell r="P587">
            <v>2311</v>
          </cell>
          <cell r="Q587">
            <v>2381</v>
          </cell>
        </row>
        <row r="588">
          <cell r="E588" t="str">
            <v>24MONTHLYHWASHINGTON PUBLIC EMPLOYEES ASSOCIATION</v>
          </cell>
          <cell r="F588" t="str">
            <v>24</v>
          </cell>
          <cell r="G588" t="str">
            <v>Monthly</v>
          </cell>
          <cell r="H588" t="str">
            <v>H</v>
          </cell>
          <cell r="I588">
            <v>0</v>
          </cell>
          <cell r="J588" t="str">
            <v>Washington Public Employees Association</v>
          </cell>
          <cell r="K588">
            <v>2403</v>
          </cell>
          <cell r="L588">
            <v>2403</v>
          </cell>
          <cell r="M588">
            <v>2403</v>
          </cell>
          <cell r="N588">
            <v>2403</v>
          </cell>
          <cell r="O588">
            <v>2266</v>
          </cell>
          <cell r="P588">
            <v>2311</v>
          </cell>
          <cell r="Q588">
            <v>2381</v>
          </cell>
        </row>
        <row r="589">
          <cell r="E589" t="str">
            <v>24MONTHLYICOALITION</v>
          </cell>
          <cell r="F589" t="str">
            <v>24</v>
          </cell>
          <cell r="G589" t="str">
            <v>Monthly</v>
          </cell>
          <cell r="H589" t="str">
            <v>I</v>
          </cell>
          <cell r="I589">
            <v>0</v>
          </cell>
          <cell r="J589" t="str">
            <v>Coalition</v>
          </cell>
          <cell r="K589">
            <v>2460</v>
          </cell>
          <cell r="L589">
            <v>2460</v>
          </cell>
          <cell r="M589">
            <v>2460</v>
          </cell>
          <cell r="N589">
            <v>2460</v>
          </cell>
          <cell r="O589">
            <v>2319</v>
          </cell>
          <cell r="P589">
            <v>2365</v>
          </cell>
          <cell r="Q589">
            <v>2436</v>
          </cell>
        </row>
        <row r="590">
          <cell r="E590" t="str">
            <v>24MONTHLYINON-REPRESENTED STATE EMPLOYEES</v>
          </cell>
          <cell r="F590" t="str">
            <v>24</v>
          </cell>
          <cell r="G590" t="str">
            <v>Monthly</v>
          </cell>
          <cell r="H590" t="str">
            <v>I</v>
          </cell>
          <cell r="I590">
            <v>0</v>
          </cell>
          <cell r="J590" t="str">
            <v>Non-Represented State Employees</v>
          </cell>
          <cell r="K590">
            <v>2460</v>
          </cell>
          <cell r="L590">
            <v>2460</v>
          </cell>
          <cell r="M590">
            <v>2460</v>
          </cell>
          <cell r="N590">
            <v>2460</v>
          </cell>
          <cell r="O590">
            <v>2319</v>
          </cell>
          <cell r="P590">
            <v>2365</v>
          </cell>
          <cell r="Q590">
            <v>2436</v>
          </cell>
        </row>
        <row r="591">
          <cell r="E591" t="str">
            <v>24MONTHLYITEAMSTERS LOCAL UNION NUMBER 117</v>
          </cell>
          <cell r="F591" t="str">
            <v>24</v>
          </cell>
          <cell r="G591" t="str">
            <v>Monthly</v>
          </cell>
          <cell r="H591" t="str">
            <v>I</v>
          </cell>
          <cell r="I591">
            <v>0</v>
          </cell>
          <cell r="J591" t="str">
            <v>Teamsters Local Union Number 117</v>
          </cell>
          <cell r="K591">
            <v>2493</v>
          </cell>
          <cell r="L591">
            <v>2493</v>
          </cell>
          <cell r="M591">
            <v>2493</v>
          </cell>
          <cell r="N591">
            <v>2493</v>
          </cell>
          <cell r="O591">
            <v>2350</v>
          </cell>
          <cell r="P591">
            <v>2397</v>
          </cell>
          <cell r="Q591">
            <v>2469</v>
          </cell>
        </row>
        <row r="592">
          <cell r="E592" t="str">
            <v>24MONTHLYIWASHINGTON FEDERATION OF STATE EMPLOYEES</v>
          </cell>
          <cell r="F592" t="str">
            <v>24</v>
          </cell>
          <cell r="G592" t="str">
            <v>Monthly</v>
          </cell>
          <cell r="H592" t="str">
            <v>I</v>
          </cell>
          <cell r="I592">
            <v>0</v>
          </cell>
          <cell r="J592" t="str">
            <v>Washington Federation of State Employees</v>
          </cell>
          <cell r="K592">
            <v>2460</v>
          </cell>
          <cell r="L592">
            <v>2460</v>
          </cell>
          <cell r="M592">
            <v>2460</v>
          </cell>
          <cell r="N592">
            <v>2460</v>
          </cell>
          <cell r="O592">
            <v>2319</v>
          </cell>
          <cell r="P592">
            <v>2365</v>
          </cell>
          <cell r="Q592">
            <v>2436</v>
          </cell>
        </row>
        <row r="593">
          <cell r="E593" t="str">
            <v>24MONTHLYIWASHINGTON PUBLIC EMPLOYEES ASSOCIATION</v>
          </cell>
          <cell r="F593" t="str">
            <v>24</v>
          </cell>
          <cell r="G593" t="str">
            <v>Monthly</v>
          </cell>
          <cell r="H593" t="str">
            <v>I</v>
          </cell>
          <cell r="I593">
            <v>0</v>
          </cell>
          <cell r="J593" t="str">
            <v>Washington Public Employees Association</v>
          </cell>
          <cell r="K593">
            <v>2460</v>
          </cell>
          <cell r="L593">
            <v>2460</v>
          </cell>
          <cell r="M593">
            <v>2460</v>
          </cell>
          <cell r="N593">
            <v>2460</v>
          </cell>
          <cell r="O593">
            <v>2319</v>
          </cell>
          <cell r="P593">
            <v>2365</v>
          </cell>
          <cell r="Q593">
            <v>2436</v>
          </cell>
        </row>
        <row r="594">
          <cell r="E594" t="str">
            <v>24MONTHLYJCOALITION</v>
          </cell>
          <cell r="F594" t="str">
            <v>24</v>
          </cell>
          <cell r="G594" t="str">
            <v>Monthly</v>
          </cell>
          <cell r="H594" t="str">
            <v>J</v>
          </cell>
          <cell r="I594">
            <v>0</v>
          </cell>
          <cell r="J594" t="str">
            <v>Coalition</v>
          </cell>
          <cell r="K594">
            <v>2521</v>
          </cell>
          <cell r="L594">
            <v>2521</v>
          </cell>
          <cell r="M594">
            <v>2521</v>
          </cell>
          <cell r="N594">
            <v>2521</v>
          </cell>
          <cell r="O594">
            <v>2376</v>
          </cell>
          <cell r="P594">
            <v>2424</v>
          </cell>
          <cell r="Q594">
            <v>2497</v>
          </cell>
        </row>
        <row r="595">
          <cell r="E595" t="str">
            <v>24MONTHLYJNON-REPRESENTED STATE EMPLOYEES</v>
          </cell>
          <cell r="F595" t="str">
            <v>24</v>
          </cell>
          <cell r="G595" t="str">
            <v>Monthly</v>
          </cell>
          <cell r="H595" t="str">
            <v>J</v>
          </cell>
          <cell r="I595">
            <v>0</v>
          </cell>
          <cell r="J595" t="str">
            <v>Non-Represented State Employees</v>
          </cell>
          <cell r="K595">
            <v>2521</v>
          </cell>
          <cell r="L595">
            <v>2521</v>
          </cell>
          <cell r="M595">
            <v>2521</v>
          </cell>
          <cell r="N595">
            <v>2521</v>
          </cell>
          <cell r="O595">
            <v>2376</v>
          </cell>
          <cell r="P595">
            <v>2424</v>
          </cell>
          <cell r="Q595">
            <v>2497</v>
          </cell>
        </row>
        <row r="596">
          <cell r="E596" t="str">
            <v>24MONTHLYJTEAMSTERS LOCAL UNION NUMBER 117</v>
          </cell>
          <cell r="F596" t="str">
            <v>24</v>
          </cell>
          <cell r="G596" t="str">
            <v>Monthly</v>
          </cell>
          <cell r="H596" t="str">
            <v>J</v>
          </cell>
          <cell r="I596">
            <v>0</v>
          </cell>
          <cell r="J596" t="str">
            <v>Teamsters Local Union Number 117</v>
          </cell>
          <cell r="K596">
            <v>2553</v>
          </cell>
          <cell r="L596">
            <v>2553</v>
          </cell>
          <cell r="M596">
            <v>2553</v>
          </cell>
          <cell r="N596">
            <v>2553</v>
          </cell>
          <cell r="O596">
            <v>2407</v>
          </cell>
          <cell r="P596">
            <v>2455</v>
          </cell>
          <cell r="Q596">
            <v>2529</v>
          </cell>
        </row>
        <row r="597">
          <cell r="E597" t="str">
            <v>24MONTHLYJWASHINGTON FEDERATION OF STATE EMPLOYEES</v>
          </cell>
          <cell r="F597" t="str">
            <v>24</v>
          </cell>
          <cell r="G597" t="str">
            <v>Monthly</v>
          </cell>
          <cell r="H597" t="str">
            <v>J</v>
          </cell>
          <cell r="I597">
            <v>0</v>
          </cell>
          <cell r="J597" t="str">
            <v>Washington Federation of State Employees</v>
          </cell>
          <cell r="K597">
            <v>2521</v>
          </cell>
          <cell r="L597">
            <v>2521</v>
          </cell>
          <cell r="M597">
            <v>2521</v>
          </cell>
          <cell r="N597">
            <v>2521</v>
          </cell>
          <cell r="O597">
            <v>2376</v>
          </cell>
          <cell r="P597">
            <v>2424</v>
          </cell>
          <cell r="Q597">
            <v>2497</v>
          </cell>
        </row>
        <row r="598">
          <cell r="E598" t="str">
            <v>24MONTHLYJWASHINGTON PUBLIC EMPLOYEES ASSOCIATION</v>
          </cell>
          <cell r="F598" t="str">
            <v>24</v>
          </cell>
          <cell r="G598" t="str">
            <v>Monthly</v>
          </cell>
          <cell r="H598" t="str">
            <v>J</v>
          </cell>
          <cell r="I598">
            <v>0</v>
          </cell>
          <cell r="J598" t="str">
            <v>Washington Public Employees Association</v>
          </cell>
          <cell r="K598">
            <v>2521</v>
          </cell>
          <cell r="L598">
            <v>2521</v>
          </cell>
          <cell r="M598">
            <v>2521</v>
          </cell>
          <cell r="N598">
            <v>2521</v>
          </cell>
          <cell r="O598">
            <v>2376</v>
          </cell>
          <cell r="P598">
            <v>2424</v>
          </cell>
          <cell r="Q598">
            <v>2497</v>
          </cell>
        </row>
        <row r="599">
          <cell r="E599" t="str">
            <v>24MONTHLYKCOALITION</v>
          </cell>
          <cell r="F599" t="str">
            <v>24</v>
          </cell>
          <cell r="G599" t="str">
            <v>Monthly</v>
          </cell>
          <cell r="H599" t="str">
            <v>K</v>
          </cell>
          <cell r="I599">
            <v>0</v>
          </cell>
          <cell r="J599" t="str">
            <v>Coalition</v>
          </cell>
          <cell r="K599">
            <v>2578</v>
          </cell>
          <cell r="L599">
            <v>2578</v>
          </cell>
          <cell r="M599">
            <v>2578</v>
          </cell>
          <cell r="N599">
            <v>2578</v>
          </cell>
          <cell r="O599">
            <v>2430</v>
          </cell>
          <cell r="P599">
            <v>2479</v>
          </cell>
          <cell r="Q599">
            <v>2554</v>
          </cell>
        </row>
        <row r="600">
          <cell r="E600" t="str">
            <v>24MONTHLYKNON-REPRESENTED STATE EMPLOYEES</v>
          </cell>
          <cell r="F600" t="str">
            <v>24</v>
          </cell>
          <cell r="G600" t="str">
            <v>Monthly</v>
          </cell>
          <cell r="H600" t="str">
            <v>K</v>
          </cell>
          <cell r="I600">
            <v>0</v>
          </cell>
          <cell r="J600" t="str">
            <v>Non-Represented State Employees</v>
          </cell>
          <cell r="K600">
            <v>2578</v>
          </cell>
          <cell r="L600">
            <v>2578</v>
          </cell>
          <cell r="M600">
            <v>2578</v>
          </cell>
          <cell r="N600">
            <v>2578</v>
          </cell>
          <cell r="O600">
            <v>2430</v>
          </cell>
          <cell r="P600">
            <v>2479</v>
          </cell>
          <cell r="Q600">
            <v>2554</v>
          </cell>
        </row>
        <row r="601">
          <cell r="E601" t="str">
            <v>24MONTHLYKTEAMSTERS LOCAL UNION NUMBER 117</v>
          </cell>
          <cell r="F601" t="str">
            <v>24</v>
          </cell>
          <cell r="G601" t="str">
            <v>Monthly</v>
          </cell>
          <cell r="H601" t="str">
            <v>K</v>
          </cell>
          <cell r="I601">
            <v>0</v>
          </cell>
          <cell r="J601" t="str">
            <v>Teamsters Local Union Number 117</v>
          </cell>
          <cell r="K601">
            <v>2610</v>
          </cell>
          <cell r="L601">
            <v>2610</v>
          </cell>
          <cell r="M601">
            <v>2610</v>
          </cell>
          <cell r="N601">
            <v>2610</v>
          </cell>
          <cell r="O601">
            <v>2461</v>
          </cell>
          <cell r="P601">
            <v>2510</v>
          </cell>
          <cell r="Q601">
            <v>2586</v>
          </cell>
        </row>
        <row r="602">
          <cell r="E602" t="str">
            <v>24MONTHLYKWASHINGTON FEDERATION OF STATE EMPLOYEES</v>
          </cell>
          <cell r="F602" t="str">
            <v>24</v>
          </cell>
          <cell r="G602" t="str">
            <v>Monthly</v>
          </cell>
          <cell r="H602" t="str">
            <v>K</v>
          </cell>
          <cell r="I602">
            <v>0</v>
          </cell>
          <cell r="J602" t="str">
            <v>Washington Federation of State Employees</v>
          </cell>
          <cell r="K602">
            <v>2578</v>
          </cell>
          <cell r="L602">
            <v>2578</v>
          </cell>
          <cell r="M602">
            <v>2578</v>
          </cell>
          <cell r="N602">
            <v>2578</v>
          </cell>
          <cell r="O602">
            <v>2430</v>
          </cell>
          <cell r="P602">
            <v>2479</v>
          </cell>
          <cell r="Q602">
            <v>2554</v>
          </cell>
        </row>
        <row r="603">
          <cell r="E603" t="str">
            <v>24MONTHLYKWASHINGTON PUBLIC EMPLOYEES ASSOCIATION</v>
          </cell>
          <cell r="F603" t="str">
            <v>24</v>
          </cell>
          <cell r="G603" t="str">
            <v>Monthly</v>
          </cell>
          <cell r="H603" t="str">
            <v>K</v>
          </cell>
          <cell r="I603">
            <v>0</v>
          </cell>
          <cell r="J603" t="str">
            <v>Washington Public Employees Association</v>
          </cell>
          <cell r="K603">
            <v>2578</v>
          </cell>
          <cell r="L603">
            <v>2578</v>
          </cell>
          <cell r="M603">
            <v>2578</v>
          </cell>
          <cell r="N603">
            <v>2578</v>
          </cell>
          <cell r="O603">
            <v>2430</v>
          </cell>
          <cell r="P603">
            <v>2479</v>
          </cell>
          <cell r="Q603">
            <v>2554</v>
          </cell>
        </row>
        <row r="604">
          <cell r="E604" t="str">
            <v>24MONTHLYLCOALITION</v>
          </cell>
          <cell r="F604" t="str">
            <v>24</v>
          </cell>
          <cell r="G604" t="str">
            <v>Monthly</v>
          </cell>
          <cell r="H604" t="str">
            <v>L</v>
          </cell>
          <cell r="I604">
            <v>0</v>
          </cell>
          <cell r="J604" t="str">
            <v>Coalition</v>
          </cell>
          <cell r="K604">
            <v>2636</v>
          </cell>
          <cell r="L604">
            <v>2636</v>
          </cell>
          <cell r="M604">
            <v>2636</v>
          </cell>
          <cell r="N604">
            <v>2636</v>
          </cell>
          <cell r="O604">
            <v>2485</v>
          </cell>
          <cell r="P604">
            <v>2535</v>
          </cell>
          <cell r="Q604">
            <v>2612</v>
          </cell>
        </row>
        <row r="605">
          <cell r="E605" t="str">
            <v>24MONTHLYLNON-REPRESENTED STATE EMPLOYEES</v>
          </cell>
          <cell r="F605" t="str">
            <v>24</v>
          </cell>
          <cell r="G605" t="str">
            <v>Monthly</v>
          </cell>
          <cell r="H605" t="str">
            <v>L</v>
          </cell>
          <cell r="I605">
            <v>0</v>
          </cell>
          <cell r="J605" t="str">
            <v>Non-Represented State Employees</v>
          </cell>
          <cell r="K605">
            <v>2636</v>
          </cell>
          <cell r="L605">
            <v>2636</v>
          </cell>
          <cell r="M605">
            <v>2636</v>
          </cell>
          <cell r="N605">
            <v>2636</v>
          </cell>
          <cell r="O605">
            <v>2485</v>
          </cell>
          <cell r="P605">
            <v>2535</v>
          </cell>
          <cell r="Q605">
            <v>2612</v>
          </cell>
        </row>
        <row r="606">
          <cell r="E606" t="str">
            <v>24MONTHLYLTEAMSTERS LOCAL UNION NUMBER 117</v>
          </cell>
          <cell r="F606" t="str">
            <v>24</v>
          </cell>
          <cell r="G606" t="str">
            <v>Monthly</v>
          </cell>
          <cell r="H606" t="str">
            <v>L</v>
          </cell>
          <cell r="I606">
            <v>0</v>
          </cell>
          <cell r="J606" t="str">
            <v>Teamsters Local Union Number 117</v>
          </cell>
          <cell r="K606">
            <v>2671</v>
          </cell>
          <cell r="L606">
            <v>2671</v>
          </cell>
          <cell r="M606">
            <v>2671</v>
          </cell>
          <cell r="N606">
            <v>2671</v>
          </cell>
          <cell r="O606">
            <v>2518</v>
          </cell>
          <cell r="P606">
            <v>2568</v>
          </cell>
          <cell r="Q606">
            <v>2646</v>
          </cell>
        </row>
        <row r="607">
          <cell r="E607" t="str">
            <v>24MONTHLYLWASHINGTON FEDERATION OF STATE EMPLOYEES</v>
          </cell>
          <cell r="F607" t="str">
            <v>24</v>
          </cell>
          <cell r="G607" t="str">
            <v>Monthly</v>
          </cell>
          <cell r="H607" t="str">
            <v>L</v>
          </cell>
          <cell r="I607">
            <v>0</v>
          </cell>
          <cell r="J607" t="str">
            <v>Washington Federation of State Employees</v>
          </cell>
          <cell r="K607">
            <v>2636</v>
          </cell>
          <cell r="L607">
            <v>2636</v>
          </cell>
          <cell r="M607">
            <v>2636</v>
          </cell>
          <cell r="N607">
            <v>2636</v>
          </cell>
          <cell r="O607">
            <v>2485</v>
          </cell>
          <cell r="P607">
            <v>2535</v>
          </cell>
          <cell r="Q607">
            <v>2612</v>
          </cell>
        </row>
        <row r="608">
          <cell r="E608" t="str">
            <v>24MONTHLYLWASHINGTON PUBLIC EMPLOYEES ASSOCIATION</v>
          </cell>
          <cell r="F608" t="str">
            <v>24</v>
          </cell>
          <cell r="G608" t="str">
            <v>Monthly</v>
          </cell>
          <cell r="H608" t="str">
            <v>L</v>
          </cell>
          <cell r="I608">
            <v>0</v>
          </cell>
          <cell r="J608" t="str">
            <v>Washington Public Employees Association</v>
          </cell>
          <cell r="K608">
            <v>2636</v>
          </cell>
          <cell r="L608">
            <v>2636</v>
          </cell>
          <cell r="M608">
            <v>2636</v>
          </cell>
          <cell r="N608">
            <v>2636</v>
          </cell>
          <cell r="O608">
            <v>2485</v>
          </cell>
          <cell r="P608">
            <v>2535</v>
          </cell>
          <cell r="Q608">
            <v>2612</v>
          </cell>
        </row>
        <row r="609">
          <cell r="E609" t="str">
            <v>24MONTHLYMCOALITION</v>
          </cell>
          <cell r="F609" t="str">
            <v>24</v>
          </cell>
          <cell r="G609" t="str">
            <v>Monthly</v>
          </cell>
          <cell r="H609" t="str">
            <v>M</v>
          </cell>
          <cell r="I609">
            <v>0</v>
          </cell>
          <cell r="J609" t="str">
            <v>Coalition</v>
          </cell>
          <cell r="K609">
            <v>2699</v>
          </cell>
          <cell r="L609">
            <v>2699</v>
          </cell>
          <cell r="M609">
            <v>2699</v>
          </cell>
          <cell r="N609">
            <v>2699</v>
          </cell>
          <cell r="O609">
            <v>2544</v>
          </cell>
          <cell r="P609">
            <v>2595</v>
          </cell>
          <cell r="Q609">
            <v>2673</v>
          </cell>
        </row>
        <row r="610">
          <cell r="E610" t="str">
            <v>24MONTHLYMNON-REPRESENTED STATE EMPLOYEES</v>
          </cell>
          <cell r="F610" t="str">
            <v>24</v>
          </cell>
          <cell r="G610" t="str">
            <v>Monthly</v>
          </cell>
          <cell r="H610" t="str">
            <v>M</v>
          </cell>
          <cell r="I610">
            <v>0</v>
          </cell>
          <cell r="J610" t="str">
            <v>Non-Represented State Employees</v>
          </cell>
          <cell r="K610">
            <v>2699</v>
          </cell>
          <cell r="L610">
            <v>2699</v>
          </cell>
          <cell r="M610">
            <v>2699</v>
          </cell>
          <cell r="N610">
            <v>2699</v>
          </cell>
          <cell r="O610">
            <v>2544</v>
          </cell>
          <cell r="P610">
            <v>2595</v>
          </cell>
          <cell r="Q610">
            <v>2673</v>
          </cell>
        </row>
        <row r="611">
          <cell r="E611" t="str">
            <v>24MONTHLYMTEAMSTERS LOCAL UNION NUMBER 117</v>
          </cell>
          <cell r="F611" t="str">
            <v>24</v>
          </cell>
          <cell r="G611" t="str">
            <v>Monthly</v>
          </cell>
          <cell r="H611" t="str">
            <v>M</v>
          </cell>
          <cell r="I611">
            <v>0</v>
          </cell>
          <cell r="J611" t="str">
            <v>Teamsters Local Union Number 117</v>
          </cell>
          <cell r="K611">
            <v>2734</v>
          </cell>
          <cell r="L611">
            <v>2734</v>
          </cell>
          <cell r="M611">
            <v>2734</v>
          </cell>
          <cell r="N611">
            <v>2734</v>
          </cell>
          <cell r="O611">
            <v>2577</v>
          </cell>
          <cell r="P611">
            <v>2629</v>
          </cell>
          <cell r="Q611">
            <v>2708</v>
          </cell>
        </row>
        <row r="612">
          <cell r="E612" t="str">
            <v>24MONTHLYMWASHINGTON FEDERATION OF STATE EMPLOYEES</v>
          </cell>
          <cell r="F612" t="str">
            <v>24</v>
          </cell>
          <cell r="G612" t="str">
            <v>Monthly</v>
          </cell>
          <cell r="H612" t="str">
            <v>M</v>
          </cell>
          <cell r="I612">
            <v>0</v>
          </cell>
          <cell r="J612" t="str">
            <v>Washington Federation of State Employees</v>
          </cell>
          <cell r="K612">
            <v>2699</v>
          </cell>
          <cell r="L612">
            <v>2699</v>
          </cell>
          <cell r="M612">
            <v>2699</v>
          </cell>
          <cell r="N612">
            <v>2699</v>
          </cell>
          <cell r="O612">
            <v>2544</v>
          </cell>
          <cell r="P612">
            <v>2595</v>
          </cell>
          <cell r="Q612">
            <v>2673</v>
          </cell>
        </row>
        <row r="613">
          <cell r="E613" t="str">
            <v>24MONTHLYMWASHINGTON PUBLIC EMPLOYEES ASSOCIATION</v>
          </cell>
          <cell r="F613" t="str">
            <v>24</v>
          </cell>
          <cell r="G613" t="str">
            <v>Monthly</v>
          </cell>
          <cell r="H613" t="str">
            <v>M</v>
          </cell>
          <cell r="I613">
            <v>0</v>
          </cell>
          <cell r="J613" t="str">
            <v>Washington Public Employees Association</v>
          </cell>
          <cell r="K613">
            <v>2699</v>
          </cell>
          <cell r="L613">
            <v>2699</v>
          </cell>
          <cell r="M613">
            <v>2699</v>
          </cell>
          <cell r="N613">
            <v>2699</v>
          </cell>
          <cell r="O613">
            <v>2544</v>
          </cell>
          <cell r="P613">
            <v>2595</v>
          </cell>
          <cell r="Q613">
            <v>2673</v>
          </cell>
        </row>
        <row r="614">
          <cell r="E614" t="str">
            <v>25GMONTHLYGNON-REPRESENTED STATE EMPLOYEES</v>
          </cell>
          <cell r="F614" t="str">
            <v>25G</v>
          </cell>
          <cell r="G614" t="str">
            <v>Monthly</v>
          </cell>
          <cell r="H614" t="str">
            <v>G</v>
          </cell>
          <cell r="I614">
            <v>0</v>
          </cell>
          <cell r="J614" t="str">
            <v>Non-Represented State Employees</v>
          </cell>
          <cell r="K614">
            <v>2403</v>
          </cell>
          <cell r="L614">
            <v>2403</v>
          </cell>
          <cell r="M614">
            <v>2403</v>
          </cell>
          <cell r="N614">
            <v>2403</v>
          </cell>
          <cell r="O614">
            <v>2266</v>
          </cell>
          <cell r="P614">
            <v>2311</v>
          </cell>
          <cell r="Q614">
            <v>2381</v>
          </cell>
        </row>
        <row r="615">
          <cell r="E615" t="str">
            <v>25GMONTHLYHNON-REPRESENTED STATE EMPLOYEES</v>
          </cell>
          <cell r="F615" t="str">
            <v>25G</v>
          </cell>
          <cell r="G615" t="str">
            <v>Monthly</v>
          </cell>
          <cell r="H615" t="str">
            <v>H</v>
          </cell>
          <cell r="I615">
            <v>0</v>
          </cell>
          <cell r="J615" t="str">
            <v>Non-Represented State Employees</v>
          </cell>
          <cell r="K615">
            <v>2460</v>
          </cell>
          <cell r="L615">
            <v>2460</v>
          </cell>
          <cell r="M615">
            <v>2460</v>
          </cell>
          <cell r="N615">
            <v>2460</v>
          </cell>
          <cell r="O615">
            <v>2319</v>
          </cell>
          <cell r="P615">
            <v>2365</v>
          </cell>
          <cell r="Q615">
            <v>2436</v>
          </cell>
        </row>
        <row r="616">
          <cell r="E616" t="str">
            <v>25GMONTHLYINON-REPRESENTED STATE EMPLOYEES</v>
          </cell>
          <cell r="F616" t="str">
            <v>25G</v>
          </cell>
          <cell r="G616" t="str">
            <v>Monthly</v>
          </cell>
          <cell r="H616" t="str">
            <v>I</v>
          </cell>
          <cell r="I616">
            <v>0</v>
          </cell>
          <cell r="J616" t="str">
            <v>Non-Represented State Employees</v>
          </cell>
          <cell r="K616">
            <v>2521</v>
          </cell>
          <cell r="L616">
            <v>2521</v>
          </cell>
          <cell r="M616">
            <v>2521</v>
          </cell>
          <cell r="N616">
            <v>2521</v>
          </cell>
          <cell r="O616">
            <v>2376</v>
          </cell>
          <cell r="P616">
            <v>2424</v>
          </cell>
          <cell r="Q616">
            <v>2497</v>
          </cell>
        </row>
        <row r="617">
          <cell r="E617" t="str">
            <v>25GMONTHLYJNON-REPRESENTED STATE EMPLOYEES</v>
          </cell>
          <cell r="F617" t="str">
            <v>25G</v>
          </cell>
          <cell r="G617" t="str">
            <v>Monthly</v>
          </cell>
          <cell r="H617" t="str">
            <v>J</v>
          </cell>
          <cell r="I617">
            <v>0</v>
          </cell>
          <cell r="J617" t="str">
            <v>Non-Represented State Employees</v>
          </cell>
          <cell r="K617">
            <v>2578</v>
          </cell>
          <cell r="L617">
            <v>2578</v>
          </cell>
          <cell r="M617">
            <v>2578</v>
          </cell>
          <cell r="N617">
            <v>2578</v>
          </cell>
          <cell r="O617">
            <v>2430</v>
          </cell>
          <cell r="P617">
            <v>2479</v>
          </cell>
          <cell r="Q617">
            <v>2554</v>
          </cell>
        </row>
        <row r="618">
          <cell r="E618" t="str">
            <v>25GMONTHLYKNON-REPRESENTED STATE EMPLOYEES</v>
          </cell>
          <cell r="F618" t="str">
            <v>25G</v>
          </cell>
          <cell r="G618" t="str">
            <v>Monthly</v>
          </cell>
          <cell r="H618" t="str">
            <v>K</v>
          </cell>
          <cell r="I618">
            <v>0</v>
          </cell>
          <cell r="J618" t="str">
            <v>Non-Represented State Employees</v>
          </cell>
          <cell r="K618">
            <v>2636</v>
          </cell>
          <cell r="L618">
            <v>2636</v>
          </cell>
          <cell r="M618">
            <v>2636</v>
          </cell>
          <cell r="N618">
            <v>2636</v>
          </cell>
          <cell r="O618">
            <v>2485</v>
          </cell>
          <cell r="P618">
            <v>2535</v>
          </cell>
          <cell r="Q618">
            <v>2612</v>
          </cell>
        </row>
        <row r="619">
          <cell r="E619" t="str">
            <v>25GMONTHLYLNON-REPRESENTED STATE EMPLOYEES</v>
          </cell>
          <cell r="F619" t="str">
            <v>25G</v>
          </cell>
          <cell r="G619" t="str">
            <v>Monthly</v>
          </cell>
          <cell r="H619" t="str">
            <v>L</v>
          </cell>
          <cell r="I619">
            <v>0</v>
          </cell>
          <cell r="J619" t="str">
            <v>Non-Represented State Employees</v>
          </cell>
          <cell r="K619">
            <v>2699</v>
          </cell>
          <cell r="L619">
            <v>2699</v>
          </cell>
          <cell r="M619">
            <v>2699</v>
          </cell>
          <cell r="N619">
            <v>2699</v>
          </cell>
          <cell r="O619">
            <v>2544</v>
          </cell>
          <cell r="P619">
            <v>2595</v>
          </cell>
          <cell r="Q619">
            <v>2673</v>
          </cell>
        </row>
        <row r="620">
          <cell r="E620" t="str">
            <v>25GMONTHLYMNON-REPRESENTED STATE EMPLOYEES</v>
          </cell>
          <cell r="F620" t="str">
            <v>25G</v>
          </cell>
          <cell r="G620" t="str">
            <v>Monthly</v>
          </cell>
          <cell r="H620" t="str">
            <v>M</v>
          </cell>
          <cell r="I620">
            <v>0</v>
          </cell>
          <cell r="J620" t="str">
            <v>Non-Represented State Employees</v>
          </cell>
          <cell r="K620">
            <v>2760</v>
          </cell>
          <cell r="L620">
            <v>2760</v>
          </cell>
          <cell r="M620">
            <v>2760</v>
          </cell>
          <cell r="N620">
            <v>2760</v>
          </cell>
          <cell r="O620">
            <v>2602</v>
          </cell>
          <cell r="P620">
            <v>2654</v>
          </cell>
          <cell r="Q620">
            <v>2734</v>
          </cell>
        </row>
        <row r="621">
          <cell r="E621" t="str">
            <v>25MONTHLYACOALITION</v>
          </cell>
          <cell r="F621" t="str">
            <v>25</v>
          </cell>
          <cell r="G621" t="str">
            <v>Monthly</v>
          </cell>
          <cell r="H621" t="str">
            <v>A</v>
          </cell>
          <cell r="I621">
            <v>0</v>
          </cell>
          <cell r="J621" t="str">
            <v>Coalition</v>
          </cell>
          <cell r="K621">
            <v>2098</v>
          </cell>
          <cell r="L621">
            <v>2098</v>
          </cell>
          <cell r="M621">
            <v>2098</v>
          </cell>
          <cell r="N621">
            <v>2098</v>
          </cell>
          <cell r="O621">
            <v>1977</v>
          </cell>
          <cell r="P621">
            <v>2017</v>
          </cell>
          <cell r="Q621">
            <v>2078</v>
          </cell>
        </row>
        <row r="622">
          <cell r="E622" t="str">
            <v>25MONTHLYANON-REPRESENTED STATE EMPLOYEES</v>
          </cell>
          <cell r="F622" t="str">
            <v>25</v>
          </cell>
          <cell r="G622" t="str">
            <v>Monthly</v>
          </cell>
          <cell r="H622" t="str">
            <v>A</v>
          </cell>
          <cell r="I622">
            <v>0</v>
          </cell>
          <cell r="J622" t="str">
            <v>Non-Represented State Employees</v>
          </cell>
          <cell r="K622">
            <v>2098</v>
          </cell>
          <cell r="L622">
            <v>2098</v>
          </cell>
          <cell r="M622">
            <v>2098</v>
          </cell>
          <cell r="N622">
            <v>2098</v>
          </cell>
          <cell r="O622">
            <v>1977</v>
          </cell>
          <cell r="P622">
            <v>2017</v>
          </cell>
          <cell r="Q622">
            <v>2078</v>
          </cell>
        </row>
        <row r="623">
          <cell r="E623" t="str">
            <v>25MONTHLYATEAMSTERS LOCAL UNION NUMBER 117</v>
          </cell>
          <cell r="F623" t="str">
            <v>25</v>
          </cell>
          <cell r="G623" t="str">
            <v>Monthly</v>
          </cell>
          <cell r="H623" t="str">
            <v>A</v>
          </cell>
          <cell r="I623">
            <v>0</v>
          </cell>
          <cell r="J623" t="str">
            <v>Teamsters Local Union Number 117</v>
          </cell>
          <cell r="K623">
            <v>2123</v>
          </cell>
          <cell r="L623">
            <v>2123</v>
          </cell>
          <cell r="M623">
            <v>2123</v>
          </cell>
          <cell r="N623">
            <v>2123</v>
          </cell>
          <cell r="O623">
            <v>2001</v>
          </cell>
          <cell r="P623">
            <v>2041</v>
          </cell>
          <cell r="Q623">
            <v>2103</v>
          </cell>
        </row>
        <row r="624">
          <cell r="E624" t="str">
            <v>25MONTHLYAWASHINGTON FEDERATION OF STATE EMPLOYEES</v>
          </cell>
          <cell r="F624" t="str">
            <v>25</v>
          </cell>
          <cell r="G624" t="str">
            <v>Monthly</v>
          </cell>
          <cell r="H624" t="str">
            <v>A</v>
          </cell>
          <cell r="I624">
            <v>0</v>
          </cell>
          <cell r="J624" t="str">
            <v>Washington Federation of State Employees</v>
          </cell>
          <cell r="K624">
            <v>2098</v>
          </cell>
          <cell r="L624">
            <v>2098</v>
          </cell>
          <cell r="M624">
            <v>2098</v>
          </cell>
          <cell r="N624">
            <v>2098</v>
          </cell>
          <cell r="O624">
            <v>1977</v>
          </cell>
          <cell r="P624">
            <v>2017</v>
          </cell>
          <cell r="Q624">
            <v>2078</v>
          </cell>
        </row>
        <row r="625">
          <cell r="E625" t="str">
            <v>25MONTHLYAWASHINGTON PUBLIC EMPLOYEES ASSOCIATION</v>
          </cell>
          <cell r="F625" t="str">
            <v>25</v>
          </cell>
          <cell r="G625" t="str">
            <v>Monthly</v>
          </cell>
          <cell r="H625" t="str">
            <v>A</v>
          </cell>
          <cell r="I625">
            <v>0</v>
          </cell>
          <cell r="J625" t="str">
            <v>Washington Public Employees Association</v>
          </cell>
          <cell r="K625">
            <v>2098</v>
          </cell>
          <cell r="L625">
            <v>2098</v>
          </cell>
          <cell r="M625">
            <v>2098</v>
          </cell>
          <cell r="N625">
            <v>2098</v>
          </cell>
          <cell r="O625">
            <v>1977</v>
          </cell>
          <cell r="P625">
            <v>2017</v>
          </cell>
          <cell r="Q625">
            <v>2078</v>
          </cell>
        </row>
        <row r="626">
          <cell r="E626" t="str">
            <v>25MONTHLYBCOALITION</v>
          </cell>
          <cell r="F626" t="str">
            <v>25</v>
          </cell>
          <cell r="G626" t="str">
            <v>Monthly</v>
          </cell>
          <cell r="H626" t="str">
            <v>B</v>
          </cell>
          <cell r="I626">
            <v>0</v>
          </cell>
          <cell r="J626" t="str">
            <v>Coalition</v>
          </cell>
          <cell r="K626">
            <v>2146</v>
          </cell>
          <cell r="L626">
            <v>2146</v>
          </cell>
          <cell r="M626">
            <v>2146</v>
          </cell>
          <cell r="N626">
            <v>2146</v>
          </cell>
          <cell r="O626">
            <v>2023</v>
          </cell>
          <cell r="P626">
            <v>2063</v>
          </cell>
          <cell r="Q626">
            <v>2125</v>
          </cell>
        </row>
        <row r="627">
          <cell r="E627" t="str">
            <v>25MONTHLYBNON-REPRESENTED STATE EMPLOYEES</v>
          </cell>
          <cell r="F627" t="str">
            <v>25</v>
          </cell>
          <cell r="G627" t="str">
            <v>Monthly</v>
          </cell>
          <cell r="H627" t="str">
            <v>B</v>
          </cell>
          <cell r="I627">
            <v>0</v>
          </cell>
          <cell r="J627" t="str">
            <v>Non-Represented State Employees</v>
          </cell>
          <cell r="K627">
            <v>2146</v>
          </cell>
          <cell r="L627">
            <v>2146</v>
          </cell>
          <cell r="M627">
            <v>2146</v>
          </cell>
          <cell r="N627">
            <v>2146</v>
          </cell>
          <cell r="O627">
            <v>2023</v>
          </cell>
          <cell r="P627">
            <v>2063</v>
          </cell>
          <cell r="Q627">
            <v>2125</v>
          </cell>
        </row>
        <row r="628">
          <cell r="E628" t="str">
            <v>25MONTHLYBTEAMSTERS LOCAL UNION NUMBER 117</v>
          </cell>
          <cell r="F628" t="str">
            <v>25</v>
          </cell>
          <cell r="G628" t="str">
            <v>Monthly</v>
          </cell>
          <cell r="H628" t="str">
            <v>B</v>
          </cell>
          <cell r="I628">
            <v>0</v>
          </cell>
          <cell r="J628" t="str">
            <v>Teamsters Local Union Number 117</v>
          </cell>
          <cell r="K628">
            <v>2172</v>
          </cell>
          <cell r="L628">
            <v>2172</v>
          </cell>
          <cell r="M628">
            <v>2172</v>
          </cell>
          <cell r="N628">
            <v>2172</v>
          </cell>
          <cell r="O628">
            <v>2047</v>
          </cell>
          <cell r="P628">
            <v>2088</v>
          </cell>
          <cell r="Q628">
            <v>2151</v>
          </cell>
        </row>
        <row r="629">
          <cell r="E629" t="str">
            <v>25MONTHLYBWASHINGTON FEDERATION OF STATE EMPLOYEES</v>
          </cell>
          <cell r="F629" t="str">
            <v>25</v>
          </cell>
          <cell r="G629" t="str">
            <v>Monthly</v>
          </cell>
          <cell r="H629" t="str">
            <v>B</v>
          </cell>
          <cell r="I629">
            <v>0</v>
          </cell>
          <cell r="J629" t="str">
            <v>Washington Federation of State Employees</v>
          </cell>
          <cell r="K629">
            <v>2146</v>
          </cell>
          <cell r="L629">
            <v>2146</v>
          </cell>
          <cell r="M629">
            <v>2146</v>
          </cell>
          <cell r="N629">
            <v>2146</v>
          </cell>
          <cell r="O629">
            <v>2023</v>
          </cell>
          <cell r="P629">
            <v>2063</v>
          </cell>
          <cell r="Q629">
            <v>2125</v>
          </cell>
        </row>
        <row r="630">
          <cell r="E630" t="str">
            <v>25MONTHLYBWASHINGTON PUBLIC EMPLOYEES ASSOCIATION</v>
          </cell>
          <cell r="F630" t="str">
            <v>25</v>
          </cell>
          <cell r="G630" t="str">
            <v>Monthly</v>
          </cell>
          <cell r="H630" t="str">
            <v>B</v>
          </cell>
          <cell r="I630">
            <v>0</v>
          </cell>
          <cell r="J630" t="str">
            <v>Washington Public Employees Association</v>
          </cell>
          <cell r="K630">
            <v>2146</v>
          </cell>
          <cell r="L630">
            <v>2146</v>
          </cell>
          <cell r="M630">
            <v>2146</v>
          </cell>
          <cell r="N630">
            <v>2146</v>
          </cell>
          <cell r="O630">
            <v>2023</v>
          </cell>
          <cell r="P630">
            <v>2063</v>
          </cell>
          <cell r="Q630">
            <v>2125</v>
          </cell>
        </row>
        <row r="631">
          <cell r="E631" t="str">
            <v>25MONTHLYCCOALITION</v>
          </cell>
          <cell r="F631" t="str">
            <v>25</v>
          </cell>
          <cell r="G631" t="str">
            <v>Monthly</v>
          </cell>
          <cell r="H631" t="str">
            <v>C</v>
          </cell>
          <cell r="I631">
            <v>0</v>
          </cell>
          <cell r="J631" t="str">
            <v>Coalition</v>
          </cell>
          <cell r="K631">
            <v>2196</v>
          </cell>
          <cell r="L631">
            <v>2196</v>
          </cell>
          <cell r="M631">
            <v>2196</v>
          </cell>
          <cell r="N631">
            <v>2196</v>
          </cell>
          <cell r="O631">
            <v>2071</v>
          </cell>
          <cell r="P631">
            <v>2112</v>
          </cell>
          <cell r="Q631">
            <v>2176</v>
          </cell>
        </row>
        <row r="632">
          <cell r="E632" t="str">
            <v>25MONTHLYCNON-REPRESENTED STATE EMPLOYEES</v>
          </cell>
          <cell r="F632" t="str">
            <v>25</v>
          </cell>
          <cell r="G632" t="str">
            <v>Monthly</v>
          </cell>
          <cell r="H632" t="str">
            <v>C</v>
          </cell>
          <cell r="I632">
            <v>0</v>
          </cell>
          <cell r="J632" t="str">
            <v>Non-Represented State Employees</v>
          </cell>
          <cell r="K632">
            <v>2196</v>
          </cell>
          <cell r="L632">
            <v>2196</v>
          </cell>
          <cell r="M632">
            <v>2196</v>
          </cell>
          <cell r="N632">
            <v>2196</v>
          </cell>
          <cell r="O632">
            <v>2071</v>
          </cell>
          <cell r="P632">
            <v>2112</v>
          </cell>
          <cell r="Q632">
            <v>2176</v>
          </cell>
        </row>
        <row r="633">
          <cell r="E633" t="str">
            <v>25MONTHLYCTEAMSTERS LOCAL UNION NUMBER 117</v>
          </cell>
          <cell r="F633" t="str">
            <v>25</v>
          </cell>
          <cell r="G633" t="str">
            <v>Monthly</v>
          </cell>
          <cell r="H633" t="str">
            <v>C</v>
          </cell>
          <cell r="I633">
            <v>0</v>
          </cell>
          <cell r="J633" t="str">
            <v>Teamsters Local Union Number 117</v>
          </cell>
          <cell r="K633">
            <v>2225</v>
          </cell>
          <cell r="L633">
            <v>2225</v>
          </cell>
          <cell r="M633">
            <v>2225</v>
          </cell>
          <cell r="N633">
            <v>2225</v>
          </cell>
          <cell r="O633">
            <v>2097</v>
          </cell>
          <cell r="P633">
            <v>2139</v>
          </cell>
          <cell r="Q633">
            <v>2204</v>
          </cell>
        </row>
        <row r="634">
          <cell r="E634" t="str">
            <v>25MONTHLYCWASHINGTON FEDERATION OF STATE EMPLOYEES</v>
          </cell>
          <cell r="F634" t="str">
            <v>25</v>
          </cell>
          <cell r="G634" t="str">
            <v>Monthly</v>
          </cell>
          <cell r="H634" t="str">
            <v>C</v>
          </cell>
          <cell r="I634">
            <v>0</v>
          </cell>
          <cell r="J634" t="str">
            <v>Washington Federation of State Employees</v>
          </cell>
          <cell r="K634">
            <v>2196</v>
          </cell>
          <cell r="L634">
            <v>2196</v>
          </cell>
          <cell r="M634">
            <v>2196</v>
          </cell>
          <cell r="N634">
            <v>2196</v>
          </cell>
          <cell r="O634">
            <v>2071</v>
          </cell>
          <cell r="P634">
            <v>2112</v>
          </cell>
          <cell r="Q634">
            <v>2176</v>
          </cell>
        </row>
        <row r="635">
          <cell r="E635" t="str">
            <v>25MONTHLYCWASHINGTON PUBLIC EMPLOYEES ASSOCIATION</v>
          </cell>
          <cell r="F635" t="str">
            <v>25</v>
          </cell>
          <cell r="G635" t="str">
            <v>Monthly</v>
          </cell>
          <cell r="H635" t="str">
            <v>C</v>
          </cell>
          <cell r="I635">
            <v>0</v>
          </cell>
          <cell r="J635" t="str">
            <v>Washington Public Employees Association</v>
          </cell>
          <cell r="K635">
            <v>2196</v>
          </cell>
          <cell r="L635">
            <v>2196</v>
          </cell>
          <cell r="M635">
            <v>2196</v>
          </cell>
          <cell r="N635">
            <v>2196</v>
          </cell>
          <cell r="O635">
            <v>2071</v>
          </cell>
          <cell r="P635">
            <v>2112</v>
          </cell>
          <cell r="Q635">
            <v>2176</v>
          </cell>
        </row>
        <row r="636">
          <cell r="E636" t="str">
            <v>25MONTHLYDCOALITION</v>
          </cell>
          <cell r="F636" t="str">
            <v>25</v>
          </cell>
          <cell r="G636" t="str">
            <v>Monthly</v>
          </cell>
          <cell r="H636" t="str">
            <v>D</v>
          </cell>
          <cell r="I636">
            <v>0</v>
          </cell>
          <cell r="J636" t="str">
            <v>Coalition</v>
          </cell>
          <cell r="K636">
            <v>2241</v>
          </cell>
          <cell r="L636">
            <v>2241</v>
          </cell>
          <cell r="M636">
            <v>2241</v>
          </cell>
          <cell r="N636">
            <v>2241</v>
          </cell>
          <cell r="O636">
            <v>2113</v>
          </cell>
          <cell r="P636">
            <v>2155</v>
          </cell>
          <cell r="Q636">
            <v>2220</v>
          </cell>
        </row>
        <row r="637">
          <cell r="E637" t="str">
            <v>25MONTHLYDNON-REPRESENTED STATE EMPLOYEES</v>
          </cell>
          <cell r="F637" t="str">
            <v>25</v>
          </cell>
          <cell r="G637" t="str">
            <v>Monthly</v>
          </cell>
          <cell r="H637" t="str">
            <v>D</v>
          </cell>
          <cell r="I637">
            <v>0</v>
          </cell>
          <cell r="J637" t="str">
            <v>Non-Represented State Employees</v>
          </cell>
          <cell r="K637">
            <v>2241</v>
          </cell>
          <cell r="L637">
            <v>2241</v>
          </cell>
          <cell r="M637">
            <v>2241</v>
          </cell>
          <cell r="N637">
            <v>2241</v>
          </cell>
          <cell r="O637">
            <v>2113</v>
          </cell>
          <cell r="P637">
            <v>2155</v>
          </cell>
          <cell r="Q637">
            <v>2220</v>
          </cell>
        </row>
        <row r="638">
          <cell r="E638" t="str">
            <v>25MONTHLYDTEAMSTERS LOCAL UNION NUMBER 117</v>
          </cell>
          <cell r="F638" t="str">
            <v>25</v>
          </cell>
          <cell r="G638" t="str">
            <v>Monthly</v>
          </cell>
          <cell r="H638" t="str">
            <v>D</v>
          </cell>
          <cell r="I638">
            <v>0</v>
          </cell>
          <cell r="J638" t="str">
            <v>Teamsters Local Union Number 117</v>
          </cell>
          <cell r="K638">
            <v>2271</v>
          </cell>
          <cell r="L638">
            <v>2271</v>
          </cell>
          <cell r="M638">
            <v>2271</v>
          </cell>
          <cell r="N638">
            <v>2271</v>
          </cell>
          <cell r="O638">
            <v>2141</v>
          </cell>
          <cell r="P638">
            <v>2184</v>
          </cell>
          <cell r="Q638">
            <v>2250</v>
          </cell>
        </row>
        <row r="639">
          <cell r="E639" t="str">
            <v>25MONTHLYDWASHINGTON FEDERATION OF STATE EMPLOYEES</v>
          </cell>
          <cell r="F639" t="str">
            <v>25</v>
          </cell>
          <cell r="G639" t="str">
            <v>Monthly</v>
          </cell>
          <cell r="H639" t="str">
            <v>D</v>
          </cell>
          <cell r="I639">
            <v>0</v>
          </cell>
          <cell r="J639" t="str">
            <v>Washington Federation of State Employees</v>
          </cell>
          <cell r="K639">
            <v>2241</v>
          </cell>
          <cell r="L639">
            <v>2241</v>
          </cell>
          <cell r="M639">
            <v>2241</v>
          </cell>
          <cell r="N639">
            <v>2241</v>
          </cell>
          <cell r="O639">
            <v>2113</v>
          </cell>
          <cell r="P639">
            <v>2155</v>
          </cell>
          <cell r="Q639">
            <v>2220</v>
          </cell>
        </row>
        <row r="640">
          <cell r="E640" t="str">
            <v>25MONTHLYDWASHINGTON PUBLIC EMPLOYEES ASSOCIATION</v>
          </cell>
          <cell r="F640" t="str">
            <v>25</v>
          </cell>
          <cell r="G640" t="str">
            <v>Monthly</v>
          </cell>
          <cell r="H640" t="str">
            <v>D</v>
          </cell>
          <cell r="I640">
            <v>0</v>
          </cell>
          <cell r="J640" t="str">
            <v>Washington Public Employees Association</v>
          </cell>
          <cell r="K640">
            <v>2241</v>
          </cell>
          <cell r="L640">
            <v>2241</v>
          </cell>
          <cell r="M640">
            <v>2241</v>
          </cell>
          <cell r="N640">
            <v>2241</v>
          </cell>
          <cell r="O640">
            <v>2113</v>
          </cell>
          <cell r="P640">
            <v>2155</v>
          </cell>
          <cell r="Q640">
            <v>2220</v>
          </cell>
        </row>
        <row r="641">
          <cell r="E641" t="str">
            <v>25MONTHLYECOALITION</v>
          </cell>
          <cell r="F641" t="str">
            <v>25</v>
          </cell>
          <cell r="G641" t="str">
            <v>Monthly</v>
          </cell>
          <cell r="H641" t="str">
            <v>E</v>
          </cell>
          <cell r="I641">
            <v>0</v>
          </cell>
          <cell r="J641" t="str">
            <v>Coalition</v>
          </cell>
          <cell r="K641">
            <v>2299</v>
          </cell>
          <cell r="L641">
            <v>2299</v>
          </cell>
          <cell r="M641">
            <v>2299</v>
          </cell>
          <cell r="N641">
            <v>2299</v>
          </cell>
          <cell r="O641">
            <v>2168</v>
          </cell>
          <cell r="P641">
            <v>2211</v>
          </cell>
          <cell r="Q641">
            <v>2278</v>
          </cell>
        </row>
        <row r="642">
          <cell r="E642" t="str">
            <v>25MONTHLYENON-REPRESENTED STATE EMPLOYEES</v>
          </cell>
          <cell r="F642" t="str">
            <v>25</v>
          </cell>
          <cell r="G642" t="str">
            <v>Monthly</v>
          </cell>
          <cell r="H642" t="str">
            <v>E</v>
          </cell>
          <cell r="I642">
            <v>0</v>
          </cell>
          <cell r="J642" t="str">
            <v>Non-Represented State Employees</v>
          </cell>
          <cell r="K642">
            <v>2299</v>
          </cell>
          <cell r="L642">
            <v>2299</v>
          </cell>
          <cell r="M642">
            <v>2299</v>
          </cell>
          <cell r="N642">
            <v>2299</v>
          </cell>
          <cell r="O642">
            <v>2168</v>
          </cell>
          <cell r="P642">
            <v>2211</v>
          </cell>
          <cell r="Q642">
            <v>2278</v>
          </cell>
        </row>
        <row r="643">
          <cell r="E643" t="str">
            <v>25MONTHLYETEAMSTERS LOCAL UNION NUMBER 117</v>
          </cell>
          <cell r="F643" t="str">
            <v>25</v>
          </cell>
          <cell r="G643" t="str">
            <v>Monthly</v>
          </cell>
          <cell r="H643" t="str">
            <v>E</v>
          </cell>
          <cell r="I643">
            <v>0</v>
          </cell>
          <cell r="J643" t="str">
            <v>Teamsters Local Union Number 117</v>
          </cell>
          <cell r="K643">
            <v>2330</v>
          </cell>
          <cell r="L643">
            <v>2330</v>
          </cell>
          <cell r="M643">
            <v>2330</v>
          </cell>
          <cell r="N643">
            <v>2330</v>
          </cell>
          <cell r="O643">
            <v>2196</v>
          </cell>
          <cell r="P643">
            <v>2240</v>
          </cell>
          <cell r="Q643">
            <v>2308</v>
          </cell>
        </row>
        <row r="644">
          <cell r="E644" t="str">
            <v>25MONTHLYEWASHINGTON FEDERATION OF STATE EMPLOYEES</v>
          </cell>
          <cell r="F644" t="str">
            <v>25</v>
          </cell>
          <cell r="G644" t="str">
            <v>Monthly</v>
          </cell>
          <cell r="H644" t="str">
            <v>E</v>
          </cell>
          <cell r="I644">
            <v>0</v>
          </cell>
          <cell r="J644" t="str">
            <v>Washington Federation of State Employees</v>
          </cell>
          <cell r="K644">
            <v>2299</v>
          </cell>
          <cell r="L644">
            <v>2299</v>
          </cell>
          <cell r="M644">
            <v>2299</v>
          </cell>
          <cell r="N644">
            <v>2299</v>
          </cell>
          <cell r="O644">
            <v>2168</v>
          </cell>
          <cell r="P644">
            <v>2211</v>
          </cell>
          <cell r="Q644">
            <v>2278</v>
          </cell>
        </row>
        <row r="645">
          <cell r="E645" t="str">
            <v>25MONTHLYEWASHINGTON PUBLIC EMPLOYEES ASSOCIATION</v>
          </cell>
          <cell r="F645" t="str">
            <v>25</v>
          </cell>
          <cell r="G645" t="str">
            <v>Monthly</v>
          </cell>
          <cell r="H645" t="str">
            <v>E</v>
          </cell>
          <cell r="I645">
            <v>0</v>
          </cell>
          <cell r="J645" t="str">
            <v>Washington Public Employees Association</v>
          </cell>
          <cell r="K645">
            <v>2299</v>
          </cell>
          <cell r="L645">
            <v>2299</v>
          </cell>
          <cell r="M645">
            <v>2299</v>
          </cell>
          <cell r="N645">
            <v>2299</v>
          </cell>
          <cell r="O645">
            <v>2168</v>
          </cell>
          <cell r="P645">
            <v>2211</v>
          </cell>
          <cell r="Q645">
            <v>2278</v>
          </cell>
        </row>
        <row r="646">
          <cell r="E646" t="str">
            <v>25MONTHLYFCOALITION</v>
          </cell>
          <cell r="F646" t="str">
            <v>25</v>
          </cell>
          <cell r="G646" t="str">
            <v>Monthly</v>
          </cell>
          <cell r="H646" t="str">
            <v>F</v>
          </cell>
          <cell r="I646">
            <v>0</v>
          </cell>
          <cell r="J646" t="str">
            <v>Coalition</v>
          </cell>
          <cell r="K646">
            <v>2349</v>
          </cell>
          <cell r="L646">
            <v>2349</v>
          </cell>
          <cell r="M646">
            <v>2349</v>
          </cell>
          <cell r="N646">
            <v>2349</v>
          </cell>
          <cell r="O646">
            <v>2215</v>
          </cell>
          <cell r="P646">
            <v>2259</v>
          </cell>
          <cell r="Q646">
            <v>2327</v>
          </cell>
        </row>
        <row r="647">
          <cell r="E647" t="str">
            <v>25MONTHLYFNON-REPRESENTED STATE EMPLOYEES</v>
          </cell>
          <cell r="F647" t="str">
            <v>25</v>
          </cell>
          <cell r="G647" t="str">
            <v>Monthly</v>
          </cell>
          <cell r="H647" t="str">
            <v>F</v>
          </cell>
          <cell r="I647">
            <v>0</v>
          </cell>
          <cell r="J647" t="str">
            <v>Non-Represented State Employees</v>
          </cell>
          <cell r="K647">
            <v>2349</v>
          </cell>
          <cell r="L647">
            <v>2349</v>
          </cell>
          <cell r="M647">
            <v>2349</v>
          </cell>
          <cell r="N647">
            <v>2349</v>
          </cell>
          <cell r="O647">
            <v>2215</v>
          </cell>
          <cell r="P647">
            <v>2259</v>
          </cell>
          <cell r="Q647">
            <v>2327</v>
          </cell>
        </row>
        <row r="648">
          <cell r="E648" t="str">
            <v>25MONTHLYFTEAMSTERS LOCAL UNION NUMBER 117</v>
          </cell>
          <cell r="F648" t="str">
            <v>25</v>
          </cell>
          <cell r="G648" t="str">
            <v>Monthly</v>
          </cell>
          <cell r="H648" t="str">
            <v>F</v>
          </cell>
          <cell r="I648">
            <v>0</v>
          </cell>
          <cell r="J648" t="str">
            <v>Teamsters Local Union Number 117</v>
          </cell>
          <cell r="K648">
            <v>2381</v>
          </cell>
          <cell r="L648">
            <v>2381</v>
          </cell>
          <cell r="M648">
            <v>2381</v>
          </cell>
          <cell r="N648">
            <v>2381</v>
          </cell>
          <cell r="O648">
            <v>2244</v>
          </cell>
          <cell r="P648">
            <v>2289</v>
          </cell>
          <cell r="Q648">
            <v>2358</v>
          </cell>
        </row>
        <row r="649">
          <cell r="E649" t="str">
            <v>25MONTHLYFWASHINGTON FEDERATION OF STATE EMPLOYEES</v>
          </cell>
          <cell r="F649" t="str">
            <v>25</v>
          </cell>
          <cell r="G649" t="str">
            <v>Monthly</v>
          </cell>
          <cell r="H649" t="str">
            <v>F</v>
          </cell>
          <cell r="I649">
            <v>0</v>
          </cell>
          <cell r="J649" t="str">
            <v>Washington Federation of State Employees</v>
          </cell>
          <cell r="K649">
            <v>2349</v>
          </cell>
          <cell r="L649">
            <v>2349</v>
          </cell>
          <cell r="M649">
            <v>2349</v>
          </cell>
          <cell r="N649">
            <v>2349</v>
          </cell>
          <cell r="O649">
            <v>2215</v>
          </cell>
          <cell r="P649">
            <v>2259</v>
          </cell>
          <cell r="Q649">
            <v>2327</v>
          </cell>
        </row>
        <row r="650">
          <cell r="E650" t="str">
            <v>25MONTHLYFWASHINGTON PUBLIC EMPLOYEES ASSOCIATION</v>
          </cell>
          <cell r="F650" t="str">
            <v>25</v>
          </cell>
          <cell r="G650" t="str">
            <v>Monthly</v>
          </cell>
          <cell r="H650" t="str">
            <v>F</v>
          </cell>
          <cell r="I650">
            <v>0</v>
          </cell>
          <cell r="J650" t="str">
            <v>Washington Public Employees Association</v>
          </cell>
          <cell r="K650">
            <v>2349</v>
          </cell>
          <cell r="L650">
            <v>2349</v>
          </cell>
          <cell r="M650">
            <v>2349</v>
          </cell>
          <cell r="N650">
            <v>2349</v>
          </cell>
          <cell r="O650">
            <v>2215</v>
          </cell>
          <cell r="P650">
            <v>2259</v>
          </cell>
          <cell r="Q650">
            <v>2327</v>
          </cell>
        </row>
        <row r="651">
          <cell r="E651" t="str">
            <v>25MONTHLYGCOALITION</v>
          </cell>
          <cell r="F651" t="str">
            <v>25</v>
          </cell>
          <cell r="G651" t="str">
            <v>Monthly</v>
          </cell>
          <cell r="H651" t="str">
            <v>G</v>
          </cell>
          <cell r="I651">
            <v>0</v>
          </cell>
          <cell r="J651" t="str">
            <v>Coalition</v>
          </cell>
          <cell r="K651">
            <v>2403</v>
          </cell>
          <cell r="L651">
            <v>2403</v>
          </cell>
          <cell r="M651">
            <v>2403</v>
          </cell>
          <cell r="N651">
            <v>2403</v>
          </cell>
          <cell r="O651">
            <v>2266</v>
          </cell>
          <cell r="P651">
            <v>2311</v>
          </cell>
          <cell r="Q651">
            <v>2381</v>
          </cell>
        </row>
        <row r="652">
          <cell r="E652" t="str">
            <v>25MONTHLYGNON-REPRESENTED STATE EMPLOYEES</v>
          </cell>
          <cell r="F652" t="str">
            <v>25</v>
          </cell>
          <cell r="G652" t="str">
            <v>Monthly</v>
          </cell>
          <cell r="H652" t="str">
            <v>G</v>
          </cell>
          <cell r="I652">
            <v>0</v>
          </cell>
          <cell r="J652" t="str">
            <v>Non-Represented State Employees</v>
          </cell>
          <cell r="K652">
            <v>2403</v>
          </cell>
          <cell r="L652">
            <v>2403</v>
          </cell>
          <cell r="M652">
            <v>2403</v>
          </cell>
          <cell r="N652">
            <v>2403</v>
          </cell>
          <cell r="O652">
            <v>2266</v>
          </cell>
          <cell r="P652">
            <v>2311</v>
          </cell>
          <cell r="Q652">
            <v>2381</v>
          </cell>
        </row>
        <row r="653">
          <cell r="E653" t="str">
            <v>25MONTHLYGTEAMSTERS LOCAL UNION NUMBER 117</v>
          </cell>
          <cell r="F653" t="str">
            <v>25</v>
          </cell>
          <cell r="G653" t="str">
            <v>Monthly</v>
          </cell>
          <cell r="H653" t="str">
            <v>G</v>
          </cell>
          <cell r="I653">
            <v>0</v>
          </cell>
          <cell r="J653" t="str">
            <v>Teamsters Local Union Number 117</v>
          </cell>
          <cell r="K653">
            <v>2437</v>
          </cell>
          <cell r="L653">
            <v>2437</v>
          </cell>
          <cell r="M653">
            <v>2437</v>
          </cell>
          <cell r="N653">
            <v>2437</v>
          </cell>
          <cell r="O653">
            <v>2297</v>
          </cell>
          <cell r="P653">
            <v>2343</v>
          </cell>
          <cell r="Q653">
            <v>2414</v>
          </cell>
        </row>
        <row r="654">
          <cell r="E654" t="str">
            <v>25MONTHLYGWASHINGTON FEDERATION OF STATE EMPLOYEES</v>
          </cell>
          <cell r="F654" t="str">
            <v>25</v>
          </cell>
          <cell r="G654" t="str">
            <v>Monthly</v>
          </cell>
          <cell r="H654" t="str">
            <v>G</v>
          </cell>
          <cell r="I654">
            <v>0</v>
          </cell>
          <cell r="J654" t="str">
            <v>Washington Federation of State Employees</v>
          </cell>
          <cell r="K654">
            <v>2403</v>
          </cell>
          <cell r="L654">
            <v>2403</v>
          </cell>
          <cell r="M654">
            <v>2403</v>
          </cell>
          <cell r="N654">
            <v>2403</v>
          </cell>
          <cell r="O654">
            <v>2266</v>
          </cell>
          <cell r="P654">
            <v>2311</v>
          </cell>
          <cell r="Q654">
            <v>2381</v>
          </cell>
        </row>
        <row r="655">
          <cell r="E655" t="str">
            <v>25MONTHLYGWASHINGTON PUBLIC EMPLOYEES ASSOCIATION</v>
          </cell>
          <cell r="F655" t="str">
            <v>25</v>
          </cell>
          <cell r="G655" t="str">
            <v>Monthly</v>
          </cell>
          <cell r="H655" t="str">
            <v>G</v>
          </cell>
          <cell r="I655">
            <v>0</v>
          </cell>
          <cell r="J655" t="str">
            <v>Washington Public Employees Association</v>
          </cell>
          <cell r="K655">
            <v>2403</v>
          </cell>
          <cell r="L655">
            <v>2403</v>
          </cell>
          <cell r="M655">
            <v>2403</v>
          </cell>
          <cell r="N655">
            <v>2403</v>
          </cell>
          <cell r="O655">
            <v>2266</v>
          </cell>
          <cell r="P655">
            <v>2311</v>
          </cell>
          <cell r="Q655">
            <v>2381</v>
          </cell>
        </row>
        <row r="656">
          <cell r="E656" t="str">
            <v>25MONTHLYHCOALITION</v>
          </cell>
          <cell r="F656" t="str">
            <v>25</v>
          </cell>
          <cell r="G656" t="str">
            <v>Monthly</v>
          </cell>
          <cell r="H656" t="str">
            <v>H</v>
          </cell>
          <cell r="I656">
            <v>0</v>
          </cell>
          <cell r="J656" t="str">
            <v>Coalition</v>
          </cell>
          <cell r="K656">
            <v>2460</v>
          </cell>
          <cell r="L656">
            <v>2460</v>
          </cell>
          <cell r="M656">
            <v>2460</v>
          </cell>
          <cell r="N656">
            <v>2460</v>
          </cell>
          <cell r="O656">
            <v>2319</v>
          </cell>
          <cell r="P656">
            <v>2365</v>
          </cell>
          <cell r="Q656">
            <v>2436</v>
          </cell>
        </row>
        <row r="657">
          <cell r="E657" t="str">
            <v>25MONTHLYHNON-REPRESENTED STATE EMPLOYEES</v>
          </cell>
          <cell r="F657" t="str">
            <v>25</v>
          </cell>
          <cell r="G657" t="str">
            <v>Monthly</v>
          </cell>
          <cell r="H657" t="str">
            <v>H</v>
          </cell>
          <cell r="I657">
            <v>0</v>
          </cell>
          <cell r="J657" t="str">
            <v>Non-Represented State Employees</v>
          </cell>
          <cell r="K657">
            <v>2460</v>
          </cell>
          <cell r="L657">
            <v>2460</v>
          </cell>
          <cell r="M657">
            <v>2460</v>
          </cell>
          <cell r="N657">
            <v>2460</v>
          </cell>
          <cell r="O657">
            <v>2319</v>
          </cell>
          <cell r="P657">
            <v>2365</v>
          </cell>
          <cell r="Q657">
            <v>2436</v>
          </cell>
        </row>
        <row r="658">
          <cell r="E658" t="str">
            <v>25MONTHLYHTEAMSTERS LOCAL UNION NUMBER 117</v>
          </cell>
          <cell r="F658" t="str">
            <v>25</v>
          </cell>
          <cell r="G658" t="str">
            <v>Monthly</v>
          </cell>
          <cell r="H658" t="str">
            <v>H</v>
          </cell>
          <cell r="I658">
            <v>0</v>
          </cell>
          <cell r="J658" t="str">
            <v>Teamsters Local Union Number 117</v>
          </cell>
          <cell r="K658">
            <v>2493</v>
          </cell>
          <cell r="L658">
            <v>2493</v>
          </cell>
          <cell r="M658">
            <v>2493</v>
          </cell>
          <cell r="N658">
            <v>2493</v>
          </cell>
          <cell r="O658">
            <v>2350</v>
          </cell>
          <cell r="P658">
            <v>2397</v>
          </cell>
          <cell r="Q658">
            <v>2469</v>
          </cell>
        </row>
        <row r="659">
          <cell r="E659" t="str">
            <v>25MONTHLYHWASHINGTON FEDERATION OF STATE EMPLOYEES</v>
          </cell>
          <cell r="F659" t="str">
            <v>25</v>
          </cell>
          <cell r="G659" t="str">
            <v>Monthly</v>
          </cell>
          <cell r="H659" t="str">
            <v>H</v>
          </cell>
          <cell r="I659">
            <v>0</v>
          </cell>
          <cell r="J659" t="str">
            <v>Washington Federation of State Employees</v>
          </cell>
          <cell r="K659">
            <v>2460</v>
          </cell>
          <cell r="L659">
            <v>2460</v>
          </cell>
          <cell r="M659">
            <v>2460</v>
          </cell>
          <cell r="N659">
            <v>2460</v>
          </cell>
          <cell r="O659">
            <v>2319</v>
          </cell>
          <cell r="P659">
            <v>2365</v>
          </cell>
          <cell r="Q659">
            <v>2436</v>
          </cell>
        </row>
        <row r="660">
          <cell r="E660" t="str">
            <v>25MONTHLYHWASHINGTON PUBLIC EMPLOYEES ASSOCIATION</v>
          </cell>
          <cell r="F660" t="str">
            <v>25</v>
          </cell>
          <cell r="G660" t="str">
            <v>Monthly</v>
          </cell>
          <cell r="H660" t="str">
            <v>H</v>
          </cell>
          <cell r="I660">
            <v>0</v>
          </cell>
          <cell r="J660" t="str">
            <v>Washington Public Employees Association</v>
          </cell>
          <cell r="K660">
            <v>2460</v>
          </cell>
          <cell r="L660">
            <v>2460</v>
          </cell>
          <cell r="M660">
            <v>2460</v>
          </cell>
          <cell r="N660">
            <v>2460</v>
          </cell>
          <cell r="O660">
            <v>2319</v>
          </cell>
          <cell r="P660">
            <v>2365</v>
          </cell>
          <cell r="Q660">
            <v>2436</v>
          </cell>
        </row>
        <row r="661">
          <cell r="E661" t="str">
            <v>25MONTHLYICOALITION</v>
          </cell>
          <cell r="F661" t="str">
            <v>25</v>
          </cell>
          <cell r="G661" t="str">
            <v>Monthly</v>
          </cell>
          <cell r="H661" t="str">
            <v>I</v>
          </cell>
          <cell r="I661">
            <v>0</v>
          </cell>
          <cell r="J661" t="str">
            <v>Coalition</v>
          </cell>
          <cell r="K661">
            <v>2521</v>
          </cell>
          <cell r="L661">
            <v>2521</v>
          </cell>
          <cell r="M661">
            <v>2521</v>
          </cell>
          <cell r="N661">
            <v>2521</v>
          </cell>
          <cell r="O661">
            <v>2376</v>
          </cell>
          <cell r="P661">
            <v>2424</v>
          </cell>
          <cell r="Q661">
            <v>2497</v>
          </cell>
        </row>
        <row r="662">
          <cell r="E662" t="str">
            <v>25MONTHLYINON-REPRESENTED STATE EMPLOYEES</v>
          </cell>
          <cell r="F662" t="str">
            <v>25</v>
          </cell>
          <cell r="G662" t="str">
            <v>Monthly</v>
          </cell>
          <cell r="H662" t="str">
            <v>I</v>
          </cell>
          <cell r="I662">
            <v>0</v>
          </cell>
          <cell r="J662" t="str">
            <v>Non-Represented State Employees</v>
          </cell>
          <cell r="K662">
            <v>2521</v>
          </cell>
          <cell r="L662">
            <v>2521</v>
          </cell>
          <cell r="M662">
            <v>2521</v>
          </cell>
          <cell r="N662">
            <v>2521</v>
          </cell>
          <cell r="O662">
            <v>2376</v>
          </cell>
          <cell r="P662">
            <v>2424</v>
          </cell>
          <cell r="Q662">
            <v>2497</v>
          </cell>
        </row>
        <row r="663">
          <cell r="E663" t="str">
            <v>25MONTHLYITEAMSTERS LOCAL UNION NUMBER 117</v>
          </cell>
          <cell r="F663" t="str">
            <v>25</v>
          </cell>
          <cell r="G663" t="str">
            <v>Monthly</v>
          </cell>
          <cell r="H663" t="str">
            <v>I</v>
          </cell>
          <cell r="I663">
            <v>0</v>
          </cell>
          <cell r="J663" t="str">
            <v>Teamsters Local Union Number 117</v>
          </cell>
          <cell r="K663">
            <v>2553</v>
          </cell>
          <cell r="L663">
            <v>2553</v>
          </cell>
          <cell r="M663">
            <v>2553</v>
          </cell>
          <cell r="N663">
            <v>2553</v>
          </cell>
          <cell r="O663">
            <v>2407</v>
          </cell>
          <cell r="P663">
            <v>2455</v>
          </cell>
          <cell r="Q663">
            <v>2529</v>
          </cell>
        </row>
        <row r="664">
          <cell r="E664" t="str">
            <v>25MONTHLYIWASHINGTON FEDERATION OF STATE EMPLOYEES</v>
          </cell>
          <cell r="F664" t="str">
            <v>25</v>
          </cell>
          <cell r="G664" t="str">
            <v>Monthly</v>
          </cell>
          <cell r="H664" t="str">
            <v>I</v>
          </cell>
          <cell r="I664">
            <v>0</v>
          </cell>
          <cell r="J664" t="str">
            <v>Washington Federation of State Employees</v>
          </cell>
          <cell r="K664">
            <v>2521</v>
          </cell>
          <cell r="L664">
            <v>2521</v>
          </cell>
          <cell r="M664">
            <v>2521</v>
          </cell>
          <cell r="N664">
            <v>2521</v>
          </cell>
          <cell r="O664">
            <v>2376</v>
          </cell>
          <cell r="P664">
            <v>2424</v>
          </cell>
          <cell r="Q664">
            <v>2497</v>
          </cell>
        </row>
        <row r="665">
          <cell r="E665" t="str">
            <v>25MONTHLYIWASHINGTON PUBLIC EMPLOYEES ASSOCIATION</v>
          </cell>
          <cell r="F665" t="str">
            <v>25</v>
          </cell>
          <cell r="G665" t="str">
            <v>Monthly</v>
          </cell>
          <cell r="H665" t="str">
            <v>I</v>
          </cell>
          <cell r="I665">
            <v>0</v>
          </cell>
          <cell r="J665" t="str">
            <v>Washington Public Employees Association</v>
          </cell>
          <cell r="K665">
            <v>2521</v>
          </cell>
          <cell r="L665">
            <v>2521</v>
          </cell>
          <cell r="M665">
            <v>2521</v>
          </cell>
          <cell r="N665">
            <v>2521</v>
          </cell>
          <cell r="O665">
            <v>2376</v>
          </cell>
          <cell r="P665">
            <v>2424</v>
          </cell>
          <cell r="Q665">
            <v>2497</v>
          </cell>
        </row>
        <row r="666">
          <cell r="E666" t="str">
            <v>25MONTHLYJCOALITION</v>
          </cell>
          <cell r="F666" t="str">
            <v>25</v>
          </cell>
          <cell r="G666" t="str">
            <v>Monthly</v>
          </cell>
          <cell r="H666" t="str">
            <v>J</v>
          </cell>
          <cell r="I666">
            <v>0</v>
          </cell>
          <cell r="J666" t="str">
            <v>Coalition</v>
          </cell>
          <cell r="K666">
            <v>2578</v>
          </cell>
          <cell r="L666">
            <v>2578</v>
          </cell>
          <cell r="M666">
            <v>2578</v>
          </cell>
          <cell r="N666">
            <v>2578</v>
          </cell>
          <cell r="O666">
            <v>2430</v>
          </cell>
          <cell r="P666">
            <v>2479</v>
          </cell>
          <cell r="Q666">
            <v>2554</v>
          </cell>
        </row>
        <row r="667">
          <cell r="E667" t="str">
            <v>25MONTHLYJNON-REPRESENTED STATE EMPLOYEES</v>
          </cell>
          <cell r="F667" t="str">
            <v>25</v>
          </cell>
          <cell r="G667" t="str">
            <v>Monthly</v>
          </cell>
          <cell r="H667" t="str">
            <v>J</v>
          </cell>
          <cell r="I667">
            <v>0</v>
          </cell>
          <cell r="J667" t="str">
            <v>Non-Represented State Employees</v>
          </cell>
          <cell r="K667">
            <v>2578</v>
          </cell>
          <cell r="L667">
            <v>2578</v>
          </cell>
          <cell r="M667">
            <v>2578</v>
          </cell>
          <cell r="N667">
            <v>2578</v>
          </cell>
          <cell r="O667">
            <v>2430</v>
          </cell>
          <cell r="P667">
            <v>2479</v>
          </cell>
          <cell r="Q667">
            <v>2554</v>
          </cell>
        </row>
        <row r="668">
          <cell r="E668" t="str">
            <v>25MONTHLYJTEAMSTERS LOCAL UNION NUMBER 117</v>
          </cell>
          <cell r="F668" t="str">
            <v>25</v>
          </cell>
          <cell r="G668" t="str">
            <v>Monthly</v>
          </cell>
          <cell r="H668" t="str">
            <v>J</v>
          </cell>
          <cell r="I668">
            <v>0</v>
          </cell>
          <cell r="J668" t="str">
            <v>Teamsters Local Union Number 117</v>
          </cell>
          <cell r="K668">
            <v>2610</v>
          </cell>
          <cell r="L668">
            <v>2610</v>
          </cell>
          <cell r="M668">
            <v>2610</v>
          </cell>
          <cell r="N668">
            <v>2610</v>
          </cell>
          <cell r="O668">
            <v>2461</v>
          </cell>
          <cell r="P668">
            <v>2510</v>
          </cell>
          <cell r="Q668">
            <v>2586</v>
          </cell>
        </row>
        <row r="669">
          <cell r="E669" t="str">
            <v>25MONTHLYJWASHINGTON FEDERATION OF STATE EMPLOYEES</v>
          </cell>
          <cell r="F669" t="str">
            <v>25</v>
          </cell>
          <cell r="G669" t="str">
            <v>Monthly</v>
          </cell>
          <cell r="H669" t="str">
            <v>J</v>
          </cell>
          <cell r="I669">
            <v>0</v>
          </cell>
          <cell r="J669" t="str">
            <v>Washington Federation of State Employees</v>
          </cell>
          <cell r="K669">
            <v>2578</v>
          </cell>
          <cell r="L669">
            <v>2578</v>
          </cell>
          <cell r="M669">
            <v>2578</v>
          </cell>
          <cell r="N669">
            <v>2578</v>
          </cell>
          <cell r="O669">
            <v>2430</v>
          </cell>
          <cell r="P669">
            <v>2479</v>
          </cell>
          <cell r="Q669">
            <v>2554</v>
          </cell>
        </row>
        <row r="670">
          <cell r="E670" t="str">
            <v>25MONTHLYJWASHINGTON PUBLIC EMPLOYEES ASSOCIATION</v>
          </cell>
          <cell r="F670" t="str">
            <v>25</v>
          </cell>
          <cell r="G670" t="str">
            <v>Monthly</v>
          </cell>
          <cell r="H670" t="str">
            <v>J</v>
          </cell>
          <cell r="I670">
            <v>0</v>
          </cell>
          <cell r="J670" t="str">
            <v>Washington Public Employees Association</v>
          </cell>
          <cell r="K670">
            <v>2578</v>
          </cell>
          <cell r="L670">
            <v>2578</v>
          </cell>
          <cell r="M670">
            <v>2578</v>
          </cell>
          <cell r="N670">
            <v>2578</v>
          </cell>
          <cell r="O670">
            <v>2430</v>
          </cell>
          <cell r="P670">
            <v>2479</v>
          </cell>
          <cell r="Q670">
            <v>2554</v>
          </cell>
        </row>
        <row r="671">
          <cell r="E671" t="str">
            <v>25MONTHLYKCOALITION</v>
          </cell>
          <cell r="F671" t="str">
            <v>25</v>
          </cell>
          <cell r="G671" t="str">
            <v>Monthly</v>
          </cell>
          <cell r="H671" t="str">
            <v>K</v>
          </cell>
          <cell r="I671">
            <v>0</v>
          </cell>
          <cell r="J671" t="str">
            <v>Coalition</v>
          </cell>
          <cell r="K671">
            <v>2636</v>
          </cell>
          <cell r="L671">
            <v>2636</v>
          </cell>
          <cell r="M671">
            <v>2636</v>
          </cell>
          <cell r="N671">
            <v>2636</v>
          </cell>
          <cell r="O671">
            <v>2485</v>
          </cell>
          <cell r="P671">
            <v>2535</v>
          </cell>
          <cell r="Q671">
            <v>2612</v>
          </cell>
        </row>
        <row r="672">
          <cell r="E672" t="str">
            <v>25MONTHLYKNON-REPRESENTED STATE EMPLOYEES</v>
          </cell>
          <cell r="F672" t="str">
            <v>25</v>
          </cell>
          <cell r="G672" t="str">
            <v>Monthly</v>
          </cell>
          <cell r="H672" t="str">
            <v>K</v>
          </cell>
          <cell r="I672">
            <v>0</v>
          </cell>
          <cell r="J672" t="str">
            <v>Non-Represented State Employees</v>
          </cell>
          <cell r="K672">
            <v>2636</v>
          </cell>
          <cell r="L672">
            <v>2636</v>
          </cell>
          <cell r="M672">
            <v>2636</v>
          </cell>
          <cell r="N672">
            <v>2636</v>
          </cell>
          <cell r="O672">
            <v>2485</v>
          </cell>
          <cell r="P672">
            <v>2535</v>
          </cell>
          <cell r="Q672">
            <v>2612</v>
          </cell>
        </row>
        <row r="673">
          <cell r="E673" t="str">
            <v>25MONTHLYKTEAMSTERS LOCAL UNION NUMBER 117</v>
          </cell>
          <cell r="F673" t="str">
            <v>25</v>
          </cell>
          <cell r="G673" t="str">
            <v>Monthly</v>
          </cell>
          <cell r="H673" t="str">
            <v>K</v>
          </cell>
          <cell r="I673">
            <v>0</v>
          </cell>
          <cell r="J673" t="str">
            <v>Teamsters Local Union Number 117</v>
          </cell>
          <cell r="K673">
            <v>2671</v>
          </cell>
          <cell r="L673">
            <v>2671</v>
          </cell>
          <cell r="M673">
            <v>2671</v>
          </cell>
          <cell r="N673">
            <v>2671</v>
          </cell>
          <cell r="O673">
            <v>2518</v>
          </cell>
          <cell r="P673">
            <v>2568</v>
          </cell>
          <cell r="Q673">
            <v>2646</v>
          </cell>
        </row>
        <row r="674">
          <cell r="E674" t="str">
            <v>25MONTHLYKWASHINGTON FEDERATION OF STATE EMPLOYEES</v>
          </cell>
          <cell r="F674" t="str">
            <v>25</v>
          </cell>
          <cell r="G674" t="str">
            <v>Monthly</v>
          </cell>
          <cell r="H674" t="str">
            <v>K</v>
          </cell>
          <cell r="I674">
            <v>0</v>
          </cell>
          <cell r="J674" t="str">
            <v>Washington Federation of State Employees</v>
          </cell>
          <cell r="K674">
            <v>2636</v>
          </cell>
          <cell r="L674">
            <v>2636</v>
          </cell>
          <cell r="M674">
            <v>2636</v>
          </cell>
          <cell r="N674">
            <v>2636</v>
          </cell>
          <cell r="O674">
            <v>2485</v>
          </cell>
          <cell r="P674">
            <v>2535</v>
          </cell>
          <cell r="Q674">
            <v>2612</v>
          </cell>
        </row>
        <row r="675">
          <cell r="E675" t="str">
            <v>25MONTHLYKWASHINGTON PUBLIC EMPLOYEES ASSOCIATION</v>
          </cell>
          <cell r="F675" t="str">
            <v>25</v>
          </cell>
          <cell r="G675" t="str">
            <v>Monthly</v>
          </cell>
          <cell r="H675" t="str">
            <v>K</v>
          </cell>
          <cell r="I675">
            <v>0</v>
          </cell>
          <cell r="J675" t="str">
            <v>Washington Public Employees Association</v>
          </cell>
          <cell r="K675">
            <v>2636</v>
          </cell>
          <cell r="L675">
            <v>2636</v>
          </cell>
          <cell r="M675">
            <v>2636</v>
          </cell>
          <cell r="N675">
            <v>2636</v>
          </cell>
          <cell r="O675">
            <v>2485</v>
          </cell>
          <cell r="P675">
            <v>2535</v>
          </cell>
          <cell r="Q675">
            <v>2612</v>
          </cell>
        </row>
        <row r="676">
          <cell r="E676" t="str">
            <v>25MONTHLYLCOALITION</v>
          </cell>
          <cell r="F676" t="str">
            <v>25</v>
          </cell>
          <cell r="G676" t="str">
            <v>Monthly</v>
          </cell>
          <cell r="H676" t="str">
            <v>L</v>
          </cell>
          <cell r="I676">
            <v>0</v>
          </cell>
          <cell r="J676" t="str">
            <v>Coalition</v>
          </cell>
          <cell r="K676">
            <v>2699</v>
          </cell>
          <cell r="L676">
            <v>2699</v>
          </cell>
          <cell r="M676">
            <v>2699</v>
          </cell>
          <cell r="N676">
            <v>2699</v>
          </cell>
          <cell r="O676">
            <v>2544</v>
          </cell>
          <cell r="P676">
            <v>2595</v>
          </cell>
          <cell r="Q676">
            <v>2673</v>
          </cell>
        </row>
        <row r="677">
          <cell r="E677" t="str">
            <v>25MONTHLYLNON-REPRESENTED STATE EMPLOYEES</v>
          </cell>
          <cell r="F677" t="str">
            <v>25</v>
          </cell>
          <cell r="G677" t="str">
            <v>Monthly</v>
          </cell>
          <cell r="H677" t="str">
            <v>L</v>
          </cell>
          <cell r="I677">
            <v>0</v>
          </cell>
          <cell r="J677" t="str">
            <v>Non-Represented State Employees</v>
          </cell>
          <cell r="K677">
            <v>2699</v>
          </cell>
          <cell r="L677">
            <v>2699</v>
          </cell>
          <cell r="M677">
            <v>2699</v>
          </cell>
          <cell r="N677">
            <v>2699</v>
          </cell>
          <cell r="O677">
            <v>2544</v>
          </cell>
          <cell r="P677">
            <v>2595</v>
          </cell>
          <cell r="Q677">
            <v>2673</v>
          </cell>
        </row>
        <row r="678">
          <cell r="E678" t="str">
            <v>25MONTHLYLTEAMSTERS LOCAL UNION NUMBER 117</v>
          </cell>
          <cell r="F678" t="str">
            <v>25</v>
          </cell>
          <cell r="G678" t="str">
            <v>Monthly</v>
          </cell>
          <cell r="H678" t="str">
            <v>L</v>
          </cell>
          <cell r="I678">
            <v>0</v>
          </cell>
          <cell r="J678" t="str">
            <v>Teamsters Local Union Number 117</v>
          </cell>
          <cell r="K678">
            <v>2734</v>
          </cell>
          <cell r="L678">
            <v>2734</v>
          </cell>
          <cell r="M678">
            <v>2734</v>
          </cell>
          <cell r="N678">
            <v>2734</v>
          </cell>
          <cell r="O678">
            <v>2577</v>
          </cell>
          <cell r="P678">
            <v>2629</v>
          </cell>
          <cell r="Q678">
            <v>2708</v>
          </cell>
        </row>
        <row r="679">
          <cell r="E679" t="str">
            <v>25MONTHLYLWASHINGTON FEDERATION OF STATE EMPLOYEES</v>
          </cell>
          <cell r="F679" t="str">
            <v>25</v>
          </cell>
          <cell r="G679" t="str">
            <v>Monthly</v>
          </cell>
          <cell r="H679" t="str">
            <v>L</v>
          </cell>
          <cell r="I679">
            <v>0</v>
          </cell>
          <cell r="J679" t="str">
            <v>Washington Federation of State Employees</v>
          </cell>
          <cell r="K679">
            <v>2699</v>
          </cell>
          <cell r="L679">
            <v>2699</v>
          </cell>
          <cell r="M679">
            <v>2699</v>
          </cell>
          <cell r="N679">
            <v>2699</v>
          </cell>
          <cell r="O679">
            <v>2544</v>
          </cell>
          <cell r="P679">
            <v>2595</v>
          </cell>
          <cell r="Q679">
            <v>2673</v>
          </cell>
        </row>
        <row r="680">
          <cell r="E680" t="str">
            <v>25MONTHLYLWASHINGTON PUBLIC EMPLOYEES ASSOCIATION</v>
          </cell>
          <cell r="F680" t="str">
            <v>25</v>
          </cell>
          <cell r="G680" t="str">
            <v>Monthly</v>
          </cell>
          <cell r="H680" t="str">
            <v>L</v>
          </cell>
          <cell r="I680">
            <v>0</v>
          </cell>
          <cell r="J680" t="str">
            <v>Washington Public Employees Association</v>
          </cell>
          <cell r="K680">
            <v>2699</v>
          </cell>
          <cell r="L680">
            <v>2699</v>
          </cell>
          <cell r="M680">
            <v>2699</v>
          </cell>
          <cell r="N680">
            <v>2699</v>
          </cell>
          <cell r="O680">
            <v>2544</v>
          </cell>
          <cell r="P680">
            <v>2595</v>
          </cell>
          <cell r="Q680">
            <v>2673</v>
          </cell>
        </row>
        <row r="681">
          <cell r="E681" t="str">
            <v>25MONTHLYMCOALITION</v>
          </cell>
          <cell r="F681" t="str">
            <v>25</v>
          </cell>
          <cell r="G681" t="str">
            <v>Monthly</v>
          </cell>
          <cell r="H681" t="str">
            <v>M</v>
          </cell>
          <cell r="I681">
            <v>0</v>
          </cell>
          <cell r="J681" t="str">
            <v>Coalition</v>
          </cell>
          <cell r="K681">
            <v>2760</v>
          </cell>
          <cell r="L681">
            <v>2760</v>
          </cell>
          <cell r="M681">
            <v>2760</v>
          </cell>
          <cell r="N681">
            <v>2760</v>
          </cell>
          <cell r="O681">
            <v>2602</v>
          </cell>
          <cell r="P681">
            <v>2654</v>
          </cell>
          <cell r="Q681">
            <v>2734</v>
          </cell>
        </row>
        <row r="682">
          <cell r="E682" t="str">
            <v>25MONTHLYMNON-REPRESENTED STATE EMPLOYEES</v>
          </cell>
          <cell r="F682" t="str">
            <v>25</v>
          </cell>
          <cell r="G682" t="str">
            <v>Monthly</v>
          </cell>
          <cell r="H682" t="str">
            <v>M</v>
          </cell>
          <cell r="I682">
            <v>0</v>
          </cell>
          <cell r="J682" t="str">
            <v>Non-Represented State Employees</v>
          </cell>
          <cell r="K682">
            <v>2760</v>
          </cell>
          <cell r="L682">
            <v>2760</v>
          </cell>
          <cell r="M682">
            <v>2760</v>
          </cell>
          <cell r="N682">
            <v>2760</v>
          </cell>
          <cell r="O682">
            <v>2602</v>
          </cell>
          <cell r="P682">
            <v>2654</v>
          </cell>
          <cell r="Q682">
            <v>2734</v>
          </cell>
        </row>
        <row r="683">
          <cell r="E683" t="str">
            <v>25MONTHLYMTEAMSTERS LOCAL UNION NUMBER 117</v>
          </cell>
          <cell r="F683" t="str">
            <v>25</v>
          </cell>
          <cell r="G683" t="str">
            <v>Monthly</v>
          </cell>
          <cell r="H683" t="str">
            <v>M</v>
          </cell>
          <cell r="I683">
            <v>0</v>
          </cell>
          <cell r="J683" t="str">
            <v>Teamsters Local Union Number 117</v>
          </cell>
          <cell r="K683">
            <v>2796</v>
          </cell>
          <cell r="L683">
            <v>2796</v>
          </cell>
          <cell r="M683">
            <v>2796</v>
          </cell>
          <cell r="N683">
            <v>2796</v>
          </cell>
          <cell r="O683">
            <v>2635</v>
          </cell>
          <cell r="P683">
            <v>2688</v>
          </cell>
          <cell r="Q683">
            <v>2769</v>
          </cell>
        </row>
        <row r="684">
          <cell r="E684" t="str">
            <v>25MONTHLYMWASHINGTON FEDERATION OF STATE EMPLOYEES</v>
          </cell>
          <cell r="F684" t="str">
            <v>25</v>
          </cell>
          <cell r="G684" t="str">
            <v>Monthly</v>
          </cell>
          <cell r="H684" t="str">
            <v>M</v>
          </cell>
          <cell r="I684">
            <v>0</v>
          </cell>
          <cell r="J684" t="str">
            <v>Washington Federation of State Employees</v>
          </cell>
          <cell r="K684">
            <v>2760</v>
          </cell>
          <cell r="L684">
            <v>2760</v>
          </cell>
          <cell r="M684">
            <v>2760</v>
          </cell>
          <cell r="N684">
            <v>2760</v>
          </cell>
          <cell r="O684">
            <v>2602</v>
          </cell>
          <cell r="P684">
            <v>2654</v>
          </cell>
          <cell r="Q684">
            <v>2734</v>
          </cell>
        </row>
        <row r="685">
          <cell r="E685" t="str">
            <v>25MONTHLYMWASHINGTON PUBLIC EMPLOYEES ASSOCIATION</v>
          </cell>
          <cell r="F685" t="str">
            <v>25</v>
          </cell>
          <cell r="G685" t="str">
            <v>Monthly</v>
          </cell>
          <cell r="H685" t="str">
            <v>M</v>
          </cell>
          <cell r="I685">
            <v>0</v>
          </cell>
          <cell r="J685" t="str">
            <v>Washington Public Employees Association</v>
          </cell>
          <cell r="K685">
            <v>2760</v>
          </cell>
          <cell r="L685">
            <v>2760</v>
          </cell>
          <cell r="M685">
            <v>2760</v>
          </cell>
          <cell r="N685">
            <v>2760</v>
          </cell>
          <cell r="O685">
            <v>2602</v>
          </cell>
          <cell r="P685">
            <v>2654</v>
          </cell>
          <cell r="Q685">
            <v>2734</v>
          </cell>
        </row>
        <row r="686">
          <cell r="E686" t="str">
            <v>26MONTHLYACOALITION</v>
          </cell>
          <cell r="F686" t="str">
            <v>26</v>
          </cell>
          <cell r="G686" t="str">
            <v>Monthly</v>
          </cell>
          <cell r="H686" t="str">
            <v>A</v>
          </cell>
          <cell r="I686">
            <v>0</v>
          </cell>
          <cell r="J686" t="str">
            <v>Coalition</v>
          </cell>
          <cell r="K686">
            <v>2146</v>
          </cell>
          <cell r="L686">
            <v>2146</v>
          </cell>
          <cell r="M686">
            <v>2146</v>
          </cell>
          <cell r="N686">
            <v>2146</v>
          </cell>
          <cell r="O686">
            <v>2023</v>
          </cell>
          <cell r="P686">
            <v>2063</v>
          </cell>
          <cell r="Q686">
            <v>2125</v>
          </cell>
        </row>
        <row r="687">
          <cell r="E687" t="str">
            <v>26MONTHLYANON-REPRESENTED STATE EMPLOYEES</v>
          </cell>
          <cell r="F687" t="str">
            <v>26</v>
          </cell>
          <cell r="G687" t="str">
            <v>Monthly</v>
          </cell>
          <cell r="H687" t="str">
            <v>A</v>
          </cell>
          <cell r="I687">
            <v>0</v>
          </cell>
          <cell r="J687" t="str">
            <v>Non-Represented State Employees</v>
          </cell>
          <cell r="K687">
            <v>2146</v>
          </cell>
          <cell r="L687">
            <v>2146</v>
          </cell>
          <cell r="M687">
            <v>2146</v>
          </cell>
          <cell r="N687">
            <v>2146</v>
          </cell>
          <cell r="O687">
            <v>2023</v>
          </cell>
          <cell r="P687">
            <v>2063</v>
          </cell>
          <cell r="Q687">
            <v>2125</v>
          </cell>
        </row>
        <row r="688">
          <cell r="E688" t="str">
            <v>26MONTHLYATEAMSTERS LOCAL UNION NUMBER 117</v>
          </cell>
          <cell r="F688" t="str">
            <v>26</v>
          </cell>
          <cell r="G688" t="str">
            <v>Monthly</v>
          </cell>
          <cell r="H688" t="str">
            <v>A</v>
          </cell>
          <cell r="I688">
            <v>0</v>
          </cell>
          <cell r="J688" t="str">
            <v>Teamsters Local Union Number 117</v>
          </cell>
          <cell r="K688">
            <v>2172</v>
          </cell>
          <cell r="L688">
            <v>2172</v>
          </cell>
          <cell r="M688">
            <v>2172</v>
          </cell>
          <cell r="N688">
            <v>2172</v>
          </cell>
          <cell r="O688">
            <v>2047</v>
          </cell>
          <cell r="P688">
            <v>2088</v>
          </cell>
          <cell r="Q688">
            <v>2151</v>
          </cell>
        </row>
        <row r="689">
          <cell r="E689" t="str">
            <v>26MONTHLYAWASHINGTON FEDERATION OF STATE EMPLOYEES</v>
          </cell>
          <cell r="F689" t="str">
            <v>26</v>
          </cell>
          <cell r="G689" t="str">
            <v>Monthly</v>
          </cell>
          <cell r="H689" t="str">
            <v>A</v>
          </cell>
          <cell r="I689">
            <v>0</v>
          </cell>
          <cell r="J689" t="str">
            <v>Washington Federation of State Employees</v>
          </cell>
          <cell r="K689">
            <v>2146</v>
          </cell>
          <cell r="L689">
            <v>2146</v>
          </cell>
          <cell r="M689">
            <v>2146</v>
          </cell>
          <cell r="N689">
            <v>2146</v>
          </cell>
          <cell r="O689">
            <v>2023</v>
          </cell>
          <cell r="P689">
            <v>2063</v>
          </cell>
          <cell r="Q689">
            <v>2125</v>
          </cell>
        </row>
        <row r="690">
          <cell r="E690" t="str">
            <v>26MONTHLYAWASHINGTON PUBLIC EMPLOYEES ASSOCIATION</v>
          </cell>
          <cell r="F690" t="str">
            <v>26</v>
          </cell>
          <cell r="G690" t="str">
            <v>Monthly</v>
          </cell>
          <cell r="H690" t="str">
            <v>A</v>
          </cell>
          <cell r="I690">
            <v>0</v>
          </cell>
          <cell r="J690" t="str">
            <v>Washington Public Employees Association</v>
          </cell>
          <cell r="K690">
            <v>2146</v>
          </cell>
          <cell r="L690">
            <v>2146</v>
          </cell>
          <cell r="M690">
            <v>2146</v>
          </cell>
          <cell r="N690">
            <v>2146</v>
          </cell>
          <cell r="O690">
            <v>2023</v>
          </cell>
          <cell r="P690">
            <v>2063</v>
          </cell>
          <cell r="Q690">
            <v>2125</v>
          </cell>
        </row>
        <row r="691">
          <cell r="E691" t="str">
            <v>26MONTHLYBCOALITION</v>
          </cell>
          <cell r="F691" t="str">
            <v>26</v>
          </cell>
          <cell r="G691" t="str">
            <v>Monthly</v>
          </cell>
          <cell r="H691" t="str">
            <v>B</v>
          </cell>
          <cell r="I691">
            <v>0</v>
          </cell>
          <cell r="J691" t="str">
            <v>Coalition</v>
          </cell>
          <cell r="K691">
            <v>2196</v>
          </cell>
          <cell r="L691">
            <v>2196</v>
          </cell>
          <cell r="M691">
            <v>2196</v>
          </cell>
          <cell r="N691">
            <v>2196</v>
          </cell>
          <cell r="O691">
            <v>2071</v>
          </cell>
          <cell r="P691">
            <v>2112</v>
          </cell>
          <cell r="Q691">
            <v>2176</v>
          </cell>
        </row>
        <row r="692">
          <cell r="E692" t="str">
            <v>26MONTHLYBNON-REPRESENTED STATE EMPLOYEES</v>
          </cell>
          <cell r="F692" t="str">
            <v>26</v>
          </cell>
          <cell r="G692" t="str">
            <v>Monthly</v>
          </cell>
          <cell r="H692" t="str">
            <v>B</v>
          </cell>
          <cell r="I692">
            <v>0</v>
          </cell>
          <cell r="J692" t="str">
            <v>Non-Represented State Employees</v>
          </cell>
          <cell r="K692">
            <v>2196</v>
          </cell>
          <cell r="L692">
            <v>2196</v>
          </cell>
          <cell r="M692">
            <v>2196</v>
          </cell>
          <cell r="N692">
            <v>2196</v>
          </cell>
          <cell r="O692">
            <v>2071</v>
          </cell>
          <cell r="P692">
            <v>2112</v>
          </cell>
          <cell r="Q692">
            <v>2176</v>
          </cell>
        </row>
        <row r="693">
          <cell r="E693" t="str">
            <v>26MONTHLYBTEAMSTERS LOCAL UNION NUMBER 117</v>
          </cell>
          <cell r="F693" t="str">
            <v>26</v>
          </cell>
          <cell r="G693" t="str">
            <v>Monthly</v>
          </cell>
          <cell r="H693" t="str">
            <v>B</v>
          </cell>
          <cell r="I693">
            <v>0</v>
          </cell>
          <cell r="J693" t="str">
            <v>Teamsters Local Union Number 117</v>
          </cell>
          <cell r="K693">
            <v>2225</v>
          </cell>
          <cell r="L693">
            <v>2225</v>
          </cell>
          <cell r="M693">
            <v>2225</v>
          </cell>
          <cell r="N693">
            <v>2225</v>
          </cell>
          <cell r="O693">
            <v>2097</v>
          </cell>
          <cell r="P693">
            <v>2139</v>
          </cell>
          <cell r="Q693">
            <v>2204</v>
          </cell>
        </row>
        <row r="694">
          <cell r="E694" t="str">
            <v>26MONTHLYBWASHINGTON FEDERATION OF STATE EMPLOYEES</v>
          </cell>
          <cell r="F694" t="str">
            <v>26</v>
          </cell>
          <cell r="G694" t="str">
            <v>Monthly</v>
          </cell>
          <cell r="H694" t="str">
            <v>B</v>
          </cell>
          <cell r="I694">
            <v>0</v>
          </cell>
          <cell r="J694" t="str">
            <v>Washington Federation of State Employees</v>
          </cell>
          <cell r="K694">
            <v>2196</v>
          </cell>
          <cell r="L694">
            <v>2196</v>
          </cell>
          <cell r="M694">
            <v>2196</v>
          </cell>
          <cell r="N694">
            <v>2196</v>
          </cell>
          <cell r="O694">
            <v>2071</v>
          </cell>
          <cell r="P694">
            <v>2112</v>
          </cell>
          <cell r="Q694">
            <v>2176</v>
          </cell>
        </row>
        <row r="695">
          <cell r="E695" t="str">
            <v>26MONTHLYBWASHINGTON PUBLIC EMPLOYEES ASSOCIATION</v>
          </cell>
          <cell r="F695" t="str">
            <v>26</v>
          </cell>
          <cell r="G695" t="str">
            <v>Monthly</v>
          </cell>
          <cell r="H695" t="str">
            <v>B</v>
          </cell>
          <cell r="I695">
            <v>0</v>
          </cell>
          <cell r="J695" t="str">
            <v>Washington Public Employees Association</v>
          </cell>
          <cell r="K695">
            <v>2196</v>
          </cell>
          <cell r="L695">
            <v>2196</v>
          </cell>
          <cell r="M695">
            <v>2196</v>
          </cell>
          <cell r="N695">
            <v>2196</v>
          </cell>
          <cell r="O695">
            <v>2071</v>
          </cell>
          <cell r="P695">
            <v>2112</v>
          </cell>
          <cell r="Q695">
            <v>2176</v>
          </cell>
        </row>
        <row r="696">
          <cell r="E696" t="str">
            <v>26MONTHLYCCOALITION</v>
          </cell>
          <cell r="F696" t="str">
            <v>26</v>
          </cell>
          <cell r="G696" t="str">
            <v>Monthly</v>
          </cell>
          <cell r="H696" t="str">
            <v>C</v>
          </cell>
          <cell r="I696">
            <v>0</v>
          </cell>
          <cell r="J696" t="str">
            <v>Coalition</v>
          </cell>
          <cell r="K696">
            <v>2241</v>
          </cell>
          <cell r="L696">
            <v>2241</v>
          </cell>
          <cell r="M696">
            <v>2241</v>
          </cell>
          <cell r="N696">
            <v>2241</v>
          </cell>
          <cell r="O696">
            <v>2113</v>
          </cell>
          <cell r="P696">
            <v>2155</v>
          </cell>
          <cell r="Q696">
            <v>2220</v>
          </cell>
        </row>
        <row r="697">
          <cell r="E697" t="str">
            <v>26MONTHLYCNON-REPRESENTED STATE EMPLOYEES</v>
          </cell>
          <cell r="F697" t="str">
            <v>26</v>
          </cell>
          <cell r="G697" t="str">
            <v>Monthly</v>
          </cell>
          <cell r="H697" t="str">
            <v>C</v>
          </cell>
          <cell r="I697">
            <v>0</v>
          </cell>
          <cell r="J697" t="str">
            <v>Non-Represented State Employees</v>
          </cell>
          <cell r="K697">
            <v>2241</v>
          </cell>
          <cell r="L697">
            <v>2241</v>
          </cell>
          <cell r="M697">
            <v>2241</v>
          </cell>
          <cell r="N697">
            <v>2241</v>
          </cell>
          <cell r="O697">
            <v>2113</v>
          </cell>
          <cell r="P697">
            <v>2155</v>
          </cell>
          <cell r="Q697">
            <v>2220</v>
          </cell>
        </row>
        <row r="698">
          <cell r="E698" t="str">
            <v>26MONTHLYCTEAMSTERS LOCAL UNION NUMBER 117</v>
          </cell>
          <cell r="F698" t="str">
            <v>26</v>
          </cell>
          <cell r="G698" t="str">
            <v>Monthly</v>
          </cell>
          <cell r="H698" t="str">
            <v>C</v>
          </cell>
          <cell r="I698">
            <v>0</v>
          </cell>
          <cell r="J698" t="str">
            <v>Teamsters Local Union Number 117</v>
          </cell>
          <cell r="K698">
            <v>2271</v>
          </cell>
          <cell r="L698">
            <v>2271</v>
          </cell>
          <cell r="M698">
            <v>2271</v>
          </cell>
          <cell r="N698">
            <v>2271</v>
          </cell>
          <cell r="O698">
            <v>2141</v>
          </cell>
          <cell r="P698">
            <v>2184</v>
          </cell>
          <cell r="Q698">
            <v>2250</v>
          </cell>
        </row>
        <row r="699">
          <cell r="E699" t="str">
            <v>26MONTHLYCWASHINGTON FEDERATION OF STATE EMPLOYEES</v>
          </cell>
          <cell r="F699" t="str">
            <v>26</v>
          </cell>
          <cell r="G699" t="str">
            <v>Monthly</v>
          </cell>
          <cell r="H699" t="str">
            <v>C</v>
          </cell>
          <cell r="I699">
            <v>0</v>
          </cell>
          <cell r="J699" t="str">
            <v>Washington Federation of State Employees</v>
          </cell>
          <cell r="K699">
            <v>2241</v>
          </cell>
          <cell r="L699">
            <v>2241</v>
          </cell>
          <cell r="M699">
            <v>2241</v>
          </cell>
          <cell r="N699">
            <v>2241</v>
          </cell>
          <cell r="O699">
            <v>2113</v>
          </cell>
          <cell r="P699">
            <v>2155</v>
          </cell>
          <cell r="Q699">
            <v>2220</v>
          </cell>
        </row>
        <row r="700">
          <cell r="E700" t="str">
            <v>26MONTHLYCWASHINGTON PUBLIC EMPLOYEES ASSOCIATION</v>
          </cell>
          <cell r="F700" t="str">
            <v>26</v>
          </cell>
          <cell r="G700" t="str">
            <v>Monthly</v>
          </cell>
          <cell r="H700" t="str">
            <v>C</v>
          </cell>
          <cell r="I700">
            <v>0</v>
          </cell>
          <cell r="J700" t="str">
            <v>Washington Public Employees Association</v>
          </cell>
          <cell r="K700">
            <v>2241</v>
          </cell>
          <cell r="L700">
            <v>2241</v>
          </cell>
          <cell r="M700">
            <v>2241</v>
          </cell>
          <cell r="N700">
            <v>2241</v>
          </cell>
          <cell r="O700">
            <v>2113</v>
          </cell>
          <cell r="P700">
            <v>2155</v>
          </cell>
          <cell r="Q700">
            <v>2220</v>
          </cell>
        </row>
        <row r="701">
          <cell r="E701" t="str">
            <v>26MONTHLYDCOALITION</v>
          </cell>
          <cell r="F701" t="str">
            <v>26</v>
          </cell>
          <cell r="G701" t="str">
            <v>Monthly</v>
          </cell>
          <cell r="H701" t="str">
            <v>D</v>
          </cell>
          <cell r="I701">
            <v>0</v>
          </cell>
          <cell r="J701" t="str">
            <v>Coalition</v>
          </cell>
          <cell r="K701">
            <v>2299</v>
          </cell>
          <cell r="L701">
            <v>2299</v>
          </cell>
          <cell r="M701">
            <v>2299</v>
          </cell>
          <cell r="N701">
            <v>2299</v>
          </cell>
          <cell r="O701">
            <v>2168</v>
          </cell>
          <cell r="P701">
            <v>2211</v>
          </cell>
          <cell r="Q701">
            <v>2278</v>
          </cell>
        </row>
        <row r="702">
          <cell r="E702" t="str">
            <v>26MONTHLYDNON-REPRESENTED STATE EMPLOYEES</v>
          </cell>
          <cell r="F702" t="str">
            <v>26</v>
          </cell>
          <cell r="G702" t="str">
            <v>Monthly</v>
          </cell>
          <cell r="H702" t="str">
            <v>D</v>
          </cell>
          <cell r="I702">
            <v>0</v>
          </cell>
          <cell r="J702" t="str">
            <v>Non-Represented State Employees</v>
          </cell>
          <cell r="K702">
            <v>2299</v>
          </cell>
          <cell r="L702">
            <v>2299</v>
          </cell>
          <cell r="M702">
            <v>2299</v>
          </cell>
          <cell r="N702">
            <v>2299</v>
          </cell>
          <cell r="O702">
            <v>2168</v>
          </cell>
          <cell r="P702">
            <v>2211</v>
          </cell>
          <cell r="Q702">
            <v>2278</v>
          </cell>
        </row>
        <row r="703">
          <cell r="E703" t="str">
            <v>26MONTHLYDTEAMSTERS LOCAL UNION NUMBER 117</v>
          </cell>
          <cell r="F703" t="str">
            <v>26</v>
          </cell>
          <cell r="G703" t="str">
            <v>Monthly</v>
          </cell>
          <cell r="H703" t="str">
            <v>D</v>
          </cell>
          <cell r="I703">
            <v>0</v>
          </cell>
          <cell r="J703" t="str">
            <v>Teamsters Local Union Number 117</v>
          </cell>
          <cell r="K703">
            <v>2330</v>
          </cell>
          <cell r="L703">
            <v>2330</v>
          </cell>
          <cell r="M703">
            <v>2330</v>
          </cell>
          <cell r="N703">
            <v>2330</v>
          </cell>
          <cell r="O703">
            <v>2196</v>
          </cell>
          <cell r="P703">
            <v>2240</v>
          </cell>
          <cell r="Q703">
            <v>2308</v>
          </cell>
        </row>
        <row r="704">
          <cell r="E704" t="str">
            <v>26MONTHLYDWASHINGTON FEDERATION OF STATE EMPLOYEES</v>
          </cell>
          <cell r="F704" t="str">
            <v>26</v>
          </cell>
          <cell r="G704" t="str">
            <v>Monthly</v>
          </cell>
          <cell r="H704" t="str">
            <v>D</v>
          </cell>
          <cell r="I704">
            <v>0</v>
          </cell>
          <cell r="J704" t="str">
            <v>Washington Federation of State Employees</v>
          </cell>
          <cell r="K704">
            <v>2299</v>
          </cell>
          <cell r="L704">
            <v>2299</v>
          </cell>
          <cell r="M704">
            <v>2299</v>
          </cell>
          <cell r="N704">
            <v>2299</v>
          </cell>
          <cell r="O704">
            <v>2168</v>
          </cell>
          <cell r="P704">
            <v>2211</v>
          </cell>
          <cell r="Q704">
            <v>2278</v>
          </cell>
        </row>
        <row r="705">
          <cell r="E705" t="str">
            <v>26MONTHLYDWASHINGTON PUBLIC EMPLOYEES ASSOCIATION</v>
          </cell>
          <cell r="F705" t="str">
            <v>26</v>
          </cell>
          <cell r="G705" t="str">
            <v>Monthly</v>
          </cell>
          <cell r="H705" t="str">
            <v>D</v>
          </cell>
          <cell r="I705">
            <v>0</v>
          </cell>
          <cell r="J705" t="str">
            <v>Washington Public Employees Association</v>
          </cell>
          <cell r="K705">
            <v>2299</v>
          </cell>
          <cell r="L705">
            <v>2299</v>
          </cell>
          <cell r="M705">
            <v>2299</v>
          </cell>
          <cell r="N705">
            <v>2299</v>
          </cell>
          <cell r="O705">
            <v>2168</v>
          </cell>
          <cell r="P705">
            <v>2211</v>
          </cell>
          <cell r="Q705">
            <v>2278</v>
          </cell>
        </row>
        <row r="706">
          <cell r="E706" t="str">
            <v>26MONTHLYECOALITION</v>
          </cell>
          <cell r="F706" t="str">
            <v>26</v>
          </cell>
          <cell r="G706" t="str">
            <v>Monthly</v>
          </cell>
          <cell r="H706" t="str">
            <v>E</v>
          </cell>
          <cell r="I706">
            <v>0</v>
          </cell>
          <cell r="J706" t="str">
            <v>Coalition</v>
          </cell>
          <cell r="K706">
            <v>2349</v>
          </cell>
          <cell r="L706">
            <v>2349</v>
          </cell>
          <cell r="M706">
            <v>2349</v>
          </cell>
          <cell r="N706">
            <v>2349</v>
          </cell>
          <cell r="O706">
            <v>2215</v>
          </cell>
          <cell r="P706">
            <v>2259</v>
          </cell>
          <cell r="Q706">
            <v>2327</v>
          </cell>
        </row>
        <row r="707">
          <cell r="E707" t="str">
            <v>26MONTHLYENON-REPRESENTED STATE EMPLOYEES</v>
          </cell>
          <cell r="F707" t="str">
            <v>26</v>
          </cell>
          <cell r="G707" t="str">
            <v>Monthly</v>
          </cell>
          <cell r="H707" t="str">
            <v>E</v>
          </cell>
          <cell r="I707">
            <v>0</v>
          </cell>
          <cell r="J707" t="str">
            <v>Non-Represented State Employees</v>
          </cell>
          <cell r="K707">
            <v>2349</v>
          </cell>
          <cell r="L707">
            <v>2349</v>
          </cell>
          <cell r="M707">
            <v>2349</v>
          </cell>
          <cell r="N707">
            <v>2349</v>
          </cell>
          <cell r="O707">
            <v>2215</v>
          </cell>
          <cell r="P707">
            <v>2259</v>
          </cell>
          <cell r="Q707">
            <v>2327</v>
          </cell>
        </row>
        <row r="708">
          <cell r="E708" t="str">
            <v>26MONTHLYETEAMSTERS LOCAL UNION NUMBER 117</v>
          </cell>
          <cell r="F708" t="str">
            <v>26</v>
          </cell>
          <cell r="G708" t="str">
            <v>Monthly</v>
          </cell>
          <cell r="H708" t="str">
            <v>E</v>
          </cell>
          <cell r="I708">
            <v>0</v>
          </cell>
          <cell r="J708" t="str">
            <v>Teamsters Local Union Number 117</v>
          </cell>
          <cell r="K708">
            <v>2381</v>
          </cell>
          <cell r="L708">
            <v>2381</v>
          </cell>
          <cell r="M708">
            <v>2381</v>
          </cell>
          <cell r="N708">
            <v>2381</v>
          </cell>
          <cell r="O708">
            <v>2244</v>
          </cell>
          <cell r="P708">
            <v>2289</v>
          </cell>
          <cell r="Q708">
            <v>2358</v>
          </cell>
        </row>
        <row r="709">
          <cell r="E709" t="str">
            <v>26MONTHLYEWASHINGTON FEDERATION OF STATE EMPLOYEES</v>
          </cell>
          <cell r="F709" t="str">
            <v>26</v>
          </cell>
          <cell r="G709" t="str">
            <v>Monthly</v>
          </cell>
          <cell r="H709" t="str">
            <v>E</v>
          </cell>
          <cell r="I709">
            <v>0</v>
          </cell>
          <cell r="J709" t="str">
            <v>Washington Federation of State Employees</v>
          </cell>
          <cell r="K709">
            <v>2349</v>
          </cell>
          <cell r="L709">
            <v>2349</v>
          </cell>
          <cell r="M709">
            <v>2349</v>
          </cell>
          <cell r="N709">
            <v>2349</v>
          </cell>
          <cell r="O709">
            <v>2215</v>
          </cell>
          <cell r="P709">
            <v>2259</v>
          </cell>
          <cell r="Q709">
            <v>2327</v>
          </cell>
        </row>
        <row r="710">
          <cell r="E710" t="str">
            <v>26MONTHLYEWASHINGTON PUBLIC EMPLOYEES ASSOCIATION</v>
          </cell>
          <cell r="F710" t="str">
            <v>26</v>
          </cell>
          <cell r="G710" t="str">
            <v>Monthly</v>
          </cell>
          <cell r="H710" t="str">
            <v>E</v>
          </cell>
          <cell r="I710">
            <v>0</v>
          </cell>
          <cell r="J710" t="str">
            <v>Washington Public Employees Association</v>
          </cell>
          <cell r="K710">
            <v>2349</v>
          </cell>
          <cell r="L710">
            <v>2349</v>
          </cell>
          <cell r="M710">
            <v>2349</v>
          </cell>
          <cell r="N710">
            <v>2349</v>
          </cell>
          <cell r="O710">
            <v>2215</v>
          </cell>
          <cell r="P710">
            <v>2259</v>
          </cell>
          <cell r="Q710">
            <v>2327</v>
          </cell>
        </row>
        <row r="711">
          <cell r="E711" t="str">
            <v>26MONTHLYFCOALITION</v>
          </cell>
          <cell r="F711" t="str">
            <v>26</v>
          </cell>
          <cell r="G711" t="str">
            <v>Monthly</v>
          </cell>
          <cell r="H711" t="str">
            <v>F</v>
          </cell>
          <cell r="I711">
            <v>0</v>
          </cell>
          <cell r="J711" t="str">
            <v>Coalition</v>
          </cell>
          <cell r="K711">
            <v>2403</v>
          </cell>
          <cell r="L711">
            <v>2403</v>
          </cell>
          <cell r="M711">
            <v>2403</v>
          </cell>
          <cell r="N711">
            <v>2403</v>
          </cell>
          <cell r="O711">
            <v>2266</v>
          </cell>
          <cell r="P711">
            <v>2311</v>
          </cell>
          <cell r="Q711">
            <v>2381</v>
          </cell>
        </row>
        <row r="712">
          <cell r="E712" t="str">
            <v>26MONTHLYFNON-REPRESENTED STATE EMPLOYEES</v>
          </cell>
          <cell r="F712" t="str">
            <v>26</v>
          </cell>
          <cell r="G712" t="str">
            <v>Monthly</v>
          </cell>
          <cell r="H712" t="str">
            <v>F</v>
          </cell>
          <cell r="I712">
            <v>0</v>
          </cell>
          <cell r="J712" t="str">
            <v>Non-Represented State Employees</v>
          </cell>
          <cell r="K712">
            <v>2403</v>
          </cell>
          <cell r="L712">
            <v>2403</v>
          </cell>
          <cell r="M712">
            <v>2403</v>
          </cell>
          <cell r="N712">
            <v>2403</v>
          </cell>
          <cell r="O712">
            <v>2266</v>
          </cell>
          <cell r="P712">
            <v>2311</v>
          </cell>
          <cell r="Q712">
            <v>2381</v>
          </cell>
        </row>
        <row r="713">
          <cell r="E713" t="str">
            <v>26MONTHLYFTEAMSTERS LOCAL UNION NUMBER 117</v>
          </cell>
          <cell r="F713" t="str">
            <v>26</v>
          </cell>
          <cell r="G713" t="str">
            <v>Monthly</v>
          </cell>
          <cell r="H713" t="str">
            <v>F</v>
          </cell>
          <cell r="I713">
            <v>0</v>
          </cell>
          <cell r="J713" t="str">
            <v>Teamsters Local Union Number 117</v>
          </cell>
          <cell r="K713">
            <v>2437</v>
          </cell>
          <cell r="L713">
            <v>2437</v>
          </cell>
          <cell r="M713">
            <v>2437</v>
          </cell>
          <cell r="N713">
            <v>2437</v>
          </cell>
          <cell r="O713">
            <v>2297</v>
          </cell>
          <cell r="P713">
            <v>2343</v>
          </cell>
          <cell r="Q713">
            <v>2414</v>
          </cell>
        </row>
        <row r="714">
          <cell r="E714" t="str">
            <v>26MONTHLYFWASHINGTON FEDERATION OF STATE EMPLOYEES</v>
          </cell>
          <cell r="F714" t="str">
            <v>26</v>
          </cell>
          <cell r="G714" t="str">
            <v>Monthly</v>
          </cell>
          <cell r="H714" t="str">
            <v>F</v>
          </cell>
          <cell r="I714">
            <v>0</v>
          </cell>
          <cell r="J714" t="str">
            <v>Washington Federation of State Employees</v>
          </cell>
          <cell r="K714">
            <v>2403</v>
          </cell>
          <cell r="L714">
            <v>2403</v>
          </cell>
          <cell r="M714">
            <v>2403</v>
          </cell>
          <cell r="N714">
            <v>2403</v>
          </cell>
          <cell r="O714">
            <v>2266</v>
          </cell>
          <cell r="P714">
            <v>2311</v>
          </cell>
          <cell r="Q714">
            <v>2381</v>
          </cell>
        </row>
        <row r="715">
          <cell r="E715" t="str">
            <v>26MONTHLYFWASHINGTON PUBLIC EMPLOYEES ASSOCIATION</v>
          </cell>
          <cell r="F715" t="str">
            <v>26</v>
          </cell>
          <cell r="G715" t="str">
            <v>Monthly</v>
          </cell>
          <cell r="H715" t="str">
            <v>F</v>
          </cell>
          <cell r="I715">
            <v>0</v>
          </cell>
          <cell r="J715" t="str">
            <v>Washington Public Employees Association</v>
          </cell>
          <cell r="K715">
            <v>2403</v>
          </cell>
          <cell r="L715">
            <v>2403</v>
          </cell>
          <cell r="M715">
            <v>2403</v>
          </cell>
          <cell r="N715">
            <v>2403</v>
          </cell>
          <cell r="O715">
            <v>2266</v>
          </cell>
          <cell r="P715">
            <v>2311</v>
          </cell>
          <cell r="Q715">
            <v>2381</v>
          </cell>
        </row>
        <row r="716">
          <cell r="E716" t="str">
            <v>26MONTHLYGCOALITION</v>
          </cell>
          <cell r="F716" t="str">
            <v>26</v>
          </cell>
          <cell r="G716" t="str">
            <v>Monthly</v>
          </cell>
          <cell r="H716" t="str">
            <v>G</v>
          </cell>
          <cell r="I716">
            <v>0</v>
          </cell>
          <cell r="J716" t="str">
            <v>Coalition</v>
          </cell>
          <cell r="K716">
            <v>2460</v>
          </cell>
          <cell r="L716">
            <v>2460</v>
          </cell>
          <cell r="M716">
            <v>2460</v>
          </cell>
          <cell r="N716">
            <v>2460</v>
          </cell>
          <cell r="O716">
            <v>2319</v>
          </cell>
          <cell r="P716">
            <v>2365</v>
          </cell>
          <cell r="Q716">
            <v>2436</v>
          </cell>
        </row>
        <row r="717">
          <cell r="E717" t="str">
            <v>26MONTHLYGNON-REPRESENTED STATE EMPLOYEES</v>
          </cell>
          <cell r="F717" t="str">
            <v>26</v>
          </cell>
          <cell r="G717" t="str">
            <v>Monthly</v>
          </cell>
          <cell r="H717" t="str">
            <v>G</v>
          </cell>
          <cell r="I717">
            <v>0</v>
          </cell>
          <cell r="J717" t="str">
            <v>Non-Represented State Employees</v>
          </cell>
          <cell r="K717">
            <v>2460</v>
          </cell>
          <cell r="L717">
            <v>2460</v>
          </cell>
          <cell r="M717">
            <v>2460</v>
          </cell>
          <cell r="N717">
            <v>2460</v>
          </cell>
          <cell r="O717">
            <v>2319</v>
          </cell>
          <cell r="P717">
            <v>2365</v>
          </cell>
          <cell r="Q717">
            <v>2436</v>
          </cell>
        </row>
        <row r="718">
          <cell r="E718" t="str">
            <v>26MONTHLYGTEAMSTERS LOCAL UNION NUMBER 117</v>
          </cell>
          <cell r="F718" t="str">
            <v>26</v>
          </cell>
          <cell r="G718" t="str">
            <v>Monthly</v>
          </cell>
          <cell r="H718" t="str">
            <v>G</v>
          </cell>
          <cell r="I718">
            <v>0</v>
          </cell>
          <cell r="J718" t="str">
            <v>Teamsters Local Union Number 117</v>
          </cell>
          <cell r="K718">
            <v>2493</v>
          </cell>
          <cell r="L718">
            <v>2493</v>
          </cell>
          <cell r="M718">
            <v>2493</v>
          </cell>
          <cell r="N718">
            <v>2493</v>
          </cell>
          <cell r="O718">
            <v>2350</v>
          </cell>
          <cell r="P718">
            <v>2397</v>
          </cell>
          <cell r="Q718">
            <v>2469</v>
          </cell>
        </row>
        <row r="719">
          <cell r="E719" t="str">
            <v>26MONTHLYGWASHINGTON FEDERATION OF STATE EMPLOYEES</v>
          </cell>
          <cell r="F719" t="str">
            <v>26</v>
          </cell>
          <cell r="G719" t="str">
            <v>Monthly</v>
          </cell>
          <cell r="H719" t="str">
            <v>G</v>
          </cell>
          <cell r="I719">
            <v>0</v>
          </cell>
          <cell r="J719" t="str">
            <v>Washington Federation of State Employees</v>
          </cell>
          <cell r="K719">
            <v>2460</v>
          </cell>
          <cell r="L719">
            <v>2460</v>
          </cell>
          <cell r="M719">
            <v>2460</v>
          </cell>
          <cell r="N719">
            <v>2460</v>
          </cell>
          <cell r="O719">
            <v>2319</v>
          </cell>
          <cell r="P719">
            <v>2365</v>
          </cell>
          <cell r="Q719">
            <v>2436</v>
          </cell>
        </row>
        <row r="720">
          <cell r="E720" t="str">
            <v>26MONTHLYGWASHINGTON PUBLIC EMPLOYEES ASSOCIATION</v>
          </cell>
          <cell r="F720" t="str">
            <v>26</v>
          </cell>
          <cell r="G720" t="str">
            <v>Monthly</v>
          </cell>
          <cell r="H720" t="str">
            <v>G</v>
          </cell>
          <cell r="I720">
            <v>0</v>
          </cell>
          <cell r="J720" t="str">
            <v>Washington Public Employees Association</v>
          </cell>
          <cell r="K720">
            <v>2460</v>
          </cell>
          <cell r="L720">
            <v>2460</v>
          </cell>
          <cell r="M720">
            <v>2460</v>
          </cell>
          <cell r="N720">
            <v>2460</v>
          </cell>
          <cell r="O720">
            <v>2319</v>
          </cell>
          <cell r="P720">
            <v>2365</v>
          </cell>
          <cell r="Q720">
            <v>2436</v>
          </cell>
        </row>
        <row r="721">
          <cell r="E721" t="str">
            <v>26MONTHLYHCOALITION</v>
          </cell>
          <cell r="F721" t="str">
            <v>26</v>
          </cell>
          <cell r="G721" t="str">
            <v>Monthly</v>
          </cell>
          <cell r="H721" t="str">
            <v>H</v>
          </cell>
          <cell r="I721">
            <v>0</v>
          </cell>
          <cell r="J721" t="str">
            <v>Coalition</v>
          </cell>
          <cell r="K721">
            <v>2521</v>
          </cell>
          <cell r="L721">
            <v>2521</v>
          </cell>
          <cell r="M721">
            <v>2521</v>
          </cell>
          <cell r="N721">
            <v>2521</v>
          </cell>
          <cell r="O721">
            <v>2376</v>
          </cell>
          <cell r="P721">
            <v>2424</v>
          </cell>
          <cell r="Q721">
            <v>2497</v>
          </cell>
        </row>
        <row r="722">
          <cell r="E722" t="str">
            <v>26MONTHLYHNON-REPRESENTED STATE EMPLOYEES</v>
          </cell>
          <cell r="F722" t="str">
            <v>26</v>
          </cell>
          <cell r="G722" t="str">
            <v>Monthly</v>
          </cell>
          <cell r="H722" t="str">
            <v>H</v>
          </cell>
          <cell r="I722">
            <v>0</v>
          </cell>
          <cell r="J722" t="str">
            <v>Non-Represented State Employees</v>
          </cell>
          <cell r="K722">
            <v>2521</v>
          </cell>
          <cell r="L722">
            <v>2521</v>
          </cell>
          <cell r="M722">
            <v>2521</v>
          </cell>
          <cell r="N722">
            <v>2521</v>
          </cell>
          <cell r="O722">
            <v>2376</v>
          </cell>
          <cell r="P722">
            <v>2424</v>
          </cell>
          <cell r="Q722">
            <v>2497</v>
          </cell>
        </row>
        <row r="723">
          <cell r="E723" t="str">
            <v>26MONTHLYHTEAMSTERS LOCAL UNION NUMBER 117</v>
          </cell>
          <cell r="F723" t="str">
            <v>26</v>
          </cell>
          <cell r="G723" t="str">
            <v>Monthly</v>
          </cell>
          <cell r="H723" t="str">
            <v>H</v>
          </cell>
          <cell r="I723">
            <v>0</v>
          </cell>
          <cell r="J723" t="str">
            <v>Teamsters Local Union Number 117</v>
          </cell>
          <cell r="K723">
            <v>2553</v>
          </cell>
          <cell r="L723">
            <v>2553</v>
          </cell>
          <cell r="M723">
            <v>2553</v>
          </cell>
          <cell r="N723">
            <v>2553</v>
          </cell>
          <cell r="O723">
            <v>2407</v>
          </cell>
          <cell r="P723">
            <v>2455</v>
          </cell>
          <cell r="Q723">
            <v>2529</v>
          </cell>
        </row>
        <row r="724">
          <cell r="E724" t="str">
            <v>26MONTHLYHWASHINGTON FEDERATION OF STATE EMPLOYEES</v>
          </cell>
          <cell r="F724" t="str">
            <v>26</v>
          </cell>
          <cell r="G724" t="str">
            <v>Monthly</v>
          </cell>
          <cell r="H724" t="str">
            <v>H</v>
          </cell>
          <cell r="I724">
            <v>0</v>
          </cell>
          <cell r="J724" t="str">
            <v>Washington Federation of State Employees</v>
          </cell>
          <cell r="K724">
            <v>2521</v>
          </cell>
          <cell r="L724">
            <v>2521</v>
          </cell>
          <cell r="M724">
            <v>2521</v>
          </cell>
          <cell r="N724">
            <v>2521</v>
          </cell>
          <cell r="O724">
            <v>2376</v>
          </cell>
          <cell r="P724">
            <v>2424</v>
          </cell>
          <cell r="Q724">
            <v>2497</v>
          </cell>
        </row>
        <row r="725">
          <cell r="E725" t="str">
            <v>26MONTHLYHWASHINGTON PUBLIC EMPLOYEES ASSOCIATION</v>
          </cell>
          <cell r="F725" t="str">
            <v>26</v>
          </cell>
          <cell r="G725" t="str">
            <v>Monthly</v>
          </cell>
          <cell r="H725" t="str">
            <v>H</v>
          </cell>
          <cell r="I725">
            <v>0</v>
          </cell>
          <cell r="J725" t="str">
            <v>Washington Public Employees Association</v>
          </cell>
          <cell r="K725">
            <v>2521</v>
          </cell>
          <cell r="L725">
            <v>2521</v>
          </cell>
          <cell r="M725">
            <v>2521</v>
          </cell>
          <cell r="N725">
            <v>2521</v>
          </cell>
          <cell r="O725">
            <v>2376</v>
          </cell>
          <cell r="P725">
            <v>2424</v>
          </cell>
          <cell r="Q725">
            <v>2497</v>
          </cell>
        </row>
        <row r="726">
          <cell r="E726" t="str">
            <v>26MONTHLYICOALITION</v>
          </cell>
          <cell r="F726" t="str">
            <v>26</v>
          </cell>
          <cell r="G726" t="str">
            <v>Monthly</v>
          </cell>
          <cell r="H726" t="str">
            <v>I</v>
          </cell>
          <cell r="I726">
            <v>0</v>
          </cell>
          <cell r="J726" t="str">
            <v>Coalition</v>
          </cell>
          <cell r="K726">
            <v>2578</v>
          </cell>
          <cell r="L726">
            <v>2578</v>
          </cell>
          <cell r="M726">
            <v>2578</v>
          </cell>
          <cell r="N726">
            <v>2578</v>
          </cell>
          <cell r="O726">
            <v>2430</v>
          </cell>
          <cell r="P726">
            <v>2479</v>
          </cell>
          <cell r="Q726">
            <v>2554</v>
          </cell>
        </row>
        <row r="727">
          <cell r="E727" t="str">
            <v>26MONTHLYINON-REPRESENTED STATE EMPLOYEES</v>
          </cell>
          <cell r="F727" t="str">
            <v>26</v>
          </cell>
          <cell r="G727" t="str">
            <v>Monthly</v>
          </cell>
          <cell r="H727" t="str">
            <v>I</v>
          </cell>
          <cell r="I727">
            <v>0</v>
          </cell>
          <cell r="J727" t="str">
            <v>Non-Represented State Employees</v>
          </cell>
          <cell r="K727">
            <v>2578</v>
          </cell>
          <cell r="L727">
            <v>2578</v>
          </cell>
          <cell r="M727">
            <v>2578</v>
          </cell>
          <cell r="N727">
            <v>2578</v>
          </cell>
          <cell r="O727">
            <v>2430</v>
          </cell>
          <cell r="P727">
            <v>2479</v>
          </cell>
          <cell r="Q727">
            <v>2554</v>
          </cell>
        </row>
        <row r="728">
          <cell r="E728" t="str">
            <v>26MONTHLYITEAMSTERS LOCAL UNION NUMBER 117</v>
          </cell>
          <cell r="F728" t="str">
            <v>26</v>
          </cell>
          <cell r="G728" t="str">
            <v>Monthly</v>
          </cell>
          <cell r="H728" t="str">
            <v>I</v>
          </cell>
          <cell r="I728">
            <v>0</v>
          </cell>
          <cell r="J728" t="str">
            <v>Teamsters Local Union Number 117</v>
          </cell>
          <cell r="K728">
            <v>2610</v>
          </cell>
          <cell r="L728">
            <v>2610</v>
          </cell>
          <cell r="M728">
            <v>2610</v>
          </cell>
          <cell r="N728">
            <v>2610</v>
          </cell>
          <cell r="O728">
            <v>2461</v>
          </cell>
          <cell r="P728">
            <v>2510</v>
          </cell>
          <cell r="Q728">
            <v>2586</v>
          </cell>
        </row>
        <row r="729">
          <cell r="E729" t="str">
            <v>26MONTHLYIWASHINGTON FEDERATION OF STATE EMPLOYEES</v>
          </cell>
          <cell r="F729" t="str">
            <v>26</v>
          </cell>
          <cell r="G729" t="str">
            <v>Monthly</v>
          </cell>
          <cell r="H729" t="str">
            <v>I</v>
          </cell>
          <cell r="I729">
            <v>0</v>
          </cell>
          <cell r="J729" t="str">
            <v>Washington Federation of State Employees</v>
          </cell>
          <cell r="K729">
            <v>2578</v>
          </cell>
          <cell r="L729">
            <v>2578</v>
          </cell>
          <cell r="M729">
            <v>2578</v>
          </cell>
          <cell r="N729">
            <v>2578</v>
          </cell>
          <cell r="O729">
            <v>2430</v>
          </cell>
          <cell r="P729">
            <v>2479</v>
          </cell>
          <cell r="Q729">
            <v>2554</v>
          </cell>
        </row>
        <row r="730">
          <cell r="E730" t="str">
            <v>26MONTHLYIWASHINGTON PUBLIC EMPLOYEES ASSOCIATION</v>
          </cell>
          <cell r="F730" t="str">
            <v>26</v>
          </cell>
          <cell r="G730" t="str">
            <v>Monthly</v>
          </cell>
          <cell r="H730" t="str">
            <v>I</v>
          </cell>
          <cell r="I730">
            <v>0</v>
          </cell>
          <cell r="J730" t="str">
            <v>Washington Public Employees Association</v>
          </cell>
          <cell r="K730">
            <v>2578</v>
          </cell>
          <cell r="L730">
            <v>2578</v>
          </cell>
          <cell r="M730">
            <v>2578</v>
          </cell>
          <cell r="N730">
            <v>2578</v>
          </cell>
          <cell r="O730">
            <v>2430</v>
          </cell>
          <cell r="P730">
            <v>2479</v>
          </cell>
          <cell r="Q730">
            <v>2554</v>
          </cell>
        </row>
        <row r="731">
          <cell r="E731" t="str">
            <v>26MONTHLYJCOALITION</v>
          </cell>
          <cell r="F731" t="str">
            <v>26</v>
          </cell>
          <cell r="G731" t="str">
            <v>Monthly</v>
          </cell>
          <cell r="H731" t="str">
            <v>J</v>
          </cell>
          <cell r="I731">
            <v>0</v>
          </cell>
          <cell r="J731" t="str">
            <v>Coalition</v>
          </cell>
          <cell r="K731">
            <v>2636</v>
          </cell>
          <cell r="L731">
            <v>2636</v>
          </cell>
          <cell r="M731">
            <v>2636</v>
          </cell>
          <cell r="N731">
            <v>2636</v>
          </cell>
          <cell r="O731">
            <v>2485</v>
          </cell>
          <cell r="P731">
            <v>2535</v>
          </cell>
          <cell r="Q731">
            <v>2612</v>
          </cell>
        </row>
        <row r="732">
          <cell r="E732" t="str">
            <v>26MONTHLYJNON-REPRESENTED STATE EMPLOYEES</v>
          </cell>
          <cell r="F732" t="str">
            <v>26</v>
          </cell>
          <cell r="G732" t="str">
            <v>Monthly</v>
          </cell>
          <cell r="H732" t="str">
            <v>J</v>
          </cell>
          <cell r="I732">
            <v>0</v>
          </cell>
          <cell r="J732" t="str">
            <v>Non-Represented State Employees</v>
          </cell>
          <cell r="K732">
            <v>2636</v>
          </cell>
          <cell r="L732">
            <v>2636</v>
          </cell>
          <cell r="M732">
            <v>2636</v>
          </cell>
          <cell r="N732">
            <v>2636</v>
          </cell>
          <cell r="O732">
            <v>2485</v>
          </cell>
          <cell r="P732">
            <v>2535</v>
          </cell>
          <cell r="Q732">
            <v>2612</v>
          </cell>
        </row>
        <row r="733">
          <cell r="E733" t="str">
            <v>26MONTHLYJTEAMSTERS LOCAL UNION NUMBER 117</v>
          </cell>
          <cell r="F733" t="str">
            <v>26</v>
          </cell>
          <cell r="G733" t="str">
            <v>Monthly</v>
          </cell>
          <cell r="H733" t="str">
            <v>J</v>
          </cell>
          <cell r="I733">
            <v>0</v>
          </cell>
          <cell r="J733" t="str">
            <v>Teamsters Local Union Number 117</v>
          </cell>
          <cell r="K733">
            <v>2671</v>
          </cell>
          <cell r="L733">
            <v>2671</v>
          </cell>
          <cell r="M733">
            <v>2671</v>
          </cell>
          <cell r="N733">
            <v>2671</v>
          </cell>
          <cell r="O733">
            <v>2518</v>
          </cell>
          <cell r="P733">
            <v>2568</v>
          </cell>
          <cell r="Q733">
            <v>2646</v>
          </cell>
        </row>
        <row r="734">
          <cell r="E734" t="str">
            <v>26MONTHLYJWASHINGTON FEDERATION OF STATE EMPLOYEES</v>
          </cell>
          <cell r="F734" t="str">
            <v>26</v>
          </cell>
          <cell r="G734" t="str">
            <v>Monthly</v>
          </cell>
          <cell r="H734" t="str">
            <v>J</v>
          </cell>
          <cell r="I734">
            <v>0</v>
          </cell>
          <cell r="J734" t="str">
            <v>Washington Federation of State Employees</v>
          </cell>
          <cell r="K734">
            <v>2636</v>
          </cell>
          <cell r="L734">
            <v>2636</v>
          </cell>
          <cell r="M734">
            <v>2636</v>
          </cell>
          <cell r="N734">
            <v>2636</v>
          </cell>
          <cell r="O734">
            <v>2485</v>
          </cell>
          <cell r="P734">
            <v>2535</v>
          </cell>
          <cell r="Q734">
            <v>2612</v>
          </cell>
        </row>
        <row r="735">
          <cell r="E735" t="str">
            <v>26MONTHLYJWASHINGTON PUBLIC EMPLOYEES ASSOCIATION</v>
          </cell>
          <cell r="F735" t="str">
            <v>26</v>
          </cell>
          <cell r="G735" t="str">
            <v>Monthly</v>
          </cell>
          <cell r="H735" t="str">
            <v>J</v>
          </cell>
          <cell r="I735">
            <v>0</v>
          </cell>
          <cell r="J735" t="str">
            <v>Washington Public Employees Association</v>
          </cell>
          <cell r="K735">
            <v>2636</v>
          </cell>
          <cell r="L735">
            <v>2636</v>
          </cell>
          <cell r="M735">
            <v>2636</v>
          </cell>
          <cell r="N735">
            <v>2636</v>
          </cell>
          <cell r="O735">
            <v>2485</v>
          </cell>
          <cell r="P735">
            <v>2535</v>
          </cell>
          <cell r="Q735">
            <v>2612</v>
          </cell>
        </row>
        <row r="736">
          <cell r="E736" t="str">
            <v>26MONTHLYKCOALITION</v>
          </cell>
          <cell r="F736" t="str">
            <v>26</v>
          </cell>
          <cell r="G736" t="str">
            <v>Monthly</v>
          </cell>
          <cell r="H736" t="str">
            <v>K</v>
          </cell>
          <cell r="I736">
            <v>0</v>
          </cell>
          <cell r="J736" t="str">
            <v>Coalition</v>
          </cell>
          <cell r="K736">
            <v>2699</v>
          </cell>
          <cell r="L736">
            <v>2699</v>
          </cell>
          <cell r="M736">
            <v>2699</v>
          </cell>
          <cell r="N736">
            <v>2699</v>
          </cell>
          <cell r="O736">
            <v>2544</v>
          </cell>
          <cell r="P736">
            <v>2595</v>
          </cell>
          <cell r="Q736">
            <v>2673</v>
          </cell>
        </row>
        <row r="737">
          <cell r="E737" t="str">
            <v>26MONTHLYKNON-REPRESENTED STATE EMPLOYEES</v>
          </cell>
          <cell r="F737" t="str">
            <v>26</v>
          </cell>
          <cell r="G737" t="str">
            <v>Monthly</v>
          </cell>
          <cell r="H737" t="str">
            <v>K</v>
          </cell>
          <cell r="I737">
            <v>0</v>
          </cell>
          <cell r="J737" t="str">
            <v>Non-Represented State Employees</v>
          </cell>
          <cell r="K737">
            <v>2699</v>
          </cell>
          <cell r="L737">
            <v>2699</v>
          </cell>
          <cell r="M737">
            <v>2699</v>
          </cell>
          <cell r="N737">
            <v>2699</v>
          </cell>
          <cell r="O737">
            <v>2544</v>
          </cell>
          <cell r="P737">
            <v>2595</v>
          </cell>
          <cell r="Q737">
            <v>2673</v>
          </cell>
        </row>
        <row r="738">
          <cell r="E738" t="str">
            <v>26MONTHLYKTEAMSTERS LOCAL UNION NUMBER 117</v>
          </cell>
          <cell r="F738" t="str">
            <v>26</v>
          </cell>
          <cell r="G738" t="str">
            <v>Monthly</v>
          </cell>
          <cell r="H738" t="str">
            <v>K</v>
          </cell>
          <cell r="I738">
            <v>0</v>
          </cell>
          <cell r="J738" t="str">
            <v>Teamsters Local Union Number 117</v>
          </cell>
          <cell r="K738">
            <v>2734</v>
          </cell>
          <cell r="L738">
            <v>2734</v>
          </cell>
          <cell r="M738">
            <v>2734</v>
          </cell>
          <cell r="N738">
            <v>2734</v>
          </cell>
          <cell r="O738">
            <v>2577</v>
          </cell>
          <cell r="P738">
            <v>2629</v>
          </cell>
          <cell r="Q738">
            <v>2708</v>
          </cell>
        </row>
        <row r="739">
          <cell r="E739" t="str">
            <v>26MONTHLYKWASHINGTON FEDERATION OF STATE EMPLOYEES</v>
          </cell>
          <cell r="F739" t="str">
            <v>26</v>
          </cell>
          <cell r="G739" t="str">
            <v>Monthly</v>
          </cell>
          <cell r="H739" t="str">
            <v>K</v>
          </cell>
          <cell r="I739">
            <v>0</v>
          </cell>
          <cell r="J739" t="str">
            <v>Washington Federation of State Employees</v>
          </cell>
          <cell r="K739">
            <v>2699</v>
          </cell>
          <cell r="L739">
            <v>2699</v>
          </cell>
          <cell r="M739">
            <v>2699</v>
          </cell>
          <cell r="N739">
            <v>2699</v>
          </cell>
          <cell r="O739">
            <v>2544</v>
          </cell>
          <cell r="P739">
            <v>2595</v>
          </cell>
          <cell r="Q739">
            <v>2673</v>
          </cell>
        </row>
        <row r="740">
          <cell r="E740" t="str">
            <v>26MONTHLYKWASHINGTON PUBLIC EMPLOYEES ASSOCIATION</v>
          </cell>
          <cell r="F740" t="str">
            <v>26</v>
          </cell>
          <cell r="G740" t="str">
            <v>Monthly</v>
          </cell>
          <cell r="H740" t="str">
            <v>K</v>
          </cell>
          <cell r="I740">
            <v>0</v>
          </cell>
          <cell r="J740" t="str">
            <v>Washington Public Employees Association</v>
          </cell>
          <cell r="K740">
            <v>2699</v>
          </cell>
          <cell r="L740">
            <v>2699</v>
          </cell>
          <cell r="M740">
            <v>2699</v>
          </cell>
          <cell r="N740">
            <v>2699</v>
          </cell>
          <cell r="O740">
            <v>2544</v>
          </cell>
          <cell r="P740">
            <v>2595</v>
          </cell>
          <cell r="Q740">
            <v>2673</v>
          </cell>
        </row>
        <row r="741">
          <cell r="E741" t="str">
            <v>26MONTHLYLCOALITION</v>
          </cell>
          <cell r="F741" t="str">
            <v>26</v>
          </cell>
          <cell r="G741" t="str">
            <v>Monthly</v>
          </cell>
          <cell r="H741" t="str">
            <v>L</v>
          </cell>
          <cell r="I741">
            <v>0</v>
          </cell>
          <cell r="J741" t="str">
            <v>Coalition</v>
          </cell>
          <cell r="K741">
            <v>2760</v>
          </cell>
          <cell r="L741">
            <v>2760</v>
          </cell>
          <cell r="M741">
            <v>2760</v>
          </cell>
          <cell r="N741">
            <v>2760</v>
          </cell>
          <cell r="O741">
            <v>2602</v>
          </cell>
          <cell r="P741">
            <v>2654</v>
          </cell>
          <cell r="Q741">
            <v>2734</v>
          </cell>
        </row>
        <row r="742">
          <cell r="E742" t="str">
            <v>26MONTHLYLNON-REPRESENTED STATE EMPLOYEES</v>
          </cell>
          <cell r="F742" t="str">
            <v>26</v>
          </cell>
          <cell r="G742" t="str">
            <v>Monthly</v>
          </cell>
          <cell r="H742" t="str">
            <v>L</v>
          </cell>
          <cell r="I742">
            <v>0</v>
          </cell>
          <cell r="J742" t="str">
            <v>Non-Represented State Employees</v>
          </cell>
          <cell r="K742">
            <v>2760</v>
          </cell>
          <cell r="L742">
            <v>2760</v>
          </cell>
          <cell r="M742">
            <v>2760</v>
          </cell>
          <cell r="N742">
            <v>2760</v>
          </cell>
          <cell r="O742">
            <v>2602</v>
          </cell>
          <cell r="P742">
            <v>2654</v>
          </cell>
          <cell r="Q742">
            <v>2734</v>
          </cell>
        </row>
        <row r="743">
          <cell r="E743" t="str">
            <v>26MONTHLYLTEAMSTERS LOCAL UNION NUMBER 117</v>
          </cell>
          <cell r="F743" t="str">
            <v>26</v>
          </cell>
          <cell r="G743" t="str">
            <v>Monthly</v>
          </cell>
          <cell r="H743" t="str">
            <v>L</v>
          </cell>
          <cell r="I743">
            <v>0</v>
          </cell>
          <cell r="J743" t="str">
            <v>Teamsters Local Union Number 117</v>
          </cell>
          <cell r="K743">
            <v>2796</v>
          </cell>
          <cell r="L743">
            <v>2796</v>
          </cell>
          <cell r="M743">
            <v>2796</v>
          </cell>
          <cell r="N743">
            <v>2796</v>
          </cell>
          <cell r="O743">
            <v>2635</v>
          </cell>
          <cell r="P743">
            <v>2688</v>
          </cell>
          <cell r="Q743">
            <v>2769</v>
          </cell>
        </row>
        <row r="744">
          <cell r="E744" t="str">
            <v>26MONTHLYLWASHINGTON FEDERATION OF STATE EMPLOYEES</v>
          </cell>
          <cell r="F744" t="str">
            <v>26</v>
          </cell>
          <cell r="G744" t="str">
            <v>Monthly</v>
          </cell>
          <cell r="H744" t="str">
            <v>L</v>
          </cell>
          <cell r="I744">
            <v>0</v>
          </cell>
          <cell r="J744" t="str">
            <v>Washington Federation of State Employees</v>
          </cell>
          <cell r="K744">
            <v>2760</v>
          </cell>
          <cell r="L744">
            <v>2760</v>
          </cell>
          <cell r="M744">
            <v>2760</v>
          </cell>
          <cell r="N744">
            <v>2760</v>
          </cell>
          <cell r="O744">
            <v>2602</v>
          </cell>
          <cell r="P744">
            <v>2654</v>
          </cell>
          <cell r="Q744">
            <v>2734</v>
          </cell>
        </row>
        <row r="745">
          <cell r="E745" t="str">
            <v>26MONTHLYLWASHINGTON PUBLIC EMPLOYEES ASSOCIATION</v>
          </cell>
          <cell r="F745" t="str">
            <v>26</v>
          </cell>
          <cell r="G745" t="str">
            <v>Monthly</v>
          </cell>
          <cell r="H745" t="str">
            <v>L</v>
          </cell>
          <cell r="I745">
            <v>0</v>
          </cell>
          <cell r="J745" t="str">
            <v>Washington Public Employees Association</v>
          </cell>
          <cell r="K745">
            <v>2760</v>
          </cell>
          <cell r="L745">
            <v>2760</v>
          </cell>
          <cell r="M745">
            <v>2760</v>
          </cell>
          <cell r="N745">
            <v>2760</v>
          </cell>
          <cell r="O745">
            <v>2602</v>
          </cell>
          <cell r="P745">
            <v>2654</v>
          </cell>
          <cell r="Q745">
            <v>2734</v>
          </cell>
        </row>
        <row r="746">
          <cell r="E746" t="str">
            <v>26MONTHLYMCOALITION</v>
          </cell>
          <cell r="F746" t="str">
            <v>26</v>
          </cell>
          <cell r="G746" t="str">
            <v>Monthly</v>
          </cell>
          <cell r="H746" t="str">
            <v>M</v>
          </cell>
          <cell r="I746">
            <v>0</v>
          </cell>
          <cell r="J746" t="str">
            <v>Coalition</v>
          </cell>
          <cell r="K746">
            <v>2827</v>
          </cell>
          <cell r="L746">
            <v>2827</v>
          </cell>
          <cell r="M746">
            <v>2827</v>
          </cell>
          <cell r="N746">
            <v>2827</v>
          </cell>
          <cell r="O746">
            <v>2665</v>
          </cell>
          <cell r="P746">
            <v>2718</v>
          </cell>
          <cell r="Q746">
            <v>2800</v>
          </cell>
        </row>
        <row r="747">
          <cell r="E747" t="str">
            <v>26MONTHLYMNON-REPRESENTED STATE EMPLOYEES</v>
          </cell>
          <cell r="F747" t="str">
            <v>26</v>
          </cell>
          <cell r="G747" t="str">
            <v>Monthly</v>
          </cell>
          <cell r="H747" t="str">
            <v>M</v>
          </cell>
          <cell r="I747">
            <v>0</v>
          </cell>
          <cell r="J747" t="str">
            <v>Non-Represented State Employees</v>
          </cell>
          <cell r="K747">
            <v>2827</v>
          </cell>
          <cell r="L747">
            <v>2827</v>
          </cell>
          <cell r="M747">
            <v>2827</v>
          </cell>
          <cell r="N747">
            <v>2827</v>
          </cell>
          <cell r="O747">
            <v>2665</v>
          </cell>
          <cell r="P747">
            <v>2718</v>
          </cell>
          <cell r="Q747">
            <v>2800</v>
          </cell>
        </row>
        <row r="748">
          <cell r="E748" t="str">
            <v>26MONTHLYMTEAMSTERS LOCAL UNION NUMBER 117</v>
          </cell>
          <cell r="F748" t="str">
            <v>26</v>
          </cell>
          <cell r="G748" t="str">
            <v>Monthly</v>
          </cell>
          <cell r="H748" t="str">
            <v>M</v>
          </cell>
          <cell r="I748">
            <v>0</v>
          </cell>
          <cell r="J748" t="str">
            <v>Teamsters Local Union Number 117</v>
          </cell>
          <cell r="K748">
            <v>2863</v>
          </cell>
          <cell r="L748">
            <v>2863</v>
          </cell>
          <cell r="M748">
            <v>2863</v>
          </cell>
          <cell r="N748">
            <v>2863</v>
          </cell>
          <cell r="O748">
            <v>2699</v>
          </cell>
          <cell r="P748">
            <v>2753</v>
          </cell>
          <cell r="Q748">
            <v>2836</v>
          </cell>
        </row>
        <row r="749">
          <cell r="E749" t="str">
            <v>26MONTHLYMWASHINGTON FEDERATION OF STATE EMPLOYEES</v>
          </cell>
          <cell r="F749" t="str">
            <v>26</v>
          </cell>
          <cell r="G749" t="str">
            <v>Monthly</v>
          </cell>
          <cell r="H749" t="str">
            <v>M</v>
          </cell>
          <cell r="I749">
            <v>0</v>
          </cell>
          <cell r="J749" t="str">
            <v>Washington Federation of State Employees</v>
          </cell>
          <cell r="K749">
            <v>2827</v>
          </cell>
          <cell r="L749">
            <v>2827</v>
          </cell>
          <cell r="M749">
            <v>2827</v>
          </cell>
          <cell r="N749">
            <v>2827</v>
          </cell>
          <cell r="O749">
            <v>2665</v>
          </cell>
          <cell r="P749">
            <v>2718</v>
          </cell>
          <cell r="Q749">
            <v>2800</v>
          </cell>
        </row>
        <row r="750">
          <cell r="E750" t="str">
            <v>26MONTHLYMWASHINGTON PUBLIC EMPLOYEES ASSOCIATION</v>
          </cell>
          <cell r="F750" t="str">
            <v>26</v>
          </cell>
          <cell r="G750" t="str">
            <v>Monthly</v>
          </cell>
          <cell r="H750" t="str">
            <v>M</v>
          </cell>
          <cell r="I750">
            <v>0</v>
          </cell>
          <cell r="J750" t="str">
            <v>Washington Public Employees Association</v>
          </cell>
          <cell r="K750">
            <v>2827</v>
          </cell>
          <cell r="L750">
            <v>2827</v>
          </cell>
          <cell r="M750">
            <v>2827</v>
          </cell>
          <cell r="N750">
            <v>2827</v>
          </cell>
          <cell r="O750">
            <v>2665</v>
          </cell>
          <cell r="P750">
            <v>2718</v>
          </cell>
          <cell r="Q750">
            <v>2800</v>
          </cell>
        </row>
        <row r="751">
          <cell r="E751" t="str">
            <v>27EMONTHLYENON-REPRESENTED STATE EMPLOYEES</v>
          </cell>
          <cell r="F751" t="str">
            <v>27E</v>
          </cell>
          <cell r="G751" t="str">
            <v>Monthly</v>
          </cell>
          <cell r="H751" t="str">
            <v>E</v>
          </cell>
          <cell r="I751">
            <v>0</v>
          </cell>
          <cell r="J751" t="str">
            <v>Non-Represented State Employees</v>
          </cell>
          <cell r="K751">
            <v>2403</v>
          </cell>
          <cell r="L751">
            <v>2403</v>
          </cell>
          <cell r="M751">
            <v>2403</v>
          </cell>
          <cell r="N751">
            <v>2403</v>
          </cell>
          <cell r="O751">
            <v>2266</v>
          </cell>
          <cell r="P751">
            <v>2311</v>
          </cell>
          <cell r="Q751">
            <v>2381</v>
          </cell>
        </row>
        <row r="752">
          <cell r="E752" t="str">
            <v>27EMONTHLYFNON-REPRESENTED STATE EMPLOYEES</v>
          </cell>
          <cell r="F752" t="str">
            <v>27E</v>
          </cell>
          <cell r="G752" t="str">
            <v>Monthly</v>
          </cell>
          <cell r="H752" t="str">
            <v>F</v>
          </cell>
          <cell r="I752">
            <v>0</v>
          </cell>
          <cell r="J752" t="str">
            <v>Non-Represented State Employees</v>
          </cell>
          <cell r="K752">
            <v>2460</v>
          </cell>
          <cell r="L752">
            <v>2460</v>
          </cell>
          <cell r="M752">
            <v>2460</v>
          </cell>
          <cell r="N752">
            <v>2460</v>
          </cell>
          <cell r="O752">
            <v>2319</v>
          </cell>
          <cell r="P752">
            <v>2365</v>
          </cell>
          <cell r="Q752">
            <v>2436</v>
          </cell>
        </row>
        <row r="753">
          <cell r="E753" t="str">
            <v>27EMONTHLYGNON-REPRESENTED STATE EMPLOYEES</v>
          </cell>
          <cell r="F753" t="str">
            <v>27E</v>
          </cell>
          <cell r="G753" t="str">
            <v>Monthly</v>
          </cell>
          <cell r="H753" t="str">
            <v>G</v>
          </cell>
          <cell r="I753">
            <v>0</v>
          </cell>
          <cell r="J753" t="str">
            <v>Non-Represented State Employees</v>
          </cell>
          <cell r="K753">
            <v>2521</v>
          </cell>
          <cell r="L753">
            <v>2521</v>
          </cell>
          <cell r="M753">
            <v>2521</v>
          </cell>
          <cell r="N753">
            <v>2521</v>
          </cell>
          <cell r="O753">
            <v>2376</v>
          </cell>
          <cell r="P753">
            <v>2424</v>
          </cell>
          <cell r="Q753">
            <v>2497</v>
          </cell>
        </row>
        <row r="754">
          <cell r="E754" t="str">
            <v>27EMONTHLYHNON-REPRESENTED STATE EMPLOYEES</v>
          </cell>
          <cell r="F754" t="str">
            <v>27E</v>
          </cell>
          <cell r="G754" t="str">
            <v>Monthly</v>
          </cell>
          <cell r="H754" t="str">
            <v>H</v>
          </cell>
          <cell r="I754">
            <v>0</v>
          </cell>
          <cell r="J754" t="str">
            <v>Non-Represented State Employees</v>
          </cell>
          <cell r="K754">
            <v>2578</v>
          </cell>
          <cell r="L754">
            <v>2578</v>
          </cell>
          <cell r="M754">
            <v>2578</v>
          </cell>
          <cell r="N754">
            <v>2578</v>
          </cell>
          <cell r="O754">
            <v>2430</v>
          </cell>
          <cell r="P754">
            <v>2479</v>
          </cell>
          <cell r="Q754">
            <v>2554</v>
          </cell>
        </row>
        <row r="755">
          <cell r="E755" t="str">
            <v>27EMONTHLYINON-REPRESENTED STATE EMPLOYEES</v>
          </cell>
          <cell r="F755" t="str">
            <v>27E</v>
          </cell>
          <cell r="G755" t="str">
            <v>Monthly</v>
          </cell>
          <cell r="H755" t="str">
            <v>I</v>
          </cell>
          <cell r="I755">
            <v>0</v>
          </cell>
          <cell r="J755" t="str">
            <v>Non-Represented State Employees</v>
          </cell>
          <cell r="K755">
            <v>2636</v>
          </cell>
          <cell r="L755">
            <v>2636</v>
          </cell>
          <cell r="M755">
            <v>2636</v>
          </cell>
          <cell r="N755">
            <v>2636</v>
          </cell>
          <cell r="O755">
            <v>2485</v>
          </cell>
          <cell r="P755">
            <v>2535</v>
          </cell>
          <cell r="Q755">
            <v>2612</v>
          </cell>
        </row>
        <row r="756">
          <cell r="E756" t="str">
            <v>27EMONTHLYJNON-REPRESENTED STATE EMPLOYEES</v>
          </cell>
          <cell r="F756" t="str">
            <v>27E</v>
          </cell>
          <cell r="G756" t="str">
            <v>Monthly</v>
          </cell>
          <cell r="H756" t="str">
            <v>J</v>
          </cell>
          <cell r="I756">
            <v>0</v>
          </cell>
          <cell r="J756" t="str">
            <v>Non-Represented State Employees</v>
          </cell>
          <cell r="K756">
            <v>2699</v>
          </cell>
          <cell r="L756">
            <v>2699</v>
          </cell>
          <cell r="M756">
            <v>2699</v>
          </cell>
          <cell r="N756">
            <v>2699</v>
          </cell>
          <cell r="O756">
            <v>2544</v>
          </cell>
          <cell r="P756">
            <v>2595</v>
          </cell>
          <cell r="Q756">
            <v>2673</v>
          </cell>
        </row>
        <row r="757">
          <cell r="E757" t="str">
            <v>27EMONTHLYKNON-REPRESENTED STATE EMPLOYEES</v>
          </cell>
          <cell r="F757" t="str">
            <v>27E</v>
          </cell>
          <cell r="G757" t="str">
            <v>Monthly</v>
          </cell>
          <cell r="H757" t="str">
            <v>K</v>
          </cell>
          <cell r="I757">
            <v>0</v>
          </cell>
          <cell r="J757" t="str">
            <v>Non-Represented State Employees</v>
          </cell>
          <cell r="K757">
            <v>2760</v>
          </cell>
          <cell r="L757">
            <v>2760</v>
          </cell>
          <cell r="M757">
            <v>2760</v>
          </cell>
          <cell r="N757">
            <v>2760</v>
          </cell>
          <cell r="O757">
            <v>2602</v>
          </cell>
          <cell r="P757">
            <v>2654</v>
          </cell>
          <cell r="Q757">
            <v>2734</v>
          </cell>
        </row>
        <row r="758">
          <cell r="E758" t="str">
            <v>27EMONTHLYLNON-REPRESENTED STATE EMPLOYEES</v>
          </cell>
          <cell r="F758" t="str">
            <v>27E</v>
          </cell>
          <cell r="G758" t="str">
            <v>Monthly</v>
          </cell>
          <cell r="H758" t="str">
            <v>L</v>
          </cell>
          <cell r="I758">
            <v>0</v>
          </cell>
          <cell r="J758" t="str">
            <v>Non-Represented State Employees</v>
          </cell>
          <cell r="K758">
            <v>2827</v>
          </cell>
          <cell r="L758">
            <v>2827</v>
          </cell>
          <cell r="M758">
            <v>2827</v>
          </cell>
          <cell r="N758">
            <v>2827</v>
          </cell>
          <cell r="O758">
            <v>2665</v>
          </cell>
          <cell r="P758">
            <v>2718</v>
          </cell>
          <cell r="Q758">
            <v>2800</v>
          </cell>
        </row>
        <row r="759">
          <cell r="E759" t="str">
            <v>27EMONTHLYMNON-REPRESENTED STATE EMPLOYEES</v>
          </cell>
          <cell r="F759" t="str">
            <v>27E</v>
          </cell>
          <cell r="G759" t="str">
            <v>Monthly</v>
          </cell>
          <cell r="H759" t="str">
            <v>M</v>
          </cell>
          <cell r="I759">
            <v>0</v>
          </cell>
          <cell r="J759" t="str">
            <v>Non-Represented State Employees</v>
          </cell>
          <cell r="K759">
            <v>2889</v>
          </cell>
          <cell r="L759">
            <v>2889</v>
          </cell>
          <cell r="M759">
            <v>2889</v>
          </cell>
          <cell r="N759">
            <v>2889</v>
          </cell>
          <cell r="O759">
            <v>2724</v>
          </cell>
          <cell r="P759">
            <v>2778</v>
          </cell>
          <cell r="Q759">
            <v>2862</v>
          </cell>
        </row>
        <row r="760">
          <cell r="E760" t="str">
            <v>27GMONTHLYGNON-REPRESENTED STATE EMPLOYEES</v>
          </cell>
          <cell r="F760" t="str">
            <v>27G</v>
          </cell>
          <cell r="G760" t="str">
            <v>Monthly</v>
          </cell>
          <cell r="H760" t="str">
            <v>G</v>
          </cell>
          <cell r="I760">
            <v>0</v>
          </cell>
          <cell r="J760" t="str">
            <v>Non-Represented State Employees</v>
          </cell>
          <cell r="K760">
            <v>2521</v>
          </cell>
          <cell r="L760">
            <v>2521</v>
          </cell>
          <cell r="M760">
            <v>2521</v>
          </cell>
          <cell r="N760">
            <v>2521</v>
          </cell>
          <cell r="O760">
            <v>2376</v>
          </cell>
          <cell r="P760">
            <v>2424</v>
          </cell>
          <cell r="Q760">
            <v>2497</v>
          </cell>
        </row>
        <row r="761">
          <cell r="E761" t="str">
            <v>27GMONTHLYGWASHINGTON FEDERATION OF STATE EMPLOYEES</v>
          </cell>
          <cell r="F761" t="str">
            <v>27G</v>
          </cell>
          <cell r="G761" t="str">
            <v>Monthly</v>
          </cell>
          <cell r="H761" t="str">
            <v>G</v>
          </cell>
          <cell r="I761">
            <v>0</v>
          </cell>
          <cell r="J761" t="str">
            <v>Washington Federation of State Employees</v>
          </cell>
          <cell r="K761">
            <v>2521</v>
          </cell>
          <cell r="L761">
            <v>2521</v>
          </cell>
          <cell r="M761">
            <v>2521</v>
          </cell>
          <cell r="N761">
            <v>2521</v>
          </cell>
          <cell r="O761">
            <v>2376</v>
          </cell>
          <cell r="P761">
            <v>2424</v>
          </cell>
          <cell r="Q761">
            <v>2497</v>
          </cell>
        </row>
        <row r="762">
          <cell r="E762" t="str">
            <v>27GMONTHLYHNON-REPRESENTED STATE EMPLOYEES</v>
          </cell>
          <cell r="F762" t="str">
            <v>27G</v>
          </cell>
          <cell r="G762" t="str">
            <v>Monthly</v>
          </cell>
          <cell r="H762" t="str">
            <v>H</v>
          </cell>
          <cell r="I762">
            <v>0</v>
          </cell>
          <cell r="J762" t="str">
            <v>Non-Represented State Employees</v>
          </cell>
          <cell r="K762">
            <v>2578</v>
          </cell>
          <cell r="L762">
            <v>2578</v>
          </cell>
          <cell r="M762">
            <v>2578</v>
          </cell>
          <cell r="N762">
            <v>2578</v>
          </cell>
          <cell r="O762">
            <v>2430</v>
          </cell>
          <cell r="P762">
            <v>2479</v>
          </cell>
          <cell r="Q762">
            <v>2554</v>
          </cell>
        </row>
        <row r="763">
          <cell r="E763" t="str">
            <v>27GMONTHLYHWASHINGTON FEDERATION OF STATE EMPLOYEES</v>
          </cell>
          <cell r="F763" t="str">
            <v>27G</v>
          </cell>
          <cell r="G763" t="str">
            <v>Monthly</v>
          </cell>
          <cell r="H763" t="str">
            <v>H</v>
          </cell>
          <cell r="I763">
            <v>0</v>
          </cell>
          <cell r="J763" t="str">
            <v>Washington Federation of State Employees</v>
          </cell>
          <cell r="K763">
            <v>2578</v>
          </cell>
          <cell r="L763">
            <v>2578</v>
          </cell>
          <cell r="M763">
            <v>2578</v>
          </cell>
          <cell r="N763">
            <v>2578</v>
          </cell>
          <cell r="O763">
            <v>2430</v>
          </cell>
          <cell r="P763">
            <v>2479</v>
          </cell>
          <cell r="Q763">
            <v>2554</v>
          </cell>
        </row>
        <row r="764">
          <cell r="E764" t="str">
            <v>27GMONTHLYINON-REPRESENTED STATE EMPLOYEES</v>
          </cell>
          <cell r="F764" t="str">
            <v>27G</v>
          </cell>
          <cell r="G764" t="str">
            <v>Monthly</v>
          </cell>
          <cell r="H764" t="str">
            <v>I</v>
          </cell>
          <cell r="I764">
            <v>0</v>
          </cell>
          <cell r="J764" t="str">
            <v>Non-Represented State Employees</v>
          </cell>
          <cell r="K764">
            <v>2636</v>
          </cell>
          <cell r="L764">
            <v>2636</v>
          </cell>
          <cell r="M764">
            <v>2636</v>
          </cell>
          <cell r="N764">
            <v>2636</v>
          </cell>
          <cell r="O764">
            <v>2485</v>
          </cell>
          <cell r="P764">
            <v>2535</v>
          </cell>
          <cell r="Q764">
            <v>2612</v>
          </cell>
        </row>
        <row r="765">
          <cell r="E765" t="str">
            <v>27GMONTHLYIWASHINGTON FEDERATION OF STATE EMPLOYEES</v>
          </cell>
          <cell r="F765" t="str">
            <v>27G</v>
          </cell>
          <cell r="G765" t="str">
            <v>Monthly</v>
          </cell>
          <cell r="H765" t="str">
            <v>I</v>
          </cell>
          <cell r="I765">
            <v>0</v>
          </cell>
          <cell r="J765" t="str">
            <v>Washington Federation of State Employees</v>
          </cell>
          <cell r="K765">
            <v>2636</v>
          </cell>
          <cell r="L765">
            <v>2636</v>
          </cell>
          <cell r="M765">
            <v>2636</v>
          </cell>
          <cell r="N765">
            <v>2636</v>
          </cell>
          <cell r="O765">
            <v>2485</v>
          </cell>
          <cell r="P765">
            <v>2535</v>
          </cell>
          <cell r="Q765">
            <v>2612</v>
          </cell>
        </row>
        <row r="766">
          <cell r="E766" t="str">
            <v>27GMONTHLYJNON-REPRESENTED STATE EMPLOYEES</v>
          </cell>
          <cell r="F766" t="str">
            <v>27G</v>
          </cell>
          <cell r="G766" t="str">
            <v>Monthly</v>
          </cell>
          <cell r="H766" t="str">
            <v>J</v>
          </cell>
          <cell r="I766">
            <v>0</v>
          </cell>
          <cell r="J766" t="str">
            <v>Non-Represented State Employees</v>
          </cell>
          <cell r="K766">
            <v>2699</v>
          </cell>
          <cell r="L766">
            <v>2699</v>
          </cell>
          <cell r="M766">
            <v>2699</v>
          </cell>
          <cell r="N766">
            <v>2699</v>
          </cell>
          <cell r="O766">
            <v>2544</v>
          </cell>
          <cell r="P766">
            <v>2595</v>
          </cell>
          <cell r="Q766">
            <v>2673</v>
          </cell>
        </row>
        <row r="767">
          <cell r="E767" t="str">
            <v>27GMONTHLYJWASHINGTON FEDERATION OF STATE EMPLOYEES</v>
          </cell>
          <cell r="F767" t="str">
            <v>27G</v>
          </cell>
          <cell r="G767" t="str">
            <v>Monthly</v>
          </cell>
          <cell r="H767" t="str">
            <v>J</v>
          </cell>
          <cell r="I767">
            <v>0</v>
          </cell>
          <cell r="J767" t="str">
            <v>Washington Federation of State Employees</v>
          </cell>
          <cell r="K767">
            <v>2699</v>
          </cell>
          <cell r="L767">
            <v>2699</v>
          </cell>
          <cell r="M767">
            <v>2699</v>
          </cell>
          <cell r="N767">
            <v>2699</v>
          </cell>
          <cell r="O767">
            <v>2544</v>
          </cell>
          <cell r="P767">
            <v>2595</v>
          </cell>
          <cell r="Q767">
            <v>2673</v>
          </cell>
        </row>
        <row r="768">
          <cell r="E768" t="str">
            <v>27GMONTHLYKNON-REPRESENTED STATE EMPLOYEES</v>
          </cell>
          <cell r="F768" t="str">
            <v>27G</v>
          </cell>
          <cell r="G768" t="str">
            <v>Monthly</v>
          </cell>
          <cell r="H768" t="str">
            <v>K</v>
          </cell>
          <cell r="I768">
            <v>0</v>
          </cell>
          <cell r="J768" t="str">
            <v>Non-Represented State Employees</v>
          </cell>
          <cell r="K768">
            <v>2760</v>
          </cell>
          <cell r="L768">
            <v>2760</v>
          </cell>
          <cell r="M768">
            <v>2760</v>
          </cell>
          <cell r="N768">
            <v>2760</v>
          </cell>
          <cell r="O768">
            <v>2602</v>
          </cell>
          <cell r="P768">
            <v>2654</v>
          </cell>
          <cell r="Q768">
            <v>2734</v>
          </cell>
        </row>
        <row r="769">
          <cell r="E769" t="str">
            <v>27GMONTHLYKWASHINGTON FEDERATION OF STATE EMPLOYEES</v>
          </cell>
          <cell r="F769" t="str">
            <v>27G</v>
          </cell>
          <cell r="G769" t="str">
            <v>Monthly</v>
          </cell>
          <cell r="H769" t="str">
            <v>K</v>
          </cell>
          <cell r="I769">
            <v>0</v>
          </cell>
          <cell r="J769" t="str">
            <v>Washington Federation of State Employees</v>
          </cell>
          <cell r="K769">
            <v>2760</v>
          </cell>
          <cell r="L769">
            <v>2760</v>
          </cell>
          <cell r="M769">
            <v>2760</v>
          </cell>
          <cell r="N769">
            <v>2760</v>
          </cell>
          <cell r="O769">
            <v>2602</v>
          </cell>
          <cell r="P769">
            <v>2654</v>
          </cell>
          <cell r="Q769">
            <v>2734</v>
          </cell>
        </row>
        <row r="770">
          <cell r="E770" t="str">
            <v>27GMONTHLYLNON-REPRESENTED STATE EMPLOYEES</v>
          </cell>
          <cell r="F770" t="str">
            <v>27G</v>
          </cell>
          <cell r="G770" t="str">
            <v>Monthly</v>
          </cell>
          <cell r="H770" t="str">
            <v>L</v>
          </cell>
          <cell r="I770">
            <v>0</v>
          </cell>
          <cell r="J770" t="str">
            <v>Non-Represented State Employees</v>
          </cell>
          <cell r="K770">
            <v>2827</v>
          </cell>
          <cell r="L770">
            <v>2827</v>
          </cell>
          <cell r="M770">
            <v>2827</v>
          </cell>
          <cell r="N770">
            <v>2827</v>
          </cell>
          <cell r="O770">
            <v>2665</v>
          </cell>
          <cell r="P770">
            <v>2718</v>
          </cell>
          <cell r="Q770">
            <v>2800</v>
          </cell>
        </row>
        <row r="771">
          <cell r="E771" t="str">
            <v>27GMONTHLYLWASHINGTON FEDERATION OF STATE EMPLOYEES</v>
          </cell>
          <cell r="F771" t="str">
            <v>27G</v>
          </cell>
          <cell r="G771" t="str">
            <v>Monthly</v>
          </cell>
          <cell r="H771" t="str">
            <v>L</v>
          </cell>
          <cell r="I771">
            <v>0</v>
          </cell>
          <cell r="J771" t="str">
            <v>Washington Federation of State Employees</v>
          </cell>
          <cell r="K771">
            <v>2827</v>
          </cell>
          <cell r="L771">
            <v>2827</v>
          </cell>
          <cell r="M771">
            <v>2827</v>
          </cell>
          <cell r="N771">
            <v>2827</v>
          </cell>
          <cell r="O771">
            <v>2665</v>
          </cell>
          <cell r="P771">
            <v>2718</v>
          </cell>
          <cell r="Q771">
            <v>2800</v>
          </cell>
        </row>
        <row r="772">
          <cell r="E772" t="str">
            <v>27GMONTHLYMNON-REPRESENTED STATE EMPLOYEES</v>
          </cell>
          <cell r="F772" t="str">
            <v>27G</v>
          </cell>
          <cell r="G772" t="str">
            <v>Monthly</v>
          </cell>
          <cell r="H772" t="str">
            <v>M</v>
          </cell>
          <cell r="I772">
            <v>0</v>
          </cell>
          <cell r="J772" t="str">
            <v>Non-Represented State Employees</v>
          </cell>
          <cell r="K772">
            <v>2889</v>
          </cell>
          <cell r="L772">
            <v>2889</v>
          </cell>
          <cell r="M772">
            <v>2889</v>
          </cell>
          <cell r="N772">
            <v>2889</v>
          </cell>
          <cell r="O772">
            <v>2724</v>
          </cell>
          <cell r="P772">
            <v>2778</v>
          </cell>
          <cell r="Q772">
            <v>2862</v>
          </cell>
        </row>
        <row r="773">
          <cell r="E773" t="str">
            <v>27GMONTHLYMWASHINGTON FEDERATION OF STATE EMPLOYEES</v>
          </cell>
          <cell r="F773" t="str">
            <v>27G</v>
          </cell>
          <cell r="G773" t="str">
            <v>Monthly</v>
          </cell>
          <cell r="H773" t="str">
            <v>M</v>
          </cell>
          <cell r="I773">
            <v>0</v>
          </cell>
          <cell r="J773" t="str">
            <v>Washington Federation of State Employees</v>
          </cell>
          <cell r="K773">
            <v>2889</v>
          </cell>
          <cell r="L773">
            <v>2889</v>
          </cell>
          <cell r="M773">
            <v>2889</v>
          </cell>
          <cell r="N773">
            <v>2889</v>
          </cell>
          <cell r="O773">
            <v>2724</v>
          </cell>
          <cell r="P773">
            <v>2778</v>
          </cell>
          <cell r="Q773">
            <v>2862</v>
          </cell>
        </row>
        <row r="774">
          <cell r="E774" t="str">
            <v>27MONTHLYACOALITION</v>
          </cell>
          <cell r="F774" t="str">
            <v>27</v>
          </cell>
          <cell r="G774" t="str">
            <v>Monthly</v>
          </cell>
          <cell r="H774" t="str">
            <v>A</v>
          </cell>
          <cell r="I774">
            <v>0</v>
          </cell>
          <cell r="J774" t="str">
            <v>Coalition</v>
          </cell>
          <cell r="K774">
            <v>2196</v>
          </cell>
          <cell r="L774">
            <v>2196</v>
          </cell>
          <cell r="M774">
            <v>2196</v>
          </cell>
          <cell r="N774">
            <v>2196</v>
          </cell>
          <cell r="O774">
            <v>2071</v>
          </cell>
          <cell r="P774">
            <v>2112</v>
          </cell>
          <cell r="Q774">
            <v>2176</v>
          </cell>
        </row>
        <row r="775">
          <cell r="E775" t="str">
            <v>27MONTHLYANON-REPRESENTED STATE EMPLOYEES</v>
          </cell>
          <cell r="F775" t="str">
            <v>27</v>
          </cell>
          <cell r="G775" t="str">
            <v>Monthly</v>
          </cell>
          <cell r="H775" t="str">
            <v>A</v>
          </cell>
          <cell r="I775">
            <v>0</v>
          </cell>
          <cell r="J775" t="str">
            <v>Non-Represented State Employees</v>
          </cell>
          <cell r="K775">
            <v>2196</v>
          </cell>
          <cell r="L775">
            <v>2196</v>
          </cell>
          <cell r="M775">
            <v>2196</v>
          </cell>
          <cell r="N775">
            <v>2196</v>
          </cell>
          <cell r="O775">
            <v>2071</v>
          </cell>
          <cell r="P775">
            <v>2112</v>
          </cell>
          <cell r="Q775">
            <v>2176</v>
          </cell>
        </row>
        <row r="776">
          <cell r="E776" t="str">
            <v>27MONTHLYATEAMSTERS LOCAL UNION NUMBER 117</v>
          </cell>
          <cell r="F776" t="str">
            <v>27</v>
          </cell>
          <cell r="G776" t="str">
            <v>Monthly</v>
          </cell>
          <cell r="H776" t="str">
            <v>A</v>
          </cell>
          <cell r="I776">
            <v>0</v>
          </cell>
          <cell r="J776" t="str">
            <v>Teamsters Local Union Number 117</v>
          </cell>
          <cell r="K776">
            <v>2225</v>
          </cell>
          <cell r="L776">
            <v>2225</v>
          </cell>
          <cell r="M776">
            <v>2225</v>
          </cell>
          <cell r="N776">
            <v>2225</v>
          </cell>
          <cell r="O776">
            <v>2097</v>
          </cell>
          <cell r="P776">
            <v>2139</v>
          </cell>
          <cell r="Q776">
            <v>2204</v>
          </cell>
        </row>
        <row r="777">
          <cell r="E777" t="str">
            <v>27MONTHLYAWASHINGTON FEDERATION OF STATE EMPLOYEES</v>
          </cell>
          <cell r="F777" t="str">
            <v>27</v>
          </cell>
          <cell r="G777" t="str">
            <v>Monthly</v>
          </cell>
          <cell r="H777" t="str">
            <v>A</v>
          </cell>
          <cell r="I777">
            <v>0</v>
          </cell>
          <cell r="J777" t="str">
            <v>Washington Federation of State Employees</v>
          </cell>
          <cell r="K777">
            <v>2196</v>
          </cell>
          <cell r="L777">
            <v>2196</v>
          </cell>
          <cell r="M777">
            <v>2196</v>
          </cell>
          <cell r="N777">
            <v>2196</v>
          </cell>
          <cell r="O777">
            <v>2071</v>
          </cell>
          <cell r="P777">
            <v>2112</v>
          </cell>
          <cell r="Q777">
            <v>2176</v>
          </cell>
        </row>
        <row r="778">
          <cell r="E778" t="str">
            <v>27MONTHLYAWASHINGTON PUBLIC EMPLOYEES ASSOCIATION</v>
          </cell>
          <cell r="F778" t="str">
            <v>27</v>
          </cell>
          <cell r="G778" t="str">
            <v>Monthly</v>
          </cell>
          <cell r="H778" t="str">
            <v>A</v>
          </cell>
          <cell r="I778">
            <v>0</v>
          </cell>
          <cell r="J778" t="str">
            <v>Washington Public Employees Association</v>
          </cell>
          <cell r="K778">
            <v>2196</v>
          </cell>
          <cell r="L778">
            <v>2196</v>
          </cell>
          <cell r="M778">
            <v>2196</v>
          </cell>
          <cell r="N778">
            <v>2196</v>
          </cell>
          <cell r="O778">
            <v>2071</v>
          </cell>
          <cell r="P778">
            <v>2112</v>
          </cell>
          <cell r="Q778">
            <v>2176</v>
          </cell>
        </row>
        <row r="779">
          <cell r="E779" t="str">
            <v>27MONTHLYBCOALITION</v>
          </cell>
          <cell r="F779" t="str">
            <v>27</v>
          </cell>
          <cell r="G779" t="str">
            <v>Monthly</v>
          </cell>
          <cell r="H779" t="str">
            <v>B</v>
          </cell>
          <cell r="I779">
            <v>0</v>
          </cell>
          <cell r="J779" t="str">
            <v>Coalition</v>
          </cell>
          <cell r="K779">
            <v>2241</v>
          </cell>
          <cell r="L779">
            <v>2241</v>
          </cell>
          <cell r="M779">
            <v>2241</v>
          </cell>
          <cell r="N779">
            <v>2241</v>
          </cell>
          <cell r="O779">
            <v>2113</v>
          </cell>
          <cell r="P779">
            <v>2155</v>
          </cell>
          <cell r="Q779">
            <v>2220</v>
          </cell>
        </row>
        <row r="780">
          <cell r="E780" t="str">
            <v>27MONTHLYBNON-REPRESENTED STATE EMPLOYEES</v>
          </cell>
          <cell r="F780" t="str">
            <v>27</v>
          </cell>
          <cell r="G780" t="str">
            <v>Monthly</v>
          </cell>
          <cell r="H780" t="str">
            <v>B</v>
          </cell>
          <cell r="I780">
            <v>0</v>
          </cell>
          <cell r="J780" t="str">
            <v>Non-Represented State Employees</v>
          </cell>
          <cell r="K780">
            <v>2241</v>
          </cell>
          <cell r="L780">
            <v>2241</v>
          </cell>
          <cell r="M780">
            <v>2241</v>
          </cell>
          <cell r="N780">
            <v>2241</v>
          </cell>
          <cell r="O780">
            <v>2113</v>
          </cell>
          <cell r="P780">
            <v>2155</v>
          </cell>
          <cell r="Q780">
            <v>2220</v>
          </cell>
        </row>
        <row r="781">
          <cell r="E781" t="str">
            <v>27MONTHLYBTEAMSTERS LOCAL UNION NUMBER 117</v>
          </cell>
          <cell r="F781" t="str">
            <v>27</v>
          </cell>
          <cell r="G781" t="str">
            <v>Monthly</v>
          </cell>
          <cell r="H781" t="str">
            <v>B</v>
          </cell>
          <cell r="I781">
            <v>0</v>
          </cell>
          <cell r="J781" t="str">
            <v>Teamsters Local Union Number 117</v>
          </cell>
          <cell r="K781">
            <v>2271</v>
          </cell>
          <cell r="L781">
            <v>2271</v>
          </cell>
          <cell r="M781">
            <v>2271</v>
          </cell>
          <cell r="N781">
            <v>2271</v>
          </cell>
          <cell r="O781">
            <v>2141</v>
          </cell>
          <cell r="P781">
            <v>2184</v>
          </cell>
          <cell r="Q781">
            <v>2250</v>
          </cell>
        </row>
        <row r="782">
          <cell r="E782" t="str">
            <v>27MONTHLYBWASHINGTON FEDERATION OF STATE EMPLOYEES</v>
          </cell>
          <cell r="F782" t="str">
            <v>27</v>
          </cell>
          <cell r="G782" t="str">
            <v>Monthly</v>
          </cell>
          <cell r="H782" t="str">
            <v>B</v>
          </cell>
          <cell r="I782">
            <v>0</v>
          </cell>
          <cell r="J782" t="str">
            <v>Washington Federation of State Employees</v>
          </cell>
          <cell r="K782">
            <v>2241</v>
          </cell>
          <cell r="L782">
            <v>2241</v>
          </cell>
          <cell r="M782">
            <v>2241</v>
          </cell>
          <cell r="N782">
            <v>2241</v>
          </cell>
          <cell r="O782">
            <v>2113</v>
          </cell>
          <cell r="P782">
            <v>2155</v>
          </cell>
          <cell r="Q782">
            <v>2220</v>
          </cell>
        </row>
        <row r="783">
          <cell r="E783" t="str">
            <v>27MONTHLYBWASHINGTON PUBLIC EMPLOYEES ASSOCIATION</v>
          </cell>
          <cell r="F783" t="str">
            <v>27</v>
          </cell>
          <cell r="G783" t="str">
            <v>Monthly</v>
          </cell>
          <cell r="H783" t="str">
            <v>B</v>
          </cell>
          <cell r="I783">
            <v>0</v>
          </cell>
          <cell r="J783" t="str">
            <v>Washington Public Employees Association</v>
          </cell>
          <cell r="K783">
            <v>2241</v>
          </cell>
          <cell r="L783">
            <v>2241</v>
          </cell>
          <cell r="M783">
            <v>2241</v>
          </cell>
          <cell r="N783">
            <v>2241</v>
          </cell>
          <cell r="O783">
            <v>2113</v>
          </cell>
          <cell r="P783">
            <v>2155</v>
          </cell>
          <cell r="Q783">
            <v>2220</v>
          </cell>
        </row>
        <row r="784">
          <cell r="E784" t="str">
            <v>27MONTHLYCCOALITION</v>
          </cell>
          <cell r="F784" t="str">
            <v>27</v>
          </cell>
          <cell r="G784" t="str">
            <v>Monthly</v>
          </cell>
          <cell r="H784" t="str">
            <v>C</v>
          </cell>
          <cell r="I784">
            <v>0</v>
          </cell>
          <cell r="J784" t="str">
            <v>Coalition</v>
          </cell>
          <cell r="K784">
            <v>2299</v>
          </cell>
          <cell r="L784">
            <v>2299</v>
          </cell>
          <cell r="M784">
            <v>2299</v>
          </cell>
          <cell r="N784">
            <v>2299</v>
          </cell>
          <cell r="O784">
            <v>2168</v>
          </cell>
          <cell r="P784">
            <v>2211</v>
          </cell>
          <cell r="Q784">
            <v>2278</v>
          </cell>
        </row>
        <row r="785">
          <cell r="E785" t="str">
            <v>27MONTHLYCNON-REPRESENTED STATE EMPLOYEES</v>
          </cell>
          <cell r="F785" t="str">
            <v>27</v>
          </cell>
          <cell r="G785" t="str">
            <v>Monthly</v>
          </cell>
          <cell r="H785" t="str">
            <v>C</v>
          </cell>
          <cell r="I785">
            <v>0</v>
          </cell>
          <cell r="J785" t="str">
            <v>Non-Represented State Employees</v>
          </cell>
          <cell r="K785">
            <v>2299</v>
          </cell>
          <cell r="L785">
            <v>2299</v>
          </cell>
          <cell r="M785">
            <v>2299</v>
          </cell>
          <cell r="N785">
            <v>2299</v>
          </cell>
          <cell r="O785">
            <v>2168</v>
          </cell>
          <cell r="P785">
            <v>2211</v>
          </cell>
          <cell r="Q785">
            <v>2278</v>
          </cell>
        </row>
        <row r="786">
          <cell r="E786" t="str">
            <v>27MONTHLYCTEAMSTERS LOCAL UNION NUMBER 117</v>
          </cell>
          <cell r="F786" t="str">
            <v>27</v>
          </cell>
          <cell r="G786" t="str">
            <v>Monthly</v>
          </cell>
          <cell r="H786" t="str">
            <v>C</v>
          </cell>
          <cell r="I786">
            <v>0</v>
          </cell>
          <cell r="J786" t="str">
            <v>Teamsters Local Union Number 117</v>
          </cell>
          <cell r="K786">
            <v>2330</v>
          </cell>
          <cell r="L786">
            <v>2330</v>
          </cell>
          <cell r="M786">
            <v>2330</v>
          </cell>
          <cell r="N786">
            <v>2330</v>
          </cell>
          <cell r="O786">
            <v>2196</v>
          </cell>
          <cell r="P786">
            <v>2240</v>
          </cell>
          <cell r="Q786">
            <v>2308</v>
          </cell>
        </row>
        <row r="787">
          <cell r="E787" t="str">
            <v>27MONTHLYCWASHINGTON FEDERATION OF STATE EMPLOYEES</v>
          </cell>
          <cell r="F787" t="str">
            <v>27</v>
          </cell>
          <cell r="G787" t="str">
            <v>Monthly</v>
          </cell>
          <cell r="H787" t="str">
            <v>C</v>
          </cell>
          <cell r="I787">
            <v>0</v>
          </cell>
          <cell r="J787" t="str">
            <v>Washington Federation of State Employees</v>
          </cell>
          <cell r="K787">
            <v>2299</v>
          </cell>
          <cell r="L787">
            <v>2299</v>
          </cell>
          <cell r="M787">
            <v>2299</v>
          </cell>
          <cell r="N787">
            <v>2299</v>
          </cell>
          <cell r="O787">
            <v>2168</v>
          </cell>
          <cell r="P787">
            <v>2211</v>
          </cell>
          <cell r="Q787">
            <v>2278</v>
          </cell>
        </row>
        <row r="788">
          <cell r="E788" t="str">
            <v>27MONTHLYCWASHINGTON PUBLIC EMPLOYEES ASSOCIATION</v>
          </cell>
          <cell r="F788" t="str">
            <v>27</v>
          </cell>
          <cell r="G788" t="str">
            <v>Monthly</v>
          </cell>
          <cell r="H788" t="str">
            <v>C</v>
          </cell>
          <cell r="I788">
            <v>0</v>
          </cell>
          <cell r="J788" t="str">
            <v>Washington Public Employees Association</v>
          </cell>
          <cell r="K788">
            <v>2299</v>
          </cell>
          <cell r="L788">
            <v>2299</v>
          </cell>
          <cell r="M788">
            <v>2299</v>
          </cell>
          <cell r="N788">
            <v>2299</v>
          </cell>
          <cell r="O788">
            <v>2168</v>
          </cell>
          <cell r="P788">
            <v>2211</v>
          </cell>
          <cell r="Q788">
            <v>2278</v>
          </cell>
        </row>
        <row r="789">
          <cell r="E789" t="str">
            <v>27MONTHLYDCOALITION</v>
          </cell>
          <cell r="F789" t="str">
            <v>27</v>
          </cell>
          <cell r="G789" t="str">
            <v>Monthly</v>
          </cell>
          <cell r="H789" t="str">
            <v>D</v>
          </cell>
          <cell r="I789">
            <v>0</v>
          </cell>
          <cell r="J789" t="str">
            <v>Coalition</v>
          </cell>
          <cell r="K789">
            <v>2349</v>
          </cell>
          <cell r="L789">
            <v>2349</v>
          </cell>
          <cell r="M789">
            <v>2349</v>
          </cell>
          <cell r="N789">
            <v>2349</v>
          </cell>
          <cell r="O789">
            <v>2215</v>
          </cell>
          <cell r="P789">
            <v>2259</v>
          </cell>
          <cell r="Q789">
            <v>2327</v>
          </cell>
        </row>
        <row r="790">
          <cell r="E790" t="str">
            <v>27MONTHLYDNON-REPRESENTED STATE EMPLOYEES</v>
          </cell>
          <cell r="F790" t="str">
            <v>27</v>
          </cell>
          <cell r="G790" t="str">
            <v>Monthly</v>
          </cell>
          <cell r="H790" t="str">
            <v>D</v>
          </cell>
          <cell r="I790">
            <v>0</v>
          </cell>
          <cell r="J790" t="str">
            <v>Non-Represented State Employees</v>
          </cell>
          <cell r="K790">
            <v>2349</v>
          </cell>
          <cell r="L790">
            <v>2349</v>
          </cell>
          <cell r="M790">
            <v>2349</v>
          </cell>
          <cell r="N790">
            <v>2349</v>
          </cell>
          <cell r="O790">
            <v>2215</v>
          </cell>
          <cell r="P790">
            <v>2259</v>
          </cell>
          <cell r="Q790">
            <v>2327</v>
          </cell>
        </row>
        <row r="791">
          <cell r="E791" t="str">
            <v>27MONTHLYDTEAMSTERS LOCAL UNION NUMBER 117</v>
          </cell>
          <cell r="F791" t="str">
            <v>27</v>
          </cell>
          <cell r="G791" t="str">
            <v>Monthly</v>
          </cell>
          <cell r="H791" t="str">
            <v>D</v>
          </cell>
          <cell r="I791">
            <v>0</v>
          </cell>
          <cell r="J791" t="str">
            <v>Teamsters Local Union Number 117</v>
          </cell>
          <cell r="K791">
            <v>2381</v>
          </cell>
          <cell r="L791">
            <v>2381</v>
          </cell>
          <cell r="M791">
            <v>2381</v>
          </cell>
          <cell r="N791">
            <v>2381</v>
          </cell>
          <cell r="O791">
            <v>2244</v>
          </cell>
          <cell r="P791">
            <v>2289</v>
          </cell>
          <cell r="Q791">
            <v>2358</v>
          </cell>
        </row>
        <row r="792">
          <cell r="E792" t="str">
            <v>27MONTHLYDWASHINGTON FEDERATION OF STATE EMPLOYEES</v>
          </cell>
          <cell r="F792" t="str">
            <v>27</v>
          </cell>
          <cell r="G792" t="str">
            <v>Monthly</v>
          </cell>
          <cell r="H792" t="str">
            <v>D</v>
          </cell>
          <cell r="I792">
            <v>0</v>
          </cell>
          <cell r="J792" t="str">
            <v>Washington Federation of State Employees</v>
          </cell>
          <cell r="K792">
            <v>2349</v>
          </cell>
          <cell r="L792">
            <v>2349</v>
          </cell>
          <cell r="M792">
            <v>2349</v>
          </cell>
          <cell r="N792">
            <v>2349</v>
          </cell>
          <cell r="O792">
            <v>2215</v>
          </cell>
          <cell r="P792">
            <v>2259</v>
          </cell>
          <cell r="Q792">
            <v>2327</v>
          </cell>
        </row>
        <row r="793">
          <cell r="E793" t="str">
            <v>27MONTHLYDWASHINGTON PUBLIC EMPLOYEES ASSOCIATION</v>
          </cell>
          <cell r="F793" t="str">
            <v>27</v>
          </cell>
          <cell r="G793" t="str">
            <v>Monthly</v>
          </cell>
          <cell r="H793" t="str">
            <v>D</v>
          </cell>
          <cell r="I793">
            <v>0</v>
          </cell>
          <cell r="J793" t="str">
            <v>Washington Public Employees Association</v>
          </cell>
          <cell r="K793">
            <v>2349</v>
          </cell>
          <cell r="L793">
            <v>2349</v>
          </cell>
          <cell r="M793">
            <v>2349</v>
          </cell>
          <cell r="N793">
            <v>2349</v>
          </cell>
          <cell r="O793">
            <v>2215</v>
          </cell>
          <cell r="P793">
            <v>2259</v>
          </cell>
          <cell r="Q793">
            <v>2327</v>
          </cell>
        </row>
        <row r="794">
          <cell r="E794" t="str">
            <v>27MONTHLYECOALITION</v>
          </cell>
          <cell r="F794" t="str">
            <v>27</v>
          </cell>
          <cell r="G794" t="str">
            <v>Monthly</v>
          </cell>
          <cell r="H794" t="str">
            <v>E</v>
          </cell>
          <cell r="I794">
            <v>0</v>
          </cell>
          <cell r="J794" t="str">
            <v>Coalition</v>
          </cell>
          <cell r="K794">
            <v>2403</v>
          </cell>
          <cell r="L794">
            <v>2403</v>
          </cell>
          <cell r="M794">
            <v>2403</v>
          </cell>
          <cell r="N794">
            <v>2403</v>
          </cell>
          <cell r="O794">
            <v>2266</v>
          </cell>
          <cell r="P794">
            <v>2311</v>
          </cell>
          <cell r="Q794">
            <v>2381</v>
          </cell>
        </row>
        <row r="795">
          <cell r="E795" t="str">
            <v>27MONTHLYENON-REPRESENTED STATE EMPLOYEES</v>
          </cell>
          <cell r="F795" t="str">
            <v>27</v>
          </cell>
          <cell r="G795" t="str">
            <v>Monthly</v>
          </cell>
          <cell r="H795" t="str">
            <v>E</v>
          </cell>
          <cell r="I795">
            <v>0</v>
          </cell>
          <cell r="J795" t="str">
            <v>Non-Represented State Employees</v>
          </cell>
          <cell r="K795">
            <v>2403</v>
          </cell>
          <cell r="L795">
            <v>2403</v>
          </cell>
          <cell r="M795">
            <v>2403</v>
          </cell>
          <cell r="N795">
            <v>2403</v>
          </cell>
          <cell r="O795">
            <v>2266</v>
          </cell>
          <cell r="P795">
            <v>2311</v>
          </cell>
          <cell r="Q795">
            <v>2381</v>
          </cell>
        </row>
        <row r="796">
          <cell r="E796" t="str">
            <v>27MONTHLYETEAMSTERS LOCAL UNION NUMBER 117</v>
          </cell>
          <cell r="F796" t="str">
            <v>27</v>
          </cell>
          <cell r="G796" t="str">
            <v>Monthly</v>
          </cell>
          <cell r="H796" t="str">
            <v>E</v>
          </cell>
          <cell r="I796">
            <v>0</v>
          </cell>
          <cell r="J796" t="str">
            <v>Teamsters Local Union Number 117</v>
          </cell>
          <cell r="K796">
            <v>2437</v>
          </cell>
          <cell r="L796">
            <v>2437</v>
          </cell>
          <cell r="M796">
            <v>2437</v>
          </cell>
          <cell r="N796">
            <v>2437</v>
          </cell>
          <cell r="O796">
            <v>2297</v>
          </cell>
          <cell r="P796">
            <v>2343</v>
          </cell>
          <cell r="Q796">
            <v>2414</v>
          </cell>
        </row>
        <row r="797">
          <cell r="E797" t="str">
            <v>27MONTHLYEWASHINGTON FEDERATION OF STATE EMPLOYEES</v>
          </cell>
          <cell r="F797" t="str">
            <v>27</v>
          </cell>
          <cell r="G797" t="str">
            <v>Monthly</v>
          </cell>
          <cell r="H797" t="str">
            <v>E</v>
          </cell>
          <cell r="I797">
            <v>0</v>
          </cell>
          <cell r="J797" t="str">
            <v>Washington Federation of State Employees</v>
          </cell>
          <cell r="K797">
            <v>2403</v>
          </cell>
          <cell r="L797">
            <v>2403</v>
          </cell>
          <cell r="M797">
            <v>2403</v>
          </cell>
          <cell r="N797">
            <v>2403</v>
          </cell>
          <cell r="O797">
            <v>2266</v>
          </cell>
          <cell r="P797">
            <v>2311</v>
          </cell>
          <cell r="Q797">
            <v>2381</v>
          </cell>
        </row>
        <row r="798">
          <cell r="E798" t="str">
            <v>27MONTHLYEWASHINGTON PUBLIC EMPLOYEES ASSOCIATION</v>
          </cell>
          <cell r="F798" t="str">
            <v>27</v>
          </cell>
          <cell r="G798" t="str">
            <v>Monthly</v>
          </cell>
          <cell r="H798" t="str">
            <v>E</v>
          </cell>
          <cell r="I798">
            <v>0</v>
          </cell>
          <cell r="J798" t="str">
            <v>Washington Public Employees Association</v>
          </cell>
          <cell r="K798">
            <v>2403</v>
          </cell>
          <cell r="L798">
            <v>2403</v>
          </cell>
          <cell r="M798">
            <v>2403</v>
          </cell>
          <cell r="N798">
            <v>2403</v>
          </cell>
          <cell r="O798">
            <v>2266</v>
          </cell>
          <cell r="P798">
            <v>2311</v>
          </cell>
          <cell r="Q798">
            <v>2381</v>
          </cell>
        </row>
        <row r="799">
          <cell r="E799" t="str">
            <v>27MONTHLYFCOALITION</v>
          </cell>
          <cell r="F799" t="str">
            <v>27</v>
          </cell>
          <cell r="G799" t="str">
            <v>Monthly</v>
          </cell>
          <cell r="H799" t="str">
            <v>F</v>
          </cell>
          <cell r="I799">
            <v>0</v>
          </cell>
          <cell r="J799" t="str">
            <v>Coalition</v>
          </cell>
          <cell r="K799">
            <v>2460</v>
          </cell>
          <cell r="L799">
            <v>2460</v>
          </cell>
          <cell r="M799">
            <v>2460</v>
          </cell>
          <cell r="N799">
            <v>2460</v>
          </cell>
          <cell r="O799">
            <v>2319</v>
          </cell>
          <cell r="P799">
            <v>2365</v>
          </cell>
          <cell r="Q799">
            <v>2436</v>
          </cell>
        </row>
        <row r="800">
          <cell r="E800" t="str">
            <v>27MONTHLYFNON-REPRESENTED STATE EMPLOYEES</v>
          </cell>
          <cell r="F800" t="str">
            <v>27</v>
          </cell>
          <cell r="G800" t="str">
            <v>Monthly</v>
          </cell>
          <cell r="H800" t="str">
            <v>F</v>
          </cell>
          <cell r="I800">
            <v>0</v>
          </cell>
          <cell r="J800" t="str">
            <v>Non-Represented State Employees</v>
          </cell>
          <cell r="K800">
            <v>2460</v>
          </cell>
          <cell r="L800">
            <v>2460</v>
          </cell>
          <cell r="M800">
            <v>2460</v>
          </cell>
          <cell r="N800">
            <v>2460</v>
          </cell>
          <cell r="O800">
            <v>2319</v>
          </cell>
          <cell r="P800">
            <v>2365</v>
          </cell>
          <cell r="Q800">
            <v>2436</v>
          </cell>
        </row>
        <row r="801">
          <cell r="E801" t="str">
            <v>27MONTHLYFTEAMSTERS LOCAL UNION NUMBER 117</v>
          </cell>
          <cell r="F801" t="str">
            <v>27</v>
          </cell>
          <cell r="G801" t="str">
            <v>Monthly</v>
          </cell>
          <cell r="H801" t="str">
            <v>F</v>
          </cell>
          <cell r="I801">
            <v>0</v>
          </cell>
          <cell r="J801" t="str">
            <v>Teamsters Local Union Number 117</v>
          </cell>
          <cell r="K801">
            <v>2493</v>
          </cell>
          <cell r="L801">
            <v>2493</v>
          </cell>
          <cell r="M801">
            <v>2493</v>
          </cell>
          <cell r="N801">
            <v>2493</v>
          </cell>
          <cell r="O801">
            <v>2350</v>
          </cell>
          <cell r="P801">
            <v>2397</v>
          </cell>
          <cell r="Q801">
            <v>2469</v>
          </cell>
        </row>
        <row r="802">
          <cell r="E802" t="str">
            <v>27MONTHLYFWASHINGTON FEDERATION OF STATE EMPLOYEES</v>
          </cell>
          <cell r="F802" t="str">
            <v>27</v>
          </cell>
          <cell r="G802" t="str">
            <v>Monthly</v>
          </cell>
          <cell r="H802" t="str">
            <v>F</v>
          </cell>
          <cell r="I802">
            <v>0</v>
          </cell>
          <cell r="J802" t="str">
            <v>Washington Federation of State Employees</v>
          </cell>
          <cell r="K802">
            <v>2460</v>
          </cell>
          <cell r="L802">
            <v>2460</v>
          </cell>
          <cell r="M802">
            <v>2460</v>
          </cell>
          <cell r="N802">
            <v>2460</v>
          </cell>
          <cell r="O802">
            <v>2319</v>
          </cell>
          <cell r="P802">
            <v>2365</v>
          </cell>
          <cell r="Q802">
            <v>2436</v>
          </cell>
        </row>
        <row r="803">
          <cell r="E803" t="str">
            <v>27MONTHLYFWASHINGTON PUBLIC EMPLOYEES ASSOCIATION</v>
          </cell>
          <cell r="F803" t="str">
            <v>27</v>
          </cell>
          <cell r="G803" t="str">
            <v>Monthly</v>
          </cell>
          <cell r="H803" t="str">
            <v>F</v>
          </cell>
          <cell r="I803">
            <v>0</v>
          </cell>
          <cell r="J803" t="str">
            <v>Washington Public Employees Association</v>
          </cell>
          <cell r="K803">
            <v>2460</v>
          </cell>
          <cell r="L803">
            <v>2460</v>
          </cell>
          <cell r="M803">
            <v>2460</v>
          </cell>
          <cell r="N803">
            <v>2460</v>
          </cell>
          <cell r="O803">
            <v>2319</v>
          </cell>
          <cell r="P803">
            <v>2365</v>
          </cell>
          <cell r="Q803">
            <v>2436</v>
          </cell>
        </row>
        <row r="804">
          <cell r="E804" t="str">
            <v>27MONTHLYGCOALITION</v>
          </cell>
          <cell r="F804" t="str">
            <v>27</v>
          </cell>
          <cell r="G804" t="str">
            <v>Monthly</v>
          </cell>
          <cell r="H804" t="str">
            <v>G</v>
          </cell>
          <cell r="I804">
            <v>0</v>
          </cell>
          <cell r="J804" t="str">
            <v>Coalition</v>
          </cell>
          <cell r="K804">
            <v>2521</v>
          </cell>
          <cell r="L804">
            <v>2521</v>
          </cell>
          <cell r="M804">
            <v>2521</v>
          </cell>
          <cell r="N804">
            <v>2521</v>
          </cell>
          <cell r="O804">
            <v>2376</v>
          </cell>
          <cell r="P804">
            <v>2424</v>
          </cell>
          <cell r="Q804">
            <v>2497</v>
          </cell>
        </row>
        <row r="805">
          <cell r="E805" t="str">
            <v>27MONTHLYGNON-REPRESENTED STATE EMPLOYEES</v>
          </cell>
          <cell r="F805" t="str">
            <v>27</v>
          </cell>
          <cell r="G805" t="str">
            <v>Monthly</v>
          </cell>
          <cell r="H805" t="str">
            <v>G</v>
          </cell>
          <cell r="I805">
            <v>0</v>
          </cell>
          <cell r="J805" t="str">
            <v>Non-Represented State Employees</v>
          </cell>
          <cell r="K805">
            <v>2521</v>
          </cell>
          <cell r="L805">
            <v>2521</v>
          </cell>
          <cell r="M805">
            <v>2521</v>
          </cell>
          <cell r="N805">
            <v>2521</v>
          </cell>
          <cell r="O805">
            <v>2376</v>
          </cell>
          <cell r="P805">
            <v>2424</v>
          </cell>
          <cell r="Q805">
            <v>2497</v>
          </cell>
        </row>
        <row r="806">
          <cell r="E806" t="str">
            <v>27MONTHLYGTEAMSTERS LOCAL UNION NUMBER 117</v>
          </cell>
          <cell r="F806" t="str">
            <v>27</v>
          </cell>
          <cell r="G806" t="str">
            <v>Monthly</v>
          </cell>
          <cell r="H806" t="str">
            <v>G</v>
          </cell>
          <cell r="I806">
            <v>0</v>
          </cell>
          <cell r="J806" t="str">
            <v>Teamsters Local Union Number 117</v>
          </cell>
          <cell r="K806">
            <v>2553</v>
          </cell>
          <cell r="L806">
            <v>2553</v>
          </cell>
          <cell r="M806">
            <v>2553</v>
          </cell>
          <cell r="N806">
            <v>2553</v>
          </cell>
          <cell r="O806">
            <v>2407</v>
          </cell>
          <cell r="P806">
            <v>2455</v>
          </cell>
          <cell r="Q806">
            <v>2529</v>
          </cell>
        </row>
        <row r="807">
          <cell r="E807" t="str">
            <v>27MONTHLYGWASHINGTON FEDERATION OF STATE EMPLOYEES</v>
          </cell>
          <cell r="F807" t="str">
            <v>27</v>
          </cell>
          <cell r="G807" t="str">
            <v>Monthly</v>
          </cell>
          <cell r="H807" t="str">
            <v>G</v>
          </cell>
          <cell r="I807">
            <v>0</v>
          </cell>
          <cell r="J807" t="str">
            <v>Washington Federation of State Employees</v>
          </cell>
          <cell r="K807">
            <v>2521</v>
          </cell>
          <cell r="L807">
            <v>2521</v>
          </cell>
          <cell r="M807">
            <v>2521</v>
          </cell>
          <cell r="N807">
            <v>2521</v>
          </cell>
          <cell r="O807">
            <v>2376</v>
          </cell>
          <cell r="P807">
            <v>2424</v>
          </cell>
          <cell r="Q807">
            <v>2497</v>
          </cell>
        </row>
        <row r="808">
          <cell r="E808" t="str">
            <v>27MONTHLYGWASHINGTON PUBLIC EMPLOYEES ASSOCIATION</v>
          </cell>
          <cell r="F808" t="str">
            <v>27</v>
          </cell>
          <cell r="G808" t="str">
            <v>Monthly</v>
          </cell>
          <cell r="H808" t="str">
            <v>G</v>
          </cell>
          <cell r="I808">
            <v>0</v>
          </cell>
          <cell r="J808" t="str">
            <v>Washington Public Employees Association</v>
          </cell>
          <cell r="K808">
            <v>2521</v>
          </cell>
          <cell r="L808">
            <v>2521</v>
          </cell>
          <cell r="M808">
            <v>2521</v>
          </cell>
          <cell r="N808">
            <v>2521</v>
          </cell>
          <cell r="O808">
            <v>2376</v>
          </cell>
          <cell r="P808">
            <v>2424</v>
          </cell>
          <cell r="Q808">
            <v>2497</v>
          </cell>
        </row>
        <row r="809">
          <cell r="E809" t="str">
            <v>27MONTHLYHCOALITION</v>
          </cell>
          <cell r="F809" t="str">
            <v>27</v>
          </cell>
          <cell r="G809" t="str">
            <v>Monthly</v>
          </cell>
          <cell r="H809" t="str">
            <v>H</v>
          </cell>
          <cell r="I809">
            <v>0</v>
          </cell>
          <cell r="J809" t="str">
            <v>Coalition</v>
          </cell>
          <cell r="K809">
            <v>2578</v>
          </cell>
          <cell r="L809">
            <v>2578</v>
          </cell>
          <cell r="M809">
            <v>2578</v>
          </cell>
          <cell r="N809">
            <v>2578</v>
          </cell>
          <cell r="O809">
            <v>2430</v>
          </cell>
          <cell r="P809">
            <v>2479</v>
          </cell>
          <cell r="Q809">
            <v>2554</v>
          </cell>
        </row>
        <row r="810">
          <cell r="E810" t="str">
            <v>27MONTHLYHNON-REPRESENTED STATE EMPLOYEES</v>
          </cell>
          <cell r="F810" t="str">
            <v>27</v>
          </cell>
          <cell r="G810" t="str">
            <v>Monthly</v>
          </cell>
          <cell r="H810" t="str">
            <v>H</v>
          </cell>
          <cell r="I810">
            <v>0</v>
          </cell>
          <cell r="J810" t="str">
            <v>Non-Represented State Employees</v>
          </cell>
          <cell r="K810">
            <v>2578</v>
          </cell>
          <cell r="L810">
            <v>2578</v>
          </cell>
          <cell r="M810">
            <v>2578</v>
          </cell>
          <cell r="N810">
            <v>2578</v>
          </cell>
          <cell r="O810">
            <v>2430</v>
          </cell>
          <cell r="P810">
            <v>2479</v>
          </cell>
          <cell r="Q810">
            <v>2554</v>
          </cell>
        </row>
        <row r="811">
          <cell r="E811" t="str">
            <v>27MONTHLYHTEAMSTERS LOCAL UNION NUMBER 117</v>
          </cell>
          <cell r="F811" t="str">
            <v>27</v>
          </cell>
          <cell r="G811" t="str">
            <v>Monthly</v>
          </cell>
          <cell r="H811" t="str">
            <v>H</v>
          </cell>
          <cell r="I811">
            <v>0</v>
          </cell>
          <cell r="J811" t="str">
            <v>Teamsters Local Union Number 117</v>
          </cell>
          <cell r="K811">
            <v>2610</v>
          </cell>
          <cell r="L811">
            <v>2610</v>
          </cell>
          <cell r="M811">
            <v>2610</v>
          </cell>
          <cell r="N811">
            <v>2610</v>
          </cell>
          <cell r="O811">
            <v>2461</v>
          </cell>
          <cell r="P811">
            <v>2510</v>
          </cell>
          <cell r="Q811">
            <v>2586</v>
          </cell>
        </row>
        <row r="812">
          <cell r="E812" t="str">
            <v>27MONTHLYHWASHINGTON FEDERATION OF STATE EMPLOYEES</v>
          </cell>
          <cell r="F812" t="str">
            <v>27</v>
          </cell>
          <cell r="G812" t="str">
            <v>Monthly</v>
          </cell>
          <cell r="H812" t="str">
            <v>H</v>
          </cell>
          <cell r="I812">
            <v>0</v>
          </cell>
          <cell r="J812" t="str">
            <v>Washington Federation of State Employees</v>
          </cell>
          <cell r="K812">
            <v>2578</v>
          </cell>
          <cell r="L812">
            <v>2578</v>
          </cell>
          <cell r="M812">
            <v>2578</v>
          </cell>
          <cell r="N812">
            <v>2578</v>
          </cell>
          <cell r="O812">
            <v>2430</v>
          </cell>
          <cell r="P812">
            <v>2479</v>
          </cell>
          <cell r="Q812">
            <v>2554</v>
          </cell>
        </row>
        <row r="813">
          <cell r="E813" t="str">
            <v>27MONTHLYHWASHINGTON PUBLIC EMPLOYEES ASSOCIATION</v>
          </cell>
          <cell r="F813" t="str">
            <v>27</v>
          </cell>
          <cell r="G813" t="str">
            <v>Monthly</v>
          </cell>
          <cell r="H813" t="str">
            <v>H</v>
          </cell>
          <cell r="I813">
            <v>0</v>
          </cell>
          <cell r="J813" t="str">
            <v>Washington Public Employees Association</v>
          </cell>
          <cell r="K813">
            <v>2578</v>
          </cell>
          <cell r="L813">
            <v>2578</v>
          </cell>
          <cell r="M813">
            <v>2578</v>
          </cell>
          <cell r="N813">
            <v>2578</v>
          </cell>
          <cell r="O813">
            <v>2430</v>
          </cell>
          <cell r="P813">
            <v>2479</v>
          </cell>
          <cell r="Q813">
            <v>2554</v>
          </cell>
        </row>
        <row r="814">
          <cell r="E814" t="str">
            <v>27MONTHLYICOALITION</v>
          </cell>
          <cell r="F814" t="str">
            <v>27</v>
          </cell>
          <cell r="G814" t="str">
            <v>Monthly</v>
          </cell>
          <cell r="H814" t="str">
            <v>I</v>
          </cell>
          <cell r="I814">
            <v>0</v>
          </cell>
          <cell r="J814" t="str">
            <v>Coalition</v>
          </cell>
          <cell r="K814">
            <v>2636</v>
          </cell>
          <cell r="L814">
            <v>2636</v>
          </cell>
          <cell r="M814">
            <v>2636</v>
          </cell>
          <cell r="N814">
            <v>2636</v>
          </cell>
          <cell r="O814">
            <v>2485</v>
          </cell>
          <cell r="P814">
            <v>2535</v>
          </cell>
          <cell r="Q814">
            <v>2612</v>
          </cell>
        </row>
        <row r="815">
          <cell r="E815" t="str">
            <v>27MONTHLYINON-REPRESENTED STATE EMPLOYEES</v>
          </cell>
          <cell r="F815" t="str">
            <v>27</v>
          </cell>
          <cell r="G815" t="str">
            <v>Monthly</v>
          </cell>
          <cell r="H815" t="str">
            <v>I</v>
          </cell>
          <cell r="I815">
            <v>0</v>
          </cell>
          <cell r="J815" t="str">
            <v>Non-Represented State Employees</v>
          </cell>
          <cell r="K815">
            <v>2636</v>
          </cell>
          <cell r="L815">
            <v>2636</v>
          </cell>
          <cell r="M815">
            <v>2636</v>
          </cell>
          <cell r="N815">
            <v>2636</v>
          </cell>
          <cell r="O815">
            <v>2485</v>
          </cell>
          <cell r="P815">
            <v>2535</v>
          </cell>
          <cell r="Q815">
            <v>2612</v>
          </cell>
        </row>
        <row r="816">
          <cell r="E816" t="str">
            <v>27MONTHLYITEAMSTERS LOCAL UNION NUMBER 117</v>
          </cell>
          <cell r="F816" t="str">
            <v>27</v>
          </cell>
          <cell r="G816" t="str">
            <v>Monthly</v>
          </cell>
          <cell r="H816" t="str">
            <v>I</v>
          </cell>
          <cell r="I816">
            <v>0</v>
          </cell>
          <cell r="J816" t="str">
            <v>Teamsters Local Union Number 117</v>
          </cell>
          <cell r="K816">
            <v>2671</v>
          </cell>
          <cell r="L816">
            <v>2671</v>
          </cell>
          <cell r="M816">
            <v>2671</v>
          </cell>
          <cell r="N816">
            <v>2671</v>
          </cell>
          <cell r="O816">
            <v>2518</v>
          </cell>
          <cell r="P816">
            <v>2568</v>
          </cell>
          <cell r="Q816">
            <v>2646</v>
          </cell>
        </row>
        <row r="817">
          <cell r="E817" t="str">
            <v>27MONTHLYIWASHINGTON FEDERATION OF STATE EMPLOYEES</v>
          </cell>
          <cell r="F817" t="str">
            <v>27</v>
          </cell>
          <cell r="G817" t="str">
            <v>Monthly</v>
          </cell>
          <cell r="H817" t="str">
            <v>I</v>
          </cell>
          <cell r="I817">
            <v>0</v>
          </cell>
          <cell r="J817" t="str">
            <v>Washington Federation of State Employees</v>
          </cell>
          <cell r="K817">
            <v>2636</v>
          </cell>
          <cell r="L817">
            <v>2636</v>
          </cell>
          <cell r="M817">
            <v>2636</v>
          </cell>
          <cell r="N817">
            <v>2636</v>
          </cell>
          <cell r="O817">
            <v>2485</v>
          </cell>
          <cell r="P817">
            <v>2535</v>
          </cell>
          <cell r="Q817">
            <v>2612</v>
          </cell>
        </row>
        <row r="818">
          <cell r="E818" t="str">
            <v>27MONTHLYIWASHINGTON PUBLIC EMPLOYEES ASSOCIATION</v>
          </cell>
          <cell r="F818" t="str">
            <v>27</v>
          </cell>
          <cell r="G818" t="str">
            <v>Monthly</v>
          </cell>
          <cell r="H818" t="str">
            <v>I</v>
          </cell>
          <cell r="I818">
            <v>0</v>
          </cell>
          <cell r="J818" t="str">
            <v>Washington Public Employees Association</v>
          </cell>
          <cell r="K818">
            <v>2636</v>
          </cell>
          <cell r="L818">
            <v>2636</v>
          </cell>
          <cell r="M818">
            <v>2636</v>
          </cell>
          <cell r="N818">
            <v>2636</v>
          </cell>
          <cell r="O818">
            <v>2485</v>
          </cell>
          <cell r="P818">
            <v>2535</v>
          </cell>
          <cell r="Q818">
            <v>2612</v>
          </cell>
        </row>
        <row r="819">
          <cell r="E819" t="str">
            <v>27MONTHLYJCOALITION</v>
          </cell>
          <cell r="F819" t="str">
            <v>27</v>
          </cell>
          <cell r="G819" t="str">
            <v>Monthly</v>
          </cell>
          <cell r="H819" t="str">
            <v>J</v>
          </cell>
          <cell r="I819">
            <v>0</v>
          </cell>
          <cell r="J819" t="str">
            <v>Coalition</v>
          </cell>
          <cell r="K819">
            <v>2699</v>
          </cell>
          <cell r="L819">
            <v>2699</v>
          </cell>
          <cell r="M819">
            <v>2699</v>
          </cell>
          <cell r="N819">
            <v>2699</v>
          </cell>
          <cell r="O819">
            <v>2544</v>
          </cell>
          <cell r="P819">
            <v>2595</v>
          </cell>
          <cell r="Q819">
            <v>2673</v>
          </cell>
        </row>
        <row r="820">
          <cell r="E820" t="str">
            <v>27MONTHLYJNON-REPRESENTED STATE EMPLOYEES</v>
          </cell>
          <cell r="F820" t="str">
            <v>27</v>
          </cell>
          <cell r="G820" t="str">
            <v>Monthly</v>
          </cell>
          <cell r="H820" t="str">
            <v>J</v>
          </cell>
          <cell r="I820">
            <v>0</v>
          </cell>
          <cell r="J820" t="str">
            <v>Non-Represented State Employees</v>
          </cell>
          <cell r="K820">
            <v>2699</v>
          </cell>
          <cell r="L820">
            <v>2699</v>
          </cell>
          <cell r="M820">
            <v>2699</v>
          </cell>
          <cell r="N820">
            <v>2699</v>
          </cell>
          <cell r="O820">
            <v>2544</v>
          </cell>
          <cell r="P820">
            <v>2595</v>
          </cell>
          <cell r="Q820">
            <v>2673</v>
          </cell>
        </row>
        <row r="821">
          <cell r="E821" t="str">
            <v>27MONTHLYJTEAMSTERS LOCAL UNION NUMBER 117</v>
          </cell>
          <cell r="F821" t="str">
            <v>27</v>
          </cell>
          <cell r="G821" t="str">
            <v>Monthly</v>
          </cell>
          <cell r="H821" t="str">
            <v>J</v>
          </cell>
          <cell r="I821">
            <v>0</v>
          </cell>
          <cell r="J821" t="str">
            <v>Teamsters Local Union Number 117</v>
          </cell>
          <cell r="K821">
            <v>2734</v>
          </cell>
          <cell r="L821">
            <v>2734</v>
          </cell>
          <cell r="M821">
            <v>2734</v>
          </cell>
          <cell r="N821">
            <v>2734</v>
          </cell>
          <cell r="O821">
            <v>2577</v>
          </cell>
          <cell r="P821">
            <v>2629</v>
          </cell>
          <cell r="Q821">
            <v>2708</v>
          </cell>
        </row>
        <row r="822">
          <cell r="E822" t="str">
            <v>27MONTHLYJWASHINGTON FEDERATION OF STATE EMPLOYEES</v>
          </cell>
          <cell r="F822" t="str">
            <v>27</v>
          </cell>
          <cell r="G822" t="str">
            <v>Monthly</v>
          </cell>
          <cell r="H822" t="str">
            <v>J</v>
          </cell>
          <cell r="I822">
            <v>0</v>
          </cell>
          <cell r="J822" t="str">
            <v>Washington Federation of State Employees</v>
          </cell>
          <cell r="K822">
            <v>2699</v>
          </cell>
          <cell r="L822">
            <v>2699</v>
          </cell>
          <cell r="M822">
            <v>2699</v>
          </cell>
          <cell r="N822">
            <v>2699</v>
          </cell>
          <cell r="O822">
            <v>2544</v>
          </cell>
          <cell r="P822">
            <v>2595</v>
          </cell>
          <cell r="Q822">
            <v>2673</v>
          </cell>
        </row>
        <row r="823">
          <cell r="E823" t="str">
            <v>27MONTHLYJWASHINGTON PUBLIC EMPLOYEES ASSOCIATION</v>
          </cell>
          <cell r="F823" t="str">
            <v>27</v>
          </cell>
          <cell r="G823" t="str">
            <v>Monthly</v>
          </cell>
          <cell r="H823" t="str">
            <v>J</v>
          </cell>
          <cell r="I823">
            <v>0</v>
          </cell>
          <cell r="J823" t="str">
            <v>Washington Public Employees Association</v>
          </cell>
          <cell r="K823">
            <v>2699</v>
          </cell>
          <cell r="L823">
            <v>2699</v>
          </cell>
          <cell r="M823">
            <v>2699</v>
          </cell>
          <cell r="N823">
            <v>2699</v>
          </cell>
          <cell r="O823">
            <v>2544</v>
          </cell>
          <cell r="P823">
            <v>2595</v>
          </cell>
          <cell r="Q823">
            <v>2673</v>
          </cell>
        </row>
        <row r="824">
          <cell r="E824" t="str">
            <v>27MONTHLYKCOALITION</v>
          </cell>
          <cell r="F824" t="str">
            <v>27</v>
          </cell>
          <cell r="G824" t="str">
            <v>Monthly</v>
          </cell>
          <cell r="H824" t="str">
            <v>K</v>
          </cell>
          <cell r="I824">
            <v>0</v>
          </cell>
          <cell r="J824" t="str">
            <v>Coalition</v>
          </cell>
          <cell r="K824">
            <v>2760</v>
          </cell>
          <cell r="L824">
            <v>2760</v>
          </cell>
          <cell r="M824">
            <v>2760</v>
          </cell>
          <cell r="N824">
            <v>2760</v>
          </cell>
          <cell r="O824">
            <v>2602</v>
          </cell>
          <cell r="P824">
            <v>2654</v>
          </cell>
          <cell r="Q824">
            <v>2734</v>
          </cell>
        </row>
        <row r="825">
          <cell r="E825" t="str">
            <v>27MONTHLYKNON-REPRESENTED STATE EMPLOYEES</v>
          </cell>
          <cell r="F825" t="str">
            <v>27</v>
          </cell>
          <cell r="G825" t="str">
            <v>Monthly</v>
          </cell>
          <cell r="H825" t="str">
            <v>K</v>
          </cell>
          <cell r="I825">
            <v>0</v>
          </cell>
          <cell r="J825" t="str">
            <v>Non-Represented State Employees</v>
          </cell>
          <cell r="K825">
            <v>2760</v>
          </cell>
          <cell r="L825">
            <v>2760</v>
          </cell>
          <cell r="M825">
            <v>2760</v>
          </cell>
          <cell r="N825">
            <v>2760</v>
          </cell>
          <cell r="O825">
            <v>2602</v>
          </cell>
          <cell r="P825">
            <v>2654</v>
          </cell>
          <cell r="Q825">
            <v>2734</v>
          </cell>
        </row>
        <row r="826">
          <cell r="E826" t="str">
            <v>27MONTHLYKTEAMSTERS LOCAL UNION NUMBER 117</v>
          </cell>
          <cell r="F826" t="str">
            <v>27</v>
          </cell>
          <cell r="G826" t="str">
            <v>Monthly</v>
          </cell>
          <cell r="H826" t="str">
            <v>K</v>
          </cell>
          <cell r="I826">
            <v>0</v>
          </cell>
          <cell r="J826" t="str">
            <v>Teamsters Local Union Number 117</v>
          </cell>
          <cell r="K826">
            <v>2796</v>
          </cell>
          <cell r="L826">
            <v>2796</v>
          </cell>
          <cell r="M826">
            <v>2796</v>
          </cell>
          <cell r="N826">
            <v>2796</v>
          </cell>
          <cell r="O826">
            <v>2635</v>
          </cell>
          <cell r="P826">
            <v>2688</v>
          </cell>
          <cell r="Q826">
            <v>2769</v>
          </cell>
        </row>
        <row r="827">
          <cell r="E827" t="str">
            <v>27MONTHLYKWASHINGTON FEDERATION OF STATE EMPLOYEES</v>
          </cell>
          <cell r="F827" t="str">
            <v>27</v>
          </cell>
          <cell r="G827" t="str">
            <v>Monthly</v>
          </cell>
          <cell r="H827" t="str">
            <v>K</v>
          </cell>
          <cell r="I827">
            <v>0</v>
          </cell>
          <cell r="J827" t="str">
            <v>Washington Federation of State Employees</v>
          </cell>
          <cell r="K827">
            <v>2760</v>
          </cell>
          <cell r="L827">
            <v>2760</v>
          </cell>
          <cell r="M827">
            <v>2760</v>
          </cell>
          <cell r="N827">
            <v>2760</v>
          </cell>
          <cell r="O827">
            <v>2602</v>
          </cell>
          <cell r="P827">
            <v>2654</v>
          </cell>
          <cell r="Q827">
            <v>2734</v>
          </cell>
        </row>
        <row r="828">
          <cell r="E828" t="str">
            <v>27MONTHLYKWASHINGTON PUBLIC EMPLOYEES ASSOCIATION</v>
          </cell>
          <cell r="F828" t="str">
            <v>27</v>
          </cell>
          <cell r="G828" t="str">
            <v>Monthly</v>
          </cell>
          <cell r="H828" t="str">
            <v>K</v>
          </cell>
          <cell r="I828">
            <v>0</v>
          </cell>
          <cell r="J828" t="str">
            <v>Washington Public Employees Association</v>
          </cell>
          <cell r="K828">
            <v>2760</v>
          </cell>
          <cell r="L828">
            <v>2760</v>
          </cell>
          <cell r="M828">
            <v>2760</v>
          </cell>
          <cell r="N828">
            <v>2760</v>
          </cell>
          <cell r="O828">
            <v>2602</v>
          </cell>
          <cell r="P828">
            <v>2654</v>
          </cell>
          <cell r="Q828">
            <v>2734</v>
          </cell>
        </row>
        <row r="829">
          <cell r="E829" t="str">
            <v>27MONTHLYLCOALITION</v>
          </cell>
          <cell r="F829" t="str">
            <v>27</v>
          </cell>
          <cell r="G829" t="str">
            <v>Monthly</v>
          </cell>
          <cell r="H829" t="str">
            <v>L</v>
          </cell>
          <cell r="I829">
            <v>0</v>
          </cell>
          <cell r="J829" t="str">
            <v>Coalition</v>
          </cell>
          <cell r="K829">
            <v>2827</v>
          </cell>
          <cell r="L829">
            <v>2827</v>
          </cell>
          <cell r="M829">
            <v>2827</v>
          </cell>
          <cell r="N829">
            <v>2827</v>
          </cell>
          <cell r="O829">
            <v>2665</v>
          </cell>
          <cell r="P829">
            <v>2718</v>
          </cell>
          <cell r="Q829">
            <v>2800</v>
          </cell>
        </row>
        <row r="830">
          <cell r="E830" t="str">
            <v>27MONTHLYLNON-REPRESENTED STATE EMPLOYEES</v>
          </cell>
          <cell r="F830" t="str">
            <v>27</v>
          </cell>
          <cell r="G830" t="str">
            <v>Monthly</v>
          </cell>
          <cell r="H830" t="str">
            <v>L</v>
          </cell>
          <cell r="I830">
            <v>0</v>
          </cell>
          <cell r="J830" t="str">
            <v>Non-Represented State Employees</v>
          </cell>
          <cell r="K830">
            <v>2827</v>
          </cell>
          <cell r="L830">
            <v>2827</v>
          </cell>
          <cell r="M830">
            <v>2827</v>
          </cell>
          <cell r="N830">
            <v>2827</v>
          </cell>
          <cell r="O830">
            <v>2665</v>
          </cell>
          <cell r="P830">
            <v>2718</v>
          </cell>
          <cell r="Q830">
            <v>2800</v>
          </cell>
        </row>
        <row r="831">
          <cell r="E831" t="str">
            <v>27MONTHLYLTEAMSTERS LOCAL UNION NUMBER 117</v>
          </cell>
          <cell r="F831" t="str">
            <v>27</v>
          </cell>
          <cell r="G831" t="str">
            <v>Monthly</v>
          </cell>
          <cell r="H831" t="str">
            <v>L</v>
          </cell>
          <cell r="I831">
            <v>0</v>
          </cell>
          <cell r="J831" t="str">
            <v>Teamsters Local Union Number 117</v>
          </cell>
          <cell r="K831">
            <v>2863</v>
          </cell>
          <cell r="L831">
            <v>2863</v>
          </cell>
          <cell r="M831">
            <v>2863</v>
          </cell>
          <cell r="N831">
            <v>2863</v>
          </cell>
          <cell r="O831">
            <v>2699</v>
          </cell>
          <cell r="P831">
            <v>2753</v>
          </cell>
          <cell r="Q831">
            <v>2836</v>
          </cell>
        </row>
        <row r="832">
          <cell r="E832" t="str">
            <v>27MONTHLYLWASHINGTON FEDERATION OF STATE EMPLOYEES</v>
          </cell>
          <cell r="F832" t="str">
            <v>27</v>
          </cell>
          <cell r="G832" t="str">
            <v>Monthly</v>
          </cell>
          <cell r="H832" t="str">
            <v>L</v>
          </cell>
          <cell r="I832">
            <v>0</v>
          </cell>
          <cell r="J832" t="str">
            <v>Washington Federation of State Employees</v>
          </cell>
          <cell r="K832">
            <v>2827</v>
          </cell>
          <cell r="L832">
            <v>2827</v>
          </cell>
          <cell r="M832">
            <v>2827</v>
          </cell>
          <cell r="N832">
            <v>2827</v>
          </cell>
          <cell r="O832">
            <v>2665</v>
          </cell>
          <cell r="P832">
            <v>2718</v>
          </cell>
          <cell r="Q832">
            <v>2800</v>
          </cell>
        </row>
        <row r="833">
          <cell r="E833" t="str">
            <v>27MONTHLYLWASHINGTON PUBLIC EMPLOYEES ASSOCIATION</v>
          </cell>
          <cell r="F833" t="str">
            <v>27</v>
          </cell>
          <cell r="G833" t="str">
            <v>Monthly</v>
          </cell>
          <cell r="H833" t="str">
            <v>L</v>
          </cell>
          <cell r="I833">
            <v>0</v>
          </cell>
          <cell r="J833" t="str">
            <v>Washington Public Employees Association</v>
          </cell>
          <cell r="K833">
            <v>2827</v>
          </cell>
          <cell r="L833">
            <v>2827</v>
          </cell>
          <cell r="M833">
            <v>2827</v>
          </cell>
          <cell r="N833">
            <v>2827</v>
          </cell>
          <cell r="O833">
            <v>2665</v>
          </cell>
          <cell r="P833">
            <v>2718</v>
          </cell>
          <cell r="Q833">
            <v>2800</v>
          </cell>
        </row>
        <row r="834">
          <cell r="E834" t="str">
            <v>27MONTHLYMCOALITION</v>
          </cell>
          <cell r="F834" t="str">
            <v>27</v>
          </cell>
          <cell r="G834" t="str">
            <v>Monthly</v>
          </cell>
          <cell r="H834" t="str">
            <v>M</v>
          </cell>
          <cell r="I834">
            <v>0</v>
          </cell>
          <cell r="J834" t="str">
            <v>Coalition</v>
          </cell>
          <cell r="K834">
            <v>2889</v>
          </cell>
          <cell r="L834">
            <v>2889</v>
          </cell>
          <cell r="M834">
            <v>2889</v>
          </cell>
          <cell r="N834">
            <v>2889</v>
          </cell>
          <cell r="O834">
            <v>2724</v>
          </cell>
          <cell r="P834">
            <v>2778</v>
          </cell>
          <cell r="Q834">
            <v>2862</v>
          </cell>
        </row>
        <row r="835">
          <cell r="E835" t="str">
            <v>27MONTHLYMNON-REPRESENTED STATE EMPLOYEES</v>
          </cell>
          <cell r="F835" t="str">
            <v>27</v>
          </cell>
          <cell r="G835" t="str">
            <v>Monthly</v>
          </cell>
          <cell r="H835" t="str">
            <v>M</v>
          </cell>
          <cell r="I835">
            <v>0</v>
          </cell>
          <cell r="J835" t="str">
            <v>Non-Represented State Employees</v>
          </cell>
          <cell r="K835">
            <v>2889</v>
          </cell>
          <cell r="L835">
            <v>2889</v>
          </cell>
          <cell r="M835">
            <v>2889</v>
          </cell>
          <cell r="N835">
            <v>2889</v>
          </cell>
          <cell r="O835">
            <v>2724</v>
          </cell>
          <cell r="P835">
            <v>2778</v>
          </cell>
          <cell r="Q835">
            <v>2862</v>
          </cell>
        </row>
        <row r="836">
          <cell r="E836" t="str">
            <v>27MONTHLYMTEAMSTERS LOCAL UNION NUMBER 117</v>
          </cell>
          <cell r="F836" t="str">
            <v>27</v>
          </cell>
          <cell r="G836" t="str">
            <v>Monthly</v>
          </cell>
          <cell r="H836" t="str">
            <v>M</v>
          </cell>
          <cell r="I836">
            <v>0</v>
          </cell>
          <cell r="J836" t="str">
            <v>Teamsters Local Union Number 117</v>
          </cell>
          <cell r="K836">
            <v>2927</v>
          </cell>
          <cell r="L836">
            <v>2927</v>
          </cell>
          <cell r="M836">
            <v>2927</v>
          </cell>
          <cell r="N836">
            <v>2927</v>
          </cell>
          <cell r="O836">
            <v>2759</v>
          </cell>
          <cell r="P836">
            <v>2814</v>
          </cell>
          <cell r="Q836">
            <v>2899</v>
          </cell>
        </row>
        <row r="837">
          <cell r="E837" t="str">
            <v>27MONTHLYMWASHINGTON FEDERATION OF STATE EMPLOYEES</v>
          </cell>
          <cell r="F837" t="str">
            <v>27</v>
          </cell>
          <cell r="G837" t="str">
            <v>Monthly</v>
          </cell>
          <cell r="H837" t="str">
            <v>M</v>
          </cell>
          <cell r="I837">
            <v>0</v>
          </cell>
          <cell r="J837" t="str">
            <v>Washington Federation of State Employees</v>
          </cell>
          <cell r="K837">
            <v>2889</v>
          </cell>
          <cell r="L837">
            <v>2889</v>
          </cell>
          <cell r="M837">
            <v>2889</v>
          </cell>
          <cell r="N837">
            <v>2889</v>
          </cell>
          <cell r="O837">
            <v>2724</v>
          </cell>
          <cell r="P837">
            <v>2778</v>
          </cell>
          <cell r="Q837">
            <v>2862</v>
          </cell>
        </row>
        <row r="838">
          <cell r="E838" t="str">
            <v>27MONTHLYMWASHINGTON PUBLIC EMPLOYEES ASSOCIATION</v>
          </cell>
          <cell r="F838" t="str">
            <v>27</v>
          </cell>
          <cell r="G838" t="str">
            <v>Monthly</v>
          </cell>
          <cell r="H838" t="str">
            <v>M</v>
          </cell>
          <cell r="I838">
            <v>0</v>
          </cell>
          <cell r="J838" t="str">
            <v>Washington Public Employees Association</v>
          </cell>
          <cell r="K838">
            <v>2889</v>
          </cell>
          <cell r="L838">
            <v>2889</v>
          </cell>
          <cell r="M838">
            <v>2889</v>
          </cell>
          <cell r="N838">
            <v>2889</v>
          </cell>
          <cell r="O838">
            <v>2724</v>
          </cell>
          <cell r="P838">
            <v>2778</v>
          </cell>
          <cell r="Q838">
            <v>2862</v>
          </cell>
        </row>
        <row r="839">
          <cell r="E839" t="str">
            <v>28MONTHLYACOALITION</v>
          </cell>
          <cell r="F839" t="str">
            <v>28</v>
          </cell>
          <cell r="G839" t="str">
            <v>Monthly</v>
          </cell>
          <cell r="H839" t="str">
            <v>A</v>
          </cell>
          <cell r="I839">
            <v>0</v>
          </cell>
          <cell r="J839" t="str">
            <v>Coalition</v>
          </cell>
          <cell r="K839">
            <v>2241</v>
          </cell>
          <cell r="L839">
            <v>2241</v>
          </cell>
          <cell r="M839">
            <v>2241</v>
          </cell>
          <cell r="N839">
            <v>2241</v>
          </cell>
          <cell r="O839">
            <v>2113</v>
          </cell>
          <cell r="P839">
            <v>2155</v>
          </cell>
          <cell r="Q839">
            <v>2220</v>
          </cell>
        </row>
        <row r="840">
          <cell r="E840" t="str">
            <v>28MONTHLYANON-REPRESENTED STATE EMPLOYEES</v>
          </cell>
          <cell r="F840" t="str">
            <v>28</v>
          </cell>
          <cell r="G840" t="str">
            <v>Monthly</v>
          </cell>
          <cell r="H840" t="str">
            <v>A</v>
          </cell>
          <cell r="I840">
            <v>0</v>
          </cell>
          <cell r="J840" t="str">
            <v>Non-Represented State Employees</v>
          </cell>
          <cell r="K840">
            <v>2241</v>
          </cell>
          <cell r="L840">
            <v>2241</v>
          </cell>
          <cell r="M840">
            <v>2241</v>
          </cell>
          <cell r="N840">
            <v>2241</v>
          </cell>
          <cell r="O840">
            <v>2113</v>
          </cell>
          <cell r="P840">
            <v>2155</v>
          </cell>
          <cell r="Q840">
            <v>2220</v>
          </cell>
        </row>
        <row r="841">
          <cell r="E841" t="str">
            <v>28MONTHLYATEAMSTERS LOCAL UNION NUMBER 117</v>
          </cell>
          <cell r="F841" t="str">
            <v>28</v>
          </cell>
          <cell r="G841" t="str">
            <v>Monthly</v>
          </cell>
          <cell r="H841" t="str">
            <v>A</v>
          </cell>
          <cell r="I841">
            <v>0</v>
          </cell>
          <cell r="J841" t="str">
            <v>Teamsters Local Union Number 117</v>
          </cell>
          <cell r="K841">
            <v>2271</v>
          </cell>
          <cell r="L841">
            <v>2271</v>
          </cell>
          <cell r="M841">
            <v>2271</v>
          </cell>
          <cell r="N841">
            <v>2271</v>
          </cell>
          <cell r="O841">
            <v>2141</v>
          </cell>
          <cell r="P841">
            <v>2184</v>
          </cell>
          <cell r="Q841">
            <v>2250</v>
          </cell>
        </row>
        <row r="842">
          <cell r="E842" t="str">
            <v>28MONTHLYAWASHINGTON FEDERATION OF STATE EMPLOYEES</v>
          </cell>
          <cell r="F842" t="str">
            <v>28</v>
          </cell>
          <cell r="G842" t="str">
            <v>Monthly</v>
          </cell>
          <cell r="H842" t="str">
            <v>A</v>
          </cell>
          <cell r="I842">
            <v>0</v>
          </cell>
          <cell r="J842" t="str">
            <v>Washington Federation of State Employees</v>
          </cell>
          <cell r="K842">
            <v>2241</v>
          </cell>
          <cell r="L842">
            <v>2241</v>
          </cell>
          <cell r="M842">
            <v>2241</v>
          </cell>
          <cell r="N842">
            <v>2241</v>
          </cell>
          <cell r="O842">
            <v>2113</v>
          </cell>
          <cell r="P842">
            <v>2155</v>
          </cell>
          <cell r="Q842">
            <v>2220</v>
          </cell>
        </row>
        <row r="843">
          <cell r="E843" t="str">
            <v>28MONTHLYAWASHINGTON PUBLIC EMPLOYEES ASSOCIATION</v>
          </cell>
          <cell r="F843" t="str">
            <v>28</v>
          </cell>
          <cell r="G843" t="str">
            <v>Monthly</v>
          </cell>
          <cell r="H843" t="str">
            <v>A</v>
          </cell>
          <cell r="I843">
            <v>0</v>
          </cell>
          <cell r="J843" t="str">
            <v>Washington Public Employees Association</v>
          </cell>
          <cell r="K843">
            <v>2241</v>
          </cell>
          <cell r="L843">
            <v>2241</v>
          </cell>
          <cell r="M843">
            <v>2241</v>
          </cell>
          <cell r="N843">
            <v>2241</v>
          </cell>
          <cell r="O843">
            <v>2113</v>
          </cell>
          <cell r="P843">
            <v>2155</v>
          </cell>
          <cell r="Q843">
            <v>2220</v>
          </cell>
        </row>
        <row r="844">
          <cell r="E844" t="str">
            <v>28MONTHLYBCOALITION</v>
          </cell>
          <cell r="F844" t="str">
            <v>28</v>
          </cell>
          <cell r="G844" t="str">
            <v>Monthly</v>
          </cell>
          <cell r="H844" t="str">
            <v>B</v>
          </cell>
          <cell r="I844">
            <v>0</v>
          </cell>
          <cell r="J844" t="str">
            <v>Coalition</v>
          </cell>
          <cell r="K844">
            <v>2299</v>
          </cell>
          <cell r="L844">
            <v>2299</v>
          </cell>
          <cell r="M844">
            <v>2299</v>
          </cell>
          <cell r="N844">
            <v>2299</v>
          </cell>
          <cell r="O844">
            <v>2168</v>
          </cell>
          <cell r="P844">
            <v>2211</v>
          </cell>
          <cell r="Q844">
            <v>2278</v>
          </cell>
        </row>
        <row r="845">
          <cell r="E845" t="str">
            <v>28MONTHLYBNON-REPRESENTED STATE EMPLOYEES</v>
          </cell>
          <cell r="F845" t="str">
            <v>28</v>
          </cell>
          <cell r="G845" t="str">
            <v>Monthly</v>
          </cell>
          <cell r="H845" t="str">
            <v>B</v>
          </cell>
          <cell r="I845">
            <v>0</v>
          </cell>
          <cell r="J845" t="str">
            <v>Non-Represented State Employees</v>
          </cell>
          <cell r="K845">
            <v>2299</v>
          </cell>
          <cell r="L845">
            <v>2299</v>
          </cell>
          <cell r="M845">
            <v>2299</v>
          </cell>
          <cell r="N845">
            <v>2299</v>
          </cell>
          <cell r="O845">
            <v>2168</v>
          </cell>
          <cell r="P845">
            <v>2211</v>
          </cell>
          <cell r="Q845">
            <v>2278</v>
          </cell>
        </row>
        <row r="846">
          <cell r="E846" t="str">
            <v>28MONTHLYBTEAMSTERS LOCAL UNION NUMBER 117</v>
          </cell>
          <cell r="F846" t="str">
            <v>28</v>
          </cell>
          <cell r="G846" t="str">
            <v>Monthly</v>
          </cell>
          <cell r="H846" t="str">
            <v>B</v>
          </cell>
          <cell r="I846">
            <v>0</v>
          </cell>
          <cell r="J846" t="str">
            <v>Teamsters Local Union Number 117</v>
          </cell>
          <cell r="K846">
            <v>2330</v>
          </cell>
          <cell r="L846">
            <v>2330</v>
          </cell>
          <cell r="M846">
            <v>2330</v>
          </cell>
          <cell r="N846">
            <v>2330</v>
          </cell>
          <cell r="O846">
            <v>2196</v>
          </cell>
          <cell r="P846">
            <v>2240</v>
          </cell>
          <cell r="Q846">
            <v>2308</v>
          </cell>
        </row>
        <row r="847">
          <cell r="E847" t="str">
            <v>28MONTHLYBWASHINGTON FEDERATION OF STATE EMPLOYEES</v>
          </cell>
          <cell r="F847" t="str">
            <v>28</v>
          </cell>
          <cell r="G847" t="str">
            <v>Monthly</v>
          </cell>
          <cell r="H847" t="str">
            <v>B</v>
          </cell>
          <cell r="I847">
            <v>0</v>
          </cell>
          <cell r="J847" t="str">
            <v>Washington Federation of State Employees</v>
          </cell>
          <cell r="K847">
            <v>2299</v>
          </cell>
          <cell r="L847">
            <v>2299</v>
          </cell>
          <cell r="M847">
            <v>2299</v>
          </cell>
          <cell r="N847">
            <v>2299</v>
          </cell>
          <cell r="O847">
            <v>2168</v>
          </cell>
          <cell r="P847">
            <v>2211</v>
          </cell>
          <cell r="Q847">
            <v>2278</v>
          </cell>
        </row>
        <row r="848">
          <cell r="E848" t="str">
            <v>28MONTHLYBWASHINGTON PUBLIC EMPLOYEES ASSOCIATION</v>
          </cell>
          <cell r="F848" t="str">
            <v>28</v>
          </cell>
          <cell r="G848" t="str">
            <v>Monthly</v>
          </cell>
          <cell r="H848" t="str">
            <v>B</v>
          </cell>
          <cell r="I848">
            <v>0</v>
          </cell>
          <cell r="J848" t="str">
            <v>Washington Public Employees Association</v>
          </cell>
          <cell r="K848">
            <v>2299</v>
          </cell>
          <cell r="L848">
            <v>2299</v>
          </cell>
          <cell r="M848">
            <v>2299</v>
          </cell>
          <cell r="N848">
            <v>2299</v>
          </cell>
          <cell r="O848">
            <v>2168</v>
          </cell>
          <cell r="P848">
            <v>2211</v>
          </cell>
          <cell r="Q848">
            <v>2278</v>
          </cell>
        </row>
        <row r="849">
          <cell r="E849" t="str">
            <v>28MONTHLYCCOALITION</v>
          </cell>
          <cell r="F849" t="str">
            <v>28</v>
          </cell>
          <cell r="G849" t="str">
            <v>Monthly</v>
          </cell>
          <cell r="H849" t="str">
            <v>C</v>
          </cell>
          <cell r="I849">
            <v>0</v>
          </cell>
          <cell r="J849" t="str">
            <v>Coalition</v>
          </cell>
          <cell r="K849">
            <v>2349</v>
          </cell>
          <cell r="L849">
            <v>2349</v>
          </cell>
          <cell r="M849">
            <v>2349</v>
          </cell>
          <cell r="N849">
            <v>2349</v>
          </cell>
          <cell r="O849">
            <v>2215</v>
          </cell>
          <cell r="P849">
            <v>2259</v>
          </cell>
          <cell r="Q849">
            <v>2327</v>
          </cell>
        </row>
        <row r="850">
          <cell r="E850" t="str">
            <v>28MONTHLYCNON-REPRESENTED STATE EMPLOYEES</v>
          </cell>
          <cell r="F850" t="str">
            <v>28</v>
          </cell>
          <cell r="G850" t="str">
            <v>Monthly</v>
          </cell>
          <cell r="H850" t="str">
            <v>C</v>
          </cell>
          <cell r="I850">
            <v>0</v>
          </cell>
          <cell r="J850" t="str">
            <v>Non-Represented State Employees</v>
          </cell>
          <cell r="K850">
            <v>2349</v>
          </cell>
          <cell r="L850">
            <v>2349</v>
          </cell>
          <cell r="M850">
            <v>2349</v>
          </cell>
          <cell r="N850">
            <v>2349</v>
          </cell>
          <cell r="O850">
            <v>2215</v>
          </cell>
          <cell r="P850">
            <v>2259</v>
          </cell>
          <cell r="Q850">
            <v>2327</v>
          </cell>
        </row>
        <row r="851">
          <cell r="E851" t="str">
            <v>28MONTHLYCTEAMSTERS LOCAL UNION NUMBER 117</v>
          </cell>
          <cell r="F851" t="str">
            <v>28</v>
          </cell>
          <cell r="G851" t="str">
            <v>Monthly</v>
          </cell>
          <cell r="H851" t="str">
            <v>C</v>
          </cell>
          <cell r="I851">
            <v>0</v>
          </cell>
          <cell r="J851" t="str">
            <v>Teamsters Local Union Number 117</v>
          </cell>
          <cell r="K851">
            <v>2381</v>
          </cell>
          <cell r="L851">
            <v>2381</v>
          </cell>
          <cell r="M851">
            <v>2381</v>
          </cell>
          <cell r="N851">
            <v>2381</v>
          </cell>
          <cell r="O851">
            <v>2244</v>
          </cell>
          <cell r="P851">
            <v>2289</v>
          </cell>
          <cell r="Q851">
            <v>2358</v>
          </cell>
        </row>
        <row r="852">
          <cell r="E852" t="str">
            <v>28MONTHLYCWASHINGTON FEDERATION OF STATE EMPLOYEES</v>
          </cell>
          <cell r="F852" t="str">
            <v>28</v>
          </cell>
          <cell r="G852" t="str">
            <v>Monthly</v>
          </cell>
          <cell r="H852" t="str">
            <v>C</v>
          </cell>
          <cell r="I852">
            <v>0</v>
          </cell>
          <cell r="J852" t="str">
            <v>Washington Federation of State Employees</v>
          </cell>
          <cell r="K852">
            <v>2349</v>
          </cell>
          <cell r="L852">
            <v>2349</v>
          </cell>
          <cell r="M852">
            <v>2349</v>
          </cell>
          <cell r="N852">
            <v>2349</v>
          </cell>
          <cell r="O852">
            <v>2215</v>
          </cell>
          <cell r="P852">
            <v>2259</v>
          </cell>
          <cell r="Q852">
            <v>2327</v>
          </cell>
        </row>
        <row r="853">
          <cell r="E853" t="str">
            <v>28MONTHLYCWASHINGTON PUBLIC EMPLOYEES ASSOCIATION</v>
          </cell>
          <cell r="F853" t="str">
            <v>28</v>
          </cell>
          <cell r="G853" t="str">
            <v>Monthly</v>
          </cell>
          <cell r="H853" t="str">
            <v>C</v>
          </cell>
          <cell r="I853">
            <v>0</v>
          </cell>
          <cell r="J853" t="str">
            <v>Washington Public Employees Association</v>
          </cell>
          <cell r="K853">
            <v>2349</v>
          </cell>
          <cell r="L853">
            <v>2349</v>
          </cell>
          <cell r="M853">
            <v>2349</v>
          </cell>
          <cell r="N853">
            <v>2349</v>
          </cell>
          <cell r="O853">
            <v>2215</v>
          </cell>
          <cell r="P853">
            <v>2259</v>
          </cell>
          <cell r="Q853">
            <v>2327</v>
          </cell>
        </row>
        <row r="854">
          <cell r="E854" t="str">
            <v>28MONTHLYDCOALITION</v>
          </cell>
          <cell r="F854" t="str">
            <v>28</v>
          </cell>
          <cell r="G854" t="str">
            <v>Monthly</v>
          </cell>
          <cell r="H854" t="str">
            <v>D</v>
          </cell>
          <cell r="I854">
            <v>0</v>
          </cell>
          <cell r="J854" t="str">
            <v>Coalition</v>
          </cell>
          <cell r="K854">
            <v>2403</v>
          </cell>
          <cell r="L854">
            <v>2403</v>
          </cell>
          <cell r="M854">
            <v>2403</v>
          </cell>
          <cell r="N854">
            <v>2403</v>
          </cell>
          <cell r="O854">
            <v>2266</v>
          </cell>
          <cell r="P854">
            <v>2311</v>
          </cell>
          <cell r="Q854">
            <v>2381</v>
          </cell>
        </row>
        <row r="855">
          <cell r="E855" t="str">
            <v>28MONTHLYDNON-REPRESENTED STATE EMPLOYEES</v>
          </cell>
          <cell r="F855" t="str">
            <v>28</v>
          </cell>
          <cell r="G855" t="str">
            <v>Monthly</v>
          </cell>
          <cell r="H855" t="str">
            <v>D</v>
          </cell>
          <cell r="I855">
            <v>0</v>
          </cell>
          <cell r="J855" t="str">
            <v>Non-Represented State Employees</v>
          </cell>
          <cell r="K855">
            <v>2403</v>
          </cell>
          <cell r="L855">
            <v>2403</v>
          </cell>
          <cell r="M855">
            <v>2403</v>
          </cell>
          <cell r="N855">
            <v>2403</v>
          </cell>
          <cell r="O855">
            <v>2266</v>
          </cell>
          <cell r="P855">
            <v>2311</v>
          </cell>
          <cell r="Q855">
            <v>2381</v>
          </cell>
        </row>
        <row r="856">
          <cell r="E856" t="str">
            <v>28MONTHLYDTEAMSTERS LOCAL UNION NUMBER 117</v>
          </cell>
          <cell r="F856" t="str">
            <v>28</v>
          </cell>
          <cell r="G856" t="str">
            <v>Monthly</v>
          </cell>
          <cell r="H856" t="str">
            <v>D</v>
          </cell>
          <cell r="I856">
            <v>0</v>
          </cell>
          <cell r="J856" t="str">
            <v>Teamsters Local Union Number 117</v>
          </cell>
          <cell r="K856">
            <v>2437</v>
          </cell>
          <cell r="L856">
            <v>2437</v>
          </cell>
          <cell r="M856">
            <v>2437</v>
          </cell>
          <cell r="N856">
            <v>2437</v>
          </cell>
          <cell r="O856">
            <v>2297</v>
          </cell>
          <cell r="P856">
            <v>2343</v>
          </cell>
          <cell r="Q856">
            <v>2414</v>
          </cell>
        </row>
        <row r="857">
          <cell r="E857" t="str">
            <v>28MONTHLYDWASHINGTON FEDERATION OF STATE EMPLOYEES</v>
          </cell>
          <cell r="F857" t="str">
            <v>28</v>
          </cell>
          <cell r="G857" t="str">
            <v>Monthly</v>
          </cell>
          <cell r="H857" t="str">
            <v>D</v>
          </cell>
          <cell r="I857">
            <v>0</v>
          </cell>
          <cell r="J857" t="str">
            <v>Washington Federation of State Employees</v>
          </cell>
          <cell r="K857">
            <v>2403</v>
          </cell>
          <cell r="L857">
            <v>2403</v>
          </cell>
          <cell r="M857">
            <v>2403</v>
          </cell>
          <cell r="N857">
            <v>2403</v>
          </cell>
          <cell r="O857">
            <v>2266</v>
          </cell>
          <cell r="P857">
            <v>2311</v>
          </cell>
          <cell r="Q857">
            <v>2381</v>
          </cell>
        </row>
        <row r="858">
          <cell r="E858" t="str">
            <v>28MONTHLYDWASHINGTON PUBLIC EMPLOYEES ASSOCIATION</v>
          </cell>
          <cell r="F858" t="str">
            <v>28</v>
          </cell>
          <cell r="G858" t="str">
            <v>Monthly</v>
          </cell>
          <cell r="H858" t="str">
            <v>D</v>
          </cell>
          <cell r="I858">
            <v>0</v>
          </cell>
          <cell r="J858" t="str">
            <v>Washington Public Employees Association</v>
          </cell>
          <cell r="K858">
            <v>2403</v>
          </cell>
          <cell r="L858">
            <v>2403</v>
          </cell>
          <cell r="M858">
            <v>2403</v>
          </cell>
          <cell r="N858">
            <v>2403</v>
          </cell>
          <cell r="O858">
            <v>2266</v>
          </cell>
          <cell r="P858">
            <v>2311</v>
          </cell>
          <cell r="Q858">
            <v>2381</v>
          </cell>
        </row>
        <row r="859">
          <cell r="E859" t="str">
            <v>28MONTHLYECOALITION</v>
          </cell>
          <cell r="F859" t="str">
            <v>28</v>
          </cell>
          <cell r="G859" t="str">
            <v>Monthly</v>
          </cell>
          <cell r="H859" t="str">
            <v>E</v>
          </cell>
          <cell r="I859">
            <v>0</v>
          </cell>
          <cell r="J859" t="str">
            <v>Coalition</v>
          </cell>
          <cell r="K859">
            <v>2460</v>
          </cell>
          <cell r="L859">
            <v>2460</v>
          </cell>
          <cell r="M859">
            <v>2460</v>
          </cell>
          <cell r="N859">
            <v>2460</v>
          </cell>
          <cell r="O859">
            <v>2319</v>
          </cell>
          <cell r="P859">
            <v>2365</v>
          </cell>
          <cell r="Q859">
            <v>2436</v>
          </cell>
        </row>
        <row r="860">
          <cell r="E860" t="str">
            <v>28MONTHLYENON-REPRESENTED STATE EMPLOYEES</v>
          </cell>
          <cell r="F860" t="str">
            <v>28</v>
          </cell>
          <cell r="G860" t="str">
            <v>Monthly</v>
          </cell>
          <cell r="H860" t="str">
            <v>E</v>
          </cell>
          <cell r="I860">
            <v>0</v>
          </cell>
          <cell r="J860" t="str">
            <v>Non-Represented State Employees</v>
          </cell>
          <cell r="K860">
            <v>2460</v>
          </cell>
          <cell r="L860">
            <v>2460</v>
          </cell>
          <cell r="M860">
            <v>2460</v>
          </cell>
          <cell r="N860">
            <v>2460</v>
          </cell>
          <cell r="O860">
            <v>2319</v>
          </cell>
          <cell r="P860">
            <v>2365</v>
          </cell>
          <cell r="Q860">
            <v>2436</v>
          </cell>
        </row>
        <row r="861">
          <cell r="E861" t="str">
            <v>28MONTHLYETEAMSTERS LOCAL UNION NUMBER 117</v>
          </cell>
          <cell r="F861" t="str">
            <v>28</v>
          </cell>
          <cell r="G861" t="str">
            <v>Monthly</v>
          </cell>
          <cell r="H861" t="str">
            <v>E</v>
          </cell>
          <cell r="I861">
            <v>0</v>
          </cell>
          <cell r="J861" t="str">
            <v>Teamsters Local Union Number 117</v>
          </cell>
          <cell r="K861">
            <v>2493</v>
          </cell>
          <cell r="L861">
            <v>2493</v>
          </cell>
          <cell r="M861">
            <v>2493</v>
          </cell>
          <cell r="N861">
            <v>2493</v>
          </cell>
          <cell r="O861">
            <v>2350</v>
          </cell>
          <cell r="P861">
            <v>2397</v>
          </cell>
          <cell r="Q861">
            <v>2469</v>
          </cell>
        </row>
        <row r="862">
          <cell r="E862" t="str">
            <v>28MONTHLYEWASHINGTON FEDERATION OF STATE EMPLOYEES</v>
          </cell>
          <cell r="F862" t="str">
            <v>28</v>
          </cell>
          <cell r="G862" t="str">
            <v>Monthly</v>
          </cell>
          <cell r="H862" t="str">
            <v>E</v>
          </cell>
          <cell r="I862">
            <v>0</v>
          </cell>
          <cell r="J862" t="str">
            <v>Washington Federation of State Employees</v>
          </cell>
          <cell r="K862">
            <v>2460</v>
          </cell>
          <cell r="L862">
            <v>2460</v>
          </cell>
          <cell r="M862">
            <v>2460</v>
          </cell>
          <cell r="N862">
            <v>2460</v>
          </cell>
          <cell r="O862">
            <v>2319</v>
          </cell>
          <cell r="P862">
            <v>2365</v>
          </cell>
          <cell r="Q862">
            <v>2436</v>
          </cell>
        </row>
        <row r="863">
          <cell r="E863" t="str">
            <v>28MONTHLYEWASHINGTON PUBLIC EMPLOYEES ASSOCIATION</v>
          </cell>
          <cell r="F863" t="str">
            <v>28</v>
          </cell>
          <cell r="G863" t="str">
            <v>Monthly</v>
          </cell>
          <cell r="H863" t="str">
            <v>E</v>
          </cell>
          <cell r="I863">
            <v>0</v>
          </cell>
          <cell r="J863" t="str">
            <v>Washington Public Employees Association</v>
          </cell>
          <cell r="K863">
            <v>2460</v>
          </cell>
          <cell r="L863">
            <v>2460</v>
          </cell>
          <cell r="M863">
            <v>2460</v>
          </cell>
          <cell r="N863">
            <v>2460</v>
          </cell>
          <cell r="O863">
            <v>2319</v>
          </cell>
          <cell r="P863">
            <v>2365</v>
          </cell>
          <cell r="Q863">
            <v>2436</v>
          </cell>
        </row>
        <row r="864">
          <cell r="E864" t="str">
            <v>28MONTHLYFCOALITION</v>
          </cell>
          <cell r="F864" t="str">
            <v>28</v>
          </cell>
          <cell r="G864" t="str">
            <v>Monthly</v>
          </cell>
          <cell r="H864" t="str">
            <v>F</v>
          </cell>
          <cell r="I864">
            <v>0</v>
          </cell>
          <cell r="J864" t="str">
            <v>Coalition</v>
          </cell>
          <cell r="K864">
            <v>2521</v>
          </cell>
          <cell r="L864">
            <v>2521</v>
          </cell>
          <cell r="M864">
            <v>2521</v>
          </cell>
          <cell r="N864">
            <v>2521</v>
          </cell>
          <cell r="O864">
            <v>2376</v>
          </cell>
          <cell r="P864">
            <v>2424</v>
          </cell>
          <cell r="Q864">
            <v>2497</v>
          </cell>
        </row>
        <row r="865">
          <cell r="E865" t="str">
            <v>28MONTHLYFNON-REPRESENTED STATE EMPLOYEES</v>
          </cell>
          <cell r="F865" t="str">
            <v>28</v>
          </cell>
          <cell r="G865" t="str">
            <v>Monthly</v>
          </cell>
          <cell r="H865" t="str">
            <v>F</v>
          </cell>
          <cell r="I865">
            <v>0</v>
          </cell>
          <cell r="J865" t="str">
            <v>Non-Represented State Employees</v>
          </cell>
          <cell r="K865">
            <v>2521</v>
          </cell>
          <cell r="L865">
            <v>2521</v>
          </cell>
          <cell r="M865">
            <v>2521</v>
          </cell>
          <cell r="N865">
            <v>2521</v>
          </cell>
          <cell r="O865">
            <v>2376</v>
          </cell>
          <cell r="P865">
            <v>2424</v>
          </cell>
          <cell r="Q865">
            <v>2497</v>
          </cell>
        </row>
        <row r="866">
          <cell r="E866" t="str">
            <v>28MONTHLYFTEAMSTERS LOCAL UNION NUMBER 117</v>
          </cell>
          <cell r="F866" t="str">
            <v>28</v>
          </cell>
          <cell r="G866" t="str">
            <v>Monthly</v>
          </cell>
          <cell r="H866" t="str">
            <v>F</v>
          </cell>
          <cell r="I866">
            <v>0</v>
          </cell>
          <cell r="J866" t="str">
            <v>Teamsters Local Union Number 117</v>
          </cell>
          <cell r="K866">
            <v>2553</v>
          </cell>
          <cell r="L866">
            <v>2553</v>
          </cell>
          <cell r="M866">
            <v>2553</v>
          </cell>
          <cell r="N866">
            <v>2553</v>
          </cell>
          <cell r="O866">
            <v>2407</v>
          </cell>
          <cell r="P866">
            <v>2455</v>
          </cell>
          <cell r="Q866">
            <v>2529</v>
          </cell>
        </row>
        <row r="867">
          <cell r="E867" t="str">
            <v>28MONTHLYFWASHINGTON FEDERATION OF STATE EMPLOYEES</v>
          </cell>
          <cell r="F867" t="str">
            <v>28</v>
          </cell>
          <cell r="G867" t="str">
            <v>Monthly</v>
          </cell>
          <cell r="H867" t="str">
            <v>F</v>
          </cell>
          <cell r="I867">
            <v>0</v>
          </cell>
          <cell r="J867" t="str">
            <v>Washington Federation of State Employees</v>
          </cell>
          <cell r="K867">
            <v>2521</v>
          </cell>
          <cell r="L867">
            <v>2521</v>
          </cell>
          <cell r="M867">
            <v>2521</v>
          </cell>
          <cell r="N867">
            <v>2521</v>
          </cell>
          <cell r="O867">
            <v>2376</v>
          </cell>
          <cell r="P867">
            <v>2424</v>
          </cell>
          <cell r="Q867">
            <v>2497</v>
          </cell>
        </row>
        <row r="868">
          <cell r="E868" t="str">
            <v>28MONTHLYFWASHINGTON PUBLIC EMPLOYEES ASSOCIATION</v>
          </cell>
          <cell r="F868" t="str">
            <v>28</v>
          </cell>
          <cell r="G868" t="str">
            <v>Monthly</v>
          </cell>
          <cell r="H868" t="str">
            <v>F</v>
          </cell>
          <cell r="I868">
            <v>0</v>
          </cell>
          <cell r="J868" t="str">
            <v>Washington Public Employees Association</v>
          </cell>
          <cell r="K868">
            <v>2521</v>
          </cell>
          <cell r="L868">
            <v>2521</v>
          </cell>
          <cell r="M868">
            <v>2521</v>
          </cell>
          <cell r="N868">
            <v>2521</v>
          </cell>
          <cell r="O868">
            <v>2376</v>
          </cell>
          <cell r="P868">
            <v>2424</v>
          </cell>
          <cell r="Q868">
            <v>2497</v>
          </cell>
        </row>
        <row r="869">
          <cell r="E869" t="str">
            <v>28MONTHLYGCOALITION</v>
          </cell>
          <cell r="F869" t="str">
            <v>28</v>
          </cell>
          <cell r="G869" t="str">
            <v>Monthly</v>
          </cell>
          <cell r="H869" t="str">
            <v>G</v>
          </cell>
          <cell r="I869">
            <v>0</v>
          </cell>
          <cell r="J869" t="str">
            <v>Coalition</v>
          </cell>
          <cell r="K869">
            <v>2578</v>
          </cell>
          <cell r="L869">
            <v>2578</v>
          </cell>
          <cell r="M869">
            <v>2578</v>
          </cell>
          <cell r="N869">
            <v>2578</v>
          </cell>
          <cell r="O869">
            <v>2430</v>
          </cell>
          <cell r="P869">
            <v>2479</v>
          </cell>
          <cell r="Q869">
            <v>2554</v>
          </cell>
        </row>
        <row r="870">
          <cell r="E870" t="str">
            <v>28MONTHLYGNON-REPRESENTED STATE EMPLOYEES</v>
          </cell>
          <cell r="F870" t="str">
            <v>28</v>
          </cell>
          <cell r="G870" t="str">
            <v>Monthly</v>
          </cell>
          <cell r="H870" t="str">
            <v>G</v>
          </cell>
          <cell r="I870">
            <v>0</v>
          </cell>
          <cell r="J870" t="str">
            <v>Non-Represented State Employees</v>
          </cell>
          <cell r="K870">
            <v>2578</v>
          </cell>
          <cell r="L870">
            <v>2578</v>
          </cell>
          <cell r="M870">
            <v>2578</v>
          </cell>
          <cell r="N870">
            <v>2578</v>
          </cell>
          <cell r="O870">
            <v>2430</v>
          </cell>
          <cell r="P870">
            <v>2479</v>
          </cell>
          <cell r="Q870">
            <v>2554</v>
          </cell>
        </row>
        <row r="871">
          <cell r="E871" t="str">
            <v>28MONTHLYGTEAMSTERS LOCAL UNION NUMBER 117</v>
          </cell>
          <cell r="F871" t="str">
            <v>28</v>
          </cell>
          <cell r="G871" t="str">
            <v>Monthly</v>
          </cell>
          <cell r="H871" t="str">
            <v>G</v>
          </cell>
          <cell r="I871">
            <v>0</v>
          </cell>
          <cell r="J871" t="str">
            <v>Teamsters Local Union Number 117</v>
          </cell>
          <cell r="K871">
            <v>2610</v>
          </cell>
          <cell r="L871">
            <v>2610</v>
          </cell>
          <cell r="M871">
            <v>2610</v>
          </cell>
          <cell r="N871">
            <v>2610</v>
          </cell>
          <cell r="O871">
            <v>2461</v>
          </cell>
          <cell r="P871">
            <v>2510</v>
          </cell>
          <cell r="Q871">
            <v>2586</v>
          </cell>
        </row>
        <row r="872">
          <cell r="E872" t="str">
            <v>28MONTHLYGWASHINGTON FEDERATION OF STATE EMPLOYEES</v>
          </cell>
          <cell r="F872" t="str">
            <v>28</v>
          </cell>
          <cell r="G872" t="str">
            <v>Monthly</v>
          </cell>
          <cell r="H872" t="str">
            <v>G</v>
          </cell>
          <cell r="I872">
            <v>0</v>
          </cell>
          <cell r="J872" t="str">
            <v>Washington Federation of State Employees</v>
          </cell>
          <cell r="K872">
            <v>2578</v>
          </cell>
          <cell r="L872">
            <v>2578</v>
          </cell>
          <cell r="M872">
            <v>2578</v>
          </cell>
          <cell r="N872">
            <v>2578</v>
          </cell>
          <cell r="O872">
            <v>2430</v>
          </cell>
          <cell r="P872">
            <v>2479</v>
          </cell>
          <cell r="Q872">
            <v>2554</v>
          </cell>
        </row>
        <row r="873">
          <cell r="E873" t="str">
            <v>28MONTHLYGWASHINGTON PUBLIC EMPLOYEES ASSOCIATION</v>
          </cell>
          <cell r="F873" t="str">
            <v>28</v>
          </cell>
          <cell r="G873" t="str">
            <v>Monthly</v>
          </cell>
          <cell r="H873" t="str">
            <v>G</v>
          </cell>
          <cell r="I873">
            <v>0</v>
          </cell>
          <cell r="J873" t="str">
            <v>Washington Public Employees Association</v>
          </cell>
          <cell r="K873">
            <v>2578</v>
          </cell>
          <cell r="L873">
            <v>2578</v>
          </cell>
          <cell r="M873">
            <v>2578</v>
          </cell>
          <cell r="N873">
            <v>2578</v>
          </cell>
          <cell r="O873">
            <v>2430</v>
          </cell>
          <cell r="P873">
            <v>2479</v>
          </cell>
          <cell r="Q873">
            <v>2554</v>
          </cell>
        </row>
        <row r="874">
          <cell r="E874" t="str">
            <v>28MONTHLYHCOALITION</v>
          </cell>
          <cell r="F874" t="str">
            <v>28</v>
          </cell>
          <cell r="G874" t="str">
            <v>Monthly</v>
          </cell>
          <cell r="H874" t="str">
            <v>H</v>
          </cell>
          <cell r="I874">
            <v>0</v>
          </cell>
          <cell r="J874" t="str">
            <v>Coalition</v>
          </cell>
          <cell r="K874">
            <v>2636</v>
          </cell>
          <cell r="L874">
            <v>2636</v>
          </cell>
          <cell r="M874">
            <v>2636</v>
          </cell>
          <cell r="N874">
            <v>2636</v>
          </cell>
          <cell r="O874">
            <v>2485</v>
          </cell>
          <cell r="P874">
            <v>2535</v>
          </cell>
          <cell r="Q874">
            <v>2612</v>
          </cell>
        </row>
        <row r="875">
          <cell r="E875" t="str">
            <v>28MONTHLYHNON-REPRESENTED STATE EMPLOYEES</v>
          </cell>
          <cell r="F875" t="str">
            <v>28</v>
          </cell>
          <cell r="G875" t="str">
            <v>Monthly</v>
          </cell>
          <cell r="H875" t="str">
            <v>H</v>
          </cell>
          <cell r="I875">
            <v>0</v>
          </cell>
          <cell r="J875" t="str">
            <v>Non-Represented State Employees</v>
          </cell>
          <cell r="K875">
            <v>2636</v>
          </cell>
          <cell r="L875">
            <v>2636</v>
          </cell>
          <cell r="M875">
            <v>2636</v>
          </cell>
          <cell r="N875">
            <v>2636</v>
          </cell>
          <cell r="O875">
            <v>2485</v>
          </cell>
          <cell r="P875">
            <v>2535</v>
          </cell>
          <cell r="Q875">
            <v>2612</v>
          </cell>
        </row>
        <row r="876">
          <cell r="E876" t="str">
            <v>28MONTHLYHTEAMSTERS LOCAL UNION NUMBER 117</v>
          </cell>
          <cell r="F876" t="str">
            <v>28</v>
          </cell>
          <cell r="G876" t="str">
            <v>Monthly</v>
          </cell>
          <cell r="H876" t="str">
            <v>H</v>
          </cell>
          <cell r="I876">
            <v>0</v>
          </cell>
          <cell r="J876" t="str">
            <v>Teamsters Local Union Number 117</v>
          </cell>
          <cell r="K876">
            <v>2671</v>
          </cell>
          <cell r="L876">
            <v>2671</v>
          </cell>
          <cell r="M876">
            <v>2671</v>
          </cell>
          <cell r="N876">
            <v>2671</v>
          </cell>
          <cell r="O876">
            <v>2518</v>
          </cell>
          <cell r="P876">
            <v>2568</v>
          </cell>
          <cell r="Q876">
            <v>2646</v>
          </cell>
        </row>
        <row r="877">
          <cell r="E877" t="str">
            <v>28MONTHLYHWASHINGTON FEDERATION OF STATE EMPLOYEES</v>
          </cell>
          <cell r="F877" t="str">
            <v>28</v>
          </cell>
          <cell r="G877" t="str">
            <v>Monthly</v>
          </cell>
          <cell r="H877" t="str">
            <v>H</v>
          </cell>
          <cell r="I877">
            <v>0</v>
          </cell>
          <cell r="J877" t="str">
            <v>Washington Federation of State Employees</v>
          </cell>
          <cell r="K877">
            <v>2636</v>
          </cell>
          <cell r="L877">
            <v>2636</v>
          </cell>
          <cell r="M877">
            <v>2636</v>
          </cell>
          <cell r="N877">
            <v>2636</v>
          </cell>
          <cell r="O877">
            <v>2485</v>
          </cell>
          <cell r="P877">
            <v>2535</v>
          </cell>
          <cell r="Q877">
            <v>2612</v>
          </cell>
        </row>
        <row r="878">
          <cell r="E878" t="str">
            <v>28MONTHLYHWASHINGTON PUBLIC EMPLOYEES ASSOCIATION</v>
          </cell>
          <cell r="F878" t="str">
            <v>28</v>
          </cell>
          <cell r="G878" t="str">
            <v>Monthly</v>
          </cell>
          <cell r="H878" t="str">
            <v>H</v>
          </cell>
          <cell r="I878">
            <v>0</v>
          </cell>
          <cell r="J878" t="str">
            <v>Washington Public Employees Association</v>
          </cell>
          <cell r="K878">
            <v>2636</v>
          </cell>
          <cell r="L878">
            <v>2636</v>
          </cell>
          <cell r="M878">
            <v>2636</v>
          </cell>
          <cell r="N878">
            <v>2636</v>
          </cell>
          <cell r="O878">
            <v>2485</v>
          </cell>
          <cell r="P878">
            <v>2535</v>
          </cell>
          <cell r="Q878">
            <v>2612</v>
          </cell>
        </row>
        <row r="879">
          <cell r="E879" t="str">
            <v>28MONTHLYICOALITION</v>
          </cell>
          <cell r="F879" t="str">
            <v>28</v>
          </cell>
          <cell r="G879" t="str">
            <v>Monthly</v>
          </cell>
          <cell r="H879" t="str">
            <v>I</v>
          </cell>
          <cell r="I879">
            <v>0</v>
          </cell>
          <cell r="J879" t="str">
            <v>Coalition</v>
          </cell>
          <cell r="K879">
            <v>2699</v>
          </cell>
          <cell r="L879">
            <v>2699</v>
          </cell>
          <cell r="M879">
            <v>2699</v>
          </cell>
          <cell r="N879">
            <v>2699</v>
          </cell>
          <cell r="O879">
            <v>2544</v>
          </cell>
          <cell r="P879">
            <v>2595</v>
          </cell>
          <cell r="Q879">
            <v>2673</v>
          </cell>
        </row>
        <row r="880">
          <cell r="E880" t="str">
            <v>28MONTHLYINON-REPRESENTED STATE EMPLOYEES</v>
          </cell>
          <cell r="F880" t="str">
            <v>28</v>
          </cell>
          <cell r="G880" t="str">
            <v>Monthly</v>
          </cell>
          <cell r="H880" t="str">
            <v>I</v>
          </cell>
          <cell r="I880">
            <v>0</v>
          </cell>
          <cell r="J880" t="str">
            <v>Non-Represented State Employees</v>
          </cell>
          <cell r="K880">
            <v>2699</v>
          </cell>
          <cell r="L880">
            <v>2699</v>
          </cell>
          <cell r="M880">
            <v>2699</v>
          </cell>
          <cell r="N880">
            <v>2699</v>
          </cell>
          <cell r="O880">
            <v>2544</v>
          </cell>
          <cell r="P880">
            <v>2595</v>
          </cell>
          <cell r="Q880">
            <v>2673</v>
          </cell>
        </row>
        <row r="881">
          <cell r="E881" t="str">
            <v>28MONTHLYITEAMSTERS LOCAL UNION NUMBER 117</v>
          </cell>
          <cell r="F881" t="str">
            <v>28</v>
          </cell>
          <cell r="G881" t="str">
            <v>Monthly</v>
          </cell>
          <cell r="H881" t="str">
            <v>I</v>
          </cell>
          <cell r="I881">
            <v>0</v>
          </cell>
          <cell r="J881" t="str">
            <v>Teamsters Local Union Number 117</v>
          </cell>
          <cell r="K881">
            <v>2734</v>
          </cell>
          <cell r="L881">
            <v>2734</v>
          </cell>
          <cell r="M881">
            <v>2734</v>
          </cell>
          <cell r="N881">
            <v>2734</v>
          </cell>
          <cell r="O881">
            <v>2577</v>
          </cell>
          <cell r="P881">
            <v>2629</v>
          </cell>
          <cell r="Q881">
            <v>2708</v>
          </cell>
        </row>
        <row r="882">
          <cell r="E882" t="str">
            <v>28MONTHLYIWASHINGTON FEDERATION OF STATE EMPLOYEES</v>
          </cell>
          <cell r="F882" t="str">
            <v>28</v>
          </cell>
          <cell r="G882" t="str">
            <v>Monthly</v>
          </cell>
          <cell r="H882" t="str">
            <v>I</v>
          </cell>
          <cell r="I882">
            <v>0</v>
          </cell>
          <cell r="J882" t="str">
            <v>Washington Federation of State Employees</v>
          </cell>
          <cell r="K882">
            <v>2699</v>
          </cell>
          <cell r="L882">
            <v>2699</v>
          </cell>
          <cell r="M882">
            <v>2699</v>
          </cell>
          <cell r="N882">
            <v>2699</v>
          </cell>
          <cell r="O882">
            <v>2544</v>
          </cell>
          <cell r="P882">
            <v>2595</v>
          </cell>
          <cell r="Q882">
            <v>2673</v>
          </cell>
        </row>
        <row r="883">
          <cell r="E883" t="str">
            <v>28MONTHLYIWASHINGTON PUBLIC EMPLOYEES ASSOCIATION</v>
          </cell>
          <cell r="F883" t="str">
            <v>28</v>
          </cell>
          <cell r="G883" t="str">
            <v>Monthly</v>
          </cell>
          <cell r="H883" t="str">
            <v>I</v>
          </cell>
          <cell r="I883">
            <v>0</v>
          </cell>
          <cell r="J883" t="str">
            <v>Washington Public Employees Association</v>
          </cell>
          <cell r="K883">
            <v>2699</v>
          </cell>
          <cell r="L883">
            <v>2699</v>
          </cell>
          <cell r="M883">
            <v>2699</v>
          </cell>
          <cell r="N883">
            <v>2699</v>
          </cell>
          <cell r="O883">
            <v>2544</v>
          </cell>
          <cell r="P883">
            <v>2595</v>
          </cell>
          <cell r="Q883">
            <v>2673</v>
          </cell>
        </row>
        <row r="884">
          <cell r="E884" t="str">
            <v>28MONTHLYJCOALITION</v>
          </cell>
          <cell r="F884" t="str">
            <v>28</v>
          </cell>
          <cell r="G884" t="str">
            <v>Monthly</v>
          </cell>
          <cell r="H884" t="str">
            <v>J</v>
          </cell>
          <cell r="I884">
            <v>0</v>
          </cell>
          <cell r="J884" t="str">
            <v>Coalition</v>
          </cell>
          <cell r="K884">
            <v>2760</v>
          </cell>
          <cell r="L884">
            <v>2760</v>
          </cell>
          <cell r="M884">
            <v>2760</v>
          </cell>
          <cell r="N884">
            <v>2760</v>
          </cell>
          <cell r="O884">
            <v>2602</v>
          </cell>
          <cell r="P884">
            <v>2654</v>
          </cell>
          <cell r="Q884">
            <v>2734</v>
          </cell>
        </row>
        <row r="885">
          <cell r="E885" t="str">
            <v>28MONTHLYJNON-REPRESENTED STATE EMPLOYEES</v>
          </cell>
          <cell r="F885" t="str">
            <v>28</v>
          </cell>
          <cell r="G885" t="str">
            <v>Monthly</v>
          </cell>
          <cell r="H885" t="str">
            <v>J</v>
          </cell>
          <cell r="I885">
            <v>0</v>
          </cell>
          <cell r="J885" t="str">
            <v>Non-Represented State Employees</v>
          </cell>
          <cell r="K885">
            <v>2760</v>
          </cell>
          <cell r="L885">
            <v>2760</v>
          </cell>
          <cell r="M885">
            <v>2760</v>
          </cell>
          <cell r="N885">
            <v>2760</v>
          </cell>
          <cell r="O885">
            <v>2602</v>
          </cell>
          <cell r="P885">
            <v>2654</v>
          </cell>
          <cell r="Q885">
            <v>2734</v>
          </cell>
        </row>
        <row r="886">
          <cell r="E886" t="str">
            <v>28MONTHLYJTEAMSTERS LOCAL UNION NUMBER 117</v>
          </cell>
          <cell r="F886" t="str">
            <v>28</v>
          </cell>
          <cell r="G886" t="str">
            <v>Monthly</v>
          </cell>
          <cell r="H886" t="str">
            <v>J</v>
          </cell>
          <cell r="I886">
            <v>0</v>
          </cell>
          <cell r="J886" t="str">
            <v>Teamsters Local Union Number 117</v>
          </cell>
          <cell r="K886">
            <v>2796</v>
          </cell>
          <cell r="L886">
            <v>2796</v>
          </cell>
          <cell r="M886">
            <v>2796</v>
          </cell>
          <cell r="N886">
            <v>2796</v>
          </cell>
          <cell r="O886">
            <v>2635</v>
          </cell>
          <cell r="P886">
            <v>2688</v>
          </cell>
          <cell r="Q886">
            <v>2769</v>
          </cell>
        </row>
        <row r="887">
          <cell r="E887" t="str">
            <v>28MONTHLYJWASHINGTON FEDERATION OF STATE EMPLOYEES</v>
          </cell>
          <cell r="F887" t="str">
            <v>28</v>
          </cell>
          <cell r="G887" t="str">
            <v>Monthly</v>
          </cell>
          <cell r="H887" t="str">
            <v>J</v>
          </cell>
          <cell r="I887">
            <v>0</v>
          </cell>
          <cell r="J887" t="str">
            <v>Washington Federation of State Employees</v>
          </cell>
          <cell r="K887">
            <v>2760</v>
          </cell>
          <cell r="L887">
            <v>2760</v>
          </cell>
          <cell r="M887">
            <v>2760</v>
          </cell>
          <cell r="N887">
            <v>2760</v>
          </cell>
          <cell r="O887">
            <v>2602</v>
          </cell>
          <cell r="P887">
            <v>2654</v>
          </cell>
          <cell r="Q887">
            <v>2734</v>
          </cell>
        </row>
        <row r="888">
          <cell r="E888" t="str">
            <v>28MONTHLYJWASHINGTON PUBLIC EMPLOYEES ASSOCIATION</v>
          </cell>
          <cell r="F888" t="str">
            <v>28</v>
          </cell>
          <cell r="G888" t="str">
            <v>Monthly</v>
          </cell>
          <cell r="H888" t="str">
            <v>J</v>
          </cell>
          <cell r="I888">
            <v>0</v>
          </cell>
          <cell r="J888" t="str">
            <v>Washington Public Employees Association</v>
          </cell>
          <cell r="K888">
            <v>2760</v>
          </cell>
          <cell r="L888">
            <v>2760</v>
          </cell>
          <cell r="M888">
            <v>2760</v>
          </cell>
          <cell r="N888">
            <v>2760</v>
          </cell>
          <cell r="O888">
            <v>2602</v>
          </cell>
          <cell r="P888">
            <v>2654</v>
          </cell>
          <cell r="Q888">
            <v>2734</v>
          </cell>
        </row>
        <row r="889">
          <cell r="E889" t="str">
            <v>28MONTHLYKCOALITION</v>
          </cell>
          <cell r="F889" t="str">
            <v>28</v>
          </cell>
          <cell r="G889" t="str">
            <v>Monthly</v>
          </cell>
          <cell r="H889" t="str">
            <v>K</v>
          </cell>
          <cell r="I889">
            <v>0</v>
          </cell>
          <cell r="J889" t="str">
            <v>Coalition</v>
          </cell>
          <cell r="K889">
            <v>2827</v>
          </cell>
          <cell r="L889">
            <v>2827</v>
          </cell>
          <cell r="M889">
            <v>2827</v>
          </cell>
          <cell r="N889">
            <v>2827</v>
          </cell>
          <cell r="O889">
            <v>2665</v>
          </cell>
          <cell r="P889">
            <v>2718</v>
          </cell>
          <cell r="Q889">
            <v>2800</v>
          </cell>
        </row>
        <row r="890">
          <cell r="E890" t="str">
            <v>28MONTHLYKNON-REPRESENTED STATE EMPLOYEES</v>
          </cell>
          <cell r="F890" t="str">
            <v>28</v>
          </cell>
          <cell r="G890" t="str">
            <v>Monthly</v>
          </cell>
          <cell r="H890" t="str">
            <v>K</v>
          </cell>
          <cell r="I890">
            <v>0</v>
          </cell>
          <cell r="J890" t="str">
            <v>Non-Represented State Employees</v>
          </cell>
          <cell r="K890">
            <v>2827</v>
          </cell>
          <cell r="L890">
            <v>2827</v>
          </cell>
          <cell r="M890">
            <v>2827</v>
          </cell>
          <cell r="N890">
            <v>2827</v>
          </cell>
          <cell r="O890">
            <v>2665</v>
          </cell>
          <cell r="P890">
            <v>2718</v>
          </cell>
          <cell r="Q890">
            <v>2800</v>
          </cell>
        </row>
        <row r="891">
          <cell r="E891" t="str">
            <v>28MONTHLYKTEAMSTERS LOCAL UNION NUMBER 117</v>
          </cell>
          <cell r="F891" t="str">
            <v>28</v>
          </cell>
          <cell r="G891" t="str">
            <v>Monthly</v>
          </cell>
          <cell r="H891" t="str">
            <v>K</v>
          </cell>
          <cell r="I891">
            <v>0</v>
          </cell>
          <cell r="J891" t="str">
            <v>Teamsters Local Union Number 117</v>
          </cell>
          <cell r="K891">
            <v>2863</v>
          </cell>
          <cell r="L891">
            <v>2863</v>
          </cell>
          <cell r="M891">
            <v>2863</v>
          </cell>
          <cell r="N891">
            <v>2863</v>
          </cell>
          <cell r="O891">
            <v>2699</v>
          </cell>
          <cell r="P891">
            <v>2753</v>
          </cell>
          <cell r="Q891">
            <v>2836</v>
          </cell>
        </row>
        <row r="892">
          <cell r="E892" t="str">
            <v>28MONTHLYKWASHINGTON FEDERATION OF STATE EMPLOYEES</v>
          </cell>
          <cell r="F892" t="str">
            <v>28</v>
          </cell>
          <cell r="G892" t="str">
            <v>Monthly</v>
          </cell>
          <cell r="H892" t="str">
            <v>K</v>
          </cell>
          <cell r="I892">
            <v>0</v>
          </cell>
          <cell r="J892" t="str">
            <v>Washington Federation of State Employees</v>
          </cell>
          <cell r="K892">
            <v>2827</v>
          </cell>
          <cell r="L892">
            <v>2827</v>
          </cell>
          <cell r="M892">
            <v>2827</v>
          </cell>
          <cell r="N892">
            <v>2827</v>
          </cell>
          <cell r="O892">
            <v>2665</v>
          </cell>
          <cell r="P892">
            <v>2718</v>
          </cell>
          <cell r="Q892">
            <v>2800</v>
          </cell>
        </row>
        <row r="893">
          <cell r="E893" t="str">
            <v>28MONTHLYKWASHINGTON PUBLIC EMPLOYEES ASSOCIATION</v>
          </cell>
          <cell r="F893" t="str">
            <v>28</v>
          </cell>
          <cell r="G893" t="str">
            <v>Monthly</v>
          </cell>
          <cell r="H893" t="str">
            <v>K</v>
          </cell>
          <cell r="I893">
            <v>0</v>
          </cell>
          <cell r="J893" t="str">
            <v>Washington Public Employees Association</v>
          </cell>
          <cell r="K893">
            <v>2827</v>
          </cell>
          <cell r="L893">
            <v>2827</v>
          </cell>
          <cell r="M893">
            <v>2827</v>
          </cell>
          <cell r="N893">
            <v>2827</v>
          </cell>
          <cell r="O893">
            <v>2665</v>
          </cell>
          <cell r="P893">
            <v>2718</v>
          </cell>
          <cell r="Q893">
            <v>2800</v>
          </cell>
        </row>
        <row r="894">
          <cell r="E894" t="str">
            <v>28MONTHLYLCOALITION</v>
          </cell>
          <cell r="F894" t="str">
            <v>28</v>
          </cell>
          <cell r="G894" t="str">
            <v>Monthly</v>
          </cell>
          <cell r="H894" t="str">
            <v>L</v>
          </cell>
          <cell r="I894">
            <v>0</v>
          </cell>
          <cell r="J894" t="str">
            <v>Coalition</v>
          </cell>
          <cell r="K894">
            <v>2889</v>
          </cell>
          <cell r="L894">
            <v>2889</v>
          </cell>
          <cell r="M894">
            <v>2889</v>
          </cell>
          <cell r="N894">
            <v>2889</v>
          </cell>
          <cell r="O894">
            <v>2724</v>
          </cell>
          <cell r="P894">
            <v>2778</v>
          </cell>
          <cell r="Q894">
            <v>2862</v>
          </cell>
        </row>
        <row r="895">
          <cell r="E895" t="str">
            <v>28MONTHLYLNON-REPRESENTED STATE EMPLOYEES</v>
          </cell>
          <cell r="F895" t="str">
            <v>28</v>
          </cell>
          <cell r="G895" t="str">
            <v>Monthly</v>
          </cell>
          <cell r="H895" t="str">
            <v>L</v>
          </cell>
          <cell r="I895">
            <v>0</v>
          </cell>
          <cell r="J895" t="str">
            <v>Non-Represented State Employees</v>
          </cell>
          <cell r="K895">
            <v>2889</v>
          </cell>
          <cell r="L895">
            <v>2889</v>
          </cell>
          <cell r="M895">
            <v>2889</v>
          </cell>
          <cell r="N895">
            <v>2889</v>
          </cell>
          <cell r="O895">
            <v>2724</v>
          </cell>
          <cell r="P895">
            <v>2778</v>
          </cell>
          <cell r="Q895">
            <v>2862</v>
          </cell>
        </row>
        <row r="896">
          <cell r="E896" t="str">
            <v>28MONTHLYLTEAMSTERS LOCAL UNION NUMBER 117</v>
          </cell>
          <cell r="F896" t="str">
            <v>28</v>
          </cell>
          <cell r="G896" t="str">
            <v>Monthly</v>
          </cell>
          <cell r="H896" t="str">
            <v>L</v>
          </cell>
          <cell r="I896">
            <v>0</v>
          </cell>
          <cell r="J896" t="str">
            <v>Teamsters Local Union Number 117</v>
          </cell>
          <cell r="K896">
            <v>2927</v>
          </cell>
          <cell r="L896">
            <v>2927</v>
          </cell>
          <cell r="M896">
            <v>2927</v>
          </cell>
          <cell r="N896">
            <v>2927</v>
          </cell>
          <cell r="O896">
            <v>2759</v>
          </cell>
          <cell r="P896">
            <v>2814</v>
          </cell>
          <cell r="Q896">
            <v>2899</v>
          </cell>
        </row>
        <row r="897">
          <cell r="E897" t="str">
            <v>28MONTHLYLWASHINGTON FEDERATION OF STATE EMPLOYEES</v>
          </cell>
          <cell r="F897" t="str">
            <v>28</v>
          </cell>
          <cell r="G897" t="str">
            <v>Monthly</v>
          </cell>
          <cell r="H897" t="str">
            <v>L</v>
          </cell>
          <cell r="I897">
            <v>0</v>
          </cell>
          <cell r="J897" t="str">
            <v>Washington Federation of State Employees</v>
          </cell>
          <cell r="K897">
            <v>2889</v>
          </cell>
          <cell r="L897">
            <v>2889</v>
          </cell>
          <cell r="M897">
            <v>2889</v>
          </cell>
          <cell r="N897">
            <v>2889</v>
          </cell>
          <cell r="O897">
            <v>2724</v>
          </cell>
          <cell r="P897">
            <v>2778</v>
          </cell>
          <cell r="Q897">
            <v>2862</v>
          </cell>
        </row>
        <row r="898">
          <cell r="E898" t="str">
            <v>28MONTHLYLWASHINGTON PUBLIC EMPLOYEES ASSOCIATION</v>
          </cell>
          <cell r="F898" t="str">
            <v>28</v>
          </cell>
          <cell r="G898" t="str">
            <v>Monthly</v>
          </cell>
          <cell r="H898" t="str">
            <v>L</v>
          </cell>
          <cell r="I898">
            <v>0</v>
          </cell>
          <cell r="J898" t="str">
            <v>Washington Public Employees Association</v>
          </cell>
          <cell r="K898">
            <v>2889</v>
          </cell>
          <cell r="L898">
            <v>2889</v>
          </cell>
          <cell r="M898">
            <v>2889</v>
          </cell>
          <cell r="N898">
            <v>2889</v>
          </cell>
          <cell r="O898">
            <v>2724</v>
          </cell>
          <cell r="P898">
            <v>2778</v>
          </cell>
          <cell r="Q898">
            <v>2862</v>
          </cell>
        </row>
        <row r="899">
          <cell r="E899" t="str">
            <v>28MONTHLYMCOALITION</v>
          </cell>
          <cell r="F899" t="str">
            <v>28</v>
          </cell>
          <cell r="G899" t="str">
            <v>Monthly</v>
          </cell>
          <cell r="H899" t="str">
            <v>M</v>
          </cell>
          <cell r="I899">
            <v>0</v>
          </cell>
          <cell r="J899" t="str">
            <v>Coalition</v>
          </cell>
          <cell r="K899">
            <v>2962</v>
          </cell>
          <cell r="L899">
            <v>2962</v>
          </cell>
          <cell r="M899">
            <v>2962</v>
          </cell>
          <cell r="N899">
            <v>2962</v>
          </cell>
          <cell r="O899">
            <v>2792</v>
          </cell>
          <cell r="P899">
            <v>2848</v>
          </cell>
          <cell r="Q899">
            <v>2934</v>
          </cell>
        </row>
        <row r="900">
          <cell r="E900" t="str">
            <v>28MONTHLYMNON-REPRESENTED STATE EMPLOYEES</v>
          </cell>
          <cell r="F900" t="str">
            <v>28</v>
          </cell>
          <cell r="G900" t="str">
            <v>Monthly</v>
          </cell>
          <cell r="H900" t="str">
            <v>M</v>
          </cell>
          <cell r="I900">
            <v>0</v>
          </cell>
          <cell r="J900" t="str">
            <v>Non-Represented State Employees</v>
          </cell>
          <cell r="K900">
            <v>2962</v>
          </cell>
          <cell r="L900">
            <v>2962</v>
          </cell>
          <cell r="M900">
            <v>2962</v>
          </cell>
          <cell r="N900">
            <v>2962</v>
          </cell>
          <cell r="O900">
            <v>2792</v>
          </cell>
          <cell r="P900">
            <v>2848</v>
          </cell>
          <cell r="Q900">
            <v>2934</v>
          </cell>
        </row>
        <row r="901">
          <cell r="E901" t="str">
            <v>28MONTHLYMTEAMSTERS LOCAL UNION NUMBER 117</v>
          </cell>
          <cell r="F901" t="str">
            <v>28</v>
          </cell>
          <cell r="G901" t="str">
            <v>Monthly</v>
          </cell>
          <cell r="H901" t="str">
            <v>M</v>
          </cell>
          <cell r="I901">
            <v>0</v>
          </cell>
          <cell r="J901" t="str">
            <v>Teamsters Local Union Number 117</v>
          </cell>
          <cell r="K901">
            <v>3000</v>
          </cell>
          <cell r="L901">
            <v>3000</v>
          </cell>
          <cell r="M901">
            <v>3000</v>
          </cell>
          <cell r="N901">
            <v>3000</v>
          </cell>
          <cell r="O901">
            <v>2828</v>
          </cell>
          <cell r="P901">
            <v>2885</v>
          </cell>
          <cell r="Q901">
            <v>2972</v>
          </cell>
        </row>
        <row r="902">
          <cell r="E902" t="str">
            <v>28MONTHLYMWASHINGTON FEDERATION OF STATE EMPLOYEES</v>
          </cell>
          <cell r="F902" t="str">
            <v>28</v>
          </cell>
          <cell r="G902" t="str">
            <v>Monthly</v>
          </cell>
          <cell r="H902" t="str">
            <v>M</v>
          </cell>
          <cell r="I902">
            <v>0</v>
          </cell>
          <cell r="J902" t="str">
            <v>Washington Federation of State Employees</v>
          </cell>
          <cell r="K902">
            <v>2962</v>
          </cell>
          <cell r="L902">
            <v>2962</v>
          </cell>
          <cell r="M902">
            <v>2962</v>
          </cell>
          <cell r="N902">
            <v>2962</v>
          </cell>
          <cell r="O902">
            <v>2792</v>
          </cell>
          <cell r="P902">
            <v>2848</v>
          </cell>
          <cell r="Q902">
            <v>2934</v>
          </cell>
        </row>
        <row r="903">
          <cell r="E903" t="str">
            <v>28MONTHLYMWASHINGTON PUBLIC EMPLOYEES ASSOCIATION</v>
          </cell>
          <cell r="F903" t="str">
            <v>28</v>
          </cell>
          <cell r="G903" t="str">
            <v>Monthly</v>
          </cell>
          <cell r="H903" t="str">
            <v>M</v>
          </cell>
          <cell r="I903">
            <v>0</v>
          </cell>
          <cell r="J903" t="str">
            <v>Washington Public Employees Association</v>
          </cell>
          <cell r="K903">
            <v>2962</v>
          </cell>
          <cell r="L903">
            <v>2962</v>
          </cell>
          <cell r="M903">
            <v>2962</v>
          </cell>
          <cell r="N903">
            <v>2962</v>
          </cell>
          <cell r="O903">
            <v>2792</v>
          </cell>
          <cell r="P903">
            <v>2848</v>
          </cell>
          <cell r="Q903">
            <v>2934</v>
          </cell>
        </row>
        <row r="904">
          <cell r="E904" t="str">
            <v>29EMONTHLYENON-REPRESENTED STATE EMPLOYEES</v>
          </cell>
          <cell r="F904" t="str">
            <v>29E</v>
          </cell>
          <cell r="G904" t="str">
            <v>Monthly</v>
          </cell>
          <cell r="H904" t="str">
            <v>E</v>
          </cell>
          <cell r="I904">
            <v>0</v>
          </cell>
          <cell r="J904" t="str">
            <v>Non-Represented State Employees</v>
          </cell>
          <cell r="K904">
            <v>2521</v>
          </cell>
          <cell r="L904">
            <v>2521</v>
          </cell>
          <cell r="M904">
            <v>2521</v>
          </cell>
          <cell r="N904">
            <v>2521</v>
          </cell>
          <cell r="O904">
            <v>2376</v>
          </cell>
          <cell r="P904">
            <v>2424</v>
          </cell>
          <cell r="Q904">
            <v>2497</v>
          </cell>
        </row>
        <row r="905">
          <cell r="E905" t="str">
            <v>29EMONTHLYFNON-REPRESENTED STATE EMPLOYEES</v>
          </cell>
          <cell r="F905" t="str">
            <v>29E</v>
          </cell>
          <cell r="G905" t="str">
            <v>Monthly</v>
          </cell>
          <cell r="H905" t="str">
            <v>F</v>
          </cell>
          <cell r="I905">
            <v>0</v>
          </cell>
          <cell r="J905" t="str">
            <v>Non-Represented State Employees</v>
          </cell>
          <cell r="K905">
            <v>2578</v>
          </cell>
          <cell r="L905">
            <v>2578</v>
          </cell>
          <cell r="M905">
            <v>2578</v>
          </cell>
          <cell r="N905">
            <v>2578</v>
          </cell>
          <cell r="O905">
            <v>2430</v>
          </cell>
          <cell r="P905">
            <v>2479</v>
          </cell>
          <cell r="Q905">
            <v>2554</v>
          </cell>
        </row>
        <row r="906">
          <cell r="E906" t="str">
            <v>29EMONTHLYGNON-REPRESENTED STATE EMPLOYEES</v>
          </cell>
          <cell r="F906" t="str">
            <v>29E</v>
          </cell>
          <cell r="G906" t="str">
            <v>Monthly</v>
          </cell>
          <cell r="H906" t="str">
            <v>G</v>
          </cell>
          <cell r="I906">
            <v>0</v>
          </cell>
          <cell r="J906" t="str">
            <v>Non-Represented State Employees</v>
          </cell>
          <cell r="K906">
            <v>2636</v>
          </cell>
          <cell r="L906">
            <v>2636</v>
          </cell>
          <cell r="M906">
            <v>2636</v>
          </cell>
          <cell r="N906">
            <v>2636</v>
          </cell>
          <cell r="O906">
            <v>2485</v>
          </cell>
          <cell r="P906">
            <v>2535</v>
          </cell>
          <cell r="Q906">
            <v>2612</v>
          </cell>
        </row>
        <row r="907">
          <cell r="E907" t="str">
            <v>29EMONTHLYHNON-REPRESENTED STATE EMPLOYEES</v>
          </cell>
          <cell r="F907" t="str">
            <v>29E</v>
          </cell>
          <cell r="G907" t="str">
            <v>Monthly</v>
          </cell>
          <cell r="H907" t="str">
            <v>H</v>
          </cell>
          <cell r="I907">
            <v>0</v>
          </cell>
          <cell r="J907" t="str">
            <v>Non-Represented State Employees</v>
          </cell>
          <cell r="K907">
            <v>2699</v>
          </cell>
          <cell r="L907">
            <v>2699</v>
          </cell>
          <cell r="M907">
            <v>2699</v>
          </cell>
          <cell r="N907">
            <v>2699</v>
          </cell>
          <cell r="O907">
            <v>2544</v>
          </cell>
          <cell r="P907">
            <v>2595</v>
          </cell>
          <cell r="Q907">
            <v>2673</v>
          </cell>
        </row>
        <row r="908">
          <cell r="E908" t="str">
            <v>29EMONTHLYINON-REPRESENTED STATE EMPLOYEES</v>
          </cell>
          <cell r="F908" t="str">
            <v>29E</v>
          </cell>
          <cell r="G908" t="str">
            <v>Monthly</v>
          </cell>
          <cell r="H908" t="str">
            <v>I</v>
          </cell>
          <cell r="I908">
            <v>0</v>
          </cell>
          <cell r="J908" t="str">
            <v>Non-Represented State Employees</v>
          </cell>
          <cell r="K908">
            <v>2760</v>
          </cell>
          <cell r="L908">
            <v>2760</v>
          </cell>
          <cell r="M908">
            <v>2760</v>
          </cell>
          <cell r="N908">
            <v>2760</v>
          </cell>
          <cell r="O908">
            <v>2602</v>
          </cell>
          <cell r="P908">
            <v>2654</v>
          </cell>
          <cell r="Q908">
            <v>2734</v>
          </cell>
        </row>
        <row r="909">
          <cell r="E909" t="str">
            <v>29EMONTHLYJNON-REPRESENTED STATE EMPLOYEES</v>
          </cell>
          <cell r="F909" t="str">
            <v>29E</v>
          </cell>
          <cell r="G909" t="str">
            <v>Monthly</v>
          </cell>
          <cell r="H909" t="str">
            <v>J</v>
          </cell>
          <cell r="I909">
            <v>0</v>
          </cell>
          <cell r="J909" t="str">
            <v>Non-Represented State Employees</v>
          </cell>
          <cell r="K909">
            <v>2827</v>
          </cell>
          <cell r="L909">
            <v>2827</v>
          </cell>
          <cell r="M909">
            <v>2827</v>
          </cell>
          <cell r="N909">
            <v>2827</v>
          </cell>
          <cell r="O909">
            <v>2665</v>
          </cell>
          <cell r="P909">
            <v>2718</v>
          </cell>
          <cell r="Q909">
            <v>2800</v>
          </cell>
        </row>
        <row r="910">
          <cell r="E910" t="str">
            <v>29EMONTHLYKNON-REPRESENTED STATE EMPLOYEES</v>
          </cell>
          <cell r="F910" t="str">
            <v>29E</v>
          </cell>
          <cell r="G910" t="str">
            <v>Monthly</v>
          </cell>
          <cell r="H910" t="str">
            <v>K</v>
          </cell>
          <cell r="I910">
            <v>0</v>
          </cell>
          <cell r="J910" t="str">
            <v>Non-Represented State Employees</v>
          </cell>
          <cell r="K910">
            <v>2889</v>
          </cell>
          <cell r="L910">
            <v>2889</v>
          </cell>
          <cell r="M910">
            <v>2889</v>
          </cell>
          <cell r="N910">
            <v>2889</v>
          </cell>
          <cell r="O910">
            <v>2724</v>
          </cell>
          <cell r="P910">
            <v>2778</v>
          </cell>
          <cell r="Q910">
            <v>2862</v>
          </cell>
        </row>
        <row r="911">
          <cell r="E911" t="str">
            <v>29EMONTHLYLNON-REPRESENTED STATE EMPLOYEES</v>
          </cell>
          <cell r="F911" t="str">
            <v>29E</v>
          </cell>
          <cell r="G911" t="str">
            <v>Monthly</v>
          </cell>
          <cell r="H911" t="str">
            <v>L</v>
          </cell>
          <cell r="I911">
            <v>0</v>
          </cell>
          <cell r="J911" t="str">
            <v>Non-Represented State Employees</v>
          </cell>
          <cell r="K911">
            <v>2962</v>
          </cell>
          <cell r="L911">
            <v>2962</v>
          </cell>
          <cell r="M911">
            <v>2962</v>
          </cell>
          <cell r="N911">
            <v>2962</v>
          </cell>
          <cell r="O911">
            <v>2792</v>
          </cell>
          <cell r="P911">
            <v>2848</v>
          </cell>
          <cell r="Q911">
            <v>2934</v>
          </cell>
        </row>
        <row r="912">
          <cell r="E912" t="str">
            <v>29EMONTHLYMNON-REPRESENTED STATE EMPLOYEES</v>
          </cell>
          <cell r="F912" t="str">
            <v>29E</v>
          </cell>
          <cell r="G912" t="str">
            <v>Monthly</v>
          </cell>
          <cell r="H912" t="str">
            <v>M</v>
          </cell>
          <cell r="I912">
            <v>0</v>
          </cell>
          <cell r="J912" t="str">
            <v>Non-Represented State Employees</v>
          </cell>
          <cell r="K912">
            <v>3031</v>
          </cell>
          <cell r="L912">
            <v>3031</v>
          </cell>
          <cell r="M912">
            <v>3031</v>
          </cell>
          <cell r="N912">
            <v>3031</v>
          </cell>
          <cell r="O912">
            <v>2857</v>
          </cell>
          <cell r="P912">
            <v>2914</v>
          </cell>
          <cell r="Q912">
            <v>3002</v>
          </cell>
        </row>
        <row r="913">
          <cell r="E913" t="str">
            <v>29GMONTHLYGNON-REPRESENTED STATE EMPLOYEES</v>
          </cell>
          <cell r="F913" t="str">
            <v>29G</v>
          </cell>
          <cell r="G913" t="str">
            <v>Monthly</v>
          </cell>
          <cell r="H913" t="str">
            <v>G</v>
          </cell>
          <cell r="I913">
            <v>0</v>
          </cell>
          <cell r="J913" t="str">
            <v>Non-Represented State Employees</v>
          </cell>
          <cell r="K913">
            <v>2636</v>
          </cell>
          <cell r="L913">
            <v>2636</v>
          </cell>
          <cell r="M913">
            <v>2636</v>
          </cell>
          <cell r="N913">
            <v>2636</v>
          </cell>
          <cell r="O913">
            <v>2485</v>
          </cell>
          <cell r="P913">
            <v>2535</v>
          </cell>
          <cell r="Q913">
            <v>2612</v>
          </cell>
        </row>
        <row r="914">
          <cell r="E914" t="str">
            <v>29GMONTHLYGTEAMSTERS LOCAL UNION NUMBER 117</v>
          </cell>
          <cell r="F914" t="str">
            <v>29G</v>
          </cell>
          <cell r="G914" t="str">
            <v>Monthly</v>
          </cell>
          <cell r="H914" t="str">
            <v>G</v>
          </cell>
          <cell r="I914">
            <v>0</v>
          </cell>
          <cell r="J914" t="str">
            <v>Teamsters Local Union Number 117</v>
          </cell>
          <cell r="K914">
            <v>2671</v>
          </cell>
          <cell r="L914">
            <v>2671</v>
          </cell>
          <cell r="M914">
            <v>2671</v>
          </cell>
          <cell r="N914">
            <v>2671</v>
          </cell>
          <cell r="O914">
            <v>2518</v>
          </cell>
          <cell r="P914">
            <v>2568</v>
          </cell>
          <cell r="Q914">
            <v>2646</v>
          </cell>
        </row>
        <row r="915">
          <cell r="E915" t="str">
            <v>29GMONTHLYGWASHINGTON FEDERATION OF STATE EMPLOYEES</v>
          </cell>
          <cell r="F915" t="str">
            <v>29G</v>
          </cell>
          <cell r="G915" t="str">
            <v>Monthly</v>
          </cell>
          <cell r="H915" t="str">
            <v>G</v>
          </cell>
          <cell r="I915">
            <v>0</v>
          </cell>
          <cell r="J915" t="str">
            <v>Washington Federation of State Employees</v>
          </cell>
          <cell r="K915">
            <v>2636</v>
          </cell>
          <cell r="L915">
            <v>2636</v>
          </cell>
          <cell r="M915">
            <v>2636</v>
          </cell>
          <cell r="N915">
            <v>2636</v>
          </cell>
          <cell r="O915">
            <v>2485</v>
          </cell>
          <cell r="P915">
            <v>2535</v>
          </cell>
          <cell r="Q915">
            <v>2612</v>
          </cell>
        </row>
        <row r="916">
          <cell r="E916" t="str">
            <v>29GMONTHLYGWASHINGTON PUBLIC EMPLOYEES ASSOCIATION</v>
          </cell>
          <cell r="F916" t="str">
            <v>29G</v>
          </cell>
          <cell r="G916" t="str">
            <v>Monthly</v>
          </cell>
          <cell r="H916" t="str">
            <v>G</v>
          </cell>
          <cell r="I916">
            <v>0</v>
          </cell>
          <cell r="J916" t="str">
            <v>Washington Public Employees Association</v>
          </cell>
          <cell r="K916">
            <v>2636</v>
          </cell>
          <cell r="L916">
            <v>2636</v>
          </cell>
          <cell r="M916">
            <v>2636</v>
          </cell>
          <cell r="N916">
            <v>2636</v>
          </cell>
          <cell r="O916">
            <v>2485</v>
          </cell>
          <cell r="P916">
            <v>2535</v>
          </cell>
          <cell r="Q916">
            <v>2612</v>
          </cell>
        </row>
        <row r="917">
          <cell r="E917" t="str">
            <v>29GMONTHLYHNON-REPRESENTED STATE EMPLOYEES</v>
          </cell>
          <cell r="F917" t="str">
            <v>29G</v>
          </cell>
          <cell r="G917" t="str">
            <v>Monthly</v>
          </cell>
          <cell r="H917" t="str">
            <v>H</v>
          </cell>
          <cell r="I917">
            <v>0</v>
          </cell>
          <cell r="J917" t="str">
            <v>Non-Represented State Employees</v>
          </cell>
          <cell r="K917">
            <v>2699</v>
          </cell>
          <cell r="L917">
            <v>2699</v>
          </cell>
          <cell r="M917">
            <v>2699</v>
          </cell>
          <cell r="N917">
            <v>2699</v>
          </cell>
          <cell r="O917">
            <v>2544</v>
          </cell>
          <cell r="P917">
            <v>2595</v>
          </cell>
          <cell r="Q917">
            <v>2673</v>
          </cell>
        </row>
        <row r="918">
          <cell r="E918" t="str">
            <v>29GMONTHLYHTEAMSTERS LOCAL UNION NUMBER 117</v>
          </cell>
          <cell r="F918" t="str">
            <v>29G</v>
          </cell>
          <cell r="G918" t="str">
            <v>Monthly</v>
          </cell>
          <cell r="H918" t="str">
            <v>H</v>
          </cell>
          <cell r="I918">
            <v>0</v>
          </cell>
          <cell r="J918" t="str">
            <v>Teamsters Local Union Number 117</v>
          </cell>
          <cell r="K918">
            <v>2734</v>
          </cell>
          <cell r="L918">
            <v>2734</v>
          </cell>
          <cell r="M918">
            <v>2734</v>
          </cell>
          <cell r="N918">
            <v>2734</v>
          </cell>
          <cell r="O918">
            <v>2577</v>
          </cell>
          <cell r="P918">
            <v>2629</v>
          </cell>
          <cell r="Q918">
            <v>2708</v>
          </cell>
        </row>
        <row r="919">
          <cell r="E919" t="str">
            <v>29GMONTHLYHWASHINGTON FEDERATION OF STATE EMPLOYEES</v>
          </cell>
          <cell r="F919" t="str">
            <v>29G</v>
          </cell>
          <cell r="G919" t="str">
            <v>Monthly</v>
          </cell>
          <cell r="H919" t="str">
            <v>H</v>
          </cell>
          <cell r="I919">
            <v>0</v>
          </cell>
          <cell r="J919" t="str">
            <v>Washington Federation of State Employees</v>
          </cell>
          <cell r="K919">
            <v>2699</v>
          </cell>
          <cell r="L919">
            <v>2699</v>
          </cell>
          <cell r="M919">
            <v>2699</v>
          </cell>
          <cell r="N919">
            <v>2699</v>
          </cell>
          <cell r="O919">
            <v>2544</v>
          </cell>
          <cell r="P919">
            <v>2595</v>
          </cell>
          <cell r="Q919">
            <v>2673</v>
          </cell>
        </row>
        <row r="920">
          <cell r="E920" t="str">
            <v>29GMONTHLYHWASHINGTON PUBLIC EMPLOYEES ASSOCIATION</v>
          </cell>
          <cell r="F920" t="str">
            <v>29G</v>
          </cell>
          <cell r="G920" t="str">
            <v>Monthly</v>
          </cell>
          <cell r="H920" t="str">
            <v>H</v>
          </cell>
          <cell r="I920">
            <v>0</v>
          </cell>
          <cell r="J920" t="str">
            <v>Washington Public Employees Association</v>
          </cell>
          <cell r="K920">
            <v>2699</v>
          </cell>
          <cell r="L920">
            <v>2699</v>
          </cell>
          <cell r="M920">
            <v>2699</v>
          </cell>
          <cell r="N920">
            <v>2699</v>
          </cell>
          <cell r="O920">
            <v>2544</v>
          </cell>
          <cell r="P920">
            <v>2595</v>
          </cell>
          <cell r="Q920">
            <v>2673</v>
          </cell>
        </row>
        <row r="921">
          <cell r="E921" t="str">
            <v>29GMONTHLYINON-REPRESENTED STATE EMPLOYEES</v>
          </cell>
          <cell r="F921" t="str">
            <v>29G</v>
          </cell>
          <cell r="G921" t="str">
            <v>Monthly</v>
          </cell>
          <cell r="H921" t="str">
            <v>I</v>
          </cell>
          <cell r="I921">
            <v>0</v>
          </cell>
          <cell r="J921" t="str">
            <v>Non-Represented State Employees</v>
          </cell>
          <cell r="K921">
            <v>2760</v>
          </cell>
          <cell r="L921">
            <v>2760</v>
          </cell>
          <cell r="M921">
            <v>2760</v>
          </cell>
          <cell r="N921">
            <v>2760</v>
          </cell>
          <cell r="O921">
            <v>2602</v>
          </cell>
          <cell r="P921">
            <v>2654</v>
          </cell>
          <cell r="Q921">
            <v>2734</v>
          </cell>
        </row>
        <row r="922">
          <cell r="E922" t="str">
            <v>29GMONTHLYITEAMSTERS LOCAL UNION NUMBER 117</v>
          </cell>
          <cell r="F922" t="str">
            <v>29G</v>
          </cell>
          <cell r="G922" t="str">
            <v>Monthly</v>
          </cell>
          <cell r="H922" t="str">
            <v>I</v>
          </cell>
          <cell r="I922">
            <v>0</v>
          </cell>
          <cell r="J922" t="str">
            <v>Teamsters Local Union Number 117</v>
          </cell>
          <cell r="K922">
            <v>2796</v>
          </cell>
          <cell r="L922">
            <v>2796</v>
          </cell>
          <cell r="M922">
            <v>2796</v>
          </cell>
          <cell r="N922">
            <v>2796</v>
          </cell>
          <cell r="O922">
            <v>2635</v>
          </cell>
          <cell r="P922">
            <v>2688</v>
          </cell>
          <cell r="Q922">
            <v>2769</v>
          </cell>
        </row>
        <row r="923">
          <cell r="E923" t="str">
            <v>29GMONTHLYIWASHINGTON FEDERATION OF STATE EMPLOYEES</v>
          </cell>
          <cell r="F923" t="str">
            <v>29G</v>
          </cell>
          <cell r="G923" t="str">
            <v>Monthly</v>
          </cell>
          <cell r="H923" t="str">
            <v>I</v>
          </cell>
          <cell r="I923">
            <v>0</v>
          </cell>
          <cell r="J923" t="str">
            <v>Washington Federation of State Employees</v>
          </cell>
          <cell r="K923">
            <v>2760</v>
          </cell>
          <cell r="L923">
            <v>2760</v>
          </cell>
          <cell r="M923">
            <v>2760</v>
          </cell>
          <cell r="N923">
            <v>2760</v>
          </cell>
          <cell r="O923">
            <v>2602</v>
          </cell>
          <cell r="P923">
            <v>2654</v>
          </cell>
          <cell r="Q923">
            <v>2734</v>
          </cell>
        </row>
        <row r="924">
          <cell r="E924" t="str">
            <v>29GMONTHLYIWASHINGTON PUBLIC EMPLOYEES ASSOCIATION</v>
          </cell>
          <cell r="F924" t="str">
            <v>29G</v>
          </cell>
          <cell r="G924" t="str">
            <v>Monthly</v>
          </cell>
          <cell r="H924" t="str">
            <v>I</v>
          </cell>
          <cell r="I924">
            <v>0</v>
          </cell>
          <cell r="J924" t="str">
            <v>Washington Public Employees Association</v>
          </cell>
          <cell r="K924">
            <v>2760</v>
          </cell>
          <cell r="L924">
            <v>2760</v>
          </cell>
          <cell r="M924">
            <v>2760</v>
          </cell>
          <cell r="N924">
            <v>2760</v>
          </cell>
          <cell r="O924">
            <v>2602</v>
          </cell>
          <cell r="P924">
            <v>2654</v>
          </cell>
          <cell r="Q924">
            <v>2734</v>
          </cell>
        </row>
        <row r="925">
          <cell r="E925" t="str">
            <v>29GMONTHLYJNON-REPRESENTED STATE EMPLOYEES</v>
          </cell>
          <cell r="F925" t="str">
            <v>29G</v>
          </cell>
          <cell r="G925" t="str">
            <v>Monthly</v>
          </cell>
          <cell r="H925" t="str">
            <v>J</v>
          </cell>
          <cell r="I925">
            <v>0</v>
          </cell>
          <cell r="J925" t="str">
            <v>Non-Represented State Employees</v>
          </cell>
          <cell r="K925">
            <v>2827</v>
          </cell>
          <cell r="L925">
            <v>2827</v>
          </cell>
          <cell r="M925">
            <v>2827</v>
          </cell>
          <cell r="N925">
            <v>2827</v>
          </cell>
          <cell r="O925">
            <v>2665</v>
          </cell>
          <cell r="P925">
            <v>2718</v>
          </cell>
          <cell r="Q925">
            <v>2800</v>
          </cell>
        </row>
        <row r="926">
          <cell r="E926" t="str">
            <v>29GMONTHLYJTEAMSTERS LOCAL UNION NUMBER 117</v>
          </cell>
          <cell r="F926" t="str">
            <v>29G</v>
          </cell>
          <cell r="G926" t="str">
            <v>Monthly</v>
          </cell>
          <cell r="H926" t="str">
            <v>J</v>
          </cell>
          <cell r="I926">
            <v>0</v>
          </cell>
          <cell r="J926" t="str">
            <v>Teamsters Local Union Number 117</v>
          </cell>
          <cell r="K926">
            <v>2863</v>
          </cell>
          <cell r="L926">
            <v>2863</v>
          </cell>
          <cell r="M926">
            <v>2863</v>
          </cell>
          <cell r="N926">
            <v>2863</v>
          </cell>
          <cell r="O926">
            <v>2699</v>
          </cell>
          <cell r="P926">
            <v>2753</v>
          </cell>
          <cell r="Q926">
            <v>2836</v>
          </cell>
        </row>
        <row r="927">
          <cell r="E927" t="str">
            <v>29GMONTHLYJWASHINGTON FEDERATION OF STATE EMPLOYEES</v>
          </cell>
          <cell r="F927" t="str">
            <v>29G</v>
          </cell>
          <cell r="G927" t="str">
            <v>Monthly</v>
          </cell>
          <cell r="H927" t="str">
            <v>J</v>
          </cell>
          <cell r="I927">
            <v>0</v>
          </cell>
          <cell r="J927" t="str">
            <v>Washington Federation of State Employees</v>
          </cell>
          <cell r="K927">
            <v>2827</v>
          </cell>
          <cell r="L927">
            <v>2827</v>
          </cell>
          <cell r="M927">
            <v>2827</v>
          </cell>
          <cell r="N927">
            <v>2827</v>
          </cell>
          <cell r="O927">
            <v>2665</v>
          </cell>
          <cell r="P927">
            <v>2718</v>
          </cell>
          <cell r="Q927">
            <v>2800</v>
          </cell>
        </row>
        <row r="928">
          <cell r="E928" t="str">
            <v>29GMONTHLYJWASHINGTON PUBLIC EMPLOYEES ASSOCIATION</v>
          </cell>
          <cell r="F928" t="str">
            <v>29G</v>
          </cell>
          <cell r="G928" t="str">
            <v>Monthly</v>
          </cell>
          <cell r="H928" t="str">
            <v>J</v>
          </cell>
          <cell r="I928">
            <v>0</v>
          </cell>
          <cell r="J928" t="str">
            <v>Washington Public Employees Association</v>
          </cell>
          <cell r="K928">
            <v>2827</v>
          </cell>
          <cell r="L928">
            <v>2827</v>
          </cell>
          <cell r="M928">
            <v>2827</v>
          </cell>
          <cell r="N928">
            <v>2827</v>
          </cell>
          <cell r="O928">
            <v>2665</v>
          </cell>
          <cell r="P928">
            <v>2718</v>
          </cell>
          <cell r="Q928">
            <v>2800</v>
          </cell>
        </row>
        <row r="929">
          <cell r="E929" t="str">
            <v>29GMONTHLYKNON-REPRESENTED STATE EMPLOYEES</v>
          </cell>
          <cell r="F929" t="str">
            <v>29G</v>
          </cell>
          <cell r="G929" t="str">
            <v>Monthly</v>
          </cell>
          <cell r="H929" t="str">
            <v>K</v>
          </cell>
          <cell r="I929">
            <v>0</v>
          </cell>
          <cell r="J929" t="str">
            <v>Non-Represented State Employees</v>
          </cell>
          <cell r="K929">
            <v>2889</v>
          </cell>
          <cell r="L929">
            <v>2889</v>
          </cell>
          <cell r="M929">
            <v>2889</v>
          </cell>
          <cell r="N929">
            <v>2889</v>
          </cell>
          <cell r="O929">
            <v>2724</v>
          </cell>
          <cell r="P929">
            <v>2778</v>
          </cell>
          <cell r="Q929">
            <v>2862</v>
          </cell>
        </row>
        <row r="930">
          <cell r="E930" t="str">
            <v>29GMONTHLYKTEAMSTERS LOCAL UNION NUMBER 117</v>
          </cell>
          <cell r="F930" t="str">
            <v>29G</v>
          </cell>
          <cell r="G930" t="str">
            <v>Monthly</v>
          </cell>
          <cell r="H930" t="str">
            <v>K</v>
          </cell>
          <cell r="I930">
            <v>0</v>
          </cell>
          <cell r="J930" t="str">
            <v>Teamsters Local Union Number 117</v>
          </cell>
          <cell r="K930">
            <v>2927</v>
          </cell>
          <cell r="L930">
            <v>2927</v>
          </cell>
          <cell r="M930">
            <v>2927</v>
          </cell>
          <cell r="N930">
            <v>2927</v>
          </cell>
          <cell r="O930">
            <v>2759</v>
          </cell>
          <cell r="P930">
            <v>2814</v>
          </cell>
          <cell r="Q930">
            <v>2899</v>
          </cell>
        </row>
        <row r="931">
          <cell r="E931" t="str">
            <v>29GMONTHLYKWASHINGTON FEDERATION OF STATE EMPLOYEES</v>
          </cell>
          <cell r="F931" t="str">
            <v>29G</v>
          </cell>
          <cell r="G931" t="str">
            <v>Monthly</v>
          </cell>
          <cell r="H931" t="str">
            <v>K</v>
          </cell>
          <cell r="I931">
            <v>0</v>
          </cell>
          <cell r="J931" t="str">
            <v>Washington Federation of State Employees</v>
          </cell>
          <cell r="K931">
            <v>2889</v>
          </cell>
          <cell r="L931">
            <v>2889</v>
          </cell>
          <cell r="M931">
            <v>2889</v>
          </cell>
          <cell r="N931">
            <v>2889</v>
          </cell>
          <cell r="O931">
            <v>2724</v>
          </cell>
          <cell r="P931">
            <v>2778</v>
          </cell>
          <cell r="Q931">
            <v>2862</v>
          </cell>
        </row>
        <row r="932">
          <cell r="E932" t="str">
            <v>29GMONTHLYKWASHINGTON PUBLIC EMPLOYEES ASSOCIATION</v>
          </cell>
          <cell r="F932" t="str">
            <v>29G</v>
          </cell>
          <cell r="G932" t="str">
            <v>Monthly</v>
          </cell>
          <cell r="H932" t="str">
            <v>K</v>
          </cell>
          <cell r="I932">
            <v>0</v>
          </cell>
          <cell r="J932" t="str">
            <v>Washington Public Employees Association</v>
          </cell>
          <cell r="K932">
            <v>2889</v>
          </cell>
          <cell r="L932">
            <v>2889</v>
          </cell>
          <cell r="M932">
            <v>2889</v>
          </cell>
          <cell r="N932">
            <v>2889</v>
          </cell>
          <cell r="O932">
            <v>2724</v>
          </cell>
          <cell r="P932">
            <v>2778</v>
          </cell>
          <cell r="Q932">
            <v>2862</v>
          </cell>
        </row>
        <row r="933">
          <cell r="E933" t="str">
            <v>29GMONTHLYLNON-REPRESENTED STATE EMPLOYEES</v>
          </cell>
          <cell r="F933" t="str">
            <v>29G</v>
          </cell>
          <cell r="G933" t="str">
            <v>Monthly</v>
          </cell>
          <cell r="H933" t="str">
            <v>L</v>
          </cell>
          <cell r="I933">
            <v>0</v>
          </cell>
          <cell r="J933" t="str">
            <v>Non-Represented State Employees</v>
          </cell>
          <cell r="K933">
            <v>2962</v>
          </cell>
          <cell r="L933">
            <v>2962</v>
          </cell>
          <cell r="M933">
            <v>2962</v>
          </cell>
          <cell r="N933">
            <v>2962</v>
          </cell>
          <cell r="O933">
            <v>2792</v>
          </cell>
          <cell r="P933">
            <v>2848</v>
          </cell>
          <cell r="Q933">
            <v>2934</v>
          </cell>
        </row>
        <row r="934">
          <cell r="E934" t="str">
            <v>29GMONTHLYLTEAMSTERS LOCAL UNION NUMBER 117</v>
          </cell>
          <cell r="F934" t="str">
            <v>29G</v>
          </cell>
          <cell r="G934" t="str">
            <v>Monthly</v>
          </cell>
          <cell r="H934" t="str">
            <v>L</v>
          </cell>
          <cell r="I934">
            <v>0</v>
          </cell>
          <cell r="J934" t="str">
            <v>Teamsters Local Union Number 117</v>
          </cell>
          <cell r="K934">
            <v>3000</v>
          </cell>
          <cell r="L934">
            <v>3000</v>
          </cell>
          <cell r="M934">
            <v>3000</v>
          </cell>
          <cell r="N934">
            <v>3000</v>
          </cell>
          <cell r="O934">
            <v>2828</v>
          </cell>
          <cell r="P934">
            <v>2885</v>
          </cell>
          <cell r="Q934">
            <v>2972</v>
          </cell>
        </row>
        <row r="935">
          <cell r="E935" t="str">
            <v>29GMONTHLYLWASHINGTON FEDERATION OF STATE EMPLOYEES</v>
          </cell>
          <cell r="F935" t="str">
            <v>29G</v>
          </cell>
          <cell r="G935" t="str">
            <v>Monthly</v>
          </cell>
          <cell r="H935" t="str">
            <v>L</v>
          </cell>
          <cell r="I935">
            <v>0</v>
          </cell>
          <cell r="J935" t="str">
            <v>Washington Federation of State Employees</v>
          </cell>
          <cell r="K935">
            <v>2962</v>
          </cell>
          <cell r="L935">
            <v>2962</v>
          </cell>
          <cell r="M935">
            <v>2962</v>
          </cell>
          <cell r="N935">
            <v>2962</v>
          </cell>
          <cell r="O935">
            <v>2792</v>
          </cell>
          <cell r="P935">
            <v>2848</v>
          </cell>
          <cell r="Q935">
            <v>2934</v>
          </cell>
        </row>
        <row r="936">
          <cell r="E936" t="str">
            <v>29GMONTHLYLWASHINGTON PUBLIC EMPLOYEES ASSOCIATION</v>
          </cell>
          <cell r="F936" t="str">
            <v>29G</v>
          </cell>
          <cell r="G936" t="str">
            <v>Monthly</v>
          </cell>
          <cell r="H936" t="str">
            <v>L</v>
          </cell>
          <cell r="I936">
            <v>0</v>
          </cell>
          <cell r="J936" t="str">
            <v>Washington Public Employees Association</v>
          </cell>
          <cell r="K936">
            <v>2962</v>
          </cell>
          <cell r="L936">
            <v>2962</v>
          </cell>
          <cell r="M936">
            <v>2962</v>
          </cell>
          <cell r="N936">
            <v>2962</v>
          </cell>
          <cell r="O936">
            <v>2792</v>
          </cell>
          <cell r="P936">
            <v>2848</v>
          </cell>
          <cell r="Q936">
            <v>2934</v>
          </cell>
        </row>
        <row r="937">
          <cell r="E937" t="str">
            <v>29GMONTHLYMNON-REPRESENTED STATE EMPLOYEES</v>
          </cell>
          <cell r="F937" t="str">
            <v>29G</v>
          </cell>
          <cell r="G937" t="str">
            <v>Monthly</v>
          </cell>
          <cell r="H937" t="str">
            <v>M</v>
          </cell>
          <cell r="I937">
            <v>0</v>
          </cell>
          <cell r="J937" t="str">
            <v>Non-Represented State Employees</v>
          </cell>
          <cell r="K937">
            <v>3031</v>
          </cell>
          <cell r="L937">
            <v>3031</v>
          </cell>
          <cell r="M937">
            <v>3031</v>
          </cell>
          <cell r="N937">
            <v>3031</v>
          </cell>
          <cell r="O937">
            <v>2857</v>
          </cell>
          <cell r="P937">
            <v>2914</v>
          </cell>
          <cell r="Q937">
            <v>3002</v>
          </cell>
        </row>
        <row r="938">
          <cell r="E938" t="str">
            <v>29GMONTHLYMTEAMSTERS LOCAL UNION NUMBER 117</v>
          </cell>
          <cell r="F938" t="str">
            <v>29G</v>
          </cell>
          <cell r="G938" t="str">
            <v>Monthly</v>
          </cell>
          <cell r="H938" t="str">
            <v>M</v>
          </cell>
          <cell r="I938">
            <v>0</v>
          </cell>
          <cell r="J938" t="str">
            <v>Teamsters Local Union Number 117</v>
          </cell>
          <cell r="K938">
            <v>3069</v>
          </cell>
          <cell r="L938">
            <v>3069</v>
          </cell>
          <cell r="M938">
            <v>3069</v>
          </cell>
          <cell r="N938">
            <v>3069</v>
          </cell>
          <cell r="O938">
            <v>2893</v>
          </cell>
          <cell r="P938">
            <v>2951</v>
          </cell>
          <cell r="Q938">
            <v>3040</v>
          </cell>
        </row>
        <row r="939">
          <cell r="E939" t="str">
            <v>29GMONTHLYMWASHINGTON FEDERATION OF STATE EMPLOYEES</v>
          </cell>
          <cell r="F939" t="str">
            <v>29G</v>
          </cell>
          <cell r="G939" t="str">
            <v>Monthly</v>
          </cell>
          <cell r="H939" t="str">
            <v>M</v>
          </cell>
          <cell r="I939">
            <v>0</v>
          </cell>
          <cell r="J939" t="str">
            <v>Washington Federation of State Employees</v>
          </cell>
          <cell r="K939">
            <v>3031</v>
          </cell>
          <cell r="L939">
            <v>3031</v>
          </cell>
          <cell r="M939">
            <v>3031</v>
          </cell>
          <cell r="N939">
            <v>3031</v>
          </cell>
          <cell r="O939">
            <v>2857</v>
          </cell>
          <cell r="P939">
            <v>2914</v>
          </cell>
          <cell r="Q939">
            <v>3002</v>
          </cell>
        </row>
        <row r="940">
          <cell r="E940" t="str">
            <v>29GMONTHLYMWASHINGTON PUBLIC EMPLOYEES ASSOCIATION</v>
          </cell>
          <cell r="F940" t="str">
            <v>29G</v>
          </cell>
          <cell r="G940" t="str">
            <v>Monthly</v>
          </cell>
          <cell r="H940" t="str">
            <v>M</v>
          </cell>
          <cell r="I940">
            <v>0</v>
          </cell>
          <cell r="J940" t="str">
            <v>Washington Public Employees Association</v>
          </cell>
          <cell r="K940">
            <v>3031</v>
          </cell>
          <cell r="L940">
            <v>3031</v>
          </cell>
          <cell r="M940">
            <v>3031</v>
          </cell>
          <cell r="N940">
            <v>3031</v>
          </cell>
          <cell r="O940">
            <v>2857</v>
          </cell>
          <cell r="P940">
            <v>2914</v>
          </cell>
          <cell r="Q940">
            <v>3002</v>
          </cell>
        </row>
        <row r="941">
          <cell r="E941" t="str">
            <v>29MONTHLYACOALITION</v>
          </cell>
          <cell r="F941" t="str">
            <v>29</v>
          </cell>
          <cell r="G941" t="str">
            <v>Monthly</v>
          </cell>
          <cell r="H941" t="str">
            <v>A</v>
          </cell>
          <cell r="I941">
            <v>0</v>
          </cell>
          <cell r="J941" t="str">
            <v>Coalition</v>
          </cell>
          <cell r="K941">
            <v>2299</v>
          </cell>
          <cell r="L941">
            <v>2299</v>
          </cell>
          <cell r="M941">
            <v>2299</v>
          </cell>
          <cell r="N941">
            <v>2299</v>
          </cell>
          <cell r="O941">
            <v>2168</v>
          </cell>
          <cell r="P941">
            <v>2211</v>
          </cell>
          <cell r="Q941">
            <v>2278</v>
          </cell>
        </row>
        <row r="942">
          <cell r="E942" t="str">
            <v>29MONTHLYANON-REPRESENTED STATE EMPLOYEES</v>
          </cell>
          <cell r="F942" t="str">
            <v>29</v>
          </cell>
          <cell r="G942" t="str">
            <v>Monthly</v>
          </cell>
          <cell r="H942" t="str">
            <v>A</v>
          </cell>
          <cell r="I942">
            <v>0</v>
          </cell>
          <cell r="J942" t="str">
            <v>Non-Represented State Employees</v>
          </cell>
          <cell r="K942">
            <v>2299</v>
          </cell>
          <cell r="L942">
            <v>2299</v>
          </cell>
          <cell r="M942">
            <v>2299</v>
          </cell>
          <cell r="N942">
            <v>2299</v>
          </cell>
          <cell r="O942">
            <v>2168</v>
          </cell>
          <cell r="P942">
            <v>2211</v>
          </cell>
          <cell r="Q942">
            <v>2278</v>
          </cell>
        </row>
        <row r="943">
          <cell r="E943" t="str">
            <v>29MONTHLYATEAMSTERS LOCAL UNION NUMBER 117</v>
          </cell>
          <cell r="F943" t="str">
            <v>29</v>
          </cell>
          <cell r="G943" t="str">
            <v>Monthly</v>
          </cell>
          <cell r="H943" t="str">
            <v>A</v>
          </cell>
          <cell r="I943">
            <v>0</v>
          </cell>
          <cell r="J943" t="str">
            <v>Teamsters Local Union Number 117</v>
          </cell>
          <cell r="K943">
            <v>2330</v>
          </cell>
          <cell r="L943">
            <v>2330</v>
          </cell>
          <cell r="M943">
            <v>2330</v>
          </cell>
          <cell r="N943">
            <v>2330</v>
          </cell>
          <cell r="O943">
            <v>2196</v>
          </cell>
          <cell r="P943">
            <v>2240</v>
          </cell>
          <cell r="Q943">
            <v>2308</v>
          </cell>
        </row>
        <row r="944">
          <cell r="E944" t="str">
            <v>29MONTHLYAWASHINGTON FEDERATION OF STATE EMPLOYEES</v>
          </cell>
          <cell r="F944" t="str">
            <v>29</v>
          </cell>
          <cell r="G944" t="str">
            <v>Monthly</v>
          </cell>
          <cell r="H944" t="str">
            <v>A</v>
          </cell>
          <cell r="I944">
            <v>0</v>
          </cell>
          <cell r="J944" t="str">
            <v>Washington Federation of State Employees</v>
          </cell>
          <cell r="K944">
            <v>2299</v>
          </cell>
          <cell r="L944">
            <v>2299</v>
          </cell>
          <cell r="M944">
            <v>2299</v>
          </cell>
          <cell r="N944">
            <v>2299</v>
          </cell>
          <cell r="O944">
            <v>2168</v>
          </cell>
          <cell r="P944">
            <v>2211</v>
          </cell>
          <cell r="Q944">
            <v>2278</v>
          </cell>
        </row>
        <row r="945">
          <cell r="E945" t="str">
            <v>29MONTHLYAWASHINGTON PUBLIC EMPLOYEES ASSOCIATION</v>
          </cell>
          <cell r="F945" t="str">
            <v>29</v>
          </cell>
          <cell r="G945" t="str">
            <v>Monthly</v>
          </cell>
          <cell r="H945" t="str">
            <v>A</v>
          </cell>
          <cell r="I945">
            <v>0</v>
          </cell>
          <cell r="J945" t="str">
            <v>Washington Public Employees Association</v>
          </cell>
          <cell r="K945">
            <v>2299</v>
          </cell>
          <cell r="L945">
            <v>2299</v>
          </cell>
          <cell r="M945">
            <v>2299</v>
          </cell>
          <cell r="N945">
            <v>2299</v>
          </cell>
          <cell r="O945">
            <v>2168</v>
          </cell>
          <cell r="P945">
            <v>2211</v>
          </cell>
          <cell r="Q945">
            <v>2278</v>
          </cell>
        </row>
        <row r="946">
          <cell r="E946" t="str">
            <v>29MONTHLYBCOALITION</v>
          </cell>
          <cell r="F946" t="str">
            <v>29</v>
          </cell>
          <cell r="G946" t="str">
            <v>Monthly</v>
          </cell>
          <cell r="H946" t="str">
            <v>B</v>
          </cell>
          <cell r="I946">
            <v>0</v>
          </cell>
          <cell r="J946" t="str">
            <v>Coalition</v>
          </cell>
          <cell r="K946">
            <v>2349</v>
          </cell>
          <cell r="L946">
            <v>2349</v>
          </cell>
          <cell r="M946">
            <v>2349</v>
          </cell>
          <cell r="N946">
            <v>2349</v>
          </cell>
          <cell r="O946">
            <v>2215</v>
          </cell>
          <cell r="P946">
            <v>2259</v>
          </cell>
          <cell r="Q946">
            <v>2327</v>
          </cell>
        </row>
        <row r="947">
          <cell r="E947" t="str">
            <v>29MONTHLYBNON-REPRESENTED STATE EMPLOYEES</v>
          </cell>
          <cell r="F947" t="str">
            <v>29</v>
          </cell>
          <cell r="G947" t="str">
            <v>Monthly</v>
          </cell>
          <cell r="H947" t="str">
            <v>B</v>
          </cell>
          <cell r="I947">
            <v>0</v>
          </cell>
          <cell r="J947" t="str">
            <v>Non-Represented State Employees</v>
          </cell>
          <cell r="K947">
            <v>2349</v>
          </cell>
          <cell r="L947">
            <v>2349</v>
          </cell>
          <cell r="M947">
            <v>2349</v>
          </cell>
          <cell r="N947">
            <v>2349</v>
          </cell>
          <cell r="O947">
            <v>2215</v>
          </cell>
          <cell r="P947">
            <v>2259</v>
          </cell>
          <cell r="Q947">
            <v>2327</v>
          </cell>
        </row>
        <row r="948">
          <cell r="E948" t="str">
            <v>29MONTHLYBTEAMSTERS LOCAL UNION NUMBER 117</v>
          </cell>
          <cell r="F948" t="str">
            <v>29</v>
          </cell>
          <cell r="G948" t="str">
            <v>Monthly</v>
          </cell>
          <cell r="H948" t="str">
            <v>B</v>
          </cell>
          <cell r="I948">
            <v>0</v>
          </cell>
          <cell r="J948" t="str">
            <v>Teamsters Local Union Number 117</v>
          </cell>
          <cell r="K948">
            <v>2381</v>
          </cell>
          <cell r="L948">
            <v>2381</v>
          </cell>
          <cell r="M948">
            <v>2381</v>
          </cell>
          <cell r="N948">
            <v>2381</v>
          </cell>
          <cell r="O948">
            <v>2244</v>
          </cell>
          <cell r="P948">
            <v>2289</v>
          </cell>
          <cell r="Q948">
            <v>2358</v>
          </cell>
        </row>
        <row r="949">
          <cell r="E949" t="str">
            <v>29MONTHLYBWASHINGTON FEDERATION OF STATE EMPLOYEES</v>
          </cell>
          <cell r="F949" t="str">
            <v>29</v>
          </cell>
          <cell r="G949" t="str">
            <v>Monthly</v>
          </cell>
          <cell r="H949" t="str">
            <v>B</v>
          </cell>
          <cell r="I949">
            <v>0</v>
          </cell>
          <cell r="J949" t="str">
            <v>Washington Federation of State Employees</v>
          </cell>
          <cell r="K949">
            <v>2349</v>
          </cell>
          <cell r="L949">
            <v>2349</v>
          </cell>
          <cell r="M949">
            <v>2349</v>
          </cell>
          <cell r="N949">
            <v>2349</v>
          </cell>
          <cell r="O949">
            <v>2215</v>
          </cell>
          <cell r="P949">
            <v>2259</v>
          </cell>
          <cell r="Q949">
            <v>2327</v>
          </cell>
        </row>
        <row r="950">
          <cell r="E950" t="str">
            <v>29MONTHLYBWASHINGTON PUBLIC EMPLOYEES ASSOCIATION</v>
          </cell>
          <cell r="F950" t="str">
            <v>29</v>
          </cell>
          <cell r="G950" t="str">
            <v>Monthly</v>
          </cell>
          <cell r="H950" t="str">
            <v>B</v>
          </cell>
          <cell r="I950">
            <v>0</v>
          </cell>
          <cell r="J950" t="str">
            <v>Washington Public Employees Association</v>
          </cell>
          <cell r="K950">
            <v>2349</v>
          </cell>
          <cell r="L950">
            <v>2349</v>
          </cell>
          <cell r="M950">
            <v>2349</v>
          </cell>
          <cell r="N950">
            <v>2349</v>
          </cell>
          <cell r="O950">
            <v>2215</v>
          </cell>
          <cell r="P950">
            <v>2259</v>
          </cell>
          <cell r="Q950">
            <v>2327</v>
          </cell>
        </row>
        <row r="951">
          <cell r="E951" t="str">
            <v>29MONTHLYCCOALITION</v>
          </cell>
          <cell r="F951" t="str">
            <v>29</v>
          </cell>
          <cell r="G951" t="str">
            <v>Monthly</v>
          </cell>
          <cell r="H951" t="str">
            <v>C</v>
          </cell>
          <cell r="I951">
            <v>0</v>
          </cell>
          <cell r="J951" t="str">
            <v>Coalition</v>
          </cell>
          <cell r="K951">
            <v>2403</v>
          </cell>
          <cell r="L951">
            <v>2403</v>
          </cell>
          <cell r="M951">
            <v>2403</v>
          </cell>
          <cell r="N951">
            <v>2403</v>
          </cell>
          <cell r="O951">
            <v>2266</v>
          </cell>
          <cell r="P951">
            <v>2311</v>
          </cell>
          <cell r="Q951">
            <v>2381</v>
          </cell>
        </row>
        <row r="952">
          <cell r="E952" t="str">
            <v>29MONTHLYCNON-REPRESENTED STATE EMPLOYEES</v>
          </cell>
          <cell r="F952" t="str">
            <v>29</v>
          </cell>
          <cell r="G952" t="str">
            <v>Monthly</v>
          </cell>
          <cell r="H952" t="str">
            <v>C</v>
          </cell>
          <cell r="I952">
            <v>0</v>
          </cell>
          <cell r="J952" t="str">
            <v>Non-Represented State Employees</v>
          </cell>
          <cell r="K952">
            <v>2403</v>
          </cell>
          <cell r="L952">
            <v>2403</v>
          </cell>
          <cell r="M952">
            <v>2403</v>
          </cell>
          <cell r="N952">
            <v>2403</v>
          </cell>
          <cell r="O952">
            <v>2266</v>
          </cell>
          <cell r="P952">
            <v>2311</v>
          </cell>
          <cell r="Q952">
            <v>2381</v>
          </cell>
        </row>
        <row r="953">
          <cell r="E953" t="str">
            <v>29MONTHLYCTEAMSTERS LOCAL UNION NUMBER 117</v>
          </cell>
          <cell r="F953" t="str">
            <v>29</v>
          </cell>
          <cell r="G953" t="str">
            <v>Monthly</v>
          </cell>
          <cell r="H953" t="str">
            <v>C</v>
          </cell>
          <cell r="I953">
            <v>0</v>
          </cell>
          <cell r="J953" t="str">
            <v>Teamsters Local Union Number 117</v>
          </cell>
          <cell r="K953">
            <v>2437</v>
          </cell>
          <cell r="L953">
            <v>2437</v>
          </cell>
          <cell r="M953">
            <v>2437</v>
          </cell>
          <cell r="N953">
            <v>2437</v>
          </cell>
          <cell r="O953">
            <v>2297</v>
          </cell>
          <cell r="P953">
            <v>2343</v>
          </cell>
          <cell r="Q953">
            <v>2414</v>
          </cell>
        </row>
        <row r="954">
          <cell r="E954" t="str">
            <v>29MONTHLYCWASHINGTON FEDERATION OF STATE EMPLOYEES</v>
          </cell>
          <cell r="F954" t="str">
            <v>29</v>
          </cell>
          <cell r="G954" t="str">
            <v>Monthly</v>
          </cell>
          <cell r="H954" t="str">
            <v>C</v>
          </cell>
          <cell r="I954">
            <v>0</v>
          </cell>
          <cell r="J954" t="str">
            <v>Washington Federation of State Employees</v>
          </cell>
          <cell r="K954">
            <v>2403</v>
          </cell>
          <cell r="L954">
            <v>2403</v>
          </cell>
          <cell r="M954">
            <v>2403</v>
          </cell>
          <cell r="N954">
            <v>2403</v>
          </cell>
          <cell r="O954">
            <v>2266</v>
          </cell>
          <cell r="P954">
            <v>2311</v>
          </cell>
          <cell r="Q954">
            <v>2381</v>
          </cell>
        </row>
        <row r="955">
          <cell r="E955" t="str">
            <v>29MONTHLYCWASHINGTON PUBLIC EMPLOYEES ASSOCIATION</v>
          </cell>
          <cell r="F955" t="str">
            <v>29</v>
          </cell>
          <cell r="G955" t="str">
            <v>Monthly</v>
          </cell>
          <cell r="H955" t="str">
            <v>C</v>
          </cell>
          <cell r="I955">
            <v>0</v>
          </cell>
          <cell r="J955" t="str">
            <v>Washington Public Employees Association</v>
          </cell>
          <cell r="K955">
            <v>2403</v>
          </cell>
          <cell r="L955">
            <v>2403</v>
          </cell>
          <cell r="M955">
            <v>2403</v>
          </cell>
          <cell r="N955">
            <v>2403</v>
          </cell>
          <cell r="O955">
            <v>2266</v>
          </cell>
          <cell r="P955">
            <v>2311</v>
          </cell>
          <cell r="Q955">
            <v>2381</v>
          </cell>
        </row>
        <row r="956">
          <cell r="E956" t="str">
            <v>29MONTHLYDCOALITION</v>
          </cell>
          <cell r="F956" t="str">
            <v>29</v>
          </cell>
          <cell r="G956" t="str">
            <v>Monthly</v>
          </cell>
          <cell r="H956" t="str">
            <v>D</v>
          </cell>
          <cell r="I956">
            <v>0</v>
          </cell>
          <cell r="J956" t="str">
            <v>Coalition</v>
          </cell>
          <cell r="K956">
            <v>2460</v>
          </cell>
          <cell r="L956">
            <v>2460</v>
          </cell>
          <cell r="M956">
            <v>2460</v>
          </cell>
          <cell r="N956">
            <v>2460</v>
          </cell>
          <cell r="O956">
            <v>2319</v>
          </cell>
          <cell r="P956">
            <v>2365</v>
          </cell>
          <cell r="Q956">
            <v>2436</v>
          </cell>
        </row>
        <row r="957">
          <cell r="E957" t="str">
            <v>29MONTHLYDNON-REPRESENTED STATE EMPLOYEES</v>
          </cell>
          <cell r="F957" t="str">
            <v>29</v>
          </cell>
          <cell r="G957" t="str">
            <v>Monthly</v>
          </cell>
          <cell r="H957" t="str">
            <v>D</v>
          </cell>
          <cell r="I957">
            <v>0</v>
          </cell>
          <cell r="J957" t="str">
            <v>Non-Represented State Employees</v>
          </cell>
          <cell r="K957">
            <v>2460</v>
          </cell>
          <cell r="L957">
            <v>2460</v>
          </cell>
          <cell r="M957">
            <v>2460</v>
          </cell>
          <cell r="N957">
            <v>2460</v>
          </cell>
          <cell r="O957">
            <v>2319</v>
          </cell>
          <cell r="P957">
            <v>2365</v>
          </cell>
          <cell r="Q957">
            <v>2436</v>
          </cell>
        </row>
        <row r="958">
          <cell r="E958" t="str">
            <v>29MONTHLYDTEAMSTERS LOCAL UNION NUMBER 117</v>
          </cell>
          <cell r="F958" t="str">
            <v>29</v>
          </cell>
          <cell r="G958" t="str">
            <v>Monthly</v>
          </cell>
          <cell r="H958" t="str">
            <v>D</v>
          </cell>
          <cell r="I958">
            <v>0</v>
          </cell>
          <cell r="J958" t="str">
            <v>Teamsters Local Union Number 117</v>
          </cell>
          <cell r="K958">
            <v>2493</v>
          </cell>
          <cell r="L958">
            <v>2493</v>
          </cell>
          <cell r="M958">
            <v>2493</v>
          </cell>
          <cell r="N958">
            <v>2493</v>
          </cell>
          <cell r="O958">
            <v>2350</v>
          </cell>
          <cell r="P958">
            <v>2397</v>
          </cell>
          <cell r="Q958">
            <v>2469</v>
          </cell>
        </row>
        <row r="959">
          <cell r="E959" t="str">
            <v>29MONTHLYDWASHINGTON FEDERATION OF STATE EMPLOYEES</v>
          </cell>
          <cell r="F959" t="str">
            <v>29</v>
          </cell>
          <cell r="G959" t="str">
            <v>Monthly</v>
          </cell>
          <cell r="H959" t="str">
            <v>D</v>
          </cell>
          <cell r="I959">
            <v>0</v>
          </cell>
          <cell r="J959" t="str">
            <v>Washington Federation of State Employees</v>
          </cell>
          <cell r="K959">
            <v>2460</v>
          </cell>
          <cell r="L959">
            <v>2460</v>
          </cell>
          <cell r="M959">
            <v>2460</v>
          </cell>
          <cell r="N959">
            <v>2460</v>
          </cell>
          <cell r="O959">
            <v>2319</v>
          </cell>
          <cell r="P959">
            <v>2365</v>
          </cell>
          <cell r="Q959">
            <v>2436</v>
          </cell>
        </row>
        <row r="960">
          <cell r="E960" t="str">
            <v>29MONTHLYDWASHINGTON PUBLIC EMPLOYEES ASSOCIATION</v>
          </cell>
          <cell r="F960" t="str">
            <v>29</v>
          </cell>
          <cell r="G960" t="str">
            <v>Monthly</v>
          </cell>
          <cell r="H960" t="str">
            <v>D</v>
          </cell>
          <cell r="I960">
            <v>0</v>
          </cell>
          <cell r="J960" t="str">
            <v>Washington Public Employees Association</v>
          </cell>
          <cell r="K960">
            <v>2460</v>
          </cell>
          <cell r="L960">
            <v>2460</v>
          </cell>
          <cell r="M960">
            <v>2460</v>
          </cell>
          <cell r="N960">
            <v>2460</v>
          </cell>
          <cell r="O960">
            <v>2319</v>
          </cell>
          <cell r="P960">
            <v>2365</v>
          </cell>
          <cell r="Q960">
            <v>2436</v>
          </cell>
        </row>
        <row r="961">
          <cell r="E961" t="str">
            <v>29MONTHLYECOALITION</v>
          </cell>
          <cell r="F961" t="str">
            <v>29</v>
          </cell>
          <cell r="G961" t="str">
            <v>Monthly</v>
          </cell>
          <cell r="H961" t="str">
            <v>E</v>
          </cell>
          <cell r="I961">
            <v>0</v>
          </cell>
          <cell r="J961" t="str">
            <v>Coalition</v>
          </cell>
          <cell r="K961">
            <v>2521</v>
          </cell>
          <cell r="L961">
            <v>2521</v>
          </cell>
          <cell r="M961">
            <v>2521</v>
          </cell>
          <cell r="N961">
            <v>2521</v>
          </cell>
          <cell r="O961">
            <v>2376</v>
          </cell>
          <cell r="P961">
            <v>2424</v>
          </cell>
          <cell r="Q961">
            <v>2497</v>
          </cell>
        </row>
        <row r="962">
          <cell r="E962" t="str">
            <v>29MONTHLYENON-REPRESENTED STATE EMPLOYEES</v>
          </cell>
          <cell r="F962" t="str">
            <v>29</v>
          </cell>
          <cell r="G962" t="str">
            <v>Monthly</v>
          </cell>
          <cell r="H962" t="str">
            <v>E</v>
          </cell>
          <cell r="I962">
            <v>0</v>
          </cell>
          <cell r="J962" t="str">
            <v>Non-Represented State Employees</v>
          </cell>
          <cell r="K962">
            <v>2521</v>
          </cell>
          <cell r="L962">
            <v>2521</v>
          </cell>
          <cell r="M962">
            <v>2521</v>
          </cell>
          <cell r="N962">
            <v>2521</v>
          </cell>
          <cell r="O962">
            <v>2376</v>
          </cell>
          <cell r="P962">
            <v>2424</v>
          </cell>
          <cell r="Q962">
            <v>2497</v>
          </cell>
        </row>
        <row r="963">
          <cell r="E963" t="str">
            <v>29MONTHLYETEAMSTERS LOCAL UNION NUMBER 117</v>
          </cell>
          <cell r="F963" t="str">
            <v>29</v>
          </cell>
          <cell r="G963" t="str">
            <v>Monthly</v>
          </cell>
          <cell r="H963" t="str">
            <v>E</v>
          </cell>
          <cell r="I963">
            <v>0</v>
          </cell>
          <cell r="J963" t="str">
            <v>Teamsters Local Union Number 117</v>
          </cell>
          <cell r="K963">
            <v>2553</v>
          </cell>
          <cell r="L963">
            <v>2553</v>
          </cell>
          <cell r="M963">
            <v>2553</v>
          </cell>
          <cell r="N963">
            <v>2553</v>
          </cell>
          <cell r="O963">
            <v>2407</v>
          </cell>
          <cell r="P963">
            <v>2455</v>
          </cell>
          <cell r="Q963">
            <v>2529</v>
          </cell>
        </row>
        <row r="964">
          <cell r="E964" t="str">
            <v>29MONTHLYEWASHINGTON FEDERATION OF STATE EMPLOYEES</v>
          </cell>
          <cell r="F964" t="str">
            <v>29</v>
          </cell>
          <cell r="G964" t="str">
            <v>Monthly</v>
          </cell>
          <cell r="H964" t="str">
            <v>E</v>
          </cell>
          <cell r="I964">
            <v>0</v>
          </cell>
          <cell r="J964" t="str">
            <v>Washington Federation of State Employees</v>
          </cell>
          <cell r="K964">
            <v>2521</v>
          </cell>
          <cell r="L964">
            <v>2521</v>
          </cell>
          <cell r="M964">
            <v>2521</v>
          </cell>
          <cell r="N964">
            <v>2521</v>
          </cell>
          <cell r="O964">
            <v>2376</v>
          </cell>
          <cell r="P964">
            <v>2424</v>
          </cell>
          <cell r="Q964">
            <v>2497</v>
          </cell>
        </row>
        <row r="965">
          <cell r="E965" t="str">
            <v>29MONTHLYEWASHINGTON PUBLIC EMPLOYEES ASSOCIATION</v>
          </cell>
          <cell r="F965" t="str">
            <v>29</v>
          </cell>
          <cell r="G965" t="str">
            <v>Monthly</v>
          </cell>
          <cell r="H965" t="str">
            <v>E</v>
          </cell>
          <cell r="I965">
            <v>0</v>
          </cell>
          <cell r="J965" t="str">
            <v>Washington Public Employees Association</v>
          </cell>
          <cell r="K965">
            <v>2521</v>
          </cell>
          <cell r="L965">
            <v>2521</v>
          </cell>
          <cell r="M965">
            <v>2521</v>
          </cell>
          <cell r="N965">
            <v>2521</v>
          </cell>
          <cell r="O965">
            <v>2376</v>
          </cell>
          <cell r="P965">
            <v>2424</v>
          </cell>
          <cell r="Q965">
            <v>2497</v>
          </cell>
        </row>
        <row r="966">
          <cell r="E966" t="str">
            <v>29MONTHLYFCOALITION</v>
          </cell>
          <cell r="F966" t="str">
            <v>29</v>
          </cell>
          <cell r="G966" t="str">
            <v>Monthly</v>
          </cell>
          <cell r="H966" t="str">
            <v>F</v>
          </cell>
          <cell r="I966">
            <v>0</v>
          </cell>
          <cell r="J966" t="str">
            <v>Coalition</v>
          </cell>
          <cell r="K966">
            <v>2578</v>
          </cell>
          <cell r="L966">
            <v>2578</v>
          </cell>
          <cell r="M966">
            <v>2578</v>
          </cell>
          <cell r="N966">
            <v>2578</v>
          </cell>
          <cell r="O966">
            <v>2430</v>
          </cell>
          <cell r="P966">
            <v>2479</v>
          </cell>
          <cell r="Q966">
            <v>2554</v>
          </cell>
        </row>
        <row r="967">
          <cell r="E967" t="str">
            <v>29MONTHLYFNON-REPRESENTED STATE EMPLOYEES</v>
          </cell>
          <cell r="F967" t="str">
            <v>29</v>
          </cell>
          <cell r="G967" t="str">
            <v>Monthly</v>
          </cell>
          <cell r="H967" t="str">
            <v>F</v>
          </cell>
          <cell r="I967">
            <v>0</v>
          </cell>
          <cell r="J967" t="str">
            <v>Non-Represented State Employees</v>
          </cell>
          <cell r="K967">
            <v>2578</v>
          </cell>
          <cell r="L967">
            <v>2578</v>
          </cell>
          <cell r="M967">
            <v>2578</v>
          </cell>
          <cell r="N967">
            <v>2578</v>
          </cell>
          <cell r="O967">
            <v>2430</v>
          </cell>
          <cell r="P967">
            <v>2479</v>
          </cell>
          <cell r="Q967">
            <v>2554</v>
          </cell>
        </row>
        <row r="968">
          <cell r="E968" t="str">
            <v>29MONTHLYFTEAMSTERS LOCAL UNION NUMBER 117</v>
          </cell>
          <cell r="F968" t="str">
            <v>29</v>
          </cell>
          <cell r="G968" t="str">
            <v>Monthly</v>
          </cell>
          <cell r="H968" t="str">
            <v>F</v>
          </cell>
          <cell r="I968">
            <v>0</v>
          </cell>
          <cell r="J968" t="str">
            <v>Teamsters Local Union Number 117</v>
          </cell>
          <cell r="K968">
            <v>2610</v>
          </cell>
          <cell r="L968">
            <v>2610</v>
          </cell>
          <cell r="M968">
            <v>2610</v>
          </cell>
          <cell r="N968">
            <v>2610</v>
          </cell>
          <cell r="O968">
            <v>2461</v>
          </cell>
          <cell r="P968">
            <v>2510</v>
          </cell>
          <cell r="Q968">
            <v>2586</v>
          </cell>
        </row>
        <row r="969">
          <cell r="E969" t="str">
            <v>29MONTHLYFWASHINGTON FEDERATION OF STATE EMPLOYEES</v>
          </cell>
          <cell r="F969" t="str">
            <v>29</v>
          </cell>
          <cell r="G969" t="str">
            <v>Monthly</v>
          </cell>
          <cell r="H969" t="str">
            <v>F</v>
          </cell>
          <cell r="I969">
            <v>0</v>
          </cell>
          <cell r="J969" t="str">
            <v>Washington Federation of State Employees</v>
          </cell>
          <cell r="K969">
            <v>2578</v>
          </cell>
          <cell r="L969">
            <v>2578</v>
          </cell>
          <cell r="M969">
            <v>2578</v>
          </cell>
          <cell r="N969">
            <v>2578</v>
          </cell>
          <cell r="O969">
            <v>2430</v>
          </cell>
          <cell r="P969">
            <v>2479</v>
          </cell>
          <cell r="Q969">
            <v>2554</v>
          </cell>
        </row>
        <row r="970">
          <cell r="E970" t="str">
            <v>29MONTHLYFWASHINGTON PUBLIC EMPLOYEES ASSOCIATION</v>
          </cell>
          <cell r="F970" t="str">
            <v>29</v>
          </cell>
          <cell r="G970" t="str">
            <v>Monthly</v>
          </cell>
          <cell r="H970" t="str">
            <v>F</v>
          </cell>
          <cell r="I970">
            <v>0</v>
          </cell>
          <cell r="J970" t="str">
            <v>Washington Public Employees Association</v>
          </cell>
          <cell r="K970">
            <v>2578</v>
          </cell>
          <cell r="L970">
            <v>2578</v>
          </cell>
          <cell r="M970">
            <v>2578</v>
          </cell>
          <cell r="N970">
            <v>2578</v>
          </cell>
          <cell r="O970">
            <v>2430</v>
          </cell>
          <cell r="P970">
            <v>2479</v>
          </cell>
          <cell r="Q970">
            <v>2554</v>
          </cell>
        </row>
        <row r="971">
          <cell r="E971" t="str">
            <v>29MONTHLYGCOALITION</v>
          </cell>
          <cell r="F971" t="str">
            <v>29</v>
          </cell>
          <cell r="G971" t="str">
            <v>Monthly</v>
          </cell>
          <cell r="H971" t="str">
            <v>G</v>
          </cell>
          <cell r="I971">
            <v>0</v>
          </cell>
          <cell r="J971" t="str">
            <v>Coalition</v>
          </cell>
          <cell r="K971">
            <v>2636</v>
          </cell>
          <cell r="L971">
            <v>2636</v>
          </cell>
          <cell r="M971">
            <v>2636</v>
          </cell>
          <cell r="N971">
            <v>2636</v>
          </cell>
          <cell r="O971">
            <v>2485</v>
          </cell>
          <cell r="P971">
            <v>2535</v>
          </cell>
          <cell r="Q971">
            <v>2612</v>
          </cell>
        </row>
        <row r="972">
          <cell r="E972" t="str">
            <v>29MONTHLYGNON-REPRESENTED STATE EMPLOYEES</v>
          </cell>
          <cell r="F972" t="str">
            <v>29</v>
          </cell>
          <cell r="G972" t="str">
            <v>Monthly</v>
          </cell>
          <cell r="H972" t="str">
            <v>G</v>
          </cell>
          <cell r="I972">
            <v>0</v>
          </cell>
          <cell r="J972" t="str">
            <v>Non-Represented State Employees</v>
          </cell>
          <cell r="K972">
            <v>2636</v>
          </cell>
          <cell r="L972">
            <v>2636</v>
          </cell>
          <cell r="M972">
            <v>2636</v>
          </cell>
          <cell r="N972">
            <v>2636</v>
          </cell>
          <cell r="O972">
            <v>2485</v>
          </cell>
          <cell r="P972">
            <v>2535</v>
          </cell>
          <cell r="Q972">
            <v>2612</v>
          </cell>
        </row>
        <row r="973">
          <cell r="E973" t="str">
            <v>29MONTHLYGTEAMSTERS LOCAL UNION NUMBER 117</v>
          </cell>
          <cell r="F973" t="str">
            <v>29</v>
          </cell>
          <cell r="G973" t="str">
            <v>Monthly</v>
          </cell>
          <cell r="H973" t="str">
            <v>G</v>
          </cell>
          <cell r="I973">
            <v>0</v>
          </cell>
          <cell r="J973" t="str">
            <v>Teamsters Local Union Number 117</v>
          </cell>
          <cell r="K973">
            <v>2671</v>
          </cell>
          <cell r="L973">
            <v>2671</v>
          </cell>
          <cell r="M973">
            <v>2671</v>
          </cell>
          <cell r="N973">
            <v>2671</v>
          </cell>
          <cell r="O973">
            <v>2518</v>
          </cell>
          <cell r="P973">
            <v>2568</v>
          </cell>
          <cell r="Q973">
            <v>2646</v>
          </cell>
        </row>
        <row r="974">
          <cell r="E974" t="str">
            <v>29MONTHLYGWASHINGTON FEDERATION OF STATE EMPLOYEES</v>
          </cell>
          <cell r="F974" t="str">
            <v>29</v>
          </cell>
          <cell r="G974" t="str">
            <v>Monthly</v>
          </cell>
          <cell r="H974" t="str">
            <v>G</v>
          </cell>
          <cell r="I974">
            <v>0</v>
          </cell>
          <cell r="J974" t="str">
            <v>Washington Federation of State Employees</v>
          </cell>
          <cell r="K974">
            <v>2636</v>
          </cell>
          <cell r="L974">
            <v>2636</v>
          </cell>
          <cell r="M974">
            <v>2636</v>
          </cell>
          <cell r="N974">
            <v>2636</v>
          </cell>
          <cell r="O974">
            <v>2485</v>
          </cell>
          <cell r="P974">
            <v>2535</v>
          </cell>
          <cell r="Q974">
            <v>2612</v>
          </cell>
        </row>
        <row r="975">
          <cell r="E975" t="str">
            <v>29MONTHLYGWASHINGTON PUBLIC EMPLOYEES ASSOCIATION</v>
          </cell>
          <cell r="F975" t="str">
            <v>29</v>
          </cell>
          <cell r="G975" t="str">
            <v>Monthly</v>
          </cell>
          <cell r="H975" t="str">
            <v>G</v>
          </cell>
          <cell r="I975">
            <v>0</v>
          </cell>
          <cell r="J975" t="str">
            <v>Washington Public Employees Association</v>
          </cell>
          <cell r="K975">
            <v>2636</v>
          </cell>
          <cell r="L975">
            <v>2636</v>
          </cell>
          <cell r="M975">
            <v>2636</v>
          </cell>
          <cell r="N975">
            <v>2636</v>
          </cell>
          <cell r="O975">
            <v>2485</v>
          </cell>
          <cell r="P975">
            <v>2535</v>
          </cell>
          <cell r="Q975">
            <v>2612</v>
          </cell>
        </row>
        <row r="976">
          <cell r="E976" t="str">
            <v>29MONTHLYHCOALITION</v>
          </cell>
          <cell r="F976" t="str">
            <v>29</v>
          </cell>
          <cell r="G976" t="str">
            <v>Monthly</v>
          </cell>
          <cell r="H976" t="str">
            <v>H</v>
          </cell>
          <cell r="I976">
            <v>0</v>
          </cell>
          <cell r="J976" t="str">
            <v>Coalition</v>
          </cell>
          <cell r="K976">
            <v>2699</v>
          </cell>
          <cell r="L976">
            <v>2699</v>
          </cell>
          <cell r="M976">
            <v>2699</v>
          </cell>
          <cell r="N976">
            <v>2699</v>
          </cell>
          <cell r="O976">
            <v>2544</v>
          </cell>
          <cell r="P976">
            <v>2595</v>
          </cell>
          <cell r="Q976">
            <v>2673</v>
          </cell>
        </row>
        <row r="977">
          <cell r="E977" t="str">
            <v>29MONTHLYHNON-REPRESENTED STATE EMPLOYEES</v>
          </cell>
          <cell r="F977" t="str">
            <v>29</v>
          </cell>
          <cell r="G977" t="str">
            <v>Monthly</v>
          </cell>
          <cell r="H977" t="str">
            <v>H</v>
          </cell>
          <cell r="I977">
            <v>0</v>
          </cell>
          <cell r="J977" t="str">
            <v>Non-Represented State Employees</v>
          </cell>
          <cell r="K977">
            <v>2699</v>
          </cell>
          <cell r="L977">
            <v>2699</v>
          </cell>
          <cell r="M977">
            <v>2699</v>
          </cell>
          <cell r="N977">
            <v>2699</v>
          </cell>
          <cell r="O977">
            <v>2544</v>
          </cell>
          <cell r="P977">
            <v>2595</v>
          </cell>
          <cell r="Q977">
            <v>2673</v>
          </cell>
        </row>
        <row r="978">
          <cell r="E978" t="str">
            <v>29MONTHLYHTEAMSTERS LOCAL UNION NUMBER 117</v>
          </cell>
          <cell r="F978" t="str">
            <v>29</v>
          </cell>
          <cell r="G978" t="str">
            <v>Monthly</v>
          </cell>
          <cell r="H978" t="str">
            <v>H</v>
          </cell>
          <cell r="I978">
            <v>0</v>
          </cell>
          <cell r="J978" t="str">
            <v>Teamsters Local Union Number 117</v>
          </cell>
          <cell r="K978">
            <v>2734</v>
          </cell>
          <cell r="L978">
            <v>2734</v>
          </cell>
          <cell r="M978">
            <v>2734</v>
          </cell>
          <cell r="N978">
            <v>2734</v>
          </cell>
          <cell r="O978">
            <v>2577</v>
          </cell>
          <cell r="P978">
            <v>2629</v>
          </cell>
          <cell r="Q978">
            <v>2708</v>
          </cell>
        </row>
        <row r="979">
          <cell r="E979" t="str">
            <v>29MONTHLYHWASHINGTON FEDERATION OF STATE EMPLOYEES</v>
          </cell>
          <cell r="F979" t="str">
            <v>29</v>
          </cell>
          <cell r="G979" t="str">
            <v>Monthly</v>
          </cell>
          <cell r="H979" t="str">
            <v>H</v>
          </cell>
          <cell r="I979">
            <v>0</v>
          </cell>
          <cell r="J979" t="str">
            <v>Washington Federation of State Employees</v>
          </cell>
          <cell r="K979">
            <v>2699</v>
          </cell>
          <cell r="L979">
            <v>2699</v>
          </cell>
          <cell r="M979">
            <v>2699</v>
          </cell>
          <cell r="N979">
            <v>2699</v>
          </cell>
          <cell r="O979">
            <v>2544</v>
          </cell>
          <cell r="P979">
            <v>2595</v>
          </cell>
          <cell r="Q979">
            <v>2673</v>
          </cell>
        </row>
        <row r="980">
          <cell r="E980" t="str">
            <v>29MONTHLYHWASHINGTON PUBLIC EMPLOYEES ASSOCIATION</v>
          </cell>
          <cell r="F980" t="str">
            <v>29</v>
          </cell>
          <cell r="G980" t="str">
            <v>Monthly</v>
          </cell>
          <cell r="H980" t="str">
            <v>H</v>
          </cell>
          <cell r="I980">
            <v>0</v>
          </cell>
          <cell r="J980" t="str">
            <v>Washington Public Employees Association</v>
          </cell>
          <cell r="K980">
            <v>2699</v>
          </cell>
          <cell r="L980">
            <v>2699</v>
          </cell>
          <cell r="M980">
            <v>2699</v>
          </cell>
          <cell r="N980">
            <v>2699</v>
          </cell>
          <cell r="O980">
            <v>2544</v>
          </cell>
          <cell r="P980">
            <v>2595</v>
          </cell>
          <cell r="Q980">
            <v>2673</v>
          </cell>
        </row>
        <row r="981">
          <cell r="E981" t="str">
            <v>29MONTHLYICOALITION</v>
          </cell>
          <cell r="F981" t="str">
            <v>29</v>
          </cell>
          <cell r="G981" t="str">
            <v>Monthly</v>
          </cell>
          <cell r="H981" t="str">
            <v>I</v>
          </cell>
          <cell r="I981">
            <v>0</v>
          </cell>
          <cell r="J981" t="str">
            <v>Coalition</v>
          </cell>
          <cell r="K981">
            <v>2760</v>
          </cell>
          <cell r="L981">
            <v>2760</v>
          </cell>
          <cell r="M981">
            <v>2760</v>
          </cell>
          <cell r="N981">
            <v>2760</v>
          </cell>
          <cell r="O981">
            <v>2602</v>
          </cell>
          <cell r="P981">
            <v>2654</v>
          </cell>
          <cell r="Q981">
            <v>2734</v>
          </cell>
        </row>
        <row r="982">
          <cell r="E982" t="str">
            <v>29MONTHLYINON-REPRESENTED STATE EMPLOYEES</v>
          </cell>
          <cell r="F982" t="str">
            <v>29</v>
          </cell>
          <cell r="G982" t="str">
            <v>Monthly</v>
          </cell>
          <cell r="H982" t="str">
            <v>I</v>
          </cell>
          <cell r="I982">
            <v>0</v>
          </cell>
          <cell r="J982" t="str">
            <v>Non-Represented State Employees</v>
          </cell>
          <cell r="K982">
            <v>2760</v>
          </cell>
          <cell r="L982">
            <v>2760</v>
          </cell>
          <cell r="M982">
            <v>2760</v>
          </cell>
          <cell r="N982">
            <v>2760</v>
          </cell>
          <cell r="O982">
            <v>2602</v>
          </cell>
          <cell r="P982">
            <v>2654</v>
          </cell>
          <cell r="Q982">
            <v>2734</v>
          </cell>
        </row>
        <row r="983">
          <cell r="E983" t="str">
            <v>29MONTHLYITEAMSTERS LOCAL UNION NUMBER 117</v>
          </cell>
          <cell r="F983" t="str">
            <v>29</v>
          </cell>
          <cell r="G983" t="str">
            <v>Monthly</v>
          </cell>
          <cell r="H983" t="str">
            <v>I</v>
          </cell>
          <cell r="I983">
            <v>0</v>
          </cell>
          <cell r="J983" t="str">
            <v>Teamsters Local Union Number 117</v>
          </cell>
          <cell r="K983">
            <v>2796</v>
          </cell>
          <cell r="L983">
            <v>2796</v>
          </cell>
          <cell r="M983">
            <v>2796</v>
          </cell>
          <cell r="N983">
            <v>2796</v>
          </cell>
          <cell r="O983">
            <v>2635</v>
          </cell>
          <cell r="P983">
            <v>2688</v>
          </cell>
          <cell r="Q983">
            <v>2769</v>
          </cell>
        </row>
        <row r="984">
          <cell r="E984" t="str">
            <v>29MONTHLYIWASHINGTON FEDERATION OF STATE EMPLOYEES</v>
          </cell>
          <cell r="F984" t="str">
            <v>29</v>
          </cell>
          <cell r="G984" t="str">
            <v>Monthly</v>
          </cell>
          <cell r="H984" t="str">
            <v>I</v>
          </cell>
          <cell r="I984">
            <v>0</v>
          </cell>
          <cell r="J984" t="str">
            <v>Washington Federation of State Employees</v>
          </cell>
          <cell r="K984">
            <v>2760</v>
          </cell>
          <cell r="L984">
            <v>2760</v>
          </cell>
          <cell r="M984">
            <v>2760</v>
          </cell>
          <cell r="N984">
            <v>2760</v>
          </cell>
          <cell r="O984">
            <v>2602</v>
          </cell>
          <cell r="P984">
            <v>2654</v>
          </cell>
          <cell r="Q984">
            <v>2734</v>
          </cell>
        </row>
        <row r="985">
          <cell r="E985" t="str">
            <v>29MONTHLYIWASHINGTON PUBLIC EMPLOYEES ASSOCIATION</v>
          </cell>
          <cell r="F985" t="str">
            <v>29</v>
          </cell>
          <cell r="G985" t="str">
            <v>Monthly</v>
          </cell>
          <cell r="H985" t="str">
            <v>I</v>
          </cell>
          <cell r="I985">
            <v>0</v>
          </cell>
          <cell r="J985" t="str">
            <v>Washington Public Employees Association</v>
          </cell>
          <cell r="K985">
            <v>2760</v>
          </cell>
          <cell r="L985">
            <v>2760</v>
          </cell>
          <cell r="M985">
            <v>2760</v>
          </cell>
          <cell r="N985">
            <v>2760</v>
          </cell>
          <cell r="O985">
            <v>2602</v>
          </cell>
          <cell r="P985">
            <v>2654</v>
          </cell>
          <cell r="Q985">
            <v>2734</v>
          </cell>
        </row>
        <row r="986">
          <cell r="E986" t="str">
            <v>29MONTHLYJCOALITION</v>
          </cell>
          <cell r="F986" t="str">
            <v>29</v>
          </cell>
          <cell r="G986" t="str">
            <v>Monthly</v>
          </cell>
          <cell r="H986" t="str">
            <v>J</v>
          </cell>
          <cell r="I986">
            <v>0</v>
          </cell>
          <cell r="J986" t="str">
            <v>Coalition</v>
          </cell>
          <cell r="K986">
            <v>2827</v>
          </cell>
          <cell r="L986">
            <v>2827</v>
          </cell>
          <cell r="M986">
            <v>2827</v>
          </cell>
          <cell r="N986">
            <v>2827</v>
          </cell>
          <cell r="O986">
            <v>2665</v>
          </cell>
          <cell r="P986">
            <v>2718</v>
          </cell>
          <cell r="Q986">
            <v>2800</v>
          </cell>
        </row>
        <row r="987">
          <cell r="E987" t="str">
            <v>29MONTHLYJNON-REPRESENTED STATE EMPLOYEES</v>
          </cell>
          <cell r="F987" t="str">
            <v>29</v>
          </cell>
          <cell r="G987" t="str">
            <v>Monthly</v>
          </cell>
          <cell r="H987" t="str">
            <v>J</v>
          </cell>
          <cell r="I987">
            <v>0</v>
          </cell>
          <cell r="J987" t="str">
            <v>Non-Represented State Employees</v>
          </cell>
          <cell r="K987">
            <v>2827</v>
          </cell>
          <cell r="L987">
            <v>2827</v>
          </cell>
          <cell r="M987">
            <v>2827</v>
          </cell>
          <cell r="N987">
            <v>2827</v>
          </cell>
          <cell r="O987">
            <v>2665</v>
          </cell>
          <cell r="P987">
            <v>2718</v>
          </cell>
          <cell r="Q987">
            <v>2800</v>
          </cell>
        </row>
        <row r="988">
          <cell r="E988" t="str">
            <v>29MONTHLYJTEAMSTERS LOCAL UNION NUMBER 117</v>
          </cell>
          <cell r="F988" t="str">
            <v>29</v>
          </cell>
          <cell r="G988" t="str">
            <v>Monthly</v>
          </cell>
          <cell r="H988" t="str">
            <v>J</v>
          </cell>
          <cell r="I988">
            <v>0</v>
          </cell>
          <cell r="J988" t="str">
            <v>Teamsters Local Union Number 117</v>
          </cell>
          <cell r="K988">
            <v>2863</v>
          </cell>
          <cell r="L988">
            <v>2863</v>
          </cell>
          <cell r="M988">
            <v>2863</v>
          </cell>
          <cell r="N988">
            <v>2863</v>
          </cell>
          <cell r="O988">
            <v>2699</v>
          </cell>
          <cell r="P988">
            <v>2753</v>
          </cell>
          <cell r="Q988">
            <v>2836</v>
          </cell>
        </row>
        <row r="989">
          <cell r="E989" t="str">
            <v>29MONTHLYJWASHINGTON FEDERATION OF STATE EMPLOYEES</v>
          </cell>
          <cell r="F989" t="str">
            <v>29</v>
          </cell>
          <cell r="G989" t="str">
            <v>Monthly</v>
          </cell>
          <cell r="H989" t="str">
            <v>J</v>
          </cell>
          <cell r="I989">
            <v>0</v>
          </cell>
          <cell r="J989" t="str">
            <v>Washington Federation of State Employees</v>
          </cell>
          <cell r="K989">
            <v>2827</v>
          </cell>
          <cell r="L989">
            <v>2827</v>
          </cell>
          <cell r="M989">
            <v>2827</v>
          </cell>
          <cell r="N989">
            <v>2827</v>
          </cell>
          <cell r="O989">
            <v>2665</v>
          </cell>
          <cell r="P989">
            <v>2718</v>
          </cell>
          <cell r="Q989">
            <v>2800</v>
          </cell>
        </row>
        <row r="990">
          <cell r="E990" t="str">
            <v>29MONTHLYJWASHINGTON PUBLIC EMPLOYEES ASSOCIATION</v>
          </cell>
          <cell r="F990" t="str">
            <v>29</v>
          </cell>
          <cell r="G990" t="str">
            <v>Monthly</v>
          </cell>
          <cell r="H990" t="str">
            <v>J</v>
          </cell>
          <cell r="I990">
            <v>0</v>
          </cell>
          <cell r="J990" t="str">
            <v>Washington Public Employees Association</v>
          </cell>
          <cell r="K990">
            <v>2827</v>
          </cell>
          <cell r="L990">
            <v>2827</v>
          </cell>
          <cell r="M990">
            <v>2827</v>
          </cell>
          <cell r="N990">
            <v>2827</v>
          </cell>
          <cell r="O990">
            <v>2665</v>
          </cell>
          <cell r="P990">
            <v>2718</v>
          </cell>
          <cell r="Q990">
            <v>2800</v>
          </cell>
        </row>
        <row r="991">
          <cell r="E991" t="str">
            <v>29MONTHLYKCOALITION</v>
          </cell>
          <cell r="F991" t="str">
            <v>29</v>
          </cell>
          <cell r="G991" t="str">
            <v>Monthly</v>
          </cell>
          <cell r="H991" t="str">
            <v>K</v>
          </cell>
          <cell r="I991">
            <v>0</v>
          </cell>
          <cell r="J991" t="str">
            <v>Coalition</v>
          </cell>
          <cell r="K991">
            <v>2889</v>
          </cell>
          <cell r="L991">
            <v>2889</v>
          </cell>
          <cell r="M991">
            <v>2889</v>
          </cell>
          <cell r="N991">
            <v>2889</v>
          </cell>
          <cell r="O991">
            <v>2724</v>
          </cell>
          <cell r="P991">
            <v>2778</v>
          </cell>
          <cell r="Q991">
            <v>2862</v>
          </cell>
        </row>
        <row r="992">
          <cell r="E992" t="str">
            <v>29MONTHLYKNON-REPRESENTED STATE EMPLOYEES</v>
          </cell>
          <cell r="F992" t="str">
            <v>29</v>
          </cell>
          <cell r="G992" t="str">
            <v>Monthly</v>
          </cell>
          <cell r="H992" t="str">
            <v>K</v>
          </cell>
          <cell r="I992">
            <v>0</v>
          </cell>
          <cell r="J992" t="str">
            <v>Non-Represented State Employees</v>
          </cell>
          <cell r="K992">
            <v>2889</v>
          </cell>
          <cell r="L992">
            <v>2889</v>
          </cell>
          <cell r="M992">
            <v>2889</v>
          </cell>
          <cell r="N992">
            <v>2889</v>
          </cell>
          <cell r="O992">
            <v>2724</v>
          </cell>
          <cell r="P992">
            <v>2778</v>
          </cell>
          <cell r="Q992">
            <v>2862</v>
          </cell>
        </row>
        <row r="993">
          <cell r="E993" t="str">
            <v>29MONTHLYKTEAMSTERS LOCAL UNION NUMBER 117</v>
          </cell>
          <cell r="F993" t="str">
            <v>29</v>
          </cell>
          <cell r="G993" t="str">
            <v>Monthly</v>
          </cell>
          <cell r="H993" t="str">
            <v>K</v>
          </cell>
          <cell r="I993">
            <v>0</v>
          </cell>
          <cell r="J993" t="str">
            <v>Teamsters Local Union Number 117</v>
          </cell>
          <cell r="K993">
            <v>2927</v>
          </cell>
          <cell r="L993">
            <v>2927</v>
          </cell>
          <cell r="M993">
            <v>2927</v>
          </cell>
          <cell r="N993">
            <v>2927</v>
          </cell>
          <cell r="O993">
            <v>2759</v>
          </cell>
          <cell r="P993">
            <v>2814</v>
          </cell>
          <cell r="Q993">
            <v>2899</v>
          </cell>
        </row>
        <row r="994">
          <cell r="E994" t="str">
            <v>29MONTHLYKWASHINGTON FEDERATION OF STATE EMPLOYEES</v>
          </cell>
          <cell r="F994" t="str">
            <v>29</v>
          </cell>
          <cell r="G994" t="str">
            <v>Monthly</v>
          </cell>
          <cell r="H994" t="str">
            <v>K</v>
          </cell>
          <cell r="I994">
            <v>0</v>
          </cell>
          <cell r="J994" t="str">
            <v>Washington Federation of State Employees</v>
          </cell>
          <cell r="K994">
            <v>2889</v>
          </cell>
          <cell r="L994">
            <v>2889</v>
          </cell>
          <cell r="M994">
            <v>2889</v>
          </cell>
          <cell r="N994">
            <v>2889</v>
          </cell>
          <cell r="O994">
            <v>2724</v>
          </cell>
          <cell r="P994">
            <v>2778</v>
          </cell>
          <cell r="Q994">
            <v>2862</v>
          </cell>
        </row>
        <row r="995">
          <cell r="E995" t="str">
            <v>29MONTHLYKWASHINGTON PUBLIC EMPLOYEES ASSOCIATION</v>
          </cell>
          <cell r="F995" t="str">
            <v>29</v>
          </cell>
          <cell r="G995" t="str">
            <v>Monthly</v>
          </cell>
          <cell r="H995" t="str">
            <v>K</v>
          </cell>
          <cell r="I995">
            <v>0</v>
          </cell>
          <cell r="J995" t="str">
            <v>Washington Public Employees Association</v>
          </cell>
          <cell r="K995">
            <v>2889</v>
          </cell>
          <cell r="L995">
            <v>2889</v>
          </cell>
          <cell r="M995">
            <v>2889</v>
          </cell>
          <cell r="N995">
            <v>2889</v>
          </cell>
          <cell r="O995">
            <v>2724</v>
          </cell>
          <cell r="P995">
            <v>2778</v>
          </cell>
          <cell r="Q995">
            <v>2862</v>
          </cell>
        </row>
        <row r="996">
          <cell r="E996" t="str">
            <v>29MONTHLYLCOALITION</v>
          </cell>
          <cell r="F996" t="str">
            <v>29</v>
          </cell>
          <cell r="G996" t="str">
            <v>Monthly</v>
          </cell>
          <cell r="H996" t="str">
            <v>L</v>
          </cell>
          <cell r="I996">
            <v>0</v>
          </cell>
          <cell r="J996" t="str">
            <v>Coalition</v>
          </cell>
          <cell r="K996">
            <v>2962</v>
          </cell>
          <cell r="L996">
            <v>2962</v>
          </cell>
          <cell r="M996">
            <v>2962</v>
          </cell>
          <cell r="N996">
            <v>2962</v>
          </cell>
          <cell r="O996">
            <v>2792</v>
          </cell>
          <cell r="P996">
            <v>2848</v>
          </cell>
          <cell r="Q996">
            <v>2934</v>
          </cell>
        </row>
        <row r="997">
          <cell r="E997" t="str">
            <v>29MONTHLYLNON-REPRESENTED STATE EMPLOYEES</v>
          </cell>
          <cell r="F997" t="str">
            <v>29</v>
          </cell>
          <cell r="G997" t="str">
            <v>Monthly</v>
          </cell>
          <cell r="H997" t="str">
            <v>L</v>
          </cell>
          <cell r="I997">
            <v>0</v>
          </cell>
          <cell r="J997" t="str">
            <v>Non-Represented State Employees</v>
          </cell>
          <cell r="K997">
            <v>2962</v>
          </cell>
          <cell r="L997">
            <v>2962</v>
          </cell>
          <cell r="M997">
            <v>2962</v>
          </cell>
          <cell r="N997">
            <v>2962</v>
          </cell>
          <cell r="O997">
            <v>2792</v>
          </cell>
          <cell r="P997">
            <v>2848</v>
          </cell>
          <cell r="Q997">
            <v>2934</v>
          </cell>
        </row>
        <row r="998">
          <cell r="E998" t="str">
            <v>29MONTHLYLTEAMSTERS LOCAL UNION NUMBER 117</v>
          </cell>
          <cell r="F998" t="str">
            <v>29</v>
          </cell>
          <cell r="G998" t="str">
            <v>Monthly</v>
          </cell>
          <cell r="H998" t="str">
            <v>L</v>
          </cell>
          <cell r="I998">
            <v>0</v>
          </cell>
          <cell r="J998" t="str">
            <v>Teamsters Local Union Number 117</v>
          </cell>
          <cell r="K998">
            <v>3000</v>
          </cell>
          <cell r="L998">
            <v>3000</v>
          </cell>
          <cell r="M998">
            <v>3000</v>
          </cell>
          <cell r="N998">
            <v>3000</v>
          </cell>
          <cell r="O998">
            <v>2828</v>
          </cell>
          <cell r="P998">
            <v>2885</v>
          </cell>
          <cell r="Q998">
            <v>2972</v>
          </cell>
        </row>
        <row r="999">
          <cell r="E999" t="str">
            <v>29MONTHLYLWASHINGTON FEDERATION OF STATE EMPLOYEES</v>
          </cell>
          <cell r="F999" t="str">
            <v>29</v>
          </cell>
          <cell r="G999" t="str">
            <v>Monthly</v>
          </cell>
          <cell r="H999" t="str">
            <v>L</v>
          </cell>
          <cell r="I999">
            <v>0</v>
          </cell>
          <cell r="J999" t="str">
            <v>Washington Federation of State Employees</v>
          </cell>
          <cell r="K999">
            <v>2962</v>
          </cell>
          <cell r="L999">
            <v>2962</v>
          </cell>
          <cell r="M999">
            <v>2962</v>
          </cell>
          <cell r="N999">
            <v>2962</v>
          </cell>
          <cell r="O999">
            <v>2792</v>
          </cell>
          <cell r="P999">
            <v>2848</v>
          </cell>
          <cell r="Q999">
            <v>2934</v>
          </cell>
        </row>
        <row r="1000">
          <cell r="E1000" t="str">
            <v>29MONTHLYLWASHINGTON PUBLIC EMPLOYEES ASSOCIATION</v>
          </cell>
          <cell r="F1000" t="str">
            <v>29</v>
          </cell>
          <cell r="G1000" t="str">
            <v>Monthly</v>
          </cell>
          <cell r="H1000" t="str">
            <v>L</v>
          </cell>
          <cell r="I1000">
            <v>0</v>
          </cell>
          <cell r="J1000" t="str">
            <v>Washington Public Employees Association</v>
          </cell>
          <cell r="K1000">
            <v>2962</v>
          </cell>
          <cell r="L1000">
            <v>2962</v>
          </cell>
          <cell r="M1000">
            <v>2962</v>
          </cell>
          <cell r="N1000">
            <v>2962</v>
          </cell>
          <cell r="O1000">
            <v>2792</v>
          </cell>
          <cell r="P1000">
            <v>2848</v>
          </cell>
          <cell r="Q1000">
            <v>2934</v>
          </cell>
        </row>
        <row r="1001">
          <cell r="E1001" t="str">
            <v>29MONTHLYMCOALITION</v>
          </cell>
          <cell r="F1001" t="str">
            <v>29</v>
          </cell>
          <cell r="G1001" t="str">
            <v>Monthly</v>
          </cell>
          <cell r="H1001" t="str">
            <v>M</v>
          </cell>
          <cell r="I1001">
            <v>0</v>
          </cell>
          <cell r="J1001" t="str">
            <v>Coalition</v>
          </cell>
          <cell r="K1001">
            <v>3031</v>
          </cell>
          <cell r="L1001">
            <v>3031</v>
          </cell>
          <cell r="M1001">
            <v>3031</v>
          </cell>
          <cell r="N1001">
            <v>3031</v>
          </cell>
          <cell r="O1001">
            <v>2857</v>
          </cell>
          <cell r="P1001">
            <v>2914</v>
          </cell>
          <cell r="Q1001">
            <v>3002</v>
          </cell>
        </row>
        <row r="1002">
          <cell r="E1002" t="str">
            <v>29MONTHLYMNON-REPRESENTED STATE EMPLOYEES</v>
          </cell>
          <cell r="F1002" t="str">
            <v>29</v>
          </cell>
          <cell r="G1002" t="str">
            <v>Monthly</v>
          </cell>
          <cell r="H1002" t="str">
            <v>M</v>
          </cell>
          <cell r="I1002">
            <v>0</v>
          </cell>
          <cell r="J1002" t="str">
            <v>Non-Represented State Employees</v>
          </cell>
          <cell r="K1002">
            <v>3031</v>
          </cell>
          <cell r="L1002">
            <v>3031</v>
          </cell>
          <cell r="M1002">
            <v>3031</v>
          </cell>
          <cell r="N1002">
            <v>3031</v>
          </cell>
          <cell r="O1002">
            <v>2857</v>
          </cell>
          <cell r="P1002">
            <v>2914</v>
          </cell>
          <cell r="Q1002">
            <v>3002</v>
          </cell>
        </row>
        <row r="1003">
          <cell r="E1003" t="str">
            <v>29MONTHLYMTEAMSTERS LOCAL UNION NUMBER 117</v>
          </cell>
          <cell r="F1003" t="str">
            <v>29</v>
          </cell>
          <cell r="G1003" t="str">
            <v>Monthly</v>
          </cell>
          <cell r="H1003" t="str">
            <v>M</v>
          </cell>
          <cell r="I1003">
            <v>0</v>
          </cell>
          <cell r="J1003" t="str">
            <v>Teamsters Local Union Number 117</v>
          </cell>
          <cell r="K1003">
            <v>3069</v>
          </cell>
          <cell r="L1003">
            <v>3069</v>
          </cell>
          <cell r="M1003">
            <v>3069</v>
          </cell>
          <cell r="N1003">
            <v>3069</v>
          </cell>
          <cell r="O1003">
            <v>2893</v>
          </cell>
          <cell r="P1003">
            <v>2951</v>
          </cell>
          <cell r="Q1003">
            <v>3040</v>
          </cell>
        </row>
        <row r="1004">
          <cell r="E1004" t="str">
            <v>29MONTHLYMWASHINGTON FEDERATION OF STATE EMPLOYEES</v>
          </cell>
          <cell r="F1004" t="str">
            <v>29</v>
          </cell>
          <cell r="G1004" t="str">
            <v>Monthly</v>
          </cell>
          <cell r="H1004" t="str">
            <v>M</v>
          </cell>
          <cell r="I1004">
            <v>0</v>
          </cell>
          <cell r="J1004" t="str">
            <v>Washington Federation of State Employees</v>
          </cell>
          <cell r="K1004">
            <v>3031</v>
          </cell>
          <cell r="L1004">
            <v>3031</v>
          </cell>
          <cell r="M1004">
            <v>3031</v>
          </cell>
          <cell r="N1004">
            <v>3031</v>
          </cell>
          <cell r="O1004">
            <v>2857</v>
          </cell>
          <cell r="P1004">
            <v>2914</v>
          </cell>
          <cell r="Q1004">
            <v>3002</v>
          </cell>
        </row>
        <row r="1005">
          <cell r="E1005" t="str">
            <v>29MONTHLYMWASHINGTON PUBLIC EMPLOYEES ASSOCIATION</v>
          </cell>
          <cell r="F1005" t="str">
            <v>29</v>
          </cell>
          <cell r="G1005" t="str">
            <v>Monthly</v>
          </cell>
          <cell r="H1005" t="str">
            <v>M</v>
          </cell>
          <cell r="I1005">
            <v>0</v>
          </cell>
          <cell r="J1005" t="str">
            <v>Washington Public Employees Association</v>
          </cell>
          <cell r="K1005">
            <v>3031</v>
          </cell>
          <cell r="L1005">
            <v>3031</v>
          </cell>
          <cell r="M1005">
            <v>3031</v>
          </cell>
          <cell r="N1005">
            <v>3031</v>
          </cell>
          <cell r="O1005">
            <v>2857</v>
          </cell>
          <cell r="P1005">
            <v>2914</v>
          </cell>
          <cell r="Q1005">
            <v>3002</v>
          </cell>
        </row>
        <row r="1006">
          <cell r="E1006" t="str">
            <v>30EMONTHLYENON-REPRESENTED STATE EMPLOYEES</v>
          </cell>
          <cell r="F1006" t="str">
            <v>30E</v>
          </cell>
          <cell r="G1006" t="str">
            <v>Monthly</v>
          </cell>
          <cell r="H1006" t="str">
            <v>E</v>
          </cell>
          <cell r="I1006">
            <v>0</v>
          </cell>
          <cell r="J1006" t="str">
            <v>Non-Represented State Employees</v>
          </cell>
          <cell r="K1006">
            <v>2578</v>
          </cell>
          <cell r="L1006">
            <v>2578</v>
          </cell>
          <cell r="M1006">
            <v>2578</v>
          </cell>
          <cell r="N1006">
            <v>2578</v>
          </cell>
          <cell r="O1006">
            <v>2430</v>
          </cell>
          <cell r="P1006">
            <v>2479</v>
          </cell>
          <cell r="Q1006">
            <v>2554</v>
          </cell>
        </row>
        <row r="1007">
          <cell r="E1007" t="str">
            <v>30EMONTHLYFNON-REPRESENTED STATE EMPLOYEES</v>
          </cell>
          <cell r="F1007" t="str">
            <v>30E</v>
          </cell>
          <cell r="G1007" t="str">
            <v>Monthly</v>
          </cell>
          <cell r="H1007" t="str">
            <v>F</v>
          </cell>
          <cell r="I1007">
            <v>0</v>
          </cell>
          <cell r="J1007" t="str">
            <v>Non-Represented State Employees</v>
          </cell>
          <cell r="K1007">
            <v>2636</v>
          </cell>
          <cell r="L1007">
            <v>2636</v>
          </cell>
          <cell r="M1007">
            <v>2636</v>
          </cell>
          <cell r="N1007">
            <v>2636</v>
          </cell>
          <cell r="O1007">
            <v>2485</v>
          </cell>
          <cell r="P1007">
            <v>2535</v>
          </cell>
          <cell r="Q1007">
            <v>2612</v>
          </cell>
        </row>
        <row r="1008">
          <cell r="E1008" t="str">
            <v>30EMONTHLYGNON-REPRESENTED STATE EMPLOYEES</v>
          </cell>
          <cell r="F1008" t="str">
            <v>30E</v>
          </cell>
          <cell r="G1008" t="str">
            <v>Monthly</v>
          </cell>
          <cell r="H1008" t="str">
            <v>G</v>
          </cell>
          <cell r="I1008">
            <v>0</v>
          </cell>
          <cell r="J1008" t="str">
            <v>Non-Represented State Employees</v>
          </cell>
          <cell r="K1008">
            <v>2699</v>
          </cell>
          <cell r="L1008">
            <v>2699</v>
          </cell>
          <cell r="M1008">
            <v>2699</v>
          </cell>
          <cell r="N1008">
            <v>2699</v>
          </cell>
          <cell r="O1008">
            <v>2544</v>
          </cell>
          <cell r="P1008">
            <v>2595</v>
          </cell>
          <cell r="Q1008">
            <v>2673</v>
          </cell>
        </row>
        <row r="1009">
          <cell r="E1009" t="str">
            <v>30EMONTHLYHNON-REPRESENTED STATE EMPLOYEES</v>
          </cell>
          <cell r="F1009" t="str">
            <v>30E</v>
          </cell>
          <cell r="G1009" t="str">
            <v>Monthly</v>
          </cell>
          <cell r="H1009" t="str">
            <v>H</v>
          </cell>
          <cell r="I1009">
            <v>0</v>
          </cell>
          <cell r="J1009" t="str">
            <v>Non-Represented State Employees</v>
          </cell>
          <cell r="K1009">
            <v>2760</v>
          </cell>
          <cell r="L1009">
            <v>2760</v>
          </cell>
          <cell r="M1009">
            <v>2760</v>
          </cell>
          <cell r="N1009">
            <v>2760</v>
          </cell>
          <cell r="O1009">
            <v>2602</v>
          </cell>
          <cell r="P1009">
            <v>2654</v>
          </cell>
          <cell r="Q1009">
            <v>2734</v>
          </cell>
        </row>
        <row r="1010">
          <cell r="E1010" t="str">
            <v>30EMONTHLYINON-REPRESENTED STATE EMPLOYEES</v>
          </cell>
          <cell r="F1010" t="str">
            <v>30E</v>
          </cell>
          <cell r="G1010" t="str">
            <v>Monthly</v>
          </cell>
          <cell r="H1010" t="str">
            <v>I</v>
          </cell>
          <cell r="I1010">
            <v>0</v>
          </cell>
          <cell r="J1010" t="str">
            <v>Non-Represented State Employees</v>
          </cell>
          <cell r="K1010">
            <v>2827</v>
          </cell>
          <cell r="L1010">
            <v>2827</v>
          </cell>
          <cell r="M1010">
            <v>2827</v>
          </cell>
          <cell r="N1010">
            <v>2827</v>
          </cell>
          <cell r="O1010">
            <v>2665</v>
          </cell>
          <cell r="P1010">
            <v>2718</v>
          </cell>
          <cell r="Q1010">
            <v>2800</v>
          </cell>
        </row>
        <row r="1011">
          <cell r="E1011" t="str">
            <v>30EMONTHLYJNON-REPRESENTED STATE EMPLOYEES</v>
          </cell>
          <cell r="F1011" t="str">
            <v>30E</v>
          </cell>
          <cell r="G1011" t="str">
            <v>Monthly</v>
          </cell>
          <cell r="H1011" t="str">
            <v>J</v>
          </cell>
          <cell r="I1011">
            <v>0</v>
          </cell>
          <cell r="J1011" t="str">
            <v>Non-Represented State Employees</v>
          </cell>
          <cell r="K1011">
            <v>2889</v>
          </cell>
          <cell r="L1011">
            <v>2889</v>
          </cell>
          <cell r="M1011">
            <v>2889</v>
          </cell>
          <cell r="N1011">
            <v>2889</v>
          </cell>
          <cell r="O1011">
            <v>2724</v>
          </cell>
          <cell r="P1011">
            <v>2778</v>
          </cell>
          <cell r="Q1011">
            <v>2862</v>
          </cell>
        </row>
        <row r="1012">
          <cell r="E1012" t="str">
            <v>30EMONTHLYKNON-REPRESENTED STATE EMPLOYEES</v>
          </cell>
          <cell r="F1012" t="str">
            <v>30E</v>
          </cell>
          <cell r="G1012" t="str">
            <v>Monthly</v>
          </cell>
          <cell r="H1012" t="str">
            <v>K</v>
          </cell>
          <cell r="I1012">
            <v>0</v>
          </cell>
          <cell r="J1012" t="str">
            <v>Non-Represented State Employees</v>
          </cell>
          <cell r="K1012">
            <v>2962</v>
          </cell>
          <cell r="L1012">
            <v>2962</v>
          </cell>
          <cell r="M1012">
            <v>2962</v>
          </cell>
          <cell r="N1012">
            <v>2962</v>
          </cell>
          <cell r="O1012">
            <v>2792</v>
          </cell>
          <cell r="P1012">
            <v>2848</v>
          </cell>
          <cell r="Q1012">
            <v>2934</v>
          </cell>
        </row>
        <row r="1013">
          <cell r="E1013" t="str">
            <v>30EMONTHLYLNON-REPRESENTED STATE EMPLOYEES</v>
          </cell>
          <cell r="F1013" t="str">
            <v>30E</v>
          </cell>
          <cell r="G1013" t="str">
            <v>Monthly</v>
          </cell>
          <cell r="H1013" t="str">
            <v>L</v>
          </cell>
          <cell r="I1013">
            <v>0</v>
          </cell>
          <cell r="J1013" t="str">
            <v>Non-Represented State Employees</v>
          </cell>
          <cell r="K1013">
            <v>3031</v>
          </cell>
          <cell r="L1013">
            <v>3031</v>
          </cell>
          <cell r="M1013">
            <v>3031</v>
          </cell>
          <cell r="N1013">
            <v>3031</v>
          </cell>
          <cell r="O1013">
            <v>2857</v>
          </cell>
          <cell r="P1013">
            <v>2914</v>
          </cell>
          <cell r="Q1013">
            <v>3002</v>
          </cell>
        </row>
        <row r="1014">
          <cell r="E1014" t="str">
            <v>30EMONTHLYMNON-REPRESENTED STATE EMPLOYEES</v>
          </cell>
          <cell r="F1014" t="str">
            <v>30E</v>
          </cell>
          <cell r="G1014" t="str">
            <v>Monthly</v>
          </cell>
          <cell r="H1014" t="str">
            <v>M</v>
          </cell>
          <cell r="I1014">
            <v>0</v>
          </cell>
          <cell r="J1014" t="str">
            <v>Non-Represented State Employees</v>
          </cell>
          <cell r="K1014">
            <v>3103</v>
          </cell>
          <cell r="L1014">
            <v>3103</v>
          </cell>
          <cell r="M1014">
            <v>3103</v>
          </cell>
          <cell r="N1014">
            <v>3103</v>
          </cell>
          <cell r="O1014">
            <v>2925</v>
          </cell>
          <cell r="P1014">
            <v>2984</v>
          </cell>
          <cell r="Q1014">
            <v>3074</v>
          </cell>
        </row>
        <row r="1015">
          <cell r="E1015" t="str">
            <v>30MONTHLYACOALITION</v>
          </cell>
          <cell r="F1015" t="str">
            <v>30</v>
          </cell>
          <cell r="G1015" t="str">
            <v>Monthly</v>
          </cell>
          <cell r="H1015" t="str">
            <v>A</v>
          </cell>
          <cell r="I1015">
            <v>0</v>
          </cell>
          <cell r="J1015" t="str">
            <v>Coalition</v>
          </cell>
          <cell r="K1015">
            <v>2349</v>
          </cell>
          <cell r="L1015">
            <v>2349</v>
          </cell>
          <cell r="M1015">
            <v>2349</v>
          </cell>
          <cell r="N1015">
            <v>2349</v>
          </cell>
          <cell r="O1015">
            <v>2215</v>
          </cell>
          <cell r="P1015">
            <v>2259</v>
          </cell>
          <cell r="Q1015">
            <v>2327</v>
          </cell>
        </row>
        <row r="1016">
          <cell r="E1016" t="str">
            <v>30MONTHLYANON-REPRESENTED STATE EMPLOYEES</v>
          </cell>
          <cell r="F1016" t="str">
            <v>30</v>
          </cell>
          <cell r="G1016" t="str">
            <v>Monthly</v>
          </cell>
          <cell r="H1016" t="str">
            <v>A</v>
          </cell>
          <cell r="I1016">
            <v>0</v>
          </cell>
          <cell r="J1016" t="str">
            <v>Non-Represented State Employees</v>
          </cell>
          <cell r="K1016">
            <v>2349</v>
          </cell>
          <cell r="L1016">
            <v>2349</v>
          </cell>
          <cell r="M1016">
            <v>2349</v>
          </cell>
          <cell r="N1016">
            <v>2349</v>
          </cell>
          <cell r="O1016">
            <v>2215</v>
          </cell>
          <cell r="P1016">
            <v>2259</v>
          </cell>
          <cell r="Q1016">
            <v>2327</v>
          </cell>
        </row>
        <row r="1017">
          <cell r="E1017" t="str">
            <v>30MONTHLYATEAMSTERS LOCAL UNION NUMBER 117</v>
          </cell>
          <cell r="F1017" t="str">
            <v>30</v>
          </cell>
          <cell r="G1017" t="str">
            <v>Monthly</v>
          </cell>
          <cell r="H1017" t="str">
            <v>A</v>
          </cell>
          <cell r="I1017">
            <v>0</v>
          </cell>
          <cell r="J1017" t="str">
            <v>Teamsters Local Union Number 117</v>
          </cell>
          <cell r="K1017">
            <v>2381</v>
          </cell>
          <cell r="L1017">
            <v>2381</v>
          </cell>
          <cell r="M1017">
            <v>2381</v>
          </cell>
          <cell r="N1017">
            <v>2381</v>
          </cell>
          <cell r="O1017">
            <v>2244</v>
          </cell>
          <cell r="P1017">
            <v>2289</v>
          </cell>
          <cell r="Q1017">
            <v>2358</v>
          </cell>
        </row>
        <row r="1018">
          <cell r="E1018" t="str">
            <v>30MONTHLYAWASHINGTON FEDERATION OF STATE EMPLOYEES</v>
          </cell>
          <cell r="F1018" t="str">
            <v>30</v>
          </cell>
          <cell r="G1018" t="str">
            <v>Monthly</v>
          </cell>
          <cell r="H1018" t="str">
            <v>A</v>
          </cell>
          <cell r="I1018">
            <v>0</v>
          </cell>
          <cell r="J1018" t="str">
            <v>Washington Federation of State Employees</v>
          </cell>
          <cell r="K1018">
            <v>2349</v>
          </cell>
          <cell r="L1018">
            <v>2349</v>
          </cell>
          <cell r="M1018">
            <v>2349</v>
          </cell>
          <cell r="N1018">
            <v>2349</v>
          </cell>
          <cell r="O1018">
            <v>2215</v>
          </cell>
          <cell r="P1018">
            <v>2259</v>
          </cell>
          <cell r="Q1018">
            <v>2327</v>
          </cell>
        </row>
        <row r="1019">
          <cell r="E1019" t="str">
            <v>30MONTHLYAWASHINGTON PUBLIC EMPLOYEES ASSOCIATION</v>
          </cell>
          <cell r="F1019" t="str">
            <v>30</v>
          </cell>
          <cell r="G1019" t="str">
            <v>Monthly</v>
          </cell>
          <cell r="H1019" t="str">
            <v>A</v>
          </cell>
          <cell r="I1019">
            <v>0</v>
          </cell>
          <cell r="J1019" t="str">
            <v>Washington Public Employees Association</v>
          </cell>
          <cell r="K1019">
            <v>2349</v>
          </cell>
          <cell r="L1019">
            <v>2349</v>
          </cell>
          <cell r="M1019">
            <v>2349</v>
          </cell>
          <cell r="N1019">
            <v>2349</v>
          </cell>
          <cell r="O1019">
            <v>2215</v>
          </cell>
          <cell r="P1019">
            <v>2259</v>
          </cell>
          <cell r="Q1019">
            <v>2327</v>
          </cell>
        </row>
        <row r="1020">
          <cell r="E1020" t="str">
            <v>30MONTHLYBCOALITION</v>
          </cell>
          <cell r="F1020" t="str">
            <v>30</v>
          </cell>
          <cell r="G1020" t="str">
            <v>Monthly</v>
          </cell>
          <cell r="H1020" t="str">
            <v>B</v>
          </cell>
          <cell r="I1020">
            <v>0</v>
          </cell>
          <cell r="J1020" t="str">
            <v>Coalition</v>
          </cell>
          <cell r="K1020">
            <v>2403</v>
          </cell>
          <cell r="L1020">
            <v>2403</v>
          </cell>
          <cell r="M1020">
            <v>2403</v>
          </cell>
          <cell r="N1020">
            <v>2403</v>
          </cell>
          <cell r="O1020">
            <v>2266</v>
          </cell>
          <cell r="P1020">
            <v>2311</v>
          </cell>
          <cell r="Q1020">
            <v>2381</v>
          </cell>
        </row>
        <row r="1021">
          <cell r="E1021" t="str">
            <v>30MONTHLYBNON-REPRESENTED STATE EMPLOYEES</v>
          </cell>
          <cell r="F1021" t="str">
            <v>30</v>
          </cell>
          <cell r="G1021" t="str">
            <v>Monthly</v>
          </cell>
          <cell r="H1021" t="str">
            <v>B</v>
          </cell>
          <cell r="I1021">
            <v>0</v>
          </cell>
          <cell r="J1021" t="str">
            <v>Non-Represented State Employees</v>
          </cell>
          <cell r="K1021">
            <v>2403</v>
          </cell>
          <cell r="L1021">
            <v>2403</v>
          </cell>
          <cell r="M1021">
            <v>2403</v>
          </cell>
          <cell r="N1021">
            <v>2403</v>
          </cell>
          <cell r="O1021">
            <v>2266</v>
          </cell>
          <cell r="P1021">
            <v>2311</v>
          </cell>
          <cell r="Q1021">
            <v>2381</v>
          </cell>
        </row>
        <row r="1022">
          <cell r="E1022" t="str">
            <v>30MONTHLYBTEAMSTERS LOCAL UNION NUMBER 117</v>
          </cell>
          <cell r="F1022" t="str">
            <v>30</v>
          </cell>
          <cell r="G1022" t="str">
            <v>Monthly</v>
          </cell>
          <cell r="H1022" t="str">
            <v>B</v>
          </cell>
          <cell r="I1022">
            <v>0</v>
          </cell>
          <cell r="J1022" t="str">
            <v>Teamsters Local Union Number 117</v>
          </cell>
          <cell r="K1022">
            <v>2437</v>
          </cell>
          <cell r="L1022">
            <v>2437</v>
          </cell>
          <cell r="M1022">
            <v>2437</v>
          </cell>
          <cell r="N1022">
            <v>2437</v>
          </cell>
          <cell r="O1022">
            <v>2297</v>
          </cell>
          <cell r="P1022">
            <v>2343</v>
          </cell>
          <cell r="Q1022">
            <v>2414</v>
          </cell>
        </row>
        <row r="1023">
          <cell r="E1023" t="str">
            <v>30MONTHLYBWASHINGTON FEDERATION OF STATE EMPLOYEES</v>
          </cell>
          <cell r="F1023" t="str">
            <v>30</v>
          </cell>
          <cell r="G1023" t="str">
            <v>Monthly</v>
          </cell>
          <cell r="H1023" t="str">
            <v>B</v>
          </cell>
          <cell r="I1023">
            <v>0</v>
          </cell>
          <cell r="J1023" t="str">
            <v>Washington Federation of State Employees</v>
          </cell>
          <cell r="K1023">
            <v>2403</v>
          </cell>
          <cell r="L1023">
            <v>2403</v>
          </cell>
          <cell r="M1023">
            <v>2403</v>
          </cell>
          <cell r="N1023">
            <v>2403</v>
          </cell>
          <cell r="O1023">
            <v>2266</v>
          </cell>
          <cell r="P1023">
            <v>2311</v>
          </cell>
          <cell r="Q1023">
            <v>2381</v>
          </cell>
        </row>
        <row r="1024">
          <cell r="E1024" t="str">
            <v>30MONTHLYBWASHINGTON PUBLIC EMPLOYEES ASSOCIATION</v>
          </cell>
          <cell r="F1024" t="str">
            <v>30</v>
          </cell>
          <cell r="G1024" t="str">
            <v>Monthly</v>
          </cell>
          <cell r="H1024" t="str">
            <v>B</v>
          </cell>
          <cell r="I1024">
            <v>0</v>
          </cell>
          <cell r="J1024" t="str">
            <v>Washington Public Employees Association</v>
          </cell>
          <cell r="K1024">
            <v>2403</v>
          </cell>
          <cell r="L1024">
            <v>2403</v>
          </cell>
          <cell r="M1024">
            <v>2403</v>
          </cell>
          <cell r="N1024">
            <v>2403</v>
          </cell>
          <cell r="O1024">
            <v>2266</v>
          </cell>
          <cell r="P1024">
            <v>2311</v>
          </cell>
          <cell r="Q1024">
            <v>2381</v>
          </cell>
        </row>
        <row r="1025">
          <cell r="E1025" t="str">
            <v>30MONTHLYCCOALITION</v>
          </cell>
          <cell r="F1025" t="str">
            <v>30</v>
          </cell>
          <cell r="G1025" t="str">
            <v>Monthly</v>
          </cell>
          <cell r="H1025" t="str">
            <v>C</v>
          </cell>
          <cell r="I1025">
            <v>0</v>
          </cell>
          <cell r="J1025" t="str">
            <v>Coalition</v>
          </cell>
          <cell r="K1025">
            <v>2460</v>
          </cell>
          <cell r="L1025">
            <v>2460</v>
          </cell>
          <cell r="M1025">
            <v>2460</v>
          </cell>
          <cell r="N1025">
            <v>2460</v>
          </cell>
          <cell r="O1025">
            <v>2319</v>
          </cell>
          <cell r="P1025">
            <v>2365</v>
          </cell>
          <cell r="Q1025">
            <v>2436</v>
          </cell>
        </row>
        <row r="1026">
          <cell r="E1026" t="str">
            <v>30MONTHLYCNON-REPRESENTED STATE EMPLOYEES</v>
          </cell>
          <cell r="F1026" t="str">
            <v>30</v>
          </cell>
          <cell r="G1026" t="str">
            <v>Monthly</v>
          </cell>
          <cell r="H1026" t="str">
            <v>C</v>
          </cell>
          <cell r="I1026">
            <v>0</v>
          </cell>
          <cell r="J1026" t="str">
            <v>Non-Represented State Employees</v>
          </cell>
          <cell r="K1026">
            <v>2460</v>
          </cell>
          <cell r="L1026">
            <v>2460</v>
          </cell>
          <cell r="M1026">
            <v>2460</v>
          </cell>
          <cell r="N1026">
            <v>2460</v>
          </cell>
          <cell r="O1026">
            <v>2319</v>
          </cell>
          <cell r="P1026">
            <v>2365</v>
          </cell>
          <cell r="Q1026">
            <v>2436</v>
          </cell>
        </row>
        <row r="1027">
          <cell r="E1027" t="str">
            <v>30MONTHLYCTEAMSTERS LOCAL UNION NUMBER 117</v>
          </cell>
          <cell r="F1027" t="str">
            <v>30</v>
          </cell>
          <cell r="G1027" t="str">
            <v>Monthly</v>
          </cell>
          <cell r="H1027" t="str">
            <v>C</v>
          </cell>
          <cell r="I1027">
            <v>0</v>
          </cell>
          <cell r="J1027" t="str">
            <v>Teamsters Local Union Number 117</v>
          </cell>
          <cell r="K1027">
            <v>2493</v>
          </cell>
          <cell r="L1027">
            <v>2493</v>
          </cell>
          <cell r="M1027">
            <v>2493</v>
          </cell>
          <cell r="N1027">
            <v>2493</v>
          </cell>
          <cell r="O1027">
            <v>2350</v>
          </cell>
          <cell r="P1027">
            <v>2397</v>
          </cell>
          <cell r="Q1027">
            <v>2469</v>
          </cell>
        </row>
        <row r="1028">
          <cell r="E1028" t="str">
            <v>30MONTHLYCWASHINGTON FEDERATION OF STATE EMPLOYEES</v>
          </cell>
          <cell r="F1028" t="str">
            <v>30</v>
          </cell>
          <cell r="G1028" t="str">
            <v>Monthly</v>
          </cell>
          <cell r="H1028" t="str">
            <v>C</v>
          </cell>
          <cell r="I1028">
            <v>0</v>
          </cell>
          <cell r="J1028" t="str">
            <v>Washington Federation of State Employees</v>
          </cell>
          <cell r="K1028">
            <v>2460</v>
          </cell>
          <cell r="L1028">
            <v>2460</v>
          </cell>
          <cell r="M1028">
            <v>2460</v>
          </cell>
          <cell r="N1028">
            <v>2460</v>
          </cell>
          <cell r="O1028">
            <v>2319</v>
          </cell>
          <cell r="P1028">
            <v>2365</v>
          </cell>
          <cell r="Q1028">
            <v>2436</v>
          </cell>
        </row>
        <row r="1029">
          <cell r="E1029" t="str">
            <v>30MONTHLYCWASHINGTON PUBLIC EMPLOYEES ASSOCIATION</v>
          </cell>
          <cell r="F1029" t="str">
            <v>30</v>
          </cell>
          <cell r="G1029" t="str">
            <v>Monthly</v>
          </cell>
          <cell r="H1029" t="str">
            <v>C</v>
          </cell>
          <cell r="I1029">
            <v>0</v>
          </cell>
          <cell r="J1029" t="str">
            <v>Washington Public Employees Association</v>
          </cell>
          <cell r="K1029">
            <v>2460</v>
          </cell>
          <cell r="L1029">
            <v>2460</v>
          </cell>
          <cell r="M1029">
            <v>2460</v>
          </cell>
          <cell r="N1029">
            <v>2460</v>
          </cell>
          <cell r="O1029">
            <v>2319</v>
          </cell>
          <cell r="P1029">
            <v>2365</v>
          </cell>
          <cell r="Q1029">
            <v>2436</v>
          </cell>
        </row>
        <row r="1030">
          <cell r="E1030" t="str">
            <v>30MONTHLYDCOALITION</v>
          </cell>
          <cell r="F1030" t="str">
            <v>30</v>
          </cell>
          <cell r="G1030" t="str">
            <v>Monthly</v>
          </cell>
          <cell r="H1030" t="str">
            <v>D</v>
          </cell>
          <cell r="I1030">
            <v>0</v>
          </cell>
          <cell r="J1030" t="str">
            <v>Coalition</v>
          </cell>
          <cell r="K1030">
            <v>2521</v>
          </cell>
          <cell r="L1030">
            <v>2521</v>
          </cell>
          <cell r="M1030">
            <v>2521</v>
          </cell>
          <cell r="N1030">
            <v>2521</v>
          </cell>
          <cell r="O1030">
            <v>2376</v>
          </cell>
          <cell r="P1030">
            <v>2424</v>
          </cell>
          <cell r="Q1030">
            <v>2497</v>
          </cell>
        </row>
        <row r="1031">
          <cell r="E1031" t="str">
            <v>30MONTHLYDNON-REPRESENTED STATE EMPLOYEES</v>
          </cell>
          <cell r="F1031" t="str">
            <v>30</v>
          </cell>
          <cell r="G1031" t="str">
            <v>Monthly</v>
          </cell>
          <cell r="H1031" t="str">
            <v>D</v>
          </cell>
          <cell r="I1031">
            <v>0</v>
          </cell>
          <cell r="J1031" t="str">
            <v>Non-Represented State Employees</v>
          </cell>
          <cell r="K1031">
            <v>2521</v>
          </cell>
          <cell r="L1031">
            <v>2521</v>
          </cell>
          <cell r="M1031">
            <v>2521</v>
          </cell>
          <cell r="N1031">
            <v>2521</v>
          </cell>
          <cell r="O1031">
            <v>2376</v>
          </cell>
          <cell r="P1031">
            <v>2424</v>
          </cell>
          <cell r="Q1031">
            <v>2497</v>
          </cell>
        </row>
        <row r="1032">
          <cell r="E1032" t="str">
            <v>30MONTHLYDTEAMSTERS LOCAL UNION NUMBER 117</v>
          </cell>
          <cell r="F1032" t="str">
            <v>30</v>
          </cell>
          <cell r="G1032" t="str">
            <v>Monthly</v>
          </cell>
          <cell r="H1032" t="str">
            <v>D</v>
          </cell>
          <cell r="I1032">
            <v>0</v>
          </cell>
          <cell r="J1032" t="str">
            <v>Teamsters Local Union Number 117</v>
          </cell>
          <cell r="K1032">
            <v>2553</v>
          </cell>
          <cell r="L1032">
            <v>2553</v>
          </cell>
          <cell r="M1032">
            <v>2553</v>
          </cell>
          <cell r="N1032">
            <v>2553</v>
          </cell>
          <cell r="O1032">
            <v>2407</v>
          </cell>
          <cell r="P1032">
            <v>2455</v>
          </cell>
          <cell r="Q1032">
            <v>2529</v>
          </cell>
        </row>
        <row r="1033">
          <cell r="E1033" t="str">
            <v>30MONTHLYDWASHINGTON FEDERATION OF STATE EMPLOYEES</v>
          </cell>
          <cell r="F1033" t="str">
            <v>30</v>
          </cell>
          <cell r="G1033" t="str">
            <v>Monthly</v>
          </cell>
          <cell r="H1033" t="str">
            <v>D</v>
          </cell>
          <cell r="I1033">
            <v>0</v>
          </cell>
          <cell r="J1033" t="str">
            <v>Washington Federation of State Employees</v>
          </cell>
          <cell r="K1033">
            <v>2521</v>
          </cell>
          <cell r="L1033">
            <v>2521</v>
          </cell>
          <cell r="M1033">
            <v>2521</v>
          </cell>
          <cell r="N1033">
            <v>2521</v>
          </cell>
          <cell r="O1033">
            <v>2376</v>
          </cell>
          <cell r="P1033">
            <v>2424</v>
          </cell>
          <cell r="Q1033">
            <v>2497</v>
          </cell>
        </row>
        <row r="1034">
          <cell r="E1034" t="str">
            <v>30MONTHLYDWASHINGTON PUBLIC EMPLOYEES ASSOCIATION</v>
          </cell>
          <cell r="F1034" t="str">
            <v>30</v>
          </cell>
          <cell r="G1034" t="str">
            <v>Monthly</v>
          </cell>
          <cell r="H1034" t="str">
            <v>D</v>
          </cell>
          <cell r="I1034">
            <v>0</v>
          </cell>
          <cell r="J1034" t="str">
            <v>Washington Public Employees Association</v>
          </cell>
          <cell r="K1034">
            <v>2521</v>
          </cell>
          <cell r="L1034">
            <v>2521</v>
          </cell>
          <cell r="M1034">
            <v>2521</v>
          </cell>
          <cell r="N1034">
            <v>2521</v>
          </cell>
          <cell r="O1034">
            <v>2376</v>
          </cell>
          <cell r="P1034">
            <v>2424</v>
          </cell>
          <cell r="Q1034">
            <v>2497</v>
          </cell>
        </row>
        <row r="1035">
          <cell r="E1035" t="str">
            <v>30MONTHLYECOALITION</v>
          </cell>
          <cell r="F1035" t="str">
            <v>30</v>
          </cell>
          <cell r="G1035" t="str">
            <v>Monthly</v>
          </cell>
          <cell r="H1035" t="str">
            <v>E</v>
          </cell>
          <cell r="I1035">
            <v>0</v>
          </cell>
          <cell r="J1035" t="str">
            <v>Coalition</v>
          </cell>
          <cell r="K1035">
            <v>2578</v>
          </cell>
          <cell r="L1035">
            <v>2578</v>
          </cell>
          <cell r="M1035">
            <v>2578</v>
          </cell>
          <cell r="N1035">
            <v>2578</v>
          </cell>
          <cell r="O1035">
            <v>2430</v>
          </cell>
          <cell r="P1035">
            <v>2479</v>
          </cell>
          <cell r="Q1035">
            <v>2554</v>
          </cell>
        </row>
        <row r="1036">
          <cell r="E1036" t="str">
            <v>30MONTHLYENON-REPRESENTED STATE EMPLOYEES</v>
          </cell>
          <cell r="F1036" t="str">
            <v>30</v>
          </cell>
          <cell r="G1036" t="str">
            <v>Monthly</v>
          </cell>
          <cell r="H1036" t="str">
            <v>E</v>
          </cell>
          <cell r="I1036">
            <v>0</v>
          </cell>
          <cell r="J1036" t="str">
            <v>Non-Represented State Employees</v>
          </cell>
          <cell r="K1036">
            <v>2578</v>
          </cell>
          <cell r="L1036">
            <v>2578</v>
          </cell>
          <cell r="M1036">
            <v>2578</v>
          </cell>
          <cell r="N1036">
            <v>2578</v>
          </cell>
          <cell r="O1036">
            <v>2430</v>
          </cell>
          <cell r="P1036">
            <v>2479</v>
          </cell>
          <cell r="Q1036">
            <v>2554</v>
          </cell>
        </row>
        <row r="1037">
          <cell r="E1037" t="str">
            <v>30MONTHLYETEAMSTERS LOCAL UNION NUMBER 117</v>
          </cell>
          <cell r="F1037" t="str">
            <v>30</v>
          </cell>
          <cell r="G1037" t="str">
            <v>Monthly</v>
          </cell>
          <cell r="H1037" t="str">
            <v>E</v>
          </cell>
          <cell r="I1037">
            <v>0</v>
          </cell>
          <cell r="J1037" t="str">
            <v>Teamsters Local Union Number 117</v>
          </cell>
          <cell r="K1037">
            <v>2610</v>
          </cell>
          <cell r="L1037">
            <v>2610</v>
          </cell>
          <cell r="M1037">
            <v>2610</v>
          </cell>
          <cell r="N1037">
            <v>2610</v>
          </cell>
          <cell r="O1037">
            <v>2461</v>
          </cell>
          <cell r="P1037">
            <v>2510</v>
          </cell>
          <cell r="Q1037">
            <v>2586</v>
          </cell>
        </row>
        <row r="1038">
          <cell r="E1038" t="str">
            <v>30MONTHLYEWASHINGTON FEDERATION OF STATE EMPLOYEES</v>
          </cell>
          <cell r="F1038" t="str">
            <v>30</v>
          </cell>
          <cell r="G1038" t="str">
            <v>Monthly</v>
          </cell>
          <cell r="H1038" t="str">
            <v>E</v>
          </cell>
          <cell r="I1038">
            <v>0</v>
          </cell>
          <cell r="J1038" t="str">
            <v>Washington Federation of State Employees</v>
          </cell>
          <cell r="K1038">
            <v>2578</v>
          </cell>
          <cell r="L1038">
            <v>2578</v>
          </cell>
          <cell r="M1038">
            <v>2578</v>
          </cell>
          <cell r="N1038">
            <v>2578</v>
          </cell>
          <cell r="O1038">
            <v>2430</v>
          </cell>
          <cell r="P1038">
            <v>2479</v>
          </cell>
          <cell r="Q1038">
            <v>2554</v>
          </cell>
        </row>
        <row r="1039">
          <cell r="E1039" t="str">
            <v>30MONTHLYEWASHINGTON PUBLIC EMPLOYEES ASSOCIATION</v>
          </cell>
          <cell r="F1039" t="str">
            <v>30</v>
          </cell>
          <cell r="G1039" t="str">
            <v>Monthly</v>
          </cell>
          <cell r="H1039" t="str">
            <v>E</v>
          </cell>
          <cell r="I1039">
            <v>0</v>
          </cell>
          <cell r="J1039" t="str">
            <v>Washington Public Employees Association</v>
          </cell>
          <cell r="K1039">
            <v>2578</v>
          </cell>
          <cell r="L1039">
            <v>2578</v>
          </cell>
          <cell r="M1039">
            <v>2578</v>
          </cell>
          <cell r="N1039">
            <v>2578</v>
          </cell>
          <cell r="O1039">
            <v>2430</v>
          </cell>
          <cell r="P1039">
            <v>2479</v>
          </cell>
          <cell r="Q1039">
            <v>2554</v>
          </cell>
        </row>
        <row r="1040">
          <cell r="E1040" t="str">
            <v>30MONTHLYFCOALITION</v>
          </cell>
          <cell r="F1040" t="str">
            <v>30</v>
          </cell>
          <cell r="G1040" t="str">
            <v>Monthly</v>
          </cell>
          <cell r="H1040" t="str">
            <v>F</v>
          </cell>
          <cell r="I1040">
            <v>0</v>
          </cell>
          <cell r="J1040" t="str">
            <v>Coalition</v>
          </cell>
          <cell r="K1040">
            <v>2636</v>
          </cell>
          <cell r="L1040">
            <v>2636</v>
          </cell>
          <cell r="M1040">
            <v>2636</v>
          </cell>
          <cell r="N1040">
            <v>2636</v>
          </cell>
          <cell r="O1040">
            <v>2485</v>
          </cell>
          <cell r="P1040">
            <v>2535</v>
          </cell>
          <cell r="Q1040">
            <v>2612</v>
          </cell>
        </row>
        <row r="1041">
          <cell r="E1041" t="str">
            <v>30MONTHLYFNON-REPRESENTED STATE EMPLOYEES</v>
          </cell>
          <cell r="F1041" t="str">
            <v>30</v>
          </cell>
          <cell r="G1041" t="str">
            <v>Monthly</v>
          </cell>
          <cell r="H1041" t="str">
            <v>F</v>
          </cell>
          <cell r="I1041">
            <v>0</v>
          </cell>
          <cell r="J1041" t="str">
            <v>Non-Represented State Employees</v>
          </cell>
          <cell r="K1041">
            <v>2636</v>
          </cell>
          <cell r="L1041">
            <v>2636</v>
          </cell>
          <cell r="M1041">
            <v>2636</v>
          </cell>
          <cell r="N1041">
            <v>2636</v>
          </cell>
          <cell r="O1041">
            <v>2485</v>
          </cell>
          <cell r="P1041">
            <v>2535</v>
          </cell>
          <cell r="Q1041">
            <v>2612</v>
          </cell>
        </row>
        <row r="1042">
          <cell r="E1042" t="str">
            <v>30MONTHLYFTEAMSTERS LOCAL UNION NUMBER 117</v>
          </cell>
          <cell r="F1042" t="str">
            <v>30</v>
          </cell>
          <cell r="G1042" t="str">
            <v>Monthly</v>
          </cell>
          <cell r="H1042" t="str">
            <v>F</v>
          </cell>
          <cell r="I1042">
            <v>0</v>
          </cell>
          <cell r="J1042" t="str">
            <v>Teamsters Local Union Number 117</v>
          </cell>
          <cell r="K1042">
            <v>2671</v>
          </cell>
          <cell r="L1042">
            <v>2671</v>
          </cell>
          <cell r="M1042">
            <v>2671</v>
          </cell>
          <cell r="N1042">
            <v>2671</v>
          </cell>
          <cell r="O1042">
            <v>2518</v>
          </cell>
          <cell r="P1042">
            <v>2568</v>
          </cell>
          <cell r="Q1042">
            <v>2646</v>
          </cell>
        </row>
        <row r="1043">
          <cell r="E1043" t="str">
            <v>30MONTHLYFWASHINGTON FEDERATION OF STATE EMPLOYEES</v>
          </cell>
          <cell r="F1043" t="str">
            <v>30</v>
          </cell>
          <cell r="G1043" t="str">
            <v>Monthly</v>
          </cell>
          <cell r="H1043" t="str">
            <v>F</v>
          </cell>
          <cell r="I1043">
            <v>0</v>
          </cell>
          <cell r="J1043" t="str">
            <v>Washington Federation of State Employees</v>
          </cell>
          <cell r="K1043">
            <v>2636</v>
          </cell>
          <cell r="L1043">
            <v>2636</v>
          </cell>
          <cell r="M1043">
            <v>2636</v>
          </cell>
          <cell r="N1043">
            <v>2636</v>
          </cell>
          <cell r="O1043">
            <v>2485</v>
          </cell>
          <cell r="P1043">
            <v>2535</v>
          </cell>
          <cell r="Q1043">
            <v>2612</v>
          </cell>
        </row>
        <row r="1044">
          <cell r="E1044" t="str">
            <v>30MONTHLYFWASHINGTON PUBLIC EMPLOYEES ASSOCIATION</v>
          </cell>
          <cell r="F1044" t="str">
            <v>30</v>
          </cell>
          <cell r="G1044" t="str">
            <v>Monthly</v>
          </cell>
          <cell r="H1044" t="str">
            <v>F</v>
          </cell>
          <cell r="I1044">
            <v>0</v>
          </cell>
          <cell r="J1044" t="str">
            <v>Washington Public Employees Association</v>
          </cell>
          <cell r="K1044">
            <v>2636</v>
          </cell>
          <cell r="L1044">
            <v>2636</v>
          </cell>
          <cell r="M1044">
            <v>2636</v>
          </cell>
          <cell r="N1044">
            <v>2636</v>
          </cell>
          <cell r="O1044">
            <v>2485</v>
          </cell>
          <cell r="P1044">
            <v>2535</v>
          </cell>
          <cell r="Q1044">
            <v>2612</v>
          </cell>
        </row>
        <row r="1045">
          <cell r="E1045" t="str">
            <v>30MONTHLYGCOALITION</v>
          </cell>
          <cell r="F1045" t="str">
            <v>30</v>
          </cell>
          <cell r="G1045" t="str">
            <v>Monthly</v>
          </cell>
          <cell r="H1045" t="str">
            <v>G</v>
          </cell>
          <cell r="I1045">
            <v>0</v>
          </cell>
          <cell r="J1045" t="str">
            <v>Coalition</v>
          </cell>
          <cell r="K1045">
            <v>2699</v>
          </cell>
          <cell r="L1045">
            <v>2699</v>
          </cell>
          <cell r="M1045">
            <v>2699</v>
          </cell>
          <cell r="N1045">
            <v>2699</v>
          </cell>
          <cell r="O1045">
            <v>2544</v>
          </cell>
          <cell r="P1045">
            <v>2595</v>
          </cell>
          <cell r="Q1045">
            <v>2673</v>
          </cell>
        </row>
        <row r="1046">
          <cell r="E1046" t="str">
            <v>30MONTHLYGNON-REPRESENTED STATE EMPLOYEES</v>
          </cell>
          <cell r="F1046" t="str">
            <v>30</v>
          </cell>
          <cell r="G1046" t="str">
            <v>Monthly</v>
          </cell>
          <cell r="H1046" t="str">
            <v>G</v>
          </cell>
          <cell r="I1046">
            <v>0</v>
          </cell>
          <cell r="J1046" t="str">
            <v>Non-Represented State Employees</v>
          </cell>
          <cell r="K1046">
            <v>2699</v>
          </cell>
          <cell r="L1046">
            <v>2699</v>
          </cell>
          <cell r="M1046">
            <v>2699</v>
          </cell>
          <cell r="N1046">
            <v>2699</v>
          </cell>
          <cell r="O1046">
            <v>2544</v>
          </cell>
          <cell r="P1046">
            <v>2595</v>
          </cell>
          <cell r="Q1046">
            <v>2673</v>
          </cell>
        </row>
        <row r="1047">
          <cell r="E1047" t="str">
            <v>30MONTHLYGTEAMSTERS LOCAL UNION NUMBER 117</v>
          </cell>
          <cell r="F1047" t="str">
            <v>30</v>
          </cell>
          <cell r="G1047" t="str">
            <v>Monthly</v>
          </cell>
          <cell r="H1047" t="str">
            <v>G</v>
          </cell>
          <cell r="I1047">
            <v>0</v>
          </cell>
          <cell r="J1047" t="str">
            <v>Teamsters Local Union Number 117</v>
          </cell>
          <cell r="K1047">
            <v>2734</v>
          </cell>
          <cell r="L1047">
            <v>2734</v>
          </cell>
          <cell r="M1047">
            <v>2734</v>
          </cell>
          <cell r="N1047">
            <v>2734</v>
          </cell>
          <cell r="O1047">
            <v>2577</v>
          </cell>
          <cell r="P1047">
            <v>2629</v>
          </cell>
          <cell r="Q1047">
            <v>2708</v>
          </cell>
        </row>
        <row r="1048">
          <cell r="E1048" t="str">
            <v>30MONTHLYGWASHINGTON FEDERATION OF STATE EMPLOYEES</v>
          </cell>
          <cell r="F1048" t="str">
            <v>30</v>
          </cell>
          <cell r="G1048" t="str">
            <v>Monthly</v>
          </cell>
          <cell r="H1048" t="str">
            <v>G</v>
          </cell>
          <cell r="I1048">
            <v>0</v>
          </cell>
          <cell r="J1048" t="str">
            <v>Washington Federation of State Employees</v>
          </cell>
          <cell r="K1048">
            <v>2699</v>
          </cell>
          <cell r="L1048">
            <v>2699</v>
          </cell>
          <cell r="M1048">
            <v>2699</v>
          </cell>
          <cell r="N1048">
            <v>2699</v>
          </cell>
          <cell r="O1048">
            <v>2544</v>
          </cell>
          <cell r="P1048">
            <v>2595</v>
          </cell>
          <cell r="Q1048">
            <v>2673</v>
          </cell>
        </row>
        <row r="1049">
          <cell r="E1049" t="str">
            <v>30MONTHLYGWASHINGTON PUBLIC EMPLOYEES ASSOCIATION</v>
          </cell>
          <cell r="F1049" t="str">
            <v>30</v>
          </cell>
          <cell r="G1049" t="str">
            <v>Monthly</v>
          </cell>
          <cell r="H1049" t="str">
            <v>G</v>
          </cell>
          <cell r="I1049">
            <v>0</v>
          </cell>
          <cell r="J1049" t="str">
            <v>Washington Public Employees Association</v>
          </cell>
          <cell r="K1049">
            <v>2699</v>
          </cell>
          <cell r="L1049">
            <v>2699</v>
          </cell>
          <cell r="M1049">
            <v>2699</v>
          </cell>
          <cell r="N1049">
            <v>2699</v>
          </cell>
          <cell r="O1049">
            <v>2544</v>
          </cell>
          <cell r="P1049">
            <v>2595</v>
          </cell>
          <cell r="Q1049">
            <v>2673</v>
          </cell>
        </row>
        <row r="1050">
          <cell r="E1050" t="str">
            <v>30MONTHLYHCOALITION</v>
          </cell>
          <cell r="F1050" t="str">
            <v>30</v>
          </cell>
          <cell r="G1050" t="str">
            <v>Monthly</v>
          </cell>
          <cell r="H1050" t="str">
            <v>H</v>
          </cell>
          <cell r="I1050">
            <v>0</v>
          </cell>
          <cell r="J1050" t="str">
            <v>Coalition</v>
          </cell>
          <cell r="K1050">
            <v>2760</v>
          </cell>
          <cell r="L1050">
            <v>2760</v>
          </cell>
          <cell r="M1050">
            <v>2760</v>
          </cell>
          <cell r="N1050">
            <v>2760</v>
          </cell>
          <cell r="O1050">
            <v>2602</v>
          </cell>
          <cell r="P1050">
            <v>2654</v>
          </cell>
          <cell r="Q1050">
            <v>2734</v>
          </cell>
        </row>
        <row r="1051">
          <cell r="E1051" t="str">
            <v>30MONTHLYHNON-REPRESENTED STATE EMPLOYEES</v>
          </cell>
          <cell r="F1051" t="str">
            <v>30</v>
          </cell>
          <cell r="G1051" t="str">
            <v>Monthly</v>
          </cell>
          <cell r="H1051" t="str">
            <v>H</v>
          </cell>
          <cell r="I1051">
            <v>0</v>
          </cell>
          <cell r="J1051" t="str">
            <v>Non-Represented State Employees</v>
          </cell>
          <cell r="K1051">
            <v>2760</v>
          </cell>
          <cell r="L1051">
            <v>2760</v>
          </cell>
          <cell r="M1051">
            <v>2760</v>
          </cell>
          <cell r="N1051">
            <v>2760</v>
          </cell>
          <cell r="O1051">
            <v>2602</v>
          </cell>
          <cell r="P1051">
            <v>2654</v>
          </cell>
          <cell r="Q1051">
            <v>2734</v>
          </cell>
        </row>
        <row r="1052">
          <cell r="E1052" t="str">
            <v>30MONTHLYHTEAMSTERS LOCAL UNION NUMBER 117</v>
          </cell>
          <cell r="F1052" t="str">
            <v>30</v>
          </cell>
          <cell r="G1052" t="str">
            <v>Monthly</v>
          </cell>
          <cell r="H1052" t="str">
            <v>H</v>
          </cell>
          <cell r="I1052">
            <v>0</v>
          </cell>
          <cell r="J1052" t="str">
            <v>Teamsters Local Union Number 117</v>
          </cell>
          <cell r="K1052">
            <v>2796</v>
          </cell>
          <cell r="L1052">
            <v>2796</v>
          </cell>
          <cell r="M1052">
            <v>2796</v>
          </cell>
          <cell r="N1052">
            <v>2796</v>
          </cell>
          <cell r="O1052">
            <v>2635</v>
          </cell>
          <cell r="P1052">
            <v>2688</v>
          </cell>
          <cell r="Q1052">
            <v>2769</v>
          </cell>
        </row>
        <row r="1053">
          <cell r="E1053" t="str">
            <v>30MONTHLYHWASHINGTON FEDERATION OF STATE EMPLOYEES</v>
          </cell>
          <cell r="F1053" t="str">
            <v>30</v>
          </cell>
          <cell r="G1053" t="str">
            <v>Monthly</v>
          </cell>
          <cell r="H1053" t="str">
            <v>H</v>
          </cell>
          <cell r="I1053">
            <v>0</v>
          </cell>
          <cell r="J1053" t="str">
            <v>Washington Federation of State Employees</v>
          </cell>
          <cell r="K1053">
            <v>2760</v>
          </cell>
          <cell r="L1053">
            <v>2760</v>
          </cell>
          <cell r="M1053">
            <v>2760</v>
          </cell>
          <cell r="N1053">
            <v>2760</v>
          </cell>
          <cell r="O1053">
            <v>2602</v>
          </cell>
          <cell r="P1053">
            <v>2654</v>
          </cell>
          <cell r="Q1053">
            <v>2734</v>
          </cell>
        </row>
        <row r="1054">
          <cell r="E1054" t="str">
            <v>30MONTHLYHWASHINGTON PUBLIC EMPLOYEES ASSOCIATION</v>
          </cell>
          <cell r="F1054" t="str">
            <v>30</v>
          </cell>
          <cell r="G1054" t="str">
            <v>Monthly</v>
          </cell>
          <cell r="H1054" t="str">
            <v>H</v>
          </cell>
          <cell r="I1054">
            <v>0</v>
          </cell>
          <cell r="J1054" t="str">
            <v>Washington Public Employees Association</v>
          </cell>
          <cell r="K1054">
            <v>2760</v>
          </cell>
          <cell r="L1054">
            <v>2760</v>
          </cell>
          <cell r="M1054">
            <v>2760</v>
          </cell>
          <cell r="N1054">
            <v>2760</v>
          </cell>
          <cell r="O1054">
            <v>2602</v>
          </cell>
          <cell r="P1054">
            <v>2654</v>
          </cell>
          <cell r="Q1054">
            <v>2734</v>
          </cell>
        </row>
        <row r="1055">
          <cell r="E1055" t="str">
            <v>30MONTHLYICOALITION</v>
          </cell>
          <cell r="F1055" t="str">
            <v>30</v>
          </cell>
          <cell r="G1055" t="str">
            <v>Monthly</v>
          </cell>
          <cell r="H1055" t="str">
            <v>I</v>
          </cell>
          <cell r="I1055">
            <v>0</v>
          </cell>
          <cell r="J1055" t="str">
            <v>Coalition</v>
          </cell>
          <cell r="K1055">
            <v>2827</v>
          </cell>
          <cell r="L1055">
            <v>2827</v>
          </cell>
          <cell r="M1055">
            <v>2827</v>
          </cell>
          <cell r="N1055">
            <v>2827</v>
          </cell>
          <cell r="O1055">
            <v>2665</v>
          </cell>
          <cell r="P1055">
            <v>2718</v>
          </cell>
          <cell r="Q1055">
            <v>2800</v>
          </cell>
        </row>
        <row r="1056">
          <cell r="E1056" t="str">
            <v>30MONTHLYINON-REPRESENTED STATE EMPLOYEES</v>
          </cell>
          <cell r="F1056" t="str">
            <v>30</v>
          </cell>
          <cell r="G1056" t="str">
            <v>Monthly</v>
          </cell>
          <cell r="H1056" t="str">
            <v>I</v>
          </cell>
          <cell r="I1056">
            <v>0</v>
          </cell>
          <cell r="J1056" t="str">
            <v>Non-Represented State Employees</v>
          </cell>
          <cell r="K1056">
            <v>2827</v>
          </cell>
          <cell r="L1056">
            <v>2827</v>
          </cell>
          <cell r="M1056">
            <v>2827</v>
          </cell>
          <cell r="N1056">
            <v>2827</v>
          </cell>
          <cell r="O1056">
            <v>2665</v>
          </cell>
          <cell r="P1056">
            <v>2718</v>
          </cell>
          <cell r="Q1056">
            <v>2800</v>
          </cell>
        </row>
        <row r="1057">
          <cell r="E1057" t="str">
            <v>30MONTHLYITEAMSTERS LOCAL UNION NUMBER 117</v>
          </cell>
          <cell r="F1057" t="str">
            <v>30</v>
          </cell>
          <cell r="G1057" t="str">
            <v>Monthly</v>
          </cell>
          <cell r="H1057" t="str">
            <v>I</v>
          </cell>
          <cell r="I1057">
            <v>0</v>
          </cell>
          <cell r="J1057" t="str">
            <v>Teamsters Local Union Number 117</v>
          </cell>
          <cell r="K1057">
            <v>2863</v>
          </cell>
          <cell r="L1057">
            <v>2863</v>
          </cell>
          <cell r="M1057">
            <v>2863</v>
          </cell>
          <cell r="N1057">
            <v>2863</v>
          </cell>
          <cell r="O1057">
            <v>2699</v>
          </cell>
          <cell r="P1057">
            <v>2753</v>
          </cell>
          <cell r="Q1057">
            <v>2836</v>
          </cell>
        </row>
        <row r="1058">
          <cell r="E1058" t="str">
            <v>30MONTHLYIWASHINGTON FEDERATION OF STATE EMPLOYEES</v>
          </cell>
          <cell r="F1058" t="str">
            <v>30</v>
          </cell>
          <cell r="G1058" t="str">
            <v>Monthly</v>
          </cell>
          <cell r="H1058" t="str">
            <v>I</v>
          </cell>
          <cell r="I1058">
            <v>0</v>
          </cell>
          <cell r="J1058" t="str">
            <v>Washington Federation of State Employees</v>
          </cell>
          <cell r="K1058">
            <v>2827</v>
          </cell>
          <cell r="L1058">
            <v>2827</v>
          </cell>
          <cell r="M1058">
            <v>2827</v>
          </cell>
          <cell r="N1058">
            <v>2827</v>
          </cell>
          <cell r="O1058">
            <v>2665</v>
          </cell>
          <cell r="P1058">
            <v>2718</v>
          </cell>
          <cell r="Q1058">
            <v>2800</v>
          </cell>
        </row>
        <row r="1059">
          <cell r="E1059" t="str">
            <v>30MONTHLYIWASHINGTON PUBLIC EMPLOYEES ASSOCIATION</v>
          </cell>
          <cell r="F1059" t="str">
            <v>30</v>
          </cell>
          <cell r="G1059" t="str">
            <v>Monthly</v>
          </cell>
          <cell r="H1059" t="str">
            <v>I</v>
          </cell>
          <cell r="I1059">
            <v>0</v>
          </cell>
          <cell r="J1059" t="str">
            <v>Washington Public Employees Association</v>
          </cell>
          <cell r="K1059">
            <v>2827</v>
          </cell>
          <cell r="L1059">
            <v>2827</v>
          </cell>
          <cell r="M1059">
            <v>2827</v>
          </cell>
          <cell r="N1059">
            <v>2827</v>
          </cell>
          <cell r="O1059">
            <v>2665</v>
          </cell>
          <cell r="P1059">
            <v>2718</v>
          </cell>
          <cell r="Q1059">
            <v>2800</v>
          </cell>
        </row>
        <row r="1060">
          <cell r="E1060" t="str">
            <v>30MONTHLYJCOALITION</v>
          </cell>
          <cell r="F1060" t="str">
            <v>30</v>
          </cell>
          <cell r="G1060" t="str">
            <v>Monthly</v>
          </cell>
          <cell r="H1060" t="str">
            <v>J</v>
          </cell>
          <cell r="I1060">
            <v>0</v>
          </cell>
          <cell r="J1060" t="str">
            <v>Coalition</v>
          </cell>
          <cell r="K1060">
            <v>2889</v>
          </cell>
          <cell r="L1060">
            <v>2889</v>
          </cell>
          <cell r="M1060">
            <v>2889</v>
          </cell>
          <cell r="N1060">
            <v>2889</v>
          </cell>
          <cell r="O1060">
            <v>2724</v>
          </cell>
          <cell r="P1060">
            <v>2778</v>
          </cell>
          <cell r="Q1060">
            <v>2862</v>
          </cell>
        </row>
        <row r="1061">
          <cell r="E1061" t="str">
            <v>30MONTHLYJNON-REPRESENTED STATE EMPLOYEES</v>
          </cell>
          <cell r="F1061" t="str">
            <v>30</v>
          </cell>
          <cell r="G1061" t="str">
            <v>Monthly</v>
          </cell>
          <cell r="H1061" t="str">
            <v>J</v>
          </cell>
          <cell r="I1061">
            <v>0</v>
          </cell>
          <cell r="J1061" t="str">
            <v>Non-Represented State Employees</v>
          </cell>
          <cell r="K1061">
            <v>2889</v>
          </cell>
          <cell r="L1061">
            <v>2889</v>
          </cell>
          <cell r="M1061">
            <v>2889</v>
          </cell>
          <cell r="N1061">
            <v>2889</v>
          </cell>
          <cell r="O1061">
            <v>2724</v>
          </cell>
          <cell r="P1061">
            <v>2778</v>
          </cell>
          <cell r="Q1061">
            <v>2862</v>
          </cell>
        </row>
        <row r="1062">
          <cell r="E1062" t="str">
            <v>30MONTHLYJTEAMSTERS LOCAL UNION NUMBER 117</v>
          </cell>
          <cell r="F1062" t="str">
            <v>30</v>
          </cell>
          <cell r="G1062" t="str">
            <v>Monthly</v>
          </cell>
          <cell r="H1062" t="str">
            <v>J</v>
          </cell>
          <cell r="I1062">
            <v>0</v>
          </cell>
          <cell r="J1062" t="str">
            <v>Teamsters Local Union Number 117</v>
          </cell>
          <cell r="K1062">
            <v>2927</v>
          </cell>
          <cell r="L1062">
            <v>2927</v>
          </cell>
          <cell r="M1062">
            <v>2927</v>
          </cell>
          <cell r="N1062">
            <v>2927</v>
          </cell>
          <cell r="O1062">
            <v>2759</v>
          </cell>
          <cell r="P1062">
            <v>2814</v>
          </cell>
          <cell r="Q1062">
            <v>2899</v>
          </cell>
        </row>
        <row r="1063">
          <cell r="E1063" t="str">
            <v>30MONTHLYJWASHINGTON FEDERATION OF STATE EMPLOYEES</v>
          </cell>
          <cell r="F1063" t="str">
            <v>30</v>
          </cell>
          <cell r="G1063" t="str">
            <v>Monthly</v>
          </cell>
          <cell r="H1063" t="str">
            <v>J</v>
          </cell>
          <cell r="I1063">
            <v>0</v>
          </cell>
          <cell r="J1063" t="str">
            <v>Washington Federation of State Employees</v>
          </cell>
          <cell r="K1063">
            <v>2889</v>
          </cell>
          <cell r="L1063">
            <v>2889</v>
          </cell>
          <cell r="M1063">
            <v>2889</v>
          </cell>
          <cell r="N1063">
            <v>2889</v>
          </cell>
          <cell r="O1063">
            <v>2724</v>
          </cell>
          <cell r="P1063">
            <v>2778</v>
          </cell>
          <cell r="Q1063">
            <v>2862</v>
          </cell>
        </row>
        <row r="1064">
          <cell r="E1064" t="str">
            <v>30MONTHLYJWASHINGTON PUBLIC EMPLOYEES ASSOCIATION</v>
          </cell>
          <cell r="F1064" t="str">
            <v>30</v>
          </cell>
          <cell r="G1064" t="str">
            <v>Monthly</v>
          </cell>
          <cell r="H1064" t="str">
            <v>J</v>
          </cell>
          <cell r="I1064">
            <v>0</v>
          </cell>
          <cell r="J1064" t="str">
            <v>Washington Public Employees Association</v>
          </cell>
          <cell r="K1064">
            <v>2889</v>
          </cell>
          <cell r="L1064">
            <v>2889</v>
          </cell>
          <cell r="M1064">
            <v>2889</v>
          </cell>
          <cell r="N1064">
            <v>2889</v>
          </cell>
          <cell r="O1064">
            <v>2724</v>
          </cell>
          <cell r="P1064">
            <v>2778</v>
          </cell>
          <cell r="Q1064">
            <v>2862</v>
          </cell>
        </row>
        <row r="1065">
          <cell r="E1065" t="str">
            <v>30MONTHLYKCOALITION</v>
          </cell>
          <cell r="F1065" t="str">
            <v>30</v>
          </cell>
          <cell r="G1065" t="str">
            <v>Monthly</v>
          </cell>
          <cell r="H1065" t="str">
            <v>K</v>
          </cell>
          <cell r="I1065">
            <v>0</v>
          </cell>
          <cell r="J1065" t="str">
            <v>Coalition</v>
          </cell>
          <cell r="K1065">
            <v>2962</v>
          </cell>
          <cell r="L1065">
            <v>2962</v>
          </cell>
          <cell r="M1065">
            <v>2962</v>
          </cell>
          <cell r="N1065">
            <v>2962</v>
          </cell>
          <cell r="O1065">
            <v>2792</v>
          </cell>
          <cell r="P1065">
            <v>2848</v>
          </cell>
          <cell r="Q1065">
            <v>2934</v>
          </cell>
        </row>
        <row r="1066">
          <cell r="E1066" t="str">
            <v>30MONTHLYKNON-REPRESENTED STATE EMPLOYEES</v>
          </cell>
          <cell r="F1066" t="str">
            <v>30</v>
          </cell>
          <cell r="G1066" t="str">
            <v>Monthly</v>
          </cell>
          <cell r="H1066" t="str">
            <v>K</v>
          </cell>
          <cell r="I1066">
            <v>0</v>
          </cell>
          <cell r="J1066" t="str">
            <v>Non-Represented State Employees</v>
          </cell>
          <cell r="K1066">
            <v>2962</v>
          </cell>
          <cell r="L1066">
            <v>2962</v>
          </cell>
          <cell r="M1066">
            <v>2962</v>
          </cell>
          <cell r="N1066">
            <v>2962</v>
          </cell>
          <cell r="O1066">
            <v>2792</v>
          </cell>
          <cell r="P1066">
            <v>2848</v>
          </cell>
          <cell r="Q1066">
            <v>2934</v>
          </cell>
        </row>
        <row r="1067">
          <cell r="E1067" t="str">
            <v>30MONTHLYKTEAMSTERS LOCAL UNION NUMBER 117</v>
          </cell>
          <cell r="F1067" t="str">
            <v>30</v>
          </cell>
          <cell r="G1067" t="str">
            <v>Monthly</v>
          </cell>
          <cell r="H1067" t="str">
            <v>K</v>
          </cell>
          <cell r="I1067">
            <v>0</v>
          </cell>
          <cell r="J1067" t="str">
            <v>Teamsters Local Union Number 117</v>
          </cell>
          <cell r="K1067">
            <v>3000</v>
          </cell>
          <cell r="L1067">
            <v>3000</v>
          </cell>
          <cell r="M1067">
            <v>3000</v>
          </cell>
          <cell r="N1067">
            <v>3000</v>
          </cell>
          <cell r="O1067">
            <v>2828</v>
          </cell>
          <cell r="P1067">
            <v>2885</v>
          </cell>
          <cell r="Q1067">
            <v>2972</v>
          </cell>
        </row>
        <row r="1068">
          <cell r="E1068" t="str">
            <v>30MONTHLYKWASHINGTON FEDERATION OF STATE EMPLOYEES</v>
          </cell>
          <cell r="F1068" t="str">
            <v>30</v>
          </cell>
          <cell r="G1068" t="str">
            <v>Monthly</v>
          </cell>
          <cell r="H1068" t="str">
            <v>K</v>
          </cell>
          <cell r="I1068">
            <v>0</v>
          </cell>
          <cell r="J1068" t="str">
            <v>Washington Federation of State Employees</v>
          </cell>
          <cell r="K1068">
            <v>2962</v>
          </cell>
          <cell r="L1068">
            <v>2962</v>
          </cell>
          <cell r="M1068">
            <v>2962</v>
          </cell>
          <cell r="N1068">
            <v>2962</v>
          </cell>
          <cell r="O1068">
            <v>2792</v>
          </cell>
          <cell r="P1068">
            <v>2848</v>
          </cell>
          <cell r="Q1068">
            <v>2934</v>
          </cell>
        </row>
        <row r="1069">
          <cell r="E1069" t="str">
            <v>30MONTHLYKWASHINGTON PUBLIC EMPLOYEES ASSOCIATION</v>
          </cell>
          <cell r="F1069" t="str">
            <v>30</v>
          </cell>
          <cell r="G1069" t="str">
            <v>Monthly</v>
          </cell>
          <cell r="H1069" t="str">
            <v>K</v>
          </cell>
          <cell r="I1069">
            <v>0</v>
          </cell>
          <cell r="J1069" t="str">
            <v>Washington Public Employees Association</v>
          </cell>
          <cell r="K1069">
            <v>2962</v>
          </cell>
          <cell r="L1069">
            <v>2962</v>
          </cell>
          <cell r="M1069">
            <v>2962</v>
          </cell>
          <cell r="N1069">
            <v>2962</v>
          </cell>
          <cell r="O1069">
            <v>2792</v>
          </cell>
          <cell r="P1069">
            <v>2848</v>
          </cell>
          <cell r="Q1069">
            <v>2934</v>
          </cell>
        </row>
        <row r="1070">
          <cell r="E1070" t="str">
            <v>30MONTHLYLCOALITION</v>
          </cell>
          <cell r="F1070" t="str">
            <v>30</v>
          </cell>
          <cell r="G1070" t="str">
            <v>Monthly</v>
          </cell>
          <cell r="H1070" t="str">
            <v>L</v>
          </cell>
          <cell r="I1070">
            <v>0</v>
          </cell>
          <cell r="J1070" t="str">
            <v>Coalition</v>
          </cell>
          <cell r="K1070">
            <v>3031</v>
          </cell>
          <cell r="L1070">
            <v>3031</v>
          </cell>
          <cell r="M1070">
            <v>3031</v>
          </cell>
          <cell r="N1070">
            <v>3031</v>
          </cell>
          <cell r="O1070">
            <v>2857</v>
          </cell>
          <cell r="P1070">
            <v>2914</v>
          </cell>
          <cell r="Q1070">
            <v>3002</v>
          </cell>
        </row>
        <row r="1071">
          <cell r="E1071" t="str">
            <v>30MONTHLYLNON-REPRESENTED STATE EMPLOYEES</v>
          </cell>
          <cell r="F1071" t="str">
            <v>30</v>
          </cell>
          <cell r="G1071" t="str">
            <v>Monthly</v>
          </cell>
          <cell r="H1071" t="str">
            <v>L</v>
          </cell>
          <cell r="I1071">
            <v>0</v>
          </cell>
          <cell r="J1071" t="str">
            <v>Non-Represented State Employees</v>
          </cell>
          <cell r="K1071">
            <v>3031</v>
          </cell>
          <cell r="L1071">
            <v>3031</v>
          </cell>
          <cell r="M1071">
            <v>3031</v>
          </cell>
          <cell r="N1071">
            <v>3031</v>
          </cell>
          <cell r="O1071">
            <v>2857</v>
          </cell>
          <cell r="P1071">
            <v>2914</v>
          </cell>
          <cell r="Q1071">
            <v>3002</v>
          </cell>
        </row>
        <row r="1072">
          <cell r="E1072" t="str">
            <v>30MONTHLYLTEAMSTERS LOCAL UNION NUMBER 117</v>
          </cell>
          <cell r="F1072" t="str">
            <v>30</v>
          </cell>
          <cell r="G1072" t="str">
            <v>Monthly</v>
          </cell>
          <cell r="H1072" t="str">
            <v>L</v>
          </cell>
          <cell r="I1072">
            <v>0</v>
          </cell>
          <cell r="J1072" t="str">
            <v>Teamsters Local Union Number 117</v>
          </cell>
          <cell r="K1072">
            <v>3069</v>
          </cell>
          <cell r="L1072">
            <v>3069</v>
          </cell>
          <cell r="M1072">
            <v>3069</v>
          </cell>
          <cell r="N1072">
            <v>3069</v>
          </cell>
          <cell r="O1072">
            <v>2893</v>
          </cell>
          <cell r="P1072">
            <v>2951</v>
          </cell>
          <cell r="Q1072">
            <v>3040</v>
          </cell>
        </row>
        <row r="1073">
          <cell r="E1073" t="str">
            <v>30MONTHLYLWASHINGTON FEDERATION OF STATE EMPLOYEES</v>
          </cell>
          <cell r="F1073" t="str">
            <v>30</v>
          </cell>
          <cell r="G1073" t="str">
            <v>Monthly</v>
          </cell>
          <cell r="H1073" t="str">
            <v>L</v>
          </cell>
          <cell r="I1073">
            <v>0</v>
          </cell>
          <cell r="J1073" t="str">
            <v>Washington Federation of State Employees</v>
          </cell>
          <cell r="K1073">
            <v>3031</v>
          </cell>
          <cell r="L1073">
            <v>3031</v>
          </cell>
          <cell r="M1073">
            <v>3031</v>
          </cell>
          <cell r="N1073">
            <v>3031</v>
          </cell>
          <cell r="O1073">
            <v>2857</v>
          </cell>
          <cell r="P1073">
            <v>2914</v>
          </cell>
          <cell r="Q1073">
            <v>3002</v>
          </cell>
        </row>
        <row r="1074">
          <cell r="E1074" t="str">
            <v>30MONTHLYLWASHINGTON PUBLIC EMPLOYEES ASSOCIATION</v>
          </cell>
          <cell r="F1074" t="str">
            <v>30</v>
          </cell>
          <cell r="G1074" t="str">
            <v>Monthly</v>
          </cell>
          <cell r="H1074" t="str">
            <v>L</v>
          </cell>
          <cell r="I1074">
            <v>0</v>
          </cell>
          <cell r="J1074" t="str">
            <v>Washington Public Employees Association</v>
          </cell>
          <cell r="K1074">
            <v>3031</v>
          </cell>
          <cell r="L1074">
            <v>3031</v>
          </cell>
          <cell r="M1074">
            <v>3031</v>
          </cell>
          <cell r="N1074">
            <v>3031</v>
          </cell>
          <cell r="O1074">
            <v>2857</v>
          </cell>
          <cell r="P1074">
            <v>2914</v>
          </cell>
          <cell r="Q1074">
            <v>3002</v>
          </cell>
        </row>
        <row r="1075">
          <cell r="E1075" t="str">
            <v>30MONTHLYMCOALITION</v>
          </cell>
          <cell r="F1075" t="str">
            <v>30</v>
          </cell>
          <cell r="G1075" t="str">
            <v>Monthly</v>
          </cell>
          <cell r="H1075" t="str">
            <v>M</v>
          </cell>
          <cell r="I1075">
            <v>0</v>
          </cell>
          <cell r="J1075" t="str">
            <v>Coalition</v>
          </cell>
          <cell r="K1075">
            <v>3103</v>
          </cell>
          <cell r="L1075">
            <v>3103</v>
          </cell>
          <cell r="M1075">
            <v>3103</v>
          </cell>
          <cell r="N1075">
            <v>3103</v>
          </cell>
          <cell r="O1075">
            <v>2925</v>
          </cell>
          <cell r="P1075">
            <v>2984</v>
          </cell>
          <cell r="Q1075">
            <v>3074</v>
          </cell>
        </row>
        <row r="1076">
          <cell r="E1076" t="str">
            <v>30MONTHLYMNON-REPRESENTED STATE EMPLOYEES</v>
          </cell>
          <cell r="F1076" t="str">
            <v>30</v>
          </cell>
          <cell r="G1076" t="str">
            <v>Monthly</v>
          </cell>
          <cell r="H1076" t="str">
            <v>M</v>
          </cell>
          <cell r="I1076">
            <v>0</v>
          </cell>
          <cell r="J1076" t="str">
            <v>Non-Represented State Employees</v>
          </cell>
          <cell r="K1076">
            <v>3103</v>
          </cell>
          <cell r="L1076">
            <v>3103</v>
          </cell>
          <cell r="M1076">
            <v>3103</v>
          </cell>
          <cell r="N1076">
            <v>3103</v>
          </cell>
          <cell r="O1076">
            <v>2925</v>
          </cell>
          <cell r="P1076">
            <v>2984</v>
          </cell>
          <cell r="Q1076">
            <v>3074</v>
          </cell>
        </row>
        <row r="1077">
          <cell r="E1077" t="str">
            <v>30MONTHLYMTEAMSTERS LOCAL UNION NUMBER 117</v>
          </cell>
          <cell r="F1077" t="str">
            <v>30</v>
          </cell>
          <cell r="G1077" t="str">
            <v>Monthly</v>
          </cell>
          <cell r="H1077" t="str">
            <v>M</v>
          </cell>
          <cell r="I1077">
            <v>0</v>
          </cell>
          <cell r="J1077" t="str">
            <v>Teamsters Local Union Number 117</v>
          </cell>
          <cell r="K1077">
            <v>3141</v>
          </cell>
          <cell r="L1077">
            <v>3141</v>
          </cell>
          <cell r="M1077">
            <v>3141</v>
          </cell>
          <cell r="N1077">
            <v>3141</v>
          </cell>
          <cell r="O1077">
            <v>2961</v>
          </cell>
          <cell r="P1077">
            <v>3020</v>
          </cell>
          <cell r="Q1077">
            <v>3111</v>
          </cell>
        </row>
        <row r="1078">
          <cell r="E1078" t="str">
            <v>30MONTHLYMWASHINGTON FEDERATION OF STATE EMPLOYEES</v>
          </cell>
          <cell r="F1078" t="str">
            <v>30</v>
          </cell>
          <cell r="G1078" t="str">
            <v>Monthly</v>
          </cell>
          <cell r="H1078" t="str">
            <v>M</v>
          </cell>
          <cell r="I1078">
            <v>0</v>
          </cell>
          <cell r="J1078" t="str">
            <v>Washington Federation of State Employees</v>
          </cell>
          <cell r="K1078">
            <v>3103</v>
          </cell>
          <cell r="L1078">
            <v>3103</v>
          </cell>
          <cell r="M1078">
            <v>3103</v>
          </cell>
          <cell r="N1078">
            <v>3103</v>
          </cell>
          <cell r="O1078">
            <v>2925</v>
          </cell>
          <cell r="P1078">
            <v>2984</v>
          </cell>
          <cell r="Q1078">
            <v>3074</v>
          </cell>
        </row>
        <row r="1079">
          <cell r="E1079" t="str">
            <v>30MONTHLYMWASHINGTON PUBLIC EMPLOYEES ASSOCIATION</v>
          </cell>
          <cell r="F1079" t="str">
            <v>30</v>
          </cell>
          <cell r="G1079" t="str">
            <v>Monthly</v>
          </cell>
          <cell r="H1079" t="str">
            <v>M</v>
          </cell>
          <cell r="I1079">
            <v>0</v>
          </cell>
          <cell r="J1079" t="str">
            <v>Washington Public Employees Association</v>
          </cell>
          <cell r="K1079">
            <v>3103</v>
          </cell>
          <cell r="L1079">
            <v>3103</v>
          </cell>
          <cell r="M1079">
            <v>3103</v>
          </cell>
          <cell r="N1079">
            <v>3103</v>
          </cell>
          <cell r="O1079">
            <v>2925</v>
          </cell>
          <cell r="P1079">
            <v>2984</v>
          </cell>
          <cell r="Q1079">
            <v>3074</v>
          </cell>
        </row>
        <row r="1080">
          <cell r="E1080" t="str">
            <v>31MONTHLYACOALITION</v>
          </cell>
          <cell r="F1080" t="str">
            <v>31</v>
          </cell>
          <cell r="G1080" t="str">
            <v>Monthly</v>
          </cell>
          <cell r="H1080" t="str">
            <v>A</v>
          </cell>
          <cell r="I1080">
            <v>0</v>
          </cell>
          <cell r="J1080" t="str">
            <v>Coalition</v>
          </cell>
          <cell r="K1080">
            <v>2403</v>
          </cell>
          <cell r="L1080">
            <v>2403</v>
          </cell>
          <cell r="M1080">
            <v>2403</v>
          </cell>
          <cell r="N1080">
            <v>2403</v>
          </cell>
          <cell r="O1080">
            <v>2266</v>
          </cell>
          <cell r="P1080">
            <v>2311</v>
          </cell>
          <cell r="Q1080">
            <v>2381</v>
          </cell>
        </row>
        <row r="1081">
          <cell r="E1081" t="str">
            <v>31MONTHLYANON-REPRESENTED STATE EMPLOYEES</v>
          </cell>
          <cell r="F1081" t="str">
            <v>31</v>
          </cell>
          <cell r="G1081" t="str">
            <v>Monthly</v>
          </cell>
          <cell r="H1081" t="str">
            <v>A</v>
          </cell>
          <cell r="I1081">
            <v>0</v>
          </cell>
          <cell r="J1081" t="str">
            <v>Non-Represented State Employees</v>
          </cell>
          <cell r="K1081">
            <v>2403</v>
          </cell>
          <cell r="L1081">
            <v>2403</v>
          </cell>
          <cell r="M1081">
            <v>2403</v>
          </cell>
          <cell r="N1081">
            <v>2403</v>
          </cell>
          <cell r="O1081">
            <v>2266</v>
          </cell>
          <cell r="P1081">
            <v>2311</v>
          </cell>
          <cell r="Q1081">
            <v>2381</v>
          </cell>
        </row>
        <row r="1082">
          <cell r="E1082" t="str">
            <v>31MONTHLYATEAMSTERS LOCAL UNION NUMBER 117</v>
          </cell>
          <cell r="F1082" t="str">
            <v>31</v>
          </cell>
          <cell r="G1082" t="str">
            <v>Monthly</v>
          </cell>
          <cell r="H1082" t="str">
            <v>A</v>
          </cell>
          <cell r="I1082">
            <v>0</v>
          </cell>
          <cell r="J1082" t="str">
            <v>Teamsters Local Union Number 117</v>
          </cell>
          <cell r="K1082">
            <v>2437</v>
          </cell>
          <cell r="L1082">
            <v>2437</v>
          </cell>
          <cell r="M1082">
            <v>2437</v>
          </cell>
          <cell r="N1082">
            <v>2437</v>
          </cell>
          <cell r="O1082">
            <v>2297</v>
          </cell>
          <cell r="P1082">
            <v>2343</v>
          </cell>
          <cell r="Q1082">
            <v>2414</v>
          </cell>
        </row>
        <row r="1083">
          <cell r="E1083" t="str">
            <v>31MONTHLYAWASHINGTON FEDERATION OF STATE EMPLOYEES</v>
          </cell>
          <cell r="F1083" t="str">
            <v>31</v>
          </cell>
          <cell r="G1083" t="str">
            <v>Monthly</v>
          </cell>
          <cell r="H1083" t="str">
            <v>A</v>
          </cell>
          <cell r="I1083">
            <v>0</v>
          </cell>
          <cell r="J1083" t="str">
            <v>Washington Federation of State Employees</v>
          </cell>
          <cell r="K1083">
            <v>2403</v>
          </cell>
          <cell r="L1083">
            <v>2403</v>
          </cell>
          <cell r="M1083">
            <v>2403</v>
          </cell>
          <cell r="N1083">
            <v>2403</v>
          </cell>
          <cell r="O1083">
            <v>2266</v>
          </cell>
          <cell r="P1083">
            <v>2311</v>
          </cell>
          <cell r="Q1083">
            <v>2381</v>
          </cell>
        </row>
        <row r="1084">
          <cell r="E1084" t="str">
            <v>31MONTHLYAWASHINGTON PUBLIC EMPLOYEES ASSOCIATION</v>
          </cell>
          <cell r="F1084" t="str">
            <v>31</v>
          </cell>
          <cell r="G1084" t="str">
            <v>Monthly</v>
          </cell>
          <cell r="H1084" t="str">
            <v>A</v>
          </cell>
          <cell r="I1084">
            <v>0</v>
          </cell>
          <cell r="J1084" t="str">
            <v>Washington Public Employees Association</v>
          </cell>
          <cell r="K1084">
            <v>2403</v>
          </cell>
          <cell r="L1084">
            <v>2403</v>
          </cell>
          <cell r="M1084">
            <v>2403</v>
          </cell>
          <cell r="N1084">
            <v>2403</v>
          </cell>
          <cell r="O1084">
            <v>2266</v>
          </cell>
          <cell r="P1084">
            <v>2311</v>
          </cell>
          <cell r="Q1084">
            <v>2381</v>
          </cell>
        </row>
        <row r="1085">
          <cell r="E1085" t="str">
            <v>31MONTHLYBCOALITION</v>
          </cell>
          <cell r="F1085" t="str">
            <v>31</v>
          </cell>
          <cell r="G1085" t="str">
            <v>Monthly</v>
          </cell>
          <cell r="H1085" t="str">
            <v>B</v>
          </cell>
          <cell r="I1085">
            <v>0</v>
          </cell>
          <cell r="J1085" t="str">
            <v>Coalition</v>
          </cell>
          <cell r="K1085">
            <v>2460</v>
          </cell>
          <cell r="L1085">
            <v>2460</v>
          </cell>
          <cell r="M1085">
            <v>2460</v>
          </cell>
          <cell r="N1085">
            <v>2460</v>
          </cell>
          <cell r="O1085">
            <v>2319</v>
          </cell>
          <cell r="P1085">
            <v>2365</v>
          </cell>
          <cell r="Q1085">
            <v>2436</v>
          </cell>
        </row>
        <row r="1086">
          <cell r="E1086" t="str">
            <v>31MONTHLYBNON-REPRESENTED STATE EMPLOYEES</v>
          </cell>
          <cell r="F1086" t="str">
            <v>31</v>
          </cell>
          <cell r="G1086" t="str">
            <v>Monthly</v>
          </cell>
          <cell r="H1086" t="str">
            <v>B</v>
          </cell>
          <cell r="I1086">
            <v>0</v>
          </cell>
          <cell r="J1086" t="str">
            <v>Non-Represented State Employees</v>
          </cell>
          <cell r="K1086">
            <v>2460</v>
          </cell>
          <cell r="L1086">
            <v>2460</v>
          </cell>
          <cell r="M1086">
            <v>2460</v>
          </cell>
          <cell r="N1086">
            <v>2460</v>
          </cell>
          <cell r="O1086">
            <v>2319</v>
          </cell>
          <cell r="P1086">
            <v>2365</v>
          </cell>
          <cell r="Q1086">
            <v>2436</v>
          </cell>
        </row>
        <row r="1087">
          <cell r="E1087" t="str">
            <v>31MONTHLYBTEAMSTERS LOCAL UNION NUMBER 117</v>
          </cell>
          <cell r="F1087" t="str">
            <v>31</v>
          </cell>
          <cell r="G1087" t="str">
            <v>Monthly</v>
          </cell>
          <cell r="H1087" t="str">
            <v>B</v>
          </cell>
          <cell r="I1087">
            <v>0</v>
          </cell>
          <cell r="J1087" t="str">
            <v>Teamsters Local Union Number 117</v>
          </cell>
          <cell r="K1087">
            <v>2493</v>
          </cell>
          <cell r="L1087">
            <v>2493</v>
          </cell>
          <cell r="M1087">
            <v>2493</v>
          </cell>
          <cell r="N1087">
            <v>2493</v>
          </cell>
          <cell r="O1087">
            <v>2350</v>
          </cell>
          <cell r="P1087">
            <v>2397</v>
          </cell>
          <cell r="Q1087">
            <v>2469</v>
          </cell>
        </row>
        <row r="1088">
          <cell r="E1088" t="str">
            <v>31MONTHLYBWASHINGTON FEDERATION OF STATE EMPLOYEES</v>
          </cell>
          <cell r="F1088" t="str">
            <v>31</v>
          </cell>
          <cell r="G1088" t="str">
            <v>Monthly</v>
          </cell>
          <cell r="H1088" t="str">
            <v>B</v>
          </cell>
          <cell r="I1088">
            <v>0</v>
          </cell>
          <cell r="J1088" t="str">
            <v>Washington Federation of State Employees</v>
          </cell>
          <cell r="K1088">
            <v>2460</v>
          </cell>
          <cell r="L1088">
            <v>2460</v>
          </cell>
          <cell r="M1088">
            <v>2460</v>
          </cell>
          <cell r="N1088">
            <v>2460</v>
          </cell>
          <cell r="O1088">
            <v>2319</v>
          </cell>
          <cell r="P1088">
            <v>2365</v>
          </cell>
          <cell r="Q1088">
            <v>2436</v>
          </cell>
        </row>
        <row r="1089">
          <cell r="E1089" t="str">
            <v>31MONTHLYBWASHINGTON PUBLIC EMPLOYEES ASSOCIATION</v>
          </cell>
          <cell r="F1089" t="str">
            <v>31</v>
          </cell>
          <cell r="G1089" t="str">
            <v>Monthly</v>
          </cell>
          <cell r="H1089" t="str">
            <v>B</v>
          </cell>
          <cell r="I1089">
            <v>0</v>
          </cell>
          <cell r="J1089" t="str">
            <v>Washington Public Employees Association</v>
          </cell>
          <cell r="K1089">
            <v>2460</v>
          </cell>
          <cell r="L1089">
            <v>2460</v>
          </cell>
          <cell r="M1089">
            <v>2460</v>
          </cell>
          <cell r="N1089">
            <v>2460</v>
          </cell>
          <cell r="O1089">
            <v>2319</v>
          </cell>
          <cell r="P1089">
            <v>2365</v>
          </cell>
          <cell r="Q1089">
            <v>2436</v>
          </cell>
        </row>
        <row r="1090">
          <cell r="E1090" t="str">
            <v>31MONTHLYCCOALITION</v>
          </cell>
          <cell r="F1090" t="str">
            <v>31</v>
          </cell>
          <cell r="G1090" t="str">
            <v>Monthly</v>
          </cell>
          <cell r="H1090" t="str">
            <v>C</v>
          </cell>
          <cell r="I1090">
            <v>0</v>
          </cell>
          <cell r="J1090" t="str">
            <v>Coalition</v>
          </cell>
          <cell r="K1090">
            <v>2521</v>
          </cell>
          <cell r="L1090">
            <v>2521</v>
          </cell>
          <cell r="M1090">
            <v>2521</v>
          </cell>
          <cell r="N1090">
            <v>2521</v>
          </cell>
          <cell r="O1090">
            <v>2376</v>
          </cell>
          <cell r="P1090">
            <v>2424</v>
          </cell>
          <cell r="Q1090">
            <v>2497</v>
          </cell>
        </row>
        <row r="1091">
          <cell r="E1091" t="str">
            <v>31MONTHLYCNON-REPRESENTED STATE EMPLOYEES</v>
          </cell>
          <cell r="F1091" t="str">
            <v>31</v>
          </cell>
          <cell r="G1091" t="str">
            <v>Monthly</v>
          </cell>
          <cell r="H1091" t="str">
            <v>C</v>
          </cell>
          <cell r="I1091">
            <v>0</v>
          </cell>
          <cell r="J1091" t="str">
            <v>Non-Represented State Employees</v>
          </cell>
          <cell r="K1091">
            <v>2521</v>
          </cell>
          <cell r="L1091">
            <v>2521</v>
          </cell>
          <cell r="M1091">
            <v>2521</v>
          </cell>
          <cell r="N1091">
            <v>2521</v>
          </cell>
          <cell r="O1091">
            <v>2376</v>
          </cell>
          <cell r="P1091">
            <v>2424</v>
          </cell>
          <cell r="Q1091">
            <v>2497</v>
          </cell>
        </row>
        <row r="1092">
          <cell r="E1092" t="str">
            <v>31MONTHLYCTEAMSTERS LOCAL UNION NUMBER 117</v>
          </cell>
          <cell r="F1092" t="str">
            <v>31</v>
          </cell>
          <cell r="G1092" t="str">
            <v>Monthly</v>
          </cell>
          <cell r="H1092" t="str">
            <v>C</v>
          </cell>
          <cell r="I1092">
            <v>0</v>
          </cell>
          <cell r="J1092" t="str">
            <v>Teamsters Local Union Number 117</v>
          </cell>
          <cell r="K1092">
            <v>2553</v>
          </cell>
          <cell r="L1092">
            <v>2553</v>
          </cell>
          <cell r="M1092">
            <v>2553</v>
          </cell>
          <cell r="N1092">
            <v>2553</v>
          </cell>
          <cell r="O1092">
            <v>2407</v>
          </cell>
          <cell r="P1092">
            <v>2455</v>
          </cell>
          <cell r="Q1092">
            <v>2529</v>
          </cell>
        </row>
        <row r="1093">
          <cell r="E1093" t="str">
            <v>31MONTHLYCWASHINGTON FEDERATION OF STATE EMPLOYEES</v>
          </cell>
          <cell r="F1093" t="str">
            <v>31</v>
          </cell>
          <cell r="G1093" t="str">
            <v>Monthly</v>
          </cell>
          <cell r="H1093" t="str">
            <v>C</v>
          </cell>
          <cell r="I1093">
            <v>0</v>
          </cell>
          <cell r="J1093" t="str">
            <v>Washington Federation of State Employees</v>
          </cell>
          <cell r="K1093">
            <v>2521</v>
          </cell>
          <cell r="L1093">
            <v>2521</v>
          </cell>
          <cell r="M1093">
            <v>2521</v>
          </cell>
          <cell r="N1093">
            <v>2521</v>
          </cell>
          <cell r="O1093">
            <v>2376</v>
          </cell>
          <cell r="P1093">
            <v>2424</v>
          </cell>
          <cell r="Q1093">
            <v>2497</v>
          </cell>
        </row>
        <row r="1094">
          <cell r="E1094" t="str">
            <v>31MONTHLYCWASHINGTON PUBLIC EMPLOYEES ASSOCIATION</v>
          </cell>
          <cell r="F1094" t="str">
            <v>31</v>
          </cell>
          <cell r="G1094" t="str">
            <v>Monthly</v>
          </cell>
          <cell r="H1094" t="str">
            <v>C</v>
          </cell>
          <cell r="I1094">
            <v>0</v>
          </cell>
          <cell r="J1094" t="str">
            <v>Washington Public Employees Association</v>
          </cell>
          <cell r="K1094">
            <v>2521</v>
          </cell>
          <cell r="L1094">
            <v>2521</v>
          </cell>
          <cell r="M1094">
            <v>2521</v>
          </cell>
          <cell r="N1094">
            <v>2521</v>
          </cell>
          <cell r="O1094">
            <v>2376</v>
          </cell>
          <cell r="P1094">
            <v>2424</v>
          </cell>
          <cell r="Q1094">
            <v>2497</v>
          </cell>
        </row>
        <row r="1095">
          <cell r="E1095" t="str">
            <v>31MONTHLYDCOALITION</v>
          </cell>
          <cell r="F1095" t="str">
            <v>31</v>
          </cell>
          <cell r="G1095" t="str">
            <v>Monthly</v>
          </cell>
          <cell r="H1095" t="str">
            <v>D</v>
          </cell>
          <cell r="I1095">
            <v>0</v>
          </cell>
          <cell r="J1095" t="str">
            <v>Coalition</v>
          </cell>
          <cell r="K1095">
            <v>2578</v>
          </cell>
          <cell r="L1095">
            <v>2578</v>
          </cell>
          <cell r="M1095">
            <v>2578</v>
          </cell>
          <cell r="N1095">
            <v>2578</v>
          </cell>
          <cell r="O1095">
            <v>2430</v>
          </cell>
          <cell r="P1095">
            <v>2479</v>
          </cell>
          <cell r="Q1095">
            <v>2554</v>
          </cell>
        </row>
        <row r="1096">
          <cell r="E1096" t="str">
            <v>31MONTHLYDNON-REPRESENTED STATE EMPLOYEES</v>
          </cell>
          <cell r="F1096" t="str">
            <v>31</v>
          </cell>
          <cell r="G1096" t="str">
            <v>Monthly</v>
          </cell>
          <cell r="H1096" t="str">
            <v>D</v>
          </cell>
          <cell r="I1096">
            <v>0</v>
          </cell>
          <cell r="J1096" t="str">
            <v>Non-Represented State Employees</v>
          </cell>
          <cell r="K1096">
            <v>2578</v>
          </cell>
          <cell r="L1096">
            <v>2578</v>
          </cell>
          <cell r="M1096">
            <v>2578</v>
          </cell>
          <cell r="N1096">
            <v>2578</v>
          </cell>
          <cell r="O1096">
            <v>2430</v>
          </cell>
          <cell r="P1096">
            <v>2479</v>
          </cell>
          <cell r="Q1096">
            <v>2554</v>
          </cell>
        </row>
        <row r="1097">
          <cell r="E1097" t="str">
            <v>31MONTHLYDTEAMSTERS LOCAL UNION NUMBER 117</v>
          </cell>
          <cell r="F1097" t="str">
            <v>31</v>
          </cell>
          <cell r="G1097" t="str">
            <v>Monthly</v>
          </cell>
          <cell r="H1097" t="str">
            <v>D</v>
          </cell>
          <cell r="I1097">
            <v>0</v>
          </cell>
          <cell r="J1097" t="str">
            <v>Teamsters Local Union Number 117</v>
          </cell>
          <cell r="K1097">
            <v>2610</v>
          </cell>
          <cell r="L1097">
            <v>2610</v>
          </cell>
          <cell r="M1097">
            <v>2610</v>
          </cell>
          <cell r="N1097">
            <v>2610</v>
          </cell>
          <cell r="O1097">
            <v>2461</v>
          </cell>
          <cell r="P1097">
            <v>2510</v>
          </cell>
          <cell r="Q1097">
            <v>2586</v>
          </cell>
        </row>
        <row r="1098">
          <cell r="E1098" t="str">
            <v>31MONTHLYDWASHINGTON FEDERATION OF STATE EMPLOYEES</v>
          </cell>
          <cell r="F1098" t="str">
            <v>31</v>
          </cell>
          <cell r="G1098" t="str">
            <v>Monthly</v>
          </cell>
          <cell r="H1098" t="str">
            <v>D</v>
          </cell>
          <cell r="I1098">
            <v>0</v>
          </cell>
          <cell r="J1098" t="str">
            <v>Washington Federation of State Employees</v>
          </cell>
          <cell r="K1098">
            <v>2578</v>
          </cell>
          <cell r="L1098">
            <v>2578</v>
          </cell>
          <cell r="M1098">
            <v>2578</v>
          </cell>
          <cell r="N1098">
            <v>2578</v>
          </cell>
          <cell r="O1098">
            <v>2430</v>
          </cell>
          <cell r="P1098">
            <v>2479</v>
          </cell>
          <cell r="Q1098">
            <v>2554</v>
          </cell>
        </row>
        <row r="1099">
          <cell r="E1099" t="str">
            <v>31MONTHLYDWASHINGTON PUBLIC EMPLOYEES ASSOCIATION</v>
          </cell>
          <cell r="F1099" t="str">
            <v>31</v>
          </cell>
          <cell r="G1099" t="str">
            <v>Monthly</v>
          </cell>
          <cell r="H1099" t="str">
            <v>D</v>
          </cell>
          <cell r="I1099">
            <v>0</v>
          </cell>
          <cell r="J1099" t="str">
            <v>Washington Public Employees Association</v>
          </cell>
          <cell r="K1099">
            <v>2578</v>
          </cell>
          <cell r="L1099">
            <v>2578</v>
          </cell>
          <cell r="M1099">
            <v>2578</v>
          </cell>
          <cell r="N1099">
            <v>2578</v>
          </cell>
          <cell r="O1099">
            <v>2430</v>
          </cell>
          <cell r="P1099">
            <v>2479</v>
          </cell>
          <cell r="Q1099">
            <v>2554</v>
          </cell>
        </row>
        <row r="1100">
          <cell r="E1100" t="str">
            <v>31MONTHLYECOALITION</v>
          </cell>
          <cell r="F1100" t="str">
            <v>31</v>
          </cell>
          <cell r="G1100" t="str">
            <v>Monthly</v>
          </cell>
          <cell r="H1100" t="str">
            <v>E</v>
          </cell>
          <cell r="I1100">
            <v>0</v>
          </cell>
          <cell r="J1100" t="str">
            <v>Coalition</v>
          </cell>
          <cell r="K1100">
            <v>2636</v>
          </cell>
          <cell r="L1100">
            <v>2636</v>
          </cell>
          <cell r="M1100">
            <v>2636</v>
          </cell>
          <cell r="N1100">
            <v>2636</v>
          </cell>
          <cell r="O1100">
            <v>2485</v>
          </cell>
          <cell r="P1100">
            <v>2535</v>
          </cell>
          <cell r="Q1100">
            <v>2612</v>
          </cell>
        </row>
        <row r="1101">
          <cell r="E1101" t="str">
            <v>31MONTHLYENON-REPRESENTED STATE EMPLOYEES</v>
          </cell>
          <cell r="F1101" t="str">
            <v>31</v>
          </cell>
          <cell r="G1101" t="str">
            <v>Monthly</v>
          </cell>
          <cell r="H1101" t="str">
            <v>E</v>
          </cell>
          <cell r="I1101">
            <v>0</v>
          </cell>
          <cell r="J1101" t="str">
            <v>Non-Represented State Employees</v>
          </cell>
          <cell r="K1101">
            <v>2636</v>
          </cell>
          <cell r="L1101">
            <v>2636</v>
          </cell>
          <cell r="M1101">
            <v>2636</v>
          </cell>
          <cell r="N1101">
            <v>2636</v>
          </cell>
          <cell r="O1101">
            <v>2485</v>
          </cell>
          <cell r="P1101">
            <v>2535</v>
          </cell>
          <cell r="Q1101">
            <v>2612</v>
          </cell>
        </row>
        <row r="1102">
          <cell r="E1102" t="str">
            <v>31MONTHLYETEAMSTERS LOCAL UNION NUMBER 117</v>
          </cell>
          <cell r="F1102" t="str">
            <v>31</v>
          </cell>
          <cell r="G1102" t="str">
            <v>Monthly</v>
          </cell>
          <cell r="H1102" t="str">
            <v>E</v>
          </cell>
          <cell r="I1102">
            <v>0</v>
          </cell>
          <cell r="J1102" t="str">
            <v>Teamsters Local Union Number 117</v>
          </cell>
          <cell r="K1102">
            <v>2671</v>
          </cell>
          <cell r="L1102">
            <v>2671</v>
          </cell>
          <cell r="M1102">
            <v>2671</v>
          </cell>
          <cell r="N1102">
            <v>2671</v>
          </cell>
          <cell r="O1102">
            <v>2518</v>
          </cell>
          <cell r="P1102">
            <v>2568</v>
          </cell>
          <cell r="Q1102">
            <v>2646</v>
          </cell>
        </row>
        <row r="1103">
          <cell r="E1103" t="str">
            <v>31MONTHLYEWASHINGTON FEDERATION OF STATE EMPLOYEES</v>
          </cell>
          <cell r="F1103" t="str">
            <v>31</v>
          </cell>
          <cell r="G1103" t="str">
            <v>Monthly</v>
          </cell>
          <cell r="H1103" t="str">
            <v>E</v>
          </cell>
          <cell r="I1103">
            <v>0</v>
          </cell>
          <cell r="J1103" t="str">
            <v>Washington Federation of State Employees</v>
          </cell>
          <cell r="K1103">
            <v>2636</v>
          </cell>
          <cell r="L1103">
            <v>2636</v>
          </cell>
          <cell r="M1103">
            <v>2636</v>
          </cell>
          <cell r="N1103">
            <v>2636</v>
          </cell>
          <cell r="O1103">
            <v>2485</v>
          </cell>
          <cell r="P1103">
            <v>2535</v>
          </cell>
          <cell r="Q1103">
            <v>2612</v>
          </cell>
        </row>
        <row r="1104">
          <cell r="E1104" t="str">
            <v>31MONTHLYEWASHINGTON PUBLIC EMPLOYEES ASSOCIATION</v>
          </cell>
          <cell r="F1104" t="str">
            <v>31</v>
          </cell>
          <cell r="G1104" t="str">
            <v>Monthly</v>
          </cell>
          <cell r="H1104" t="str">
            <v>E</v>
          </cell>
          <cell r="I1104">
            <v>0</v>
          </cell>
          <cell r="J1104" t="str">
            <v>Washington Public Employees Association</v>
          </cell>
          <cell r="K1104">
            <v>2636</v>
          </cell>
          <cell r="L1104">
            <v>2636</v>
          </cell>
          <cell r="M1104">
            <v>2636</v>
          </cell>
          <cell r="N1104">
            <v>2636</v>
          </cell>
          <cell r="O1104">
            <v>2485</v>
          </cell>
          <cell r="P1104">
            <v>2535</v>
          </cell>
          <cell r="Q1104">
            <v>2612</v>
          </cell>
        </row>
        <row r="1105">
          <cell r="E1105" t="str">
            <v>31MONTHLYFCOALITION</v>
          </cell>
          <cell r="F1105" t="str">
            <v>31</v>
          </cell>
          <cell r="G1105" t="str">
            <v>Monthly</v>
          </cell>
          <cell r="H1105" t="str">
            <v>F</v>
          </cell>
          <cell r="I1105">
            <v>0</v>
          </cell>
          <cell r="J1105" t="str">
            <v>Coalition</v>
          </cell>
          <cell r="K1105">
            <v>2699</v>
          </cell>
          <cell r="L1105">
            <v>2699</v>
          </cell>
          <cell r="M1105">
            <v>2699</v>
          </cell>
          <cell r="N1105">
            <v>2699</v>
          </cell>
          <cell r="O1105">
            <v>2544</v>
          </cell>
          <cell r="P1105">
            <v>2595</v>
          </cell>
          <cell r="Q1105">
            <v>2673</v>
          </cell>
        </row>
        <row r="1106">
          <cell r="E1106" t="str">
            <v>31MONTHLYFNON-REPRESENTED STATE EMPLOYEES</v>
          </cell>
          <cell r="F1106" t="str">
            <v>31</v>
          </cell>
          <cell r="G1106" t="str">
            <v>Monthly</v>
          </cell>
          <cell r="H1106" t="str">
            <v>F</v>
          </cell>
          <cell r="I1106">
            <v>0</v>
          </cell>
          <cell r="J1106" t="str">
            <v>Non-Represented State Employees</v>
          </cell>
          <cell r="K1106">
            <v>2699</v>
          </cell>
          <cell r="L1106">
            <v>2699</v>
          </cell>
          <cell r="M1106">
            <v>2699</v>
          </cell>
          <cell r="N1106">
            <v>2699</v>
          </cell>
          <cell r="O1106">
            <v>2544</v>
          </cell>
          <cell r="P1106">
            <v>2595</v>
          </cell>
          <cell r="Q1106">
            <v>2673</v>
          </cell>
        </row>
        <row r="1107">
          <cell r="E1107" t="str">
            <v>31MONTHLYFTEAMSTERS LOCAL UNION NUMBER 117</v>
          </cell>
          <cell r="F1107" t="str">
            <v>31</v>
          </cell>
          <cell r="G1107" t="str">
            <v>Monthly</v>
          </cell>
          <cell r="H1107" t="str">
            <v>F</v>
          </cell>
          <cell r="I1107">
            <v>0</v>
          </cell>
          <cell r="J1107" t="str">
            <v>Teamsters Local Union Number 117</v>
          </cell>
          <cell r="K1107">
            <v>2734</v>
          </cell>
          <cell r="L1107">
            <v>2734</v>
          </cell>
          <cell r="M1107">
            <v>2734</v>
          </cell>
          <cell r="N1107">
            <v>2734</v>
          </cell>
          <cell r="O1107">
            <v>2577</v>
          </cell>
          <cell r="P1107">
            <v>2629</v>
          </cell>
          <cell r="Q1107">
            <v>2708</v>
          </cell>
        </row>
        <row r="1108">
          <cell r="E1108" t="str">
            <v>31MONTHLYFWASHINGTON FEDERATION OF STATE EMPLOYEES</v>
          </cell>
          <cell r="F1108" t="str">
            <v>31</v>
          </cell>
          <cell r="G1108" t="str">
            <v>Monthly</v>
          </cell>
          <cell r="H1108" t="str">
            <v>F</v>
          </cell>
          <cell r="I1108">
            <v>0</v>
          </cell>
          <cell r="J1108" t="str">
            <v>Washington Federation of State Employees</v>
          </cell>
          <cell r="K1108">
            <v>2699</v>
          </cell>
          <cell r="L1108">
            <v>2699</v>
          </cell>
          <cell r="M1108">
            <v>2699</v>
          </cell>
          <cell r="N1108">
            <v>2699</v>
          </cell>
          <cell r="O1108">
            <v>2544</v>
          </cell>
          <cell r="P1108">
            <v>2595</v>
          </cell>
          <cell r="Q1108">
            <v>2673</v>
          </cell>
        </row>
        <row r="1109">
          <cell r="E1109" t="str">
            <v>31MONTHLYFWASHINGTON PUBLIC EMPLOYEES ASSOCIATION</v>
          </cell>
          <cell r="F1109" t="str">
            <v>31</v>
          </cell>
          <cell r="G1109" t="str">
            <v>Monthly</v>
          </cell>
          <cell r="H1109" t="str">
            <v>F</v>
          </cell>
          <cell r="I1109">
            <v>0</v>
          </cell>
          <cell r="J1109" t="str">
            <v>Washington Public Employees Association</v>
          </cell>
          <cell r="K1109">
            <v>2699</v>
          </cell>
          <cell r="L1109">
            <v>2699</v>
          </cell>
          <cell r="M1109">
            <v>2699</v>
          </cell>
          <cell r="N1109">
            <v>2699</v>
          </cell>
          <cell r="O1109">
            <v>2544</v>
          </cell>
          <cell r="P1109">
            <v>2595</v>
          </cell>
          <cell r="Q1109">
            <v>2673</v>
          </cell>
        </row>
        <row r="1110">
          <cell r="E1110" t="str">
            <v>31MONTHLYGCOALITION</v>
          </cell>
          <cell r="F1110" t="str">
            <v>31</v>
          </cell>
          <cell r="G1110" t="str">
            <v>Monthly</v>
          </cell>
          <cell r="H1110" t="str">
            <v>G</v>
          </cell>
          <cell r="I1110">
            <v>0</v>
          </cell>
          <cell r="J1110" t="str">
            <v>Coalition</v>
          </cell>
          <cell r="K1110">
            <v>2760</v>
          </cell>
          <cell r="L1110">
            <v>2760</v>
          </cell>
          <cell r="M1110">
            <v>2760</v>
          </cell>
          <cell r="N1110">
            <v>2760</v>
          </cell>
          <cell r="O1110">
            <v>2602</v>
          </cell>
          <cell r="P1110">
            <v>2654</v>
          </cell>
          <cell r="Q1110">
            <v>2734</v>
          </cell>
        </row>
        <row r="1111">
          <cell r="E1111" t="str">
            <v>31MONTHLYGNON-REPRESENTED STATE EMPLOYEES</v>
          </cell>
          <cell r="F1111" t="str">
            <v>31</v>
          </cell>
          <cell r="G1111" t="str">
            <v>Monthly</v>
          </cell>
          <cell r="H1111" t="str">
            <v>G</v>
          </cell>
          <cell r="I1111">
            <v>0</v>
          </cell>
          <cell r="J1111" t="str">
            <v>Non-Represented State Employees</v>
          </cell>
          <cell r="K1111">
            <v>2760</v>
          </cell>
          <cell r="L1111">
            <v>2760</v>
          </cell>
          <cell r="M1111">
            <v>2760</v>
          </cell>
          <cell r="N1111">
            <v>2760</v>
          </cell>
          <cell r="O1111">
            <v>2602</v>
          </cell>
          <cell r="P1111">
            <v>2654</v>
          </cell>
          <cell r="Q1111">
            <v>2734</v>
          </cell>
        </row>
        <row r="1112">
          <cell r="E1112" t="str">
            <v>31MONTHLYGTEAMSTERS LOCAL UNION NUMBER 117</v>
          </cell>
          <cell r="F1112" t="str">
            <v>31</v>
          </cell>
          <cell r="G1112" t="str">
            <v>Monthly</v>
          </cell>
          <cell r="H1112" t="str">
            <v>G</v>
          </cell>
          <cell r="I1112">
            <v>0</v>
          </cell>
          <cell r="J1112" t="str">
            <v>Teamsters Local Union Number 117</v>
          </cell>
          <cell r="K1112">
            <v>2796</v>
          </cell>
          <cell r="L1112">
            <v>2796</v>
          </cell>
          <cell r="M1112">
            <v>2796</v>
          </cell>
          <cell r="N1112">
            <v>2796</v>
          </cell>
          <cell r="O1112">
            <v>2635</v>
          </cell>
          <cell r="P1112">
            <v>2688</v>
          </cell>
          <cell r="Q1112">
            <v>2769</v>
          </cell>
        </row>
        <row r="1113">
          <cell r="E1113" t="str">
            <v>31MONTHLYGWASHINGTON FEDERATION OF STATE EMPLOYEES</v>
          </cell>
          <cell r="F1113" t="str">
            <v>31</v>
          </cell>
          <cell r="G1113" t="str">
            <v>Monthly</v>
          </cell>
          <cell r="H1113" t="str">
            <v>G</v>
          </cell>
          <cell r="I1113">
            <v>0</v>
          </cell>
          <cell r="J1113" t="str">
            <v>Washington Federation of State Employees</v>
          </cell>
          <cell r="K1113">
            <v>2760</v>
          </cell>
          <cell r="L1113">
            <v>2760</v>
          </cell>
          <cell r="M1113">
            <v>2760</v>
          </cell>
          <cell r="N1113">
            <v>2760</v>
          </cell>
          <cell r="O1113">
            <v>2602</v>
          </cell>
          <cell r="P1113">
            <v>2654</v>
          </cell>
          <cell r="Q1113">
            <v>2734</v>
          </cell>
        </row>
        <row r="1114">
          <cell r="E1114" t="str">
            <v>31MONTHLYGWASHINGTON PUBLIC EMPLOYEES ASSOCIATION</v>
          </cell>
          <cell r="F1114" t="str">
            <v>31</v>
          </cell>
          <cell r="G1114" t="str">
            <v>Monthly</v>
          </cell>
          <cell r="H1114" t="str">
            <v>G</v>
          </cell>
          <cell r="I1114">
            <v>0</v>
          </cell>
          <cell r="J1114" t="str">
            <v>Washington Public Employees Association</v>
          </cell>
          <cell r="K1114">
            <v>2760</v>
          </cell>
          <cell r="L1114">
            <v>2760</v>
          </cell>
          <cell r="M1114">
            <v>2760</v>
          </cell>
          <cell r="N1114">
            <v>2760</v>
          </cell>
          <cell r="O1114">
            <v>2602</v>
          </cell>
          <cell r="P1114">
            <v>2654</v>
          </cell>
          <cell r="Q1114">
            <v>2734</v>
          </cell>
        </row>
        <row r="1115">
          <cell r="E1115" t="str">
            <v>31MONTHLYHCOALITION</v>
          </cell>
          <cell r="F1115" t="str">
            <v>31</v>
          </cell>
          <cell r="G1115" t="str">
            <v>Monthly</v>
          </cell>
          <cell r="H1115" t="str">
            <v>H</v>
          </cell>
          <cell r="I1115">
            <v>0</v>
          </cell>
          <cell r="J1115" t="str">
            <v>Coalition</v>
          </cell>
          <cell r="K1115">
            <v>2827</v>
          </cell>
          <cell r="L1115">
            <v>2827</v>
          </cell>
          <cell r="M1115">
            <v>2827</v>
          </cell>
          <cell r="N1115">
            <v>2827</v>
          </cell>
          <cell r="O1115">
            <v>2665</v>
          </cell>
          <cell r="P1115">
            <v>2718</v>
          </cell>
          <cell r="Q1115">
            <v>2800</v>
          </cell>
        </row>
        <row r="1116">
          <cell r="E1116" t="str">
            <v>31MONTHLYHNON-REPRESENTED STATE EMPLOYEES</v>
          </cell>
          <cell r="F1116" t="str">
            <v>31</v>
          </cell>
          <cell r="G1116" t="str">
            <v>Monthly</v>
          </cell>
          <cell r="H1116" t="str">
            <v>H</v>
          </cell>
          <cell r="I1116">
            <v>0</v>
          </cell>
          <cell r="J1116" t="str">
            <v>Non-Represented State Employees</v>
          </cell>
          <cell r="K1116">
            <v>2827</v>
          </cell>
          <cell r="L1116">
            <v>2827</v>
          </cell>
          <cell r="M1116">
            <v>2827</v>
          </cell>
          <cell r="N1116">
            <v>2827</v>
          </cell>
          <cell r="O1116">
            <v>2665</v>
          </cell>
          <cell r="P1116">
            <v>2718</v>
          </cell>
          <cell r="Q1116">
            <v>2800</v>
          </cell>
        </row>
        <row r="1117">
          <cell r="E1117" t="str">
            <v>31MONTHLYHTEAMSTERS LOCAL UNION NUMBER 117</v>
          </cell>
          <cell r="F1117" t="str">
            <v>31</v>
          </cell>
          <cell r="G1117" t="str">
            <v>Monthly</v>
          </cell>
          <cell r="H1117" t="str">
            <v>H</v>
          </cell>
          <cell r="I1117">
            <v>0</v>
          </cell>
          <cell r="J1117" t="str">
            <v>Teamsters Local Union Number 117</v>
          </cell>
          <cell r="K1117">
            <v>2863</v>
          </cell>
          <cell r="L1117">
            <v>2863</v>
          </cell>
          <cell r="M1117">
            <v>2863</v>
          </cell>
          <cell r="N1117">
            <v>2863</v>
          </cell>
          <cell r="O1117">
            <v>2699</v>
          </cell>
          <cell r="P1117">
            <v>2753</v>
          </cell>
          <cell r="Q1117">
            <v>2836</v>
          </cell>
        </row>
        <row r="1118">
          <cell r="E1118" t="str">
            <v>31MONTHLYHWASHINGTON FEDERATION OF STATE EMPLOYEES</v>
          </cell>
          <cell r="F1118" t="str">
            <v>31</v>
          </cell>
          <cell r="G1118" t="str">
            <v>Monthly</v>
          </cell>
          <cell r="H1118" t="str">
            <v>H</v>
          </cell>
          <cell r="I1118">
            <v>0</v>
          </cell>
          <cell r="J1118" t="str">
            <v>Washington Federation of State Employees</v>
          </cell>
          <cell r="K1118">
            <v>2827</v>
          </cell>
          <cell r="L1118">
            <v>2827</v>
          </cell>
          <cell r="M1118">
            <v>2827</v>
          </cell>
          <cell r="N1118">
            <v>2827</v>
          </cell>
          <cell r="O1118">
            <v>2665</v>
          </cell>
          <cell r="P1118">
            <v>2718</v>
          </cell>
          <cell r="Q1118">
            <v>2800</v>
          </cell>
        </row>
        <row r="1119">
          <cell r="E1119" t="str">
            <v>31MONTHLYHWASHINGTON PUBLIC EMPLOYEES ASSOCIATION</v>
          </cell>
          <cell r="F1119" t="str">
            <v>31</v>
          </cell>
          <cell r="G1119" t="str">
            <v>Monthly</v>
          </cell>
          <cell r="H1119" t="str">
            <v>H</v>
          </cell>
          <cell r="I1119">
            <v>0</v>
          </cell>
          <cell r="J1119" t="str">
            <v>Washington Public Employees Association</v>
          </cell>
          <cell r="K1119">
            <v>2827</v>
          </cell>
          <cell r="L1119">
            <v>2827</v>
          </cell>
          <cell r="M1119">
            <v>2827</v>
          </cell>
          <cell r="N1119">
            <v>2827</v>
          </cell>
          <cell r="O1119">
            <v>2665</v>
          </cell>
          <cell r="P1119">
            <v>2718</v>
          </cell>
          <cell r="Q1119">
            <v>2800</v>
          </cell>
        </row>
        <row r="1120">
          <cell r="E1120" t="str">
            <v>31MONTHLYICOALITION</v>
          </cell>
          <cell r="F1120" t="str">
            <v>31</v>
          </cell>
          <cell r="G1120" t="str">
            <v>Monthly</v>
          </cell>
          <cell r="H1120" t="str">
            <v>I</v>
          </cell>
          <cell r="I1120">
            <v>0</v>
          </cell>
          <cell r="J1120" t="str">
            <v>Coalition</v>
          </cell>
          <cell r="K1120">
            <v>2889</v>
          </cell>
          <cell r="L1120">
            <v>2889</v>
          </cell>
          <cell r="M1120">
            <v>2889</v>
          </cell>
          <cell r="N1120">
            <v>2889</v>
          </cell>
          <cell r="O1120">
            <v>2724</v>
          </cell>
          <cell r="P1120">
            <v>2778</v>
          </cell>
          <cell r="Q1120">
            <v>2862</v>
          </cell>
        </row>
        <row r="1121">
          <cell r="E1121" t="str">
            <v>31MONTHLYINON-REPRESENTED STATE EMPLOYEES</v>
          </cell>
          <cell r="F1121" t="str">
            <v>31</v>
          </cell>
          <cell r="G1121" t="str">
            <v>Monthly</v>
          </cell>
          <cell r="H1121" t="str">
            <v>I</v>
          </cell>
          <cell r="I1121">
            <v>0</v>
          </cell>
          <cell r="J1121" t="str">
            <v>Non-Represented State Employees</v>
          </cell>
          <cell r="K1121">
            <v>2889</v>
          </cell>
          <cell r="L1121">
            <v>2889</v>
          </cell>
          <cell r="M1121">
            <v>2889</v>
          </cell>
          <cell r="N1121">
            <v>2889</v>
          </cell>
          <cell r="O1121">
            <v>2724</v>
          </cell>
          <cell r="P1121">
            <v>2778</v>
          </cell>
          <cell r="Q1121">
            <v>2862</v>
          </cell>
        </row>
        <row r="1122">
          <cell r="E1122" t="str">
            <v>31MONTHLYITEAMSTERS LOCAL UNION NUMBER 117</v>
          </cell>
          <cell r="F1122" t="str">
            <v>31</v>
          </cell>
          <cell r="G1122" t="str">
            <v>Monthly</v>
          </cell>
          <cell r="H1122" t="str">
            <v>I</v>
          </cell>
          <cell r="I1122">
            <v>0</v>
          </cell>
          <cell r="J1122" t="str">
            <v>Teamsters Local Union Number 117</v>
          </cell>
          <cell r="K1122">
            <v>2927</v>
          </cell>
          <cell r="L1122">
            <v>2927</v>
          </cell>
          <cell r="M1122">
            <v>2927</v>
          </cell>
          <cell r="N1122">
            <v>2927</v>
          </cell>
          <cell r="O1122">
            <v>2759</v>
          </cell>
          <cell r="P1122">
            <v>2814</v>
          </cell>
          <cell r="Q1122">
            <v>2899</v>
          </cell>
        </row>
        <row r="1123">
          <cell r="E1123" t="str">
            <v>31MONTHLYIWASHINGTON FEDERATION OF STATE EMPLOYEES</v>
          </cell>
          <cell r="F1123" t="str">
            <v>31</v>
          </cell>
          <cell r="G1123" t="str">
            <v>Monthly</v>
          </cell>
          <cell r="H1123" t="str">
            <v>I</v>
          </cell>
          <cell r="I1123">
            <v>0</v>
          </cell>
          <cell r="J1123" t="str">
            <v>Washington Federation of State Employees</v>
          </cell>
          <cell r="K1123">
            <v>2889</v>
          </cell>
          <cell r="L1123">
            <v>2889</v>
          </cell>
          <cell r="M1123">
            <v>2889</v>
          </cell>
          <cell r="N1123">
            <v>2889</v>
          </cell>
          <cell r="O1123">
            <v>2724</v>
          </cell>
          <cell r="P1123">
            <v>2778</v>
          </cell>
          <cell r="Q1123">
            <v>2862</v>
          </cell>
        </row>
        <row r="1124">
          <cell r="E1124" t="str">
            <v>31MONTHLYIWASHINGTON PUBLIC EMPLOYEES ASSOCIATION</v>
          </cell>
          <cell r="F1124" t="str">
            <v>31</v>
          </cell>
          <cell r="G1124" t="str">
            <v>Monthly</v>
          </cell>
          <cell r="H1124" t="str">
            <v>I</v>
          </cell>
          <cell r="I1124">
            <v>0</v>
          </cell>
          <cell r="J1124" t="str">
            <v>Washington Public Employees Association</v>
          </cell>
          <cell r="K1124">
            <v>2889</v>
          </cell>
          <cell r="L1124">
            <v>2889</v>
          </cell>
          <cell r="M1124">
            <v>2889</v>
          </cell>
          <cell r="N1124">
            <v>2889</v>
          </cell>
          <cell r="O1124">
            <v>2724</v>
          </cell>
          <cell r="P1124">
            <v>2778</v>
          </cell>
          <cell r="Q1124">
            <v>2862</v>
          </cell>
        </row>
        <row r="1125">
          <cell r="E1125" t="str">
            <v>31MONTHLYJCOALITION</v>
          </cell>
          <cell r="F1125" t="str">
            <v>31</v>
          </cell>
          <cell r="G1125" t="str">
            <v>Monthly</v>
          </cell>
          <cell r="H1125" t="str">
            <v>J</v>
          </cell>
          <cell r="I1125">
            <v>0</v>
          </cell>
          <cell r="J1125" t="str">
            <v>Coalition</v>
          </cell>
          <cell r="K1125">
            <v>2962</v>
          </cell>
          <cell r="L1125">
            <v>2962</v>
          </cell>
          <cell r="M1125">
            <v>2962</v>
          </cell>
          <cell r="N1125">
            <v>2962</v>
          </cell>
          <cell r="O1125">
            <v>2792</v>
          </cell>
          <cell r="P1125">
            <v>2848</v>
          </cell>
          <cell r="Q1125">
            <v>2934</v>
          </cell>
        </row>
        <row r="1126">
          <cell r="E1126" t="str">
            <v>31MONTHLYJNON-REPRESENTED STATE EMPLOYEES</v>
          </cell>
          <cell r="F1126" t="str">
            <v>31</v>
          </cell>
          <cell r="G1126" t="str">
            <v>Monthly</v>
          </cell>
          <cell r="H1126" t="str">
            <v>J</v>
          </cell>
          <cell r="I1126">
            <v>0</v>
          </cell>
          <cell r="J1126" t="str">
            <v>Non-Represented State Employees</v>
          </cell>
          <cell r="K1126">
            <v>2962</v>
          </cell>
          <cell r="L1126">
            <v>2962</v>
          </cell>
          <cell r="M1126">
            <v>2962</v>
          </cell>
          <cell r="N1126">
            <v>2962</v>
          </cell>
          <cell r="O1126">
            <v>2792</v>
          </cell>
          <cell r="P1126">
            <v>2848</v>
          </cell>
          <cell r="Q1126">
            <v>2934</v>
          </cell>
        </row>
        <row r="1127">
          <cell r="E1127" t="str">
            <v>31MONTHLYJTEAMSTERS LOCAL UNION NUMBER 117</v>
          </cell>
          <cell r="F1127" t="str">
            <v>31</v>
          </cell>
          <cell r="G1127" t="str">
            <v>Monthly</v>
          </cell>
          <cell r="H1127" t="str">
            <v>J</v>
          </cell>
          <cell r="I1127">
            <v>0</v>
          </cell>
          <cell r="J1127" t="str">
            <v>Teamsters Local Union Number 117</v>
          </cell>
          <cell r="K1127">
            <v>3000</v>
          </cell>
          <cell r="L1127">
            <v>3000</v>
          </cell>
          <cell r="M1127">
            <v>3000</v>
          </cell>
          <cell r="N1127">
            <v>3000</v>
          </cell>
          <cell r="O1127">
            <v>2828</v>
          </cell>
          <cell r="P1127">
            <v>2885</v>
          </cell>
          <cell r="Q1127">
            <v>2972</v>
          </cell>
        </row>
        <row r="1128">
          <cell r="E1128" t="str">
            <v>31MONTHLYJWASHINGTON FEDERATION OF STATE EMPLOYEES</v>
          </cell>
          <cell r="F1128" t="str">
            <v>31</v>
          </cell>
          <cell r="G1128" t="str">
            <v>Monthly</v>
          </cell>
          <cell r="H1128" t="str">
            <v>J</v>
          </cell>
          <cell r="I1128">
            <v>0</v>
          </cell>
          <cell r="J1128" t="str">
            <v>Washington Federation of State Employees</v>
          </cell>
          <cell r="K1128">
            <v>2962</v>
          </cell>
          <cell r="L1128">
            <v>2962</v>
          </cell>
          <cell r="M1128">
            <v>2962</v>
          </cell>
          <cell r="N1128">
            <v>2962</v>
          </cell>
          <cell r="O1128">
            <v>2792</v>
          </cell>
          <cell r="P1128">
            <v>2848</v>
          </cell>
          <cell r="Q1128">
            <v>2934</v>
          </cell>
        </row>
        <row r="1129">
          <cell r="E1129" t="str">
            <v>31MONTHLYJWASHINGTON PUBLIC EMPLOYEES ASSOCIATION</v>
          </cell>
          <cell r="F1129" t="str">
            <v>31</v>
          </cell>
          <cell r="G1129" t="str">
            <v>Monthly</v>
          </cell>
          <cell r="H1129" t="str">
            <v>J</v>
          </cell>
          <cell r="I1129">
            <v>0</v>
          </cell>
          <cell r="J1129" t="str">
            <v>Washington Public Employees Association</v>
          </cell>
          <cell r="K1129">
            <v>2962</v>
          </cell>
          <cell r="L1129">
            <v>2962</v>
          </cell>
          <cell r="M1129">
            <v>2962</v>
          </cell>
          <cell r="N1129">
            <v>2962</v>
          </cell>
          <cell r="O1129">
            <v>2792</v>
          </cell>
          <cell r="P1129">
            <v>2848</v>
          </cell>
          <cell r="Q1129">
            <v>2934</v>
          </cell>
        </row>
        <row r="1130">
          <cell r="E1130" t="str">
            <v>31MONTHLYKCOALITION</v>
          </cell>
          <cell r="F1130" t="str">
            <v>31</v>
          </cell>
          <cell r="G1130" t="str">
            <v>Monthly</v>
          </cell>
          <cell r="H1130" t="str">
            <v>K</v>
          </cell>
          <cell r="I1130">
            <v>0</v>
          </cell>
          <cell r="J1130" t="str">
            <v>Coalition</v>
          </cell>
          <cell r="K1130">
            <v>3031</v>
          </cell>
          <cell r="L1130">
            <v>3031</v>
          </cell>
          <cell r="M1130">
            <v>3031</v>
          </cell>
          <cell r="N1130">
            <v>3031</v>
          </cell>
          <cell r="O1130">
            <v>2857</v>
          </cell>
          <cell r="P1130">
            <v>2914</v>
          </cell>
          <cell r="Q1130">
            <v>3002</v>
          </cell>
        </row>
        <row r="1131">
          <cell r="E1131" t="str">
            <v>31MONTHLYKNON-REPRESENTED STATE EMPLOYEES</v>
          </cell>
          <cell r="F1131" t="str">
            <v>31</v>
          </cell>
          <cell r="G1131" t="str">
            <v>Monthly</v>
          </cell>
          <cell r="H1131" t="str">
            <v>K</v>
          </cell>
          <cell r="I1131">
            <v>0</v>
          </cell>
          <cell r="J1131" t="str">
            <v>Non-Represented State Employees</v>
          </cell>
          <cell r="K1131">
            <v>3031</v>
          </cell>
          <cell r="L1131">
            <v>3031</v>
          </cell>
          <cell r="M1131">
            <v>3031</v>
          </cell>
          <cell r="N1131">
            <v>3031</v>
          </cell>
          <cell r="O1131">
            <v>2857</v>
          </cell>
          <cell r="P1131">
            <v>2914</v>
          </cell>
          <cell r="Q1131">
            <v>3002</v>
          </cell>
        </row>
        <row r="1132">
          <cell r="E1132" t="str">
            <v>31MONTHLYKTEAMSTERS LOCAL UNION NUMBER 117</v>
          </cell>
          <cell r="F1132" t="str">
            <v>31</v>
          </cell>
          <cell r="G1132" t="str">
            <v>Monthly</v>
          </cell>
          <cell r="H1132" t="str">
            <v>K</v>
          </cell>
          <cell r="I1132">
            <v>0</v>
          </cell>
          <cell r="J1132" t="str">
            <v>Teamsters Local Union Number 117</v>
          </cell>
          <cell r="K1132">
            <v>3069</v>
          </cell>
          <cell r="L1132">
            <v>3069</v>
          </cell>
          <cell r="M1132">
            <v>3069</v>
          </cell>
          <cell r="N1132">
            <v>3069</v>
          </cell>
          <cell r="O1132">
            <v>2893</v>
          </cell>
          <cell r="P1132">
            <v>2951</v>
          </cell>
          <cell r="Q1132">
            <v>3040</v>
          </cell>
        </row>
        <row r="1133">
          <cell r="E1133" t="str">
            <v>31MONTHLYKWASHINGTON FEDERATION OF STATE EMPLOYEES</v>
          </cell>
          <cell r="F1133" t="str">
            <v>31</v>
          </cell>
          <cell r="G1133" t="str">
            <v>Monthly</v>
          </cell>
          <cell r="H1133" t="str">
            <v>K</v>
          </cell>
          <cell r="I1133">
            <v>0</v>
          </cell>
          <cell r="J1133" t="str">
            <v>Washington Federation of State Employees</v>
          </cell>
          <cell r="K1133">
            <v>3031</v>
          </cell>
          <cell r="L1133">
            <v>3031</v>
          </cell>
          <cell r="M1133">
            <v>3031</v>
          </cell>
          <cell r="N1133">
            <v>3031</v>
          </cell>
          <cell r="O1133">
            <v>2857</v>
          </cell>
          <cell r="P1133">
            <v>2914</v>
          </cell>
          <cell r="Q1133">
            <v>3002</v>
          </cell>
        </row>
        <row r="1134">
          <cell r="E1134" t="str">
            <v>31MONTHLYKWASHINGTON PUBLIC EMPLOYEES ASSOCIATION</v>
          </cell>
          <cell r="F1134" t="str">
            <v>31</v>
          </cell>
          <cell r="G1134" t="str">
            <v>Monthly</v>
          </cell>
          <cell r="H1134" t="str">
            <v>K</v>
          </cell>
          <cell r="I1134">
            <v>0</v>
          </cell>
          <cell r="J1134" t="str">
            <v>Washington Public Employees Association</v>
          </cell>
          <cell r="K1134">
            <v>3031</v>
          </cell>
          <cell r="L1134">
            <v>3031</v>
          </cell>
          <cell r="M1134">
            <v>3031</v>
          </cell>
          <cell r="N1134">
            <v>3031</v>
          </cell>
          <cell r="O1134">
            <v>2857</v>
          </cell>
          <cell r="P1134">
            <v>2914</v>
          </cell>
          <cell r="Q1134">
            <v>3002</v>
          </cell>
        </row>
        <row r="1135">
          <cell r="E1135" t="str">
            <v>31MONTHLYLCOALITION</v>
          </cell>
          <cell r="F1135" t="str">
            <v>31</v>
          </cell>
          <cell r="G1135" t="str">
            <v>Monthly</v>
          </cell>
          <cell r="H1135" t="str">
            <v>L</v>
          </cell>
          <cell r="I1135">
            <v>0</v>
          </cell>
          <cell r="J1135" t="str">
            <v>Coalition</v>
          </cell>
          <cell r="K1135">
            <v>3103</v>
          </cell>
          <cell r="L1135">
            <v>3103</v>
          </cell>
          <cell r="M1135">
            <v>3103</v>
          </cell>
          <cell r="N1135">
            <v>3103</v>
          </cell>
          <cell r="O1135">
            <v>2925</v>
          </cell>
          <cell r="P1135">
            <v>2984</v>
          </cell>
          <cell r="Q1135">
            <v>3074</v>
          </cell>
        </row>
        <row r="1136">
          <cell r="E1136" t="str">
            <v>31MONTHLYLNON-REPRESENTED STATE EMPLOYEES</v>
          </cell>
          <cell r="F1136" t="str">
            <v>31</v>
          </cell>
          <cell r="G1136" t="str">
            <v>Monthly</v>
          </cell>
          <cell r="H1136" t="str">
            <v>L</v>
          </cell>
          <cell r="I1136">
            <v>0</v>
          </cell>
          <cell r="J1136" t="str">
            <v>Non-Represented State Employees</v>
          </cell>
          <cell r="K1136">
            <v>3103</v>
          </cell>
          <cell r="L1136">
            <v>3103</v>
          </cell>
          <cell r="M1136">
            <v>3103</v>
          </cell>
          <cell r="N1136">
            <v>3103</v>
          </cell>
          <cell r="O1136">
            <v>2925</v>
          </cell>
          <cell r="P1136">
            <v>2984</v>
          </cell>
          <cell r="Q1136">
            <v>3074</v>
          </cell>
        </row>
        <row r="1137">
          <cell r="E1137" t="str">
            <v>31MONTHLYLTEAMSTERS LOCAL UNION NUMBER 117</v>
          </cell>
          <cell r="F1137" t="str">
            <v>31</v>
          </cell>
          <cell r="G1137" t="str">
            <v>Monthly</v>
          </cell>
          <cell r="H1137" t="str">
            <v>L</v>
          </cell>
          <cell r="I1137">
            <v>0</v>
          </cell>
          <cell r="J1137" t="str">
            <v>Teamsters Local Union Number 117</v>
          </cell>
          <cell r="K1137">
            <v>3141</v>
          </cell>
          <cell r="L1137">
            <v>3141</v>
          </cell>
          <cell r="M1137">
            <v>3141</v>
          </cell>
          <cell r="N1137">
            <v>3141</v>
          </cell>
          <cell r="O1137">
            <v>2961</v>
          </cell>
          <cell r="P1137">
            <v>3020</v>
          </cell>
          <cell r="Q1137">
            <v>3111</v>
          </cell>
        </row>
        <row r="1138">
          <cell r="E1138" t="str">
            <v>31MONTHLYLWASHINGTON FEDERATION OF STATE EMPLOYEES</v>
          </cell>
          <cell r="F1138" t="str">
            <v>31</v>
          </cell>
          <cell r="G1138" t="str">
            <v>Monthly</v>
          </cell>
          <cell r="H1138" t="str">
            <v>L</v>
          </cell>
          <cell r="I1138">
            <v>0</v>
          </cell>
          <cell r="J1138" t="str">
            <v>Washington Federation of State Employees</v>
          </cell>
          <cell r="K1138">
            <v>3103</v>
          </cell>
          <cell r="L1138">
            <v>3103</v>
          </cell>
          <cell r="M1138">
            <v>3103</v>
          </cell>
          <cell r="N1138">
            <v>3103</v>
          </cell>
          <cell r="O1138">
            <v>2925</v>
          </cell>
          <cell r="P1138">
            <v>2984</v>
          </cell>
          <cell r="Q1138">
            <v>3074</v>
          </cell>
        </row>
        <row r="1139">
          <cell r="E1139" t="str">
            <v>31MONTHLYLWASHINGTON PUBLIC EMPLOYEES ASSOCIATION</v>
          </cell>
          <cell r="F1139" t="str">
            <v>31</v>
          </cell>
          <cell r="G1139" t="str">
            <v>Monthly</v>
          </cell>
          <cell r="H1139" t="str">
            <v>L</v>
          </cell>
          <cell r="I1139">
            <v>0</v>
          </cell>
          <cell r="J1139" t="str">
            <v>Washington Public Employees Association</v>
          </cell>
          <cell r="K1139">
            <v>3103</v>
          </cell>
          <cell r="L1139">
            <v>3103</v>
          </cell>
          <cell r="M1139">
            <v>3103</v>
          </cell>
          <cell r="N1139">
            <v>3103</v>
          </cell>
          <cell r="O1139">
            <v>2925</v>
          </cell>
          <cell r="P1139">
            <v>2984</v>
          </cell>
          <cell r="Q1139">
            <v>3074</v>
          </cell>
        </row>
        <row r="1140">
          <cell r="E1140" t="str">
            <v>31MONTHLYMCOALITION</v>
          </cell>
          <cell r="F1140" t="str">
            <v>31</v>
          </cell>
          <cell r="G1140" t="str">
            <v>Monthly</v>
          </cell>
          <cell r="H1140" t="str">
            <v>M</v>
          </cell>
          <cell r="I1140">
            <v>0</v>
          </cell>
          <cell r="J1140" t="str">
            <v>Coalition</v>
          </cell>
          <cell r="K1140">
            <v>3176</v>
          </cell>
          <cell r="L1140">
            <v>3176</v>
          </cell>
          <cell r="M1140">
            <v>3176</v>
          </cell>
          <cell r="N1140">
            <v>3176</v>
          </cell>
          <cell r="O1140">
            <v>2994</v>
          </cell>
          <cell r="P1140">
            <v>3054</v>
          </cell>
          <cell r="Q1140">
            <v>3146</v>
          </cell>
        </row>
        <row r="1141">
          <cell r="E1141" t="str">
            <v>31MONTHLYMNON-REPRESENTED STATE EMPLOYEES</v>
          </cell>
          <cell r="F1141" t="str">
            <v>31</v>
          </cell>
          <cell r="G1141" t="str">
            <v>Monthly</v>
          </cell>
          <cell r="H1141" t="str">
            <v>M</v>
          </cell>
          <cell r="I1141">
            <v>0</v>
          </cell>
          <cell r="J1141" t="str">
            <v>Non-Represented State Employees</v>
          </cell>
          <cell r="K1141">
            <v>3176</v>
          </cell>
          <cell r="L1141">
            <v>3176</v>
          </cell>
          <cell r="M1141">
            <v>3176</v>
          </cell>
          <cell r="N1141">
            <v>3176</v>
          </cell>
          <cell r="O1141">
            <v>2994</v>
          </cell>
          <cell r="P1141">
            <v>3054</v>
          </cell>
          <cell r="Q1141">
            <v>3146</v>
          </cell>
        </row>
        <row r="1142">
          <cell r="E1142" t="str">
            <v>31MONTHLYMTEAMSTERS LOCAL UNION NUMBER 117</v>
          </cell>
          <cell r="F1142" t="str">
            <v>31</v>
          </cell>
          <cell r="G1142" t="str">
            <v>Monthly</v>
          </cell>
          <cell r="H1142" t="str">
            <v>M</v>
          </cell>
          <cell r="I1142">
            <v>0</v>
          </cell>
          <cell r="J1142" t="str">
            <v>Teamsters Local Union Number 117</v>
          </cell>
          <cell r="K1142">
            <v>3217</v>
          </cell>
          <cell r="L1142">
            <v>3217</v>
          </cell>
          <cell r="M1142">
            <v>3217</v>
          </cell>
          <cell r="N1142">
            <v>3217</v>
          </cell>
          <cell r="O1142">
            <v>3032</v>
          </cell>
          <cell r="P1142">
            <v>3093</v>
          </cell>
          <cell r="Q1142">
            <v>3186</v>
          </cell>
        </row>
        <row r="1143">
          <cell r="E1143" t="str">
            <v>31MONTHLYMWASHINGTON FEDERATION OF STATE EMPLOYEES</v>
          </cell>
          <cell r="F1143" t="str">
            <v>31</v>
          </cell>
          <cell r="G1143" t="str">
            <v>Monthly</v>
          </cell>
          <cell r="H1143" t="str">
            <v>M</v>
          </cell>
          <cell r="I1143">
            <v>0</v>
          </cell>
          <cell r="J1143" t="str">
            <v>Washington Federation of State Employees</v>
          </cell>
          <cell r="K1143">
            <v>3176</v>
          </cell>
          <cell r="L1143">
            <v>3176</v>
          </cell>
          <cell r="M1143">
            <v>3176</v>
          </cell>
          <cell r="N1143">
            <v>3176</v>
          </cell>
          <cell r="O1143">
            <v>2994</v>
          </cell>
          <cell r="P1143">
            <v>3054</v>
          </cell>
          <cell r="Q1143">
            <v>3146</v>
          </cell>
        </row>
        <row r="1144">
          <cell r="E1144" t="str">
            <v>31MONTHLYMWASHINGTON PUBLIC EMPLOYEES ASSOCIATION</v>
          </cell>
          <cell r="F1144" t="str">
            <v>31</v>
          </cell>
          <cell r="G1144" t="str">
            <v>Monthly</v>
          </cell>
          <cell r="H1144" t="str">
            <v>M</v>
          </cell>
          <cell r="I1144">
            <v>0</v>
          </cell>
          <cell r="J1144" t="str">
            <v>Washington Public Employees Association</v>
          </cell>
          <cell r="K1144">
            <v>3176</v>
          </cell>
          <cell r="L1144">
            <v>3176</v>
          </cell>
          <cell r="M1144">
            <v>3176</v>
          </cell>
          <cell r="N1144">
            <v>3176</v>
          </cell>
          <cell r="O1144">
            <v>2994</v>
          </cell>
          <cell r="P1144">
            <v>3054</v>
          </cell>
          <cell r="Q1144">
            <v>3146</v>
          </cell>
        </row>
        <row r="1145">
          <cell r="E1145" t="str">
            <v>32GMONTHLYGNON-REPRESENTED STATE EMPLOYEES</v>
          </cell>
          <cell r="F1145" t="str">
            <v>32G</v>
          </cell>
          <cell r="G1145" t="str">
            <v>Monthly</v>
          </cell>
          <cell r="H1145" t="str">
            <v>G</v>
          </cell>
          <cell r="I1145">
            <v>0</v>
          </cell>
          <cell r="J1145" t="str">
            <v>Non-Represented State Employees</v>
          </cell>
          <cell r="K1145">
            <v>2827</v>
          </cell>
          <cell r="L1145">
            <v>2827</v>
          </cell>
          <cell r="M1145">
            <v>2827</v>
          </cell>
          <cell r="N1145">
            <v>2827</v>
          </cell>
          <cell r="O1145">
            <v>2665</v>
          </cell>
          <cell r="P1145">
            <v>2718</v>
          </cell>
          <cell r="Q1145">
            <v>2800</v>
          </cell>
        </row>
        <row r="1146">
          <cell r="E1146" t="str">
            <v>32GMONTHLYGTEAMSTERS LOCAL UNION NUMBER 117</v>
          </cell>
          <cell r="F1146" t="str">
            <v>32G</v>
          </cell>
          <cell r="G1146" t="str">
            <v>Monthly</v>
          </cell>
          <cell r="H1146" t="str">
            <v>G</v>
          </cell>
          <cell r="I1146">
            <v>0</v>
          </cell>
          <cell r="J1146" t="str">
            <v>Teamsters Local Union Number 117</v>
          </cell>
          <cell r="K1146">
            <v>2863</v>
          </cell>
          <cell r="L1146">
            <v>2863</v>
          </cell>
          <cell r="M1146">
            <v>2863</v>
          </cell>
          <cell r="N1146">
            <v>2863</v>
          </cell>
          <cell r="O1146">
            <v>2699</v>
          </cell>
          <cell r="P1146">
            <v>2753</v>
          </cell>
          <cell r="Q1146">
            <v>2836</v>
          </cell>
        </row>
        <row r="1147">
          <cell r="E1147" t="str">
            <v>32GMONTHLYGWASHINGTON FEDERATION OF STATE EMPLOYEES</v>
          </cell>
          <cell r="F1147" t="str">
            <v>32G</v>
          </cell>
          <cell r="G1147" t="str">
            <v>Monthly</v>
          </cell>
          <cell r="H1147" t="str">
            <v>G</v>
          </cell>
          <cell r="I1147">
            <v>0</v>
          </cell>
          <cell r="J1147" t="str">
            <v>Washington Federation of State Employees</v>
          </cell>
          <cell r="K1147">
            <v>2827</v>
          </cell>
          <cell r="L1147">
            <v>2827</v>
          </cell>
          <cell r="M1147">
            <v>2827</v>
          </cell>
          <cell r="N1147">
            <v>2827</v>
          </cell>
          <cell r="O1147">
            <v>2665</v>
          </cell>
          <cell r="P1147">
            <v>2718</v>
          </cell>
          <cell r="Q1147">
            <v>2800</v>
          </cell>
        </row>
        <row r="1148">
          <cell r="E1148" t="str">
            <v>32GMONTHLYGWASHINGTON PUBLIC EMPLOYEES ASSOCIATION</v>
          </cell>
          <cell r="F1148" t="str">
            <v>32G</v>
          </cell>
          <cell r="G1148" t="str">
            <v>Monthly</v>
          </cell>
          <cell r="H1148" t="str">
            <v>G</v>
          </cell>
          <cell r="I1148">
            <v>0</v>
          </cell>
          <cell r="J1148" t="str">
            <v>Washington Public Employees Association</v>
          </cell>
          <cell r="K1148">
            <v>2827</v>
          </cell>
          <cell r="L1148">
            <v>2827</v>
          </cell>
          <cell r="M1148">
            <v>2827</v>
          </cell>
          <cell r="N1148">
            <v>2827</v>
          </cell>
          <cell r="O1148">
            <v>2665</v>
          </cell>
          <cell r="P1148">
            <v>2718</v>
          </cell>
          <cell r="Q1148">
            <v>2800</v>
          </cell>
        </row>
        <row r="1149">
          <cell r="E1149" t="str">
            <v>32GMONTHLYHNON-REPRESENTED STATE EMPLOYEES</v>
          </cell>
          <cell r="F1149" t="str">
            <v>32G</v>
          </cell>
          <cell r="G1149" t="str">
            <v>Monthly</v>
          </cell>
          <cell r="H1149" t="str">
            <v>H</v>
          </cell>
          <cell r="I1149">
            <v>0</v>
          </cell>
          <cell r="J1149" t="str">
            <v>Non-Represented State Employees</v>
          </cell>
          <cell r="K1149">
            <v>2889</v>
          </cell>
          <cell r="L1149">
            <v>2889</v>
          </cell>
          <cell r="M1149">
            <v>2889</v>
          </cell>
          <cell r="N1149">
            <v>2889</v>
          </cell>
          <cell r="O1149">
            <v>2724</v>
          </cell>
          <cell r="P1149">
            <v>2778</v>
          </cell>
          <cell r="Q1149">
            <v>2862</v>
          </cell>
        </row>
        <row r="1150">
          <cell r="E1150" t="str">
            <v>32GMONTHLYHTEAMSTERS LOCAL UNION NUMBER 117</v>
          </cell>
          <cell r="F1150" t="str">
            <v>32G</v>
          </cell>
          <cell r="G1150" t="str">
            <v>Monthly</v>
          </cell>
          <cell r="H1150" t="str">
            <v>H</v>
          </cell>
          <cell r="I1150">
            <v>0</v>
          </cell>
          <cell r="J1150" t="str">
            <v>Teamsters Local Union Number 117</v>
          </cell>
          <cell r="K1150">
            <v>2927</v>
          </cell>
          <cell r="L1150">
            <v>2927</v>
          </cell>
          <cell r="M1150">
            <v>2927</v>
          </cell>
          <cell r="N1150">
            <v>2927</v>
          </cell>
          <cell r="O1150">
            <v>2759</v>
          </cell>
          <cell r="P1150">
            <v>2814</v>
          </cell>
          <cell r="Q1150">
            <v>2899</v>
          </cell>
        </row>
        <row r="1151">
          <cell r="E1151" t="str">
            <v>32GMONTHLYHWASHINGTON FEDERATION OF STATE EMPLOYEES</v>
          </cell>
          <cell r="F1151" t="str">
            <v>32G</v>
          </cell>
          <cell r="G1151" t="str">
            <v>Monthly</v>
          </cell>
          <cell r="H1151" t="str">
            <v>H</v>
          </cell>
          <cell r="I1151">
            <v>0</v>
          </cell>
          <cell r="J1151" t="str">
            <v>Washington Federation of State Employees</v>
          </cell>
          <cell r="K1151">
            <v>2889</v>
          </cell>
          <cell r="L1151">
            <v>2889</v>
          </cell>
          <cell r="M1151">
            <v>2889</v>
          </cell>
          <cell r="N1151">
            <v>2889</v>
          </cell>
          <cell r="O1151">
            <v>2724</v>
          </cell>
          <cell r="P1151">
            <v>2778</v>
          </cell>
          <cell r="Q1151">
            <v>2862</v>
          </cell>
        </row>
        <row r="1152">
          <cell r="E1152" t="str">
            <v>32GMONTHLYHWASHINGTON PUBLIC EMPLOYEES ASSOCIATION</v>
          </cell>
          <cell r="F1152" t="str">
            <v>32G</v>
          </cell>
          <cell r="G1152" t="str">
            <v>Monthly</v>
          </cell>
          <cell r="H1152" t="str">
            <v>H</v>
          </cell>
          <cell r="I1152">
            <v>0</v>
          </cell>
          <cell r="J1152" t="str">
            <v>Washington Public Employees Association</v>
          </cell>
          <cell r="K1152">
            <v>2889</v>
          </cell>
          <cell r="L1152">
            <v>2889</v>
          </cell>
          <cell r="M1152">
            <v>2889</v>
          </cell>
          <cell r="N1152">
            <v>2889</v>
          </cell>
          <cell r="O1152">
            <v>2724</v>
          </cell>
          <cell r="P1152">
            <v>2778</v>
          </cell>
          <cell r="Q1152">
            <v>2862</v>
          </cell>
        </row>
        <row r="1153">
          <cell r="E1153" t="str">
            <v>32GMONTHLYINON-REPRESENTED STATE EMPLOYEES</v>
          </cell>
          <cell r="F1153" t="str">
            <v>32G</v>
          </cell>
          <cell r="G1153" t="str">
            <v>Monthly</v>
          </cell>
          <cell r="H1153" t="str">
            <v>I</v>
          </cell>
          <cell r="I1153">
            <v>0</v>
          </cell>
          <cell r="J1153" t="str">
            <v>Non-Represented State Employees</v>
          </cell>
          <cell r="K1153">
            <v>2962</v>
          </cell>
          <cell r="L1153">
            <v>2962</v>
          </cell>
          <cell r="M1153">
            <v>2962</v>
          </cell>
          <cell r="N1153">
            <v>2962</v>
          </cell>
          <cell r="O1153">
            <v>2792</v>
          </cell>
          <cell r="P1153">
            <v>2848</v>
          </cell>
          <cell r="Q1153">
            <v>2934</v>
          </cell>
        </row>
        <row r="1154">
          <cell r="E1154" t="str">
            <v>32GMONTHLYITEAMSTERS LOCAL UNION NUMBER 117</v>
          </cell>
          <cell r="F1154" t="str">
            <v>32G</v>
          </cell>
          <cell r="G1154" t="str">
            <v>Monthly</v>
          </cell>
          <cell r="H1154" t="str">
            <v>I</v>
          </cell>
          <cell r="I1154">
            <v>0</v>
          </cell>
          <cell r="J1154" t="str">
            <v>Teamsters Local Union Number 117</v>
          </cell>
          <cell r="K1154">
            <v>3000</v>
          </cell>
          <cell r="L1154">
            <v>3000</v>
          </cell>
          <cell r="M1154">
            <v>3000</v>
          </cell>
          <cell r="N1154">
            <v>3000</v>
          </cell>
          <cell r="O1154">
            <v>2828</v>
          </cell>
          <cell r="P1154">
            <v>2885</v>
          </cell>
          <cell r="Q1154">
            <v>2972</v>
          </cell>
        </row>
        <row r="1155">
          <cell r="E1155" t="str">
            <v>32GMONTHLYIWASHINGTON FEDERATION OF STATE EMPLOYEES</v>
          </cell>
          <cell r="F1155" t="str">
            <v>32G</v>
          </cell>
          <cell r="G1155" t="str">
            <v>Monthly</v>
          </cell>
          <cell r="H1155" t="str">
            <v>I</v>
          </cell>
          <cell r="I1155">
            <v>0</v>
          </cell>
          <cell r="J1155" t="str">
            <v>Washington Federation of State Employees</v>
          </cell>
          <cell r="K1155">
            <v>2962</v>
          </cell>
          <cell r="L1155">
            <v>2962</v>
          </cell>
          <cell r="M1155">
            <v>2962</v>
          </cell>
          <cell r="N1155">
            <v>2962</v>
          </cell>
          <cell r="O1155">
            <v>2792</v>
          </cell>
          <cell r="P1155">
            <v>2848</v>
          </cell>
          <cell r="Q1155">
            <v>2934</v>
          </cell>
        </row>
        <row r="1156">
          <cell r="E1156" t="str">
            <v>32GMONTHLYIWASHINGTON PUBLIC EMPLOYEES ASSOCIATION</v>
          </cell>
          <cell r="F1156" t="str">
            <v>32G</v>
          </cell>
          <cell r="G1156" t="str">
            <v>Monthly</v>
          </cell>
          <cell r="H1156" t="str">
            <v>I</v>
          </cell>
          <cell r="I1156">
            <v>0</v>
          </cell>
          <cell r="J1156" t="str">
            <v>Washington Public Employees Association</v>
          </cell>
          <cell r="K1156">
            <v>2962</v>
          </cell>
          <cell r="L1156">
            <v>2962</v>
          </cell>
          <cell r="M1156">
            <v>2962</v>
          </cell>
          <cell r="N1156">
            <v>2962</v>
          </cell>
          <cell r="O1156">
            <v>2792</v>
          </cell>
          <cell r="P1156">
            <v>2848</v>
          </cell>
          <cell r="Q1156">
            <v>2934</v>
          </cell>
        </row>
        <row r="1157">
          <cell r="E1157" t="str">
            <v>32GMONTHLYJNON-REPRESENTED STATE EMPLOYEES</v>
          </cell>
          <cell r="F1157" t="str">
            <v>32G</v>
          </cell>
          <cell r="G1157" t="str">
            <v>Monthly</v>
          </cell>
          <cell r="H1157" t="str">
            <v>J</v>
          </cell>
          <cell r="I1157">
            <v>0</v>
          </cell>
          <cell r="J1157" t="str">
            <v>Non-Represented State Employees</v>
          </cell>
          <cell r="K1157">
            <v>3031</v>
          </cell>
          <cell r="L1157">
            <v>3031</v>
          </cell>
          <cell r="M1157">
            <v>3031</v>
          </cell>
          <cell r="N1157">
            <v>3031</v>
          </cell>
          <cell r="O1157">
            <v>2857</v>
          </cell>
          <cell r="P1157">
            <v>2914</v>
          </cell>
          <cell r="Q1157">
            <v>3002</v>
          </cell>
        </row>
        <row r="1158">
          <cell r="E1158" t="str">
            <v>32GMONTHLYJTEAMSTERS LOCAL UNION NUMBER 117</v>
          </cell>
          <cell r="F1158" t="str">
            <v>32G</v>
          </cell>
          <cell r="G1158" t="str">
            <v>Monthly</v>
          </cell>
          <cell r="H1158" t="str">
            <v>J</v>
          </cell>
          <cell r="I1158">
            <v>0</v>
          </cell>
          <cell r="J1158" t="str">
            <v>Teamsters Local Union Number 117</v>
          </cell>
          <cell r="K1158">
            <v>3069</v>
          </cell>
          <cell r="L1158">
            <v>3069</v>
          </cell>
          <cell r="M1158">
            <v>3069</v>
          </cell>
          <cell r="N1158">
            <v>3069</v>
          </cell>
          <cell r="O1158">
            <v>2893</v>
          </cell>
          <cell r="P1158">
            <v>2951</v>
          </cell>
          <cell r="Q1158">
            <v>3040</v>
          </cell>
        </row>
        <row r="1159">
          <cell r="E1159" t="str">
            <v>32GMONTHLYJWASHINGTON FEDERATION OF STATE EMPLOYEES</v>
          </cell>
          <cell r="F1159" t="str">
            <v>32G</v>
          </cell>
          <cell r="G1159" t="str">
            <v>Monthly</v>
          </cell>
          <cell r="H1159" t="str">
            <v>J</v>
          </cell>
          <cell r="I1159">
            <v>0</v>
          </cell>
          <cell r="J1159" t="str">
            <v>Washington Federation of State Employees</v>
          </cell>
          <cell r="K1159">
            <v>3031</v>
          </cell>
          <cell r="L1159">
            <v>3031</v>
          </cell>
          <cell r="M1159">
            <v>3031</v>
          </cell>
          <cell r="N1159">
            <v>3031</v>
          </cell>
          <cell r="O1159">
            <v>2857</v>
          </cell>
          <cell r="P1159">
            <v>2914</v>
          </cell>
          <cell r="Q1159">
            <v>3002</v>
          </cell>
        </row>
        <row r="1160">
          <cell r="E1160" t="str">
            <v>32GMONTHLYJWASHINGTON PUBLIC EMPLOYEES ASSOCIATION</v>
          </cell>
          <cell r="F1160" t="str">
            <v>32G</v>
          </cell>
          <cell r="G1160" t="str">
            <v>Monthly</v>
          </cell>
          <cell r="H1160" t="str">
            <v>J</v>
          </cell>
          <cell r="I1160">
            <v>0</v>
          </cell>
          <cell r="J1160" t="str">
            <v>Washington Public Employees Association</v>
          </cell>
          <cell r="K1160">
            <v>3031</v>
          </cell>
          <cell r="L1160">
            <v>3031</v>
          </cell>
          <cell r="M1160">
            <v>3031</v>
          </cell>
          <cell r="N1160">
            <v>3031</v>
          </cell>
          <cell r="O1160">
            <v>2857</v>
          </cell>
          <cell r="P1160">
            <v>2914</v>
          </cell>
          <cell r="Q1160">
            <v>3002</v>
          </cell>
        </row>
        <row r="1161">
          <cell r="E1161" t="str">
            <v>32GMONTHLYKNON-REPRESENTED STATE EMPLOYEES</v>
          </cell>
          <cell r="F1161" t="str">
            <v>32G</v>
          </cell>
          <cell r="G1161" t="str">
            <v>Monthly</v>
          </cell>
          <cell r="H1161" t="str">
            <v>K</v>
          </cell>
          <cell r="I1161">
            <v>0</v>
          </cell>
          <cell r="J1161" t="str">
            <v>Non-Represented State Employees</v>
          </cell>
          <cell r="K1161">
            <v>3103</v>
          </cell>
          <cell r="L1161">
            <v>3103</v>
          </cell>
          <cell r="M1161">
            <v>3103</v>
          </cell>
          <cell r="N1161">
            <v>3103</v>
          </cell>
          <cell r="O1161">
            <v>2925</v>
          </cell>
          <cell r="P1161">
            <v>2984</v>
          </cell>
          <cell r="Q1161">
            <v>3074</v>
          </cell>
        </row>
        <row r="1162">
          <cell r="E1162" t="str">
            <v>32GMONTHLYKTEAMSTERS LOCAL UNION NUMBER 117</v>
          </cell>
          <cell r="F1162" t="str">
            <v>32G</v>
          </cell>
          <cell r="G1162" t="str">
            <v>Monthly</v>
          </cell>
          <cell r="H1162" t="str">
            <v>K</v>
          </cell>
          <cell r="I1162">
            <v>0</v>
          </cell>
          <cell r="J1162" t="str">
            <v>Teamsters Local Union Number 117</v>
          </cell>
          <cell r="K1162">
            <v>3141</v>
          </cell>
          <cell r="L1162">
            <v>3141</v>
          </cell>
          <cell r="M1162">
            <v>3141</v>
          </cell>
          <cell r="N1162">
            <v>3141</v>
          </cell>
          <cell r="O1162">
            <v>2961</v>
          </cell>
          <cell r="P1162">
            <v>3020</v>
          </cell>
          <cell r="Q1162">
            <v>3111</v>
          </cell>
        </row>
        <row r="1163">
          <cell r="E1163" t="str">
            <v>32GMONTHLYKWASHINGTON FEDERATION OF STATE EMPLOYEES</v>
          </cell>
          <cell r="F1163" t="str">
            <v>32G</v>
          </cell>
          <cell r="G1163" t="str">
            <v>Monthly</v>
          </cell>
          <cell r="H1163" t="str">
            <v>K</v>
          </cell>
          <cell r="I1163">
            <v>0</v>
          </cell>
          <cell r="J1163" t="str">
            <v>Washington Federation of State Employees</v>
          </cell>
          <cell r="K1163">
            <v>3103</v>
          </cell>
          <cell r="L1163">
            <v>3103</v>
          </cell>
          <cell r="M1163">
            <v>3103</v>
          </cell>
          <cell r="N1163">
            <v>3103</v>
          </cell>
          <cell r="O1163">
            <v>2925</v>
          </cell>
          <cell r="P1163">
            <v>2984</v>
          </cell>
          <cell r="Q1163">
            <v>3074</v>
          </cell>
        </row>
        <row r="1164">
          <cell r="E1164" t="str">
            <v>32GMONTHLYKWASHINGTON PUBLIC EMPLOYEES ASSOCIATION</v>
          </cell>
          <cell r="F1164" t="str">
            <v>32G</v>
          </cell>
          <cell r="G1164" t="str">
            <v>Monthly</v>
          </cell>
          <cell r="H1164" t="str">
            <v>K</v>
          </cell>
          <cell r="I1164">
            <v>0</v>
          </cell>
          <cell r="J1164" t="str">
            <v>Washington Public Employees Association</v>
          </cell>
          <cell r="K1164">
            <v>3103</v>
          </cell>
          <cell r="L1164">
            <v>3103</v>
          </cell>
          <cell r="M1164">
            <v>3103</v>
          </cell>
          <cell r="N1164">
            <v>3103</v>
          </cell>
          <cell r="O1164">
            <v>2925</v>
          </cell>
          <cell r="P1164">
            <v>2984</v>
          </cell>
          <cell r="Q1164">
            <v>3074</v>
          </cell>
        </row>
        <row r="1165">
          <cell r="E1165" t="str">
            <v>32GMONTHLYLNON-REPRESENTED STATE EMPLOYEES</v>
          </cell>
          <cell r="F1165" t="str">
            <v>32G</v>
          </cell>
          <cell r="G1165" t="str">
            <v>Monthly</v>
          </cell>
          <cell r="H1165" t="str">
            <v>L</v>
          </cell>
          <cell r="I1165">
            <v>0</v>
          </cell>
          <cell r="J1165" t="str">
            <v>Non-Represented State Employees</v>
          </cell>
          <cell r="K1165">
            <v>3176</v>
          </cell>
          <cell r="L1165">
            <v>3176</v>
          </cell>
          <cell r="M1165">
            <v>3176</v>
          </cell>
          <cell r="N1165">
            <v>3176</v>
          </cell>
          <cell r="O1165">
            <v>2994</v>
          </cell>
          <cell r="P1165">
            <v>3054</v>
          </cell>
          <cell r="Q1165">
            <v>3146</v>
          </cell>
        </row>
        <row r="1166">
          <cell r="E1166" t="str">
            <v>32GMONTHLYLTEAMSTERS LOCAL UNION NUMBER 117</v>
          </cell>
          <cell r="F1166" t="str">
            <v>32G</v>
          </cell>
          <cell r="G1166" t="str">
            <v>Monthly</v>
          </cell>
          <cell r="H1166" t="str">
            <v>L</v>
          </cell>
          <cell r="I1166">
            <v>0</v>
          </cell>
          <cell r="J1166" t="str">
            <v>Teamsters Local Union Number 117</v>
          </cell>
          <cell r="K1166">
            <v>3217</v>
          </cell>
          <cell r="L1166">
            <v>3217</v>
          </cell>
          <cell r="M1166">
            <v>3217</v>
          </cell>
          <cell r="N1166">
            <v>3217</v>
          </cell>
          <cell r="O1166">
            <v>3032</v>
          </cell>
          <cell r="P1166">
            <v>3093</v>
          </cell>
          <cell r="Q1166">
            <v>3186</v>
          </cell>
        </row>
        <row r="1167">
          <cell r="E1167" t="str">
            <v>32GMONTHLYLWASHINGTON FEDERATION OF STATE EMPLOYEES</v>
          </cell>
          <cell r="F1167" t="str">
            <v>32G</v>
          </cell>
          <cell r="G1167" t="str">
            <v>Monthly</v>
          </cell>
          <cell r="H1167" t="str">
            <v>L</v>
          </cell>
          <cell r="I1167">
            <v>0</v>
          </cell>
          <cell r="J1167" t="str">
            <v>Washington Federation of State Employees</v>
          </cell>
          <cell r="K1167">
            <v>3176</v>
          </cell>
          <cell r="L1167">
            <v>3176</v>
          </cell>
          <cell r="M1167">
            <v>3176</v>
          </cell>
          <cell r="N1167">
            <v>3176</v>
          </cell>
          <cell r="O1167">
            <v>2994</v>
          </cell>
          <cell r="P1167">
            <v>3054</v>
          </cell>
          <cell r="Q1167">
            <v>3146</v>
          </cell>
        </row>
        <row r="1168">
          <cell r="E1168" t="str">
            <v>32GMONTHLYLWASHINGTON PUBLIC EMPLOYEES ASSOCIATION</v>
          </cell>
          <cell r="F1168" t="str">
            <v>32G</v>
          </cell>
          <cell r="G1168" t="str">
            <v>Monthly</v>
          </cell>
          <cell r="H1168" t="str">
            <v>L</v>
          </cell>
          <cell r="I1168">
            <v>0</v>
          </cell>
          <cell r="J1168" t="str">
            <v>Washington Public Employees Association</v>
          </cell>
          <cell r="K1168">
            <v>3176</v>
          </cell>
          <cell r="L1168">
            <v>3176</v>
          </cell>
          <cell r="M1168">
            <v>3176</v>
          </cell>
          <cell r="N1168">
            <v>3176</v>
          </cell>
          <cell r="O1168">
            <v>2994</v>
          </cell>
          <cell r="P1168">
            <v>3054</v>
          </cell>
          <cell r="Q1168">
            <v>3146</v>
          </cell>
        </row>
        <row r="1169">
          <cell r="E1169" t="str">
            <v>32GMONTHLYMNON-REPRESENTED STATE EMPLOYEES</v>
          </cell>
          <cell r="F1169" t="str">
            <v>32G</v>
          </cell>
          <cell r="G1169" t="str">
            <v>Monthly</v>
          </cell>
          <cell r="H1169" t="str">
            <v>M</v>
          </cell>
          <cell r="I1169">
            <v>0</v>
          </cell>
          <cell r="J1169" t="str">
            <v>Non-Represented State Employees</v>
          </cell>
          <cell r="K1169">
            <v>3248</v>
          </cell>
          <cell r="L1169">
            <v>3248</v>
          </cell>
          <cell r="M1169">
            <v>3248</v>
          </cell>
          <cell r="N1169">
            <v>3248</v>
          </cell>
          <cell r="O1169">
            <v>3062</v>
          </cell>
          <cell r="P1169">
            <v>3123</v>
          </cell>
          <cell r="Q1169">
            <v>3217</v>
          </cell>
        </row>
        <row r="1170">
          <cell r="E1170" t="str">
            <v>32GMONTHLYMTEAMSTERS LOCAL UNION NUMBER 117</v>
          </cell>
          <cell r="F1170" t="str">
            <v>32G</v>
          </cell>
          <cell r="G1170" t="str">
            <v>Monthly</v>
          </cell>
          <cell r="H1170" t="str">
            <v>M</v>
          </cell>
          <cell r="I1170">
            <v>0</v>
          </cell>
          <cell r="J1170" t="str">
            <v>Teamsters Local Union Number 117</v>
          </cell>
          <cell r="K1170">
            <v>3290</v>
          </cell>
          <cell r="L1170">
            <v>3290</v>
          </cell>
          <cell r="M1170">
            <v>3290</v>
          </cell>
          <cell r="N1170">
            <v>3290</v>
          </cell>
          <cell r="O1170">
            <v>3101</v>
          </cell>
          <cell r="P1170">
            <v>3163</v>
          </cell>
          <cell r="Q1170">
            <v>3259</v>
          </cell>
        </row>
        <row r="1171">
          <cell r="E1171" t="str">
            <v>32GMONTHLYMWASHINGTON FEDERATION OF STATE EMPLOYEES</v>
          </cell>
          <cell r="F1171" t="str">
            <v>32G</v>
          </cell>
          <cell r="G1171" t="str">
            <v>Monthly</v>
          </cell>
          <cell r="H1171" t="str">
            <v>M</v>
          </cell>
          <cell r="I1171">
            <v>0</v>
          </cell>
          <cell r="J1171" t="str">
            <v>Washington Federation of State Employees</v>
          </cell>
          <cell r="K1171">
            <v>3248</v>
          </cell>
          <cell r="L1171">
            <v>3248</v>
          </cell>
          <cell r="M1171">
            <v>3248</v>
          </cell>
          <cell r="N1171">
            <v>3248</v>
          </cell>
          <cell r="O1171">
            <v>3062</v>
          </cell>
          <cell r="P1171">
            <v>3123</v>
          </cell>
          <cell r="Q1171">
            <v>3217</v>
          </cell>
        </row>
        <row r="1172">
          <cell r="E1172" t="str">
            <v>32GMONTHLYMWASHINGTON PUBLIC EMPLOYEES ASSOCIATION</v>
          </cell>
          <cell r="F1172" t="str">
            <v>32G</v>
          </cell>
          <cell r="G1172" t="str">
            <v>Monthly</v>
          </cell>
          <cell r="H1172" t="str">
            <v>M</v>
          </cell>
          <cell r="I1172">
            <v>0</v>
          </cell>
          <cell r="J1172" t="str">
            <v>Washington Public Employees Association</v>
          </cell>
          <cell r="K1172">
            <v>3248</v>
          </cell>
          <cell r="L1172">
            <v>3248</v>
          </cell>
          <cell r="M1172">
            <v>3248</v>
          </cell>
          <cell r="N1172">
            <v>3248</v>
          </cell>
          <cell r="O1172">
            <v>3062</v>
          </cell>
          <cell r="P1172">
            <v>3123</v>
          </cell>
          <cell r="Q1172">
            <v>3217</v>
          </cell>
        </row>
        <row r="1173">
          <cell r="E1173" t="str">
            <v>32MONTHLYACOALITION</v>
          </cell>
          <cell r="F1173" t="str">
            <v>32</v>
          </cell>
          <cell r="G1173" t="str">
            <v>Monthly</v>
          </cell>
          <cell r="H1173" t="str">
            <v>A</v>
          </cell>
          <cell r="I1173">
            <v>0</v>
          </cell>
          <cell r="J1173" t="str">
            <v>Coalition</v>
          </cell>
          <cell r="K1173">
            <v>2460</v>
          </cell>
          <cell r="L1173">
            <v>2460</v>
          </cell>
          <cell r="M1173">
            <v>2460</v>
          </cell>
          <cell r="N1173">
            <v>2460</v>
          </cell>
          <cell r="O1173">
            <v>2319</v>
          </cell>
          <cell r="P1173">
            <v>2365</v>
          </cell>
          <cell r="Q1173">
            <v>2436</v>
          </cell>
        </row>
        <row r="1174">
          <cell r="E1174" t="str">
            <v>32MONTHLYANON-REPRESENTED STATE EMPLOYEES</v>
          </cell>
          <cell r="F1174" t="str">
            <v>32</v>
          </cell>
          <cell r="G1174" t="str">
            <v>Monthly</v>
          </cell>
          <cell r="H1174" t="str">
            <v>A</v>
          </cell>
          <cell r="I1174">
            <v>0</v>
          </cell>
          <cell r="J1174" t="str">
            <v>Non-Represented State Employees</v>
          </cell>
          <cell r="K1174">
            <v>2460</v>
          </cell>
          <cell r="L1174">
            <v>2460</v>
          </cell>
          <cell r="M1174">
            <v>2460</v>
          </cell>
          <cell r="N1174">
            <v>2460</v>
          </cell>
          <cell r="O1174">
            <v>2319</v>
          </cell>
          <cell r="P1174">
            <v>2365</v>
          </cell>
          <cell r="Q1174">
            <v>2436</v>
          </cell>
        </row>
        <row r="1175">
          <cell r="E1175" t="str">
            <v>32MONTHLYATEAMSTERS LOCAL UNION NUMBER 117</v>
          </cell>
          <cell r="F1175" t="str">
            <v>32</v>
          </cell>
          <cell r="G1175" t="str">
            <v>Monthly</v>
          </cell>
          <cell r="H1175" t="str">
            <v>A</v>
          </cell>
          <cell r="I1175">
            <v>0</v>
          </cell>
          <cell r="J1175" t="str">
            <v>Teamsters Local Union Number 117</v>
          </cell>
          <cell r="K1175">
            <v>2493</v>
          </cell>
          <cell r="L1175">
            <v>2493</v>
          </cell>
          <cell r="M1175">
            <v>2493</v>
          </cell>
          <cell r="N1175">
            <v>2493</v>
          </cell>
          <cell r="O1175">
            <v>2350</v>
          </cell>
          <cell r="P1175">
            <v>2397</v>
          </cell>
          <cell r="Q1175">
            <v>2469</v>
          </cell>
        </row>
        <row r="1176">
          <cell r="E1176" t="str">
            <v>32MONTHLYAWASHINGTON FEDERATION OF STATE EMPLOYEES</v>
          </cell>
          <cell r="F1176" t="str">
            <v>32</v>
          </cell>
          <cell r="G1176" t="str">
            <v>Monthly</v>
          </cell>
          <cell r="H1176" t="str">
            <v>A</v>
          </cell>
          <cell r="I1176">
            <v>0</v>
          </cell>
          <cell r="J1176" t="str">
            <v>Washington Federation of State Employees</v>
          </cell>
          <cell r="K1176">
            <v>2460</v>
          </cell>
          <cell r="L1176">
            <v>2460</v>
          </cell>
          <cell r="M1176">
            <v>2460</v>
          </cell>
          <cell r="N1176">
            <v>2460</v>
          </cell>
          <cell r="O1176">
            <v>2319</v>
          </cell>
          <cell r="P1176">
            <v>2365</v>
          </cell>
          <cell r="Q1176">
            <v>2436</v>
          </cell>
        </row>
        <row r="1177">
          <cell r="E1177" t="str">
            <v>32MONTHLYAWASHINGTON PUBLIC EMPLOYEES ASSOCIATION</v>
          </cell>
          <cell r="F1177" t="str">
            <v>32</v>
          </cell>
          <cell r="G1177" t="str">
            <v>Monthly</v>
          </cell>
          <cell r="H1177" t="str">
            <v>A</v>
          </cell>
          <cell r="I1177">
            <v>0</v>
          </cell>
          <cell r="J1177" t="str">
            <v>Washington Public Employees Association</v>
          </cell>
          <cell r="K1177">
            <v>2460</v>
          </cell>
          <cell r="L1177">
            <v>2460</v>
          </cell>
          <cell r="M1177">
            <v>2460</v>
          </cell>
          <cell r="N1177">
            <v>2460</v>
          </cell>
          <cell r="O1177">
            <v>2319</v>
          </cell>
          <cell r="P1177">
            <v>2365</v>
          </cell>
          <cell r="Q1177">
            <v>2436</v>
          </cell>
        </row>
        <row r="1178">
          <cell r="E1178" t="str">
            <v>32MONTHLYBCOALITION</v>
          </cell>
          <cell r="F1178" t="str">
            <v>32</v>
          </cell>
          <cell r="G1178" t="str">
            <v>Monthly</v>
          </cell>
          <cell r="H1178" t="str">
            <v>B</v>
          </cell>
          <cell r="I1178">
            <v>0</v>
          </cell>
          <cell r="J1178" t="str">
            <v>Coalition</v>
          </cell>
          <cell r="K1178">
            <v>2521</v>
          </cell>
          <cell r="L1178">
            <v>2521</v>
          </cell>
          <cell r="M1178">
            <v>2521</v>
          </cell>
          <cell r="N1178">
            <v>2521</v>
          </cell>
          <cell r="O1178">
            <v>2376</v>
          </cell>
          <cell r="P1178">
            <v>2424</v>
          </cell>
          <cell r="Q1178">
            <v>2497</v>
          </cell>
        </row>
        <row r="1179">
          <cell r="E1179" t="str">
            <v>32MONTHLYBNON-REPRESENTED STATE EMPLOYEES</v>
          </cell>
          <cell r="F1179" t="str">
            <v>32</v>
          </cell>
          <cell r="G1179" t="str">
            <v>Monthly</v>
          </cell>
          <cell r="H1179" t="str">
            <v>B</v>
          </cell>
          <cell r="I1179">
            <v>0</v>
          </cell>
          <cell r="J1179" t="str">
            <v>Non-Represented State Employees</v>
          </cell>
          <cell r="K1179">
            <v>2521</v>
          </cell>
          <cell r="L1179">
            <v>2521</v>
          </cell>
          <cell r="M1179">
            <v>2521</v>
          </cell>
          <cell r="N1179">
            <v>2521</v>
          </cell>
          <cell r="O1179">
            <v>2376</v>
          </cell>
          <cell r="P1179">
            <v>2424</v>
          </cell>
          <cell r="Q1179">
            <v>2497</v>
          </cell>
        </row>
        <row r="1180">
          <cell r="E1180" t="str">
            <v>32MONTHLYBTEAMSTERS LOCAL UNION NUMBER 117</v>
          </cell>
          <cell r="F1180" t="str">
            <v>32</v>
          </cell>
          <cell r="G1180" t="str">
            <v>Monthly</v>
          </cell>
          <cell r="H1180" t="str">
            <v>B</v>
          </cell>
          <cell r="I1180">
            <v>0</v>
          </cell>
          <cell r="J1180" t="str">
            <v>Teamsters Local Union Number 117</v>
          </cell>
          <cell r="K1180">
            <v>2553</v>
          </cell>
          <cell r="L1180">
            <v>2553</v>
          </cell>
          <cell r="M1180">
            <v>2553</v>
          </cell>
          <cell r="N1180">
            <v>2553</v>
          </cell>
          <cell r="O1180">
            <v>2407</v>
          </cell>
          <cell r="P1180">
            <v>2455</v>
          </cell>
          <cell r="Q1180">
            <v>2529</v>
          </cell>
        </row>
        <row r="1181">
          <cell r="E1181" t="str">
            <v>32MONTHLYBWASHINGTON FEDERATION OF STATE EMPLOYEES</v>
          </cell>
          <cell r="F1181" t="str">
            <v>32</v>
          </cell>
          <cell r="G1181" t="str">
            <v>Monthly</v>
          </cell>
          <cell r="H1181" t="str">
            <v>B</v>
          </cell>
          <cell r="I1181">
            <v>0</v>
          </cell>
          <cell r="J1181" t="str">
            <v>Washington Federation of State Employees</v>
          </cell>
          <cell r="K1181">
            <v>2521</v>
          </cell>
          <cell r="L1181">
            <v>2521</v>
          </cell>
          <cell r="M1181">
            <v>2521</v>
          </cell>
          <cell r="N1181">
            <v>2521</v>
          </cell>
          <cell r="O1181">
            <v>2376</v>
          </cell>
          <cell r="P1181">
            <v>2424</v>
          </cell>
          <cell r="Q1181">
            <v>2497</v>
          </cell>
        </row>
        <row r="1182">
          <cell r="E1182" t="str">
            <v>32MONTHLYBWASHINGTON PUBLIC EMPLOYEES ASSOCIATION</v>
          </cell>
          <cell r="F1182" t="str">
            <v>32</v>
          </cell>
          <cell r="G1182" t="str">
            <v>Monthly</v>
          </cell>
          <cell r="H1182" t="str">
            <v>B</v>
          </cell>
          <cell r="I1182">
            <v>0</v>
          </cell>
          <cell r="J1182" t="str">
            <v>Washington Public Employees Association</v>
          </cell>
          <cell r="K1182">
            <v>2521</v>
          </cell>
          <cell r="L1182">
            <v>2521</v>
          </cell>
          <cell r="M1182">
            <v>2521</v>
          </cell>
          <cell r="N1182">
            <v>2521</v>
          </cell>
          <cell r="O1182">
            <v>2376</v>
          </cell>
          <cell r="P1182">
            <v>2424</v>
          </cell>
          <cell r="Q1182">
            <v>2497</v>
          </cell>
        </row>
        <row r="1183">
          <cell r="E1183" t="str">
            <v>32MONTHLYCCOALITION</v>
          </cell>
          <cell r="F1183" t="str">
            <v>32</v>
          </cell>
          <cell r="G1183" t="str">
            <v>Monthly</v>
          </cell>
          <cell r="H1183" t="str">
            <v>C</v>
          </cell>
          <cell r="I1183">
            <v>0</v>
          </cell>
          <cell r="J1183" t="str">
            <v>Coalition</v>
          </cell>
          <cell r="K1183">
            <v>2578</v>
          </cell>
          <cell r="L1183">
            <v>2578</v>
          </cell>
          <cell r="M1183">
            <v>2578</v>
          </cell>
          <cell r="N1183">
            <v>2578</v>
          </cell>
          <cell r="O1183">
            <v>2430</v>
          </cell>
          <cell r="P1183">
            <v>2479</v>
          </cell>
          <cell r="Q1183">
            <v>2554</v>
          </cell>
        </row>
        <row r="1184">
          <cell r="E1184" t="str">
            <v>32MONTHLYCNON-REPRESENTED STATE EMPLOYEES</v>
          </cell>
          <cell r="F1184" t="str">
            <v>32</v>
          </cell>
          <cell r="G1184" t="str">
            <v>Monthly</v>
          </cell>
          <cell r="H1184" t="str">
            <v>C</v>
          </cell>
          <cell r="I1184">
            <v>0</v>
          </cell>
          <cell r="J1184" t="str">
            <v>Non-Represented State Employees</v>
          </cell>
          <cell r="K1184">
            <v>2578</v>
          </cell>
          <cell r="L1184">
            <v>2578</v>
          </cell>
          <cell r="M1184">
            <v>2578</v>
          </cell>
          <cell r="N1184">
            <v>2578</v>
          </cell>
          <cell r="O1184">
            <v>2430</v>
          </cell>
          <cell r="P1184">
            <v>2479</v>
          </cell>
          <cell r="Q1184">
            <v>2554</v>
          </cell>
        </row>
        <row r="1185">
          <cell r="E1185" t="str">
            <v>32MONTHLYCTEAMSTERS LOCAL UNION NUMBER 117</v>
          </cell>
          <cell r="F1185" t="str">
            <v>32</v>
          </cell>
          <cell r="G1185" t="str">
            <v>Monthly</v>
          </cell>
          <cell r="H1185" t="str">
            <v>C</v>
          </cell>
          <cell r="I1185">
            <v>0</v>
          </cell>
          <cell r="J1185" t="str">
            <v>Teamsters Local Union Number 117</v>
          </cell>
          <cell r="K1185">
            <v>2610</v>
          </cell>
          <cell r="L1185">
            <v>2610</v>
          </cell>
          <cell r="M1185">
            <v>2610</v>
          </cell>
          <cell r="N1185">
            <v>2610</v>
          </cell>
          <cell r="O1185">
            <v>2461</v>
          </cell>
          <cell r="P1185">
            <v>2510</v>
          </cell>
          <cell r="Q1185">
            <v>2586</v>
          </cell>
        </row>
        <row r="1186">
          <cell r="E1186" t="str">
            <v>32MONTHLYCWASHINGTON FEDERATION OF STATE EMPLOYEES</v>
          </cell>
          <cell r="F1186" t="str">
            <v>32</v>
          </cell>
          <cell r="G1186" t="str">
            <v>Monthly</v>
          </cell>
          <cell r="H1186" t="str">
            <v>C</v>
          </cell>
          <cell r="I1186">
            <v>0</v>
          </cell>
          <cell r="J1186" t="str">
            <v>Washington Federation of State Employees</v>
          </cell>
          <cell r="K1186">
            <v>2578</v>
          </cell>
          <cell r="L1186">
            <v>2578</v>
          </cell>
          <cell r="M1186">
            <v>2578</v>
          </cell>
          <cell r="N1186">
            <v>2578</v>
          </cell>
          <cell r="O1186">
            <v>2430</v>
          </cell>
          <cell r="P1186">
            <v>2479</v>
          </cell>
          <cell r="Q1186">
            <v>2554</v>
          </cell>
        </row>
        <row r="1187">
          <cell r="E1187" t="str">
            <v>32MONTHLYCWASHINGTON PUBLIC EMPLOYEES ASSOCIATION</v>
          </cell>
          <cell r="F1187" t="str">
            <v>32</v>
          </cell>
          <cell r="G1187" t="str">
            <v>Monthly</v>
          </cell>
          <cell r="H1187" t="str">
            <v>C</v>
          </cell>
          <cell r="I1187">
            <v>0</v>
          </cell>
          <cell r="J1187" t="str">
            <v>Washington Public Employees Association</v>
          </cell>
          <cell r="K1187">
            <v>2578</v>
          </cell>
          <cell r="L1187">
            <v>2578</v>
          </cell>
          <cell r="M1187">
            <v>2578</v>
          </cell>
          <cell r="N1187">
            <v>2578</v>
          </cell>
          <cell r="O1187">
            <v>2430</v>
          </cell>
          <cell r="P1187">
            <v>2479</v>
          </cell>
          <cell r="Q1187">
            <v>2554</v>
          </cell>
        </row>
        <row r="1188">
          <cell r="E1188" t="str">
            <v>32MONTHLYDCOALITION</v>
          </cell>
          <cell r="F1188" t="str">
            <v>32</v>
          </cell>
          <cell r="G1188" t="str">
            <v>Monthly</v>
          </cell>
          <cell r="H1188" t="str">
            <v>D</v>
          </cell>
          <cell r="I1188">
            <v>0</v>
          </cell>
          <cell r="J1188" t="str">
            <v>Coalition</v>
          </cell>
          <cell r="K1188">
            <v>2636</v>
          </cell>
          <cell r="L1188">
            <v>2636</v>
          </cell>
          <cell r="M1188">
            <v>2636</v>
          </cell>
          <cell r="N1188">
            <v>2636</v>
          </cell>
          <cell r="O1188">
            <v>2485</v>
          </cell>
          <cell r="P1188">
            <v>2535</v>
          </cell>
          <cell r="Q1188">
            <v>2612</v>
          </cell>
        </row>
        <row r="1189">
          <cell r="E1189" t="str">
            <v>32MONTHLYDNON-REPRESENTED STATE EMPLOYEES</v>
          </cell>
          <cell r="F1189" t="str">
            <v>32</v>
          </cell>
          <cell r="G1189" t="str">
            <v>Monthly</v>
          </cell>
          <cell r="H1189" t="str">
            <v>D</v>
          </cell>
          <cell r="I1189">
            <v>0</v>
          </cell>
          <cell r="J1189" t="str">
            <v>Non-Represented State Employees</v>
          </cell>
          <cell r="K1189">
            <v>2636</v>
          </cell>
          <cell r="L1189">
            <v>2636</v>
          </cell>
          <cell r="M1189">
            <v>2636</v>
          </cell>
          <cell r="N1189">
            <v>2636</v>
          </cell>
          <cell r="O1189">
            <v>2485</v>
          </cell>
          <cell r="P1189">
            <v>2535</v>
          </cell>
          <cell r="Q1189">
            <v>2612</v>
          </cell>
        </row>
        <row r="1190">
          <cell r="E1190" t="str">
            <v>32MONTHLYDTEAMSTERS LOCAL UNION NUMBER 117</v>
          </cell>
          <cell r="F1190" t="str">
            <v>32</v>
          </cell>
          <cell r="G1190" t="str">
            <v>Monthly</v>
          </cell>
          <cell r="H1190" t="str">
            <v>D</v>
          </cell>
          <cell r="I1190">
            <v>0</v>
          </cell>
          <cell r="J1190" t="str">
            <v>Teamsters Local Union Number 117</v>
          </cell>
          <cell r="K1190">
            <v>2671</v>
          </cell>
          <cell r="L1190">
            <v>2671</v>
          </cell>
          <cell r="M1190">
            <v>2671</v>
          </cell>
          <cell r="N1190">
            <v>2671</v>
          </cell>
          <cell r="O1190">
            <v>2518</v>
          </cell>
          <cell r="P1190">
            <v>2568</v>
          </cell>
          <cell r="Q1190">
            <v>2646</v>
          </cell>
        </row>
        <row r="1191">
          <cell r="E1191" t="str">
            <v>32MONTHLYDWASHINGTON FEDERATION OF STATE EMPLOYEES</v>
          </cell>
          <cell r="F1191" t="str">
            <v>32</v>
          </cell>
          <cell r="G1191" t="str">
            <v>Monthly</v>
          </cell>
          <cell r="H1191" t="str">
            <v>D</v>
          </cell>
          <cell r="I1191">
            <v>0</v>
          </cell>
          <cell r="J1191" t="str">
            <v>Washington Federation of State Employees</v>
          </cell>
          <cell r="K1191">
            <v>2636</v>
          </cell>
          <cell r="L1191">
            <v>2636</v>
          </cell>
          <cell r="M1191">
            <v>2636</v>
          </cell>
          <cell r="N1191">
            <v>2636</v>
          </cell>
          <cell r="O1191">
            <v>2485</v>
          </cell>
          <cell r="P1191">
            <v>2535</v>
          </cell>
          <cell r="Q1191">
            <v>2612</v>
          </cell>
        </row>
        <row r="1192">
          <cell r="E1192" t="str">
            <v>32MONTHLYDWASHINGTON PUBLIC EMPLOYEES ASSOCIATION</v>
          </cell>
          <cell r="F1192" t="str">
            <v>32</v>
          </cell>
          <cell r="G1192" t="str">
            <v>Monthly</v>
          </cell>
          <cell r="H1192" t="str">
            <v>D</v>
          </cell>
          <cell r="I1192">
            <v>0</v>
          </cell>
          <cell r="J1192" t="str">
            <v>Washington Public Employees Association</v>
          </cell>
          <cell r="K1192">
            <v>2636</v>
          </cell>
          <cell r="L1192">
            <v>2636</v>
          </cell>
          <cell r="M1192">
            <v>2636</v>
          </cell>
          <cell r="N1192">
            <v>2636</v>
          </cell>
          <cell r="O1192">
            <v>2485</v>
          </cell>
          <cell r="P1192">
            <v>2535</v>
          </cell>
          <cell r="Q1192">
            <v>2612</v>
          </cell>
        </row>
        <row r="1193">
          <cell r="E1193" t="str">
            <v>32MONTHLYECOALITION</v>
          </cell>
          <cell r="F1193" t="str">
            <v>32</v>
          </cell>
          <cell r="G1193" t="str">
            <v>Monthly</v>
          </cell>
          <cell r="H1193" t="str">
            <v>E</v>
          </cell>
          <cell r="I1193">
            <v>0</v>
          </cell>
          <cell r="J1193" t="str">
            <v>Coalition</v>
          </cell>
          <cell r="K1193">
            <v>2699</v>
          </cell>
          <cell r="L1193">
            <v>2699</v>
          </cell>
          <cell r="M1193">
            <v>2699</v>
          </cell>
          <cell r="N1193">
            <v>2699</v>
          </cell>
          <cell r="O1193">
            <v>2544</v>
          </cell>
          <cell r="P1193">
            <v>2595</v>
          </cell>
          <cell r="Q1193">
            <v>2673</v>
          </cell>
        </row>
        <row r="1194">
          <cell r="E1194" t="str">
            <v>32MONTHLYENON-REPRESENTED STATE EMPLOYEES</v>
          </cell>
          <cell r="F1194" t="str">
            <v>32</v>
          </cell>
          <cell r="G1194" t="str">
            <v>Monthly</v>
          </cell>
          <cell r="H1194" t="str">
            <v>E</v>
          </cell>
          <cell r="I1194">
            <v>0</v>
          </cell>
          <cell r="J1194" t="str">
            <v>Non-Represented State Employees</v>
          </cell>
          <cell r="K1194">
            <v>2699</v>
          </cell>
          <cell r="L1194">
            <v>2699</v>
          </cell>
          <cell r="M1194">
            <v>2699</v>
          </cell>
          <cell r="N1194">
            <v>2699</v>
          </cell>
          <cell r="O1194">
            <v>2544</v>
          </cell>
          <cell r="P1194">
            <v>2595</v>
          </cell>
          <cell r="Q1194">
            <v>2673</v>
          </cell>
        </row>
        <row r="1195">
          <cell r="E1195" t="str">
            <v>32MONTHLYETEAMSTERS LOCAL UNION NUMBER 117</v>
          </cell>
          <cell r="F1195" t="str">
            <v>32</v>
          </cell>
          <cell r="G1195" t="str">
            <v>Monthly</v>
          </cell>
          <cell r="H1195" t="str">
            <v>E</v>
          </cell>
          <cell r="I1195">
            <v>0</v>
          </cell>
          <cell r="J1195" t="str">
            <v>Teamsters Local Union Number 117</v>
          </cell>
          <cell r="K1195">
            <v>2734</v>
          </cell>
          <cell r="L1195">
            <v>2734</v>
          </cell>
          <cell r="M1195">
            <v>2734</v>
          </cell>
          <cell r="N1195">
            <v>2734</v>
          </cell>
          <cell r="O1195">
            <v>2577</v>
          </cell>
          <cell r="P1195">
            <v>2629</v>
          </cell>
          <cell r="Q1195">
            <v>2708</v>
          </cell>
        </row>
        <row r="1196">
          <cell r="E1196" t="str">
            <v>32MONTHLYEWASHINGTON FEDERATION OF STATE EMPLOYEES</v>
          </cell>
          <cell r="F1196" t="str">
            <v>32</v>
          </cell>
          <cell r="G1196" t="str">
            <v>Monthly</v>
          </cell>
          <cell r="H1196" t="str">
            <v>E</v>
          </cell>
          <cell r="I1196">
            <v>0</v>
          </cell>
          <cell r="J1196" t="str">
            <v>Washington Federation of State Employees</v>
          </cell>
          <cell r="K1196">
            <v>2699</v>
          </cell>
          <cell r="L1196">
            <v>2699</v>
          </cell>
          <cell r="M1196">
            <v>2699</v>
          </cell>
          <cell r="N1196">
            <v>2699</v>
          </cell>
          <cell r="O1196">
            <v>2544</v>
          </cell>
          <cell r="P1196">
            <v>2595</v>
          </cell>
          <cell r="Q1196">
            <v>2673</v>
          </cell>
        </row>
        <row r="1197">
          <cell r="E1197" t="str">
            <v>32MONTHLYEWASHINGTON PUBLIC EMPLOYEES ASSOCIATION</v>
          </cell>
          <cell r="F1197" t="str">
            <v>32</v>
          </cell>
          <cell r="G1197" t="str">
            <v>Monthly</v>
          </cell>
          <cell r="H1197" t="str">
            <v>E</v>
          </cell>
          <cell r="I1197">
            <v>0</v>
          </cell>
          <cell r="J1197" t="str">
            <v>Washington Public Employees Association</v>
          </cell>
          <cell r="K1197">
            <v>2699</v>
          </cell>
          <cell r="L1197">
            <v>2699</v>
          </cell>
          <cell r="M1197">
            <v>2699</v>
          </cell>
          <cell r="N1197">
            <v>2699</v>
          </cell>
          <cell r="O1197">
            <v>2544</v>
          </cell>
          <cell r="P1197">
            <v>2595</v>
          </cell>
          <cell r="Q1197">
            <v>2673</v>
          </cell>
        </row>
        <row r="1198">
          <cell r="E1198" t="str">
            <v>32MONTHLYFCOALITION</v>
          </cell>
          <cell r="F1198" t="str">
            <v>32</v>
          </cell>
          <cell r="G1198" t="str">
            <v>Monthly</v>
          </cell>
          <cell r="H1198" t="str">
            <v>F</v>
          </cell>
          <cell r="I1198">
            <v>0</v>
          </cell>
          <cell r="J1198" t="str">
            <v>Coalition</v>
          </cell>
          <cell r="K1198">
            <v>2760</v>
          </cell>
          <cell r="L1198">
            <v>2760</v>
          </cell>
          <cell r="M1198">
            <v>2760</v>
          </cell>
          <cell r="N1198">
            <v>2760</v>
          </cell>
          <cell r="O1198">
            <v>2602</v>
          </cell>
          <cell r="P1198">
            <v>2654</v>
          </cell>
          <cell r="Q1198">
            <v>2734</v>
          </cell>
        </row>
        <row r="1199">
          <cell r="E1199" t="str">
            <v>32MONTHLYFNON-REPRESENTED STATE EMPLOYEES</v>
          </cell>
          <cell r="F1199" t="str">
            <v>32</v>
          </cell>
          <cell r="G1199" t="str">
            <v>Monthly</v>
          </cell>
          <cell r="H1199" t="str">
            <v>F</v>
          </cell>
          <cell r="I1199">
            <v>0</v>
          </cell>
          <cell r="J1199" t="str">
            <v>Non-Represented State Employees</v>
          </cell>
          <cell r="K1199">
            <v>2760</v>
          </cell>
          <cell r="L1199">
            <v>2760</v>
          </cell>
          <cell r="M1199">
            <v>2760</v>
          </cell>
          <cell r="N1199">
            <v>2760</v>
          </cell>
          <cell r="O1199">
            <v>2602</v>
          </cell>
          <cell r="P1199">
            <v>2654</v>
          </cell>
          <cell r="Q1199">
            <v>2734</v>
          </cell>
        </row>
        <row r="1200">
          <cell r="E1200" t="str">
            <v>32MONTHLYFTEAMSTERS LOCAL UNION NUMBER 117</v>
          </cell>
          <cell r="F1200" t="str">
            <v>32</v>
          </cell>
          <cell r="G1200" t="str">
            <v>Monthly</v>
          </cell>
          <cell r="H1200" t="str">
            <v>F</v>
          </cell>
          <cell r="I1200">
            <v>0</v>
          </cell>
          <cell r="J1200" t="str">
            <v>Teamsters Local Union Number 117</v>
          </cell>
          <cell r="K1200">
            <v>2796</v>
          </cell>
          <cell r="L1200">
            <v>2796</v>
          </cell>
          <cell r="M1200">
            <v>2796</v>
          </cell>
          <cell r="N1200">
            <v>2796</v>
          </cell>
          <cell r="O1200">
            <v>2635</v>
          </cell>
          <cell r="P1200">
            <v>2688</v>
          </cell>
          <cell r="Q1200">
            <v>2769</v>
          </cell>
        </row>
        <row r="1201">
          <cell r="E1201" t="str">
            <v>32MONTHLYFWASHINGTON FEDERATION OF STATE EMPLOYEES</v>
          </cell>
          <cell r="F1201" t="str">
            <v>32</v>
          </cell>
          <cell r="G1201" t="str">
            <v>Monthly</v>
          </cell>
          <cell r="H1201" t="str">
            <v>F</v>
          </cell>
          <cell r="I1201">
            <v>0</v>
          </cell>
          <cell r="J1201" t="str">
            <v>Washington Federation of State Employees</v>
          </cell>
          <cell r="K1201">
            <v>2760</v>
          </cell>
          <cell r="L1201">
            <v>2760</v>
          </cell>
          <cell r="M1201">
            <v>2760</v>
          </cell>
          <cell r="N1201">
            <v>2760</v>
          </cell>
          <cell r="O1201">
            <v>2602</v>
          </cell>
          <cell r="P1201">
            <v>2654</v>
          </cell>
          <cell r="Q1201">
            <v>2734</v>
          </cell>
        </row>
        <row r="1202">
          <cell r="E1202" t="str">
            <v>32MONTHLYFWASHINGTON PUBLIC EMPLOYEES ASSOCIATION</v>
          </cell>
          <cell r="F1202" t="str">
            <v>32</v>
          </cell>
          <cell r="G1202" t="str">
            <v>Monthly</v>
          </cell>
          <cell r="H1202" t="str">
            <v>F</v>
          </cell>
          <cell r="I1202">
            <v>0</v>
          </cell>
          <cell r="J1202" t="str">
            <v>Washington Public Employees Association</v>
          </cell>
          <cell r="K1202">
            <v>2760</v>
          </cell>
          <cell r="L1202">
            <v>2760</v>
          </cell>
          <cell r="M1202">
            <v>2760</v>
          </cell>
          <cell r="N1202">
            <v>2760</v>
          </cell>
          <cell r="O1202">
            <v>2602</v>
          </cell>
          <cell r="P1202">
            <v>2654</v>
          </cell>
          <cell r="Q1202">
            <v>2734</v>
          </cell>
        </row>
        <row r="1203">
          <cell r="E1203" t="str">
            <v>32MONTHLYGCOALITION</v>
          </cell>
          <cell r="F1203" t="str">
            <v>32</v>
          </cell>
          <cell r="G1203" t="str">
            <v>Monthly</v>
          </cell>
          <cell r="H1203" t="str">
            <v>G</v>
          </cell>
          <cell r="I1203">
            <v>0</v>
          </cell>
          <cell r="J1203" t="str">
            <v>Coalition</v>
          </cell>
          <cell r="K1203">
            <v>2827</v>
          </cell>
          <cell r="L1203">
            <v>2827</v>
          </cell>
          <cell r="M1203">
            <v>2827</v>
          </cell>
          <cell r="N1203">
            <v>2827</v>
          </cell>
          <cell r="O1203">
            <v>2665</v>
          </cell>
          <cell r="P1203">
            <v>2718</v>
          </cell>
          <cell r="Q1203">
            <v>2800</v>
          </cell>
        </row>
        <row r="1204">
          <cell r="E1204" t="str">
            <v>32MONTHLYGNON-REPRESENTED STATE EMPLOYEES</v>
          </cell>
          <cell r="F1204" t="str">
            <v>32</v>
          </cell>
          <cell r="G1204" t="str">
            <v>Monthly</v>
          </cell>
          <cell r="H1204" t="str">
            <v>G</v>
          </cell>
          <cell r="I1204">
            <v>0</v>
          </cell>
          <cell r="J1204" t="str">
            <v>Non-Represented State Employees</v>
          </cell>
          <cell r="K1204">
            <v>2827</v>
          </cell>
          <cell r="L1204">
            <v>2827</v>
          </cell>
          <cell r="M1204">
            <v>2827</v>
          </cell>
          <cell r="N1204">
            <v>2827</v>
          </cell>
          <cell r="O1204">
            <v>2665</v>
          </cell>
          <cell r="P1204">
            <v>2718</v>
          </cell>
          <cell r="Q1204">
            <v>2800</v>
          </cell>
        </row>
        <row r="1205">
          <cell r="E1205" t="str">
            <v>32MONTHLYGTEAMSTERS LOCAL UNION NUMBER 117</v>
          </cell>
          <cell r="F1205" t="str">
            <v>32</v>
          </cell>
          <cell r="G1205" t="str">
            <v>Monthly</v>
          </cell>
          <cell r="H1205" t="str">
            <v>G</v>
          </cell>
          <cell r="I1205">
            <v>0</v>
          </cell>
          <cell r="J1205" t="str">
            <v>Teamsters Local Union Number 117</v>
          </cell>
          <cell r="K1205">
            <v>2863</v>
          </cell>
          <cell r="L1205">
            <v>2863</v>
          </cell>
          <cell r="M1205">
            <v>2863</v>
          </cell>
          <cell r="N1205">
            <v>2863</v>
          </cell>
          <cell r="O1205">
            <v>2699</v>
          </cell>
          <cell r="P1205">
            <v>2753</v>
          </cell>
          <cell r="Q1205">
            <v>2836</v>
          </cell>
        </row>
        <row r="1206">
          <cell r="E1206" t="str">
            <v>32MONTHLYGWASHINGTON FEDERATION OF STATE EMPLOYEES</v>
          </cell>
          <cell r="F1206" t="str">
            <v>32</v>
          </cell>
          <cell r="G1206" t="str">
            <v>Monthly</v>
          </cell>
          <cell r="H1206" t="str">
            <v>G</v>
          </cell>
          <cell r="I1206">
            <v>0</v>
          </cell>
          <cell r="J1206" t="str">
            <v>Washington Federation of State Employees</v>
          </cell>
          <cell r="K1206">
            <v>2827</v>
          </cell>
          <cell r="L1206">
            <v>2827</v>
          </cell>
          <cell r="M1206">
            <v>2827</v>
          </cell>
          <cell r="N1206">
            <v>2827</v>
          </cell>
          <cell r="O1206">
            <v>2665</v>
          </cell>
          <cell r="P1206">
            <v>2718</v>
          </cell>
          <cell r="Q1206">
            <v>2800</v>
          </cell>
        </row>
        <row r="1207">
          <cell r="E1207" t="str">
            <v>32MONTHLYGWASHINGTON PUBLIC EMPLOYEES ASSOCIATION</v>
          </cell>
          <cell r="F1207" t="str">
            <v>32</v>
          </cell>
          <cell r="G1207" t="str">
            <v>Monthly</v>
          </cell>
          <cell r="H1207" t="str">
            <v>G</v>
          </cell>
          <cell r="I1207">
            <v>0</v>
          </cell>
          <cell r="J1207" t="str">
            <v>Washington Public Employees Association</v>
          </cell>
          <cell r="K1207">
            <v>2827</v>
          </cell>
          <cell r="L1207">
            <v>2827</v>
          </cell>
          <cell r="M1207">
            <v>2827</v>
          </cell>
          <cell r="N1207">
            <v>2827</v>
          </cell>
          <cell r="O1207">
            <v>2665</v>
          </cell>
          <cell r="P1207">
            <v>2718</v>
          </cell>
          <cell r="Q1207">
            <v>2800</v>
          </cell>
        </row>
        <row r="1208">
          <cell r="E1208" t="str">
            <v>32MONTHLYHCOALITION</v>
          </cell>
          <cell r="F1208" t="str">
            <v>32</v>
          </cell>
          <cell r="G1208" t="str">
            <v>Monthly</v>
          </cell>
          <cell r="H1208" t="str">
            <v>H</v>
          </cell>
          <cell r="I1208">
            <v>0</v>
          </cell>
          <cell r="J1208" t="str">
            <v>Coalition</v>
          </cell>
          <cell r="K1208">
            <v>2889</v>
          </cell>
          <cell r="L1208">
            <v>2889</v>
          </cell>
          <cell r="M1208">
            <v>2889</v>
          </cell>
          <cell r="N1208">
            <v>2889</v>
          </cell>
          <cell r="O1208">
            <v>2724</v>
          </cell>
          <cell r="P1208">
            <v>2778</v>
          </cell>
          <cell r="Q1208">
            <v>2862</v>
          </cell>
        </row>
        <row r="1209">
          <cell r="E1209" t="str">
            <v>32MONTHLYHNON-REPRESENTED STATE EMPLOYEES</v>
          </cell>
          <cell r="F1209" t="str">
            <v>32</v>
          </cell>
          <cell r="G1209" t="str">
            <v>Monthly</v>
          </cell>
          <cell r="H1209" t="str">
            <v>H</v>
          </cell>
          <cell r="I1209">
            <v>0</v>
          </cell>
          <cell r="J1209" t="str">
            <v>Non-Represented State Employees</v>
          </cell>
          <cell r="K1209">
            <v>2889</v>
          </cell>
          <cell r="L1209">
            <v>2889</v>
          </cell>
          <cell r="M1209">
            <v>2889</v>
          </cell>
          <cell r="N1209">
            <v>2889</v>
          </cell>
          <cell r="O1209">
            <v>2724</v>
          </cell>
          <cell r="P1209">
            <v>2778</v>
          </cell>
          <cell r="Q1209">
            <v>2862</v>
          </cell>
        </row>
        <row r="1210">
          <cell r="E1210" t="str">
            <v>32MONTHLYHTEAMSTERS LOCAL UNION NUMBER 117</v>
          </cell>
          <cell r="F1210" t="str">
            <v>32</v>
          </cell>
          <cell r="G1210" t="str">
            <v>Monthly</v>
          </cell>
          <cell r="H1210" t="str">
            <v>H</v>
          </cell>
          <cell r="I1210">
            <v>0</v>
          </cell>
          <cell r="J1210" t="str">
            <v>Teamsters Local Union Number 117</v>
          </cell>
          <cell r="K1210">
            <v>2927</v>
          </cell>
          <cell r="L1210">
            <v>2927</v>
          </cell>
          <cell r="M1210">
            <v>2927</v>
          </cell>
          <cell r="N1210">
            <v>2927</v>
          </cell>
          <cell r="O1210">
            <v>2759</v>
          </cell>
          <cell r="P1210">
            <v>2814</v>
          </cell>
          <cell r="Q1210">
            <v>2899</v>
          </cell>
        </row>
        <row r="1211">
          <cell r="E1211" t="str">
            <v>32MONTHLYHWASHINGTON FEDERATION OF STATE EMPLOYEES</v>
          </cell>
          <cell r="F1211" t="str">
            <v>32</v>
          </cell>
          <cell r="G1211" t="str">
            <v>Monthly</v>
          </cell>
          <cell r="H1211" t="str">
            <v>H</v>
          </cell>
          <cell r="I1211">
            <v>0</v>
          </cell>
          <cell r="J1211" t="str">
            <v>Washington Federation of State Employees</v>
          </cell>
          <cell r="K1211">
            <v>2889</v>
          </cell>
          <cell r="L1211">
            <v>2889</v>
          </cell>
          <cell r="M1211">
            <v>2889</v>
          </cell>
          <cell r="N1211">
            <v>2889</v>
          </cell>
          <cell r="O1211">
            <v>2724</v>
          </cell>
          <cell r="P1211">
            <v>2778</v>
          </cell>
          <cell r="Q1211">
            <v>2862</v>
          </cell>
        </row>
        <row r="1212">
          <cell r="E1212" t="str">
            <v>32MONTHLYHWASHINGTON PUBLIC EMPLOYEES ASSOCIATION</v>
          </cell>
          <cell r="F1212" t="str">
            <v>32</v>
          </cell>
          <cell r="G1212" t="str">
            <v>Monthly</v>
          </cell>
          <cell r="H1212" t="str">
            <v>H</v>
          </cell>
          <cell r="I1212">
            <v>0</v>
          </cell>
          <cell r="J1212" t="str">
            <v>Washington Public Employees Association</v>
          </cell>
          <cell r="K1212">
            <v>2889</v>
          </cell>
          <cell r="L1212">
            <v>2889</v>
          </cell>
          <cell r="M1212">
            <v>2889</v>
          </cell>
          <cell r="N1212">
            <v>2889</v>
          </cell>
          <cell r="O1212">
            <v>2724</v>
          </cell>
          <cell r="P1212">
            <v>2778</v>
          </cell>
          <cell r="Q1212">
            <v>2862</v>
          </cell>
        </row>
        <row r="1213">
          <cell r="E1213" t="str">
            <v>32MONTHLYICOALITION</v>
          </cell>
          <cell r="F1213" t="str">
            <v>32</v>
          </cell>
          <cell r="G1213" t="str">
            <v>Monthly</v>
          </cell>
          <cell r="H1213" t="str">
            <v>I</v>
          </cell>
          <cell r="I1213">
            <v>0</v>
          </cell>
          <cell r="J1213" t="str">
            <v>Coalition</v>
          </cell>
          <cell r="K1213">
            <v>2962</v>
          </cell>
          <cell r="L1213">
            <v>2962</v>
          </cell>
          <cell r="M1213">
            <v>2962</v>
          </cell>
          <cell r="N1213">
            <v>2962</v>
          </cell>
          <cell r="O1213">
            <v>2792</v>
          </cell>
          <cell r="P1213">
            <v>2848</v>
          </cell>
          <cell r="Q1213">
            <v>2934</v>
          </cell>
        </row>
        <row r="1214">
          <cell r="E1214" t="str">
            <v>32MONTHLYINON-REPRESENTED STATE EMPLOYEES</v>
          </cell>
          <cell r="F1214" t="str">
            <v>32</v>
          </cell>
          <cell r="G1214" t="str">
            <v>Monthly</v>
          </cell>
          <cell r="H1214" t="str">
            <v>I</v>
          </cell>
          <cell r="I1214">
            <v>0</v>
          </cell>
          <cell r="J1214" t="str">
            <v>Non-Represented State Employees</v>
          </cell>
          <cell r="K1214">
            <v>2962</v>
          </cell>
          <cell r="L1214">
            <v>2962</v>
          </cell>
          <cell r="M1214">
            <v>2962</v>
          </cell>
          <cell r="N1214">
            <v>2962</v>
          </cell>
          <cell r="O1214">
            <v>2792</v>
          </cell>
          <cell r="P1214">
            <v>2848</v>
          </cell>
          <cell r="Q1214">
            <v>2934</v>
          </cell>
        </row>
        <row r="1215">
          <cell r="E1215" t="str">
            <v>32MONTHLYITEAMSTERS LOCAL UNION NUMBER 117</v>
          </cell>
          <cell r="F1215" t="str">
            <v>32</v>
          </cell>
          <cell r="G1215" t="str">
            <v>Monthly</v>
          </cell>
          <cell r="H1215" t="str">
            <v>I</v>
          </cell>
          <cell r="I1215">
            <v>0</v>
          </cell>
          <cell r="J1215" t="str">
            <v>Teamsters Local Union Number 117</v>
          </cell>
          <cell r="K1215">
            <v>3000</v>
          </cell>
          <cell r="L1215">
            <v>3000</v>
          </cell>
          <cell r="M1215">
            <v>3000</v>
          </cell>
          <cell r="N1215">
            <v>3000</v>
          </cell>
          <cell r="O1215">
            <v>2828</v>
          </cell>
          <cell r="P1215">
            <v>2885</v>
          </cell>
          <cell r="Q1215">
            <v>2972</v>
          </cell>
        </row>
        <row r="1216">
          <cell r="E1216" t="str">
            <v>32MONTHLYIWASHINGTON FEDERATION OF STATE EMPLOYEES</v>
          </cell>
          <cell r="F1216" t="str">
            <v>32</v>
          </cell>
          <cell r="G1216" t="str">
            <v>Monthly</v>
          </cell>
          <cell r="H1216" t="str">
            <v>I</v>
          </cell>
          <cell r="I1216">
            <v>0</v>
          </cell>
          <cell r="J1216" t="str">
            <v>Washington Federation of State Employees</v>
          </cell>
          <cell r="K1216">
            <v>2962</v>
          </cell>
          <cell r="L1216">
            <v>2962</v>
          </cell>
          <cell r="M1216">
            <v>2962</v>
          </cell>
          <cell r="N1216">
            <v>2962</v>
          </cell>
          <cell r="O1216">
            <v>2792</v>
          </cell>
          <cell r="P1216">
            <v>2848</v>
          </cell>
          <cell r="Q1216">
            <v>2934</v>
          </cell>
        </row>
        <row r="1217">
          <cell r="E1217" t="str">
            <v>32MONTHLYIWASHINGTON PUBLIC EMPLOYEES ASSOCIATION</v>
          </cell>
          <cell r="F1217" t="str">
            <v>32</v>
          </cell>
          <cell r="G1217" t="str">
            <v>Monthly</v>
          </cell>
          <cell r="H1217" t="str">
            <v>I</v>
          </cell>
          <cell r="I1217">
            <v>0</v>
          </cell>
          <cell r="J1217" t="str">
            <v>Washington Public Employees Association</v>
          </cell>
          <cell r="K1217">
            <v>2962</v>
          </cell>
          <cell r="L1217">
            <v>2962</v>
          </cell>
          <cell r="M1217">
            <v>2962</v>
          </cell>
          <cell r="N1217">
            <v>2962</v>
          </cell>
          <cell r="O1217">
            <v>2792</v>
          </cell>
          <cell r="P1217">
            <v>2848</v>
          </cell>
          <cell r="Q1217">
            <v>2934</v>
          </cell>
        </row>
        <row r="1218">
          <cell r="E1218" t="str">
            <v>32MONTHLYJCOALITION</v>
          </cell>
          <cell r="F1218" t="str">
            <v>32</v>
          </cell>
          <cell r="G1218" t="str">
            <v>Monthly</v>
          </cell>
          <cell r="H1218" t="str">
            <v>J</v>
          </cell>
          <cell r="I1218">
            <v>0</v>
          </cell>
          <cell r="J1218" t="str">
            <v>Coalition</v>
          </cell>
          <cell r="K1218">
            <v>3031</v>
          </cell>
          <cell r="L1218">
            <v>3031</v>
          </cell>
          <cell r="M1218">
            <v>3031</v>
          </cell>
          <cell r="N1218">
            <v>3031</v>
          </cell>
          <cell r="O1218">
            <v>2857</v>
          </cell>
          <cell r="P1218">
            <v>2914</v>
          </cell>
          <cell r="Q1218">
            <v>3002</v>
          </cell>
        </row>
        <row r="1219">
          <cell r="E1219" t="str">
            <v>32MONTHLYJNON-REPRESENTED STATE EMPLOYEES</v>
          </cell>
          <cell r="F1219" t="str">
            <v>32</v>
          </cell>
          <cell r="G1219" t="str">
            <v>Monthly</v>
          </cell>
          <cell r="H1219" t="str">
            <v>J</v>
          </cell>
          <cell r="I1219">
            <v>0</v>
          </cell>
          <cell r="J1219" t="str">
            <v>Non-Represented State Employees</v>
          </cell>
          <cell r="K1219">
            <v>3031</v>
          </cell>
          <cell r="L1219">
            <v>3031</v>
          </cell>
          <cell r="M1219">
            <v>3031</v>
          </cell>
          <cell r="N1219">
            <v>3031</v>
          </cell>
          <cell r="O1219">
            <v>2857</v>
          </cell>
          <cell r="P1219">
            <v>2914</v>
          </cell>
          <cell r="Q1219">
            <v>3002</v>
          </cell>
        </row>
        <row r="1220">
          <cell r="E1220" t="str">
            <v>32MONTHLYJTEAMSTERS LOCAL UNION NUMBER 117</v>
          </cell>
          <cell r="F1220" t="str">
            <v>32</v>
          </cell>
          <cell r="G1220" t="str">
            <v>Monthly</v>
          </cell>
          <cell r="H1220" t="str">
            <v>J</v>
          </cell>
          <cell r="I1220">
            <v>0</v>
          </cell>
          <cell r="J1220" t="str">
            <v>Teamsters Local Union Number 117</v>
          </cell>
          <cell r="K1220">
            <v>3069</v>
          </cell>
          <cell r="L1220">
            <v>3069</v>
          </cell>
          <cell r="M1220">
            <v>3069</v>
          </cell>
          <cell r="N1220">
            <v>3069</v>
          </cell>
          <cell r="O1220">
            <v>2893</v>
          </cell>
          <cell r="P1220">
            <v>2951</v>
          </cell>
          <cell r="Q1220">
            <v>3040</v>
          </cell>
        </row>
        <row r="1221">
          <cell r="E1221" t="str">
            <v>32MONTHLYJWASHINGTON FEDERATION OF STATE EMPLOYEES</v>
          </cell>
          <cell r="F1221" t="str">
            <v>32</v>
          </cell>
          <cell r="G1221" t="str">
            <v>Monthly</v>
          </cell>
          <cell r="H1221" t="str">
            <v>J</v>
          </cell>
          <cell r="I1221">
            <v>0</v>
          </cell>
          <cell r="J1221" t="str">
            <v>Washington Federation of State Employees</v>
          </cell>
          <cell r="K1221">
            <v>3031</v>
          </cell>
          <cell r="L1221">
            <v>3031</v>
          </cell>
          <cell r="M1221">
            <v>3031</v>
          </cell>
          <cell r="N1221">
            <v>3031</v>
          </cell>
          <cell r="O1221">
            <v>2857</v>
          </cell>
          <cell r="P1221">
            <v>2914</v>
          </cell>
          <cell r="Q1221">
            <v>3002</v>
          </cell>
        </row>
        <row r="1222">
          <cell r="E1222" t="str">
            <v>32MONTHLYJWASHINGTON PUBLIC EMPLOYEES ASSOCIATION</v>
          </cell>
          <cell r="F1222" t="str">
            <v>32</v>
          </cell>
          <cell r="G1222" t="str">
            <v>Monthly</v>
          </cell>
          <cell r="H1222" t="str">
            <v>J</v>
          </cell>
          <cell r="I1222">
            <v>0</v>
          </cell>
          <cell r="J1222" t="str">
            <v>Washington Public Employees Association</v>
          </cell>
          <cell r="K1222">
            <v>3031</v>
          </cell>
          <cell r="L1222">
            <v>3031</v>
          </cell>
          <cell r="M1222">
            <v>3031</v>
          </cell>
          <cell r="N1222">
            <v>3031</v>
          </cell>
          <cell r="O1222">
            <v>2857</v>
          </cell>
          <cell r="P1222">
            <v>2914</v>
          </cell>
          <cell r="Q1222">
            <v>3002</v>
          </cell>
        </row>
        <row r="1223">
          <cell r="E1223" t="str">
            <v>32MONTHLYKCOALITION</v>
          </cell>
          <cell r="F1223" t="str">
            <v>32</v>
          </cell>
          <cell r="G1223" t="str">
            <v>Monthly</v>
          </cell>
          <cell r="H1223" t="str">
            <v>K</v>
          </cell>
          <cell r="I1223">
            <v>0</v>
          </cell>
          <cell r="J1223" t="str">
            <v>Coalition</v>
          </cell>
          <cell r="K1223">
            <v>3103</v>
          </cell>
          <cell r="L1223">
            <v>3103</v>
          </cell>
          <cell r="M1223">
            <v>3103</v>
          </cell>
          <cell r="N1223">
            <v>3103</v>
          </cell>
          <cell r="O1223">
            <v>2925</v>
          </cell>
          <cell r="P1223">
            <v>2984</v>
          </cell>
          <cell r="Q1223">
            <v>3074</v>
          </cell>
        </row>
        <row r="1224">
          <cell r="E1224" t="str">
            <v>32MONTHLYKNON-REPRESENTED STATE EMPLOYEES</v>
          </cell>
          <cell r="F1224" t="str">
            <v>32</v>
          </cell>
          <cell r="G1224" t="str">
            <v>Monthly</v>
          </cell>
          <cell r="H1224" t="str">
            <v>K</v>
          </cell>
          <cell r="I1224">
            <v>0</v>
          </cell>
          <cell r="J1224" t="str">
            <v>Non-Represented State Employees</v>
          </cell>
          <cell r="K1224">
            <v>3103</v>
          </cell>
          <cell r="L1224">
            <v>3103</v>
          </cell>
          <cell r="M1224">
            <v>3103</v>
          </cell>
          <cell r="N1224">
            <v>3103</v>
          </cell>
          <cell r="O1224">
            <v>2925</v>
          </cell>
          <cell r="P1224">
            <v>2984</v>
          </cell>
          <cell r="Q1224">
            <v>3074</v>
          </cell>
        </row>
        <row r="1225">
          <cell r="E1225" t="str">
            <v>32MONTHLYKTEAMSTERS LOCAL UNION NUMBER 117</v>
          </cell>
          <cell r="F1225" t="str">
            <v>32</v>
          </cell>
          <cell r="G1225" t="str">
            <v>Monthly</v>
          </cell>
          <cell r="H1225" t="str">
            <v>K</v>
          </cell>
          <cell r="I1225">
            <v>0</v>
          </cell>
          <cell r="J1225" t="str">
            <v>Teamsters Local Union Number 117</v>
          </cell>
          <cell r="K1225">
            <v>3141</v>
          </cell>
          <cell r="L1225">
            <v>3141</v>
          </cell>
          <cell r="M1225">
            <v>3141</v>
          </cell>
          <cell r="N1225">
            <v>3141</v>
          </cell>
          <cell r="O1225">
            <v>2961</v>
          </cell>
          <cell r="P1225">
            <v>3020</v>
          </cell>
          <cell r="Q1225">
            <v>3111</v>
          </cell>
        </row>
        <row r="1226">
          <cell r="E1226" t="str">
            <v>32MONTHLYKWASHINGTON FEDERATION OF STATE EMPLOYEES</v>
          </cell>
          <cell r="F1226" t="str">
            <v>32</v>
          </cell>
          <cell r="G1226" t="str">
            <v>Monthly</v>
          </cell>
          <cell r="H1226" t="str">
            <v>K</v>
          </cell>
          <cell r="I1226">
            <v>0</v>
          </cell>
          <cell r="J1226" t="str">
            <v>Washington Federation of State Employees</v>
          </cell>
          <cell r="K1226">
            <v>3103</v>
          </cell>
          <cell r="L1226">
            <v>3103</v>
          </cell>
          <cell r="M1226">
            <v>3103</v>
          </cell>
          <cell r="N1226">
            <v>3103</v>
          </cell>
          <cell r="O1226">
            <v>2925</v>
          </cell>
          <cell r="P1226">
            <v>2984</v>
          </cell>
          <cell r="Q1226">
            <v>3074</v>
          </cell>
        </row>
        <row r="1227">
          <cell r="E1227" t="str">
            <v>32MONTHLYKWASHINGTON PUBLIC EMPLOYEES ASSOCIATION</v>
          </cell>
          <cell r="F1227" t="str">
            <v>32</v>
          </cell>
          <cell r="G1227" t="str">
            <v>Monthly</v>
          </cell>
          <cell r="H1227" t="str">
            <v>K</v>
          </cell>
          <cell r="I1227">
            <v>0</v>
          </cell>
          <cell r="J1227" t="str">
            <v>Washington Public Employees Association</v>
          </cell>
          <cell r="K1227">
            <v>3103</v>
          </cell>
          <cell r="L1227">
            <v>3103</v>
          </cell>
          <cell r="M1227">
            <v>3103</v>
          </cell>
          <cell r="N1227">
            <v>3103</v>
          </cell>
          <cell r="O1227">
            <v>2925</v>
          </cell>
          <cell r="P1227">
            <v>2984</v>
          </cell>
          <cell r="Q1227">
            <v>3074</v>
          </cell>
        </row>
        <row r="1228">
          <cell r="E1228" t="str">
            <v>32MONTHLYLCOALITION</v>
          </cell>
          <cell r="F1228" t="str">
            <v>32</v>
          </cell>
          <cell r="G1228" t="str">
            <v>Monthly</v>
          </cell>
          <cell r="H1228" t="str">
            <v>L</v>
          </cell>
          <cell r="I1228">
            <v>0</v>
          </cell>
          <cell r="J1228" t="str">
            <v>Coalition</v>
          </cell>
          <cell r="K1228">
            <v>3176</v>
          </cell>
          <cell r="L1228">
            <v>3176</v>
          </cell>
          <cell r="M1228">
            <v>3176</v>
          </cell>
          <cell r="N1228">
            <v>3176</v>
          </cell>
          <cell r="O1228">
            <v>2994</v>
          </cell>
          <cell r="P1228">
            <v>3054</v>
          </cell>
          <cell r="Q1228">
            <v>3146</v>
          </cell>
        </row>
        <row r="1229">
          <cell r="E1229" t="str">
            <v>32MONTHLYLNON-REPRESENTED STATE EMPLOYEES</v>
          </cell>
          <cell r="F1229" t="str">
            <v>32</v>
          </cell>
          <cell r="G1229" t="str">
            <v>Monthly</v>
          </cell>
          <cell r="H1229" t="str">
            <v>L</v>
          </cell>
          <cell r="I1229">
            <v>0</v>
          </cell>
          <cell r="J1229" t="str">
            <v>Non-Represented State Employees</v>
          </cell>
          <cell r="K1229">
            <v>3176</v>
          </cell>
          <cell r="L1229">
            <v>3176</v>
          </cell>
          <cell r="M1229">
            <v>3176</v>
          </cell>
          <cell r="N1229">
            <v>3176</v>
          </cell>
          <cell r="O1229">
            <v>2994</v>
          </cell>
          <cell r="P1229">
            <v>3054</v>
          </cell>
          <cell r="Q1229">
            <v>3146</v>
          </cell>
        </row>
        <row r="1230">
          <cell r="E1230" t="str">
            <v>32MONTHLYLTEAMSTERS LOCAL UNION NUMBER 117</v>
          </cell>
          <cell r="F1230" t="str">
            <v>32</v>
          </cell>
          <cell r="G1230" t="str">
            <v>Monthly</v>
          </cell>
          <cell r="H1230" t="str">
            <v>L</v>
          </cell>
          <cell r="I1230">
            <v>0</v>
          </cell>
          <cell r="J1230" t="str">
            <v>Teamsters Local Union Number 117</v>
          </cell>
          <cell r="K1230">
            <v>3217</v>
          </cell>
          <cell r="L1230">
            <v>3217</v>
          </cell>
          <cell r="M1230">
            <v>3217</v>
          </cell>
          <cell r="N1230">
            <v>3217</v>
          </cell>
          <cell r="O1230">
            <v>3032</v>
          </cell>
          <cell r="P1230">
            <v>3093</v>
          </cell>
          <cell r="Q1230">
            <v>3186</v>
          </cell>
        </row>
        <row r="1231">
          <cell r="E1231" t="str">
            <v>32MONTHLYLWASHINGTON FEDERATION OF STATE EMPLOYEES</v>
          </cell>
          <cell r="F1231" t="str">
            <v>32</v>
          </cell>
          <cell r="G1231" t="str">
            <v>Monthly</v>
          </cell>
          <cell r="H1231" t="str">
            <v>L</v>
          </cell>
          <cell r="I1231">
            <v>0</v>
          </cell>
          <cell r="J1231" t="str">
            <v>Washington Federation of State Employees</v>
          </cell>
          <cell r="K1231">
            <v>3176</v>
          </cell>
          <cell r="L1231">
            <v>3176</v>
          </cell>
          <cell r="M1231">
            <v>3176</v>
          </cell>
          <cell r="N1231">
            <v>3176</v>
          </cell>
          <cell r="O1231">
            <v>2994</v>
          </cell>
          <cell r="P1231">
            <v>3054</v>
          </cell>
          <cell r="Q1231">
            <v>3146</v>
          </cell>
        </row>
        <row r="1232">
          <cell r="E1232" t="str">
            <v>32MONTHLYLWASHINGTON PUBLIC EMPLOYEES ASSOCIATION</v>
          </cell>
          <cell r="F1232" t="str">
            <v>32</v>
          </cell>
          <cell r="G1232" t="str">
            <v>Monthly</v>
          </cell>
          <cell r="H1232" t="str">
            <v>L</v>
          </cell>
          <cell r="I1232">
            <v>0</v>
          </cell>
          <cell r="J1232" t="str">
            <v>Washington Public Employees Association</v>
          </cell>
          <cell r="K1232">
            <v>3176</v>
          </cell>
          <cell r="L1232">
            <v>3176</v>
          </cell>
          <cell r="M1232">
            <v>3176</v>
          </cell>
          <cell r="N1232">
            <v>3176</v>
          </cell>
          <cell r="O1232">
            <v>2994</v>
          </cell>
          <cell r="P1232">
            <v>3054</v>
          </cell>
          <cell r="Q1232">
            <v>3146</v>
          </cell>
        </row>
        <row r="1233">
          <cell r="E1233" t="str">
            <v>32MONTHLYMCOALITION</v>
          </cell>
          <cell r="F1233" t="str">
            <v>32</v>
          </cell>
          <cell r="G1233" t="str">
            <v>Monthly</v>
          </cell>
          <cell r="H1233" t="str">
            <v>M</v>
          </cell>
          <cell r="I1233">
            <v>0</v>
          </cell>
          <cell r="J1233" t="str">
            <v>Coalition</v>
          </cell>
          <cell r="K1233">
            <v>3248</v>
          </cell>
          <cell r="L1233">
            <v>3248</v>
          </cell>
          <cell r="M1233">
            <v>3248</v>
          </cell>
          <cell r="N1233">
            <v>3248</v>
          </cell>
          <cell r="O1233">
            <v>3062</v>
          </cell>
          <cell r="P1233">
            <v>3123</v>
          </cell>
          <cell r="Q1233">
            <v>3217</v>
          </cell>
        </row>
        <row r="1234">
          <cell r="E1234" t="str">
            <v>32MONTHLYMNON-REPRESENTED STATE EMPLOYEES</v>
          </cell>
          <cell r="F1234" t="str">
            <v>32</v>
          </cell>
          <cell r="G1234" t="str">
            <v>Monthly</v>
          </cell>
          <cell r="H1234" t="str">
            <v>M</v>
          </cell>
          <cell r="I1234">
            <v>0</v>
          </cell>
          <cell r="J1234" t="str">
            <v>Non-Represented State Employees</v>
          </cell>
          <cell r="K1234">
            <v>3248</v>
          </cell>
          <cell r="L1234">
            <v>3248</v>
          </cell>
          <cell r="M1234">
            <v>3248</v>
          </cell>
          <cell r="N1234">
            <v>3248</v>
          </cell>
          <cell r="O1234">
            <v>3062</v>
          </cell>
          <cell r="P1234">
            <v>3123</v>
          </cell>
          <cell r="Q1234">
            <v>3217</v>
          </cell>
        </row>
        <row r="1235">
          <cell r="E1235" t="str">
            <v>32MONTHLYMTEAMSTERS LOCAL UNION NUMBER 117</v>
          </cell>
          <cell r="F1235" t="str">
            <v>32</v>
          </cell>
          <cell r="G1235" t="str">
            <v>Monthly</v>
          </cell>
          <cell r="H1235" t="str">
            <v>M</v>
          </cell>
          <cell r="I1235">
            <v>0</v>
          </cell>
          <cell r="J1235" t="str">
            <v>Teamsters Local Union Number 117</v>
          </cell>
          <cell r="K1235">
            <v>3290</v>
          </cell>
          <cell r="L1235">
            <v>3290</v>
          </cell>
          <cell r="M1235">
            <v>3290</v>
          </cell>
          <cell r="N1235">
            <v>3290</v>
          </cell>
          <cell r="O1235">
            <v>3101</v>
          </cell>
          <cell r="P1235">
            <v>3163</v>
          </cell>
          <cell r="Q1235">
            <v>3259</v>
          </cell>
        </row>
        <row r="1236">
          <cell r="E1236" t="str">
            <v>32MONTHLYMWASHINGTON FEDERATION OF STATE EMPLOYEES</v>
          </cell>
          <cell r="F1236" t="str">
            <v>32</v>
          </cell>
          <cell r="G1236" t="str">
            <v>Monthly</v>
          </cell>
          <cell r="H1236" t="str">
            <v>M</v>
          </cell>
          <cell r="I1236">
            <v>0</v>
          </cell>
          <cell r="J1236" t="str">
            <v>Washington Federation of State Employees</v>
          </cell>
          <cell r="K1236">
            <v>3248</v>
          </cell>
          <cell r="L1236">
            <v>3248</v>
          </cell>
          <cell r="M1236">
            <v>3248</v>
          </cell>
          <cell r="N1236">
            <v>3248</v>
          </cell>
          <cell r="O1236">
            <v>3062</v>
          </cell>
          <cell r="P1236">
            <v>3123</v>
          </cell>
          <cell r="Q1236">
            <v>3217</v>
          </cell>
        </row>
        <row r="1237">
          <cell r="E1237" t="str">
            <v>32MONTHLYMWASHINGTON PUBLIC EMPLOYEES ASSOCIATION</v>
          </cell>
          <cell r="F1237" t="str">
            <v>32</v>
          </cell>
          <cell r="G1237" t="str">
            <v>Monthly</v>
          </cell>
          <cell r="H1237" t="str">
            <v>M</v>
          </cell>
          <cell r="I1237">
            <v>0</v>
          </cell>
          <cell r="J1237" t="str">
            <v>Washington Public Employees Association</v>
          </cell>
          <cell r="K1237">
            <v>3248</v>
          </cell>
          <cell r="L1237">
            <v>3248</v>
          </cell>
          <cell r="M1237">
            <v>3248</v>
          </cell>
          <cell r="N1237">
            <v>3248</v>
          </cell>
          <cell r="O1237">
            <v>3062</v>
          </cell>
          <cell r="P1237">
            <v>3123</v>
          </cell>
          <cell r="Q1237">
            <v>3217</v>
          </cell>
        </row>
        <row r="1238">
          <cell r="E1238" t="str">
            <v>33CMONTHLYCNON-REPRESENTED STATE EMPLOYEES</v>
          </cell>
          <cell r="F1238" t="str">
            <v>33C</v>
          </cell>
          <cell r="G1238" t="str">
            <v>Monthly</v>
          </cell>
          <cell r="H1238" t="str">
            <v>C</v>
          </cell>
          <cell r="I1238">
            <v>0</v>
          </cell>
          <cell r="J1238" t="str">
            <v>Non-Represented State Employees</v>
          </cell>
          <cell r="K1238">
            <v>2636</v>
          </cell>
          <cell r="L1238">
            <v>2636</v>
          </cell>
          <cell r="M1238">
            <v>2636</v>
          </cell>
          <cell r="N1238">
            <v>2636</v>
          </cell>
          <cell r="O1238">
            <v>2485</v>
          </cell>
          <cell r="P1238">
            <v>2535</v>
          </cell>
          <cell r="Q1238">
            <v>2612</v>
          </cell>
        </row>
        <row r="1239">
          <cell r="E1239" t="str">
            <v>33CMONTHLYDNON-REPRESENTED STATE EMPLOYEES</v>
          </cell>
          <cell r="F1239" t="str">
            <v>33C</v>
          </cell>
          <cell r="G1239" t="str">
            <v>Monthly</v>
          </cell>
          <cell r="H1239" t="str">
            <v>D</v>
          </cell>
          <cell r="I1239">
            <v>0</v>
          </cell>
          <cell r="J1239" t="str">
            <v>Non-Represented State Employees</v>
          </cell>
          <cell r="K1239">
            <v>2699</v>
          </cell>
          <cell r="L1239">
            <v>2699</v>
          </cell>
          <cell r="M1239">
            <v>2699</v>
          </cell>
          <cell r="N1239">
            <v>2699</v>
          </cell>
          <cell r="O1239">
            <v>2544</v>
          </cell>
          <cell r="P1239">
            <v>2595</v>
          </cell>
          <cell r="Q1239">
            <v>2673</v>
          </cell>
        </row>
        <row r="1240">
          <cell r="E1240" t="str">
            <v>33CMONTHLYENON-REPRESENTED STATE EMPLOYEES</v>
          </cell>
          <cell r="F1240" t="str">
            <v>33C</v>
          </cell>
          <cell r="G1240" t="str">
            <v>Monthly</v>
          </cell>
          <cell r="H1240" t="str">
            <v>E</v>
          </cell>
          <cell r="I1240">
            <v>0</v>
          </cell>
          <cell r="J1240" t="str">
            <v>Non-Represented State Employees</v>
          </cell>
          <cell r="K1240">
            <v>2760</v>
          </cell>
          <cell r="L1240">
            <v>2760</v>
          </cell>
          <cell r="M1240">
            <v>2760</v>
          </cell>
          <cell r="N1240">
            <v>2760</v>
          </cell>
          <cell r="O1240">
            <v>2602</v>
          </cell>
          <cell r="P1240">
            <v>2654</v>
          </cell>
          <cell r="Q1240">
            <v>2734</v>
          </cell>
        </row>
        <row r="1241">
          <cell r="E1241" t="str">
            <v>33CMONTHLYFNON-REPRESENTED STATE EMPLOYEES</v>
          </cell>
          <cell r="F1241" t="str">
            <v>33C</v>
          </cell>
          <cell r="G1241" t="str">
            <v>Monthly</v>
          </cell>
          <cell r="H1241" t="str">
            <v>F</v>
          </cell>
          <cell r="I1241">
            <v>0</v>
          </cell>
          <cell r="J1241" t="str">
            <v>Non-Represented State Employees</v>
          </cell>
          <cell r="K1241">
            <v>2827</v>
          </cell>
          <cell r="L1241">
            <v>2827</v>
          </cell>
          <cell r="M1241">
            <v>2827</v>
          </cell>
          <cell r="N1241">
            <v>2827</v>
          </cell>
          <cell r="O1241">
            <v>2665</v>
          </cell>
          <cell r="P1241">
            <v>2718</v>
          </cell>
          <cell r="Q1241">
            <v>2800</v>
          </cell>
        </row>
        <row r="1242">
          <cell r="E1242" t="str">
            <v>33CMONTHLYGNON-REPRESENTED STATE EMPLOYEES</v>
          </cell>
          <cell r="F1242" t="str">
            <v>33C</v>
          </cell>
          <cell r="G1242" t="str">
            <v>Monthly</v>
          </cell>
          <cell r="H1242" t="str">
            <v>G</v>
          </cell>
          <cell r="I1242">
            <v>0</v>
          </cell>
          <cell r="J1242" t="str">
            <v>Non-Represented State Employees</v>
          </cell>
          <cell r="K1242">
            <v>2889</v>
          </cell>
          <cell r="L1242">
            <v>2889</v>
          </cell>
          <cell r="M1242">
            <v>2889</v>
          </cell>
          <cell r="N1242">
            <v>2889</v>
          </cell>
          <cell r="O1242">
            <v>2724</v>
          </cell>
          <cell r="P1242">
            <v>2778</v>
          </cell>
          <cell r="Q1242">
            <v>2862</v>
          </cell>
        </row>
        <row r="1243">
          <cell r="E1243" t="str">
            <v>33CMONTHLYHNON-REPRESENTED STATE EMPLOYEES</v>
          </cell>
          <cell r="F1243" t="str">
            <v>33C</v>
          </cell>
          <cell r="G1243" t="str">
            <v>Monthly</v>
          </cell>
          <cell r="H1243" t="str">
            <v>H</v>
          </cell>
          <cell r="I1243">
            <v>0</v>
          </cell>
          <cell r="J1243" t="str">
            <v>Non-Represented State Employees</v>
          </cell>
          <cell r="K1243">
            <v>2962</v>
          </cell>
          <cell r="L1243">
            <v>2962</v>
          </cell>
          <cell r="M1243">
            <v>2962</v>
          </cell>
          <cell r="N1243">
            <v>2962</v>
          </cell>
          <cell r="O1243">
            <v>2792</v>
          </cell>
          <cell r="P1243">
            <v>2848</v>
          </cell>
          <cell r="Q1243">
            <v>2934</v>
          </cell>
        </row>
        <row r="1244">
          <cell r="E1244" t="str">
            <v>33CMONTHLYINON-REPRESENTED STATE EMPLOYEES</v>
          </cell>
          <cell r="F1244" t="str">
            <v>33C</v>
          </cell>
          <cell r="G1244" t="str">
            <v>Monthly</v>
          </cell>
          <cell r="H1244" t="str">
            <v>I</v>
          </cell>
          <cell r="I1244">
            <v>0</v>
          </cell>
          <cell r="J1244" t="str">
            <v>Non-Represented State Employees</v>
          </cell>
          <cell r="K1244">
            <v>3031</v>
          </cell>
          <cell r="L1244">
            <v>3031</v>
          </cell>
          <cell r="M1244">
            <v>3031</v>
          </cell>
          <cell r="N1244">
            <v>3031</v>
          </cell>
          <cell r="O1244">
            <v>2857</v>
          </cell>
          <cell r="P1244">
            <v>2914</v>
          </cell>
          <cell r="Q1244">
            <v>3002</v>
          </cell>
        </row>
        <row r="1245">
          <cell r="E1245" t="str">
            <v>33CMONTHLYJNON-REPRESENTED STATE EMPLOYEES</v>
          </cell>
          <cell r="F1245" t="str">
            <v>33C</v>
          </cell>
          <cell r="G1245" t="str">
            <v>Monthly</v>
          </cell>
          <cell r="H1245" t="str">
            <v>J</v>
          </cell>
          <cell r="I1245">
            <v>0</v>
          </cell>
          <cell r="J1245" t="str">
            <v>Non-Represented State Employees</v>
          </cell>
          <cell r="K1245">
            <v>3103</v>
          </cell>
          <cell r="L1245">
            <v>3103</v>
          </cell>
          <cell r="M1245">
            <v>3103</v>
          </cell>
          <cell r="N1245">
            <v>3103</v>
          </cell>
          <cell r="O1245">
            <v>2925</v>
          </cell>
          <cell r="P1245">
            <v>2984</v>
          </cell>
          <cell r="Q1245">
            <v>3074</v>
          </cell>
        </row>
        <row r="1246">
          <cell r="E1246" t="str">
            <v>33CMONTHLYKNON-REPRESENTED STATE EMPLOYEES</v>
          </cell>
          <cell r="F1246" t="str">
            <v>33C</v>
          </cell>
          <cell r="G1246" t="str">
            <v>Monthly</v>
          </cell>
          <cell r="H1246" t="str">
            <v>K</v>
          </cell>
          <cell r="I1246">
            <v>0</v>
          </cell>
          <cell r="J1246" t="str">
            <v>Non-Represented State Employees</v>
          </cell>
          <cell r="K1246">
            <v>3176</v>
          </cell>
          <cell r="L1246">
            <v>3176</v>
          </cell>
          <cell r="M1246">
            <v>3176</v>
          </cell>
          <cell r="N1246">
            <v>3176</v>
          </cell>
          <cell r="O1246">
            <v>2994</v>
          </cell>
          <cell r="P1246">
            <v>3054</v>
          </cell>
          <cell r="Q1246">
            <v>3146</v>
          </cell>
        </row>
        <row r="1247">
          <cell r="E1247" t="str">
            <v>33CMONTHLYLNON-REPRESENTED STATE EMPLOYEES</v>
          </cell>
          <cell r="F1247" t="str">
            <v>33C</v>
          </cell>
          <cell r="G1247" t="str">
            <v>Monthly</v>
          </cell>
          <cell r="H1247" t="str">
            <v>L</v>
          </cell>
          <cell r="I1247">
            <v>0</v>
          </cell>
          <cell r="J1247" t="str">
            <v>Non-Represented State Employees</v>
          </cell>
          <cell r="K1247">
            <v>3248</v>
          </cell>
          <cell r="L1247">
            <v>3248</v>
          </cell>
          <cell r="M1247">
            <v>3248</v>
          </cell>
          <cell r="N1247">
            <v>3248</v>
          </cell>
          <cell r="O1247">
            <v>3062</v>
          </cell>
          <cell r="P1247">
            <v>3123</v>
          </cell>
          <cell r="Q1247">
            <v>3217</v>
          </cell>
        </row>
        <row r="1248">
          <cell r="E1248" t="str">
            <v>33CMONTHLYMNON-REPRESENTED STATE EMPLOYEES</v>
          </cell>
          <cell r="F1248" t="str">
            <v>33C</v>
          </cell>
          <cell r="G1248" t="str">
            <v>Monthly</v>
          </cell>
          <cell r="H1248" t="str">
            <v>M</v>
          </cell>
          <cell r="I1248">
            <v>0</v>
          </cell>
          <cell r="J1248" t="str">
            <v>Non-Represented State Employees</v>
          </cell>
          <cell r="K1248">
            <v>3331</v>
          </cell>
          <cell r="L1248">
            <v>3331</v>
          </cell>
          <cell r="M1248">
            <v>3331</v>
          </cell>
          <cell r="N1248">
            <v>3331</v>
          </cell>
          <cell r="O1248">
            <v>3140</v>
          </cell>
          <cell r="P1248">
            <v>3203</v>
          </cell>
          <cell r="Q1248">
            <v>3300</v>
          </cell>
        </row>
        <row r="1249">
          <cell r="E1249" t="str">
            <v>33GMONTHLYGNON-REPRESENTED STATE EMPLOYEES</v>
          </cell>
          <cell r="F1249" t="str">
            <v>33G</v>
          </cell>
          <cell r="G1249" t="str">
            <v>Monthly</v>
          </cell>
          <cell r="H1249" t="str">
            <v>G</v>
          </cell>
          <cell r="I1249">
            <v>0</v>
          </cell>
          <cell r="J1249" t="str">
            <v>Non-Represented State Employees</v>
          </cell>
          <cell r="K1249">
            <v>2889</v>
          </cell>
          <cell r="L1249">
            <v>2889</v>
          </cell>
          <cell r="M1249">
            <v>2889</v>
          </cell>
          <cell r="N1249">
            <v>2889</v>
          </cell>
          <cell r="O1249">
            <v>2724</v>
          </cell>
          <cell r="P1249">
            <v>2778</v>
          </cell>
          <cell r="Q1249">
            <v>2862</v>
          </cell>
        </row>
        <row r="1250">
          <cell r="E1250" t="str">
            <v>33GMONTHLYGWASHINGTON FEDERATION OF STATE EMPLOYEES</v>
          </cell>
          <cell r="F1250" t="str">
            <v>33G</v>
          </cell>
          <cell r="G1250" t="str">
            <v>Monthly</v>
          </cell>
          <cell r="H1250" t="str">
            <v>G</v>
          </cell>
          <cell r="I1250">
            <v>0</v>
          </cell>
          <cell r="J1250" t="str">
            <v>Washington Federation of State Employees</v>
          </cell>
          <cell r="K1250">
            <v>2889</v>
          </cell>
          <cell r="L1250">
            <v>2889</v>
          </cell>
          <cell r="M1250">
            <v>2889</v>
          </cell>
          <cell r="N1250">
            <v>2889</v>
          </cell>
          <cell r="O1250">
            <v>2724</v>
          </cell>
          <cell r="P1250">
            <v>2778</v>
          </cell>
          <cell r="Q1250">
            <v>2862</v>
          </cell>
        </row>
        <row r="1251">
          <cell r="E1251" t="str">
            <v>33GMONTHLYGWASHINGTON PUBLIC EMPLOYEES ASSOCIATION</v>
          </cell>
          <cell r="F1251" t="str">
            <v>33G</v>
          </cell>
          <cell r="G1251" t="str">
            <v>Monthly</v>
          </cell>
          <cell r="H1251" t="str">
            <v>G</v>
          </cell>
          <cell r="I1251">
            <v>0</v>
          </cell>
          <cell r="J1251" t="str">
            <v>Washington Public Employees Association</v>
          </cell>
          <cell r="K1251">
            <v>2889</v>
          </cell>
          <cell r="L1251">
            <v>2889</v>
          </cell>
          <cell r="M1251">
            <v>2889</v>
          </cell>
          <cell r="N1251">
            <v>2889</v>
          </cell>
          <cell r="O1251">
            <v>2724</v>
          </cell>
          <cell r="P1251">
            <v>2778</v>
          </cell>
          <cell r="Q1251">
            <v>2862</v>
          </cell>
        </row>
        <row r="1252">
          <cell r="E1252" t="str">
            <v>33GMONTHLYHNON-REPRESENTED STATE EMPLOYEES</v>
          </cell>
          <cell r="F1252" t="str">
            <v>33G</v>
          </cell>
          <cell r="G1252" t="str">
            <v>Monthly</v>
          </cell>
          <cell r="H1252" t="str">
            <v>H</v>
          </cell>
          <cell r="I1252">
            <v>0</v>
          </cell>
          <cell r="J1252" t="str">
            <v>Non-Represented State Employees</v>
          </cell>
          <cell r="K1252">
            <v>2962</v>
          </cell>
          <cell r="L1252">
            <v>2962</v>
          </cell>
          <cell r="M1252">
            <v>2962</v>
          </cell>
          <cell r="N1252">
            <v>2962</v>
          </cell>
          <cell r="O1252">
            <v>2792</v>
          </cell>
          <cell r="P1252">
            <v>2848</v>
          </cell>
          <cell r="Q1252">
            <v>2934</v>
          </cell>
        </row>
        <row r="1253">
          <cell r="E1253" t="str">
            <v>33GMONTHLYHWASHINGTON FEDERATION OF STATE EMPLOYEES</v>
          </cell>
          <cell r="F1253" t="str">
            <v>33G</v>
          </cell>
          <cell r="G1253" t="str">
            <v>Monthly</v>
          </cell>
          <cell r="H1253" t="str">
            <v>H</v>
          </cell>
          <cell r="I1253">
            <v>0</v>
          </cell>
          <cell r="J1253" t="str">
            <v>Washington Federation of State Employees</v>
          </cell>
          <cell r="K1253">
            <v>2962</v>
          </cell>
          <cell r="L1253">
            <v>2962</v>
          </cell>
          <cell r="M1253">
            <v>2962</v>
          </cell>
          <cell r="N1253">
            <v>2962</v>
          </cell>
          <cell r="O1253">
            <v>2792</v>
          </cell>
          <cell r="P1253">
            <v>2848</v>
          </cell>
          <cell r="Q1253">
            <v>2934</v>
          </cell>
        </row>
        <row r="1254">
          <cell r="E1254" t="str">
            <v>33GMONTHLYHWASHINGTON PUBLIC EMPLOYEES ASSOCIATION</v>
          </cell>
          <cell r="F1254" t="str">
            <v>33G</v>
          </cell>
          <cell r="G1254" t="str">
            <v>Monthly</v>
          </cell>
          <cell r="H1254" t="str">
            <v>H</v>
          </cell>
          <cell r="I1254">
            <v>0</v>
          </cell>
          <cell r="J1254" t="str">
            <v>Washington Public Employees Association</v>
          </cell>
          <cell r="K1254">
            <v>2962</v>
          </cell>
          <cell r="L1254">
            <v>2962</v>
          </cell>
          <cell r="M1254">
            <v>2962</v>
          </cell>
          <cell r="N1254">
            <v>2962</v>
          </cell>
          <cell r="O1254">
            <v>2792</v>
          </cell>
          <cell r="P1254">
            <v>2848</v>
          </cell>
          <cell r="Q1254">
            <v>2934</v>
          </cell>
        </row>
        <row r="1255">
          <cell r="E1255" t="str">
            <v>33GMONTHLYINON-REPRESENTED STATE EMPLOYEES</v>
          </cell>
          <cell r="F1255" t="str">
            <v>33G</v>
          </cell>
          <cell r="G1255" t="str">
            <v>Monthly</v>
          </cell>
          <cell r="H1255" t="str">
            <v>I</v>
          </cell>
          <cell r="I1255">
            <v>0</v>
          </cell>
          <cell r="J1255" t="str">
            <v>Non-Represented State Employees</v>
          </cell>
          <cell r="K1255">
            <v>3031</v>
          </cell>
          <cell r="L1255">
            <v>3031</v>
          </cell>
          <cell r="M1255">
            <v>3031</v>
          </cell>
          <cell r="N1255">
            <v>3031</v>
          </cell>
          <cell r="O1255">
            <v>2857</v>
          </cell>
          <cell r="P1255">
            <v>2914</v>
          </cell>
          <cell r="Q1255">
            <v>3002</v>
          </cell>
        </row>
        <row r="1256">
          <cell r="E1256" t="str">
            <v>33GMONTHLYIWASHINGTON FEDERATION OF STATE EMPLOYEES</v>
          </cell>
          <cell r="F1256" t="str">
            <v>33G</v>
          </cell>
          <cell r="G1256" t="str">
            <v>Monthly</v>
          </cell>
          <cell r="H1256" t="str">
            <v>I</v>
          </cell>
          <cell r="I1256">
            <v>0</v>
          </cell>
          <cell r="J1256" t="str">
            <v>Washington Federation of State Employees</v>
          </cell>
          <cell r="K1256">
            <v>3031</v>
          </cell>
          <cell r="L1256">
            <v>3031</v>
          </cell>
          <cell r="M1256">
            <v>3031</v>
          </cell>
          <cell r="N1256">
            <v>3031</v>
          </cell>
          <cell r="O1256">
            <v>2857</v>
          </cell>
          <cell r="P1256">
            <v>2914</v>
          </cell>
          <cell r="Q1256">
            <v>3002</v>
          </cell>
        </row>
        <row r="1257">
          <cell r="E1257" t="str">
            <v>33GMONTHLYIWASHINGTON PUBLIC EMPLOYEES ASSOCIATION</v>
          </cell>
          <cell r="F1257" t="str">
            <v>33G</v>
          </cell>
          <cell r="G1257" t="str">
            <v>Monthly</v>
          </cell>
          <cell r="H1257" t="str">
            <v>I</v>
          </cell>
          <cell r="I1257">
            <v>0</v>
          </cell>
          <cell r="J1257" t="str">
            <v>Washington Public Employees Association</v>
          </cell>
          <cell r="K1257">
            <v>3031</v>
          </cell>
          <cell r="L1257">
            <v>3031</v>
          </cell>
          <cell r="M1257">
            <v>3031</v>
          </cell>
          <cell r="N1257">
            <v>3031</v>
          </cell>
          <cell r="O1257">
            <v>2857</v>
          </cell>
          <cell r="P1257">
            <v>2914</v>
          </cell>
          <cell r="Q1257">
            <v>3002</v>
          </cell>
        </row>
        <row r="1258">
          <cell r="E1258" t="str">
            <v>33GMONTHLYJNON-REPRESENTED STATE EMPLOYEES</v>
          </cell>
          <cell r="F1258" t="str">
            <v>33G</v>
          </cell>
          <cell r="G1258" t="str">
            <v>Monthly</v>
          </cell>
          <cell r="H1258" t="str">
            <v>J</v>
          </cell>
          <cell r="I1258">
            <v>0</v>
          </cell>
          <cell r="J1258" t="str">
            <v>Non-Represented State Employees</v>
          </cell>
          <cell r="K1258">
            <v>3103</v>
          </cell>
          <cell r="L1258">
            <v>3103</v>
          </cell>
          <cell r="M1258">
            <v>3103</v>
          </cell>
          <cell r="N1258">
            <v>3103</v>
          </cell>
          <cell r="O1258">
            <v>2925</v>
          </cell>
          <cell r="P1258">
            <v>2984</v>
          </cell>
          <cell r="Q1258">
            <v>3074</v>
          </cell>
        </row>
        <row r="1259">
          <cell r="E1259" t="str">
            <v>33GMONTHLYJWASHINGTON FEDERATION OF STATE EMPLOYEES</v>
          </cell>
          <cell r="F1259" t="str">
            <v>33G</v>
          </cell>
          <cell r="G1259" t="str">
            <v>Monthly</v>
          </cell>
          <cell r="H1259" t="str">
            <v>J</v>
          </cell>
          <cell r="I1259">
            <v>0</v>
          </cell>
          <cell r="J1259" t="str">
            <v>Washington Federation of State Employees</v>
          </cell>
          <cell r="K1259">
            <v>3103</v>
          </cell>
          <cell r="L1259">
            <v>3103</v>
          </cell>
          <cell r="M1259">
            <v>3103</v>
          </cell>
          <cell r="N1259">
            <v>3103</v>
          </cell>
          <cell r="O1259">
            <v>2925</v>
          </cell>
          <cell r="P1259">
            <v>2984</v>
          </cell>
          <cell r="Q1259">
            <v>3074</v>
          </cell>
        </row>
        <row r="1260">
          <cell r="E1260" t="str">
            <v>33GMONTHLYJWASHINGTON PUBLIC EMPLOYEES ASSOCIATION</v>
          </cell>
          <cell r="F1260" t="str">
            <v>33G</v>
          </cell>
          <cell r="G1260" t="str">
            <v>Monthly</v>
          </cell>
          <cell r="H1260" t="str">
            <v>J</v>
          </cell>
          <cell r="I1260">
            <v>0</v>
          </cell>
          <cell r="J1260" t="str">
            <v>Washington Public Employees Association</v>
          </cell>
          <cell r="K1260">
            <v>3103</v>
          </cell>
          <cell r="L1260">
            <v>3103</v>
          </cell>
          <cell r="M1260">
            <v>3103</v>
          </cell>
          <cell r="N1260">
            <v>3103</v>
          </cell>
          <cell r="O1260">
            <v>2925</v>
          </cell>
          <cell r="P1260">
            <v>2984</v>
          </cell>
          <cell r="Q1260">
            <v>3074</v>
          </cell>
        </row>
        <row r="1261">
          <cell r="E1261" t="str">
            <v>33GMONTHLYKNON-REPRESENTED STATE EMPLOYEES</v>
          </cell>
          <cell r="F1261" t="str">
            <v>33G</v>
          </cell>
          <cell r="G1261" t="str">
            <v>Monthly</v>
          </cell>
          <cell r="H1261" t="str">
            <v>K</v>
          </cell>
          <cell r="I1261">
            <v>0</v>
          </cell>
          <cell r="J1261" t="str">
            <v>Non-Represented State Employees</v>
          </cell>
          <cell r="K1261">
            <v>3176</v>
          </cell>
          <cell r="L1261">
            <v>3176</v>
          </cell>
          <cell r="M1261">
            <v>3176</v>
          </cell>
          <cell r="N1261">
            <v>3176</v>
          </cell>
          <cell r="O1261">
            <v>2994</v>
          </cell>
          <cell r="P1261">
            <v>3054</v>
          </cell>
          <cell r="Q1261">
            <v>3146</v>
          </cell>
        </row>
        <row r="1262">
          <cell r="E1262" t="str">
            <v>33GMONTHLYKWASHINGTON FEDERATION OF STATE EMPLOYEES</v>
          </cell>
          <cell r="F1262" t="str">
            <v>33G</v>
          </cell>
          <cell r="G1262" t="str">
            <v>Monthly</v>
          </cell>
          <cell r="H1262" t="str">
            <v>K</v>
          </cell>
          <cell r="I1262">
            <v>0</v>
          </cell>
          <cell r="J1262" t="str">
            <v>Washington Federation of State Employees</v>
          </cell>
          <cell r="K1262">
            <v>3176</v>
          </cell>
          <cell r="L1262">
            <v>3176</v>
          </cell>
          <cell r="M1262">
            <v>3176</v>
          </cell>
          <cell r="N1262">
            <v>3176</v>
          </cell>
          <cell r="O1262">
            <v>2994</v>
          </cell>
          <cell r="P1262">
            <v>3054</v>
          </cell>
          <cell r="Q1262">
            <v>3146</v>
          </cell>
        </row>
        <row r="1263">
          <cell r="E1263" t="str">
            <v>33GMONTHLYKWASHINGTON PUBLIC EMPLOYEES ASSOCIATION</v>
          </cell>
          <cell r="F1263" t="str">
            <v>33G</v>
          </cell>
          <cell r="G1263" t="str">
            <v>Monthly</v>
          </cell>
          <cell r="H1263" t="str">
            <v>K</v>
          </cell>
          <cell r="I1263">
            <v>0</v>
          </cell>
          <cell r="J1263" t="str">
            <v>Washington Public Employees Association</v>
          </cell>
          <cell r="K1263">
            <v>3176</v>
          </cell>
          <cell r="L1263">
            <v>3176</v>
          </cell>
          <cell r="M1263">
            <v>3176</v>
          </cell>
          <cell r="N1263">
            <v>3176</v>
          </cell>
          <cell r="O1263">
            <v>2994</v>
          </cell>
          <cell r="P1263">
            <v>3054</v>
          </cell>
          <cell r="Q1263">
            <v>3146</v>
          </cell>
        </row>
        <row r="1264">
          <cell r="E1264" t="str">
            <v>33GMONTHLYLNON-REPRESENTED STATE EMPLOYEES</v>
          </cell>
          <cell r="F1264" t="str">
            <v>33G</v>
          </cell>
          <cell r="G1264" t="str">
            <v>Monthly</v>
          </cell>
          <cell r="H1264" t="str">
            <v>L</v>
          </cell>
          <cell r="I1264">
            <v>0</v>
          </cell>
          <cell r="J1264" t="str">
            <v>Non-Represented State Employees</v>
          </cell>
          <cell r="K1264">
            <v>3248</v>
          </cell>
          <cell r="L1264">
            <v>3248</v>
          </cell>
          <cell r="M1264">
            <v>3248</v>
          </cell>
          <cell r="N1264">
            <v>3248</v>
          </cell>
          <cell r="O1264">
            <v>3062</v>
          </cell>
          <cell r="P1264">
            <v>3123</v>
          </cell>
          <cell r="Q1264">
            <v>3217</v>
          </cell>
        </row>
        <row r="1265">
          <cell r="E1265" t="str">
            <v>33GMONTHLYLWASHINGTON FEDERATION OF STATE EMPLOYEES</v>
          </cell>
          <cell r="F1265" t="str">
            <v>33G</v>
          </cell>
          <cell r="G1265" t="str">
            <v>Monthly</v>
          </cell>
          <cell r="H1265" t="str">
            <v>L</v>
          </cell>
          <cell r="I1265">
            <v>0</v>
          </cell>
          <cell r="J1265" t="str">
            <v>Washington Federation of State Employees</v>
          </cell>
          <cell r="K1265">
            <v>3248</v>
          </cell>
          <cell r="L1265">
            <v>3248</v>
          </cell>
          <cell r="M1265">
            <v>3248</v>
          </cell>
          <cell r="N1265">
            <v>3248</v>
          </cell>
          <cell r="O1265">
            <v>3062</v>
          </cell>
          <cell r="P1265">
            <v>3123</v>
          </cell>
          <cell r="Q1265">
            <v>3217</v>
          </cell>
        </row>
        <row r="1266">
          <cell r="E1266" t="str">
            <v>33GMONTHLYLWASHINGTON PUBLIC EMPLOYEES ASSOCIATION</v>
          </cell>
          <cell r="F1266" t="str">
            <v>33G</v>
          </cell>
          <cell r="G1266" t="str">
            <v>Monthly</v>
          </cell>
          <cell r="H1266" t="str">
            <v>L</v>
          </cell>
          <cell r="I1266">
            <v>0</v>
          </cell>
          <cell r="J1266" t="str">
            <v>Washington Public Employees Association</v>
          </cell>
          <cell r="K1266">
            <v>3248</v>
          </cell>
          <cell r="L1266">
            <v>3248</v>
          </cell>
          <cell r="M1266">
            <v>3248</v>
          </cell>
          <cell r="N1266">
            <v>3248</v>
          </cell>
          <cell r="O1266">
            <v>3062</v>
          </cell>
          <cell r="P1266">
            <v>3123</v>
          </cell>
          <cell r="Q1266">
            <v>3217</v>
          </cell>
        </row>
        <row r="1267">
          <cell r="E1267" t="str">
            <v>33GMONTHLYMNON-REPRESENTED STATE EMPLOYEES</v>
          </cell>
          <cell r="F1267" t="str">
            <v>33G</v>
          </cell>
          <cell r="G1267" t="str">
            <v>Monthly</v>
          </cell>
          <cell r="H1267" t="str">
            <v>M</v>
          </cell>
          <cell r="I1267">
            <v>0</v>
          </cell>
          <cell r="J1267" t="str">
            <v>Non-Represented State Employees</v>
          </cell>
          <cell r="K1267">
            <v>3331</v>
          </cell>
          <cell r="L1267">
            <v>3331</v>
          </cell>
          <cell r="M1267">
            <v>3331</v>
          </cell>
          <cell r="N1267">
            <v>3331</v>
          </cell>
          <cell r="O1267">
            <v>3140</v>
          </cell>
          <cell r="P1267">
            <v>3203</v>
          </cell>
          <cell r="Q1267">
            <v>3300</v>
          </cell>
        </row>
        <row r="1268">
          <cell r="E1268" t="str">
            <v>33GMONTHLYMWASHINGTON FEDERATION OF STATE EMPLOYEES</v>
          </cell>
          <cell r="F1268" t="str">
            <v>33G</v>
          </cell>
          <cell r="G1268" t="str">
            <v>Monthly</v>
          </cell>
          <cell r="H1268" t="str">
            <v>M</v>
          </cell>
          <cell r="I1268">
            <v>0</v>
          </cell>
          <cell r="J1268" t="str">
            <v>Washington Federation of State Employees</v>
          </cell>
          <cell r="K1268">
            <v>3331</v>
          </cell>
          <cell r="L1268">
            <v>3331</v>
          </cell>
          <cell r="M1268">
            <v>3331</v>
          </cell>
          <cell r="N1268">
            <v>3331</v>
          </cell>
          <cell r="O1268">
            <v>3140</v>
          </cell>
          <cell r="P1268">
            <v>3203</v>
          </cell>
          <cell r="Q1268">
            <v>3300</v>
          </cell>
        </row>
        <row r="1269">
          <cell r="E1269" t="str">
            <v>33GMONTHLYMWASHINGTON PUBLIC EMPLOYEES ASSOCIATION</v>
          </cell>
          <cell r="F1269" t="str">
            <v>33G</v>
          </cell>
          <cell r="G1269" t="str">
            <v>Monthly</v>
          </cell>
          <cell r="H1269" t="str">
            <v>M</v>
          </cell>
          <cell r="I1269">
            <v>0</v>
          </cell>
          <cell r="J1269" t="str">
            <v>Washington Public Employees Association</v>
          </cell>
          <cell r="K1269">
            <v>3331</v>
          </cell>
          <cell r="L1269">
            <v>3331</v>
          </cell>
          <cell r="M1269">
            <v>3331</v>
          </cell>
          <cell r="N1269">
            <v>3331</v>
          </cell>
          <cell r="O1269">
            <v>3140</v>
          </cell>
          <cell r="P1269">
            <v>3203</v>
          </cell>
          <cell r="Q1269">
            <v>3300</v>
          </cell>
        </row>
        <row r="1270">
          <cell r="E1270" t="str">
            <v>33MONTHLYACOALITION</v>
          </cell>
          <cell r="F1270" t="str">
            <v>33</v>
          </cell>
          <cell r="G1270" t="str">
            <v>Monthly</v>
          </cell>
          <cell r="H1270" t="str">
            <v>A</v>
          </cell>
          <cell r="I1270">
            <v>0</v>
          </cell>
          <cell r="J1270" t="str">
            <v>Coalition</v>
          </cell>
          <cell r="K1270">
            <v>2521</v>
          </cell>
          <cell r="L1270">
            <v>2521</v>
          </cell>
          <cell r="M1270">
            <v>2521</v>
          </cell>
          <cell r="N1270">
            <v>2521</v>
          </cell>
          <cell r="O1270">
            <v>2376</v>
          </cell>
          <cell r="P1270">
            <v>2424</v>
          </cell>
          <cell r="Q1270">
            <v>2497</v>
          </cell>
        </row>
        <row r="1271">
          <cell r="E1271" t="str">
            <v>33MONTHLYANON-REPRESENTED STATE EMPLOYEES</v>
          </cell>
          <cell r="F1271" t="str">
            <v>33</v>
          </cell>
          <cell r="G1271" t="str">
            <v>Monthly</v>
          </cell>
          <cell r="H1271" t="str">
            <v>A</v>
          </cell>
          <cell r="I1271">
            <v>0</v>
          </cell>
          <cell r="J1271" t="str">
            <v>Non-Represented State Employees</v>
          </cell>
          <cell r="K1271">
            <v>2521</v>
          </cell>
          <cell r="L1271">
            <v>2521</v>
          </cell>
          <cell r="M1271">
            <v>2521</v>
          </cell>
          <cell r="N1271">
            <v>2521</v>
          </cell>
          <cell r="O1271">
            <v>2376</v>
          </cell>
          <cell r="P1271">
            <v>2424</v>
          </cell>
          <cell r="Q1271">
            <v>2497</v>
          </cell>
        </row>
        <row r="1272">
          <cell r="E1272" t="str">
            <v>33MONTHLYATEAMSTERS LOCAL UNION NUMBER 117</v>
          </cell>
          <cell r="F1272" t="str">
            <v>33</v>
          </cell>
          <cell r="G1272" t="str">
            <v>Monthly</v>
          </cell>
          <cell r="H1272" t="str">
            <v>A</v>
          </cell>
          <cell r="I1272">
            <v>0</v>
          </cell>
          <cell r="J1272" t="str">
            <v>Teamsters Local Union Number 117</v>
          </cell>
          <cell r="K1272">
            <v>2553</v>
          </cell>
          <cell r="L1272">
            <v>2553</v>
          </cell>
          <cell r="M1272">
            <v>2553</v>
          </cell>
          <cell r="N1272">
            <v>2553</v>
          </cell>
          <cell r="O1272">
            <v>2407</v>
          </cell>
          <cell r="P1272">
            <v>2455</v>
          </cell>
          <cell r="Q1272">
            <v>2529</v>
          </cell>
        </row>
        <row r="1273">
          <cell r="E1273" t="str">
            <v>33MONTHLYAWASHINGTON FEDERATION OF STATE EMPLOYEES</v>
          </cell>
          <cell r="F1273" t="str">
            <v>33</v>
          </cell>
          <cell r="G1273" t="str">
            <v>Monthly</v>
          </cell>
          <cell r="H1273" t="str">
            <v>A</v>
          </cell>
          <cell r="I1273">
            <v>0</v>
          </cell>
          <cell r="J1273" t="str">
            <v>Washington Federation of State Employees</v>
          </cell>
          <cell r="K1273">
            <v>2521</v>
          </cell>
          <cell r="L1273">
            <v>2521</v>
          </cell>
          <cell r="M1273">
            <v>2521</v>
          </cell>
          <cell r="N1273">
            <v>2521</v>
          </cell>
          <cell r="O1273">
            <v>2376</v>
          </cell>
          <cell r="P1273">
            <v>2424</v>
          </cell>
          <cell r="Q1273">
            <v>2497</v>
          </cell>
        </row>
        <row r="1274">
          <cell r="E1274" t="str">
            <v>33MONTHLYAWASHINGTON PUBLIC EMPLOYEES ASSOCIATION</v>
          </cell>
          <cell r="F1274" t="str">
            <v>33</v>
          </cell>
          <cell r="G1274" t="str">
            <v>Monthly</v>
          </cell>
          <cell r="H1274" t="str">
            <v>A</v>
          </cell>
          <cell r="I1274">
            <v>0</v>
          </cell>
          <cell r="J1274" t="str">
            <v>Washington Public Employees Association</v>
          </cell>
          <cell r="K1274">
            <v>2521</v>
          </cell>
          <cell r="L1274">
            <v>2521</v>
          </cell>
          <cell r="M1274">
            <v>2521</v>
          </cell>
          <cell r="N1274">
            <v>2521</v>
          </cell>
          <cell r="O1274">
            <v>2376</v>
          </cell>
          <cell r="P1274">
            <v>2424</v>
          </cell>
          <cell r="Q1274">
            <v>2497</v>
          </cell>
        </row>
        <row r="1275">
          <cell r="E1275" t="str">
            <v>33MONTHLYBCOALITION</v>
          </cell>
          <cell r="F1275" t="str">
            <v>33</v>
          </cell>
          <cell r="G1275" t="str">
            <v>Monthly</v>
          </cell>
          <cell r="H1275" t="str">
            <v>B</v>
          </cell>
          <cell r="I1275">
            <v>0</v>
          </cell>
          <cell r="J1275" t="str">
            <v>Coalition</v>
          </cell>
          <cell r="K1275">
            <v>2578</v>
          </cell>
          <cell r="L1275">
            <v>2578</v>
          </cell>
          <cell r="M1275">
            <v>2578</v>
          </cell>
          <cell r="N1275">
            <v>2578</v>
          </cell>
          <cell r="O1275">
            <v>2430</v>
          </cell>
          <cell r="P1275">
            <v>2479</v>
          </cell>
          <cell r="Q1275">
            <v>2554</v>
          </cell>
        </row>
        <row r="1276">
          <cell r="E1276" t="str">
            <v>33MONTHLYBNON-REPRESENTED STATE EMPLOYEES</v>
          </cell>
          <cell r="F1276" t="str">
            <v>33</v>
          </cell>
          <cell r="G1276" t="str">
            <v>Monthly</v>
          </cell>
          <cell r="H1276" t="str">
            <v>B</v>
          </cell>
          <cell r="I1276">
            <v>0</v>
          </cell>
          <cell r="J1276" t="str">
            <v>Non-Represented State Employees</v>
          </cell>
          <cell r="K1276">
            <v>2578</v>
          </cell>
          <cell r="L1276">
            <v>2578</v>
          </cell>
          <cell r="M1276">
            <v>2578</v>
          </cell>
          <cell r="N1276">
            <v>2578</v>
          </cell>
          <cell r="O1276">
            <v>2430</v>
          </cell>
          <cell r="P1276">
            <v>2479</v>
          </cell>
          <cell r="Q1276">
            <v>2554</v>
          </cell>
        </row>
        <row r="1277">
          <cell r="E1277" t="str">
            <v>33MONTHLYBTEAMSTERS LOCAL UNION NUMBER 117</v>
          </cell>
          <cell r="F1277" t="str">
            <v>33</v>
          </cell>
          <cell r="G1277" t="str">
            <v>Monthly</v>
          </cell>
          <cell r="H1277" t="str">
            <v>B</v>
          </cell>
          <cell r="I1277">
            <v>0</v>
          </cell>
          <cell r="J1277" t="str">
            <v>Teamsters Local Union Number 117</v>
          </cell>
          <cell r="K1277">
            <v>2610</v>
          </cell>
          <cell r="L1277">
            <v>2610</v>
          </cell>
          <cell r="M1277">
            <v>2610</v>
          </cell>
          <cell r="N1277">
            <v>2610</v>
          </cell>
          <cell r="O1277">
            <v>2461</v>
          </cell>
          <cell r="P1277">
            <v>2510</v>
          </cell>
          <cell r="Q1277">
            <v>2586</v>
          </cell>
        </row>
        <row r="1278">
          <cell r="E1278" t="str">
            <v>33MONTHLYBWASHINGTON FEDERATION OF STATE EMPLOYEES</v>
          </cell>
          <cell r="F1278" t="str">
            <v>33</v>
          </cell>
          <cell r="G1278" t="str">
            <v>Monthly</v>
          </cell>
          <cell r="H1278" t="str">
            <v>B</v>
          </cell>
          <cell r="I1278">
            <v>0</v>
          </cell>
          <cell r="J1278" t="str">
            <v>Washington Federation of State Employees</v>
          </cell>
          <cell r="K1278">
            <v>2578</v>
          </cell>
          <cell r="L1278">
            <v>2578</v>
          </cell>
          <cell r="M1278">
            <v>2578</v>
          </cell>
          <cell r="N1278">
            <v>2578</v>
          </cell>
          <cell r="O1278">
            <v>2430</v>
          </cell>
          <cell r="P1278">
            <v>2479</v>
          </cell>
          <cell r="Q1278">
            <v>2554</v>
          </cell>
        </row>
        <row r="1279">
          <cell r="E1279" t="str">
            <v>33MONTHLYBWASHINGTON PUBLIC EMPLOYEES ASSOCIATION</v>
          </cell>
          <cell r="F1279" t="str">
            <v>33</v>
          </cell>
          <cell r="G1279" t="str">
            <v>Monthly</v>
          </cell>
          <cell r="H1279" t="str">
            <v>B</v>
          </cell>
          <cell r="I1279">
            <v>0</v>
          </cell>
          <cell r="J1279" t="str">
            <v>Washington Public Employees Association</v>
          </cell>
          <cell r="K1279">
            <v>2578</v>
          </cell>
          <cell r="L1279">
            <v>2578</v>
          </cell>
          <cell r="M1279">
            <v>2578</v>
          </cell>
          <cell r="N1279">
            <v>2578</v>
          </cell>
          <cell r="O1279">
            <v>2430</v>
          </cell>
          <cell r="P1279">
            <v>2479</v>
          </cell>
          <cell r="Q1279">
            <v>2554</v>
          </cell>
        </row>
        <row r="1280">
          <cell r="E1280" t="str">
            <v>33MONTHLYCCOALITION</v>
          </cell>
          <cell r="F1280" t="str">
            <v>33</v>
          </cell>
          <cell r="G1280" t="str">
            <v>Monthly</v>
          </cell>
          <cell r="H1280" t="str">
            <v>C</v>
          </cell>
          <cell r="I1280">
            <v>0</v>
          </cell>
          <cell r="J1280" t="str">
            <v>Coalition</v>
          </cell>
          <cell r="K1280">
            <v>2636</v>
          </cell>
          <cell r="L1280">
            <v>2636</v>
          </cell>
          <cell r="M1280">
            <v>2636</v>
          </cell>
          <cell r="N1280">
            <v>2636</v>
          </cell>
          <cell r="O1280">
            <v>2485</v>
          </cell>
          <cell r="P1280">
            <v>2535</v>
          </cell>
          <cell r="Q1280">
            <v>2612</v>
          </cell>
        </row>
        <row r="1281">
          <cell r="E1281" t="str">
            <v>33MONTHLYCNON-REPRESENTED STATE EMPLOYEES</v>
          </cell>
          <cell r="F1281" t="str">
            <v>33</v>
          </cell>
          <cell r="G1281" t="str">
            <v>Monthly</v>
          </cell>
          <cell r="H1281" t="str">
            <v>C</v>
          </cell>
          <cell r="I1281">
            <v>0</v>
          </cell>
          <cell r="J1281" t="str">
            <v>Non-Represented State Employees</v>
          </cell>
          <cell r="K1281">
            <v>2636</v>
          </cell>
          <cell r="L1281">
            <v>2636</v>
          </cell>
          <cell r="M1281">
            <v>2636</v>
          </cell>
          <cell r="N1281">
            <v>2636</v>
          </cell>
          <cell r="O1281">
            <v>2485</v>
          </cell>
          <cell r="P1281">
            <v>2535</v>
          </cell>
          <cell r="Q1281">
            <v>2612</v>
          </cell>
        </row>
        <row r="1282">
          <cell r="E1282" t="str">
            <v>33MONTHLYCTEAMSTERS LOCAL UNION NUMBER 117</v>
          </cell>
          <cell r="F1282" t="str">
            <v>33</v>
          </cell>
          <cell r="G1282" t="str">
            <v>Monthly</v>
          </cell>
          <cell r="H1282" t="str">
            <v>C</v>
          </cell>
          <cell r="I1282">
            <v>0</v>
          </cell>
          <cell r="J1282" t="str">
            <v>Teamsters Local Union Number 117</v>
          </cell>
          <cell r="K1282">
            <v>2671</v>
          </cell>
          <cell r="L1282">
            <v>2671</v>
          </cell>
          <cell r="M1282">
            <v>2671</v>
          </cell>
          <cell r="N1282">
            <v>2671</v>
          </cell>
          <cell r="O1282">
            <v>2518</v>
          </cell>
          <cell r="P1282">
            <v>2568</v>
          </cell>
          <cell r="Q1282">
            <v>2646</v>
          </cell>
        </row>
        <row r="1283">
          <cell r="E1283" t="str">
            <v>33MONTHLYCWASHINGTON FEDERATION OF STATE EMPLOYEES</v>
          </cell>
          <cell r="F1283" t="str">
            <v>33</v>
          </cell>
          <cell r="G1283" t="str">
            <v>Monthly</v>
          </cell>
          <cell r="H1283" t="str">
            <v>C</v>
          </cell>
          <cell r="I1283">
            <v>0</v>
          </cell>
          <cell r="J1283" t="str">
            <v>Washington Federation of State Employees</v>
          </cell>
          <cell r="K1283">
            <v>2636</v>
          </cell>
          <cell r="L1283">
            <v>2636</v>
          </cell>
          <cell r="M1283">
            <v>2636</v>
          </cell>
          <cell r="N1283">
            <v>2636</v>
          </cell>
          <cell r="O1283">
            <v>2485</v>
          </cell>
          <cell r="P1283">
            <v>2535</v>
          </cell>
          <cell r="Q1283">
            <v>2612</v>
          </cell>
        </row>
        <row r="1284">
          <cell r="E1284" t="str">
            <v>33MONTHLYCWASHINGTON PUBLIC EMPLOYEES ASSOCIATION</v>
          </cell>
          <cell r="F1284" t="str">
            <v>33</v>
          </cell>
          <cell r="G1284" t="str">
            <v>Monthly</v>
          </cell>
          <cell r="H1284" t="str">
            <v>C</v>
          </cell>
          <cell r="I1284">
            <v>0</v>
          </cell>
          <cell r="J1284" t="str">
            <v>Washington Public Employees Association</v>
          </cell>
          <cell r="K1284">
            <v>2636</v>
          </cell>
          <cell r="L1284">
            <v>2636</v>
          </cell>
          <cell r="M1284">
            <v>2636</v>
          </cell>
          <cell r="N1284">
            <v>2636</v>
          </cell>
          <cell r="O1284">
            <v>2485</v>
          </cell>
          <cell r="P1284">
            <v>2535</v>
          </cell>
          <cell r="Q1284">
            <v>2612</v>
          </cell>
        </row>
        <row r="1285">
          <cell r="E1285" t="str">
            <v>33MONTHLYDCOALITION</v>
          </cell>
          <cell r="F1285" t="str">
            <v>33</v>
          </cell>
          <cell r="G1285" t="str">
            <v>Monthly</v>
          </cell>
          <cell r="H1285" t="str">
            <v>D</v>
          </cell>
          <cell r="I1285">
            <v>0</v>
          </cell>
          <cell r="J1285" t="str">
            <v>Coalition</v>
          </cell>
          <cell r="K1285">
            <v>2699</v>
          </cell>
          <cell r="L1285">
            <v>2699</v>
          </cell>
          <cell r="M1285">
            <v>2699</v>
          </cell>
          <cell r="N1285">
            <v>2699</v>
          </cell>
          <cell r="O1285">
            <v>2544</v>
          </cell>
          <cell r="P1285">
            <v>2595</v>
          </cell>
          <cell r="Q1285">
            <v>2673</v>
          </cell>
        </row>
        <row r="1286">
          <cell r="E1286" t="str">
            <v>33MONTHLYDNON-REPRESENTED STATE EMPLOYEES</v>
          </cell>
          <cell r="F1286" t="str">
            <v>33</v>
          </cell>
          <cell r="G1286" t="str">
            <v>Monthly</v>
          </cell>
          <cell r="H1286" t="str">
            <v>D</v>
          </cell>
          <cell r="I1286">
            <v>0</v>
          </cell>
          <cell r="J1286" t="str">
            <v>Non-Represented State Employees</v>
          </cell>
          <cell r="K1286">
            <v>2699</v>
          </cell>
          <cell r="L1286">
            <v>2699</v>
          </cell>
          <cell r="M1286">
            <v>2699</v>
          </cell>
          <cell r="N1286">
            <v>2699</v>
          </cell>
          <cell r="O1286">
            <v>2544</v>
          </cell>
          <cell r="P1286">
            <v>2595</v>
          </cell>
          <cell r="Q1286">
            <v>2673</v>
          </cell>
        </row>
        <row r="1287">
          <cell r="E1287" t="str">
            <v>33MONTHLYDTEAMSTERS LOCAL UNION NUMBER 117</v>
          </cell>
          <cell r="F1287" t="str">
            <v>33</v>
          </cell>
          <cell r="G1287" t="str">
            <v>Monthly</v>
          </cell>
          <cell r="H1287" t="str">
            <v>D</v>
          </cell>
          <cell r="I1287">
            <v>0</v>
          </cell>
          <cell r="J1287" t="str">
            <v>Teamsters Local Union Number 117</v>
          </cell>
          <cell r="K1287">
            <v>2734</v>
          </cell>
          <cell r="L1287">
            <v>2734</v>
          </cell>
          <cell r="M1287">
            <v>2734</v>
          </cell>
          <cell r="N1287">
            <v>2734</v>
          </cell>
          <cell r="O1287">
            <v>2577</v>
          </cell>
          <cell r="P1287">
            <v>2629</v>
          </cell>
          <cell r="Q1287">
            <v>2708</v>
          </cell>
        </row>
        <row r="1288">
          <cell r="E1288" t="str">
            <v>33MONTHLYDWASHINGTON FEDERATION OF STATE EMPLOYEES</v>
          </cell>
          <cell r="F1288" t="str">
            <v>33</v>
          </cell>
          <cell r="G1288" t="str">
            <v>Monthly</v>
          </cell>
          <cell r="H1288" t="str">
            <v>D</v>
          </cell>
          <cell r="I1288">
            <v>0</v>
          </cell>
          <cell r="J1288" t="str">
            <v>Washington Federation of State Employees</v>
          </cell>
          <cell r="K1288">
            <v>2699</v>
          </cell>
          <cell r="L1288">
            <v>2699</v>
          </cell>
          <cell r="M1288">
            <v>2699</v>
          </cell>
          <cell r="N1288">
            <v>2699</v>
          </cell>
          <cell r="O1288">
            <v>2544</v>
          </cell>
          <cell r="P1288">
            <v>2595</v>
          </cell>
          <cell r="Q1288">
            <v>2673</v>
          </cell>
        </row>
        <row r="1289">
          <cell r="E1289" t="str">
            <v>33MONTHLYDWASHINGTON PUBLIC EMPLOYEES ASSOCIATION</v>
          </cell>
          <cell r="F1289" t="str">
            <v>33</v>
          </cell>
          <cell r="G1289" t="str">
            <v>Monthly</v>
          </cell>
          <cell r="H1289" t="str">
            <v>D</v>
          </cell>
          <cell r="I1289">
            <v>0</v>
          </cell>
          <cell r="J1289" t="str">
            <v>Washington Public Employees Association</v>
          </cell>
          <cell r="K1289">
            <v>2699</v>
          </cell>
          <cell r="L1289">
            <v>2699</v>
          </cell>
          <cell r="M1289">
            <v>2699</v>
          </cell>
          <cell r="N1289">
            <v>2699</v>
          </cell>
          <cell r="O1289">
            <v>2544</v>
          </cell>
          <cell r="P1289">
            <v>2595</v>
          </cell>
          <cell r="Q1289">
            <v>2673</v>
          </cell>
        </row>
        <row r="1290">
          <cell r="E1290" t="str">
            <v>33MONTHLYECOALITION</v>
          </cell>
          <cell r="F1290" t="str">
            <v>33</v>
          </cell>
          <cell r="G1290" t="str">
            <v>Monthly</v>
          </cell>
          <cell r="H1290" t="str">
            <v>E</v>
          </cell>
          <cell r="I1290">
            <v>0</v>
          </cell>
          <cell r="J1290" t="str">
            <v>Coalition</v>
          </cell>
          <cell r="K1290">
            <v>2760</v>
          </cell>
          <cell r="L1290">
            <v>2760</v>
          </cell>
          <cell r="M1290">
            <v>2760</v>
          </cell>
          <cell r="N1290">
            <v>2760</v>
          </cell>
          <cell r="O1290">
            <v>2602</v>
          </cell>
          <cell r="P1290">
            <v>2654</v>
          </cell>
          <cell r="Q1290">
            <v>2734</v>
          </cell>
        </row>
        <row r="1291">
          <cell r="E1291" t="str">
            <v>33MONTHLYENON-REPRESENTED STATE EMPLOYEES</v>
          </cell>
          <cell r="F1291" t="str">
            <v>33</v>
          </cell>
          <cell r="G1291" t="str">
            <v>Monthly</v>
          </cell>
          <cell r="H1291" t="str">
            <v>E</v>
          </cell>
          <cell r="I1291">
            <v>0</v>
          </cell>
          <cell r="J1291" t="str">
            <v>Non-Represented State Employees</v>
          </cell>
          <cell r="K1291">
            <v>2760</v>
          </cell>
          <cell r="L1291">
            <v>2760</v>
          </cell>
          <cell r="M1291">
            <v>2760</v>
          </cell>
          <cell r="N1291">
            <v>2760</v>
          </cell>
          <cell r="O1291">
            <v>2602</v>
          </cell>
          <cell r="P1291">
            <v>2654</v>
          </cell>
          <cell r="Q1291">
            <v>2734</v>
          </cell>
        </row>
        <row r="1292">
          <cell r="E1292" t="str">
            <v>33MONTHLYETEAMSTERS LOCAL UNION NUMBER 117</v>
          </cell>
          <cell r="F1292" t="str">
            <v>33</v>
          </cell>
          <cell r="G1292" t="str">
            <v>Monthly</v>
          </cell>
          <cell r="H1292" t="str">
            <v>E</v>
          </cell>
          <cell r="I1292">
            <v>0</v>
          </cell>
          <cell r="J1292" t="str">
            <v>Teamsters Local Union Number 117</v>
          </cell>
          <cell r="K1292">
            <v>2796</v>
          </cell>
          <cell r="L1292">
            <v>2796</v>
          </cell>
          <cell r="M1292">
            <v>2796</v>
          </cell>
          <cell r="N1292">
            <v>2796</v>
          </cell>
          <cell r="O1292">
            <v>2635</v>
          </cell>
          <cell r="P1292">
            <v>2688</v>
          </cell>
          <cell r="Q1292">
            <v>2769</v>
          </cell>
        </row>
        <row r="1293">
          <cell r="E1293" t="str">
            <v>33MONTHLYEWASHINGTON FEDERATION OF STATE EMPLOYEES</v>
          </cell>
          <cell r="F1293" t="str">
            <v>33</v>
          </cell>
          <cell r="G1293" t="str">
            <v>Monthly</v>
          </cell>
          <cell r="H1293" t="str">
            <v>E</v>
          </cell>
          <cell r="I1293">
            <v>0</v>
          </cell>
          <cell r="J1293" t="str">
            <v>Washington Federation of State Employees</v>
          </cell>
          <cell r="K1293">
            <v>2760</v>
          </cell>
          <cell r="L1293">
            <v>2760</v>
          </cell>
          <cell r="M1293">
            <v>2760</v>
          </cell>
          <cell r="N1293">
            <v>2760</v>
          </cell>
          <cell r="O1293">
            <v>2602</v>
          </cell>
          <cell r="P1293">
            <v>2654</v>
          </cell>
          <cell r="Q1293">
            <v>2734</v>
          </cell>
        </row>
        <row r="1294">
          <cell r="E1294" t="str">
            <v>33MONTHLYEWASHINGTON PUBLIC EMPLOYEES ASSOCIATION</v>
          </cell>
          <cell r="F1294" t="str">
            <v>33</v>
          </cell>
          <cell r="G1294" t="str">
            <v>Monthly</v>
          </cell>
          <cell r="H1294" t="str">
            <v>E</v>
          </cell>
          <cell r="I1294">
            <v>0</v>
          </cell>
          <cell r="J1294" t="str">
            <v>Washington Public Employees Association</v>
          </cell>
          <cell r="K1294">
            <v>2760</v>
          </cell>
          <cell r="L1294">
            <v>2760</v>
          </cell>
          <cell r="M1294">
            <v>2760</v>
          </cell>
          <cell r="N1294">
            <v>2760</v>
          </cell>
          <cell r="O1294">
            <v>2602</v>
          </cell>
          <cell r="P1294">
            <v>2654</v>
          </cell>
          <cell r="Q1294">
            <v>2734</v>
          </cell>
        </row>
        <row r="1295">
          <cell r="E1295" t="str">
            <v>33MONTHLYFCOALITION</v>
          </cell>
          <cell r="F1295" t="str">
            <v>33</v>
          </cell>
          <cell r="G1295" t="str">
            <v>Monthly</v>
          </cell>
          <cell r="H1295" t="str">
            <v>F</v>
          </cell>
          <cell r="I1295">
            <v>0</v>
          </cell>
          <cell r="J1295" t="str">
            <v>Coalition</v>
          </cell>
          <cell r="K1295">
            <v>2827</v>
          </cell>
          <cell r="L1295">
            <v>2827</v>
          </cell>
          <cell r="M1295">
            <v>2827</v>
          </cell>
          <cell r="N1295">
            <v>2827</v>
          </cell>
          <cell r="O1295">
            <v>2665</v>
          </cell>
          <cell r="P1295">
            <v>2718</v>
          </cell>
          <cell r="Q1295">
            <v>2800</v>
          </cell>
        </row>
        <row r="1296">
          <cell r="E1296" t="str">
            <v>33MONTHLYFNON-REPRESENTED STATE EMPLOYEES</v>
          </cell>
          <cell r="F1296" t="str">
            <v>33</v>
          </cell>
          <cell r="G1296" t="str">
            <v>Monthly</v>
          </cell>
          <cell r="H1296" t="str">
            <v>F</v>
          </cell>
          <cell r="I1296">
            <v>0</v>
          </cell>
          <cell r="J1296" t="str">
            <v>Non-Represented State Employees</v>
          </cell>
          <cell r="K1296">
            <v>2827</v>
          </cell>
          <cell r="L1296">
            <v>2827</v>
          </cell>
          <cell r="M1296">
            <v>2827</v>
          </cell>
          <cell r="N1296">
            <v>2827</v>
          </cell>
          <cell r="O1296">
            <v>2665</v>
          </cell>
          <cell r="P1296">
            <v>2718</v>
          </cell>
          <cell r="Q1296">
            <v>2800</v>
          </cell>
        </row>
        <row r="1297">
          <cell r="E1297" t="str">
            <v>33MONTHLYFTEAMSTERS LOCAL UNION NUMBER 117</v>
          </cell>
          <cell r="F1297" t="str">
            <v>33</v>
          </cell>
          <cell r="G1297" t="str">
            <v>Monthly</v>
          </cell>
          <cell r="H1297" t="str">
            <v>F</v>
          </cell>
          <cell r="I1297">
            <v>0</v>
          </cell>
          <cell r="J1297" t="str">
            <v>Teamsters Local Union Number 117</v>
          </cell>
          <cell r="K1297">
            <v>2863</v>
          </cell>
          <cell r="L1297">
            <v>2863</v>
          </cell>
          <cell r="M1297">
            <v>2863</v>
          </cell>
          <cell r="N1297">
            <v>2863</v>
          </cell>
          <cell r="O1297">
            <v>2699</v>
          </cell>
          <cell r="P1297">
            <v>2753</v>
          </cell>
          <cell r="Q1297">
            <v>2836</v>
          </cell>
        </row>
        <row r="1298">
          <cell r="E1298" t="str">
            <v>33MONTHLYFWASHINGTON FEDERATION OF STATE EMPLOYEES</v>
          </cell>
          <cell r="F1298" t="str">
            <v>33</v>
          </cell>
          <cell r="G1298" t="str">
            <v>Monthly</v>
          </cell>
          <cell r="H1298" t="str">
            <v>F</v>
          </cell>
          <cell r="I1298">
            <v>0</v>
          </cell>
          <cell r="J1298" t="str">
            <v>Washington Federation of State Employees</v>
          </cell>
          <cell r="K1298">
            <v>2827</v>
          </cell>
          <cell r="L1298">
            <v>2827</v>
          </cell>
          <cell r="M1298">
            <v>2827</v>
          </cell>
          <cell r="N1298">
            <v>2827</v>
          </cell>
          <cell r="O1298">
            <v>2665</v>
          </cell>
          <cell r="P1298">
            <v>2718</v>
          </cell>
          <cell r="Q1298">
            <v>2800</v>
          </cell>
        </row>
        <row r="1299">
          <cell r="E1299" t="str">
            <v>33MONTHLYFWASHINGTON PUBLIC EMPLOYEES ASSOCIATION</v>
          </cell>
          <cell r="F1299" t="str">
            <v>33</v>
          </cell>
          <cell r="G1299" t="str">
            <v>Monthly</v>
          </cell>
          <cell r="H1299" t="str">
            <v>F</v>
          </cell>
          <cell r="I1299">
            <v>0</v>
          </cell>
          <cell r="J1299" t="str">
            <v>Washington Public Employees Association</v>
          </cell>
          <cell r="K1299">
            <v>2827</v>
          </cell>
          <cell r="L1299">
            <v>2827</v>
          </cell>
          <cell r="M1299">
            <v>2827</v>
          </cell>
          <cell r="N1299">
            <v>2827</v>
          </cell>
          <cell r="O1299">
            <v>2665</v>
          </cell>
          <cell r="P1299">
            <v>2718</v>
          </cell>
          <cell r="Q1299">
            <v>2800</v>
          </cell>
        </row>
        <row r="1300">
          <cell r="E1300" t="str">
            <v>33MONTHLYGCOALITION</v>
          </cell>
          <cell r="F1300" t="str">
            <v>33</v>
          </cell>
          <cell r="G1300" t="str">
            <v>Monthly</v>
          </cell>
          <cell r="H1300" t="str">
            <v>G</v>
          </cell>
          <cell r="I1300">
            <v>0</v>
          </cell>
          <cell r="J1300" t="str">
            <v>Coalition</v>
          </cell>
          <cell r="K1300">
            <v>2889</v>
          </cell>
          <cell r="L1300">
            <v>2889</v>
          </cell>
          <cell r="M1300">
            <v>2889</v>
          </cell>
          <cell r="N1300">
            <v>2889</v>
          </cell>
          <cell r="O1300">
            <v>2724</v>
          </cell>
          <cell r="P1300">
            <v>2778</v>
          </cell>
          <cell r="Q1300">
            <v>2862</v>
          </cell>
        </row>
        <row r="1301">
          <cell r="E1301" t="str">
            <v>33MONTHLYGNON-REPRESENTED STATE EMPLOYEES</v>
          </cell>
          <cell r="F1301" t="str">
            <v>33</v>
          </cell>
          <cell r="G1301" t="str">
            <v>Monthly</v>
          </cell>
          <cell r="H1301" t="str">
            <v>G</v>
          </cell>
          <cell r="I1301">
            <v>0</v>
          </cell>
          <cell r="J1301" t="str">
            <v>Non-Represented State Employees</v>
          </cell>
          <cell r="K1301">
            <v>2889</v>
          </cell>
          <cell r="L1301">
            <v>2889</v>
          </cell>
          <cell r="M1301">
            <v>2889</v>
          </cell>
          <cell r="N1301">
            <v>2889</v>
          </cell>
          <cell r="O1301">
            <v>2724</v>
          </cell>
          <cell r="P1301">
            <v>2778</v>
          </cell>
          <cell r="Q1301">
            <v>2862</v>
          </cell>
        </row>
        <row r="1302">
          <cell r="E1302" t="str">
            <v>33MONTHLYGTEAMSTERS LOCAL UNION NUMBER 117</v>
          </cell>
          <cell r="F1302" t="str">
            <v>33</v>
          </cell>
          <cell r="G1302" t="str">
            <v>Monthly</v>
          </cell>
          <cell r="H1302" t="str">
            <v>G</v>
          </cell>
          <cell r="I1302">
            <v>0</v>
          </cell>
          <cell r="J1302" t="str">
            <v>Teamsters Local Union Number 117</v>
          </cell>
          <cell r="K1302">
            <v>2927</v>
          </cell>
          <cell r="L1302">
            <v>2927</v>
          </cell>
          <cell r="M1302">
            <v>2927</v>
          </cell>
          <cell r="N1302">
            <v>2927</v>
          </cell>
          <cell r="O1302">
            <v>2759</v>
          </cell>
          <cell r="P1302">
            <v>2814</v>
          </cell>
          <cell r="Q1302">
            <v>2899</v>
          </cell>
        </row>
        <row r="1303">
          <cell r="E1303" t="str">
            <v>33MONTHLYGWASHINGTON FEDERATION OF STATE EMPLOYEES</v>
          </cell>
          <cell r="F1303" t="str">
            <v>33</v>
          </cell>
          <cell r="G1303" t="str">
            <v>Monthly</v>
          </cell>
          <cell r="H1303" t="str">
            <v>G</v>
          </cell>
          <cell r="I1303">
            <v>0</v>
          </cell>
          <cell r="J1303" t="str">
            <v>Washington Federation of State Employees</v>
          </cell>
          <cell r="K1303">
            <v>2889</v>
          </cell>
          <cell r="L1303">
            <v>2889</v>
          </cell>
          <cell r="M1303">
            <v>2889</v>
          </cell>
          <cell r="N1303">
            <v>2889</v>
          </cell>
          <cell r="O1303">
            <v>2724</v>
          </cell>
          <cell r="P1303">
            <v>2778</v>
          </cell>
          <cell r="Q1303">
            <v>2862</v>
          </cell>
        </row>
        <row r="1304">
          <cell r="E1304" t="str">
            <v>33MONTHLYGWASHINGTON PUBLIC EMPLOYEES ASSOCIATION</v>
          </cell>
          <cell r="F1304" t="str">
            <v>33</v>
          </cell>
          <cell r="G1304" t="str">
            <v>Monthly</v>
          </cell>
          <cell r="H1304" t="str">
            <v>G</v>
          </cell>
          <cell r="I1304">
            <v>0</v>
          </cell>
          <cell r="J1304" t="str">
            <v>Washington Public Employees Association</v>
          </cell>
          <cell r="K1304">
            <v>2889</v>
          </cell>
          <cell r="L1304">
            <v>2889</v>
          </cell>
          <cell r="M1304">
            <v>2889</v>
          </cell>
          <cell r="N1304">
            <v>2889</v>
          </cell>
          <cell r="O1304">
            <v>2724</v>
          </cell>
          <cell r="P1304">
            <v>2778</v>
          </cell>
          <cell r="Q1304">
            <v>2862</v>
          </cell>
        </row>
        <row r="1305">
          <cell r="E1305" t="str">
            <v>33MONTHLYHCOALITION</v>
          </cell>
          <cell r="F1305" t="str">
            <v>33</v>
          </cell>
          <cell r="G1305" t="str">
            <v>Monthly</v>
          </cell>
          <cell r="H1305" t="str">
            <v>H</v>
          </cell>
          <cell r="I1305">
            <v>0</v>
          </cell>
          <cell r="J1305" t="str">
            <v>Coalition</v>
          </cell>
          <cell r="K1305">
            <v>2962</v>
          </cell>
          <cell r="L1305">
            <v>2962</v>
          </cell>
          <cell r="M1305">
            <v>2962</v>
          </cell>
          <cell r="N1305">
            <v>2962</v>
          </cell>
          <cell r="O1305">
            <v>2792</v>
          </cell>
          <cell r="P1305">
            <v>2848</v>
          </cell>
          <cell r="Q1305">
            <v>2934</v>
          </cell>
        </row>
        <row r="1306">
          <cell r="E1306" t="str">
            <v>33MONTHLYHNON-REPRESENTED STATE EMPLOYEES</v>
          </cell>
          <cell r="F1306" t="str">
            <v>33</v>
          </cell>
          <cell r="G1306" t="str">
            <v>Monthly</v>
          </cell>
          <cell r="H1306" t="str">
            <v>H</v>
          </cell>
          <cell r="I1306">
            <v>0</v>
          </cell>
          <cell r="J1306" t="str">
            <v>Non-Represented State Employees</v>
          </cell>
          <cell r="K1306">
            <v>2962</v>
          </cell>
          <cell r="L1306">
            <v>2962</v>
          </cell>
          <cell r="M1306">
            <v>2962</v>
          </cell>
          <cell r="N1306">
            <v>2962</v>
          </cell>
          <cell r="O1306">
            <v>2792</v>
          </cell>
          <cell r="P1306">
            <v>2848</v>
          </cell>
          <cell r="Q1306">
            <v>2934</v>
          </cell>
        </row>
        <row r="1307">
          <cell r="E1307" t="str">
            <v>33MONTHLYHTEAMSTERS LOCAL UNION NUMBER 117</v>
          </cell>
          <cell r="F1307" t="str">
            <v>33</v>
          </cell>
          <cell r="G1307" t="str">
            <v>Monthly</v>
          </cell>
          <cell r="H1307" t="str">
            <v>H</v>
          </cell>
          <cell r="I1307">
            <v>0</v>
          </cell>
          <cell r="J1307" t="str">
            <v>Teamsters Local Union Number 117</v>
          </cell>
          <cell r="K1307">
            <v>3000</v>
          </cell>
          <cell r="L1307">
            <v>3000</v>
          </cell>
          <cell r="M1307">
            <v>3000</v>
          </cell>
          <cell r="N1307">
            <v>3000</v>
          </cell>
          <cell r="O1307">
            <v>2828</v>
          </cell>
          <cell r="P1307">
            <v>2885</v>
          </cell>
          <cell r="Q1307">
            <v>2972</v>
          </cell>
        </row>
        <row r="1308">
          <cell r="E1308" t="str">
            <v>33MONTHLYHWASHINGTON FEDERATION OF STATE EMPLOYEES</v>
          </cell>
          <cell r="F1308" t="str">
            <v>33</v>
          </cell>
          <cell r="G1308" t="str">
            <v>Monthly</v>
          </cell>
          <cell r="H1308" t="str">
            <v>H</v>
          </cell>
          <cell r="I1308">
            <v>0</v>
          </cell>
          <cell r="J1308" t="str">
            <v>Washington Federation of State Employees</v>
          </cell>
          <cell r="K1308">
            <v>2962</v>
          </cell>
          <cell r="L1308">
            <v>2962</v>
          </cell>
          <cell r="M1308">
            <v>2962</v>
          </cell>
          <cell r="N1308">
            <v>2962</v>
          </cell>
          <cell r="O1308">
            <v>2792</v>
          </cell>
          <cell r="P1308">
            <v>2848</v>
          </cell>
          <cell r="Q1308">
            <v>2934</v>
          </cell>
        </row>
        <row r="1309">
          <cell r="E1309" t="str">
            <v>33MONTHLYHWASHINGTON PUBLIC EMPLOYEES ASSOCIATION</v>
          </cell>
          <cell r="F1309" t="str">
            <v>33</v>
          </cell>
          <cell r="G1309" t="str">
            <v>Monthly</v>
          </cell>
          <cell r="H1309" t="str">
            <v>H</v>
          </cell>
          <cell r="I1309">
            <v>0</v>
          </cell>
          <cell r="J1309" t="str">
            <v>Washington Public Employees Association</v>
          </cell>
          <cell r="K1309">
            <v>2962</v>
          </cell>
          <cell r="L1309">
            <v>2962</v>
          </cell>
          <cell r="M1309">
            <v>2962</v>
          </cell>
          <cell r="N1309">
            <v>2962</v>
          </cell>
          <cell r="O1309">
            <v>2792</v>
          </cell>
          <cell r="P1309">
            <v>2848</v>
          </cell>
          <cell r="Q1309">
            <v>2934</v>
          </cell>
        </row>
        <row r="1310">
          <cell r="E1310" t="str">
            <v>33MONTHLYICOALITION</v>
          </cell>
          <cell r="F1310" t="str">
            <v>33</v>
          </cell>
          <cell r="G1310" t="str">
            <v>Monthly</v>
          </cell>
          <cell r="H1310" t="str">
            <v>I</v>
          </cell>
          <cell r="I1310">
            <v>0</v>
          </cell>
          <cell r="J1310" t="str">
            <v>Coalition</v>
          </cell>
          <cell r="K1310">
            <v>3031</v>
          </cell>
          <cell r="L1310">
            <v>3031</v>
          </cell>
          <cell r="M1310">
            <v>3031</v>
          </cell>
          <cell r="N1310">
            <v>3031</v>
          </cell>
          <cell r="O1310">
            <v>2857</v>
          </cell>
          <cell r="P1310">
            <v>2914</v>
          </cell>
          <cell r="Q1310">
            <v>3002</v>
          </cell>
        </row>
        <row r="1311">
          <cell r="E1311" t="str">
            <v>33MONTHLYINON-REPRESENTED STATE EMPLOYEES</v>
          </cell>
          <cell r="F1311" t="str">
            <v>33</v>
          </cell>
          <cell r="G1311" t="str">
            <v>Monthly</v>
          </cell>
          <cell r="H1311" t="str">
            <v>I</v>
          </cell>
          <cell r="I1311">
            <v>0</v>
          </cell>
          <cell r="J1311" t="str">
            <v>Non-Represented State Employees</v>
          </cell>
          <cell r="K1311">
            <v>3031</v>
          </cell>
          <cell r="L1311">
            <v>3031</v>
          </cell>
          <cell r="M1311">
            <v>3031</v>
          </cell>
          <cell r="N1311">
            <v>3031</v>
          </cell>
          <cell r="O1311">
            <v>2857</v>
          </cell>
          <cell r="P1311">
            <v>2914</v>
          </cell>
          <cell r="Q1311">
            <v>3002</v>
          </cell>
        </row>
        <row r="1312">
          <cell r="E1312" t="str">
            <v>33MONTHLYITEAMSTERS LOCAL UNION NUMBER 117</v>
          </cell>
          <cell r="F1312" t="str">
            <v>33</v>
          </cell>
          <cell r="G1312" t="str">
            <v>Monthly</v>
          </cell>
          <cell r="H1312" t="str">
            <v>I</v>
          </cell>
          <cell r="I1312">
            <v>0</v>
          </cell>
          <cell r="J1312" t="str">
            <v>Teamsters Local Union Number 117</v>
          </cell>
          <cell r="K1312">
            <v>3069</v>
          </cell>
          <cell r="L1312">
            <v>3069</v>
          </cell>
          <cell r="M1312">
            <v>3069</v>
          </cell>
          <cell r="N1312">
            <v>3069</v>
          </cell>
          <cell r="O1312">
            <v>2893</v>
          </cell>
          <cell r="P1312">
            <v>2951</v>
          </cell>
          <cell r="Q1312">
            <v>3040</v>
          </cell>
        </row>
        <row r="1313">
          <cell r="E1313" t="str">
            <v>33MONTHLYIWASHINGTON FEDERATION OF STATE EMPLOYEES</v>
          </cell>
          <cell r="F1313" t="str">
            <v>33</v>
          </cell>
          <cell r="G1313" t="str">
            <v>Monthly</v>
          </cell>
          <cell r="H1313" t="str">
            <v>I</v>
          </cell>
          <cell r="I1313">
            <v>0</v>
          </cell>
          <cell r="J1313" t="str">
            <v>Washington Federation of State Employees</v>
          </cell>
          <cell r="K1313">
            <v>3031</v>
          </cell>
          <cell r="L1313">
            <v>3031</v>
          </cell>
          <cell r="M1313">
            <v>3031</v>
          </cell>
          <cell r="N1313">
            <v>3031</v>
          </cell>
          <cell r="O1313">
            <v>2857</v>
          </cell>
          <cell r="P1313">
            <v>2914</v>
          </cell>
          <cell r="Q1313">
            <v>3002</v>
          </cell>
        </row>
        <row r="1314">
          <cell r="E1314" t="str">
            <v>33MONTHLYIWASHINGTON PUBLIC EMPLOYEES ASSOCIATION</v>
          </cell>
          <cell r="F1314" t="str">
            <v>33</v>
          </cell>
          <cell r="G1314" t="str">
            <v>Monthly</v>
          </cell>
          <cell r="H1314" t="str">
            <v>I</v>
          </cell>
          <cell r="I1314">
            <v>0</v>
          </cell>
          <cell r="J1314" t="str">
            <v>Washington Public Employees Association</v>
          </cell>
          <cell r="K1314">
            <v>3031</v>
          </cell>
          <cell r="L1314">
            <v>3031</v>
          </cell>
          <cell r="M1314">
            <v>3031</v>
          </cell>
          <cell r="N1314">
            <v>3031</v>
          </cell>
          <cell r="O1314">
            <v>2857</v>
          </cell>
          <cell r="P1314">
            <v>2914</v>
          </cell>
          <cell r="Q1314">
            <v>3002</v>
          </cell>
        </row>
        <row r="1315">
          <cell r="E1315" t="str">
            <v>33MONTHLYJCOALITION</v>
          </cell>
          <cell r="F1315" t="str">
            <v>33</v>
          </cell>
          <cell r="G1315" t="str">
            <v>Monthly</v>
          </cell>
          <cell r="H1315" t="str">
            <v>J</v>
          </cell>
          <cell r="I1315">
            <v>0</v>
          </cell>
          <cell r="J1315" t="str">
            <v>Coalition</v>
          </cell>
          <cell r="K1315">
            <v>3103</v>
          </cell>
          <cell r="L1315">
            <v>3103</v>
          </cell>
          <cell r="M1315">
            <v>3103</v>
          </cell>
          <cell r="N1315">
            <v>3103</v>
          </cell>
          <cell r="O1315">
            <v>2925</v>
          </cell>
          <cell r="P1315">
            <v>2984</v>
          </cell>
          <cell r="Q1315">
            <v>3074</v>
          </cell>
        </row>
        <row r="1316">
          <cell r="E1316" t="str">
            <v>33MONTHLYJNON-REPRESENTED STATE EMPLOYEES</v>
          </cell>
          <cell r="F1316" t="str">
            <v>33</v>
          </cell>
          <cell r="G1316" t="str">
            <v>Monthly</v>
          </cell>
          <cell r="H1316" t="str">
            <v>J</v>
          </cell>
          <cell r="I1316">
            <v>0</v>
          </cell>
          <cell r="J1316" t="str">
            <v>Non-Represented State Employees</v>
          </cell>
          <cell r="K1316">
            <v>3103</v>
          </cell>
          <cell r="L1316">
            <v>3103</v>
          </cell>
          <cell r="M1316">
            <v>3103</v>
          </cell>
          <cell r="N1316">
            <v>3103</v>
          </cell>
          <cell r="O1316">
            <v>2925</v>
          </cell>
          <cell r="P1316">
            <v>2984</v>
          </cell>
          <cell r="Q1316">
            <v>3074</v>
          </cell>
        </row>
        <row r="1317">
          <cell r="E1317" t="str">
            <v>33MONTHLYJTEAMSTERS LOCAL UNION NUMBER 117</v>
          </cell>
          <cell r="F1317" t="str">
            <v>33</v>
          </cell>
          <cell r="G1317" t="str">
            <v>Monthly</v>
          </cell>
          <cell r="H1317" t="str">
            <v>J</v>
          </cell>
          <cell r="I1317">
            <v>0</v>
          </cell>
          <cell r="J1317" t="str">
            <v>Teamsters Local Union Number 117</v>
          </cell>
          <cell r="K1317">
            <v>3141</v>
          </cell>
          <cell r="L1317">
            <v>3141</v>
          </cell>
          <cell r="M1317">
            <v>3141</v>
          </cell>
          <cell r="N1317">
            <v>3141</v>
          </cell>
          <cell r="O1317">
            <v>2961</v>
          </cell>
          <cell r="P1317">
            <v>3020</v>
          </cell>
          <cell r="Q1317">
            <v>3111</v>
          </cell>
        </row>
        <row r="1318">
          <cell r="E1318" t="str">
            <v>33MONTHLYJWASHINGTON FEDERATION OF STATE EMPLOYEES</v>
          </cell>
          <cell r="F1318" t="str">
            <v>33</v>
          </cell>
          <cell r="G1318" t="str">
            <v>Monthly</v>
          </cell>
          <cell r="H1318" t="str">
            <v>J</v>
          </cell>
          <cell r="I1318">
            <v>0</v>
          </cell>
          <cell r="J1318" t="str">
            <v>Washington Federation of State Employees</v>
          </cell>
          <cell r="K1318">
            <v>3103</v>
          </cell>
          <cell r="L1318">
            <v>3103</v>
          </cell>
          <cell r="M1318">
            <v>3103</v>
          </cell>
          <cell r="N1318">
            <v>3103</v>
          </cell>
          <cell r="O1318">
            <v>2925</v>
          </cell>
          <cell r="P1318">
            <v>2984</v>
          </cell>
          <cell r="Q1318">
            <v>3074</v>
          </cell>
        </row>
        <row r="1319">
          <cell r="E1319" t="str">
            <v>33MONTHLYJWASHINGTON PUBLIC EMPLOYEES ASSOCIATION</v>
          </cell>
          <cell r="F1319" t="str">
            <v>33</v>
          </cell>
          <cell r="G1319" t="str">
            <v>Monthly</v>
          </cell>
          <cell r="H1319" t="str">
            <v>J</v>
          </cell>
          <cell r="I1319">
            <v>0</v>
          </cell>
          <cell r="J1319" t="str">
            <v>Washington Public Employees Association</v>
          </cell>
          <cell r="K1319">
            <v>3103</v>
          </cell>
          <cell r="L1319">
            <v>3103</v>
          </cell>
          <cell r="M1319">
            <v>3103</v>
          </cell>
          <cell r="N1319">
            <v>3103</v>
          </cell>
          <cell r="O1319">
            <v>2925</v>
          </cell>
          <cell r="P1319">
            <v>2984</v>
          </cell>
          <cell r="Q1319">
            <v>3074</v>
          </cell>
        </row>
        <row r="1320">
          <cell r="E1320" t="str">
            <v>33MONTHLYKCOALITION</v>
          </cell>
          <cell r="F1320" t="str">
            <v>33</v>
          </cell>
          <cell r="G1320" t="str">
            <v>Monthly</v>
          </cell>
          <cell r="H1320" t="str">
            <v>K</v>
          </cell>
          <cell r="I1320">
            <v>0</v>
          </cell>
          <cell r="J1320" t="str">
            <v>Coalition</v>
          </cell>
          <cell r="K1320">
            <v>3176</v>
          </cell>
          <cell r="L1320">
            <v>3176</v>
          </cell>
          <cell r="M1320">
            <v>3176</v>
          </cell>
          <cell r="N1320">
            <v>3176</v>
          </cell>
          <cell r="O1320">
            <v>2994</v>
          </cell>
          <cell r="P1320">
            <v>3054</v>
          </cell>
          <cell r="Q1320">
            <v>3146</v>
          </cell>
        </row>
        <row r="1321">
          <cell r="E1321" t="str">
            <v>33MONTHLYKNON-REPRESENTED STATE EMPLOYEES</v>
          </cell>
          <cell r="F1321" t="str">
            <v>33</v>
          </cell>
          <cell r="G1321" t="str">
            <v>Monthly</v>
          </cell>
          <cell r="H1321" t="str">
            <v>K</v>
          </cell>
          <cell r="I1321">
            <v>0</v>
          </cell>
          <cell r="J1321" t="str">
            <v>Non-Represented State Employees</v>
          </cell>
          <cell r="K1321">
            <v>3176</v>
          </cell>
          <cell r="L1321">
            <v>3176</v>
          </cell>
          <cell r="M1321">
            <v>3176</v>
          </cell>
          <cell r="N1321">
            <v>3176</v>
          </cell>
          <cell r="O1321">
            <v>2994</v>
          </cell>
          <cell r="P1321">
            <v>3054</v>
          </cell>
          <cell r="Q1321">
            <v>3146</v>
          </cell>
        </row>
        <row r="1322">
          <cell r="E1322" t="str">
            <v>33MONTHLYKTEAMSTERS LOCAL UNION NUMBER 117</v>
          </cell>
          <cell r="F1322" t="str">
            <v>33</v>
          </cell>
          <cell r="G1322" t="str">
            <v>Monthly</v>
          </cell>
          <cell r="H1322" t="str">
            <v>K</v>
          </cell>
          <cell r="I1322">
            <v>0</v>
          </cell>
          <cell r="J1322" t="str">
            <v>Teamsters Local Union Number 117</v>
          </cell>
          <cell r="K1322">
            <v>3217</v>
          </cell>
          <cell r="L1322">
            <v>3217</v>
          </cell>
          <cell r="M1322">
            <v>3217</v>
          </cell>
          <cell r="N1322">
            <v>3217</v>
          </cell>
          <cell r="O1322">
            <v>3032</v>
          </cell>
          <cell r="P1322">
            <v>3093</v>
          </cell>
          <cell r="Q1322">
            <v>3186</v>
          </cell>
        </row>
        <row r="1323">
          <cell r="E1323" t="str">
            <v>33MONTHLYKWASHINGTON FEDERATION OF STATE EMPLOYEES</v>
          </cell>
          <cell r="F1323" t="str">
            <v>33</v>
          </cell>
          <cell r="G1323" t="str">
            <v>Monthly</v>
          </cell>
          <cell r="H1323" t="str">
            <v>K</v>
          </cell>
          <cell r="I1323">
            <v>0</v>
          </cell>
          <cell r="J1323" t="str">
            <v>Washington Federation of State Employees</v>
          </cell>
          <cell r="K1323">
            <v>3176</v>
          </cell>
          <cell r="L1323">
            <v>3176</v>
          </cell>
          <cell r="M1323">
            <v>3176</v>
          </cell>
          <cell r="N1323">
            <v>3176</v>
          </cell>
          <cell r="O1323">
            <v>2994</v>
          </cell>
          <cell r="P1323">
            <v>3054</v>
          </cell>
          <cell r="Q1323">
            <v>3146</v>
          </cell>
        </row>
        <row r="1324">
          <cell r="E1324" t="str">
            <v>33MONTHLYKWASHINGTON PUBLIC EMPLOYEES ASSOCIATION</v>
          </cell>
          <cell r="F1324" t="str">
            <v>33</v>
          </cell>
          <cell r="G1324" t="str">
            <v>Monthly</v>
          </cell>
          <cell r="H1324" t="str">
            <v>K</v>
          </cell>
          <cell r="I1324">
            <v>0</v>
          </cell>
          <cell r="J1324" t="str">
            <v>Washington Public Employees Association</v>
          </cell>
          <cell r="K1324">
            <v>3176</v>
          </cell>
          <cell r="L1324">
            <v>3176</v>
          </cell>
          <cell r="M1324">
            <v>3176</v>
          </cell>
          <cell r="N1324">
            <v>3176</v>
          </cell>
          <cell r="O1324">
            <v>2994</v>
          </cell>
          <cell r="P1324">
            <v>3054</v>
          </cell>
          <cell r="Q1324">
            <v>3146</v>
          </cell>
        </row>
        <row r="1325">
          <cell r="E1325" t="str">
            <v>33MONTHLYLCOALITION</v>
          </cell>
          <cell r="F1325" t="str">
            <v>33</v>
          </cell>
          <cell r="G1325" t="str">
            <v>Monthly</v>
          </cell>
          <cell r="H1325" t="str">
            <v>L</v>
          </cell>
          <cell r="I1325">
            <v>0</v>
          </cell>
          <cell r="J1325" t="str">
            <v>Coalition</v>
          </cell>
          <cell r="K1325">
            <v>3248</v>
          </cell>
          <cell r="L1325">
            <v>3248</v>
          </cell>
          <cell r="M1325">
            <v>3248</v>
          </cell>
          <cell r="N1325">
            <v>3248</v>
          </cell>
          <cell r="O1325">
            <v>3062</v>
          </cell>
          <cell r="P1325">
            <v>3123</v>
          </cell>
          <cell r="Q1325">
            <v>3217</v>
          </cell>
        </row>
        <row r="1326">
          <cell r="E1326" t="str">
            <v>33MONTHLYLNON-REPRESENTED STATE EMPLOYEES</v>
          </cell>
          <cell r="F1326" t="str">
            <v>33</v>
          </cell>
          <cell r="G1326" t="str">
            <v>Monthly</v>
          </cell>
          <cell r="H1326" t="str">
            <v>L</v>
          </cell>
          <cell r="I1326">
            <v>0</v>
          </cell>
          <cell r="J1326" t="str">
            <v>Non-Represented State Employees</v>
          </cell>
          <cell r="K1326">
            <v>3248</v>
          </cell>
          <cell r="L1326">
            <v>3248</v>
          </cell>
          <cell r="M1326">
            <v>3248</v>
          </cell>
          <cell r="N1326">
            <v>3248</v>
          </cell>
          <cell r="O1326">
            <v>3062</v>
          </cell>
          <cell r="P1326">
            <v>3123</v>
          </cell>
          <cell r="Q1326">
            <v>3217</v>
          </cell>
        </row>
        <row r="1327">
          <cell r="E1327" t="str">
            <v>33MONTHLYLTEAMSTERS LOCAL UNION NUMBER 117</v>
          </cell>
          <cell r="F1327" t="str">
            <v>33</v>
          </cell>
          <cell r="G1327" t="str">
            <v>Monthly</v>
          </cell>
          <cell r="H1327" t="str">
            <v>L</v>
          </cell>
          <cell r="I1327">
            <v>0</v>
          </cell>
          <cell r="J1327" t="str">
            <v>Teamsters Local Union Number 117</v>
          </cell>
          <cell r="K1327">
            <v>3290</v>
          </cell>
          <cell r="L1327">
            <v>3290</v>
          </cell>
          <cell r="M1327">
            <v>3290</v>
          </cell>
          <cell r="N1327">
            <v>3290</v>
          </cell>
          <cell r="O1327">
            <v>3101</v>
          </cell>
          <cell r="P1327">
            <v>3163</v>
          </cell>
          <cell r="Q1327">
            <v>3259</v>
          </cell>
        </row>
        <row r="1328">
          <cell r="E1328" t="str">
            <v>33MONTHLYLWASHINGTON FEDERATION OF STATE EMPLOYEES</v>
          </cell>
          <cell r="F1328" t="str">
            <v>33</v>
          </cell>
          <cell r="G1328" t="str">
            <v>Monthly</v>
          </cell>
          <cell r="H1328" t="str">
            <v>L</v>
          </cell>
          <cell r="I1328">
            <v>0</v>
          </cell>
          <cell r="J1328" t="str">
            <v>Washington Federation of State Employees</v>
          </cell>
          <cell r="K1328">
            <v>3248</v>
          </cell>
          <cell r="L1328">
            <v>3248</v>
          </cell>
          <cell r="M1328">
            <v>3248</v>
          </cell>
          <cell r="N1328">
            <v>3248</v>
          </cell>
          <cell r="O1328">
            <v>3062</v>
          </cell>
          <cell r="P1328">
            <v>3123</v>
          </cell>
          <cell r="Q1328">
            <v>3217</v>
          </cell>
        </row>
        <row r="1329">
          <cell r="E1329" t="str">
            <v>33MONTHLYLWASHINGTON PUBLIC EMPLOYEES ASSOCIATION</v>
          </cell>
          <cell r="F1329" t="str">
            <v>33</v>
          </cell>
          <cell r="G1329" t="str">
            <v>Monthly</v>
          </cell>
          <cell r="H1329" t="str">
            <v>L</v>
          </cell>
          <cell r="I1329">
            <v>0</v>
          </cell>
          <cell r="J1329" t="str">
            <v>Washington Public Employees Association</v>
          </cell>
          <cell r="K1329">
            <v>3248</v>
          </cell>
          <cell r="L1329">
            <v>3248</v>
          </cell>
          <cell r="M1329">
            <v>3248</v>
          </cell>
          <cell r="N1329">
            <v>3248</v>
          </cell>
          <cell r="O1329">
            <v>3062</v>
          </cell>
          <cell r="P1329">
            <v>3123</v>
          </cell>
          <cell r="Q1329">
            <v>3217</v>
          </cell>
        </row>
        <row r="1330">
          <cell r="E1330" t="str">
            <v>33MONTHLYMCOALITION</v>
          </cell>
          <cell r="F1330" t="str">
            <v>33</v>
          </cell>
          <cell r="G1330" t="str">
            <v>Monthly</v>
          </cell>
          <cell r="H1330" t="str">
            <v>M</v>
          </cell>
          <cell r="I1330">
            <v>0</v>
          </cell>
          <cell r="J1330" t="str">
            <v>Coalition</v>
          </cell>
          <cell r="K1330">
            <v>3331</v>
          </cell>
          <cell r="L1330">
            <v>3331</v>
          </cell>
          <cell r="M1330">
            <v>3331</v>
          </cell>
          <cell r="N1330">
            <v>3331</v>
          </cell>
          <cell r="O1330">
            <v>3140</v>
          </cell>
          <cell r="P1330">
            <v>3203</v>
          </cell>
          <cell r="Q1330">
            <v>3300</v>
          </cell>
        </row>
        <row r="1331">
          <cell r="E1331" t="str">
            <v>33MONTHLYMNON-REPRESENTED STATE EMPLOYEES</v>
          </cell>
          <cell r="F1331" t="str">
            <v>33</v>
          </cell>
          <cell r="G1331" t="str">
            <v>Monthly</v>
          </cell>
          <cell r="H1331" t="str">
            <v>M</v>
          </cell>
          <cell r="I1331">
            <v>0</v>
          </cell>
          <cell r="J1331" t="str">
            <v>Non-Represented State Employees</v>
          </cell>
          <cell r="K1331">
            <v>3331</v>
          </cell>
          <cell r="L1331">
            <v>3331</v>
          </cell>
          <cell r="M1331">
            <v>3331</v>
          </cell>
          <cell r="N1331">
            <v>3331</v>
          </cell>
          <cell r="O1331">
            <v>3140</v>
          </cell>
          <cell r="P1331">
            <v>3203</v>
          </cell>
          <cell r="Q1331">
            <v>3300</v>
          </cell>
        </row>
        <row r="1332">
          <cell r="E1332" t="str">
            <v>33MONTHLYMTEAMSTERS LOCAL UNION NUMBER 117</v>
          </cell>
          <cell r="F1332" t="str">
            <v>33</v>
          </cell>
          <cell r="G1332" t="str">
            <v>Monthly</v>
          </cell>
          <cell r="H1332" t="str">
            <v>M</v>
          </cell>
          <cell r="I1332">
            <v>0</v>
          </cell>
          <cell r="J1332" t="str">
            <v>Teamsters Local Union Number 117</v>
          </cell>
          <cell r="K1332">
            <v>3372</v>
          </cell>
          <cell r="L1332">
            <v>3372</v>
          </cell>
          <cell r="M1332">
            <v>3372</v>
          </cell>
          <cell r="N1332">
            <v>3372</v>
          </cell>
          <cell r="O1332">
            <v>3178</v>
          </cell>
          <cell r="P1332">
            <v>3242</v>
          </cell>
          <cell r="Q1332">
            <v>3340</v>
          </cell>
        </row>
        <row r="1333">
          <cell r="E1333" t="str">
            <v>33MONTHLYMWASHINGTON FEDERATION OF STATE EMPLOYEES</v>
          </cell>
          <cell r="F1333" t="str">
            <v>33</v>
          </cell>
          <cell r="G1333" t="str">
            <v>Monthly</v>
          </cell>
          <cell r="H1333" t="str">
            <v>M</v>
          </cell>
          <cell r="I1333">
            <v>0</v>
          </cell>
          <cell r="J1333" t="str">
            <v>Washington Federation of State Employees</v>
          </cell>
          <cell r="K1333">
            <v>3331</v>
          </cell>
          <cell r="L1333">
            <v>3331</v>
          </cell>
          <cell r="M1333">
            <v>3331</v>
          </cell>
          <cell r="N1333">
            <v>3331</v>
          </cell>
          <cell r="O1333">
            <v>3140</v>
          </cell>
          <cell r="P1333">
            <v>3203</v>
          </cell>
          <cell r="Q1333">
            <v>3300</v>
          </cell>
        </row>
        <row r="1334">
          <cell r="E1334" t="str">
            <v>33MONTHLYMWASHINGTON PUBLIC EMPLOYEES ASSOCIATION</v>
          </cell>
          <cell r="F1334" t="str">
            <v>33</v>
          </cell>
          <cell r="G1334" t="str">
            <v>Monthly</v>
          </cell>
          <cell r="H1334" t="str">
            <v>M</v>
          </cell>
          <cell r="I1334">
            <v>0</v>
          </cell>
          <cell r="J1334" t="str">
            <v>Washington Public Employees Association</v>
          </cell>
          <cell r="K1334">
            <v>3331</v>
          </cell>
          <cell r="L1334">
            <v>3331</v>
          </cell>
          <cell r="M1334">
            <v>3331</v>
          </cell>
          <cell r="N1334">
            <v>3331</v>
          </cell>
          <cell r="O1334">
            <v>3140</v>
          </cell>
          <cell r="P1334">
            <v>3203</v>
          </cell>
          <cell r="Q1334">
            <v>3300</v>
          </cell>
        </row>
        <row r="1335">
          <cell r="E1335" t="str">
            <v>34GMONTHLYGNON-REPRESENTED STATE EMPLOYEES</v>
          </cell>
          <cell r="F1335" t="str">
            <v>34G</v>
          </cell>
          <cell r="G1335" t="str">
            <v>Monthly</v>
          </cell>
          <cell r="H1335" t="str">
            <v>G</v>
          </cell>
          <cell r="I1335">
            <v>0</v>
          </cell>
          <cell r="J1335" t="str">
            <v>Non-Represented State Employees</v>
          </cell>
          <cell r="K1335">
            <v>2962</v>
          </cell>
          <cell r="L1335">
            <v>2962</v>
          </cell>
          <cell r="M1335">
            <v>2962</v>
          </cell>
          <cell r="N1335">
            <v>2962</v>
          </cell>
          <cell r="O1335">
            <v>2792</v>
          </cell>
          <cell r="P1335">
            <v>2848</v>
          </cell>
          <cell r="Q1335">
            <v>2934</v>
          </cell>
        </row>
        <row r="1336">
          <cell r="E1336" t="str">
            <v>34GMONTHLYGTEAMSTERS LOCAL UNION NUMBER 117</v>
          </cell>
          <cell r="F1336" t="str">
            <v>34G</v>
          </cell>
          <cell r="G1336" t="str">
            <v>Monthly</v>
          </cell>
          <cell r="H1336" t="str">
            <v>G</v>
          </cell>
          <cell r="I1336">
            <v>0</v>
          </cell>
          <cell r="J1336" t="str">
            <v>Teamsters Local Union Number 117</v>
          </cell>
          <cell r="K1336">
            <v>3000</v>
          </cell>
          <cell r="L1336">
            <v>3000</v>
          </cell>
          <cell r="M1336">
            <v>3000</v>
          </cell>
          <cell r="N1336">
            <v>3000</v>
          </cell>
          <cell r="O1336">
            <v>2828</v>
          </cell>
          <cell r="P1336">
            <v>2885</v>
          </cell>
          <cell r="Q1336">
            <v>2972</v>
          </cell>
        </row>
        <row r="1337">
          <cell r="E1337" t="str">
            <v>34GMONTHLYGWASHINGTON FEDERATION OF STATE EMPLOYEES</v>
          </cell>
          <cell r="F1337" t="str">
            <v>34G</v>
          </cell>
          <cell r="G1337" t="str">
            <v>Monthly</v>
          </cell>
          <cell r="H1337" t="str">
            <v>G</v>
          </cell>
          <cell r="I1337">
            <v>0</v>
          </cell>
          <cell r="J1337" t="str">
            <v>Washington Federation of State Employees</v>
          </cell>
          <cell r="K1337">
            <v>2962</v>
          </cell>
          <cell r="L1337">
            <v>2962</v>
          </cell>
          <cell r="M1337">
            <v>2962</v>
          </cell>
          <cell r="N1337">
            <v>2962</v>
          </cell>
          <cell r="O1337">
            <v>2792</v>
          </cell>
          <cell r="P1337">
            <v>2848</v>
          </cell>
          <cell r="Q1337">
            <v>2934</v>
          </cell>
        </row>
        <row r="1338">
          <cell r="E1338" t="str">
            <v>34GMONTHLYHNON-REPRESENTED STATE EMPLOYEES</v>
          </cell>
          <cell r="F1338" t="str">
            <v>34G</v>
          </cell>
          <cell r="G1338" t="str">
            <v>Monthly</v>
          </cell>
          <cell r="H1338" t="str">
            <v>H</v>
          </cell>
          <cell r="I1338">
            <v>0</v>
          </cell>
          <cell r="J1338" t="str">
            <v>Non-Represented State Employees</v>
          </cell>
          <cell r="K1338">
            <v>3031</v>
          </cell>
          <cell r="L1338">
            <v>3031</v>
          </cell>
          <cell r="M1338">
            <v>3031</v>
          </cell>
          <cell r="N1338">
            <v>3031</v>
          </cell>
          <cell r="O1338">
            <v>2857</v>
          </cell>
          <cell r="P1338">
            <v>2914</v>
          </cell>
          <cell r="Q1338">
            <v>3002</v>
          </cell>
        </row>
        <row r="1339">
          <cell r="E1339" t="str">
            <v>34GMONTHLYHTEAMSTERS LOCAL UNION NUMBER 117</v>
          </cell>
          <cell r="F1339" t="str">
            <v>34G</v>
          </cell>
          <cell r="G1339" t="str">
            <v>Monthly</v>
          </cell>
          <cell r="H1339" t="str">
            <v>H</v>
          </cell>
          <cell r="I1339">
            <v>0</v>
          </cell>
          <cell r="J1339" t="str">
            <v>Teamsters Local Union Number 117</v>
          </cell>
          <cell r="K1339">
            <v>3069</v>
          </cell>
          <cell r="L1339">
            <v>3069</v>
          </cell>
          <cell r="M1339">
            <v>3069</v>
          </cell>
          <cell r="N1339">
            <v>3069</v>
          </cell>
          <cell r="O1339">
            <v>2893</v>
          </cell>
          <cell r="P1339">
            <v>2951</v>
          </cell>
          <cell r="Q1339">
            <v>3040</v>
          </cell>
        </row>
        <row r="1340">
          <cell r="E1340" t="str">
            <v>34GMONTHLYHWASHINGTON FEDERATION OF STATE EMPLOYEES</v>
          </cell>
          <cell r="F1340" t="str">
            <v>34G</v>
          </cell>
          <cell r="G1340" t="str">
            <v>Monthly</v>
          </cell>
          <cell r="H1340" t="str">
            <v>H</v>
          </cell>
          <cell r="I1340">
            <v>0</v>
          </cell>
          <cell r="J1340" t="str">
            <v>Washington Federation of State Employees</v>
          </cell>
          <cell r="K1340">
            <v>3031</v>
          </cell>
          <cell r="L1340">
            <v>3031</v>
          </cell>
          <cell r="M1340">
            <v>3031</v>
          </cell>
          <cell r="N1340">
            <v>3031</v>
          </cell>
          <cell r="O1340">
            <v>2857</v>
          </cell>
          <cell r="P1340">
            <v>2914</v>
          </cell>
          <cell r="Q1340">
            <v>3002</v>
          </cell>
        </row>
        <row r="1341">
          <cell r="E1341" t="str">
            <v>34GMONTHLYINON-REPRESENTED STATE EMPLOYEES</v>
          </cell>
          <cell r="F1341" t="str">
            <v>34G</v>
          </cell>
          <cell r="G1341" t="str">
            <v>Monthly</v>
          </cell>
          <cell r="H1341" t="str">
            <v>I</v>
          </cell>
          <cell r="I1341">
            <v>0</v>
          </cell>
          <cell r="J1341" t="str">
            <v>Non-Represented State Employees</v>
          </cell>
          <cell r="K1341">
            <v>3103</v>
          </cell>
          <cell r="L1341">
            <v>3103</v>
          </cell>
          <cell r="M1341">
            <v>3103</v>
          </cell>
          <cell r="N1341">
            <v>3103</v>
          </cell>
          <cell r="O1341">
            <v>2925</v>
          </cell>
          <cell r="P1341">
            <v>2984</v>
          </cell>
          <cell r="Q1341">
            <v>3074</v>
          </cell>
        </row>
        <row r="1342">
          <cell r="E1342" t="str">
            <v>34GMONTHLYITEAMSTERS LOCAL UNION NUMBER 117</v>
          </cell>
          <cell r="F1342" t="str">
            <v>34G</v>
          </cell>
          <cell r="G1342" t="str">
            <v>Monthly</v>
          </cell>
          <cell r="H1342" t="str">
            <v>I</v>
          </cell>
          <cell r="I1342">
            <v>0</v>
          </cell>
          <cell r="J1342" t="str">
            <v>Teamsters Local Union Number 117</v>
          </cell>
          <cell r="K1342">
            <v>3141</v>
          </cell>
          <cell r="L1342">
            <v>3141</v>
          </cell>
          <cell r="M1342">
            <v>3141</v>
          </cell>
          <cell r="N1342">
            <v>3141</v>
          </cell>
          <cell r="O1342">
            <v>2961</v>
          </cell>
          <cell r="P1342">
            <v>3020</v>
          </cell>
          <cell r="Q1342">
            <v>3111</v>
          </cell>
        </row>
        <row r="1343">
          <cell r="E1343" t="str">
            <v>34GMONTHLYIWASHINGTON FEDERATION OF STATE EMPLOYEES</v>
          </cell>
          <cell r="F1343" t="str">
            <v>34G</v>
          </cell>
          <cell r="G1343" t="str">
            <v>Monthly</v>
          </cell>
          <cell r="H1343" t="str">
            <v>I</v>
          </cell>
          <cell r="I1343">
            <v>0</v>
          </cell>
          <cell r="J1343" t="str">
            <v>Washington Federation of State Employees</v>
          </cell>
          <cell r="K1343">
            <v>3103</v>
          </cell>
          <cell r="L1343">
            <v>3103</v>
          </cell>
          <cell r="M1343">
            <v>3103</v>
          </cell>
          <cell r="N1343">
            <v>3103</v>
          </cell>
          <cell r="O1343">
            <v>2925</v>
          </cell>
          <cell r="P1343">
            <v>2984</v>
          </cell>
          <cell r="Q1343">
            <v>3074</v>
          </cell>
        </row>
        <row r="1344">
          <cell r="E1344" t="str">
            <v>34GMONTHLYJNON-REPRESENTED STATE EMPLOYEES</v>
          </cell>
          <cell r="F1344" t="str">
            <v>34G</v>
          </cell>
          <cell r="G1344" t="str">
            <v>Monthly</v>
          </cell>
          <cell r="H1344" t="str">
            <v>J</v>
          </cell>
          <cell r="I1344">
            <v>0</v>
          </cell>
          <cell r="J1344" t="str">
            <v>Non-Represented State Employees</v>
          </cell>
          <cell r="K1344">
            <v>3176</v>
          </cell>
          <cell r="L1344">
            <v>3176</v>
          </cell>
          <cell r="M1344">
            <v>3176</v>
          </cell>
          <cell r="N1344">
            <v>3176</v>
          </cell>
          <cell r="O1344">
            <v>2994</v>
          </cell>
          <cell r="P1344">
            <v>3054</v>
          </cell>
          <cell r="Q1344">
            <v>3146</v>
          </cell>
        </row>
        <row r="1345">
          <cell r="E1345" t="str">
            <v>34GMONTHLYJTEAMSTERS LOCAL UNION NUMBER 117</v>
          </cell>
          <cell r="F1345" t="str">
            <v>34G</v>
          </cell>
          <cell r="G1345" t="str">
            <v>Monthly</v>
          </cell>
          <cell r="H1345" t="str">
            <v>J</v>
          </cell>
          <cell r="I1345">
            <v>0</v>
          </cell>
          <cell r="J1345" t="str">
            <v>Teamsters Local Union Number 117</v>
          </cell>
          <cell r="K1345">
            <v>3217</v>
          </cell>
          <cell r="L1345">
            <v>3217</v>
          </cell>
          <cell r="M1345">
            <v>3217</v>
          </cell>
          <cell r="N1345">
            <v>3217</v>
          </cell>
          <cell r="O1345">
            <v>3032</v>
          </cell>
          <cell r="P1345">
            <v>3093</v>
          </cell>
          <cell r="Q1345">
            <v>3186</v>
          </cell>
        </row>
        <row r="1346">
          <cell r="E1346" t="str">
            <v>34GMONTHLYJWASHINGTON FEDERATION OF STATE EMPLOYEES</v>
          </cell>
          <cell r="F1346" t="str">
            <v>34G</v>
          </cell>
          <cell r="G1346" t="str">
            <v>Monthly</v>
          </cell>
          <cell r="H1346" t="str">
            <v>J</v>
          </cell>
          <cell r="I1346">
            <v>0</v>
          </cell>
          <cell r="J1346" t="str">
            <v>Washington Federation of State Employees</v>
          </cell>
          <cell r="K1346">
            <v>3176</v>
          </cell>
          <cell r="L1346">
            <v>3176</v>
          </cell>
          <cell r="M1346">
            <v>3176</v>
          </cell>
          <cell r="N1346">
            <v>3176</v>
          </cell>
          <cell r="O1346">
            <v>2994</v>
          </cell>
          <cell r="P1346">
            <v>3054</v>
          </cell>
          <cell r="Q1346">
            <v>3146</v>
          </cell>
        </row>
        <row r="1347">
          <cell r="E1347" t="str">
            <v>34GMONTHLYKNON-REPRESENTED STATE EMPLOYEES</v>
          </cell>
          <cell r="F1347" t="str">
            <v>34G</v>
          </cell>
          <cell r="G1347" t="str">
            <v>Monthly</v>
          </cell>
          <cell r="H1347" t="str">
            <v>K</v>
          </cell>
          <cell r="I1347">
            <v>0</v>
          </cell>
          <cell r="J1347" t="str">
            <v>Non-Represented State Employees</v>
          </cell>
          <cell r="K1347">
            <v>3248</v>
          </cell>
          <cell r="L1347">
            <v>3248</v>
          </cell>
          <cell r="M1347">
            <v>3248</v>
          </cell>
          <cell r="N1347">
            <v>3248</v>
          </cell>
          <cell r="O1347">
            <v>3062</v>
          </cell>
          <cell r="P1347">
            <v>3123</v>
          </cell>
          <cell r="Q1347">
            <v>3217</v>
          </cell>
        </row>
        <row r="1348">
          <cell r="E1348" t="str">
            <v>34GMONTHLYKTEAMSTERS LOCAL UNION NUMBER 117</v>
          </cell>
          <cell r="F1348" t="str">
            <v>34G</v>
          </cell>
          <cell r="G1348" t="str">
            <v>Monthly</v>
          </cell>
          <cell r="H1348" t="str">
            <v>K</v>
          </cell>
          <cell r="I1348">
            <v>0</v>
          </cell>
          <cell r="J1348" t="str">
            <v>Teamsters Local Union Number 117</v>
          </cell>
          <cell r="K1348">
            <v>3290</v>
          </cell>
          <cell r="L1348">
            <v>3290</v>
          </cell>
          <cell r="M1348">
            <v>3290</v>
          </cell>
          <cell r="N1348">
            <v>3290</v>
          </cell>
          <cell r="O1348">
            <v>3101</v>
          </cell>
          <cell r="P1348">
            <v>3163</v>
          </cell>
          <cell r="Q1348">
            <v>3259</v>
          </cell>
        </row>
        <row r="1349">
          <cell r="E1349" t="str">
            <v>34GMONTHLYKWASHINGTON FEDERATION OF STATE EMPLOYEES</v>
          </cell>
          <cell r="F1349" t="str">
            <v>34G</v>
          </cell>
          <cell r="G1349" t="str">
            <v>Monthly</v>
          </cell>
          <cell r="H1349" t="str">
            <v>K</v>
          </cell>
          <cell r="I1349">
            <v>0</v>
          </cell>
          <cell r="J1349" t="str">
            <v>Washington Federation of State Employees</v>
          </cell>
          <cell r="K1349">
            <v>3248</v>
          </cell>
          <cell r="L1349">
            <v>3248</v>
          </cell>
          <cell r="M1349">
            <v>3248</v>
          </cell>
          <cell r="N1349">
            <v>3248</v>
          </cell>
          <cell r="O1349">
            <v>3062</v>
          </cell>
          <cell r="P1349">
            <v>3123</v>
          </cell>
          <cell r="Q1349">
            <v>3217</v>
          </cell>
        </row>
        <row r="1350">
          <cell r="E1350" t="str">
            <v>34GMONTHLYLNON-REPRESENTED STATE EMPLOYEES</v>
          </cell>
          <cell r="F1350" t="str">
            <v>34G</v>
          </cell>
          <cell r="G1350" t="str">
            <v>Monthly</v>
          </cell>
          <cell r="H1350" t="str">
            <v>L</v>
          </cell>
          <cell r="I1350">
            <v>0</v>
          </cell>
          <cell r="J1350" t="str">
            <v>Non-Represented State Employees</v>
          </cell>
          <cell r="K1350">
            <v>3331</v>
          </cell>
          <cell r="L1350">
            <v>3331</v>
          </cell>
          <cell r="M1350">
            <v>3331</v>
          </cell>
          <cell r="N1350">
            <v>3331</v>
          </cell>
          <cell r="O1350">
            <v>3140</v>
          </cell>
          <cell r="P1350">
            <v>3203</v>
          </cell>
          <cell r="Q1350">
            <v>3300</v>
          </cell>
        </row>
        <row r="1351">
          <cell r="E1351" t="str">
            <v>34GMONTHLYLTEAMSTERS LOCAL UNION NUMBER 117</v>
          </cell>
          <cell r="F1351" t="str">
            <v>34G</v>
          </cell>
          <cell r="G1351" t="str">
            <v>Monthly</v>
          </cell>
          <cell r="H1351" t="str">
            <v>L</v>
          </cell>
          <cell r="I1351">
            <v>0</v>
          </cell>
          <cell r="J1351" t="str">
            <v>Teamsters Local Union Number 117</v>
          </cell>
          <cell r="K1351">
            <v>3372</v>
          </cell>
          <cell r="L1351">
            <v>3372</v>
          </cell>
          <cell r="M1351">
            <v>3372</v>
          </cell>
          <cell r="N1351">
            <v>3372</v>
          </cell>
          <cell r="O1351">
            <v>3178</v>
          </cell>
          <cell r="P1351">
            <v>3242</v>
          </cell>
          <cell r="Q1351">
            <v>3340</v>
          </cell>
        </row>
        <row r="1352">
          <cell r="E1352" t="str">
            <v>34GMONTHLYLWASHINGTON FEDERATION OF STATE EMPLOYEES</v>
          </cell>
          <cell r="F1352" t="str">
            <v>34G</v>
          </cell>
          <cell r="G1352" t="str">
            <v>Monthly</v>
          </cell>
          <cell r="H1352" t="str">
            <v>L</v>
          </cell>
          <cell r="I1352">
            <v>0</v>
          </cell>
          <cell r="J1352" t="str">
            <v>Washington Federation of State Employees</v>
          </cell>
          <cell r="K1352">
            <v>3331</v>
          </cell>
          <cell r="L1352">
            <v>3331</v>
          </cell>
          <cell r="M1352">
            <v>3331</v>
          </cell>
          <cell r="N1352">
            <v>3331</v>
          </cell>
          <cell r="O1352">
            <v>3140</v>
          </cell>
          <cell r="P1352">
            <v>3203</v>
          </cell>
          <cell r="Q1352">
            <v>3300</v>
          </cell>
        </row>
        <row r="1353">
          <cell r="E1353" t="str">
            <v>34GMONTHLYMNON-REPRESENTED STATE EMPLOYEES</v>
          </cell>
          <cell r="F1353" t="str">
            <v>34G</v>
          </cell>
          <cell r="G1353" t="str">
            <v>Monthly</v>
          </cell>
          <cell r="H1353" t="str">
            <v>M</v>
          </cell>
          <cell r="I1353">
            <v>0</v>
          </cell>
          <cell r="J1353" t="str">
            <v>Non-Represented State Employees</v>
          </cell>
          <cell r="K1353">
            <v>3407</v>
          </cell>
          <cell r="L1353">
            <v>3407</v>
          </cell>
          <cell r="M1353">
            <v>3407</v>
          </cell>
          <cell r="N1353">
            <v>3407</v>
          </cell>
          <cell r="O1353">
            <v>3212</v>
          </cell>
          <cell r="P1353">
            <v>3276</v>
          </cell>
          <cell r="Q1353">
            <v>3375</v>
          </cell>
        </row>
        <row r="1354">
          <cell r="E1354" t="str">
            <v>34GMONTHLYMTEAMSTERS LOCAL UNION NUMBER 117</v>
          </cell>
          <cell r="F1354" t="str">
            <v>34G</v>
          </cell>
          <cell r="G1354" t="str">
            <v>Monthly</v>
          </cell>
          <cell r="H1354" t="str">
            <v>M</v>
          </cell>
          <cell r="I1354">
            <v>0</v>
          </cell>
          <cell r="J1354" t="str">
            <v>Teamsters Local Union Number 117</v>
          </cell>
          <cell r="K1354">
            <v>3451</v>
          </cell>
          <cell r="L1354">
            <v>3451</v>
          </cell>
          <cell r="M1354">
            <v>3451</v>
          </cell>
          <cell r="N1354">
            <v>3451</v>
          </cell>
          <cell r="O1354">
            <v>3253</v>
          </cell>
          <cell r="P1354">
            <v>3318</v>
          </cell>
          <cell r="Q1354">
            <v>3418</v>
          </cell>
        </row>
        <row r="1355">
          <cell r="E1355" t="str">
            <v>34GMONTHLYMWASHINGTON FEDERATION OF STATE EMPLOYEES</v>
          </cell>
          <cell r="F1355" t="str">
            <v>34G</v>
          </cell>
          <cell r="G1355" t="str">
            <v>Monthly</v>
          </cell>
          <cell r="H1355" t="str">
            <v>M</v>
          </cell>
          <cell r="I1355">
            <v>0</v>
          </cell>
          <cell r="J1355" t="str">
            <v>Washington Federation of State Employees</v>
          </cell>
          <cell r="K1355">
            <v>3407</v>
          </cell>
          <cell r="L1355">
            <v>3407</v>
          </cell>
          <cell r="M1355">
            <v>3407</v>
          </cell>
          <cell r="N1355">
            <v>3407</v>
          </cell>
          <cell r="O1355">
            <v>3212</v>
          </cell>
          <cell r="P1355">
            <v>3276</v>
          </cell>
          <cell r="Q1355">
            <v>3375</v>
          </cell>
        </row>
        <row r="1356">
          <cell r="E1356" t="str">
            <v>34MONTHLYACOALITION</v>
          </cell>
          <cell r="F1356" t="str">
            <v>34</v>
          </cell>
          <cell r="G1356" t="str">
            <v>Monthly</v>
          </cell>
          <cell r="H1356" t="str">
            <v>A</v>
          </cell>
          <cell r="I1356">
            <v>0</v>
          </cell>
          <cell r="J1356" t="str">
            <v>Coalition</v>
          </cell>
          <cell r="K1356">
            <v>2578</v>
          </cell>
          <cell r="L1356">
            <v>2578</v>
          </cell>
          <cell r="M1356">
            <v>2578</v>
          </cell>
          <cell r="N1356">
            <v>2578</v>
          </cell>
          <cell r="O1356">
            <v>2430</v>
          </cell>
          <cell r="P1356">
            <v>2479</v>
          </cell>
          <cell r="Q1356">
            <v>2554</v>
          </cell>
        </row>
        <row r="1357">
          <cell r="E1357" t="str">
            <v>34MONTHLYANON-REPRESENTED STATE EMPLOYEES</v>
          </cell>
          <cell r="F1357" t="str">
            <v>34</v>
          </cell>
          <cell r="G1357" t="str">
            <v>Monthly</v>
          </cell>
          <cell r="H1357" t="str">
            <v>A</v>
          </cell>
          <cell r="I1357">
            <v>0</v>
          </cell>
          <cell r="J1357" t="str">
            <v>Non-Represented State Employees</v>
          </cell>
          <cell r="K1357">
            <v>2578</v>
          </cell>
          <cell r="L1357">
            <v>2578</v>
          </cell>
          <cell r="M1357">
            <v>2578</v>
          </cell>
          <cell r="N1357">
            <v>2578</v>
          </cell>
          <cell r="O1357">
            <v>2430</v>
          </cell>
          <cell r="P1357">
            <v>2479</v>
          </cell>
          <cell r="Q1357">
            <v>2554</v>
          </cell>
        </row>
        <row r="1358">
          <cell r="E1358" t="str">
            <v>34MONTHLYATEAMSTERS LOCAL UNION NUMBER 117</v>
          </cell>
          <cell r="F1358" t="str">
            <v>34</v>
          </cell>
          <cell r="G1358" t="str">
            <v>Monthly</v>
          </cell>
          <cell r="H1358" t="str">
            <v>A</v>
          </cell>
          <cell r="I1358">
            <v>0</v>
          </cell>
          <cell r="J1358" t="str">
            <v>Teamsters Local Union Number 117</v>
          </cell>
          <cell r="K1358">
            <v>2610</v>
          </cell>
          <cell r="L1358">
            <v>2610</v>
          </cell>
          <cell r="M1358">
            <v>2610</v>
          </cell>
          <cell r="N1358">
            <v>2610</v>
          </cell>
          <cell r="O1358">
            <v>2461</v>
          </cell>
          <cell r="P1358">
            <v>2510</v>
          </cell>
          <cell r="Q1358">
            <v>2586</v>
          </cell>
        </row>
        <row r="1359">
          <cell r="E1359" t="str">
            <v>34MONTHLYAWASHINGTON FEDERATION OF STATE EMPLOYEES</v>
          </cell>
          <cell r="F1359" t="str">
            <v>34</v>
          </cell>
          <cell r="G1359" t="str">
            <v>Monthly</v>
          </cell>
          <cell r="H1359" t="str">
            <v>A</v>
          </cell>
          <cell r="I1359">
            <v>0</v>
          </cell>
          <cell r="J1359" t="str">
            <v>Washington Federation of State Employees</v>
          </cell>
          <cell r="K1359">
            <v>2578</v>
          </cell>
          <cell r="L1359">
            <v>2578</v>
          </cell>
          <cell r="M1359">
            <v>2578</v>
          </cell>
          <cell r="N1359">
            <v>2578</v>
          </cell>
          <cell r="O1359">
            <v>2430</v>
          </cell>
          <cell r="P1359">
            <v>2479</v>
          </cell>
          <cell r="Q1359">
            <v>2554</v>
          </cell>
        </row>
        <row r="1360">
          <cell r="E1360" t="str">
            <v>34MONTHLYAWASHINGTON PUBLIC EMPLOYEES ASSOCIATION</v>
          </cell>
          <cell r="F1360" t="str">
            <v>34</v>
          </cell>
          <cell r="G1360" t="str">
            <v>Monthly</v>
          </cell>
          <cell r="H1360" t="str">
            <v>A</v>
          </cell>
          <cell r="I1360">
            <v>0</v>
          </cell>
          <cell r="J1360" t="str">
            <v>Washington Public Employees Association</v>
          </cell>
          <cell r="K1360">
            <v>2578</v>
          </cell>
          <cell r="L1360">
            <v>2578</v>
          </cell>
          <cell r="M1360">
            <v>2578</v>
          </cell>
          <cell r="N1360">
            <v>2578</v>
          </cell>
          <cell r="O1360">
            <v>2430</v>
          </cell>
          <cell r="P1360">
            <v>2479</v>
          </cell>
          <cell r="Q1360">
            <v>2554</v>
          </cell>
        </row>
        <row r="1361">
          <cell r="E1361" t="str">
            <v>34MONTHLYBCOALITION</v>
          </cell>
          <cell r="F1361" t="str">
            <v>34</v>
          </cell>
          <cell r="G1361" t="str">
            <v>Monthly</v>
          </cell>
          <cell r="H1361" t="str">
            <v>B</v>
          </cell>
          <cell r="I1361">
            <v>0</v>
          </cell>
          <cell r="J1361" t="str">
            <v>Coalition</v>
          </cell>
          <cell r="K1361">
            <v>2636</v>
          </cell>
          <cell r="L1361">
            <v>2636</v>
          </cell>
          <cell r="M1361">
            <v>2636</v>
          </cell>
          <cell r="N1361">
            <v>2636</v>
          </cell>
          <cell r="O1361">
            <v>2485</v>
          </cell>
          <cell r="P1361">
            <v>2535</v>
          </cell>
          <cell r="Q1361">
            <v>2612</v>
          </cell>
        </row>
        <row r="1362">
          <cell r="E1362" t="str">
            <v>34MONTHLYBNON-REPRESENTED STATE EMPLOYEES</v>
          </cell>
          <cell r="F1362" t="str">
            <v>34</v>
          </cell>
          <cell r="G1362" t="str">
            <v>Monthly</v>
          </cell>
          <cell r="H1362" t="str">
            <v>B</v>
          </cell>
          <cell r="I1362">
            <v>0</v>
          </cell>
          <cell r="J1362" t="str">
            <v>Non-Represented State Employees</v>
          </cell>
          <cell r="K1362">
            <v>2636</v>
          </cell>
          <cell r="L1362">
            <v>2636</v>
          </cell>
          <cell r="M1362">
            <v>2636</v>
          </cell>
          <cell r="N1362">
            <v>2636</v>
          </cell>
          <cell r="O1362">
            <v>2485</v>
          </cell>
          <cell r="P1362">
            <v>2535</v>
          </cell>
          <cell r="Q1362">
            <v>2612</v>
          </cell>
        </row>
        <row r="1363">
          <cell r="E1363" t="str">
            <v>34MONTHLYBTEAMSTERS LOCAL UNION NUMBER 117</v>
          </cell>
          <cell r="F1363" t="str">
            <v>34</v>
          </cell>
          <cell r="G1363" t="str">
            <v>Monthly</v>
          </cell>
          <cell r="H1363" t="str">
            <v>B</v>
          </cell>
          <cell r="I1363">
            <v>0</v>
          </cell>
          <cell r="J1363" t="str">
            <v>Teamsters Local Union Number 117</v>
          </cell>
          <cell r="K1363">
            <v>2671</v>
          </cell>
          <cell r="L1363">
            <v>2671</v>
          </cell>
          <cell r="M1363">
            <v>2671</v>
          </cell>
          <cell r="N1363">
            <v>2671</v>
          </cell>
          <cell r="O1363">
            <v>2518</v>
          </cell>
          <cell r="P1363">
            <v>2568</v>
          </cell>
          <cell r="Q1363">
            <v>2646</v>
          </cell>
        </row>
        <row r="1364">
          <cell r="E1364" t="str">
            <v>34MONTHLYBWASHINGTON FEDERATION OF STATE EMPLOYEES</v>
          </cell>
          <cell r="F1364" t="str">
            <v>34</v>
          </cell>
          <cell r="G1364" t="str">
            <v>Monthly</v>
          </cell>
          <cell r="H1364" t="str">
            <v>B</v>
          </cell>
          <cell r="I1364">
            <v>0</v>
          </cell>
          <cell r="J1364" t="str">
            <v>Washington Federation of State Employees</v>
          </cell>
          <cell r="K1364">
            <v>2636</v>
          </cell>
          <cell r="L1364">
            <v>2636</v>
          </cell>
          <cell r="M1364">
            <v>2636</v>
          </cell>
          <cell r="N1364">
            <v>2636</v>
          </cell>
          <cell r="O1364">
            <v>2485</v>
          </cell>
          <cell r="P1364">
            <v>2535</v>
          </cell>
          <cell r="Q1364">
            <v>2612</v>
          </cell>
        </row>
        <row r="1365">
          <cell r="E1365" t="str">
            <v>34MONTHLYBWASHINGTON PUBLIC EMPLOYEES ASSOCIATION</v>
          </cell>
          <cell r="F1365" t="str">
            <v>34</v>
          </cell>
          <cell r="G1365" t="str">
            <v>Monthly</v>
          </cell>
          <cell r="H1365" t="str">
            <v>B</v>
          </cell>
          <cell r="I1365">
            <v>0</v>
          </cell>
          <cell r="J1365" t="str">
            <v>Washington Public Employees Association</v>
          </cell>
          <cell r="K1365">
            <v>2636</v>
          </cell>
          <cell r="L1365">
            <v>2636</v>
          </cell>
          <cell r="M1365">
            <v>2636</v>
          </cell>
          <cell r="N1365">
            <v>2636</v>
          </cell>
          <cell r="O1365">
            <v>2485</v>
          </cell>
          <cell r="P1365">
            <v>2535</v>
          </cell>
          <cell r="Q1365">
            <v>2612</v>
          </cell>
        </row>
        <row r="1366">
          <cell r="E1366" t="str">
            <v>34MONTHLYCCOALITION</v>
          </cell>
          <cell r="F1366" t="str">
            <v>34</v>
          </cell>
          <cell r="G1366" t="str">
            <v>Monthly</v>
          </cell>
          <cell r="H1366" t="str">
            <v>C</v>
          </cell>
          <cell r="I1366">
            <v>0</v>
          </cell>
          <cell r="J1366" t="str">
            <v>Coalition</v>
          </cell>
          <cell r="K1366">
            <v>2699</v>
          </cell>
          <cell r="L1366">
            <v>2699</v>
          </cell>
          <cell r="M1366">
            <v>2699</v>
          </cell>
          <cell r="N1366">
            <v>2699</v>
          </cell>
          <cell r="O1366">
            <v>2544</v>
          </cell>
          <cell r="P1366">
            <v>2595</v>
          </cell>
          <cell r="Q1366">
            <v>2673</v>
          </cell>
        </row>
        <row r="1367">
          <cell r="E1367" t="str">
            <v>34MONTHLYCNON-REPRESENTED STATE EMPLOYEES</v>
          </cell>
          <cell r="F1367" t="str">
            <v>34</v>
          </cell>
          <cell r="G1367" t="str">
            <v>Monthly</v>
          </cell>
          <cell r="H1367" t="str">
            <v>C</v>
          </cell>
          <cell r="I1367">
            <v>0</v>
          </cell>
          <cell r="J1367" t="str">
            <v>Non-Represented State Employees</v>
          </cell>
          <cell r="K1367">
            <v>2699</v>
          </cell>
          <cell r="L1367">
            <v>2699</v>
          </cell>
          <cell r="M1367">
            <v>2699</v>
          </cell>
          <cell r="N1367">
            <v>2699</v>
          </cell>
          <cell r="O1367">
            <v>2544</v>
          </cell>
          <cell r="P1367">
            <v>2595</v>
          </cell>
          <cell r="Q1367">
            <v>2673</v>
          </cell>
        </row>
        <row r="1368">
          <cell r="E1368" t="str">
            <v>34MONTHLYCTEAMSTERS LOCAL UNION NUMBER 117</v>
          </cell>
          <cell r="F1368" t="str">
            <v>34</v>
          </cell>
          <cell r="G1368" t="str">
            <v>Monthly</v>
          </cell>
          <cell r="H1368" t="str">
            <v>C</v>
          </cell>
          <cell r="I1368">
            <v>0</v>
          </cell>
          <cell r="J1368" t="str">
            <v>Teamsters Local Union Number 117</v>
          </cell>
          <cell r="K1368">
            <v>2734</v>
          </cell>
          <cell r="L1368">
            <v>2734</v>
          </cell>
          <cell r="M1368">
            <v>2734</v>
          </cell>
          <cell r="N1368">
            <v>2734</v>
          </cell>
          <cell r="O1368">
            <v>2577</v>
          </cell>
          <cell r="P1368">
            <v>2629</v>
          </cell>
          <cell r="Q1368">
            <v>2708</v>
          </cell>
        </row>
        <row r="1369">
          <cell r="E1369" t="str">
            <v>34MONTHLYCWASHINGTON FEDERATION OF STATE EMPLOYEES</v>
          </cell>
          <cell r="F1369" t="str">
            <v>34</v>
          </cell>
          <cell r="G1369" t="str">
            <v>Monthly</v>
          </cell>
          <cell r="H1369" t="str">
            <v>C</v>
          </cell>
          <cell r="I1369">
            <v>0</v>
          </cell>
          <cell r="J1369" t="str">
            <v>Washington Federation of State Employees</v>
          </cell>
          <cell r="K1369">
            <v>2699</v>
          </cell>
          <cell r="L1369">
            <v>2699</v>
          </cell>
          <cell r="M1369">
            <v>2699</v>
          </cell>
          <cell r="N1369">
            <v>2699</v>
          </cell>
          <cell r="O1369">
            <v>2544</v>
          </cell>
          <cell r="P1369">
            <v>2595</v>
          </cell>
          <cell r="Q1369">
            <v>2673</v>
          </cell>
        </row>
        <row r="1370">
          <cell r="E1370" t="str">
            <v>34MONTHLYCWASHINGTON PUBLIC EMPLOYEES ASSOCIATION</v>
          </cell>
          <cell r="F1370" t="str">
            <v>34</v>
          </cell>
          <cell r="G1370" t="str">
            <v>Monthly</v>
          </cell>
          <cell r="H1370" t="str">
            <v>C</v>
          </cell>
          <cell r="I1370">
            <v>0</v>
          </cell>
          <cell r="J1370" t="str">
            <v>Washington Public Employees Association</v>
          </cell>
          <cell r="K1370">
            <v>2699</v>
          </cell>
          <cell r="L1370">
            <v>2699</v>
          </cell>
          <cell r="M1370">
            <v>2699</v>
          </cell>
          <cell r="N1370">
            <v>2699</v>
          </cell>
          <cell r="O1370">
            <v>2544</v>
          </cell>
          <cell r="P1370">
            <v>2595</v>
          </cell>
          <cell r="Q1370">
            <v>2673</v>
          </cell>
        </row>
        <row r="1371">
          <cell r="E1371" t="str">
            <v>34MONTHLYDCOALITION</v>
          </cell>
          <cell r="F1371" t="str">
            <v>34</v>
          </cell>
          <cell r="G1371" t="str">
            <v>Monthly</v>
          </cell>
          <cell r="H1371" t="str">
            <v>D</v>
          </cell>
          <cell r="I1371">
            <v>0</v>
          </cell>
          <cell r="J1371" t="str">
            <v>Coalition</v>
          </cell>
          <cell r="K1371">
            <v>2760</v>
          </cell>
          <cell r="L1371">
            <v>2760</v>
          </cell>
          <cell r="M1371">
            <v>2760</v>
          </cell>
          <cell r="N1371">
            <v>2760</v>
          </cell>
          <cell r="O1371">
            <v>2602</v>
          </cell>
          <cell r="P1371">
            <v>2654</v>
          </cell>
          <cell r="Q1371">
            <v>2734</v>
          </cell>
        </row>
        <row r="1372">
          <cell r="E1372" t="str">
            <v>34MONTHLYDNON-REPRESENTED STATE EMPLOYEES</v>
          </cell>
          <cell r="F1372" t="str">
            <v>34</v>
          </cell>
          <cell r="G1372" t="str">
            <v>Monthly</v>
          </cell>
          <cell r="H1372" t="str">
            <v>D</v>
          </cell>
          <cell r="I1372">
            <v>0</v>
          </cell>
          <cell r="J1372" t="str">
            <v>Non-Represented State Employees</v>
          </cell>
          <cell r="K1372">
            <v>2760</v>
          </cell>
          <cell r="L1372">
            <v>2760</v>
          </cell>
          <cell r="M1372">
            <v>2760</v>
          </cell>
          <cell r="N1372">
            <v>2760</v>
          </cell>
          <cell r="O1372">
            <v>2602</v>
          </cell>
          <cell r="P1372">
            <v>2654</v>
          </cell>
          <cell r="Q1372">
            <v>2734</v>
          </cell>
        </row>
        <row r="1373">
          <cell r="E1373" t="str">
            <v>34MONTHLYDTEAMSTERS LOCAL UNION NUMBER 117</v>
          </cell>
          <cell r="F1373" t="str">
            <v>34</v>
          </cell>
          <cell r="G1373" t="str">
            <v>Monthly</v>
          </cell>
          <cell r="H1373" t="str">
            <v>D</v>
          </cell>
          <cell r="I1373">
            <v>0</v>
          </cell>
          <cell r="J1373" t="str">
            <v>Teamsters Local Union Number 117</v>
          </cell>
          <cell r="K1373">
            <v>2796</v>
          </cell>
          <cell r="L1373">
            <v>2796</v>
          </cell>
          <cell r="M1373">
            <v>2796</v>
          </cell>
          <cell r="N1373">
            <v>2796</v>
          </cell>
          <cell r="O1373">
            <v>2635</v>
          </cell>
          <cell r="P1373">
            <v>2688</v>
          </cell>
          <cell r="Q1373">
            <v>2769</v>
          </cell>
        </row>
        <row r="1374">
          <cell r="E1374" t="str">
            <v>34MONTHLYDWASHINGTON FEDERATION OF STATE EMPLOYEES</v>
          </cell>
          <cell r="F1374" t="str">
            <v>34</v>
          </cell>
          <cell r="G1374" t="str">
            <v>Monthly</v>
          </cell>
          <cell r="H1374" t="str">
            <v>D</v>
          </cell>
          <cell r="I1374">
            <v>0</v>
          </cell>
          <cell r="J1374" t="str">
            <v>Washington Federation of State Employees</v>
          </cell>
          <cell r="K1374">
            <v>2760</v>
          </cell>
          <cell r="L1374">
            <v>2760</v>
          </cell>
          <cell r="M1374">
            <v>2760</v>
          </cell>
          <cell r="N1374">
            <v>2760</v>
          </cell>
          <cell r="O1374">
            <v>2602</v>
          </cell>
          <cell r="P1374">
            <v>2654</v>
          </cell>
          <cell r="Q1374">
            <v>2734</v>
          </cell>
        </row>
        <row r="1375">
          <cell r="E1375" t="str">
            <v>34MONTHLYDWASHINGTON PUBLIC EMPLOYEES ASSOCIATION</v>
          </cell>
          <cell r="F1375" t="str">
            <v>34</v>
          </cell>
          <cell r="G1375" t="str">
            <v>Monthly</v>
          </cell>
          <cell r="H1375" t="str">
            <v>D</v>
          </cell>
          <cell r="I1375">
            <v>0</v>
          </cell>
          <cell r="J1375" t="str">
            <v>Washington Public Employees Association</v>
          </cell>
          <cell r="K1375">
            <v>2760</v>
          </cell>
          <cell r="L1375">
            <v>2760</v>
          </cell>
          <cell r="M1375">
            <v>2760</v>
          </cell>
          <cell r="N1375">
            <v>2760</v>
          </cell>
          <cell r="O1375">
            <v>2602</v>
          </cell>
          <cell r="P1375">
            <v>2654</v>
          </cell>
          <cell r="Q1375">
            <v>2734</v>
          </cell>
        </row>
        <row r="1376">
          <cell r="E1376" t="str">
            <v>34MONTHLYECOALITION</v>
          </cell>
          <cell r="F1376" t="str">
            <v>34</v>
          </cell>
          <cell r="G1376" t="str">
            <v>Monthly</v>
          </cell>
          <cell r="H1376" t="str">
            <v>E</v>
          </cell>
          <cell r="I1376">
            <v>0</v>
          </cell>
          <cell r="J1376" t="str">
            <v>Coalition</v>
          </cell>
          <cell r="K1376">
            <v>2827</v>
          </cell>
          <cell r="L1376">
            <v>2827</v>
          </cell>
          <cell r="M1376">
            <v>2827</v>
          </cell>
          <cell r="N1376">
            <v>2827</v>
          </cell>
          <cell r="O1376">
            <v>2665</v>
          </cell>
          <cell r="P1376">
            <v>2718</v>
          </cell>
          <cell r="Q1376">
            <v>2800</v>
          </cell>
        </row>
        <row r="1377">
          <cell r="E1377" t="str">
            <v>34MONTHLYENON-REPRESENTED STATE EMPLOYEES</v>
          </cell>
          <cell r="F1377" t="str">
            <v>34</v>
          </cell>
          <cell r="G1377" t="str">
            <v>Monthly</v>
          </cell>
          <cell r="H1377" t="str">
            <v>E</v>
          </cell>
          <cell r="I1377">
            <v>0</v>
          </cell>
          <cell r="J1377" t="str">
            <v>Non-Represented State Employees</v>
          </cell>
          <cell r="K1377">
            <v>2827</v>
          </cell>
          <cell r="L1377">
            <v>2827</v>
          </cell>
          <cell r="M1377">
            <v>2827</v>
          </cell>
          <cell r="N1377">
            <v>2827</v>
          </cell>
          <cell r="O1377">
            <v>2665</v>
          </cell>
          <cell r="P1377">
            <v>2718</v>
          </cell>
          <cell r="Q1377">
            <v>2800</v>
          </cell>
        </row>
        <row r="1378">
          <cell r="E1378" t="str">
            <v>34MONTHLYETEAMSTERS LOCAL UNION NUMBER 117</v>
          </cell>
          <cell r="F1378" t="str">
            <v>34</v>
          </cell>
          <cell r="G1378" t="str">
            <v>Monthly</v>
          </cell>
          <cell r="H1378" t="str">
            <v>E</v>
          </cell>
          <cell r="I1378">
            <v>0</v>
          </cell>
          <cell r="J1378" t="str">
            <v>Teamsters Local Union Number 117</v>
          </cell>
          <cell r="K1378">
            <v>2863</v>
          </cell>
          <cell r="L1378">
            <v>2863</v>
          </cell>
          <cell r="M1378">
            <v>2863</v>
          </cell>
          <cell r="N1378">
            <v>2863</v>
          </cell>
          <cell r="O1378">
            <v>2699</v>
          </cell>
          <cell r="P1378">
            <v>2753</v>
          </cell>
          <cell r="Q1378">
            <v>2836</v>
          </cell>
        </row>
        <row r="1379">
          <cell r="E1379" t="str">
            <v>34MONTHLYEWASHINGTON FEDERATION OF STATE EMPLOYEES</v>
          </cell>
          <cell r="F1379" t="str">
            <v>34</v>
          </cell>
          <cell r="G1379" t="str">
            <v>Monthly</v>
          </cell>
          <cell r="H1379" t="str">
            <v>E</v>
          </cell>
          <cell r="I1379">
            <v>0</v>
          </cell>
          <cell r="J1379" t="str">
            <v>Washington Federation of State Employees</v>
          </cell>
          <cell r="K1379">
            <v>2827</v>
          </cell>
          <cell r="L1379">
            <v>2827</v>
          </cell>
          <cell r="M1379">
            <v>2827</v>
          </cell>
          <cell r="N1379">
            <v>2827</v>
          </cell>
          <cell r="O1379">
            <v>2665</v>
          </cell>
          <cell r="P1379">
            <v>2718</v>
          </cell>
          <cell r="Q1379">
            <v>2800</v>
          </cell>
        </row>
        <row r="1380">
          <cell r="E1380" t="str">
            <v>34MONTHLYEWASHINGTON PUBLIC EMPLOYEES ASSOCIATION</v>
          </cell>
          <cell r="F1380" t="str">
            <v>34</v>
          </cell>
          <cell r="G1380" t="str">
            <v>Monthly</v>
          </cell>
          <cell r="H1380" t="str">
            <v>E</v>
          </cell>
          <cell r="I1380">
            <v>0</v>
          </cell>
          <cell r="J1380" t="str">
            <v>Washington Public Employees Association</v>
          </cell>
          <cell r="K1380">
            <v>2827</v>
          </cell>
          <cell r="L1380">
            <v>2827</v>
          </cell>
          <cell r="M1380">
            <v>2827</v>
          </cell>
          <cell r="N1380">
            <v>2827</v>
          </cell>
          <cell r="O1380">
            <v>2665</v>
          </cell>
          <cell r="P1380">
            <v>2718</v>
          </cell>
          <cell r="Q1380">
            <v>2800</v>
          </cell>
        </row>
        <row r="1381">
          <cell r="E1381" t="str">
            <v>34MONTHLYFCOALITION</v>
          </cell>
          <cell r="F1381" t="str">
            <v>34</v>
          </cell>
          <cell r="G1381" t="str">
            <v>Monthly</v>
          </cell>
          <cell r="H1381" t="str">
            <v>F</v>
          </cell>
          <cell r="I1381">
            <v>0</v>
          </cell>
          <cell r="J1381" t="str">
            <v>Coalition</v>
          </cell>
          <cell r="K1381">
            <v>2889</v>
          </cell>
          <cell r="L1381">
            <v>2889</v>
          </cell>
          <cell r="M1381">
            <v>2889</v>
          </cell>
          <cell r="N1381">
            <v>2889</v>
          </cell>
          <cell r="O1381">
            <v>2724</v>
          </cell>
          <cell r="P1381">
            <v>2778</v>
          </cell>
          <cell r="Q1381">
            <v>2862</v>
          </cell>
        </row>
        <row r="1382">
          <cell r="E1382" t="str">
            <v>34MONTHLYFNON-REPRESENTED STATE EMPLOYEES</v>
          </cell>
          <cell r="F1382" t="str">
            <v>34</v>
          </cell>
          <cell r="G1382" t="str">
            <v>Monthly</v>
          </cell>
          <cell r="H1382" t="str">
            <v>F</v>
          </cell>
          <cell r="I1382">
            <v>0</v>
          </cell>
          <cell r="J1382" t="str">
            <v>Non-Represented State Employees</v>
          </cell>
          <cell r="K1382">
            <v>2889</v>
          </cell>
          <cell r="L1382">
            <v>2889</v>
          </cell>
          <cell r="M1382">
            <v>2889</v>
          </cell>
          <cell r="N1382">
            <v>2889</v>
          </cell>
          <cell r="O1382">
            <v>2724</v>
          </cell>
          <cell r="P1382">
            <v>2778</v>
          </cell>
          <cell r="Q1382">
            <v>2862</v>
          </cell>
        </row>
        <row r="1383">
          <cell r="E1383" t="str">
            <v>34MONTHLYFTEAMSTERS LOCAL UNION NUMBER 117</v>
          </cell>
          <cell r="F1383" t="str">
            <v>34</v>
          </cell>
          <cell r="G1383" t="str">
            <v>Monthly</v>
          </cell>
          <cell r="H1383" t="str">
            <v>F</v>
          </cell>
          <cell r="I1383">
            <v>0</v>
          </cell>
          <cell r="J1383" t="str">
            <v>Teamsters Local Union Number 117</v>
          </cell>
          <cell r="K1383">
            <v>2927</v>
          </cell>
          <cell r="L1383">
            <v>2927</v>
          </cell>
          <cell r="M1383">
            <v>2927</v>
          </cell>
          <cell r="N1383">
            <v>2927</v>
          </cell>
          <cell r="O1383">
            <v>2759</v>
          </cell>
          <cell r="P1383">
            <v>2814</v>
          </cell>
          <cell r="Q1383">
            <v>2899</v>
          </cell>
        </row>
        <row r="1384">
          <cell r="E1384" t="str">
            <v>34MONTHLYFWASHINGTON FEDERATION OF STATE EMPLOYEES</v>
          </cell>
          <cell r="F1384" t="str">
            <v>34</v>
          </cell>
          <cell r="G1384" t="str">
            <v>Monthly</v>
          </cell>
          <cell r="H1384" t="str">
            <v>F</v>
          </cell>
          <cell r="I1384">
            <v>0</v>
          </cell>
          <cell r="J1384" t="str">
            <v>Washington Federation of State Employees</v>
          </cell>
          <cell r="K1384">
            <v>2889</v>
          </cell>
          <cell r="L1384">
            <v>2889</v>
          </cell>
          <cell r="M1384">
            <v>2889</v>
          </cell>
          <cell r="N1384">
            <v>2889</v>
          </cell>
          <cell r="O1384">
            <v>2724</v>
          </cell>
          <cell r="P1384">
            <v>2778</v>
          </cell>
          <cell r="Q1384">
            <v>2862</v>
          </cell>
        </row>
        <row r="1385">
          <cell r="E1385" t="str">
            <v>34MONTHLYFWASHINGTON PUBLIC EMPLOYEES ASSOCIATION</v>
          </cell>
          <cell r="F1385" t="str">
            <v>34</v>
          </cell>
          <cell r="G1385" t="str">
            <v>Monthly</v>
          </cell>
          <cell r="H1385" t="str">
            <v>F</v>
          </cell>
          <cell r="I1385">
            <v>0</v>
          </cell>
          <cell r="J1385" t="str">
            <v>Washington Public Employees Association</v>
          </cell>
          <cell r="K1385">
            <v>2889</v>
          </cell>
          <cell r="L1385">
            <v>2889</v>
          </cell>
          <cell r="M1385">
            <v>2889</v>
          </cell>
          <cell r="N1385">
            <v>2889</v>
          </cell>
          <cell r="O1385">
            <v>2724</v>
          </cell>
          <cell r="P1385">
            <v>2778</v>
          </cell>
          <cell r="Q1385">
            <v>2862</v>
          </cell>
        </row>
        <row r="1386">
          <cell r="E1386" t="str">
            <v>34MONTHLYGCOALITION</v>
          </cell>
          <cell r="F1386" t="str">
            <v>34</v>
          </cell>
          <cell r="G1386" t="str">
            <v>Monthly</v>
          </cell>
          <cell r="H1386" t="str">
            <v>G</v>
          </cell>
          <cell r="I1386">
            <v>0</v>
          </cell>
          <cell r="J1386" t="str">
            <v>Coalition</v>
          </cell>
          <cell r="K1386">
            <v>2962</v>
          </cell>
          <cell r="L1386">
            <v>2962</v>
          </cell>
          <cell r="M1386">
            <v>2962</v>
          </cell>
          <cell r="N1386">
            <v>2962</v>
          </cell>
          <cell r="O1386">
            <v>2792</v>
          </cell>
          <cell r="P1386">
            <v>2848</v>
          </cell>
          <cell r="Q1386">
            <v>2934</v>
          </cell>
        </row>
        <row r="1387">
          <cell r="E1387" t="str">
            <v>34MONTHLYGNON-REPRESENTED STATE EMPLOYEES</v>
          </cell>
          <cell r="F1387" t="str">
            <v>34</v>
          </cell>
          <cell r="G1387" t="str">
            <v>Monthly</v>
          </cell>
          <cell r="H1387" t="str">
            <v>G</v>
          </cell>
          <cell r="I1387">
            <v>0</v>
          </cell>
          <cell r="J1387" t="str">
            <v>Non-Represented State Employees</v>
          </cell>
          <cell r="K1387">
            <v>2962</v>
          </cell>
          <cell r="L1387">
            <v>2962</v>
          </cell>
          <cell r="M1387">
            <v>2962</v>
          </cell>
          <cell r="N1387">
            <v>2962</v>
          </cell>
          <cell r="O1387">
            <v>2792</v>
          </cell>
          <cell r="P1387">
            <v>2848</v>
          </cell>
          <cell r="Q1387">
            <v>2934</v>
          </cell>
        </row>
        <row r="1388">
          <cell r="E1388" t="str">
            <v>34MONTHLYGTEAMSTERS LOCAL UNION NUMBER 117</v>
          </cell>
          <cell r="F1388" t="str">
            <v>34</v>
          </cell>
          <cell r="G1388" t="str">
            <v>Monthly</v>
          </cell>
          <cell r="H1388" t="str">
            <v>G</v>
          </cell>
          <cell r="I1388">
            <v>0</v>
          </cell>
          <cell r="J1388" t="str">
            <v>Teamsters Local Union Number 117</v>
          </cell>
          <cell r="K1388">
            <v>3000</v>
          </cell>
          <cell r="L1388">
            <v>3000</v>
          </cell>
          <cell r="M1388">
            <v>3000</v>
          </cell>
          <cell r="N1388">
            <v>3000</v>
          </cell>
          <cell r="O1388">
            <v>2828</v>
          </cell>
          <cell r="P1388">
            <v>2885</v>
          </cell>
          <cell r="Q1388">
            <v>2972</v>
          </cell>
        </row>
        <row r="1389">
          <cell r="E1389" t="str">
            <v>34MONTHLYGWASHINGTON FEDERATION OF STATE EMPLOYEES</v>
          </cell>
          <cell r="F1389" t="str">
            <v>34</v>
          </cell>
          <cell r="G1389" t="str">
            <v>Monthly</v>
          </cell>
          <cell r="H1389" t="str">
            <v>G</v>
          </cell>
          <cell r="I1389">
            <v>0</v>
          </cell>
          <cell r="J1389" t="str">
            <v>Washington Federation of State Employees</v>
          </cell>
          <cell r="K1389">
            <v>2962</v>
          </cell>
          <cell r="L1389">
            <v>2962</v>
          </cell>
          <cell r="M1389">
            <v>2962</v>
          </cell>
          <cell r="N1389">
            <v>2962</v>
          </cell>
          <cell r="O1389">
            <v>2792</v>
          </cell>
          <cell r="P1389">
            <v>2848</v>
          </cell>
          <cell r="Q1389">
            <v>2934</v>
          </cell>
        </row>
        <row r="1390">
          <cell r="E1390" t="str">
            <v>34MONTHLYGWASHINGTON PUBLIC EMPLOYEES ASSOCIATION</v>
          </cell>
          <cell r="F1390" t="str">
            <v>34</v>
          </cell>
          <cell r="G1390" t="str">
            <v>Monthly</v>
          </cell>
          <cell r="H1390" t="str">
            <v>G</v>
          </cell>
          <cell r="I1390">
            <v>0</v>
          </cell>
          <cell r="J1390" t="str">
            <v>Washington Public Employees Association</v>
          </cell>
          <cell r="K1390">
            <v>2962</v>
          </cell>
          <cell r="L1390">
            <v>2962</v>
          </cell>
          <cell r="M1390">
            <v>2962</v>
          </cell>
          <cell r="N1390">
            <v>2962</v>
          </cell>
          <cell r="O1390">
            <v>2792</v>
          </cell>
          <cell r="P1390">
            <v>2848</v>
          </cell>
          <cell r="Q1390">
            <v>2934</v>
          </cell>
        </row>
        <row r="1391">
          <cell r="E1391" t="str">
            <v>34MONTHLYHCOALITION</v>
          </cell>
          <cell r="F1391" t="str">
            <v>34</v>
          </cell>
          <cell r="G1391" t="str">
            <v>Monthly</v>
          </cell>
          <cell r="H1391" t="str">
            <v>H</v>
          </cell>
          <cell r="I1391">
            <v>0</v>
          </cell>
          <cell r="J1391" t="str">
            <v>Coalition</v>
          </cell>
          <cell r="K1391">
            <v>3031</v>
          </cell>
          <cell r="L1391">
            <v>3031</v>
          </cell>
          <cell r="M1391">
            <v>3031</v>
          </cell>
          <cell r="N1391">
            <v>3031</v>
          </cell>
          <cell r="O1391">
            <v>2857</v>
          </cell>
          <cell r="P1391">
            <v>2914</v>
          </cell>
          <cell r="Q1391">
            <v>3002</v>
          </cell>
        </row>
        <row r="1392">
          <cell r="E1392" t="str">
            <v>34MONTHLYHNON-REPRESENTED STATE EMPLOYEES</v>
          </cell>
          <cell r="F1392" t="str">
            <v>34</v>
          </cell>
          <cell r="G1392" t="str">
            <v>Monthly</v>
          </cell>
          <cell r="H1392" t="str">
            <v>H</v>
          </cell>
          <cell r="I1392">
            <v>0</v>
          </cell>
          <cell r="J1392" t="str">
            <v>Non-Represented State Employees</v>
          </cell>
          <cell r="K1392">
            <v>3031</v>
          </cell>
          <cell r="L1392">
            <v>3031</v>
          </cell>
          <cell r="M1392">
            <v>3031</v>
          </cell>
          <cell r="N1392">
            <v>3031</v>
          </cell>
          <cell r="O1392">
            <v>2857</v>
          </cell>
          <cell r="P1392">
            <v>2914</v>
          </cell>
          <cell r="Q1392">
            <v>3002</v>
          </cell>
        </row>
        <row r="1393">
          <cell r="E1393" t="str">
            <v>34MONTHLYHTEAMSTERS LOCAL UNION NUMBER 117</v>
          </cell>
          <cell r="F1393" t="str">
            <v>34</v>
          </cell>
          <cell r="G1393" t="str">
            <v>Monthly</v>
          </cell>
          <cell r="H1393" t="str">
            <v>H</v>
          </cell>
          <cell r="I1393">
            <v>0</v>
          </cell>
          <cell r="J1393" t="str">
            <v>Teamsters Local Union Number 117</v>
          </cell>
          <cell r="K1393">
            <v>3069</v>
          </cell>
          <cell r="L1393">
            <v>3069</v>
          </cell>
          <cell r="M1393">
            <v>3069</v>
          </cell>
          <cell r="N1393">
            <v>3069</v>
          </cell>
          <cell r="O1393">
            <v>2893</v>
          </cell>
          <cell r="P1393">
            <v>2951</v>
          </cell>
          <cell r="Q1393">
            <v>3040</v>
          </cell>
        </row>
        <row r="1394">
          <cell r="E1394" t="str">
            <v>34MONTHLYHWASHINGTON FEDERATION OF STATE EMPLOYEES</v>
          </cell>
          <cell r="F1394" t="str">
            <v>34</v>
          </cell>
          <cell r="G1394" t="str">
            <v>Monthly</v>
          </cell>
          <cell r="H1394" t="str">
            <v>H</v>
          </cell>
          <cell r="I1394">
            <v>0</v>
          </cell>
          <cell r="J1394" t="str">
            <v>Washington Federation of State Employees</v>
          </cell>
          <cell r="K1394">
            <v>3031</v>
          </cell>
          <cell r="L1394">
            <v>3031</v>
          </cell>
          <cell r="M1394">
            <v>3031</v>
          </cell>
          <cell r="N1394">
            <v>3031</v>
          </cell>
          <cell r="O1394">
            <v>2857</v>
          </cell>
          <cell r="P1394">
            <v>2914</v>
          </cell>
          <cell r="Q1394">
            <v>3002</v>
          </cell>
        </row>
        <row r="1395">
          <cell r="E1395" t="str">
            <v>34MONTHLYHWASHINGTON PUBLIC EMPLOYEES ASSOCIATION</v>
          </cell>
          <cell r="F1395" t="str">
            <v>34</v>
          </cell>
          <cell r="G1395" t="str">
            <v>Monthly</v>
          </cell>
          <cell r="H1395" t="str">
            <v>H</v>
          </cell>
          <cell r="I1395">
            <v>0</v>
          </cell>
          <cell r="J1395" t="str">
            <v>Washington Public Employees Association</v>
          </cell>
          <cell r="K1395">
            <v>3031</v>
          </cell>
          <cell r="L1395">
            <v>3031</v>
          </cell>
          <cell r="M1395">
            <v>3031</v>
          </cell>
          <cell r="N1395">
            <v>3031</v>
          </cell>
          <cell r="O1395">
            <v>2857</v>
          </cell>
          <cell r="P1395">
            <v>2914</v>
          </cell>
          <cell r="Q1395">
            <v>3002</v>
          </cell>
        </row>
        <row r="1396">
          <cell r="E1396" t="str">
            <v>34MONTHLYICOALITION</v>
          </cell>
          <cell r="F1396" t="str">
            <v>34</v>
          </cell>
          <cell r="G1396" t="str">
            <v>Monthly</v>
          </cell>
          <cell r="H1396" t="str">
            <v>I</v>
          </cell>
          <cell r="I1396">
            <v>0</v>
          </cell>
          <cell r="J1396" t="str">
            <v>Coalition</v>
          </cell>
          <cell r="K1396">
            <v>3103</v>
          </cell>
          <cell r="L1396">
            <v>3103</v>
          </cell>
          <cell r="M1396">
            <v>3103</v>
          </cell>
          <cell r="N1396">
            <v>3103</v>
          </cell>
          <cell r="O1396">
            <v>2925</v>
          </cell>
          <cell r="P1396">
            <v>2984</v>
          </cell>
          <cell r="Q1396">
            <v>3074</v>
          </cell>
        </row>
        <row r="1397">
          <cell r="E1397" t="str">
            <v>34MONTHLYINON-REPRESENTED STATE EMPLOYEES</v>
          </cell>
          <cell r="F1397" t="str">
            <v>34</v>
          </cell>
          <cell r="G1397" t="str">
            <v>Monthly</v>
          </cell>
          <cell r="H1397" t="str">
            <v>I</v>
          </cell>
          <cell r="I1397">
            <v>0</v>
          </cell>
          <cell r="J1397" t="str">
            <v>Non-Represented State Employees</v>
          </cell>
          <cell r="K1397">
            <v>3103</v>
          </cell>
          <cell r="L1397">
            <v>3103</v>
          </cell>
          <cell r="M1397">
            <v>3103</v>
          </cell>
          <cell r="N1397">
            <v>3103</v>
          </cell>
          <cell r="O1397">
            <v>2925</v>
          </cell>
          <cell r="P1397">
            <v>2984</v>
          </cell>
          <cell r="Q1397">
            <v>3074</v>
          </cell>
        </row>
        <row r="1398">
          <cell r="E1398" t="str">
            <v>34MONTHLYITEAMSTERS LOCAL UNION NUMBER 117</v>
          </cell>
          <cell r="F1398" t="str">
            <v>34</v>
          </cell>
          <cell r="G1398" t="str">
            <v>Monthly</v>
          </cell>
          <cell r="H1398" t="str">
            <v>I</v>
          </cell>
          <cell r="I1398">
            <v>0</v>
          </cell>
          <cell r="J1398" t="str">
            <v>Teamsters Local Union Number 117</v>
          </cell>
          <cell r="K1398">
            <v>3141</v>
          </cell>
          <cell r="L1398">
            <v>3141</v>
          </cell>
          <cell r="M1398">
            <v>3141</v>
          </cell>
          <cell r="N1398">
            <v>3141</v>
          </cell>
          <cell r="O1398">
            <v>2961</v>
          </cell>
          <cell r="P1398">
            <v>3020</v>
          </cell>
          <cell r="Q1398">
            <v>3111</v>
          </cell>
        </row>
        <row r="1399">
          <cell r="E1399" t="str">
            <v>34MONTHLYIWASHINGTON FEDERATION OF STATE EMPLOYEES</v>
          </cell>
          <cell r="F1399" t="str">
            <v>34</v>
          </cell>
          <cell r="G1399" t="str">
            <v>Monthly</v>
          </cell>
          <cell r="H1399" t="str">
            <v>I</v>
          </cell>
          <cell r="I1399">
            <v>0</v>
          </cell>
          <cell r="J1399" t="str">
            <v>Washington Federation of State Employees</v>
          </cell>
          <cell r="K1399">
            <v>3103</v>
          </cell>
          <cell r="L1399">
            <v>3103</v>
          </cell>
          <cell r="M1399">
            <v>3103</v>
          </cell>
          <cell r="N1399">
            <v>3103</v>
          </cell>
          <cell r="O1399">
            <v>2925</v>
          </cell>
          <cell r="P1399">
            <v>2984</v>
          </cell>
          <cell r="Q1399">
            <v>3074</v>
          </cell>
        </row>
        <row r="1400">
          <cell r="E1400" t="str">
            <v>34MONTHLYIWASHINGTON PUBLIC EMPLOYEES ASSOCIATION</v>
          </cell>
          <cell r="F1400" t="str">
            <v>34</v>
          </cell>
          <cell r="G1400" t="str">
            <v>Monthly</v>
          </cell>
          <cell r="H1400" t="str">
            <v>I</v>
          </cell>
          <cell r="I1400">
            <v>0</v>
          </cell>
          <cell r="J1400" t="str">
            <v>Washington Public Employees Association</v>
          </cell>
          <cell r="K1400">
            <v>3103</v>
          </cell>
          <cell r="L1400">
            <v>3103</v>
          </cell>
          <cell r="M1400">
            <v>3103</v>
          </cell>
          <cell r="N1400">
            <v>3103</v>
          </cell>
          <cell r="O1400">
            <v>2925</v>
          </cell>
          <cell r="P1400">
            <v>2984</v>
          </cell>
          <cell r="Q1400">
            <v>3074</v>
          </cell>
        </row>
        <row r="1401">
          <cell r="E1401" t="str">
            <v>34MONTHLYJCOALITION</v>
          </cell>
          <cell r="F1401" t="str">
            <v>34</v>
          </cell>
          <cell r="G1401" t="str">
            <v>Monthly</v>
          </cell>
          <cell r="H1401" t="str">
            <v>J</v>
          </cell>
          <cell r="I1401">
            <v>0</v>
          </cell>
          <cell r="J1401" t="str">
            <v>Coalition</v>
          </cell>
          <cell r="K1401">
            <v>3176</v>
          </cell>
          <cell r="L1401">
            <v>3176</v>
          </cell>
          <cell r="M1401">
            <v>3176</v>
          </cell>
          <cell r="N1401">
            <v>3176</v>
          </cell>
          <cell r="O1401">
            <v>2994</v>
          </cell>
          <cell r="P1401">
            <v>3054</v>
          </cell>
          <cell r="Q1401">
            <v>3146</v>
          </cell>
        </row>
        <row r="1402">
          <cell r="E1402" t="str">
            <v>34MONTHLYJNON-REPRESENTED STATE EMPLOYEES</v>
          </cell>
          <cell r="F1402" t="str">
            <v>34</v>
          </cell>
          <cell r="G1402" t="str">
            <v>Monthly</v>
          </cell>
          <cell r="H1402" t="str">
            <v>J</v>
          </cell>
          <cell r="I1402">
            <v>0</v>
          </cell>
          <cell r="J1402" t="str">
            <v>Non-Represented State Employees</v>
          </cell>
          <cell r="K1402">
            <v>3176</v>
          </cell>
          <cell r="L1402">
            <v>3176</v>
          </cell>
          <cell r="M1402">
            <v>3176</v>
          </cell>
          <cell r="N1402">
            <v>3176</v>
          </cell>
          <cell r="O1402">
            <v>2994</v>
          </cell>
          <cell r="P1402">
            <v>3054</v>
          </cell>
          <cell r="Q1402">
            <v>3146</v>
          </cell>
        </row>
        <row r="1403">
          <cell r="E1403" t="str">
            <v>34MONTHLYJTEAMSTERS LOCAL UNION NUMBER 117</v>
          </cell>
          <cell r="F1403" t="str">
            <v>34</v>
          </cell>
          <cell r="G1403" t="str">
            <v>Monthly</v>
          </cell>
          <cell r="H1403" t="str">
            <v>J</v>
          </cell>
          <cell r="I1403">
            <v>0</v>
          </cell>
          <cell r="J1403" t="str">
            <v>Teamsters Local Union Number 117</v>
          </cell>
          <cell r="K1403">
            <v>3217</v>
          </cell>
          <cell r="L1403">
            <v>3217</v>
          </cell>
          <cell r="M1403">
            <v>3217</v>
          </cell>
          <cell r="N1403">
            <v>3217</v>
          </cell>
          <cell r="O1403">
            <v>3032</v>
          </cell>
          <cell r="P1403">
            <v>3093</v>
          </cell>
          <cell r="Q1403">
            <v>3186</v>
          </cell>
        </row>
        <row r="1404">
          <cell r="E1404" t="str">
            <v>34MONTHLYJWASHINGTON FEDERATION OF STATE EMPLOYEES</v>
          </cell>
          <cell r="F1404" t="str">
            <v>34</v>
          </cell>
          <cell r="G1404" t="str">
            <v>Monthly</v>
          </cell>
          <cell r="H1404" t="str">
            <v>J</v>
          </cell>
          <cell r="I1404">
            <v>0</v>
          </cell>
          <cell r="J1404" t="str">
            <v>Washington Federation of State Employees</v>
          </cell>
          <cell r="K1404">
            <v>3176</v>
          </cell>
          <cell r="L1404">
            <v>3176</v>
          </cell>
          <cell r="M1404">
            <v>3176</v>
          </cell>
          <cell r="N1404">
            <v>3176</v>
          </cell>
          <cell r="O1404">
            <v>2994</v>
          </cell>
          <cell r="P1404">
            <v>3054</v>
          </cell>
          <cell r="Q1404">
            <v>3146</v>
          </cell>
        </row>
        <row r="1405">
          <cell r="E1405" t="str">
            <v>34MONTHLYJWASHINGTON PUBLIC EMPLOYEES ASSOCIATION</v>
          </cell>
          <cell r="F1405" t="str">
            <v>34</v>
          </cell>
          <cell r="G1405" t="str">
            <v>Monthly</v>
          </cell>
          <cell r="H1405" t="str">
            <v>J</v>
          </cell>
          <cell r="I1405">
            <v>0</v>
          </cell>
          <cell r="J1405" t="str">
            <v>Washington Public Employees Association</v>
          </cell>
          <cell r="K1405">
            <v>3176</v>
          </cell>
          <cell r="L1405">
            <v>3176</v>
          </cell>
          <cell r="M1405">
            <v>3176</v>
          </cell>
          <cell r="N1405">
            <v>3176</v>
          </cell>
          <cell r="O1405">
            <v>2994</v>
          </cell>
          <cell r="P1405">
            <v>3054</v>
          </cell>
          <cell r="Q1405">
            <v>3146</v>
          </cell>
        </row>
        <row r="1406">
          <cell r="E1406" t="str">
            <v>34MONTHLYKCOALITION</v>
          </cell>
          <cell r="F1406" t="str">
            <v>34</v>
          </cell>
          <cell r="G1406" t="str">
            <v>Monthly</v>
          </cell>
          <cell r="H1406" t="str">
            <v>K</v>
          </cell>
          <cell r="I1406">
            <v>0</v>
          </cell>
          <cell r="J1406" t="str">
            <v>Coalition</v>
          </cell>
          <cell r="K1406">
            <v>3248</v>
          </cell>
          <cell r="L1406">
            <v>3248</v>
          </cell>
          <cell r="M1406">
            <v>3248</v>
          </cell>
          <cell r="N1406">
            <v>3248</v>
          </cell>
          <cell r="O1406">
            <v>3062</v>
          </cell>
          <cell r="P1406">
            <v>3123</v>
          </cell>
          <cell r="Q1406">
            <v>3217</v>
          </cell>
        </row>
        <row r="1407">
          <cell r="E1407" t="str">
            <v>34MONTHLYKNON-REPRESENTED STATE EMPLOYEES</v>
          </cell>
          <cell r="F1407" t="str">
            <v>34</v>
          </cell>
          <cell r="G1407" t="str">
            <v>Monthly</v>
          </cell>
          <cell r="H1407" t="str">
            <v>K</v>
          </cell>
          <cell r="I1407">
            <v>0</v>
          </cell>
          <cell r="J1407" t="str">
            <v>Non-Represented State Employees</v>
          </cell>
          <cell r="K1407">
            <v>3248</v>
          </cell>
          <cell r="L1407">
            <v>3248</v>
          </cell>
          <cell r="M1407">
            <v>3248</v>
          </cell>
          <cell r="N1407">
            <v>3248</v>
          </cell>
          <cell r="O1407">
            <v>3062</v>
          </cell>
          <cell r="P1407">
            <v>3123</v>
          </cell>
          <cell r="Q1407">
            <v>3217</v>
          </cell>
        </row>
        <row r="1408">
          <cell r="E1408" t="str">
            <v>34MONTHLYKTEAMSTERS LOCAL UNION NUMBER 117</v>
          </cell>
          <cell r="F1408" t="str">
            <v>34</v>
          </cell>
          <cell r="G1408" t="str">
            <v>Monthly</v>
          </cell>
          <cell r="H1408" t="str">
            <v>K</v>
          </cell>
          <cell r="I1408">
            <v>0</v>
          </cell>
          <cell r="J1408" t="str">
            <v>Teamsters Local Union Number 117</v>
          </cell>
          <cell r="K1408">
            <v>3290</v>
          </cell>
          <cell r="L1408">
            <v>3290</v>
          </cell>
          <cell r="M1408">
            <v>3290</v>
          </cell>
          <cell r="N1408">
            <v>3290</v>
          </cell>
          <cell r="O1408">
            <v>3101</v>
          </cell>
          <cell r="P1408">
            <v>3163</v>
          </cell>
          <cell r="Q1408">
            <v>3259</v>
          </cell>
        </row>
        <row r="1409">
          <cell r="E1409" t="str">
            <v>34MONTHLYKWASHINGTON FEDERATION OF STATE EMPLOYEES</v>
          </cell>
          <cell r="F1409" t="str">
            <v>34</v>
          </cell>
          <cell r="G1409" t="str">
            <v>Monthly</v>
          </cell>
          <cell r="H1409" t="str">
            <v>K</v>
          </cell>
          <cell r="I1409">
            <v>0</v>
          </cell>
          <cell r="J1409" t="str">
            <v>Washington Federation of State Employees</v>
          </cell>
          <cell r="K1409">
            <v>3248</v>
          </cell>
          <cell r="L1409">
            <v>3248</v>
          </cell>
          <cell r="M1409">
            <v>3248</v>
          </cell>
          <cell r="N1409">
            <v>3248</v>
          </cell>
          <cell r="O1409">
            <v>3062</v>
          </cell>
          <cell r="P1409">
            <v>3123</v>
          </cell>
          <cell r="Q1409">
            <v>3217</v>
          </cell>
        </row>
        <row r="1410">
          <cell r="E1410" t="str">
            <v>34MONTHLYKWASHINGTON PUBLIC EMPLOYEES ASSOCIATION</v>
          </cell>
          <cell r="F1410" t="str">
            <v>34</v>
          </cell>
          <cell r="G1410" t="str">
            <v>Monthly</v>
          </cell>
          <cell r="H1410" t="str">
            <v>K</v>
          </cell>
          <cell r="I1410">
            <v>0</v>
          </cell>
          <cell r="J1410" t="str">
            <v>Washington Public Employees Association</v>
          </cell>
          <cell r="K1410">
            <v>3248</v>
          </cell>
          <cell r="L1410">
            <v>3248</v>
          </cell>
          <cell r="M1410">
            <v>3248</v>
          </cell>
          <cell r="N1410">
            <v>3248</v>
          </cell>
          <cell r="O1410">
            <v>3062</v>
          </cell>
          <cell r="P1410">
            <v>3123</v>
          </cell>
          <cell r="Q1410">
            <v>3217</v>
          </cell>
        </row>
        <row r="1411">
          <cell r="E1411" t="str">
            <v>34MONTHLYLCOALITION</v>
          </cell>
          <cell r="F1411" t="str">
            <v>34</v>
          </cell>
          <cell r="G1411" t="str">
            <v>Monthly</v>
          </cell>
          <cell r="H1411" t="str">
            <v>L</v>
          </cell>
          <cell r="I1411">
            <v>0</v>
          </cell>
          <cell r="J1411" t="str">
            <v>Coalition</v>
          </cell>
          <cell r="K1411">
            <v>3331</v>
          </cell>
          <cell r="L1411">
            <v>3331</v>
          </cell>
          <cell r="M1411">
            <v>3331</v>
          </cell>
          <cell r="N1411">
            <v>3331</v>
          </cell>
          <cell r="O1411">
            <v>3140</v>
          </cell>
          <cell r="P1411">
            <v>3203</v>
          </cell>
          <cell r="Q1411">
            <v>3300</v>
          </cell>
        </row>
        <row r="1412">
          <cell r="E1412" t="str">
            <v>34MONTHLYLNON-REPRESENTED STATE EMPLOYEES</v>
          </cell>
          <cell r="F1412" t="str">
            <v>34</v>
          </cell>
          <cell r="G1412" t="str">
            <v>Monthly</v>
          </cell>
          <cell r="H1412" t="str">
            <v>L</v>
          </cell>
          <cell r="I1412">
            <v>0</v>
          </cell>
          <cell r="J1412" t="str">
            <v>Non-Represented State Employees</v>
          </cell>
          <cell r="K1412">
            <v>3331</v>
          </cell>
          <cell r="L1412">
            <v>3331</v>
          </cell>
          <cell r="M1412">
            <v>3331</v>
          </cell>
          <cell r="N1412">
            <v>3331</v>
          </cell>
          <cell r="O1412">
            <v>3140</v>
          </cell>
          <cell r="P1412">
            <v>3203</v>
          </cell>
          <cell r="Q1412">
            <v>3300</v>
          </cell>
        </row>
        <row r="1413">
          <cell r="E1413" t="str">
            <v>34MONTHLYLTEAMSTERS LOCAL UNION NUMBER 117</v>
          </cell>
          <cell r="F1413" t="str">
            <v>34</v>
          </cell>
          <cell r="G1413" t="str">
            <v>Monthly</v>
          </cell>
          <cell r="H1413" t="str">
            <v>L</v>
          </cell>
          <cell r="I1413">
            <v>0</v>
          </cell>
          <cell r="J1413" t="str">
            <v>Teamsters Local Union Number 117</v>
          </cell>
          <cell r="K1413">
            <v>3372</v>
          </cell>
          <cell r="L1413">
            <v>3372</v>
          </cell>
          <cell r="M1413">
            <v>3372</v>
          </cell>
          <cell r="N1413">
            <v>3372</v>
          </cell>
          <cell r="O1413">
            <v>3178</v>
          </cell>
          <cell r="P1413">
            <v>3242</v>
          </cell>
          <cell r="Q1413">
            <v>3340</v>
          </cell>
        </row>
        <row r="1414">
          <cell r="E1414" t="str">
            <v>34MONTHLYLWASHINGTON FEDERATION OF STATE EMPLOYEES</v>
          </cell>
          <cell r="F1414" t="str">
            <v>34</v>
          </cell>
          <cell r="G1414" t="str">
            <v>Monthly</v>
          </cell>
          <cell r="H1414" t="str">
            <v>L</v>
          </cell>
          <cell r="I1414">
            <v>0</v>
          </cell>
          <cell r="J1414" t="str">
            <v>Washington Federation of State Employees</v>
          </cell>
          <cell r="K1414">
            <v>3331</v>
          </cell>
          <cell r="L1414">
            <v>3331</v>
          </cell>
          <cell r="M1414">
            <v>3331</v>
          </cell>
          <cell r="N1414">
            <v>3331</v>
          </cell>
          <cell r="O1414">
            <v>3140</v>
          </cell>
          <cell r="P1414">
            <v>3203</v>
          </cell>
          <cell r="Q1414">
            <v>3300</v>
          </cell>
        </row>
        <row r="1415">
          <cell r="E1415" t="str">
            <v>34MONTHLYLWASHINGTON PUBLIC EMPLOYEES ASSOCIATION</v>
          </cell>
          <cell r="F1415" t="str">
            <v>34</v>
          </cell>
          <cell r="G1415" t="str">
            <v>Monthly</v>
          </cell>
          <cell r="H1415" t="str">
            <v>L</v>
          </cell>
          <cell r="I1415">
            <v>0</v>
          </cell>
          <cell r="J1415" t="str">
            <v>Washington Public Employees Association</v>
          </cell>
          <cell r="K1415">
            <v>3331</v>
          </cell>
          <cell r="L1415">
            <v>3331</v>
          </cell>
          <cell r="M1415">
            <v>3331</v>
          </cell>
          <cell r="N1415">
            <v>3331</v>
          </cell>
          <cell r="O1415">
            <v>3140</v>
          </cell>
          <cell r="P1415">
            <v>3203</v>
          </cell>
          <cell r="Q1415">
            <v>3300</v>
          </cell>
        </row>
        <row r="1416">
          <cell r="E1416" t="str">
            <v>34MONTHLYMCOALITION</v>
          </cell>
          <cell r="F1416" t="str">
            <v>34</v>
          </cell>
          <cell r="G1416" t="str">
            <v>Monthly</v>
          </cell>
          <cell r="H1416" t="str">
            <v>M</v>
          </cell>
          <cell r="I1416">
            <v>0</v>
          </cell>
          <cell r="J1416" t="str">
            <v>Coalition</v>
          </cell>
          <cell r="K1416">
            <v>3407</v>
          </cell>
          <cell r="L1416">
            <v>3407</v>
          </cell>
          <cell r="M1416">
            <v>3407</v>
          </cell>
          <cell r="N1416">
            <v>3407</v>
          </cell>
          <cell r="O1416">
            <v>3212</v>
          </cell>
          <cell r="P1416">
            <v>3276</v>
          </cell>
          <cell r="Q1416">
            <v>3375</v>
          </cell>
        </row>
        <row r="1417">
          <cell r="E1417" t="str">
            <v>34MONTHLYMNON-REPRESENTED STATE EMPLOYEES</v>
          </cell>
          <cell r="F1417" t="str">
            <v>34</v>
          </cell>
          <cell r="G1417" t="str">
            <v>Monthly</v>
          </cell>
          <cell r="H1417" t="str">
            <v>M</v>
          </cell>
          <cell r="I1417">
            <v>0</v>
          </cell>
          <cell r="J1417" t="str">
            <v>Non-Represented State Employees</v>
          </cell>
          <cell r="K1417">
            <v>3407</v>
          </cell>
          <cell r="L1417">
            <v>3407</v>
          </cell>
          <cell r="M1417">
            <v>3407</v>
          </cell>
          <cell r="N1417">
            <v>3407</v>
          </cell>
          <cell r="O1417">
            <v>3212</v>
          </cell>
          <cell r="P1417">
            <v>3276</v>
          </cell>
          <cell r="Q1417">
            <v>3375</v>
          </cell>
        </row>
        <row r="1418">
          <cell r="E1418" t="str">
            <v>34MONTHLYMTEAMSTERS LOCAL UNION NUMBER 117</v>
          </cell>
          <cell r="F1418" t="str">
            <v>34</v>
          </cell>
          <cell r="G1418" t="str">
            <v>Monthly</v>
          </cell>
          <cell r="H1418" t="str">
            <v>M</v>
          </cell>
          <cell r="I1418">
            <v>0</v>
          </cell>
          <cell r="J1418" t="str">
            <v>Teamsters Local Union Number 117</v>
          </cell>
          <cell r="K1418">
            <v>3451</v>
          </cell>
          <cell r="L1418">
            <v>3451</v>
          </cell>
          <cell r="M1418">
            <v>3451</v>
          </cell>
          <cell r="N1418">
            <v>3451</v>
          </cell>
          <cell r="O1418">
            <v>3253</v>
          </cell>
          <cell r="P1418">
            <v>3318</v>
          </cell>
          <cell r="Q1418">
            <v>3418</v>
          </cell>
        </row>
        <row r="1419">
          <cell r="E1419" t="str">
            <v>34MONTHLYMWASHINGTON FEDERATION OF STATE EMPLOYEES</v>
          </cell>
          <cell r="F1419" t="str">
            <v>34</v>
          </cell>
          <cell r="G1419" t="str">
            <v>Monthly</v>
          </cell>
          <cell r="H1419" t="str">
            <v>M</v>
          </cell>
          <cell r="I1419">
            <v>0</v>
          </cell>
          <cell r="J1419" t="str">
            <v>Washington Federation of State Employees</v>
          </cell>
          <cell r="K1419">
            <v>3407</v>
          </cell>
          <cell r="L1419">
            <v>3407</v>
          </cell>
          <cell r="M1419">
            <v>3407</v>
          </cell>
          <cell r="N1419">
            <v>3407</v>
          </cell>
          <cell r="O1419">
            <v>3212</v>
          </cell>
          <cell r="P1419">
            <v>3276</v>
          </cell>
          <cell r="Q1419">
            <v>3375</v>
          </cell>
        </row>
        <row r="1420">
          <cell r="E1420" t="str">
            <v>34MONTHLYMWASHINGTON PUBLIC EMPLOYEES ASSOCIATION</v>
          </cell>
          <cell r="F1420" t="str">
            <v>34</v>
          </cell>
          <cell r="G1420" t="str">
            <v>Monthly</v>
          </cell>
          <cell r="H1420" t="str">
            <v>M</v>
          </cell>
          <cell r="I1420">
            <v>0</v>
          </cell>
          <cell r="J1420" t="str">
            <v>Washington Public Employees Association</v>
          </cell>
          <cell r="K1420">
            <v>3407</v>
          </cell>
          <cell r="L1420">
            <v>3407</v>
          </cell>
          <cell r="M1420">
            <v>3407</v>
          </cell>
          <cell r="N1420">
            <v>3407</v>
          </cell>
          <cell r="O1420">
            <v>3212</v>
          </cell>
          <cell r="P1420">
            <v>3276</v>
          </cell>
          <cell r="Q1420">
            <v>3375</v>
          </cell>
        </row>
        <row r="1421">
          <cell r="E1421" t="str">
            <v>35GMONTHLYGNON-REPRESENTED STATE EMPLOYEES</v>
          </cell>
          <cell r="F1421" t="str">
            <v>35G</v>
          </cell>
          <cell r="G1421" t="str">
            <v>Monthly</v>
          </cell>
          <cell r="H1421" t="str">
            <v>G</v>
          </cell>
          <cell r="I1421">
            <v>0</v>
          </cell>
          <cell r="J1421" t="str">
            <v>Non-Represented State Employees</v>
          </cell>
          <cell r="K1421">
            <v>3031</v>
          </cell>
          <cell r="L1421">
            <v>3031</v>
          </cell>
          <cell r="M1421">
            <v>3031</v>
          </cell>
          <cell r="N1421">
            <v>3031</v>
          </cell>
          <cell r="O1421">
            <v>2857</v>
          </cell>
          <cell r="P1421">
            <v>2914</v>
          </cell>
          <cell r="Q1421">
            <v>3002</v>
          </cell>
        </row>
        <row r="1422">
          <cell r="E1422" t="str">
            <v>35GMONTHLYGWASHINGTON FEDERATION OF STATE EMPLOYEES</v>
          </cell>
          <cell r="F1422" t="str">
            <v>35G</v>
          </cell>
          <cell r="G1422" t="str">
            <v>Monthly</v>
          </cell>
          <cell r="H1422" t="str">
            <v>G</v>
          </cell>
          <cell r="I1422">
            <v>0</v>
          </cell>
          <cell r="J1422" t="str">
            <v>Washington Federation of State Employees</v>
          </cell>
          <cell r="K1422">
            <v>3031</v>
          </cell>
          <cell r="L1422">
            <v>3031</v>
          </cell>
          <cell r="M1422">
            <v>3031</v>
          </cell>
          <cell r="N1422">
            <v>3031</v>
          </cell>
          <cell r="O1422">
            <v>2857</v>
          </cell>
          <cell r="P1422">
            <v>2914</v>
          </cell>
          <cell r="Q1422">
            <v>3002</v>
          </cell>
        </row>
        <row r="1423">
          <cell r="E1423" t="str">
            <v>35GMONTHLYHNON-REPRESENTED STATE EMPLOYEES</v>
          </cell>
          <cell r="F1423" t="str">
            <v>35G</v>
          </cell>
          <cell r="G1423" t="str">
            <v>Monthly</v>
          </cell>
          <cell r="H1423" t="str">
            <v>H</v>
          </cell>
          <cell r="I1423">
            <v>0</v>
          </cell>
          <cell r="J1423" t="str">
            <v>Non-Represented State Employees</v>
          </cell>
          <cell r="K1423">
            <v>3103</v>
          </cell>
          <cell r="L1423">
            <v>3103</v>
          </cell>
          <cell r="M1423">
            <v>3103</v>
          </cell>
          <cell r="N1423">
            <v>3103</v>
          </cell>
          <cell r="O1423">
            <v>2925</v>
          </cell>
          <cell r="P1423">
            <v>2984</v>
          </cell>
          <cell r="Q1423">
            <v>3074</v>
          </cell>
        </row>
        <row r="1424">
          <cell r="E1424" t="str">
            <v>35GMONTHLYHWASHINGTON FEDERATION OF STATE EMPLOYEES</v>
          </cell>
          <cell r="F1424" t="str">
            <v>35G</v>
          </cell>
          <cell r="G1424" t="str">
            <v>Monthly</v>
          </cell>
          <cell r="H1424" t="str">
            <v>H</v>
          </cell>
          <cell r="I1424">
            <v>0</v>
          </cell>
          <cell r="J1424" t="str">
            <v>Washington Federation of State Employees</v>
          </cell>
          <cell r="K1424">
            <v>3103</v>
          </cell>
          <cell r="L1424">
            <v>3103</v>
          </cell>
          <cell r="M1424">
            <v>3103</v>
          </cell>
          <cell r="N1424">
            <v>3103</v>
          </cell>
          <cell r="O1424">
            <v>2925</v>
          </cell>
          <cell r="P1424">
            <v>2984</v>
          </cell>
          <cell r="Q1424">
            <v>3074</v>
          </cell>
        </row>
        <row r="1425">
          <cell r="E1425" t="str">
            <v>35GMONTHLYINON-REPRESENTED STATE EMPLOYEES</v>
          </cell>
          <cell r="F1425" t="str">
            <v>35G</v>
          </cell>
          <cell r="G1425" t="str">
            <v>Monthly</v>
          </cell>
          <cell r="H1425" t="str">
            <v>I</v>
          </cell>
          <cell r="I1425">
            <v>0</v>
          </cell>
          <cell r="J1425" t="str">
            <v>Non-Represented State Employees</v>
          </cell>
          <cell r="K1425">
            <v>3176</v>
          </cell>
          <cell r="L1425">
            <v>3176</v>
          </cell>
          <cell r="M1425">
            <v>3176</v>
          </cell>
          <cell r="N1425">
            <v>3176</v>
          </cell>
          <cell r="O1425">
            <v>2994</v>
          </cell>
          <cell r="P1425">
            <v>3054</v>
          </cell>
          <cell r="Q1425">
            <v>3146</v>
          </cell>
        </row>
        <row r="1426">
          <cell r="E1426" t="str">
            <v>35GMONTHLYIWASHINGTON FEDERATION OF STATE EMPLOYEES</v>
          </cell>
          <cell r="F1426" t="str">
            <v>35G</v>
          </cell>
          <cell r="G1426" t="str">
            <v>Monthly</v>
          </cell>
          <cell r="H1426" t="str">
            <v>I</v>
          </cell>
          <cell r="I1426">
            <v>0</v>
          </cell>
          <cell r="J1426" t="str">
            <v>Washington Federation of State Employees</v>
          </cell>
          <cell r="K1426">
            <v>3176</v>
          </cell>
          <cell r="L1426">
            <v>3176</v>
          </cell>
          <cell r="M1426">
            <v>3176</v>
          </cell>
          <cell r="N1426">
            <v>3176</v>
          </cell>
          <cell r="O1426">
            <v>2994</v>
          </cell>
          <cell r="P1426">
            <v>3054</v>
          </cell>
          <cell r="Q1426">
            <v>3146</v>
          </cell>
        </row>
        <row r="1427">
          <cell r="E1427" t="str">
            <v>35GMONTHLYJNON-REPRESENTED STATE EMPLOYEES</v>
          </cell>
          <cell r="F1427" t="str">
            <v>35G</v>
          </cell>
          <cell r="G1427" t="str">
            <v>Monthly</v>
          </cell>
          <cell r="H1427" t="str">
            <v>J</v>
          </cell>
          <cell r="I1427">
            <v>0</v>
          </cell>
          <cell r="J1427" t="str">
            <v>Non-Represented State Employees</v>
          </cell>
          <cell r="K1427">
            <v>3248</v>
          </cell>
          <cell r="L1427">
            <v>3248</v>
          </cell>
          <cell r="M1427">
            <v>3248</v>
          </cell>
          <cell r="N1427">
            <v>3248</v>
          </cell>
          <cell r="O1427">
            <v>3062</v>
          </cell>
          <cell r="P1427">
            <v>3123</v>
          </cell>
          <cell r="Q1427">
            <v>3217</v>
          </cell>
        </row>
        <row r="1428">
          <cell r="E1428" t="str">
            <v>35GMONTHLYJWASHINGTON FEDERATION OF STATE EMPLOYEES</v>
          </cell>
          <cell r="F1428" t="str">
            <v>35G</v>
          </cell>
          <cell r="G1428" t="str">
            <v>Monthly</v>
          </cell>
          <cell r="H1428" t="str">
            <v>J</v>
          </cell>
          <cell r="I1428">
            <v>0</v>
          </cell>
          <cell r="J1428" t="str">
            <v>Washington Federation of State Employees</v>
          </cell>
          <cell r="K1428">
            <v>3248</v>
          </cell>
          <cell r="L1428">
            <v>3248</v>
          </cell>
          <cell r="M1428">
            <v>3248</v>
          </cell>
          <cell r="N1428">
            <v>3248</v>
          </cell>
          <cell r="O1428">
            <v>3062</v>
          </cell>
          <cell r="P1428">
            <v>3123</v>
          </cell>
          <cell r="Q1428">
            <v>3217</v>
          </cell>
        </row>
        <row r="1429">
          <cell r="E1429" t="str">
            <v>35GMONTHLYKNON-REPRESENTED STATE EMPLOYEES</v>
          </cell>
          <cell r="F1429" t="str">
            <v>35G</v>
          </cell>
          <cell r="G1429" t="str">
            <v>Monthly</v>
          </cell>
          <cell r="H1429" t="str">
            <v>K</v>
          </cell>
          <cell r="I1429">
            <v>0</v>
          </cell>
          <cell r="J1429" t="str">
            <v>Non-Represented State Employees</v>
          </cell>
          <cell r="K1429">
            <v>3331</v>
          </cell>
          <cell r="L1429">
            <v>3331</v>
          </cell>
          <cell r="M1429">
            <v>3331</v>
          </cell>
          <cell r="N1429">
            <v>3331</v>
          </cell>
          <cell r="O1429">
            <v>3140</v>
          </cell>
          <cell r="P1429">
            <v>3203</v>
          </cell>
          <cell r="Q1429">
            <v>3300</v>
          </cell>
        </row>
        <row r="1430">
          <cell r="E1430" t="str">
            <v>35GMONTHLYKWASHINGTON FEDERATION OF STATE EMPLOYEES</v>
          </cell>
          <cell r="F1430" t="str">
            <v>35G</v>
          </cell>
          <cell r="G1430" t="str">
            <v>Monthly</v>
          </cell>
          <cell r="H1430" t="str">
            <v>K</v>
          </cell>
          <cell r="I1430">
            <v>0</v>
          </cell>
          <cell r="J1430" t="str">
            <v>Washington Federation of State Employees</v>
          </cell>
          <cell r="K1430">
            <v>3331</v>
          </cell>
          <cell r="L1430">
            <v>3331</v>
          </cell>
          <cell r="M1430">
            <v>3331</v>
          </cell>
          <cell r="N1430">
            <v>3331</v>
          </cell>
          <cell r="O1430">
            <v>3140</v>
          </cell>
          <cell r="P1430">
            <v>3203</v>
          </cell>
          <cell r="Q1430">
            <v>3300</v>
          </cell>
        </row>
        <row r="1431">
          <cell r="E1431" t="str">
            <v>35GMONTHLYLNON-REPRESENTED STATE EMPLOYEES</v>
          </cell>
          <cell r="F1431" t="str">
            <v>35G</v>
          </cell>
          <cell r="G1431" t="str">
            <v>Monthly</v>
          </cell>
          <cell r="H1431" t="str">
            <v>L</v>
          </cell>
          <cell r="I1431">
            <v>0</v>
          </cell>
          <cell r="J1431" t="str">
            <v>Non-Represented State Employees</v>
          </cell>
          <cell r="K1431">
            <v>3407</v>
          </cell>
          <cell r="L1431">
            <v>3407</v>
          </cell>
          <cell r="M1431">
            <v>3407</v>
          </cell>
          <cell r="N1431">
            <v>3407</v>
          </cell>
          <cell r="O1431">
            <v>3212</v>
          </cell>
          <cell r="P1431">
            <v>3276</v>
          </cell>
          <cell r="Q1431">
            <v>3375</v>
          </cell>
        </row>
        <row r="1432">
          <cell r="E1432" t="str">
            <v>35GMONTHLYLWASHINGTON FEDERATION OF STATE EMPLOYEES</v>
          </cell>
          <cell r="F1432" t="str">
            <v>35G</v>
          </cell>
          <cell r="G1432" t="str">
            <v>Monthly</v>
          </cell>
          <cell r="H1432" t="str">
            <v>L</v>
          </cell>
          <cell r="I1432">
            <v>0</v>
          </cell>
          <cell r="J1432" t="str">
            <v>Washington Federation of State Employees</v>
          </cell>
          <cell r="K1432">
            <v>3407</v>
          </cell>
          <cell r="L1432">
            <v>3407</v>
          </cell>
          <cell r="M1432">
            <v>3407</v>
          </cell>
          <cell r="N1432">
            <v>3407</v>
          </cell>
          <cell r="O1432">
            <v>3212</v>
          </cell>
          <cell r="P1432">
            <v>3276</v>
          </cell>
          <cell r="Q1432">
            <v>3375</v>
          </cell>
        </row>
        <row r="1433">
          <cell r="E1433" t="str">
            <v>35GMONTHLYMNON-REPRESENTED STATE EMPLOYEES</v>
          </cell>
          <cell r="F1433" t="str">
            <v>35G</v>
          </cell>
          <cell r="G1433" t="str">
            <v>Monthly</v>
          </cell>
          <cell r="H1433" t="str">
            <v>M</v>
          </cell>
          <cell r="I1433">
            <v>0</v>
          </cell>
          <cell r="J1433" t="str">
            <v>Non-Represented State Employees</v>
          </cell>
          <cell r="K1433">
            <v>3487</v>
          </cell>
          <cell r="L1433">
            <v>3487</v>
          </cell>
          <cell r="M1433">
            <v>3487</v>
          </cell>
          <cell r="N1433">
            <v>3487</v>
          </cell>
          <cell r="O1433">
            <v>3287</v>
          </cell>
          <cell r="P1433">
            <v>3353</v>
          </cell>
          <cell r="Q1433">
            <v>3454</v>
          </cell>
        </row>
        <row r="1434">
          <cell r="E1434" t="str">
            <v>35GMONTHLYMWASHINGTON FEDERATION OF STATE EMPLOYEES</v>
          </cell>
          <cell r="F1434" t="str">
            <v>35G</v>
          </cell>
          <cell r="G1434" t="str">
            <v>Monthly</v>
          </cell>
          <cell r="H1434" t="str">
            <v>M</v>
          </cell>
          <cell r="I1434">
            <v>0</v>
          </cell>
          <cell r="J1434" t="str">
            <v>Washington Federation of State Employees</v>
          </cell>
          <cell r="K1434">
            <v>3487</v>
          </cell>
          <cell r="L1434">
            <v>3487</v>
          </cell>
          <cell r="M1434">
            <v>3487</v>
          </cell>
          <cell r="N1434">
            <v>3487</v>
          </cell>
          <cell r="O1434">
            <v>3287</v>
          </cell>
          <cell r="P1434">
            <v>3353</v>
          </cell>
          <cell r="Q1434">
            <v>3454</v>
          </cell>
        </row>
        <row r="1435">
          <cell r="E1435" t="str">
            <v>35MONTHLYACOALITION</v>
          </cell>
          <cell r="F1435" t="str">
            <v>35</v>
          </cell>
          <cell r="G1435" t="str">
            <v>Monthly</v>
          </cell>
          <cell r="H1435" t="str">
            <v>A</v>
          </cell>
          <cell r="I1435">
            <v>0</v>
          </cell>
          <cell r="J1435" t="str">
            <v>Coalition</v>
          </cell>
          <cell r="K1435">
            <v>2636</v>
          </cell>
          <cell r="L1435">
            <v>2636</v>
          </cell>
          <cell r="M1435">
            <v>2636</v>
          </cell>
          <cell r="N1435">
            <v>2636</v>
          </cell>
          <cell r="O1435">
            <v>2485</v>
          </cell>
          <cell r="P1435">
            <v>2535</v>
          </cell>
          <cell r="Q1435">
            <v>2612</v>
          </cell>
        </row>
        <row r="1436">
          <cell r="E1436" t="str">
            <v>35MONTHLYANON-REPRESENTED STATE EMPLOYEES</v>
          </cell>
          <cell r="F1436" t="str">
            <v>35</v>
          </cell>
          <cell r="G1436" t="str">
            <v>Monthly</v>
          </cell>
          <cell r="H1436" t="str">
            <v>A</v>
          </cell>
          <cell r="I1436">
            <v>0</v>
          </cell>
          <cell r="J1436" t="str">
            <v>Non-Represented State Employees</v>
          </cell>
          <cell r="K1436">
            <v>2636</v>
          </cell>
          <cell r="L1436">
            <v>2636</v>
          </cell>
          <cell r="M1436">
            <v>2636</v>
          </cell>
          <cell r="N1436">
            <v>2636</v>
          </cell>
          <cell r="O1436">
            <v>2485</v>
          </cell>
          <cell r="P1436">
            <v>2535</v>
          </cell>
          <cell r="Q1436">
            <v>2612</v>
          </cell>
        </row>
        <row r="1437">
          <cell r="E1437" t="str">
            <v>35MONTHLYATEAMSTERS LOCAL UNION NUMBER 117</v>
          </cell>
          <cell r="F1437" t="str">
            <v>35</v>
          </cell>
          <cell r="G1437" t="str">
            <v>Monthly</v>
          </cell>
          <cell r="H1437" t="str">
            <v>A</v>
          </cell>
          <cell r="I1437">
            <v>0</v>
          </cell>
          <cell r="J1437" t="str">
            <v>Teamsters Local Union Number 117</v>
          </cell>
          <cell r="K1437">
            <v>2671</v>
          </cell>
          <cell r="L1437">
            <v>2671</v>
          </cell>
          <cell r="M1437">
            <v>2671</v>
          </cell>
          <cell r="N1437">
            <v>2671</v>
          </cell>
          <cell r="O1437">
            <v>2518</v>
          </cell>
          <cell r="P1437">
            <v>2568</v>
          </cell>
          <cell r="Q1437">
            <v>2646</v>
          </cell>
        </row>
        <row r="1438">
          <cell r="E1438" t="str">
            <v>35MONTHLYAWASHINGTON FEDERATION OF STATE EMPLOYEES</v>
          </cell>
          <cell r="F1438" t="str">
            <v>35</v>
          </cell>
          <cell r="G1438" t="str">
            <v>Monthly</v>
          </cell>
          <cell r="H1438" t="str">
            <v>A</v>
          </cell>
          <cell r="I1438">
            <v>0</v>
          </cell>
          <cell r="J1438" t="str">
            <v>Washington Federation of State Employees</v>
          </cell>
          <cell r="K1438">
            <v>2636</v>
          </cell>
          <cell r="L1438">
            <v>2636</v>
          </cell>
          <cell r="M1438">
            <v>2636</v>
          </cell>
          <cell r="N1438">
            <v>2636</v>
          </cell>
          <cell r="O1438">
            <v>2485</v>
          </cell>
          <cell r="P1438">
            <v>2535</v>
          </cell>
          <cell r="Q1438">
            <v>2612</v>
          </cell>
        </row>
        <row r="1439">
          <cell r="E1439" t="str">
            <v>35MONTHLYAWASHINGTON PUBLIC EMPLOYEES ASSOCIATION</v>
          </cell>
          <cell r="F1439" t="str">
            <v>35</v>
          </cell>
          <cell r="G1439" t="str">
            <v>Monthly</v>
          </cell>
          <cell r="H1439" t="str">
            <v>A</v>
          </cell>
          <cell r="I1439">
            <v>0</v>
          </cell>
          <cell r="J1439" t="str">
            <v>Washington Public Employees Association</v>
          </cell>
          <cell r="K1439">
            <v>2636</v>
          </cell>
          <cell r="L1439">
            <v>2636</v>
          </cell>
          <cell r="M1439">
            <v>2636</v>
          </cell>
          <cell r="N1439">
            <v>2636</v>
          </cell>
          <cell r="O1439">
            <v>2485</v>
          </cell>
          <cell r="P1439">
            <v>2535</v>
          </cell>
          <cell r="Q1439">
            <v>2612</v>
          </cell>
        </row>
        <row r="1440">
          <cell r="E1440" t="str">
            <v>35MONTHLYBCOALITION</v>
          </cell>
          <cell r="F1440" t="str">
            <v>35</v>
          </cell>
          <cell r="G1440" t="str">
            <v>Monthly</v>
          </cell>
          <cell r="H1440" t="str">
            <v>B</v>
          </cell>
          <cell r="I1440">
            <v>0</v>
          </cell>
          <cell r="J1440" t="str">
            <v>Coalition</v>
          </cell>
          <cell r="K1440">
            <v>2699</v>
          </cell>
          <cell r="L1440">
            <v>2699</v>
          </cell>
          <cell r="M1440">
            <v>2699</v>
          </cell>
          <cell r="N1440">
            <v>2699</v>
          </cell>
          <cell r="O1440">
            <v>2544</v>
          </cell>
          <cell r="P1440">
            <v>2595</v>
          </cell>
          <cell r="Q1440">
            <v>2673</v>
          </cell>
        </row>
        <row r="1441">
          <cell r="E1441" t="str">
            <v>35MONTHLYBNON-REPRESENTED STATE EMPLOYEES</v>
          </cell>
          <cell r="F1441" t="str">
            <v>35</v>
          </cell>
          <cell r="G1441" t="str">
            <v>Monthly</v>
          </cell>
          <cell r="H1441" t="str">
            <v>B</v>
          </cell>
          <cell r="I1441">
            <v>0</v>
          </cell>
          <cell r="J1441" t="str">
            <v>Non-Represented State Employees</v>
          </cell>
          <cell r="K1441">
            <v>2699</v>
          </cell>
          <cell r="L1441">
            <v>2699</v>
          </cell>
          <cell r="M1441">
            <v>2699</v>
          </cell>
          <cell r="N1441">
            <v>2699</v>
          </cell>
          <cell r="O1441">
            <v>2544</v>
          </cell>
          <cell r="P1441">
            <v>2595</v>
          </cell>
          <cell r="Q1441">
            <v>2673</v>
          </cell>
        </row>
        <row r="1442">
          <cell r="E1442" t="str">
            <v>35MONTHLYBTEAMSTERS LOCAL UNION NUMBER 117</v>
          </cell>
          <cell r="F1442" t="str">
            <v>35</v>
          </cell>
          <cell r="G1442" t="str">
            <v>Monthly</v>
          </cell>
          <cell r="H1442" t="str">
            <v>B</v>
          </cell>
          <cell r="I1442">
            <v>0</v>
          </cell>
          <cell r="J1442" t="str">
            <v>Teamsters Local Union Number 117</v>
          </cell>
          <cell r="K1442">
            <v>2734</v>
          </cell>
          <cell r="L1442">
            <v>2734</v>
          </cell>
          <cell r="M1442">
            <v>2734</v>
          </cell>
          <cell r="N1442">
            <v>2734</v>
          </cell>
          <cell r="O1442">
            <v>2577</v>
          </cell>
          <cell r="P1442">
            <v>2629</v>
          </cell>
          <cell r="Q1442">
            <v>2708</v>
          </cell>
        </row>
        <row r="1443">
          <cell r="E1443" t="str">
            <v>35MONTHLYBWASHINGTON FEDERATION OF STATE EMPLOYEES</v>
          </cell>
          <cell r="F1443" t="str">
            <v>35</v>
          </cell>
          <cell r="G1443" t="str">
            <v>Monthly</v>
          </cell>
          <cell r="H1443" t="str">
            <v>B</v>
          </cell>
          <cell r="I1443">
            <v>0</v>
          </cell>
          <cell r="J1443" t="str">
            <v>Washington Federation of State Employees</v>
          </cell>
          <cell r="K1443">
            <v>2699</v>
          </cell>
          <cell r="L1443">
            <v>2699</v>
          </cell>
          <cell r="M1443">
            <v>2699</v>
          </cell>
          <cell r="N1443">
            <v>2699</v>
          </cell>
          <cell r="O1443">
            <v>2544</v>
          </cell>
          <cell r="P1443">
            <v>2595</v>
          </cell>
          <cell r="Q1443">
            <v>2673</v>
          </cell>
        </row>
        <row r="1444">
          <cell r="E1444" t="str">
            <v>35MONTHLYBWASHINGTON PUBLIC EMPLOYEES ASSOCIATION</v>
          </cell>
          <cell r="F1444" t="str">
            <v>35</v>
          </cell>
          <cell r="G1444" t="str">
            <v>Monthly</v>
          </cell>
          <cell r="H1444" t="str">
            <v>B</v>
          </cell>
          <cell r="I1444">
            <v>0</v>
          </cell>
          <cell r="J1444" t="str">
            <v>Washington Public Employees Association</v>
          </cell>
          <cell r="K1444">
            <v>2699</v>
          </cell>
          <cell r="L1444">
            <v>2699</v>
          </cell>
          <cell r="M1444">
            <v>2699</v>
          </cell>
          <cell r="N1444">
            <v>2699</v>
          </cell>
          <cell r="O1444">
            <v>2544</v>
          </cell>
          <cell r="P1444">
            <v>2595</v>
          </cell>
          <cell r="Q1444">
            <v>2673</v>
          </cell>
        </row>
        <row r="1445">
          <cell r="E1445" t="str">
            <v>35MONTHLYCCOALITION</v>
          </cell>
          <cell r="F1445" t="str">
            <v>35</v>
          </cell>
          <cell r="G1445" t="str">
            <v>Monthly</v>
          </cell>
          <cell r="H1445" t="str">
            <v>C</v>
          </cell>
          <cell r="I1445">
            <v>0</v>
          </cell>
          <cell r="J1445" t="str">
            <v>Coalition</v>
          </cell>
          <cell r="K1445">
            <v>2760</v>
          </cell>
          <cell r="L1445">
            <v>2760</v>
          </cell>
          <cell r="M1445">
            <v>2760</v>
          </cell>
          <cell r="N1445">
            <v>2760</v>
          </cell>
          <cell r="O1445">
            <v>2602</v>
          </cell>
          <cell r="P1445">
            <v>2654</v>
          </cell>
          <cell r="Q1445">
            <v>2734</v>
          </cell>
        </row>
        <row r="1446">
          <cell r="E1446" t="str">
            <v>35MONTHLYCNON-REPRESENTED STATE EMPLOYEES</v>
          </cell>
          <cell r="F1446" t="str">
            <v>35</v>
          </cell>
          <cell r="G1446" t="str">
            <v>Monthly</v>
          </cell>
          <cell r="H1446" t="str">
            <v>C</v>
          </cell>
          <cell r="I1446">
            <v>0</v>
          </cell>
          <cell r="J1446" t="str">
            <v>Non-Represented State Employees</v>
          </cell>
          <cell r="K1446">
            <v>2760</v>
          </cell>
          <cell r="L1446">
            <v>2760</v>
          </cell>
          <cell r="M1446">
            <v>2760</v>
          </cell>
          <cell r="N1446">
            <v>2760</v>
          </cell>
          <cell r="O1446">
            <v>2602</v>
          </cell>
          <cell r="P1446">
            <v>2654</v>
          </cell>
          <cell r="Q1446">
            <v>2734</v>
          </cell>
        </row>
        <row r="1447">
          <cell r="E1447" t="str">
            <v>35MONTHLYCTEAMSTERS LOCAL UNION NUMBER 117</v>
          </cell>
          <cell r="F1447" t="str">
            <v>35</v>
          </cell>
          <cell r="G1447" t="str">
            <v>Monthly</v>
          </cell>
          <cell r="H1447" t="str">
            <v>C</v>
          </cell>
          <cell r="I1447">
            <v>0</v>
          </cell>
          <cell r="J1447" t="str">
            <v>Teamsters Local Union Number 117</v>
          </cell>
          <cell r="K1447">
            <v>2796</v>
          </cell>
          <cell r="L1447">
            <v>2796</v>
          </cell>
          <cell r="M1447">
            <v>2796</v>
          </cell>
          <cell r="N1447">
            <v>2796</v>
          </cell>
          <cell r="O1447">
            <v>2635</v>
          </cell>
          <cell r="P1447">
            <v>2688</v>
          </cell>
          <cell r="Q1447">
            <v>2769</v>
          </cell>
        </row>
        <row r="1448">
          <cell r="E1448" t="str">
            <v>35MONTHLYCWASHINGTON FEDERATION OF STATE EMPLOYEES</v>
          </cell>
          <cell r="F1448" t="str">
            <v>35</v>
          </cell>
          <cell r="G1448" t="str">
            <v>Monthly</v>
          </cell>
          <cell r="H1448" t="str">
            <v>C</v>
          </cell>
          <cell r="I1448">
            <v>0</v>
          </cell>
          <cell r="J1448" t="str">
            <v>Washington Federation of State Employees</v>
          </cell>
          <cell r="K1448">
            <v>2760</v>
          </cell>
          <cell r="L1448">
            <v>2760</v>
          </cell>
          <cell r="M1448">
            <v>2760</v>
          </cell>
          <cell r="N1448">
            <v>2760</v>
          </cell>
          <cell r="O1448">
            <v>2602</v>
          </cell>
          <cell r="P1448">
            <v>2654</v>
          </cell>
          <cell r="Q1448">
            <v>2734</v>
          </cell>
        </row>
        <row r="1449">
          <cell r="E1449" t="str">
            <v>35MONTHLYCWASHINGTON PUBLIC EMPLOYEES ASSOCIATION</v>
          </cell>
          <cell r="F1449" t="str">
            <v>35</v>
          </cell>
          <cell r="G1449" t="str">
            <v>Monthly</v>
          </cell>
          <cell r="H1449" t="str">
            <v>C</v>
          </cell>
          <cell r="I1449">
            <v>0</v>
          </cell>
          <cell r="J1449" t="str">
            <v>Washington Public Employees Association</v>
          </cell>
          <cell r="K1449">
            <v>2760</v>
          </cell>
          <cell r="L1449">
            <v>2760</v>
          </cell>
          <cell r="M1449">
            <v>2760</v>
          </cell>
          <cell r="N1449">
            <v>2760</v>
          </cell>
          <cell r="O1449">
            <v>2602</v>
          </cell>
          <cell r="P1449">
            <v>2654</v>
          </cell>
          <cell r="Q1449">
            <v>2734</v>
          </cell>
        </row>
        <row r="1450">
          <cell r="E1450" t="str">
            <v>35MONTHLYDCOALITION</v>
          </cell>
          <cell r="F1450" t="str">
            <v>35</v>
          </cell>
          <cell r="G1450" t="str">
            <v>Monthly</v>
          </cell>
          <cell r="H1450" t="str">
            <v>D</v>
          </cell>
          <cell r="I1450">
            <v>0</v>
          </cell>
          <cell r="J1450" t="str">
            <v>Coalition</v>
          </cell>
          <cell r="K1450">
            <v>2827</v>
          </cell>
          <cell r="L1450">
            <v>2827</v>
          </cell>
          <cell r="M1450">
            <v>2827</v>
          </cell>
          <cell r="N1450">
            <v>2827</v>
          </cell>
          <cell r="O1450">
            <v>2665</v>
          </cell>
          <cell r="P1450">
            <v>2718</v>
          </cell>
          <cell r="Q1450">
            <v>2800</v>
          </cell>
        </row>
        <row r="1451">
          <cell r="E1451" t="str">
            <v>35MONTHLYDNON-REPRESENTED STATE EMPLOYEES</v>
          </cell>
          <cell r="F1451" t="str">
            <v>35</v>
          </cell>
          <cell r="G1451" t="str">
            <v>Monthly</v>
          </cell>
          <cell r="H1451" t="str">
            <v>D</v>
          </cell>
          <cell r="I1451">
            <v>0</v>
          </cell>
          <cell r="J1451" t="str">
            <v>Non-Represented State Employees</v>
          </cell>
          <cell r="K1451">
            <v>2827</v>
          </cell>
          <cell r="L1451">
            <v>2827</v>
          </cell>
          <cell r="M1451">
            <v>2827</v>
          </cell>
          <cell r="N1451">
            <v>2827</v>
          </cell>
          <cell r="O1451">
            <v>2665</v>
          </cell>
          <cell r="P1451">
            <v>2718</v>
          </cell>
          <cell r="Q1451">
            <v>2800</v>
          </cell>
        </row>
        <row r="1452">
          <cell r="E1452" t="str">
            <v>35MONTHLYDTEAMSTERS LOCAL UNION NUMBER 117</v>
          </cell>
          <cell r="F1452" t="str">
            <v>35</v>
          </cell>
          <cell r="G1452" t="str">
            <v>Monthly</v>
          </cell>
          <cell r="H1452" t="str">
            <v>D</v>
          </cell>
          <cell r="I1452">
            <v>0</v>
          </cell>
          <cell r="J1452" t="str">
            <v>Teamsters Local Union Number 117</v>
          </cell>
          <cell r="K1452">
            <v>2863</v>
          </cell>
          <cell r="L1452">
            <v>2863</v>
          </cell>
          <cell r="M1452">
            <v>2863</v>
          </cell>
          <cell r="N1452">
            <v>2863</v>
          </cell>
          <cell r="O1452">
            <v>2699</v>
          </cell>
          <cell r="P1452">
            <v>2753</v>
          </cell>
          <cell r="Q1452">
            <v>2836</v>
          </cell>
        </row>
        <row r="1453">
          <cell r="E1453" t="str">
            <v>35MONTHLYDWASHINGTON FEDERATION OF STATE EMPLOYEES</v>
          </cell>
          <cell r="F1453" t="str">
            <v>35</v>
          </cell>
          <cell r="G1453" t="str">
            <v>Monthly</v>
          </cell>
          <cell r="H1453" t="str">
            <v>D</v>
          </cell>
          <cell r="I1453">
            <v>0</v>
          </cell>
          <cell r="J1453" t="str">
            <v>Washington Federation of State Employees</v>
          </cell>
          <cell r="K1453">
            <v>2827</v>
          </cell>
          <cell r="L1453">
            <v>2827</v>
          </cell>
          <cell r="M1453">
            <v>2827</v>
          </cell>
          <cell r="N1453">
            <v>2827</v>
          </cell>
          <cell r="O1453">
            <v>2665</v>
          </cell>
          <cell r="P1453">
            <v>2718</v>
          </cell>
          <cell r="Q1453">
            <v>2800</v>
          </cell>
        </row>
        <row r="1454">
          <cell r="E1454" t="str">
            <v>35MONTHLYDWASHINGTON PUBLIC EMPLOYEES ASSOCIATION</v>
          </cell>
          <cell r="F1454" t="str">
            <v>35</v>
          </cell>
          <cell r="G1454" t="str">
            <v>Monthly</v>
          </cell>
          <cell r="H1454" t="str">
            <v>D</v>
          </cell>
          <cell r="I1454">
            <v>0</v>
          </cell>
          <cell r="J1454" t="str">
            <v>Washington Public Employees Association</v>
          </cell>
          <cell r="K1454">
            <v>2827</v>
          </cell>
          <cell r="L1454">
            <v>2827</v>
          </cell>
          <cell r="M1454">
            <v>2827</v>
          </cell>
          <cell r="N1454">
            <v>2827</v>
          </cell>
          <cell r="O1454">
            <v>2665</v>
          </cell>
          <cell r="P1454">
            <v>2718</v>
          </cell>
          <cell r="Q1454">
            <v>2800</v>
          </cell>
        </row>
        <row r="1455">
          <cell r="E1455" t="str">
            <v>35MONTHLYECOALITION</v>
          </cell>
          <cell r="F1455" t="str">
            <v>35</v>
          </cell>
          <cell r="G1455" t="str">
            <v>Monthly</v>
          </cell>
          <cell r="H1455" t="str">
            <v>E</v>
          </cell>
          <cell r="I1455">
            <v>0</v>
          </cell>
          <cell r="J1455" t="str">
            <v>Coalition</v>
          </cell>
          <cell r="K1455">
            <v>2889</v>
          </cell>
          <cell r="L1455">
            <v>2889</v>
          </cell>
          <cell r="M1455">
            <v>2889</v>
          </cell>
          <cell r="N1455">
            <v>2889</v>
          </cell>
          <cell r="O1455">
            <v>2724</v>
          </cell>
          <cell r="P1455">
            <v>2778</v>
          </cell>
          <cell r="Q1455">
            <v>2862</v>
          </cell>
        </row>
        <row r="1456">
          <cell r="E1456" t="str">
            <v>35MONTHLYENON-REPRESENTED STATE EMPLOYEES</v>
          </cell>
          <cell r="F1456" t="str">
            <v>35</v>
          </cell>
          <cell r="G1456" t="str">
            <v>Monthly</v>
          </cell>
          <cell r="H1456" t="str">
            <v>E</v>
          </cell>
          <cell r="I1456">
            <v>0</v>
          </cell>
          <cell r="J1456" t="str">
            <v>Non-Represented State Employees</v>
          </cell>
          <cell r="K1456">
            <v>2889</v>
          </cell>
          <cell r="L1456">
            <v>2889</v>
          </cell>
          <cell r="M1456">
            <v>2889</v>
          </cell>
          <cell r="N1456">
            <v>2889</v>
          </cell>
          <cell r="O1456">
            <v>2724</v>
          </cell>
          <cell r="P1456">
            <v>2778</v>
          </cell>
          <cell r="Q1456">
            <v>2862</v>
          </cell>
        </row>
        <row r="1457">
          <cell r="E1457" t="str">
            <v>35MONTHLYETEAMSTERS LOCAL UNION NUMBER 117</v>
          </cell>
          <cell r="F1457" t="str">
            <v>35</v>
          </cell>
          <cell r="G1457" t="str">
            <v>Monthly</v>
          </cell>
          <cell r="H1457" t="str">
            <v>E</v>
          </cell>
          <cell r="I1457">
            <v>0</v>
          </cell>
          <cell r="J1457" t="str">
            <v>Teamsters Local Union Number 117</v>
          </cell>
          <cell r="K1457">
            <v>2927</v>
          </cell>
          <cell r="L1457">
            <v>2927</v>
          </cell>
          <cell r="M1457">
            <v>2927</v>
          </cell>
          <cell r="N1457">
            <v>2927</v>
          </cell>
          <cell r="O1457">
            <v>2759</v>
          </cell>
          <cell r="P1457">
            <v>2814</v>
          </cell>
          <cell r="Q1457">
            <v>2899</v>
          </cell>
        </row>
        <row r="1458">
          <cell r="E1458" t="str">
            <v>35MONTHLYEWASHINGTON FEDERATION OF STATE EMPLOYEES</v>
          </cell>
          <cell r="F1458" t="str">
            <v>35</v>
          </cell>
          <cell r="G1458" t="str">
            <v>Monthly</v>
          </cell>
          <cell r="H1458" t="str">
            <v>E</v>
          </cell>
          <cell r="I1458">
            <v>0</v>
          </cell>
          <cell r="J1458" t="str">
            <v>Washington Federation of State Employees</v>
          </cell>
          <cell r="K1458">
            <v>2889</v>
          </cell>
          <cell r="L1458">
            <v>2889</v>
          </cell>
          <cell r="M1458">
            <v>2889</v>
          </cell>
          <cell r="N1458">
            <v>2889</v>
          </cell>
          <cell r="O1458">
            <v>2724</v>
          </cell>
          <cell r="P1458">
            <v>2778</v>
          </cell>
          <cell r="Q1458">
            <v>2862</v>
          </cell>
        </row>
        <row r="1459">
          <cell r="E1459" t="str">
            <v>35MONTHLYEWASHINGTON PUBLIC EMPLOYEES ASSOCIATION</v>
          </cell>
          <cell r="F1459" t="str">
            <v>35</v>
          </cell>
          <cell r="G1459" t="str">
            <v>Monthly</v>
          </cell>
          <cell r="H1459" t="str">
            <v>E</v>
          </cell>
          <cell r="I1459">
            <v>0</v>
          </cell>
          <cell r="J1459" t="str">
            <v>Washington Public Employees Association</v>
          </cell>
          <cell r="K1459">
            <v>2889</v>
          </cell>
          <cell r="L1459">
            <v>2889</v>
          </cell>
          <cell r="M1459">
            <v>2889</v>
          </cell>
          <cell r="N1459">
            <v>2889</v>
          </cell>
          <cell r="O1459">
            <v>2724</v>
          </cell>
          <cell r="P1459">
            <v>2778</v>
          </cell>
          <cell r="Q1459">
            <v>2862</v>
          </cell>
        </row>
        <row r="1460">
          <cell r="E1460" t="str">
            <v>35MONTHLYFCOALITION</v>
          </cell>
          <cell r="F1460" t="str">
            <v>35</v>
          </cell>
          <cell r="G1460" t="str">
            <v>Monthly</v>
          </cell>
          <cell r="H1460" t="str">
            <v>F</v>
          </cell>
          <cell r="I1460">
            <v>0</v>
          </cell>
          <cell r="J1460" t="str">
            <v>Coalition</v>
          </cell>
          <cell r="K1460">
            <v>2962</v>
          </cell>
          <cell r="L1460">
            <v>2962</v>
          </cell>
          <cell r="M1460">
            <v>2962</v>
          </cell>
          <cell r="N1460">
            <v>2962</v>
          </cell>
          <cell r="O1460">
            <v>2792</v>
          </cell>
          <cell r="P1460">
            <v>2848</v>
          </cell>
          <cell r="Q1460">
            <v>2934</v>
          </cell>
        </row>
        <row r="1461">
          <cell r="E1461" t="str">
            <v>35MONTHLYFNON-REPRESENTED STATE EMPLOYEES</v>
          </cell>
          <cell r="F1461" t="str">
            <v>35</v>
          </cell>
          <cell r="G1461" t="str">
            <v>Monthly</v>
          </cell>
          <cell r="H1461" t="str">
            <v>F</v>
          </cell>
          <cell r="I1461">
            <v>0</v>
          </cell>
          <cell r="J1461" t="str">
            <v>Non-Represented State Employees</v>
          </cell>
          <cell r="K1461">
            <v>2962</v>
          </cell>
          <cell r="L1461">
            <v>2962</v>
          </cell>
          <cell r="M1461">
            <v>2962</v>
          </cell>
          <cell r="N1461">
            <v>2962</v>
          </cell>
          <cell r="O1461">
            <v>2792</v>
          </cell>
          <cell r="P1461">
            <v>2848</v>
          </cell>
          <cell r="Q1461">
            <v>2934</v>
          </cell>
        </row>
        <row r="1462">
          <cell r="E1462" t="str">
            <v>35MONTHLYFTEAMSTERS LOCAL UNION NUMBER 117</v>
          </cell>
          <cell r="F1462" t="str">
            <v>35</v>
          </cell>
          <cell r="G1462" t="str">
            <v>Monthly</v>
          </cell>
          <cell r="H1462" t="str">
            <v>F</v>
          </cell>
          <cell r="I1462">
            <v>0</v>
          </cell>
          <cell r="J1462" t="str">
            <v>Teamsters Local Union Number 117</v>
          </cell>
          <cell r="K1462">
            <v>3000</v>
          </cell>
          <cell r="L1462">
            <v>3000</v>
          </cell>
          <cell r="M1462">
            <v>3000</v>
          </cell>
          <cell r="N1462">
            <v>3000</v>
          </cell>
          <cell r="O1462">
            <v>2828</v>
          </cell>
          <cell r="P1462">
            <v>2885</v>
          </cell>
          <cell r="Q1462">
            <v>2972</v>
          </cell>
        </row>
        <row r="1463">
          <cell r="E1463" t="str">
            <v>35MONTHLYFWASHINGTON FEDERATION OF STATE EMPLOYEES</v>
          </cell>
          <cell r="F1463" t="str">
            <v>35</v>
          </cell>
          <cell r="G1463" t="str">
            <v>Monthly</v>
          </cell>
          <cell r="H1463" t="str">
            <v>F</v>
          </cell>
          <cell r="I1463">
            <v>0</v>
          </cell>
          <cell r="J1463" t="str">
            <v>Washington Federation of State Employees</v>
          </cell>
          <cell r="K1463">
            <v>2962</v>
          </cell>
          <cell r="L1463">
            <v>2962</v>
          </cell>
          <cell r="M1463">
            <v>2962</v>
          </cell>
          <cell r="N1463">
            <v>2962</v>
          </cell>
          <cell r="O1463">
            <v>2792</v>
          </cell>
          <cell r="P1463">
            <v>2848</v>
          </cell>
          <cell r="Q1463">
            <v>2934</v>
          </cell>
        </row>
        <row r="1464">
          <cell r="E1464" t="str">
            <v>35MONTHLYFWASHINGTON PUBLIC EMPLOYEES ASSOCIATION</v>
          </cell>
          <cell r="F1464" t="str">
            <v>35</v>
          </cell>
          <cell r="G1464" t="str">
            <v>Monthly</v>
          </cell>
          <cell r="H1464" t="str">
            <v>F</v>
          </cell>
          <cell r="I1464">
            <v>0</v>
          </cell>
          <cell r="J1464" t="str">
            <v>Washington Public Employees Association</v>
          </cell>
          <cell r="K1464">
            <v>2962</v>
          </cell>
          <cell r="L1464">
            <v>2962</v>
          </cell>
          <cell r="M1464">
            <v>2962</v>
          </cell>
          <cell r="N1464">
            <v>2962</v>
          </cell>
          <cell r="O1464">
            <v>2792</v>
          </cell>
          <cell r="P1464">
            <v>2848</v>
          </cell>
          <cell r="Q1464">
            <v>2934</v>
          </cell>
        </row>
        <row r="1465">
          <cell r="E1465" t="str">
            <v>35MONTHLYGCOALITION</v>
          </cell>
          <cell r="F1465" t="str">
            <v>35</v>
          </cell>
          <cell r="G1465" t="str">
            <v>Monthly</v>
          </cell>
          <cell r="H1465" t="str">
            <v>G</v>
          </cell>
          <cell r="I1465">
            <v>0</v>
          </cell>
          <cell r="J1465" t="str">
            <v>Coalition</v>
          </cell>
          <cell r="K1465">
            <v>3031</v>
          </cell>
          <cell r="L1465">
            <v>3031</v>
          </cell>
          <cell r="M1465">
            <v>3031</v>
          </cell>
          <cell r="N1465">
            <v>3031</v>
          </cell>
          <cell r="O1465">
            <v>2857</v>
          </cell>
          <cell r="P1465">
            <v>2914</v>
          </cell>
          <cell r="Q1465">
            <v>3002</v>
          </cell>
        </row>
        <row r="1466">
          <cell r="E1466" t="str">
            <v>35MONTHLYGNON-REPRESENTED STATE EMPLOYEES</v>
          </cell>
          <cell r="F1466" t="str">
            <v>35</v>
          </cell>
          <cell r="G1466" t="str">
            <v>Monthly</v>
          </cell>
          <cell r="H1466" t="str">
            <v>G</v>
          </cell>
          <cell r="I1466">
            <v>0</v>
          </cell>
          <cell r="J1466" t="str">
            <v>Non-Represented State Employees</v>
          </cell>
          <cell r="K1466">
            <v>3031</v>
          </cell>
          <cell r="L1466">
            <v>3031</v>
          </cell>
          <cell r="M1466">
            <v>3031</v>
          </cell>
          <cell r="N1466">
            <v>3031</v>
          </cell>
          <cell r="O1466">
            <v>2857</v>
          </cell>
          <cell r="P1466">
            <v>2914</v>
          </cell>
          <cell r="Q1466">
            <v>3002</v>
          </cell>
        </row>
        <row r="1467">
          <cell r="E1467" t="str">
            <v>35MONTHLYGTEAMSTERS LOCAL UNION NUMBER 117</v>
          </cell>
          <cell r="F1467" t="str">
            <v>35</v>
          </cell>
          <cell r="G1467" t="str">
            <v>Monthly</v>
          </cell>
          <cell r="H1467" t="str">
            <v>G</v>
          </cell>
          <cell r="I1467">
            <v>0</v>
          </cell>
          <cell r="J1467" t="str">
            <v>Teamsters Local Union Number 117</v>
          </cell>
          <cell r="K1467">
            <v>3069</v>
          </cell>
          <cell r="L1467">
            <v>3069</v>
          </cell>
          <cell r="M1467">
            <v>3069</v>
          </cell>
          <cell r="N1467">
            <v>3069</v>
          </cell>
          <cell r="O1467">
            <v>2893</v>
          </cell>
          <cell r="P1467">
            <v>2951</v>
          </cell>
          <cell r="Q1467">
            <v>3040</v>
          </cell>
        </row>
        <row r="1468">
          <cell r="E1468" t="str">
            <v>35MONTHLYGWASHINGTON FEDERATION OF STATE EMPLOYEES</v>
          </cell>
          <cell r="F1468" t="str">
            <v>35</v>
          </cell>
          <cell r="G1468" t="str">
            <v>Monthly</v>
          </cell>
          <cell r="H1468" t="str">
            <v>G</v>
          </cell>
          <cell r="I1468">
            <v>0</v>
          </cell>
          <cell r="J1468" t="str">
            <v>Washington Federation of State Employees</v>
          </cell>
          <cell r="K1468">
            <v>3031</v>
          </cell>
          <cell r="L1468">
            <v>3031</v>
          </cell>
          <cell r="M1468">
            <v>3031</v>
          </cell>
          <cell r="N1468">
            <v>3031</v>
          </cell>
          <cell r="O1468">
            <v>2857</v>
          </cell>
          <cell r="P1468">
            <v>2914</v>
          </cell>
          <cell r="Q1468">
            <v>3002</v>
          </cell>
        </row>
        <row r="1469">
          <cell r="E1469" t="str">
            <v>35MONTHLYGWASHINGTON PUBLIC EMPLOYEES ASSOCIATION</v>
          </cell>
          <cell r="F1469" t="str">
            <v>35</v>
          </cell>
          <cell r="G1469" t="str">
            <v>Monthly</v>
          </cell>
          <cell r="H1469" t="str">
            <v>G</v>
          </cell>
          <cell r="I1469">
            <v>0</v>
          </cell>
          <cell r="J1469" t="str">
            <v>Washington Public Employees Association</v>
          </cell>
          <cell r="K1469">
            <v>3031</v>
          </cell>
          <cell r="L1469">
            <v>3031</v>
          </cell>
          <cell r="M1469">
            <v>3031</v>
          </cell>
          <cell r="N1469">
            <v>3031</v>
          </cell>
          <cell r="O1469">
            <v>2857</v>
          </cell>
          <cell r="P1469">
            <v>2914</v>
          </cell>
          <cell r="Q1469">
            <v>3002</v>
          </cell>
        </row>
        <row r="1470">
          <cell r="E1470" t="str">
            <v>35MONTHLYHCOALITION</v>
          </cell>
          <cell r="F1470" t="str">
            <v>35</v>
          </cell>
          <cell r="G1470" t="str">
            <v>Monthly</v>
          </cell>
          <cell r="H1470" t="str">
            <v>H</v>
          </cell>
          <cell r="I1470">
            <v>0</v>
          </cell>
          <cell r="J1470" t="str">
            <v>Coalition</v>
          </cell>
          <cell r="K1470">
            <v>3103</v>
          </cell>
          <cell r="L1470">
            <v>3103</v>
          </cell>
          <cell r="M1470">
            <v>3103</v>
          </cell>
          <cell r="N1470">
            <v>3103</v>
          </cell>
          <cell r="O1470">
            <v>2925</v>
          </cell>
          <cell r="P1470">
            <v>2984</v>
          </cell>
          <cell r="Q1470">
            <v>3074</v>
          </cell>
        </row>
        <row r="1471">
          <cell r="E1471" t="str">
            <v>35MONTHLYHNON-REPRESENTED STATE EMPLOYEES</v>
          </cell>
          <cell r="F1471" t="str">
            <v>35</v>
          </cell>
          <cell r="G1471" t="str">
            <v>Monthly</v>
          </cell>
          <cell r="H1471" t="str">
            <v>H</v>
          </cell>
          <cell r="I1471">
            <v>0</v>
          </cell>
          <cell r="J1471" t="str">
            <v>Non-Represented State Employees</v>
          </cell>
          <cell r="K1471">
            <v>3103</v>
          </cell>
          <cell r="L1471">
            <v>3103</v>
          </cell>
          <cell r="M1471">
            <v>3103</v>
          </cell>
          <cell r="N1471">
            <v>3103</v>
          </cell>
          <cell r="O1471">
            <v>2925</v>
          </cell>
          <cell r="P1471">
            <v>2984</v>
          </cell>
          <cell r="Q1471">
            <v>3074</v>
          </cell>
        </row>
        <row r="1472">
          <cell r="E1472" t="str">
            <v>35MONTHLYHTEAMSTERS LOCAL UNION NUMBER 117</v>
          </cell>
          <cell r="F1472" t="str">
            <v>35</v>
          </cell>
          <cell r="G1472" t="str">
            <v>Monthly</v>
          </cell>
          <cell r="H1472" t="str">
            <v>H</v>
          </cell>
          <cell r="I1472">
            <v>0</v>
          </cell>
          <cell r="J1472" t="str">
            <v>Teamsters Local Union Number 117</v>
          </cell>
          <cell r="K1472">
            <v>3141</v>
          </cell>
          <cell r="L1472">
            <v>3141</v>
          </cell>
          <cell r="M1472">
            <v>3141</v>
          </cell>
          <cell r="N1472">
            <v>3141</v>
          </cell>
          <cell r="O1472">
            <v>2961</v>
          </cell>
          <cell r="P1472">
            <v>3020</v>
          </cell>
          <cell r="Q1472">
            <v>3111</v>
          </cell>
        </row>
        <row r="1473">
          <cell r="E1473" t="str">
            <v>35MONTHLYHWASHINGTON FEDERATION OF STATE EMPLOYEES</v>
          </cell>
          <cell r="F1473" t="str">
            <v>35</v>
          </cell>
          <cell r="G1473" t="str">
            <v>Monthly</v>
          </cell>
          <cell r="H1473" t="str">
            <v>H</v>
          </cell>
          <cell r="I1473">
            <v>0</v>
          </cell>
          <cell r="J1473" t="str">
            <v>Washington Federation of State Employees</v>
          </cell>
          <cell r="K1473">
            <v>3103</v>
          </cell>
          <cell r="L1473">
            <v>3103</v>
          </cell>
          <cell r="M1473">
            <v>3103</v>
          </cell>
          <cell r="N1473">
            <v>3103</v>
          </cell>
          <cell r="O1473">
            <v>2925</v>
          </cell>
          <cell r="P1473">
            <v>2984</v>
          </cell>
          <cell r="Q1473">
            <v>3074</v>
          </cell>
        </row>
        <row r="1474">
          <cell r="E1474" t="str">
            <v>35MONTHLYHWASHINGTON PUBLIC EMPLOYEES ASSOCIATION</v>
          </cell>
          <cell r="F1474" t="str">
            <v>35</v>
          </cell>
          <cell r="G1474" t="str">
            <v>Monthly</v>
          </cell>
          <cell r="H1474" t="str">
            <v>H</v>
          </cell>
          <cell r="I1474">
            <v>0</v>
          </cell>
          <cell r="J1474" t="str">
            <v>Washington Public Employees Association</v>
          </cell>
          <cell r="K1474">
            <v>3103</v>
          </cell>
          <cell r="L1474">
            <v>3103</v>
          </cell>
          <cell r="M1474">
            <v>3103</v>
          </cell>
          <cell r="N1474">
            <v>3103</v>
          </cell>
          <cell r="O1474">
            <v>2925</v>
          </cell>
          <cell r="P1474">
            <v>2984</v>
          </cell>
          <cell r="Q1474">
            <v>3074</v>
          </cell>
        </row>
        <row r="1475">
          <cell r="E1475" t="str">
            <v>35MONTHLYICOALITION</v>
          </cell>
          <cell r="F1475" t="str">
            <v>35</v>
          </cell>
          <cell r="G1475" t="str">
            <v>Monthly</v>
          </cell>
          <cell r="H1475" t="str">
            <v>I</v>
          </cell>
          <cell r="I1475">
            <v>0</v>
          </cell>
          <cell r="J1475" t="str">
            <v>Coalition</v>
          </cell>
          <cell r="K1475">
            <v>3176</v>
          </cell>
          <cell r="L1475">
            <v>3176</v>
          </cell>
          <cell r="M1475">
            <v>3176</v>
          </cell>
          <cell r="N1475">
            <v>3176</v>
          </cell>
          <cell r="O1475">
            <v>2994</v>
          </cell>
          <cell r="P1475">
            <v>3054</v>
          </cell>
          <cell r="Q1475">
            <v>3146</v>
          </cell>
        </row>
        <row r="1476">
          <cell r="E1476" t="str">
            <v>35MONTHLYINON-REPRESENTED STATE EMPLOYEES</v>
          </cell>
          <cell r="F1476" t="str">
            <v>35</v>
          </cell>
          <cell r="G1476" t="str">
            <v>Monthly</v>
          </cell>
          <cell r="H1476" t="str">
            <v>I</v>
          </cell>
          <cell r="I1476">
            <v>0</v>
          </cell>
          <cell r="J1476" t="str">
            <v>Non-Represented State Employees</v>
          </cell>
          <cell r="K1476">
            <v>3176</v>
          </cell>
          <cell r="L1476">
            <v>3176</v>
          </cell>
          <cell r="M1476">
            <v>3176</v>
          </cell>
          <cell r="N1476">
            <v>3176</v>
          </cell>
          <cell r="O1476">
            <v>2994</v>
          </cell>
          <cell r="P1476">
            <v>3054</v>
          </cell>
          <cell r="Q1476">
            <v>3146</v>
          </cell>
        </row>
        <row r="1477">
          <cell r="E1477" t="str">
            <v>35MONTHLYITEAMSTERS LOCAL UNION NUMBER 117</v>
          </cell>
          <cell r="F1477" t="str">
            <v>35</v>
          </cell>
          <cell r="G1477" t="str">
            <v>Monthly</v>
          </cell>
          <cell r="H1477" t="str">
            <v>I</v>
          </cell>
          <cell r="I1477">
            <v>0</v>
          </cell>
          <cell r="J1477" t="str">
            <v>Teamsters Local Union Number 117</v>
          </cell>
          <cell r="K1477">
            <v>3217</v>
          </cell>
          <cell r="L1477">
            <v>3217</v>
          </cell>
          <cell r="M1477">
            <v>3217</v>
          </cell>
          <cell r="N1477">
            <v>3217</v>
          </cell>
          <cell r="O1477">
            <v>3032</v>
          </cell>
          <cell r="P1477">
            <v>3093</v>
          </cell>
          <cell r="Q1477">
            <v>3186</v>
          </cell>
        </row>
        <row r="1478">
          <cell r="E1478" t="str">
            <v>35MONTHLYIWASHINGTON FEDERATION OF STATE EMPLOYEES</v>
          </cell>
          <cell r="F1478" t="str">
            <v>35</v>
          </cell>
          <cell r="G1478" t="str">
            <v>Monthly</v>
          </cell>
          <cell r="H1478" t="str">
            <v>I</v>
          </cell>
          <cell r="I1478">
            <v>0</v>
          </cell>
          <cell r="J1478" t="str">
            <v>Washington Federation of State Employees</v>
          </cell>
          <cell r="K1478">
            <v>3176</v>
          </cell>
          <cell r="L1478">
            <v>3176</v>
          </cell>
          <cell r="M1478">
            <v>3176</v>
          </cell>
          <cell r="N1478">
            <v>3176</v>
          </cell>
          <cell r="O1478">
            <v>2994</v>
          </cell>
          <cell r="P1478">
            <v>3054</v>
          </cell>
          <cell r="Q1478">
            <v>3146</v>
          </cell>
        </row>
        <row r="1479">
          <cell r="E1479" t="str">
            <v>35MONTHLYIWASHINGTON PUBLIC EMPLOYEES ASSOCIATION</v>
          </cell>
          <cell r="F1479" t="str">
            <v>35</v>
          </cell>
          <cell r="G1479" t="str">
            <v>Monthly</v>
          </cell>
          <cell r="H1479" t="str">
            <v>I</v>
          </cell>
          <cell r="I1479">
            <v>0</v>
          </cell>
          <cell r="J1479" t="str">
            <v>Washington Public Employees Association</v>
          </cell>
          <cell r="K1479">
            <v>3176</v>
          </cell>
          <cell r="L1479">
            <v>3176</v>
          </cell>
          <cell r="M1479">
            <v>3176</v>
          </cell>
          <cell r="N1479">
            <v>3176</v>
          </cell>
          <cell r="O1479">
            <v>2994</v>
          </cell>
          <cell r="P1479">
            <v>3054</v>
          </cell>
          <cell r="Q1479">
            <v>3146</v>
          </cell>
        </row>
        <row r="1480">
          <cell r="E1480" t="str">
            <v>35MONTHLYJCOALITION</v>
          </cell>
          <cell r="F1480" t="str">
            <v>35</v>
          </cell>
          <cell r="G1480" t="str">
            <v>Monthly</v>
          </cell>
          <cell r="H1480" t="str">
            <v>J</v>
          </cell>
          <cell r="I1480">
            <v>0</v>
          </cell>
          <cell r="J1480" t="str">
            <v>Coalition</v>
          </cell>
          <cell r="K1480">
            <v>3248</v>
          </cell>
          <cell r="L1480">
            <v>3248</v>
          </cell>
          <cell r="M1480">
            <v>3248</v>
          </cell>
          <cell r="N1480">
            <v>3248</v>
          </cell>
          <cell r="O1480">
            <v>3062</v>
          </cell>
          <cell r="P1480">
            <v>3123</v>
          </cell>
          <cell r="Q1480">
            <v>3217</v>
          </cell>
        </row>
        <row r="1481">
          <cell r="E1481" t="str">
            <v>35MONTHLYJNON-REPRESENTED STATE EMPLOYEES</v>
          </cell>
          <cell r="F1481" t="str">
            <v>35</v>
          </cell>
          <cell r="G1481" t="str">
            <v>Monthly</v>
          </cell>
          <cell r="H1481" t="str">
            <v>J</v>
          </cell>
          <cell r="I1481">
            <v>0</v>
          </cell>
          <cell r="J1481" t="str">
            <v>Non-Represented State Employees</v>
          </cell>
          <cell r="K1481">
            <v>3248</v>
          </cell>
          <cell r="L1481">
            <v>3248</v>
          </cell>
          <cell r="M1481">
            <v>3248</v>
          </cell>
          <cell r="N1481">
            <v>3248</v>
          </cell>
          <cell r="O1481">
            <v>3062</v>
          </cell>
          <cell r="P1481">
            <v>3123</v>
          </cell>
          <cell r="Q1481">
            <v>3217</v>
          </cell>
        </row>
        <row r="1482">
          <cell r="E1482" t="str">
            <v>35MONTHLYJTEAMSTERS LOCAL UNION NUMBER 117</v>
          </cell>
          <cell r="F1482" t="str">
            <v>35</v>
          </cell>
          <cell r="G1482" t="str">
            <v>Monthly</v>
          </cell>
          <cell r="H1482" t="str">
            <v>J</v>
          </cell>
          <cell r="I1482">
            <v>0</v>
          </cell>
          <cell r="J1482" t="str">
            <v>Teamsters Local Union Number 117</v>
          </cell>
          <cell r="K1482">
            <v>3290</v>
          </cell>
          <cell r="L1482">
            <v>3290</v>
          </cell>
          <cell r="M1482">
            <v>3290</v>
          </cell>
          <cell r="N1482">
            <v>3290</v>
          </cell>
          <cell r="O1482">
            <v>3101</v>
          </cell>
          <cell r="P1482">
            <v>3163</v>
          </cell>
          <cell r="Q1482">
            <v>3259</v>
          </cell>
        </row>
        <row r="1483">
          <cell r="E1483" t="str">
            <v>35MONTHLYJWASHINGTON FEDERATION OF STATE EMPLOYEES</v>
          </cell>
          <cell r="F1483" t="str">
            <v>35</v>
          </cell>
          <cell r="G1483" t="str">
            <v>Monthly</v>
          </cell>
          <cell r="H1483" t="str">
            <v>J</v>
          </cell>
          <cell r="I1483">
            <v>0</v>
          </cell>
          <cell r="J1483" t="str">
            <v>Washington Federation of State Employees</v>
          </cell>
          <cell r="K1483">
            <v>3248</v>
          </cell>
          <cell r="L1483">
            <v>3248</v>
          </cell>
          <cell r="M1483">
            <v>3248</v>
          </cell>
          <cell r="N1483">
            <v>3248</v>
          </cell>
          <cell r="O1483">
            <v>3062</v>
          </cell>
          <cell r="P1483">
            <v>3123</v>
          </cell>
          <cell r="Q1483">
            <v>3217</v>
          </cell>
        </row>
        <row r="1484">
          <cell r="E1484" t="str">
            <v>35MONTHLYJWASHINGTON PUBLIC EMPLOYEES ASSOCIATION</v>
          </cell>
          <cell r="F1484" t="str">
            <v>35</v>
          </cell>
          <cell r="G1484" t="str">
            <v>Monthly</v>
          </cell>
          <cell r="H1484" t="str">
            <v>J</v>
          </cell>
          <cell r="I1484">
            <v>0</v>
          </cell>
          <cell r="J1484" t="str">
            <v>Washington Public Employees Association</v>
          </cell>
          <cell r="K1484">
            <v>3248</v>
          </cell>
          <cell r="L1484">
            <v>3248</v>
          </cell>
          <cell r="M1484">
            <v>3248</v>
          </cell>
          <cell r="N1484">
            <v>3248</v>
          </cell>
          <cell r="O1484">
            <v>3062</v>
          </cell>
          <cell r="P1484">
            <v>3123</v>
          </cell>
          <cell r="Q1484">
            <v>3217</v>
          </cell>
        </row>
        <row r="1485">
          <cell r="E1485" t="str">
            <v>35MONTHLYKCOALITION</v>
          </cell>
          <cell r="F1485" t="str">
            <v>35</v>
          </cell>
          <cell r="G1485" t="str">
            <v>Monthly</v>
          </cell>
          <cell r="H1485" t="str">
            <v>K</v>
          </cell>
          <cell r="I1485">
            <v>0</v>
          </cell>
          <cell r="J1485" t="str">
            <v>Coalition</v>
          </cell>
          <cell r="K1485">
            <v>3331</v>
          </cell>
          <cell r="L1485">
            <v>3331</v>
          </cell>
          <cell r="M1485">
            <v>3331</v>
          </cell>
          <cell r="N1485">
            <v>3331</v>
          </cell>
          <cell r="O1485">
            <v>3140</v>
          </cell>
          <cell r="P1485">
            <v>3203</v>
          </cell>
          <cell r="Q1485">
            <v>3300</v>
          </cell>
        </row>
        <row r="1486">
          <cell r="E1486" t="str">
            <v>35MONTHLYKNON-REPRESENTED STATE EMPLOYEES</v>
          </cell>
          <cell r="F1486" t="str">
            <v>35</v>
          </cell>
          <cell r="G1486" t="str">
            <v>Monthly</v>
          </cell>
          <cell r="H1486" t="str">
            <v>K</v>
          </cell>
          <cell r="I1486">
            <v>0</v>
          </cell>
          <cell r="J1486" t="str">
            <v>Non-Represented State Employees</v>
          </cell>
          <cell r="K1486">
            <v>3331</v>
          </cell>
          <cell r="L1486">
            <v>3331</v>
          </cell>
          <cell r="M1486">
            <v>3331</v>
          </cell>
          <cell r="N1486">
            <v>3331</v>
          </cell>
          <cell r="O1486">
            <v>3140</v>
          </cell>
          <cell r="P1486">
            <v>3203</v>
          </cell>
          <cell r="Q1486">
            <v>3300</v>
          </cell>
        </row>
        <row r="1487">
          <cell r="E1487" t="str">
            <v>35MONTHLYKTEAMSTERS LOCAL UNION NUMBER 117</v>
          </cell>
          <cell r="F1487" t="str">
            <v>35</v>
          </cell>
          <cell r="G1487" t="str">
            <v>Monthly</v>
          </cell>
          <cell r="H1487" t="str">
            <v>K</v>
          </cell>
          <cell r="I1487">
            <v>0</v>
          </cell>
          <cell r="J1487" t="str">
            <v>Teamsters Local Union Number 117</v>
          </cell>
          <cell r="K1487">
            <v>3372</v>
          </cell>
          <cell r="L1487">
            <v>3372</v>
          </cell>
          <cell r="M1487">
            <v>3372</v>
          </cell>
          <cell r="N1487">
            <v>3372</v>
          </cell>
          <cell r="O1487">
            <v>3178</v>
          </cell>
          <cell r="P1487">
            <v>3242</v>
          </cell>
          <cell r="Q1487">
            <v>3340</v>
          </cell>
        </row>
        <row r="1488">
          <cell r="E1488" t="str">
            <v>35MONTHLYKWASHINGTON FEDERATION OF STATE EMPLOYEES</v>
          </cell>
          <cell r="F1488" t="str">
            <v>35</v>
          </cell>
          <cell r="G1488" t="str">
            <v>Monthly</v>
          </cell>
          <cell r="H1488" t="str">
            <v>K</v>
          </cell>
          <cell r="I1488">
            <v>0</v>
          </cell>
          <cell r="J1488" t="str">
            <v>Washington Federation of State Employees</v>
          </cell>
          <cell r="K1488">
            <v>3331</v>
          </cell>
          <cell r="L1488">
            <v>3331</v>
          </cell>
          <cell r="M1488">
            <v>3331</v>
          </cell>
          <cell r="N1488">
            <v>3331</v>
          </cell>
          <cell r="O1488">
            <v>3140</v>
          </cell>
          <cell r="P1488">
            <v>3203</v>
          </cell>
          <cell r="Q1488">
            <v>3300</v>
          </cell>
        </row>
        <row r="1489">
          <cell r="E1489" t="str">
            <v>35MONTHLYKWASHINGTON PUBLIC EMPLOYEES ASSOCIATION</v>
          </cell>
          <cell r="F1489" t="str">
            <v>35</v>
          </cell>
          <cell r="G1489" t="str">
            <v>Monthly</v>
          </cell>
          <cell r="H1489" t="str">
            <v>K</v>
          </cell>
          <cell r="I1489">
            <v>0</v>
          </cell>
          <cell r="J1489" t="str">
            <v>Washington Public Employees Association</v>
          </cell>
          <cell r="K1489">
            <v>3331</v>
          </cell>
          <cell r="L1489">
            <v>3331</v>
          </cell>
          <cell r="M1489">
            <v>3331</v>
          </cell>
          <cell r="N1489">
            <v>3331</v>
          </cell>
          <cell r="O1489">
            <v>3140</v>
          </cell>
          <cell r="P1489">
            <v>3203</v>
          </cell>
          <cell r="Q1489">
            <v>3300</v>
          </cell>
        </row>
        <row r="1490">
          <cell r="E1490" t="str">
            <v>35MONTHLYLCOALITION</v>
          </cell>
          <cell r="F1490" t="str">
            <v>35</v>
          </cell>
          <cell r="G1490" t="str">
            <v>Monthly</v>
          </cell>
          <cell r="H1490" t="str">
            <v>L</v>
          </cell>
          <cell r="I1490">
            <v>0</v>
          </cell>
          <cell r="J1490" t="str">
            <v>Coalition</v>
          </cell>
          <cell r="K1490">
            <v>3407</v>
          </cell>
          <cell r="L1490">
            <v>3407</v>
          </cell>
          <cell r="M1490">
            <v>3407</v>
          </cell>
          <cell r="N1490">
            <v>3407</v>
          </cell>
          <cell r="O1490">
            <v>3212</v>
          </cell>
          <cell r="P1490">
            <v>3276</v>
          </cell>
          <cell r="Q1490">
            <v>3375</v>
          </cell>
        </row>
        <row r="1491">
          <cell r="E1491" t="str">
            <v>35MONTHLYLNON-REPRESENTED STATE EMPLOYEES</v>
          </cell>
          <cell r="F1491" t="str">
            <v>35</v>
          </cell>
          <cell r="G1491" t="str">
            <v>Monthly</v>
          </cell>
          <cell r="H1491" t="str">
            <v>L</v>
          </cell>
          <cell r="I1491">
            <v>0</v>
          </cell>
          <cell r="J1491" t="str">
            <v>Non-Represented State Employees</v>
          </cell>
          <cell r="K1491">
            <v>3407</v>
          </cell>
          <cell r="L1491">
            <v>3407</v>
          </cell>
          <cell r="M1491">
            <v>3407</v>
          </cell>
          <cell r="N1491">
            <v>3407</v>
          </cell>
          <cell r="O1491">
            <v>3212</v>
          </cell>
          <cell r="P1491">
            <v>3276</v>
          </cell>
          <cell r="Q1491">
            <v>3375</v>
          </cell>
        </row>
        <row r="1492">
          <cell r="E1492" t="str">
            <v>35MONTHLYLTEAMSTERS LOCAL UNION NUMBER 117</v>
          </cell>
          <cell r="F1492" t="str">
            <v>35</v>
          </cell>
          <cell r="G1492" t="str">
            <v>Monthly</v>
          </cell>
          <cell r="H1492" t="str">
            <v>L</v>
          </cell>
          <cell r="I1492">
            <v>0</v>
          </cell>
          <cell r="J1492" t="str">
            <v>Teamsters Local Union Number 117</v>
          </cell>
          <cell r="K1492">
            <v>3451</v>
          </cell>
          <cell r="L1492">
            <v>3451</v>
          </cell>
          <cell r="M1492">
            <v>3451</v>
          </cell>
          <cell r="N1492">
            <v>3451</v>
          </cell>
          <cell r="O1492">
            <v>3253</v>
          </cell>
          <cell r="P1492">
            <v>3318</v>
          </cell>
          <cell r="Q1492">
            <v>3418</v>
          </cell>
        </row>
        <row r="1493">
          <cell r="E1493" t="str">
            <v>35MONTHLYLWASHINGTON FEDERATION OF STATE EMPLOYEES</v>
          </cell>
          <cell r="F1493" t="str">
            <v>35</v>
          </cell>
          <cell r="G1493" t="str">
            <v>Monthly</v>
          </cell>
          <cell r="H1493" t="str">
            <v>L</v>
          </cell>
          <cell r="I1493">
            <v>0</v>
          </cell>
          <cell r="J1493" t="str">
            <v>Washington Federation of State Employees</v>
          </cell>
          <cell r="K1493">
            <v>3407</v>
          </cell>
          <cell r="L1493">
            <v>3407</v>
          </cell>
          <cell r="M1493">
            <v>3407</v>
          </cell>
          <cell r="N1493">
            <v>3407</v>
          </cell>
          <cell r="O1493">
            <v>3212</v>
          </cell>
          <cell r="P1493">
            <v>3276</v>
          </cell>
          <cell r="Q1493">
            <v>3375</v>
          </cell>
        </row>
        <row r="1494">
          <cell r="E1494" t="str">
            <v>35MONTHLYLWASHINGTON PUBLIC EMPLOYEES ASSOCIATION</v>
          </cell>
          <cell r="F1494" t="str">
            <v>35</v>
          </cell>
          <cell r="G1494" t="str">
            <v>Monthly</v>
          </cell>
          <cell r="H1494" t="str">
            <v>L</v>
          </cell>
          <cell r="I1494">
            <v>0</v>
          </cell>
          <cell r="J1494" t="str">
            <v>Washington Public Employees Association</v>
          </cell>
          <cell r="K1494">
            <v>3407</v>
          </cell>
          <cell r="L1494">
            <v>3407</v>
          </cell>
          <cell r="M1494">
            <v>3407</v>
          </cell>
          <cell r="N1494">
            <v>3407</v>
          </cell>
          <cell r="O1494">
            <v>3212</v>
          </cell>
          <cell r="P1494">
            <v>3276</v>
          </cell>
          <cell r="Q1494">
            <v>3375</v>
          </cell>
        </row>
        <row r="1495">
          <cell r="E1495" t="str">
            <v>35MONTHLYMCOALITION</v>
          </cell>
          <cell r="F1495" t="str">
            <v>35</v>
          </cell>
          <cell r="G1495" t="str">
            <v>Monthly</v>
          </cell>
          <cell r="H1495" t="str">
            <v>M</v>
          </cell>
          <cell r="I1495">
            <v>0</v>
          </cell>
          <cell r="J1495" t="str">
            <v>Coalition</v>
          </cell>
          <cell r="K1495">
            <v>3487</v>
          </cell>
          <cell r="L1495">
            <v>3487</v>
          </cell>
          <cell r="M1495">
            <v>3487</v>
          </cell>
          <cell r="N1495">
            <v>3487</v>
          </cell>
          <cell r="O1495">
            <v>3287</v>
          </cell>
          <cell r="P1495">
            <v>3353</v>
          </cell>
          <cell r="Q1495">
            <v>3454</v>
          </cell>
        </row>
        <row r="1496">
          <cell r="E1496" t="str">
            <v>35MONTHLYMNON-REPRESENTED STATE EMPLOYEES</v>
          </cell>
          <cell r="F1496" t="str">
            <v>35</v>
          </cell>
          <cell r="G1496" t="str">
            <v>Monthly</v>
          </cell>
          <cell r="H1496" t="str">
            <v>M</v>
          </cell>
          <cell r="I1496">
            <v>0</v>
          </cell>
          <cell r="J1496" t="str">
            <v>Non-Represented State Employees</v>
          </cell>
          <cell r="K1496">
            <v>3487</v>
          </cell>
          <cell r="L1496">
            <v>3487</v>
          </cell>
          <cell r="M1496">
            <v>3487</v>
          </cell>
          <cell r="N1496">
            <v>3487</v>
          </cell>
          <cell r="O1496">
            <v>3287</v>
          </cell>
          <cell r="P1496">
            <v>3353</v>
          </cell>
          <cell r="Q1496">
            <v>3454</v>
          </cell>
        </row>
        <row r="1497">
          <cell r="E1497" t="str">
            <v>35MONTHLYMTEAMSTERS LOCAL UNION NUMBER 117</v>
          </cell>
          <cell r="F1497" t="str">
            <v>35</v>
          </cell>
          <cell r="G1497" t="str">
            <v>Monthly</v>
          </cell>
          <cell r="H1497" t="str">
            <v>M</v>
          </cell>
          <cell r="I1497">
            <v>0</v>
          </cell>
          <cell r="J1497" t="str">
            <v>Teamsters Local Union Number 117</v>
          </cell>
          <cell r="K1497">
            <v>3533</v>
          </cell>
          <cell r="L1497">
            <v>3533</v>
          </cell>
          <cell r="M1497">
            <v>3533</v>
          </cell>
          <cell r="N1497">
            <v>3533</v>
          </cell>
          <cell r="O1497">
            <v>3330</v>
          </cell>
          <cell r="P1497">
            <v>3397</v>
          </cell>
          <cell r="Q1497">
            <v>3500</v>
          </cell>
        </row>
        <row r="1498">
          <cell r="E1498" t="str">
            <v>35MONTHLYMWASHINGTON FEDERATION OF STATE EMPLOYEES</v>
          </cell>
          <cell r="F1498" t="str">
            <v>35</v>
          </cell>
          <cell r="G1498" t="str">
            <v>Monthly</v>
          </cell>
          <cell r="H1498" t="str">
            <v>M</v>
          </cell>
          <cell r="I1498">
            <v>0</v>
          </cell>
          <cell r="J1498" t="str">
            <v>Washington Federation of State Employees</v>
          </cell>
          <cell r="K1498">
            <v>3487</v>
          </cell>
          <cell r="L1498">
            <v>3487</v>
          </cell>
          <cell r="M1498">
            <v>3487</v>
          </cell>
          <cell r="N1498">
            <v>3487</v>
          </cell>
          <cell r="O1498">
            <v>3287</v>
          </cell>
          <cell r="P1498">
            <v>3353</v>
          </cell>
          <cell r="Q1498">
            <v>3454</v>
          </cell>
        </row>
        <row r="1499">
          <cell r="E1499" t="str">
            <v>35MONTHLYMWASHINGTON PUBLIC EMPLOYEES ASSOCIATION</v>
          </cell>
          <cell r="F1499" t="str">
            <v>35</v>
          </cell>
          <cell r="G1499" t="str">
            <v>Monthly</v>
          </cell>
          <cell r="H1499" t="str">
            <v>M</v>
          </cell>
          <cell r="I1499">
            <v>0</v>
          </cell>
          <cell r="J1499" t="str">
            <v>Washington Public Employees Association</v>
          </cell>
          <cell r="K1499">
            <v>3487</v>
          </cell>
          <cell r="L1499">
            <v>3487</v>
          </cell>
          <cell r="M1499">
            <v>3487</v>
          </cell>
          <cell r="N1499">
            <v>3487</v>
          </cell>
          <cell r="O1499">
            <v>3287</v>
          </cell>
          <cell r="P1499">
            <v>3353</v>
          </cell>
          <cell r="Q1499">
            <v>3454</v>
          </cell>
        </row>
        <row r="1500">
          <cell r="E1500" t="str">
            <v>36EMONTHLYENON-REPRESENTED STATE EMPLOYEES</v>
          </cell>
          <cell r="F1500" t="str">
            <v>36E</v>
          </cell>
          <cell r="G1500" t="str">
            <v>Monthly</v>
          </cell>
          <cell r="H1500" t="str">
            <v>E</v>
          </cell>
          <cell r="I1500">
            <v>0</v>
          </cell>
          <cell r="J1500" t="str">
            <v>Non-Represented State Employees</v>
          </cell>
          <cell r="K1500">
            <v>2962</v>
          </cell>
          <cell r="L1500">
            <v>2962</v>
          </cell>
          <cell r="M1500">
            <v>2962</v>
          </cell>
          <cell r="N1500">
            <v>2962</v>
          </cell>
          <cell r="O1500">
            <v>2792</v>
          </cell>
          <cell r="P1500">
            <v>2848</v>
          </cell>
          <cell r="Q1500">
            <v>2934</v>
          </cell>
        </row>
        <row r="1501">
          <cell r="E1501" t="str">
            <v>36EMONTHLYFNON-REPRESENTED STATE EMPLOYEES</v>
          </cell>
          <cell r="F1501" t="str">
            <v>36E</v>
          </cell>
          <cell r="G1501" t="str">
            <v>Monthly</v>
          </cell>
          <cell r="H1501" t="str">
            <v>F</v>
          </cell>
          <cell r="I1501">
            <v>0</v>
          </cell>
          <cell r="J1501" t="str">
            <v>Non-Represented State Employees</v>
          </cell>
          <cell r="K1501">
            <v>3031</v>
          </cell>
          <cell r="L1501">
            <v>3031</v>
          </cell>
          <cell r="M1501">
            <v>3031</v>
          </cell>
          <cell r="N1501">
            <v>3031</v>
          </cell>
          <cell r="O1501">
            <v>2857</v>
          </cell>
          <cell r="P1501">
            <v>2914</v>
          </cell>
          <cell r="Q1501">
            <v>3002</v>
          </cell>
        </row>
        <row r="1502">
          <cell r="E1502" t="str">
            <v>36EMONTHLYGNON-REPRESENTED STATE EMPLOYEES</v>
          </cell>
          <cell r="F1502" t="str">
            <v>36E</v>
          </cell>
          <cell r="G1502" t="str">
            <v>Monthly</v>
          </cell>
          <cell r="H1502" t="str">
            <v>G</v>
          </cell>
          <cell r="I1502">
            <v>0</v>
          </cell>
          <cell r="J1502" t="str">
            <v>Non-Represented State Employees</v>
          </cell>
          <cell r="K1502">
            <v>3103</v>
          </cell>
          <cell r="L1502">
            <v>3103</v>
          </cell>
          <cell r="M1502">
            <v>3103</v>
          </cell>
          <cell r="N1502">
            <v>3103</v>
          </cell>
          <cell r="O1502">
            <v>2925</v>
          </cell>
          <cell r="P1502">
            <v>2984</v>
          </cell>
          <cell r="Q1502">
            <v>3074</v>
          </cell>
        </row>
        <row r="1503">
          <cell r="E1503" t="str">
            <v>36EMONTHLYHNON-REPRESENTED STATE EMPLOYEES</v>
          </cell>
          <cell r="F1503" t="str">
            <v>36E</v>
          </cell>
          <cell r="G1503" t="str">
            <v>Monthly</v>
          </cell>
          <cell r="H1503" t="str">
            <v>H</v>
          </cell>
          <cell r="I1503">
            <v>0</v>
          </cell>
          <cell r="J1503" t="str">
            <v>Non-Represented State Employees</v>
          </cell>
          <cell r="K1503">
            <v>3176</v>
          </cell>
          <cell r="L1503">
            <v>3176</v>
          </cell>
          <cell r="M1503">
            <v>3176</v>
          </cell>
          <cell r="N1503">
            <v>3176</v>
          </cell>
          <cell r="O1503">
            <v>2994</v>
          </cell>
          <cell r="P1503">
            <v>3054</v>
          </cell>
          <cell r="Q1503">
            <v>3146</v>
          </cell>
        </row>
        <row r="1504">
          <cell r="E1504" t="str">
            <v>36EMONTHLYINON-REPRESENTED STATE EMPLOYEES</v>
          </cell>
          <cell r="F1504" t="str">
            <v>36E</v>
          </cell>
          <cell r="G1504" t="str">
            <v>Monthly</v>
          </cell>
          <cell r="H1504" t="str">
            <v>I</v>
          </cell>
          <cell r="I1504">
            <v>0</v>
          </cell>
          <cell r="J1504" t="str">
            <v>Non-Represented State Employees</v>
          </cell>
          <cell r="K1504">
            <v>3248</v>
          </cell>
          <cell r="L1504">
            <v>3248</v>
          </cell>
          <cell r="M1504">
            <v>3248</v>
          </cell>
          <cell r="N1504">
            <v>3248</v>
          </cell>
          <cell r="O1504">
            <v>3062</v>
          </cell>
          <cell r="P1504">
            <v>3123</v>
          </cell>
          <cell r="Q1504">
            <v>3217</v>
          </cell>
        </row>
        <row r="1505">
          <cell r="E1505" t="str">
            <v>36EMONTHLYJNON-REPRESENTED STATE EMPLOYEES</v>
          </cell>
          <cell r="F1505" t="str">
            <v>36E</v>
          </cell>
          <cell r="G1505" t="str">
            <v>Monthly</v>
          </cell>
          <cell r="H1505" t="str">
            <v>J</v>
          </cell>
          <cell r="I1505">
            <v>0</v>
          </cell>
          <cell r="J1505" t="str">
            <v>Non-Represented State Employees</v>
          </cell>
          <cell r="K1505">
            <v>3331</v>
          </cell>
          <cell r="L1505">
            <v>3331</v>
          </cell>
          <cell r="M1505">
            <v>3331</v>
          </cell>
          <cell r="N1505">
            <v>3331</v>
          </cell>
          <cell r="O1505">
            <v>3140</v>
          </cell>
          <cell r="P1505">
            <v>3203</v>
          </cell>
          <cell r="Q1505">
            <v>3300</v>
          </cell>
        </row>
        <row r="1506">
          <cell r="E1506" t="str">
            <v>36EMONTHLYKNON-REPRESENTED STATE EMPLOYEES</v>
          </cell>
          <cell r="F1506" t="str">
            <v>36E</v>
          </cell>
          <cell r="G1506" t="str">
            <v>Monthly</v>
          </cell>
          <cell r="H1506" t="str">
            <v>K</v>
          </cell>
          <cell r="I1506">
            <v>0</v>
          </cell>
          <cell r="J1506" t="str">
            <v>Non-Represented State Employees</v>
          </cell>
          <cell r="K1506">
            <v>3407</v>
          </cell>
          <cell r="L1506">
            <v>3407</v>
          </cell>
          <cell r="M1506">
            <v>3407</v>
          </cell>
          <cell r="N1506">
            <v>3407</v>
          </cell>
          <cell r="O1506">
            <v>3212</v>
          </cell>
          <cell r="P1506">
            <v>3276</v>
          </cell>
          <cell r="Q1506">
            <v>3375</v>
          </cell>
        </row>
        <row r="1507">
          <cell r="E1507" t="str">
            <v>36EMONTHLYLNON-REPRESENTED STATE EMPLOYEES</v>
          </cell>
          <cell r="F1507" t="str">
            <v>36E</v>
          </cell>
          <cell r="G1507" t="str">
            <v>Monthly</v>
          </cell>
          <cell r="H1507" t="str">
            <v>L</v>
          </cell>
          <cell r="I1507">
            <v>0</v>
          </cell>
          <cell r="J1507" t="str">
            <v>Non-Represented State Employees</v>
          </cell>
          <cell r="K1507">
            <v>3487</v>
          </cell>
          <cell r="L1507">
            <v>3487</v>
          </cell>
          <cell r="M1507">
            <v>3487</v>
          </cell>
          <cell r="N1507">
            <v>3487</v>
          </cell>
          <cell r="O1507">
            <v>3287</v>
          </cell>
          <cell r="P1507">
            <v>3353</v>
          </cell>
          <cell r="Q1507">
            <v>3454</v>
          </cell>
        </row>
        <row r="1508">
          <cell r="E1508" t="str">
            <v>36EMONTHLYMNON-REPRESENTED STATE EMPLOYEES</v>
          </cell>
          <cell r="F1508" t="str">
            <v>36E</v>
          </cell>
          <cell r="G1508" t="str">
            <v>Monthly</v>
          </cell>
          <cell r="H1508" t="str">
            <v>M</v>
          </cell>
          <cell r="I1508">
            <v>0</v>
          </cell>
          <cell r="J1508" t="str">
            <v>Non-Represented State Employees</v>
          </cell>
          <cell r="K1508">
            <v>3573</v>
          </cell>
          <cell r="L1508">
            <v>3573</v>
          </cell>
          <cell r="M1508">
            <v>3573</v>
          </cell>
          <cell r="N1508">
            <v>3573</v>
          </cell>
          <cell r="O1508">
            <v>3369</v>
          </cell>
          <cell r="P1508">
            <v>3436</v>
          </cell>
          <cell r="Q1508">
            <v>3540</v>
          </cell>
        </row>
        <row r="1509">
          <cell r="E1509" t="str">
            <v>36GMONTHLYGNON-REPRESENTED STATE EMPLOYEES</v>
          </cell>
          <cell r="F1509" t="str">
            <v>36G</v>
          </cell>
          <cell r="G1509" t="str">
            <v>Monthly</v>
          </cell>
          <cell r="H1509" t="str">
            <v>G</v>
          </cell>
          <cell r="I1509">
            <v>0</v>
          </cell>
          <cell r="J1509" t="str">
            <v>Non-Represented State Employees</v>
          </cell>
          <cell r="K1509">
            <v>3103</v>
          </cell>
          <cell r="L1509">
            <v>3103</v>
          </cell>
          <cell r="M1509">
            <v>3103</v>
          </cell>
          <cell r="N1509">
            <v>3103</v>
          </cell>
          <cell r="O1509">
            <v>2925</v>
          </cell>
          <cell r="P1509">
            <v>2984</v>
          </cell>
          <cell r="Q1509">
            <v>3074</v>
          </cell>
        </row>
        <row r="1510">
          <cell r="E1510" t="str">
            <v>36GMONTHLYGTEAMSTERS LOCAL UNION NUMBER 117</v>
          </cell>
          <cell r="F1510" t="str">
            <v>36G</v>
          </cell>
          <cell r="G1510" t="str">
            <v>Monthly</v>
          </cell>
          <cell r="H1510" t="str">
            <v>G</v>
          </cell>
          <cell r="I1510">
            <v>0</v>
          </cell>
          <cell r="J1510" t="str">
            <v>Teamsters Local Union Number 117</v>
          </cell>
          <cell r="K1510">
            <v>3141</v>
          </cell>
          <cell r="L1510">
            <v>3141</v>
          </cell>
          <cell r="M1510">
            <v>3141</v>
          </cell>
          <cell r="N1510">
            <v>3141</v>
          </cell>
          <cell r="O1510">
            <v>2961</v>
          </cell>
          <cell r="P1510">
            <v>3020</v>
          </cell>
          <cell r="Q1510">
            <v>3111</v>
          </cell>
        </row>
        <row r="1511">
          <cell r="E1511" t="str">
            <v>36GMONTHLYGWASHINGTON FEDERATION OF STATE EMPLOYEES</v>
          </cell>
          <cell r="F1511" t="str">
            <v>36G</v>
          </cell>
          <cell r="G1511" t="str">
            <v>Monthly</v>
          </cell>
          <cell r="H1511" t="str">
            <v>G</v>
          </cell>
          <cell r="I1511">
            <v>0</v>
          </cell>
          <cell r="J1511" t="str">
            <v>Washington Federation of State Employees</v>
          </cell>
          <cell r="K1511">
            <v>3103</v>
          </cell>
          <cell r="L1511">
            <v>3103</v>
          </cell>
          <cell r="M1511">
            <v>3103</v>
          </cell>
          <cell r="N1511">
            <v>3103</v>
          </cell>
          <cell r="O1511">
            <v>2925</v>
          </cell>
          <cell r="P1511">
            <v>2984</v>
          </cell>
          <cell r="Q1511">
            <v>3074</v>
          </cell>
        </row>
        <row r="1512">
          <cell r="E1512" t="str">
            <v>36GMONTHLYGWASHINGTON PUBLIC EMPLOYEES ASSOCIATION</v>
          </cell>
          <cell r="F1512" t="str">
            <v>36G</v>
          </cell>
          <cell r="G1512" t="str">
            <v>Monthly</v>
          </cell>
          <cell r="H1512" t="str">
            <v>G</v>
          </cell>
          <cell r="I1512">
            <v>0</v>
          </cell>
          <cell r="J1512" t="str">
            <v>Washington Public Employees Association</v>
          </cell>
          <cell r="K1512">
            <v>3103</v>
          </cell>
          <cell r="L1512">
            <v>3103</v>
          </cell>
          <cell r="M1512">
            <v>3103</v>
          </cell>
          <cell r="N1512">
            <v>3103</v>
          </cell>
          <cell r="O1512">
            <v>2925</v>
          </cell>
          <cell r="P1512">
            <v>2984</v>
          </cell>
          <cell r="Q1512">
            <v>3074</v>
          </cell>
        </row>
        <row r="1513">
          <cell r="E1513" t="str">
            <v>36GMONTHLYHNON-REPRESENTED STATE EMPLOYEES</v>
          </cell>
          <cell r="F1513" t="str">
            <v>36G</v>
          </cell>
          <cell r="G1513" t="str">
            <v>Monthly</v>
          </cell>
          <cell r="H1513" t="str">
            <v>H</v>
          </cell>
          <cell r="I1513">
            <v>0</v>
          </cell>
          <cell r="J1513" t="str">
            <v>Non-Represented State Employees</v>
          </cell>
          <cell r="K1513">
            <v>3176</v>
          </cell>
          <cell r="L1513">
            <v>3176</v>
          </cell>
          <cell r="M1513">
            <v>3176</v>
          </cell>
          <cell r="N1513">
            <v>3176</v>
          </cell>
          <cell r="O1513">
            <v>2994</v>
          </cell>
          <cell r="P1513">
            <v>3054</v>
          </cell>
          <cell r="Q1513">
            <v>3146</v>
          </cell>
        </row>
        <row r="1514">
          <cell r="E1514" t="str">
            <v>36GMONTHLYHTEAMSTERS LOCAL UNION NUMBER 117</v>
          </cell>
          <cell r="F1514" t="str">
            <v>36G</v>
          </cell>
          <cell r="G1514" t="str">
            <v>Monthly</v>
          </cell>
          <cell r="H1514" t="str">
            <v>H</v>
          </cell>
          <cell r="I1514">
            <v>0</v>
          </cell>
          <cell r="J1514" t="str">
            <v>Teamsters Local Union Number 117</v>
          </cell>
          <cell r="K1514">
            <v>3217</v>
          </cell>
          <cell r="L1514">
            <v>3217</v>
          </cell>
          <cell r="M1514">
            <v>3217</v>
          </cell>
          <cell r="N1514">
            <v>3217</v>
          </cell>
          <cell r="O1514">
            <v>3032</v>
          </cell>
          <cell r="P1514">
            <v>3093</v>
          </cell>
          <cell r="Q1514">
            <v>3186</v>
          </cell>
        </row>
        <row r="1515">
          <cell r="E1515" t="str">
            <v>36GMONTHLYHWASHINGTON FEDERATION OF STATE EMPLOYEES</v>
          </cell>
          <cell r="F1515" t="str">
            <v>36G</v>
          </cell>
          <cell r="G1515" t="str">
            <v>Monthly</v>
          </cell>
          <cell r="H1515" t="str">
            <v>H</v>
          </cell>
          <cell r="I1515">
            <v>0</v>
          </cell>
          <cell r="J1515" t="str">
            <v>Washington Federation of State Employees</v>
          </cell>
          <cell r="K1515">
            <v>3176</v>
          </cell>
          <cell r="L1515">
            <v>3176</v>
          </cell>
          <cell r="M1515">
            <v>3176</v>
          </cell>
          <cell r="N1515">
            <v>3176</v>
          </cell>
          <cell r="O1515">
            <v>2994</v>
          </cell>
          <cell r="P1515">
            <v>3054</v>
          </cell>
          <cell r="Q1515">
            <v>3146</v>
          </cell>
        </row>
        <row r="1516">
          <cell r="E1516" t="str">
            <v>36GMONTHLYHWASHINGTON PUBLIC EMPLOYEES ASSOCIATION</v>
          </cell>
          <cell r="F1516" t="str">
            <v>36G</v>
          </cell>
          <cell r="G1516" t="str">
            <v>Monthly</v>
          </cell>
          <cell r="H1516" t="str">
            <v>H</v>
          </cell>
          <cell r="I1516">
            <v>0</v>
          </cell>
          <cell r="J1516" t="str">
            <v>Washington Public Employees Association</v>
          </cell>
          <cell r="K1516">
            <v>3176</v>
          </cell>
          <cell r="L1516">
            <v>3176</v>
          </cell>
          <cell r="M1516">
            <v>3176</v>
          </cell>
          <cell r="N1516">
            <v>3176</v>
          </cell>
          <cell r="O1516">
            <v>2994</v>
          </cell>
          <cell r="P1516">
            <v>3054</v>
          </cell>
          <cell r="Q1516">
            <v>3146</v>
          </cell>
        </row>
        <row r="1517">
          <cell r="E1517" t="str">
            <v>36GMONTHLYINON-REPRESENTED STATE EMPLOYEES</v>
          </cell>
          <cell r="F1517" t="str">
            <v>36G</v>
          </cell>
          <cell r="G1517" t="str">
            <v>Monthly</v>
          </cell>
          <cell r="H1517" t="str">
            <v>I</v>
          </cell>
          <cell r="I1517">
            <v>0</v>
          </cell>
          <cell r="J1517" t="str">
            <v>Non-Represented State Employees</v>
          </cell>
          <cell r="K1517">
            <v>3248</v>
          </cell>
          <cell r="L1517">
            <v>3248</v>
          </cell>
          <cell r="M1517">
            <v>3248</v>
          </cell>
          <cell r="N1517">
            <v>3248</v>
          </cell>
          <cell r="O1517">
            <v>3062</v>
          </cell>
          <cell r="P1517">
            <v>3123</v>
          </cell>
          <cell r="Q1517">
            <v>3217</v>
          </cell>
        </row>
        <row r="1518">
          <cell r="E1518" t="str">
            <v>36GMONTHLYITEAMSTERS LOCAL UNION NUMBER 117</v>
          </cell>
          <cell r="F1518" t="str">
            <v>36G</v>
          </cell>
          <cell r="G1518" t="str">
            <v>Monthly</v>
          </cell>
          <cell r="H1518" t="str">
            <v>I</v>
          </cell>
          <cell r="I1518">
            <v>0</v>
          </cell>
          <cell r="J1518" t="str">
            <v>Teamsters Local Union Number 117</v>
          </cell>
          <cell r="K1518">
            <v>3290</v>
          </cell>
          <cell r="L1518">
            <v>3290</v>
          </cell>
          <cell r="M1518">
            <v>3290</v>
          </cell>
          <cell r="N1518">
            <v>3290</v>
          </cell>
          <cell r="O1518">
            <v>3101</v>
          </cell>
          <cell r="P1518">
            <v>3163</v>
          </cell>
          <cell r="Q1518">
            <v>3259</v>
          </cell>
        </row>
        <row r="1519">
          <cell r="E1519" t="str">
            <v>36GMONTHLYIWASHINGTON FEDERATION OF STATE EMPLOYEES</v>
          </cell>
          <cell r="F1519" t="str">
            <v>36G</v>
          </cell>
          <cell r="G1519" t="str">
            <v>Monthly</v>
          </cell>
          <cell r="H1519" t="str">
            <v>I</v>
          </cell>
          <cell r="I1519">
            <v>0</v>
          </cell>
          <cell r="J1519" t="str">
            <v>Washington Federation of State Employees</v>
          </cell>
          <cell r="K1519">
            <v>3248</v>
          </cell>
          <cell r="L1519">
            <v>3248</v>
          </cell>
          <cell r="M1519">
            <v>3248</v>
          </cell>
          <cell r="N1519">
            <v>3248</v>
          </cell>
          <cell r="O1519">
            <v>3062</v>
          </cell>
          <cell r="P1519">
            <v>3123</v>
          </cell>
          <cell r="Q1519">
            <v>3217</v>
          </cell>
        </row>
        <row r="1520">
          <cell r="E1520" t="str">
            <v>36GMONTHLYIWASHINGTON PUBLIC EMPLOYEES ASSOCIATION</v>
          </cell>
          <cell r="F1520" t="str">
            <v>36G</v>
          </cell>
          <cell r="G1520" t="str">
            <v>Monthly</v>
          </cell>
          <cell r="H1520" t="str">
            <v>I</v>
          </cell>
          <cell r="I1520">
            <v>0</v>
          </cell>
          <cell r="J1520" t="str">
            <v>Washington Public Employees Association</v>
          </cell>
          <cell r="K1520">
            <v>3248</v>
          </cell>
          <cell r="L1520">
            <v>3248</v>
          </cell>
          <cell r="M1520">
            <v>3248</v>
          </cell>
          <cell r="N1520">
            <v>3248</v>
          </cell>
          <cell r="O1520">
            <v>3062</v>
          </cell>
          <cell r="P1520">
            <v>3123</v>
          </cell>
          <cell r="Q1520">
            <v>3217</v>
          </cell>
        </row>
        <row r="1521">
          <cell r="E1521" t="str">
            <v>36GMONTHLYJNON-REPRESENTED STATE EMPLOYEES</v>
          </cell>
          <cell r="F1521" t="str">
            <v>36G</v>
          </cell>
          <cell r="G1521" t="str">
            <v>Monthly</v>
          </cell>
          <cell r="H1521" t="str">
            <v>J</v>
          </cell>
          <cell r="I1521">
            <v>0</v>
          </cell>
          <cell r="J1521" t="str">
            <v>Non-Represented State Employees</v>
          </cell>
          <cell r="K1521">
            <v>3331</v>
          </cell>
          <cell r="L1521">
            <v>3331</v>
          </cell>
          <cell r="M1521">
            <v>3331</v>
          </cell>
          <cell r="N1521">
            <v>3331</v>
          </cell>
          <cell r="O1521">
            <v>3140</v>
          </cell>
          <cell r="P1521">
            <v>3203</v>
          </cell>
          <cell r="Q1521">
            <v>3300</v>
          </cell>
        </row>
        <row r="1522">
          <cell r="E1522" t="str">
            <v>36GMONTHLYJTEAMSTERS LOCAL UNION NUMBER 117</v>
          </cell>
          <cell r="F1522" t="str">
            <v>36G</v>
          </cell>
          <cell r="G1522" t="str">
            <v>Monthly</v>
          </cell>
          <cell r="H1522" t="str">
            <v>J</v>
          </cell>
          <cell r="I1522">
            <v>0</v>
          </cell>
          <cell r="J1522" t="str">
            <v>Teamsters Local Union Number 117</v>
          </cell>
          <cell r="K1522">
            <v>3372</v>
          </cell>
          <cell r="L1522">
            <v>3372</v>
          </cell>
          <cell r="M1522">
            <v>3372</v>
          </cell>
          <cell r="N1522">
            <v>3372</v>
          </cell>
          <cell r="O1522">
            <v>3178</v>
          </cell>
          <cell r="P1522">
            <v>3242</v>
          </cell>
          <cell r="Q1522">
            <v>3340</v>
          </cell>
        </row>
        <row r="1523">
          <cell r="E1523" t="str">
            <v>36GMONTHLYJWASHINGTON FEDERATION OF STATE EMPLOYEES</v>
          </cell>
          <cell r="F1523" t="str">
            <v>36G</v>
          </cell>
          <cell r="G1523" t="str">
            <v>Monthly</v>
          </cell>
          <cell r="H1523" t="str">
            <v>J</v>
          </cell>
          <cell r="I1523">
            <v>0</v>
          </cell>
          <cell r="J1523" t="str">
            <v>Washington Federation of State Employees</v>
          </cell>
          <cell r="K1523">
            <v>3331</v>
          </cell>
          <cell r="L1523">
            <v>3331</v>
          </cell>
          <cell r="M1523">
            <v>3331</v>
          </cell>
          <cell r="N1523">
            <v>3331</v>
          </cell>
          <cell r="O1523">
            <v>3140</v>
          </cell>
          <cell r="P1523">
            <v>3203</v>
          </cell>
          <cell r="Q1523">
            <v>3300</v>
          </cell>
        </row>
        <row r="1524">
          <cell r="E1524" t="str">
            <v>36GMONTHLYJWASHINGTON PUBLIC EMPLOYEES ASSOCIATION</v>
          </cell>
          <cell r="F1524" t="str">
            <v>36G</v>
          </cell>
          <cell r="G1524" t="str">
            <v>Monthly</v>
          </cell>
          <cell r="H1524" t="str">
            <v>J</v>
          </cell>
          <cell r="I1524">
            <v>0</v>
          </cell>
          <cell r="J1524" t="str">
            <v>Washington Public Employees Association</v>
          </cell>
          <cell r="K1524">
            <v>3331</v>
          </cell>
          <cell r="L1524">
            <v>3331</v>
          </cell>
          <cell r="M1524">
            <v>3331</v>
          </cell>
          <cell r="N1524">
            <v>3331</v>
          </cell>
          <cell r="O1524">
            <v>3140</v>
          </cell>
          <cell r="P1524">
            <v>3203</v>
          </cell>
          <cell r="Q1524">
            <v>3300</v>
          </cell>
        </row>
        <row r="1525">
          <cell r="E1525" t="str">
            <v>36GMONTHLYKNON-REPRESENTED STATE EMPLOYEES</v>
          </cell>
          <cell r="F1525" t="str">
            <v>36G</v>
          </cell>
          <cell r="G1525" t="str">
            <v>Monthly</v>
          </cell>
          <cell r="H1525" t="str">
            <v>K</v>
          </cell>
          <cell r="I1525">
            <v>0</v>
          </cell>
          <cell r="J1525" t="str">
            <v>Non-Represented State Employees</v>
          </cell>
          <cell r="K1525">
            <v>3407</v>
          </cell>
          <cell r="L1525">
            <v>3407</v>
          </cell>
          <cell r="M1525">
            <v>3407</v>
          </cell>
          <cell r="N1525">
            <v>3407</v>
          </cell>
          <cell r="O1525">
            <v>3212</v>
          </cell>
          <cell r="P1525">
            <v>3276</v>
          </cell>
          <cell r="Q1525">
            <v>3375</v>
          </cell>
        </row>
        <row r="1526">
          <cell r="E1526" t="str">
            <v>36GMONTHLYKTEAMSTERS LOCAL UNION NUMBER 117</v>
          </cell>
          <cell r="F1526" t="str">
            <v>36G</v>
          </cell>
          <cell r="G1526" t="str">
            <v>Monthly</v>
          </cell>
          <cell r="H1526" t="str">
            <v>K</v>
          </cell>
          <cell r="I1526">
            <v>0</v>
          </cell>
          <cell r="J1526" t="str">
            <v>Teamsters Local Union Number 117</v>
          </cell>
          <cell r="K1526">
            <v>3451</v>
          </cell>
          <cell r="L1526">
            <v>3451</v>
          </cell>
          <cell r="M1526">
            <v>3451</v>
          </cell>
          <cell r="N1526">
            <v>3451</v>
          </cell>
          <cell r="O1526">
            <v>3253</v>
          </cell>
          <cell r="P1526">
            <v>3318</v>
          </cell>
          <cell r="Q1526">
            <v>3418</v>
          </cell>
        </row>
        <row r="1527">
          <cell r="E1527" t="str">
            <v>36GMONTHLYKWASHINGTON FEDERATION OF STATE EMPLOYEES</v>
          </cell>
          <cell r="F1527" t="str">
            <v>36G</v>
          </cell>
          <cell r="G1527" t="str">
            <v>Monthly</v>
          </cell>
          <cell r="H1527" t="str">
            <v>K</v>
          </cell>
          <cell r="I1527">
            <v>0</v>
          </cell>
          <cell r="J1527" t="str">
            <v>Washington Federation of State Employees</v>
          </cell>
          <cell r="K1527">
            <v>3407</v>
          </cell>
          <cell r="L1527">
            <v>3407</v>
          </cell>
          <cell r="M1527">
            <v>3407</v>
          </cell>
          <cell r="N1527">
            <v>3407</v>
          </cell>
          <cell r="O1527">
            <v>3212</v>
          </cell>
          <cell r="P1527">
            <v>3276</v>
          </cell>
          <cell r="Q1527">
            <v>3375</v>
          </cell>
        </row>
        <row r="1528">
          <cell r="E1528" t="str">
            <v>36GMONTHLYKWASHINGTON PUBLIC EMPLOYEES ASSOCIATION</v>
          </cell>
          <cell r="F1528" t="str">
            <v>36G</v>
          </cell>
          <cell r="G1528" t="str">
            <v>Monthly</v>
          </cell>
          <cell r="H1528" t="str">
            <v>K</v>
          </cell>
          <cell r="I1528">
            <v>0</v>
          </cell>
          <cell r="J1528" t="str">
            <v>Washington Public Employees Association</v>
          </cell>
          <cell r="K1528">
            <v>3407</v>
          </cell>
          <cell r="L1528">
            <v>3407</v>
          </cell>
          <cell r="M1528">
            <v>3407</v>
          </cell>
          <cell r="N1528">
            <v>3407</v>
          </cell>
          <cell r="O1528">
            <v>3212</v>
          </cell>
          <cell r="P1528">
            <v>3276</v>
          </cell>
          <cell r="Q1528">
            <v>3375</v>
          </cell>
        </row>
        <row r="1529">
          <cell r="E1529" t="str">
            <v>36GMONTHLYLNON-REPRESENTED STATE EMPLOYEES</v>
          </cell>
          <cell r="F1529" t="str">
            <v>36G</v>
          </cell>
          <cell r="G1529" t="str">
            <v>Monthly</v>
          </cell>
          <cell r="H1529" t="str">
            <v>L</v>
          </cell>
          <cell r="I1529">
            <v>0</v>
          </cell>
          <cell r="J1529" t="str">
            <v>Non-Represented State Employees</v>
          </cell>
          <cell r="K1529">
            <v>3487</v>
          </cell>
          <cell r="L1529">
            <v>3487</v>
          </cell>
          <cell r="M1529">
            <v>3487</v>
          </cell>
          <cell r="N1529">
            <v>3487</v>
          </cell>
          <cell r="O1529">
            <v>3287</v>
          </cell>
          <cell r="P1529">
            <v>3353</v>
          </cell>
          <cell r="Q1529">
            <v>3454</v>
          </cell>
        </row>
        <row r="1530">
          <cell r="E1530" t="str">
            <v>36GMONTHLYLTEAMSTERS LOCAL UNION NUMBER 117</v>
          </cell>
          <cell r="F1530" t="str">
            <v>36G</v>
          </cell>
          <cell r="G1530" t="str">
            <v>Monthly</v>
          </cell>
          <cell r="H1530" t="str">
            <v>L</v>
          </cell>
          <cell r="I1530">
            <v>0</v>
          </cell>
          <cell r="J1530" t="str">
            <v>Teamsters Local Union Number 117</v>
          </cell>
          <cell r="K1530">
            <v>3533</v>
          </cell>
          <cell r="L1530">
            <v>3533</v>
          </cell>
          <cell r="M1530">
            <v>3533</v>
          </cell>
          <cell r="N1530">
            <v>3533</v>
          </cell>
          <cell r="O1530">
            <v>3330</v>
          </cell>
          <cell r="P1530">
            <v>3397</v>
          </cell>
          <cell r="Q1530">
            <v>3500</v>
          </cell>
        </row>
        <row r="1531">
          <cell r="E1531" t="str">
            <v>36GMONTHLYLWASHINGTON FEDERATION OF STATE EMPLOYEES</v>
          </cell>
          <cell r="F1531" t="str">
            <v>36G</v>
          </cell>
          <cell r="G1531" t="str">
            <v>Monthly</v>
          </cell>
          <cell r="H1531" t="str">
            <v>L</v>
          </cell>
          <cell r="I1531">
            <v>0</v>
          </cell>
          <cell r="J1531" t="str">
            <v>Washington Federation of State Employees</v>
          </cell>
          <cell r="K1531">
            <v>3487</v>
          </cell>
          <cell r="L1531">
            <v>3487</v>
          </cell>
          <cell r="M1531">
            <v>3487</v>
          </cell>
          <cell r="N1531">
            <v>3487</v>
          </cell>
          <cell r="O1531">
            <v>3287</v>
          </cell>
          <cell r="P1531">
            <v>3353</v>
          </cell>
          <cell r="Q1531">
            <v>3454</v>
          </cell>
        </row>
        <row r="1532">
          <cell r="E1532" t="str">
            <v>36GMONTHLYLWASHINGTON PUBLIC EMPLOYEES ASSOCIATION</v>
          </cell>
          <cell r="F1532" t="str">
            <v>36G</v>
          </cell>
          <cell r="G1532" t="str">
            <v>Monthly</v>
          </cell>
          <cell r="H1532" t="str">
            <v>L</v>
          </cell>
          <cell r="I1532">
            <v>0</v>
          </cell>
          <cell r="J1532" t="str">
            <v>Washington Public Employees Association</v>
          </cell>
          <cell r="K1532">
            <v>3487</v>
          </cell>
          <cell r="L1532">
            <v>3487</v>
          </cell>
          <cell r="M1532">
            <v>3487</v>
          </cell>
          <cell r="N1532">
            <v>3487</v>
          </cell>
          <cell r="O1532">
            <v>3287</v>
          </cell>
          <cell r="P1532">
            <v>3353</v>
          </cell>
          <cell r="Q1532">
            <v>3454</v>
          </cell>
        </row>
        <row r="1533">
          <cell r="E1533" t="str">
            <v>36GMONTHLYMNON-REPRESENTED STATE EMPLOYEES</v>
          </cell>
          <cell r="F1533" t="str">
            <v>36G</v>
          </cell>
          <cell r="G1533" t="str">
            <v>Monthly</v>
          </cell>
          <cell r="H1533" t="str">
            <v>M</v>
          </cell>
          <cell r="I1533">
            <v>0</v>
          </cell>
          <cell r="J1533" t="str">
            <v>Non-Represented State Employees</v>
          </cell>
          <cell r="K1533">
            <v>3573</v>
          </cell>
          <cell r="L1533">
            <v>3573</v>
          </cell>
          <cell r="M1533">
            <v>3573</v>
          </cell>
          <cell r="N1533">
            <v>3573</v>
          </cell>
          <cell r="O1533">
            <v>3369</v>
          </cell>
          <cell r="P1533">
            <v>3436</v>
          </cell>
          <cell r="Q1533">
            <v>3540</v>
          </cell>
        </row>
        <row r="1534">
          <cell r="E1534" t="str">
            <v>36GMONTHLYMTEAMSTERS LOCAL UNION NUMBER 117</v>
          </cell>
          <cell r="F1534" t="str">
            <v>36G</v>
          </cell>
          <cell r="G1534" t="str">
            <v>Monthly</v>
          </cell>
          <cell r="H1534" t="str">
            <v>M</v>
          </cell>
          <cell r="I1534">
            <v>0</v>
          </cell>
          <cell r="J1534" t="str">
            <v>Teamsters Local Union Number 117</v>
          </cell>
          <cell r="K1534">
            <v>3619</v>
          </cell>
          <cell r="L1534">
            <v>3619</v>
          </cell>
          <cell r="M1534">
            <v>3619</v>
          </cell>
          <cell r="N1534">
            <v>3619</v>
          </cell>
          <cell r="O1534">
            <v>3412</v>
          </cell>
          <cell r="P1534">
            <v>3480</v>
          </cell>
          <cell r="Q1534">
            <v>3585</v>
          </cell>
        </row>
        <row r="1535">
          <cell r="E1535" t="str">
            <v>36GMONTHLYMWASHINGTON FEDERATION OF STATE EMPLOYEES</v>
          </cell>
          <cell r="F1535" t="str">
            <v>36G</v>
          </cell>
          <cell r="G1535" t="str">
            <v>Monthly</v>
          </cell>
          <cell r="H1535" t="str">
            <v>M</v>
          </cell>
          <cell r="I1535">
            <v>0</v>
          </cell>
          <cell r="J1535" t="str">
            <v>Washington Federation of State Employees</v>
          </cell>
          <cell r="K1535">
            <v>3573</v>
          </cell>
          <cell r="L1535">
            <v>3573</v>
          </cell>
          <cell r="M1535">
            <v>3573</v>
          </cell>
          <cell r="N1535">
            <v>3573</v>
          </cell>
          <cell r="O1535">
            <v>3369</v>
          </cell>
          <cell r="P1535">
            <v>3436</v>
          </cell>
          <cell r="Q1535">
            <v>3540</v>
          </cell>
        </row>
        <row r="1536">
          <cell r="E1536" t="str">
            <v>36GMONTHLYMWASHINGTON PUBLIC EMPLOYEES ASSOCIATION</v>
          </cell>
          <cell r="F1536" t="str">
            <v>36G</v>
          </cell>
          <cell r="G1536" t="str">
            <v>Monthly</v>
          </cell>
          <cell r="H1536" t="str">
            <v>M</v>
          </cell>
          <cell r="I1536">
            <v>0</v>
          </cell>
          <cell r="J1536" t="str">
            <v>Washington Public Employees Association</v>
          </cell>
          <cell r="K1536">
            <v>3573</v>
          </cell>
          <cell r="L1536">
            <v>3573</v>
          </cell>
          <cell r="M1536">
            <v>3573</v>
          </cell>
          <cell r="N1536">
            <v>3573</v>
          </cell>
          <cell r="O1536">
            <v>3369</v>
          </cell>
          <cell r="P1536">
            <v>3436</v>
          </cell>
          <cell r="Q1536">
            <v>3540</v>
          </cell>
        </row>
        <row r="1537">
          <cell r="E1537" t="str">
            <v>36MONTHLYACOALITION</v>
          </cell>
          <cell r="F1537" t="str">
            <v>36</v>
          </cell>
          <cell r="G1537" t="str">
            <v>Monthly</v>
          </cell>
          <cell r="H1537" t="str">
            <v>A</v>
          </cell>
          <cell r="I1537">
            <v>0</v>
          </cell>
          <cell r="J1537" t="str">
            <v>Coalition</v>
          </cell>
          <cell r="K1537">
            <v>2699</v>
          </cell>
          <cell r="L1537">
            <v>2699</v>
          </cell>
          <cell r="M1537">
            <v>2699</v>
          </cell>
          <cell r="N1537">
            <v>2699</v>
          </cell>
          <cell r="O1537">
            <v>2544</v>
          </cell>
          <cell r="P1537">
            <v>2595</v>
          </cell>
          <cell r="Q1537">
            <v>2673</v>
          </cell>
        </row>
        <row r="1538">
          <cell r="E1538" t="str">
            <v>36MONTHLYANON-REPRESENTED STATE EMPLOYEES</v>
          </cell>
          <cell r="F1538" t="str">
            <v>36</v>
          </cell>
          <cell r="G1538" t="str">
            <v>Monthly</v>
          </cell>
          <cell r="H1538" t="str">
            <v>A</v>
          </cell>
          <cell r="I1538">
            <v>0</v>
          </cell>
          <cell r="J1538" t="str">
            <v>Non-Represented State Employees</v>
          </cell>
          <cell r="K1538">
            <v>2699</v>
          </cell>
          <cell r="L1538">
            <v>2699</v>
          </cell>
          <cell r="M1538">
            <v>2699</v>
          </cell>
          <cell r="N1538">
            <v>2699</v>
          </cell>
          <cell r="O1538">
            <v>2544</v>
          </cell>
          <cell r="P1538">
            <v>2595</v>
          </cell>
          <cell r="Q1538">
            <v>2673</v>
          </cell>
        </row>
        <row r="1539">
          <cell r="E1539" t="str">
            <v>36MONTHLYATEAMSTERS LOCAL UNION NUMBER 117</v>
          </cell>
          <cell r="F1539" t="str">
            <v>36</v>
          </cell>
          <cell r="G1539" t="str">
            <v>Monthly</v>
          </cell>
          <cell r="H1539" t="str">
            <v>A</v>
          </cell>
          <cell r="I1539">
            <v>0</v>
          </cell>
          <cell r="J1539" t="str">
            <v>Teamsters Local Union Number 117</v>
          </cell>
          <cell r="K1539">
            <v>2734</v>
          </cell>
          <cell r="L1539">
            <v>2734</v>
          </cell>
          <cell r="M1539">
            <v>2734</v>
          </cell>
          <cell r="N1539">
            <v>2734</v>
          </cell>
          <cell r="O1539">
            <v>2577</v>
          </cell>
          <cell r="P1539">
            <v>2629</v>
          </cell>
          <cell r="Q1539">
            <v>2708</v>
          </cell>
        </row>
        <row r="1540">
          <cell r="E1540" t="str">
            <v>36MONTHLYAWASHINGTON FEDERATION OF STATE EMPLOYEES</v>
          </cell>
          <cell r="F1540" t="str">
            <v>36</v>
          </cell>
          <cell r="G1540" t="str">
            <v>Monthly</v>
          </cell>
          <cell r="H1540" t="str">
            <v>A</v>
          </cell>
          <cell r="I1540">
            <v>0</v>
          </cell>
          <cell r="J1540" t="str">
            <v>Washington Federation of State Employees</v>
          </cell>
          <cell r="K1540">
            <v>2699</v>
          </cell>
          <cell r="L1540">
            <v>2699</v>
          </cell>
          <cell r="M1540">
            <v>2699</v>
          </cell>
          <cell r="N1540">
            <v>2699</v>
          </cell>
          <cell r="O1540">
            <v>2544</v>
          </cell>
          <cell r="P1540">
            <v>2595</v>
          </cell>
          <cell r="Q1540">
            <v>2673</v>
          </cell>
        </row>
        <row r="1541">
          <cell r="E1541" t="str">
            <v>36MONTHLYAWASHINGTON PUBLIC EMPLOYEES ASSOCIATION</v>
          </cell>
          <cell r="F1541" t="str">
            <v>36</v>
          </cell>
          <cell r="G1541" t="str">
            <v>Monthly</v>
          </cell>
          <cell r="H1541" t="str">
            <v>A</v>
          </cell>
          <cell r="I1541">
            <v>0</v>
          </cell>
          <cell r="J1541" t="str">
            <v>Washington Public Employees Association</v>
          </cell>
          <cell r="K1541">
            <v>2699</v>
          </cell>
          <cell r="L1541">
            <v>2699</v>
          </cell>
          <cell r="M1541">
            <v>2699</v>
          </cell>
          <cell r="N1541">
            <v>2699</v>
          </cell>
          <cell r="O1541">
            <v>2544</v>
          </cell>
          <cell r="P1541">
            <v>2595</v>
          </cell>
          <cell r="Q1541">
            <v>2673</v>
          </cell>
        </row>
        <row r="1542">
          <cell r="E1542" t="str">
            <v>36MONTHLYBCOALITION</v>
          </cell>
          <cell r="F1542" t="str">
            <v>36</v>
          </cell>
          <cell r="G1542" t="str">
            <v>Monthly</v>
          </cell>
          <cell r="H1542" t="str">
            <v>B</v>
          </cell>
          <cell r="I1542">
            <v>0</v>
          </cell>
          <cell r="J1542" t="str">
            <v>Coalition</v>
          </cell>
          <cell r="K1542">
            <v>2760</v>
          </cell>
          <cell r="L1542">
            <v>2760</v>
          </cell>
          <cell r="M1542">
            <v>2760</v>
          </cell>
          <cell r="N1542">
            <v>2760</v>
          </cell>
          <cell r="O1542">
            <v>2602</v>
          </cell>
          <cell r="P1542">
            <v>2654</v>
          </cell>
          <cell r="Q1542">
            <v>2734</v>
          </cell>
        </row>
        <row r="1543">
          <cell r="E1543" t="str">
            <v>36MONTHLYBNON-REPRESENTED STATE EMPLOYEES</v>
          </cell>
          <cell r="F1543" t="str">
            <v>36</v>
          </cell>
          <cell r="G1543" t="str">
            <v>Monthly</v>
          </cell>
          <cell r="H1543" t="str">
            <v>B</v>
          </cell>
          <cell r="I1543">
            <v>0</v>
          </cell>
          <cell r="J1543" t="str">
            <v>Non-Represented State Employees</v>
          </cell>
          <cell r="K1543">
            <v>2760</v>
          </cell>
          <cell r="L1543">
            <v>2760</v>
          </cell>
          <cell r="M1543">
            <v>2760</v>
          </cell>
          <cell r="N1543">
            <v>2760</v>
          </cell>
          <cell r="O1543">
            <v>2602</v>
          </cell>
          <cell r="P1543">
            <v>2654</v>
          </cell>
          <cell r="Q1543">
            <v>2734</v>
          </cell>
        </row>
        <row r="1544">
          <cell r="E1544" t="str">
            <v>36MONTHLYBTEAMSTERS LOCAL UNION NUMBER 117</v>
          </cell>
          <cell r="F1544" t="str">
            <v>36</v>
          </cell>
          <cell r="G1544" t="str">
            <v>Monthly</v>
          </cell>
          <cell r="H1544" t="str">
            <v>B</v>
          </cell>
          <cell r="I1544">
            <v>0</v>
          </cell>
          <cell r="J1544" t="str">
            <v>Teamsters Local Union Number 117</v>
          </cell>
          <cell r="K1544">
            <v>2796</v>
          </cell>
          <cell r="L1544">
            <v>2796</v>
          </cell>
          <cell r="M1544">
            <v>2796</v>
          </cell>
          <cell r="N1544">
            <v>2796</v>
          </cell>
          <cell r="O1544">
            <v>2635</v>
          </cell>
          <cell r="P1544">
            <v>2688</v>
          </cell>
          <cell r="Q1544">
            <v>2769</v>
          </cell>
        </row>
        <row r="1545">
          <cell r="E1545" t="str">
            <v>36MONTHLYBWASHINGTON FEDERATION OF STATE EMPLOYEES</v>
          </cell>
          <cell r="F1545" t="str">
            <v>36</v>
          </cell>
          <cell r="G1545" t="str">
            <v>Monthly</v>
          </cell>
          <cell r="H1545" t="str">
            <v>B</v>
          </cell>
          <cell r="I1545">
            <v>0</v>
          </cell>
          <cell r="J1545" t="str">
            <v>Washington Federation of State Employees</v>
          </cell>
          <cell r="K1545">
            <v>2760</v>
          </cell>
          <cell r="L1545">
            <v>2760</v>
          </cell>
          <cell r="M1545">
            <v>2760</v>
          </cell>
          <cell r="N1545">
            <v>2760</v>
          </cell>
          <cell r="O1545">
            <v>2602</v>
          </cell>
          <cell r="P1545">
            <v>2654</v>
          </cell>
          <cell r="Q1545">
            <v>2734</v>
          </cell>
        </row>
        <row r="1546">
          <cell r="E1546" t="str">
            <v>36MONTHLYBWASHINGTON PUBLIC EMPLOYEES ASSOCIATION</v>
          </cell>
          <cell r="F1546" t="str">
            <v>36</v>
          </cell>
          <cell r="G1546" t="str">
            <v>Monthly</v>
          </cell>
          <cell r="H1546" t="str">
            <v>B</v>
          </cell>
          <cell r="I1546">
            <v>0</v>
          </cell>
          <cell r="J1546" t="str">
            <v>Washington Public Employees Association</v>
          </cell>
          <cell r="K1546">
            <v>2760</v>
          </cell>
          <cell r="L1546">
            <v>2760</v>
          </cell>
          <cell r="M1546">
            <v>2760</v>
          </cell>
          <cell r="N1546">
            <v>2760</v>
          </cell>
          <cell r="O1546">
            <v>2602</v>
          </cell>
          <cell r="P1546">
            <v>2654</v>
          </cell>
          <cell r="Q1546">
            <v>2734</v>
          </cell>
        </row>
        <row r="1547">
          <cell r="E1547" t="str">
            <v>36MONTHLYCCOALITION</v>
          </cell>
          <cell r="F1547" t="str">
            <v>36</v>
          </cell>
          <cell r="G1547" t="str">
            <v>Monthly</v>
          </cell>
          <cell r="H1547" t="str">
            <v>C</v>
          </cell>
          <cell r="I1547">
            <v>0</v>
          </cell>
          <cell r="J1547" t="str">
            <v>Coalition</v>
          </cell>
          <cell r="K1547">
            <v>2827</v>
          </cell>
          <cell r="L1547">
            <v>2827</v>
          </cell>
          <cell r="M1547">
            <v>2827</v>
          </cell>
          <cell r="N1547">
            <v>2827</v>
          </cell>
          <cell r="O1547">
            <v>2665</v>
          </cell>
          <cell r="P1547">
            <v>2718</v>
          </cell>
          <cell r="Q1547">
            <v>2800</v>
          </cell>
        </row>
        <row r="1548">
          <cell r="E1548" t="str">
            <v>36MONTHLYCNON-REPRESENTED STATE EMPLOYEES</v>
          </cell>
          <cell r="F1548" t="str">
            <v>36</v>
          </cell>
          <cell r="G1548" t="str">
            <v>Monthly</v>
          </cell>
          <cell r="H1548" t="str">
            <v>C</v>
          </cell>
          <cell r="I1548">
            <v>0</v>
          </cell>
          <cell r="J1548" t="str">
            <v>Non-Represented State Employees</v>
          </cell>
          <cell r="K1548">
            <v>2827</v>
          </cell>
          <cell r="L1548">
            <v>2827</v>
          </cell>
          <cell r="M1548">
            <v>2827</v>
          </cell>
          <cell r="N1548">
            <v>2827</v>
          </cell>
          <cell r="O1548">
            <v>2665</v>
          </cell>
          <cell r="P1548">
            <v>2718</v>
          </cell>
          <cell r="Q1548">
            <v>2800</v>
          </cell>
        </row>
        <row r="1549">
          <cell r="E1549" t="str">
            <v>36MONTHLYCTEAMSTERS LOCAL UNION NUMBER 117</v>
          </cell>
          <cell r="F1549" t="str">
            <v>36</v>
          </cell>
          <cell r="G1549" t="str">
            <v>Monthly</v>
          </cell>
          <cell r="H1549" t="str">
            <v>C</v>
          </cell>
          <cell r="I1549">
            <v>0</v>
          </cell>
          <cell r="J1549" t="str">
            <v>Teamsters Local Union Number 117</v>
          </cell>
          <cell r="K1549">
            <v>2863</v>
          </cell>
          <cell r="L1549">
            <v>2863</v>
          </cell>
          <cell r="M1549">
            <v>2863</v>
          </cell>
          <cell r="N1549">
            <v>2863</v>
          </cell>
          <cell r="O1549">
            <v>2699</v>
          </cell>
          <cell r="P1549">
            <v>2753</v>
          </cell>
          <cell r="Q1549">
            <v>2836</v>
          </cell>
        </row>
        <row r="1550">
          <cell r="E1550" t="str">
            <v>36MONTHLYCWASHINGTON FEDERATION OF STATE EMPLOYEES</v>
          </cell>
          <cell r="F1550" t="str">
            <v>36</v>
          </cell>
          <cell r="G1550" t="str">
            <v>Monthly</v>
          </cell>
          <cell r="H1550" t="str">
            <v>C</v>
          </cell>
          <cell r="I1550">
            <v>0</v>
          </cell>
          <cell r="J1550" t="str">
            <v>Washington Federation of State Employees</v>
          </cell>
          <cell r="K1550">
            <v>2827</v>
          </cell>
          <cell r="L1550">
            <v>2827</v>
          </cell>
          <cell r="M1550">
            <v>2827</v>
          </cell>
          <cell r="N1550">
            <v>2827</v>
          </cell>
          <cell r="O1550">
            <v>2665</v>
          </cell>
          <cell r="P1550">
            <v>2718</v>
          </cell>
          <cell r="Q1550">
            <v>2800</v>
          </cell>
        </row>
        <row r="1551">
          <cell r="E1551" t="str">
            <v>36MONTHLYCWASHINGTON PUBLIC EMPLOYEES ASSOCIATION</v>
          </cell>
          <cell r="F1551" t="str">
            <v>36</v>
          </cell>
          <cell r="G1551" t="str">
            <v>Monthly</v>
          </cell>
          <cell r="H1551" t="str">
            <v>C</v>
          </cell>
          <cell r="I1551">
            <v>0</v>
          </cell>
          <cell r="J1551" t="str">
            <v>Washington Public Employees Association</v>
          </cell>
          <cell r="K1551">
            <v>2827</v>
          </cell>
          <cell r="L1551">
            <v>2827</v>
          </cell>
          <cell r="M1551">
            <v>2827</v>
          </cell>
          <cell r="N1551">
            <v>2827</v>
          </cell>
          <cell r="O1551">
            <v>2665</v>
          </cell>
          <cell r="P1551">
            <v>2718</v>
          </cell>
          <cell r="Q1551">
            <v>2800</v>
          </cell>
        </row>
        <row r="1552">
          <cell r="E1552" t="str">
            <v>36MONTHLYDCOALITION</v>
          </cell>
          <cell r="F1552" t="str">
            <v>36</v>
          </cell>
          <cell r="G1552" t="str">
            <v>Monthly</v>
          </cell>
          <cell r="H1552" t="str">
            <v>D</v>
          </cell>
          <cell r="I1552">
            <v>0</v>
          </cell>
          <cell r="J1552" t="str">
            <v>Coalition</v>
          </cell>
          <cell r="K1552">
            <v>2889</v>
          </cell>
          <cell r="L1552">
            <v>2889</v>
          </cell>
          <cell r="M1552">
            <v>2889</v>
          </cell>
          <cell r="N1552">
            <v>2889</v>
          </cell>
          <cell r="O1552">
            <v>2724</v>
          </cell>
          <cell r="P1552">
            <v>2778</v>
          </cell>
          <cell r="Q1552">
            <v>2862</v>
          </cell>
        </row>
        <row r="1553">
          <cell r="E1553" t="str">
            <v>36MONTHLYDNON-REPRESENTED STATE EMPLOYEES</v>
          </cell>
          <cell r="F1553" t="str">
            <v>36</v>
          </cell>
          <cell r="G1553" t="str">
            <v>Monthly</v>
          </cell>
          <cell r="H1553" t="str">
            <v>D</v>
          </cell>
          <cell r="I1553">
            <v>0</v>
          </cell>
          <cell r="J1553" t="str">
            <v>Non-Represented State Employees</v>
          </cell>
          <cell r="K1553">
            <v>2889</v>
          </cell>
          <cell r="L1553">
            <v>2889</v>
          </cell>
          <cell r="M1553">
            <v>2889</v>
          </cell>
          <cell r="N1553">
            <v>2889</v>
          </cell>
          <cell r="O1553">
            <v>2724</v>
          </cell>
          <cell r="P1553">
            <v>2778</v>
          </cell>
          <cell r="Q1553">
            <v>2862</v>
          </cell>
        </row>
        <row r="1554">
          <cell r="E1554" t="str">
            <v>36MONTHLYDTEAMSTERS LOCAL UNION NUMBER 117</v>
          </cell>
          <cell r="F1554" t="str">
            <v>36</v>
          </cell>
          <cell r="G1554" t="str">
            <v>Monthly</v>
          </cell>
          <cell r="H1554" t="str">
            <v>D</v>
          </cell>
          <cell r="I1554">
            <v>0</v>
          </cell>
          <cell r="J1554" t="str">
            <v>Teamsters Local Union Number 117</v>
          </cell>
          <cell r="K1554">
            <v>2927</v>
          </cell>
          <cell r="L1554">
            <v>2927</v>
          </cell>
          <cell r="M1554">
            <v>2927</v>
          </cell>
          <cell r="N1554">
            <v>2927</v>
          </cell>
          <cell r="O1554">
            <v>2759</v>
          </cell>
          <cell r="P1554">
            <v>2814</v>
          </cell>
          <cell r="Q1554">
            <v>2899</v>
          </cell>
        </row>
        <row r="1555">
          <cell r="E1555" t="str">
            <v>36MONTHLYDWASHINGTON FEDERATION OF STATE EMPLOYEES</v>
          </cell>
          <cell r="F1555" t="str">
            <v>36</v>
          </cell>
          <cell r="G1555" t="str">
            <v>Monthly</v>
          </cell>
          <cell r="H1555" t="str">
            <v>D</v>
          </cell>
          <cell r="I1555">
            <v>0</v>
          </cell>
          <cell r="J1555" t="str">
            <v>Washington Federation of State Employees</v>
          </cell>
          <cell r="K1555">
            <v>2889</v>
          </cell>
          <cell r="L1555">
            <v>2889</v>
          </cell>
          <cell r="M1555">
            <v>2889</v>
          </cell>
          <cell r="N1555">
            <v>2889</v>
          </cell>
          <cell r="O1555">
            <v>2724</v>
          </cell>
          <cell r="P1555">
            <v>2778</v>
          </cell>
          <cell r="Q1555">
            <v>2862</v>
          </cell>
        </row>
        <row r="1556">
          <cell r="E1556" t="str">
            <v>36MONTHLYDWASHINGTON PUBLIC EMPLOYEES ASSOCIATION</v>
          </cell>
          <cell r="F1556" t="str">
            <v>36</v>
          </cell>
          <cell r="G1556" t="str">
            <v>Monthly</v>
          </cell>
          <cell r="H1556" t="str">
            <v>D</v>
          </cell>
          <cell r="I1556">
            <v>0</v>
          </cell>
          <cell r="J1556" t="str">
            <v>Washington Public Employees Association</v>
          </cell>
          <cell r="K1556">
            <v>2889</v>
          </cell>
          <cell r="L1556">
            <v>2889</v>
          </cell>
          <cell r="M1556">
            <v>2889</v>
          </cell>
          <cell r="N1556">
            <v>2889</v>
          </cell>
          <cell r="O1556">
            <v>2724</v>
          </cell>
          <cell r="P1556">
            <v>2778</v>
          </cell>
          <cell r="Q1556">
            <v>2862</v>
          </cell>
        </row>
        <row r="1557">
          <cell r="E1557" t="str">
            <v>36MONTHLYECOALITION</v>
          </cell>
          <cell r="F1557" t="str">
            <v>36</v>
          </cell>
          <cell r="G1557" t="str">
            <v>Monthly</v>
          </cell>
          <cell r="H1557" t="str">
            <v>E</v>
          </cell>
          <cell r="I1557">
            <v>0</v>
          </cell>
          <cell r="J1557" t="str">
            <v>Coalition</v>
          </cell>
          <cell r="K1557">
            <v>2962</v>
          </cell>
          <cell r="L1557">
            <v>2962</v>
          </cell>
          <cell r="M1557">
            <v>2962</v>
          </cell>
          <cell r="N1557">
            <v>2962</v>
          </cell>
          <cell r="O1557">
            <v>2792</v>
          </cell>
          <cell r="P1557">
            <v>2848</v>
          </cell>
          <cell r="Q1557">
            <v>2934</v>
          </cell>
        </row>
        <row r="1558">
          <cell r="E1558" t="str">
            <v>36MONTHLYENON-REPRESENTED STATE EMPLOYEES</v>
          </cell>
          <cell r="F1558" t="str">
            <v>36</v>
          </cell>
          <cell r="G1558" t="str">
            <v>Monthly</v>
          </cell>
          <cell r="H1558" t="str">
            <v>E</v>
          </cell>
          <cell r="I1558">
            <v>0</v>
          </cell>
          <cell r="J1558" t="str">
            <v>Non-Represented State Employees</v>
          </cell>
          <cell r="K1558">
            <v>2962</v>
          </cell>
          <cell r="L1558">
            <v>2962</v>
          </cell>
          <cell r="M1558">
            <v>2962</v>
          </cell>
          <cell r="N1558">
            <v>2962</v>
          </cell>
          <cell r="O1558">
            <v>2792</v>
          </cell>
          <cell r="P1558">
            <v>2848</v>
          </cell>
          <cell r="Q1558">
            <v>2934</v>
          </cell>
        </row>
        <row r="1559">
          <cell r="E1559" t="str">
            <v>36MONTHLYETEAMSTERS LOCAL UNION NUMBER 117</v>
          </cell>
          <cell r="F1559" t="str">
            <v>36</v>
          </cell>
          <cell r="G1559" t="str">
            <v>Monthly</v>
          </cell>
          <cell r="H1559" t="str">
            <v>E</v>
          </cell>
          <cell r="I1559">
            <v>0</v>
          </cell>
          <cell r="J1559" t="str">
            <v>Teamsters Local Union Number 117</v>
          </cell>
          <cell r="K1559">
            <v>3000</v>
          </cell>
          <cell r="L1559">
            <v>3000</v>
          </cell>
          <cell r="M1559">
            <v>3000</v>
          </cell>
          <cell r="N1559">
            <v>3000</v>
          </cell>
          <cell r="O1559">
            <v>2828</v>
          </cell>
          <cell r="P1559">
            <v>2885</v>
          </cell>
          <cell r="Q1559">
            <v>2972</v>
          </cell>
        </row>
        <row r="1560">
          <cell r="E1560" t="str">
            <v>36MONTHLYEWASHINGTON FEDERATION OF STATE EMPLOYEES</v>
          </cell>
          <cell r="F1560" t="str">
            <v>36</v>
          </cell>
          <cell r="G1560" t="str">
            <v>Monthly</v>
          </cell>
          <cell r="H1560" t="str">
            <v>E</v>
          </cell>
          <cell r="I1560">
            <v>0</v>
          </cell>
          <cell r="J1560" t="str">
            <v>Washington Federation of State Employees</v>
          </cell>
          <cell r="K1560">
            <v>2962</v>
          </cell>
          <cell r="L1560">
            <v>2962</v>
          </cell>
          <cell r="M1560">
            <v>2962</v>
          </cell>
          <cell r="N1560">
            <v>2962</v>
          </cell>
          <cell r="O1560">
            <v>2792</v>
          </cell>
          <cell r="P1560">
            <v>2848</v>
          </cell>
          <cell r="Q1560">
            <v>2934</v>
          </cell>
        </row>
        <row r="1561">
          <cell r="E1561" t="str">
            <v>36MONTHLYEWASHINGTON PUBLIC EMPLOYEES ASSOCIATION</v>
          </cell>
          <cell r="F1561" t="str">
            <v>36</v>
          </cell>
          <cell r="G1561" t="str">
            <v>Monthly</v>
          </cell>
          <cell r="H1561" t="str">
            <v>E</v>
          </cell>
          <cell r="I1561">
            <v>0</v>
          </cell>
          <cell r="J1561" t="str">
            <v>Washington Public Employees Association</v>
          </cell>
          <cell r="K1561">
            <v>2962</v>
          </cell>
          <cell r="L1561">
            <v>2962</v>
          </cell>
          <cell r="M1561">
            <v>2962</v>
          </cell>
          <cell r="N1561">
            <v>2962</v>
          </cell>
          <cell r="O1561">
            <v>2792</v>
          </cell>
          <cell r="P1561">
            <v>2848</v>
          </cell>
          <cell r="Q1561">
            <v>2934</v>
          </cell>
        </row>
        <row r="1562">
          <cell r="E1562" t="str">
            <v>36MONTHLYFCOALITION</v>
          </cell>
          <cell r="F1562" t="str">
            <v>36</v>
          </cell>
          <cell r="G1562" t="str">
            <v>Monthly</v>
          </cell>
          <cell r="H1562" t="str">
            <v>F</v>
          </cell>
          <cell r="I1562">
            <v>0</v>
          </cell>
          <cell r="J1562" t="str">
            <v>Coalition</v>
          </cell>
          <cell r="K1562">
            <v>3031</v>
          </cell>
          <cell r="L1562">
            <v>3031</v>
          </cell>
          <cell r="M1562">
            <v>3031</v>
          </cell>
          <cell r="N1562">
            <v>3031</v>
          </cell>
          <cell r="O1562">
            <v>2857</v>
          </cell>
          <cell r="P1562">
            <v>2914</v>
          </cell>
          <cell r="Q1562">
            <v>3002</v>
          </cell>
        </row>
        <row r="1563">
          <cell r="E1563" t="str">
            <v>36MONTHLYFNON-REPRESENTED STATE EMPLOYEES</v>
          </cell>
          <cell r="F1563" t="str">
            <v>36</v>
          </cell>
          <cell r="G1563" t="str">
            <v>Monthly</v>
          </cell>
          <cell r="H1563" t="str">
            <v>F</v>
          </cell>
          <cell r="I1563">
            <v>0</v>
          </cell>
          <cell r="J1563" t="str">
            <v>Non-Represented State Employees</v>
          </cell>
          <cell r="K1563">
            <v>3031</v>
          </cell>
          <cell r="L1563">
            <v>3031</v>
          </cell>
          <cell r="M1563">
            <v>3031</v>
          </cell>
          <cell r="N1563">
            <v>3031</v>
          </cell>
          <cell r="O1563">
            <v>2857</v>
          </cell>
          <cell r="P1563">
            <v>2914</v>
          </cell>
          <cell r="Q1563">
            <v>3002</v>
          </cell>
        </row>
        <row r="1564">
          <cell r="E1564" t="str">
            <v>36MONTHLYFTEAMSTERS LOCAL UNION NUMBER 117</v>
          </cell>
          <cell r="F1564" t="str">
            <v>36</v>
          </cell>
          <cell r="G1564" t="str">
            <v>Monthly</v>
          </cell>
          <cell r="H1564" t="str">
            <v>F</v>
          </cell>
          <cell r="I1564">
            <v>0</v>
          </cell>
          <cell r="J1564" t="str">
            <v>Teamsters Local Union Number 117</v>
          </cell>
          <cell r="K1564">
            <v>3069</v>
          </cell>
          <cell r="L1564">
            <v>3069</v>
          </cell>
          <cell r="M1564">
            <v>3069</v>
          </cell>
          <cell r="N1564">
            <v>3069</v>
          </cell>
          <cell r="O1564">
            <v>2893</v>
          </cell>
          <cell r="P1564">
            <v>2951</v>
          </cell>
          <cell r="Q1564">
            <v>3040</v>
          </cell>
        </row>
        <row r="1565">
          <cell r="E1565" t="str">
            <v>36MONTHLYFWASHINGTON FEDERATION OF STATE EMPLOYEES</v>
          </cell>
          <cell r="F1565" t="str">
            <v>36</v>
          </cell>
          <cell r="G1565" t="str">
            <v>Monthly</v>
          </cell>
          <cell r="H1565" t="str">
            <v>F</v>
          </cell>
          <cell r="I1565">
            <v>0</v>
          </cell>
          <cell r="J1565" t="str">
            <v>Washington Federation of State Employees</v>
          </cell>
          <cell r="K1565">
            <v>3031</v>
          </cell>
          <cell r="L1565">
            <v>3031</v>
          </cell>
          <cell r="M1565">
            <v>3031</v>
          </cell>
          <cell r="N1565">
            <v>3031</v>
          </cell>
          <cell r="O1565">
            <v>2857</v>
          </cell>
          <cell r="P1565">
            <v>2914</v>
          </cell>
          <cell r="Q1565">
            <v>3002</v>
          </cell>
        </row>
        <row r="1566">
          <cell r="E1566" t="str">
            <v>36MONTHLYFWASHINGTON PUBLIC EMPLOYEES ASSOCIATION</v>
          </cell>
          <cell r="F1566" t="str">
            <v>36</v>
          </cell>
          <cell r="G1566" t="str">
            <v>Monthly</v>
          </cell>
          <cell r="H1566" t="str">
            <v>F</v>
          </cell>
          <cell r="I1566">
            <v>0</v>
          </cell>
          <cell r="J1566" t="str">
            <v>Washington Public Employees Association</v>
          </cell>
          <cell r="K1566">
            <v>3031</v>
          </cell>
          <cell r="L1566">
            <v>3031</v>
          </cell>
          <cell r="M1566">
            <v>3031</v>
          </cell>
          <cell r="N1566">
            <v>3031</v>
          </cell>
          <cell r="O1566">
            <v>2857</v>
          </cell>
          <cell r="P1566">
            <v>2914</v>
          </cell>
          <cell r="Q1566">
            <v>3002</v>
          </cell>
        </row>
        <row r="1567">
          <cell r="E1567" t="str">
            <v>36MONTHLYGCOALITION</v>
          </cell>
          <cell r="F1567" t="str">
            <v>36</v>
          </cell>
          <cell r="G1567" t="str">
            <v>Monthly</v>
          </cell>
          <cell r="H1567" t="str">
            <v>G</v>
          </cell>
          <cell r="I1567">
            <v>0</v>
          </cell>
          <cell r="J1567" t="str">
            <v>Coalition</v>
          </cell>
          <cell r="K1567">
            <v>3103</v>
          </cell>
          <cell r="L1567">
            <v>3103</v>
          </cell>
          <cell r="M1567">
            <v>3103</v>
          </cell>
          <cell r="N1567">
            <v>3103</v>
          </cell>
          <cell r="O1567">
            <v>2925</v>
          </cell>
          <cell r="P1567">
            <v>2984</v>
          </cell>
          <cell r="Q1567">
            <v>3074</v>
          </cell>
        </row>
        <row r="1568">
          <cell r="E1568" t="str">
            <v>36MONTHLYGNON-REPRESENTED STATE EMPLOYEES</v>
          </cell>
          <cell r="F1568" t="str">
            <v>36</v>
          </cell>
          <cell r="G1568" t="str">
            <v>Monthly</v>
          </cell>
          <cell r="H1568" t="str">
            <v>G</v>
          </cell>
          <cell r="I1568">
            <v>0</v>
          </cell>
          <cell r="J1568" t="str">
            <v>Non-Represented State Employees</v>
          </cell>
          <cell r="K1568">
            <v>3103</v>
          </cell>
          <cell r="L1568">
            <v>3103</v>
          </cell>
          <cell r="M1568">
            <v>3103</v>
          </cell>
          <cell r="N1568">
            <v>3103</v>
          </cell>
          <cell r="O1568">
            <v>2925</v>
          </cell>
          <cell r="P1568">
            <v>2984</v>
          </cell>
          <cell r="Q1568">
            <v>3074</v>
          </cell>
        </row>
        <row r="1569">
          <cell r="E1569" t="str">
            <v>36MONTHLYGTEAMSTERS LOCAL UNION NUMBER 117</v>
          </cell>
          <cell r="F1569" t="str">
            <v>36</v>
          </cell>
          <cell r="G1569" t="str">
            <v>Monthly</v>
          </cell>
          <cell r="H1569" t="str">
            <v>G</v>
          </cell>
          <cell r="I1569">
            <v>0</v>
          </cell>
          <cell r="J1569" t="str">
            <v>Teamsters Local Union Number 117</v>
          </cell>
          <cell r="K1569">
            <v>3141</v>
          </cell>
          <cell r="L1569">
            <v>3141</v>
          </cell>
          <cell r="M1569">
            <v>3141</v>
          </cell>
          <cell r="N1569">
            <v>3141</v>
          </cell>
          <cell r="O1569">
            <v>2961</v>
          </cell>
          <cell r="P1569">
            <v>3020</v>
          </cell>
          <cell r="Q1569">
            <v>3111</v>
          </cell>
        </row>
        <row r="1570">
          <cell r="E1570" t="str">
            <v>36MONTHLYGWASHINGTON FEDERATION OF STATE EMPLOYEES</v>
          </cell>
          <cell r="F1570" t="str">
            <v>36</v>
          </cell>
          <cell r="G1570" t="str">
            <v>Monthly</v>
          </cell>
          <cell r="H1570" t="str">
            <v>G</v>
          </cell>
          <cell r="I1570">
            <v>0</v>
          </cell>
          <cell r="J1570" t="str">
            <v>Washington Federation of State Employees</v>
          </cell>
          <cell r="K1570">
            <v>3103</v>
          </cell>
          <cell r="L1570">
            <v>3103</v>
          </cell>
          <cell r="M1570">
            <v>3103</v>
          </cell>
          <cell r="N1570">
            <v>3103</v>
          </cell>
          <cell r="O1570">
            <v>2925</v>
          </cell>
          <cell r="P1570">
            <v>2984</v>
          </cell>
          <cell r="Q1570">
            <v>3074</v>
          </cell>
        </row>
        <row r="1571">
          <cell r="E1571" t="str">
            <v>36MONTHLYGWASHINGTON PUBLIC EMPLOYEES ASSOCIATION</v>
          </cell>
          <cell r="F1571" t="str">
            <v>36</v>
          </cell>
          <cell r="G1571" t="str">
            <v>Monthly</v>
          </cell>
          <cell r="H1571" t="str">
            <v>G</v>
          </cell>
          <cell r="I1571">
            <v>0</v>
          </cell>
          <cell r="J1571" t="str">
            <v>Washington Public Employees Association</v>
          </cell>
          <cell r="K1571">
            <v>3103</v>
          </cell>
          <cell r="L1571">
            <v>3103</v>
          </cell>
          <cell r="M1571">
            <v>3103</v>
          </cell>
          <cell r="N1571">
            <v>3103</v>
          </cell>
          <cell r="O1571">
            <v>2925</v>
          </cell>
          <cell r="P1571">
            <v>2984</v>
          </cell>
          <cell r="Q1571">
            <v>3074</v>
          </cell>
        </row>
        <row r="1572">
          <cell r="E1572" t="str">
            <v>36MONTHLYHCOALITION</v>
          </cell>
          <cell r="F1572" t="str">
            <v>36</v>
          </cell>
          <cell r="G1572" t="str">
            <v>Monthly</v>
          </cell>
          <cell r="H1572" t="str">
            <v>H</v>
          </cell>
          <cell r="I1572">
            <v>0</v>
          </cell>
          <cell r="J1572" t="str">
            <v>Coalition</v>
          </cell>
          <cell r="K1572">
            <v>3176</v>
          </cell>
          <cell r="L1572">
            <v>3176</v>
          </cell>
          <cell r="M1572">
            <v>3176</v>
          </cell>
          <cell r="N1572">
            <v>3176</v>
          </cell>
          <cell r="O1572">
            <v>2994</v>
          </cell>
          <cell r="P1572">
            <v>3054</v>
          </cell>
          <cell r="Q1572">
            <v>3146</v>
          </cell>
        </row>
        <row r="1573">
          <cell r="E1573" t="str">
            <v>36MONTHLYHNON-REPRESENTED STATE EMPLOYEES</v>
          </cell>
          <cell r="F1573" t="str">
            <v>36</v>
          </cell>
          <cell r="G1573" t="str">
            <v>Monthly</v>
          </cell>
          <cell r="H1573" t="str">
            <v>H</v>
          </cell>
          <cell r="I1573">
            <v>0</v>
          </cell>
          <cell r="J1573" t="str">
            <v>Non-Represented State Employees</v>
          </cell>
          <cell r="K1573">
            <v>3176</v>
          </cell>
          <cell r="L1573">
            <v>3176</v>
          </cell>
          <cell r="M1573">
            <v>3176</v>
          </cell>
          <cell r="N1573">
            <v>3176</v>
          </cell>
          <cell r="O1573">
            <v>2994</v>
          </cell>
          <cell r="P1573">
            <v>3054</v>
          </cell>
          <cell r="Q1573">
            <v>3146</v>
          </cell>
        </row>
        <row r="1574">
          <cell r="E1574" t="str">
            <v>36MONTHLYHTEAMSTERS LOCAL UNION NUMBER 117</v>
          </cell>
          <cell r="F1574" t="str">
            <v>36</v>
          </cell>
          <cell r="G1574" t="str">
            <v>Monthly</v>
          </cell>
          <cell r="H1574" t="str">
            <v>H</v>
          </cell>
          <cell r="I1574">
            <v>0</v>
          </cell>
          <cell r="J1574" t="str">
            <v>Teamsters Local Union Number 117</v>
          </cell>
          <cell r="K1574">
            <v>3217</v>
          </cell>
          <cell r="L1574">
            <v>3217</v>
          </cell>
          <cell r="M1574">
            <v>3217</v>
          </cell>
          <cell r="N1574">
            <v>3217</v>
          </cell>
          <cell r="O1574">
            <v>3032</v>
          </cell>
          <cell r="P1574">
            <v>3093</v>
          </cell>
          <cell r="Q1574">
            <v>3186</v>
          </cell>
        </row>
        <row r="1575">
          <cell r="E1575" t="str">
            <v>36MONTHLYHWASHINGTON FEDERATION OF STATE EMPLOYEES</v>
          </cell>
          <cell r="F1575" t="str">
            <v>36</v>
          </cell>
          <cell r="G1575" t="str">
            <v>Monthly</v>
          </cell>
          <cell r="H1575" t="str">
            <v>H</v>
          </cell>
          <cell r="I1575">
            <v>0</v>
          </cell>
          <cell r="J1575" t="str">
            <v>Washington Federation of State Employees</v>
          </cell>
          <cell r="K1575">
            <v>3176</v>
          </cell>
          <cell r="L1575">
            <v>3176</v>
          </cell>
          <cell r="M1575">
            <v>3176</v>
          </cell>
          <cell r="N1575">
            <v>3176</v>
          </cell>
          <cell r="O1575">
            <v>2994</v>
          </cell>
          <cell r="P1575">
            <v>3054</v>
          </cell>
          <cell r="Q1575">
            <v>3146</v>
          </cell>
        </row>
        <row r="1576">
          <cell r="E1576" t="str">
            <v>36MONTHLYHWASHINGTON PUBLIC EMPLOYEES ASSOCIATION</v>
          </cell>
          <cell r="F1576" t="str">
            <v>36</v>
          </cell>
          <cell r="G1576" t="str">
            <v>Monthly</v>
          </cell>
          <cell r="H1576" t="str">
            <v>H</v>
          </cell>
          <cell r="I1576">
            <v>0</v>
          </cell>
          <cell r="J1576" t="str">
            <v>Washington Public Employees Association</v>
          </cell>
          <cell r="K1576">
            <v>3176</v>
          </cell>
          <cell r="L1576">
            <v>3176</v>
          </cell>
          <cell r="M1576">
            <v>3176</v>
          </cell>
          <cell r="N1576">
            <v>3176</v>
          </cell>
          <cell r="O1576">
            <v>2994</v>
          </cell>
          <cell r="P1576">
            <v>3054</v>
          </cell>
          <cell r="Q1576">
            <v>3146</v>
          </cell>
        </row>
        <row r="1577">
          <cell r="E1577" t="str">
            <v>36MONTHLYICOALITION</v>
          </cell>
          <cell r="F1577" t="str">
            <v>36</v>
          </cell>
          <cell r="G1577" t="str">
            <v>Monthly</v>
          </cell>
          <cell r="H1577" t="str">
            <v>I</v>
          </cell>
          <cell r="I1577">
            <v>0</v>
          </cell>
          <cell r="J1577" t="str">
            <v>Coalition</v>
          </cell>
          <cell r="K1577">
            <v>3248</v>
          </cell>
          <cell r="L1577">
            <v>3248</v>
          </cell>
          <cell r="M1577">
            <v>3248</v>
          </cell>
          <cell r="N1577">
            <v>3248</v>
          </cell>
          <cell r="O1577">
            <v>3062</v>
          </cell>
          <cell r="P1577">
            <v>3123</v>
          </cell>
          <cell r="Q1577">
            <v>3217</v>
          </cell>
        </row>
        <row r="1578">
          <cell r="E1578" t="str">
            <v>36MONTHLYINON-REPRESENTED STATE EMPLOYEES</v>
          </cell>
          <cell r="F1578" t="str">
            <v>36</v>
          </cell>
          <cell r="G1578" t="str">
            <v>Monthly</v>
          </cell>
          <cell r="H1578" t="str">
            <v>I</v>
          </cell>
          <cell r="I1578">
            <v>0</v>
          </cell>
          <cell r="J1578" t="str">
            <v>Non-Represented State Employees</v>
          </cell>
          <cell r="K1578">
            <v>3248</v>
          </cell>
          <cell r="L1578">
            <v>3248</v>
          </cell>
          <cell r="M1578">
            <v>3248</v>
          </cell>
          <cell r="N1578">
            <v>3248</v>
          </cell>
          <cell r="O1578">
            <v>3062</v>
          </cell>
          <cell r="P1578">
            <v>3123</v>
          </cell>
          <cell r="Q1578">
            <v>3217</v>
          </cell>
        </row>
        <row r="1579">
          <cell r="E1579" t="str">
            <v>36MONTHLYITEAMSTERS LOCAL UNION NUMBER 117</v>
          </cell>
          <cell r="F1579" t="str">
            <v>36</v>
          </cell>
          <cell r="G1579" t="str">
            <v>Monthly</v>
          </cell>
          <cell r="H1579" t="str">
            <v>I</v>
          </cell>
          <cell r="I1579">
            <v>0</v>
          </cell>
          <cell r="J1579" t="str">
            <v>Teamsters Local Union Number 117</v>
          </cell>
          <cell r="K1579">
            <v>3290</v>
          </cell>
          <cell r="L1579">
            <v>3290</v>
          </cell>
          <cell r="M1579">
            <v>3290</v>
          </cell>
          <cell r="N1579">
            <v>3290</v>
          </cell>
          <cell r="O1579">
            <v>3101</v>
          </cell>
          <cell r="P1579">
            <v>3163</v>
          </cell>
          <cell r="Q1579">
            <v>3259</v>
          </cell>
        </row>
        <row r="1580">
          <cell r="E1580" t="str">
            <v>36MONTHLYIWASHINGTON FEDERATION OF STATE EMPLOYEES</v>
          </cell>
          <cell r="F1580" t="str">
            <v>36</v>
          </cell>
          <cell r="G1580" t="str">
            <v>Monthly</v>
          </cell>
          <cell r="H1580" t="str">
            <v>I</v>
          </cell>
          <cell r="I1580">
            <v>0</v>
          </cell>
          <cell r="J1580" t="str">
            <v>Washington Federation of State Employees</v>
          </cell>
          <cell r="K1580">
            <v>3248</v>
          </cell>
          <cell r="L1580">
            <v>3248</v>
          </cell>
          <cell r="M1580">
            <v>3248</v>
          </cell>
          <cell r="N1580">
            <v>3248</v>
          </cell>
          <cell r="O1580">
            <v>3062</v>
          </cell>
          <cell r="P1580">
            <v>3123</v>
          </cell>
          <cell r="Q1580">
            <v>3217</v>
          </cell>
        </row>
        <row r="1581">
          <cell r="E1581" t="str">
            <v>36MONTHLYIWASHINGTON PUBLIC EMPLOYEES ASSOCIATION</v>
          </cell>
          <cell r="F1581" t="str">
            <v>36</v>
          </cell>
          <cell r="G1581" t="str">
            <v>Monthly</v>
          </cell>
          <cell r="H1581" t="str">
            <v>I</v>
          </cell>
          <cell r="I1581">
            <v>0</v>
          </cell>
          <cell r="J1581" t="str">
            <v>Washington Public Employees Association</v>
          </cell>
          <cell r="K1581">
            <v>3248</v>
          </cell>
          <cell r="L1581">
            <v>3248</v>
          </cell>
          <cell r="M1581">
            <v>3248</v>
          </cell>
          <cell r="N1581">
            <v>3248</v>
          </cell>
          <cell r="O1581">
            <v>3062</v>
          </cell>
          <cell r="P1581">
            <v>3123</v>
          </cell>
          <cell r="Q1581">
            <v>3217</v>
          </cell>
        </row>
        <row r="1582">
          <cell r="E1582" t="str">
            <v>36MONTHLYJCOALITION</v>
          </cell>
          <cell r="F1582" t="str">
            <v>36</v>
          </cell>
          <cell r="G1582" t="str">
            <v>Monthly</v>
          </cell>
          <cell r="H1582" t="str">
            <v>J</v>
          </cell>
          <cell r="I1582">
            <v>0</v>
          </cell>
          <cell r="J1582" t="str">
            <v>Coalition</v>
          </cell>
          <cell r="K1582">
            <v>3331</v>
          </cell>
          <cell r="L1582">
            <v>3331</v>
          </cell>
          <cell r="M1582">
            <v>3331</v>
          </cell>
          <cell r="N1582">
            <v>3331</v>
          </cell>
          <cell r="O1582">
            <v>3140</v>
          </cell>
          <cell r="P1582">
            <v>3203</v>
          </cell>
          <cell r="Q1582">
            <v>3300</v>
          </cell>
        </row>
        <row r="1583">
          <cell r="E1583" t="str">
            <v>36MONTHLYJNON-REPRESENTED STATE EMPLOYEES</v>
          </cell>
          <cell r="F1583" t="str">
            <v>36</v>
          </cell>
          <cell r="G1583" t="str">
            <v>Monthly</v>
          </cell>
          <cell r="H1583" t="str">
            <v>J</v>
          </cell>
          <cell r="I1583">
            <v>0</v>
          </cell>
          <cell r="J1583" t="str">
            <v>Non-Represented State Employees</v>
          </cell>
          <cell r="K1583">
            <v>3331</v>
          </cell>
          <cell r="L1583">
            <v>3331</v>
          </cell>
          <cell r="M1583">
            <v>3331</v>
          </cell>
          <cell r="N1583">
            <v>3331</v>
          </cell>
          <cell r="O1583">
            <v>3140</v>
          </cell>
          <cell r="P1583">
            <v>3203</v>
          </cell>
          <cell r="Q1583">
            <v>3300</v>
          </cell>
        </row>
        <row r="1584">
          <cell r="E1584" t="str">
            <v>36MONTHLYJTEAMSTERS LOCAL UNION NUMBER 117</v>
          </cell>
          <cell r="F1584" t="str">
            <v>36</v>
          </cell>
          <cell r="G1584" t="str">
            <v>Monthly</v>
          </cell>
          <cell r="H1584" t="str">
            <v>J</v>
          </cell>
          <cell r="I1584">
            <v>0</v>
          </cell>
          <cell r="J1584" t="str">
            <v>Teamsters Local Union Number 117</v>
          </cell>
          <cell r="K1584">
            <v>3372</v>
          </cell>
          <cell r="L1584">
            <v>3372</v>
          </cell>
          <cell r="M1584">
            <v>3372</v>
          </cell>
          <cell r="N1584">
            <v>3372</v>
          </cell>
          <cell r="O1584">
            <v>3178</v>
          </cell>
          <cell r="P1584">
            <v>3242</v>
          </cell>
          <cell r="Q1584">
            <v>3340</v>
          </cell>
        </row>
        <row r="1585">
          <cell r="E1585" t="str">
            <v>36MONTHLYJWASHINGTON FEDERATION OF STATE EMPLOYEES</v>
          </cell>
          <cell r="F1585" t="str">
            <v>36</v>
          </cell>
          <cell r="G1585" t="str">
            <v>Monthly</v>
          </cell>
          <cell r="H1585" t="str">
            <v>J</v>
          </cell>
          <cell r="I1585">
            <v>0</v>
          </cell>
          <cell r="J1585" t="str">
            <v>Washington Federation of State Employees</v>
          </cell>
          <cell r="K1585">
            <v>3331</v>
          </cell>
          <cell r="L1585">
            <v>3331</v>
          </cell>
          <cell r="M1585">
            <v>3331</v>
          </cell>
          <cell r="N1585">
            <v>3331</v>
          </cell>
          <cell r="O1585">
            <v>3140</v>
          </cell>
          <cell r="P1585">
            <v>3203</v>
          </cell>
          <cell r="Q1585">
            <v>3300</v>
          </cell>
        </row>
        <row r="1586">
          <cell r="E1586" t="str">
            <v>36MONTHLYJWASHINGTON PUBLIC EMPLOYEES ASSOCIATION</v>
          </cell>
          <cell r="F1586" t="str">
            <v>36</v>
          </cell>
          <cell r="G1586" t="str">
            <v>Monthly</v>
          </cell>
          <cell r="H1586" t="str">
            <v>J</v>
          </cell>
          <cell r="I1586">
            <v>0</v>
          </cell>
          <cell r="J1586" t="str">
            <v>Washington Public Employees Association</v>
          </cell>
          <cell r="K1586">
            <v>3331</v>
          </cell>
          <cell r="L1586">
            <v>3331</v>
          </cell>
          <cell r="M1586">
            <v>3331</v>
          </cell>
          <cell r="N1586">
            <v>3331</v>
          </cell>
          <cell r="O1586">
            <v>3140</v>
          </cell>
          <cell r="P1586">
            <v>3203</v>
          </cell>
          <cell r="Q1586">
            <v>3300</v>
          </cell>
        </row>
        <row r="1587">
          <cell r="E1587" t="str">
            <v>36MONTHLYKCOALITION</v>
          </cell>
          <cell r="F1587" t="str">
            <v>36</v>
          </cell>
          <cell r="G1587" t="str">
            <v>Monthly</v>
          </cell>
          <cell r="H1587" t="str">
            <v>K</v>
          </cell>
          <cell r="I1587">
            <v>0</v>
          </cell>
          <cell r="J1587" t="str">
            <v>Coalition</v>
          </cell>
          <cell r="K1587">
            <v>3407</v>
          </cell>
          <cell r="L1587">
            <v>3407</v>
          </cell>
          <cell r="M1587">
            <v>3407</v>
          </cell>
          <cell r="N1587">
            <v>3407</v>
          </cell>
          <cell r="O1587">
            <v>3212</v>
          </cell>
          <cell r="P1587">
            <v>3276</v>
          </cell>
          <cell r="Q1587">
            <v>3375</v>
          </cell>
        </row>
        <row r="1588">
          <cell r="E1588" t="str">
            <v>36MONTHLYKNON-REPRESENTED STATE EMPLOYEES</v>
          </cell>
          <cell r="F1588" t="str">
            <v>36</v>
          </cell>
          <cell r="G1588" t="str">
            <v>Monthly</v>
          </cell>
          <cell r="H1588" t="str">
            <v>K</v>
          </cell>
          <cell r="I1588">
            <v>0</v>
          </cell>
          <cell r="J1588" t="str">
            <v>Non-Represented State Employees</v>
          </cell>
          <cell r="K1588">
            <v>3407</v>
          </cell>
          <cell r="L1588">
            <v>3407</v>
          </cell>
          <cell r="M1588">
            <v>3407</v>
          </cell>
          <cell r="N1588">
            <v>3407</v>
          </cell>
          <cell r="O1588">
            <v>3212</v>
          </cell>
          <cell r="P1588">
            <v>3276</v>
          </cell>
          <cell r="Q1588">
            <v>3375</v>
          </cell>
        </row>
        <row r="1589">
          <cell r="E1589" t="str">
            <v>36MONTHLYKTEAMSTERS LOCAL UNION NUMBER 117</v>
          </cell>
          <cell r="F1589" t="str">
            <v>36</v>
          </cell>
          <cell r="G1589" t="str">
            <v>Monthly</v>
          </cell>
          <cell r="H1589" t="str">
            <v>K</v>
          </cell>
          <cell r="I1589">
            <v>0</v>
          </cell>
          <cell r="J1589" t="str">
            <v>Teamsters Local Union Number 117</v>
          </cell>
          <cell r="K1589">
            <v>3451</v>
          </cell>
          <cell r="L1589">
            <v>3451</v>
          </cell>
          <cell r="M1589">
            <v>3451</v>
          </cell>
          <cell r="N1589">
            <v>3451</v>
          </cell>
          <cell r="O1589">
            <v>3253</v>
          </cell>
          <cell r="P1589">
            <v>3318</v>
          </cell>
          <cell r="Q1589">
            <v>3418</v>
          </cell>
        </row>
        <row r="1590">
          <cell r="E1590" t="str">
            <v>36MONTHLYKWASHINGTON FEDERATION OF STATE EMPLOYEES</v>
          </cell>
          <cell r="F1590" t="str">
            <v>36</v>
          </cell>
          <cell r="G1590" t="str">
            <v>Monthly</v>
          </cell>
          <cell r="H1590" t="str">
            <v>K</v>
          </cell>
          <cell r="I1590">
            <v>0</v>
          </cell>
          <cell r="J1590" t="str">
            <v>Washington Federation of State Employees</v>
          </cell>
          <cell r="K1590">
            <v>3407</v>
          </cell>
          <cell r="L1590">
            <v>3407</v>
          </cell>
          <cell r="M1590">
            <v>3407</v>
          </cell>
          <cell r="N1590">
            <v>3407</v>
          </cell>
          <cell r="O1590">
            <v>3212</v>
          </cell>
          <cell r="P1590">
            <v>3276</v>
          </cell>
          <cell r="Q1590">
            <v>3375</v>
          </cell>
        </row>
        <row r="1591">
          <cell r="E1591" t="str">
            <v>36MONTHLYKWASHINGTON PUBLIC EMPLOYEES ASSOCIATION</v>
          </cell>
          <cell r="F1591" t="str">
            <v>36</v>
          </cell>
          <cell r="G1591" t="str">
            <v>Monthly</v>
          </cell>
          <cell r="H1591" t="str">
            <v>K</v>
          </cell>
          <cell r="I1591">
            <v>0</v>
          </cell>
          <cell r="J1591" t="str">
            <v>Washington Public Employees Association</v>
          </cell>
          <cell r="K1591">
            <v>3407</v>
          </cell>
          <cell r="L1591">
            <v>3407</v>
          </cell>
          <cell r="M1591">
            <v>3407</v>
          </cell>
          <cell r="N1591">
            <v>3407</v>
          </cell>
          <cell r="O1591">
            <v>3212</v>
          </cell>
          <cell r="P1591">
            <v>3276</v>
          </cell>
          <cell r="Q1591">
            <v>3375</v>
          </cell>
        </row>
        <row r="1592">
          <cell r="E1592" t="str">
            <v>36MONTHLYLCOALITION</v>
          </cell>
          <cell r="F1592" t="str">
            <v>36</v>
          </cell>
          <cell r="G1592" t="str">
            <v>Monthly</v>
          </cell>
          <cell r="H1592" t="str">
            <v>L</v>
          </cell>
          <cell r="I1592">
            <v>0</v>
          </cell>
          <cell r="J1592" t="str">
            <v>Coalition</v>
          </cell>
          <cell r="K1592">
            <v>3487</v>
          </cell>
          <cell r="L1592">
            <v>3487</v>
          </cell>
          <cell r="M1592">
            <v>3487</v>
          </cell>
          <cell r="N1592">
            <v>3487</v>
          </cell>
          <cell r="O1592">
            <v>3287</v>
          </cell>
          <cell r="P1592">
            <v>3353</v>
          </cell>
          <cell r="Q1592">
            <v>3454</v>
          </cell>
        </row>
        <row r="1593">
          <cell r="E1593" t="str">
            <v>36MONTHLYLNON-REPRESENTED STATE EMPLOYEES</v>
          </cell>
          <cell r="F1593" t="str">
            <v>36</v>
          </cell>
          <cell r="G1593" t="str">
            <v>Monthly</v>
          </cell>
          <cell r="H1593" t="str">
            <v>L</v>
          </cell>
          <cell r="I1593">
            <v>0</v>
          </cell>
          <cell r="J1593" t="str">
            <v>Non-Represented State Employees</v>
          </cell>
          <cell r="K1593">
            <v>3487</v>
          </cell>
          <cell r="L1593">
            <v>3487</v>
          </cell>
          <cell r="M1593">
            <v>3487</v>
          </cell>
          <cell r="N1593">
            <v>3487</v>
          </cell>
          <cell r="O1593">
            <v>3287</v>
          </cell>
          <cell r="P1593">
            <v>3353</v>
          </cell>
          <cell r="Q1593">
            <v>3454</v>
          </cell>
        </row>
        <row r="1594">
          <cell r="E1594" t="str">
            <v>36MONTHLYLTEAMSTERS LOCAL UNION NUMBER 117</v>
          </cell>
          <cell r="F1594" t="str">
            <v>36</v>
          </cell>
          <cell r="G1594" t="str">
            <v>Monthly</v>
          </cell>
          <cell r="H1594" t="str">
            <v>L</v>
          </cell>
          <cell r="I1594">
            <v>0</v>
          </cell>
          <cell r="J1594" t="str">
            <v>Teamsters Local Union Number 117</v>
          </cell>
          <cell r="K1594">
            <v>3533</v>
          </cell>
          <cell r="L1594">
            <v>3533</v>
          </cell>
          <cell r="M1594">
            <v>3533</v>
          </cell>
          <cell r="N1594">
            <v>3533</v>
          </cell>
          <cell r="O1594">
            <v>3330</v>
          </cell>
          <cell r="P1594">
            <v>3397</v>
          </cell>
          <cell r="Q1594">
            <v>3500</v>
          </cell>
        </row>
        <row r="1595">
          <cell r="E1595" t="str">
            <v>36MONTHLYLWASHINGTON FEDERATION OF STATE EMPLOYEES</v>
          </cell>
          <cell r="F1595" t="str">
            <v>36</v>
          </cell>
          <cell r="G1595" t="str">
            <v>Monthly</v>
          </cell>
          <cell r="H1595" t="str">
            <v>L</v>
          </cell>
          <cell r="I1595">
            <v>0</v>
          </cell>
          <cell r="J1595" t="str">
            <v>Washington Federation of State Employees</v>
          </cell>
          <cell r="K1595">
            <v>3487</v>
          </cell>
          <cell r="L1595">
            <v>3487</v>
          </cell>
          <cell r="M1595">
            <v>3487</v>
          </cell>
          <cell r="N1595">
            <v>3487</v>
          </cell>
          <cell r="O1595">
            <v>3287</v>
          </cell>
          <cell r="P1595">
            <v>3353</v>
          </cell>
          <cell r="Q1595">
            <v>3454</v>
          </cell>
        </row>
        <row r="1596">
          <cell r="E1596" t="str">
            <v>36MONTHLYLWASHINGTON PUBLIC EMPLOYEES ASSOCIATION</v>
          </cell>
          <cell r="F1596" t="str">
            <v>36</v>
          </cell>
          <cell r="G1596" t="str">
            <v>Monthly</v>
          </cell>
          <cell r="H1596" t="str">
            <v>L</v>
          </cell>
          <cell r="I1596">
            <v>0</v>
          </cell>
          <cell r="J1596" t="str">
            <v>Washington Public Employees Association</v>
          </cell>
          <cell r="K1596">
            <v>3487</v>
          </cell>
          <cell r="L1596">
            <v>3487</v>
          </cell>
          <cell r="M1596">
            <v>3487</v>
          </cell>
          <cell r="N1596">
            <v>3487</v>
          </cell>
          <cell r="O1596">
            <v>3287</v>
          </cell>
          <cell r="P1596">
            <v>3353</v>
          </cell>
          <cell r="Q1596">
            <v>3454</v>
          </cell>
        </row>
        <row r="1597">
          <cell r="E1597" t="str">
            <v>36MONTHLYMCOALITION</v>
          </cell>
          <cell r="F1597" t="str">
            <v>36</v>
          </cell>
          <cell r="G1597" t="str">
            <v>Monthly</v>
          </cell>
          <cell r="H1597" t="str">
            <v>M</v>
          </cell>
          <cell r="I1597">
            <v>0</v>
          </cell>
          <cell r="J1597" t="str">
            <v>Coalition</v>
          </cell>
          <cell r="K1597">
            <v>3573</v>
          </cell>
          <cell r="L1597">
            <v>3573</v>
          </cell>
          <cell r="M1597">
            <v>3573</v>
          </cell>
          <cell r="N1597">
            <v>3573</v>
          </cell>
          <cell r="O1597">
            <v>3369</v>
          </cell>
          <cell r="P1597">
            <v>3436</v>
          </cell>
          <cell r="Q1597">
            <v>3540</v>
          </cell>
        </row>
        <row r="1598">
          <cell r="E1598" t="str">
            <v>36MONTHLYMNON-REPRESENTED STATE EMPLOYEES</v>
          </cell>
          <cell r="F1598" t="str">
            <v>36</v>
          </cell>
          <cell r="G1598" t="str">
            <v>Monthly</v>
          </cell>
          <cell r="H1598" t="str">
            <v>M</v>
          </cell>
          <cell r="I1598">
            <v>0</v>
          </cell>
          <cell r="J1598" t="str">
            <v>Non-Represented State Employees</v>
          </cell>
          <cell r="K1598">
            <v>3573</v>
          </cell>
          <cell r="L1598">
            <v>3573</v>
          </cell>
          <cell r="M1598">
            <v>3573</v>
          </cell>
          <cell r="N1598">
            <v>3573</v>
          </cell>
          <cell r="O1598">
            <v>3369</v>
          </cell>
          <cell r="P1598">
            <v>3436</v>
          </cell>
          <cell r="Q1598">
            <v>3540</v>
          </cell>
        </row>
        <row r="1599">
          <cell r="E1599" t="str">
            <v>36MONTHLYMTEAMSTERS LOCAL UNION NUMBER 117</v>
          </cell>
          <cell r="F1599" t="str">
            <v>36</v>
          </cell>
          <cell r="G1599" t="str">
            <v>Monthly</v>
          </cell>
          <cell r="H1599" t="str">
            <v>M</v>
          </cell>
          <cell r="I1599">
            <v>0</v>
          </cell>
          <cell r="J1599" t="str">
            <v>Teamsters Local Union Number 117</v>
          </cell>
          <cell r="K1599">
            <v>3619</v>
          </cell>
          <cell r="L1599">
            <v>3619</v>
          </cell>
          <cell r="M1599">
            <v>3619</v>
          </cell>
          <cell r="N1599">
            <v>3619</v>
          </cell>
          <cell r="O1599">
            <v>3412</v>
          </cell>
          <cell r="P1599">
            <v>3480</v>
          </cell>
          <cell r="Q1599">
            <v>3585</v>
          </cell>
        </row>
        <row r="1600">
          <cell r="E1600" t="str">
            <v>36MONTHLYMWASHINGTON FEDERATION OF STATE EMPLOYEES</v>
          </cell>
          <cell r="F1600" t="str">
            <v>36</v>
          </cell>
          <cell r="G1600" t="str">
            <v>Monthly</v>
          </cell>
          <cell r="H1600" t="str">
            <v>M</v>
          </cell>
          <cell r="I1600">
            <v>0</v>
          </cell>
          <cell r="J1600" t="str">
            <v>Washington Federation of State Employees</v>
          </cell>
          <cell r="K1600">
            <v>3573</v>
          </cell>
          <cell r="L1600">
            <v>3573</v>
          </cell>
          <cell r="M1600">
            <v>3573</v>
          </cell>
          <cell r="N1600">
            <v>3573</v>
          </cell>
          <cell r="O1600">
            <v>3369</v>
          </cell>
          <cell r="P1600">
            <v>3436</v>
          </cell>
          <cell r="Q1600">
            <v>3540</v>
          </cell>
        </row>
        <row r="1601">
          <cell r="E1601" t="str">
            <v>36MONTHLYMWASHINGTON PUBLIC EMPLOYEES ASSOCIATION</v>
          </cell>
          <cell r="F1601" t="str">
            <v>36</v>
          </cell>
          <cell r="G1601" t="str">
            <v>Monthly</v>
          </cell>
          <cell r="H1601" t="str">
            <v>M</v>
          </cell>
          <cell r="I1601">
            <v>0</v>
          </cell>
          <cell r="J1601" t="str">
            <v>Washington Public Employees Association</v>
          </cell>
          <cell r="K1601">
            <v>3573</v>
          </cell>
          <cell r="L1601">
            <v>3573</v>
          </cell>
          <cell r="M1601">
            <v>3573</v>
          </cell>
          <cell r="N1601">
            <v>3573</v>
          </cell>
          <cell r="O1601">
            <v>3369</v>
          </cell>
          <cell r="P1601">
            <v>3436</v>
          </cell>
          <cell r="Q1601">
            <v>3540</v>
          </cell>
        </row>
        <row r="1602">
          <cell r="E1602" t="str">
            <v>37EMONTHLYENON-REPRESENTED STATE EMPLOYEES</v>
          </cell>
          <cell r="F1602" t="str">
            <v>37E</v>
          </cell>
          <cell r="G1602" t="str">
            <v>Monthly</v>
          </cell>
          <cell r="H1602" t="str">
            <v>E</v>
          </cell>
          <cell r="I1602">
            <v>0</v>
          </cell>
          <cell r="J1602" t="str">
            <v>Non-Represented State Employees</v>
          </cell>
          <cell r="K1602">
            <v>3031</v>
          </cell>
          <cell r="L1602">
            <v>3031</v>
          </cell>
          <cell r="M1602">
            <v>3031</v>
          </cell>
          <cell r="N1602">
            <v>3031</v>
          </cell>
          <cell r="O1602">
            <v>2857</v>
          </cell>
          <cell r="P1602">
            <v>2914</v>
          </cell>
          <cell r="Q1602">
            <v>3002</v>
          </cell>
        </row>
        <row r="1603">
          <cell r="E1603" t="str">
            <v>37EMONTHLYFNON-REPRESENTED STATE EMPLOYEES</v>
          </cell>
          <cell r="F1603" t="str">
            <v>37E</v>
          </cell>
          <cell r="G1603" t="str">
            <v>Monthly</v>
          </cell>
          <cell r="H1603" t="str">
            <v>F</v>
          </cell>
          <cell r="I1603">
            <v>0</v>
          </cell>
          <cell r="J1603" t="str">
            <v>Non-Represented State Employees</v>
          </cell>
          <cell r="K1603">
            <v>3103</v>
          </cell>
          <cell r="L1603">
            <v>3103</v>
          </cell>
          <cell r="M1603">
            <v>3103</v>
          </cell>
          <cell r="N1603">
            <v>3103</v>
          </cell>
          <cell r="O1603">
            <v>2925</v>
          </cell>
          <cell r="P1603">
            <v>2984</v>
          </cell>
          <cell r="Q1603">
            <v>3074</v>
          </cell>
        </row>
        <row r="1604">
          <cell r="E1604" t="str">
            <v>37EMONTHLYGNON-REPRESENTED STATE EMPLOYEES</v>
          </cell>
          <cell r="F1604" t="str">
            <v>37E</v>
          </cell>
          <cell r="G1604" t="str">
            <v>Monthly</v>
          </cell>
          <cell r="H1604" t="str">
            <v>G</v>
          </cell>
          <cell r="I1604">
            <v>0</v>
          </cell>
          <cell r="J1604" t="str">
            <v>Non-Represented State Employees</v>
          </cell>
          <cell r="K1604">
            <v>3176</v>
          </cell>
          <cell r="L1604">
            <v>3176</v>
          </cell>
          <cell r="M1604">
            <v>3176</v>
          </cell>
          <cell r="N1604">
            <v>3176</v>
          </cell>
          <cell r="O1604">
            <v>2994</v>
          </cell>
          <cell r="P1604">
            <v>3054</v>
          </cell>
          <cell r="Q1604">
            <v>3146</v>
          </cell>
        </row>
        <row r="1605">
          <cell r="E1605" t="str">
            <v>37EMONTHLYHNON-REPRESENTED STATE EMPLOYEES</v>
          </cell>
          <cell r="F1605" t="str">
            <v>37E</v>
          </cell>
          <cell r="G1605" t="str">
            <v>Monthly</v>
          </cell>
          <cell r="H1605" t="str">
            <v>H</v>
          </cell>
          <cell r="I1605">
            <v>0</v>
          </cell>
          <cell r="J1605" t="str">
            <v>Non-Represented State Employees</v>
          </cell>
          <cell r="K1605">
            <v>3248</v>
          </cell>
          <cell r="L1605">
            <v>3248</v>
          </cell>
          <cell r="M1605">
            <v>3248</v>
          </cell>
          <cell r="N1605">
            <v>3248</v>
          </cell>
          <cell r="O1605">
            <v>3062</v>
          </cell>
          <cell r="P1605">
            <v>3123</v>
          </cell>
          <cell r="Q1605">
            <v>3217</v>
          </cell>
        </row>
        <row r="1606">
          <cell r="E1606" t="str">
            <v>37EMONTHLYINON-REPRESENTED STATE EMPLOYEES</v>
          </cell>
          <cell r="F1606" t="str">
            <v>37E</v>
          </cell>
          <cell r="G1606" t="str">
            <v>Monthly</v>
          </cell>
          <cell r="H1606" t="str">
            <v>I</v>
          </cell>
          <cell r="I1606">
            <v>0</v>
          </cell>
          <cell r="J1606" t="str">
            <v>Non-Represented State Employees</v>
          </cell>
          <cell r="K1606">
            <v>3331</v>
          </cell>
          <cell r="L1606">
            <v>3331</v>
          </cell>
          <cell r="M1606">
            <v>3331</v>
          </cell>
          <cell r="N1606">
            <v>3331</v>
          </cell>
          <cell r="O1606">
            <v>3140</v>
          </cell>
          <cell r="P1606">
            <v>3203</v>
          </cell>
          <cell r="Q1606">
            <v>3300</v>
          </cell>
        </row>
        <row r="1607">
          <cell r="E1607" t="str">
            <v>37EMONTHLYJNON-REPRESENTED STATE EMPLOYEES</v>
          </cell>
          <cell r="F1607" t="str">
            <v>37E</v>
          </cell>
          <cell r="G1607" t="str">
            <v>Monthly</v>
          </cell>
          <cell r="H1607" t="str">
            <v>J</v>
          </cell>
          <cell r="I1607">
            <v>0</v>
          </cell>
          <cell r="J1607" t="str">
            <v>Non-Represented State Employees</v>
          </cell>
          <cell r="K1607">
            <v>3407</v>
          </cell>
          <cell r="L1607">
            <v>3407</v>
          </cell>
          <cell r="M1607">
            <v>3407</v>
          </cell>
          <cell r="N1607">
            <v>3407</v>
          </cell>
          <cell r="O1607">
            <v>3212</v>
          </cell>
          <cell r="P1607">
            <v>3276</v>
          </cell>
          <cell r="Q1607">
            <v>3375</v>
          </cell>
        </row>
        <row r="1608">
          <cell r="E1608" t="str">
            <v>37EMONTHLYKNON-REPRESENTED STATE EMPLOYEES</v>
          </cell>
          <cell r="F1608" t="str">
            <v>37E</v>
          </cell>
          <cell r="G1608" t="str">
            <v>Monthly</v>
          </cell>
          <cell r="H1608" t="str">
            <v>K</v>
          </cell>
          <cell r="I1608">
            <v>0</v>
          </cell>
          <cell r="J1608" t="str">
            <v>Non-Represented State Employees</v>
          </cell>
          <cell r="K1608">
            <v>3487</v>
          </cell>
          <cell r="L1608">
            <v>3487</v>
          </cell>
          <cell r="M1608">
            <v>3487</v>
          </cell>
          <cell r="N1608">
            <v>3487</v>
          </cell>
          <cell r="O1608">
            <v>3287</v>
          </cell>
          <cell r="P1608">
            <v>3353</v>
          </cell>
          <cell r="Q1608">
            <v>3454</v>
          </cell>
        </row>
        <row r="1609">
          <cell r="E1609" t="str">
            <v>37EMONTHLYLNON-REPRESENTED STATE EMPLOYEES</v>
          </cell>
          <cell r="F1609" t="str">
            <v>37E</v>
          </cell>
          <cell r="G1609" t="str">
            <v>Monthly</v>
          </cell>
          <cell r="H1609" t="str">
            <v>L</v>
          </cell>
          <cell r="I1609">
            <v>0</v>
          </cell>
          <cell r="J1609" t="str">
            <v>Non-Represented State Employees</v>
          </cell>
          <cell r="K1609">
            <v>3573</v>
          </cell>
          <cell r="L1609">
            <v>3573</v>
          </cell>
          <cell r="M1609">
            <v>3573</v>
          </cell>
          <cell r="N1609">
            <v>3573</v>
          </cell>
          <cell r="O1609">
            <v>3369</v>
          </cell>
          <cell r="P1609">
            <v>3436</v>
          </cell>
          <cell r="Q1609">
            <v>3540</v>
          </cell>
        </row>
        <row r="1610">
          <cell r="E1610" t="str">
            <v>37EMONTHLYMNON-REPRESENTED STATE EMPLOYEES</v>
          </cell>
          <cell r="F1610" t="str">
            <v>37E</v>
          </cell>
          <cell r="G1610" t="str">
            <v>Monthly</v>
          </cell>
          <cell r="H1610" t="str">
            <v>M</v>
          </cell>
          <cell r="I1610">
            <v>0</v>
          </cell>
          <cell r="J1610" t="str">
            <v>Non-Represented State Employees</v>
          </cell>
          <cell r="K1610">
            <v>3663</v>
          </cell>
          <cell r="L1610">
            <v>3663</v>
          </cell>
          <cell r="M1610">
            <v>3663</v>
          </cell>
          <cell r="N1610">
            <v>3663</v>
          </cell>
          <cell r="O1610">
            <v>3453</v>
          </cell>
          <cell r="P1610">
            <v>3522</v>
          </cell>
          <cell r="Q1610">
            <v>3628</v>
          </cell>
        </row>
        <row r="1611">
          <cell r="E1611" t="str">
            <v>37GMONTHLYGNON-REPRESENTED STATE EMPLOYEES</v>
          </cell>
          <cell r="F1611" t="str">
            <v>37G</v>
          </cell>
          <cell r="G1611" t="str">
            <v>Monthly</v>
          </cell>
          <cell r="H1611" t="str">
            <v>G</v>
          </cell>
          <cell r="I1611">
            <v>0</v>
          </cell>
          <cell r="J1611" t="str">
            <v>Non-Represented State Employees</v>
          </cell>
          <cell r="K1611">
            <v>3176</v>
          </cell>
          <cell r="L1611">
            <v>3176</v>
          </cell>
          <cell r="M1611">
            <v>3176</v>
          </cell>
          <cell r="N1611">
            <v>3176</v>
          </cell>
          <cell r="O1611">
            <v>2994</v>
          </cell>
          <cell r="P1611">
            <v>3054</v>
          </cell>
          <cell r="Q1611">
            <v>3146</v>
          </cell>
        </row>
        <row r="1612">
          <cell r="E1612" t="str">
            <v>37GMONTHLYHNON-REPRESENTED STATE EMPLOYEES</v>
          </cell>
          <cell r="F1612" t="str">
            <v>37G</v>
          </cell>
          <cell r="G1612" t="str">
            <v>Monthly</v>
          </cell>
          <cell r="H1612" t="str">
            <v>H</v>
          </cell>
          <cell r="I1612">
            <v>0</v>
          </cell>
          <cell r="J1612" t="str">
            <v>Non-Represented State Employees</v>
          </cell>
          <cell r="K1612">
            <v>3248</v>
          </cell>
          <cell r="L1612">
            <v>3248</v>
          </cell>
          <cell r="M1612">
            <v>3248</v>
          </cell>
          <cell r="N1612">
            <v>3248</v>
          </cell>
          <cell r="O1612">
            <v>3062</v>
          </cell>
          <cell r="P1612">
            <v>3123</v>
          </cell>
          <cell r="Q1612">
            <v>3217</v>
          </cell>
        </row>
        <row r="1613">
          <cell r="E1613" t="str">
            <v>37GMONTHLYINON-REPRESENTED STATE EMPLOYEES</v>
          </cell>
          <cell r="F1613" t="str">
            <v>37G</v>
          </cell>
          <cell r="G1613" t="str">
            <v>Monthly</v>
          </cell>
          <cell r="H1613" t="str">
            <v>I</v>
          </cell>
          <cell r="I1613">
            <v>0</v>
          </cell>
          <cell r="J1613" t="str">
            <v>Non-Represented State Employees</v>
          </cell>
          <cell r="K1613">
            <v>3331</v>
          </cell>
          <cell r="L1613">
            <v>3331</v>
          </cell>
          <cell r="M1613">
            <v>3331</v>
          </cell>
          <cell r="N1613">
            <v>3331</v>
          </cell>
          <cell r="O1613">
            <v>3140</v>
          </cell>
          <cell r="P1613">
            <v>3203</v>
          </cell>
          <cell r="Q1613">
            <v>3300</v>
          </cell>
        </row>
        <row r="1614">
          <cell r="E1614" t="str">
            <v>37GMONTHLYJNON-REPRESENTED STATE EMPLOYEES</v>
          </cell>
          <cell r="F1614" t="str">
            <v>37G</v>
          </cell>
          <cell r="G1614" t="str">
            <v>Monthly</v>
          </cell>
          <cell r="H1614" t="str">
            <v>J</v>
          </cell>
          <cell r="I1614">
            <v>0</v>
          </cell>
          <cell r="J1614" t="str">
            <v>Non-Represented State Employees</v>
          </cell>
          <cell r="K1614">
            <v>3407</v>
          </cell>
          <cell r="L1614">
            <v>3407</v>
          </cell>
          <cell r="M1614">
            <v>3407</v>
          </cell>
          <cell r="N1614">
            <v>3407</v>
          </cell>
          <cell r="O1614">
            <v>3212</v>
          </cell>
          <cell r="P1614">
            <v>3276</v>
          </cell>
          <cell r="Q1614">
            <v>3375</v>
          </cell>
        </row>
        <row r="1615">
          <cell r="E1615" t="str">
            <v>37GMONTHLYKNON-REPRESENTED STATE EMPLOYEES</v>
          </cell>
          <cell r="F1615" t="str">
            <v>37G</v>
          </cell>
          <cell r="G1615" t="str">
            <v>Monthly</v>
          </cell>
          <cell r="H1615" t="str">
            <v>K</v>
          </cell>
          <cell r="I1615">
            <v>0</v>
          </cell>
          <cell r="J1615" t="str">
            <v>Non-Represented State Employees</v>
          </cell>
          <cell r="K1615">
            <v>3487</v>
          </cell>
          <cell r="L1615">
            <v>3487</v>
          </cell>
          <cell r="M1615">
            <v>3487</v>
          </cell>
          <cell r="N1615">
            <v>3487</v>
          </cell>
          <cell r="O1615">
            <v>3287</v>
          </cell>
          <cell r="P1615">
            <v>3353</v>
          </cell>
          <cell r="Q1615">
            <v>3454</v>
          </cell>
        </row>
        <row r="1616">
          <cell r="E1616" t="str">
            <v>37GMONTHLYLNON-REPRESENTED STATE EMPLOYEES</v>
          </cell>
          <cell r="F1616" t="str">
            <v>37G</v>
          </cell>
          <cell r="G1616" t="str">
            <v>Monthly</v>
          </cell>
          <cell r="H1616" t="str">
            <v>L</v>
          </cell>
          <cell r="I1616">
            <v>0</v>
          </cell>
          <cell r="J1616" t="str">
            <v>Non-Represented State Employees</v>
          </cell>
          <cell r="K1616">
            <v>3573</v>
          </cell>
          <cell r="L1616">
            <v>3573</v>
          </cell>
          <cell r="M1616">
            <v>3573</v>
          </cell>
          <cell r="N1616">
            <v>3573</v>
          </cell>
          <cell r="O1616">
            <v>3369</v>
          </cell>
          <cell r="P1616">
            <v>3436</v>
          </cell>
          <cell r="Q1616">
            <v>3540</v>
          </cell>
        </row>
        <row r="1617">
          <cell r="E1617" t="str">
            <v>37GMONTHLYMNON-REPRESENTED STATE EMPLOYEES</v>
          </cell>
          <cell r="F1617" t="str">
            <v>37G</v>
          </cell>
          <cell r="G1617" t="str">
            <v>Monthly</v>
          </cell>
          <cell r="H1617" t="str">
            <v>M</v>
          </cell>
          <cell r="I1617">
            <v>0</v>
          </cell>
          <cell r="J1617" t="str">
            <v>Non-Represented State Employees</v>
          </cell>
          <cell r="K1617">
            <v>3663</v>
          </cell>
          <cell r="L1617">
            <v>3663</v>
          </cell>
          <cell r="M1617">
            <v>3663</v>
          </cell>
          <cell r="N1617">
            <v>3663</v>
          </cell>
          <cell r="O1617">
            <v>3453</v>
          </cell>
          <cell r="P1617">
            <v>3522</v>
          </cell>
          <cell r="Q1617">
            <v>3628</v>
          </cell>
        </row>
        <row r="1618">
          <cell r="E1618" t="str">
            <v>37MONTHLYACOALITION</v>
          </cell>
          <cell r="F1618" t="str">
            <v>37</v>
          </cell>
          <cell r="G1618" t="str">
            <v>Monthly</v>
          </cell>
          <cell r="H1618" t="str">
            <v>A</v>
          </cell>
          <cell r="I1618">
            <v>0</v>
          </cell>
          <cell r="J1618" t="str">
            <v>Coalition</v>
          </cell>
          <cell r="K1618">
            <v>2760</v>
          </cell>
          <cell r="L1618">
            <v>2760</v>
          </cell>
          <cell r="M1618">
            <v>2760</v>
          </cell>
          <cell r="N1618">
            <v>2760</v>
          </cell>
          <cell r="O1618">
            <v>2602</v>
          </cell>
          <cell r="P1618">
            <v>2654</v>
          </cell>
          <cell r="Q1618">
            <v>2734</v>
          </cell>
        </row>
        <row r="1619">
          <cell r="E1619" t="str">
            <v>37MONTHLYANON-REPRESENTED STATE EMPLOYEES</v>
          </cell>
          <cell r="F1619" t="str">
            <v>37</v>
          </cell>
          <cell r="G1619" t="str">
            <v>Monthly</v>
          </cell>
          <cell r="H1619" t="str">
            <v>A</v>
          </cell>
          <cell r="I1619">
            <v>0</v>
          </cell>
          <cell r="J1619" t="str">
            <v>Non-Represented State Employees</v>
          </cell>
          <cell r="K1619">
            <v>2760</v>
          </cell>
          <cell r="L1619">
            <v>2760</v>
          </cell>
          <cell r="M1619">
            <v>2760</v>
          </cell>
          <cell r="N1619">
            <v>2760</v>
          </cell>
          <cell r="O1619">
            <v>2602</v>
          </cell>
          <cell r="P1619">
            <v>2654</v>
          </cell>
          <cell r="Q1619">
            <v>2734</v>
          </cell>
        </row>
        <row r="1620">
          <cell r="E1620" t="str">
            <v>37MONTHLYATEAMSTERS LOCAL UNION NUMBER 117</v>
          </cell>
          <cell r="F1620" t="str">
            <v>37</v>
          </cell>
          <cell r="G1620" t="str">
            <v>Monthly</v>
          </cell>
          <cell r="H1620" t="str">
            <v>A</v>
          </cell>
          <cell r="I1620">
            <v>0</v>
          </cell>
          <cell r="J1620" t="str">
            <v>Teamsters Local Union Number 117</v>
          </cell>
          <cell r="K1620">
            <v>2796</v>
          </cell>
          <cell r="L1620">
            <v>2796</v>
          </cell>
          <cell r="M1620">
            <v>2796</v>
          </cell>
          <cell r="N1620">
            <v>2796</v>
          </cell>
          <cell r="O1620">
            <v>2635</v>
          </cell>
          <cell r="P1620">
            <v>2688</v>
          </cell>
          <cell r="Q1620">
            <v>2769</v>
          </cell>
        </row>
        <row r="1621">
          <cell r="E1621" t="str">
            <v>37MONTHLYAWASHINGTON FEDERATION OF STATE EMPLOYEES</v>
          </cell>
          <cell r="F1621" t="str">
            <v>37</v>
          </cell>
          <cell r="G1621" t="str">
            <v>Monthly</v>
          </cell>
          <cell r="H1621" t="str">
            <v>A</v>
          </cell>
          <cell r="I1621">
            <v>0</v>
          </cell>
          <cell r="J1621" t="str">
            <v>Washington Federation of State Employees</v>
          </cell>
          <cell r="K1621">
            <v>2760</v>
          </cell>
          <cell r="L1621">
            <v>2760</v>
          </cell>
          <cell r="M1621">
            <v>2760</v>
          </cell>
          <cell r="N1621">
            <v>2760</v>
          </cell>
          <cell r="O1621">
            <v>2602</v>
          </cell>
          <cell r="P1621">
            <v>2654</v>
          </cell>
          <cell r="Q1621">
            <v>2734</v>
          </cell>
        </row>
        <row r="1622">
          <cell r="E1622" t="str">
            <v>37MONTHLYAWASHINGTON PUBLIC EMPLOYEES ASSOCIATION</v>
          </cell>
          <cell r="F1622" t="str">
            <v>37</v>
          </cell>
          <cell r="G1622" t="str">
            <v>Monthly</v>
          </cell>
          <cell r="H1622" t="str">
            <v>A</v>
          </cell>
          <cell r="I1622">
            <v>0</v>
          </cell>
          <cell r="J1622" t="str">
            <v>Washington Public Employees Association</v>
          </cell>
          <cell r="K1622">
            <v>2760</v>
          </cell>
          <cell r="L1622">
            <v>2760</v>
          </cell>
          <cell r="M1622">
            <v>2760</v>
          </cell>
          <cell r="N1622">
            <v>2760</v>
          </cell>
          <cell r="O1622">
            <v>2602</v>
          </cell>
          <cell r="P1622">
            <v>2654</v>
          </cell>
          <cell r="Q1622">
            <v>2734</v>
          </cell>
        </row>
        <row r="1623">
          <cell r="E1623" t="str">
            <v>37MONTHLYBCOALITION</v>
          </cell>
          <cell r="F1623" t="str">
            <v>37</v>
          </cell>
          <cell r="G1623" t="str">
            <v>Monthly</v>
          </cell>
          <cell r="H1623" t="str">
            <v>B</v>
          </cell>
          <cell r="I1623">
            <v>0</v>
          </cell>
          <cell r="J1623" t="str">
            <v>Coalition</v>
          </cell>
          <cell r="K1623">
            <v>2827</v>
          </cell>
          <cell r="L1623">
            <v>2827</v>
          </cell>
          <cell r="M1623">
            <v>2827</v>
          </cell>
          <cell r="N1623">
            <v>2827</v>
          </cell>
          <cell r="O1623">
            <v>2665</v>
          </cell>
          <cell r="P1623">
            <v>2718</v>
          </cell>
          <cell r="Q1623">
            <v>2800</v>
          </cell>
        </row>
        <row r="1624">
          <cell r="E1624" t="str">
            <v>37MONTHLYBNON-REPRESENTED STATE EMPLOYEES</v>
          </cell>
          <cell r="F1624" t="str">
            <v>37</v>
          </cell>
          <cell r="G1624" t="str">
            <v>Monthly</v>
          </cell>
          <cell r="H1624" t="str">
            <v>B</v>
          </cell>
          <cell r="I1624">
            <v>0</v>
          </cell>
          <cell r="J1624" t="str">
            <v>Non-Represented State Employees</v>
          </cell>
          <cell r="K1624">
            <v>2827</v>
          </cell>
          <cell r="L1624">
            <v>2827</v>
          </cell>
          <cell r="M1624">
            <v>2827</v>
          </cell>
          <cell r="N1624">
            <v>2827</v>
          </cell>
          <cell r="O1624">
            <v>2665</v>
          </cell>
          <cell r="P1624">
            <v>2718</v>
          </cell>
          <cell r="Q1624">
            <v>2800</v>
          </cell>
        </row>
        <row r="1625">
          <cell r="E1625" t="str">
            <v>37MONTHLYBTEAMSTERS LOCAL UNION NUMBER 117</v>
          </cell>
          <cell r="F1625" t="str">
            <v>37</v>
          </cell>
          <cell r="G1625" t="str">
            <v>Monthly</v>
          </cell>
          <cell r="H1625" t="str">
            <v>B</v>
          </cell>
          <cell r="I1625">
            <v>0</v>
          </cell>
          <cell r="J1625" t="str">
            <v>Teamsters Local Union Number 117</v>
          </cell>
          <cell r="K1625">
            <v>2863</v>
          </cell>
          <cell r="L1625">
            <v>2863</v>
          </cell>
          <cell r="M1625">
            <v>2863</v>
          </cell>
          <cell r="N1625">
            <v>2863</v>
          </cell>
          <cell r="O1625">
            <v>2699</v>
          </cell>
          <cell r="P1625">
            <v>2753</v>
          </cell>
          <cell r="Q1625">
            <v>2836</v>
          </cell>
        </row>
        <row r="1626">
          <cell r="E1626" t="str">
            <v>37MONTHLYBWASHINGTON FEDERATION OF STATE EMPLOYEES</v>
          </cell>
          <cell r="F1626" t="str">
            <v>37</v>
          </cell>
          <cell r="G1626" t="str">
            <v>Monthly</v>
          </cell>
          <cell r="H1626" t="str">
            <v>B</v>
          </cell>
          <cell r="I1626">
            <v>0</v>
          </cell>
          <cell r="J1626" t="str">
            <v>Washington Federation of State Employees</v>
          </cell>
          <cell r="K1626">
            <v>2827</v>
          </cell>
          <cell r="L1626">
            <v>2827</v>
          </cell>
          <cell r="M1626">
            <v>2827</v>
          </cell>
          <cell r="N1626">
            <v>2827</v>
          </cell>
          <cell r="O1626">
            <v>2665</v>
          </cell>
          <cell r="P1626">
            <v>2718</v>
          </cell>
          <cell r="Q1626">
            <v>2800</v>
          </cell>
        </row>
        <row r="1627">
          <cell r="E1627" t="str">
            <v>37MONTHLYBWASHINGTON PUBLIC EMPLOYEES ASSOCIATION</v>
          </cell>
          <cell r="F1627" t="str">
            <v>37</v>
          </cell>
          <cell r="G1627" t="str">
            <v>Monthly</v>
          </cell>
          <cell r="H1627" t="str">
            <v>B</v>
          </cell>
          <cell r="I1627">
            <v>0</v>
          </cell>
          <cell r="J1627" t="str">
            <v>Washington Public Employees Association</v>
          </cell>
          <cell r="K1627">
            <v>2827</v>
          </cell>
          <cell r="L1627">
            <v>2827</v>
          </cell>
          <cell r="M1627">
            <v>2827</v>
          </cell>
          <cell r="N1627">
            <v>2827</v>
          </cell>
          <cell r="O1627">
            <v>2665</v>
          </cell>
          <cell r="P1627">
            <v>2718</v>
          </cell>
          <cell r="Q1627">
            <v>2800</v>
          </cell>
        </row>
        <row r="1628">
          <cell r="E1628" t="str">
            <v>37MONTHLYCCOALITION</v>
          </cell>
          <cell r="F1628" t="str">
            <v>37</v>
          </cell>
          <cell r="G1628" t="str">
            <v>Monthly</v>
          </cell>
          <cell r="H1628" t="str">
            <v>C</v>
          </cell>
          <cell r="I1628">
            <v>0</v>
          </cell>
          <cell r="J1628" t="str">
            <v>Coalition</v>
          </cell>
          <cell r="K1628">
            <v>2889</v>
          </cell>
          <cell r="L1628">
            <v>2889</v>
          </cell>
          <cell r="M1628">
            <v>2889</v>
          </cell>
          <cell r="N1628">
            <v>2889</v>
          </cell>
          <cell r="O1628">
            <v>2724</v>
          </cell>
          <cell r="P1628">
            <v>2778</v>
          </cell>
          <cell r="Q1628">
            <v>2862</v>
          </cell>
        </row>
        <row r="1629">
          <cell r="E1629" t="str">
            <v>37MONTHLYCNON-REPRESENTED STATE EMPLOYEES</v>
          </cell>
          <cell r="F1629" t="str">
            <v>37</v>
          </cell>
          <cell r="G1629" t="str">
            <v>Monthly</v>
          </cell>
          <cell r="H1629" t="str">
            <v>C</v>
          </cell>
          <cell r="I1629">
            <v>0</v>
          </cell>
          <cell r="J1629" t="str">
            <v>Non-Represented State Employees</v>
          </cell>
          <cell r="K1629">
            <v>2889</v>
          </cell>
          <cell r="L1629">
            <v>2889</v>
          </cell>
          <cell r="M1629">
            <v>2889</v>
          </cell>
          <cell r="N1629">
            <v>2889</v>
          </cell>
          <cell r="O1629">
            <v>2724</v>
          </cell>
          <cell r="P1629">
            <v>2778</v>
          </cell>
          <cell r="Q1629">
            <v>2862</v>
          </cell>
        </row>
        <row r="1630">
          <cell r="E1630" t="str">
            <v>37MONTHLYCTEAMSTERS LOCAL UNION NUMBER 117</v>
          </cell>
          <cell r="F1630" t="str">
            <v>37</v>
          </cell>
          <cell r="G1630" t="str">
            <v>Monthly</v>
          </cell>
          <cell r="H1630" t="str">
            <v>C</v>
          </cell>
          <cell r="I1630">
            <v>0</v>
          </cell>
          <cell r="J1630" t="str">
            <v>Teamsters Local Union Number 117</v>
          </cell>
          <cell r="K1630">
            <v>2927</v>
          </cell>
          <cell r="L1630">
            <v>2927</v>
          </cell>
          <cell r="M1630">
            <v>2927</v>
          </cell>
          <cell r="N1630">
            <v>2927</v>
          </cell>
          <cell r="O1630">
            <v>2759</v>
          </cell>
          <cell r="P1630">
            <v>2814</v>
          </cell>
          <cell r="Q1630">
            <v>2899</v>
          </cell>
        </row>
        <row r="1631">
          <cell r="E1631" t="str">
            <v>37MONTHLYCWASHINGTON FEDERATION OF STATE EMPLOYEES</v>
          </cell>
          <cell r="F1631" t="str">
            <v>37</v>
          </cell>
          <cell r="G1631" t="str">
            <v>Monthly</v>
          </cell>
          <cell r="H1631" t="str">
            <v>C</v>
          </cell>
          <cell r="I1631">
            <v>0</v>
          </cell>
          <cell r="J1631" t="str">
            <v>Washington Federation of State Employees</v>
          </cell>
          <cell r="K1631">
            <v>2889</v>
          </cell>
          <cell r="L1631">
            <v>2889</v>
          </cell>
          <cell r="M1631">
            <v>2889</v>
          </cell>
          <cell r="N1631">
            <v>2889</v>
          </cell>
          <cell r="O1631">
            <v>2724</v>
          </cell>
          <cell r="P1631">
            <v>2778</v>
          </cell>
          <cell r="Q1631">
            <v>2862</v>
          </cell>
        </row>
        <row r="1632">
          <cell r="E1632" t="str">
            <v>37MONTHLYCWASHINGTON PUBLIC EMPLOYEES ASSOCIATION</v>
          </cell>
          <cell r="F1632" t="str">
            <v>37</v>
          </cell>
          <cell r="G1632" t="str">
            <v>Monthly</v>
          </cell>
          <cell r="H1632" t="str">
            <v>C</v>
          </cell>
          <cell r="I1632">
            <v>0</v>
          </cell>
          <cell r="J1632" t="str">
            <v>Washington Public Employees Association</v>
          </cell>
          <cell r="K1632">
            <v>2889</v>
          </cell>
          <cell r="L1632">
            <v>2889</v>
          </cell>
          <cell r="M1632">
            <v>2889</v>
          </cell>
          <cell r="N1632">
            <v>2889</v>
          </cell>
          <cell r="O1632">
            <v>2724</v>
          </cell>
          <cell r="P1632">
            <v>2778</v>
          </cell>
          <cell r="Q1632">
            <v>2862</v>
          </cell>
        </row>
        <row r="1633">
          <cell r="E1633" t="str">
            <v>37MONTHLYDCOALITION</v>
          </cell>
          <cell r="F1633" t="str">
            <v>37</v>
          </cell>
          <cell r="G1633" t="str">
            <v>Monthly</v>
          </cell>
          <cell r="H1633" t="str">
            <v>D</v>
          </cell>
          <cell r="I1633">
            <v>0</v>
          </cell>
          <cell r="J1633" t="str">
            <v>Coalition</v>
          </cell>
          <cell r="K1633">
            <v>2962</v>
          </cell>
          <cell r="L1633">
            <v>2962</v>
          </cell>
          <cell r="M1633">
            <v>2962</v>
          </cell>
          <cell r="N1633">
            <v>2962</v>
          </cell>
          <cell r="O1633">
            <v>2792</v>
          </cell>
          <cell r="P1633">
            <v>2848</v>
          </cell>
          <cell r="Q1633">
            <v>2934</v>
          </cell>
        </row>
        <row r="1634">
          <cell r="E1634" t="str">
            <v>37MONTHLYDNON-REPRESENTED STATE EMPLOYEES</v>
          </cell>
          <cell r="F1634" t="str">
            <v>37</v>
          </cell>
          <cell r="G1634" t="str">
            <v>Monthly</v>
          </cell>
          <cell r="H1634" t="str">
            <v>D</v>
          </cell>
          <cell r="I1634">
            <v>0</v>
          </cell>
          <cell r="J1634" t="str">
            <v>Non-Represented State Employees</v>
          </cell>
          <cell r="K1634">
            <v>2962</v>
          </cell>
          <cell r="L1634">
            <v>2962</v>
          </cell>
          <cell r="M1634">
            <v>2962</v>
          </cell>
          <cell r="N1634">
            <v>2962</v>
          </cell>
          <cell r="O1634">
            <v>2792</v>
          </cell>
          <cell r="P1634">
            <v>2848</v>
          </cell>
          <cell r="Q1634">
            <v>2934</v>
          </cell>
        </row>
        <row r="1635">
          <cell r="E1635" t="str">
            <v>37MONTHLYDTEAMSTERS LOCAL UNION NUMBER 117</v>
          </cell>
          <cell r="F1635" t="str">
            <v>37</v>
          </cell>
          <cell r="G1635" t="str">
            <v>Monthly</v>
          </cell>
          <cell r="H1635" t="str">
            <v>D</v>
          </cell>
          <cell r="I1635">
            <v>0</v>
          </cell>
          <cell r="J1635" t="str">
            <v>Teamsters Local Union Number 117</v>
          </cell>
          <cell r="K1635">
            <v>3000</v>
          </cell>
          <cell r="L1635">
            <v>3000</v>
          </cell>
          <cell r="M1635">
            <v>3000</v>
          </cell>
          <cell r="N1635">
            <v>3000</v>
          </cell>
          <cell r="O1635">
            <v>2828</v>
          </cell>
          <cell r="P1635">
            <v>2885</v>
          </cell>
          <cell r="Q1635">
            <v>2972</v>
          </cell>
        </row>
        <row r="1636">
          <cell r="E1636" t="str">
            <v>37MONTHLYDWASHINGTON FEDERATION OF STATE EMPLOYEES</v>
          </cell>
          <cell r="F1636" t="str">
            <v>37</v>
          </cell>
          <cell r="G1636" t="str">
            <v>Monthly</v>
          </cell>
          <cell r="H1636" t="str">
            <v>D</v>
          </cell>
          <cell r="I1636">
            <v>0</v>
          </cell>
          <cell r="J1636" t="str">
            <v>Washington Federation of State Employees</v>
          </cell>
          <cell r="K1636">
            <v>2962</v>
          </cell>
          <cell r="L1636">
            <v>2962</v>
          </cell>
          <cell r="M1636">
            <v>2962</v>
          </cell>
          <cell r="N1636">
            <v>2962</v>
          </cell>
          <cell r="O1636">
            <v>2792</v>
          </cell>
          <cell r="P1636">
            <v>2848</v>
          </cell>
          <cell r="Q1636">
            <v>2934</v>
          </cell>
        </row>
        <row r="1637">
          <cell r="E1637" t="str">
            <v>37MONTHLYDWASHINGTON PUBLIC EMPLOYEES ASSOCIATION</v>
          </cell>
          <cell r="F1637" t="str">
            <v>37</v>
          </cell>
          <cell r="G1637" t="str">
            <v>Monthly</v>
          </cell>
          <cell r="H1637" t="str">
            <v>D</v>
          </cell>
          <cell r="I1637">
            <v>0</v>
          </cell>
          <cell r="J1637" t="str">
            <v>Washington Public Employees Association</v>
          </cell>
          <cell r="K1637">
            <v>2962</v>
          </cell>
          <cell r="L1637">
            <v>2962</v>
          </cell>
          <cell r="M1637">
            <v>2962</v>
          </cell>
          <cell r="N1637">
            <v>2962</v>
          </cell>
          <cell r="O1637">
            <v>2792</v>
          </cell>
          <cell r="P1637">
            <v>2848</v>
          </cell>
          <cell r="Q1637">
            <v>2934</v>
          </cell>
        </row>
        <row r="1638">
          <cell r="E1638" t="str">
            <v>37MONTHLYECOALITION</v>
          </cell>
          <cell r="F1638" t="str">
            <v>37</v>
          </cell>
          <cell r="G1638" t="str">
            <v>Monthly</v>
          </cell>
          <cell r="H1638" t="str">
            <v>E</v>
          </cell>
          <cell r="I1638">
            <v>0</v>
          </cell>
          <cell r="J1638" t="str">
            <v>Coalition</v>
          </cell>
          <cell r="K1638">
            <v>3031</v>
          </cell>
          <cell r="L1638">
            <v>3031</v>
          </cell>
          <cell r="M1638">
            <v>3031</v>
          </cell>
          <cell r="N1638">
            <v>3031</v>
          </cell>
          <cell r="O1638">
            <v>2857</v>
          </cell>
          <cell r="P1638">
            <v>2914</v>
          </cell>
          <cell r="Q1638">
            <v>3002</v>
          </cell>
        </row>
        <row r="1639">
          <cell r="E1639" t="str">
            <v>37MONTHLYENON-REPRESENTED STATE EMPLOYEES</v>
          </cell>
          <cell r="F1639" t="str">
            <v>37</v>
          </cell>
          <cell r="G1639" t="str">
            <v>Monthly</v>
          </cell>
          <cell r="H1639" t="str">
            <v>E</v>
          </cell>
          <cell r="I1639">
            <v>0</v>
          </cell>
          <cell r="J1639" t="str">
            <v>Non-Represented State Employees</v>
          </cell>
          <cell r="K1639">
            <v>3031</v>
          </cell>
          <cell r="L1639">
            <v>3031</v>
          </cell>
          <cell r="M1639">
            <v>3031</v>
          </cell>
          <cell r="N1639">
            <v>3031</v>
          </cell>
          <cell r="O1639">
            <v>2857</v>
          </cell>
          <cell r="P1639">
            <v>2914</v>
          </cell>
          <cell r="Q1639">
            <v>3002</v>
          </cell>
        </row>
        <row r="1640">
          <cell r="E1640" t="str">
            <v>37MONTHLYETEAMSTERS LOCAL UNION NUMBER 117</v>
          </cell>
          <cell r="F1640" t="str">
            <v>37</v>
          </cell>
          <cell r="G1640" t="str">
            <v>Monthly</v>
          </cell>
          <cell r="H1640" t="str">
            <v>E</v>
          </cell>
          <cell r="I1640">
            <v>0</v>
          </cell>
          <cell r="J1640" t="str">
            <v>Teamsters Local Union Number 117</v>
          </cell>
          <cell r="K1640">
            <v>3069</v>
          </cell>
          <cell r="L1640">
            <v>3069</v>
          </cell>
          <cell r="M1640">
            <v>3069</v>
          </cell>
          <cell r="N1640">
            <v>3069</v>
          </cell>
          <cell r="O1640">
            <v>2893</v>
          </cell>
          <cell r="P1640">
            <v>2951</v>
          </cell>
          <cell r="Q1640">
            <v>3040</v>
          </cell>
        </row>
        <row r="1641">
          <cell r="E1641" t="str">
            <v>37MONTHLYEWASHINGTON FEDERATION OF STATE EMPLOYEES</v>
          </cell>
          <cell r="F1641" t="str">
            <v>37</v>
          </cell>
          <cell r="G1641" t="str">
            <v>Monthly</v>
          </cell>
          <cell r="H1641" t="str">
            <v>E</v>
          </cell>
          <cell r="I1641">
            <v>0</v>
          </cell>
          <cell r="J1641" t="str">
            <v>Washington Federation of State Employees</v>
          </cell>
          <cell r="K1641">
            <v>3031</v>
          </cell>
          <cell r="L1641">
            <v>3031</v>
          </cell>
          <cell r="M1641">
            <v>3031</v>
          </cell>
          <cell r="N1641">
            <v>3031</v>
          </cell>
          <cell r="O1641">
            <v>2857</v>
          </cell>
          <cell r="P1641">
            <v>2914</v>
          </cell>
          <cell r="Q1641">
            <v>3002</v>
          </cell>
        </row>
        <row r="1642">
          <cell r="E1642" t="str">
            <v>37MONTHLYEWASHINGTON PUBLIC EMPLOYEES ASSOCIATION</v>
          </cell>
          <cell r="F1642" t="str">
            <v>37</v>
          </cell>
          <cell r="G1642" t="str">
            <v>Monthly</v>
          </cell>
          <cell r="H1642" t="str">
            <v>E</v>
          </cell>
          <cell r="I1642">
            <v>0</v>
          </cell>
          <cell r="J1642" t="str">
            <v>Washington Public Employees Association</v>
          </cell>
          <cell r="K1642">
            <v>3031</v>
          </cell>
          <cell r="L1642">
            <v>3031</v>
          </cell>
          <cell r="M1642">
            <v>3031</v>
          </cell>
          <cell r="N1642">
            <v>3031</v>
          </cell>
          <cell r="O1642">
            <v>2857</v>
          </cell>
          <cell r="P1642">
            <v>2914</v>
          </cell>
          <cell r="Q1642">
            <v>3002</v>
          </cell>
        </row>
        <row r="1643">
          <cell r="E1643" t="str">
            <v>37MONTHLYFCOALITION</v>
          </cell>
          <cell r="F1643" t="str">
            <v>37</v>
          </cell>
          <cell r="G1643" t="str">
            <v>Monthly</v>
          </cell>
          <cell r="H1643" t="str">
            <v>F</v>
          </cell>
          <cell r="I1643">
            <v>0</v>
          </cell>
          <cell r="J1643" t="str">
            <v>Coalition</v>
          </cell>
          <cell r="K1643">
            <v>3103</v>
          </cell>
          <cell r="L1643">
            <v>3103</v>
          </cell>
          <cell r="M1643">
            <v>3103</v>
          </cell>
          <cell r="N1643">
            <v>3103</v>
          </cell>
          <cell r="O1643">
            <v>2925</v>
          </cell>
          <cell r="P1643">
            <v>2984</v>
          </cell>
          <cell r="Q1643">
            <v>3074</v>
          </cell>
        </row>
        <row r="1644">
          <cell r="E1644" t="str">
            <v>37MONTHLYFNON-REPRESENTED STATE EMPLOYEES</v>
          </cell>
          <cell r="F1644" t="str">
            <v>37</v>
          </cell>
          <cell r="G1644" t="str">
            <v>Monthly</v>
          </cell>
          <cell r="H1644" t="str">
            <v>F</v>
          </cell>
          <cell r="I1644">
            <v>0</v>
          </cell>
          <cell r="J1644" t="str">
            <v>Non-Represented State Employees</v>
          </cell>
          <cell r="K1644">
            <v>3103</v>
          </cell>
          <cell r="L1644">
            <v>3103</v>
          </cell>
          <cell r="M1644">
            <v>3103</v>
          </cell>
          <cell r="N1644">
            <v>3103</v>
          </cell>
          <cell r="O1644">
            <v>2925</v>
          </cell>
          <cell r="P1644">
            <v>2984</v>
          </cell>
          <cell r="Q1644">
            <v>3074</v>
          </cell>
        </row>
        <row r="1645">
          <cell r="E1645" t="str">
            <v>37MONTHLYFTEAMSTERS LOCAL UNION NUMBER 117</v>
          </cell>
          <cell r="F1645" t="str">
            <v>37</v>
          </cell>
          <cell r="G1645" t="str">
            <v>Monthly</v>
          </cell>
          <cell r="H1645" t="str">
            <v>F</v>
          </cell>
          <cell r="I1645">
            <v>0</v>
          </cell>
          <cell r="J1645" t="str">
            <v>Teamsters Local Union Number 117</v>
          </cell>
          <cell r="K1645">
            <v>3141</v>
          </cell>
          <cell r="L1645">
            <v>3141</v>
          </cell>
          <cell r="M1645">
            <v>3141</v>
          </cell>
          <cell r="N1645">
            <v>3141</v>
          </cell>
          <cell r="O1645">
            <v>2961</v>
          </cell>
          <cell r="P1645">
            <v>3020</v>
          </cell>
          <cell r="Q1645">
            <v>3111</v>
          </cell>
        </row>
        <row r="1646">
          <cell r="E1646" t="str">
            <v>37MONTHLYFWASHINGTON FEDERATION OF STATE EMPLOYEES</v>
          </cell>
          <cell r="F1646" t="str">
            <v>37</v>
          </cell>
          <cell r="G1646" t="str">
            <v>Monthly</v>
          </cell>
          <cell r="H1646" t="str">
            <v>F</v>
          </cell>
          <cell r="I1646">
            <v>0</v>
          </cell>
          <cell r="J1646" t="str">
            <v>Washington Federation of State Employees</v>
          </cell>
          <cell r="K1646">
            <v>3103</v>
          </cell>
          <cell r="L1646">
            <v>3103</v>
          </cell>
          <cell r="M1646">
            <v>3103</v>
          </cell>
          <cell r="N1646">
            <v>3103</v>
          </cell>
          <cell r="O1646">
            <v>2925</v>
          </cell>
          <cell r="P1646">
            <v>2984</v>
          </cell>
          <cell r="Q1646">
            <v>3074</v>
          </cell>
        </row>
        <row r="1647">
          <cell r="E1647" t="str">
            <v>37MONTHLYFWASHINGTON PUBLIC EMPLOYEES ASSOCIATION</v>
          </cell>
          <cell r="F1647" t="str">
            <v>37</v>
          </cell>
          <cell r="G1647" t="str">
            <v>Monthly</v>
          </cell>
          <cell r="H1647" t="str">
            <v>F</v>
          </cell>
          <cell r="I1647">
            <v>0</v>
          </cell>
          <cell r="J1647" t="str">
            <v>Washington Public Employees Association</v>
          </cell>
          <cell r="K1647">
            <v>3103</v>
          </cell>
          <cell r="L1647">
            <v>3103</v>
          </cell>
          <cell r="M1647">
            <v>3103</v>
          </cell>
          <cell r="N1647">
            <v>3103</v>
          </cell>
          <cell r="O1647">
            <v>2925</v>
          </cell>
          <cell r="P1647">
            <v>2984</v>
          </cell>
          <cell r="Q1647">
            <v>3074</v>
          </cell>
        </row>
        <row r="1648">
          <cell r="E1648" t="str">
            <v>37MONTHLYGCOALITION</v>
          </cell>
          <cell r="F1648" t="str">
            <v>37</v>
          </cell>
          <cell r="G1648" t="str">
            <v>Monthly</v>
          </cell>
          <cell r="H1648" t="str">
            <v>G</v>
          </cell>
          <cell r="I1648">
            <v>0</v>
          </cell>
          <cell r="J1648" t="str">
            <v>Coalition</v>
          </cell>
          <cell r="K1648">
            <v>3176</v>
          </cell>
          <cell r="L1648">
            <v>3176</v>
          </cell>
          <cell r="M1648">
            <v>3176</v>
          </cell>
          <cell r="N1648">
            <v>3176</v>
          </cell>
          <cell r="O1648">
            <v>2994</v>
          </cell>
          <cell r="P1648">
            <v>3054</v>
          </cell>
          <cell r="Q1648">
            <v>3146</v>
          </cell>
        </row>
        <row r="1649">
          <cell r="E1649" t="str">
            <v>37MONTHLYGNON-REPRESENTED STATE EMPLOYEES</v>
          </cell>
          <cell r="F1649" t="str">
            <v>37</v>
          </cell>
          <cell r="G1649" t="str">
            <v>Monthly</v>
          </cell>
          <cell r="H1649" t="str">
            <v>G</v>
          </cell>
          <cell r="I1649">
            <v>0</v>
          </cell>
          <cell r="J1649" t="str">
            <v>Non-Represented State Employees</v>
          </cell>
          <cell r="K1649">
            <v>3176</v>
          </cell>
          <cell r="L1649">
            <v>3176</v>
          </cell>
          <cell r="M1649">
            <v>3176</v>
          </cell>
          <cell r="N1649">
            <v>3176</v>
          </cell>
          <cell r="O1649">
            <v>2994</v>
          </cell>
          <cell r="P1649">
            <v>3054</v>
          </cell>
          <cell r="Q1649">
            <v>3146</v>
          </cell>
        </row>
        <row r="1650">
          <cell r="E1650" t="str">
            <v>37MONTHLYGTEAMSTERS LOCAL UNION NUMBER 117</v>
          </cell>
          <cell r="F1650" t="str">
            <v>37</v>
          </cell>
          <cell r="G1650" t="str">
            <v>Monthly</v>
          </cell>
          <cell r="H1650" t="str">
            <v>G</v>
          </cell>
          <cell r="I1650">
            <v>0</v>
          </cell>
          <cell r="J1650" t="str">
            <v>Teamsters Local Union Number 117</v>
          </cell>
          <cell r="K1650">
            <v>3217</v>
          </cell>
          <cell r="L1650">
            <v>3217</v>
          </cell>
          <cell r="M1650">
            <v>3217</v>
          </cell>
          <cell r="N1650">
            <v>3217</v>
          </cell>
          <cell r="O1650">
            <v>3032</v>
          </cell>
          <cell r="P1650">
            <v>3093</v>
          </cell>
          <cell r="Q1650">
            <v>3186</v>
          </cell>
        </row>
        <row r="1651">
          <cell r="E1651" t="str">
            <v>37MONTHLYGWASHINGTON FEDERATION OF STATE EMPLOYEES</v>
          </cell>
          <cell r="F1651" t="str">
            <v>37</v>
          </cell>
          <cell r="G1651" t="str">
            <v>Monthly</v>
          </cell>
          <cell r="H1651" t="str">
            <v>G</v>
          </cell>
          <cell r="I1651">
            <v>0</v>
          </cell>
          <cell r="J1651" t="str">
            <v>Washington Federation of State Employees</v>
          </cell>
          <cell r="K1651">
            <v>3176</v>
          </cell>
          <cell r="L1651">
            <v>3176</v>
          </cell>
          <cell r="M1651">
            <v>3176</v>
          </cell>
          <cell r="N1651">
            <v>3176</v>
          </cell>
          <cell r="O1651">
            <v>2994</v>
          </cell>
          <cell r="P1651">
            <v>3054</v>
          </cell>
          <cell r="Q1651">
            <v>3146</v>
          </cell>
        </row>
        <row r="1652">
          <cell r="E1652" t="str">
            <v>37MONTHLYGWASHINGTON PUBLIC EMPLOYEES ASSOCIATION</v>
          </cell>
          <cell r="F1652" t="str">
            <v>37</v>
          </cell>
          <cell r="G1652" t="str">
            <v>Monthly</v>
          </cell>
          <cell r="H1652" t="str">
            <v>G</v>
          </cell>
          <cell r="I1652">
            <v>0</v>
          </cell>
          <cell r="J1652" t="str">
            <v>Washington Public Employees Association</v>
          </cell>
          <cell r="K1652">
            <v>3176</v>
          </cell>
          <cell r="L1652">
            <v>3176</v>
          </cell>
          <cell r="M1652">
            <v>3176</v>
          </cell>
          <cell r="N1652">
            <v>3176</v>
          </cell>
          <cell r="O1652">
            <v>2994</v>
          </cell>
          <cell r="P1652">
            <v>3054</v>
          </cell>
          <cell r="Q1652">
            <v>3146</v>
          </cell>
        </row>
        <row r="1653">
          <cell r="E1653" t="str">
            <v>37MONTHLYHCOALITION</v>
          </cell>
          <cell r="F1653" t="str">
            <v>37</v>
          </cell>
          <cell r="G1653" t="str">
            <v>Monthly</v>
          </cell>
          <cell r="H1653" t="str">
            <v>H</v>
          </cell>
          <cell r="I1653">
            <v>0</v>
          </cell>
          <cell r="J1653" t="str">
            <v>Coalition</v>
          </cell>
          <cell r="K1653">
            <v>3248</v>
          </cell>
          <cell r="L1653">
            <v>3248</v>
          </cell>
          <cell r="M1653">
            <v>3248</v>
          </cell>
          <cell r="N1653">
            <v>3248</v>
          </cell>
          <cell r="O1653">
            <v>3062</v>
          </cell>
          <cell r="P1653">
            <v>3123</v>
          </cell>
          <cell r="Q1653">
            <v>3217</v>
          </cell>
        </row>
        <row r="1654">
          <cell r="E1654" t="str">
            <v>37MONTHLYHNON-REPRESENTED STATE EMPLOYEES</v>
          </cell>
          <cell r="F1654" t="str">
            <v>37</v>
          </cell>
          <cell r="G1654" t="str">
            <v>Monthly</v>
          </cell>
          <cell r="H1654" t="str">
            <v>H</v>
          </cell>
          <cell r="I1654">
            <v>0</v>
          </cell>
          <cell r="J1654" t="str">
            <v>Non-Represented State Employees</v>
          </cell>
          <cell r="K1654">
            <v>3248</v>
          </cell>
          <cell r="L1654">
            <v>3248</v>
          </cell>
          <cell r="M1654">
            <v>3248</v>
          </cell>
          <cell r="N1654">
            <v>3248</v>
          </cell>
          <cell r="O1654">
            <v>3062</v>
          </cell>
          <cell r="P1654">
            <v>3123</v>
          </cell>
          <cell r="Q1654">
            <v>3217</v>
          </cell>
        </row>
        <row r="1655">
          <cell r="E1655" t="str">
            <v>37MONTHLYHTEAMSTERS LOCAL UNION NUMBER 117</v>
          </cell>
          <cell r="F1655" t="str">
            <v>37</v>
          </cell>
          <cell r="G1655" t="str">
            <v>Monthly</v>
          </cell>
          <cell r="H1655" t="str">
            <v>H</v>
          </cell>
          <cell r="I1655">
            <v>0</v>
          </cell>
          <cell r="J1655" t="str">
            <v>Teamsters Local Union Number 117</v>
          </cell>
          <cell r="K1655">
            <v>3290</v>
          </cell>
          <cell r="L1655">
            <v>3290</v>
          </cell>
          <cell r="M1655">
            <v>3290</v>
          </cell>
          <cell r="N1655">
            <v>3290</v>
          </cell>
          <cell r="O1655">
            <v>3101</v>
          </cell>
          <cell r="P1655">
            <v>3163</v>
          </cell>
          <cell r="Q1655">
            <v>3259</v>
          </cell>
        </row>
        <row r="1656">
          <cell r="E1656" t="str">
            <v>37MONTHLYHWASHINGTON FEDERATION OF STATE EMPLOYEES</v>
          </cell>
          <cell r="F1656" t="str">
            <v>37</v>
          </cell>
          <cell r="G1656" t="str">
            <v>Monthly</v>
          </cell>
          <cell r="H1656" t="str">
            <v>H</v>
          </cell>
          <cell r="I1656">
            <v>0</v>
          </cell>
          <cell r="J1656" t="str">
            <v>Washington Federation of State Employees</v>
          </cell>
          <cell r="K1656">
            <v>3248</v>
          </cell>
          <cell r="L1656">
            <v>3248</v>
          </cell>
          <cell r="M1656">
            <v>3248</v>
          </cell>
          <cell r="N1656">
            <v>3248</v>
          </cell>
          <cell r="O1656">
            <v>3062</v>
          </cell>
          <cell r="P1656">
            <v>3123</v>
          </cell>
          <cell r="Q1656">
            <v>3217</v>
          </cell>
        </row>
        <row r="1657">
          <cell r="E1657" t="str">
            <v>37MONTHLYHWASHINGTON PUBLIC EMPLOYEES ASSOCIATION</v>
          </cell>
          <cell r="F1657" t="str">
            <v>37</v>
          </cell>
          <cell r="G1657" t="str">
            <v>Monthly</v>
          </cell>
          <cell r="H1657" t="str">
            <v>H</v>
          </cell>
          <cell r="I1657">
            <v>0</v>
          </cell>
          <cell r="J1657" t="str">
            <v>Washington Public Employees Association</v>
          </cell>
          <cell r="K1657">
            <v>3248</v>
          </cell>
          <cell r="L1657">
            <v>3248</v>
          </cell>
          <cell r="M1657">
            <v>3248</v>
          </cell>
          <cell r="N1657">
            <v>3248</v>
          </cell>
          <cell r="O1657">
            <v>3062</v>
          </cell>
          <cell r="P1657">
            <v>3123</v>
          </cell>
          <cell r="Q1657">
            <v>3217</v>
          </cell>
        </row>
        <row r="1658">
          <cell r="E1658" t="str">
            <v>37MONTHLYICOALITION</v>
          </cell>
          <cell r="F1658" t="str">
            <v>37</v>
          </cell>
          <cell r="G1658" t="str">
            <v>Monthly</v>
          </cell>
          <cell r="H1658" t="str">
            <v>I</v>
          </cell>
          <cell r="I1658">
            <v>0</v>
          </cell>
          <cell r="J1658" t="str">
            <v>Coalition</v>
          </cell>
          <cell r="K1658">
            <v>3331</v>
          </cell>
          <cell r="L1658">
            <v>3331</v>
          </cell>
          <cell r="M1658">
            <v>3331</v>
          </cell>
          <cell r="N1658">
            <v>3331</v>
          </cell>
          <cell r="O1658">
            <v>3140</v>
          </cell>
          <cell r="P1658">
            <v>3203</v>
          </cell>
          <cell r="Q1658">
            <v>3300</v>
          </cell>
        </row>
        <row r="1659">
          <cell r="E1659" t="str">
            <v>37MONTHLYINON-REPRESENTED STATE EMPLOYEES</v>
          </cell>
          <cell r="F1659" t="str">
            <v>37</v>
          </cell>
          <cell r="G1659" t="str">
            <v>Monthly</v>
          </cell>
          <cell r="H1659" t="str">
            <v>I</v>
          </cell>
          <cell r="I1659">
            <v>0</v>
          </cell>
          <cell r="J1659" t="str">
            <v>Non-Represented State Employees</v>
          </cell>
          <cell r="K1659">
            <v>3331</v>
          </cell>
          <cell r="L1659">
            <v>3331</v>
          </cell>
          <cell r="M1659">
            <v>3331</v>
          </cell>
          <cell r="N1659">
            <v>3331</v>
          </cell>
          <cell r="O1659">
            <v>3140</v>
          </cell>
          <cell r="P1659">
            <v>3203</v>
          </cell>
          <cell r="Q1659">
            <v>3300</v>
          </cell>
        </row>
        <row r="1660">
          <cell r="E1660" t="str">
            <v>37MONTHLYITEAMSTERS LOCAL UNION NUMBER 117</v>
          </cell>
          <cell r="F1660" t="str">
            <v>37</v>
          </cell>
          <cell r="G1660" t="str">
            <v>Monthly</v>
          </cell>
          <cell r="H1660" t="str">
            <v>I</v>
          </cell>
          <cell r="I1660">
            <v>0</v>
          </cell>
          <cell r="J1660" t="str">
            <v>Teamsters Local Union Number 117</v>
          </cell>
          <cell r="K1660">
            <v>3372</v>
          </cell>
          <cell r="L1660">
            <v>3372</v>
          </cell>
          <cell r="M1660">
            <v>3372</v>
          </cell>
          <cell r="N1660">
            <v>3372</v>
          </cell>
          <cell r="O1660">
            <v>3178</v>
          </cell>
          <cell r="P1660">
            <v>3242</v>
          </cell>
          <cell r="Q1660">
            <v>3340</v>
          </cell>
        </row>
        <row r="1661">
          <cell r="E1661" t="str">
            <v>37MONTHLYIWASHINGTON FEDERATION OF STATE EMPLOYEES</v>
          </cell>
          <cell r="F1661" t="str">
            <v>37</v>
          </cell>
          <cell r="G1661" t="str">
            <v>Monthly</v>
          </cell>
          <cell r="H1661" t="str">
            <v>I</v>
          </cell>
          <cell r="I1661">
            <v>0</v>
          </cell>
          <cell r="J1661" t="str">
            <v>Washington Federation of State Employees</v>
          </cell>
          <cell r="K1661">
            <v>3331</v>
          </cell>
          <cell r="L1661">
            <v>3331</v>
          </cell>
          <cell r="M1661">
            <v>3331</v>
          </cell>
          <cell r="N1661">
            <v>3331</v>
          </cell>
          <cell r="O1661">
            <v>3140</v>
          </cell>
          <cell r="P1661">
            <v>3203</v>
          </cell>
          <cell r="Q1661">
            <v>3300</v>
          </cell>
        </row>
        <row r="1662">
          <cell r="E1662" t="str">
            <v>37MONTHLYIWASHINGTON PUBLIC EMPLOYEES ASSOCIATION</v>
          </cell>
          <cell r="F1662" t="str">
            <v>37</v>
          </cell>
          <cell r="G1662" t="str">
            <v>Monthly</v>
          </cell>
          <cell r="H1662" t="str">
            <v>I</v>
          </cell>
          <cell r="I1662">
            <v>0</v>
          </cell>
          <cell r="J1662" t="str">
            <v>Washington Public Employees Association</v>
          </cell>
          <cell r="K1662">
            <v>3331</v>
          </cell>
          <cell r="L1662">
            <v>3331</v>
          </cell>
          <cell r="M1662">
            <v>3331</v>
          </cell>
          <cell r="N1662">
            <v>3331</v>
          </cell>
          <cell r="O1662">
            <v>3140</v>
          </cell>
          <cell r="P1662">
            <v>3203</v>
          </cell>
          <cell r="Q1662">
            <v>3300</v>
          </cell>
        </row>
        <row r="1663">
          <cell r="E1663" t="str">
            <v>37MONTHLYJCOALITION</v>
          </cell>
          <cell r="F1663" t="str">
            <v>37</v>
          </cell>
          <cell r="G1663" t="str">
            <v>Monthly</v>
          </cell>
          <cell r="H1663" t="str">
            <v>J</v>
          </cell>
          <cell r="I1663">
            <v>0</v>
          </cell>
          <cell r="J1663" t="str">
            <v>Coalition</v>
          </cell>
          <cell r="K1663">
            <v>3407</v>
          </cell>
          <cell r="L1663">
            <v>3407</v>
          </cell>
          <cell r="M1663">
            <v>3407</v>
          </cell>
          <cell r="N1663">
            <v>3407</v>
          </cell>
          <cell r="O1663">
            <v>3212</v>
          </cell>
          <cell r="P1663">
            <v>3276</v>
          </cell>
          <cell r="Q1663">
            <v>3375</v>
          </cell>
        </row>
        <row r="1664">
          <cell r="E1664" t="str">
            <v>37MONTHLYJNON-REPRESENTED STATE EMPLOYEES</v>
          </cell>
          <cell r="F1664" t="str">
            <v>37</v>
          </cell>
          <cell r="G1664" t="str">
            <v>Monthly</v>
          </cell>
          <cell r="H1664" t="str">
            <v>J</v>
          </cell>
          <cell r="I1664">
            <v>0</v>
          </cell>
          <cell r="J1664" t="str">
            <v>Non-Represented State Employees</v>
          </cell>
          <cell r="K1664">
            <v>3407</v>
          </cell>
          <cell r="L1664">
            <v>3407</v>
          </cell>
          <cell r="M1664">
            <v>3407</v>
          </cell>
          <cell r="N1664">
            <v>3407</v>
          </cell>
          <cell r="O1664">
            <v>3212</v>
          </cell>
          <cell r="P1664">
            <v>3276</v>
          </cell>
          <cell r="Q1664">
            <v>3375</v>
          </cell>
        </row>
        <row r="1665">
          <cell r="E1665" t="str">
            <v>37MONTHLYJTEAMSTERS LOCAL UNION NUMBER 117</v>
          </cell>
          <cell r="F1665" t="str">
            <v>37</v>
          </cell>
          <cell r="G1665" t="str">
            <v>Monthly</v>
          </cell>
          <cell r="H1665" t="str">
            <v>J</v>
          </cell>
          <cell r="I1665">
            <v>0</v>
          </cell>
          <cell r="J1665" t="str">
            <v>Teamsters Local Union Number 117</v>
          </cell>
          <cell r="K1665">
            <v>3451</v>
          </cell>
          <cell r="L1665">
            <v>3451</v>
          </cell>
          <cell r="M1665">
            <v>3451</v>
          </cell>
          <cell r="N1665">
            <v>3451</v>
          </cell>
          <cell r="O1665">
            <v>3253</v>
          </cell>
          <cell r="P1665">
            <v>3318</v>
          </cell>
          <cell r="Q1665">
            <v>3418</v>
          </cell>
        </row>
        <row r="1666">
          <cell r="E1666" t="str">
            <v>37MONTHLYJWASHINGTON FEDERATION OF STATE EMPLOYEES</v>
          </cell>
          <cell r="F1666" t="str">
            <v>37</v>
          </cell>
          <cell r="G1666" t="str">
            <v>Monthly</v>
          </cell>
          <cell r="H1666" t="str">
            <v>J</v>
          </cell>
          <cell r="I1666">
            <v>0</v>
          </cell>
          <cell r="J1666" t="str">
            <v>Washington Federation of State Employees</v>
          </cell>
          <cell r="K1666">
            <v>3407</v>
          </cell>
          <cell r="L1666">
            <v>3407</v>
          </cell>
          <cell r="M1666">
            <v>3407</v>
          </cell>
          <cell r="N1666">
            <v>3407</v>
          </cell>
          <cell r="O1666">
            <v>3212</v>
          </cell>
          <cell r="P1666">
            <v>3276</v>
          </cell>
          <cell r="Q1666">
            <v>3375</v>
          </cell>
        </row>
        <row r="1667">
          <cell r="E1667" t="str">
            <v>37MONTHLYJWASHINGTON PUBLIC EMPLOYEES ASSOCIATION</v>
          </cell>
          <cell r="F1667" t="str">
            <v>37</v>
          </cell>
          <cell r="G1667" t="str">
            <v>Monthly</v>
          </cell>
          <cell r="H1667" t="str">
            <v>J</v>
          </cell>
          <cell r="I1667">
            <v>0</v>
          </cell>
          <cell r="J1667" t="str">
            <v>Washington Public Employees Association</v>
          </cell>
          <cell r="K1667">
            <v>3407</v>
          </cell>
          <cell r="L1667">
            <v>3407</v>
          </cell>
          <cell r="M1667">
            <v>3407</v>
          </cell>
          <cell r="N1667">
            <v>3407</v>
          </cell>
          <cell r="O1667">
            <v>3212</v>
          </cell>
          <cell r="P1667">
            <v>3276</v>
          </cell>
          <cell r="Q1667">
            <v>3375</v>
          </cell>
        </row>
        <row r="1668">
          <cell r="E1668" t="str">
            <v>37MONTHLYKCOALITION</v>
          </cell>
          <cell r="F1668" t="str">
            <v>37</v>
          </cell>
          <cell r="G1668" t="str">
            <v>Monthly</v>
          </cell>
          <cell r="H1668" t="str">
            <v>K</v>
          </cell>
          <cell r="I1668">
            <v>0</v>
          </cell>
          <cell r="J1668" t="str">
            <v>Coalition</v>
          </cell>
          <cell r="K1668">
            <v>3487</v>
          </cell>
          <cell r="L1668">
            <v>3487</v>
          </cell>
          <cell r="M1668">
            <v>3487</v>
          </cell>
          <cell r="N1668">
            <v>3487</v>
          </cell>
          <cell r="O1668">
            <v>3287</v>
          </cell>
          <cell r="P1668">
            <v>3353</v>
          </cell>
          <cell r="Q1668">
            <v>3454</v>
          </cell>
        </row>
        <row r="1669">
          <cell r="E1669" t="str">
            <v>37MONTHLYKNON-REPRESENTED STATE EMPLOYEES</v>
          </cell>
          <cell r="F1669" t="str">
            <v>37</v>
          </cell>
          <cell r="G1669" t="str">
            <v>Monthly</v>
          </cell>
          <cell r="H1669" t="str">
            <v>K</v>
          </cell>
          <cell r="I1669">
            <v>0</v>
          </cell>
          <cell r="J1669" t="str">
            <v>Non-Represented State Employees</v>
          </cell>
          <cell r="K1669">
            <v>3487</v>
          </cell>
          <cell r="L1669">
            <v>3487</v>
          </cell>
          <cell r="M1669">
            <v>3487</v>
          </cell>
          <cell r="N1669">
            <v>3487</v>
          </cell>
          <cell r="O1669">
            <v>3287</v>
          </cell>
          <cell r="P1669">
            <v>3353</v>
          </cell>
          <cell r="Q1669">
            <v>3454</v>
          </cell>
        </row>
        <row r="1670">
          <cell r="E1670" t="str">
            <v>37MONTHLYKTEAMSTERS LOCAL UNION NUMBER 117</v>
          </cell>
          <cell r="F1670" t="str">
            <v>37</v>
          </cell>
          <cell r="G1670" t="str">
            <v>Monthly</v>
          </cell>
          <cell r="H1670" t="str">
            <v>K</v>
          </cell>
          <cell r="I1670">
            <v>0</v>
          </cell>
          <cell r="J1670" t="str">
            <v>Teamsters Local Union Number 117</v>
          </cell>
          <cell r="K1670">
            <v>3533</v>
          </cell>
          <cell r="L1670">
            <v>3533</v>
          </cell>
          <cell r="M1670">
            <v>3533</v>
          </cell>
          <cell r="N1670">
            <v>3533</v>
          </cell>
          <cell r="O1670">
            <v>3330</v>
          </cell>
          <cell r="P1670">
            <v>3397</v>
          </cell>
          <cell r="Q1670">
            <v>3500</v>
          </cell>
        </row>
        <row r="1671">
          <cell r="E1671" t="str">
            <v>37MONTHLYKWASHINGTON FEDERATION OF STATE EMPLOYEES</v>
          </cell>
          <cell r="F1671" t="str">
            <v>37</v>
          </cell>
          <cell r="G1671" t="str">
            <v>Monthly</v>
          </cell>
          <cell r="H1671" t="str">
            <v>K</v>
          </cell>
          <cell r="I1671">
            <v>0</v>
          </cell>
          <cell r="J1671" t="str">
            <v>Washington Federation of State Employees</v>
          </cell>
          <cell r="K1671">
            <v>3487</v>
          </cell>
          <cell r="L1671">
            <v>3487</v>
          </cell>
          <cell r="M1671">
            <v>3487</v>
          </cell>
          <cell r="N1671">
            <v>3487</v>
          </cell>
          <cell r="O1671">
            <v>3287</v>
          </cell>
          <cell r="P1671">
            <v>3353</v>
          </cell>
          <cell r="Q1671">
            <v>3454</v>
          </cell>
        </row>
        <row r="1672">
          <cell r="E1672" t="str">
            <v>37MONTHLYKWASHINGTON PUBLIC EMPLOYEES ASSOCIATION</v>
          </cell>
          <cell r="F1672" t="str">
            <v>37</v>
          </cell>
          <cell r="G1672" t="str">
            <v>Monthly</v>
          </cell>
          <cell r="H1672" t="str">
            <v>K</v>
          </cell>
          <cell r="I1672">
            <v>0</v>
          </cell>
          <cell r="J1672" t="str">
            <v>Washington Public Employees Association</v>
          </cell>
          <cell r="K1672">
            <v>3487</v>
          </cell>
          <cell r="L1672">
            <v>3487</v>
          </cell>
          <cell r="M1672">
            <v>3487</v>
          </cell>
          <cell r="N1672">
            <v>3487</v>
          </cell>
          <cell r="O1672">
            <v>3287</v>
          </cell>
          <cell r="P1672">
            <v>3353</v>
          </cell>
          <cell r="Q1672">
            <v>3454</v>
          </cell>
        </row>
        <row r="1673">
          <cell r="E1673" t="str">
            <v>37MONTHLYLCOALITION</v>
          </cell>
          <cell r="F1673" t="str">
            <v>37</v>
          </cell>
          <cell r="G1673" t="str">
            <v>Monthly</v>
          </cell>
          <cell r="H1673" t="str">
            <v>L</v>
          </cell>
          <cell r="I1673">
            <v>0</v>
          </cell>
          <cell r="J1673" t="str">
            <v>Coalition</v>
          </cell>
          <cell r="K1673">
            <v>3573</v>
          </cell>
          <cell r="L1673">
            <v>3573</v>
          </cell>
          <cell r="M1673">
            <v>3573</v>
          </cell>
          <cell r="N1673">
            <v>3573</v>
          </cell>
          <cell r="O1673">
            <v>3369</v>
          </cell>
          <cell r="P1673">
            <v>3436</v>
          </cell>
          <cell r="Q1673">
            <v>3540</v>
          </cell>
        </row>
        <row r="1674">
          <cell r="E1674" t="str">
            <v>37MONTHLYLNON-REPRESENTED STATE EMPLOYEES</v>
          </cell>
          <cell r="F1674" t="str">
            <v>37</v>
          </cell>
          <cell r="G1674" t="str">
            <v>Monthly</v>
          </cell>
          <cell r="H1674" t="str">
            <v>L</v>
          </cell>
          <cell r="I1674">
            <v>0</v>
          </cell>
          <cell r="J1674" t="str">
            <v>Non-Represented State Employees</v>
          </cell>
          <cell r="K1674">
            <v>3573</v>
          </cell>
          <cell r="L1674">
            <v>3573</v>
          </cell>
          <cell r="M1674">
            <v>3573</v>
          </cell>
          <cell r="N1674">
            <v>3573</v>
          </cell>
          <cell r="O1674">
            <v>3369</v>
          </cell>
          <cell r="P1674">
            <v>3436</v>
          </cell>
          <cell r="Q1674">
            <v>3540</v>
          </cell>
        </row>
        <row r="1675">
          <cell r="E1675" t="str">
            <v>37MONTHLYLTEAMSTERS LOCAL UNION NUMBER 117</v>
          </cell>
          <cell r="F1675" t="str">
            <v>37</v>
          </cell>
          <cell r="G1675" t="str">
            <v>Monthly</v>
          </cell>
          <cell r="H1675" t="str">
            <v>L</v>
          </cell>
          <cell r="I1675">
            <v>0</v>
          </cell>
          <cell r="J1675" t="str">
            <v>Teamsters Local Union Number 117</v>
          </cell>
          <cell r="K1675">
            <v>3619</v>
          </cell>
          <cell r="L1675">
            <v>3619</v>
          </cell>
          <cell r="M1675">
            <v>3619</v>
          </cell>
          <cell r="N1675">
            <v>3619</v>
          </cell>
          <cell r="O1675">
            <v>3412</v>
          </cell>
          <cell r="P1675">
            <v>3480</v>
          </cell>
          <cell r="Q1675">
            <v>3585</v>
          </cell>
        </row>
        <row r="1676">
          <cell r="E1676" t="str">
            <v>37MONTHLYLWASHINGTON FEDERATION OF STATE EMPLOYEES</v>
          </cell>
          <cell r="F1676" t="str">
            <v>37</v>
          </cell>
          <cell r="G1676" t="str">
            <v>Monthly</v>
          </cell>
          <cell r="H1676" t="str">
            <v>L</v>
          </cell>
          <cell r="I1676">
            <v>0</v>
          </cell>
          <cell r="J1676" t="str">
            <v>Washington Federation of State Employees</v>
          </cell>
          <cell r="K1676">
            <v>3573</v>
          </cell>
          <cell r="L1676">
            <v>3573</v>
          </cell>
          <cell r="M1676">
            <v>3573</v>
          </cell>
          <cell r="N1676">
            <v>3573</v>
          </cell>
          <cell r="O1676">
            <v>3369</v>
          </cell>
          <cell r="P1676">
            <v>3436</v>
          </cell>
          <cell r="Q1676">
            <v>3540</v>
          </cell>
        </row>
        <row r="1677">
          <cell r="E1677" t="str">
            <v>37MONTHLYLWASHINGTON PUBLIC EMPLOYEES ASSOCIATION</v>
          </cell>
          <cell r="F1677" t="str">
            <v>37</v>
          </cell>
          <cell r="G1677" t="str">
            <v>Monthly</v>
          </cell>
          <cell r="H1677" t="str">
            <v>L</v>
          </cell>
          <cell r="I1677">
            <v>0</v>
          </cell>
          <cell r="J1677" t="str">
            <v>Washington Public Employees Association</v>
          </cell>
          <cell r="K1677">
            <v>3573</v>
          </cell>
          <cell r="L1677">
            <v>3573</v>
          </cell>
          <cell r="M1677">
            <v>3573</v>
          </cell>
          <cell r="N1677">
            <v>3573</v>
          </cell>
          <cell r="O1677">
            <v>3369</v>
          </cell>
          <cell r="P1677">
            <v>3436</v>
          </cell>
          <cell r="Q1677">
            <v>3540</v>
          </cell>
        </row>
        <row r="1678">
          <cell r="E1678" t="str">
            <v>37MONTHLYMCOALITION</v>
          </cell>
          <cell r="F1678" t="str">
            <v>37</v>
          </cell>
          <cell r="G1678" t="str">
            <v>Monthly</v>
          </cell>
          <cell r="H1678" t="str">
            <v>M</v>
          </cell>
          <cell r="I1678">
            <v>0</v>
          </cell>
          <cell r="J1678" t="str">
            <v>Coalition</v>
          </cell>
          <cell r="K1678">
            <v>3663</v>
          </cell>
          <cell r="L1678">
            <v>3663</v>
          </cell>
          <cell r="M1678">
            <v>3663</v>
          </cell>
          <cell r="N1678">
            <v>3663</v>
          </cell>
          <cell r="O1678">
            <v>3453</v>
          </cell>
          <cell r="P1678">
            <v>3522</v>
          </cell>
          <cell r="Q1678">
            <v>3628</v>
          </cell>
        </row>
        <row r="1679">
          <cell r="E1679" t="str">
            <v>37MONTHLYMNON-REPRESENTED STATE EMPLOYEES</v>
          </cell>
          <cell r="F1679" t="str">
            <v>37</v>
          </cell>
          <cell r="G1679" t="str">
            <v>Monthly</v>
          </cell>
          <cell r="H1679" t="str">
            <v>M</v>
          </cell>
          <cell r="I1679">
            <v>0</v>
          </cell>
          <cell r="J1679" t="str">
            <v>Non-Represented State Employees</v>
          </cell>
          <cell r="K1679">
            <v>3663</v>
          </cell>
          <cell r="L1679">
            <v>3663</v>
          </cell>
          <cell r="M1679">
            <v>3663</v>
          </cell>
          <cell r="N1679">
            <v>3663</v>
          </cell>
          <cell r="O1679">
            <v>3453</v>
          </cell>
          <cell r="P1679">
            <v>3522</v>
          </cell>
          <cell r="Q1679">
            <v>3628</v>
          </cell>
        </row>
        <row r="1680">
          <cell r="E1680" t="str">
            <v>37MONTHLYMTEAMSTERS LOCAL UNION NUMBER 117</v>
          </cell>
          <cell r="F1680" t="str">
            <v>37</v>
          </cell>
          <cell r="G1680" t="str">
            <v>Monthly</v>
          </cell>
          <cell r="H1680" t="str">
            <v>M</v>
          </cell>
          <cell r="I1680">
            <v>0</v>
          </cell>
          <cell r="J1680" t="str">
            <v>Teamsters Local Union Number 117</v>
          </cell>
          <cell r="K1680">
            <v>3709</v>
          </cell>
          <cell r="L1680">
            <v>3709</v>
          </cell>
          <cell r="M1680">
            <v>3709</v>
          </cell>
          <cell r="N1680">
            <v>3709</v>
          </cell>
          <cell r="O1680">
            <v>3496</v>
          </cell>
          <cell r="P1680">
            <v>3566</v>
          </cell>
          <cell r="Q1680">
            <v>3674</v>
          </cell>
        </row>
        <row r="1681">
          <cell r="E1681" t="str">
            <v>37MONTHLYMWASHINGTON FEDERATION OF STATE EMPLOYEES</v>
          </cell>
          <cell r="F1681" t="str">
            <v>37</v>
          </cell>
          <cell r="G1681" t="str">
            <v>Monthly</v>
          </cell>
          <cell r="H1681" t="str">
            <v>M</v>
          </cell>
          <cell r="I1681">
            <v>0</v>
          </cell>
          <cell r="J1681" t="str">
            <v>Washington Federation of State Employees</v>
          </cell>
          <cell r="K1681">
            <v>3663</v>
          </cell>
          <cell r="L1681">
            <v>3663</v>
          </cell>
          <cell r="M1681">
            <v>3663</v>
          </cell>
          <cell r="N1681">
            <v>3663</v>
          </cell>
          <cell r="O1681">
            <v>3453</v>
          </cell>
          <cell r="P1681">
            <v>3522</v>
          </cell>
          <cell r="Q1681">
            <v>3628</v>
          </cell>
        </row>
        <row r="1682">
          <cell r="E1682" t="str">
            <v>37MONTHLYMWASHINGTON PUBLIC EMPLOYEES ASSOCIATION</v>
          </cell>
          <cell r="F1682" t="str">
            <v>37</v>
          </cell>
          <cell r="G1682" t="str">
            <v>Monthly</v>
          </cell>
          <cell r="H1682" t="str">
            <v>M</v>
          </cell>
          <cell r="I1682">
            <v>0</v>
          </cell>
          <cell r="J1682" t="str">
            <v>Washington Public Employees Association</v>
          </cell>
          <cell r="K1682">
            <v>3663</v>
          </cell>
          <cell r="L1682">
            <v>3663</v>
          </cell>
          <cell r="M1682">
            <v>3663</v>
          </cell>
          <cell r="N1682">
            <v>3663</v>
          </cell>
          <cell r="O1682">
            <v>3453</v>
          </cell>
          <cell r="P1682">
            <v>3522</v>
          </cell>
          <cell r="Q1682">
            <v>3628</v>
          </cell>
        </row>
        <row r="1683">
          <cell r="E1683" t="str">
            <v>38EMONTHLYENON-REPRESENTED STATE EMPLOYEES</v>
          </cell>
          <cell r="F1683" t="str">
            <v>38E</v>
          </cell>
          <cell r="G1683" t="str">
            <v>Monthly</v>
          </cell>
          <cell r="H1683" t="str">
            <v>E</v>
          </cell>
          <cell r="I1683">
            <v>0</v>
          </cell>
          <cell r="J1683" t="str">
            <v>Non-Represented State Employees</v>
          </cell>
          <cell r="K1683">
            <v>3103</v>
          </cell>
          <cell r="L1683">
            <v>3103</v>
          </cell>
          <cell r="M1683">
            <v>3103</v>
          </cell>
          <cell r="N1683">
            <v>3103</v>
          </cell>
          <cell r="O1683">
            <v>2925</v>
          </cell>
          <cell r="P1683">
            <v>2984</v>
          </cell>
          <cell r="Q1683">
            <v>3074</v>
          </cell>
        </row>
        <row r="1684">
          <cell r="E1684" t="str">
            <v>38EMONTHLYEWASHINGTON PUBLIC EMPLOYEES ASSOCIATION</v>
          </cell>
          <cell r="F1684" t="str">
            <v>38E</v>
          </cell>
          <cell r="G1684" t="str">
            <v>Monthly</v>
          </cell>
          <cell r="H1684" t="str">
            <v>E</v>
          </cell>
          <cell r="I1684">
            <v>0</v>
          </cell>
          <cell r="J1684" t="str">
            <v>Washington Public Employees Association</v>
          </cell>
          <cell r="K1684">
            <v>3103</v>
          </cell>
          <cell r="L1684">
            <v>3103</v>
          </cell>
          <cell r="M1684">
            <v>3103</v>
          </cell>
          <cell r="N1684">
            <v>3103</v>
          </cell>
          <cell r="O1684">
            <v>2925</v>
          </cell>
          <cell r="P1684">
            <v>2984</v>
          </cell>
          <cell r="Q1684">
            <v>3074</v>
          </cell>
        </row>
        <row r="1685">
          <cell r="E1685" t="str">
            <v>38EMONTHLYFNON-REPRESENTED STATE EMPLOYEES</v>
          </cell>
          <cell r="F1685" t="str">
            <v>38E</v>
          </cell>
          <cell r="G1685" t="str">
            <v>Monthly</v>
          </cell>
          <cell r="H1685" t="str">
            <v>F</v>
          </cell>
          <cell r="I1685">
            <v>0</v>
          </cell>
          <cell r="J1685" t="str">
            <v>Non-Represented State Employees</v>
          </cell>
          <cell r="K1685">
            <v>3176</v>
          </cell>
          <cell r="L1685">
            <v>3176</v>
          </cell>
          <cell r="M1685">
            <v>3176</v>
          </cell>
          <cell r="N1685">
            <v>3176</v>
          </cell>
          <cell r="O1685">
            <v>2994</v>
          </cell>
          <cell r="P1685">
            <v>3054</v>
          </cell>
          <cell r="Q1685">
            <v>3146</v>
          </cell>
        </row>
        <row r="1686">
          <cell r="E1686" t="str">
            <v>38EMONTHLYFWASHINGTON PUBLIC EMPLOYEES ASSOCIATION</v>
          </cell>
          <cell r="F1686" t="str">
            <v>38E</v>
          </cell>
          <cell r="G1686" t="str">
            <v>Monthly</v>
          </cell>
          <cell r="H1686" t="str">
            <v>F</v>
          </cell>
          <cell r="I1686">
            <v>0</v>
          </cell>
          <cell r="J1686" t="str">
            <v>Washington Public Employees Association</v>
          </cell>
          <cell r="K1686">
            <v>3176</v>
          </cell>
          <cell r="L1686">
            <v>3176</v>
          </cell>
          <cell r="M1686">
            <v>3176</v>
          </cell>
          <cell r="N1686">
            <v>3176</v>
          </cell>
          <cell r="O1686">
            <v>2994</v>
          </cell>
          <cell r="P1686">
            <v>3054</v>
          </cell>
          <cell r="Q1686">
            <v>3146</v>
          </cell>
        </row>
        <row r="1687">
          <cell r="E1687" t="str">
            <v>38EMONTHLYGNON-REPRESENTED STATE EMPLOYEES</v>
          </cell>
          <cell r="F1687" t="str">
            <v>38E</v>
          </cell>
          <cell r="G1687" t="str">
            <v>Monthly</v>
          </cell>
          <cell r="H1687" t="str">
            <v>G</v>
          </cell>
          <cell r="I1687">
            <v>0</v>
          </cell>
          <cell r="J1687" t="str">
            <v>Non-Represented State Employees</v>
          </cell>
          <cell r="K1687">
            <v>3248</v>
          </cell>
          <cell r="L1687">
            <v>3248</v>
          </cell>
          <cell r="M1687">
            <v>3248</v>
          </cell>
          <cell r="N1687">
            <v>3248</v>
          </cell>
          <cell r="O1687">
            <v>3062</v>
          </cell>
          <cell r="P1687">
            <v>3123</v>
          </cell>
          <cell r="Q1687">
            <v>3217</v>
          </cell>
        </row>
        <row r="1688">
          <cell r="E1688" t="str">
            <v>38EMONTHLYGWASHINGTON PUBLIC EMPLOYEES ASSOCIATION</v>
          </cell>
          <cell r="F1688" t="str">
            <v>38E</v>
          </cell>
          <cell r="G1688" t="str">
            <v>Monthly</v>
          </cell>
          <cell r="H1688" t="str">
            <v>G</v>
          </cell>
          <cell r="I1688">
            <v>0</v>
          </cell>
          <cell r="J1688" t="str">
            <v>Washington Public Employees Association</v>
          </cell>
          <cell r="K1688">
            <v>3248</v>
          </cell>
          <cell r="L1688">
            <v>3248</v>
          </cell>
          <cell r="M1688">
            <v>3248</v>
          </cell>
          <cell r="N1688">
            <v>3248</v>
          </cell>
          <cell r="O1688">
            <v>3062</v>
          </cell>
          <cell r="P1688">
            <v>3123</v>
          </cell>
          <cell r="Q1688">
            <v>3217</v>
          </cell>
        </row>
        <row r="1689">
          <cell r="E1689" t="str">
            <v>38EMONTHLYHNON-REPRESENTED STATE EMPLOYEES</v>
          </cell>
          <cell r="F1689" t="str">
            <v>38E</v>
          </cell>
          <cell r="G1689" t="str">
            <v>Monthly</v>
          </cell>
          <cell r="H1689" t="str">
            <v>H</v>
          </cell>
          <cell r="I1689">
            <v>0</v>
          </cell>
          <cell r="J1689" t="str">
            <v>Non-Represented State Employees</v>
          </cell>
          <cell r="K1689">
            <v>3331</v>
          </cell>
          <cell r="L1689">
            <v>3331</v>
          </cell>
          <cell r="M1689">
            <v>3331</v>
          </cell>
          <cell r="N1689">
            <v>3331</v>
          </cell>
          <cell r="O1689">
            <v>3140</v>
          </cell>
          <cell r="P1689">
            <v>3203</v>
          </cell>
          <cell r="Q1689">
            <v>3300</v>
          </cell>
        </row>
        <row r="1690">
          <cell r="E1690" t="str">
            <v>38EMONTHLYHWASHINGTON PUBLIC EMPLOYEES ASSOCIATION</v>
          </cell>
          <cell r="F1690" t="str">
            <v>38E</v>
          </cell>
          <cell r="G1690" t="str">
            <v>Monthly</v>
          </cell>
          <cell r="H1690" t="str">
            <v>H</v>
          </cell>
          <cell r="I1690">
            <v>0</v>
          </cell>
          <cell r="J1690" t="str">
            <v>Washington Public Employees Association</v>
          </cell>
          <cell r="K1690">
            <v>3331</v>
          </cell>
          <cell r="L1690">
            <v>3331</v>
          </cell>
          <cell r="M1690">
            <v>3331</v>
          </cell>
          <cell r="N1690">
            <v>3331</v>
          </cell>
          <cell r="O1690">
            <v>3140</v>
          </cell>
          <cell r="P1690">
            <v>3203</v>
          </cell>
          <cell r="Q1690">
            <v>3300</v>
          </cell>
        </row>
        <row r="1691">
          <cell r="E1691" t="str">
            <v>38EMONTHLYINON-REPRESENTED STATE EMPLOYEES</v>
          </cell>
          <cell r="F1691" t="str">
            <v>38E</v>
          </cell>
          <cell r="G1691" t="str">
            <v>Monthly</v>
          </cell>
          <cell r="H1691" t="str">
            <v>I</v>
          </cell>
          <cell r="I1691">
            <v>0</v>
          </cell>
          <cell r="J1691" t="str">
            <v>Non-Represented State Employees</v>
          </cell>
          <cell r="K1691">
            <v>3407</v>
          </cell>
          <cell r="L1691">
            <v>3407</v>
          </cell>
          <cell r="M1691">
            <v>3407</v>
          </cell>
          <cell r="N1691">
            <v>3407</v>
          </cell>
          <cell r="O1691">
            <v>3212</v>
          </cell>
          <cell r="P1691">
            <v>3276</v>
          </cell>
          <cell r="Q1691">
            <v>3375</v>
          </cell>
        </row>
        <row r="1692">
          <cell r="E1692" t="str">
            <v>38EMONTHLYIWASHINGTON PUBLIC EMPLOYEES ASSOCIATION</v>
          </cell>
          <cell r="F1692" t="str">
            <v>38E</v>
          </cell>
          <cell r="G1692" t="str">
            <v>Monthly</v>
          </cell>
          <cell r="H1692" t="str">
            <v>I</v>
          </cell>
          <cell r="I1692">
            <v>0</v>
          </cell>
          <cell r="J1692" t="str">
            <v>Washington Public Employees Association</v>
          </cell>
          <cell r="K1692">
            <v>3407</v>
          </cell>
          <cell r="L1692">
            <v>3407</v>
          </cell>
          <cell r="M1692">
            <v>3407</v>
          </cell>
          <cell r="N1692">
            <v>3407</v>
          </cell>
          <cell r="O1692">
            <v>3212</v>
          </cell>
          <cell r="P1692">
            <v>3276</v>
          </cell>
          <cell r="Q1692">
            <v>3375</v>
          </cell>
        </row>
        <row r="1693">
          <cell r="E1693" t="str">
            <v>38EMONTHLYJNON-REPRESENTED STATE EMPLOYEES</v>
          </cell>
          <cell r="F1693" t="str">
            <v>38E</v>
          </cell>
          <cell r="G1693" t="str">
            <v>Monthly</v>
          </cell>
          <cell r="H1693" t="str">
            <v>J</v>
          </cell>
          <cell r="I1693">
            <v>0</v>
          </cell>
          <cell r="J1693" t="str">
            <v>Non-Represented State Employees</v>
          </cell>
          <cell r="K1693">
            <v>3487</v>
          </cell>
          <cell r="L1693">
            <v>3487</v>
          </cell>
          <cell r="M1693">
            <v>3487</v>
          </cell>
          <cell r="N1693">
            <v>3487</v>
          </cell>
          <cell r="O1693">
            <v>3287</v>
          </cell>
          <cell r="P1693">
            <v>3353</v>
          </cell>
          <cell r="Q1693">
            <v>3454</v>
          </cell>
        </row>
        <row r="1694">
          <cell r="E1694" t="str">
            <v>38EMONTHLYJWASHINGTON PUBLIC EMPLOYEES ASSOCIATION</v>
          </cell>
          <cell r="F1694" t="str">
            <v>38E</v>
          </cell>
          <cell r="G1694" t="str">
            <v>Monthly</v>
          </cell>
          <cell r="H1694" t="str">
            <v>J</v>
          </cell>
          <cell r="I1694">
            <v>0</v>
          </cell>
          <cell r="J1694" t="str">
            <v>Washington Public Employees Association</v>
          </cell>
          <cell r="K1694">
            <v>3487</v>
          </cell>
          <cell r="L1694">
            <v>3487</v>
          </cell>
          <cell r="M1694">
            <v>3487</v>
          </cell>
          <cell r="N1694">
            <v>3487</v>
          </cell>
          <cell r="O1694">
            <v>3287</v>
          </cell>
          <cell r="P1694">
            <v>3353</v>
          </cell>
          <cell r="Q1694">
            <v>3454</v>
          </cell>
        </row>
        <row r="1695">
          <cell r="E1695" t="str">
            <v>38EMONTHLYKNON-REPRESENTED STATE EMPLOYEES</v>
          </cell>
          <cell r="F1695" t="str">
            <v>38E</v>
          </cell>
          <cell r="G1695" t="str">
            <v>Monthly</v>
          </cell>
          <cell r="H1695" t="str">
            <v>K</v>
          </cell>
          <cell r="I1695">
            <v>0</v>
          </cell>
          <cell r="J1695" t="str">
            <v>Non-Represented State Employees</v>
          </cell>
          <cell r="K1695">
            <v>3573</v>
          </cell>
          <cell r="L1695">
            <v>3573</v>
          </cell>
          <cell r="M1695">
            <v>3573</v>
          </cell>
          <cell r="N1695">
            <v>3573</v>
          </cell>
          <cell r="O1695">
            <v>3369</v>
          </cell>
          <cell r="P1695">
            <v>3436</v>
          </cell>
          <cell r="Q1695">
            <v>3540</v>
          </cell>
        </row>
        <row r="1696">
          <cell r="E1696" t="str">
            <v>38EMONTHLYKWASHINGTON PUBLIC EMPLOYEES ASSOCIATION</v>
          </cell>
          <cell r="F1696" t="str">
            <v>38E</v>
          </cell>
          <cell r="G1696" t="str">
            <v>Monthly</v>
          </cell>
          <cell r="H1696" t="str">
            <v>K</v>
          </cell>
          <cell r="I1696">
            <v>0</v>
          </cell>
          <cell r="J1696" t="str">
            <v>Washington Public Employees Association</v>
          </cell>
          <cell r="K1696">
            <v>3573</v>
          </cell>
          <cell r="L1696">
            <v>3573</v>
          </cell>
          <cell r="M1696">
            <v>3573</v>
          </cell>
          <cell r="N1696">
            <v>3573</v>
          </cell>
          <cell r="O1696">
            <v>3369</v>
          </cell>
          <cell r="P1696">
            <v>3436</v>
          </cell>
          <cell r="Q1696">
            <v>3540</v>
          </cell>
        </row>
        <row r="1697">
          <cell r="E1697" t="str">
            <v>38EMONTHLYLNON-REPRESENTED STATE EMPLOYEES</v>
          </cell>
          <cell r="F1697" t="str">
            <v>38E</v>
          </cell>
          <cell r="G1697" t="str">
            <v>Monthly</v>
          </cell>
          <cell r="H1697" t="str">
            <v>L</v>
          </cell>
          <cell r="I1697">
            <v>0</v>
          </cell>
          <cell r="J1697" t="str">
            <v>Non-Represented State Employees</v>
          </cell>
          <cell r="K1697">
            <v>3663</v>
          </cell>
          <cell r="L1697">
            <v>3663</v>
          </cell>
          <cell r="M1697">
            <v>3663</v>
          </cell>
          <cell r="N1697">
            <v>3663</v>
          </cell>
          <cell r="O1697">
            <v>3453</v>
          </cell>
          <cell r="P1697">
            <v>3522</v>
          </cell>
          <cell r="Q1697">
            <v>3628</v>
          </cell>
        </row>
        <row r="1698">
          <cell r="E1698" t="str">
            <v>38EMONTHLYLWASHINGTON PUBLIC EMPLOYEES ASSOCIATION</v>
          </cell>
          <cell r="F1698" t="str">
            <v>38E</v>
          </cell>
          <cell r="G1698" t="str">
            <v>Monthly</v>
          </cell>
          <cell r="H1698" t="str">
            <v>L</v>
          </cell>
          <cell r="I1698">
            <v>0</v>
          </cell>
          <cell r="J1698" t="str">
            <v>Washington Public Employees Association</v>
          </cell>
          <cell r="K1698">
            <v>3663</v>
          </cell>
          <cell r="L1698">
            <v>3663</v>
          </cell>
          <cell r="M1698">
            <v>3663</v>
          </cell>
          <cell r="N1698">
            <v>3663</v>
          </cell>
          <cell r="O1698">
            <v>3453</v>
          </cell>
          <cell r="P1698">
            <v>3522</v>
          </cell>
          <cell r="Q1698">
            <v>3628</v>
          </cell>
        </row>
        <row r="1699">
          <cell r="E1699" t="str">
            <v>38EMONTHLYMNON-REPRESENTED STATE EMPLOYEES</v>
          </cell>
          <cell r="F1699" t="str">
            <v>38E</v>
          </cell>
          <cell r="G1699" t="str">
            <v>Monthly</v>
          </cell>
          <cell r="H1699" t="str">
            <v>M</v>
          </cell>
          <cell r="I1699">
            <v>0</v>
          </cell>
          <cell r="J1699" t="str">
            <v>Non-Represented State Employees</v>
          </cell>
          <cell r="K1699">
            <v>3756</v>
          </cell>
          <cell r="L1699">
            <v>3756</v>
          </cell>
          <cell r="M1699">
            <v>3756</v>
          </cell>
          <cell r="N1699">
            <v>3756</v>
          </cell>
          <cell r="O1699">
            <v>3541</v>
          </cell>
          <cell r="P1699">
            <v>3612</v>
          </cell>
          <cell r="Q1699">
            <v>3721</v>
          </cell>
        </row>
        <row r="1700">
          <cell r="E1700" t="str">
            <v>38EMONTHLYMWASHINGTON PUBLIC EMPLOYEES ASSOCIATION</v>
          </cell>
          <cell r="F1700" t="str">
            <v>38E</v>
          </cell>
          <cell r="G1700" t="str">
            <v>Monthly</v>
          </cell>
          <cell r="H1700" t="str">
            <v>M</v>
          </cell>
          <cell r="I1700">
            <v>0</v>
          </cell>
          <cell r="J1700" t="str">
            <v>Washington Public Employees Association</v>
          </cell>
          <cell r="K1700">
            <v>3756</v>
          </cell>
          <cell r="L1700">
            <v>3756</v>
          </cell>
          <cell r="M1700">
            <v>3756</v>
          </cell>
          <cell r="N1700">
            <v>3756</v>
          </cell>
          <cell r="O1700">
            <v>3541</v>
          </cell>
          <cell r="P1700">
            <v>3612</v>
          </cell>
          <cell r="Q1700">
            <v>3721</v>
          </cell>
        </row>
        <row r="1701">
          <cell r="E1701" t="str">
            <v>38GMONTHLYGNON-REPRESENTED STATE EMPLOYEES</v>
          </cell>
          <cell r="F1701" t="str">
            <v>38G</v>
          </cell>
          <cell r="G1701" t="str">
            <v>Monthly</v>
          </cell>
          <cell r="H1701" t="str">
            <v>G</v>
          </cell>
          <cell r="I1701">
            <v>0</v>
          </cell>
          <cell r="J1701" t="str">
            <v>Non-Represented State Employees</v>
          </cell>
          <cell r="K1701">
            <v>3248</v>
          </cell>
          <cell r="L1701">
            <v>3248</v>
          </cell>
          <cell r="M1701">
            <v>3248</v>
          </cell>
          <cell r="N1701">
            <v>3248</v>
          </cell>
          <cell r="O1701">
            <v>3062</v>
          </cell>
          <cell r="P1701">
            <v>3123</v>
          </cell>
          <cell r="Q1701">
            <v>3217</v>
          </cell>
        </row>
        <row r="1702">
          <cell r="E1702" t="str">
            <v>38GMONTHLYGTEAMSTERS LOCAL UNION NUMBER 117</v>
          </cell>
          <cell r="F1702" t="str">
            <v>38G</v>
          </cell>
          <cell r="G1702" t="str">
            <v>Monthly</v>
          </cell>
          <cell r="H1702" t="str">
            <v>G</v>
          </cell>
          <cell r="I1702">
            <v>0</v>
          </cell>
          <cell r="J1702" t="str">
            <v>Teamsters Local Union Number 117</v>
          </cell>
          <cell r="K1702">
            <v>3290</v>
          </cell>
          <cell r="L1702">
            <v>3290</v>
          </cell>
          <cell r="M1702">
            <v>3290</v>
          </cell>
          <cell r="N1702">
            <v>3290</v>
          </cell>
          <cell r="O1702">
            <v>3101</v>
          </cell>
          <cell r="P1702">
            <v>3163</v>
          </cell>
          <cell r="Q1702">
            <v>3259</v>
          </cell>
        </row>
        <row r="1703">
          <cell r="E1703" t="str">
            <v>38GMONTHLYGWASHINGTON FEDERATION OF STATE EMPLOYEES</v>
          </cell>
          <cell r="F1703" t="str">
            <v>38G</v>
          </cell>
          <cell r="G1703" t="str">
            <v>Monthly</v>
          </cell>
          <cell r="H1703" t="str">
            <v>G</v>
          </cell>
          <cell r="I1703">
            <v>0</v>
          </cell>
          <cell r="J1703" t="str">
            <v>Washington Federation of State Employees</v>
          </cell>
          <cell r="K1703">
            <v>3248</v>
          </cell>
          <cell r="L1703">
            <v>3248</v>
          </cell>
          <cell r="M1703">
            <v>3248</v>
          </cell>
          <cell r="N1703">
            <v>3248</v>
          </cell>
          <cell r="O1703">
            <v>3062</v>
          </cell>
          <cell r="P1703">
            <v>3123</v>
          </cell>
          <cell r="Q1703">
            <v>3217</v>
          </cell>
        </row>
        <row r="1704">
          <cell r="E1704" t="str">
            <v>38GMONTHLYHNON-REPRESENTED STATE EMPLOYEES</v>
          </cell>
          <cell r="F1704" t="str">
            <v>38G</v>
          </cell>
          <cell r="G1704" t="str">
            <v>Monthly</v>
          </cell>
          <cell r="H1704" t="str">
            <v>H</v>
          </cell>
          <cell r="I1704">
            <v>0</v>
          </cell>
          <cell r="J1704" t="str">
            <v>Non-Represented State Employees</v>
          </cell>
          <cell r="K1704">
            <v>3331</v>
          </cell>
          <cell r="L1704">
            <v>3331</v>
          </cell>
          <cell r="M1704">
            <v>3331</v>
          </cell>
          <cell r="N1704">
            <v>3331</v>
          </cell>
          <cell r="O1704">
            <v>3140</v>
          </cell>
          <cell r="P1704">
            <v>3203</v>
          </cell>
          <cell r="Q1704">
            <v>3300</v>
          </cell>
        </row>
        <row r="1705">
          <cell r="E1705" t="str">
            <v>38GMONTHLYHTEAMSTERS LOCAL UNION NUMBER 117</v>
          </cell>
          <cell r="F1705" t="str">
            <v>38G</v>
          </cell>
          <cell r="G1705" t="str">
            <v>Monthly</v>
          </cell>
          <cell r="H1705" t="str">
            <v>H</v>
          </cell>
          <cell r="I1705">
            <v>0</v>
          </cell>
          <cell r="J1705" t="str">
            <v>Teamsters Local Union Number 117</v>
          </cell>
          <cell r="K1705">
            <v>3372</v>
          </cell>
          <cell r="L1705">
            <v>3372</v>
          </cell>
          <cell r="M1705">
            <v>3372</v>
          </cell>
          <cell r="N1705">
            <v>3372</v>
          </cell>
          <cell r="O1705">
            <v>3178</v>
          </cell>
          <cell r="P1705">
            <v>3242</v>
          </cell>
          <cell r="Q1705">
            <v>3340</v>
          </cell>
        </row>
        <row r="1706">
          <cell r="E1706" t="str">
            <v>38GMONTHLYHWASHINGTON FEDERATION OF STATE EMPLOYEES</v>
          </cell>
          <cell r="F1706" t="str">
            <v>38G</v>
          </cell>
          <cell r="G1706" t="str">
            <v>Monthly</v>
          </cell>
          <cell r="H1706" t="str">
            <v>H</v>
          </cell>
          <cell r="I1706">
            <v>0</v>
          </cell>
          <cell r="J1706" t="str">
            <v>Washington Federation of State Employees</v>
          </cell>
          <cell r="K1706">
            <v>3331</v>
          </cell>
          <cell r="L1706">
            <v>3331</v>
          </cell>
          <cell r="M1706">
            <v>3331</v>
          </cell>
          <cell r="N1706">
            <v>3331</v>
          </cell>
          <cell r="O1706">
            <v>3140</v>
          </cell>
          <cell r="P1706">
            <v>3203</v>
          </cell>
          <cell r="Q1706">
            <v>3300</v>
          </cell>
        </row>
        <row r="1707">
          <cell r="E1707" t="str">
            <v>38GMONTHLYINON-REPRESENTED STATE EMPLOYEES</v>
          </cell>
          <cell r="F1707" t="str">
            <v>38G</v>
          </cell>
          <cell r="G1707" t="str">
            <v>Monthly</v>
          </cell>
          <cell r="H1707" t="str">
            <v>I</v>
          </cell>
          <cell r="I1707">
            <v>0</v>
          </cell>
          <cell r="J1707" t="str">
            <v>Non-Represented State Employees</v>
          </cell>
          <cell r="K1707">
            <v>3407</v>
          </cell>
          <cell r="L1707">
            <v>3407</v>
          </cell>
          <cell r="M1707">
            <v>3407</v>
          </cell>
          <cell r="N1707">
            <v>3407</v>
          </cell>
          <cell r="O1707">
            <v>3212</v>
          </cell>
          <cell r="P1707">
            <v>3276</v>
          </cell>
          <cell r="Q1707">
            <v>3375</v>
          </cell>
        </row>
        <row r="1708">
          <cell r="E1708" t="str">
            <v>38GMONTHLYITEAMSTERS LOCAL UNION NUMBER 117</v>
          </cell>
          <cell r="F1708" t="str">
            <v>38G</v>
          </cell>
          <cell r="G1708" t="str">
            <v>Monthly</v>
          </cell>
          <cell r="H1708" t="str">
            <v>I</v>
          </cell>
          <cell r="I1708">
            <v>0</v>
          </cell>
          <cell r="J1708" t="str">
            <v>Teamsters Local Union Number 117</v>
          </cell>
          <cell r="K1708">
            <v>3451</v>
          </cell>
          <cell r="L1708">
            <v>3451</v>
          </cell>
          <cell r="M1708">
            <v>3451</v>
          </cell>
          <cell r="N1708">
            <v>3451</v>
          </cell>
          <cell r="O1708">
            <v>3253</v>
          </cell>
          <cell r="P1708">
            <v>3318</v>
          </cell>
          <cell r="Q1708">
            <v>3418</v>
          </cell>
        </row>
        <row r="1709">
          <cell r="E1709" t="str">
            <v>38GMONTHLYIWASHINGTON FEDERATION OF STATE EMPLOYEES</v>
          </cell>
          <cell r="F1709" t="str">
            <v>38G</v>
          </cell>
          <cell r="G1709" t="str">
            <v>Monthly</v>
          </cell>
          <cell r="H1709" t="str">
            <v>I</v>
          </cell>
          <cell r="I1709">
            <v>0</v>
          </cell>
          <cell r="J1709" t="str">
            <v>Washington Federation of State Employees</v>
          </cell>
          <cell r="K1709">
            <v>3407</v>
          </cell>
          <cell r="L1709">
            <v>3407</v>
          </cell>
          <cell r="M1709">
            <v>3407</v>
          </cell>
          <cell r="N1709">
            <v>3407</v>
          </cell>
          <cell r="O1709">
            <v>3212</v>
          </cell>
          <cell r="P1709">
            <v>3276</v>
          </cell>
          <cell r="Q1709">
            <v>3375</v>
          </cell>
        </row>
        <row r="1710">
          <cell r="E1710" t="str">
            <v>38GMONTHLYJNON-REPRESENTED STATE EMPLOYEES</v>
          </cell>
          <cell r="F1710" t="str">
            <v>38G</v>
          </cell>
          <cell r="G1710" t="str">
            <v>Monthly</v>
          </cell>
          <cell r="H1710" t="str">
            <v>J</v>
          </cell>
          <cell r="I1710">
            <v>0</v>
          </cell>
          <cell r="J1710" t="str">
            <v>Non-Represented State Employees</v>
          </cell>
          <cell r="K1710">
            <v>3487</v>
          </cell>
          <cell r="L1710">
            <v>3487</v>
          </cell>
          <cell r="M1710">
            <v>3487</v>
          </cell>
          <cell r="N1710">
            <v>3487</v>
          </cell>
          <cell r="O1710">
            <v>3287</v>
          </cell>
          <cell r="P1710">
            <v>3353</v>
          </cell>
          <cell r="Q1710">
            <v>3454</v>
          </cell>
        </row>
        <row r="1711">
          <cell r="E1711" t="str">
            <v>38GMONTHLYJTEAMSTERS LOCAL UNION NUMBER 117</v>
          </cell>
          <cell r="F1711" t="str">
            <v>38G</v>
          </cell>
          <cell r="G1711" t="str">
            <v>Monthly</v>
          </cell>
          <cell r="H1711" t="str">
            <v>J</v>
          </cell>
          <cell r="I1711">
            <v>0</v>
          </cell>
          <cell r="J1711" t="str">
            <v>Teamsters Local Union Number 117</v>
          </cell>
          <cell r="K1711">
            <v>3533</v>
          </cell>
          <cell r="L1711">
            <v>3533</v>
          </cell>
          <cell r="M1711">
            <v>3533</v>
          </cell>
          <cell r="N1711">
            <v>3533</v>
          </cell>
          <cell r="O1711">
            <v>3330</v>
          </cell>
          <cell r="P1711">
            <v>3397</v>
          </cell>
          <cell r="Q1711">
            <v>3500</v>
          </cell>
        </row>
        <row r="1712">
          <cell r="E1712" t="str">
            <v>38GMONTHLYJWASHINGTON FEDERATION OF STATE EMPLOYEES</v>
          </cell>
          <cell r="F1712" t="str">
            <v>38G</v>
          </cell>
          <cell r="G1712" t="str">
            <v>Monthly</v>
          </cell>
          <cell r="H1712" t="str">
            <v>J</v>
          </cell>
          <cell r="I1712">
            <v>0</v>
          </cell>
          <cell r="J1712" t="str">
            <v>Washington Federation of State Employees</v>
          </cell>
          <cell r="K1712">
            <v>3487</v>
          </cell>
          <cell r="L1712">
            <v>3487</v>
          </cell>
          <cell r="M1712">
            <v>3487</v>
          </cell>
          <cell r="N1712">
            <v>3487</v>
          </cell>
          <cell r="O1712">
            <v>3287</v>
          </cell>
          <cell r="P1712">
            <v>3353</v>
          </cell>
          <cell r="Q1712">
            <v>3454</v>
          </cell>
        </row>
        <row r="1713">
          <cell r="E1713" t="str">
            <v>38GMONTHLYKNON-REPRESENTED STATE EMPLOYEES</v>
          </cell>
          <cell r="F1713" t="str">
            <v>38G</v>
          </cell>
          <cell r="G1713" t="str">
            <v>Monthly</v>
          </cell>
          <cell r="H1713" t="str">
            <v>K</v>
          </cell>
          <cell r="I1713">
            <v>0</v>
          </cell>
          <cell r="J1713" t="str">
            <v>Non-Represented State Employees</v>
          </cell>
          <cell r="K1713">
            <v>3573</v>
          </cell>
          <cell r="L1713">
            <v>3573</v>
          </cell>
          <cell r="M1713">
            <v>3573</v>
          </cell>
          <cell r="N1713">
            <v>3573</v>
          </cell>
          <cell r="O1713">
            <v>3369</v>
          </cell>
          <cell r="P1713">
            <v>3436</v>
          </cell>
          <cell r="Q1713">
            <v>3540</v>
          </cell>
        </row>
        <row r="1714">
          <cell r="E1714" t="str">
            <v>38GMONTHLYKTEAMSTERS LOCAL UNION NUMBER 117</v>
          </cell>
          <cell r="F1714" t="str">
            <v>38G</v>
          </cell>
          <cell r="G1714" t="str">
            <v>Monthly</v>
          </cell>
          <cell r="H1714" t="str">
            <v>K</v>
          </cell>
          <cell r="I1714">
            <v>0</v>
          </cell>
          <cell r="J1714" t="str">
            <v>Teamsters Local Union Number 117</v>
          </cell>
          <cell r="K1714">
            <v>3619</v>
          </cell>
          <cell r="L1714">
            <v>3619</v>
          </cell>
          <cell r="M1714">
            <v>3619</v>
          </cell>
          <cell r="N1714">
            <v>3619</v>
          </cell>
          <cell r="O1714">
            <v>3412</v>
          </cell>
          <cell r="P1714">
            <v>3480</v>
          </cell>
          <cell r="Q1714">
            <v>3585</v>
          </cell>
        </row>
        <row r="1715">
          <cell r="E1715" t="str">
            <v>38GMONTHLYKWASHINGTON FEDERATION OF STATE EMPLOYEES</v>
          </cell>
          <cell r="F1715" t="str">
            <v>38G</v>
          </cell>
          <cell r="G1715" t="str">
            <v>Monthly</v>
          </cell>
          <cell r="H1715" t="str">
            <v>K</v>
          </cell>
          <cell r="I1715">
            <v>0</v>
          </cell>
          <cell r="J1715" t="str">
            <v>Washington Federation of State Employees</v>
          </cell>
          <cell r="K1715">
            <v>3573</v>
          </cell>
          <cell r="L1715">
            <v>3573</v>
          </cell>
          <cell r="M1715">
            <v>3573</v>
          </cell>
          <cell r="N1715">
            <v>3573</v>
          </cell>
          <cell r="O1715">
            <v>3369</v>
          </cell>
          <cell r="P1715">
            <v>3436</v>
          </cell>
          <cell r="Q1715">
            <v>3540</v>
          </cell>
        </row>
        <row r="1716">
          <cell r="E1716" t="str">
            <v>38GMONTHLYLNON-REPRESENTED STATE EMPLOYEES</v>
          </cell>
          <cell r="F1716" t="str">
            <v>38G</v>
          </cell>
          <cell r="G1716" t="str">
            <v>Monthly</v>
          </cell>
          <cell r="H1716" t="str">
            <v>L</v>
          </cell>
          <cell r="I1716">
            <v>0</v>
          </cell>
          <cell r="J1716" t="str">
            <v>Non-Represented State Employees</v>
          </cell>
          <cell r="K1716">
            <v>3663</v>
          </cell>
          <cell r="L1716">
            <v>3663</v>
          </cell>
          <cell r="M1716">
            <v>3663</v>
          </cell>
          <cell r="N1716">
            <v>3663</v>
          </cell>
          <cell r="O1716">
            <v>3453</v>
          </cell>
          <cell r="P1716">
            <v>3522</v>
          </cell>
          <cell r="Q1716">
            <v>3628</v>
          </cell>
        </row>
        <row r="1717">
          <cell r="E1717" t="str">
            <v>38GMONTHLYLTEAMSTERS LOCAL UNION NUMBER 117</v>
          </cell>
          <cell r="F1717" t="str">
            <v>38G</v>
          </cell>
          <cell r="G1717" t="str">
            <v>Monthly</v>
          </cell>
          <cell r="H1717" t="str">
            <v>L</v>
          </cell>
          <cell r="I1717">
            <v>0</v>
          </cell>
          <cell r="J1717" t="str">
            <v>Teamsters Local Union Number 117</v>
          </cell>
          <cell r="K1717">
            <v>3709</v>
          </cell>
          <cell r="L1717">
            <v>3709</v>
          </cell>
          <cell r="M1717">
            <v>3709</v>
          </cell>
          <cell r="N1717">
            <v>3709</v>
          </cell>
          <cell r="O1717">
            <v>3496</v>
          </cell>
          <cell r="P1717">
            <v>3566</v>
          </cell>
          <cell r="Q1717">
            <v>3674</v>
          </cell>
        </row>
        <row r="1718">
          <cell r="E1718" t="str">
            <v>38GMONTHLYLWASHINGTON FEDERATION OF STATE EMPLOYEES</v>
          </cell>
          <cell r="F1718" t="str">
            <v>38G</v>
          </cell>
          <cell r="G1718" t="str">
            <v>Monthly</v>
          </cell>
          <cell r="H1718" t="str">
            <v>L</v>
          </cell>
          <cell r="I1718">
            <v>0</v>
          </cell>
          <cell r="J1718" t="str">
            <v>Washington Federation of State Employees</v>
          </cell>
          <cell r="K1718">
            <v>3663</v>
          </cell>
          <cell r="L1718">
            <v>3663</v>
          </cell>
          <cell r="M1718">
            <v>3663</v>
          </cell>
          <cell r="N1718">
            <v>3663</v>
          </cell>
          <cell r="O1718">
            <v>3453</v>
          </cell>
          <cell r="P1718">
            <v>3522</v>
          </cell>
          <cell r="Q1718">
            <v>3628</v>
          </cell>
        </row>
        <row r="1719">
          <cell r="E1719" t="str">
            <v>38GMONTHLYMNON-REPRESENTED STATE EMPLOYEES</v>
          </cell>
          <cell r="F1719" t="str">
            <v>38G</v>
          </cell>
          <cell r="G1719" t="str">
            <v>Monthly</v>
          </cell>
          <cell r="H1719" t="str">
            <v>M</v>
          </cell>
          <cell r="I1719">
            <v>0</v>
          </cell>
          <cell r="J1719" t="str">
            <v>Non-Represented State Employees</v>
          </cell>
          <cell r="K1719">
            <v>3756</v>
          </cell>
          <cell r="L1719">
            <v>3756</v>
          </cell>
          <cell r="M1719">
            <v>3756</v>
          </cell>
          <cell r="N1719">
            <v>3756</v>
          </cell>
          <cell r="O1719">
            <v>3541</v>
          </cell>
          <cell r="P1719">
            <v>3612</v>
          </cell>
          <cell r="Q1719">
            <v>3721</v>
          </cell>
        </row>
        <row r="1720">
          <cell r="E1720" t="str">
            <v>38GMONTHLYMTEAMSTERS LOCAL UNION NUMBER 117</v>
          </cell>
          <cell r="F1720" t="str">
            <v>38G</v>
          </cell>
          <cell r="G1720" t="str">
            <v>Monthly</v>
          </cell>
          <cell r="H1720" t="str">
            <v>M</v>
          </cell>
          <cell r="I1720">
            <v>0</v>
          </cell>
          <cell r="J1720" t="str">
            <v>Teamsters Local Union Number 117</v>
          </cell>
          <cell r="K1720">
            <v>3804</v>
          </cell>
          <cell r="L1720">
            <v>3804</v>
          </cell>
          <cell r="M1720">
            <v>3804</v>
          </cell>
          <cell r="N1720">
            <v>3804</v>
          </cell>
          <cell r="O1720">
            <v>3586</v>
          </cell>
          <cell r="P1720">
            <v>3658</v>
          </cell>
          <cell r="Q1720">
            <v>3768</v>
          </cell>
        </row>
        <row r="1721">
          <cell r="E1721" t="str">
            <v>38GMONTHLYMWASHINGTON FEDERATION OF STATE EMPLOYEES</v>
          </cell>
          <cell r="F1721" t="str">
            <v>38G</v>
          </cell>
          <cell r="G1721" t="str">
            <v>Monthly</v>
          </cell>
          <cell r="H1721" t="str">
            <v>M</v>
          </cell>
          <cell r="I1721">
            <v>0</v>
          </cell>
          <cell r="J1721" t="str">
            <v>Washington Federation of State Employees</v>
          </cell>
          <cell r="K1721">
            <v>3756</v>
          </cell>
          <cell r="L1721">
            <v>3756</v>
          </cell>
          <cell r="M1721">
            <v>3756</v>
          </cell>
          <cell r="N1721">
            <v>3756</v>
          </cell>
          <cell r="O1721">
            <v>3541</v>
          </cell>
          <cell r="P1721">
            <v>3612</v>
          </cell>
          <cell r="Q1721">
            <v>3721</v>
          </cell>
        </row>
        <row r="1722">
          <cell r="E1722" t="str">
            <v>38MONTHLYACOALITION</v>
          </cell>
          <cell r="F1722" t="str">
            <v>38</v>
          </cell>
          <cell r="G1722" t="str">
            <v>Monthly</v>
          </cell>
          <cell r="H1722" t="str">
            <v>A</v>
          </cell>
          <cell r="I1722">
            <v>0</v>
          </cell>
          <cell r="J1722" t="str">
            <v>Coalition</v>
          </cell>
          <cell r="K1722">
            <v>2827</v>
          </cell>
          <cell r="L1722">
            <v>2827</v>
          </cell>
          <cell r="M1722">
            <v>2827</v>
          </cell>
          <cell r="N1722">
            <v>2827</v>
          </cell>
          <cell r="O1722">
            <v>2665</v>
          </cell>
          <cell r="P1722">
            <v>2718</v>
          </cell>
          <cell r="Q1722">
            <v>2800</v>
          </cell>
        </row>
        <row r="1723">
          <cell r="E1723" t="str">
            <v>38MONTHLYANON-REPRESENTED STATE EMPLOYEES</v>
          </cell>
          <cell r="F1723" t="str">
            <v>38</v>
          </cell>
          <cell r="G1723" t="str">
            <v>Monthly</v>
          </cell>
          <cell r="H1723" t="str">
            <v>A</v>
          </cell>
          <cell r="I1723">
            <v>0</v>
          </cell>
          <cell r="J1723" t="str">
            <v>Non-Represented State Employees</v>
          </cell>
          <cell r="K1723">
            <v>2827</v>
          </cell>
          <cell r="L1723">
            <v>2827</v>
          </cell>
          <cell r="M1723">
            <v>2827</v>
          </cell>
          <cell r="N1723">
            <v>2827</v>
          </cell>
          <cell r="O1723">
            <v>2665</v>
          </cell>
          <cell r="P1723">
            <v>2718</v>
          </cell>
          <cell r="Q1723">
            <v>2800</v>
          </cell>
        </row>
        <row r="1724">
          <cell r="E1724" t="str">
            <v>38MONTHLYATEAMSTERS LOCAL UNION NUMBER 117</v>
          </cell>
          <cell r="F1724" t="str">
            <v>38</v>
          </cell>
          <cell r="G1724" t="str">
            <v>Monthly</v>
          </cell>
          <cell r="H1724" t="str">
            <v>A</v>
          </cell>
          <cell r="I1724">
            <v>0</v>
          </cell>
          <cell r="J1724" t="str">
            <v>Teamsters Local Union Number 117</v>
          </cell>
          <cell r="K1724">
            <v>2863</v>
          </cell>
          <cell r="L1724">
            <v>2863</v>
          </cell>
          <cell r="M1724">
            <v>2863</v>
          </cell>
          <cell r="N1724">
            <v>2863</v>
          </cell>
          <cell r="O1724">
            <v>2699</v>
          </cell>
          <cell r="P1724">
            <v>2753</v>
          </cell>
          <cell r="Q1724">
            <v>2836</v>
          </cell>
        </row>
        <row r="1725">
          <cell r="E1725" t="str">
            <v>38MONTHLYAWASHINGTON FEDERATION OF STATE EMPLOYEES</v>
          </cell>
          <cell r="F1725" t="str">
            <v>38</v>
          </cell>
          <cell r="G1725" t="str">
            <v>Monthly</v>
          </cell>
          <cell r="H1725" t="str">
            <v>A</v>
          </cell>
          <cell r="I1725">
            <v>0</v>
          </cell>
          <cell r="J1725" t="str">
            <v>Washington Federation of State Employees</v>
          </cell>
          <cell r="K1725">
            <v>2827</v>
          </cell>
          <cell r="L1725">
            <v>2827</v>
          </cell>
          <cell r="M1725">
            <v>2827</v>
          </cell>
          <cell r="N1725">
            <v>2827</v>
          </cell>
          <cell r="O1725">
            <v>2665</v>
          </cell>
          <cell r="P1725">
            <v>2718</v>
          </cell>
          <cell r="Q1725">
            <v>2800</v>
          </cell>
        </row>
        <row r="1726">
          <cell r="E1726" t="str">
            <v>38MONTHLYAWASHINGTON PUBLIC EMPLOYEES ASSOCIATION</v>
          </cell>
          <cell r="F1726" t="str">
            <v>38</v>
          </cell>
          <cell r="G1726" t="str">
            <v>Monthly</v>
          </cell>
          <cell r="H1726" t="str">
            <v>A</v>
          </cell>
          <cell r="I1726">
            <v>0</v>
          </cell>
          <cell r="J1726" t="str">
            <v>Washington Public Employees Association</v>
          </cell>
          <cell r="K1726">
            <v>2827</v>
          </cell>
          <cell r="L1726">
            <v>2827</v>
          </cell>
          <cell r="M1726">
            <v>2827</v>
          </cell>
          <cell r="N1726">
            <v>2827</v>
          </cell>
          <cell r="O1726">
            <v>2665</v>
          </cell>
          <cell r="P1726">
            <v>2718</v>
          </cell>
          <cell r="Q1726">
            <v>2800</v>
          </cell>
        </row>
        <row r="1727">
          <cell r="E1727" t="str">
            <v>38MONTHLYBCOALITION</v>
          </cell>
          <cell r="F1727" t="str">
            <v>38</v>
          </cell>
          <cell r="G1727" t="str">
            <v>Monthly</v>
          </cell>
          <cell r="H1727" t="str">
            <v>B</v>
          </cell>
          <cell r="I1727">
            <v>0</v>
          </cell>
          <cell r="J1727" t="str">
            <v>Coalition</v>
          </cell>
          <cell r="K1727">
            <v>2889</v>
          </cell>
          <cell r="L1727">
            <v>2889</v>
          </cell>
          <cell r="M1727">
            <v>2889</v>
          </cell>
          <cell r="N1727">
            <v>2889</v>
          </cell>
          <cell r="O1727">
            <v>2724</v>
          </cell>
          <cell r="P1727">
            <v>2778</v>
          </cell>
          <cell r="Q1727">
            <v>2862</v>
          </cell>
        </row>
        <row r="1728">
          <cell r="E1728" t="str">
            <v>38MONTHLYBNON-REPRESENTED STATE EMPLOYEES</v>
          </cell>
          <cell r="F1728" t="str">
            <v>38</v>
          </cell>
          <cell r="G1728" t="str">
            <v>Monthly</v>
          </cell>
          <cell r="H1728" t="str">
            <v>B</v>
          </cell>
          <cell r="I1728">
            <v>0</v>
          </cell>
          <cell r="J1728" t="str">
            <v>Non-Represented State Employees</v>
          </cell>
          <cell r="K1728">
            <v>2889</v>
          </cell>
          <cell r="L1728">
            <v>2889</v>
          </cell>
          <cell r="M1728">
            <v>2889</v>
          </cell>
          <cell r="N1728">
            <v>2889</v>
          </cell>
          <cell r="O1728">
            <v>2724</v>
          </cell>
          <cell r="P1728">
            <v>2778</v>
          </cell>
          <cell r="Q1728">
            <v>2862</v>
          </cell>
        </row>
        <row r="1729">
          <cell r="E1729" t="str">
            <v>38MONTHLYBTEAMSTERS LOCAL UNION NUMBER 117</v>
          </cell>
          <cell r="F1729" t="str">
            <v>38</v>
          </cell>
          <cell r="G1729" t="str">
            <v>Monthly</v>
          </cell>
          <cell r="H1729" t="str">
            <v>B</v>
          </cell>
          <cell r="I1729">
            <v>0</v>
          </cell>
          <cell r="J1729" t="str">
            <v>Teamsters Local Union Number 117</v>
          </cell>
          <cell r="K1729">
            <v>2927</v>
          </cell>
          <cell r="L1729">
            <v>2927</v>
          </cell>
          <cell r="M1729">
            <v>2927</v>
          </cell>
          <cell r="N1729">
            <v>2927</v>
          </cell>
          <cell r="O1729">
            <v>2759</v>
          </cell>
          <cell r="P1729">
            <v>2814</v>
          </cell>
          <cell r="Q1729">
            <v>2899</v>
          </cell>
        </row>
        <row r="1730">
          <cell r="E1730" t="str">
            <v>38MONTHLYBWASHINGTON FEDERATION OF STATE EMPLOYEES</v>
          </cell>
          <cell r="F1730" t="str">
            <v>38</v>
          </cell>
          <cell r="G1730" t="str">
            <v>Monthly</v>
          </cell>
          <cell r="H1730" t="str">
            <v>B</v>
          </cell>
          <cell r="I1730">
            <v>0</v>
          </cell>
          <cell r="J1730" t="str">
            <v>Washington Federation of State Employees</v>
          </cell>
          <cell r="K1730">
            <v>2889</v>
          </cell>
          <cell r="L1730">
            <v>2889</v>
          </cell>
          <cell r="M1730">
            <v>2889</v>
          </cell>
          <cell r="N1730">
            <v>2889</v>
          </cell>
          <cell r="O1730">
            <v>2724</v>
          </cell>
          <cell r="P1730">
            <v>2778</v>
          </cell>
          <cell r="Q1730">
            <v>2862</v>
          </cell>
        </row>
        <row r="1731">
          <cell r="E1731" t="str">
            <v>38MONTHLYBWASHINGTON PUBLIC EMPLOYEES ASSOCIATION</v>
          </cell>
          <cell r="F1731" t="str">
            <v>38</v>
          </cell>
          <cell r="G1731" t="str">
            <v>Monthly</v>
          </cell>
          <cell r="H1731" t="str">
            <v>B</v>
          </cell>
          <cell r="I1731">
            <v>0</v>
          </cell>
          <cell r="J1731" t="str">
            <v>Washington Public Employees Association</v>
          </cell>
          <cell r="K1731">
            <v>2889</v>
          </cell>
          <cell r="L1731">
            <v>2889</v>
          </cell>
          <cell r="M1731">
            <v>2889</v>
          </cell>
          <cell r="N1731">
            <v>2889</v>
          </cell>
          <cell r="O1731">
            <v>2724</v>
          </cell>
          <cell r="P1731">
            <v>2778</v>
          </cell>
          <cell r="Q1731">
            <v>2862</v>
          </cell>
        </row>
        <row r="1732">
          <cell r="E1732" t="str">
            <v>38MONTHLYCCOALITION</v>
          </cell>
          <cell r="F1732" t="str">
            <v>38</v>
          </cell>
          <cell r="G1732" t="str">
            <v>Monthly</v>
          </cell>
          <cell r="H1732" t="str">
            <v>C</v>
          </cell>
          <cell r="I1732">
            <v>0</v>
          </cell>
          <cell r="J1732" t="str">
            <v>Coalition</v>
          </cell>
          <cell r="K1732">
            <v>2962</v>
          </cell>
          <cell r="L1732">
            <v>2962</v>
          </cell>
          <cell r="M1732">
            <v>2962</v>
          </cell>
          <cell r="N1732">
            <v>2962</v>
          </cell>
          <cell r="O1732">
            <v>2792</v>
          </cell>
          <cell r="P1732">
            <v>2848</v>
          </cell>
          <cell r="Q1732">
            <v>2934</v>
          </cell>
        </row>
        <row r="1733">
          <cell r="E1733" t="str">
            <v>38MONTHLYCNON-REPRESENTED STATE EMPLOYEES</v>
          </cell>
          <cell r="F1733" t="str">
            <v>38</v>
          </cell>
          <cell r="G1733" t="str">
            <v>Monthly</v>
          </cell>
          <cell r="H1733" t="str">
            <v>C</v>
          </cell>
          <cell r="I1733">
            <v>0</v>
          </cell>
          <cell r="J1733" t="str">
            <v>Non-Represented State Employees</v>
          </cell>
          <cell r="K1733">
            <v>2962</v>
          </cell>
          <cell r="L1733">
            <v>2962</v>
          </cell>
          <cell r="M1733">
            <v>2962</v>
          </cell>
          <cell r="N1733">
            <v>2962</v>
          </cell>
          <cell r="O1733">
            <v>2792</v>
          </cell>
          <cell r="P1733">
            <v>2848</v>
          </cell>
          <cell r="Q1733">
            <v>2934</v>
          </cell>
        </row>
        <row r="1734">
          <cell r="E1734" t="str">
            <v>38MONTHLYCTEAMSTERS LOCAL UNION NUMBER 117</v>
          </cell>
          <cell r="F1734" t="str">
            <v>38</v>
          </cell>
          <cell r="G1734" t="str">
            <v>Monthly</v>
          </cell>
          <cell r="H1734" t="str">
            <v>C</v>
          </cell>
          <cell r="I1734">
            <v>0</v>
          </cell>
          <cell r="J1734" t="str">
            <v>Teamsters Local Union Number 117</v>
          </cell>
          <cell r="K1734">
            <v>3000</v>
          </cell>
          <cell r="L1734">
            <v>3000</v>
          </cell>
          <cell r="M1734">
            <v>3000</v>
          </cell>
          <cell r="N1734">
            <v>3000</v>
          </cell>
          <cell r="O1734">
            <v>2828</v>
          </cell>
          <cell r="P1734">
            <v>2885</v>
          </cell>
          <cell r="Q1734">
            <v>2972</v>
          </cell>
        </row>
        <row r="1735">
          <cell r="E1735" t="str">
            <v>38MONTHLYCWASHINGTON FEDERATION OF STATE EMPLOYEES</v>
          </cell>
          <cell r="F1735" t="str">
            <v>38</v>
          </cell>
          <cell r="G1735" t="str">
            <v>Monthly</v>
          </cell>
          <cell r="H1735" t="str">
            <v>C</v>
          </cell>
          <cell r="I1735">
            <v>0</v>
          </cell>
          <cell r="J1735" t="str">
            <v>Washington Federation of State Employees</v>
          </cell>
          <cell r="K1735">
            <v>2962</v>
          </cell>
          <cell r="L1735">
            <v>2962</v>
          </cell>
          <cell r="M1735">
            <v>2962</v>
          </cell>
          <cell r="N1735">
            <v>2962</v>
          </cell>
          <cell r="O1735">
            <v>2792</v>
          </cell>
          <cell r="P1735">
            <v>2848</v>
          </cell>
          <cell r="Q1735">
            <v>2934</v>
          </cell>
        </row>
        <row r="1736">
          <cell r="E1736" t="str">
            <v>38MONTHLYCWASHINGTON PUBLIC EMPLOYEES ASSOCIATION</v>
          </cell>
          <cell r="F1736" t="str">
            <v>38</v>
          </cell>
          <cell r="G1736" t="str">
            <v>Monthly</v>
          </cell>
          <cell r="H1736" t="str">
            <v>C</v>
          </cell>
          <cell r="I1736">
            <v>0</v>
          </cell>
          <cell r="J1736" t="str">
            <v>Washington Public Employees Association</v>
          </cell>
          <cell r="K1736">
            <v>2962</v>
          </cell>
          <cell r="L1736">
            <v>2962</v>
          </cell>
          <cell r="M1736">
            <v>2962</v>
          </cell>
          <cell r="N1736">
            <v>2962</v>
          </cell>
          <cell r="O1736">
            <v>2792</v>
          </cell>
          <cell r="P1736">
            <v>2848</v>
          </cell>
          <cell r="Q1736">
            <v>2934</v>
          </cell>
        </row>
        <row r="1737">
          <cell r="E1737" t="str">
            <v>38MONTHLYDCOALITION</v>
          </cell>
          <cell r="F1737" t="str">
            <v>38</v>
          </cell>
          <cell r="G1737" t="str">
            <v>Monthly</v>
          </cell>
          <cell r="H1737" t="str">
            <v>D</v>
          </cell>
          <cell r="I1737">
            <v>0</v>
          </cell>
          <cell r="J1737" t="str">
            <v>Coalition</v>
          </cell>
          <cell r="K1737">
            <v>3031</v>
          </cell>
          <cell r="L1737">
            <v>3031</v>
          </cell>
          <cell r="M1737">
            <v>3031</v>
          </cell>
          <cell r="N1737">
            <v>3031</v>
          </cell>
          <cell r="O1737">
            <v>2857</v>
          </cell>
          <cell r="P1737">
            <v>2914</v>
          </cell>
          <cell r="Q1737">
            <v>3002</v>
          </cell>
        </row>
        <row r="1738">
          <cell r="E1738" t="str">
            <v>38MONTHLYDNON-REPRESENTED STATE EMPLOYEES</v>
          </cell>
          <cell r="F1738" t="str">
            <v>38</v>
          </cell>
          <cell r="G1738" t="str">
            <v>Monthly</v>
          </cell>
          <cell r="H1738" t="str">
            <v>D</v>
          </cell>
          <cell r="I1738">
            <v>0</v>
          </cell>
          <cell r="J1738" t="str">
            <v>Non-Represented State Employees</v>
          </cell>
          <cell r="K1738">
            <v>3031</v>
          </cell>
          <cell r="L1738">
            <v>3031</v>
          </cell>
          <cell r="M1738">
            <v>3031</v>
          </cell>
          <cell r="N1738">
            <v>3031</v>
          </cell>
          <cell r="O1738">
            <v>2857</v>
          </cell>
          <cell r="P1738">
            <v>2914</v>
          </cell>
          <cell r="Q1738">
            <v>3002</v>
          </cell>
        </row>
        <row r="1739">
          <cell r="E1739" t="str">
            <v>38MONTHLYDTEAMSTERS LOCAL UNION NUMBER 117</v>
          </cell>
          <cell r="F1739" t="str">
            <v>38</v>
          </cell>
          <cell r="G1739" t="str">
            <v>Monthly</v>
          </cell>
          <cell r="H1739" t="str">
            <v>D</v>
          </cell>
          <cell r="I1739">
            <v>0</v>
          </cell>
          <cell r="J1739" t="str">
            <v>Teamsters Local Union Number 117</v>
          </cell>
          <cell r="K1739">
            <v>3069</v>
          </cell>
          <cell r="L1739">
            <v>3069</v>
          </cell>
          <cell r="M1739">
            <v>3069</v>
          </cell>
          <cell r="N1739">
            <v>3069</v>
          </cell>
          <cell r="O1739">
            <v>2893</v>
          </cell>
          <cell r="P1739">
            <v>2951</v>
          </cell>
          <cell r="Q1739">
            <v>3040</v>
          </cell>
        </row>
        <row r="1740">
          <cell r="E1740" t="str">
            <v>38MONTHLYDWASHINGTON FEDERATION OF STATE EMPLOYEES</v>
          </cell>
          <cell r="F1740" t="str">
            <v>38</v>
          </cell>
          <cell r="G1740" t="str">
            <v>Monthly</v>
          </cell>
          <cell r="H1740" t="str">
            <v>D</v>
          </cell>
          <cell r="I1740">
            <v>0</v>
          </cell>
          <cell r="J1740" t="str">
            <v>Washington Federation of State Employees</v>
          </cell>
          <cell r="K1740">
            <v>3031</v>
          </cell>
          <cell r="L1740">
            <v>3031</v>
          </cell>
          <cell r="M1740">
            <v>3031</v>
          </cell>
          <cell r="N1740">
            <v>3031</v>
          </cell>
          <cell r="O1740">
            <v>2857</v>
          </cell>
          <cell r="P1740">
            <v>2914</v>
          </cell>
          <cell r="Q1740">
            <v>3002</v>
          </cell>
        </row>
        <row r="1741">
          <cell r="E1741" t="str">
            <v>38MONTHLYDWASHINGTON PUBLIC EMPLOYEES ASSOCIATION</v>
          </cell>
          <cell r="F1741" t="str">
            <v>38</v>
          </cell>
          <cell r="G1741" t="str">
            <v>Monthly</v>
          </cell>
          <cell r="H1741" t="str">
            <v>D</v>
          </cell>
          <cell r="I1741">
            <v>0</v>
          </cell>
          <cell r="J1741" t="str">
            <v>Washington Public Employees Association</v>
          </cell>
          <cell r="K1741">
            <v>3031</v>
          </cell>
          <cell r="L1741">
            <v>3031</v>
          </cell>
          <cell r="M1741">
            <v>3031</v>
          </cell>
          <cell r="N1741">
            <v>3031</v>
          </cell>
          <cell r="O1741">
            <v>2857</v>
          </cell>
          <cell r="P1741">
            <v>2914</v>
          </cell>
          <cell r="Q1741">
            <v>3002</v>
          </cell>
        </row>
        <row r="1742">
          <cell r="E1742" t="str">
            <v>38MONTHLYECOALITION</v>
          </cell>
          <cell r="F1742" t="str">
            <v>38</v>
          </cell>
          <cell r="G1742" t="str">
            <v>Monthly</v>
          </cell>
          <cell r="H1742" t="str">
            <v>E</v>
          </cell>
          <cell r="I1742">
            <v>0</v>
          </cell>
          <cell r="J1742" t="str">
            <v>Coalition</v>
          </cell>
          <cell r="K1742">
            <v>3103</v>
          </cell>
          <cell r="L1742">
            <v>3103</v>
          </cell>
          <cell r="M1742">
            <v>3103</v>
          </cell>
          <cell r="N1742">
            <v>3103</v>
          </cell>
          <cell r="O1742">
            <v>2925</v>
          </cell>
          <cell r="P1742">
            <v>2984</v>
          </cell>
          <cell r="Q1742">
            <v>3074</v>
          </cell>
        </row>
        <row r="1743">
          <cell r="E1743" t="str">
            <v>38MONTHLYENON-REPRESENTED STATE EMPLOYEES</v>
          </cell>
          <cell r="F1743" t="str">
            <v>38</v>
          </cell>
          <cell r="G1743" t="str">
            <v>Monthly</v>
          </cell>
          <cell r="H1743" t="str">
            <v>E</v>
          </cell>
          <cell r="I1743">
            <v>0</v>
          </cell>
          <cell r="J1743" t="str">
            <v>Non-Represented State Employees</v>
          </cell>
          <cell r="K1743">
            <v>3103</v>
          </cell>
          <cell r="L1743">
            <v>3103</v>
          </cell>
          <cell r="M1743">
            <v>3103</v>
          </cell>
          <cell r="N1743">
            <v>3103</v>
          </cell>
          <cell r="O1743">
            <v>2925</v>
          </cell>
          <cell r="P1743">
            <v>2984</v>
          </cell>
          <cell r="Q1743">
            <v>3074</v>
          </cell>
        </row>
        <row r="1744">
          <cell r="E1744" t="str">
            <v>38MONTHLYETEAMSTERS LOCAL UNION NUMBER 117</v>
          </cell>
          <cell r="F1744" t="str">
            <v>38</v>
          </cell>
          <cell r="G1744" t="str">
            <v>Monthly</v>
          </cell>
          <cell r="H1744" t="str">
            <v>E</v>
          </cell>
          <cell r="I1744">
            <v>0</v>
          </cell>
          <cell r="J1744" t="str">
            <v>Teamsters Local Union Number 117</v>
          </cell>
          <cell r="K1744">
            <v>3141</v>
          </cell>
          <cell r="L1744">
            <v>3141</v>
          </cell>
          <cell r="M1744">
            <v>3141</v>
          </cell>
          <cell r="N1744">
            <v>3141</v>
          </cell>
          <cell r="O1744">
            <v>2961</v>
          </cell>
          <cell r="P1744">
            <v>3020</v>
          </cell>
          <cell r="Q1744">
            <v>3111</v>
          </cell>
        </row>
        <row r="1745">
          <cell r="E1745" t="str">
            <v>38MONTHLYEWASHINGTON FEDERATION OF STATE EMPLOYEES</v>
          </cell>
          <cell r="F1745" t="str">
            <v>38</v>
          </cell>
          <cell r="G1745" t="str">
            <v>Monthly</v>
          </cell>
          <cell r="H1745" t="str">
            <v>E</v>
          </cell>
          <cell r="I1745">
            <v>0</v>
          </cell>
          <cell r="J1745" t="str">
            <v>Washington Federation of State Employees</v>
          </cell>
          <cell r="K1745">
            <v>3103</v>
          </cell>
          <cell r="L1745">
            <v>3103</v>
          </cell>
          <cell r="M1745">
            <v>3103</v>
          </cell>
          <cell r="N1745">
            <v>3103</v>
          </cell>
          <cell r="O1745">
            <v>2925</v>
          </cell>
          <cell r="P1745">
            <v>2984</v>
          </cell>
          <cell r="Q1745">
            <v>3074</v>
          </cell>
        </row>
        <row r="1746">
          <cell r="E1746" t="str">
            <v>38MONTHLYEWASHINGTON PUBLIC EMPLOYEES ASSOCIATION</v>
          </cell>
          <cell r="F1746" t="str">
            <v>38</v>
          </cell>
          <cell r="G1746" t="str">
            <v>Monthly</v>
          </cell>
          <cell r="H1746" t="str">
            <v>E</v>
          </cell>
          <cell r="I1746">
            <v>0</v>
          </cell>
          <cell r="J1746" t="str">
            <v>Washington Public Employees Association</v>
          </cell>
          <cell r="K1746">
            <v>3103</v>
          </cell>
          <cell r="L1746">
            <v>3103</v>
          </cell>
          <cell r="M1746">
            <v>3103</v>
          </cell>
          <cell r="N1746">
            <v>3103</v>
          </cell>
          <cell r="O1746">
            <v>2925</v>
          </cell>
          <cell r="P1746">
            <v>2984</v>
          </cell>
          <cell r="Q1746">
            <v>3074</v>
          </cell>
        </row>
        <row r="1747">
          <cell r="E1747" t="str">
            <v>38MONTHLYFCOALITION</v>
          </cell>
          <cell r="F1747" t="str">
            <v>38</v>
          </cell>
          <cell r="G1747" t="str">
            <v>Monthly</v>
          </cell>
          <cell r="H1747" t="str">
            <v>F</v>
          </cell>
          <cell r="I1747">
            <v>0</v>
          </cell>
          <cell r="J1747" t="str">
            <v>Coalition</v>
          </cell>
          <cell r="K1747">
            <v>3176</v>
          </cell>
          <cell r="L1747">
            <v>3176</v>
          </cell>
          <cell r="M1747">
            <v>3176</v>
          </cell>
          <cell r="N1747">
            <v>3176</v>
          </cell>
          <cell r="O1747">
            <v>2994</v>
          </cell>
          <cell r="P1747">
            <v>3054</v>
          </cell>
          <cell r="Q1747">
            <v>3146</v>
          </cell>
        </row>
        <row r="1748">
          <cell r="E1748" t="str">
            <v>38MONTHLYFNON-REPRESENTED STATE EMPLOYEES</v>
          </cell>
          <cell r="F1748" t="str">
            <v>38</v>
          </cell>
          <cell r="G1748" t="str">
            <v>Monthly</v>
          </cell>
          <cell r="H1748" t="str">
            <v>F</v>
          </cell>
          <cell r="I1748">
            <v>0</v>
          </cell>
          <cell r="J1748" t="str">
            <v>Non-Represented State Employees</v>
          </cell>
          <cell r="K1748">
            <v>3176</v>
          </cell>
          <cell r="L1748">
            <v>3176</v>
          </cell>
          <cell r="M1748">
            <v>3176</v>
          </cell>
          <cell r="N1748">
            <v>3176</v>
          </cell>
          <cell r="O1748">
            <v>2994</v>
          </cell>
          <cell r="P1748">
            <v>3054</v>
          </cell>
          <cell r="Q1748">
            <v>3146</v>
          </cell>
        </row>
        <row r="1749">
          <cell r="E1749" t="str">
            <v>38MONTHLYFTEAMSTERS LOCAL UNION NUMBER 117</v>
          </cell>
          <cell r="F1749" t="str">
            <v>38</v>
          </cell>
          <cell r="G1749" t="str">
            <v>Monthly</v>
          </cell>
          <cell r="H1749" t="str">
            <v>F</v>
          </cell>
          <cell r="I1749">
            <v>0</v>
          </cell>
          <cell r="J1749" t="str">
            <v>Teamsters Local Union Number 117</v>
          </cell>
          <cell r="K1749">
            <v>3217</v>
          </cell>
          <cell r="L1749">
            <v>3217</v>
          </cell>
          <cell r="M1749">
            <v>3217</v>
          </cell>
          <cell r="N1749">
            <v>3217</v>
          </cell>
          <cell r="O1749">
            <v>3032</v>
          </cell>
          <cell r="P1749">
            <v>3093</v>
          </cell>
          <cell r="Q1749">
            <v>3186</v>
          </cell>
        </row>
        <row r="1750">
          <cell r="E1750" t="str">
            <v>38MONTHLYFWASHINGTON FEDERATION OF STATE EMPLOYEES</v>
          </cell>
          <cell r="F1750" t="str">
            <v>38</v>
          </cell>
          <cell r="G1750" t="str">
            <v>Monthly</v>
          </cell>
          <cell r="H1750" t="str">
            <v>F</v>
          </cell>
          <cell r="I1750">
            <v>0</v>
          </cell>
          <cell r="J1750" t="str">
            <v>Washington Federation of State Employees</v>
          </cell>
          <cell r="K1750">
            <v>3176</v>
          </cell>
          <cell r="L1750">
            <v>3176</v>
          </cell>
          <cell r="M1750">
            <v>3176</v>
          </cell>
          <cell r="N1750">
            <v>3176</v>
          </cell>
          <cell r="O1750">
            <v>2994</v>
          </cell>
          <cell r="P1750">
            <v>3054</v>
          </cell>
          <cell r="Q1750">
            <v>3146</v>
          </cell>
        </row>
        <row r="1751">
          <cell r="E1751" t="str">
            <v>38MONTHLYFWASHINGTON PUBLIC EMPLOYEES ASSOCIATION</v>
          </cell>
          <cell r="F1751" t="str">
            <v>38</v>
          </cell>
          <cell r="G1751" t="str">
            <v>Monthly</v>
          </cell>
          <cell r="H1751" t="str">
            <v>F</v>
          </cell>
          <cell r="I1751">
            <v>0</v>
          </cell>
          <cell r="J1751" t="str">
            <v>Washington Public Employees Association</v>
          </cell>
          <cell r="K1751">
            <v>3176</v>
          </cell>
          <cell r="L1751">
            <v>3176</v>
          </cell>
          <cell r="M1751">
            <v>3176</v>
          </cell>
          <cell r="N1751">
            <v>3176</v>
          </cell>
          <cell r="O1751">
            <v>2994</v>
          </cell>
          <cell r="P1751">
            <v>3054</v>
          </cell>
          <cell r="Q1751">
            <v>3146</v>
          </cell>
        </row>
        <row r="1752">
          <cell r="E1752" t="str">
            <v>38MONTHLYGCOALITION</v>
          </cell>
          <cell r="F1752" t="str">
            <v>38</v>
          </cell>
          <cell r="G1752" t="str">
            <v>Monthly</v>
          </cell>
          <cell r="H1752" t="str">
            <v>G</v>
          </cell>
          <cell r="I1752">
            <v>0</v>
          </cell>
          <cell r="J1752" t="str">
            <v>Coalition</v>
          </cell>
          <cell r="K1752">
            <v>3248</v>
          </cell>
          <cell r="L1752">
            <v>3248</v>
          </cell>
          <cell r="M1752">
            <v>3248</v>
          </cell>
          <cell r="N1752">
            <v>3248</v>
          </cell>
          <cell r="O1752">
            <v>3062</v>
          </cell>
          <cell r="P1752">
            <v>3123</v>
          </cell>
          <cell r="Q1752">
            <v>3217</v>
          </cell>
        </row>
        <row r="1753">
          <cell r="E1753" t="str">
            <v>38MONTHLYGNON-REPRESENTED STATE EMPLOYEES</v>
          </cell>
          <cell r="F1753" t="str">
            <v>38</v>
          </cell>
          <cell r="G1753" t="str">
            <v>Monthly</v>
          </cell>
          <cell r="H1753" t="str">
            <v>G</v>
          </cell>
          <cell r="I1753">
            <v>0</v>
          </cell>
          <cell r="J1753" t="str">
            <v>Non-Represented State Employees</v>
          </cell>
          <cell r="K1753">
            <v>3248</v>
          </cell>
          <cell r="L1753">
            <v>3248</v>
          </cell>
          <cell r="M1753">
            <v>3248</v>
          </cell>
          <cell r="N1753">
            <v>3248</v>
          </cell>
          <cell r="O1753">
            <v>3062</v>
          </cell>
          <cell r="P1753">
            <v>3123</v>
          </cell>
          <cell r="Q1753">
            <v>3217</v>
          </cell>
        </row>
        <row r="1754">
          <cell r="E1754" t="str">
            <v>38MONTHLYGTEAMSTERS LOCAL UNION NUMBER 117</v>
          </cell>
          <cell r="F1754" t="str">
            <v>38</v>
          </cell>
          <cell r="G1754" t="str">
            <v>Monthly</v>
          </cell>
          <cell r="H1754" t="str">
            <v>G</v>
          </cell>
          <cell r="I1754">
            <v>0</v>
          </cell>
          <cell r="J1754" t="str">
            <v>Teamsters Local Union Number 117</v>
          </cell>
          <cell r="K1754">
            <v>3290</v>
          </cell>
          <cell r="L1754">
            <v>3290</v>
          </cell>
          <cell r="M1754">
            <v>3290</v>
          </cell>
          <cell r="N1754">
            <v>3290</v>
          </cell>
          <cell r="O1754">
            <v>3101</v>
          </cell>
          <cell r="P1754">
            <v>3163</v>
          </cell>
          <cell r="Q1754">
            <v>3259</v>
          </cell>
        </row>
        <row r="1755">
          <cell r="E1755" t="str">
            <v>38MONTHLYGWASHINGTON FEDERATION OF STATE EMPLOYEES</v>
          </cell>
          <cell r="F1755" t="str">
            <v>38</v>
          </cell>
          <cell r="G1755" t="str">
            <v>Monthly</v>
          </cell>
          <cell r="H1755" t="str">
            <v>G</v>
          </cell>
          <cell r="I1755">
            <v>0</v>
          </cell>
          <cell r="J1755" t="str">
            <v>Washington Federation of State Employees</v>
          </cell>
          <cell r="K1755">
            <v>3248</v>
          </cell>
          <cell r="L1755">
            <v>3248</v>
          </cell>
          <cell r="M1755">
            <v>3248</v>
          </cell>
          <cell r="N1755">
            <v>3248</v>
          </cell>
          <cell r="O1755">
            <v>3062</v>
          </cell>
          <cell r="P1755">
            <v>3123</v>
          </cell>
          <cell r="Q1755">
            <v>3217</v>
          </cell>
        </row>
        <row r="1756">
          <cell r="E1756" t="str">
            <v>38MONTHLYGWASHINGTON PUBLIC EMPLOYEES ASSOCIATION</v>
          </cell>
          <cell r="F1756" t="str">
            <v>38</v>
          </cell>
          <cell r="G1756" t="str">
            <v>Monthly</v>
          </cell>
          <cell r="H1756" t="str">
            <v>G</v>
          </cell>
          <cell r="I1756">
            <v>0</v>
          </cell>
          <cell r="J1756" t="str">
            <v>Washington Public Employees Association</v>
          </cell>
          <cell r="K1756">
            <v>3248</v>
          </cell>
          <cell r="L1756">
            <v>3248</v>
          </cell>
          <cell r="M1756">
            <v>3248</v>
          </cell>
          <cell r="N1756">
            <v>3248</v>
          </cell>
          <cell r="O1756">
            <v>3062</v>
          </cell>
          <cell r="P1756">
            <v>3123</v>
          </cell>
          <cell r="Q1756">
            <v>3217</v>
          </cell>
        </row>
        <row r="1757">
          <cell r="E1757" t="str">
            <v>38MONTHLYHCOALITION</v>
          </cell>
          <cell r="F1757" t="str">
            <v>38</v>
          </cell>
          <cell r="G1757" t="str">
            <v>Monthly</v>
          </cell>
          <cell r="H1757" t="str">
            <v>H</v>
          </cell>
          <cell r="I1757">
            <v>0</v>
          </cell>
          <cell r="J1757" t="str">
            <v>Coalition</v>
          </cell>
          <cell r="K1757">
            <v>3331</v>
          </cell>
          <cell r="L1757">
            <v>3331</v>
          </cell>
          <cell r="M1757">
            <v>3331</v>
          </cell>
          <cell r="N1757">
            <v>3331</v>
          </cell>
          <cell r="O1757">
            <v>3140</v>
          </cell>
          <cell r="P1757">
            <v>3203</v>
          </cell>
          <cell r="Q1757">
            <v>3300</v>
          </cell>
        </row>
        <row r="1758">
          <cell r="E1758" t="str">
            <v>38MONTHLYHNON-REPRESENTED STATE EMPLOYEES</v>
          </cell>
          <cell r="F1758" t="str">
            <v>38</v>
          </cell>
          <cell r="G1758" t="str">
            <v>Monthly</v>
          </cell>
          <cell r="H1758" t="str">
            <v>H</v>
          </cell>
          <cell r="I1758">
            <v>0</v>
          </cell>
          <cell r="J1758" t="str">
            <v>Non-Represented State Employees</v>
          </cell>
          <cell r="K1758">
            <v>3331</v>
          </cell>
          <cell r="L1758">
            <v>3331</v>
          </cell>
          <cell r="M1758">
            <v>3331</v>
          </cell>
          <cell r="N1758">
            <v>3331</v>
          </cell>
          <cell r="O1758">
            <v>3140</v>
          </cell>
          <cell r="P1758">
            <v>3203</v>
          </cell>
          <cell r="Q1758">
            <v>3300</v>
          </cell>
        </row>
        <row r="1759">
          <cell r="E1759" t="str">
            <v>38MONTHLYHTEAMSTERS LOCAL UNION NUMBER 117</v>
          </cell>
          <cell r="F1759" t="str">
            <v>38</v>
          </cell>
          <cell r="G1759" t="str">
            <v>Monthly</v>
          </cell>
          <cell r="H1759" t="str">
            <v>H</v>
          </cell>
          <cell r="I1759">
            <v>0</v>
          </cell>
          <cell r="J1759" t="str">
            <v>Teamsters Local Union Number 117</v>
          </cell>
          <cell r="K1759">
            <v>3372</v>
          </cell>
          <cell r="L1759">
            <v>3372</v>
          </cell>
          <cell r="M1759">
            <v>3372</v>
          </cell>
          <cell r="N1759">
            <v>3372</v>
          </cell>
          <cell r="O1759">
            <v>3178</v>
          </cell>
          <cell r="P1759">
            <v>3242</v>
          </cell>
          <cell r="Q1759">
            <v>3340</v>
          </cell>
        </row>
        <row r="1760">
          <cell r="E1760" t="str">
            <v>38MONTHLYHWASHINGTON FEDERATION OF STATE EMPLOYEES</v>
          </cell>
          <cell r="F1760" t="str">
            <v>38</v>
          </cell>
          <cell r="G1760" t="str">
            <v>Monthly</v>
          </cell>
          <cell r="H1760" t="str">
            <v>H</v>
          </cell>
          <cell r="I1760">
            <v>0</v>
          </cell>
          <cell r="J1760" t="str">
            <v>Washington Federation of State Employees</v>
          </cell>
          <cell r="K1760">
            <v>3331</v>
          </cell>
          <cell r="L1760">
            <v>3331</v>
          </cell>
          <cell r="M1760">
            <v>3331</v>
          </cell>
          <cell r="N1760">
            <v>3331</v>
          </cell>
          <cell r="O1760">
            <v>3140</v>
          </cell>
          <cell r="P1760">
            <v>3203</v>
          </cell>
          <cell r="Q1760">
            <v>3300</v>
          </cell>
        </row>
        <row r="1761">
          <cell r="E1761" t="str">
            <v>38MONTHLYHWASHINGTON PUBLIC EMPLOYEES ASSOCIATION</v>
          </cell>
          <cell r="F1761" t="str">
            <v>38</v>
          </cell>
          <cell r="G1761" t="str">
            <v>Monthly</v>
          </cell>
          <cell r="H1761" t="str">
            <v>H</v>
          </cell>
          <cell r="I1761">
            <v>0</v>
          </cell>
          <cell r="J1761" t="str">
            <v>Washington Public Employees Association</v>
          </cell>
          <cell r="K1761">
            <v>3331</v>
          </cell>
          <cell r="L1761">
            <v>3331</v>
          </cell>
          <cell r="M1761">
            <v>3331</v>
          </cell>
          <cell r="N1761">
            <v>3331</v>
          </cell>
          <cell r="O1761">
            <v>3140</v>
          </cell>
          <cell r="P1761">
            <v>3203</v>
          </cell>
          <cell r="Q1761">
            <v>3300</v>
          </cell>
        </row>
        <row r="1762">
          <cell r="E1762" t="str">
            <v>38MONTHLYICOALITION</v>
          </cell>
          <cell r="F1762" t="str">
            <v>38</v>
          </cell>
          <cell r="G1762" t="str">
            <v>Monthly</v>
          </cell>
          <cell r="H1762" t="str">
            <v>I</v>
          </cell>
          <cell r="I1762">
            <v>0</v>
          </cell>
          <cell r="J1762" t="str">
            <v>Coalition</v>
          </cell>
          <cell r="K1762">
            <v>3407</v>
          </cell>
          <cell r="L1762">
            <v>3407</v>
          </cell>
          <cell r="M1762">
            <v>3407</v>
          </cell>
          <cell r="N1762">
            <v>3407</v>
          </cell>
          <cell r="O1762">
            <v>3212</v>
          </cell>
          <cell r="P1762">
            <v>3276</v>
          </cell>
          <cell r="Q1762">
            <v>3375</v>
          </cell>
        </row>
        <row r="1763">
          <cell r="E1763" t="str">
            <v>38MONTHLYINON-REPRESENTED STATE EMPLOYEES</v>
          </cell>
          <cell r="F1763" t="str">
            <v>38</v>
          </cell>
          <cell r="G1763" t="str">
            <v>Monthly</v>
          </cell>
          <cell r="H1763" t="str">
            <v>I</v>
          </cell>
          <cell r="I1763">
            <v>0</v>
          </cell>
          <cell r="J1763" t="str">
            <v>Non-Represented State Employees</v>
          </cell>
          <cell r="K1763">
            <v>3407</v>
          </cell>
          <cell r="L1763">
            <v>3407</v>
          </cell>
          <cell r="M1763">
            <v>3407</v>
          </cell>
          <cell r="N1763">
            <v>3407</v>
          </cell>
          <cell r="O1763">
            <v>3212</v>
          </cell>
          <cell r="P1763">
            <v>3276</v>
          </cell>
          <cell r="Q1763">
            <v>3375</v>
          </cell>
        </row>
        <row r="1764">
          <cell r="E1764" t="str">
            <v>38MONTHLYITEAMSTERS LOCAL UNION NUMBER 117</v>
          </cell>
          <cell r="F1764" t="str">
            <v>38</v>
          </cell>
          <cell r="G1764" t="str">
            <v>Monthly</v>
          </cell>
          <cell r="H1764" t="str">
            <v>I</v>
          </cell>
          <cell r="I1764">
            <v>0</v>
          </cell>
          <cell r="J1764" t="str">
            <v>Teamsters Local Union Number 117</v>
          </cell>
          <cell r="K1764">
            <v>3451</v>
          </cell>
          <cell r="L1764">
            <v>3451</v>
          </cell>
          <cell r="M1764">
            <v>3451</v>
          </cell>
          <cell r="N1764">
            <v>3451</v>
          </cell>
          <cell r="O1764">
            <v>3253</v>
          </cell>
          <cell r="P1764">
            <v>3318</v>
          </cell>
          <cell r="Q1764">
            <v>3418</v>
          </cell>
        </row>
        <row r="1765">
          <cell r="E1765" t="str">
            <v>38MONTHLYIWASHINGTON FEDERATION OF STATE EMPLOYEES</v>
          </cell>
          <cell r="F1765" t="str">
            <v>38</v>
          </cell>
          <cell r="G1765" t="str">
            <v>Monthly</v>
          </cell>
          <cell r="H1765" t="str">
            <v>I</v>
          </cell>
          <cell r="I1765">
            <v>0</v>
          </cell>
          <cell r="J1765" t="str">
            <v>Washington Federation of State Employees</v>
          </cell>
          <cell r="K1765">
            <v>3407</v>
          </cell>
          <cell r="L1765">
            <v>3407</v>
          </cell>
          <cell r="M1765">
            <v>3407</v>
          </cell>
          <cell r="N1765">
            <v>3407</v>
          </cell>
          <cell r="O1765">
            <v>3212</v>
          </cell>
          <cell r="P1765">
            <v>3276</v>
          </cell>
          <cell r="Q1765">
            <v>3375</v>
          </cell>
        </row>
        <row r="1766">
          <cell r="E1766" t="str">
            <v>38MONTHLYIWASHINGTON PUBLIC EMPLOYEES ASSOCIATION</v>
          </cell>
          <cell r="F1766" t="str">
            <v>38</v>
          </cell>
          <cell r="G1766" t="str">
            <v>Monthly</v>
          </cell>
          <cell r="H1766" t="str">
            <v>I</v>
          </cell>
          <cell r="I1766">
            <v>0</v>
          </cell>
          <cell r="J1766" t="str">
            <v>Washington Public Employees Association</v>
          </cell>
          <cell r="K1766">
            <v>3407</v>
          </cell>
          <cell r="L1766">
            <v>3407</v>
          </cell>
          <cell r="M1766">
            <v>3407</v>
          </cell>
          <cell r="N1766">
            <v>3407</v>
          </cell>
          <cell r="O1766">
            <v>3212</v>
          </cell>
          <cell r="P1766">
            <v>3276</v>
          </cell>
          <cell r="Q1766">
            <v>3375</v>
          </cell>
        </row>
        <row r="1767">
          <cell r="E1767" t="str">
            <v>38MONTHLYJCOALITION</v>
          </cell>
          <cell r="F1767" t="str">
            <v>38</v>
          </cell>
          <cell r="G1767" t="str">
            <v>Monthly</v>
          </cell>
          <cell r="H1767" t="str">
            <v>J</v>
          </cell>
          <cell r="I1767">
            <v>0</v>
          </cell>
          <cell r="J1767" t="str">
            <v>Coalition</v>
          </cell>
          <cell r="K1767">
            <v>3487</v>
          </cell>
          <cell r="L1767">
            <v>3487</v>
          </cell>
          <cell r="M1767">
            <v>3487</v>
          </cell>
          <cell r="N1767">
            <v>3487</v>
          </cell>
          <cell r="O1767">
            <v>3287</v>
          </cell>
          <cell r="P1767">
            <v>3353</v>
          </cell>
          <cell r="Q1767">
            <v>3454</v>
          </cell>
        </row>
        <row r="1768">
          <cell r="E1768" t="str">
            <v>38MONTHLYJNON-REPRESENTED STATE EMPLOYEES</v>
          </cell>
          <cell r="F1768" t="str">
            <v>38</v>
          </cell>
          <cell r="G1768" t="str">
            <v>Monthly</v>
          </cell>
          <cell r="H1768" t="str">
            <v>J</v>
          </cell>
          <cell r="I1768">
            <v>0</v>
          </cell>
          <cell r="J1768" t="str">
            <v>Non-Represented State Employees</v>
          </cell>
          <cell r="K1768">
            <v>3487</v>
          </cell>
          <cell r="L1768">
            <v>3487</v>
          </cell>
          <cell r="M1768">
            <v>3487</v>
          </cell>
          <cell r="N1768">
            <v>3487</v>
          </cell>
          <cell r="O1768">
            <v>3287</v>
          </cell>
          <cell r="P1768">
            <v>3353</v>
          </cell>
          <cell r="Q1768">
            <v>3454</v>
          </cell>
        </row>
        <row r="1769">
          <cell r="E1769" t="str">
            <v>38MONTHLYJTEAMSTERS LOCAL UNION NUMBER 117</v>
          </cell>
          <cell r="F1769" t="str">
            <v>38</v>
          </cell>
          <cell r="G1769" t="str">
            <v>Monthly</v>
          </cell>
          <cell r="H1769" t="str">
            <v>J</v>
          </cell>
          <cell r="I1769">
            <v>0</v>
          </cell>
          <cell r="J1769" t="str">
            <v>Teamsters Local Union Number 117</v>
          </cell>
          <cell r="K1769">
            <v>3533</v>
          </cell>
          <cell r="L1769">
            <v>3533</v>
          </cell>
          <cell r="M1769">
            <v>3533</v>
          </cell>
          <cell r="N1769">
            <v>3533</v>
          </cell>
          <cell r="O1769">
            <v>3330</v>
          </cell>
          <cell r="P1769">
            <v>3397</v>
          </cell>
          <cell r="Q1769">
            <v>3500</v>
          </cell>
        </row>
        <row r="1770">
          <cell r="E1770" t="str">
            <v>38MONTHLYJWASHINGTON FEDERATION OF STATE EMPLOYEES</v>
          </cell>
          <cell r="F1770" t="str">
            <v>38</v>
          </cell>
          <cell r="G1770" t="str">
            <v>Monthly</v>
          </cell>
          <cell r="H1770" t="str">
            <v>J</v>
          </cell>
          <cell r="I1770">
            <v>0</v>
          </cell>
          <cell r="J1770" t="str">
            <v>Washington Federation of State Employees</v>
          </cell>
          <cell r="K1770">
            <v>3487</v>
          </cell>
          <cell r="L1770">
            <v>3487</v>
          </cell>
          <cell r="M1770">
            <v>3487</v>
          </cell>
          <cell r="N1770">
            <v>3487</v>
          </cell>
          <cell r="O1770">
            <v>3287</v>
          </cell>
          <cell r="P1770">
            <v>3353</v>
          </cell>
          <cell r="Q1770">
            <v>3454</v>
          </cell>
        </row>
        <row r="1771">
          <cell r="E1771" t="str">
            <v>38MONTHLYJWASHINGTON PUBLIC EMPLOYEES ASSOCIATION</v>
          </cell>
          <cell r="F1771" t="str">
            <v>38</v>
          </cell>
          <cell r="G1771" t="str">
            <v>Monthly</v>
          </cell>
          <cell r="H1771" t="str">
            <v>J</v>
          </cell>
          <cell r="I1771">
            <v>0</v>
          </cell>
          <cell r="J1771" t="str">
            <v>Washington Public Employees Association</v>
          </cell>
          <cell r="K1771">
            <v>3487</v>
          </cell>
          <cell r="L1771">
            <v>3487</v>
          </cell>
          <cell r="M1771">
            <v>3487</v>
          </cell>
          <cell r="N1771">
            <v>3487</v>
          </cell>
          <cell r="O1771">
            <v>3287</v>
          </cell>
          <cell r="P1771">
            <v>3353</v>
          </cell>
          <cell r="Q1771">
            <v>3454</v>
          </cell>
        </row>
        <row r="1772">
          <cell r="E1772" t="str">
            <v>38MONTHLYKCOALITION</v>
          </cell>
          <cell r="F1772" t="str">
            <v>38</v>
          </cell>
          <cell r="G1772" t="str">
            <v>Monthly</v>
          </cell>
          <cell r="H1772" t="str">
            <v>K</v>
          </cell>
          <cell r="I1772">
            <v>0</v>
          </cell>
          <cell r="J1772" t="str">
            <v>Coalition</v>
          </cell>
          <cell r="K1772">
            <v>3573</v>
          </cell>
          <cell r="L1772">
            <v>3573</v>
          </cell>
          <cell r="M1772">
            <v>3573</v>
          </cell>
          <cell r="N1772">
            <v>3573</v>
          </cell>
          <cell r="O1772">
            <v>3369</v>
          </cell>
          <cell r="P1772">
            <v>3436</v>
          </cell>
          <cell r="Q1772">
            <v>3540</v>
          </cell>
        </row>
        <row r="1773">
          <cell r="E1773" t="str">
            <v>38MONTHLYKNON-REPRESENTED STATE EMPLOYEES</v>
          </cell>
          <cell r="F1773" t="str">
            <v>38</v>
          </cell>
          <cell r="G1773" t="str">
            <v>Monthly</v>
          </cell>
          <cell r="H1773" t="str">
            <v>K</v>
          </cell>
          <cell r="I1773">
            <v>0</v>
          </cell>
          <cell r="J1773" t="str">
            <v>Non-Represented State Employees</v>
          </cell>
          <cell r="K1773">
            <v>3573</v>
          </cell>
          <cell r="L1773">
            <v>3573</v>
          </cell>
          <cell r="M1773">
            <v>3573</v>
          </cell>
          <cell r="N1773">
            <v>3573</v>
          </cell>
          <cell r="O1773">
            <v>3369</v>
          </cell>
          <cell r="P1773">
            <v>3436</v>
          </cell>
          <cell r="Q1773">
            <v>3540</v>
          </cell>
        </row>
        <row r="1774">
          <cell r="E1774" t="str">
            <v>38MONTHLYKTEAMSTERS LOCAL UNION NUMBER 117</v>
          </cell>
          <cell r="F1774" t="str">
            <v>38</v>
          </cell>
          <cell r="G1774" t="str">
            <v>Monthly</v>
          </cell>
          <cell r="H1774" t="str">
            <v>K</v>
          </cell>
          <cell r="I1774">
            <v>0</v>
          </cell>
          <cell r="J1774" t="str">
            <v>Teamsters Local Union Number 117</v>
          </cell>
          <cell r="K1774">
            <v>3619</v>
          </cell>
          <cell r="L1774">
            <v>3619</v>
          </cell>
          <cell r="M1774">
            <v>3619</v>
          </cell>
          <cell r="N1774">
            <v>3619</v>
          </cell>
          <cell r="O1774">
            <v>3412</v>
          </cell>
          <cell r="P1774">
            <v>3480</v>
          </cell>
          <cell r="Q1774">
            <v>3585</v>
          </cell>
        </row>
        <row r="1775">
          <cell r="E1775" t="str">
            <v>38MONTHLYKWASHINGTON FEDERATION OF STATE EMPLOYEES</v>
          </cell>
          <cell r="F1775" t="str">
            <v>38</v>
          </cell>
          <cell r="G1775" t="str">
            <v>Monthly</v>
          </cell>
          <cell r="H1775" t="str">
            <v>K</v>
          </cell>
          <cell r="I1775">
            <v>0</v>
          </cell>
          <cell r="J1775" t="str">
            <v>Washington Federation of State Employees</v>
          </cell>
          <cell r="K1775">
            <v>3573</v>
          </cell>
          <cell r="L1775">
            <v>3573</v>
          </cell>
          <cell r="M1775">
            <v>3573</v>
          </cell>
          <cell r="N1775">
            <v>3573</v>
          </cell>
          <cell r="O1775">
            <v>3369</v>
          </cell>
          <cell r="P1775">
            <v>3436</v>
          </cell>
          <cell r="Q1775">
            <v>3540</v>
          </cell>
        </row>
        <row r="1776">
          <cell r="E1776" t="str">
            <v>38MONTHLYKWASHINGTON PUBLIC EMPLOYEES ASSOCIATION</v>
          </cell>
          <cell r="F1776" t="str">
            <v>38</v>
          </cell>
          <cell r="G1776" t="str">
            <v>Monthly</v>
          </cell>
          <cell r="H1776" t="str">
            <v>K</v>
          </cell>
          <cell r="I1776">
            <v>0</v>
          </cell>
          <cell r="J1776" t="str">
            <v>Washington Public Employees Association</v>
          </cell>
          <cell r="K1776">
            <v>3573</v>
          </cell>
          <cell r="L1776">
            <v>3573</v>
          </cell>
          <cell r="M1776">
            <v>3573</v>
          </cell>
          <cell r="N1776">
            <v>3573</v>
          </cell>
          <cell r="O1776">
            <v>3369</v>
          </cell>
          <cell r="P1776">
            <v>3436</v>
          </cell>
          <cell r="Q1776">
            <v>3540</v>
          </cell>
        </row>
        <row r="1777">
          <cell r="E1777" t="str">
            <v>38MONTHLYLCOALITION</v>
          </cell>
          <cell r="F1777" t="str">
            <v>38</v>
          </cell>
          <cell r="G1777" t="str">
            <v>Monthly</v>
          </cell>
          <cell r="H1777" t="str">
            <v>L</v>
          </cell>
          <cell r="I1777">
            <v>0</v>
          </cell>
          <cell r="J1777" t="str">
            <v>Coalition</v>
          </cell>
          <cell r="K1777">
            <v>3663</v>
          </cell>
          <cell r="L1777">
            <v>3663</v>
          </cell>
          <cell r="M1777">
            <v>3663</v>
          </cell>
          <cell r="N1777">
            <v>3663</v>
          </cell>
          <cell r="O1777">
            <v>3453</v>
          </cell>
          <cell r="P1777">
            <v>3522</v>
          </cell>
          <cell r="Q1777">
            <v>3628</v>
          </cell>
        </row>
        <row r="1778">
          <cell r="E1778" t="str">
            <v>38MONTHLYLNON-REPRESENTED STATE EMPLOYEES</v>
          </cell>
          <cell r="F1778" t="str">
            <v>38</v>
          </cell>
          <cell r="G1778" t="str">
            <v>Monthly</v>
          </cell>
          <cell r="H1778" t="str">
            <v>L</v>
          </cell>
          <cell r="I1778">
            <v>0</v>
          </cell>
          <cell r="J1778" t="str">
            <v>Non-Represented State Employees</v>
          </cell>
          <cell r="K1778">
            <v>3663</v>
          </cell>
          <cell r="L1778">
            <v>3663</v>
          </cell>
          <cell r="M1778">
            <v>3663</v>
          </cell>
          <cell r="N1778">
            <v>3663</v>
          </cell>
          <cell r="O1778">
            <v>3453</v>
          </cell>
          <cell r="P1778">
            <v>3522</v>
          </cell>
          <cell r="Q1778">
            <v>3628</v>
          </cell>
        </row>
        <row r="1779">
          <cell r="E1779" t="str">
            <v>38MONTHLYLTEAMSTERS LOCAL UNION NUMBER 117</v>
          </cell>
          <cell r="F1779" t="str">
            <v>38</v>
          </cell>
          <cell r="G1779" t="str">
            <v>Monthly</v>
          </cell>
          <cell r="H1779" t="str">
            <v>L</v>
          </cell>
          <cell r="I1779">
            <v>0</v>
          </cell>
          <cell r="J1779" t="str">
            <v>Teamsters Local Union Number 117</v>
          </cell>
          <cell r="K1779">
            <v>3709</v>
          </cell>
          <cell r="L1779">
            <v>3709</v>
          </cell>
          <cell r="M1779">
            <v>3709</v>
          </cell>
          <cell r="N1779">
            <v>3709</v>
          </cell>
          <cell r="O1779">
            <v>3496</v>
          </cell>
          <cell r="P1779">
            <v>3566</v>
          </cell>
          <cell r="Q1779">
            <v>3674</v>
          </cell>
        </row>
        <row r="1780">
          <cell r="E1780" t="str">
            <v>38MONTHLYLWASHINGTON FEDERATION OF STATE EMPLOYEES</v>
          </cell>
          <cell r="F1780" t="str">
            <v>38</v>
          </cell>
          <cell r="G1780" t="str">
            <v>Monthly</v>
          </cell>
          <cell r="H1780" t="str">
            <v>L</v>
          </cell>
          <cell r="I1780">
            <v>0</v>
          </cell>
          <cell r="J1780" t="str">
            <v>Washington Federation of State Employees</v>
          </cell>
          <cell r="K1780">
            <v>3663</v>
          </cell>
          <cell r="L1780">
            <v>3663</v>
          </cell>
          <cell r="M1780">
            <v>3663</v>
          </cell>
          <cell r="N1780">
            <v>3663</v>
          </cell>
          <cell r="O1780">
            <v>3453</v>
          </cell>
          <cell r="P1780">
            <v>3522</v>
          </cell>
          <cell r="Q1780">
            <v>3628</v>
          </cell>
        </row>
        <row r="1781">
          <cell r="E1781" t="str">
            <v>38MONTHLYLWASHINGTON PUBLIC EMPLOYEES ASSOCIATION</v>
          </cell>
          <cell r="F1781" t="str">
            <v>38</v>
          </cell>
          <cell r="G1781" t="str">
            <v>Monthly</v>
          </cell>
          <cell r="H1781" t="str">
            <v>L</v>
          </cell>
          <cell r="I1781">
            <v>0</v>
          </cell>
          <cell r="J1781" t="str">
            <v>Washington Public Employees Association</v>
          </cell>
          <cell r="K1781">
            <v>3663</v>
          </cell>
          <cell r="L1781">
            <v>3663</v>
          </cell>
          <cell r="M1781">
            <v>3663</v>
          </cell>
          <cell r="N1781">
            <v>3663</v>
          </cell>
          <cell r="O1781">
            <v>3453</v>
          </cell>
          <cell r="P1781">
            <v>3522</v>
          </cell>
          <cell r="Q1781">
            <v>3628</v>
          </cell>
        </row>
        <row r="1782">
          <cell r="E1782" t="str">
            <v>38MONTHLYMCOALITION</v>
          </cell>
          <cell r="F1782" t="str">
            <v>38</v>
          </cell>
          <cell r="G1782" t="str">
            <v>Monthly</v>
          </cell>
          <cell r="H1782" t="str">
            <v>M</v>
          </cell>
          <cell r="I1782">
            <v>0</v>
          </cell>
          <cell r="J1782" t="str">
            <v>Coalition</v>
          </cell>
          <cell r="K1782">
            <v>3756</v>
          </cell>
          <cell r="L1782">
            <v>3756</v>
          </cell>
          <cell r="M1782">
            <v>3756</v>
          </cell>
          <cell r="N1782">
            <v>3756</v>
          </cell>
          <cell r="O1782">
            <v>3541</v>
          </cell>
          <cell r="P1782">
            <v>3612</v>
          </cell>
          <cell r="Q1782">
            <v>3721</v>
          </cell>
        </row>
        <row r="1783">
          <cell r="E1783" t="str">
            <v>38MONTHLYMNON-REPRESENTED STATE EMPLOYEES</v>
          </cell>
          <cell r="F1783" t="str">
            <v>38</v>
          </cell>
          <cell r="G1783" t="str">
            <v>Monthly</v>
          </cell>
          <cell r="H1783" t="str">
            <v>M</v>
          </cell>
          <cell r="I1783">
            <v>0</v>
          </cell>
          <cell r="J1783" t="str">
            <v>Non-Represented State Employees</v>
          </cell>
          <cell r="K1783">
            <v>3756</v>
          </cell>
          <cell r="L1783">
            <v>3756</v>
          </cell>
          <cell r="M1783">
            <v>3756</v>
          </cell>
          <cell r="N1783">
            <v>3756</v>
          </cell>
          <cell r="O1783">
            <v>3541</v>
          </cell>
          <cell r="P1783">
            <v>3612</v>
          </cell>
          <cell r="Q1783">
            <v>3721</v>
          </cell>
        </row>
        <row r="1784">
          <cell r="E1784" t="str">
            <v>38MONTHLYMTEAMSTERS LOCAL UNION NUMBER 117</v>
          </cell>
          <cell r="F1784" t="str">
            <v>38</v>
          </cell>
          <cell r="G1784" t="str">
            <v>Monthly</v>
          </cell>
          <cell r="H1784" t="str">
            <v>M</v>
          </cell>
          <cell r="I1784">
            <v>0</v>
          </cell>
          <cell r="J1784" t="str">
            <v>Teamsters Local Union Number 117</v>
          </cell>
          <cell r="K1784">
            <v>3804</v>
          </cell>
          <cell r="L1784">
            <v>3804</v>
          </cell>
          <cell r="M1784">
            <v>3804</v>
          </cell>
          <cell r="N1784">
            <v>3804</v>
          </cell>
          <cell r="O1784">
            <v>3586</v>
          </cell>
          <cell r="P1784">
            <v>3658</v>
          </cell>
          <cell r="Q1784">
            <v>3768</v>
          </cell>
        </row>
        <row r="1785">
          <cell r="E1785" t="str">
            <v>38MONTHLYMWASHINGTON FEDERATION OF STATE EMPLOYEES</v>
          </cell>
          <cell r="F1785" t="str">
            <v>38</v>
          </cell>
          <cell r="G1785" t="str">
            <v>Monthly</v>
          </cell>
          <cell r="H1785" t="str">
            <v>M</v>
          </cell>
          <cell r="I1785">
            <v>0</v>
          </cell>
          <cell r="J1785" t="str">
            <v>Washington Federation of State Employees</v>
          </cell>
          <cell r="K1785">
            <v>3756</v>
          </cell>
          <cell r="L1785">
            <v>3756</v>
          </cell>
          <cell r="M1785">
            <v>3756</v>
          </cell>
          <cell r="N1785">
            <v>3756</v>
          </cell>
          <cell r="O1785">
            <v>3541</v>
          </cell>
          <cell r="P1785">
            <v>3612</v>
          </cell>
          <cell r="Q1785">
            <v>3721</v>
          </cell>
        </row>
        <row r="1786">
          <cell r="E1786" t="str">
            <v>38MONTHLYMWASHINGTON PUBLIC EMPLOYEES ASSOCIATION</v>
          </cell>
          <cell r="F1786" t="str">
            <v>38</v>
          </cell>
          <cell r="G1786" t="str">
            <v>Monthly</v>
          </cell>
          <cell r="H1786" t="str">
            <v>M</v>
          </cell>
          <cell r="I1786">
            <v>0</v>
          </cell>
          <cell r="J1786" t="str">
            <v>Washington Public Employees Association</v>
          </cell>
          <cell r="K1786">
            <v>3756</v>
          </cell>
          <cell r="L1786">
            <v>3756</v>
          </cell>
          <cell r="M1786">
            <v>3756</v>
          </cell>
          <cell r="N1786">
            <v>3756</v>
          </cell>
          <cell r="O1786">
            <v>3541</v>
          </cell>
          <cell r="P1786">
            <v>3612</v>
          </cell>
          <cell r="Q1786">
            <v>3721</v>
          </cell>
        </row>
        <row r="1787">
          <cell r="E1787" t="str">
            <v>39ENMONTHLYACOALITION</v>
          </cell>
          <cell r="F1787" t="str">
            <v>39EN</v>
          </cell>
          <cell r="G1787" t="str">
            <v>Monthly</v>
          </cell>
          <cell r="H1787" t="str">
            <v>A</v>
          </cell>
          <cell r="I1787">
            <v>0</v>
          </cell>
          <cell r="J1787" t="str">
            <v>Coalition</v>
          </cell>
          <cell r="K1787">
            <v>3088</v>
          </cell>
          <cell r="L1787">
            <v>3088</v>
          </cell>
          <cell r="M1787">
            <v>3088</v>
          </cell>
          <cell r="N1787">
            <v>3088</v>
          </cell>
          <cell r="O1787">
            <v>2911</v>
          </cell>
          <cell r="P1787">
            <v>2969</v>
          </cell>
          <cell r="Q1787">
            <v>3059</v>
          </cell>
        </row>
        <row r="1788">
          <cell r="E1788" t="str">
            <v>39ENMONTHLYANON-REPRESENTED STATE EMPLOYEES</v>
          </cell>
          <cell r="F1788" t="str">
            <v>39EN</v>
          </cell>
          <cell r="G1788" t="str">
            <v>Monthly</v>
          </cell>
          <cell r="H1788" t="str">
            <v>A</v>
          </cell>
          <cell r="I1788">
            <v>0</v>
          </cell>
          <cell r="J1788" t="str">
            <v>Non-Represented State Employees</v>
          </cell>
          <cell r="K1788">
            <v>3088</v>
          </cell>
          <cell r="L1788">
            <v>3088</v>
          </cell>
          <cell r="M1788">
            <v>3088</v>
          </cell>
          <cell r="N1788">
            <v>3088</v>
          </cell>
          <cell r="O1788">
            <v>2911</v>
          </cell>
          <cell r="P1788">
            <v>2969</v>
          </cell>
          <cell r="Q1788">
            <v>3059</v>
          </cell>
        </row>
        <row r="1789">
          <cell r="E1789" t="str">
            <v>39ENMONTHLYASERVICE EMPLOYEES INTERNATIONAL UNION DISTRICT 1199 NW</v>
          </cell>
          <cell r="F1789" t="str">
            <v>39EN</v>
          </cell>
          <cell r="G1789" t="str">
            <v>Monthly</v>
          </cell>
          <cell r="H1789" t="str">
            <v>A</v>
          </cell>
          <cell r="I1789">
            <v>0</v>
          </cell>
          <cell r="J1789" t="str">
            <v>Service Employees International Union District 1199 NW</v>
          </cell>
          <cell r="K1789">
            <v>3088</v>
          </cell>
          <cell r="L1789">
            <v>3088</v>
          </cell>
          <cell r="M1789">
            <v>3088</v>
          </cell>
          <cell r="N1789">
            <v>3088</v>
          </cell>
          <cell r="O1789">
            <v>2911</v>
          </cell>
          <cell r="P1789">
            <v>2969</v>
          </cell>
          <cell r="Q1789">
            <v>3059</v>
          </cell>
        </row>
        <row r="1790">
          <cell r="E1790" t="str">
            <v>39ENMONTHLYATEAMSTERS LOCAL UNION NUMBER 117</v>
          </cell>
          <cell r="F1790" t="str">
            <v>39EN</v>
          </cell>
          <cell r="G1790" t="str">
            <v>Monthly</v>
          </cell>
          <cell r="H1790" t="str">
            <v>A</v>
          </cell>
          <cell r="I1790">
            <v>0</v>
          </cell>
          <cell r="J1790" t="str">
            <v>Teamsters Local Union Number 117</v>
          </cell>
          <cell r="K1790">
            <v>3128</v>
          </cell>
          <cell r="L1790">
            <v>3128</v>
          </cell>
          <cell r="M1790">
            <v>3128</v>
          </cell>
          <cell r="N1790">
            <v>3128</v>
          </cell>
          <cell r="O1790">
            <v>2949</v>
          </cell>
          <cell r="P1790">
            <v>3008</v>
          </cell>
          <cell r="Q1790">
            <v>3099</v>
          </cell>
        </row>
        <row r="1791">
          <cell r="E1791" t="str">
            <v>39ENMONTHLYAWASHINGTON FEDERATION OF STATE EMPLOYEES</v>
          </cell>
          <cell r="F1791" t="str">
            <v>39EN</v>
          </cell>
          <cell r="G1791" t="str">
            <v>Monthly</v>
          </cell>
          <cell r="H1791" t="str">
            <v>A</v>
          </cell>
          <cell r="I1791">
            <v>0</v>
          </cell>
          <cell r="J1791" t="str">
            <v>Washington Federation of State Employees</v>
          </cell>
          <cell r="K1791">
            <v>3088</v>
          </cell>
          <cell r="L1791">
            <v>3088</v>
          </cell>
          <cell r="M1791">
            <v>3088</v>
          </cell>
          <cell r="N1791">
            <v>3088</v>
          </cell>
          <cell r="O1791">
            <v>2911</v>
          </cell>
          <cell r="P1791">
            <v>2969</v>
          </cell>
          <cell r="Q1791">
            <v>3059</v>
          </cell>
        </row>
        <row r="1792">
          <cell r="E1792" t="str">
            <v>39ENMONTHLYBCOALITION</v>
          </cell>
          <cell r="F1792" t="str">
            <v>39EN</v>
          </cell>
          <cell r="G1792" t="str">
            <v>Monthly</v>
          </cell>
          <cell r="H1792" t="str">
            <v>B</v>
          </cell>
          <cell r="I1792">
            <v>0</v>
          </cell>
          <cell r="J1792" t="str">
            <v>Coalition</v>
          </cell>
          <cell r="K1792">
            <v>3162</v>
          </cell>
          <cell r="L1792">
            <v>3162</v>
          </cell>
          <cell r="M1792">
            <v>3162</v>
          </cell>
          <cell r="N1792">
            <v>3162</v>
          </cell>
          <cell r="O1792">
            <v>2980</v>
          </cell>
          <cell r="P1792">
            <v>3040</v>
          </cell>
          <cell r="Q1792">
            <v>3132</v>
          </cell>
        </row>
        <row r="1793">
          <cell r="E1793" t="str">
            <v>39ENMONTHLYBNON-REPRESENTED STATE EMPLOYEES</v>
          </cell>
          <cell r="F1793" t="str">
            <v>39EN</v>
          </cell>
          <cell r="G1793" t="str">
            <v>Monthly</v>
          </cell>
          <cell r="H1793" t="str">
            <v>B</v>
          </cell>
          <cell r="I1793">
            <v>0</v>
          </cell>
          <cell r="J1793" t="str">
            <v>Non-Represented State Employees</v>
          </cell>
          <cell r="K1793">
            <v>3162</v>
          </cell>
          <cell r="L1793">
            <v>3162</v>
          </cell>
          <cell r="M1793">
            <v>3162</v>
          </cell>
          <cell r="N1793">
            <v>3162</v>
          </cell>
          <cell r="O1793">
            <v>2980</v>
          </cell>
          <cell r="P1793">
            <v>3040</v>
          </cell>
          <cell r="Q1793">
            <v>3132</v>
          </cell>
        </row>
        <row r="1794">
          <cell r="E1794" t="str">
            <v>39ENMONTHLYBSERVICE EMPLOYEES INTERNATIONAL UNION DISTRICT 1199 NW</v>
          </cell>
          <cell r="F1794" t="str">
            <v>39EN</v>
          </cell>
          <cell r="G1794" t="str">
            <v>Monthly</v>
          </cell>
          <cell r="H1794" t="str">
            <v>B</v>
          </cell>
          <cell r="I1794">
            <v>0</v>
          </cell>
          <cell r="J1794" t="str">
            <v>Service Employees International Union District 1199 NW</v>
          </cell>
          <cell r="K1794">
            <v>3162</v>
          </cell>
          <cell r="L1794">
            <v>3162</v>
          </cell>
          <cell r="M1794">
            <v>3162</v>
          </cell>
          <cell r="N1794">
            <v>3162</v>
          </cell>
          <cell r="O1794">
            <v>2980</v>
          </cell>
          <cell r="P1794">
            <v>3040</v>
          </cell>
          <cell r="Q1794">
            <v>3132</v>
          </cell>
        </row>
        <row r="1795">
          <cell r="E1795" t="str">
            <v>39ENMONTHLYBTEAMSTERS LOCAL UNION NUMBER 117</v>
          </cell>
          <cell r="F1795" t="str">
            <v>39EN</v>
          </cell>
          <cell r="G1795" t="str">
            <v>Monthly</v>
          </cell>
          <cell r="H1795" t="str">
            <v>B</v>
          </cell>
          <cell r="I1795">
            <v>0</v>
          </cell>
          <cell r="J1795" t="str">
            <v>Teamsters Local Union Number 117</v>
          </cell>
          <cell r="K1795">
            <v>3199</v>
          </cell>
          <cell r="L1795">
            <v>3199</v>
          </cell>
          <cell r="M1795">
            <v>3199</v>
          </cell>
          <cell r="N1795">
            <v>3199</v>
          </cell>
          <cell r="O1795">
            <v>3016</v>
          </cell>
          <cell r="P1795">
            <v>3076</v>
          </cell>
          <cell r="Q1795">
            <v>3169</v>
          </cell>
        </row>
        <row r="1796">
          <cell r="E1796" t="str">
            <v>39ENMONTHLYBWASHINGTON FEDERATION OF STATE EMPLOYEES</v>
          </cell>
          <cell r="F1796" t="str">
            <v>39EN</v>
          </cell>
          <cell r="G1796" t="str">
            <v>Monthly</v>
          </cell>
          <cell r="H1796" t="str">
            <v>B</v>
          </cell>
          <cell r="I1796">
            <v>0</v>
          </cell>
          <cell r="J1796" t="str">
            <v>Washington Federation of State Employees</v>
          </cell>
          <cell r="K1796">
            <v>3162</v>
          </cell>
          <cell r="L1796">
            <v>3162</v>
          </cell>
          <cell r="M1796">
            <v>3162</v>
          </cell>
          <cell r="N1796">
            <v>3162</v>
          </cell>
          <cell r="O1796">
            <v>2980</v>
          </cell>
          <cell r="P1796">
            <v>3040</v>
          </cell>
          <cell r="Q1796">
            <v>3132</v>
          </cell>
        </row>
        <row r="1797">
          <cell r="E1797" t="str">
            <v>39ENMONTHLYCCOALITION</v>
          </cell>
          <cell r="F1797" t="str">
            <v>39EN</v>
          </cell>
          <cell r="G1797" t="str">
            <v>Monthly</v>
          </cell>
          <cell r="H1797" t="str">
            <v>C</v>
          </cell>
          <cell r="I1797">
            <v>0</v>
          </cell>
          <cell r="J1797" t="str">
            <v>Coalition</v>
          </cell>
          <cell r="K1797">
            <v>3239</v>
          </cell>
          <cell r="L1797">
            <v>3239</v>
          </cell>
          <cell r="M1797">
            <v>3239</v>
          </cell>
          <cell r="N1797">
            <v>3239</v>
          </cell>
          <cell r="O1797">
            <v>3053</v>
          </cell>
          <cell r="P1797">
            <v>3114</v>
          </cell>
          <cell r="Q1797">
            <v>3208</v>
          </cell>
        </row>
        <row r="1798">
          <cell r="E1798" t="str">
            <v>39ENMONTHLYCNON-REPRESENTED STATE EMPLOYEES</v>
          </cell>
          <cell r="F1798" t="str">
            <v>39EN</v>
          </cell>
          <cell r="G1798" t="str">
            <v>Monthly</v>
          </cell>
          <cell r="H1798" t="str">
            <v>C</v>
          </cell>
          <cell r="I1798">
            <v>0</v>
          </cell>
          <cell r="J1798" t="str">
            <v>Non-Represented State Employees</v>
          </cell>
          <cell r="K1798">
            <v>3239</v>
          </cell>
          <cell r="L1798">
            <v>3239</v>
          </cell>
          <cell r="M1798">
            <v>3239</v>
          </cell>
          <cell r="N1798">
            <v>3239</v>
          </cell>
          <cell r="O1798">
            <v>3053</v>
          </cell>
          <cell r="P1798">
            <v>3114</v>
          </cell>
          <cell r="Q1798">
            <v>3208</v>
          </cell>
        </row>
        <row r="1799">
          <cell r="E1799" t="str">
            <v>39ENMONTHLYCSERVICE EMPLOYEES INTERNATIONAL UNION DISTRICT 1199 NW</v>
          </cell>
          <cell r="F1799" t="str">
            <v>39EN</v>
          </cell>
          <cell r="G1799" t="str">
            <v>Monthly</v>
          </cell>
          <cell r="H1799" t="str">
            <v>C</v>
          </cell>
          <cell r="I1799">
            <v>0</v>
          </cell>
          <cell r="J1799" t="str">
            <v>Service Employees International Union District 1199 NW</v>
          </cell>
          <cell r="K1799">
            <v>3239</v>
          </cell>
          <cell r="L1799">
            <v>3239</v>
          </cell>
          <cell r="M1799">
            <v>3239</v>
          </cell>
          <cell r="N1799">
            <v>3239</v>
          </cell>
          <cell r="O1799">
            <v>3053</v>
          </cell>
          <cell r="P1799">
            <v>3114</v>
          </cell>
          <cell r="Q1799">
            <v>3208</v>
          </cell>
        </row>
        <row r="1800">
          <cell r="E1800" t="str">
            <v>39ENMONTHLYCTEAMSTERS LOCAL UNION NUMBER 117</v>
          </cell>
          <cell r="F1800" t="str">
            <v>39EN</v>
          </cell>
          <cell r="G1800" t="str">
            <v>Monthly</v>
          </cell>
          <cell r="H1800" t="str">
            <v>C</v>
          </cell>
          <cell r="I1800">
            <v>0</v>
          </cell>
          <cell r="J1800" t="str">
            <v>Teamsters Local Union Number 117</v>
          </cell>
          <cell r="K1800">
            <v>3280</v>
          </cell>
          <cell r="L1800">
            <v>3280</v>
          </cell>
          <cell r="M1800">
            <v>3280</v>
          </cell>
          <cell r="N1800">
            <v>3280</v>
          </cell>
          <cell r="O1800">
            <v>3092</v>
          </cell>
          <cell r="P1800">
            <v>3154</v>
          </cell>
          <cell r="Q1800">
            <v>3249</v>
          </cell>
        </row>
        <row r="1801">
          <cell r="E1801" t="str">
            <v>39ENMONTHLYCWASHINGTON FEDERATION OF STATE EMPLOYEES</v>
          </cell>
          <cell r="F1801" t="str">
            <v>39EN</v>
          </cell>
          <cell r="G1801" t="str">
            <v>Monthly</v>
          </cell>
          <cell r="H1801" t="str">
            <v>C</v>
          </cell>
          <cell r="I1801">
            <v>0</v>
          </cell>
          <cell r="J1801" t="str">
            <v>Washington Federation of State Employees</v>
          </cell>
          <cell r="K1801">
            <v>3239</v>
          </cell>
          <cell r="L1801">
            <v>3239</v>
          </cell>
          <cell r="M1801">
            <v>3239</v>
          </cell>
          <cell r="N1801">
            <v>3239</v>
          </cell>
          <cell r="O1801">
            <v>3053</v>
          </cell>
          <cell r="P1801">
            <v>3114</v>
          </cell>
          <cell r="Q1801">
            <v>3208</v>
          </cell>
        </row>
        <row r="1802">
          <cell r="E1802" t="str">
            <v>39ENMONTHLYDCOALITION</v>
          </cell>
          <cell r="F1802" t="str">
            <v>39EN</v>
          </cell>
          <cell r="G1802" t="str">
            <v>Monthly</v>
          </cell>
          <cell r="H1802" t="str">
            <v>D</v>
          </cell>
          <cell r="I1802">
            <v>0</v>
          </cell>
          <cell r="J1802" t="str">
            <v>Coalition</v>
          </cell>
          <cell r="K1802">
            <v>3312</v>
          </cell>
          <cell r="L1802">
            <v>3312</v>
          </cell>
          <cell r="M1802">
            <v>3312</v>
          </cell>
          <cell r="N1802">
            <v>3312</v>
          </cell>
          <cell r="O1802">
            <v>3123</v>
          </cell>
          <cell r="P1802">
            <v>3185</v>
          </cell>
          <cell r="Q1802">
            <v>3281</v>
          </cell>
        </row>
        <row r="1803">
          <cell r="E1803" t="str">
            <v>39ENMONTHLYDNON-REPRESENTED STATE EMPLOYEES</v>
          </cell>
          <cell r="F1803" t="str">
            <v>39EN</v>
          </cell>
          <cell r="G1803" t="str">
            <v>Monthly</v>
          </cell>
          <cell r="H1803" t="str">
            <v>D</v>
          </cell>
          <cell r="I1803">
            <v>0</v>
          </cell>
          <cell r="J1803" t="str">
            <v>Non-Represented State Employees</v>
          </cell>
          <cell r="K1803">
            <v>3312</v>
          </cell>
          <cell r="L1803">
            <v>3312</v>
          </cell>
          <cell r="M1803">
            <v>3312</v>
          </cell>
          <cell r="N1803">
            <v>3312</v>
          </cell>
          <cell r="O1803">
            <v>3123</v>
          </cell>
          <cell r="P1803">
            <v>3185</v>
          </cell>
          <cell r="Q1803">
            <v>3281</v>
          </cell>
        </row>
        <row r="1804">
          <cell r="E1804" t="str">
            <v>39ENMONTHLYDSERVICE EMPLOYEES INTERNATIONAL UNION DISTRICT 1199 NW</v>
          </cell>
          <cell r="F1804" t="str">
            <v>39EN</v>
          </cell>
          <cell r="G1804" t="str">
            <v>Monthly</v>
          </cell>
          <cell r="H1804" t="str">
            <v>D</v>
          </cell>
          <cell r="I1804">
            <v>0</v>
          </cell>
          <cell r="J1804" t="str">
            <v>Service Employees International Union District 1199 NW</v>
          </cell>
          <cell r="K1804">
            <v>3312</v>
          </cell>
          <cell r="L1804">
            <v>3312</v>
          </cell>
          <cell r="M1804">
            <v>3312</v>
          </cell>
          <cell r="N1804">
            <v>3312</v>
          </cell>
          <cell r="O1804">
            <v>3123</v>
          </cell>
          <cell r="P1804">
            <v>3185</v>
          </cell>
          <cell r="Q1804">
            <v>3281</v>
          </cell>
        </row>
        <row r="1805">
          <cell r="E1805" t="str">
            <v>39ENMONTHLYDTEAMSTERS LOCAL UNION NUMBER 117</v>
          </cell>
          <cell r="F1805" t="str">
            <v>39EN</v>
          </cell>
          <cell r="G1805" t="str">
            <v>Monthly</v>
          </cell>
          <cell r="H1805" t="str">
            <v>D</v>
          </cell>
          <cell r="I1805">
            <v>0</v>
          </cell>
          <cell r="J1805" t="str">
            <v>Teamsters Local Union Number 117</v>
          </cell>
          <cell r="K1805">
            <v>3356</v>
          </cell>
          <cell r="L1805">
            <v>3356</v>
          </cell>
          <cell r="M1805">
            <v>3356</v>
          </cell>
          <cell r="N1805">
            <v>3356</v>
          </cell>
          <cell r="O1805">
            <v>3164</v>
          </cell>
          <cell r="P1805">
            <v>3227</v>
          </cell>
          <cell r="Q1805">
            <v>3324</v>
          </cell>
        </row>
        <row r="1806">
          <cell r="E1806" t="str">
            <v>39ENMONTHLYDWASHINGTON FEDERATION OF STATE EMPLOYEES</v>
          </cell>
          <cell r="F1806" t="str">
            <v>39EN</v>
          </cell>
          <cell r="G1806" t="str">
            <v>Monthly</v>
          </cell>
          <cell r="H1806" t="str">
            <v>D</v>
          </cell>
          <cell r="I1806">
            <v>0</v>
          </cell>
          <cell r="J1806" t="str">
            <v>Washington Federation of State Employees</v>
          </cell>
          <cell r="K1806">
            <v>3312</v>
          </cell>
          <cell r="L1806">
            <v>3312</v>
          </cell>
          <cell r="M1806">
            <v>3312</v>
          </cell>
          <cell r="N1806">
            <v>3312</v>
          </cell>
          <cell r="O1806">
            <v>3123</v>
          </cell>
          <cell r="P1806">
            <v>3185</v>
          </cell>
          <cell r="Q1806">
            <v>3281</v>
          </cell>
        </row>
        <row r="1807">
          <cell r="E1807" t="str">
            <v>39ENMONTHLYECOALITION</v>
          </cell>
          <cell r="F1807" t="str">
            <v>39EN</v>
          </cell>
          <cell r="G1807" t="str">
            <v>Monthly</v>
          </cell>
          <cell r="H1807" t="str">
            <v>E</v>
          </cell>
          <cell r="I1807">
            <v>0</v>
          </cell>
          <cell r="J1807" t="str">
            <v>Coalition</v>
          </cell>
          <cell r="K1807">
            <v>3391</v>
          </cell>
          <cell r="L1807">
            <v>3391</v>
          </cell>
          <cell r="M1807">
            <v>3391</v>
          </cell>
          <cell r="N1807">
            <v>3391</v>
          </cell>
          <cell r="O1807">
            <v>3197</v>
          </cell>
          <cell r="P1807">
            <v>3261</v>
          </cell>
          <cell r="Q1807">
            <v>3359</v>
          </cell>
        </row>
        <row r="1808">
          <cell r="E1808" t="str">
            <v>39ENMONTHLYENON-REPRESENTED STATE EMPLOYEES</v>
          </cell>
          <cell r="F1808" t="str">
            <v>39EN</v>
          </cell>
          <cell r="G1808" t="str">
            <v>Monthly</v>
          </cell>
          <cell r="H1808" t="str">
            <v>E</v>
          </cell>
          <cell r="I1808">
            <v>0</v>
          </cell>
          <cell r="J1808" t="str">
            <v>Non-Represented State Employees</v>
          </cell>
          <cell r="K1808">
            <v>3391</v>
          </cell>
          <cell r="L1808">
            <v>3391</v>
          </cell>
          <cell r="M1808">
            <v>3391</v>
          </cell>
          <cell r="N1808">
            <v>3391</v>
          </cell>
          <cell r="O1808">
            <v>3197</v>
          </cell>
          <cell r="P1808">
            <v>3261</v>
          </cell>
          <cell r="Q1808">
            <v>3359</v>
          </cell>
        </row>
        <row r="1809">
          <cell r="E1809" t="str">
            <v>39ENMONTHLYESERVICE EMPLOYEES INTERNATIONAL UNION DISTRICT 1199 NW</v>
          </cell>
          <cell r="F1809" t="str">
            <v>39EN</v>
          </cell>
          <cell r="G1809" t="str">
            <v>Monthly</v>
          </cell>
          <cell r="H1809" t="str">
            <v>E</v>
          </cell>
          <cell r="I1809">
            <v>0</v>
          </cell>
          <cell r="J1809" t="str">
            <v>Service Employees International Union District 1199 NW</v>
          </cell>
          <cell r="K1809">
            <v>3391</v>
          </cell>
          <cell r="L1809">
            <v>3391</v>
          </cell>
          <cell r="M1809">
            <v>3391</v>
          </cell>
          <cell r="N1809">
            <v>3391</v>
          </cell>
          <cell r="O1809">
            <v>3197</v>
          </cell>
          <cell r="P1809">
            <v>3261</v>
          </cell>
          <cell r="Q1809">
            <v>3359</v>
          </cell>
        </row>
        <row r="1810">
          <cell r="E1810" t="str">
            <v>39ENMONTHLYETEAMSTERS LOCAL UNION NUMBER 117</v>
          </cell>
          <cell r="F1810" t="str">
            <v>39EN</v>
          </cell>
          <cell r="G1810" t="str">
            <v>Monthly</v>
          </cell>
          <cell r="H1810" t="str">
            <v>E</v>
          </cell>
          <cell r="I1810">
            <v>0</v>
          </cell>
          <cell r="J1810" t="str">
            <v>Teamsters Local Union Number 117</v>
          </cell>
          <cell r="K1810">
            <v>3435</v>
          </cell>
          <cell r="L1810">
            <v>3435</v>
          </cell>
          <cell r="M1810">
            <v>3435</v>
          </cell>
          <cell r="N1810">
            <v>3435</v>
          </cell>
          <cell r="O1810">
            <v>3238</v>
          </cell>
          <cell r="P1810">
            <v>3303</v>
          </cell>
          <cell r="Q1810">
            <v>3403</v>
          </cell>
        </row>
        <row r="1811">
          <cell r="E1811" t="str">
            <v>39ENMONTHLYEWASHINGTON FEDERATION OF STATE EMPLOYEES</v>
          </cell>
          <cell r="F1811" t="str">
            <v>39EN</v>
          </cell>
          <cell r="G1811" t="str">
            <v>Monthly</v>
          </cell>
          <cell r="H1811" t="str">
            <v>E</v>
          </cell>
          <cell r="I1811">
            <v>0</v>
          </cell>
          <cell r="J1811" t="str">
            <v>Washington Federation of State Employees</v>
          </cell>
          <cell r="K1811">
            <v>3391</v>
          </cell>
          <cell r="L1811">
            <v>3391</v>
          </cell>
          <cell r="M1811">
            <v>3391</v>
          </cell>
          <cell r="N1811">
            <v>3391</v>
          </cell>
          <cell r="O1811">
            <v>3197</v>
          </cell>
          <cell r="P1811">
            <v>3261</v>
          </cell>
          <cell r="Q1811">
            <v>3359</v>
          </cell>
        </row>
        <row r="1812">
          <cell r="E1812" t="str">
            <v>39ENMONTHLYFCOALITION</v>
          </cell>
          <cell r="F1812" t="str">
            <v>39EN</v>
          </cell>
          <cell r="G1812" t="str">
            <v>Monthly</v>
          </cell>
          <cell r="H1812" t="str">
            <v>F</v>
          </cell>
          <cell r="I1812">
            <v>0</v>
          </cell>
          <cell r="J1812" t="str">
            <v>Coalition</v>
          </cell>
          <cell r="K1812">
            <v>3470</v>
          </cell>
          <cell r="L1812">
            <v>3470</v>
          </cell>
          <cell r="M1812">
            <v>3470</v>
          </cell>
          <cell r="N1812">
            <v>3470</v>
          </cell>
          <cell r="O1812">
            <v>3272</v>
          </cell>
          <cell r="P1812">
            <v>3337</v>
          </cell>
          <cell r="Q1812">
            <v>3438</v>
          </cell>
        </row>
        <row r="1813">
          <cell r="E1813" t="str">
            <v>39ENMONTHLYFNON-REPRESENTED STATE EMPLOYEES</v>
          </cell>
          <cell r="F1813" t="str">
            <v>39EN</v>
          </cell>
          <cell r="G1813" t="str">
            <v>Monthly</v>
          </cell>
          <cell r="H1813" t="str">
            <v>F</v>
          </cell>
          <cell r="I1813">
            <v>0</v>
          </cell>
          <cell r="J1813" t="str">
            <v>Non-Represented State Employees</v>
          </cell>
          <cell r="K1813">
            <v>3470</v>
          </cell>
          <cell r="L1813">
            <v>3470</v>
          </cell>
          <cell r="M1813">
            <v>3470</v>
          </cell>
          <cell r="N1813">
            <v>3470</v>
          </cell>
          <cell r="O1813">
            <v>3272</v>
          </cell>
          <cell r="P1813">
            <v>3337</v>
          </cell>
          <cell r="Q1813">
            <v>3438</v>
          </cell>
        </row>
        <row r="1814">
          <cell r="E1814" t="str">
            <v>39ENMONTHLYFSERVICE EMPLOYEES INTERNATIONAL UNION DISTRICT 1199 NW</v>
          </cell>
          <cell r="F1814" t="str">
            <v>39EN</v>
          </cell>
          <cell r="G1814" t="str">
            <v>Monthly</v>
          </cell>
          <cell r="H1814" t="str">
            <v>F</v>
          </cell>
          <cell r="I1814">
            <v>0</v>
          </cell>
          <cell r="J1814" t="str">
            <v>Service Employees International Union District 1199 NW</v>
          </cell>
          <cell r="K1814">
            <v>3470</v>
          </cell>
          <cell r="L1814">
            <v>3470</v>
          </cell>
          <cell r="M1814">
            <v>3470</v>
          </cell>
          <cell r="N1814">
            <v>3470</v>
          </cell>
          <cell r="O1814">
            <v>3272</v>
          </cell>
          <cell r="P1814">
            <v>3337</v>
          </cell>
          <cell r="Q1814">
            <v>3438</v>
          </cell>
        </row>
        <row r="1815">
          <cell r="E1815" t="str">
            <v>39ENMONTHLYFTEAMSTERS LOCAL UNION NUMBER 117</v>
          </cell>
          <cell r="F1815" t="str">
            <v>39EN</v>
          </cell>
          <cell r="G1815" t="str">
            <v>Monthly</v>
          </cell>
          <cell r="H1815" t="str">
            <v>F</v>
          </cell>
          <cell r="I1815">
            <v>0</v>
          </cell>
          <cell r="J1815" t="str">
            <v>Teamsters Local Union Number 117</v>
          </cell>
          <cell r="K1815">
            <v>3515</v>
          </cell>
          <cell r="L1815">
            <v>3515</v>
          </cell>
          <cell r="M1815">
            <v>3515</v>
          </cell>
          <cell r="N1815">
            <v>3515</v>
          </cell>
          <cell r="O1815">
            <v>3314</v>
          </cell>
          <cell r="P1815">
            <v>3380</v>
          </cell>
          <cell r="Q1815">
            <v>3482</v>
          </cell>
        </row>
        <row r="1816">
          <cell r="E1816" t="str">
            <v>39ENMONTHLYFWASHINGTON FEDERATION OF STATE EMPLOYEES</v>
          </cell>
          <cell r="F1816" t="str">
            <v>39EN</v>
          </cell>
          <cell r="G1816" t="str">
            <v>Monthly</v>
          </cell>
          <cell r="H1816" t="str">
            <v>F</v>
          </cell>
          <cell r="I1816">
            <v>0</v>
          </cell>
          <cell r="J1816" t="str">
            <v>Washington Federation of State Employees</v>
          </cell>
          <cell r="K1816">
            <v>3470</v>
          </cell>
          <cell r="L1816">
            <v>3470</v>
          </cell>
          <cell r="M1816">
            <v>3470</v>
          </cell>
          <cell r="N1816">
            <v>3470</v>
          </cell>
          <cell r="O1816">
            <v>3272</v>
          </cell>
          <cell r="P1816">
            <v>3337</v>
          </cell>
          <cell r="Q1816">
            <v>3438</v>
          </cell>
        </row>
        <row r="1817">
          <cell r="E1817" t="str">
            <v>39ENMONTHLYGCOALITION</v>
          </cell>
          <cell r="F1817" t="str">
            <v>39EN</v>
          </cell>
          <cell r="G1817" t="str">
            <v>Monthly</v>
          </cell>
          <cell r="H1817" t="str">
            <v>G</v>
          </cell>
          <cell r="I1817">
            <v>0</v>
          </cell>
          <cell r="J1817" t="str">
            <v>Coalition</v>
          </cell>
          <cell r="K1817">
            <v>3555</v>
          </cell>
          <cell r="L1817">
            <v>3555</v>
          </cell>
          <cell r="M1817">
            <v>3555</v>
          </cell>
          <cell r="N1817">
            <v>3555</v>
          </cell>
          <cell r="O1817">
            <v>3351</v>
          </cell>
          <cell r="P1817">
            <v>3418</v>
          </cell>
          <cell r="Q1817">
            <v>3521</v>
          </cell>
        </row>
        <row r="1818">
          <cell r="E1818" t="str">
            <v>39ENMONTHLYGNON-REPRESENTED STATE EMPLOYEES</v>
          </cell>
          <cell r="F1818" t="str">
            <v>39EN</v>
          </cell>
          <cell r="G1818" t="str">
            <v>Monthly</v>
          </cell>
          <cell r="H1818" t="str">
            <v>G</v>
          </cell>
          <cell r="I1818">
            <v>0</v>
          </cell>
          <cell r="J1818" t="str">
            <v>Non-Represented State Employees</v>
          </cell>
          <cell r="K1818">
            <v>3555</v>
          </cell>
          <cell r="L1818">
            <v>3555</v>
          </cell>
          <cell r="M1818">
            <v>3555</v>
          </cell>
          <cell r="N1818">
            <v>3555</v>
          </cell>
          <cell r="O1818">
            <v>3351</v>
          </cell>
          <cell r="P1818">
            <v>3418</v>
          </cell>
          <cell r="Q1818">
            <v>3521</v>
          </cell>
        </row>
        <row r="1819">
          <cell r="E1819" t="str">
            <v>39ENMONTHLYGSERVICE EMPLOYEES INTERNATIONAL UNION DISTRICT 1199 NW</v>
          </cell>
          <cell r="F1819" t="str">
            <v>39EN</v>
          </cell>
          <cell r="G1819" t="str">
            <v>Monthly</v>
          </cell>
          <cell r="H1819" t="str">
            <v>G</v>
          </cell>
          <cell r="I1819">
            <v>0</v>
          </cell>
          <cell r="J1819" t="str">
            <v>Service Employees International Union District 1199 NW</v>
          </cell>
          <cell r="K1819">
            <v>3555</v>
          </cell>
          <cell r="L1819">
            <v>3555</v>
          </cell>
          <cell r="M1819">
            <v>3555</v>
          </cell>
          <cell r="N1819">
            <v>3555</v>
          </cell>
          <cell r="O1819">
            <v>3351</v>
          </cell>
          <cell r="P1819">
            <v>3418</v>
          </cell>
          <cell r="Q1819">
            <v>3521</v>
          </cell>
        </row>
        <row r="1820">
          <cell r="E1820" t="str">
            <v>39ENMONTHLYGTEAMSTERS LOCAL UNION NUMBER 117</v>
          </cell>
          <cell r="F1820" t="str">
            <v>39EN</v>
          </cell>
          <cell r="G1820" t="str">
            <v>Monthly</v>
          </cell>
          <cell r="H1820" t="str">
            <v>G</v>
          </cell>
          <cell r="I1820">
            <v>0</v>
          </cell>
          <cell r="J1820" t="str">
            <v>Teamsters Local Union Number 117</v>
          </cell>
          <cell r="K1820">
            <v>3599</v>
          </cell>
          <cell r="L1820">
            <v>3599</v>
          </cell>
          <cell r="M1820">
            <v>3599</v>
          </cell>
          <cell r="N1820">
            <v>3599</v>
          </cell>
          <cell r="O1820">
            <v>3393</v>
          </cell>
          <cell r="P1820">
            <v>3461</v>
          </cell>
          <cell r="Q1820">
            <v>3566</v>
          </cell>
        </row>
        <row r="1821">
          <cell r="E1821" t="str">
            <v>39ENMONTHLYGWASHINGTON FEDERATION OF STATE EMPLOYEES</v>
          </cell>
          <cell r="F1821" t="str">
            <v>39EN</v>
          </cell>
          <cell r="G1821" t="str">
            <v>Monthly</v>
          </cell>
          <cell r="H1821" t="str">
            <v>G</v>
          </cell>
          <cell r="I1821">
            <v>0</v>
          </cell>
          <cell r="J1821" t="str">
            <v>Washington Federation of State Employees</v>
          </cell>
          <cell r="K1821">
            <v>3555</v>
          </cell>
          <cell r="L1821">
            <v>3555</v>
          </cell>
          <cell r="M1821">
            <v>3555</v>
          </cell>
          <cell r="N1821">
            <v>3555</v>
          </cell>
          <cell r="O1821">
            <v>3351</v>
          </cell>
          <cell r="P1821">
            <v>3418</v>
          </cell>
          <cell r="Q1821">
            <v>3521</v>
          </cell>
        </row>
        <row r="1822">
          <cell r="E1822" t="str">
            <v>39ENMONTHLYHCOALITION</v>
          </cell>
          <cell r="F1822" t="str">
            <v>39EN</v>
          </cell>
          <cell r="G1822" t="str">
            <v>Monthly</v>
          </cell>
          <cell r="H1822" t="str">
            <v>H</v>
          </cell>
          <cell r="I1822">
            <v>0</v>
          </cell>
          <cell r="J1822" t="str">
            <v>Coalition</v>
          </cell>
          <cell r="K1822">
            <v>3639</v>
          </cell>
          <cell r="L1822">
            <v>3639</v>
          </cell>
          <cell r="M1822">
            <v>3639</v>
          </cell>
          <cell r="N1822">
            <v>3639</v>
          </cell>
          <cell r="O1822">
            <v>3430</v>
          </cell>
          <cell r="P1822">
            <v>3499</v>
          </cell>
          <cell r="Q1822">
            <v>3605</v>
          </cell>
        </row>
        <row r="1823">
          <cell r="E1823" t="str">
            <v>39ENMONTHLYHNON-REPRESENTED STATE EMPLOYEES</v>
          </cell>
          <cell r="F1823" t="str">
            <v>39EN</v>
          </cell>
          <cell r="G1823" t="str">
            <v>Monthly</v>
          </cell>
          <cell r="H1823" t="str">
            <v>H</v>
          </cell>
          <cell r="I1823">
            <v>0</v>
          </cell>
          <cell r="J1823" t="str">
            <v>Non-Represented State Employees</v>
          </cell>
          <cell r="K1823">
            <v>3639</v>
          </cell>
          <cell r="L1823">
            <v>3639</v>
          </cell>
          <cell r="M1823">
            <v>3639</v>
          </cell>
          <cell r="N1823">
            <v>3639</v>
          </cell>
          <cell r="O1823">
            <v>3430</v>
          </cell>
          <cell r="P1823">
            <v>3499</v>
          </cell>
          <cell r="Q1823">
            <v>3605</v>
          </cell>
        </row>
        <row r="1824">
          <cell r="E1824" t="str">
            <v>39ENMONTHLYHSERVICE EMPLOYEES INTERNATIONAL UNION DISTRICT 1199 NW</v>
          </cell>
          <cell r="F1824" t="str">
            <v>39EN</v>
          </cell>
          <cell r="G1824" t="str">
            <v>Monthly</v>
          </cell>
          <cell r="H1824" t="str">
            <v>H</v>
          </cell>
          <cell r="I1824">
            <v>0</v>
          </cell>
          <cell r="J1824" t="str">
            <v>Service Employees International Union District 1199 NW</v>
          </cell>
          <cell r="K1824">
            <v>3639</v>
          </cell>
          <cell r="L1824">
            <v>3639</v>
          </cell>
          <cell r="M1824">
            <v>3639</v>
          </cell>
          <cell r="N1824">
            <v>3639</v>
          </cell>
          <cell r="O1824">
            <v>3430</v>
          </cell>
          <cell r="P1824">
            <v>3499</v>
          </cell>
          <cell r="Q1824">
            <v>3605</v>
          </cell>
        </row>
        <row r="1825">
          <cell r="E1825" t="str">
            <v>39ENMONTHLYHTEAMSTERS LOCAL UNION NUMBER 117</v>
          </cell>
          <cell r="F1825" t="str">
            <v>39EN</v>
          </cell>
          <cell r="G1825" t="str">
            <v>Monthly</v>
          </cell>
          <cell r="H1825" t="str">
            <v>H</v>
          </cell>
          <cell r="I1825">
            <v>0</v>
          </cell>
          <cell r="J1825" t="str">
            <v>Teamsters Local Union Number 117</v>
          </cell>
          <cell r="K1825">
            <v>3685</v>
          </cell>
          <cell r="L1825">
            <v>3685</v>
          </cell>
          <cell r="M1825">
            <v>3685</v>
          </cell>
          <cell r="N1825">
            <v>3685</v>
          </cell>
          <cell r="O1825">
            <v>3474</v>
          </cell>
          <cell r="P1825">
            <v>3543</v>
          </cell>
          <cell r="Q1825">
            <v>3650</v>
          </cell>
        </row>
        <row r="1826">
          <cell r="E1826" t="str">
            <v>39ENMONTHLYHWASHINGTON FEDERATION OF STATE EMPLOYEES</v>
          </cell>
          <cell r="F1826" t="str">
            <v>39EN</v>
          </cell>
          <cell r="G1826" t="str">
            <v>Monthly</v>
          </cell>
          <cell r="H1826" t="str">
            <v>H</v>
          </cell>
          <cell r="I1826">
            <v>0</v>
          </cell>
          <cell r="J1826" t="str">
            <v>Washington Federation of State Employees</v>
          </cell>
          <cell r="K1826">
            <v>3639</v>
          </cell>
          <cell r="L1826">
            <v>3639</v>
          </cell>
          <cell r="M1826">
            <v>3639</v>
          </cell>
          <cell r="N1826">
            <v>3639</v>
          </cell>
          <cell r="O1826">
            <v>3430</v>
          </cell>
          <cell r="P1826">
            <v>3499</v>
          </cell>
          <cell r="Q1826">
            <v>3605</v>
          </cell>
        </row>
        <row r="1827">
          <cell r="E1827" t="str">
            <v>39ENMONTHLYICOALITION</v>
          </cell>
          <cell r="F1827" t="str">
            <v>39EN</v>
          </cell>
          <cell r="G1827" t="str">
            <v>Monthly</v>
          </cell>
          <cell r="H1827" t="str">
            <v>I</v>
          </cell>
          <cell r="I1827">
            <v>0</v>
          </cell>
          <cell r="J1827" t="str">
            <v>Coalition</v>
          </cell>
          <cell r="K1827">
            <v>3727</v>
          </cell>
          <cell r="L1827">
            <v>3727</v>
          </cell>
          <cell r="M1827">
            <v>3727</v>
          </cell>
          <cell r="N1827">
            <v>3727</v>
          </cell>
          <cell r="O1827">
            <v>3514</v>
          </cell>
          <cell r="P1827">
            <v>3584</v>
          </cell>
          <cell r="Q1827">
            <v>3692</v>
          </cell>
        </row>
        <row r="1828">
          <cell r="E1828" t="str">
            <v>39ENMONTHLYINON-REPRESENTED STATE EMPLOYEES</v>
          </cell>
          <cell r="F1828" t="str">
            <v>39EN</v>
          </cell>
          <cell r="G1828" t="str">
            <v>Monthly</v>
          </cell>
          <cell r="H1828" t="str">
            <v>I</v>
          </cell>
          <cell r="I1828">
            <v>0</v>
          </cell>
          <cell r="J1828" t="str">
            <v>Non-Represented State Employees</v>
          </cell>
          <cell r="K1828">
            <v>3727</v>
          </cell>
          <cell r="L1828">
            <v>3727</v>
          </cell>
          <cell r="M1828">
            <v>3727</v>
          </cell>
          <cell r="N1828">
            <v>3727</v>
          </cell>
          <cell r="O1828">
            <v>3514</v>
          </cell>
          <cell r="P1828">
            <v>3584</v>
          </cell>
          <cell r="Q1828">
            <v>3692</v>
          </cell>
        </row>
        <row r="1829">
          <cell r="E1829" t="str">
            <v>39ENMONTHLYISERVICE EMPLOYEES INTERNATIONAL UNION DISTRICT 1199 NW</v>
          </cell>
          <cell r="F1829" t="str">
            <v>39EN</v>
          </cell>
          <cell r="G1829" t="str">
            <v>Monthly</v>
          </cell>
          <cell r="H1829" t="str">
            <v>I</v>
          </cell>
          <cell r="I1829">
            <v>0</v>
          </cell>
          <cell r="J1829" t="str">
            <v>Service Employees International Union District 1199 NW</v>
          </cell>
          <cell r="K1829">
            <v>3727</v>
          </cell>
          <cell r="L1829">
            <v>3727</v>
          </cell>
          <cell r="M1829">
            <v>3727</v>
          </cell>
          <cell r="N1829">
            <v>3727</v>
          </cell>
          <cell r="O1829">
            <v>3514</v>
          </cell>
          <cell r="P1829">
            <v>3584</v>
          </cell>
          <cell r="Q1829">
            <v>3692</v>
          </cell>
        </row>
        <row r="1830">
          <cell r="E1830" t="str">
            <v>39ENMONTHLYITEAMSTERS LOCAL UNION NUMBER 117</v>
          </cell>
          <cell r="F1830" t="str">
            <v>39EN</v>
          </cell>
          <cell r="G1830" t="str">
            <v>Monthly</v>
          </cell>
          <cell r="H1830" t="str">
            <v>I</v>
          </cell>
          <cell r="I1830">
            <v>0</v>
          </cell>
          <cell r="J1830" t="str">
            <v>Teamsters Local Union Number 117</v>
          </cell>
          <cell r="K1830">
            <v>3775</v>
          </cell>
          <cell r="L1830">
            <v>3775</v>
          </cell>
          <cell r="M1830">
            <v>3775</v>
          </cell>
          <cell r="N1830">
            <v>3775</v>
          </cell>
          <cell r="O1830">
            <v>3559</v>
          </cell>
          <cell r="P1830">
            <v>3630</v>
          </cell>
          <cell r="Q1830">
            <v>3740</v>
          </cell>
        </row>
        <row r="1831">
          <cell r="E1831" t="str">
            <v>39ENMONTHLYIWASHINGTON FEDERATION OF STATE EMPLOYEES</v>
          </cell>
          <cell r="F1831" t="str">
            <v>39EN</v>
          </cell>
          <cell r="G1831" t="str">
            <v>Monthly</v>
          </cell>
          <cell r="H1831" t="str">
            <v>I</v>
          </cell>
          <cell r="I1831">
            <v>0</v>
          </cell>
          <cell r="J1831" t="str">
            <v>Washington Federation of State Employees</v>
          </cell>
          <cell r="K1831">
            <v>3727</v>
          </cell>
          <cell r="L1831">
            <v>3727</v>
          </cell>
          <cell r="M1831">
            <v>3727</v>
          </cell>
          <cell r="N1831">
            <v>3727</v>
          </cell>
          <cell r="O1831">
            <v>3514</v>
          </cell>
          <cell r="P1831">
            <v>3584</v>
          </cell>
          <cell r="Q1831">
            <v>3692</v>
          </cell>
        </row>
        <row r="1832">
          <cell r="E1832" t="str">
            <v>39ENMONTHLYJCOALITION</v>
          </cell>
          <cell r="F1832" t="str">
            <v>39EN</v>
          </cell>
          <cell r="G1832" t="str">
            <v>Monthly</v>
          </cell>
          <cell r="H1832" t="str">
            <v>J</v>
          </cell>
          <cell r="I1832">
            <v>0</v>
          </cell>
          <cell r="J1832" t="str">
            <v>Coalition</v>
          </cell>
          <cell r="K1832">
            <v>3816</v>
          </cell>
          <cell r="L1832">
            <v>3816</v>
          </cell>
          <cell r="M1832">
            <v>3816</v>
          </cell>
          <cell r="N1832">
            <v>3816</v>
          </cell>
          <cell r="O1832">
            <v>3597</v>
          </cell>
          <cell r="P1832">
            <v>3669</v>
          </cell>
          <cell r="Q1832">
            <v>3780</v>
          </cell>
        </row>
        <row r="1833">
          <cell r="E1833" t="str">
            <v>39ENMONTHLYJNON-REPRESENTED STATE EMPLOYEES</v>
          </cell>
          <cell r="F1833" t="str">
            <v>39EN</v>
          </cell>
          <cell r="G1833" t="str">
            <v>Monthly</v>
          </cell>
          <cell r="H1833" t="str">
            <v>J</v>
          </cell>
          <cell r="I1833">
            <v>0</v>
          </cell>
          <cell r="J1833" t="str">
            <v>Non-Represented State Employees</v>
          </cell>
          <cell r="K1833">
            <v>3816</v>
          </cell>
          <cell r="L1833">
            <v>3816</v>
          </cell>
          <cell r="M1833">
            <v>3816</v>
          </cell>
          <cell r="N1833">
            <v>3816</v>
          </cell>
          <cell r="O1833">
            <v>3597</v>
          </cell>
          <cell r="P1833">
            <v>3669</v>
          </cell>
          <cell r="Q1833">
            <v>3780</v>
          </cell>
        </row>
        <row r="1834">
          <cell r="E1834" t="str">
            <v>39ENMONTHLYJSERVICE EMPLOYEES INTERNATIONAL UNION DISTRICT 1199 NW</v>
          </cell>
          <cell r="F1834" t="str">
            <v>39EN</v>
          </cell>
          <cell r="G1834" t="str">
            <v>Monthly</v>
          </cell>
          <cell r="H1834" t="str">
            <v>J</v>
          </cell>
          <cell r="I1834">
            <v>0</v>
          </cell>
          <cell r="J1834" t="str">
            <v>Service Employees International Union District 1199 NW</v>
          </cell>
          <cell r="K1834">
            <v>3816</v>
          </cell>
          <cell r="L1834">
            <v>3816</v>
          </cell>
          <cell r="M1834">
            <v>3816</v>
          </cell>
          <cell r="N1834">
            <v>3816</v>
          </cell>
          <cell r="O1834">
            <v>3597</v>
          </cell>
          <cell r="P1834">
            <v>3669</v>
          </cell>
          <cell r="Q1834">
            <v>3780</v>
          </cell>
        </row>
        <row r="1835">
          <cell r="E1835" t="str">
            <v>39ENMONTHLYJTEAMSTERS LOCAL UNION NUMBER 117</v>
          </cell>
          <cell r="F1835" t="str">
            <v>39EN</v>
          </cell>
          <cell r="G1835" t="str">
            <v>Monthly</v>
          </cell>
          <cell r="H1835" t="str">
            <v>J</v>
          </cell>
          <cell r="I1835">
            <v>0</v>
          </cell>
          <cell r="J1835" t="str">
            <v>Teamsters Local Union Number 117</v>
          </cell>
          <cell r="K1835">
            <v>3865</v>
          </cell>
          <cell r="L1835">
            <v>3865</v>
          </cell>
          <cell r="M1835">
            <v>3865</v>
          </cell>
          <cell r="N1835">
            <v>3865</v>
          </cell>
          <cell r="O1835">
            <v>3643</v>
          </cell>
          <cell r="P1835">
            <v>3716</v>
          </cell>
          <cell r="Q1835">
            <v>3828</v>
          </cell>
        </row>
        <row r="1836">
          <cell r="E1836" t="str">
            <v>39ENMONTHLYJWASHINGTON FEDERATION OF STATE EMPLOYEES</v>
          </cell>
          <cell r="F1836" t="str">
            <v>39EN</v>
          </cell>
          <cell r="G1836" t="str">
            <v>Monthly</v>
          </cell>
          <cell r="H1836" t="str">
            <v>J</v>
          </cell>
          <cell r="I1836">
            <v>0</v>
          </cell>
          <cell r="J1836" t="str">
            <v>Washington Federation of State Employees</v>
          </cell>
          <cell r="K1836">
            <v>3816</v>
          </cell>
          <cell r="L1836">
            <v>3816</v>
          </cell>
          <cell r="M1836">
            <v>3816</v>
          </cell>
          <cell r="N1836">
            <v>3816</v>
          </cell>
          <cell r="O1836">
            <v>3597</v>
          </cell>
          <cell r="P1836">
            <v>3669</v>
          </cell>
          <cell r="Q1836">
            <v>3780</v>
          </cell>
        </row>
        <row r="1837">
          <cell r="E1837" t="str">
            <v>39ENMONTHLYKCOALITION</v>
          </cell>
          <cell r="F1837" t="str">
            <v>39EN</v>
          </cell>
          <cell r="G1837" t="str">
            <v>Monthly</v>
          </cell>
          <cell r="H1837" t="str">
            <v>K</v>
          </cell>
          <cell r="I1837">
            <v>0</v>
          </cell>
          <cell r="J1837" t="str">
            <v>Coalition</v>
          </cell>
          <cell r="K1837">
            <v>3915</v>
          </cell>
          <cell r="L1837">
            <v>3915</v>
          </cell>
          <cell r="M1837">
            <v>3915</v>
          </cell>
          <cell r="N1837">
            <v>3915</v>
          </cell>
          <cell r="O1837">
            <v>3690</v>
          </cell>
          <cell r="P1837">
            <v>3764</v>
          </cell>
          <cell r="Q1837">
            <v>3878</v>
          </cell>
        </row>
        <row r="1838">
          <cell r="E1838" t="str">
            <v>39ENMONTHLYKNON-REPRESENTED STATE EMPLOYEES</v>
          </cell>
          <cell r="F1838" t="str">
            <v>39EN</v>
          </cell>
          <cell r="G1838" t="str">
            <v>Monthly</v>
          </cell>
          <cell r="H1838" t="str">
            <v>K</v>
          </cell>
          <cell r="I1838">
            <v>0</v>
          </cell>
          <cell r="J1838" t="str">
            <v>Non-Represented State Employees</v>
          </cell>
          <cell r="K1838">
            <v>3915</v>
          </cell>
          <cell r="L1838">
            <v>3915</v>
          </cell>
          <cell r="M1838">
            <v>3915</v>
          </cell>
          <cell r="N1838">
            <v>3915</v>
          </cell>
          <cell r="O1838">
            <v>3690</v>
          </cell>
          <cell r="P1838">
            <v>3764</v>
          </cell>
          <cell r="Q1838">
            <v>3878</v>
          </cell>
        </row>
        <row r="1839">
          <cell r="E1839" t="str">
            <v>39ENMONTHLYKSERVICE EMPLOYEES INTERNATIONAL UNION DISTRICT 1199 NW</v>
          </cell>
          <cell r="F1839" t="str">
            <v>39EN</v>
          </cell>
          <cell r="G1839" t="str">
            <v>Monthly</v>
          </cell>
          <cell r="H1839" t="str">
            <v>K</v>
          </cell>
          <cell r="I1839">
            <v>0</v>
          </cell>
          <cell r="J1839" t="str">
            <v>Service Employees International Union District 1199 NW</v>
          </cell>
          <cell r="K1839">
            <v>3915</v>
          </cell>
          <cell r="L1839">
            <v>3915</v>
          </cell>
          <cell r="M1839">
            <v>3915</v>
          </cell>
          <cell r="N1839">
            <v>3915</v>
          </cell>
          <cell r="O1839">
            <v>3690</v>
          </cell>
          <cell r="P1839">
            <v>3764</v>
          </cell>
          <cell r="Q1839">
            <v>3878</v>
          </cell>
        </row>
        <row r="1840">
          <cell r="E1840" t="str">
            <v>39ENMONTHLYKTEAMSTERS LOCAL UNION NUMBER 117</v>
          </cell>
          <cell r="F1840" t="str">
            <v>39EN</v>
          </cell>
          <cell r="G1840" t="str">
            <v>Monthly</v>
          </cell>
          <cell r="H1840" t="str">
            <v>K</v>
          </cell>
          <cell r="I1840">
            <v>0</v>
          </cell>
          <cell r="J1840" t="str">
            <v>Teamsters Local Union Number 117</v>
          </cell>
          <cell r="K1840">
            <v>3963</v>
          </cell>
          <cell r="L1840">
            <v>3963</v>
          </cell>
          <cell r="M1840">
            <v>3963</v>
          </cell>
          <cell r="N1840">
            <v>3963</v>
          </cell>
          <cell r="O1840">
            <v>3736</v>
          </cell>
          <cell r="P1840">
            <v>3811</v>
          </cell>
          <cell r="Q1840">
            <v>3926</v>
          </cell>
        </row>
        <row r="1841">
          <cell r="E1841" t="str">
            <v>39ENMONTHLYKWASHINGTON FEDERATION OF STATE EMPLOYEES</v>
          </cell>
          <cell r="F1841" t="str">
            <v>39EN</v>
          </cell>
          <cell r="G1841" t="str">
            <v>Monthly</v>
          </cell>
          <cell r="H1841" t="str">
            <v>K</v>
          </cell>
          <cell r="I1841">
            <v>0</v>
          </cell>
          <cell r="J1841" t="str">
            <v>Washington Federation of State Employees</v>
          </cell>
          <cell r="K1841">
            <v>3915</v>
          </cell>
          <cell r="L1841">
            <v>3915</v>
          </cell>
          <cell r="M1841">
            <v>3915</v>
          </cell>
          <cell r="N1841">
            <v>3915</v>
          </cell>
          <cell r="O1841">
            <v>3690</v>
          </cell>
          <cell r="P1841">
            <v>3764</v>
          </cell>
          <cell r="Q1841">
            <v>3878</v>
          </cell>
        </row>
        <row r="1842">
          <cell r="E1842" t="str">
            <v>39ENMONTHLYLCOALITION</v>
          </cell>
          <cell r="F1842" t="str">
            <v>39EN</v>
          </cell>
          <cell r="G1842" t="str">
            <v>Monthly</v>
          </cell>
          <cell r="H1842" t="str">
            <v>L</v>
          </cell>
          <cell r="I1842">
            <v>0</v>
          </cell>
          <cell r="J1842" t="str">
            <v>Coalition</v>
          </cell>
          <cell r="K1842">
            <v>4012</v>
          </cell>
          <cell r="L1842">
            <v>4012</v>
          </cell>
          <cell r="M1842">
            <v>4012</v>
          </cell>
          <cell r="N1842">
            <v>4012</v>
          </cell>
          <cell r="O1842">
            <v>3782</v>
          </cell>
          <cell r="P1842">
            <v>3858</v>
          </cell>
          <cell r="Q1842">
            <v>3975</v>
          </cell>
        </row>
        <row r="1843">
          <cell r="E1843" t="str">
            <v>39ENMONTHLYLNON-REPRESENTED STATE EMPLOYEES</v>
          </cell>
          <cell r="F1843" t="str">
            <v>39EN</v>
          </cell>
          <cell r="G1843" t="str">
            <v>Monthly</v>
          </cell>
          <cell r="H1843" t="str">
            <v>L</v>
          </cell>
          <cell r="I1843">
            <v>0</v>
          </cell>
          <cell r="J1843" t="str">
            <v>Non-Represented State Employees</v>
          </cell>
          <cell r="K1843">
            <v>4012</v>
          </cell>
          <cell r="L1843">
            <v>4012</v>
          </cell>
          <cell r="M1843">
            <v>4012</v>
          </cell>
          <cell r="N1843">
            <v>4012</v>
          </cell>
          <cell r="O1843">
            <v>3782</v>
          </cell>
          <cell r="P1843">
            <v>3858</v>
          </cell>
          <cell r="Q1843">
            <v>3975</v>
          </cell>
        </row>
        <row r="1844">
          <cell r="E1844" t="str">
            <v>39ENMONTHLYLSERVICE EMPLOYEES INTERNATIONAL UNION DISTRICT 1199 NW</v>
          </cell>
          <cell r="F1844" t="str">
            <v>39EN</v>
          </cell>
          <cell r="G1844" t="str">
            <v>Monthly</v>
          </cell>
          <cell r="H1844" t="str">
            <v>L</v>
          </cell>
          <cell r="I1844">
            <v>0</v>
          </cell>
          <cell r="J1844" t="str">
            <v>Service Employees International Union District 1199 NW</v>
          </cell>
          <cell r="K1844">
            <v>4012</v>
          </cell>
          <cell r="L1844">
            <v>4012</v>
          </cell>
          <cell r="M1844">
            <v>4012</v>
          </cell>
          <cell r="N1844">
            <v>4012</v>
          </cell>
          <cell r="O1844">
            <v>3782</v>
          </cell>
          <cell r="P1844">
            <v>3858</v>
          </cell>
          <cell r="Q1844">
            <v>3975</v>
          </cell>
        </row>
        <row r="1845">
          <cell r="E1845" t="str">
            <v>39ENMONTHLYLTEAMSTERS LOCAL UNION NUMBER 117</v>
          </cell>
          <cell r="F1845" t="str">
            <v>39EN</v>
          </cell>
          <cell r="G1845" t="str">
            <v>Monthly</v>
          </cell>
          <cell r="H1845" t="str">
            <v>L</v>
          </cell>
          <cell r="I1845">
            <v>0</v>
          </cell>
          <cell r="J1845" t="str">
            <v>Teamsters Local Union Number 117</v>
          </cell>
          <cell r="K1845">
            <v>4064</v>
          </cell>
          <cell r="L1845">
            <v>4064</v>
          </cell>
          <cell r="M1845">
            <v>4064</v>
          </cell>
          <cell r="N1845">
            <v>4064</v>
          </cell>
          <cell r="O1845">
            <v>3831</v>
          </cell>
          <cell r="P1845">
            <v>3908</v>
          </cell>
          <cell r="Q1845">
            <v>4026</v>
          </cell>
        </row>
        <row r="1846">
          <cell r="E1846" t="str">
            <v>39ENMONTHLYLWASHINGTON FEDERATION OF STATE EMPLOYEES</v>
          </cell>
          <cell r="F1846" t="str">
            <v>39EN</v>
          </cell>
          <cell r="G1846" t="str">
            <v>Monthly</v>
          </cell>
          <cell r="H1846" t="str">
            <v>L</v>
          </cell>
          <cell r="I1846">
            <v>0</v>
          </cell>
          <cell r="J1846" t="str">
            <v>Washington Federation of State Employees</v>
          </cell>
          <cell r="K1846">
            <v>4012</v>
          </cell>
          <cell r="L1846">
            <v>4012</v>
          </cell>
          <cell r="M1846">
            <v>4012</v>
          </cell>
          <cell r="N1846">
            <v>4012</v>
          </cell>
          <cell r="O1846">
            <v>3782</v>
          </cell>
          <cell r="P1846">
            <v>3858</v>
          </cell>
          <cell r="Q1846">
            <v>3975</v>
          </cell>
        </row>
        <row r="1847">
          <cell r="E1847" t="str">
            <v>39ENMONTHLYMCOALITION</v>
          </cell>
          <cell r="F1847" t="str">
            <v>39EN</v>
          </cell>
          <cell r="G1847" t="str">
            <v>Monthly</v>
          </cell>
          <cell r="H1847" t="str">
            <v>M</v>
          </cell>
          <cell r="I1847">
            <v>0</v>
          </cell>
          <cell r="J1847" t="str">
            <v>Coalition</v>
          </cell>
          <cell r="K1847">
            <v>4112</v>
          </cell>
          <cell r="L1847">
            <v>4112</v>
          </cell>
          <cell r="M1847">
            <v>4112</v>
          </cell>
          <cell r="N1847">
            <v>4112</v>
          </cell>
          <cell r="O1847">
            <v>3876</v>
          </cell>
          <cell r="P1847">
            <v>3954</v>
          </cell>
          <cell r="Q1847">
            <v>4073</v>
          </cell>
        </row>
        <row r="1848">
          <cell r="E1848" t="str">
            <v>39ENMONTHLYMNON-REPRESENTED STATE EMPLOYEES</v>
          </cell>
          <cell r="F1848" t="str">
            <v>39EN</v>
          </cell>
          <cell r="G1848" t="str">
            <v>Monthly</v>
          </cell>
          <cell r="H1848" t="str">
            <v>M</v>
          </cell>
          <cell r="I1848">
            <v>0</v>
          </cell>
          <cell r="J1848" t="str">
            <v>Non-Represented State Employees</v>
          </cell>
          <cell r="K1848">
            <v>4112</v>
          </cell>
          <cell r="L1848">
            <v>4112</v>
          </cell>
          <cell r="M1848">
            <v>4112</v>
          </cell>
          <cell r="N1848">
            <v>4112</v>
          </cell>
          <cell r="O1848">
            <v>3876</v>
          </cell>
          <cell r="P1848">
            <v>3954</v>
          </cell>
          <cell r="Q1848">
            <v>4073</v>
          </cell>
        </row>
        <row r="1849">
          <cell r="E1849" t="str">
            <v>39ENMONTHLYMSERVICE EMPLOYEES INTERNATIONAL UNION DISTRICT 1199 NW</v>
          </cell>
          <cell r="F1849" t="str">
            <v>39EN</v>
          </cell>
          <cell r="G1849" t="str">
            <v>Monthly</v>
          </cell>
          <cell r="H1849" t="str">
            <v>M</v>
          </cell>
          <cell r="I1849">
            <v>0</v>
          </cell>
          <cell r="J1849" t="str">
            <v>Service Employees International Union District 1199 NW</v>
          </cell>
          <cell r="K1849">
            <v>4112</v>
          </cell>
          <cell r="L1849">
            <v>4112</v>
          </cell>
          <cell r="M1849">
            <v>4112</v>
          </cell>
          <cell r="N1849">
            <v>4112</v>
          </cell>
          <cell r="O1849">
            <v>3876</v>
          </cell>
          <cell r="P1849">
            <v>3954</v>
          </cell>
          <cell r="Q1849">
            <v>4073</v>
          </cell>
        </row>
        <row r="1850">
          <cell r="E1850" t="str">
            <v>39ENMONTHLYMTEAMSTERS LOCAL UNION NUMBER 117</v>
          </cell>
          <cell r="F1850" t="str">
            <v>39EN</v>
          </cell>
          <cell r="G1850" t="str">
            <v>Monthly</v>
          </cell>
          <cell r="H1850" t="str">
            <v>M</v>
          </cell>
          <cell r="I1850">
            <v>0</v>
          </cell>
          <cell r="J1850" t="str">
            <v>Teamsters Local Union Number 117</v>
          </cell>
          <cell r="K1850">
            <v>4164</v>
          </cell>
          <cell r="L1850">
            <v>4164</v>
          </cell>
          <cell r="M1850">
            <v>4164</v>
          </cell>
          <cell r="N1850">
            <v>4164</v>
          </cell>
          <cell r="O1850">
            <v>3925</v>
          </cell>
          <cell r="P1850">
            <v>4004</v>
          </cell>
          <cell r="Q1850">
            <v>4125</v>
          </cell>
        </row>
        <row r="1851">
          <cell r="E1851" t="str">
            <v>39ENMONTHLYMWASHINGTON FEDERATION OF STATE EMPLOYEES</v>
          </cell>
          <cell r="F1851" t="str">
            <v>39EN</v>
          </cell>
          <cell r="G1851" t="str">
            <v>Monthly</v>
          </cell>
          <cell r="H1851" t="str">
            <v>M</v>
          </cell>
          <cell r="I1851">
            <v>0</v>
          </cell>
          <cell r="J1851" t="str">
            <v>Washington Federation of State Employees</v>
          </cell>
          <cell r="K1851">
            <v>4112</v>
          </cell>
          <cell r="L1851">
            <v>4112</v>
          </cell>
          <cell r="M1851">
            <v>4112</v>
          </cell>
          <cell r="N1851">
            <v>4112</v>
          </cell>
          <cell r="O1851">
            <v>3876</v>
          </cell>
          <cell r="P1851">
            <v>3954</v>
          </cell>
          <cell r="Q1851">
            <v>4073</v>
          </cell>
        </row>
        <row r="1852">
          <cell r="E1852" t="str">
            <v>39ENMONTHLYNCOALITION</v>
          </cell>
          <cell r="F1852" t="str">
            <v>39EN</v>
          </cell>
          <cell r="G1852" t="str">
            <v>Monthly</v>
          </cell>
          <cell r="H1852" t="str">
            <v>N</v>
          </cell>
          <cell r="I1852">
            <v>0</v>
          </cell>
          <cell r="J1852" t="str">
            <v>Coalition</v>
          </cell>
          <cell r="K1852">
            <v>4217</v>
          </cell>
          <cell r="L1852">
            <v>4217</v>
          </cell>
          <cell r="M1852">
            <v>4217</v>
          </cell>
          <cell r="N1852">
            <v>4217</v>
          </cell>
          <cell r="O1852">
            <v>3975</v>
          </cell>
          <cell r="P1852">
            <v>4055</v>
          </cell>
          <cell r="Q1852">
            <v>4177</v>
          </cell>
        </row>
        <row r="1853">
          <cell r="E1853" t="str">
            <v>39ENMONTHLYNNON-REPRESENTED STATE EMPLOYEES</v>
          </cell>
          <cell r="F1853" t="str">
            <v>39EN</v>
          </cell>
          <cell r="G1853" t="str">
            <v>Monthly</v>
          </cell>
          <cell r="H1853" t="str">
            <v>N</v>
          </cell>
          <cell r="I1853">
            <v>0</v>
          </cell>
          <cell r="J1853" t="str">
            <v>Non-Represented State Employees</v>
          </cell>
          <cell r="K1853">
            <v>4217</v>
          </cell>
          <cell r="L1853">
            <v>4217</v>
          </cell>
          <cell r="M1853">
            <v>4217</v>
          </cell>
          <cell r="N1853">
            <v>4217</v>
          </cell>
          <cell r="O1853">
            <v>3975</v>
          </cell>
          <cell r="P1853">
            <v>4055</v>
          </cell>
          <cell r="Q1853">
            <v>4177</v>
          </cell>
        </row>
        <row r="1854">
          <cell r="E1854" t="str">
            <v>39ENMONTHLYNSERVICE EMPLOYEES INTERNATIONAL UNION DISTRICT 1199 NW</v>
          </cell>
          <cell r="F1854" t="str">
            <v>39EN</v>
          </cell>
          <cell r="G1854" t="str">
            <v>Monthly</v>
          </cell>
          <cell r="H1854" t="str">
            <v>N</v>
          </cell>
          <cell r="I1854">
            <v>0</v>
          </cell>
          <cell r="J1854" t="str">
            <v>Service Employees International Union District 1199 NW</v>
          </cell>
          <cell r="K1854">
            <v>4217</v>
          </cell>
          <cell r="L1854">
            <v>4217</v>
          </cell>
          <cell r="M1854">
            <v>4217</v>
          </cell>
          <cell r="N1854">
            <v>4217</v>
          </cell>
          <cell r="O1854">
            <v>3975</v>
          </cell>
          <cell r="P1854">
            <v>4055</v>
          </cell>
          <cell r="Q1854">
            <v>4177</v>
          </cell>
        </row>
        <row r="1855">
          <cell r="E1855" t="str">
            <v>39ENMONTHLYNTEAMSTERS LOCAL UNION NUMBER 117</v>
          </cell>
          <cell r="F1855" t="str">
            <v>39EN</v>
          </cell>
          <cell r="G1855" t="str">
            <v>Monthly</v>
          </cell>
          <cell r="H1855" t="str">
            <v>N</v>
          </cell>
          <cell r="I1855">
            <v>0</v>
          </cell>
          <cell r="J1855" t="str">
            <v>Teamsters Local Union Number 117</v>
          </cell>
          <cell r="K1855">
            <v>4271</v>
          </cell>
          <cell r="L1855">
            <v>4271</v>
          </cell>
          <cell r="M1855">
            <v>4271</v>
          </cell>
          <cell r="N1855">
            <v>4271</v>
          </cell>
          <cell r="O1855">
            <v>4026</v>
          </cell>
          <cell r="P1855">
            <v>4107</v>
          </cell>
          <cell r="Q1855">
            <v>4231</v>
          </cell>
        </row>
        <row r="1856">
          <cell r="E1856" t="str">
            <v>39ENMONTHLYNWASHINGTON FEDERATION OF STATE EMPLOYEES</v>
          </cell>
          <cell r="F1856" t="str">
            <v>39EN</v>
          </cell>
          <cell r="G1856" t="str">
            <v>Monthly</v>
          </cell>
          <cell r="H1856" t="str">
            <v>N</v>
          </cell>
          <cell r="I1856">
            <v>0</v>
          </cell>
          <cell r="J1856" t="str">
            <v>Washington Federation of State Employees</v>
          </cell>
          <cell r="K1856">
            <v>4217</v>
          </cell>
          <cell r="L1856">
            <v>4217</v>
          </cell>
          <cell r="M1856">
            <v>4217</v>
          </cell>
          <cell r="N1856">
            <v>4217</v>
          </cell>
          <cell r="O1856">
            <v>3975</v>
          </cell>
          <cell r="P1856">
            <v>4055</v>
          </cell>
          <cell r="Q1856">
            <v>4177</v>
          </cell>
        </row>
        <row r="1857">
          <cell r="E1857" t="str">
            <v>39ENMONTHLYOCOALITION</v>
          </cell>
          <cell r="F1857" t="str">
            <v>39EN</v>
          </cell>
          <cell r="G1857" t="str">
            <v>Monthly</v>
          </cell>
          <cell r="H1857" t="str">
            <v>O</v>
          </cell>
          <cell r="I1857">
            <v>0</v>
          </cell>
          <cell r="J1857" t="str">
            <v>Coalition</v>
          </cell>
          <cell r="K1857">
            <v>4316</v>
          </cell>
          <cell r="L1857">
            <v>4316</v>
          </cell>
          <cell r="M1857">
            <v>4316</v>
          </cell>
          <cell r="N1857">
            <v>4316</v>
          </cell>
          <cell r="O1857">
            <v>4069</v>
          </cell>
          <cell r="P1857">
            <v>4150</v>
          </cell>
          <cell r="Q1857">
            <v>4275</v>
          </cell>
        </row>
        <row r="1858">
          <cell r="E1858" t="str">
            <v>39ENMONTHLYONON-REPRESENTED STATE EMPLOYEES</v>
          </cell>
          <cell r="F1858" t="str">
            <v>39EN</v>
          </cell>
          <cell r="G1858" t="str">
            <v>Monthly</v>
          </cell>
          <cell r="H1858" t="str">
            <v>O</v>
          </cell>
          <cell r="I1858">
            <v>0</v>
          </cell>
          <cell r="J1858" t="str">
            <v>Non-Represented State Employees</v>
          </cell>
          <cell r="K1858">
            <v>4316</v>
          </cell>
          <cell r="L1858">
            <v>4316</v>
          </cell>
          <cell r="M1858">
            <v>4316</v>
          </cell>
          <cell r="N1858">
            <v>4316</v>
          </cell>
          <cell r="O1858">
            <v>4069</v>
          </cell>
          <cell r="P1858">
            <v>4150</v>
          </cell>
          <cell r="Q1858">
            <v>4275</v>
          </cell>
        </row>
        <row r="1859">
          <cell r="E1859" t="str">
            <v>39ENMONTHLYOSERVICE EMPLOYEES INTERNATIONAL UNION DISTRICT 1199 NW</v>
          </cell>
          <cell r="F1859" t="str">
            <v>39EN</v>
          </cell>
          <cell r="G1859" t="str">
            <v>Monthly</v>
          </cell>
          <cell r="H1859" t="str">
            <v>O</v>
          </cell>
          <cell r="I1859">
            <v>0</v>
          </cell>
          <cell r="J1859" t="str">
            <v>Service Employees International Union District 1199 NW</v>
          </cell>
          <cell r="K1859">
            <v>4316</v>
          </cell>
          <cell r="L1859">
            <v>4316</v>
          </cell>
          <cell r="M1859">
            <v>4316</v>
          </cell>
          <cell r="N1859">
            <v>4316</v>
          </cell>
          <cell r="O1859">
            <v>4069</v>
          </cell>
          <cell r="P1859">
            <v>4150</v>
          </cell>
          <cell r="Q1859">
            <v>4275</v>
          </cell>
        </row>
        <row r="1860">
          <cell r="E1860" t="str">
            <v>39ENMONTHLYOTEAMSTERS LOCAL UNION NUMBER 117</v>
          </cell>
          <cell r="F1860" t="str">
            <v>39EN</v>
          </cell>
          <cell r="G1860" t="str">
            <v>Monthly</v>
          </cell>
          <cell r="H1860" t="str">
            <v>O</v>
          </cell>
          <cell r="I1860">
            <v>0</v>
          </cell>
          <cell r="J1860" t="str">
            <v>Teamsters Local Union Number 117</v>
          </cell>
          <cell r="K1860">
            <v>4371</v>
          </cell>
          <cell r="L1860">
            <v>4371</v>
          </cell>
          <cell r="M1860">
            <v>4371</v>
          </cell>
          <cell r="N1860">
            <v>4371</v>
          </cell>
          <cell r="O1860">
            <v>4121</v>
          </cell>
          <cell r="P1860">
            <v>4203</v>
          </cell>
          <cell r="Q1860">
            <v>4330</v>
          </cell>
        </row>
        <row r="1861">
          <cell r="E1861" t="str">
            <v>39ENMONTHLYOWASHINGTON FEDERATION OF STATE EMPLOYEES</v>
          </cell>
          <cell r="F1861" t="str">
            <v>39EN</v>
          </cell>
          <cell r="G1861" t="str">
            <v>Monthly</v>
          </cell>
          <cell r="H1861" t="str">
            <v>O</v>
          </cell>
          <cell r="I1861">
            <v>0</v>
          </cell>
          <cell r="J1861" t="str">
            <v>Washington Federation of State Employees</v>
          </cell>
          <cell r="K1861">
            <v>4316</v>
          </cell>
          <cell r="L1861">
            <v>4316</v>
          </cell>
          <cell r="M1861">
            <v>4316</v>
          </cell>
          <cell r="N1861">
            <v>4316</v>
          </cell>
          <cell r="O1861">
            <v>4069</v>
          </cell>
          <cell r="P1861">
            <v>4150</v>
          </cell>
          <cell r="Q1861">
            <v>4275</v>
          </cell>
        </row>
        <row r="1862">
          <cell r="E1862" t="str">
            <v>39ENMONTHLYPCOALITION</v>
          </cell>
          <cell r="F1862" t="str">
            <v>39EN</v>
          </cell>
          <cell r="G1862" t="str">
            <v>Monthly</v>
          </cell>
          <cell r="H1862" t="str">
            <v>P</v>
          </cell>
          <cell r="I1862">
            <v>0</v>
          </cell>
          <cell r="J1862" t="str">
            <v>Coalition</v>
          </cell>
          <cell r="K1862">
            <v>4425</v>
          </cell>
          <cell r="L1862">
            <v>4425</v>
          </cell>
          <cell r="M1862">
            <v>4425</v>
          </cell>
          <cell r="N1862">
            <v>4425</v>
          </cell>
          <cell r="O1862">
            <v>4172</v>
          </cell>
          <cell r="P1862">
            <v>4255</v>
          </cell>
          <cell r="Q1862">
            <v>4384</v>
          </cell>
        </row>
        <row r="1863">
          <cell r="E1863" t="str">
            <v>39ENMONTHLYPNON-REPRESENTED STATE EMPLOYEES</v>
          </cell>
          <cell r="F1863" t="str">
            <v>39EN</v>
          </cell>
          <cell r="G1863" t="str">
            <v>Monthly</v>
          </cell>
          <cell r="H1863" t="str">
            <v>P</v>
          </cell>
          <cell r="I1863">
            <v>0</v>
          </cell>
          <cell r="J1863" t="str">
            <v>Non-Represented State Employees</v>
          </cell>
          <cell r="K1863">
            <v>4425</v>
          </cell>
          <cell r="L1863">
            <v>4425</v>
          </cell>
          <cell r="M1863">
            <v>4425</v>
          </cell>
          <cell r="N1863">
            <v>4425</v>
          </cell>
          <cell r="O1863">
            <v>4172</v>
          </cell>
          <cell r="P1863">
            <v>4255</v>
          </cell>
          <cell r="Q1863">
            <v>4384</v>
          </cell>
        </row>
        <row r="1864">
          <cell r="E1864" t="str">
            <v>39ENMONTHLYPSERVICE EMPLOYEES INTERNATIONAL UNION DISTRICT 1199 NW</v>
          </cell>
          <cell r="F1864" t="str">
            <v>39EN</v>
          </cell>
          <cell r="G1864" t="str">
            <v>Monthly</v>
          </cell>
          <cell r="H1864" t="str">
            <v>P</v>
          </cell>
          <cell r="I1864">
            <v>0</v>
          </cell>
          <cell r="J1864" t="str">
            <v>Service Employees International Union District 1199 NW</v>
          </cell>
          <cell r="K1864">
            <v>4425</v>
          </cell>
          <cell r="L1864">
            <v>4425</v>
          </cell>
          <cell r="M1864">
            <v>4425</v>
          </cell>
          <cell r="N1864">
            <v>4425</v>
          </cell>
          <cell r="O1864">
            <v>4172</v>
          </cell>
          <cell r="P1864">
            <v>4255</v>
          </cell>
          <cell r="Q1864">
            <v>4384</v>
          </cell>
        </row>
        <row r="1865">
          <cell r="E1865" t="str">
            <v>39ENMONTHLYPTEAMSTERS LOCAL UNION NUMBER 117</v>
          </cell>
          <cell r="F1865" t="str">
            <v>39EN</v>
          </cell>
          <cell r="G1865" t="str">
            <v>Monthly</v>
          </cell>
          <cell r="H1865" t="str">
            <v>P</v>
          </cell>
          <cell r="I1865">
            <v>0</v>
          </cell>
          <cell r="J1865" t="str">
            <v>Teamsters Local Union Number 117</v>
          </cell>
          <cell r="K1865">
            <v>4482</v>
          </cell>
          <cell r="L1865">
            <v>4482</v>
          </cell>
          <cell r="M1865">
            <v>4482</v>
          </cell>
          <cell r="N1865">
            <v>4482</v>
          </cell>
          <cell r="O1865">
            <v>4225</v>
          </cell>
          <cell r="P1865">
            <v>4310</v>
          </cell>
          <cell r="Q1865">
            <v>4440</v>
          </cell>
        </row>
        <row r="1866">
          <cell r="E1866" t="str">
            <v>39ENMONTHLYPWASHINGTON FEDERATION OF STATE EMPLOYEES</v>
          </cell>
          <cell r="F1866" t="str">
            <v>39EN</v>
          </cell>
          <cell r="G1866" t="str">
            <v>Monthly</v>
          </cell>
          <cell r="H1866" t="str">
            <v>P</v>
          </cell>
          <cell r="I1866">
            <v>0</v>
          </cell>
          <cell r="J1866" t="str">
            <v>Washington Federation of State Employees</v>
          </cell>
          <cell r="K1866">
            <v>4425</v>
          </cell>
          <cell r="L1866">
            <v>4425</v>
          </cell>
          <cell r="M1866">
            <v>4425</v>
          </cell>
          <cell r="N1866">
            <v>4425</v>
          </cell>
          <cell r="O1866">
            <v>4172</v>
          </cell>
          <cell r="P1866">
            <v>4255</v>
          </cell>
          <cell r="Q1866">
            <v>4384</v>
          </cell>
        </row>
        <row r="1867">
          <cell r="E1867" t="str">
            <v>39ENMONTHLYQCOALITION</v>
          </cell>
          <cell r="F1867" t="str">
            <v>39EN</v>
          </cell>
          <cell r="G1867" t="str">
            <v>Monthly</v>
          </cell>
          <cell r="H1867" t="str">
            <v>Q</v>
          </cell>
          <cell r="I1867">
            <v>0</v>
          </cell>
          <cell r="J1867" t="str">
            <v>Coalition</v>
          </cell>
          <cell r="K1867">
            <v>4538</v>
          </cell>
          <cell r="L1867">
            <v>4538</v>
          </cell>
          <cell r="M1867">
            <v>4538</v>
          </cell>
          <cell r="N1867">
            <v>4538</v>
          </cell>
          <cell r="O1867">
            <v>4277</v>
          </cell>
          <cell r="P1867">
            <v>4363</v>
          </cell>
          <cell r="Q1867">
            <v>4495</v>
          </cell>
        </row>
        <row r="1868">
          <cell r="E1868" t="str">
            <v>39ENMONTHLYQNON-REPRESENTED STATE EMPLOYEES</v>
          </cell>
          <cell r="F1868" t="str">
            <v>39EN</v>
          </cell>
          <cell r="G1868" t="str">
            <v>Monthly</v>
          </cell>
          <cell r="H1868" t="str">
            <v>Q</v>
          </cell>
          <cell r="I1868">
            <v>0</v>
          </cell>
          <cell r="J1868" t="str">
            <v>Non-Represented State Employees</v>
          </cell>
          <cell r="K1868">
            <v>4538</v>
          </cell>
          <cell r="L1868">
            <v>4538</v>
          </cell>
          <cell r="M1868">
            <v>4538</v>
          </cell>
          <cell r="N1868">
            <v>4538</v>
          </cell>
          <cell r="O1868">
            <v>4277</v>
          </cell>
          <cell r="P1868">
            <v>4363</v>
          </cell>
          <cell r="Q1868">
            <v>4495</v>
          </cell>
        </row>
        <row r="1869">
          <cell r="E1869" t="str">
            <v>39ENMONTHLYQSERVICE EMPLOYEES INTERNATIONAL UNION DISTRICT 1199 NW</v>
          </cell>
          <cell r="F1869" t="str">
            <v>39EN</v>
          </cell>
          <cell r="G1869" t="str">
            <v>Monthly</v>
          </cell>
          <cell r="H1869" t="str">
            <v>Q</v>
          </cell>
          <cell r="I1869">
            <v>0</v>
          </cell>
          <cell r="J1869" t="str">
            <v>Service Employees International Union District 1199 NW</v>
          </cell>
          <cell r="K1869">
            <v>4538</v>
          </cell>
          <cell r="L1869">
            <v>4538</v>
          </cell>
          <cell r="M1869">
            <v>4538</v>
          </cell>
          <cell r="N1869">
            <v>4538</v>
          </cell>
          <cell r="O1869">
            <v>4277</v>
          </cell>
          <cell r="P1869">
            <v>4363</v>
          </cell>
          <cell r="Q1869">
            <v>4495</v>
          </cell>
        </row>
        <row r="1870">
          <cell r="E1870" t="str">
            <v>39ENMONTHLYQTEAMSTERS LOCAL UNION NUMBER 117</v>
          </cell>
          <cell r="F1870" t="str">
            <v>39EN</v>
          </cell>
          <cell r="G1870" t="str">
            <v>Monthly</v>
          </cell>
          <cell r="H1870" t="str">
            <v>Q</v>
          </cell>
          <cell r="I1870">
            <v>0</v>
          </cell>
          <cell r="J1870" t="str">
            <v>Teamsters Local Union Number 117</v>
          </cell>
          <cell r="K1870">
            <v>4597</v>
          </cell>
          <cell r="L1870">
            <v>4597</v>
          </cell>
          <cell r="M1870">
            <v>4597</v>
          </cell>
          <cell r="N1870">
            <v>4597</v>
          </cell>
          <cell r="O1870">
            <v>4333</v>
          </cell>
          <cell r="P1870">
            <v>4420</v>
          </cell>
          <cell r="Q1870">
            <v>4553</v>
          </cell>
        </row>
        <row r="1871">
          <cell r="E1871" t="str">
            <v>39ENMONTHLYQWASHINGTON FEDERATION OF STATE EMPLOYEES</v>
          </cell>
          <cell r="F1871" t="str">
            <v>39EN</v>
          </cell>
          <cell r="G1871" t="str">
            <v>Monthly</v>
          </cell>
          <cell r="H1871" t="str">
            <v>Q</v>
          </cell>
          <cell r="I1871">
            <v>0</v>
          </cell>
          <cell r="J1871" t="str">
            <v>Washington Federation of State Employees</v>
          </cell>
          <cell r="K1871">
            <v>4538</v>
          </cell>
          <cell r="L1871">
            <v>4538</v>
          </cell>
          <cell r="M1871">
            <v>4538</v>
          </cell>
          <cell r="N1871">
            <v>4538</v>
          </cell>
          <cell r="O1871">
            <v>4277</v>
          </cell>
          <cell r="P1871">
            <v>4363</v>
          </cell>
          <cell r="Q1871">
            <v>4495</v>
          </cell>
        </row>
        <row r="1872">
          <cell r="E1872" t="str">
            <v>39ENMONTHLYRCOALITION</v>
          </cell>
          <cell r="F1872" t="str">
            <v>39EN</v>
          </cell>
          <cell r="G1872" t="str">
            <v>Monthly</v>
          </cell>
          <cell r="H1872" t="str">
            <v>R</v>
          </cell>
          <cell r="I1872">
            <v>0</v>
          </cell>
          <cell r="J1872" t="str">
            <v>Coalition</v>
          </cell>
          <cell r="K1872">
            <v>4652</v>
          </cell>
          <cell r="L1872">
            <v>4652</v>
          </cell>
          <cell r="M1872">
            <v>4652</v>
          </cell>
          <cell r="N1872">
            <v>4652</v>
          </cell>
          <cell r="O1872">
            <v>4385</v>
          </cell>
          <cell r="P1872">
            <v>4473</v>
          </cell>
          <cell r="Q1872">
            <v>4608</v>
          </cell>
        </row>
        <row r="1873">
          <cell r="E1873" t="str">
            <v>39ENMONTHLYRNON-REPRESENTED STATE EMPLOYEES</v>
          </cell>
          <cell r="F1873" t="str">
            <v>39EN</v>
          </cell>
          <cell r="G1873" t="str">
            <v>Monthly</v>
          </cell>
          <cell r="H1873" t="str">
            <v>R</v>
          </cell>
          <cell r="I1873">
            <v>0</v>
          </cell>
          <cell r="J1873" t="str">
            <v>Non-Represented State Employees</v>
          </cell>
          <cell r="K1873">
            <v>4652</v>
          </cell>
          <cell r="L1873">
            <v>4652</v>
          </cell>
          <cell r="M1873">
            <v>4652</v>
          </cell>
          <cell r="N1873">
            <v>4652</v>
          </cell>
          <cell r="O1873">
            <v>4385</v>
          </cell>
          <cell r="P1873">
            <v>4473</v>
          </cell>
          <cell r="Q1873">
            <v>4608</v>
          </cell>
        </row>
        <row r="1874">
          <cell r="E1874" t="str">
            <v>39ENMONTHLYRSERVICE EMPLOYEES INTERNATIONAL UNION DISTRICT 1199 NW</v>
          </cell>
          <cell r="F1874" t="str">
            <v>39EN</v>
          </cell>
          <cell r="G1874" t="str">
            <v>Monthly</v>
          </cell>
          <cell r="H1874" t="str">
            <v>R</v>
          </cell>
          <cell r="I1874">
            <v>0</v>
          </cell>
          <cell r="J1874" t="str">
            <v>Service Employees International Union District 1199 NW</v>
          </cell>
          <cell r="K1874">
            <v>4652</v>
          </cell>
          <cell r="L1874">
            <v>4652</v>
          </cell>
          <cell r="M1874">
            <v>4652</v>
          </cell>
          <cell r="N1874">
            <v>4652</v>
          </cell>
          <cell r="O1874">
            <v>4385</v>
          </cell>
          <cell r="P1874">
            <v>4473</v>
          </cell>
          <cell r="Q1874">
            <v>4608</v>
          </cell>
        </row>
        <row r="1875">
          <cell r="E1875" t="str">
            <v>39ENMONTHLYRTEAMSTERS LOCAL UNION NUMBER 117</v>
          </cell>
          <cell r="F1875" t="str">
            <v>39EN</v>
          </cell>
          <cell r="G1875" t="str">
            <v>Monthly</v>
          </cell>
          <cell r="H1875" t="str">
            <v>R</v>
          </cell>
          <cell r="I1875">
            <v>0</v>
          </cell>
          <cell r="J1875" t="str">
            <v>Teamsters Local Union Number 117</v>
          </cell>
          <cell r="K1875">
            <v>4711</v>
          </cell>
          <cell r="L1875">
            <v>4711</v>
          </cell>
          <cell r="M1875">
            <v>4711</v>
          </cell>
          <cell r="N1875">
            <v>4711</v>
          </cell>
          <cell r="O1875">
            <v>4441</v>
          </cell>
          <cell r="P1875">
            <v>4530</v>
          </cell>
          <cell r="Q1875">
            <v>4667</v>
          </cell>
        </row>
        <row r="1876">
          <cell r="E1876" t="str">
            <v>39ENMONTHLYRWASHINGTON FEDERATION OF STATE EMPLOYEES</v>
          </cell>
          <cell r="F1876" t="str">
            <v>39EN</v>
          </cell>
          <cell r="G1876" t="str">
            <v>Monthly</v>
          </cell>
          <cell r="H1876" t="str">
            <v>R</v>
          </cell>
          <cell r="I1876">
            <v>0</v>
          </cell>
          <cell r="J1876" t="str">
            <v>Washington Federation of State Employees</v>
          </cell>
          <cell r="K1876">
            <v>4652</v>
          </cell>
          <cell r="L1876">
            <v>4652</v>
          </cell>
          <cell r="M1876">
            <v>4652</v>
          </cell>
          <cell r="N1876">
            <v>4652</v>
          </cell>
          <cell r="O1876">
            <v>4385</v>
          </cell>
          <cell r="P1876">
            <v>4473</v>
          </cell>
          <cell r="Q1876">
            <v>4608</v>
          </cell>
        </row>
        <row r="1877">
          <cell r="E1877" t="str">
            <v>39ENMONTHLYSCOALITION</v>
          </cell>
          <cell r="F1877" t="str">
            <v>39EN</v>
          </cell>
          <cell r="G1877" t="str">
            <v>Monthly</v>
          </cell>
          <cell r="H1877" t="str">
            <v>S</v>
          </cell>
          <cell r="I1877">
            <v>0</v>
          </cell>
          <cell r="J1877" t="str">
            <v>Coalition</v>
          </cell>
          <cell r="K1877">
            <v>4770</v>
          </cell>
          <cell r="L1877">
            <v>4770</v>
          </cell>
          <cell r="M1877">
            <v>4770</v>
          </cell>
          <cell r="N1877">
            <v>4770</v>
          </cell>
          <cell r="O1877">
            <v>4497</v>
          </cell>
          <cell r="P1877">
            <v>4587</v>
          </cell>
          <cell r="Q1877">
            <v>4726</v>
          </cell>
        </row>
        <row r="1878">
          <cell r="E1878" t="str">
            <v>39ENMONTHLYSNON-REPRESENTED STATE EMPLOYEES</v>
          </cell>
          <cell r="F1878" t="str">
            <v>39EN</v>
          </cell>
          <cell r="G1878" t="str">
            <v>Monthly</v>
          </cell>
          <cell r="H1878" t="str">
            <v>S</v>
          </cell>
          <cell r="I1878">
            <v>0</v>
          </cell>
          <cell r="J1878" t="str">
            <v>Non-Represented State Employees</v>
          </cell>
          <cell r="K1878">
            <v>4770</v>
          </cell>
          <cell r="L1878">
            <v>4770</v>
          </cell>
          <cell r="M1878">
            <v>4770</v>
          </cell>
          <cell r="N1878">
            <v>4770</v>
          </cell>
          <cell r="O1878">
            <v>4497</v>
          </cell>
          <cell r="P1878">
            <v>4587</v>
          </cell>
          <cell r="Q1878">
            <v>4726</v>
          </cell>
        </row>
        <row r="1879">
          <cell r="E1879" t="str">
            <v>39ENMONTHLYSSERVICE EMPLOYEES INTERNATIONAL UNION DISTRICT 1199 NW</v>
          </cell>
          <cell r="F1879" t="str">
            <v>39EN</v>
          </cell>
          <cell r="G1879" t="str">
            <v>Monthly</v>
          </cell>
          <cell r="H1879" t="str">
            <v>S</v>
          </cell>
          <cell r="I1879">
            <v>0</v>
          </cell>
          <cell r="J1879" t="str">
            <v>Service Employees International Union District 1199 NW</v>
          </cell>
          <cell r="K1879">
            <v>4770</v>
          </cell>
          <cell r="L1879">
            <v>4770</v>
          </cell>
          <cell r="M1879">
            <v>4770</v>
          </cell>
          <cell r="N1879">
            <v>4770</v>
          </cell>
          <cell r="O1879">
            <v>4497</v>
          </cell>
          <cell r="P1879">
            <v>4587</v>
          </cell>
          <cell r="Q1879">
            <v>4726</v>
          </cell>
        </row>
        <row r="1880">
          <cell r="E1880" t="str">
            <v>39ENMONTHLYSTEAMSTERS LOCAL UNION NUMBER 117</v>
          </cell>
          <cell r="F1880" t="str">
            <v>39EN</v>
          </cell>
          <cell r="G1880" t="str">
            <v>Monthly</v>
          </cell>
          <cell r="H1880" t="str">
            <v>S</v>
          </cell>
          <cell r="I1880">
            <v>0</v>
          </cell>
          <cell r="J1880" t="str">
            <v>Teamsters Local Union Number 117</v>
          </cell>
          <cell r="K1880">
            <v>4831</v>
          </cell>
          <cell r="L1880">
            <v>4831</v>
          </cell>
          <cell r="M1880">
            <v>4831</v>
          </cell>
          <cell r="N1880">
            <v>4831</v>
          </cell>
          <cell r="O1880">
            <v>4554</v>
          </cell>
          <cell r="P1880">
            <v>4645</v>
          </cell>
          <cell r="Q1880">
            <v>4785</v>
          </cell>
        </row>
        <row r="1881">
          <cell r="E1881" t="str">
            <v>39ENMONTHLYSWASHINGTON FEDERATION OF STATE EMPLOYEES</v>
          </cell>
          <cell r="F1881" t="str">
            <v>39EN</v>
          </cell>
          <cell r="G1881" t="str">
            <v>Monthly</v>
          </cell>
          <cell r="H1881" t="str">
            <v>S</v>
          </cell>
          <cell r="I1881">
            <v>0</v>
          </cell>
          <cell r="J1881" t="str">
            <v>Washington Federation of State Employees</v>
          </cell>
          <cell r="K1881">
            <v>4770</v>
          </cell>
          <cell r="L1881">
            <v>4770</v>
          </cell>
          <cell r="M1881">
            <v>4770</v>
          </cell>
          <cell r="N1881">
            <v>4770</v>
          </cell>
          <cell r="O1881">
            <v>4497</v>
          </cell>
          <cell r="P1881">
            <v>4587</v>
          </cell>
          <cell r="Q1881">
            <v>4726</v>
          </cell>
        </row>
        <row r="1882">
          <cell r="E1882" t="str">
            <v>39ENMONTHLYTCOALITION</v>
          </cell>
          <cell r="F1882" t="str">
            <v>39EN</v>
          </cell>
          <cell r="G1882" t="str">
            <v>Monthly</v>
          </cell>
          <cell r="H1882" t="str">
            <v>T</v>
          </cell>
          <cell r="I1882">
            <v>0</v>
          </cell>
          <cell r="J1882" t="str">
            <v>Coalition</v>
          </cell>
          <cell r="K1882">
            <v>4886</v>
          </cell>
          <cell r="L1882">
            <v>4886</v>
          </cell>
          <cell r="M1882">
            <v>4886</v>
          </cell>
          <cell r="N1882">
            <v>4886</v>
          </cell>
          <cell r="O1882">
            <v>4606</v>
          </cell>
          <cell r="P1882">
            <v>4698</v>
          </cell>
          <cell r="Q1882">
            <v>4840</v>
          </cell>
        </row>
        <row r="1883">
          <cell r="E1883" t="str">
            <v>39ENMONTHLYTNON-REPRESENTED STATE EMPLOYEES</v>
          </cell>
          <cell r="F1883" t="str">
            <v>39EN</v>
          </cell>
          <cell r="G1883" t="str">
            <v>Monthly</v>
          </cell>
          <cell r="H1883" t="str">
            <v>T</v>
          </cell>
          <cell r="I1883">
            <v>0</v>
          </cell>
          <cell r="J1883" t="str">
            <v>Non-Represented State Employees</v>
          </cell>
          <cell r="K1883">
            <v>4886</v>
          </cell>
          <cell r="L1883">
            <v>4886</v>
          </cell>
          <cell r="M1883">
            <v>4886</v>
          </cell>
          <cell r="N1883">
            <v>4886</v>
          </cell>
          <cell r="O1883">
            <v>4606</v>
          </cell>
          <cell r="P1883">
            <v>4698</v>
          </cell>
          <cell r="Q1883">
            <v>4840</v>
          </cell>
        </row>
        <row r="1884">
          <cell r="E1884" t="str">
            <v>39ENMONTHLYTSERVICE EMPLOYEES INTERNATIONAL UNION DISTRICT 1199 NW</v>
          </cell>
          <cell r="F1884" t="str">
            <v>39EN</v>
          </cell>
          <cell r="G1884" t="str">
            <v>Monthly</v>
          </cell>
          <cell r="H1884" t="str">
            <v>T</v>
          </cell>
          <cell r="I1884">
            <v>0</v>
          </cell>
          <cell r="J1884" t="str">
            <v>Service Employees International Union District 1199 NW</v>
          </cell>
          <cell r="K1884">
            <v>4886</v>
          </cell>
          <cell r="L1884">
            <v>4886</v>
          </cell>
          <cell r="M1884">
            <v>4886</v>
          </cell>
          <cell r="N1884">
            <v>4886</v>
          </cell>
          <cell r="O1884">
            <v>4606</v>
          </cell>
          <cell r="P1884">
            <v>4698</v>
          </cell>
          <cell r="Q1884">
            <v>4840</v>
          </cell>
        </row>
        <row r="1885">
          <cell r="E1885" t="str">
            <v>39ENMONTHLYTTEAMSTERS LOCAL UNION NUMBER 117</v>
          </cell>
          <cell r="F1885" t="str">
            <v>39EN</v>
          </cell>
          <cell r="G1885" t="str">
            <v>Monthly</v>
          </cell>
          <cell r="H1885" t="str">
            <v>T</v>
          </cell>
          <cell r="I1885">
            <v>0</v>
          </cell>
          <cell r="J1885" t="str">
            <v>Teamsters Local Union Number 117</v>
          </cell>
          <cell r="K1885">
            <v>4946</v>
          </cell>
          <cell r="L1885">
            <v>4946</v>
          </cell>
          <cell r="M1885">
            <v>4946</v>
          </cell>
          <cell r="N1885">
            <v>4946</v>
          </cell>
          <cell r="O1885">
            <v>4663</v>
          </cell>
          <cell r="P1885">
            <v>4756</v>
          </cell>
          <cell r="Q1885">
            <v>4900</v>
          </cell>
        </row>
        <row r="1886">
          <cell r="E1886" t="str">
            <v>39ENMONTHLYTWASHINGTON FEDERATION OF STATE EMPLOYEES</v>
          </cell>
          <cell r="F1886" t="str">
            <v>39EN</v>
          </cell>
          <cell r="G1886" t="str">
            <v>Monthly</v>
          </cell>
          <cell r="H1886" t="str">
            <v>T</v>
          </cell>
          <cell r="I1886">
            <v>0</v>
          </cell>
          <cell r="J1886" t="str">
            <v>Washington Federation of State Employees</v>
          </cell>
          <cell r="K1886">
            <v>4886</v>
          </cell>
          <cell r="L1886">
            <v>4886</v>
          </cell>
          <cell r="M1886">
            <v>4886</v>
          </cell>
          <cell r="N1886">
            <v>4886</v>
          </cell>
          <cell r="O1886">
            <v>4606</v>
          </cell>
          <cell r="P1886">
            <v>4698</v>
          </cell>
          <cell r="Q1886">
            <v>4840</v>
          </cell>
        </row>
        <row r="1887">
          <cell r="E1887" t="str">
            <v>39ENMONTHLYUCOALITION</v>
          </cell>
          <cell r="F1887" t="str">
            <v>39EN</v>
          </cell>
          <cell r="G1887" t="str">
            <v>Monthly</v>
          </cell>
          <cell r="H1887" t="str">
            <v>U</v>
          </cell>
          <cell r="I1887">
            <v>0</v>
          </cell>
          <cell r="J1887" t="str">
            <v>Coalition</v>
          </cell>
          <cell r="K1887">
            <v>5008</v>
          </cell>
          <cell r="L1887">
            <v>5008</v>
          </cell>
          <cell r="M1887">
            <v>5008</v>
          </cell>
          <cell r="N1887">
            <v>5008</v>
          </cell>
          <cell r="O1887">
            <v>4721</v>
          </cell>
          <cell r="P1887">
            <v>4815</v>
          </cell>
          <cell r="Q1887">
            <v>4960</v>
          </cell>
        </row>
        <row r="1888">
          <cell r="E1888" t="str">
            <v>39ENMONTHLYUNON-REPRESENTED STATE EMPLOYEES</v>
          </cell>
          <cell r="F1888" t="str">
            <v>39EN</v>
          </cell>
          <cell r="G1888" t="str">
            <v>Monthly</v>
          </cell>
          <cell r="H1888" t="str">
            <v>U</v>
          </cell>
          <cell r="I1888">
            <v>0</v>
          </cell>
          <cell r="J1888" t="str">
            <v>Non-Represented State Employees</v>
          </cell>
          <cell r="K1888">
            <v>5008</v>
          </cell>
          <cell r="L1888">
            <v>5008</v>
          </cell>
          <cell r="M1888">
            <v>5008</v>
          </cell>
          <cell r="N1888">
            <v>5008</v>
          </cell>
          <cell r="O1888">
            <v>4721</v>
          </cell>
          <cell r="P1888">
            <v>4815</v>
          </cell>
          <cell r="Q1888">
            <v>4960</v>
          </cell>
        </row>
        <row r="1889">
          <cell r="E1889" t="str">
            <v>39ENMONTHLYUSERVICE EMPLOYEES INTERNATIONAL UNION DISTRICT 1199 NW</v>
          </cell>
          <cell r="F1889" t="str">
            <v>39EN</v>
          </cell>
          <cell r="G1889" t="str">
            <v>Monthly</v>
          </cell>
          <cell r="H1889" t="str">
            <v>U</v>
          </cell>
          <cell r="I1889">
            <v>0</v>
          </cell>
          <cell r="J1889" t="str">
            <v>Service Employees International Union District 1199 NW</v>
          </cell>
          <cell r="K1889">
            <v>5008</v>
          </cell>
          <cell r="L1889">
            <v>5008</v>
          </cell>
          <cell r="M1889">
            <v>5008</v>
          </cell>
          <cell r="N1889">
            <v>5008</v>
          </cell>
          <cell r="O1889">
            <v>4721</v>
          </cell>
          <cell r="P1889">
            <v>4815</v>
          </cell>
          <cell r="Q1889">
            <v>4960</v>
          </cell>
        </row>
        <row r="1890">
          <cell r="E1890" t="str">
            <v>39ENMONTHLYUTEAMSTERS LOCAL UNION NUMBER 117</v>
          </cell>
          <cell r="F1890" t="str">
            <v>39EN</v>
          </cell>
          <cell r="G1890" t="str">
            <v>Monthly</v>
          </cell>
          <cell r="H1890" t="str">
            <v>U</v>
          </cell>
          <cell r="I1890">
            <v>0</v>
          </cell>
          <cell r="J1890" t="str">
            <v>Teamsters Local Union Number 117</v>
          </cell>
          <cell r="K1890">
            <v>5074</v>
          </cell>
          <cell r="L1890">
            <v>5074</v>
          </cell>
          <cell r="M1890">
            <v>5074</v>
          </cell>
          <cell r="N1890">
            <v>5074</v>
          </cell>
          <cell r="O1890">
            <v>4783</v>
          </cell>
          <cell r="P1890">
            <v>4879</v>
          </cell>
          <cell r="Q1890">
            <v>5026</v>
          </cell>
        </row>
        <row r="1891">
          <cell r="E1891" t="str">
            <v>39ENMONTHLYUWASHINGTON FEDERATION OF STATE EMPLOYEES</v>
          </cell>
          <cell r="F1891" t="str">
            <v>39EN</v>
          </cell>
          <cell r="G1891" t="str">
            <v>Monthly</v>
          </cell>
          <cell r="H1891" t="str">
            <v>U</v>
          </cell>
          <cell r="I1891">
            <v>0</v>
          </cell>
          <cell r="J1891" t="str">
            <v>Washington Federation of State Employees</v>
          </cell>
          <cell r="K1891">
            <v>5008</v>
          </cell>
          <cell r="L1891">
            <v>5008</v>
          </cell>
          <cell r="M1891">
            <v>5008</v>
          </cell>
          <cell r="N1891">
            <v>5008</v>
          </cell>
          <cell r="O1891">
            <v>4721</v>
          </cell>
          <cell r="P1891">
            <v>4815</v>
          </cell>
          <cell r="Q1891">
            <v>4960</v>
          </cell>
        </row>
        <row r="1892">
          <cell r="E1892" t="str">
            <v>39GMONTHLYGNON-REPRESENTED STATE EMPLOYEES</v>
          </cell>
          <cell r="F1892" t="str">
            <v>39G</v>
          </cell>
          <cell r="G1892" t="str">
            <v>Monthly</v>
          </cell>
          <cell r="H1892" t="str">
            <v>G</v>
          </cell>
          <cell r="I1892">
            <v>0</v>
          </cell>
          <cell r="J1892" t="str">
            <v>Non-Represented State Employees</v>
          </cell>
          <cell r="K1892">
            <v>3331</v>
          </cell>
          <cell r="L1892">
            <v>3331</v>
          </cell>
          <cell r="M1892">
            <v>3331</v>
          </cell>
          <cell r="N1892">
            <v>3331</v>
          </cell>
          <cell r="O1892">
            <v>3140</v>
          </cell>
          <cell r="P1892">
            <v>3203</v>
          </cell>
          <cell r="Q1892">
            <v>3300</v>
          </cell>
        </row>
        <row r="1893">
          <cell r="E1893" t="str">
            <v>39GMONTHLYHNON-REPRESENTED STATE EMPLOYEES</v>
          </cell>
          <cell r="F1893" t="str">
            <v>39G</v>
          </cell>
          <cell r="G1893" t="str">
            <v>Monthly</v>
          </cell>
          <cell r="H1893" t="str">
            <v>H</v>
          </cell>
          <cell r="I1893">
            <v>0</v>
          </cell>
          <cell r="J1893" t="str">
            <v>Non-Represented State Employees</v>
          </cell>
          <cell r="K1893">
            <v>3407</v>
          </cell>
          <cell r="L1893">
            <v>3407</v>
          </cell>
          <cell r="M1893">
            <v>3407</v>
          </cell>
          <cell r="N1893">
            <v>3407</v>
          </cell>
          <cell r="O1893">
            <v>3212</v>
          </cell>
          <cell r="P1893">
            <v>3276</v>
          </cell>
          <cell r="Q1893">
            <v>3375</v>
          </cell>
        </row>
        <row r="1894">
          <cell r="E1894" t="str">
            <v>39GMONTHLYINON-REPRESENTED STATE EMPLOYEES</v>
          </cell>
          <cell r="F1894" t="str">
            <v>39G</v>
          </cell>
          <cell r="G1894" t="str">
            <v>Monthly</v>
          </cell>
          <cell r="H1894" t="str">
            <v>I</v>
          </cell>
          <cell r="I1894">
            <v>0</v>
          </cell>
          <cell r="J1894" t="str">
            <v>Non-Represented State Employees</v>
          </cell>
          <cell r="K1894">
            <v>3487</v>
          </cell>
          <cell r="L1894">
            <v>3487</v>
          </cell>
          <cell r="M1894">
            <v>3487</v>
          </cell>
          <cell r="N1894">
            <v>3487</v>
          </cell>
          <cell r="O1894">
            <v>3287</v>
          </cell>
          <cell r="P1894">
            <v>3353</v>
          </cell>
          <cell r="Q1894">
            <v>3454</v>
          </cell>
        </row>
        <row r="1895">
          <cell r="E1895" t="str">
            <v>39GMONTHLYJNON-REPRESENTED STATE EMPLOYEES</v>
          </cell>
          <cell r="F1895" t="str">
            <v>39G</v>
          </cell>
          <cell r="G1895" t="str">
            <v>Monthly</v>
          </cell>
          <cell r="H1895" t="str">
            <v>J</v>
          </cell>
          <cell r="I1895">
            <v>0</v>
          </cell>
          <cell r="J1895" t="str">
            <v>Non-Represented State Employees</v>
          </cell>
          <cell r="K1895">
            <v>3573</v>
          </cell>
          <cell r="L1895">
            <v>3573</v>
          </cell>
          <cell r="M1895">
            <v>3573</v>
          </cell>
          <cell r="N1895">
            <v>3573</v>
          </cell>
          <cell r="O1895">
            <v>3369</v>
          </cell>
          <cell r="P1895">
            <v>3436</v>
          </cell>
          <cell r="Q1895">
            <v>3540</v>
          </cell>
        </row>
        <row r="1896">
          <cell r="E1896" t="str">
            <v>39GMONTHLYKNON-REPRESENTED STATE EMPLOYEES</v>
          </cell>
          <cell r="F1896" t="str">
            <v>39G</v>
          </cell>
          <cell r="G1896" t="str">
            <v>Monthly</v>
          </cell>
          <cell r="H1896" t="str">
            <v>K</v>
          </cell>
          <cell r="I1896">
            <v>0</v>
          </cell>
          <cell r="J1896" t="str">
            <v>Non-Represented State Employees</v>
          </cell>
          <cell r="K1896">
            <v>3663</v>
          </cell>
          <cell r="L1896">
            <v>3663</v>
          </cell>
          <cell r="M1896">
            <v>3663</v>
          </cell>
          <cell r="N1896">
            <v>3663</v>
          </cell>
          <cell r="O1896">
            <v>3453</v>
          </cell>
          <cell r="P1896">
            <v>3522</v>
          </cell>
          <cell r="Q1896">
            <v>3628</v>
          </cell>
        </row>
        <row r="1897">
          <cell r="E1897" t="str">
            <v>39GMONTHLYLNON-REPRESENTED STATE EMPLOYEES</v>
          </cell>
          <cell r="F1897" t="str">
            <v>39G</v>
          </cell>
          <cell r="G1897" t="str">
            <v>Monthly</v>
          </cell>
          <cell r="H1897" t="str">
            <v>L</v>
          </cell>
          <cell r="I1897">
            <v>0</v>
          </cell>
          <cell r="J1897" t="str">
            <v>Non-Represented State Employees</v>
          </cell>
          <cell r="K1897">
            <v>3756</v>
          </cell>
          <cell r="L1897">
            <v>3756</v>
          </cell>
          <cell r="M1897">
            <v>3756</v>
          </cell>
          <cell r="N1897">
            <v>3756</v>
          </cell>
          <cell r="O1897">
            <v>3541</v>
          </cell>
          <cell r="P1897">
            <v>3612</v>
          </cell>
          <cell r="Q1897">
            <v>3721</v>
          </cell>
        </row>
        <row r="1898">
          <cell r="E1898" t="str">
            <v>39GMONTHLYMNON-REPRESENTED STATE EMPLOYEES</v>
          </cell>
          <cell r="F1898" t="str">
            <v>39G</v>
          </cell>
          <cell r="G1898" t="str">
            <v>Monthly</v>
          </cell>
          <cell r="H1898" t="str">
            <v>M</v>
          </cell>
          <cell r="I1898">
            <v>0</v>
          </cell>
          <cell r="J1898" t="str">
            <v>Non-Represented State Employees</v>
          </cell>
          <cell r="K1898">
            <v>3848</v>
          </cell>
          <cell r="L1898">
            <v>3848</v>
          </cell>
          <cell r="M1898">
            <v>3848</v>
          </cell>
          <cell r="N1898">
            <v>3848</v>
          </cell>
          <cell r="O1898">
            <v>3627</v>
          </cell>
          <cell r="P1898">
            <v>3700</v>
          </cell>
          <cell r="Q1898">
            <v>3812</v>
          </cell>
        </row>
        <row r="1899">
          <cell r="E1899" t="str">
            <v>39MONTHLYACOALITION</v>
          </cell>
          <cell r="F1899" t="str">
            <v>39</v>
          </cell>
          <cell r="G1899" t="str">
            <v>Monthly</v>
          </cell>
          <cell r="H1899" t="str">
            <v>A</v>
          </cell>
          <cell r="I1899">
            <v>0</v>
          </cell>
          <cell r="J1899" t="str">
            <v>Coalition</v>
          </cell>
          <cell r="K1899">
            <v>2889</v>
          </cell>
          <cell r="L1899">
            <v>2889</v>
          </cell>
          <cell r="M1899">
            <v>2889</v>
          </cell>
          <cell r="N1899">
            <v>2889</v>
          </cell>
          <cell r="O1899">
            <v>2724</v>
          </cell>
          <cell r="P1899">
            <v>2778</v>
          </cell>
          <cell r="Q1899">
            <v>2862</v>
          </cell>
        </row>
        <row r="1900">
          <cell r="E1900" t="str">
            <v>39MONTHLYANON-REPRESENTED STATE EMPLOYEES</v>
          </cell>
          <cell r="F1900" t="str">
            <v>39</v>
          </cell>
          <cell r="G1900" t="str">
            <v>Monthly</v>
          </cell>
          <cell r="H1900" t="str">
            <v>A</v>
          </cell>
          <cell r="I1900">
            <v>0</v>
          </cell>
          <cell r="J1900" t="str">
            <v>Non-Represented State Employees</v>
          </cell>
          <cell r="K1900">
            <v>2889</v>
          </cell>
          <cell r="L1900">
            <v>2889</v>
          </cell>
          <cell r="M1900">
            <v>2889</v>
          </cell>
          <cell r="N1900">
            <v>2889</v>
          </cell>
          <cell r="O1900">
            <v>2724</v>
          </cell>
          <cell r="P1900">
            <v>2778</v>
          </cell>
          <cell r="Q1900">
            <v>2862</v>
          </cell>
        </row>
        <row r="1901">
          <cell r="E1901" t="str">
            <v>39MONTHLYATEAMSTERS LOCAL UNION NUMBER 117</v>
          </cell>
          <cell r="F1901" t="str">
            <v>39</v>
          </cell>
          <cell r="G1901" t="str">
            <v>Monthly</v>
          </cell>
          <cell r="H1901" t="str">
            <v>A</v>
          </cell>
          <cell r="I1901">
            <v>0</v>
          </cell>
          <cell r="J1901" t="str">
            <v>Teamsters Local Union Number 117</v>
          </cell>
          <cell r="K1901">
            <v>2927</v>
          </cell>
          <cell r="L1901">
            <v>2927</v>
          </cell>
          <cell r="M1901">
            <v>2927</v>
          </cell>
          <cell r="N1901">
            <v>2927</v>
          </cell>
          <cell r="O1901">
            <v>2759</v>
          </cell>
          <cell r="P1901">
            <v>2814</v>
          </cell>
          <cell r="Q1901">
            <v>2899</v>
          </cell>
        </row>
        <row r="1902">
          <cell r="E1902" t="str">
            <v>39MONTHLYAWASHINGTON FEDERATION OF STATE EMPLOYEES</v>
          </cell>
          <cell r="F1902" t="str">
            <v>39</v>
          </cell>
          <cell r="G1902" t="str">
            <v>Monthly</v>
          </cell>
          <cell r="H1902" t="str">
            <v>A</v>
          </cell>
          <cell r="I1902">
            <v>0</v>
          </cell>
          <cell r="J1902" t="str">
            <v>Washington Federation of State Employees</v>
          </cell>
          <cell r="K1902">
            <v>2889</v>
          </cell>
          <cell r="L1902">
            <v>2889</v>
          </cell>
          <cell r="M1902">
            <v>2889</v>
          </cell>
          <cell r="N1902">
            <v>2889</v>
          </cell>
          <cell r="O1902">
            <v>2724</v>
          </cell>
          <cell r="P1902">
            <v>2778</v>
          </cell>
          <cell r="Q1902">
            <v>2862</v>
          </cell>
        </row>
        <row r="1903">
          <cell r="E1903" t="str">
            <v>39MONTHLYAWASHINGTON PUBLIC EMPLOYEES ASSOCIATION</v>
          </cell>
          <cell r="F1903" t="str">
            <v>39</v>
          </cell>
          <cell r="G1903" t="str">
            <v>Monthly</v>
          </cell>
          <cell r="H1903" t="str">
            <v>A</v>
          </cell>
          <cell r="I1903">
            <v>0</v>
          </cell>
          <cell r="J1903" t="str">
            <v>Washington Public Employees Association</v>
          </cell>
          <cell r="K1903">
            <v>2889</v>
          </cell>
          <cell r="L1903">
            <v>2889</v>
          </cell>
          <cell r="M1903">
            <v>2889</v>
          </cell>
          <cell r="N1903">
            <v>2889</v>
          </cell>
          <cell r="O1903">
            <v>2724</v>
          </cell>
          <cell r="P1903">
            <v>2778</v>
          </cell>
          <cell r="Q1903">
            <v>2862</v>
          </cell>
        </row>
        <row r="1904">
          <cell r="E1904" t="str">
            <v>39MONTHLYBCOALITION</v>
          </cell>
          <cell r="F1904" t="str">
            <v>39</v>
          </cell>
          <cell r="G1904" t="str">
            <v>Monthly</v>
          </cell>
          <cell r="H1904" t="str">
            <v>B</v>
          </cell>
          <cell r="I1904">
            <v>0</v>
          </cell>
          <cell r="J1904" t="str">
            <v>Coalition</v>
          </cell>
          <cell r="K1904">
            <v>2962</v>
          </cell>
          <cell r="L1904">
            <v>2962</v>
          </cell>
          <cell r="M1904">
            <v>2962</v>
          </cell>
          <cell r="N1904">
            <v>2962</v>
          </cell>
          <cell r="O1904">
            <v>2792</v>
          </cell>
          <cell r="P1904">
            <v>2848</v>
          </cell>
          <cell r="Q1904">
            <v>2934</v>
          </cell>
        </row>
        <row r="1905">
          <cell r="E1905" t="str">
            <v>39MONTHLYBNON-REPRESENTED STATE EMPLOYEES</v>
          </cell>
          <cell r="F1905" t="str">
            <v>39</v>
          </cell>
          <cell r="G1905" t="str">
            <v>Monthly</v>
          </cell>
          <cell r="H1905" t="str">
            <v>B</v>
          </cell>
          <cell r="I1905">
            <v>0</v>
          </cell>
          <cell r="J1905" t="str">
            <v>Non-Represented State Employees</v>
          </cell>
          <cell r="K1905">
            <v>2962</v>
          </cell>
          <cell r="L1905">
            <v>2962</v>
          </cell>
          <cell r="M1905">
            <v>2962</v>
          </cell>
          <cell r="N1905">
            <v>2962</v>
          </cell>
          <cell r="O1905">
            <v>2792</v>
          </cell>
          <cell r="P1905">
            <v>2848</v>
          </cell>
          <cell r="Q1905">
            <v>2934</v>
          </cell>
        </row>
        <row r="1906">
          <cell r="E1906" t="str">
            <v>39MONTHLYBTEAMSTERS LOCAL UNION NUMBER 117</v>
          </cell>
          <cell r="F1906" t="str">
            <v>39</v>
          </cell>
          <cell r="G1906" t="str">
            <v>Monthly</v>
          </cell>
          <cell r="H1906" t="str">
            <v>B</v>
          </cell>
          <cell r="I1906">
            <v>0</v>
          </cell>
          <cell r="J1906" t="str">
            <v>Teamsters Local Union Number 117</v>
          </cell>
          <cell r="K1906">
            <v>3000</v>
          </cell>
          <cell r="L1906">
            <v>3000</v>
          </cell>
          <cell r="M1906">
            <v>3000</v>
          </cell>
          <cell r="N1906">
            <v>3000</v>
          </cell>
          <cell r="O1906">
            <v>2828</v>
          </cell>
          <cell r="P1906">
            <v>2885</v>
          </cell>
          <cell r="Q1906">
            <v>2972</v>
          </cell>
        </row>
        <row r="1907">
          <cell r="E1907" t="str">
            <v>39MONTHLYBWASHINGTON FEDERATION OF STATE EMPLOYEES</v>
          </cell>
          <cell r="F1907" t="str">
            <v>39</v>
          </cell>
          <cell r="G1907" t="str">
            <v>Monthly</v>
          </cell>
          <cell r="H1907" t="str">
            <v>B</v>
          </cell>
          <cell r="I1907">
            <v>0</v>
          </cell>
          <cell r="J1907" t="str">
            <v>Washington Federation of State Employees</v>
          </cell>
          <cell r="K1907">
            <v>2962</v>
          </cell>
          <cell r="L1907">
            <v>2962</v>
          </cell>
          <cell r="M1907">
            <v>2962</v>
          </cell>
          <cell r="N1907">
            <v>2962</v>
          </cell>
          <cell r="O1907">
            <v>2792</v>
          </cell>
          <cell r="P1907">
            <v>2848</v>
          </cell>
          <cell r="Q1907">
            <v>2934</v>
          </cell>
        </row>
        <row r="1908">
          <cell r="E1908" t="str">
            <v>39MONTHLYBWASHINGTON PUBLIC EMPLOYEES ASSOCIATION</v>
          </cell>
          <cell r="F1908" t="str">
            <v>39</v>
          </cell>
          <cell r="G1908" t="str">
            <v>Monthly</v>
          </cell>
          <cell r="H1908" t="str">
            <v>B</v>
          </cell>
          <cell r="I1908">
            <v>0</v>
          </cell>
          <cell r="J1908" t="str">
            <v>Washington Public Employees Association</v>
          </cell>
          <cell r="K1908">
            <v>2962</v>
          </cell>
          <cell r="L1908">
            <v>2962</v>
          </cell>
          <cell r="M1908">
            <v>2962</v>
          </cell>
          <cell r="N1908">
            <v>2962</v>
          </cell>
          <cell r="O1908">
            <v>2792</v>
          </cell>
          <cell r="P1908">
            <v>2848</v>
          </cell>
          <cell r="Q1908">
            <v>2934</v>
          </cell>
        </row>
        <row r="1909">
          <cell r="E1909" t="str">
            <v>39MONTHLYCCOALITION</v>
          </cell>
          <cell r="F1909" t="str">
            <v>39</v>
          </cell>
          <cell r="G1909" t="str">
            <v>Monthly</v>
          </cell>
          <cell r="H1909" t="str">
            <v>C</v>
          </cell>
          <cell r="I1909">
            <v>0</v>
          </cell>
          <cell r="J1909" t="str">
            <v>Coalition</v>
          </cell>
          <cell r="K1909">
            <v>3031</v>
          </cell>
          <cell r="L1909">
            <v>3031</v>
          </cell>
          <cell r="M1909">
            <v>3031</v>
          </cell>
          <cell r="N1909">
            <v>3031</v>
          </cell>
          <cell r="O1909">
            <v>2857</v>
          </cell>
          <cell r="P1909">
            <v>2914</v>
          </cell>
          <cell r="Q1909">
            <v>3002</v>
          </cell>
        </row>
        <row r="1910">
          <cell r="E1910" t="str">
            <v>39MONTHLYCNON-REPRESENTED STATE EMPLOYEES</v>
          </cell>
          <cell r="F1910" t="str">
            <v>39</v>
          </cell>
          <cell r="G1910" t="str">
            <v>Monthly</v>
          </cell>
          <cell r="H1910" t="str">
            <v>C</v>
          </cell>
          <cell r="I1910">
            <v>0</v>
          </cell>
          <cell r="J1910" t="str">
            <v>Non-Represented State Employees</v>
          </cell>
          <cell r="K1910">
            <v>3031</v>
          </cell>
          <cell r="L1910">
            <v>3031</v>
          </cell>
          <cell r="M1910">
            <v>3031</v>
          </cell>
          <cell r="N1910">
            <v>3031</v>
          </cell>
          <cell r="O1910">
            <v>2857</v>
          </cell>
          <cell r="P1910">
            <v>2914</v>
          </cell>
          <cell r="Q1910">
            <v>3002</v>
          </cell>
        </row>
        <row r="1911">
          <cell r="E1911" t="str">
            <v>39MONTHLYCTEAMSTERS LOCAL UNION NUMBER 117</v>
          </cell>
          <cell r="F1911" t="str">
            <v>39</v>
          </cell>
          <cell r="G1911" t="str">
            <v>Monthly</v>
          </cell>
          <cell r="H1911" t="str">
            <v>C</v>
          </cell>
          <cell r="I1911">
            <v>0</v>
          </cell>
          <cell r="J1911" t="str">
            <v>Teamsters Local Union Number 117</v>
          </cell>
          <cell r="K1911">
            <v>3069</v>
          </cell>
          <cell r="L1911">
            <v>3069</v>
          </cell>
          <cell r="M1911">
            <v>3069</v>
          </cell>
          <cell r="N1911">
            <v>3069</v>
          </cell>
          <cell r="O1911">
            <v>2893</v>
          </cell>
          <cell r="P1911">
            <v>2951</v>
          </cell>
          <cell r="Q1911">
            <v>3040</v>
          </cell>
        </row>
        <row r="1912">
          <cell r="E1912" t="str">
            <v>39MONTHLYCWASHINGTON FEDERATION OF STATE EMPLOYEES</v>
          </cell>
          <cell r="F1912" t="str">
            <v>39</v>
          </cell>
          <cell r="G1912" t="str">
            <v>Monthly</v>
          </cell>
          <cell r="H1912" t="str">
            <v>C</v>
          </cell>
          <cell r="I1912">
            <v>0</v>
          </cell>
          <cell r="J1912" t="str">
            <v>Washington Federation of State Employees</v>
          </cell>
          <cell r="K1912">
            <v>3031</v>
          </cell>
          <cell r="L1912">
            <v>3031</v>
          </cell>
          <cell r="M1912">
            <v>3031</v>
          </cell>
          <cell r="N1912">
            <v>3031</v>
          </cell>
          <cell r="O1912">
            <v>2857</v>
          </cell>
          <cell r="P1912">
            <v>2914</v>
          </cell>
          <cell r="Q1912">
            <v>3002</v>
          </cell>
        </row>
        <row r="1913">
          <cell r="E1913" t="str">
            <v>39MONTHLYCWASHINGTON PUBLIC EMPLOYEES ASSOCIATION</v>
          </cell>
          <cell r="F1913" t="str">
            <v>39</v>
          </cell>
          <cell r="G1913" t="str">
            <v>Monthly</v>
          </cell>
          <cell r="H1913" t="str">
            <v>C</v>
          </cell>
          <cell r="I1913">
            <v>0</v>
          </cell>
          <cell r="J1913" t="str">
            <v>Washington Public Employees Association</v>
          </cell>
          <cell r="K1913">
            <v>3031</v>
          </cell>
          <cell r="L1913">
            <v>3031</v>
          </cell>
          <cell r="M1913">
            <v>3031</v>
          </cell>
          <cell r="N1913">
            <v>3031</v>
          </cell>
          <cell r="O1913">
            <v>2857</v>
          </cell>
          <cell r="P1913">
            <v>2914</v>
          </cell>
          <cell r="Q1913">
            <v>3002</v>
          </cell>
        </row>
        <row r="1914">
          <cell r="E1914" t="str">
            <v>39MONTHLYDCOALITION</v>
          </cell>
          <cell r="F1914" t="str">
            <v>39</v>
          </cell>
          <cell r="G1914" t="str">
            <v>Monthly</v>
          </cell>
          <cell r="H1914" t="str">
            <v>D</v>
          </cell>
          <cell r="I1914">
            <v>0</v>
          </cell>
          <cell r="J1914" t="str">
            <v>Coalition</v>
          </cell>
          <cell r="K1914">
            <v>3103</v>
          </cell>
          <cell r="L1914">
            <v>3103</v>
          </cell>
          <cell r="M1914">
            <v>3103</v>
          </cell>
          <cell r="N1914">
            <v>3103</v>
          </cell>
          <cell r="O1914">
            <v>2925</v>
          </cell>
          <cell r="P1914">
            <v>2984</v>
          </cell>
          <cell r="Q1914">
            <v>3074</v>
          </cell>
        </row>
        <row r="1915">
          <cell r="E1915" t="str">
            <v>39MONTHLYDNON-REPRESENTED STATE EMPLOYEES</v>
          </cell>
          <cell r="F1915" t="str">
            <v>39</v>
          </cell>
          <cell r="G1915" t="str">
            <v>Monthly</v>
          </cell>
          <cell r="H1915" t="str">
            <v>D</v>
          </cell>
          <cell r="I1915">
            <v>0</v>
          </cell>
          <cell r="J1915" t="str">
            <v>Non-Represented State Employees</v>
          </cell>
          <cell r="K1915">
            <v>3103</v>
          </cell>
          <cell r="L1915">
            <v>3103</v>
          </cell>
          <cell r="M1915">
            <v>3103</v>
          </cell>
          <cell r="N1915">
            <v>3103</v>
          </cell>
          <cell r="O1915">
            <v>2925</v>
          </cell>
          <cell r="P1915">
            <v>2984</v>
          </cell>
          <cell r="Q1915">
            <v>3074</v>
          </cell>
        </row>
        <row r="1916">
          <cell r="E1916" t="str">
            <v>39MONTHLYDTEAMSTERS LOCAL UNION NUMBER 117</v>
          </cell>
          <cell r="F1916" t="str">
            <v>39</v>
          </cell>
          <cell r="G1916" t="str">
            <v>Monthly</v>
          </cell>
          <cell r="H1916" t="str">
            <v>D</v>
          </cell>
          <cell r="I1916">
            <v>0</v>
          </cell>
          <cell r="J1916" t="str">
            <v>Teamsters Local Union Number 117</v>
          </cell>
          <cell r="K1916">
            <v>3141</v>
          </cell>
          <cell r="L1916">
            <v>3141</v>
          </cell>
          <cell r="M1916">
            <v>3141</v>
          </cell>
          <cell r="N1916">
            <v>3141</v>
          </cell>
          <cell r="O1916">
            <v>2961</v>
          </cell>
          <cell r="P1916">
            <v>3020</v>
          </cell>
          <cell r="Q1916">
            <v>3111</v>
          </cell>
        </row>
        <row r="1917">
          <cell r="E1917" t="str">
            <v>39MONTHLYDWASHINGTON FEDERATION OF STATE EMPLOYEES</v>
          </cell>
          <cell r="F1917" t="str">
            <v>39</v>
          </cell>
          <cell r="G1917" t="str">
            <v>Monthly</v>
          </cell>
          <cell r="H1917" t="str">
            <v>D</v>
          </cell>
          <cell r="I1917">
            <v>0</v>
          </cell>
          <cell r="J1917" t="str">
            <v>Washington Federation of State Employees</v>
          </cell>
          <cell r="K1917">
            <v>3103</v>
          </cell>
          <cell r="L1917">
            <v>3103</v>
          </cell>
          <cell r="M1917">
            <v>3103</v>
          </cell>
          <cell r="N1917">
            <v>3103</v>
          </cell>
          <cell r="O1917">
            <v>2925</v>
          </cell>
          <cell r="P1917">
            <v>2984</v>
          </cell>
          <cell r="Q1917">
            <v>3074</v>
          </cell>
        </row>
        <row r="1918">
          <cell r="E1918" t="str">
            <v>39MONTHLYDWASHINGTON PUBLIC EMPLOYEES ASSOCIATION</v>
          </cell>
          <cell r="F1918" t="str">
            <v>39</v>
          </cell>
          <cell r="G1918" t="str">
            <v>Monthly</v>
          </cell>
          <cell r="H1918" t="str">
            <v>D</v>
          </cell>
          <cell r="I1918">
            <v>0</v>
          </cell>
          <cell r="J1918" t="str">
            <v>Washington Public Employees Association</v>
          </cell>
          <cell r="K1918">
            <v>3103</v>
          </cell>
          <cell r="L1918">
            <v>3103</v>
          </cell>
          <cell r="M1918">
            <v>3103</v>
          </cell>
          <cell r="N1918">
            <v>3103</v>
          </cell>
          <cell r="O1918">
            <v>2925</v>
          </cell>
          <cell r="P1918">
            <v>2984</v>
          </cell>
          <cell r="Q1918">
            <v>3074</v>
          </cell>
        </row>
        <row r="1919">
          <cell r="E1919" t="str">
            <v>39MONTHLYECOALITION</v>
          </cell>
          <cell r="F1919" t="str">
            <v>39</v>
          </cell>
          <cell r="G1919" t="str">
            <v>Monthly</v>
          </cell>
          <cell r="H1919" t="str">
            <v>E</v>
          </cell>
          <cell r="I1919">
            <v>0</v>
          </cell>
          <cell r="J1919" t="str">
            <v>Coalition</v>
          </cell>
          <cell r="K1919">
            <v>3176</v>
          </cell>
          <cell r="L1919">
            <v>3176</v>
          </cell>
          <cell r="M1919">
            <v>3176</v>
          </cell>
          <cell r="N1919">
            <v>3176</v>
          </cell>
          <cell r="O1919">
            <v>2994</v>
          </cell>
          <cell r="P1919">
            <v>3054</v>
          </cell>
          <cell r="Q1919">
            <v>3146</v>
          </cell>
        </row>
        <row r="1920">
          <cell r="E1920" t="str">
            <v>39MONTHLYENON-REPRESENTED STATE EMPLOYEES</v>
          </cell>
          <cell r="F1920" t="str">
            <v>39</v>
          </cell>
          <cell r="G1920" t="str">
            <v>Monthly</v>
          </cell>
          <cell r="H1920" t="str">
            <v>E</v>
          </cell>
          <cell r="I1920">
            <v>0</v>
          </cell>
          <cell r="J1920" t="str">
            <v>Non-Represented State Employees</v>
          </cell>
          <cell r="K1920">
            <v>3176</v>
          </cell>
          <cell r="L1920">
            <v>3176</v>
          </cell>
          <cell r="M1920">
            <v>3176</v>
          </cell>
          <cell r="N1920">
            <v>3176</v>
          </cell>
          <cell r="O1920">
            <v>2994</v>
          </cell>
          <cell r="P1920">
            <v>3054</v>
          </cell>
          <cell r="Q1920">
            <v>3146</v>
          </cell>
        </row>
        <row r="1921">
          <cell r="E1921" t="str">
            <v>39MONTHLYETEAMSTERS LOCAL UNION NUMBER 117</v>
          </cell>
          <cell r="F1921" t="str">
            <v>39</v>
          </cell>
          <cell r="G1921" t="str">
            <v>Monthly</v>
          </cell>
          <cell r="H1921" t="str">
            <v>E</v>
          </cell>
          <cell r="I1921">
            <v>0</v>
          </cell>
          <cell r="J1921" t="str">
            <v>Teamsters Local Union Number 117</v>
          </cell>
          <cell r="K1921">
            <v>3217</v>
          </cell>
          <cell r="L1921">
            <v>3217</v>
          </cell>
          <cell r="M1921">
            <v>3217</v>
          </cell>
          <cell r="N1921">
            <v>3217</v>
          </cell>
          <cell r="O1921">
            <v>3032</v>
          </cell>
          <cell r="P1921">
            <v>3093</v>
          </cell>
          <cell r="Q1921">
            <v>3186</v>
          </cell>
        </row>
        <row r="1922">
          <cell r="E1922" t="str">
            <v>39MONTHLYEWASHINGTON FEDERATION OF STATE EMPLOYEES</v>
          </cell>
          <cell r="F1922" t="str">
            <v>39</v>
          </cell>
          <cell r="G1922" t="str">
            <v>Monthly</v>
          </cell>
          <cell r="H1922" t="str">
            <v>E</v>
          </cell>
          <cell r="I1922">
            <v>0</v>
          </cell>
          <cell r="J1922" t="str">
            <v>Washington Federation of State Employees</v>
          </cell>
          <cell r="K1922">
            <v>3176</v>
          </cell>
          <cell r="L1922">
            <v>3176</v>
          </cell>
          <cell r="M1922">
            <v>3176</v>
          </cell>
          <cell r="N1922">
            <v>3176</v>
          </cell>
          <cell r="O1922">
            <v>2994</v>
          </cell>
          <cell r="P1922">
            <v>3054</v>
          </cell>
          <cell r="Q1922">
            <v>3146</v>
          </cell>
        </row>
        <row r="1923">
          <cell r="E1923" t="str">
            <v>39MONTHLYEWASHINGTON PUBLIC EMPLOYEES ASSOCIATION</v>
          </cell>
          <cell r="F1923" t="str">
            <v>39</v>
          </cell>
          <cell r="G1923" t="str">
            <v>Monthly</v>
          </cell>
          <cell r="H1923" t="str">
            <v>E</v>
          </cell>
          <cell r="I1923">
            <v>0</v>
          </cell>
          <cell r="J1923" t="str">
            <v>Washington Public Employees Association</v>
          </cell>
          <cell r="K1923">
            <v>3176</v>
          </cell>
          <cell r="L1923">
            <v>3176</v>
          </cell>
          <cell r="M1923">
            <v>3176</v>
          </cell>
          <cell r="N1923">
            <v>3176</v>
          </cell>
          <cell r="O1923">
            <v>2994</v>
          </cell>
          <cell r="P1923">
            <v>3054</v>
          </cell>
          <cell r="Q1923">
            <v>3146</v>
          </cell>
        </row>
        <row r="1924">
          <cell r="E1924" t="str">
            <v>39MONTHLYFCOALITION</v>
          </cell>
          <cell r="F1924" t="str">
            <v>39</v>
          </cell>
          <cell r="G1924" t="str">
            <v>Monthly</v>
          </cell>
          <cell r="H1924" t="str">
            <v>F</v>
          </cell>
          <cell r="I1924">
            <v>0</v>
          </cell>
          <cell r="J1924" t="str">
            <v>Coalition</v>
          </cell>
          <cell r="K1924">
            <v>3248</v>
          </cell>
          <cell r="L1924">
            <v>3248</v>
          </cell>
          <cell r="M1924">
            <v>3248</v>
          </cell>
          <cell r="N1924">
            <v>3248</v>
          </cell>
          <cell r="O1924">
            <v>3062</v>
          </cell>
          <cell r="P1924">
            <v>3123</v>
          </cell>
          <cell r="Q1924">
            <v>3217</v>
          </cell>
        </row>
        <row r="1925">
          <cell r="E1925" t="str">
            <v>39MONTHLYFNON-REPRESENTED STATE EMPLOYEES</v>
          </cell>
          <cell r="F1925" t="str">
            <v>39</v>
          </cell>
          <cell r="G1925" t="str">
            <v>Monthly</v>
          </cell>
          <cell r="H1925" t="str">
            <v>F</v>
          </cell>
          <cell r="I1925">
            <v>0</v>
          </cell>
          <cell r="J1925" t="str">
            <v>Non-Represented State Employees</v>
          </cell>
          <cell r="K1925">
            <v>3248</v>
          </cell>
          <cell r="L1925">
            <v>3248</v>
          </cell>
          <cell r="M1925">
            <v>3248</v>
          </cell>
          <cell r="N1925">
            <v>3248</v>
          </cell>
          <cell r="O1925">
            <v>3062</v>
          </cell>
          <cell r="P1925">
            <v>3123</v>
          </cell>
          <cell r="Q1925">
            <v>3217</v>
          </cell>
        </row>
        <row r="1926">
          <cell r="E1926" t="str">
            <v>39MONTHLYFTEAMSTERS LOCAL UNION NUMBER 117</v>
          </cell>
          <cell r="F1926" t="str">
            <v>39</v>
          </cell>
          <cell r="G1926" t="str">
            <v>Monthly</v>
          </cell>
          <cell r="H1926" t="str">
            <v>F</v>
          </cell>
          <cell r="I1926">
            <v>0</v>
          </cell>
          <cell r="J1926" t="str">
            <v>Teamsters Local Union Number 117</v>
          </cell>
          <cell r="K1926">
            <v>3290</v>
          </cell>
          <cell r="L1926">
            <v>3290</v>
          </cell>
          <cell r="M1926">
            <v>3290</v>
          </cell>
          <cell r="N1926">
            <v>3290</v>
          </cell>
          <cell r="O1926">
            <v>3101</v>
          </cell>
          <cell r="P1926">
            <v>3163</v>
          </cell>
          <cell r="Q1926">
            <v>3259</v>
          </cell>
        </row>
        <row r="1927">
          <cell r="E1927" t="str">
            <v>39MONTHLYFWASHINGTON FEDERATION OF STATE EMPLOYEES</v>
          </cell>
          <cell r="F1927" t="str">
            <v>39</v>
          </cell>
          <cell r="G1927" t="str">
            <v>Monthly</v>
          </cell>
          <cell r="H1927" t="str">
            <v>F</v>
          </cell>
          <cell r="I1927">
            <v>0</v>
          </cell>
          <cell r="J1927" t="str">
            <v>Washington Federation of State Employees</v>
          </cell>
          <cell r="K1927">
            <v>3248</v>
          </cell>
          <cell r="L1927">
            <v>3248</v>
          </cell>
          <cell r="M1927">
            <v>3248</v>
          </cell>
          <cell r="N1927">
            <v>3248</v>
          </cell>
          <cell r="O1927">
            <v>3062</v>
          </cell>
          <cell r="P1927">
            <v>3123</v>
          </cell>
          <cell r="Q1927">
            <v>3217</v>
          </cell>
        </row>
        <row r="1928">
          <cell r="E1928" t="str">
            <v>39MONTHLYFWASHINGTON PUBLIC EMPLOYEES ASSOCIATION</v>
          </cell>
          <cell r="F1928" t="str">
            <v>39</v>
          </cell>
          <cell r="G1928" t="str">
            <v>Monthly</v>
          </cell>
          <cell r="H1928" t="str">
            <v>F</v>
          </cell>
          <cell r="I1928">
            <v>0</v>
          </cell>
          <cell r="J1928" t="str">
            <v>Washington Public Employees Association</v>
          </cell>
          <cell r="K1928">
            <v>3248</v>
          </cell>
          <cell r="L1928">
            <v>3248</v>
          </cell>
          <cell r="M1928">
            <v>3248</v>
          </cell>
          <cell r="N1928">
            <v>3248</v>
          </cell>
          <cell r="O1928">
            <v>3062</v>
          </cell>
          <cell r="P1928">
            <v>3123</v>
          </cell>
          <cell r="Q1928">
            <v>3217</v>
          </cell>
        </row>
        <row r="1929">
          <cell r="E1929" t="str">
            <v>39MONTHLYGCOALITION</v>
          </cell>
          <cell r="F1929" t="str">
            <v>39</v>
          </cell>
          <cell r="G1929" t="str">
            <v>Monthly</v>
          </cell>
          <cell r="H1929" t="str">
            <v>G</v>
          </cell>
          <cell r="I1929">
            <v>0</v>
          </cell>
          <cell r="J1929" t="str">
            <v>Coalition</v>
          </cell>
          <cell r="K1929">
            <v>3331</v>
          </cell>
          <cell r="L1929">
            <v>3331</v>
          </cell>
          <cell r="M1929">
            <v>3331</v>
          </cell>
          <cell r="N1929">
            <v>3331</v>
          </cell>
          <cell r="O1929">
            <v>3140</v>
          </cell>
          <cell r="P1929">
            <v>3203</v>
          </cell>
          <cell r="Q1929">
            <v>3300</v>
          </cell>
        </row>
        <row r="1930">
          <cell r="E1930" t="str">
            <v>39MONTHLYGNON-REPRESENTED STATE EMPLOYEES</v>
          </cell>
          <cell r="F1930" t="str">
            <v>39</v>
          </cell>
          <cell r="G1930" t="str">
            <v>Monthly</v>
          </cell>
          <cell r="H1930" t="str">
            <v>G</v>
          </cell>
          <cell r="I1930">
            <v>0</v>
          </cell>
          <cell r="J1930" t="str">
            <v>Non-Represented State Employees</v>
          </cell>
          <cell r="K1930">
            <v>3331</v>
          </cell>
          <cell r="L1930">
            <v>3331</v>
          </cell>
          <cell r="M1930">
            <v>3331</v>
          </cell>
          <cell r="N1930">
            <v>3331</v>
          </cell>
          <cell r="O1930">
            <v>3140</v>
          </cell>
          <cell r="P1930">
            <v>3203</v>
          </cell>
          <cell r="Q1930">
            <v>3300</v>
          </cell>
        </row>
        <row r="1931">
          <cell r="E1931" t="str">
            <v>39MONTHLYGTEAMSTERS LOCAL UNION NUMBER 117</v>
          </cell>
          <cell r="F1931" t="str">
            <v>39</v>
          </cell>
          <cell r="G1931" t="str">
            <v>Monthly</v>
          </cell>
          <cell r="H1931" t="str">
            <v>G</v>
          </cell>
          <cell r="I1931">
            <v>0</v>
          </cell>
          <cell r="J1931" t="str">
            <v>Teamsters Local Union Number 117</v>
          </cell>
          <cell r="K1931">
            <v>3372</v>
          </cell>
          <cell r="L1931">
            <v>3372</v>
          </cell>
          <cell r="M1931">
            <v>3372</v>
          </cell>
          <cell r="N1931">
            <v>3372</v>
          </cell>
          <cell r="O1931">
            <v>3178</v>
          </cell>
          <cell r="P1931">
            <v>3242</v>
          </cell>
          <cell r="Q1931">
            <v>3340</v>
          </cell>
        </row>
        <row r="1932">
          <cell r="E1932" t="str">
            <v>39MONTHLYGWASHINGTON FEDERATION OF STATE EMPLOYEES</v>
          </cell>
          <cell r="F1932" t="str">
            <v>39</v>
          </cell>
          <cell r="G1932" t="str">
            <v>Monthly</v>
          </cell>
          <cell r="H1932" t="str">
            <v>G</v>
          </cell>
          <cell r="I1932">
            <v>0</v>
          </cell>
          <cell r="J1932" t="str">
            <v>Washington Federation of State Employees</v>
          </cell>
          <cell r="K1932">
            <v>3331</v>
          </cell>
          <cell r="L1932">
            <v>3331</v>
          </cell>
          <cell r="M1932">
            <v>3331</v>
          </cell>
          <cell r="N1932">
            <v>3331</v>
          </cell>
          <cell r="O1932">
            <v>3140</v>
          </cell>
          <cell r="P1932">
            <v>3203</v>
          </cell>
          <cell r="Q1932">
            <v>3300</v>
          </cell>
        </row>
        <row r="1933">
          <cell r="E1933" t="str">
            <v>39MONTHLYGWASHINGTON PUBLIC EMPLOYEES ASSOCIATION</v>
          </cell>
          <cell r="F1933" t="str">
            <v>39</v>
          </cell>
          <cell r="G1933" t="str">
            <v>Monthly</v>
          </cell>
          <cell r="H1933" t="str">
            <v>G</v>
          </cell>
          <cell r="I1933">
            <v>0</v>
          </cell>
          <cell r="J1933" t="str">
            <v>Washington Public Employees Association</v>
          </cell>
          <cell r="K1933">
            <v>3331</v>
          </cell>
          <cell r="L1933">
            <v>3331</v>
          </cell>
          <cell r="M1933">
            <v>3331</v>
          </cell>
          <cell r="N1933">
            <v>3331</v>
          </cell>
          <cell r="O1933">
            <v>3140</v>
          </cell>
          <cell r="P1933">
            <v>3203</v>
          </cell>
          <cell r="Q1933">
            <v>3300</v>
          </cell>
        </row>
        <row r="1934">
          <cell r="E1934" t="str">
            <v>39MONTHLYHCOALITION</v>
          </cell>
          <cell r="F1934" t="str">
            <v>39</v>
          </cell>
          <cell r="G1934" t="str">
            <v>Monthly</v>
          </cell>
          <cell r="H1934" t="str">
            <v>H</v>
          </cell>
          <cell r="I1934">
            <v>0</v>
          </cell>
          <cell r="J1934" t="str">
            <v>Coalition</v>
          </cell>
          <cell r="K1934">
            <v>3407</v>
          </cell>
          <cell r="L1934">
            <v>3407</v>
          </cell>
          <cell r="M1934">
            <v>3407</v>
          </cell>
          <cell r="N1934">
            <v>3407</v>
          </cell>
          <cell r="O1934">
            <v>3212</v>
          </cell>
          <cell r="P1934">
            <v>3276</v>
          </cell>
          <cell r="Q1934">
            <v>3375</v>
          </cell>
        </row>
        <row r="1935">
          <cell r="E1935" t="str">
            <v>39MONTHLYHNON-REPRESENTED STATE EMPLOYEES</v>
          </cell>
          <cell r="F1935" t="str">
            <v>39</v>
          </cell>
          <cell r="G1935" t="str">
            <v>Monthly</v>
          </cell>
          <cell r="H1935" t="str">
            <v>H</v>
          </cell>
          <cell r="I1935">
            <v>0</v>
          </cell>
          <cell r="J1935" t="str">
            <v>Non-Represented State Employees</v>
          </cell>
          <cell r="K1935">
            <v>3407</v>
          </cell>
          <cell r="L1935">
            <v>3407</v>
          </cell>
          <cell r="M1935">
            <v>3407</v>
          </cell>
          <cell r="N1935">
            <v>3407</v>
          </cell>
          <cell r="O1935">
            <v>3212</v>
          </cell>
          <cell r="P1935">
            <v>3276</v>
          </cell>
          <cell r="Q1935">
            <v>3375</v>
          </cell>
        </row>
        <row r="1936">
          <cell r="E1936" t="str">
            <v>39MONTHLYHTEAMSTERS LOCAL UNION NUMBER 117</v>
          </cell>
          <cell r="F1936" t="str">
            <v>39</v>
          </cell>
          <cell r="G1936" t="str">
            <v>Monthly</v>
          </cell>
          <cell r="H1936" t="str">
            <v>H</v>
          </cell>
          <cell r="I1936">
            <v>0</v>
          </cell>
          <cell r="J1936" t="str">
            <v>Teamsters Local Union Number 117</v>
          </cell>
          <cell r="K1936">
            <v>3451</v>
          </cell>
          <cell r="L1936">
            <v>3451</v>
          </cell>
          <cell r="M1936">
            <v>3451</v>
          </cell>
          <cell r="N1936">
            <v>3451</v>
          </cell>
          <cell r="O1936">
            <v>3253</v>
          </cell>
          <cell r="P1936">
            <v>3318</v>
          </cell>
          <cell r="Q1936">
            <v>3418</v>
          </cell>
        </row>
        <row r="1937">
          <cell r="E1937" t="str">
            <v>39MONTHLYHWASHINGTON FEDERATION OF STATE EMPLOYEES</v>
          </cell>
          <cell r="F1937" t="str">
            <v>39</v>
          </cell>
          <cell r="G1937" t="str">
            <v>Monthly</v>
          </cell>
          <cell r="H1937" t="str">
            <v>H</v>
          </cell>
          <cell r="I1937">
            <v>0</v>
          </cell>
          <cell r="J1937" t="str">
            <v>Washington Federation of State Employees</v>
          </cell>
          <cell r="K1937">
            <v>3407</v>
          </cell>
          <cell r="L1937">
            <v>3407</v>
          </cell>
          <cell r="M1937">
            <v>3407</v>
          </cell>
          <cell r="N1937">
            <v>3407</v>
          </cell>
          <cell r="O1937">
            <v>3212</v>
          </cell>
          <cell r="P1937">
            <v>3276</v>
          </cell>
          <cell r="Q1937">
            <v>3375</v>
          </cell>
        </row>
        <row r="1938">
          <cell r="E1938" t="str">
            <v>39MONTHLYHWASHINGTON PUBLIC EMPLOYEES ASSOCIATION</v>
          </cell>
          <cell r="F1938" t="str">
            <v>39</v>
          </cell>
          <cell r="G1938" t="str">
            <v>Monthly</v>
          </cell>
          <cell r="H1938" t="str">
            <v>H</v>
          </cell>
          <cell r="I1938">
            <v>0</v>
          </cell>
          <cell r="J1938" t="str">
            <v>Washington Public Employees Association</v>
          </cell>
          <cell r="K1938">
            <v>3407</v>
          </cell>
          <cell r="L1938">
            <v>3407</v>
          </cell>
          <cell r="M1938">
            <v>3407</v>
          </cell>
          <cell r="N1938">
            <v>3407</v>
          </cell>
          <cell r="O1938">
            <v>3212</v>
          </cell>
          <cell r="P1938">
            <v>3276</v>
          </cell>
          <cell r="Q1938">
            <v>3375</v>
          </cell>
        </row>
        <row r="1939">
          <cell r="E1939" t="str">
            <v>39MONTHLYICOALITION</v>
          </cell>
          <cell r="F1939" t="str">
            <v>39</v>
          </cell>
          <cell r="G1939" t="str">
            <v>Monthly</v>
          </cell>
          <cell r="H1939" t="str">
            <v>I</v>
          </cell>
          <cell r="I1939">
            <v>0</v>
          </cell>
          <cell r="J1939" t="str">
            <v>Coalition</v>
          </cell>
          <cell r="K1939">
            <v>3487</v>
          </cell>
          <cell r="L1939">
            <v>3487</v>
          </cell>
          <cell r="M1939">
            <v>3487</v>
          </cell>
          <cell r="N1939">
            <v>3487</v>
          </cell>
          <cell r="O1939">
            <v>3287</v>
          </cell>
          <cell r="P1939">
            <v>3353</v>
          </cell>
          <cell r="Q1939">
            <v>3454</v>
          </cell>
        </row>
        <row r="1940">
          <cell r="E1940" t="str">
            <v>39MONTHLYINON-REPRESENTED STATE EMPLOYEES</v>
          </cell>
          <cell r="F1940" t="str">
            <v>39</v>
          </cell>
          <cell r="G1940" t="str">
            <v>Monthly</v>
          </cell>
          <cell r="H1940" t="str">
            <v>I</v>
          </cell>
          <cell r="I1940">
            <v>0</v>
          </cell>
          <cell r="J1940" t="str">
            <v>Non-Represented State Employees</v>
          </cell>
          <cell r="K1940">
            <v>3487</v>
          </cell>
          <cell r="L1940">
            <v>3487</v>
          </cell>
          <cell r="M1940">
            <v>3487</v>
          </cell>
          <cell r="N1940">
            <v>3487</v>
          </cell>
          <cell r="O1940">
            <v>3287</v>
          </cell>
          <cell r="P1940">
            <v>3353</v>
          </cell>
          <cell r="Q1940">
            <v>3454</v>
          </cell>
        </row>
        <row r="1941">
          <cell r="E1941" t="str">
            <v>39MONTHLYITEAMSTERS LOCAL UNION NUMBER 117</v>
          </cell>
          <cell r="F1941" t="str">
            <v>39</v>
          </cell>
          <cell r="G1941" t="str">
            <v>Monthly</v>
          </cell>
          <cell r="H1941" t="str">
            <v>I</v>
          </cell>
          <cell r="I1941">
            <v>0</v>
          </cell>
          <cell r="J1941" t="str">
            <v>Teamsters Local Union Number 117</v>
          </cell>
          <cell r="K1941">
            <v>3533</v>
          </cell>
          <cell r="L1941">
            <v>3533</v>
          </cell>
          <cell r="M1941">
            <v>3533</v>
          </cell>
          <cell r="N1941">
            <v>3533</v>
          </cell>
          <cell r="O1941">
            <v>3330</v>
          </cell>
          <cell r="P1941">
            <v>3397</v>
          </cell>
          <cell r="Q1941">
            <v>3500</v>
          </cell>
        </row>
        <row r="1942">
          <cell r="E1942" t="str">
            <v>39MONTHLYIWASHINGTON FEDERATION OF STATE EMPLOYEES</v>
          </cell>
          <cell r="F1942" t="str">
            <v>39</v>
          </cell>
          <cell r="G1942" t="str">
            <v>Monthly</v>
          </cell>
          <cell r="H1942" t="str">
            <v>I</v>
          </cell>
          <cell r="I1942">
            <v>0</v>
          </cell>
          <cell r="J1942" t="str">
            <v>Washington Federation of State Employees</v>
          </cell>
          <cell r="K1942">
            <v>3487</v>
          </cell>
          <cell r="L1942">
            <v>3487</v>
          </cell>
          <cell r="M1942">
            <v>3487</v>
          </cell>
          <cell r="N1942">
            <v>3487</v>
          </cell>
          <cell r="O1942">
            <v>3287</v>
          </cell>
          <cell r="P1942">
            <v>3353</v>
          </cell>
          <cell r="Q1942">
            <v>3454</v>
          </cell>
        </row>
        <row r="1943">
          <cell r="E1943" t="str">
            <v>39MONTHLYIWASHINGTON PUBLIC EMPLOYEES ASSOCIATION</v>
          </cell>
          <cell r="F1943" t="str">
            <v>39</v>
          </cell>
          <cell r="G1943" t="str">
            <v>Monthly</v>
          </cell>
          <cell r="H1943" t="str">
            <v>I</v>
          </cell>
          <cell r="I1943">
            <v>0</v>
          </cell>
          <cell r="J1943" t="str">
            <v>Washington Public Employees Association</v>
          </cell>
          <cell r="K1943">
            <v>3487</v>
          </cell>
          <cell r="L1943">
            <v>3487</v>
          </cell>
          <cell r="M1943">
            <v>3487</v>
          </cell>
          <cell r="N1943">
            <v>3487</v>
          </cell>
          <cell r="O1943">
            <v>3287</v>
          </cell>
          <cell r="P1943">
            <v>3353</v>
          </cell>
          <cell r="Q1943">
            <v>3454</v>
          </cell>
        </row>
        <row r="1944">
          <cell r="E1944" t="str">
            <v>39MONTHLYJCOALITION</v>
          </cell>
          <cell r="F1944" t="str">
            <v>39</v>
          </cell>
          <cell r="G1944" t="str">
            <v>Monthly</v>
          </cell>
          <cell r="H1944" t="str">
            <v>J</v>
          </cell>
          <cell r="I1944">
            <v>0</v>
          </cell>
          <cell r="J1944" t="str">
            <v>Coalition</v>
          </cell>
          <cell r="K1944">
            <v>3573</v>
          </cell>
          <cell r="L1944">
            <v>3573</v>
          </cell>
          <cell r="M1944">
            <v>3573</v>
          </cell>
          <cell r="N1944">
            <v>3573</v>
          </cell>
          <cell r="O1944">
            <v>3369</v>
          </cell>
          <cell r="P1944">
            <v>3436</v>
          </cell>
          <cell r="Q1944">
            <v>3540</v>
          </cell>
        </row>
        <row r="1945">
          <cell r="E1945" t="str">
            <v>39MONTHLYJNON-REPRESENTED STATE EMPLOYEES</v>
          </cell>
          <cell r="F1945" t="str">
            <v>39</v>
          </cell>
          <cell r="G1945" t="str">
            <v>Monthly</v>
          </cell>
          <cell r="H1945" t="str">
            <v>J</v>
          </cell>
          <cell r="I1945">
            <v>0</v>
          </cell>
          <cell r="J1945" t="str">
            <v>Non-Represented State Employees</v>
          </cell>
          <cell r="K1945">
            <v>3573</v>
          </cell>
          <cell r="L1945">
            <v>3573</v>
          </cell>
          <cell r="M1945">
            <v>3573</v>
          </cell>
          <cell r="N1945">
            <v>3573</v>
          </cell>
          <cell r="O1945">
            <v>3369</v>
          </cell>
          <cell r="P1945">
            <v>3436</v>
          </cell>
          <cell r="Q1945">
            <v>3540</v>
          </cell>
        </row>
        <row r="1946">
          <cell r="E1946" t="str">
            <v>39MONTHLYJTEAMSTERS LOCAL UNION NUMBER 117</v>
          </cell>
          <cell r="F1946" t="str">
            <v>39</v>
          </cell>
          <cell r="G1946" t="str">
            <v>Monthly</v>
          </cell>
          <cell r="H1946" t="str">
            <v>J</v>
          </cell>
          <cell r="I1946">
            <v>0</v>
          </cell>
          <cell r="J1946" t="str">
            <v>Teamsters Local Union Number 117</v>
          </cell>
          <cell r="K1946">
            <v>3619</v>
          </cell>
          <cell r="L1946">
            <v>3619</v>
          </cell>
          <cell r="M1946">
            <v>3619</v>
          </cell>
          <cell r="N1946">
            <v>3619</v>
          </cell>
          <cell r="O1946">
            <v>3412</v>
          </cell>
          <cell r="P1946">
            <v>3480</v>
          </cell>
          <cell r="Q1946">
            <v>3585</v>
          </cell>
        </row>
        <row r="1947">
          <cell r="E1947" t="str">
            <v>39MONTHLYJWASHINGTON FEDERATION OF STATE EMPLOYEES</v>
          </cell>
          <cell r="F1947" t="str">
            <v>39</v>
          </cell>
          <cell r="G1947" t="str">
            <v>Monthly</v>
          </cell>
          <cell r="H1947" t="str">
            <v>J</v>
          </cell>
          <cell r="I1947">
            <v>0</v>
          </cell>
          <cell r="J1947" t="str">
            <v>Washington Federation of State Employees</v>
          </cell>
          <cell r="K1947">
            <v>3573</v>
          </cell>
          <cell r="L1947">
            <v>3573</v>
          </cell>
          <cell r="M1947">
            <v>3573</v>
          </cell>
          <cell r="N1947">
            <v>3573</v>
          </cell>
          <cell r="O1947">
            <v>3369</v>
          </cell>
          <cell r="P1947">
            <v>3436</v>
          </cell>
          <cell r="Q1947">
            <v>3540</v>
          </cell>
        </row>
        <row r="1948">
          <cell r="E1948" t="str">
            <v>39MONTHLYJWASHINGTON PUBLIC EMPLOYEES ASSOCIATION</v>
          </cell>
          <cell r="F1948" t="str">
            <v>39</v>
          </cell>
          <cell r="G1948" t="str">
            <v>Monthly</v>
          </cell>
          <cell r="H1948" t="str">
            <v>J</v>
          </cell>
          <cell r="I1948">
            <v>0</v>
          </cell>
          <cell r="J1948" t="str">
            <v>Washington Public Employees Association</v>
          </cell>
          <cell r="K1948">
            <v>3573</v>
          </cell>
          <cell r="L1948">
            <v>3573</v>
          </cell>
          <cell r="M1948">
            <v>3573</v>
          </cell>
          <cell r="N1948">
            <v>3573</v>
          </cell>
          <cell r="O1948">
            <v>3369</v>
          </cell>
          <cell r="P1948">
            <v>3436</v>
          </cell>
          <cell r="Q1948">
            <v>3540</v>
          </cell>
        </row>
        <row r="1949">
          <cell r="E1949" t="str">
            <v>39MONTHLYKCOALITION</v>
          </cell>
          <cell r="F1949" t="str">
            <v>39</v>
          </cell>
          <cell r="G1949" t="str">
            <v>Monthly</v>
          </cell>
          <cell r="H1949" t="str">
            <v>K</v>
          </cell>
          <cell r="I1949">
            <v>0</v>
          </cell>
          <cell r="J1949" t="str">
            <v>Coalition</v>
          </cell>
          <cell r="K1949">
            <v>3663</v>
          </cell>
          <cell r="L1949">
            <v>3663</v>
          </cell>
          <cell r="M1949">
            <v>3663</v>
          </cell>
          <cell r="N1949">
            <v>3663</v>
          </cell>
          <cell r="O1949">
            <v>3453</v>
          </cell>
          <cell r="P1949">
            <v>3522</v>
          </cell>
          <cell r="Q1949">
            <v>3628</v>
          </cell>
        </row>
        <row r="1950">
          <cell r="E1950" t="str">
            <v>39MONTHLYKNON-REPRESENTED STATE EMPLOYEES</v>
          </cell>
          <cell r="F1950" t="str">
            <v>39</v>
          </cell>
          <cell r="G1950" t="str">
            <v>Monthly</v>
          </cell>
          <cell r="H1950" t="str">
            <v>K</v>
          </cell>
          <cell r="I1950">
            <v>0</v>
          </cell>
          <cell r="J1950" t="str">
            <v>Non-Represented State Employees</v>
          </cell>
          <cell r="K1950">
            <v>3663</v>
          </cell>
          <cell r="L1950">
            <v>3663</v>
          </cell>
          <cell r="M1950">
            <v>3663</v>
          </cell>
          <cell r="N1950">
            <v>3663</v>
          </cell>
          <cell r="O1950">
            <v>3453</v>
          </cell>
          <cell r="P1950">
            <v>3522</v>
          </cell>
          <cell r="Q1950">
            <v>3628</v>
          </cell>
        </row>
        <row r="1951">
          <cell r="E1951" t="str">
            <v>39MONTHLYKTEAMSTERS LOCAL UNION NUMBER 117</v>
          </cell>
          <cell r="F1951" t="str">
            <v>39</v>
          </cell>
          <cell r="G1951" t="str">
            <v>Monthly</v>
          </cell>
          <cell r="H1951" t="str">
            <v>K</v>
          </cell>
          <cell r="I1951">
            <v>0</v>
          </cell>
          <cell r="J1951" t="str">
            <v>Teamsters Local Union Number 117</v>
          </cell>
          <cell r="K1951">
            <v>3709</v>
          </cell>
          <cell r="L1951">
            <v>3709</v>
          </cell>
          <cell r="M1951">
            <v>3709</v>
          </cell>
          <cell r="N1951">
            <v>3709</v>
          </cell>
          <cell r="O1951">
            <v>3496</v>
          </cell>
          <cell r="P1951">
            <v>3566</v>
          </cell>
          <cell r="Q1951">
            <v>3674</v>
          </cell>
        </row>
        <row r="1952">
          <cell r="E1952" t="str">
            <v>39MONTHLYKWASHINGTON FEDERATION OF STATE EMPLOYEES</v>
          </cell>
          <cell r="F1952" t="str">
            <v>39</v>
          </cell>
          <cell r="G1952" t="str">
            <v>Monthly</v>
          </cell>
          <cell r="H1952" t="str">
            <v>K</v>
          </cell>
          <cell r="I1952">
            <v>0</v>
          </cell>
          <cell r="J1952" t="str">
            <v>Washington Federation of State Employees</v>
          </cell>
          <cell r="K1952">
            <v>3663</v>
          </cell>
          <cell r="L1952">
            <v>3663</v>
          </cell>
          <cell r="M1952">
            <v>3663</v>
          </cell>
          <cell r="N1952">
            <v>3663</v>
          </cell>
          <cell r="O1952">
            <v>3453</v>
          </cell>
          <cell r="P1952">
            <v>3522</v>
          </cell>
          <cell r="Q1952">
            <v>3628</v>
          </cell>
        </row>
        <row r="1953">
          <cell r="E1953" t="str">
            <v>39MONTHLYKWASHINGTON PUBLIC EMPLOYEES ASSOCIATION</v>
          </cell>
          <cell r="F1953" t="str">
            <v>39</v>
          </cell>
          <cell r="G1953" t="str">
            <v>Monthly</v>
          </cell>
          <cell r="H1953" t="str">
            <v>K</v>
          </cell>
          <cell r="I1953">
            <v>0</v>
          </cell>
          <cell r="J1953" t="str">
            <v>Washington Public Employees Association</v>
          </cell>
          <cell r="K1953">
            <v>3663</v>
          </cell>
          <cell r="L1953">
            <v>3663</v>
          </cell>
          <cell r="M1953">
            <v>3663</v>
          </cell>
          <cell r="N1953">
            <v>3663</v>
          </cell>
          <cell r="O1953">
            <v>3453</v>
          </cell>
          <cell r="P1953">
            <v>3522</v>
          </cell>
          <cell r="Q1953">
            <v>3628</v>
          </cell>
        </row>
        <row r="1954">
          <cell r="E1954" t="str">
            <v>39MONTHLYLCOALITION</v>
          </cell>
          <cell r="F1954" t="str">
            <v>39</v>
          </cell>
          <cell r="G1954" t="str">
            <v>Monthly</v>
          </cell>
          <cell r="H1954" t="str">
            <v>L</v>
          </cell>
          <cell r="I1954">
            <v>0</v>
          </cell>
          <cell r="J1954" t="str">
            <v>Coalition</v>
          </cell>
          <cell r="K1954">
            <v>3756</v>
          </cell>
          <cell r="L1954">
            <v>3756</v>
          </cell>
          <cell r="M1954">
            <v>3756</v>
          </cell>
          <cell r="N1954">
            <v>3756</v>
          </cell>
          <cell r="O1954">
            <v>3541</v>
          </cell>
          <cell r="P1954">
            <v>3612</v>
          </cell>
          <cell r="Q1954">
            <v>3721</v>
          </cell>
        </row>
        <row r="1955">
          <cell r="E1955" t="str">
            <v>39MONTHLYLNON-REPRESENTED STATE EMPLOYEES</v>
          </cell>
          <cell r="F1955" t="str">
            <v>39</v>
          </cell>
          <cell r="G1955" t="str">
            <v>Monthly</v>
          </cell>
          <cell r="H1955" t="str">
            <v>L</v>
          </cell>
          <cell r="I1955">
            <v>0</v>
          </cell>
          <cell r="J1955" t="str">
            <v>Non-Represented State Employees</v>
          </cell>
          <cell r="K1955">
            <v>3756</v>
          </cell>
          <cell r="L1955">
            <v>3756</v>
          </cell>
          <cell r="M1955">
            <v>3756</v>
          </cell>
          <cell r="N1955">
            <v>3756</v>
          </cell>
          <cell r="O1955">
            <v>3541</v>
          </cell>
          <cell r="P1955">
            <v>3612</v>
          </cell>
          <cell r="Q1955">
            <v>3721</v>
          </cell>
        </row>
        <row r="1956">
          <cell r="E1956" t="str">
            <v>39MONTHLYLTEAMSTERS LOCAL UNION NUMBER 117</v>
          </cell>
          <cell r="F1956" t="str">
            <v>39</v>
          </cell>
          <cell r="G1956" t="str">
            <v>Monthly</v>
          </cell>
          <cell r="H1956" t="str">
            <v>L</v>
          </cell>
          <cell r="I1956">
            <v>0</v>
          </cell>
          <cell r="J1956" t="str">
            <v>Teamsters Local Union Number 117</v>
          </cell>
          <cell r="K1956">
            <v>3804</v>
          </cell>
          <cell r="L1956">
            <v>3804</v>
          </cell>
          <cell r="M1956">
            <v>3804</v>
          </cell>
          <cell r="N1956">
            <v>3804</v>
          </cell>
          <cell r="O1956">
            <v>3586</v>
          </cell>
          <cell r="P1956">
            <v>3658</v>
          </cell>
          <cell r="Q1956">
            <v>3768</v>
          </cell>
        </row>
        <row r="1957">
          <cell r="E1957" t="str">
            <v>39MONTHLYLWASHINGTON FEDERATION OF STATE EMPLOYEES</v>
          </cell>
          <cell r="F1957" t="str">
            <v>39</v>
          </cell>
          <cell r="G1957" t="str">
            <v>Monthly</v>
          </cell>
          <cell r="H1957" t="str">
            <v>L</v>
          </cell>
          <cell r="I1957">
            <v>0</v>
          </cell>
          <cell r="J1957" t="str">
            <v>Washington Federation of State Employees</v>
          </cell>
          <cell r="K1957">
            <v>3756</v>
          </cell>
          <cell r="L1957">
            <v>3756</v>
          </cell>
          <cell r="M1957">
            <v>3756</v>
          </cell>
          <cell r="N1957">
            <v>3756</v>
          </cell>
          <cell r="O1957">
            <v>3541</v>
          </cell>
          <cell r="P1957">
            <v>3612</v>
          </cell>
          <cell r="Q1957">
            <v>3721</v>
          </cell>
        </row>
        <row r="1958">
          <cell r="E1958" t="str">
            <v>39MONTHLYLWASHINGTON PUBLIC EMPLOYEES ASSOCIATION</v>
          </cell>
          <cell r="F1958" t="str">
            <v>39</v>
          </cell>
          <cell r="G1958" t="str">
            <v>Monthly</v>
          </cell>
          <cell r="H1958" t="str">
            <v>L</v>
          </cell>
          <cell r="I1958">
            <v>0</v>
          </cell>
          <cell r="J1958" t="str">
            <v>Washington Public Employees Association</v>
          </cell>
          <cell r="K1958">
            <v>3756</v>
          </cell>
          <cell r="L1958">
            <v>3756</v>
          </cell>
          <cell r="M1958">
            <v>3756</v>
          </cell>
          <cell r="N1958">
            <v>3756</v>
          </cell>
          <cell r="O1958">
            <v>3541</v>
          </cell>
          <cell r="P1958">
            <v>3612</v>
          </cell>
          <cell r="Q1958">
            <v>3721</v>
          </cell>
        </row>
        <row r="1959">
          <cell r="E1959" t="str">
            <v>39MONTHLYMCOALITION</v>
          </cell>
          <cell r="F1959" t="str">
            <v>39</v>
          </cell>
          <cell r="G1959" t="str">
            <v>Monthly</v>
          </cell>
          <cell r="H1959" t="str">
            <v>M</v>
          </cell>
          <cell r="I1959">
            <v>0</v>
          </cell>
          <cell r="J1959" t="str">
            <v>Coalition</v>
          </cell>
          <cell r="K1959">
            <v>3848</v>
          </cell>
          <cell r="L1959">
            <v>3848</v>
          </cell>
          <cell r="M1959">
            <v>3848</v>
          </cell>
          <cell r="N1959">
            <v>3848</v>
          </cell>
          <cell r="O1959">
            <v>3627</v>
          </cell>
          <cell r="P1959">
            <v>3700</v>
          </cell>
          <cell r="Q1959">
            <v>3812</v>
          </cell>
        </row>
        <row r="1960">
          <cell r="E1960" t="str">
            <v>39MONTHLYMNON-REPRESENTED STATE EMPLOYEES</v>
          </cell>
          <cell r="F1960" t="str">
            <v>39</v>
          </cell>
          <cell r="G1960" t="str">
            <v>Monthly</v>
          </cell>
          <cell r="H1960" t="str">
            <v>M</v>
          </cell>
          <cell r="I1960">
            <v>0</v>
          </cell>
          <cell r="J1960" t="str">
            <v>Non-Represented State Employees</v>
          </cell>
          <cell r="K1960">
            <v>3848</v>
          </cell>
          <cell r="L1960">
            <v>3848</v>
          </cell>
          <cell r="M1960">
            <v>3848</v>
          </cell>
          <cell r="N1960">
            <v>3848</v>
          </cell>
          <cell r="O1960">
            <v>3627</v>
          </cell>
          <cell r="P1960">
            <v>3700</v>
          </cell>
          <cell r="Q1960">
            <v>3812</v>
          </cell>
        </row>
        <row r="1961">
          <cell r="E1961" t="str">
            <v>39MONTHLYMTEAMSTERS LOCAL UNION NUMBER 117</v>
          </cell>
          <cell r="F1961" t="str">
            <v>39</v>
          </cell>
          <cell r="G1961" t="str">
            <v>Monthly</v>
          </cell>
          <cell r="H1961" t="str">
            <v>M</v>
          </cell>
          <cell r="I1961">
            <v>0</v>
          </cell>
          <cell r="J1961" t="str">
            <v>Teamsters Local Union Number 117</v>
          </cell>
          <cell r="K1961">
            <v>3896</v>
          </cell>
          <cell r="L1961">
            <v>3896</v>
          </cell>
          <cell r="M1961">
            <v>3896</v>
          </cell>
          <cell r="N1961">
            <v>3896</v>
          </cell>
          <cell r="O1961">
            <v>3673</v>
          </cell>
          <cell r="P1961">
            <v>3746</v>
          </cell>
          <cell r="Q1961">
            <v>3859</v>
          </cell>
        </row>
        <row r="1962">
          <cell r="E1962" t="str">
            <v>39MONTHLYMWASHINGTON FEDERATION OF STATE EMPLOYEES</v>
          </cell>
          <cell r="F1962" t="str">
            <v>39</v>
          </cell>
          <cell r="G1962" t="str">
            <v>Monthly</v>
          </cell>
          <cell r="H1962" t="str">
            <v>M</v>
          </cell>
          <cell r="I1962">
            <v>0</v>
          </cell>
          <cell r="J1962" t="str">
            <v>Washington Federation of State Employees</v>
          </cell>
          <cell r="K1962">
            <v>3848</v>
          </cell>
          <cell r="L1962">
            <v>3848</v>
          </cell>
          <cell r="M1962">
            <v>3848</v>
          </cell>
          <cell r="N1962">
            <v>3848</v>
          </cell>
          <cell r="O1962">
            <v>3627</v>
          </cell>
          <cell r="P1962">
            <v>3700</v>
          </cell>
          <cell r="Q1962">
            <v>3812</v>
          </cell>
        </row>
        <row r="1963">
          <cell r="E1963" t="str">
            <v>39MONTHLYMWASHINGTON PUBLIC EMPLOYEES ASSOCIATION</v>
          </cell>
          <cell r="F1963" t="str">
            <v>39</v>
          </cell>
          <cell r="G1963" t="str">
            <v>Monthly</v>
          </cell>
          <cell r="H1963" t="str">
            <v>M</v>
          </cell>
          <cell r="I1963">
            <v>0</v>
          </cell>
          <cell r="J1963" t="str">
            <v>Washington Public Employees Association</v>
          </cell>
          <cell r="K1963">
            <v>3848</v>
          </cell>
          <cell r="L1963">
            <v>3848</v>
          </cell>
          <cell r="M1963">
            <v>3848</v>
          </cell>
          <cell r="N1963">
            <v>3848</v>
          </cell>
          <cell r="O1963">
            <v>3627</v>
          </cell>
          <cell r="P1963">
            <v>3700</v>
          </cell>
          <cell r="Q1963">
            <v>3812</v>
          </cell>
        </row>
        <row r="1964">
          <cell r="E1964" t="str">
            <v>40EMONTHLYENON-REPRESENTED STATE EMPLOYEES</v>
          </cell>
          <cell r="F1964" t="str">
            <v>40E</v>
          </cell>
          <cell r="G1964" t="str">
            <v>Monthly</v>
          </cell>
          <cell r="H1964" t="str">
            <v>E</v>
          </cell>
          <cell r="I1964">
            <v>0</v>
          </cell>
          <cell r="J1964" t="str">
            <v>Non-Represented State Employees</v>
          </cell>
          <cell r="K1964">
            <v>3248</v>
          </cell>
          <cell r="L1964">
            <v>3248</v>
          </cell>
          <cell r="M1964">
            <v>3248</v>
          </cell>
          <cell r="N1964">
            <v>3248</v>
          </cell>
          <cell r="O1964">
            <v>3062</v>
          </cell>
          <cell r="P1964">
            <v>3123</v>
          </cell>
          <cell r="Q1964">
            <v>3217</v>
          </cell>
        </row>
        <row r="1965">
          <cell r="E1965" t="str">
            <v>40EMONTHLYFNON-REPRESENTED STATE EMPLOYEES</v>
          </cell>
          <cell r="F1965" t="str">
            <v>40E</v>
          </cell>
          <cell r="G1965" t="str">
            <v>Monthly</v>
          </cell>
          <cell r="H1965" t="str">
            <v>F</v>
          </cell>
          <cell r="I1965">
            <v>0</v>
          </cell>
          <cell r="J1965" t="str">
            <v>Non-Represented State Employees</v>
          </cell>
          <cell r="K1965">
            <v>3331</v>
          </cell>
          <cell r="L1965">
            <v>3331</v>
          </cell>
          <cell r="M1965">
            <v>3331</v>
          </cell>
          <cell r="N1965">
            <v>3331</v>
          </cell>
          <cell r="O1965">
            <v>3140</v>
          </cell>
          <cell r="P1965">
            <v>3203</v>
          </cell>
          <cell r="Q1965">
            <v>3300</v>
          </cell>
        </row>
        <row r="1966">
          <cell r="E1966" t="str">
            <v>40EMONTHLYGNON-REPRESENTED STATE EMPLOYEES</v>
          </cell>
          <cell r="F1966" t="str">
            <v>40E</v>
          </cell>
          <cell r="G1966" t="str">
            <v>Monthly</v>
          </cell>
          <cell r="H1966" t="str">
            <v>G</v>
          </cell>
          <cell r="I1966">
            <v>0</v>
          </cell>
          <cell r="J1966" t="str">
            <v>Non-Represented State Employees</v>
          </cell>
          <cell r="K1966">
            <v>3407</v>
          </cell>
          <cell r="L1966">
            <v>3407</v>
          </cell>
          <cell r="M1966">
            <v>3407</v>
          </cell>
          <cell r="N1966">
            <v>3407</v>
          </cell>
          <cell r="O1966">
            <v>3212</v>
          </cell>
          <cell r="P1966">
            <v>3276</v>
          </cell>
          <cell r="Q1966">
            <v>3375</v>
          </cell>
        </row>
        <row r="1967">
          <cell r="E1967" t="str">
            <v>40EMONTHLYHNON-REPRESENTED STATE EMPLOYEES</v>
          </cell>
          <cell r="F1967" t="str">
            <v>40E</v>
          </cell>
          <cell r="G1967" t="str">
            <v>Monthly</v>
          </cell>
          <cell r="H1967" t="str">
            <v>H</v>
          </cell>
          <cell r="I1967">
            <v>0</v>
          </cell>
          <cell r="J1967" t="str">
            <v>Non-Represented State Employees</v>
          </cell>
          <cell r="K1967">
            <v>3487</v>
          </cell>
          <cell r="L1967">
            <v>3487</v>
          </cell>
          <cell r="M1967">
            <v>3487</v>
          </cell>
          <cell r="N1967">
            <v>3487</v>
          </cell>
          <cell r="O1967">
            <v>3287</v>
          </cell>
          <cell r="P1967">
            <v>3353</v>
          </cell>
          <cell r="Q1967">
            <v>3454</v>
          </cell>
        </row>
        <row r="1968">
          <cell r="E1968" t="str">
            <v>40EMONTHLYINON-REPRESENTED STATE EMPLOYEES</v>
          </cell>
          <cell r="F1968" t="str">
            <v>40E</v>
          </cell>
          <cell r="G1968" t="str">
            <v>Monthly</v>
          </cell>
          <cell r="H1968" t="str">
            <v>I</v>
          </cell>
          <cell r="I1968">
            <v>0</v>
          </cell>
          <cell r="J1968" t="str">
            <v>Non-Represented State Employees</v>
          </cell>
          <cell r="K1968">
            <v>3573</v>
          </cell>
          <cell r="L1968">
            <v>3573</v>
          </cell>
          <cell r="M1968">
            <v>3573</v>
          </cell>
          <cell r="N1968">
            <v>3573</v>
          </cell>
          <cell r="O1968">
            <v>3369</v>
          </cell>
          <cell r="P1968">
            <v>3436</v>
          </cell>
          <cell r="Q1968">
            <v>3540</v>
          </cell>
        </row>
        <row r="1969">
          <cell r="E1969" t="str">
            <v>40EMONTHLYJNON-REPRESENTED STATE EMPLOYEES</v>
          </cell>
          <cell r="F1969" t="str">
            <v>40E</v>
          </cell>
          <cell r="G1969" t="str">
            <v>Monthly</v>
          </cell>
          <cell r="H1969" t="str">
            <v>J</v>
          </cell>
          <cell r="I1969">
            <v>0</v>
          </cell>
          <cell r="J1969" t="str">
            <v>Non-Represented State Employees</v>
          </cell>
          <cell r="K1969">
            <v>3663</v>
          </cell>
          <cell r="L1969">
            <v>3663</v>
          </cell>
          <cell r="M1969">
            <v>3663</v>
          </cell>
          <cell r="N1969">
            <v>3663</v>
          </cell>
          <cell r="O1969">
            <v>3453</v>
          </cell>
          <cell r="P1969">
            <v>3522</v>
          </cell>
          <cell r="Q1969">
            <v>3628</v>
          </cell>
        </row>
        <row r="1970">
          <cell r="E1970" t="str">
            <v>40EMONTHLYKNON-REPRESENTED STATE EMPLOYEES</v>
          </cell>
          <cell r="F1970" t="str">
            <v>40E</v>
          </cell>
          <cell r="G1970" t="str">
            <v>Monthly</v>
          </cell>
          <cell r="H1970" t="str">
            <v>K</v>
          </cell>
          <cell r="I1970">
            <v>0</v>
          </cell>
          <cell r="J1970" t="str">
            <v>Non-Represented State Employees</v>
          </cell>
          <cell r="K1970">
            <v>3756</v>
          </cell>
          <cell r="L1970">
            <v>3756</v>
          </cell>
          <cell r="M1970">
            <v>3756</v>
          </cell>
          <cell r="N1970">
            <v>3756</v>
          </cell>
          <cell r="O1970">
            <v>3541</v>
          </cell>
          <cell r="P1970">
            <v>3612</v>
          </cell>
          <cell r="Q1970">
            <v>3721</v>
          </cell>
        </row>
        <row r="1971">
          <cell r="E1971" t="str">
            <v>40EMONTHLYLNON-REPRESENTED STATE EMPLOYEES</v>
          </cell>
          <cell r="F1971" t="str">
            <v>40E</v>
          </cell>
          <cell r="G1971" t="str">
            <v>Monthly</v>
          </cell>
          <cell r="H1971" t="str">
            <v>L</v>
          </cell>
          <cell r="I1971">
            <v>0</v>
          </cell>
          <cell r="J1971" t="str">
            <v>Non-Represented State Employees</v>
          </cell>
          <cell r="K1971">
            <v>3848</v>
          </cell>
          <cell r="L1971">
            <v>3848</v>
          </cell>
          <cell r="M1971">
            <v>3848</v>
          </cell>
          <cell r="N1971">
            <v>3848</v>
          </cell>
          <cell r="O1971">
            <v>3627</v>
          </cell>
          <cell r="P1971">
            <v>3700</v>
          </cell>
          <cell r="Q1971">
            <v>3812</v>
          </cell>
        </row>
        <row r="1972">
          <cell r="E1972" t="str">
            <v>40EMONTHLYMNON-REPRESENTED STATE EMPLOYEES</v>
          </cell>
          <cell r="F1972" t="str">
            <v>40E</v>
          </cell>
          <cell r="G1972" t="str">
            <v>Monthly</v>
          </cell>
          <cell r="H1972" t="str">
            <v>M</v>
          </cell>
          <cell r="I1972">
            <v>0</v>
          </cell>
          <cell r="J1972" t="str">
            <v>Non-Represented State Employees</v>
          </cell>
          <cell r="K1972">
            <v>3947</v>
          </cell>
          <cell r="L1972">
            <v>3947</v>
          </cell>
          <cell r="M1972">
            <v>3947</v>
          </cell>
          <cell r="N1972">
            <v>3947</v>
          </cell>
          <cell r="O1972">
            <v>3721</v>
          </cell>
          <cell r="P1972">
            <v>3795</v>
          </cell>
          <cell r="Q1972">
            <v>3910</v>
          </cell>
        </row>
        <row r="1973">
          <cell r="E1973" t="str">
            <v>40GMONTHLYGNON-REPRESENTED STATE EMPLOYEES</v>
          </cell>
          <cell r="F1973" t="str">
            <v>40G</v>
          </cell>
          <cell r="G1973" t="str">
            <v>Monthly</v>
          </cell>
          <cell r="H1973" t="str">
            <v>G</v>
          </cell>
          <cell r="I1973">
            <v>0</v>
          </cell>
          <cell r="J1973" t="str">
            <v>Non-Represented State Employees</v>
          </cell>
          <cell r="K1973">
            <v>3407</v>
          </cell>
          <cell r="L1973">
            <v>3407</v>
          </cell>
          <cell r="M1973">
            <v>3407</v>
          </cell>
          <cell r="N1973">
            <v>3407</v>
          </cell>
          <cell r="O1973">
            <v>3212</v>
          </cell>
          <cell r="P1973">
            <v>3276</v>
          </cell>
          <cell r="Q1973">
            <v>3375</v>
          </cell>
        </row>
        <row r="1974">
          <cell r="E1974" t="str">
            <v>40GMONTHLYGTEAMSTERS LOCAL UNION NUMBER 117</v>
          </cell>
          <cell r="F1974" t="str">
            <v>40G</v>
          </cell>
          <cell r="G1974" t="str">
            <v>Monthly</v>
          </cell>
          <cell r="H1974" t="str">
            <v>G</v>
          </cell>
          <cell r="I1974">
            <v>0</v>
          </cell>
          <cell r="J1974" t="str">
            <v>Teamsters Local Union Number 117</v>
          </cell>
          <cell r="K1974">
            <v>3451</v>
          </cell>
          <cell r="L1974">
            <v>3451</v>
          </cell>
          <cell r="M1974">
            <v>3451</v>
          </cell>
          <cell r="N1974">
            <v>3451</v>
          </cell>
          <cell r="O1974">
            <v>3253</v>
          </cell>
          <cell r="P1974">
            <v>3318</v>
          </cell>
          <cell r="Q1974">
            <v>3418</v>
          </cell>
        </row>
        <row r="1975">
          <cell r="E1975" t="str">
            <v>40GMONTHLYHNON-REPRESENTED STATE EMPLOYEES</v>
          </cell>
          <cell r="F1975" t="str">
            <v>40G</v>
          </cell>
          <cell r="G1975" t="str">
            <v>Monthly</v>
          </cell>
          <cell r="H1975" t="str">
            <v>H</v>
          </cell>
          <cell r="I1975">
            <v>0</v>
          </cell>
          <cell r="J1975" t="str">
            <v>Non-Represented State Employees</v>
          </cell>
          <cell r="K1975">
            <v>3487</v>
          </cell>
          <cell r="L1975">
            <v>3487</v>
          </cell>
          <cell r="M1975">
            <v>3487</v>
          </cell>
          <cell r="N1975">
            <v>3487</v>
          </cell>
          <cell r="O1975">
            <v>3287</v>
          </cell>
          <cell r="P1975">
            <v>3353</v>
          </cell>
          <cell r="Q1975">
            <v>3454</v>
          </cell>
        </row>
        <row r="1976">
          <cell r="E1976" t="str">
            <v>40GMONTHLYHTEAMSTERS LOCAL UNION NUMBER 117</v>
          </cell>
          <cell r="F1976" t="str">
            <v>40G</v>
          </cell>
          <cell r="G1976" t="str">
            <v>Monthly</v>
          </cell>
          <cell r="H1976" t="str">
            <v>H</v>
          </cell>
          <cell r="I1976">
            <v>0</v>
          </cell>
          <cell r="J1976" t="str">
            <v>Teamsters Local Union Number 117</v>
          </cell>
          <cell r="K1976">
            <v>3533</v>
          </cell>
          <cell r="L1976">
            <v>3533</v>
          </cell>
          <cell r="M1976">
            <v>3533</v>
          </cell>
          <cell r="N1976">
            <v>3533</v>
          </cell>
          <cell r="O1976">
            <v>3330</v>
          </cell>
          <cell r="P1976">
            <v>3397</v>
          </cell>
          <cell r="Q1976">
            <v>3500</v>
          </cell>
        </row>
        <row r="1977">
          <cell r="E1977" t="str">
            <v>40GMONTHLYINON-REPRESENTED STATE EMPLOYEES</v>
          </cell>
          <cell r="F1977" t="str">
            <v>40G</v>
          </cell>
          <cell r="G1977" t="str">
            <v>Monthly</v>
          </cell>
          <cell r="H1977" t="str">
            <v>I</v>
          </cell>
          <cell r="I1977">
            <v>0</v>
          </cell>
          <cell r="J1977" t="str">
            <v>Non-Represented State Employees</v>
          </cell>
          <cell r="K1977">
            <v>3573</v>
          </cell>
          <cell r="L1977">
            <v>3573</v>
          </cell>
          <cell r="M1977">
            <v>3573</v>
          </cell>
          <cell r="N1977">
            <v>3573</v>
          </cell>
          <cell r="O1977">
            <v>3369</v>
          </cell>
          <cell r="P1977">
            <v>3436</v>
          </cell>
          <cell r="Q1977">
            <v>3540</v>
          </cell>
        </row>
        <row r="1978">
          <cell r="E1978" t="str">
            <v>40GMONTHLYITEAMSTERS LOCAL UNION NUMBER 117</v>
          </cell>
          <cell r="F1978" t="str">
            <v>40G</v>
          </cell>
          <cell r="G1978" t="str">
            <v>Monthly</v>
          </cell>
          <cell r="H1978" t="str">
            <v>I</v>
          </cell>
          <cell r="I1978">
            <v>0</v>
          </cell>
          <cell r="J1978" t="str">
            <v>Teamsters Local Union Number 117</v>
          </cell>
          <cell r="K1978">
            <v>3619</v>
          </cell>
          <cell r="L1978">
            <v>3619</v>
          </cell>
          <cell r="M1978">
            <v>3619</v>
          </cell>
          <cell r="N1978">
            <v>3619</v>
          </cell>
          <cell r="O1978">
            <v>3412</v>
          </cell>
          <cell r="P1978">
            <v>3480</v>
          </cell>
          <cell r="Q1978">
            <v>3585</v>
          </cell>
        </row>
        <row r="1979">
          <cell r="E1979" t="str">
            <v>40GMONTHLYJNON-REPRESENTED STATE EMPLOYEES</v>
          </cell>
          <cell r="F1979" t="str">
            <v>40G</v>
          </cell>
          <cell r="G1979" t="str">
            <v>Monthly</v>
          </cell>
          <cell r="H1979" t="str">
            <v>J</v>
          </cell>
          <cell r="I1979">
            <v>0</v>
          </cell>
          <cell r="J1979" t="str">
            <v>Non-Represented State Employees</v>
          </cell>
          <cell r="K1979">
            <v>3663</v>
          </cell>
          <cell r="L1979">
            <v>3663</v>
          </cell>
          <cell r="M1979">
            <v>3663</v>
          </cell>
          <cell r="N1979">
            <v>3663</v>
          </cell>
          <cell r="O1979">
            <v>3453</v>
          </cell>
          <cell r="P1979">
            <v>3522</v>
          </cell>
          <cell r="Q1979">
            <v>3628</v>
          </cell>
        </row>
        <row r="1980">
          <cell r="E1980" t="str">
            <v>40GMONTHLYJTEAMSTERS LOCAL UNION NUMBER 117</v>
          </cell>
          <cell r="F1980" t="str">
            <v>40G</v>
          </cell>
          <cell r="G1980" t="str">
            <v>Monthly</v>
          </cell>
          <cell r="H1980" t="str">
            <v>J</v>
          </cell>
          <cell r="I1980">
            <v>0</v>
          </cell>
          <cell r="J1980" t="str">
            <v>Teamsters Local Union Number 117</v>
          </cell>
          <cell r="K1980">
            <v>3709</v>
          </cell>
          <cell r="L1980">
            <v>3709</v>
          </cell>
          <cell r="M1980">
            <v>3709</v>
          </cell>
          <cell r="N1980">
            <v>3709</v>
          </cell>
          <cell r="O1980">
            <v>3496</v>
          </cell>
          <cell r="P1980">
            <v>3566</v>
          </cell>
          <cell r="Q1980">
            <v>3674</v>
          </cell>
        </row>
        <row r="1981">
          <cell r="E1981" t="str">
            <v>40GMONTHLYKNON-REPRESENTED STATE EMPLOYEES</v>
          </cell>
          <cell r="F1981" t="str">
            <v>40G</v>
          </cell>
          <cell r="G1981" t="str">
            <v>Monthly</v>
          </cell>
          <cell r="H1981" t="str">
            <v>K</v>
          </cell>
          <cell r="I1981">
            <v>0</v>
          </cell>
          <cell r="J1981" t="str">
            <v>Non-Represented State Employees</v>
          </cell>
          <cell r="K1981">
            <v>3756</v>
          </cell>
          <cell r="L1981">
            <v>3756</v>
          </cell>
          <cell r="M1981">
            <v>3756</v>
          </cell>
          <cell r="N1981">
            <v>3756</v>
          </cell>
          <cell r="O1981">
            <v>3541</v>
          </cell>
          <cell r="P1981">
            <v>3612</v>
          </cell>
          <cell r="Q1981">
            <v>3721</v>
          </cell>
        </row>
        <row r="1982">
          <cell r="E1982" t="str">
            <v>40GMONTHLYKTEAMSTERS LOCAL UNION NUMBER 117</v>
          </cell>
          <cell r="F1982" t="str">
            <v>40G</v>
          </cell>
          <cell r="G1982" t="str">
            <v>Monthly</v>
          </cell>
          <cell r="H1982" t="str">
            <v>K</v>
          </cell>
          <cell r="I1982">
            <v>0</v>
          </cell>
          <cell r="J1982" t="str">
            <v>Teamsters Local Union Number 117</v>
          </cell>
          <cell r="K1982">
            <v>3804</v>
          </cell>
          <cell r="L1982">
            <v>3804</v>
          </cell>
          <cell r="M1982">
            <v>3804</v>
          </cell>
          <cell r="N1982">
            <v>3804</v>
          </cell>
          <cell r="O1982">
            <v>3586</v>
          </cell>
          <cell r="P1982">
            <v>3658</v>
          </cell>
          <cell r="Q1982">
            <v>3768</v>
          </cell>
        </row>
        <row r="1983">
          <cell r="E1983" t="str">
            <v>40GMONTHLYLNON-REPRESENTED STATE EMPLOYEES</v>
          </cell>
          <cell r="F1983" t="str">
            <v>40G</v>
          </cell>
          <cell r="G1983" t="str">
            <v>Monthly</v>
          </cell>
          <cell r="H1983" t="str">
            <v>L</v>
          </cell>
          <cell r="I1983">
            <v>0</v>
          </cell>
          <cell r="J1983" t="str">
            <v>Non-Represented State Employees</v>
          </cell>
          <cell r="K1983">
            <v>3848</v>
          </cell>
          <cell r="L1983">
            <v>3848</v>
          </cell>
          <cell r="M1983">
            <v>3848</v>
          </cell>
          <cell r="N1983">
            <v>3848</v>
          </cell>
          <cell r="O1983">
            <v>3627</v>
          </cell>
          <cell r="P1983">
            <v>3700</v>
          </cell>
          <cell r="Q1983">
            <v>3812</v>
          </cell>
        </row>
        <row r="1984">
          <cell r="E1984" t="str">
            <v>40GMONTHLYLTEAMSTERS LOCAL UNION NUMBER 117</v>
          </cell>
          <cell r="F1984" t="str">
            <v>40G</v>
          </cell>
          <cell r="G1984" t="str">
            <v>Monthly</v>
          </cell>
          <cell r="H1984" t="str">
            <v>L</v>
          </cell>
          <cell r="I1984">
            <v>0</v>
          </cell>
          <cell r="J1984" t="str">
            <v>Teamsters Local Union Number 117</v>
          </cell>
          <cell r="K1984">
            <v>3896</v>
          </cell>
          <cell r="L1984">
            <v>3896</v>
          </cell>
          <cell r="M1984">
            <v>3896</v>
          </cell>
          <cell r="N1984">
            <v>3896</v>
          </cell>
          <cell r="O1984">
            <v>3673</v>
          </cell>
          <cell r="P1984">
            <v>3746</v>
          </cell>
          <cell r="Q1984">
            <v>3859</v>
          </cell>
        </row>
        <row r="1985">
          <cell r="E1985" t="str">
            <v>40GMONTHLYMNON-REPRESENTED STATE EMPLOYEES</v>
          </cell>
          <cell r="F1985" t="str">
            <v>40G</v>
          </cell>
          <cell r="G1985" t="str">
            <v>Monthly</v>
          </cell>
          <cell r="H1985" t="str">
            <v>M</v>
          </cell>
          <cell r="I1985">
            <v>0</v>
          </cell>
          <cell r="J1985" t="str">
            <v>Non-Represented State Employees</v>
          </cell>
          <cell r="K1985">
            <v>3947</v>
          </cell>
          <cell r="L1985">
            <v>3947</v>
          </cell>
          <cell r="M1985">
            <v>3947</v>
          </cell>
          <cell r="N1985">
            <v>3947</v>
          </cell>
          <cell r="O1985">
            <v>3721</v>
          </cell>
          <cell r="P1985">
            <v>3795</v>
          </cell>
          <cell r="Q1985">
            <v>3910</v>
          </cell>
        </row>
        <row r="1986">
          <cell r="E1986" t="str">
            <v>40GMONTHLYMTEAMSTERS LOCAL UNION NUMBER 117</v>
          </cell>
          <cell r="F1986" t="str">
            <v>40G</v>
          </cell>
          <cell r="G1986" t="str">
            <v>Monthly</v>
          </cell>
          <cell r="H1986" t="str">
            <v>M</v>
          </cell>
          <cell r="I1986">
            <v>0</v>
          </cell>
          <cell r="J1986" t="str">
            <v>Teamsters Local Union Number 117</v>
          </cell>
          <cell r="K1986">
            <v>3997</v>
          </cell>
          <cell r="L1986">
            <v>3997</v>
          </cell>
          <cell r="M1986">
            <v>3997</v>
          </cell>
          <cell r="N1986">
            <v>3997</v>
          </cell>
          <cell r="O1986">
            <v>3768</v>
          </cell>
          <cell r="P1986">
            <v>3843</v>
          </cell>
          <cell r="Q1986">
            <v>3959</v>
          </cell>
        </row>
        <row r="1987">
          <cell r="E1987" t="str">
            <v>40MONTHLYACOALITION</v>
          </cell>
          <cell r="F1987" t="str">
            <v>40</v>
          </cell>
          <cell r="G1987" t="str">
            <v>Monthly</v>
          </cell>
          <cell r="H1987" t="str">
            <v>A</v>
          </cell>
          <cell r="I1987">
            <v>0</v>
          </cell>
          <cell r="J1987" t="str">
            <v>Coalition</v>
          </cell>
          <cell r="K1987">
            <v>2962</v>
          </cell>
          <cell r="L1987">
            <v>2962</v>
          </cell>
          <cell r="M1987">
            <v>2962</v>
          </cell>
          <cell r="N1987">
            <v>2962</v>
          </cell>
          <cell r="O1987">
            <v>2792</v>
          </cell>
          <cell r="P1987">
            <v>2848</v>
          </cell>
          <cell r="Q1987">
            <v>2934</v>
          </cell>
        </row>
        <row r="1988">
          <cell r="E1988" t="str">
            <v>40MONTHLYANON-REPRESENTED STATE EMPLOYEES</v>
          </cell>
          <cell r="F1988" t="str">
            <v>40</v>
          </cell>
          <cell r="G1988" t="str">
            <v>Monthly</v>
          </cell>
          <cell r="H1988" t="str">
            <v>A</v>
          </cell>
          <cell r="I1988">
            <v>0</v>
          </cell>
          <cell r="J1988" t="str">
            <v>Non-Represented State Employees</v>
          </cell>
          <cell r="K1988">
            <v>2962</v>
          </cell>
          <cell r="L1988">
            <v>2962</v>
          </cell>
          <cell r="M1988">
            <v>2962</v>
          </cell>
          <cell r="N1988">
            <v>2962</v>
          </cell>
          <cell r="O1988">
            <v>2792</v>
          </cell>
          <cell r="P1988">
            <v>2848</v>
          </cell>
          <cell r="Q1988">
            <v>2934</v>
          </cell>
        </row>
        <row r="1989">
          <cell r="E1989" t="str">
            <v>40MONTHLYATEAMSTERS LOCAL UNION NUMBER 117</v>
          </cell>
          <cell r="F1989" t="str">
            <v>40</v>
          </cell>
          <cell r="G1989" t="str">
            <v>Monthly</v>
          </cell>
          <cell r="H1989" t="str">
            <v>A</v>
          </cell>
          <cell r="I1989">
            <v>0</v>
          </cell>
          <cell r="J1989" t="str">
            <v>Teamsters Local Union Number 117</v>
          </cell>
          <cell r="K1989">
            <v>3000</v>
          </cell>
          <cell r="L1989">
            <v>3000</v>
          </cell>
          <cell r="M1989">
            <v>3000</v>
          </cell>
          <cell r="N1989">
            <v>3000</v>
          </cell>
          <cell r="O1989">
            <v>2828</v>
          </cell>
          <cell r="P1989">
            <v>2885</v>
          </cell>
          <cell r="Q1989">
            <v>2972</v>
          </cell>
        </row>
        <row r="1990">
          <cell r="E1990" t="str">
            <v>40MONTHLYAWASHINGTON FEDERATION OF STATE EMPLOYEES</v>
          </cell>
          <cell r="F1990" t="str">
            <v>40</v>
          </cell>
          <cell r="G1990" t="str">
            <v>Monthly</v>
          </cell>
          <cell r="H1990" t="str">
            <v>A</v>
          </cell>
          <cell r="I1990">
            <v>0</v>
          </cell>
          <cell r="J1990" t="str">
            <v>Washington Federation of State Employees</v>
          </cell>
          <cell r="K1990">
            <v>2962</v>
          </cell>
          <cell r="L1990">
            <v>2962</v>
          </cell>
          <cell r="M1990">
            <v>2962</v>
          </cell>
          <cell r="N1990">
            <v>2962</v>
          </cell>
          <cell r="O1990">
            <v>2792</v>
          </cell>
          <cell r="P1990">
            <v>2848</v>
          </cell>
          <cell r="Q1990">
            <v>2934</v>
          </cell>
        </row>
        <row r="1991">
          <cell r="E1991" t="str">
            <v>40MONTHLYAWASHINGTON PUBLIC EMPLOYEES ASSOCIATION</v>
          </cell>
          <cell r="F1991" t="str">
            <v>40</v>
          </cell>
          <cell r="G1991" t="str">
            <v>Monthly</v>
          </cell>
          <cell r="H1991" t="str">
            <v>A</v>
          </cell>
          <cell r="I1991">
            <v>0</v>
          </cell>
          <cell r="J1991" t="str">
            <v>Washington Public Employees Association</v>
          </cell>
          <cell r="K1991">
            <v>2962</v>
          </cell>
          <cell r="L1991">
            <v>2962</v>
          </cell>
          <cell r="M1991">
            <v>2962</v>
          </cell>
          <cell r="N1991">
            <v>2962</v>
          </cell>
          <cell r="O1991">
            <v>2792</v>
          </cell>
          <cell r="P1991">
            <v>2848</v>
          </cell>
          <cell r="Q1991">
            <v>2934</v>
          </cell>
        </row>
        <row r="1992">
          <cell r="E1992" t="str">
            <v>40MONTHLYBCOALITION</v>
          </cell>
          <cell r="F1992" t="str">
            <v>40</v>
          </cell>
          <cell r="G1992" t="str">
            <v>Monthly</v>
          </cell>
          <cell r="H1992" t="str">
            <v>B</v>
          </cell>
          <cell r="I1992">
            <v>0</v>
          </cell>
          <cell r="J1992" t="str">
            <v>Coalition</v>
          </cell>
          <cell r="K1992">
            <v>3031</v>
          </cell>
          <cell r="L1992">
            <v>3031</v>
          </cell>
          <cell r="M1992">
            <v>3031</v>
          </cell>
          <cell r="N1992">
            <v>3031</v>
          </cell>
          <cell r="O1992">
            <v>2857</v>
          </cell>
          <cell r="P1992">
            <v>2914</v>
          </cell>
          <cell r="Q1992">
            <v>3002</v>
          </cell>
        </row>
        <row r="1993">
          <cell r="E1993" t="str">
            <v>40MONTHLYBNON-REPRESENTED STATE EMPLOYEES</v>
          </cell>
          <cell r="F1993" t="str">
            <v>40</v>
          </cell>
          <cell r="G1993" t="str">
            <v>Monthly</v>
          </cell>
          <cell r="H1993" t="str">
            <v>B</v>
          </cell>
          <cell r="I1993">
            <v>0</v>
          </cell>
          <cell r="J1993" t="str">
            <v>Non-Represented State Employees</v>
          </cell>
          <cell r="K1993">
            <v>3031</v>
          </cell>
          <cell r="L1993">
            <v>3031</v>
          </cell>
          <cell r="M1993">
            <v>3031</v>
          </cell>
          <cell r="N1993">
            <v>3031</v>
          </cell>
          <cell r="O1993">
            <v>2857</v>
          </cell>
          <cell r="P1993">
            <v>2914</v>
          </cell>
          <cell r="Q1993">
            <v>3002</v>
          </cell>
        </row>
        <row r="1994">
          <cell r="E1994" t="str">
            <v>40MONTHLYBTEAMSTERS LOCAL UNION NUMBER 117</v>
          </cell>
          <cell r="F1994" t="str">
            <v>40</v>
          </cell>
          <cell r="G1994" t="str">
            <v>Monthly</v>
          </cell>
          <cell r="H1994" t="str">
            <v>B</v>
          </cell>
          <cell r="I1994">
            <v>0</v>
          </cell>
          <cell r="J1994" t="str">
            <v>Teamsters Local Union Number 117</v>
          </cell>
          <cell r="K1994">
            <v>3069</v>
          </cell>
          <cell r="L1994">
            <v>3069</v>
          </cell>
          <cell r="M1994">
            <v>3069</v>
          </cell>
          <cell r="N1994">
            <v>3069</v>
          </cell>
          <cell r="O1994">
            <v>2893</v>
          </cell>
          <cell r="P1994">
            <v>2951</v>
          </cell>
          <cell r="Q1994">
            <v>3040</v>
          </cell>
        </row>
        <row r="1995">
          <cell r="E1995" t="str">
            <v>40MONTHLYBWASHINGTON FEDERATION OF STATE EMPLOYEES</v>
          </cell>
          <cell r="F1995" t="str">
            <v>40</v>
          </cell>
          <cell r="G1995" t="str">
            <v>Monthly</v>
          </cell>
          <cell r="H1995" t="str">
            <v>B</v>
          </cell>
          <cell r="I1995">
            <v>0</v>
          </cell>
          <cell r="J1995" t="str">
            <v>Washington Federation of State Employees</v>
          </cell>
          <cell r="K1995">
            <v>3031</v>
          </cell>
          <cell r="L1995">
            <v>3031</v>
          </cell>
          <cell r="M1995">
            <v>3031</v>
          </cell>
          <cell r="N1995">
            <v>3031</v>
          </cell>
          <cell r="O1995">
            <v>2857</v>
          </cell>
          <cell r="P1995">
            <v>2914</v>
          </cell>
          <cell r="Q1995">
            <v>3002</v>
          </cell>
        </row>
        <row r="1996">
          <cell r="E1996" t="str">
            <v>40MONTHLYBWASHINGTON PUBLIC EMPLOYEES ASSOCIATION</v>
          </cell>
          <cell r="F1996" t="str">
            <v>40</v>
          </cell>
          <cell r="G1996" t="str">
            <v>Monthly</v>
          </cell>
          <cell r="H1996" t="str">
            <v>B</v>
          </cell>
          <cell r="I1996">
            <v>0</v>
          </cell>
          <cell r="J1996" t="str">
            <v>Washington Public Employees Association</v>
          </cell>
          <cell r="K1996">
            <v>3031</v>
          </cell>
          <cell r="L1996">
            <v>3031</v>
          </cell>
          <cell r="M1996">
            <v>3031</v>
          </cell>
          <cell r="N1996">
            <v>3031</v>
          </cell>
          <cell r="O1996">
            <v>2857</v>
          </cell>
          <cell r="P1996">
            <v>2914</v>
          </cell>
          <cell r="Q1996">
            <v>3002</v>
          </cell>
        </row>
        <row r="1997">
          <cell r="E1997" t="str">
            <v>40MONTHLYCCOALITION</v>
          </cell>
          <cell r="F1997" t="str">
            <v>40</v>
          </cell>
          <cell r="G1997" t="str">
            <v>Monthly</v>
          </cell>
          <cell r="H1997" t="str">
            <v>C</v>
          </cell>
          <cell r="I1997">
            <v>0</v>
          </cell>
          <cell r="J1997" t="str">
            <v>Coalition</v>
          </cell>
          <cell r="K1997">
            <v>3103</v>
          </cell>
          <cell r="L1997">
            <v>3103</v>
          </cell>
          <cell r="M1997">
            <v>3103</v>
          </cell>
          <cell r="N1997">
            <v>3103</v>
          </cell>
          <cell r="O1997">
            <v>2925</v>
          </cell>
          <cell r="P1997">
            <v>2984</v>
          </cell>
          <cell r="Q1997">
            <v>3074</v>
          </cell>
        </row>
        <row r="1998">
          <cell r="E1998" t="str">
            <v>40MONTHLYCNON-REPRESENTED STATE EMPLOYEES</v>
          </cell>
          <cell r="F1998" t="str">
            <v>40</v>
          </cell>
          <cell r="G1998" t="str">
            <v>Monthly</v>
          </cell>
          <cell r="H1998" t="str">
            <v>C</v>
          </cell>
          <cell r="I1998">
            <v>0</v>
          </cell>
          <cell r="J1998" t="str">
            <v>Non-Represented State Employees</v>
          </cell>
          <cell r="K1998">
            <v>3103</v>
          </cell>
          <cell r="L1998">
            <v>3103</v>
          </cell>
          <cell r="M1998">
            <v>3103</v>
          </cell>
          <cell r="N1998">
            <v>3103</v>
          </cell>
          <cell r="O1998">
            <v>2925</v>
          </cell>
          <cell r="P1998">
            <v>2984</v>
          </cell>
          <cell r="Q1998">
            <v>3074</v>
          </cell>
        </row>
        <row r="1999">
          <cell r="E1999" t="str">
            <v>40MONTHLYCTEAMSTERS LOCAL UNION NUMBER 117</v>
          </cell>
          <cell r="F1999" t="str">
            <v>40</v>
          </cell>
          <cell r="G1999" t="str">
            <v>Monthly</v>
          </cell>
          <cell r="H1999" t="str">
            <v>C</v>
          </cell>
          <cell r="I1999">
            <v>0</v>
          </cell>
          <cell r="J1999" t="str">
            <v>Teamsters Local Union Number 117</v>
          </cell>
          <cell r="K1999">
            <v>3141</v>
          </cell>
          <cell r="L1999">
            <v>3141</v>
          </cell>
          <cell r="M1999">
            <v>3141</v>
          </cell>
          <cell r="N1999">
            <v>3141</v>
          </cell>
          <cell r="O1999">
            <v>2961</v>
          </cell>
          <cell r="P1999">
            <v>3020</v>
          </cell>
          <cell r="Q1999">
            <v>3111</v>
          </cell>
        </row>
        <row r="2000">
          <cell r="E2000" t="str">
            <v>40MONTHLYCWASHINGTON FEDERATION OF STATE EMPLOYEES</v>
          </cell>
          <cell r="F2000" t="str">
            <v>40</v>
          </cell>
          <cell r="G2000" t="str">
            <v>Monthly</v>
          </cell>
          <cell r="H2000" t="str">
            <v>C</v>
          </cell>
          <cell r="I2000">
            <v>0</v>
          </cell>
          <cell r="J2000" t="str">
            <v>Washington Federation of State Employees</v>
          </cell>
          <cell r="K2000">
            <v>3103</v>
          </cell>
          <cell r="L2000">
            <v>3103</v>
          </cell>
          <cell r="M2000">
            <v>3103</v>
          </cell>
          <cell r="N2000">
            <v>3103</v>
          </cell>
          <cell r="O2000">
            <v>2925</v>
          </cell>
          <cell r="P2000">
            <v>2984</v>
          </cell>
          <cell r="Q2000">
            <v>3074</v>
          </cell>
        </row>
        <row r="2001">
          <cell r="E2001" t="str">
            <v>40MONTHLYCWASHINGTON PUBLIC EMPLOYEES ASSOCIATION</v>
          </cell>
          <cell r="F2001" t="str">
            <v>40</v>
          </cell>
          <cell r="G2001" t="str">
            <v>Monthly</v>
          </cell>
          <cell r="H2001" t="str">
            <v>C</v>
          </cell>
          <cell r="I2001">
            <v>0</v>
          </cell>
          <cell r="J2001" t="str">
            <v>Washington Public Employees Association</v>
          </cell>
          <cell r="K2001">
            <v>3103</v>
          </cell>
          <cell r="L2001">
            <v>3103</v>
          </cell>
          <cell r="M2001">
            <v>3103</v>
          </cell>
          <cell r="N2001">
            <v>3103</v>
          </cell>
          <cell r="O2001">
            <v>2925</v>
          </cell>
          <cell r="P2001">
            <v>2984</v>
          </cell>
          <cell r="Q2001">
            <v>3074</v>
          </cell>
        </row>
        <row r="2002">
          <cell r="E2002" t="str">
            <v>40MONTHLYDCOALITION</v>
          </cell>
          <cell r="F2002" t="str">
            <v>40</v>
          </cell>
          <cell r="G2002" t="str">
            <v>Monthly</v>
          </cell>
          <cell r="H2002" t="str">
            <v>D</v>
          </cell>
          <cell r="I2002">
            <v>0</v>
          </cell>
          <cell r="J2002" t="str">
            <v>Coalition</v>
          </cell>
          <cell r="K2002">
            <v>3176</v>
          </cell>
          <cell r="L2002">
            <v>3176</v>
          </cell>
          <cell r="M2002">
            <v>3176</v>
          </cell>
          <cell r="N2002">
            <v>3176</v>
          </cell>
          <cell r="O2002">
            <v>2994</v>
          </cell>
          <cell r="P2002">
            <v>3054</v>
          </cell>
          <cell r="Q2002">
            <v>3146</v>
          </cell>
        </row>
        <row r="2003">
          <cell r="E2003" t="str">
            <v>40MONTHLYDNON-REPRESENTED STATE EMPLOYEES</v>
          </cell>
          <cell r="F2003" t="str">
            <v>40</v>
          </cell>
          <cell r="G2003" t="str">
            <v>Monthly</v>
          </cell>
          <cell r="H2003" t="str">
            <v>D</v>
          </cell>
          <cell r="I2003">
            <v>0</v>
          </cell>
          <cell r="J2003" t="str">
            <v>Non-Represented State Employees</v>
          </cell>
          <cell r="K2003">
            <v>3176</v>
          </cell>
          <cell r="L2003">
            <v>3176</v>
          </cell>
          <cell r="M2003">
            <v>3176</v>
          </cell>
          <cell r="N2003">
            <v>3176</v>
          </cell>
          <cell r="O2003">
            <v>2994</v>
          </cell>
          <cell r="P2003">
            <v>3054</v>
          </cell>
          <cell r="Q2003">
            <v>3146</v>
          </cell>
        </row>
        <row r="2004">
          <cell r="E2004" t="str">
            <v>40MONTHLYDTEAMSTERS LOCAL UNION NUMBER 117</v>
          </cell>
          <cell r="F2004" t="str">
            <v>40</v>
          </cell>
          <cell r="G2004" t="str">
            <v>Monthly</v>
          </cell>
          <cell r="H2004" t="str">
            <v>D</v>
          </cell>
          <cell r="I2004">
            <v>0</v>
          </cell>
          <cell r="J2004" t="str">
            <v>Teamsters Local Union Number 117</v>
          </cell>
          <cell r="K2004">
            <v>3217</v>
          </cell>
          <cell r="L2004">
            <v>3217</v>
          </cell>
          <cell r="M2004">
            <v>3217</v>
          </cell>
          <cell r="N2004">
            <v>3217</v>
          </cell>
          <cell r="O2004">
            <v>3032</v>
          </cell>
          <cell r="P2004">
            <v>3093</v>
          </cell>
          <cell r="Q2004">
            <v>3186</v>
          </cell>
        </row>
        <row r="2005">
          <cell r="E2005" t="str">
            <v>40MONTHLYDWASHINGTON FEDERATION OF STATE EMPLOYEES</v>
          </cell>
          <cell r="F2005" t="str">
            <v>40</v>
          </cell>
          <cell r="G2005" t="str">
            <v>Monthly</v>
          </cell>
          <cell r="H2005" t="str">
            <v>D</v>
          </cell>
          <cell r="I2005">
            <v>0</v>
          </cell>
          <cell r="J2005" t="str">
            <v>Washington Federation of State Employees</v>
          </cell>
          <cell r="K2005">
            <v>3176</v>
          </cell>
          <cell r="L2005">
            <v>3176</v>
          </cell>
          <cell r="M2005">
            <v>3176</v>
          </cell>
          <cell r="N2005">
            <v>3176</v>
          </cell>
          <cell r="O2005">
            <v>2994</v>
          </cell>
          <cell r="P2005">
            <v>3054</v>
          </cell>
          <cell r="Q2005">
            <v>3146</v>
          </cell>
        </row>
        <row r="2006">
          <cell r="E2006" t="str">
            <v>40MONTHLYDWASHINGTON PUBLIC EMPLOYEES ASSOCIATION</v>
          </cell>
          <cell r="F2006" t="str">
            <v>40</v>
          </cell>
          <cell r="G2006" t="str">
            <v>Monthly</v>
          </cell>
          <cell r="H2006" t="str">
            <v>D</v>
          </cell>
          <cell r="I2006">
            <v>0</v>
          </cell>
          <cell r="J2006" t="str">
            <v>Washington Public Employees Association</v>
          </cell>
          <cell r="K2006">
            <v>3176</v>
          </cell>
          <cell r="L2006">
            <v>3176</v>
          </cell>
          <cell r="M2006">
            <v>3176</v>
          </cell>
          <cell r="N2006">
            <v>3176</v>
          </cell>
          <cell r="O2006">
            <v>2994</v>
          </cell>
          <cell r="P2006">
            <v>3054</v>
          </cell>
          <cell r="Q2006">
            <v>3146</v>
          </cell>
        </row>
        <row r="2007">
          <cell r="E2007" t="str">
            <v>40MONTHLYECOALITION</v>
          </cell>
          <cell r="F2007" t="str">
            <v>40</v>
          </cell>
          <cell r="G2007" t="str">
            <v>Monthly</v>
          </cell>
          <cell r="H2007" t="str">
            <v>E</v>
          </cell>
          <cell r="I2007">
            <v>0</v>
          </cell>
          <cell r="J2007" t="str">
            <v>Coalition</v>
          </cell>
          <cell r="K2007">
            <v>3248</v>
          </cell>
          <cell r="L2007">
            <v>3248</v>
          </cell>
          <cell r="M2007">
            <v>3248</v>
          </cell>
          <cell r="N2007">
            <v>3248</v>
          </cell>
          <cell r="O2007">
            <v>3062</v>
          </cell>
          <cell r="P2007">
            <v>3123</v>
          </cell>
          <cell r="Q2007">
            <v>3217</v>
          </cell>
        </row>
        <row r="2008">
          <cell r="E2008" t="str">
            <v>40MONTHLYENON-REPRESENTED STATE EMPLOYEES</v>
          </cell>
          <cell r="F2008" t="str">
            <v>40</v>
          </cell>
          <cell r="G2008" t="str">
            <v>Monthly</v>
          </cell>
          <cell r="H2008" t="str">
            <v>E</v>
          </cell>
          <cell r="I2008">
            <v>0</v>
          </cell>
          <cell r="J2008" t="str">
            <v>Non-Represented State Employees</v>
          </cell>
          <cell r="K2008">
            <v>3248</v>
          </cell>
          <cell r="L2008">
            <v>3248</v>
          </cell>
          <cell r="M2008">
            <v>3248</v>
          </cell>
          <cell r="N2008">
            <v>3248</v>
          </cell>
          <cell r="O2008">
            <v>3062</v>
          </cell>
          <cell r="P2008">
            <v>3123</v>
          </cell>
          <cell r="Q2008">
            <v>3217</v>
          </cell>
        </row>
        <row r="2009">
          <cell r="E2009" t="str">
            <v>40MONTHLYETEAMSTERS LOCAL UNION NUMBER 117</v>
          </cell>
          <cell r="F2009" t="str">
            <v>40</v>
          </cell>
          <cell r="G2009" t="str">
            <v>Monthly</v>
          </cell>
          <cell r="H2009" t="str">
            <v>E</v>
          </cell>
          <cell r="I2009">
            <v>0</v>
          </cell>
          <cell r="J2009" t="str">
            <v>Teamsters Local Union Number 117</v>
          </cell>
          <cell r="K2009">
            <v>3290</v>
          </cell>
          <cell r="L2009">
            <v>3290</v>
          </cell>
          <cell r="M2009">
            <v>3290</v>
          </cell>
          <cell r="N2009">
            <v>3290</v>
          </cell>
          <cell r="O2009">
            <v>3101</v>
          </cell>
          <cell r="P2009">
            <v>3163</v>
          </cell>
          <cell r="Q2009">
            <v>3259</v>
          </cell>
        </row>
        <row r="2010">
          <cell r="E2010" t="str">
            <v>40MONTHLYEWASHINGTON FEDERATION OF STATE EMPLOYEES</v>
          </cell>
          <cell r="F2010" t="str">
            <v>40</v>
          </cell>
          <cell r="G2010" t="str">
            <v>Monthly</v>
          </cell>
          <cell r="H2010" t="str">
            <v>E</v>
          </cell>
          <cell r="I2010">
            <v>0</v>
          </cell>
          <cell r="J2010" t="str">
            <v>Washington Federation of State Employees</v>
          </cell>
          <cell r="K2010">
            <v>3248</v>
          </cell>
          <cell r="L2010">
            <v>3248</v>
          </cell>
          <cell r="M2010">
            <v>3248</v>
          </cell>
          <cell r="N2010">
            <v>3248</v>
          </cell>
          <cell r="O2010">
            <v>3062</v>
          </cell>
          <cell r="P2010">
            <v>3123</v>
          </cell>
          <cell r="Q2010">
            <v>3217</v>
          </cell>
        </row>
        <row r="2011">
          <cell r="E2011" t="str">
            <v>40MONTHLYEWASHINGTON PUBLIC EMPLOYEES ASSOCIATION</v>
          </cell>
          <cell r="F2011" t="str">
            <v>40</v>
          </cell>
          <cell r="G2011" t="str">
            <v>Monthly</v>
          </cell>
          <cell r="H2011" t="str">
            <v>E</v>
          </cell>
          <cell r="I2011">
            <v>0</v>
          </cell>
          <cell r="J2011" t="str">
            <v>Washington Public Employees Association</v>
          </cell>
          <cell r="K2011">
            <v>3248</v>
          </cell>
          <cell r="L2011">
            <v>3248</v>
          </cell>
          <cell r="M2011">
            <v>3248</v>
          </cell>
          <cell r="N2011">
            <v>3248</v>
          </cell>
          <cell r="O2011">
            <v>3062</v>
          </cell>
          <cell r="P2011">
            <v>3123</v>
          </cell>
          <cell r="Q2011">
            <v>3217</v>
          </cell>
        </row>
        <row r="2012">
          <cell r="E2012" t="str">
            <v>40MONTHLYFCOALITION</v>
          </cell>
          <cell r="F2012" t="str">
            <v>40</v>
          </cell>
          <cell r="G2012" t="str">
            <v>Monthly</v>
          </cell>
          <cell r="H2012" t="str">
            <v>F</v>
          </cell>
          <cell r="I2012">
            <v>0</v>
          </cell>
          <cell r="J2012" t="str">
            <v>Coalition</v>
          </cell>
          <cell r="K2012">
            <v>3331</v>
          </cell>
          <cell r="L2012">
            <v>3331</v>
          </cell>
          <cell r="M2012">
            <v>3331</v>
          </cell>
          <cell r="N2012">
            <v>3331</v>
          </cell>
          <cell r="O2012">
            <v>3140</v>
          </cell>
          <cell r="P2012">
            <v>3203</v>
          </cell>
          <cell r="Q2012">
            <v>3300</v>
          </cell>
        </row>
        <row r="2013">
          <cell r="E2013" t="str">
            <v>40MONTHLYFNON-REPRESENTED STATE EMPLOYEES</v>
          </cell>
          <cell r="F2013" t="str">
            <v>40</v>
          </cell>
          <cell r="G2013" t="str">
            <v>Monthly</v>
          </cell>
          <cell r="H2013" t="str">
            <v>F</v>
          </cell>
          <cell r="I2013">
            <v>0</v>
          </cell>
          <cell r="J2013" t="str">
            <v>Non-Represented State Employees</v>
          </cell>
          <cell r="K2013">
            <v>3331</v>
          </cell>
          <cell r="L2013">
            <v>3331</v>
          </cell>
          <cell r="M2013">
            <v>3331</v>
          </cell>
          <cell r="N2013">
            <v>3331</v>
          </cell>
          <cell r="O2013">
            <v>3140</v>
          </cell>
          <cell r="P2013">
            <v>3203</v>
          </cell>
          <cell r="Q2013">
            <v>3300</v>
          </cell>
        </row>
        <row r="2014">
          <cell r="E2014" t="str">
            <v>40MONTHLYFTEAMSTERS LOCAL UNION NUMBER 117</v>
          </cell>
          <cell r="F2014" t="str">
            <v>40</v>
          </cell>
          <cell r="G2014" t="str">
            <v>Monthly</v>
          </cell>
          <cell r="H2014" t="str">
            <v>F</v>
          </cell>
          <cell r="I2014">
            <v>0</v>
          </cell>
          <cell r="J2014" t="str">
            <v>Teamsters Local Union Number 117</v>
          </cell>
          <cell r="K2014">
            <v>3372</v>
          </cell>
          <cell r="L2014">
            <v>3372</v>
          </cell>
          <cell r="M2014">
            <v>3372</v>
          </cell>
          <cell r="N2014">
            <v>3372</v>
          </cell>
          <cell r="O2014">
            <v>3178</v>
          </cell>
          <cell r="P2014">
            <v>3242</v>
          </cell>
          <cell r="Q2014">
            <v>3340</v>
          </cell>
        </row>
        <row r="2015">
          <cell r="E2015" t="str">
            <v>40MONTHLYFWASHINGTON FEDERATION OF STATE EMPLOYEES</v>
          </cell>
          <cell r="F2015" t="str">
            <v>40</v>
          </cell>
          <cell r="G2015" t="str">
            <v>Monthly</v>
          </cell>
          <cell r="H2015" t="str">
            <v>F</v>
          </cell>
          <cell r="I2015">
            <v>0</v>
          </cell>
          <cell r="J2015" t="str">
            <v>Washington Federation of State Employees</v>
          </cell>
          <cell r="K2015">
            <v>3331</v>
          </cell>
          <cell r="L2015">
            <v>3331</v>
          </cell>
          <cell r="M2015">
            <v>3331</v>
          </cell>
          <cell r="N2015">
            <v>3331</v>
          </cell>
          <cell r="O2015">
            <v>3140</v>
          </cell>
          <cell r="P2015">
            <v>3203</v>
          </cell>
          <cell r="Q2015">
            <v>3300</v>
          </cell>
        </row>
        <row r="2016">
          <cell r="E2016" t="str">
            <v>40MONTHLYFWASHINGTON PUBLIC EMPLOYEES ASSOCIATION</v>
          </cell>
          <cell r="F2016" t="str">
            <v>40</v>
          </cell>
          <cell r="G2016" t="str">
            <v>Monthly</v>
          </cell>
          <cell r="H2016" t="str">
            <v>F</v>
          </cell>
          <cell r="I2016">
            <v>0</v>
          </cell>
          <cell r="J2016" t="str">
            <v>Washington Public Employees Association</v>
          </cell>
          <cell r="K2016">
            <v>3331</v>
          </cell>
          <cell r="L2016">
            <v>3331</v>
          </cell>
          <cell r="M2016">
            <v>3331</v>
          </cell>
          <cell r="N2016">
            <v>3331</v>
          </cell>
          <cell r="O2016">
            <v>3140</v>
          </cell>
          <cell r="P2016">
            <v>3203</v>
          </cell>
          <cell r="Q2016">
            <v>3300</v>
          </cell>
        </row>
        <row r="2017">
          <cell r="E2017" t="str">
            <v>40MONTHLYGCOALITION</v>
          </cell>
          <cell r="F2017" t="str">
            <v>40</v>
          </cell>
          <cell r="G2017" t="str">
            <v>Monthly</v>
          </cell>
          <cell r="H2017" t="str">
            <v>G</v>
          </cell>
          <cell r="I2017">
            <v>0</v>
          </cell>
          <cell r="J2017" t="str">
            <v>Coalition</v>
          </cell>
          <cell r="K2017">
            <v>3407</v>
          </cell>
          <cell r="L2017">
            <v>3407</v>
          </cell>
          <cell r="M2017">
            <v>3407</v>
          </cell>
          <cell r="N2017">
            <v>3407</v>
          </cell>
          <cell r="O2017">
            <v>3212</v>
          </cell>
          <cell r="P2017">
            <v>3276</v>
          </cell>
          <cell r="Q2017">
            <v>3375</v>
          </cell>
        </row>
        <row r="2018">
          <cell r="E2018" t="str">
            <v>40MONTHLYGNON-REPRESENTED STATE EMPLOYEES</v>
          </cell>
          <cell r="F2018" t="str">
            <v>40</v>
          </cell>
          <cell r="G2018" t="str">
            <v>Monthly</v>
          </cell>
          <cell r="H2018" t="str">
            <v>G</v>
          </cell>
          <cell r="I2018">
            <v>0</v>
          </cell>
          <cell r="J2018" t="str">
            <v>Non-Represented State Employees</v>
          </cell>
          <cell r="K2018">
            <v>3407</v>
          </cell>
          <cell r="L2018">
            <v>3407</v>
          </cell>
          <cell r="M2018">
            <v>3407</v>
          </cell>
          <cell r="N2018">
            <v>3407</v>
          </cell>
          <cell r="O2018">
            <v>3212</v>
          </cell>
          <cell r="P2018">
            <v>3276</v>
          </cell>
          <cell r="Q2018">
            <v>3375</v>
          </cell>
        </row>
        <row r="2019">
          <cell r="E2019" t="str">
            <v>40MONTHLYGTEAMSTERS LOCAL UNION NUMBER 117</v>
          </cell>
          <cell r="F2019" t="str">
            <v>40</v>
          </cell>
          <cell r="G2019" t="str">
            <v>Monthly</v>
          </cell>
          <cell r="H2019" t="str">
            <v>G</v>
          </cell>
          <cell r="I2019">
            <v>0</v>
          </cell>
          <cell r="J2019" t="str">
            <v>Teamsters Local Union Number 117</v>
          </cell>
          <cell r="K2019">
            <v>3451</v>
          </cell>
          <cell r="L2019">
            <v>3451</v>
          </cell>
          <cell r="M2019">
            <v>3451</v>
          </cell>
          <cell r="N2019">
            <v>3451</v>
          </cell>
          <cell r="O2019">
            <v>3253</v>
          </cell>
          <cell r="P2019">
            <v>3318</v>
          </cell>
          <cell r="Q2019">
            <v>3418</v>
          </cell>
        </row>
        <row r="2020">
          <cell r="E2020" t="str">
            <v>40MONTHLYGWASHINGTON FEDERATION OF STATE EMPLOYEES</v>
          </cell>
          <cell r="F2020" t="str">
            <v>40</v>
          </cell>
          <cell r="G2020" t="str">
            <v>Monthly</v>
          </cell>
          <cell r="H2020" t="str">
            <v>G</v>
          </cell>
          <cell r="I2020">
            <v>0</v>
          </cell>
          <cell r="J2020" t="str">
            <v>Washington Federation of State Employees</v>
          </cell>
          <cell r="K2020">
            <v>3407</v>
          </cell>
          <cell r="L2020">
            <v>3407</v>
          </cell>
          <cell r="M2020">
            <v>3407</v>
          </cell>
          <cell r="N2020">
            <v>3407</v>
          </cell>
          <cell r="O2020">
            <v>3212</v>
          </cell>
          <cell r="P2020">
            <v>3276</v>
          </cell>
          <cell r="Q2020">
            <v>3375</v>
          </cell>
        </row>
        <row r="2021">
          <cell r="E2021" t="str">
            <v>40MONTHLYGWASHINGTON PUBLIC EMPLOYEES ASSOCIATION</v>
          </cell>
          <cell r="F2021" t="str">
            <v>40</v>
          </cell>
          <cell r="G2021" t="str">
            <v>Monthly</v>
          </cell>
          <cell r="H2021" t="str">
            <v>G</v>
          </cell>
          <cell r="I2021">
            <v>0</v>
          </cell>
          <cell r="J2021" t="str">
            <v>Washington Public Employees Association</v>
          </cell>
          <cell r="K2021">
            <v>3407</v>
          </cell>
          <cell r="L2021">
            <v>3407</v>
          </cell>
          <cell r="M2021">
            <v>3407</v>
          </cell>
          <cell r="N2021">
            <v>3407</v>
          </cell>
          <cell r="O2021">
            <v>3212</v>
          </cell>
          <cell r="P2021">
            <v>3276</v>
          </cell>
          <cell r="Q2021">
            <v>3375</v>
          </cell>
        </row>
        <row r="2022">
          <cell r="E2022" t="str">
            <v>40MONTHLYHCOALITION</v>
          </cell>
          <cell r="F2022" t="str">
            <v>40</v>
          </cell>
          <cell r="G2022" t="str">
            <v>Monthly</v>
          </cell>
          <cell r="H2022" t="str">
            <v>H</v>
          </cell>
          <cell r="I2022">
            <v>0</v>
          </cell>
          <cell r="J2022" t="str">
            <v>Coalition</v>
          </cell>
          <cell r="K2022">
            <v>3487</v>
          </cell>
          <cell r="L2022">
            <v>3487</v>
          </cell>
          <cell r="M2022">
            <v>3487</v>
          </cell>
          <cell r="N2022">
            <v>3487</v>
          </cell>
          <cell r="O2022">
            <v>3287</v>
          </cell>
          <cell r="P2022">
            <v>3353</v>
          </cell>
          <cell r="Q2022">
            <v>3454</v>
          </cell>
        </row>
        <row r="2023">
          <cell r="E2023" t="str">
            <v>40MONTHLYHNON-REPRESENTED STATE EMPLOYEES</v>
          </cell>
          <cell r="F2023" t="str">
            <v>40</v>
          </cell>
          <cell r="G2023" t="str">
            <v>Monthly</v>
          </cell>
          <cell r="H2023" t="str">
            <v>H</v>
          </cell>
          <cell r="I2023">
            <v>0</v>
          </cell>
          <cell r="J2023" t="str">
            <v>Non-Represented State Employees</v>
          </cell>
          <cell r="K2023">
            <v>3487</v>
          </cell>
          <cell r="L2023">
            <v>3487</v>
          </cell>
          <cell r="M2023">
            <v>3487</v>
          </cell>
          <cell r="N2023">
            <v>3487</v>
          </cell>
          <cell r="O2023">
            <v>3287</v>
          </cell>
          <cell r="P2023">
            <v>3353</v>
          </cell>
          <cell r="Q2023">
            <v>3454</v>
          </cell>
        </row>
        <row r="2024">
          <cell r="E2024" t="str">
            <v>40MONTHLYHTEAMSTERS LOCAL UNION NUMBER 117</v>
          </cell>
          <cell r="F2024" t="str">
            <v>40</v>
          </cell>
          <cell r="G2024" t="str">
            <v>Monthly</v>
          </cell>
          <cell r="H2024" t="str">
            <v>H</v>
          </cell>
          <cell r="I2024">
            <v>0</v>
          </cell>
          <cell r="J2024" t="str">
            <v>Teamsters Local Union Number 117</v>
          </cell>
          <cell r="K2024">
            <v>3533</v>
          </cell>
          <cell r="L2024">
            <v>3533</v>
          </cell>
          <cell r="M2024">
            <v>3533</v>
          </cell>
          <cell r="N2024">
            <v>3533</v>
          </cell>
          <cell r="O2024">
            <v>3330</v>
          </cell>
          <cell r="P2024">
            <v>3397</v>
          </cell>
          <cell r="Q2024">
            <v>3500</v>
          </cell>
        </row>
        <row r="2025">
          <cell r="E2025" t="str">
            <v>40MONTHLYHWASHINGTON FEDERATION OF STATE EMPLOYEES</v>
          </cell>
          <cell r="F2025" t="str">
            <v>40</v>
          </cell>
          <cell r="G2025" t="str">
            <v>Monthly</v>
          </cell>
          <cell r="H2025" t="str">
            <v>H</v>
          </cell>
          <cell r="I2025">
            <v>0</v>
          </cell>
          <cell r="J2025" t="str">
            <v>Washington Federation of State Employees</v>
          </cell>
          <cell r="K2025">
            <v>3487</v>
          </cell>
          <cell r="L2025">
            <v>3487</v>
          </cell>
          <cell r="M2025">
            <v>3487</v>
          </cell>
          <cell r="N2025">
            <v>3487</v>
          </cell>
          <cell r="O2025">
            <v>3287</v>
          </cell>
          <cell r="P2025">
            <v>3353</v>
          </cell>
          <cell r="Q2025">
            <v>3454</v>
          </cell>
        </row>
        <row r="2026">
          <cell r="E2026" t="str">
            <v>40MONTHLYHWASHINGTON PUBLIC EMPLOYEES ASSOCIATION</v>
          </cell>
          <cell r="F2026" t="str">
            <v>40</v>
          </cell>
          <cell r="G2026" t="str">
            <v>Monthly</v>
          </cell>
          <cell r="H2026" t="str">
            <v>H</v>
          </cell>
          <cell r="I2026">
            <v>0</v>
          </cell>
          <cell r="J2026" t="str">
            <v>Washington Public Employees Association</v>
          </cell>
          <cell r="K2026">
            <v>3487</v>
          </cell>
          <cell r="L2026">
            <v>3487</v>
          </cell>
          <cell r="M2026">
            <v>3487</v>
          </cell>
          <cell r="N2026">
            <v>3487</v>
          </cell>
          <cell r="O2026">
            <v>3287</v>
          </cell>
          <cell r="P2026">
            <v>3353</v>
          </cell>
          <cell r="Q2026">
            <v>3454</v>
          </cell>
        </row>
        <row r="2027">
          <cell r="E2027" t="str">
            <v>40MONTHLYICOALITION</v>
          </cell>
          <cell r="F2027" t="str">
            <v>40</v>
          </cell>
          <cell r="G2027" t="str">
            <v>Monthly</v>
          </cell>
          <cell r="H2027" t="str">
            <v>I</v>
          </cell>
          <cell r="I2027">
            <v>0</v>
          </cell>
          <cell r="J2027" t="str">
            <v>Coalition</v>
          </cell>
          <cell r="K2027">
            <v>3573</v>
          </cell>
          <cell r="L2027">
            <v>3573</v>
          </cell>
          <cell r="M2027">
            <v>3573</v>
          </cell>
          <cell r="N2027">
            <v>3573</v>
          </cell>
          <cell r="O2027">
            <v>3369</v>
          </cell>
          <cell r="P2027">
            <v>3436</v>
          </cell>
          <cell r="Q2027">
            <v>3540</v>
          </cell>
        </row>
        <row r="2028">
          <cell r="E2028" t="str">
            <v>40MONTHLYINON-REPRESENTED STATE EMPLOYEES</v>
          </cell>
          <cell r="F2028" t="str">
            <v>40</v>
          </cell>
          <cell r="G2028" t="str">
            <v>Monthly</v>
          </cell>
          <cell r="H2028" t="str">
            <v>I</v>
          </cell>
          <cell r="I2028">
            <v>0</v>
          </cell>
          <cell r="J2028" t="str">
            <v>Non-Represented State Employees</v>
          </cell>
          <cell r="K2028">
            <v>3573</v>
          </cell>
          <cell r="L2028">
            <v>3573</v>
          </cell>
          <cell r="M2028">
            <v>3573</v>
          </cell>
          <cell r="N2028">
            <v>3573</v>
          </cell>
          <cell r="O2028">
            <v>3369</v>
          </cell>
          <cell r="P2028">
            <v>3436</v>
          </cell>
          <cell r="Q2028">
            <v>3540</v>
          </cell>
        </row>
        <row r="2029">
          <cell r="E2029" t="str">
            <v>40MONTHLYITEAMSTERS LOCAL UNION NUMBER 117</v>
          </cell>
          <cell r="F2029" t="str">
            <v>40</v>
          </cell>
          <cell r="G2029" t="str">
            <v>Monthly</v>
          </cell>
          <cell r="H2029" t="str">
            <v>I</v>
          </cell>
          <cell r="I2029">
            <v>0</v>
          </cell>
          <cell r="J2029" t="str">
            <v>Teamsters Local Union Number 117</v>
          </cell>
          <cell r="K2029">
            <v>3619</v>
          </cell>
          <cell r="L2029">
            <v>3619</v>
          </cell>
          <cell r="M2029">
            <v>3619</v>
          </cell>
          <cell r="N2029">
            <v>3619</v>
          </cell>
          <cell r="O2029">
            <v>3412</v>
          </cell>
          <cell r="P2029">
            <v>3480</v>
          </cell>
          <cell r="Q2029">
            <v>3585</v>
          </cell>
        </row>
        <row r="2030">
          <cell r="E2030" t="str">
            <v>40MONTHLYIWASHINGTON FEDERATION OF STATE EMPLOYEES</v>
          </cell>
          <cell r="F2030" t="str">
            <v>40</v>
          </cell>
          <cell r="G2030" t="str">
            <v>Monthly</v>
          </cell>
          <cell r="H2030" t="str">
            <v>I</v>
          </cell>
          <cell r="I2030">
            <v>0</v>
          </cell>
          <cell r="J2030" t="str">
            <v>Washington Federation of State Employees</v>
          </cell>
          <cell r="K2030">
            <v>3573</v>
          </cell>
          <cell r="L2030">
            <v>3573</v>
          </cell>
          <cell r="M2030">
            <v>3573</v>
          </cell>
          <cell r="N2030">
            <v>3573</v>
          </cell>
          <cell r="O2030">
            <v>3369</v>
          </cell>
          <cell r="P2030">
            <v>3436</v>
          </cell>
          <cell r="Q2030">
            <v>3540</v>
          </cell>
        </row>
        <row r="2031">
          <cell r="E2031" t="str">
            <v>40MONTHLYIWASHINGTON PUBLIC EMPLOYEES ASSOCIATION</v>
          </cell>
          <cell r="F2031" t="str">
            <v>40</v>
          </cell>
          <cell r="G2031" t="str">
            <v>Monthly</v>
          </cell>
          <cell r="H2031" t="str">
            <v>I</v>
          </cell>
          <cell r="I2031">
            <v>0</v>
          </cell>
          <cell r="J2031" t="str">
            <v>Washington Public Employees Association</v>
          </cell>
          <cell r="K2031">
            <v>3573</v>
          </cell>
          <cell r="L2031">
            <v>3573</v>
          </cell>
          <cell r="M2031">
            <v>3573</v>
          </cell>
          <cell r="N2031">
            <v>3573</v>
          </cell>
          <cell r="O2031">
            <v>3369</v>
          </cell>
          <cell r="P2031">
            <v>3436</v>
          </cell>
          <cell r="Q2031">
            <v>3540</v>
          </cell>
        </row>
        <row r="2032">
          <cell r="E2032" t="str">
            <v>40MONTHLYJCOALITION</v>
          </cell>
          <cell r="F2032" t="str">
            <v>40</v>
          </cell>
          <cell r="G2032" t="str">
            <v>Monthly</v>
          </cell>
          <cell r="H2032" t="str">
            <v>J</v>
          </cell>
          <cell r="I2032">
            <v>0</v>
          </cell>
          <cell r="J2032" t="str">
            <v>Coalition</v>
          </cell>
          <cell r="K2032">
            <v>3663</v>
          </cell>
          <cell r="L2032">
            <v>3663</v>
          </cell>
          <cell r="M2032">
            <v>3663</v>
          </cell>
          <cell r="N2032">
            <v>3663</v>
          </cell>
          <cell r="O2032">
            <v>3453</v>
          </cell>
          <cell r="P2032">
            <v>3522</v>
          </cell>
          <cell r="Q2032">
            <v>3628</v>
          </cell>
        </row>
        <row r="2033">
          <cell r="E2033" t="str">
            <v>40MONTHLYJNON-REPRESENTED STATE EMPLOYEES</v>
          </cell>
          <cell r="F2033" t="str">
            <v>40</v>
          </cell>
          <cell r="G2033" t="str">
            <v>Monthly</v>
          </cell>
          <cell r="H2033" t="str">
            <v>J</v>
          </cell>
          <cell r="I2033">
            <v>0</v>
          </cell>
          <cell r="J2033" t="str">
            <v>Non-Represented State Employees</v>
          </cell>
          <cell r="K2033">
            <v>3663</v>
          </cell>
          <cell r="L2033">
            <v>3663</v>
          </cell>
          <cell r="M2033">
            <v>3663</v>
          </cell>
          <cell r="N2033">
            <v>3663</v>
          </cell>
          <cell r="O2033">
            <v>3453</v>
          </cell>
          <cell r="P2033">
            <v>3522</v>
          </cell>
          <cell r="Q2033">
            <v>3628</v>
          </cell>
        </row>
        <row r="2034">
          <cell r="E2034" t="str">
            <v>40MONTHLYJTEAMSTERS LOCAL UNION NUMBER 117</v>
          </cell>
          <cell r="F2034" t="str">
            <v>40</v>
          </cell>
          <cell r="G2034" t="str">
            <v>Monthly</v>
          </cell>
          <cell r="H2034" t="str">
            <v>J</v>
          </cell>
          <cell r="I2034">
            <v>0</v>
          </cell>
          <cell r="J2034" t="str">
            <v>Teamsters Local Union Number 117</v>
          </cell>
          <cell r="K2034">
            <v>3709</v>
          </cell>
          <cell r="L2034">
            <v>3709</v>
          </cell>
          <cell r="M2034">
            <v>3709</v>
          </cell>
          <cell r="N2034">
            <v>3709</v>
          </cell>
          <cell r="O2034">
            <v>3496</v>
          </cell>
          <cell r="P2034">
            <v>3566</v>
          </cell>
          <cell r="Q2034">
            <v>3674</v>
          </cell>
        </row>
        <row r="2035">
          <cell r="E2035" t="str">
            <v>40MONTHLYJWASHINGTON FEDERATION OF STATE EMPLOYEES</v>
          </cell>
          <cell r="F2035" t="str">
            <v>40</v>
          </cell>
          <cell r="G2035" t="str">
            <v>Monthly</v>
          </cell>
          <cell r="H2035" t="str">
            <v>J</v>
          </cell>
          <cell r="I2035">
            <v>0</v>
          </cell>
          <cell r="J2035" t="str">
            <v>Washington Federation of State Employees</v>
          </cell>
          <cell r="K2035">
            <v>3663</v>
          </cell>
          <cell r="L2035">
            <v>3663</v>
          </cell>
          <cell r="M2035">
            <v>3663</v>
          </cell>
          <cell r="N2035">
            <v>3663</v>
          </cell>
          <cell r="O2035">
            <v>3453</v>
          </cell>
          <cell r="P2035">
            <v>3522</v>
          </cell>
          <cell r="Q2035">
            <v>3628</v>
          </cell>
        </row>
        <row r="2036">
          <cell r="E2036" t="str">
            <v>40MONTHLYJWASHINGTON PUBLIC EMPLOYEES ASSOCIATION</v>
          </cell>
          <cell r="F2036" t="str">
            <v>40</v>
          </cell>
          <cell r="G2036" t="str">
            <v>Monthly</v>
          </cell>
          <cell r="H2036" t="str">
            <v>J</v>
          </cell>
          <cell r="I2036">
            <v>0</v>
          </cell>
          <cell r="J2036" t="str">
            <v>Washington Public Employees Association</v>
          </cell>
          <cell r="K2036">
            <v>3663</v>
          </cell>
          <cell r="L2036">
            <v>3663</v>
          </cell>
          <cell r="M2036">
            <v>3663</v>
          </cell>
          <cell r="N2036">
            <v>3663</v>
          </cell>
          <cell r="O2036">
            <v>3453</v>
          </cell>
          <cell r="P2036">
            <v>3522</v>
          </cell>
          <cell r="Q2036">
            <v>3628</v>
          </cell>
        </row>
        <row r="2037">
          <cell r="E2037" t="str">
            <v>40MONTHLYKCOALITION</v>
          </cell>
          <cell r="F2037" t="str">
            <v>40</v>
          </cell>
          <cell r="G2037" t="str">
            <v>Monthly</v>
          </cell>
          <cell r="H2037" t="str">
            <v>K</v>
          </cell>
          <cell r="I2037">
            <v>0</v>
          </cell>
          <cell r="J2037" t="str">
            <v>Coalition</v>
          </cell>
          <cell r="K2037">
            <v>3756</v>
          </cell>
          <cell r="L2037">
            <v>3756</v>
          </cell>
          <cell r="M2037">
            <v>3756</v>
          </cell>
          <cell r="N2037">
            <v>3756</v>
          </cell>
          <cell r="O2037">
            <v>3541</v>
          </cell>
          <cell r="P2037">
            <v>3612</v>
          </cell>
          <cell r="Q2037">
            <v>3721</v>
          </cell>
        </row>
        <row r="2038">
          <cell r="E2038" t="str">
            <v>40MONTHLYKNON-REPRESENTED STATE EMPLOYEES</v>
          </cell>
          <cell r="F2038" t="str">
            <v>40</v>
          </cell>
          <cell r="G2038" t="str">
            <v>Monthly</v>
          </cell>
          <cell r="H2038" t="str">
            <v>K</v>
          </cell>
          <cell r="I2038">
            <v>0</v>
          </cell>
          <cell r="J2038" t="str">
            <v>Non-Represented State Employees</v>
          </cell>
          <cell r="K2038">
            <v>3756</v>
          </cell>
          <cell r="L2038">
            <v>3756</v>
          </cell>
          <cell r="M2038">
            <v>3756</v>
          </cell>
          <cell r="N2038">
            <v>3756</v>
          </cell>
          <cell r="O2038">
            <v>3541</v>
          </cell>
          <cell r="P2038">
            <v>3612</v>
          </cell>
          <cell r="Q2038">
            <v>3721</v>
          </cell>
        </row>
        <row r="2039">
          <cell r="E2039" t="str">
            <v>40MONTHLYKTEAMSTERS LOCAL UNION NUMBER 117</v>
          </cell>
          <cell r="F2039" t="str">
            <v>40</v>
          </cell>
          <cell r="G2039" t="str">
            <v>Monthly</v>
          </cell>
          <cell r="H2039" t="str">
            <v>K</v>
          </cell>
          <cell r="I2039">
            <v>0</v>
          </cell>
          <cell r="J2039" t="str">
            <v>Teamsters Local Union Number 117</v>
          </cell>
          <cell r="K2039">
            <v>3804</v>
          </cell>
          <cell r="L2039">
            <v>3804</v>
          </cell>
          <cell r="M2039">
            <v>3804</v>
          </cell>
          <cell r="N2039">
            <v>3804</v>
          </cell>
          <cell r="O2039">
            <v>3586</v>
          </cell>
          <cell r="P2039">
            <v>3658</v>
          </cell>
          <cell r="Q2039">
            <v>3768</v>
          </cell>
        </row>
        <row r="2040">
          <cell r="E2040" t="str">
            <v>40MONTHLYKWASHINGTON FEDERATION OF STATE EMPLOYEES</v>
          </cell>
          <cell r="F2040" t="str">
            <v>40</v>
          </cell>
          <cell r="G2040" t="str">
            <v>Monthly</v>
          </cell>
          <cell r="H2040" t="str">
            <v>K</v>
          </cell>
          <cell r="I2040">
            <v>0</v>
          </cell>
          <cell r="J2040" t="str">
            <v>Washington Federation of State Employees</v>
          </cell>
          <cell r="K2040">
            <v>3756</v>
          </cell>
          <cell r="L2040">
            <v>3756</v>
          </cell>
          <cell r="M2040">
            <v>3756</v>
          </cell>
          <cell r="N2040">
            <v>3756</v>
          </cell>
          <cell r="O2040">
            <v>3541</v>
          </cell>
          <cell r="P2040">
            <v>3612</v>
          </cell>
          <cell r="Q2040">
            <v>3721</v>
          </cell>
        </row>
        <row r="2041">
          <cell r="E2041" t="str">
            <v>40MONTHLYKWASHINGTON PUBLIC EMPLOYEES ASSOCIATION</v>
          </cell>
          <cell r="F2041" t="str">
            <v>40</v>
          </cell>
          <cell r="G2041" t="str">
            <v>Monthly</v>
          </cell>
          <cell r="H2041" t="str">
            <v>K</v>
          </cell>
          <cell r="I2041">
            <v>0</v>
          </cell>
          <cell r="J2041" t="str">
            <v>Washington Public Employees Association</v>
          </cell>
          <cell r="K2041">
            <v>3756</v>
          </cell>
          <cell r="L2041">
            <v>3756</v>
          </cell>
          <cell r="M2041">
            <v>3756</v>
          </cell>
          <cell r="N2041">
            <v>3756</v>
          </cell>
          <cell r="O2041">
            <v>3541</v>
          </cell>
          <cell r="P2041">
            <v>3612</v>
          </cell>
          <cell r="Q2041">
            <v>3721</v>
          </cell>
        </row>
        <row r="2042">
          <cell r="E2042" t="str">
            <v>40MONTHLYLCOALITION</v>
          </cell>
          <cell r="F2042" t="str">
            <v>40</v>
          </cell>
          <cell r="G2042" t="str">
            <v>Monthly</v>
          </cell>
          <cell r="H2042" t="str">
            <v>L</v>
          </cell>
          <cell r="I2042">
            <v>0</v>
          </cell>
          <cell r="J2042" t="str">
            <v>Coalition</v>
          </cell>
          <cell r="K2042">
            <v>3848</v>
          </cell>
          <cell r="L2042">
            <v>3848</v>
          </cell>
          <cell r="M2042">
            <v>3848</v>
          </cell>
          <cell r="N2042">
            <v>3848</v>
          </cell>
          <cell r="O2042">
            <v>3627</v>
          </cell>
          <cell r="P2042">
            <v>3700</v>
          </cell>
          <cell r="Q2042">
            <v>3812</v>
          </cell>
        </row>
        <row r="2043">
          <cell r="E2043" t="str">
            <v>40MONTHLYLNON-REPRESENTED STATE EMPLOYEES</v>
          </cell>
          <cell r="F2043" t="str">
            <v>40</v>
          </cell>
          <cell r="G2043" t="str">
            <v>Monthly</v>
          </cell>
          <cell r="H2043" t="str">
            <v>L</v>
          </cell>
          <cell r="I2043">
            <v>0</v>
          </cell>
          <cell r="J2043" t="str">
            <v>Non-Represented State Employees</v>
          </cell>
          <cell r="K2043">
            <v>3848</v>
          </cell>
          <cell r="L2043">
            <v>3848</v>
          </cell>
          <cell r="M2043">
            <v>3848</v>
          </cell>
          <cell r="N2043">
            <v>3848</v>
          </cell>
          <cell r="O2043">
            <v>3627</v>
          </cell>
          <cell r="P2043">
            <v>3700</v>
          </cell>
          <cell r="Q2043">
            <v>3812</v>
          </cell>
        </row>
        <row r="2044">
          <cell r="E2044" t="str">
            <v>40MONTHLYLTEAMSTERS LOCAL UNION NUMBER 117</v>
          </cell>
          <cell r="F2044" t="str">
            <v>40</v>
          </cell>
          <cell r="G2044" t="str">
            <v>Monthly</v>
          </cell>
          <cell r="H2044" t="str">
            <v>L</v>
          </cell>
          <cell r="I2044">
            <v>0</v>
          </cell>
          <cell r="J2044" t="str">
            <v>Teamsters Local Union Number 117</v>
          </cell>
          <cell r="K2044">
            <v>3896</v>
          </cell>
          <cell r="L2044">
            <v>3896</v>
          </cell>
          <cell r="M2044">
            <v>3896</v>
          </cell>
          <cell r="N2044">
            <v>3896</v>
          </cell>
          <cell r="O2044">
            <v>3673</v>
          </cell>
          <cell r="P2044">
            <v>3746</v>
          </cell>
          <cell r="Q2044">
            <v>3859</v>
          </cell>
        </row>
        <row r="2045">
          <cell r="E2045" t="str">
            <v>40MONTHLYLWASHINGTON FEDERATION OF STATE EMPLOYEES</v>
          </cell>
          <cell r="F2045" t="str">
            <v>40</v>
          </cell>
          <cell r="G2045" t="str">
            <v>Monthly</v>
          </cell>
          <cell r="H2045" t="str">
            <v>L</v>
          </cell>
          <cell r="I2045">
            <v>0</v>
          </cell>
          <cell r="J2045" t="str">
            <v>Washington Federation of State Employees</v>
          </cell>
          <cell r="K2045">
            <v>3848</v>
          </cell>
          <cell r="L2045">
            <v>3848</v>
          </cell>
          <cell r="M2045">
            <v>3848</v>
          </cell>
          <cell r="N2045">
            <v>3848</v>
          </cell>
          <cell r="O2045">
            <v>3627</v>
          </cell>
          <cell r="P2045">
            <v>3700</v>
          </cell>
          <cell r="Q2045">
            <v>3812</v>
          </cell>
        </row>
        <row r="2046">
          <cell r="E2046" t="str">
            <v>40MONTHLYLWASHINGTON PUBLIC EMPLOYEES ASSOCIATION</v>
          </cell>
          <cell r="F2046" t="str">
            <v>40</v>
          </cell>
          <cell r="G2046" t="str">
            <v>Monthly</v>
          </cell>
          <cell r="H2046" t="str">
            <v>L</v>
          </cell>
          <cell r="I2046">
            <v>0</v>
          </cell>
          <cell r="J2046" t="str">
            <v>Washington Public Employees Association</v>
          </cell>
          <cell r="K2046">
            <v>3848</v>
          </cell>
          <cell r="L2046">
            <v>3848</v>
          </cell>
          <cell r="M2046">
            <v>3848</v>
          </cell>
          <cell r="N2046">
            <v>3848</v>
          </cell>
          <cell r="O2046">
            <v>3627</v>
          </cell>
          <cell r="P2046">
            <v>3700</v>
          </cell>
          <cell r="Q2046">
            <v>3812</v>
          </cell>
        </row>
        <row r="2047">
          <cell r="E2047" t="str">
            <v>40MONTHLYMCOALITION</v>
          </cell>
          <cell r="F2047" t="str">
            <v>40</v>
          </cell>
          <cell r="G2047" t="str">
            <v>Monthly</v>
          </cell>
          <cell r="H2047" t="str">
            <v>M</v>
          </cell>
          <cell r="I2047">
            <v>0</v>
          </cell>
          <cell r="J2047" t="str">
            <v>Coalition</v>
          </cell>
          <cell r="K2047">
            <v>3947</v>
          </cell>
          <cell r="L2047">
            <v>3947</v>
          </cell>
          <cell r="M2047">
            <v>3947</v>
          </cell>
          <cell r="N2047">
            <v>3947</v>
          </cell>
          <cell r="O2047">
            <v>3721</v>
          </cell>
          <cell r="P2047">
            <v>3795</v>
          </cell>
          <cell r="Q2047">
            <v>3910</v>
          </cell>
        </row>
        <row r="2048">
          <cell r="E2048" t="str">
            <v>40MONTHLYMNON-REPRESENTED STATE EMPLOYEES</v>
          </cell>
          <cell r="F2048" t="str">
            <v>40</v>
          </cell>
          <cell r="G2048" t="str">
            <v>Monthly</v>
          </cell>
          <cell r="H2048" t="str">
            <v>M</v>
          </cell>
          <cell r="I2048">
            <v>0</v>
          </cell>
          <cell r="J2048" t="str">
            <v>Non-Represented State Employees</v>
          </cell>
          <cell r="K2048">
            <v>3947</v>
          </cell>
          <cell r="L2048">
            <v>3947</v>
          </cell>
          <cell r="M2048">
            <v>3947</v>
          </cell>
          <cell r="N2048">
            <v>3947</v>
          </cell>
          <cell r="O2048">
            <v>3721</v>
          </cell>
          <cell r="P2048">
            <v>3795</v>
          </cell>
          <cell r="Q2048">
            <v>3910</v>
          </cell>
        </row>
        <row r="2049">
          <cell r="E2049" t="str">
            <v>40MONTHLYMTEAMSTERS LOCAL UNION NUMBER 117</v>
          </cell>
          <cell r="F2049" t="str">
            <v>40</v>
          </cell>
          <cell r="G2049" t="str">
            <v>Monthly</v>
          </cell>
          <cell r="H2049" t="str">
            <v>M</v>
          </cell>
          <cell r="I2049">
            <v>0</v>
          </cell>
          <cell r="J2049" t="str">
            <v>Teamsters Local Union Number 117</v>
          </cell>
          <cell r="K2049">
            <v>3997</v>
          </cell>
          <cell r="L2049">
            <v>3997</v>
          </cell>
          <cell r="M2049">
            <v>3997</v>
          </cell>
          <cell r="N2049">
            <v>3997</v>
          </cell>
          <cell r="O2049">
            <v>3768</v>
          </cell>
          <cell r="P2049">
            <v>3843</v>
          </cell>
          <cell r="Q2049">
            <v>3959</v>
          </cell>
        </row>
        <row r="2050">
          <cell r="E2050" t="str">
            <v>40MONTHLYMWASHINGTON FEDERATION OF STATE EMPLOYEES</v>
          </cell>
          <cell r="F2050" t="str">
            <v>40</v>
          </cell>
          <cell r="G2050" t="str">
            <v>Monthly</v>
          </cell>
          <cell r="H2050" t="str">
            <v>M</v>
          </cell>
          <cell r="I2050">
            <v>0</v>
          </cell>
          <cell r="J2050" t="str">
            <v>Washington Federation of State Employees</v>
          </cell>
          <cell r="K2050">
            <v>3947</v>
          </cell>
          <cell r="L2050">
            <v>3947</v>
          </cell>
          <cell r="M2050">
            <v>3947</v>
          </cell>
          <cell r="N2050">
            <v>3947</v>
          </cell>
          <cell r="O2050">
            <v>3721</v>
          </cell>
          <cell r="P2050">
            <v>3795</v>
          </cell>
          <cell r="Q2050">
            <v>3910</v>
          </cell>
        </row>
        <row r="2051">
          <cell r="E2051" t="str">
            <v>40MONTHLYMWASHINGTON PUBLIC EMPLOYEES ASSOCIATION</v>
          </cell>
          <cell r="F2051" t="str">
            <v>40</v>
          </cell>
          <cell r="G2051" t="str">
            <v>Monthly</v>
          </cell>
          <cell r="H2051" t="str">
            <v>M</v>
          </cell>
          <cell r="I2051">
            <v>0</v>
          </cell>
          <cell r="J2051" t="str">
            <v>Washington Public Employees Association</v>
          </cell>
          <cell r="K2051">
            <v>3947</v>
          </cell>
          <cell r="L2051">
            <v>3947</v>
          </cell>
          <cell r="M2051">
            <v>3947</v>
          </cell>
          <cell r="N2051">
            <v>3947</v>
          </cell>
          <cell r="O2051">
            <v>3721</v>
          </cell>
          <cell r="P2051">
            <v>3795</v>
          </cell>
          <cell r="Q2051">
            <v>3910</v>
          </cell>
        </row>
        <row r="2052">
          <cell r="E2052" t="str">
            <v>41ENMONTHLYACOALITION</v>
          </cell>
          <cell r="F2052" t="str">
            <v>41EN</v>
          </cell>
          <cell r="G2052" t="str">
            <v>Monthly</v>
          </cell>
          <cell r="H2052" t="str">
            <v>A</v>
          </cell>
          <cell r="I2052">
            <v>0</v>
          </cell>
          <cell r="J2052" t="str">
            <v>Coalition</v>
          </cell>
          <cell r="K2052">
            <v>3239</v>
          </cell>
          <cell r="L2052">
            <v>3239</v>
          </cell>
          <cell r="M2052">
            <v>3239</v>
          </cell>
          <cell r="N2052">
            <v>3239</v>
          </cell>
          <cell r="O2052">
            <v>3053</v>
          </cell>
          <cell r="P2052">
            <v>3114</v>
          </cell>
          <cell r="Q2052">
            <v>3208</v>
          </cell>
        </row>
        <row r="2053">
          <cell r="E2053" t="str">
            <v>41ENMONTHLYANON-REPRESENTED STATE EMPLOYEES</v>
          </cell>
          <cell r="F2053" t="str">
            <v>41EN</v>
          </cell>
          <cell r="G2053" t="str">
            <v>Monthly</v>
          </cell>
          <cell r="H2053" t="str">
            <v>A</v>
          </cell>
          <cell r="I2053">
            <v>0</v>
          </cell>
          <cell r="J2053" t="str">
            <v>Non-Represented State Employees</v>
          </cell>
          <cell r="K2053">
            <v>3239</v>
          </cell>
          <cell r="L2053">
            <v>3239</v>
          </cell>
          <cell r="M2053">
            <v>3239</v>
          </cell>
          <cell r="N2053">
            <v>3239</v>
          </cell>
          <cell r="O2053">
            <v>3053</v>
          </cell>
          <cell r="P2053">
            <v>3114</v>
          </cell>
          <cell r="Q2053">
            <v>3208</v>
          </cell>
        </row>
        <row r="2054">
          <cell r="E2054" t="str">
            <v>41ENMONTHLYASERVICE EMPLOYEES INTERNATIONAL UNION DISTRICT 1199 NW</v>
          </cell>
          <cell r="F2054" t="str">
            <v>41EN</v>
          </cell>
          <cell r="G2054" t="str">
            <v>Monthly</v>
          </cell>
          <cell r="H2054" t="str">
            <v>A</v>
          </cell>
          <cell r="I2054">
            <v>0</v>
          </cell>
          <cell r="J2054" t="str">
            <v>Service Employees International Union District 1199 NW</v>
          </cell>
          <cell r="K2054">
            <v>3239</v>
          </cell>
          <cell r="L2054">
            <v>3239</v>
          </cell>
          <cell r="M2054">
            <v>3239</v>
          </cell>
          <cell r="N2054">
            <v>3239</v>
          </cell>
          <cell r="O2054">
            <v>3053</v>
          </cell>
          <cell r="P2054">
            <v>3114</v>
          </cell>
          <cell r="Q2054">
            <v>3208</v>
          </cell>
        </row>
        <row r="2055">
          <cell r="E2055" t="str">
            <v>41ENMONTHLYATEAMSTERS LOCAL UNION NUMBER 117</v>
          </cell>
          <cell r="F2055" t="str">
            <v>41EN</v>
          </cell>
          <cell r="G2055" t="str">
            <v>Monthly</v>
          </cell>
          <cell r="H2055" t="str">
            <v>A</v>
          </cell>
          <cell r="I2055">
            <v>0</v>
          </cell>
          <cell r="J2055" t="str">
            <v>Teamsters Local Union Number 117</v>
          </cell>
          <cell r="K2055">
            <v>3280</v>
          </cell>
          <cell r="L2055">
            <v>3280</v>
          </cell>
          <cell r="M2055">
            <v>3280</v>
          </cell>
          <cell r="N2055">
            <v>3280</v>
          </cell>
          <cell r="O2055">
            <v>3092</v>
          </cell>
          <cell r="P2055">
            <v>3154</v>
          </cell>
          <cell r="Q2055">
            <v>3249</v>
          </cell>
        </row>
        <row r="2056">
          <cell r="E2056" t="str">
            <v>41ENMONTHLYAWASHINGTON FEDERATION OF STATE EMPLOYEES</v>
          </cell>
          <cell r="F2056" t="str">
            <v>41EN</v>
          </cell>
          <cell r="G2056" t="str">
            <v>Monthly</v>
          </cell>
          <cell r="H2056" t="str">
            <v>A</v>
          </cell>
          <cell r="I2056">
            <v>0</v>
          </cell>
          <cell r="J2056" t="str">
            <v>Washington Federation of State Employees</v>
          </cell>
          <cell r="K2056">
            <v>3239</v>
          </cell>
          <cell r="L2056">
            <v>3239</v>
          </cell>
          <cell r="M2056">
            <v>3239</v>
          </cell>
          <cell r="N2056">
            <v>3239</v>
          </cell>
          <cell r="O2056">
            <v>3053</v>
          </cell>
          <cell r="P2056">
            <v>3114</v>
          </cell>
          <cell r="Q2056">
            <v>3208</v>
          </cell>
        </row>
        <row r="2057">
          <cell r="E2057" t="str">
            <v>41ENMONTHLYBCOALITION</v>
          </cell>
          <cell r="F2057" t="str">
            <v>41EN</v>
          </cell>
          <cell r="G2057" t="str">
            <v>Monthly</v>
          </cell>
          <cell r="H2057" t="str">
            <v>B</v>
          </cell>
          <cell r="I2057">
            <v>0</v>
          </cell>
          <cell r="J2057" t="str">
            <v>Coalition</v>
          </cell>
          <cell r="K2057">
            <v>3312</v>
          </cell>
          <cell r="L2057">
            <v>3312</v>
          </cell>
          <cell r="M2057">
            <v>3312</v>
          </cell>
          <cell r="N2057">
            <v>3312</v>
          </cell>
          <cell r="O2057">
            <v>3123</v>
          </cell>
          <cell r="P2057">
            <v>3185</v>
          </cell>
          <cell r="Q2057">
            <v>3281</v>
          </cell>
        </row>
        <row r="2058">
          <cell r="E2058" t="str">
            <v>41ENMONTHLYBNON-REPRESENTED STATE EMPLOYEES</v>
          </cell>
          <cell r="F2058" t="str">
            <v>41EN</v>
          </cell>
          <cell r="G2058" t="str">
            <v>Monthly</v>
          </cell>
          <cell r="H2058" t="str">
            <v>B</v>
          </cell>
          <cell r="I2058">
            <v>0</v>
          </cell>
          <cell r="J2058" t="str">
            <v>Non-Represented State Employees</v>
          </cell>
          <cell r="K2058">
            <v>3312</v>
          </cell>
          <cell r="L2058">
            <v>3312</v>
          </cell>
          <cell r="M2058">
            <v>3312</v>
          </cell>
          <cell r="N2058">
            <v>3312</v>
          </cell>
          <cell r="O2058">
            <v>3123</v>
          </cell>
          <cell r="P2058">
            <v>3185</v>
          </cell>
          <cell r="Q2058">
            <v>3281</v>
          </cell>
        </row>
        <row r="2059">
          <cell r="E2059" t="str">
            <v>41ENMONTHLYBSERVICE EMPLOYEES INTERNATIONAL UNION DISTRICT 1199 NW</v>
          </cell>
          <cell r="F2059" t="str">
            <v>41EN</v>
          </cell>
          <cell r="G2059" t="str">
            <v>Monthly</v>
          </cell>
          <cell r="H2059" t="str">
            <v>B</v>
          </cell>
          <cell r="I2059">
            <v>0</v>
          </cell>
          <cell r="J2059" t="str">
            <v>Service Employees International Union District 1199 NW</v>
          </cell>
          <cell r="K2059">
            <v>3312</v>
          </cell>
          <cell r="L2059">
            <v>3312</v>
          </cell>
          <cell r="M2059">
            <v>3312</v>
          </cell>
          <cell r="N2059">
            <v>3312</v>
          </cell>
          <cell r="O2059">
            <v>3123</v>
          </cell>
          <cell r="P2059">
            <v>3185</v>
          </cell>
          <cell r="Q2059">
            <v>3281</v>
          </cell>
        </row>
        <row r="2060">
          <cell r="E2060" t="str">
            <v>41ENMONTHLYBTEAMSTERS LOCAL UNION NUMBER 117</v>
          </cell>
          <cell r="F2060" t="str">
            <v>41EN</v>
          </cell>
          <cell r="G2060" t="str">
            <v>Monthly</v>
          </cell>
          <cell r="H2060" t="str">
            <v>B</v>
          </cell>
          <cell r="I2060">
            <v>0</v>
          </cell>
          <cell r="J2060" t="str">
            <v>Teamsters Local Union Number 117</v>
          </cell>
          <cell r="K2060">
            <v>3356</v>
          </cell>
          <cell r="L2060">
            <v>3356</v>
          </cell>
          <cell r="M2060">
            <v>3356</v>
          </cell>
          <cell r="N2060">
            <v>3356</v>
          </cell>
          <cell r="O2060">
            <v>3164</v>
          </cell>
          <cell r="P2060">
            <v>3227</v>
          </cell>
          <cell r="Q2060">
            <v>3324</v>
          </cell>
        </row>
        <row r="2061">
          <cell r="E2061" t="str">
            <v>41ENMONTHLYBWASHINGTON FEDERATION OF STATE EMPLOYEES</v>
          </cell>
          <cell r="F2061" t="str">
            <v>41EN</v>
          </cell>
          <cell r="G2061" t="str">
            <v>Monthly</v>
          </cell>
          <cell r="H2061" t="str">
            <v>B</v>
          </cell>
          <cell r="I2061">
            <v>0</v>
          </cell>
          <cell r="J2061" t="str">
            <v>Washington Federation of State Employees</v>
          </cell>
          <cell r="K2061">
            <v>3312</v>
          </cell>
          <cell r="L2061">
            <v>3312</v>
          </cell>
          <cell r="M2061">
            <v>3312</v>
          </cell>
          <cell r="N2061">
            <v>3312</v>
          </cell>
          <cell r="O2061">
            <v>3123</v>
          </cell>
          <cell r="P2061">
            <v>3185</v>
          </cell>
          <cell r="Q2061">
            <v>3281</v>
          </cell>
        </row>
        <row r="2062">
          <cell r="E2062" t="str">
            <v>41ENMONTHLYCCOALITION</v>
          </cell>
          <cell r="F2062" t="str">
            <v>41EN</v>
          </cell>
          <cell r="G2062" t="str">
            <v>Monthly</v>
          </cell>
          <cell r="H2062" t="str">
            <v>C</v>
          </cell>
          <cell r="I2062">
            <v>0</v>
          </cell>
          <cell r="J2062" t="str">
            <v>Coalition</v>
          </cell>
          <cell r="K2062">
            <v>3391</v>
          </cell>
          <cell r="L2062">
            <v>3391</v>
          </cell>
          <cell r="M2062">
            <v>3391</v>
          </cell>
          <cell r="N2062">
            <v>3391</v>
          </cell>
          <cell r="O2062">
            <v>3197</v>
          </cell>
          <cell r="P2062">
            <v>3261</v>
          </cell>
          <cell r="Q2062">
            <v>3359</v>
          </cell>
        </row>
        <row r="2063">
          <cell r="E2063" t="str">
            <v>41ENMONTHLYCNON-REPRESENTED STATE EMPLOYEES</v>
          </cell>
          <cell r="F2063" t="str">
            <v>41EN</v>
          </cell>
          <cell r="G2063" t="str">
            <v>Monthly</v>
          </cell>
          <cell r="H2063" t="str">
            <v>C</v>
          </cell>
          <cell r="I2063">
            <v>0</v>
          </cell>
          <cell r="J2063" t="str">
            <v>Non-Represented State Employees</v>
          </cell>
          <cell r="K2063">
            <v>3391</v>
          </cell>
          <cell r="L2063">
            <v>3391</v>
          </cell>
          <cell r="M2063">
            <v>3391</v>
          </cell>
          <cell r="N2063">
            <v>3391</v>
          </cell>
          <cell r="O2063">
            <v>3197</v>
          </cell>
          <cell r="P2063">
            <v>3261</v>
          </cell>
          <cell r="Q2063">
            <v>3359</v>
          </cell>
        </row>
        <row r="2064">
          <cell r="E2064" t="str">
            <v>41ENMONTHLYCSERVICE EMPLOYEES INTERNATIONAL UNION DISTRICT 1199 NW</v>
          </cell>
          <cell r="F2064" t="str">
            <v>41EN</v>
          </cell>
          <cell r="G2064" t="str">
            <v>Monthly</v>
          </cell>
          <cell r="H2064" t="str">
            <v>C</v>
          </cell>
          <cell r="I2064">
            <v>0</v>
          </cell>
          <cell r="J2064" t="str">
            <v>Service Employees International Union District 1199 NW</v>
          </cell>
          <cell r="K2064">
            <v>3391</v>
          </cell>
          <cell r="L2064">
            <v>3391</v>
          </cell>
          <cell r="M2064">
            <v>3391</v>
          </cell>
          <cell r="N2064">
            <v>3391</v>
          </cell>
          <cell r="O2064">
            <v>3197</v>
          </cell>
          <cell r="P2064">
            <v>3261</v>
          </cell>
          <cell r="Q2064">
            <v>3359</v>
          </cell>
        </row>
        <row r="2065">
          <cell r="E2065" t="str">
            <v>41ENMONTHLYCTEAMSTERS LOCAL UNION NUMBER 117</v>
          </cell>
          <cell r="F2065" t="str">
            <v>41EN</v>
          </cell>
          <cell r="G2065" t="str">
            <v>Monthly</v>
          </cell>
          <cell r="H2065" t="str">
            <v>C</v>
          </cell>
          <cell r="I2065">
            <v>0</v>
          </cell>
          <cell r="J2065" t="str">
            <v>Teamsters Local Union Number 117</v>
          </cell>
          <cell r="K2065">
            <v>3435</v>
          </cell>
          <cell r="L2065">
            <v>3435</v>
          </cell>
          <cell r="M2065">
            <v>3435</v>
          </cell>
          <cell r="N2065">
            <v>3435</v>
          </cell>
          <cell r="O2065">
            <v>3238</v>
          </cell>
          <cell r="P2065">
            <v>3303</v>
          </cell>
          <cell r="Q2065">
            <v>3403</v>
          </cell>
        </row>
        <row r="2066">
          <cell r="E2066" t="str">
            <v>41ENMONTHLYCWASHINGTON FEDERATION OF STATE EMPLOYEES</v>
          </cell>
          <cell r="F2066" t="str">
            <v>41EN</v>
          </cell>
          <cell r="G2066" t="str">
            <v>Monthly</v>
          </cell>
          <cell r="H2066" t="str">
            <v>C</v>
          </cell>
          <cell r="I2066">
            <v>0</v>
          </cell>
          <cell r="J2066" t="str">
            <v>Washington Federation of State Employees</v>
          </cell>
          <cell r="K2066">
            <v>3391</v>
          </cell>
          <cell r="L2066">
            <v>3391</v>
          </cell>
          <cell r="M2066">
            <v>3391</v>
          </cell>
          <cell r="N2066">
            <v>3391</v>
          </cell>
          <cell r="O2066">
            <v>3197</v>
          </cell>
          <cell r="P2066">
            <v>3261</v>
          </cell>
          <cell r="Q2066">
            <v>3359</v>
          </cell>
        </row>
        <row r="2067">
          <cell r="E2067" t="str">
            <v>41ENMONTHLYDCOALITION</v>
          </cell>
          <cell r="F2067" t="str">
            <v>41EN</v>
          </cell>
          <cell r="G2067" t="str">
            <v>Monthly</v>
          </cell>
          <cell r="H2067" t="str">
            <v>D</v>
          </cell>
          <cell r="I2067">
            <v>0</v>
          </cell>
          <cell r="J2067" t="str">
            <v>Coalition</v>
          </cell>
          <cell r="K2067">
            <v>3470</v>
          </cell>
          <cell r="L2067">
            <v>3470</v>
          </cell>
          <cell r="M2067">
            <v>3470</v>
          </cell>
          <cell r="N2067">
            <v>3470</v>
          </cell>
          <cell r="O2067">
            <v>3272</v>
          </cell>
          <cell r="P2067">
            <v>3337</v>
          </cell>
          <cell r="Q2067">
            <v>3438</v>
          </cell>
        </row>
        <row r="2068">
          <cell r="E2068" t="str">
            <v>41ENMONTHLYDNON-REPRESENTED STATE EMPLOYEES</v>
          </cell>
          <cell r="F2068" t="str">
            <v>41EN</v>
          </cell>
          <cell r="G2068" t="str">
            <v>Monthly</v>
          </cell>
          <cell r="H2068" t="str">
            <v>D</v>
          </cell>
          <cell r="I2068">
            <v>0</v>
          </cell>
          <cell r="J2068" t="str">
            <v>Non-Represented State Employees</v>
          </cell>
          <cell r="K2068">
            <v>3470</v>
          </cell>
          <cell r="L2068">
            <v>3470</v>
          </cell>
          <cell r="M2068">
            <v>3470</v>
          </cell>
          <cell r="N2068">
            <v>3470</v>
          </cell>
          <cell r="O2068">
            <v>3272</v>
          </cell>
          <cell r="P2068">
            <v>3337</v>
          </cell>
          <cell r="Q2068">
            <v>3438</v>
          </cell>
        </row>
        <row r="2069">
          <cell r="E2069" t="str">
            <v>41ENMONTHLYDSERVICE EMPLOYEES INTERNATIONAL UNION DISTRICT 1199 NW</v>
          </cell>
          <cell r="F2069" t="str">
            <v>41EN</v>
          </cell>
          <cell r="G2069" t="str">
            <v>Monthly</v>
          </cell>
          <cell r="H2069" t="str">
            <v>D</v>
          </cell>
          <cell r="I2069">
            <v>0</v>
          </cell>
          <cell r="J2069" t="str">
            <v>Service Employees International Union District 1199 NW</v>
          </cell>
          <cell r="K2069">
            <v>3470</v>
          </cell>
          <cell r="L2069">
            <v>3470</v>
          </cell>
          <cell r="M2069">
            <v>3470</v>
          </cell>
          <cell r="N2069">
            <v>3470</v>
          </cell>
          <cell r="O2069">
            <v>3272</v>
          </cell>
          <cell r="P2069">
            <v>3337</v>
          </cell>
          <cell r="Q2069">
            <v>3438</v>
          </cell>
        </row>
        <row r="2070">
          <cell r="E2070" t="str">
            <v>41ENMONTHLYDTEAMSTERS LOCAL UNION NUMBER 117</v>
          </cell>
          <cell r="F2070" t="str">
            <v>41EN</v>
          </cell>
          <cell r="G2070" t="str">
            <v>Monthly</v>
          </cell>
          <cell r="H2070" t="str">
            <v>D</v>
          </cell>
          <cell r="I2070">
            <v>0</v>
          </cell>
          <cell r="J2070" t="str">
            <v>Teamsters Local Union Number 117</v>
          </cell>
          <cell r="K2070">
            <v>3515</v>
          </cell>
          <cell r="L2070">
            <v>3515</v>
          </cell>
          <cell r="M2070">
            <v>3515</v>
          </cell>
          <cell r="N2070">
            <v>3515</v>
          </cell>
          <cell r="O2070">
            <v>3314</v>
          </cell>
          <cell r="P2070">
            <v>3380</v>
          </cell>
          <cell r="Q2070">
            <v>3482</v>
          </cell>
        </row>
        <row r="2071">
          <cell r="E2071" t="str">
            <v>41ENMONTHLYDWASHINGTON FEDERATION OF STATE EMPLOYEES</v>
          </cell>
          <cell r="F2071" t="str">
            <v>41EN</v>
          </cell>
          <cell r="G2071" t="str">
            <v>Monthly</v>
          </cell>
          <cell r="H2071" t="str">
            <v>D</v>
          </cell>
          <cell r="I2071">
            <v>0</v>
          </cell>
          <cell r="J2071" t="str">
            <v>Washington Federation of State Employees</v>
          </cell>
          <cell r="K2071">
            <v>3470</v>
          </cell>
          <cell r="L2071">
            <v>3470</v>
          </cell>
          <cell r="M2071">
            <v>3470</v>
          </cell>
          <cell r="N2071">
            <v>3470</v>
          </cell>
          <cell r="O2071">
            <v>3272</v>
          </cell>
          <cell r="P2071">
            <v>3337</v>
          </cell>
          <cell r="Q2071">
            <v>3438</v>
          </cell>
        </row>
        <row r="2072">
          <cell r="E2072" t="str">
            <v>41ENMONTHLYECOALITION</v>
          </cell>
          <cell r="F2072" t="str">
            <v>41EN</v>
          </cell>
          <cell r="G2072" t="str">
            <v>Monthly</v>
          </cell>
          <cell r="H2072" t="str">
            <v>E</v>
          </cell>
          <cell r="I2072">
            <v>0</v>
          </cell>
          <cell r="J2072" t="str">
            <v>Coalition</v>
          </cell>
          <cell r="K2072">
            <v>3555</v>
          </cell>
          <cell r="L2072">
            <v>3555</v>
          </cell>
          <cell r="M2072">
            <v>3555</v>
          </cell>
          <cell r="N2072">
            <v>3555</v>
          </cell>
          <cell r="O2072">
            <v>3351</v>
          </cell>
          <cell r="P2072">
            <v>3418</v>
          </cell>
          <cell r="Q2072">
            <v>3521</v>
          </cell>
        </row>
        <row r="2073">
          <cell r="E2073" t="str">
            <v>41ENMONTHLYENON-REPRESENTED STATE EMPLOYEES</v>
          </cell>
          <cell r="F2073" t="str">
            <v>41EN</v>
          </cell>
          <cell r="G2073" t="str">
            <v>Monthly</v>
          </cell>
          <cell r="H2073" t="str">
            <v>E</v>
          </cell>
          <cell r="I2073">
            <v>0</v>
          </cell>
          <cell r="J2073" t="str">
            <v>Non-Represented State Employees</v>
          </cell>
          <cell r="K2073">
            <v>3555</v>
          </cell>
          <cell r="L2073">
            <v>3555</v>
          </cell>
          <cell r="M2073">
            <v>3555</v>
          </cell>
          <cell r="N2073">
            <v>3555</v>
          </cell>
          <cell r="O2073">
            <v>3351</v>
          </cell>
          <cell r="P2073">
            <v>3418</v>
          </cell>
          <cell r="Q2073">
            <v>3521</v>
          </cell>
        </row>
        <row r="2074">
          <cell r="E2074" t="str">
            <v>41ENMONTHLYESERVICE EMPLOYEES INTERNATIONAL UNION DISTRICT 1199 NW</v>
          </cell>
          <cell r="F2074" t="str">
            <v>41EN</v>
          </cell>
          <cell r="G2074" t="str">
            <v>Monthly</v>
          </cell>
          <cell r="H2074" t="str">
            <v>E</v>
          </cell>
          <cell r="I2074">
            <v>0</v>
          </cell>
          <cell r="J2074" t="str">
            <v>Service Employees International Union District 1199 NW</v>
          </cell>
          <cell r="K2074">
            <v>3555</v>
          </cell>
          <cell r="L2074">
            <v>3555</v>
          </cell>
          <cell r="M2074">
            <v>3555</v>
          </cell>
          <cell r="N2074">
            <v>3555</v>
          </cell>
          <cell r="O2074">
            <v>3351</v>
          </cell>
          <cell r="P2074">
            <v>3418</v>
          </cell>
          <cell r="Q2074">
            <v>3521</v>
          </cell>
        </row>
        <row r="2075">
          <cell r="E2075" t="str">
            <v>41ENMONTHLYETEAMSTERS LOCAL UNION NUMBER 117</v>
          </cell>
          <cell r="F2075" t="str">
            <v>41EN</v>
          </cell>
          <cell r="G2075" t="str">
            <v>Monthly</v>
          </cell>
          <cell r="H2075" t="str">
            <v>E</v>
          </cell>
          <cell r="I2075">
            <v>0</v>
          </cell>
          <cell r="J2075" t="str">
            <v>Teamsters Local Union Number 117</v>
          </cell>
          <cell r="K2075">
            <v>3599</v>
          </cell>
          <cell r="L2075">
            <v>3599</v>
          </cell>
          <cell r="M2075">
            <v>3599</v>
          </cell>
          <cell r="N2075">
            <v>3599</v>
          </cell>
          <cell r="O2075">
            <v>3393</v>
          </cell>
          <cell r="P2075">
            <v>3461</v>
          </cell>
          <cell r="Q2075">
            <v>3566</v>
          </cell>
        </row>
        <row r="2076">
          <cell r="E2076" t="str">
            <v>41ENMONTHLYEWASHINGTON FEDERATION OF STATE EMPLOYEES</v>
          </cell>
          <cell r="F2076" t="str">
            <v>41EN</v>
          </cell>
          <cell r="G2076" t="str">
            <v>Monthly</v>
          </cell>
          <cell r="H2076" t="str">
            <v>E</v>
          </cell>
          <cell r="I2076">
            <v>0</v>
          </cell>
          <cell r="J2076" t="str">
            <v>Washington Federation of State Employees</v>
          </cell>
          <cell r="K2076">
            <v>3555</v>
          </cell>
          <cell r="L2076">
            <v>3555</v>
          </cell>
          <cell r="M2076">
            <v>3555</v>
          </cell>
          <cell r="N2076">
            <v>3555</v>
          </cell>
          <cell r="O2076">
            <v>3351</v>
          </cell>
          <cell r="P2076">
            <v>3418</v>
          </cell>
          <cell r="Q2076">
            <v>3521</v>
          </cell>
        </row>
        <row r="2077">
          <cell r="E2077" t="str">
            <v>41ENMONTHLYFCOALITION</v>
          </cell>
          <cell r="F2077" t="str">
            <v>41EN</v>
          </cell>
          <cell r="G2077" t="str">
            <v>Monthly</v>
          </cell>
          <cell r="H2077" t="str">
            <v>F</v>
          </cell>
          <cell r="I2077">
            <v>0</v>
          </cell>
          <cell r="J2077" t="str">
            <v>Coalition</v>
          </cell>
          <cell r="K2077">
            <v>3639</v>
          </cell>
          <cell r="L2077">
            <v>3639</v>
          </cell>
          <cell r="M2077">
            <v>3639</v>
          </cell>
          <cell r="N2077">
            <v>3639</v>
          </cell>
          <cell r="O2077">
            <v>3430</v>
          </cell>
          <cell r="P2077">
            <v>3499</v>
          </cell>
          <cell r="Q2077">
            <v>3605</v>
          </cell>
        </row>
        <row r="2078">
          <cell r="E2078" t="str">
            <v>41ENMONTHLYFNON-REPRESENTED STATE EMPLOYEES</v>
          </cell>
          <cell r="F2078" t="str">
            <v>41EN</v>
          </cell>
          <cell r="G2078" t="str">
            <v>Monthly</v>
          </cell>
          <cell r="H2078" t="str">
            <v>F</v>
          </cell>
          <cell r="I2078">
            <v>0</v>
          </cell>
          <cell r="J2078" t="str">
            <v>Non-Represented State Employees</v>
          </cell>
          <cell r="K2078">
            <v>3639</v>
          </cell>
          <cell r="L2078">
            <v>3639</v>
          </cell>
          <cell r="M2078">
            <v>3639</v>
          </cell>
          <cell r="N2078">
            <v>3639</v>
          </cell>
          <cell r="O2078">
            <v>3430</v>
          </cell>
          <cell r="P2078">
            <v>3499</v>
          </cell>
          <cell r="Q2078">
            <v>3605</v>
          </cell>
        </row>
        <row r="2079">
          <cell r="E2079" t="str">
            <v>41ENMONTHLYFSERVICE EMPLOYEES INTERNATIONAL UNION DISTRICT 1199 NW</v>
          </cell>
          <cell r="F2079" t="str">
            <v>41EN</v>
          </cell>
          <cell r="G2079" t="str">
            <v>Monthly</v>
          </cell>
          <cell r="H2079" t="str">
            <v>F</v>
          </cell>
          <cell r="I2079">
            <v>0</v>
          </cell>
          <cell r="J2079" t="str">
            <v>Service Employees International Union District 1199 NW</v>
          </cell>
          <cell r="K2079">
            <v>3639</v>
          </cell>
          <cell r="L2079">
            <v>3639</v>
          </cell>
          <cell r="M2079">
            <v>3639</v>
          </cell>
          <cell r="N2079">
            <v>3639</v>
          </cell>
          <cell r="O2079">
            <v>3430</v>
          </cell>
          <cell r="P2079">
            <v>3499</v>
          </cell>
          <cell r="Q2079">
            <v>3605</v>
          </cell>
        </row>
        <row r="2080">
          <cell r="E2080" t="str">
            <v>41ENMONTHLYFTEAMSTERS LOCAL UNION NUMBER 117</v>
          </cell>
          <cell r="F2080" t="str">
            <v>41EN</v>
          </cell>
          <cell r="G2080" t="str">
            <v>Monthly</v>
          </cell>
          <cell r="H2080" t="str">
            <v>F</v>
          </cell>
          <cell r="I2080">
            <v>0</v>
          </cell>
          <cell r="J2080" t="str">
            <v>Teamsters Local Union Number 117</v>
          </cell>
          <cell r="K2080">
            <v>3685</v>
          </cell>
          <cell r="L2080">
            <v>3685</v>
          </cell>
          <cell r="M2080">
            <v>3685</v>
          </cell>
          <cell r="N2080">
            <v>3685</v>
          </cell>
          <cell r="O2080">
            <v>3474</v>
          </cell>
          <cell r="P2080">
            <v>3543</v>
          </cell>
          <cell r="Q2080">
            <v>3650</v>
          </cell>
        </row>
        <row r="2081">
          <cell r="E2081" t="str">
            <v>41ENMONTHLYFWASHINGTON FEDERATION OF STATE EMPLOYEES</v>
          </cell>
          <cell r="F2081" t="str">
            <v>41EN</v>
          </cell>
          <cell r="G2081" t="str">
            <v>Monthly</v>
          </cell>
          <cell r="H2081" t="str">
            <v>F</v>
          </cell>
          <cell r="I2081">
            <v>0</v>
          </cell>
          <cell r="J2081" t="str">
            <v>Washington Federation of State Employees</v>
          </cell>
          <cell r="K2081">
            <v>3639</v>
          </cell>
          <cell r="L2081">
            <v>3639</v>
          </cell>
          <cell r="M2081">
            <v>3639</v>
          </cell>
          <cell r="N2081">
            <v>3639</v>
          </cell>
          <cell r="O2081">
            <v>3430</v>
          </cell>
          <cell r="P2081">
            <v>3499</v>
          </cell>
          <cell r="Q2081">
            <v>3605</v>
          </cell>
        </row>
        <row r="2082">
          <cell r="E2082" t="str">
            <v>41ENMONTHLYGCOALITION</v>
          </cell>
          <cell r="F2082" t="str">
            <v>41EN</v>
          </cell>
          <cell r="G2082" t="str">
            <v>Monthly</v>
          </cell>
          <cell r="H2082" t="str">
            <v>G</v>
          </cell>
          <cell r="I2082">
            <v>0</v>
          </cell>
          <cell r="J2082" t="str">
            <v>Coalition</v>
          </cell>
          <cell r="K2082">
            <v>3727</v>
          </cell>
          <cell r="L2082">
            <v>3727</v>
          </cell>
          <cell r="M2082">
            <v>3727</v>
          </cell>
          <cell r="N2082">
            <v>3727</v>
          </cell>
          <cell r="O2082">
            <v>3514</v>
          </cell>
          <cell r="P2082">
            <v>3584</v>
          </cell>
          <cell r="Q2082">
            <v>3692</v>
          </cell>
        </row>
        <row r="2083">
          <cell r="E2083" t="str">
            <v>41ENMONTHLYGNON-REPRESENTED STATE EMPLOYEES</v>
          </cell>
          <cell r="F2083" t="str">
            <v>41EN</v>
          </cell>
          <cell r="G2083" t="str">
            <v>Monthly</v>
          </cell>
          <cell r="H2083" t="str">
            <v>G</v>
          </cell>
          <cell r="I2083">
            <v>0</v>
          </cell>
          <cell r="J2083" t="str">
            <v>Non-Represented State Employees</v>
          </cell>
          <cell r="K2083">
            <v>3727</v>
          </cell>
          <cell r="L2083">
            <v>3727</v>
          </cell>
          <cell r="M2083">
            <v>3727</v>
          </cell>
          <cell r="N2083">
            <v>3727</v>
          </cell>
          <cell r="O2083">
            <v>3514</v>
          </cell>
          <cell r="P2083">
            <v>3584</v>
          </cell>
          <cell r="Q2083">
            <v>3692</v>
          </cell>
        </row>
        <row r="2084">
          <cell r="E2084" t="str">
            <v>41ENMONTHLYGSERVICE EMPLOYEES INTERNATIONAL UNION DISTRICT 1199 NW</v>
          </cell>
          <cell r="F2084" t="str">
            <v>41EN</v>
          </cell>
          <cell r="G2084" t="str">
            <v>Monthly</v>
          </cell>
          <cell r="H2084" t="str">
            <v>G</v>
          </cell>
          <cell r="I2084">
            <v>0</v>
          </cell>
          <cell r="J2084" t="str">
            <v>Service Employees International Union District 1199 NW</v>
          </cell>
          <cell r="K2084">
            <v>3727</v>
          </cell>
          <cell r="L2084">
            <v>3727</v>
          </cell>
          <cell r="M2084">
            <v>3727</v>
          </cell>
          <cell r="N2084">
            <v>3727</v>
          </cell>
          <cell r="O2084">
            <v>3514</v>
          </cell>
          <cell r="P2084">
            <v>3584</v>
          </cell>
          <cell r="Q2084">
            <v>3692</v>
          </cell>
        </row>
        <row r="2085">
          <cell r="E2085" t="str">
            <v>41ENMONTHLYGTEAMSTERS LOCAL UNION NUMBER 117</v>
          </cell>
          <cell r="F2085" t="str">
            <v>41EN</v>
          </cell>
          <cell r="G2085" t="str">
            <v>Monthly</v>
          </cell>
          <cell r="H2085" t="str">
            <v>G</v>
          </cell>
          <cell r="I2085">
            <v>0</v>
          </cell>
          <cell r="J2085" t="str">
            <v>Teamsters Local Union Number 117</v>
          </cell>
          <cell r="K2085">
            <v>3775</v>
          </cell>
          <cell r="L2085">
            <v>3775</v>
          </cell>
          <cell r="M2085">
            <v>3775</v>
          </cell>
          <cell r="N2085">
            <v>3775</v>
          </cell>
          <cell r="O2085">
            <v>3559</v>
          </cell>
          <cell r="P2085">
            <v>3630</v>
          </cell>
          <cell r="Q2085">
            <v>3740</v>
          </cell>
        </row>
        <row r="2086">
          <cell r="E2086" t="str">
            <v>41ENMONTHLYGWASHINGTON FEDERATION OF STATE EMPLOYEES</v>
          </cell>
          <cell r="F2086" t="str">
            <v>41EN</v>
          </cell>
          <cell r="G2086" t="str">
            <v>Monthly</v>
          </cell>
          <cell r="H2086" t="str">
            <v>G</v>
          </cell>
          <cell r="I2086">
            <v>0</v>
          </cell>
          <cell r="J2086" t="str">
            <v>Washington Federation of State Employees</v>
          </cell>
          <cell r="K2086">
            <v>3727</v>
          </cell>
          <cell r="L2086">
            <v>3727</v>
          </cell>
          <cell r="M2086">
            <v>3727</v>
          </cell>
          <cell r="N2086">
            <v>3727</v>
          </cell>
          <cell r="O2086">
            <v>3514</v>
          </cell>
          <cell r="P2086">
            <v>3584</v>
          </cell>
          <cell r="Q2086">
            <v>3692</v>
          </cell>
        </row>
        <row r="2087">
          <cell r="E2087" t="str">
            <v>41ENMONTHLYHCOALITION</v>
          </cell>
          <cell r="F2087" t="str">
            <v>41EN</v>
          </cell>
          <cell r="G2087" t="str">
            <v>Monthly</v>
          </cell>
          <cell r="H2087" t="str">
            <v>H</v>
          </cell>
          <cell r="I2087">
            <v>0</v>
          </cell>
          <cell r="J2087" t="str">
            <v>Coalition</v>
          </cell>
          <cell r="K2087">
            <v>3816</v>
          </cell>
          <cell r="L2087">
            <v>3816</v>
          </cell>
          <cell r="M2087">
            <v>3816</v>
          </cell>
          <cell r="N2087">
            <v>3816</v>
          </cell>
          <cell r="O2087">
            <v>3597</v>
          </cell>
          <cell r="P2087">
            <v>3669</v>
          </cell>
          <cell r="Q2087">
            <v>3780</v>
          </cell>
        </row>
        <row r="2088">
          <cell r="E2088" t="str">
            <v>41ENMONTHLYHNON-REPRESENTED STATE EMPLOYEES</v>
          </cell>
          <cell r="F2088" t="str">
            <v>41EN</v>
          </cell>
          <cell r="G2088" t="str">
            <v>Monthly</v>
          </cell>
          <cell r="H2088" t="str">
            <v>H</v>
          </cell>
          <cell r="I2088">
            <v>0</v>
          </cell>
          <cell r="J2088" t="str">
            <v>Non-Represented State Employees</v>
          </cell>
          <cell r="K2088">
            <v>3816</v>
          </cell>
          <cell r="L2088">
            <v>3816</v>
          </cell>
          <cell r="M2088">
            <v>3816</v>
          </cell>
          <cell r="N2088">
            <v>3816</v>
          </cell>
          <cell r="O2088">
            <v>3597</v>
          </cell>
          <cell r="P2088">
            <v>3669</v>
          </cell>
          <cell r="Q2088">
            <v>3780</v>
          </cell>
        </row>
        <row r="2089">
          <cell r="E2089" t="str">
            <v>41ENMONTHLYHSERVICE EMPLOYEES INTERNATIONAL UNION DISTRICT 1199 NW</v>
          </cell>
          <cell r="F2089" t="str">
            <v>41EN</v>
          </cell>
          <cell r="G2089" t="str">
            <v>Monthly</v>
          </cell>
          <cell r="H2089" t="str">
            <v>H</v>
          </cell>
          <cell r="I2089">
            <v>0</v>
          </cell>
          <cell r="J2089" t="str">
            <v>Service Employees International Union District 1199 NW</v>
          </cell>
          <cell r="K2089">
            <v>3816</v>
          </cell>
          <cell r="L2089">
            <v>3816</v>
          </cell>
          <cell r="M2089">
            <v>3816</v>
          </cell>
          <cell r="N2089">
            <v>3816</v>
          </cell>
          <cell r="O2089">
            <v>3597</v>
          </cell>
          <cell r="P2089">
            <v>3669</v>
          </cell>
          <cell r="Q2089">
            <v>3780</v>
          </cell>
        </row>
        <row r="2090">
          <cell r="E2090" t="str">
            <v>41ENMONTHLYHTEAMSTERS LOCAL UNION NUMBER 117</v>
          </cell>
          <cell r="F2090" t="str">
            <v>41EN</v>
          </cell>
          <cell r="G2090" t="str">
            <v>Monthly</v>
          </cell>
          <cell r="H2090" t="str">
            <v>H</v>
          </cell>
          <cell r="I2090">
            <v>0</v>
          </cell>
          <cell r="J2090" t="str">
            <v>Teamsters Local Union Number 117</v>
          </cell>
          <cell r="K2090">
            <v>3865</v>
          </cell>
          <cell r="L2090">
            <v>3865</v>
          </cell>
          <cell r="M2090">
            <v>3865</v>
          </cell>
          <cell r="N2090">
            <v>3865</v>
          </cell>
          <cell r="O2090">
            <v>3643</v>
          </cell>
          <cell r="P2090">
            <v>3716</v>
          </cell>
          <cell r="Q2090">
            <v>3828</v>
          </cell>
        </row>
        <row r="2091">
          <cell r="E2091" t="str">
            <v>41ENMONTHLYHWASHINGTON FEDERATION OF STATE EMPLOYEES</v>
          </cell>
          <cell r="F2091" t="str">
            <v>41EN</v>
          </cell>
          <cell r="G2091" t="str">
            <v>Monthly</v>
          </cell>
          <cell r="H2091" t="str">
            <v>H</v>
          </cell>
          <cell r="I2091">
            <v>0</v>
          </cell>
          <cell r="J2091" t="str">
            <v>Washington Federation of State Employees</v>
          </cell>
          <cell r="K2091">
            <v>3816</v>
          </cell>
          <cell r="L2091">
            <v>3816</v>
          </cell>
          <cell r="M2091">
            <v>3816</v>
          </cell>
          <cell r="N2091">
            <v>3816</v>
          </cell>
          <cell r="O2091">
            <v>3597</v>
          </cell>
          <cell r="P2091">
            <v>3669</v>
          </cell>
          <cell r="Q2091">
            <v>3780</v>
          </cell>
        </row>
        <row r="2092">
          <cell r="E2092" t="str">
            <v>41ENMONTHLYICOALITION</v>
          </cell>
          <cell r="F2092" t="str">
            <v>41EN</v>
          </cell>
          <cell r="G2092" t="str">
            <v>Monthly</v>
          </cell>
          <cell r="H2092" t="str">
            <v>I</v>
          </cell>
          <cell r="I2092">
            <v>0</v>
          </cell>
          <cell r="J2092" t="str">
            <v>Coalition</v>
          </cell>
          <cell r="K2092">
            <v>3915</v>
          </cell>
          <cell r="L2092">
            <v>3915</v>
          </cell>
          <cell r="M2092">
            <v>3915</v>
          </cell>
          <cell r="N2092">
            <v>3915</v>
          </cell>
          <cell r="O2092">
            <v>3690</v>
          </cell>
          <cell r="P2092">
            <v>3764</v>
          </cell>
          <cell r="Q2092">
            <v>3878</v>
          </cell>
        </row>
        <row r="2093">
          <cell r="E2093" t="str">
            <v>41ENMONTHLYINON-REPRESENTED STATE EMPLOYEES</v>
          </cell>
          <cell r="F2093" t="str">
            <v>41EN</v>
          </cell>
          <cell r="G2093" t="str">
            <v>Monthly</v>
          </cell>
          <cell r="H2093" t="str">
            <v>I</v>
          </cell>
          <cell r="I2093">
            <v>0</v>
          </cell>
          <cell r="J2093" t="str">
            <v>Non-Represented State Employees</v>
          </cell>
          <cell r="K2093">
            <v>3915</v>
          </cell>
          <cell r="L2093">
            <v>3915</v>
          </cell>
          <cell r="M2093">
            <v>3915</v>
          </cell>
          <cell r="N2093">
            <v>3915</v>
          </cell>
          <cell r="O2093">
            <v>3690</v>
          </cell>
          <cell r="P2093">
            <v>3764</v>
          </cell>
          <cell r="Q2093">
            <v>3878</v>
          </cell>
        </row>
        <row r="2094">
          <cell r="E2094" t="str">
            <v>41ENMONTHLYISERVICE EMPLOYEES INTERNATIONAL UNION DISTRICT 1199 NW</v>
          </cell>
          <cell r="F2094" t="str">
            <v>41EN</v>
          </cell>
          <cell r="G2094" t="str">
            <v>Monthly</v>
          </cell>
          <cell r="H2094" t="str">
            <v>I</v>
          </cell>
          <cell r="I2094">
            <v>0</v>
          </cell>
          <cell r="J2094" t="str">
            <v>Service Employees International Union District 1199 NW</v>
          </cell>
          <cell r="K2094">
            <v>3915</v>
          </cell>
          <cell r="L2094">
            <v>3915</v>
          </cell>
          <cell r="M2094">
            <v>3915</v>
          </cell>
          <cell r="N2094">
            <v>3915</v>
          </cell>
          <cell r="O2094">
            <v>3690</v>
          </cell>
          <cell r="P2094">
            <v>3764</v>
          </cell>
          <cell r="Q2094">
            <v>3878</v>
          </cell>
        </row>
        <row r="2095">
          <cell r="E2095" t="str">
            <v>41ENMONTHLYITEAMSTERS LOCAL UNION NUMBER 117</v>
          </cell>
          <cell r="F2095" t="str">
            <v>41EN</v>
          </cell>
          <cell r="G2095" t="str">
            <v>Monthly</v>
          </cell>
          <cell r="H2095" t="str">
            <v>I</v>
          </cell>
          <cell r="I2095">
            <v>0</v>
          </cell>
          <cell r="J2095" t="str">
            <v>Teamsters Local Union Number 117</v>
          </cell>
          <cell r="K2095">
            <v>3963</v>
          </cell>
          <cell r="L2095">
            <v>3963</v>
          </cell>
          <cell r="M2095">
            <v>3963</v>
          </cell>
          <cell r="N2095">
            <v>3963</v>
          </cell>
          <cell r="O2095">
            <v>3736</v>
          </cell>
          <cell r="P2095">
            <v>3811</v>
          </cell>
          <cell r="Q2095">
            <v>3926</v>
          </cell>
        </row>
        <row r="2096">
          <cell r="E2096" t="str">
            <v>41ENMONTHLYIWASHINGTON FEDERATION OF STATE EMPLOYEES</v>
          </cell>
          <cell r="F2096" t="str">
            <v>41EN</v>
          </cell>
          <cell r="G2096" t="str">
            <v>Monthly</v>
          </cell>
          <cell r="H2096" t="str">
            <v>I</v>
          </cell>
          <cell r="I2096">
            <v>0</v>
          </cell>
          <cell r="J2096" t="str">
            <v>Washington Federation of State Employees</v>
          </cell>
          <cell r="K2096">
            <v>3915</v>
          </cell>
          <cell r="L2096">
            <v>3915</v>
          </cell>
          <cell r="M2096">
            <v>3915</v>
          </cell>
          <cell r="N2096">
            <v>3915</v>
          </cell>
          <cell r="O2096">
            <v>3690</v>
          </cell>
          <cell r="P2096">
            <v>3764</v>
          </cell>
          <cell r="Q2096">
            <v>3878</v>
          </cell>
        </row>
        <row r="2097">
          <cell r="E2097" t="str">
            <v>41ENMONTHLYJCOALITION</v>
          </cell>
          <cell r="F2097" t="str">
            <v>41EN</v>
          </cell>
          <cell r="G2097" t="str">
            <v>Monthly</v>
          </cell>
          <cell r="H2097" t="str">
            <v>J</v>
          </cell>
          <cell r="I2097">
            <v>0</v>
          </cell>
          <cell r="J2097" t="str">
            <v>Coalition</v>
          </cell>
          <cell r="K2097">
            <v>4012</v>
          </cell>
          <cell r="L2097">
            <v>4012</v>
          </cell>
          <cell r="M2097">
            <v>4012</v>
          </cell>
          <cell r="N2097">
            <v>4012</v>
          </cell>
          <cell r="O2097">
            <v>3782</v>
          </cell>
          <cell r="P2097">
            <v>3858</v>
          </cell>
          <cell r="Q2097">
            <v>3975</v>
          </cell>
        </row>
        <row r="2098">
          <cell r="E2098" t="str">
            <v>41ENMONTHLYJNON-REPRESENTED STATE EMPLOYEES</v>
          </cell>
          <cell r="F2098" t="str">
            <v>41EN</v>
          </cell>
          <cell r="G2098" t="str">
            <v>Monthly</v>
          </cell>
          <cell r="H2098" t="str">
            <v>J</v>
          </cell>
          <cell r="I2098">
            <v>0</v>
          </cell>
          <cell r="J2098" t="str">
            <v>Non-Represented State Employees</v>
          </cell>
          <cell r="K2098">
            <v>4012</v>
          </cell>
          <cell r="L2098">
            <v>4012</v>
          </cell>
          <cell r="M2098">
            <v>4012</v>
          </cell>
          <cell r="N2098">
            <v>4012</v>
          </cell>
          <cell r="O2098">
            <v>3782</v>
          </cell>
          <cell r="P2098">
            <v>3858</v>
          </cell>
          <cell r="Q2098">
            <v>3975</v>
          </cell>
        </row>
        <row r="2099">
          <cell r="E2099" t="str">
            <v>41ENMONTHLYJSERVICE EMPLOYEES INTERNATIONAL UNION DISTRICT 1199 NW</v>
          </cell>
          <cell r="F2099" t="str">
            <v>41EN</v>
          </cell>
          <cell r="G2099" t="str">
            <v>Monthly</v>
          </cell>
          <cell r="H2099" t="str">
            <v>J</v>
          </cell>
          <cell r="I2099">
            <v>0</v>
          </cell>
          <cell r="J2099" t="str">
            <v>Service Employees International Union District 1199 NW</v>
          </cell>
          <cell r="K2099">
            <v>4012</v>
          </cell>
          <cell r="L2099">
            <v>4012</v>
          </cell>
          <cell r="M2099">
            <v>4012</v>
          </cell>
          <cell r="N2099">
            <v>4012</v>
          </cell>
          <cell r="O2099">
            <v>3782</v>
          </cell>
          <cell r="P2099">
            <v>3858</v>
          </cell>
          <cell r="Q2099">
            <v>3975</v>
          </cell>
        </row>
        <row r="2100">
          <cell r="E2100" t="str">
            <v>41ENMONTHLYJTEAMSTERS LOCAL UNION NUMBER 117</v>
          </cell>
          <cell r="F2100" t="str">
            <v>41EN</v>
          </cell>
          <cell r="G2100" t="str">
            <v>Monthly</v>
          </cell>
          <cell r="H2100" t="str">
            <v>J</v>
          </cell>
          <cell r="I2100">
            <v>0</v>
          </cell>
          <cell r="J2100" t="str">
            <v>Teamsters Local Union Number 117</v>
          </cell>
          <cell r="K2100">
            <v>4064</v>
          </cell>
          <cell r="L2100">
            <v>4064</v>
          </cell>
          <cell r="M2100">
            <v>4064</v>
          </cell>
          <cell r="N2100">
            <v>4064</v>
          </cell>
          <cell r="O2100">
            <v>3831</v>
          </cell>
          <cell r="P2100">
            <v>3908</v>
          </cell>
          <cell r="Q2100">
            <v>4026</v>
          </cell>
        </row>
        <row r="2101">
          <cell r="E2101" t="str">
            <v>41ENMONTHLYJWASHINGTON FEDERATION OF STATE EMPLOYEES</v>
          </cell>
          <cell r="F2101" t="str">
            <v>41EN</v>
          </cell>
          <cell r="G2101" t="str">
            <v>Monthly</v>
          </cell>
          <cell r="H2101" t="str">
            <v>J</v>
          </cell>
          <cell r="I2101">
            <v>0</v>
          </cell>
          <cell r="J2101" t="str">
            <v>Washington Federation of State Employees</v>
          </cell>
          <cell r="K2101">
            <v>4012</v>
          </cell>
          <cell r="L2101">
            <v>4012</v>
          </cell>
          <cell r="M2101">
            <v>4012</v>
          </cell>
          <cell r="N2101">
            <v>4012</v>
          </cell>
          <cell r="O2101">
            <v>3782</v>
          </cell>
          <cell r="P2101">
            <v>3858</v>
          </cell>
          <cell r="Q2101">
            <v>3975</v>
          </cell>
        </row>
        <row r="2102">
          <cell r="E2102" t="str">
            <v>41ENMONTHLYKCOALITION</v>
          </cell>
          <cell r="F2102" t="str">
            <v>41EN</v>
          </cell>
          <cell r="G2102" t="str">
            <v>Monthly</v>
          </cell>
          <cell r="H2102" t="str">
            <v>K</v>
          </cell>
          <cell r="I2102">
            <v>0</v>
          </cell>
          <cell r="J2102" t="str">
            <v>Coalition</v>
          </cell>
          <cell r="K2102">
            <v>4112</v>
          </cell>
          <cell r="L2102">
            <v>4112</v>
          </cell>
          <cell r="M2102">
            <v>4112</v>
          </cell>
          <cell r="N2102">
            <v>4112</v>
          </cell>
          <cell r="O2102">
            <v>3876</v>
          </cell>
          <cell r="P2102">
            <v>3954</v>
          </cell>
          <cell r="Q2102">
            <v>4073</v>
          </cell>
        </row>
        <row r="2103">
          <cell r="E2103" t="str">
            <v>41ENMONTHLYKNON-REPRESENTED STATE EMPLOYEES</v>
          </cell>
          <cell r="F2103" t="str">
            <v>41EN</v>
          </cell>
          <cell r="G2103" t="str">
            <v>Monthly</v>
          </cell>
          <cell r="H2103" t="str">
            <v>K</v>
          </cell>
          <cell r="I2103">
            <v>0</v>
          </cell>
          <cell r="J2103" t="str">
            <v>Non-Represented State Employees</v>
          </cell>
          <cell r="K2103">
            <v>4112</v>
          </cell>
          <cell r="L2103">
            <v>4112</v>
          </cell>
          <cell r="M2103">
            <v>4112</v>
          </cell>
          <cell r="N2103">
            <v>4112</v>
          </cell>
          <cell r="O2103">
            <v>3876</v>
          </cell>
          <cell r="P2103">
            <v>3954</v>
          </cell>
          <cell r="Q2103">
            <v>4073</v>
          </cell>
        </row>
        <row r="2104">
          <cell r="E2104" t="str">
            <v>41ENMONTHLYKSERVICE EMPLOYEES INTERNATIONAL UNION DISTRICT 1199 NW</v>
          </cell>
          <cell r="F2104" t="str">
            <v>41EN</v>
          </cell>
          <cell r="G2104" t="str">
            <v>Monthly</v>
          </cell>
          <cell r="H2104" t="str">
            <v>K</v>
          </cell>
          <cell r="I2104">
            <v>0</v>
          </cell>
          <cell r="J2104" t="str">
            <v>Service Employees International Union District 1199 NW</v>
          </cell>
          <cell r="K2104">
            <v>4112</v>
          </cell>
          <cell r="L2104">
            <v>4112</v>
          </cell>
          <cell r="M2104">
            <v>4112</v>
          </cell>
          <cell r="N2104">
            <v>4112</v>
          </cell>
          <cell r="O2104">
            <v>3876</v>
          </cell>
          <cell r="P2104">
            <v>3954</v>
          </cell>
          <cell r="Q2104">
            <v>4073</v>
          </cell>
        </row>
        <row r="2105">
          <cell r="E2105" t="str">
            <v>41ENMONTHLYKTEAMSTERS LOCAL UNION NUMBER 117</v>
          </cell>
          <cell r="F2105" t="str">
            <v>41EN</v>
          </cell>
          <cell r="G2105" t="str">
            <v>Monthly</v>
          </cell>
          <cell r="H2105" t="str">
            <v>K</v>
          </cell>
          <cell r="I2105">
            <v>0</v>
          </cell>
          <cell r="J2105" t="str">
            <v>Teamsters Local Union Number 117</v>
          </cell>
          <cell r="K2105">
            <v>4164</v>
          </cell>
          <cell r="L2105">
            <v>4164</v>
          </cell>
          <cell r="M2105">
            <v>4164</v>
          </cell>
          <cell r="N2105">
            <v>4164</v>
          </cell>
          <cell r="O2105">
            <v>3925</v>
          </cell>
          <cell r="P2105">
            <v>4004</v>
          </cell>
          <cell r="Q2105">
            <v>4125</v>
          </cell>
        </row>
        <row r="2106">
          <cell r="E2106" t="str">
            <v>41ENMONTHLYKWASHINGTON FEDERATION OF STATE EMPLOYEES</v>
          </cell>
          <cell r="F2106" t="str">
            <v>41EN</v>
          </cell>
          <cell r="G2106" t="str">
            <v>Monthly</v>
          </cell>
          <cell r="H2106" t="str">
            <v>K</v>
          </cell>
          <cell r="I2106">
            <v>0</v>
          </cell>
          <cell r="J2106" t="str">
            <v>Washington Federation of State Employees</v>
          </cell>
          <cell r="K2106">
            <v>4112</v>
          </cell>
          <cell r="L2106">
            <v>4112</v>
          </cell>
          <cell r="M2106">
            <v>4112</v>
          </cell>
          <cell r="N2106">
            <v>4112</v>
          </cell>
          <cell r="O2106">
            <v>3876</v>
          </cell>
          <cell r="P2106">
            <v>3954</v>
          </cell>
          <cell r="Q2106">
            <v>4073</v>
          </cell>
        </row>
        <row r="2107">
          <cell r="E2107" t="str">
            <v>41ENMONTHLYLCOALITION</v>
          </cell>
          <cell r="F2107" t="str">
            <v>41EN</v>
          </cell>
          <cell r="G2107" t="str">
            <v>Monthly</v>
          </cell>
          <cell r="H2107" t="str">
            <v>L</v>
          </cell>
          <cell r="I2107">
            <v>0</v>
          </cell>
          <cell r="J2107" t="str">
            <v>Coalition</v>
          </cell>
          <cell r="K2107">
            <v>4217</v>
          </cell>
          <cell r="L2107">
            <v>4217</v>
          </cell>
          <cell r="M2107">
            <v>4217</v>
          </cell>
          <cell r="N2107">
            <v>4217</v>
          </cell>
          <cell r="O2107">
            <v>3975</v>
          </cell>
          <cell r="P2107">
            <v>4055</v>
          </cell>
          <cell r="Q2107">
            <v>4177</v>
          </cell>
        </row>
        <row r="2108">
          <cell r="E2108" t="str">
            <v>41ENMONTHLYLNON-REPRESENTED STATE EMPLOYEES</v>
          </cell>
          <cell r="F2108" t="str">
            <v>41EN</v>
          </cell>
          <cell r="G2108" t="str">
            <v>Monthly</v>
          </cell>
          <cell r="H2108" t="str">
            <v>L</v>
          </cell>
          <cell r="I2108">
            <v>0</v>
          </cell>
          <cell r="J2108" t="str">
            <v>Non-Represented State Employees</v>
          </cell>
          <cell r="K2108">
            <v>4217</v>
          </cell>
          <cell r="L2108">
            <v>4217</v>
          </cell>
          <cell r="M2108">
            <v>4217</v>
          </cell>
          <cell r="N2108">
            <v>4217</v>
          </cell>
          <cell r="O2108">
            <v>3975</v>
          </cell>
          <cell r="P2108">
            <v>4055</v>
          </cell>
          <cell r="Q2108">
            <v>4177</v>
          </cell>
        </row>
        <row r="2109">
          <cell r="E2109" t="str">
            <v>41ENMONTHLYLSERVICE EMPLOYEES INTERNATIONAL UNION DISTRICT 1199 NW</v>
          </cell>
          <cell r="F2109" t="str">
            <v>41EN</v>
          </cell>
          <cell r="G2109" t="str">
            <v>Monthly</v>
          </cell>
          <cell r="H2109" t="str">
            <v>L</v>
          </cell>
          <cell r="I2109">
            <v>0</v>
          </cell>
          <cell r="J2109" t="str">
            <v>Service Employees International Union District 1199 NW</v>
          </cell>
          <cell r="K2109">
            <v>4217</v>
          </cell>
          <cell r="L2109">
            <v>4217</v>
          </cell>
          <cell r="M2109">
            <v>4217</v>
          </cell>
          <cell r="N2109">
            <v>4217</v>
          </cell>
          <cell r="O2109">
            <v>3975</v>
          </cell>
          <cell r="P2109">
            <v>4055</v>
          </cell>
          <cell r="Q2109">
            <v>4177</v>
          </cell>
        </row>
        <row r="2110">
          <cell r="E2110" t="str">
            <v>41ENMONTHLYLTEAMSTERS LOCAL UNION NUMBER 117</v>
          </cell>
          <cell r="F2110" t="str">
            <v>41EN</v>
          </cell>
          <cell r="G2110" t="str">
            <v>Monthly</v>
          </cell>
          <cell r="H2110" t="str">
            <v>L</v>
          </cell>
          <cell r="I2110">
            <v>0</v>
          </cell>
          <cell r="J2110" t="str">
            <v>Teamsters Local Union Number 117</v>
          </cell>
          <cell r="K2110">
            <v>4271</v>
          </cell>
          <cell r="L2110">
            <v>4271</v>
          </cell>
          <cell r="M2110">
            <v>4271</v>
          </cell>
          <cell r="N2110">
            <v>4271</v>
          </cell>
          <cell r="O2110">
            <v>4026</v>
          </cell>
          <cell r="P2110">
            <v>4107</v>
          </cell>
          <cell r="Q2110">
            <v>4231</v>
          </cell>
        </row>
        <row r="2111">
          <cell r="E2111" t="str">
            <v>41ENMONTHLYLWASHINGTON FEDERATION OF STATE EMPLOYEES</v>
          </cell>
          <cell r="F2111" t="str">
            <v>41EN</v>
          </cell>
          <cell r="G2111" t="str">
            <v>Monthly</v>
          </cell>
          <cell r="H2111" t="str">
            <v>L</v>
          </cell>
          <cell r="I2111">
            <v>0</v>
          </cell>
          <cell r="J2111" t="str">
            <v>Washington Federation of State Employees</v>
          </cell>
          <cell r="K2111">
            <v>4217</v>
          </cell>
          <cell r="L2111">
            <v>4217</v>
          </cell>
          <cell r="M2111">
            <v>4217</v>
          </cell>
          <cell r="N2111">
            <v>4217</v>
          </cell>
          <cell r="O2111">
            <v>3975</v>
          </cell>
          <cell r="P2111">
            <v>4055</v>
          </cell>
          <cell r="Q2111">
            <v>4177</v>
          </cell>
        </row>
        <row r="2112">
          <cell r="E2112" t="str">
            <v>41ENMONTHLYMCOALITION</v>
          </cell>
          <cell r="F2112" t="str">
            <v>41EN</v>
          </cell>
          <cell r="G2112" t="str">
            <v>Monthly</v>
          </cell>
          <cell r="H2112" t="str">
            <v>M</v>
          </cell>
          <cell r="I2112">
            <v>0</v>
          </cell>
          <cell r="J2112" t="str">
            <v>Coalition</v>
          </cell>
          <cell r="K2112">
            <v>4316</v>
          </cell>
          <cell r="L2112">
            <v>4316</v>
          </cell>
          <cell r="M2112">
            <v>4316</v>
          </cell>
          <cell r="N2112">
            <v>4316</v>
          </cell>
          <cell r="O2112">
            <v>4069</v>
          </cell>
          <cell r="P2112">
            <v>4150</v>
          </cell>
          <cell r="Q2112">
            <v>4275</v>
          </cell>
        </row>
        <row r="2113">
          <cell r="E2113" t="str">
            <v>41ENMONTHLYMNON-REPRESENTED STATE EMPLOYEES</v>
          </cell>
          <cell r="F2113" t="str">
            <v>41EN</v>
          </cell>
          <cell r="G2113" t="str">
            <v>Monthly</v>
          </cell>
          <cell r="H2113" t="str">
            <v>M</v>
          </cell>
          <cell r="I2113">
            <v>0</v>
          </cell>
          <cell r="J2113" t="str">
            <v>Non-Represented State Employees</v>
          </cell>
          <cell r="K2113">
            <v>4316</v>
          </cell>
          <cell r="L2113">
            <v>4316</v>
          </cell>
          <cell r="M2113">
            <v>4316</v>
          </cell>
          <cell r="N2113">
            <v>4316</v>
          </cell>
          <cell r="O2113">
            <v>4069</v>
          </cell>
          <cell r="P2113">
            <v>4150</v>
          </cell>
          <cell r="Q2113">
            <v>4275</v>
          </cell>
        </row>
        <row r="2114">
          <cell r="E2114" t="str">
            <v>41ENMONTHLYMSERVICE EMPLOYEES INTERNATIONAL UNION DISTRICT 1199 NW</v>
          </cell>
          <cell r="F2114" t="str">
            <v>41EN</v>
          </cell>
          <cell r="G2114" t="str">
            <v>Monthly</v>
          </cell>
          <cell r="H2114" t="str">
            <v>M</v>
          </cell>
          <cell r="I2114">
            <v>0</v>
          </cell>
          <cell r="J2114" t="str">
            <v>Service Employees International Union District 1199 NW</v>
          </cell>
          <cell r="K2114">
            <v>4316</v>
          </cell>
          <cell r="L2114">
            <v>4316</v>
          </cell>
          <cell r="M2114">
            <v>4316</v>
          </cell>
          <cell r="N2114">
            <v>4316</v>
          </cell>
          <cell r="O2114">
            <v>4069</v>
          </cell>
          <cell r="P2114">
            <v>4150</v>
          </cell>
          <cell r="Q2114">
            <v>4275</v>
          </cell>
        </row>
        <row r="2115">
          <cell r="E2115" t="str">
            <v>41ENMONTHLYMTEAMSTERS LOCAL UNION NUMBER 117</v>
          </cell>
          <cell r="F2115" t="str">
            <v>41EN</v>
          </cell>
          <cell r="G2115" t="str">
            <v>Monthly</v>
          </cell>
          <cell r="H2115" t="str">
            <v>M</v>
          </cell>
          <cell r="I2115">
            <v>0</v>
          </cell>
          <cell r="J2115" t="str">
            <v>Teamsters Local Union Number 117</v>
          </cell>
          <cell r="K2115">
            <v>4371</v>
          </cell>
          <cell r="L2115">
            <v>4371</v>
          </cell>
          <cell r="M2115">
            <v>4371</v>
          </cell>
          <cell r="N2115">
            <v>4371</v>
          </cell>
          <cell r="O2115">
            <v>4121</v>
          </cell>
          <cell r="P2115">
            <v>4203</v>
          </cell>
          <cell r="Q2115">
            <v>4330</v>
          </cell>
        </row>
        <row r="2116">
          <cell r="E2116" t="str">
            <v>41ENMONTHLYMWASHINGTON FEDERATION OF STATE EMPLOYEES</v>
          </cell>
          <cell r="F2116" t="str">
            <v>41EN</v>
          </cell>
          <cell r="G2116" t="str">
            <v>Monthly</v>
          </cell>
          <cell r="H2116" t="str">
            <v>M</v>
          </cell>
          <cell r="I2116">
            <v>0</v>
          </cell>
          <cell r="J2116" t="str">
            <v>Washington Federation of State Employees</v>
          </cell>
          <cell r="K2116">
            <v>4316</v>
          </cell>
          <cell r="L2116">
            <v>4316</v>
          </cell>
          <cell r="M2116">
            <v>4316</v>
          </cell>
          <cell r="N2116">
            <v>4316</v>
          </cell>
          <cell r="O2116">
            <v>4069</v>
          </cell>
          <cell r="P2116">
            <v>4150</v>
          </cell>
          <cell r="Q2116">
            <v>4275</v>
          </cell>
        </row>
        <row r="2117">
          <cell r="E2117" t="str">
            <v>41ENMONTHLYNCOALITION</v>
          </cell>
          <cell r="F2117" t="str">
            <v>41EN</v>
          </cell>
          <cell r="G2117" t="str">
            <v>Monthly</v>
          </cell>
          <cell r="H2117" t="str">
            <v>N</v>
          </cell>
          <cell r="I2117">
            <v>0</v>
          </cell>
          <cell r="J2117" t="str">
            <v>Coalition</v>
          </cell>
          <cell r="K2117">
            <v>4425</v>
          </cell>
          <cell r="L2117">
            <v>4425</v>
          </cell>
          <cell r="M2117">
            <v>4425</v>
          </cell>
          <cell r="N2117">
            <v>4425</v>
          </cell>
          <cell r="O2117">
            <v>4172</v>
          </cell>
          <cell r="P2117">
            <v>4255</v>
          </cell>
          <cell r="Q2117">
            <v>4384</v>
          </cell>
        </row>
        <row r="2118">
          <cell r="E2118" t="str">
            <v>41ENMONTHLYNNON-REPRESENTED STATE EMPLOYEES</v>
          </cell>
          <cell r="F2118" t="str">
            <v>41EN</v>
          </cell>
          <cell r="G2118" t="str">
            <v>Monthly</v>
          </cell>
          <cell r="H2118" t="str">
            <v>N</v>
          </cell>
          <cell r="I2118">
            <v>0</v>
          </cell>
          <cell r="J2118" t="str">
            <v>Non-Represented State Employees</v>
          </cell>
          <cell r="K2118">
            <v>4425</v>
          </cell>
          <cell r="L2118">
            <v>4425</v>
          </cell>
          <cell r="M2118">
            <v>4425</v>
          </cell>
          <cell r="N2118">
            <v>4425</v>
          </cell>
          <cell r="O2118">
            <v>4172</v>
          </cell>
          <cell r="P2118">
            <v>4255</v>
          </cell>
          <cell r="Q2118">
            <v>4384</v>
          </cell>
        </row>
        <row r="2119">
          <cell r="E2119" t="str">
            <v>41ENMONTHLYNSERVICE EMPLOYEES INTERNATIONAL UNION DISTRICT 1199 NW</v>
          </cell>
          <cell r="F2119" t="str">
            <v>41EN</v>
          </cell>
          <cell r="G2119" t="str">
            <v>Monthly</v>
          </cell>
          <cell r="H2119" t="str">
            <v>N</v>
          </cell>
          <cell r="I2119">
            <v>0</v>
          </cell>
          <cell r="J2119" t="str">
            <v>Service Employees International Union District 1199 NW</v>
          </cell>
          <cell r="K2119">
            <v>4425</v>
          </cell>
          <cell r="L2119">
            <v>4425</v>
          </cell>
          <cell r="M2119">
            <v>4425</v>
          </cell>
          <cell r="N2119">
            <v>4425</v>
          </cell>
          <cell r="O2119">
            <v>4172</v>
          </cell>
          <cell r="P2119">
            <v>4255</v>
          </cell>
          <cell r="Q2119">
            <v>4384</v>
          </cell>
        </row>
        <row r="2120">
          <cell r="E2120" t="str">
            <v>41ENMONTHLYNTEAMSTERS LOCAL UNION NUMBER 117</v>
          </cell>
          <cell r="F2120" t="str">
            <v>41EN</v>
          </cell>
          <cell r="G2120" t="str">
            <v>Monthly</v>
          </cell>
          <cell r="H2120" t="str">
            <v>N</v>
          </cell>
          <cell r="I2120">
            <v>0</v>
          </cell>
          <cell r="J2120" t="str">
            <v>Teamsters Local Union Number 117</v>
          </cell>
          <cell r="K2120">
            <v>4482</v>
          </cell>
          <cell r="L2120">
            <v>4482</v>
          </cell>
          <cell r="M2120">
            <v>4482</v>
          </cell>
          <cell r="N2120">
            <v>4482</v>
          </cell>
          <cell r="O2120">
            <v>4225</v>
          </cell>
          <cell r="P2120">
            <v>4310</v>
          </cell>
          <cell r="Q2120">
            <v>4440</v>
          </cell>
        </row>
        <row r="2121">
          <cell r="E2121" t="str">
            <v>41ENMONTHLYNWASHINGTON FEDERATION OF STATE EMPLOYEES</v>
          </cell>
          <cell r="F2121" t="str">
            <v>41EN</v>
          </cell>
          <cell r="G2121" t="str">
            <v>Monthly</v>
          </cell>
          <cell r="H2121" t="str">
            <v>N</v>
          </cell>
          <cell r="I2121">
            <v>0</v>
          </cell>
          <cell r="J2121" t="str">
            <v>Washington Federation of State Employees</v>
          </cell>
          <cell r="K2121">
            <v>4425</v>
          </cell>
          <cell r="L2121">
            <v>4425</v>
          </cell>
          <cell r="M2121">
            <v>4425</v>
          </cell>
          <cell r="N2121">
            <v>4425</v>
          </cell>
          <cell r="O2121">
            <v>4172</v>
          </cell>
          <cell r="P2121">
            <v>4255</v>
          </cell>
          <cell r="Q2121">
            <v>4384</v>
          </cell>
        </row>
        <row r="2122">
          <cell r="E2122" t="str">
            <v>41ENMONTHLYOCOALITION</v>
          </cell>
          <cell r="F2122" t="str">
            <v>41EN</v>
          </cell>
          <cell r="G2122" t="str">
            <v>Monthly</v>
          </cell>
          <cell r="H2122" t="str">
            <v>O</v>
          </cell>
          <cell r="I2122">
            <v>0</v>
          </cell>
          <cell r="J2122" t="str">
            <v>Coalition</v>
          </cell>
          <cell r="K2122">
            <v>4538</v>
          </cell>
          <cell r="L2122">
            <v>4538</v>
          </cell>
          <cell r="M2122">
            <v>4538</v>
          </cell>
          <cell r="N2122">
            <v>4538</v>
          </cell>
          <cell r="O2122">
            <v>4277</v>
          </cell>
          <cell r="P2122">
            <v>4363</v>
          </cell>
          <cell r="Q2122">
            <v>4495</v>
          </cell>
        </row>
        <row r="2123">
          <cell r="E2123" t="str">
            <v>41ENMONTHLYONON-REPRESENTED STATE EMPLOYEES</v>
          </cell>
          <cell r="F2123" t="str">
            <v>41EN</v>
          </cell>
          <cell r="G2123" t="str">
            <v>Monthly</v>
          </cell>
          <cell r="H2123" t="str">
            <v>O</v>
          </cell>
          <cell r="I2123">
            <v>0</v>
          </cell>
          <cell r="J2123" t="str">
            <v>Non-Represented State Employees</v>
          </cell>
          <cell r="K2123">
            <v>4538</v>
          </cell>
          <cell r="L2123">
            <v>4538</v>
          </cell>
          <cell r="M2123">
            <v>4538</v>
          </cell>
          <cell r="N2123">
            <v>4538</v>
          </cell>
          <cell r="O2123">
            <v>4277</v>
          </cell>
          <cell r="P2123">
            <v>4363</v>
          </cell>
          <cell r="Q2123">
            <v>4495</v>
          </cell>
        </row>
        <row r="2124">
          <cell r="E2124" t="str">
            <v>41ENMONTHLYOSERVICE EMPLOYEES INTERNATIONAL UNION DISTRICT 1199 NW</v>
          </cell>
          <cell r="F2124" t="str">
            <v>41EN</v>
          </cell>
          <cell r="G2124" t="str">
            <v>Monthly</v>
          </cell>
          <cell r="H2124" t="str">
            <v>O</v>
          </cell>
          <cell r="I2124">
            <v>0</v>
          </cell>
          <cell r="J2124" t="str">
            <v>Service Employees International Union District 1199 NW</v>
          </cell>
          <cell r="K2124">
            <v>4538</v>
          </cell>
          <cell r="L2124">
            <v>4538</v>
          </cell>
          <cell r="M2124">
            <v>4538</v>
          </cell>
          <cell r="N2124">
            <v>4538</v>
          </cell>
          <cell r="O2124">
            <v>4277</v>
          </cell>
          <cell r="P2124">
            <v>4363</v>
          </cell>
          <cell r="Q2124">
            <v>4495</v>
          </cell>
        </row>
        <row r="2125">
          <cell r="E2125" t="str">
            <v>41ENMONTHLYOTEAMSTERS LOCAL UNION NUMBER 117</v>
          </cell>
          <cell r="F2125" t="str">
            <v>41EN</v>
          </cell>
          <cell r="G2125" t="str">
            <v>Monthly</v>
          </cell>
          <cell r="H2125" t="str">
            <v>O</v>
          </cell>
          <cell r="I2125">
            <v>0</v>
          </cell>
          <cell r="J2125" t="str">
            <v>Teamsters Local Union Number 117</v>
          </cell>
          <cell r="K2125">
            <v>4597</v>
          </cell>
          <cell r="L2125">
            <v>4597</v>
          </cell>
          <cell r="M2125">
            <v>4597</v>
          </cell>
          <cell r="N2125">
            <v>4597</v>
          </cell>
          <cell r="O2125">
            <v>4333</v>
          </cell>
          <cell r="P2125">
            <v>4420</v>
          </cell>
          <cell r="Q2125">
            <v>4553</v>
          </cell>
        </row>
        <row r="2126">
          <cell r="E2126" t="str">
            <v>41ENMONTHLYOWASHINGTON FEDERATION OF STATE EMPLOYEES</v>
          </cell>
          <cell r="F2126" t="str">
            <v>41EN</v>
          </cell>
          <cell r="G2126" t="str">
            <v>Monthly</v>
          </cell>
          <cell r="H2126" t="str">
            <v>O</v>
          </cell>
          <cell r="I2126">
            <v>0</v>
          </cell>
          <cell r="J2126" t="str">
            <v>Washington Federation of State Employees</v>
          </cell>
          <cell r="K2126">
            <v>4538</v>
          </cell>
          <cell r="L2126">
            <v>4538</v>
          </cell>
          <cell r="M2126">
            <v>4538</v>
          </cell>
          <cell r="N2126">
            <v>4538</v>
          </cell>
          <cell r="O2126">
            <v>4277</v>
          </cell>
          <cell r="P2126">
            <v>4363</v>
          </cell>
          <cell r="Q2126">
            <v>4495</v>
          </cell>
        </row>
        <row r="2127">
          <cell r="E2127" t="str">
            <v>41ENMONTHLYPCOALITION</v>
          </cell>
          <cell r="F2127" t="str">
            <v>41EN</v>
          </cell>
          <cell r="G2127" t="str">
            <v>Monthly</v>
          </cell>
          <cell r="H2127" t="str">
            <v>P</v>
          </cell>
          <cell r="I2127">
            <v>0</v>
          </cell>
          <cell r="J2127" t="str">
            <v>Coalition</v>
          </cell>
          <cell r="K2127">
            <v>4652</v>
          </cell>
          <cell r="L2127">
            <v>4652</v>
          </cell>
          <cell r="M2127">
            <v>4652</v>
          </cell>
          <cell r="N2127">
            <v>4652</v>
          </cell>
          <cell r="O2127">
            <v>4385</v>
          </cell>
          <cell r="P2127">
            <v>4473</v>
          </cell>
          <cell r="Q2127">
            <v>4608</v>
          </cell>
        </row>
        <row r="2128">
          <cell r="E2128" t="str">
            <v>41ENMONTHLYPNON-REPRESENTED STATE EMPLOYEES</v>
          </cell>
          <cell r="F2128" t="str">
            <v>41EN</v>
          </cell>
          <cell r="G2128" t="str">
            <v>Monthly</v>
          </cell>
          <cell r="H2128" t="str">
            <v>P</v>
          </cell>
          <cell r="I2128">
            <v>0</v>
          </cell>
          <cell r="J2128" t="str">
            <v>Non-Represented State Employees</v>
          </cell>
          <cell r="K2128">
            <v>4652</v>
          </cell>
          <cell r="L2128">
            <v>4652</v>
          </cell>
          <cell r="M2128">
            <v>4652</v>
          </cell>
          <cell r="N2128">
            <v>4652</v>
          </cell>
          <cell r="O2128">
            <v>4385</v>
          </cell>
          <cell r="P2128">
            <v>4473</v>
          </cell>
          <cell r="Q2128">
            <v>4608</v>
          </cell>
        </row>
        <row r="2129">
          <cell r="E2129" t="str">
            <v>41ENMONTHLYPSERVICE EMPLOYEES INTERNATIONAL UNION DISTRICT 1199 NW</v>
          </cell>
          <cell r="F2129" t="str">
            <v>41EN</v>
          </cell>
          <cell r="G2129" t="str">
            <v>Monthly</v>
          </cell>
          <cell r="H2129" t="str">
            <v>P</v>
          </cell>
          <cell r="I2129">
            <v>0</v>
          </cell>
          <cell r="J2129" t="str">
            <v>Service Employees International Union District 1199 NW</v>
          </cell>
          <cell r="K2129">
            <v>4652</v>
          </cell>
          <cell r="L2129">
            <v>4652</v>
          </cell>
          <cell r="M2129">
            <v>4652</v>
          </cell>
          <cell r="N2129">
            <v>4652</v>
          </cell>
          <cell r="O2129">
            <v>4385</v>
          </cell>
          <cell r="P2129">
            <v>4473</v>
          </cell>
          <cell r="Q2129">
            <v>4608</v>
          </cell>
        </row>
        <row r="2130">
          <cell r="E2130" t="str">
            <v>41ENMONTHLYPTEAMSTERS LOCAL UNION NUMBER 117</v>
          </cell>
          <cell r="F2130" t="str">
            <v>41EN</v>
          </cell>
          <cell r="G2130" t="str">
            <v>Monthly</v>
          </cell>
          <cell r="H2130" t="str">
            <v>P</v>
          </cell>
          <cell r="I2130">
            <v>0</v>
          </cell>
          <cell r="J2130" t="str">
            <v>Teamsters Local Union Number 117</v>
          </cell>
          <cell r="K2130">
            <v>4711</v>
          </cell>
          <cell r="L2130">
            <v>4711</v>
          </cell>
          <cell r="M2130">
            <v>4711</v>
          </cell>
          <cell r="N2130">
            <v>4711</v>
          </cell>
          <cell r="O2130">
            <v>4441</v>
          </cell>
          <cell r="P2130">
            <v>4530</v>
          </cell>
          <cell r="Q2130">
            <v>4667</v>
          </cell>
        </row>
        <row r="2131">
          <cell r="E2131" t="str">
            <v>41ENMONTHLYPWASHINGTON FEDERATION OF STATE EMPLOYEES</v>
          </cell>
          <cell r="F2131" t="str">
            <v>41EN</v>
          </cell>
          <cell r="G2131" t="str">
            <v>Monthly</v>
          </cell>
          <cell r="H2131" t="str">
            <v>P</v>
          </cell>
          <cell r="I2131">
            <v>0</v>
          </cell>
          <cell r="J2131" t="str">
            <v>Washington Federation of State Employees</v>
          </cell>
          <cell r="K2131">
            <v>4652</v>
          </cell>
          <cell r="L2131">
            <v>4652</v>
          </cell>
          <cell r="M2131">
            <v>4652</v>
          </cell>
          <cell r="N2131">
            <v>4652</v>
          </cell>
          <cell r="O2131">
            <v>4385</v>
          </cell>
          <cell r="P2131">
            <v>4473</v>
          </cell>
          <cell r="Q2131">
            <v>4608</v>
          </cell>
        </row>
        <row r="2132">
          <cell r="E2132" t="str">
            <v>41ENMONTHLYQCOALITION</v>
          </cell>
          <cell r="F2132" t="str">
            <v>41EN</v>
          </cell>
          <cell r="G2132" t="str">
            <v>Monthly</v>
          </cell>
          <cell r="H2132" t="str">
            <v>Q</v>
          </cell>
          <cell r="I2132">
            <v>0</v>
          </cell>
          <cell r="J2132" t="str">
            <v>Coalition</v>
          </cell>
          <cell r="K2132">
            <v>4770</v>
          </cell>
          <cell r="L2132">
            <v>4770</v>
          </cell>
          <cell r="M2132">
            <v>4770</v>
          </cell>
          <cell r="N2132">
            <v>4770</v>
          </cell>
          <cell r="O2132">
            <v>4497</v>
          </cell>
          <cell r="P2132">
            <v>4587</v>
          </cell>
          <cell r="Q2132">
            <v>4726</v>
          </cell>
        </row>
        <row r="2133">
          <cell r="E2133" t="str">
            <v>41ENMONTHLYQNON-REPRESENTED STATE EMPLOYEES</v>
          </cell>
          <cell r="F2133" t="str">
            <v>41EN</v>
          </cell>
          <cell r="G2133" t="str">
            <v>Monthly</v>
          </cell>
          <cell r="H2133" t="str">
            <v>Q</v>
          </cell>
          <cell r="I2133">
            <v>0</v>
          </cell>
          <cell r="J2133" t="str">
            <v>Non-Represented State Employees</v>
          </cell>
          <cell r="K2133">
            <v>4770</v>
          </cell>
          <cell r="L2133">
            <v>4770</v>
          </cell>
          <cell r="M2133">
            <v>4770</v>
          </cell>
          <cell r="N2133">
            <v>4770</v>
          </cell>
          <cell r="O2133">
            <v>4497</v>
          </cell>
          <cell r="P2133">
            <v>4587</v>
          </cell>
          <cell r="Q2133">
            <v>4726</v>
          </cell>
        </row>
        <row r="2134">
          <cell r="E2134" t="str">
            <v>41ENMONTHLYQSERVICE EMPLOYEES INTERNATIONAL UNION DISTRICT 1199 NW</v>
          </cell>
          <cell r="F2134" t="str">
            <v>41EN</v>
          </cell>
          <cell r="G2134" t="str">
            <v>Monthly</v>
          </cell>
          <cell r="H2134" t="str">
            <v>Q</v>
          </cell>
          <cell r="I2134">
            <v>0</v>
          </cell>
          <cell r="J2134" t="str">
            <v>Service Employees International Union District 1199 NW</v>
          </cell>
          <cell r="K2134">
            <v>4770</v>
          </cell>
          <cell r="L2134">
            <v>4770</v>
          </cell>
          <cell r="M2134">
            <v>4770</v>
          </cell>
          <cell r="N2134">
            <v>4770</v>
          </cell>
          <cell r="O2134">
            <v>4497</v>
          </cell>
          <cell r="P2134">
            <v>4587</v>
          </cell>
          <cell r="Q2134">
            <v>4726</v>
          </cell>
        </row>
        <row r="2135">
          <cell r="E2135" t="str">
            <v>41ENMONTHLYQTEAMSTERS LOCAL UNION NUMBER 117</v>
          </cell>
          <cell r="F2135" t="str">
            <v>41EN</v>
          </cell>
          <cell r="G2135" t="str">
            <v>Monthly</v>
          </cell>
          <cell r="H2135" t="str">
            <v>Q</v>
          </cell>
          <cell r="I2135">
            <v>0</v>
          </cell>
          <cell r="J2135" t="str">
            <v>Teamsters Local Union Number 117</v>
          </cell>
          <cell r="K2135">
            <v>4831</v>
          </cell>
          <cell r="L2135">
            <v>4831</v>
          </cell>
          <cell r="M2135">
            <v>4831</v>
          </cell>
          <cell r="N2135">
            <v>4831</v>
          </cell>
          <cell r="O2135">
            <v>4554</v>
          </cell>
          <cell r="P2135">
            <v>4645</v>
          </cell>
          <cell r="Q2135">
            <v>4785</v>
          </cell>
        </row>
        <row r="2136">
          <cell r="E2136" t="str">
            <v>41ENMONTHLYQWASHINGTON FEDERATION OF STATE EMPLOYEES</v>
          </cell>
          <cell r="F2136" t="str">
            <v>41EN</v>
          </cell>
          <cell r="G2136" t="str">
            <v>Monthly</v>
          </cell>
          <cell r="H2136" t="str">
            <v>Q</v>
          </cell>
          <cell r="I2136">
            <v>0</v>
          </cell>
          <cell r="J2136" t="str">
            <v>Washington Federation of State Employees</v>
          </cell>
          <cell r="K2136">
            <v>4770</v>
          </cell>
          <cell r="L2136">
            <v>4770</v>
          </cell>
          <cell r="M2136">
            <v>4770</v>
          </cell>
          <cell r="N2136">
            <v>4770</v>
          </cell>
          <cell r="O2136">
            <v>4497</v>
          </cell>
          <cell r="P2136">
            <v>4587</v>
          </cell>
          <cell r="Q2136">
            <v>4726</v>
          </cell>
        </row>
        <row r="2137">
          <cell r="E2137" t="str">
            <v>41ENMONTHLYRCOALITION</v>
          </cell>
          <cell r="F2137" t="str">
            <v>41EN</v>
          </cell>
          <cell r="G2137" t="str">
            <v>Monthly</v>
          </cell>
          <cell r="H2137" t="str">
            <v>R</v>
          </cell>
          <cell r="I2137">
            <v>0</v>
          </cell>
          <cell r="J2137" t="str">
            <v>Coalition</v>
          </cell>
          <cell r="K2137">
            <v>4886</v>
          </cell>
          <cell r="L2137">
            <v>4886</v>
          </cell>
          <cell r="M2137">
            <v>4886</v>
          </cell>
          <cell r="N2137">
            <v>4886</v>
          </cell>
          <cell r="O2137">
            <v>4606</v>
          </cell>
          <cell r="P2137">
            <v>4698</v>
          </cell>
          <cell r="Q2137">
            <v>4840</v>
          </cell>
        </row>
        <row r="2138">
          <cell r="E2138" t="str">
            <v>41ENMONTHLYRNON-REPRESENTED STATE EMPLOYEES</v>
          </cell>
          <cell r="F2138" t="str">
            <v>41EN</v>
          </cell>
          <cell r="G2138" t="str">
            <v>Monthly</v>
          </cell>
          <cell r="H2138" t="str">
            <v>R</v>
          </cell>
          <cell r="I2138">
            <v>0</v>
          </cell>
          <cell r="J2138" t="str">
            <v>Non-Represented State Employees</v>
          </cell>
          <cell r="K2138">
            <v>4886</v>
          </cell>
          <cell r="L2138">
            <v>4886</v>
          </cell>
          <cell r="M2138">
            <v>4886</v>
          </cell>
          <cell r="N2138">
            <v>4886</v>
          </cell>
          <cell r="O2138">
            <v>4606</v>
          </cell>
          <cell r="P2138">
            <v>4698</v>
          </cell>
          <cell r="Q2138">
            <v>4840</v>
          </cell>
        </row>
        <row r="2139">
          <cell r="E2139" t="str">
            <v>41ENMONTHLYRSERVICE EMPLOYEES INTERNATIONAL UNION DISTRICT 1199 NW</v>
          </cell>
          <cell r="F2139" t="str">
            <v>41EN</v>
          </cell>
          <cell r="G2139" t="str">
            <v>Monthly</v>
          </cell>
          <cell r="H2139" t="str">
            <v>R</v>
          </cell>
          <cell r="I2139">
            <v>0</v>
          </cell>
          <cell r="J2139" t="str">
            <v>Service Employees International Union District 1199 NW</v>
          </cell>
          <cell r="K2139">
            <v>4886</v>
          </cell>
          <cell r="L2139">
            <v>4886</v>
          </cell>
          <cell r="M2139">
            <v>4886</v>
          </cell>
          <cell r="N2139">
            <v>4886</v>
          </cell>
          <cell r="O2139">
            <v>4606</v>
          </cell>
          <cell r="P2139">
            <v>4698</v>
          </cell>
          <cell r="Q2139">
            <v>4840</v>
          </cell>
        </row>
        <row r="2140">
          <cell r="E2140" t="str">
            <v>41ENMONTHLYRTEAMSTERS LOCAL UNION NUMBER 117</v>
          </cell>
          <cell r="F2140" t="str">
            <v>41EN</v>
          </cell>
          <cell r="G2140" t="str">
            <v>Monthly</v>
          </cell>
          <cell r="H2140" t="str">
            <v>R</v>
          </cell>
          <cell r="I2140">
            <v>0</v>
          </cell>
          <cell r="J2140" t="str">
            <v>Teamsters Local Union Number 117</v>
          </cell>
          <cell r="K2140">
            <v>4946</v>
          </cell>
          <cell r="L2140">
            <v>4946</v>
          </cell>
          <cell r="M2140">
            <v>4946</v>
          </cell>
          <cell r="N2140">
            <v>4946</v>
          </cell>
          <cell r="O2140">
            <v>4663</v>
          </cell>
          <cell r="P2140">
            <v>4756</v>
          </cell>
          <cell r="Q2140">
            <v>4900</v>
          </cell>
        </row>
        <row r="2141">
          <cell r="E2141" t="str">
            <v>41ENMONTHLYRWASHINGTON FEDERATION OF STATE EMPLOYEES</v>
          </cell>
          <cell r="F2141" t="str">
            <v>41EN</v>
          </cell>
          <cell r="G2141" t="str">
            <v>Monthly</v>
          </cell>
          <cell r="H2141" t="str">
            <v>R</v>
          </cell>
          <cell r="I2141">
            <v>0</v>
          </cell>
          <cell r="J2141" t="str">
            <v>Washington Federation of State Employees</v>
          </cell>
          <cell r="K2141">
            <v>4886</v>
          </cell>
          <cell r="L2141">
            <v>4886</v>
          </cell>
          <cell r="M2141">
            <v>4886</v>
          </cell>
          <cell r="N2141">
            <v>4886</v>
          </cell>
          <cell r="O2141">
            <v>4606</v>
          </cell>
          <cell r="P2141">
            <v>4698</v>
          </cell>
          <cell r="Q2141">
            <v>4840</v>
          </cell>
        </row>
        <row r="2142">
          <cell r="E2142" t="str">
            <v>41ENMONTHLYSCOALITION</v>
          </cell>
          <cell r="F2142" t="str">
            <v>41EN</v>
          </cell>
          <cell r="G2142" t="str">
            <v>Monthly</v>
          </cell>
          <cell r="H2142" t="str">
            <v>S</v>
          </cell>
          <cell r="I2142">
            <v>0</v>
          </cell>
          <cell r="J2142" t="str">
            <v>Coalition</v>
          </cell>
          <cell r="K2142">
            <v>5008</v>
          </cell>
          <cell r="L2142">
            <v>5008</v>
          </cell>
          <cell r="M2142">
            <v>5008</v>
          </cell>
          <cell r="N2142">
            <v>5008</v>
          </cell>
          <cell r="O2142">
            <v>4721</v>
          </cell>
          <cell r="P2142">
            <v>4815</v>
          </cell>
          <cell r="Q2142">
            <v>4960</v>
          </cell>
        </row>
        <row r="2143">
          <cell r="E2143" t="str">
            <v>41ENMONTHLYSNON-REPRESENTED STATE EMPLOYEES</v>
          </cell>
          <cell r="F2143" t="str">
            <v>41EN</v>
          </cell>
          <cell r="G2143" t="str">
            <v>Monthly</v>
          </cell>
          <cell r="H2143" t="str">
            <v>S</v>
          </cell>
          <cell r="I2143">
            <v>0</v>
          </cell>
          <cell r="J2143" t="str">
            <v>Non-Represented State Employees</v>
          </cell>
          <cell r="K2143">
            <v>5008</v>
          </cell>
          <cell r="L2143">
            <v>5008</v>
          </cell>
          <cell r="M2143">
            <v>5008</v>
          </cell>
          <cell r="N2143">
            <v>5008</v>
          </cell>
          <cell r="O2143">
            <v>4721</v>
          </cell>
          <cell r="P2143">
            <v>4815</v>
          </cell>
          <cell r="Q2143">
            <v>4960</v>
          </cell>
        </row>
        <row r="2144">
          <cell r="E2144" t="str">
            <v>41ENMONTHLYSSERVICE EMPLOYEES INTERNATIONAL UNION DISTRICT 1199 NW</v>
          </cell>
          <cell r="F2144" t="str">
            <v>41EN</v>
          </cell>
          <cell r="G2144" t="str">
            <v>Monthly</v>
          </cell>
          <cell r="H2144" t="str">
            <v>S</v>
          </cell>
          <cell r="I2144">
            <v>0</v>
          </cell>
          <cell r="J2144" t="str">
            <v>Service Employees International Union District 1199 NW</v>
          </cell>
          <cell r="K2144">
            <v>5008</v>
          </cell>
          <cell r="L2144">
            <v>5008</v>
          </cell>
          <cell r="M2144">
            <v>5008</v>
          </cell>
          <cell r="N2144">
            <v>5008</v>
          </cell>
          <cell r="O2144">
            <v>4721</v>
          </cell>
          <cell r="P2144">
            <v>4815</v>
          </cell>
          <cell r="Q2144">
            <v>4960</v>
          </cell>
        </row>
        <row r="2145">
          <cell r="E2145" t="str">
            <v>41ENMONTHLYSTEAMSTERS LOCAL UNION NUMBER 117</v>
          </cell>
          <cell r="F2145" t="str">
            <v>41EN</v>
          </cell>
          <cell r="G2145" t="str">
            <v>Monthly</v>
          </cell>
          <cell r="H2145" t="str">
            <v>S</v>
          </cell>
          <cell r="I2145">
            <v>0</v>
          </cell>
          <cell r="J2145" t="str">
            <v>Teamsters Local Union Number 117</v>
          </cell>
          <cell r="K2145">
            <v>5074</v>
          </cell>
          <cell r="L2145">
            <v>5074</v>
          </cell>
          <cell r="M2145">
            <v>5074</v>
          </cell>
          <cell r="N2145">
            <v>5074</v>
          </cell>
          <cell r="O2145">
            <v>4783</v>
          </cell>
          <cell r="P2145">
            <v>4879</v>
          </cell>
          <cell r="Q2145">
            <v>5026</v>
          </cell>
        </row>
        <row r="2146">
          <cell r="E2146" t="str">
            <v>41ENMONTHLYSWASHINGTON FEDERATION OF STATE EMPLOYEES</v>
          </cell>
          <cell r="F2146" t="str">
            <v>41EN</v>
          </cell>
          <cell r="G2146" t="str">
            <v>Monthly</v>
          </cell>
          <cell r="H2146" t="str">
            <v>S</v>
          </cell>
          <cell r="I2146">
            <v>0</v>
          </cell>
          <cell r="J2146" t="str">
            <v>Washington Federation of State Employees</v>
          </cell>
          <cell r="K2146">
            <v>5008</v>
          </cell>
          <cell r="L2146">
            <v>5008</v>
          </cell>
          <cell r="M2146">
            <v>5008</v>
          </cell>
          <cell r="N2146">
            <v>5008</v>
          </cell>
          <cell r="O2146">
            <v>4721</v>
          </cell>
          <cell r="P2146">
            <v>4815</v>
          </cell>
          <cell r="Q2146">
            <v>4960</v>
          </cell>
        </row>
        <row r="2147">
          <cell r="E2147" t="str">
            <v>41ENMONTHLYTCOALITION</v>
          </cell>
          <cell r="F2147" t="str">
            <v>41EN</v>
          </cell>
          <cell r="G2147" t="str">
            <v>Monthly</v>
          </cell>
          <cell r="H2147" t="str">
            <v>T</v>
          </cell>
          <cell r="I2147">
            <v>0</v>
          </cell>
          <cell r="J2147" t="str">
            <v>Coalition</v>
          </cell>
          <cell r="K2147">
            <v>5132</v>
          </cell>
          <cell r="L2147">
            <v>5132</v>
          </cell>
          <cell r="M2147">
            <v>5132</v>
          </cell>
          <cell r="N2147">
            <v>5132</v>
          </cell>
          <cell r="O2147">
            <v>4838</v>
          </cell>
          <cell r="P2147">
            <v>4935</v>
          </cell>
          <cell r="Q2147">
            <v>5084</v>
          </cell>
        </row>
        <row r="2148">
          <cell r="E2148" t="str">
            <v>41ENMONTHLYTNON-REPRESENTED STATE EMPLOYEES</v>
          </cell>
          <cell r="F2148" t="str">
            <v>41EN</v>
          </cell>
          <cell r="G2148" t="str">
            <v>Monthly</v>
          </cell>
          <cell r="H2148" t="str">
            <v>T</v>
          </cell>
          <cell r="I2148">
            <v>0</v>
          </cell>
          <cell r="J2148" t="str">
            <v>Non-Represented State Employees</v>
          </cell>
          <cell r="K2148">
            <v>5132</v>
          </cell>
          <cell r="L2148">
            <v>5132</v>
          </cell>
          <cell r="M2148">
            <v>5132</v>
          </cell>
          <cell r="N2148">
            <v>5132</v>
          </cell>
          <cell r="O2148">
            <v>4838</v>
          </cell>
          <cell r="P2148">
            <v>4935</v>
          </cell>
          <cell r="Q2148">
            <v>5084</v>
          </cell>
        </row>
        <row r="2149">
          <cell r="E2149" t="str">
            <v>41ENMONTHLYTSERVICE EMPLOYEES INTERNATIONAL UNION DISTRICT 1199 NW</v>
          </cell>
          <cell r="F2149" t="str">
            <v>41EN</v>
          </cell>
          <cell r="G2149" t="str">
            <v>Monthly</v>
          </cell>
          <cell r="H2149" t="str">
            <v>T</v>
          </cell>
          <cell r="I2149">
            <v>0</v>
          </cell>
          <cell r="J2149" t="str">
            <v>Service Employees International Union District 1199 NW</v>
          </cell>
          <cell r="K2149">
            <v>5132</v>
          </cell>
          <cell r="L2149">
            <v>5132</v>
          </cell>
          <cell r="M2149">
            <v>5132</v>
          </cell>
          <cell r="N2149">
            <v>5132</v>
          </cell>
          <cell r="O2149">
            <v>4838</v>
          </cell>
          <cell r="P2149">
            <v>4935</v>
          </cell>
          <cell r="Q2149">
            <v>5084</v>
          </cell>
        </row>
        <row r="2150">
          <cell r="E2150" t="str">
            <v>41ENMONTHLYTTEAMSTERS LOCAL UNION NUMBER 117</v>
          </cell>
          <cell r="F2150" t="str">
            <v>41EN</v>
          </cell>
          <cell r="G2150" t="str">
            <v>Monthly</v>
          </cell>
          <cell r="H2150" t="str">
            <v>T</v>
          </cell>
          <cell r="I2150">
            <v>0</v>
          </cell>
          <cell r="J2150" t="str">
            <v>Teamsters Local Union Number 117</v>
          </cell>
          <cell r="K2150">
            <v>5199</v>
          </cell>
          <cell r="L2150">
            <v>5199</v>
          </cell>
          <cell r="M2150">
            <v>5199</v>
          </cell>
          <cell r="N2150">
            <v>5199</v>
          </cell>
          <cell r="O2150">
            <v>4901</v>
          </cell>
          <cell r="P2150">
            <v>4999</v>
          </cell>
          <cell r="Q2150">
            <v>5150</v>
          </cell>
        </row>
        <row r="2151">
          <cell r="E2151" t="str">
            <v>41ENMONTHLYTWASHINGTON FEDERATION OF STATE EMPLOYEES</v>
          </cell>
          <cell r="F2151" t="str">
            <v>41EN</v>
          </cell>
          <cell r="G2151" t="str">
            <v>Monthly</v>
          </cell>
          <cell r="H2151" t="str">
            <v>T</v>
          </cell>
          <cell r="I2151">
            <v>0</v>
          </cell>
          <cell r="J2151" t="str">
            <v>Washington Federation of State Employees</v>
          </cell>
          <cell r="K2151">
            <v>5132</v>
          </cell>
          <cell r="L2151">
            <v>5132</v>
          </cell>
          <cell r="M2151">
            <v>5132</v>
          </cell>
          <cell r="N2151">
            <v>5132</v>
          </cell>
          <cell r="O2151">
            <v>4838</v>
          </cell>
          <cell r="P2151">
            <v>4935</v>
          </cell>
          <cell r="Q2151">
            <v>5084</v>
          </cell>
        </row>
        <row r="2152">
          <cell r="E2152" t="str">
            <v>41ENMONTHLYUCOALITION</v>
          </cell>
          <cell r="F2152" t="str">
            <v>41EN</v>
          </cell>
          <cell r="G2152" t="str">
            <v>Monthly</v>
          </cell>
          <cell r="H2152" t="str">
            <v>U</v>
          </cell>
          <cell r="I2152">
            <v>0</v>
          </cell>
          <cell r="J2152" t="str">
            <v>Coalition</v>
          </cell>
          <cell r="K2152">
            <v>5266</v>
          </cell>
          <cell r="L2152">
            <v>5266</v>
          </cell>
          <cell r="M2152">
            <v>5266</v>
          </cell>
          <cell r="N2152">
            <v>5266</v>
          </cell>
          <cell r="O2152">
            <v>4964</v>
          </cell>
          <cell r="P2152">
            <v>5063</v>
          </cell>
          <cell r="Q2152">
            <v>5216</v>
          </cell>
        </row>
        <row r="2153">
          <cell r="E2153" t="str">
            <v>41ENMONTHLYUNON-REPRESENTED STATE EMPLOYEES</v>
          </cell>
          <cell r="F2153" t="str">
            <v>41EN</v>
          </cell>
          <cell r="G2153" t="str">
            <v>Monthly</v>
          </cell>
          <cell r="H2153" t="str">
            <v>U</v>
          </cell>
          <cell r="I2153">
            <v>0</v>
          </cell>
          <cell r="J2153" t="str">
            <v>Non-Represented State Employees</v>
          </cell>
          <cell r="K2153">
            <v>5266</v>
          </cell>
          <cell r="L2153">
            <v>5266</v>
          </cell>
          <cell r="M2153">
            <v>5266</v>
          </cell>
          <cell r="N2153">
            <v>5266</v>
          </cell>
          <cell r="O2153">
            <v>4964</v>
          </cell>
          <cell r="P2153">
            <v>5063</v>
          </cell>
          <cell r="Q2153">
            <v>5216</v>
          </cell>
        </row>
        <row r="2154">
          <cell r="E2154" t="str">
            <v>41ENMONTHLYUSERVICE EMPLOYEES INTERNATIONAL UNION DISTRICT 1199 NW</v>
          </cell>
          <cell r="F2154" t="str">
            <v>41EN</v>
          </cell>
          <cell r="G2154" t="str">
            <v>Monthly</v>
          </cell>
          <cell r="H2154" t="str">
            <v>U</v>
          </cell>
          <cell r="I2154">
            <v>0</v>
          </cell>
          <cell r="J2154" t="str">
            <v>Service Employees International Union District 1199 NW</v>
          </cell>
          <cell r="K2154">
            <v>5266</v>
          </cell>
          <cell r="L2154">
            <v>5266</v>
          </cell>
          <cell r="M2154">
            <v>5266</v>
          </cell>
          <cell r="N2154">
            <v>5266</v>
          </cell>
          <cell r="O2154">
            <v>4964</v>
          </cell>
          <cell r="P2154">
            <v>5063</v>
          </cell>
          <cell r="Q2154">
            <v>5216</v>
          </cell>
        </row>
        <row r="2155">
          <cell r="E2155" t="str">
            <v>41ENMONTHLYUTEAMSTERS LOCAL UNION NUMBER 117</v>
          </cell>
          <cell r="F2155" t="str">
            <v>41EN</v>
          </cell>
          <cell r="G2155" t="str">
            <v>Monthly</v>
          </cell>
          <cell r="H2155" t="str">
            <v>U</v>
          </cell>
          <cell r="I2155">
            <v>0</v>
          </cell>
          <cell r="J2155" t="str">
            <v>Teamsters Local Union Number 117</v>
          </cell>
          <cell r="K2155">
            <v>5333</v>
          </cell>
          <cell r="L2155">
            <v>5333</v>
          </cell>
          <cell r="M2155">
            <v>5333</v>
          </cell>
          <cell r="N2155">
            <v>5333</v>
          </cell>
          <cell r="O2155">
            <v>5027</v>
          </cell>
          <cell r="P2155">
            <v>5128</v>
          </cell>
          <cell r="Q2155">
            <v>5283</v>
          </cell>
        </row>
        <row r="2156">
          <cell r="E2156" t="str">
            <v>41ENMONTHLYUWASHINGTON FEDERATION OF STATE EMPLOYEES</v>
          </cell>
          <cell r="F2156" t="str">
            <v>41EN</v>
          </cell>
          <cell r="G2156" t="str">
            <v>Monthly</v>
          </cell>
          <cell r="H2156" t="str">
            <v>U</v>
          </cell>
          <cell r="I2156">
            <v>0</v>
          </cell>
          <cell r="J2156" t="str">
            <v>Washington Federation of State Employees</v>
          </cell>
          <cell r="K2156">
            <v>5266</v>
          </cell>
          <cell r="L2156">
            <v>5266</v>
          </cell>
          <cell r="M2156">
            <v>5266</v>
          </cell>
          <cell r="N2156">
            <v>5266</v>
          </cell>
          <cell r="O2156">
            <v>4964</v>
          </cell>
          <cell r="P2156">
            <v>5063</v>
          </cell>
          <cell r="Q2156">
            <v>5216</v>
          </cell>
        </row>
        <row r="2157">
          <cell r="E2157" t="str">
            <v>41MONTHLYACOALITION</v>
          </cell>
          <cell r="F2157" t="str">
            <v>41</v>
          </cell>
          <cell r="G2157" t="str">
            <v>Monthly</v>
          </cell>
          <cell r="H2157" t="str">
            <v>A</v>
          </cell>
          <cell r="I2157">
            <v>0</v>
          </cell>
          <cell r="J2157" t="str">
            <v>Coalition</v>
          </cell>
          <cell r="K2157">
            <v>3031</v>
          </cell>
          <cell r="L2157">
            <v>3031</v>
          </cell>
          <cell r="M2157">
            <v>3031</v>
          </cell>
          <cell r="N2157">
            <v>3031</v>
          </cell>
          <cell r="O2157">
            <v>2857</v>
          </cell>
          <cell r="P2157">
            <v>2914</v>
          </cell>
          <cell r="Q2157">
            <v>3002</v>
          </cell>
        </row>
        <row r="2158">
          <cell r="E2158" t="str">
            <v>41MONTHLYANON-REPRESENTED STATE EMPLOYEES</v>
          </cell>
          <cell r="F2158" t="str">
            <v>41</v>
          </cell>
          <cell r="G2158" t="str">
            <v>Monthly</v>
          </cell>
          <cell r="H2158" t="str">
            <v>A</v>
          </cell>
          <cell r="I2158">
            <v>0</v>
          </cell>
          <cell r="J2158" t="str">
            <v>Non-Represented State Employees</v>
          </cell>
          <cell r="K2158">
            <v>3031</v>
          </cell>
          <cell r="L2158">
            <v>3031</v>
          </cell>
          <cell r="M2158">
            <v>3031</v>
          </cell>
          <cell r="N2158">
            <v>3031</v>
          </cell>
          <cell r="O2158">
            <v>2857</v>
          </cell>
          <cell r="P2158">
            <v>2914</v>
          </cell>
          <cell r="Q2158">
            <v>3002</v>
          </cell>
        </row>
        <row r="2159">
          <cell r="E2159" t="str">
            <v>41MONTHLYATEAMSTERS LOCAL UNION NUMBER 117</v>
          </cell>
          <cell r="F2159" t="str">
            <v>41</v>
          </cell>
          <cell r="G2159" t="str">
            <v>Monthly</v>
          </cell>
          <cell r="H2159" t="str">
            <v>A</v>
          </cell>
          <cell r="I2159">
            <v>0</v>
          </cell>
          <cell r="J2159" t="str">
            <v>Teamsters Local Union Number 117</v>
          </cell>
          <cell r="K2159">
            <v>3069</v>
          </cell>
          <cell r="L2159">
            <v>3069</v>
          </cell>
          <cell r="M2159">
            <v>3069</v>
          </cell>
          <cell r="N2159">
            <v>3069</v>
          </cell>
          <cell r="O2159">
            <v>2893</v>
          </cell>
          <cell r="P2159">
            <v>2951</v>
          </cell>
          <cell r="Q2159">
            <v>3040</v>
          </cell>
        </row>
        <row r="2160">
          <cell r="E2160" t="str">
            <v>41MONTHLYAWASHINGTON FEDERATION OF STATE EMPLOYEES</v>
          </cell>
          <cell r="F2160" t="str">
            <v>41</v>
          </cell>
          <cell r="G2160" t="str">
            <v>Monthly</v>
          </cell>
          <cell r="H2160" t="str">
            <v>A</v>
          </cell>
          <cell r="I2160">
            <v>0</v>
          </cell>
          <cell r="J2160" t="str">
            <v>Washington Federation of State Employees</v>
          </cell>
          <cell r="K2160">
            <v>3031</v>
          </cell>
          <cell r="L2160">
            <v>3031</v>
          </cell>
          <cell r="M2160">
            <v>3031</v>
          </cell>
          <cell r="N2160">
            <v>3031</v>
          </cell>
          <cell r="O2160">
            <v>2857</v>
          </cell>
          <cell r="P2160">
            <v>2914</v>
          </cell>
          <cell r="Q2160">
            <v>3002</v>
          </cell>
        </row>
        <row r="2161">
          <cell r="E2161" t="str">
            <v>41MONTHLYAWASHINGTON PUBLIC EMPLOYEES ASSOCIATION</v>
          </cell>
          <cell r="F2161" t="str">
            <v>41</v>
          </cell>
          <cell r="G2161" t="str">
            <v>Monthly</v>
          </cell>
          <cell r="H2161" t="str">
            <v>A</v>
          </cell>
          <cell r="I2161">
            <v>0</v>
          </cell>
          <cell r="J2161" t="str">
            <v>Washington Public Employees Association</v>
          </cell>
          <cell r="K2161">
            <v>3031</v>
          </cell>
          <cell r="L2161">
            <v>3031</v>
          </cell>
          <cell r="M2161">
            <v>3031</v>
          </cell>
          <cell r="N2161">
            <v>3031</v>
          </cell>
          <cell r="O2161">
            <v>2857</v>
          </cell>
          <cell r="P2161">
            <v>2914</v>
          </cell>
          <cell r="Q2161">
            <v>3002</v>
          </cell>
        </row>
        <row r="2162">
          <cell r="E2162" t="str">
            <v>41MONTHLYBCOALITION</v>
          </cell>
          <cell r="F2162" t="str">
            <v>41</v>
          </cell>
          <cell r="G2162" t="str">
            <v>Monthly</v>
          </cell>
          <cell r="H2162" t="str">
            <v>B</v>
          </cell>
          <cell r="I2162">
            <v>0</v>
          </cell>
          <cell r="J2162" t="str">
            <v>Coalition</v>
          </cell>
          <cell r="K2162">
            <v>3103</v>
          </cell>
          <cell r="L2162">
            <v>3103</v>
          </cell>
          <cell r="M2162">
            <v>3103</v>
          </cell>
          <cell r="N2162">
            <v>3103</v>
          </cell>
          <cell r="O2162">
            <v>2925</v>
          </cell>
          <cell r="P2162">
            <v>2984</v>
          </cell>
          <cell r="Q2162">
            <v>3074</v>
          </cell>
        </row>
        <row r="2163">
          <cell r="E2163" t="str">
            <v>41MONTHLYBNON-REPRESENTED STATE EMPLOYEES</v>
          </cell>
          <cell r="F2163" t="str">
            <v>41</v>
          </cell>
          <cell r="G2163" t="str">
            <v>Monthly</v>
          </cell>
          <cell r="H2163" t="str">
            <v>B</v>
          </cell>
          <cell r="I2163">
            <v>0</v>
          </cell>
          <cell r="J2163" t="str">
            <v>Non-Represented State Employees</v>
          </cell>
          <cell r="K2163">
            <v>3103</v>
          </cell>
          <cell r="L2163">
            <v>3103</v>
          </cell>
          <cell r="M2163">
            <v>3103</v>
          </cell>
          <cell r="N2163">
            <v>3103</v>
          </cell>
          <cell r="O2163">
            <v>2925</v>
          </cell>
          <cell r="P2163">
            <v>2984</v>
          </cell>
          <cell r="Q2163">
            <v>3074</v>
          </cell>
        </row>
        <row r="2164">
          <cell r="E2164" t="str">
            <v>41MONTHLYBTEAMSTERS LOCAL UNION NUMBER 117</v>
          </cell>
          <cell r="F2164" t="str">
            <v>41</v>
          </cell>
          <cell r="G2164" t="str">
            <v>Monthly</v>
          </cell>
          <cell r="H2164" t="str">
            <v>B</v>
          </cell>
          <cell r="I2164">
            <v>0</v>
          </cell>
          <cell r="J2164" t="str">
            <v>Teamsters Local Union Number 117</v>
          </cell>
          <cell r="K2164">
            <v>3141</v>
          </cell>
          <cell r="L2164">
            <v>3141</v>
          </cell>
          <cell r="M2164">
            <v>3141</v>
          </cell>
          <cell r="N2164">
            <v>3141</v>
          </cell>
          <cell r="O2164">
            <v>2961</v>
          </cell>
          <cell r="P2164">
            <v>3020</v>
          </cell>
          <cell r="Q2164">
            <v>3111</v>
          </cell>
        </row>
        <row r="2165">
          <cell r="E2165" t="str">
            <v>41MONTHLYBWASHINGTON FEDERATION OF STATE EMPLOYEES</v>
          </cell>
          <cell r="F2165" t="str">
            <v>41</v>
          </cell>
          <cell r="G2165" t="str">
            <v>Monthly</v>
          </cell>
          <cell r="H2165" t="str">
            <v>B</v>
          </cell>
          <cell r="I2165">
            <v>0</v>
          </cell>
          <cell r="J2165" t="str">
            <v>Washington Federation of State Employees</v>
          </cell>
          <cell r="K2165">
            <v>3103</v>
          </cell>
          <cell r="L2165">
            <v>3103</v>
          </cell>
          <cell r="M2165">
            <v>3103</v>
          </cell>
          <cell r="N2165">
            <v>3103</v>
          </cell>
          <cell r="O2165">
            <v>2925</v>
          </cell>
          <cell r="P2165">
            <v>2984</v>
          </cell>
          <cell r="Q2165">
            <v>3074</v>
          </cell>
        </row>
        <row r="2166">
          <cell r="E2166" t="str">
            <v>41MONTHLYBWASHINGTON PUBLIC EMPLOYEES ASSOCIATION</v>
          </cell>
          <cell r="F2166" t="str">
            <v>41</v>
          </cell>
          <cell r="G2166" t="str">
            <v>Monthly</v>
          </cell>
          <cell r="H2166" t="str">
            <v>B</v>
          </cell>
          <cell r="I2166">
            <v>0</v>
          </cell>
          <cell r="J2166" t="str">
            <v>Washington Public Employees Association</v>
          </cell>
          <cell r="K2166">
            <v>3103</v>
          </cell>
          <cell r="L2166">
            <v>3103</v>
          </cell>
          <cell r="M2166">
            <v>3103</v>
          </cell>
          <cell r="N2166">
            <v>3103</v>
          </cell>
          <cell r="O2166">
            <v>2925</v>
          </cell>
          <cell r="P2166">
            <v>2984</v>
          </cell>
          <cell r="Q2166">
            <v>3074</v>
          </cell>
        </row>
        <row r="2167">
          <cell r="E2167" t="str">
            <v>41MONTHLYCCOALITION</v>
          </cell>
          <cell r="F2167" t="str">
            <v>41</v>
          </cell>
          <cell r="G2167" t="str">
            <v>Monthly</v>
          </cell>
          <cell r="H2167" t="str">
            <v>C</v>
          </cell>
          <cell r="I2167">
            <v>0</v>
          </cell>
          <cell r="J2167" t="str">
            <v>Coalition</v>
          </cell>
          <cell r="K2167">
            <v>3176</v>
          </cell>
          <cell r="L2167">
            <v>3176</v>
          </cell>
          <cell r="M2167">
            <v>3176</v>
          </cell>
          <cell r="N2167">
            <v>3176</v>
          </cell>
          <cell r="O2167">
            <v>2994</v>
          </cell>
          <cell r="P2167">
            <v>3054</v>
          </cell>
          <cell r="Q2167">
            <v>3146</v>
          </cell>
        </row>
        <row r="2168">
          <cell r="E2168" t="str">
            <v>41MONTHLYCNON-REPRESENTED STATE EMPLOYEES</v>
          </cell>
          <cell r="F2168" t="str">
            <v>41</v>
          </cell>
          <cell r="G2168" t="str">
            <v>Monthly</v>
          </cell>
          <cell r="H2168" t="str">
            <v>C</v>
          </cell>
          <cell r="I2168">
            <v>0</v>
          </cell>
          <cell r="J2168" t="str">
            <v>Non-Represented State Employees</v>
          </cell>
          <cell r="K2168">
            <v>3176</v>
          </cell>
          <cell r="L2168">
            <v>3176</v>
          </cell>
          <cell r="M2168">
            <v>3176</v>
          </cell>
          <cell r="N2168">
            <v>3176</v>
          </cell>
          <cell r="O2168">
            <v>2994</v>
          </cell>
          <cell r="P2168">
            <v>3054</v>
          </cell>
          <cell r="Q2168">
            <v>3146</v>
          </cell>
        </row>
        <row r="2169">
          <cell r="E2169" t="str">
            <v>41MONTHLYCTEAMSTERS LOCAL UNION NUMBER 117</v>
          </cell>
          <cell r="F2169" t="str">
            <v>41</v>
          </cell>
          <cell r="G2169" t="str">
            <v>Monthly</v>
          </cell>
          <cell r="H2169" t="str">
            <v>C</v>
          </cell>
          <cell r="I2169">
            <v>0</v>
          </cell>
          <cell r="J2169" t="str">
            <v>Teamsters Local Union Number 117</v>
          </cell>
          <cell r="K2169">
            <v>3217</v>
          </cell>
          <cell r="L2169">
            <v>3217</v>
          </cell>
          <cell r="M2169">
            <v>3217</v>
          </cell>
          <cell r="N2169">
            <v>3217</v>
          </cell>
          <cell r="O2169">
            <v>3032</v>
          </cell>
          <cell r="P2169">
            <v>3093</v>
          </cell>
          <cell r="Q2169">
            <v>3186</v>
          </cell>
        </row>
        <row r="2170">
          <cell r="E2170" t="str">
            <v>41MONTHLYCWASHINGTON FEDERATION OF STATE EMPLOYEES</v>
          </cell>
          <cell r="F2170" t="str">
            <v>41</v>
          </cell>
          <cell r="G2170" t="str">
            <v>Monthly</v>
          </cell>
          <cell r="H2170" t="str">
            <v>C</v>
          </cell>
          <cell r="I2170">
            <v>0</v>
          </cell>
          <cell r="J2170" t="str">
            <v>Washington Federation of State Employees</v>
          </cell>
          <cell r="K2170">
            <v>3176</v>
          </cell>
          <cell r="L2170">
            <v>3176</v>
          </cell>
          <cell r="M2170">
            <v>3176</v>
          </cell>
          <cell r="N2170">
            <v>3176</v>
          </cell>
          <cell r="O2170">
            <v>2994</v>
          </cell>
          <cell r="P2170">
            <v>3054</v>
          </cell>
          <cell r="Q2170">
            <v>3146</v>
          </cell>
        </row>
        <row r="2171">
          <cell r="E2171" t="str">
            <v>41MONTHLYCWASHINGTON PUBLIC EMPLOYEES ASSOCIATION</v>
          </cell>
          <cell r="F2171" t="str">
            <v>41</v>
          </cell>
          <cell r="G2171" t="str">
            <v>Monthly</v>
          </cell>
          <cell r="H2171" t="str">
            <v>C</v>
          </cell>
          <cell r="I2171">
            <v>0</v>
          </cell>
          <cell r="J2171" t="str">
            <v>Washington Public Employees Association</v>
          </cell>
          <cell r="K2171">
            <v>3176</v>
          </cell>
          <cell r="L2171">
            <v>3176</v>
          </cell>
          <cell r="M2171">
            <v>3176</v>
          </cell>
          <cell r="N2171">
            <v>3176</v>
          </cell>
          <cell r="O2171">
            <v>2994</v>
          </cell>
          <cell r="P2171">
            <v>3054</v>
          </cell>
          <cell r="Q2171">
            <v>3146</v>
          </cell>
        </row>
        <row r="2172">
          <cell r="E2172" t="str">
            <v>41MONTHLYDCOALITION</v>
          </cell>
          <cell r="F2172" t="str">
            <v>41</v>
          </cell>
          <cell r="G2172" t="str">
            <v>Monthly</v>
          </cell>
          <cell r="H2172" t="str">
            <v>D</v>
          </cell>
          <cell r="I2172">
            <v>0</v>
          </cell>
          <cell r="J2172" t="str">
            <v>Coalition</v>
          </cell>
          <cell r="K2172">
            <v>3248</v>
          </cell>
          <cell r="L2172">
            <v>3248</v>
          </cell>
          <cell r="M2172">
            <v>3248</v>
          </cell>
          <cell r="N2172">
            <v>3248</v>
          </cell>
          <cell r="O2172">
            <v>3062</v>
          </cell>
          <cell r="P2172">
            <v>3123</v>
          </cell>
          <cell r="Q2172">
            <v>3217</v>
          </cell>
        </row>
        <row r="2173">
          <cell r="E2173" t="str">
            <v>41MONTHLYDNON-REPRESENTED STATE EMPLOYEES</v>
          </cell>
          <cell r="F2173" t="str">
            <v>41</v>
          </cell>
          <cell r="G2173" t="str">
            <v>Monthly</v>
          </cell>
          <cell r="H2173" t="str">
            <v>D</v>
          </cell>
          <cell r="I2173">
            <v>0</v>
          </cell>
          <cell r="J2173" t="str">
            <v>Non-Represented State Employees</v>
          </cell>
          <cell r="K2173">
            <v>3248</v>
          </cell>
          <cell r="L2173">
            <v>3248</v>
          </cell>
          <cell r="M2173">
            <v>3248</v>
          </cell>
          <cell r="N2173">
            <v>3248</v>
          </cell>
          <cell r="O2173">
            <v>3062</v>
          </cell>
          <cell r="P2173">
            <v>3123</v>
          </cell>
          <cell r="Q2173">
            <v>3217</v>
          </cell>
        </row>
        <row r="2174">
          <cell r="E2174" t="str">
            <v>41MONTHLYDTEAMSTERS LOCAL UNION NUMBER 117</v>
          </cell>
          <cell r="F2174" t="str">
            <v>41</v>
          </cell>
          <cell r="G2174" t="str">
            <v>Monthly</v>
          </cell>
          <cell r="H2174" t="str">
            <v>D</v>
          </cell>
          <cell r="I2174">
            <v>0</v>
          </cell>
          <cell r="J2174" t="str">
            <v>Teamsters Local Union Number 117</v>
          </cell>
          <cell r="K2174">
            <v>3290</v>
          </cell>
          <cell r="L2174">
            <v>3290</v>
          </cell>
          <cell r="M2174">
            <v>3290</v>
          </cell>
          <cell r="N2174">
            <v>3290</v>
          </cell>
          <cell r="O2174">
            <v>3101</v>
          </cell>
          <cell r="P2174">
            <v>3163</v>
          </cell>
          <cell r="Q2174">
            <v>3259</v>
          </cell>
        </row>
        <row r="2175">
          <cell r="E2175" t="str">
            <v>41MONTHLYDWASHINGTON FEDERATION OF STATE EMPLOYEES</v>
          </cell>
          <cell r="F2175" t="str">
            <v>41</v>
          </cell>
          <cell r="G2175" t="str">
            <v>Monthly</v>
          </cell>
          <cell r="H2175" t="str">
            <v>D</v>
          </cell>
          <cell r="I2175">
            <v>0</v>
          </cell>
          <cell r="J2175" t="str">
            <v>Washington Federation of State Employees</v>
          </cell>
          <cell r="K2175">
            <v>3248</v>
          </cell>
          <cell r="L2175">
            <v>3248</v>
          </cell>
          <cell r="M2175">
            <v>3248</v>
          </cell>
          <cell r="N2175">
            <v>3248</v>
          </cell>
          <cell r="O2175">
            <v>3062</v>
          </cell>
          <cell r="P2175">
            <v>3123</v>
          </cell>
          <cell r="Q2175">
            <v>3217</v>
          </cell>
        </row>
        <row r="2176">
          <cell r="E2176" t="str">
            <v>41MONTHLYDWASHINGTON PUBLIC EMPLOYEES ASSOCIATION</v>
          </cell>
          <cell r="F2176" t="str">
            <v>41</v>
          </cell>
          <cell r="G2176" t="str">
            <v>Monthly</v>
          </cell>
          <cell r="H2176" t="str">
            <v>D</v>
          </cell>
          <cell r="I2176">
            <v>0</v>
          </cell>
          <cell r="J2176" t="str">
            <v>Washington Public Employees Association</v>
          </cell>
          <cell r="K2176">
            <v>3248</v>
          </cell>
          <cell r="L2176">
            <v>3248</v>
          </cell>
          <cell r="M2176">
            <v>3248</v>
          </cell>
          <cell r="N2176">
            <v>3248</v>
          </cell>
          <cell r="O2176">
            <v>3062</v>
          </cell>
          <cell r="P2176">
            <v>3123</v>
          </cell>
          <cell r="Q2176">
            <v>3217</v>
          </cell>
        </row>
        <row r="2177">
          <cell r="E2177" t="str">
            <v>41MONTHLYECOALITION</v>
          </cell>
          <cell r="F2177" t="str">
            <v>41</v>
          </cell>
          <cell r="G2177" t="str">
            <v>Monthly</v>
          </cell>
          <cell r="H2177" t="str">
            <v>E</v>
          </cell>
          <cell r="I2177">
            <v>0</v>
          </cell>
          <cell r="J2177" t="str">
            <v>Coalition</v>
          </cell>
          <cell r="K2177">
            <v>3331</v>
          </cell>
          <cell r="L2177">
            <v>3331</v>
          </cell>
          <cell r="M2177">
            <v>3331</v>
          </cell>
          <cell r="N2177">
            <v>3331</v>
          </cell>
          <cell r="O2177">
            <v>3140</v>
          </cell>
          <cell r="P2177">
            <v>3203</v>
          </cell>
          <cell r="Q2177">
            <v>3300</v>
          </cell>
        </row>
        <row r="2178">
          <cell r="E2178" t="str">
            <v>41MONTHLYENON-REPRESENTED STATE EMPLOYEES</v>
          </cell>
          <cell r="F2178" t="str">
            <v>41</v>
          </cell>
          <cell r="G2178" t="str">
            <v>Monthly</v>
          </cell>
          <cell r="H2178" t="str">
            <v>E</v>
          </cell>
          <cell r="I2178">
            <v>0</v>
          </cell>
          <cell r="J2178" t="str">
            <v>Non-Represented State Employees</v>
          </cell>
          <cell r="K2178">
            <v>3331</v>
          </cell>
          <cell r="L2178">
            <v>3331</v>
          </cell>
          <cell r="M2178">
            <v>3331</v>
          </cell>
          <cell r="N2178">
            <v>3331</v>
          </cell>
          <cell r="O2178">
            <v>3140</v>
          </cell>
          <cell r="P2178">
            <v>3203</v>
          </cell>
          <cell r="Q2178">
            <v>3300</v>
          </cell>
        </row>
        <row r="2179">
          <cell r="E2179" t="str">
            <v>41MONTHLYETEAMSTERS LOCAL UNION NUMBER 117</v>
          </cell>
          <cell r="F2179" t="str">
            <v>41</v>
          </cell>
          <cell r="G2179" t="str">
            <v>Monthly</v>
          </cell>
          <cell r="H2179" t="str">
            <v>E</v>
          </cell>
          <cell r="I2179">
            <v>0</v>
          </cell>
          <cell r="J2179" t="str">
            <v>Teamsters Local Union Number 117</v>
          </cell>
          <cell r="K2179">
            <v>3372</v>
          </cell>
          <cell r="L2179">
            <v>3372</v>
          </cell>
          <cell r="M2179">
            <v>3372</v>
          </cell>
          <cell r="N2179">
            <v>3372</v>
          </cell>
          <cell r="O2179">
            <v>3178</v>
          </cell>
          <cell r="P2179">
            <v>3242</v>
          </cell>
          <cell r="Q2179">
            <v>3340</v>
          </cell>
        </row>
        <row r="2180">
          <cell r="E2180" t="str">
            <v>41MONTHLYEWASHINGTON FEDERATION OF STATE EMPLOYEES</v>
          </cell>
          <cell r="F2180" t="str">
            <v>41</v>
          </cell>
          <cell r="G2180" t="str">
            <v>Monthly</v>
          </cell>
          <cell r="H2180" t="str">
            <v>E</v>
          </cell>
          <cell r="I2180">
            <v>0</v>
          </cell>
          <cell r="J2180" t="str">
            <v>Washington Federation of State Employees</v>
          </cell>
          <cell r="K2180">
            <v>3331</v>
          </cell>
          <cell r="L2180">
            <v>3331</v>
          </cell>
          <cell r="M2180">
            <v>3331</v>
          </cell>
          <cell r="N2180">
            <v>3331</v>
          </cell>
          <cell r="O2180">
            <v>3140</v>
          </cell>
          <cell r="P2180">
            <v>3203</v>
          </cell>
          <cell r="Q2180">
            <v>3300</v>
          </cell>
        </row>
        <row r="2181">
          <cell r="E2181" t="str">
            <v>41MONTHLYEWASHINGTON PUBLIC EMPLOYEES ASSOCIATION</v>
          </cell>
          <cell r="F2181" t="str">
            <v>41</v>
          </cell>
          <cell r="G2181" t="str">
            <v>Monthly</v>
          </cell>
          <cell r="H2181" t="str">
            <v>E</v>
          </cell>
          <cell r="I2181">
            <v>0</v>
          </cell>
          <cell r="J2181" t="str">
            <v>Washington Public Employees Association</v>
          </cell>
          <cell r="K2181">
            <v>3331</v>
          </cell>
          <cell r="L2181">
            <v>3331</v>
          </cell>
          <cell r="M2181">
            <v>3331</v>
          </cell>
          <cell r="N2181">
            <v>3331</v>
          </cell>
          <cell r="O2181">
            <v>3140</v>
          </cell>
          <cell r="P2181">
            <v>3203</v>
          </cell>
          <cell r="Q2181">
            <v>3300</v>
          </cell>
        </row>
        <row r="2182">
          <cell r="E2182" t="str">
            <v>41MONTHLYFCOALITION</v>
          </cell>
          <cell r="F2182" t="str">
            <v>41</v>
          </cell>
          <cell r="G2182" t="str">
            <v>Monthly</v>
          </cell>
          <cell r="H2182" t="str">
            <v>F</v>
          </cell>
          <cell r="I2182">
            <v>0</v>
          </cell>
          <cell r="J2182" t="str">
            <v>Coalition</v>
          </cell>
          <cell r="K2182">
            <v>3407</v>
          </cell>
          <cell r="L2182">
            <v>3407</v>
          </cell>
          <cell r="M2182">
            <v>3407</v>
          </cell>
          <cell r="N2182">
            <v>3407</v>
          </cell>
          <cell r="O2182">
            <v>3212</v>
          </cell>
          <cell r="P2182">
            <v>3276</v>
          </cell>
          <cell r="Q2182">
            <v>3375</v>
          </cell>
        </row>
        <row r="2183">
          <cell r="E2183" t="str">
            <v>41MONTHLYFNON-REPRESENTED STATE EMPLOYEES</v>
          </cell>
          <cell r="F2183" t="str">
            <v>41</v>
          </cell>
          <cell r="G2183" t="str">
            <v>Monthly</v>
          </cell>
          <cell r="H2183" t="str">
            <v>F</v>
          </cell>
          <cell r="I2183">
            <v>0</v>
          </cell>
          <cell r="J2183" t="str">
            <v>Non-Represented State Employees</v>
          </cell>
          <cell r="K2183">
            <v>3407</v>
          </cell>
          <cell r="L2183">
            <v>3407</v>
          </cell>
          <cell r="M2183">
            <v>3407</v>
          </cell>
          <cell r="N2183">
            <v>3407</v>
          </cell>
          <cell r="O2183">
            <v>3212</v>
          </cell>
          <cell r="P2183">
            <v>3276</v>
          </cell>
          <cell r="Q2183">
            <v>3375</v>
          </cell>
        </row>
        <row r="2184">
          <cell r="E2184" t="str">
            <v>41MONTHLYFTEAMSTERS LOCAL UNION NUMBER 117</v>
          </cell>
          <cell r="F2184" t="str">
            <v>41</v>
          </cell>
          <cell r="G2184" t="str">
            <v>Monthly</v>
          </cell>
          <cell r="H2184" t="str">
            <v>F</v>
          </cell>
          <cell r="I2184">
            <v>0</v>
          </cell>
          <cell r="J2184" t="str">
            <v>Teamsters Local Union Number 117</v>
          </cell>
          <cell r="K2184">
            <v>3451</v>
          </cell>
          <cell r="L2184">
            <v>3451</v>
          </cell>
          <cell r="M2184">
            <v>3451</v>
          </cell>
          <cell r="N2184">
            <v>3451</v>
          </cell>
          <cell r="O2184">
            <v>3253</v>
          </cell>
          <cell r="P2184">
            <v>3318</v>
          </cell>
          <cell r="Q2184">
            <v>3418</v>
          </cell>
        </row>
        <row r="2185">
          <cell r="E2185" t="str">
            <v>41MONTHLYFWASHINGTON FEDERATION OF STATE EMPLOYEES</v>
          </cell>
          <cell r="F2185" t="str">
            <v>41</v>
          </cell>
          <cell r="G2185" t="str">
            <v>Monthly</v>
          </cell>
          <cell r="H2185" t="str">
            <v>F</v>
          </cell>
          <cell r="I2185">
            <v>0</v>
          </cell>
          <cell r="J2185" t="str">
            <v>Washington Federation of State Employees</v>
          </cell>
          <cell r="K2185">
            <v>3407</v>
          </cell>
          <cell r="L2185">
            <v>3407</v>
          </cell>
          <cell r="M2185">
            <v>3407</v>
          </cell>
          <cell r="N2185">
            <v>3407</v>
          </cell>
          <cell r="O2185">
            <v>3212</v>
          </cell>
          <cell r="P2185">
            <v>3276</v>
          </cell>
          <cell r="Q2185">
            <v>3375</v>
          </cell>
        </row>
        <row r="2186">
          <cell r="E2186" t="str">
            <v>41MONTHLYFWASHINGTON PUBLIC EMPLOYEES ASSOCIATION</v>
          </cell>
          <cell r="F2186" t="str">
            <v>41</v>
          </cell>
          <cell r="G2186" t="str">
            <v>Monthly</v>
          </cell>
          <cell r="H2186" t="str">
            <v>F</v>
          </cell>
          <cell r="I2186">
            <v>0</v>
          </cell>
          <cell r="J2186" t="str">
            <v>Washington Public Employees Association</v>
          </cell>
          <cell r="K2186">
            <v>3407</v>
          </cell>
          <cell r="L2186">
            <v>3407</v>
          </cell>
          <cell r="M2186">
            <v>3407</v>
          </cell>
          <cell r="N2186">
            <v>3407</v>
          </cell>
          <cell r="O2186">
            <v>3212</v>
          </cell>
          <cell r="P2186">
            <v>3276</v>
          </cell>
          <cell r="Q2186">
            <v>3375</v>
          </cell>
        </row>
        <row r="2187">
          <cell r="E2187" t="str">
            <v>41MONTHLYGCOALITION</v>
          </cell>
          <cell r="F2187" t="str">
            <v>41</v>
          </cell>
          <cell r="G2187" t="str">
            <v>Monthly</v>
          </cell>
          <cell r="H2187" t="str">
            <v>G</v>
          </cell>
          <cell r="I2187">
            <v>0</v>
          </cell>
          <cell r="J2187" t="str">
            <v>Coalition</v>
          </cell>
          <cell r="K2187">
            <v>3487</v>
          </cell>
          <cell r="L2187">
            <v>3487</v>
          </cell>
          <cell r="M2187">
            <v>3487</v>
          </cell>
          <cell r="N2187">
            <v>3487</v>
          </cell>
          <cell r="O2187">
            <v>3287</v>
          </cell>
          <cell r="P2187">
            <v>3353</v>
          </cell>
          <cell r="Q2187">
            <v>3454</v>
          </cell>
        </row>
        <row r="2188">
          <cell r="E2188" t="str">
            <v>41MONTHLYGNON-REPRESENTED STATE EMPLOYEES</v>
          </cell>
          <cell r="F2188" t="str">
            <v>41</v>
          </cell>
          <cell r="G2188" t="str">
            <v>Monthly</v>
          </cell>
          <cell r="H2188" t="str">
            <v>G</v>
          </cell>
          <cell r="I2188">
            <v>0</v>
          </cell>
          <cell r="J2188" t="str">
            <v>Non-Represented State Employees</v>
          </cell>
          <cell r="K2188">
            <v>3487</v>
          </cell>
          <cell r="L2188">
            <v>3487</v>
          </cell>
          <cell r="M2188">
            <v>3487</v>
          </cell>
          <cell r="N2188">
            <v>3487</v>
          </cell>
          <cell r="O2188">
            <v>3287</v>
          </cell>
          <cell r="P2188">
            <v>3353</v>
          </cell>
          <cell r="Q2188">
            <v>3454</v>
          </cell>
        </row>
        <row r="2189">
          <cell r="E2189" t="str">
            <v>41MONTHLYGTEAMSTERS LOCAL UNION NUMBER 117</v>
          </cell>
          <cell r="F2189" t="str">
            <v>41</v>
          </cell>
          <cell r="G2189" t="str">
            <v>Monthly</v>
          </cell>
          <cell r="H2189" t="str">
            <v>G</v>
          </cell>
          <cell r="I2189">
            <v>0</v>
          </cell>
          <cell r="J2189" t="str">
            <v>Teamsters Local Union Number 117</v>
          </cell>
          <cell r="K2189">
            <v>3533</v>
          </cell>
          <cell r="L2189">
            <v>3533</v>
          </cell>
          <cell r="M2189">
            <v>3533</v>
          </cell>
          <cell r="N2189">
            <v>3533</v>
          </cell>
          <cell r="O2189">
            <v>3330</v>
          </cell>
          <cell r="P2189">
            <v>3397</v>
          </cell>
          <cell r="Q2189">
            <v>3500</v>
          </cell>
        </row>
        <row r="2190">
          <cell r="E2190" t="str">
            <v>41MONTHLYGWASHINGTON FEDERATION OF STATE EMPLOYEES</v>
          </cell>
          <cell r="F2190" t="str">
            <v>41</v>
          </cell>
          <cell r="G2190" t="str">
            <v>Monthly</v>
          </cell>
          <cell r="H2190" t="str">
            <v>G</v>
          </cell>
          <cell r="I2190">
            <v>0</v>
          </cell>
          <cell r="J2190" t="str">
            <v>Washington Federation of State Employees</v>
          </cell>
          <cell r="K2190">
            <v>3487</v>
          </cell>
          <cell r="L2190">
            <v>3487</v>
          </cell>
          <cell r="M2190">
            <v>3487</v>
          </cell>
          <cell r="N2190">
            <v>3487</v>
          </cell>
          <cell r="O2190">
            <v>3287</v>
          </cell>
          <cell r="P2190">
            <v>3353</v>
          </cell>
          <cell r="Q2190">
            <v>3454</v>
          </cell>
        </row>
        <row r="2191">
          <cell r="E2191" t="str">
            <v>41MONTHLYGWASHINGTON PUBLIC EMPLOYEES ASSOCIATION</v>
          </cell>
          <cell r="F2191" t="str">
            <v>41</v>
          </cell>
          <cell r="G2191" t="str">
            <v>Monthly</v>
          </cell>
          <cell r="H2191" t="str">
            <v>G</v>
          </cell>
          <cell r="I2191">
            <v>0</v>
          </cell>
          <cell r="J2191" t="str">
            <v>Washington Public Employees Association</v>
          </cell>
          <cell r="K2191">
            <v>3487</v>
          </cell>
          <cell r="L2191">
            <v>3487</v>
          </cell>
          <cell r="M2191">
            <v>3487</v>
          </cell>
          <cell r="N2191">
            <v>3487</v>
          </cell>
          <cell r="O2191">
            <v>3287</v>
          </cell>
          <cell r="P2191">
            <v>3353</v>
          </cell>
          <cell r="Q2191">
            <v>3454</v>
          </cell>
        </row>
        <row r="2192">
          <cell r="E2192" t="str">
            <v>41MONTHLYHCOALITION</v>
          </cell>
          <cell r="F2192" t="str">
            <v>41</v>
          </cell>
          <cell r="G2192" t="str">
            <v>Monthly</v>
          </cell>
          <cell r="H2192" t="str">
            <v>H</v>
          </cell>
          <cell r="I2192">
            <v>0</v>
          </cell>
          <cell r="J2192" t="str">
            <v>Coalition</v>
          </cell>
          <cell r="K2192">
            <v>3573</v>
          </cell>
          <cell r="L2192">
            <v>3573</v>
          </cell>
          <cell r="M2192">
            <v>3573</v>
          </cell>
          <cell r="N2192">
            <v>3573</v>
          </cell>
          <cell r="O2192">
            <v>3369</v>
          </cell>
          <cell r="P2192">
            <v>3436</v>
          </cell>
          <cell r="Q2192">
            <v>3540</v>
          </cell>
        </row>
        <row r="2193">
          <cell r="E2193" t="str">
            <v>41MONTHLYHNON-REPRESENTED STATE EMPLOYEES</v>
          </cell>
          <cell r="F2193" t="str">
            <v>41</v>
          </cell>
          <cell r="G2193" t="str">
            <v>Monthly</v>
          </cell>
          <cell r="H2193" t="str">
            <v>H</v>
          </cell>
          <cell r="I2193">
            <v>0</v>
          </cell>
          <cell r="J2193" t="str">
            <v>Non-Represented State Employees</v>
          </cell>
          <cell r="K2193">
            <v>3573</v>
          </cell>
          <cell r="L2193">
            <v>3573</v>
          </cell>
          <cell r="M2193">
            <v>3573</v>
          </cell>
          <cell r="N2193">
            <v>3573</v>
          </cell>
          <cell r="O2193">
            <v>3369</v>
          </cell>
          <cell r="P2193">
            <v>3436</v>
          </cell>
          <cell r="Q2193">
            <v>3540</v>
          </cell>
        </row>
        <row r="2194">
          <cell r="E2194" t="str">
            <v>41MONTHLYHTEAMSTERS LOCAL UNION NUMBER 117</v>
          </cell>
          <cell r="F2194" t="str">
            <v>41</v>
          </cell>
          <cell r="G2194" t="str">
            <v>Monthly</v>
          </cell>
          <cell r="H2194" t="str">
            <v>H</v>
          </cell>
          <cell r="I2194">
            <v>0</v>
          </cell>
          <cell r="J2194" t="str">
            <v>Teamsters Local Union Number 117</v>
          </cell>
          <cell r="K2194">
            <v>3619</v>
          </cell>
          <cell r="L2194">
            <v>3619</v>
          </cell>
          <cell r="M2194">
            <v>3619</v>
          </cell>
          <cell r="N2194">
            <v>3619</v>
          </cell>
          <cell r="O2194">
            <v>3412</v>
          </cell>
          <cell r="P2194">
            <v>3480</v>
          </cell>
          <cell r="Q2194">
            <v>3585</v>
          </cell>
        </row>
        <row r="2195">
          <cell r="E2195" t="str">
            <v>41MONTHLYHWASHINGTON FEDERATION OF STATE EMPLOYEES</v>
          </cell>
          <cell r="F2195" t="str">
            <v>41</v>
          </cell>
          <cell r="G2195" t="str">
            <v>Monthly</v>
          </cell>
          <cell r="H2195" t="str">
            <v>H</v>
          </cell>
          <cell r="I2195">
            <v>0</v>
          </cell>
          <cell r="J2195" t="str">
            <v>Washington Federation of State Employees</v>
          </cell>
          <cell r="K2195">
            <v>3573</v>
          </cell>
          <cell r="L2195">
            <v>3573</v>
          </cell>
          <cell r="M2195">
            <v>3573</v>
          </cell>
          <cell r="N2195">
            <v>3573</v>
          </cell>
          <cell r="O2195">
            <v>3369</v>
          </cell>
          <cell r="P2195">
            <v>3436</v>
          </cell>
          <cell r="Q2195">
            <v>3540</v>
          </cell>
        </row>
        <row r="2196">
          <cell r="E2196" t="str">
            <v>41MONTHLYHWASHINGTON PUBLIC EMPLOYEES ASSOCIATION</v>
          </cell>
          <cell r="F2196" t="str">
            <v>41</v>
          </cell>
          <cell r="G2196" t="str">
            <v>Monthly</v>
          </cell>
          <cell r="H2196" t="str">
            <v>H</v>
          </cell>
          <cell r="I2196">
            <v>0</v>
          </cell>
          <cell r="J2196" t="str">
            <v>Washington Public Employees Association</v>
          </cell>
          <cell r="K2196">
            <v>3573</v>
          </cell>
          <cell r="L2196">
            <v>3573</v>
          </cell>
          <cell r="M2196">
            <v>3573</v>
          </cell>
          <cell r="N2196">
            <v>3573</v>
          </cell>
          <cell r="O2196">
            <v>3369</v>
          </cell>
          <cell r="P2196">
            <v>3436</v>
          </cell>
          <cell r="Q2196">
            <v>3540</v>
          </cell>
        </row>
        <row r="2197">
          <cell r="E2197" t="str">
            <v>41MONTHLYICOALITION</v>
          </cell>
          <cell r="F2197" t="str">
            <v>41</v>
          </cell>
          <cell r="G2197" t="str">
            <v>Monthly</v>
          </cell>
          <cell r="H2197" t="str">
            <v>I</v>
          </cell>
          <cell r="I2197">
            <v>0</v>
          </cell>
          <cell r="J2197" t="str">
            <v>Coalition</v>
          </cell>
          <cell r="K2197">
            <v>3663</v>
          </cell>
          <cell r="L2197">
            <v>3663</v>
          </cell>
          <cell r="M2197">
            <v>3663</v>
          </cell>
          <cell r="N2197">
            <v>3663</v>
          </cell>
          <cell r="O2197">
            <v>3453</v>
          </cell>
          <cell r="P2197">
            <v>3522</v>
          </cell>
          <cell r="Q2197">
            <v>3628</v>
          </cell>
        </row>
        <row r="2198">
          <cell r="E2198" t="str">
            <v>41MONTHLYINON-REPRESENTED STATE EMPLOYEES</v>
          </cell>
          <cell r="F2198" t="str">
            <v>41</v>
          </cell>
          <cell r="G2198" t="str">
            <v>Monthly</v>
          </cell>
          <cell r="H2198" t="str">
            <v>I</v>
          </cell>
          <cell r="I2198">
            <v>0</v>
          </cell>
          <cell r="J2198" t="str">
            <v>Non-Represented State Employees</v>
          </cell>
          <cell r="K2198">
            <v>3663</v>
          </cell>
          <cell r="L2198">
            <v>3663</v>
          </cell>
          <cell r="M2198">
            <v>3663</v>
          </cell>
          <cell r="N2198">
            <v>3663</v>
          </cell>
          <cell r="O2198">
            <v>3453</v>
          </cell>
          <cell r="P2198">
            <v>3522</v>
          </cell>
          <cell r="Q2198">
            <v>3628</v>
          </cell>
        </row>
        <row r="2199">
          <cell r="E2199" t="str">
            <v>41MONTHLYITEAMSTERS LOCAL UNION NUMBER 117</v>
          </cell>
          <cell r="F2199" t="str">
            <v>41</v>
          </cell>
          <cell r="G2199" t="str">
            <v>Monthly</v>
          </cell>
          <cell r="H2199" t="str">
            <v>I</v>
          </cell>
          <cell r="I2199">
            <v>0</v>
          </cell>
          <cell r="J2199" t="str">
            <v>Teamsters Local Union Number 117</v>
          </cell>
          <cell r="K2199">
            <v>3709</v>
          </cell>
          <cell r="L2199">
            <v>3709</v>
          </cell>
          <cell r="M2199">
            <v>3709</v>
          </cell>
          <cell r="N2199">
            <v>3709</v>
          </cell>
          <cell r="O2199">
            <v>3496</v>
          </cell>
          <cell r="P2199">
            <v>3566</v>
          </cell>
          <cell r="Q2199">
            <v>3674</v>
          </cell>
        </row>
        <row r="2200">
          <cell r="E2200" t="str">
            <v>41MONTHLYIWASHINGTON FEDERATION OF STATE EMPLOYEES</v>
          </cell>
          <cell r="F2200" t="str">
            <v>41</v>
          </cell>
          <cell r="G2200" t="str">
            <v>Monthly</v>
          </cell>
          <cell r="H2200" t="str">
            <v>I</v>
          </cell>
          <cell r="I2200">
            <v>0</v>
          </cell>
          <cell r="J2200" t="str">
            <v>Washington Federation of State Employees</v>
          </cell>
          <cell r="K2200">
            <v>3663</v>
          </cell>
          <cell r="L2200">
            <v>3663</v>
          </cell>
          <cell r="M2200">
            <v>3663</v>
          </cell>
          <cell r="N2200">
            <v>3663</v>
          </cell>
          <cell r="O2200">
            <v>3453</v>
          </cell>
          <cell r="P2200">
            <v>3522</v>
          </cell>
          <cell r="Q2200">
            <v>3628</v>
          </cell>
        </row>
        <row r="2201">
          <cell r="E2201" t="str">
            <v>41MONTHLYIWASHINGTON PUBLIC EMPLOYEES ASSOCIATION</v>
          </cell>
          <cell r="F2201" t="str">
            <v>41</v>
          </cell>
          <cell r="G2201" t="str">
            <v>Monthly</v>
          </cell>
          <cell r="H2201" t="str">
            <v>I</v>
          </cell>
          <cell r="I2201">
            <v>0</v>
          </cell>
          <cell r="J2201" t="str">
            <v>Washington Public Employees Association</v>
          </cell>
          <cell r="K2201">
            <v>3663</v>
          </cell>
          <cell r="L2201">
            <v>3663</v>
          </cell>
          <cell r="M2201">
            <v>3663</v>
          </cell>
          <cell r="N2201">
            <v>3663</v>
          </cell>
          <cell r="O2201">
            <v>3453</v>
          </cell>
          <cell r="P2201">
            <v>3522</v>
          </cell>
          <cell r="Q2201">
            <v>3628</v>
          </cell>
        </row>
        <row r="2202">
          <cell r="E2202" t="str">
            <v>41MONTHLYJCOALITION</v>
          </cell>
          <cell r="F2202" t="str">
            <v>41</v>
          </cell>
          <cell r="G2202" t="str">
            <v>Monthly</v>
          </cell>
          <cell r="H2202" t="str">
            <v>J</v>
          </cell>
          <cell r="I2202">
            <v>0</v>
          </cell>
          <cell r="J2202" t="str">
            <v>Coalition</v>
          </cell>
          <cell r="K2202">
            <v>3756</v>
          </cell>
          <cell r="L2202">
            <v>3756</v>
          </cell>
          <cell r="M2202">
            <v>3756</v>
          </cell>
          <cell r="N2202">
            <v>3756</v>
          </cell>
          <cell r="O2202">
            <v>3541</v>
          </cell>
          <cell r="P2202">
            <v>3612</v>
          </cell>
          <cell r="Q2202">
            <v>3721</v>
          </cell>
        </row>
        <row r="2203">
          <cell r="E2203" t="str">
            <v>41MONTHLYJNON-REPRESENTED STATE EMPLOYEES</v>
          </cell>
          <cell r="F2203" t="str">
            <v>41</v>
          </cell>
          <cell r="G2203" t="str">
            <v>Monthly</v>
          </cell>
          <cell r="H2203" t="str">
            <v>J</v>
          </cell>
          <cell r="I2203">
            <v>0</v>
          </cell>
          <cell r="J2203" t="str">
            <v>Non-Represented State Employees</v>
          </cell>
          <cell r="K2203">
            <v>3756</v>
          </cell>
          <cell r="L2203">
            <v>3756</v>
          </cell>
          <cell r="M2203">
            <v>3756</v>
          </cell>
          <cell r="N2203">
            <v>3756</v>
          </cell>
          <cell r="O2203">
            <v>3541</v>
          </cell>
          <cell r="P2203">
            <v>3612</v>
          </cell>
          <cell r="Q2203">
            <v>3721</v>
          </cell>
        </row>
        <row r="2204">
          <cell r="E2204" t="str">
            <v>41MONTHLYJTEAMSTERS LOCAL UNION NUMBER 117</v>
          </cell>
          <cell r="F2204" t="str">
            <v>41</v>
          </cell>
          <cell r="G2204" t="str">
            <v>Monthly</v>
          </cell>
          <cell r="H2204" t="str">
            <v>J</v>
          </cell>
          <cell r="I2204">
            <v>0</v>
          </cell>
          <cell r="J2204" t="str">
            <v>Teamsters Local Union Number 117</v>
          </cell>
          <cell r="K2204">
            <v>3804</v>
          </cell>
          <cell r="L2204">
            <v>3804</v>
          </cell>
          <cell r="M2204">
            <v>3804</v>
          </cell>
          <cell r="N2204">
            <v>3804</v>
          </cell>
          <cell r="O2204">
            <v>3586</v>
          </cell>
          <cell r="P2204">
            <v>3658</v>
          </cell>
          <cell r="Q2204">
            <v>3768</v>
          </cell>
        </row>
        <row r="2205">
          <cell r="E2205" t="str">
            <v>41MONTHLYJWASHINGTON FEDERATION OF STATE EMPLOYEES</v>
          </cell>
          <cell r="F2205" t="str">
            <v>41</v>
          </cell>
          <cell r="G2205" t="str">
            <v>Monthly</v>
          </cell>
          <cell r="H2205" t="str">
            <v>J</v>
          </cell>
          <cell r="I2205">
            <v>0</v>
          </cell>
          <cell r="J2205" t="str">
            <v>Washington Federation of State Employees</v>
          </cell>
          <cell r="K2205">
            <v>3756</v>
          </cell>
          <cell r="L2205">
            <v>3756</v>
          </cell>
          <cell r="M2205">
            <v>3756</v>
          </cell>
          <cell r="N2205">
            <v>3756</v>
          </cell>
          <cell r="O2205">
            <v>3541</v>
          </cell>
          <cell r="P2205">
            <v>3612</v>
          </cell>
          <cell r="Q2205">
            <v>3721</v>
          </cell>
        </row>
        <row r="2206">
          <cell r="E2206" t="str">
            <v>41MONTHLYJWASHINGTON PUBLIC EMPLOYEES ASSOCIATION</v>
          </cell>
          <cell r="F2206" t="str">
            <v>41</v>
          </cell>
          <cell r="G2206" t="str">
            <v>Monthly</v>
          </cell>
          <cell r="H2206" t="str">
            <v>J</v>
          </cell>
          <cell r="I2206">
            <v>0</v>
          </cell>
          <cell r="J2206" t="str">
            <v>Washington Public Employees Association</v>
          </cell>
          <cell r="K2206">
            <v>3756</v>
          </cell>
          <cell r="L2206">
            <v>3756</v>
          </cell>
          <cell r="M2206">
            <v>3756</v>
          </cell>
          <cell r="N2206">
            <v>3756</v>
          </cell>
          <cell r="O2206">
            <v>3541</v>
          </cell>
          <cell r="P2206">
            <v>3612</v>
          </cell>
          <cell r="Q2206">
            <v>3721</v>
          </cell>
        </row>
        <row r="2207">
          <cell r="E2207" t="str">
            <v>41MONTHLYKCOALITION</v>
          </cell>
          <cell r="F2207" t="str">
            <v>41</v>
          </cell>
          <cell r="G2207" t="str">
            <v>Monthly</v>
          </cell>
          <cell r="H2207" t="str">
            <v>K</v>
          </cell>
          <cell r="I2207">
            <v>0</v>
          </cell>
          <cell r="J2207" t="str">
            <v>Coalition</v>
          </cell>
          <cell r="K2207">
            <v>3848</v>
          </cell>
          <cell r="L2207">
            <v>3848</v>
          </cell>
          <cell r="M2207">
            <v>3848</v>
          </cell>
          <cell r="N2207">
            <v>3848</v>
          </cell>
          <cell r="O2207">
            <v>3627</v>
          </cell>
          <cell r="P2207">
            <v>3700</v>
          </cell>
          <cell r="Q2207">
            <v>3812</v>
          </cell>
        </row>
        <row r="2208">
          <cell r="E2208" t="str">
            <v>41MONTHLYKNON-REPRESENTED STATE EMPLOYEES</v>
          </cell>
          <cell r="F2208" t="str">
            <v>41</v>
          </cell>
          <cell r="G2208" t="str">
            <v>Monthly</v>
          </cell>
          <cell r="H2208" t="str">
            <v>K</v>
          </cell>
          <cell r="I2208">
            <v>0</v>
          </cell>
          <cell r="J2208" t="str">
            <v>Non-Represented State Employees</v>
          </cell>
          <cell r="K2208">
            <v>3848</v>
          </cell>
          <cell r="L2208">
            <v>3848</v>
          </cell>
          <cell r="M2208">
            <v>3848</v>
          </cell>
          <cell r="N2208">
            <v>3848</v>
          </cell>
          <cell r="O2208">
            <v>3627</v>
          </cell>
          <cell r="P2208">
            <v>3700</v>
          </cell>
          <cell r="Q2208">
            <v>3812</v>
          </cell>
        </row>
        <row r="2209">
          <cell r="E2209" t="str">
            <v>41MONTHLYKTEAMSTERS LOCAL UNION NUMBER 117</v>
          </cell>
          <cell r="F2209" t="str">
            <v>41</v>
          </cell>
          <cell r="G2209" t="str">
            <v>Monthly</v>
          </cell>
          <cell r="H2209" t="str">
            <v>K</v>
          </cell>
          <cell r="I2209">
            <v>0</v>
          </cell>
          <cell r="J2209" t="str">
            <v>Teamsters Local Union Number 117</v>
          </cell>
          <cell r="K2209">
            <v>3896</v>
          </cell>
          <cell r="L2209">
            <v>3896</v>
          </cell>
          <cell r="M2209">
            <v>3896</v>
          </cell>
          <cell r="N2209">
            <v>3896</v>
          </cell>
          <cell r="O2209">
            <v>3673</v>
          </cell>
          <cell r="P2209">
            <v>3746</v>
          </cell>
          <cell r="Q2209">
            <v>3859</v>
          </cell>
        </row>
        <row r="2210">
          <cell r="E2210" t="str">
            <v>41MONTHLYKWASHINGTON FEDERATION OF STATE EMPLOYEES</v>
          </cell>
          <cell r="F2210" t="str">
            <v>41</v>
          </cell>
          <cell r="G2210" t="str">
            <v>Monthly</v>
          </cell>
          <cell r="H2210" t="str">
            <v>K</v>
          </cell>
          <cell r="I2210">
            <v>0</v>
          </cell>
          <cell r="J2210" t="str">
            <v>Washington Federation of State Employees</v>
          </cell>
          <cell r="K2210">
            <v>3848</v>
          </cell>
          <cell r="L2210">
            <v>3848</v>
          </cell>
          <cell r="M2210">
            <v>3848</v>
          </cell>
          <cell r="N2210">
            <v>3848</v>
          </cell>
          <cell r="O2210">
            <v>3627</v>
          </cell>
          <cell r="P2210">
            <v>3700</v>
          </cell>
          <cell r="Q2210">
            <v>3812</v>
          </cell>
        </row>
        <row r="2211">
          <cell r="E2211" t="str">
            <v>41MONTHLYKWASHINGTON PUBLIC EMPLOYEES ASSOCIATION</v>
          </cell>
          <cell r="F2211" t="str">
            <v>41</v>
          </cell>
          <cell r="G2211" t="str">
            <v>Monthly</v>
          </cell>
          <cell r="H2211" t="str">
            <v>K</v>
          </cell>
          <cell r="I2211">
            <v>0</v>
          </cell>
          <cell r="J2211" t="str">
            <v>Washington Public Employees Association</v>
          </cell>
          <cell r="K2211">
            <v>3848</v>
          </cell>
          <cell r="L2211">
            <v>3848</v>
          </cell>
          <cell r="M2211">
            <v>3848</v>
          </cell>
          <cell r="N2211">
            <v>3848</v>
          </cell>
          <cell r="O2211">
            <v>3627</v>
          </cell>
          <cell r="P2211">
            <v>3700</v>
          </cell>
          <cell r="Q2211">
            <v>3812</v>
          </cell>
        </row>
        <row r="2212">
          <cell r="E2212" t="str">
            <v>41MONTHLYLCOALITION</v>
          </cell>
          <cell r="F2212" t="str">
            <v>41</v>
          </cell>
          <cell r="G2212" t="str">
            <v>Monthly</v>
          </cell>
          <cell r="H2212" t="str">
            <v>L</v>
          </cell>
          <cell r="I2212">
            <v>0</v>
          </cell>
          <cell r="J2212" t="str">
            <v>Coalition</v>
          </cell>
          <cell r="K2212">
            <v>3947</v>
          </cell>
          <cell r="L2212">
            <v>3947</v>
          </cell>
          <cell r="M2212">
            <v>3947</v>
          </cell>
          <cell r="N2212">
            <v>3947</v>
          </cell>
          <cell r="O2212">
            <v>3721</v>
          </cell>
          <cell r="P2212">
            <v>3795</v>
          </cell>
          <cell r="Q2212">
            <v>3910</v>
          </cell>
        </row>
        <row r="2213">
          <cell r="E2213" t="str">
            <v>41MONTHLYLNON-REPRESENTED STATE EMPLOYEES</v>
          </cell>
          <cell r="F2213" t="str">
            <v>41</v>
          </cell>
          <cell r="G2213" t="str">
            <v>Monthly</v>
          </cell>
          <cell r="H2213" t="str">
            <v>L</v>
          </cell>
          <cell r="I2213">
            <v>0</v>
          </cell>
          <cell r="J2213" t="str">
            <v>Non-Represented State Employees</v>
          </cell>
          <cell r="K2213">
            <v>3947</v>
          </cell>
          <cell r="L2213">
            <v>3947</v>
          </cell>
          <cell r="M2213">
            <v>3947</v>
          </cell>
          <cell r="N2213">
            <v>3947</v>
          </cell>
          <cell r="O2213">
            <v>3721</v>
          </cell>
          <cell r="P2213">
            <v>3795</v>
          </cell>
          <cell r="Q2213">
            <v>3910</v>
          </cell>
        </row>
        <row r="2214">
          <cell r="E2214" t="str">
            <v>41MONTHLYLTEAMSTERS LOCAL UNION NUMBER 117</v>
          </cell>
          <cell r="F2214" t="str">
            <v>41</v>
          </cell>
          <cell r="G2214" t="str">
            <v>Monthly</v>
          </cell>
          <cell r="H2214" t="str">
            <v>L</v>
          </cell>
          <cell r="I2214">
            <v>0</v>
          </cell>
          <cell r="J2214" t="str">
            <v>Teamsters Local Union Number 117</v>
          </cell>
          <cell r="K2214">
            <v>3997</v>
          </cell>
          <cell r="L2214">
            <v>3997</v>
          </cell>
          <cell r="M2214">
            <v>3997</v>
          </cell>
          <cell r="N2214">
            <v>3997</v>
          </cell>
          <cell r="O2214">
            <v>3768</v>
          </cell>
          <cell r="P2214">
            <v>3843</v>
          </cell>
          <cell r="Q2214">
            <v>3959</v>
          </cell>
        </row>
        <row r="2215">
          <cell r="E2215" t="str">
            <v>41MONTHLYLWASHINGTON FEDERATION OF STATE EMPLOYEES</v>
          </cell>
          <cell r="F2215" t="str">
            <v>41</v>
          </cell>
          <cell r="G2215" t="str">
            <v>Monthly</v>
          </cell>
          <cell r="H2215" t="str">
            <v>L</v>
          </cell>
          <cell r="I2215">
            <v>0</v>
          </cell>
          <cell r="J2215" t="str">
            <v>Washington Federation of State Employees</v>
          </cell>
          <cell r="K2215">
            <v>3947</v>
          </cell>
          <cell r="L2215">
            <v>3947</v>
          </cell>
          <cell r="M2215">
            <v>3947</v>
          </cell>
          <cell r="N2215">
            <v>3947</v>
          </cell>
          <cell r="O2215">
            <v>3721</v>
          </cell>
          <cell r="P2215">
            <v>3795</v>
          </cell>
          <cell r="Q2215">
            <v>3910</v>
          </cell>
        </row>
        <row r="2216">
          <cell r="E2216" t="str">
            <v>41MONTHLYLWASHINGTON PUBLIC EMPLOYEES ASSOCIATION</v>
          </cell>
          <cell r="F2216" t="str">
            <v>41</v>
          </cell>
          <cell r="G2216" t="str">
            <v>Monthly</v>
          </cell>
          <cell r="H2216" t="str">
            <v>L</v>
          </cell>
          <cell r="I2216">
            <v>0</v>
          </cell>
          <cell r="J2216" t="str">
            <v>Washington Public Employees Association</v>
          </cell>
          <cell r="K2216">
            <v>3947</v>
          </cell>
          <cell r="L2216">
            <v>3947</v>
          </cell>
          <cell r="M2216">
            <v>3947</v>
          </cell>
          <cell r="N2216">
            <v>3947</v>
          </cell>
          <cell r="O2216">
            <v>3721</v>
          </cell>
          <cell r="P2216">
            <v>3795</v>
          </cell>
          <cell r="Q2216">
            <v>3910</v>
          </cell>
        </row>
        <row r="2217">
          <cell r="E2217" t="str">
            <v>41MONTHLYMCOALITION</v>
          </cell>
          <cell r="F2217" t="str">
            <v>41</v>
          </cell>
          <cell r="G2217" t="str">
            <v>Monthly</v>
          </cell>
          <cell r="H2217" t="str">
            <v>M</v>
          </cell>
          <cell r="I2217">
            <v>0</v>
          </cell>
          <cell r="J2217" t="str">
            <v>Coalition</v>
          </cell>
          <cell r="K2217">
            <v>4038</v>
          </cell>
          <cell r="L2217">
            <v>4038</v>
          </cell>
          <cell r="M2217">
            <v>4038</v>
          </cell>
          <cell r="N2217">
            <v>4038</v>
          </cell>
          <cell r="O2217">
            <v>3807</v>
          </cell>
          <cell r="P2217">
            <v>3883</v>
          </cell>
          <cell r="Q2217">
            <v>4000</v>
          </cell>
        </row>
        <row r="2218">
          <cell r="E2218" t="str">
            <v>41MONTHLYMNON-REPRESENTED STATE EMPLOYEES</v>
          </cell>
          <cell r="F2218" t="str">
            <v>41</v>
          </cell>
          <cell r="G2218" t="str">
            <v>Monthly</v>
          </cell>
          <cell r="H2218" t="str">
            <v>M</v>
          </cell>
          <cell r="I2218">
            <v>0</v>
          </cell>
          <cell r="J2218" t="str">
            <v>Non-Represented State Employees</v>
          </cell>
          <cell r="K2218">
            <v>4038</v>
          </cell>
          <cell r="L2218">
            <v>4038</v>
          </cell>
          <cell r="M2218">
            <v>4038</v>
          </cell>
          <cell r="N2218">
            <v>4038</v>
          </cell>
          <cell r="O2218">
            <v>3807</v>
          </cell>
          <cell r="P2218">
            <v>3883</v>
          </cell>
          <cell r="Q2218">
            <v>4000</v>
          </cell>
        </row>
        <row r="2219">
          <cell r="E2219" t="str">
            <v>41MONTHLYMTEAMSTERS LOCAL UNION NUMBER 117</v>
          </cell>
          <cell r="F2219" t="str">
            <v>41</v>
          </cell>
          <cell r="G2219" t="str">
            <v>Monthly</v>
          </cell>
          <cell r="H2219" t="str">
            <v>M</v>
          </cell>
          <cell r="I2219">
            <v>0</v>
          </cell>
          <cell r="J2219" t="str">
            <v>Teamsters Local Union Number 117</v>
          </cell>
          <cell r="K2219">
            <v>4090</v>
          </cell>
          <cell r="L2219">
            <v>4090</v>
          </cell>
          <cell r="M2219">
            <v>4090</v>
          </cell>
          <cell r="N2219">
            <v>4090</v>
          </cell>
          <cell r="O2219">
            <v>3856</v>
          </cell>
          <cell r="P2219">
            <v>3933</v>
          </cell>
          <cell r="Q2219">
            <v>4052</v>
          </cell>
        </row>
        <row r="2220">
          <cell r="E2220" t="str">
            <v>41MONTHLYMWASHINGTON FEDERATION OF STATE EMPLOYEES</v>
          </cell>
          <cell r="F2220" t="str">
            <v>41</v>
          </cell>
          <cell r="G2220" t="str">
            <v>Monthly</v>
          </cell>
          <cell r="H2220" t="str">
            <v>M</v>
          </cell>
          <cell r="I2220">
            <v>0</v>
          </cell>
          <cell r="J2220" t="str">
            <v>Washington Federation of State Employees</v>
          </cell>
          <cell r="K2220">
            <v>4038</v>
          </cell>
          <cell r="L2220">
            <v>4038</v>
          </cell>
          <cell r="M2220">
            <v>4038</v>
          </cell>
          <cell r="N2220">
            <v>4038</v>
          </cell>
          <cell r="O2220">
            <v>3807</v>
          </cell>
          <cell r="P2220">
            <v>3883</v>
          </cell>
          <cell r="Q2220">
            <v>4000</v>
          </cell>
        </row>
        <row r="2221">
          <cell r="E2221" t="str">
            <v>41MONTHLYMWASHINGTON PUBLIC EMPLOYEES ASSOCIATION</v>
          </cell>
          <cell r="F2221" t="str">
            <v>41</v>
          </cell>
          <cell r="G2221" t="str">
            <v>Monthly</v>
          </cell>
          <cell r="H2221" t="str">
            <v>M</v>
          </cell>
          <cell r="I2221">
            <v>0</v>
          </cell>
          <cell r="J2221" t="str">
            <v>Washington Public Employees Association</v>
          </cell>
          <cell r="K2221">
            <v>4038</v>
          </cell>
          <cell r="L2221">
            <v>4038</v>
          </cell>
          <cell r="M2221">
            <v>4038</v>
          </cell>
          <cell r="N2221">
            <v>4038</v>
          </cell>
          <cell r="O2221">
            <v>3807</v>
          </cell>
          <cell r="P2221">
            <v>3883</v>
          </cell>
          <cell r="Q2221">
            <v>4000</v>
          </cell>
        </row>
        <row r="2222">
          <cell r="E2222" t="str">
            <v>41TMONTHLY10WASHINGTON FEDERATION OF STATE EMPLOYEES</v>
          </cell>
          <cell r="F2222" t="str">
            <v>41T</v>
          </cell>
          <cell r="G2222" t="str">
            <v>Monthly</v>
          </cell>
          <cell r="H2222">
            <v>10</v>
          </cell>
          <cell r="I2222">
            <v>0</v>
          </cell>
          <cell r="J2222" t="str">
            <v>Washington Federation of State Employees</v>
          </cell>
          <cell r="K2222">
            <v>3848</v>
          </cell>
          <cell r="L2222">
            <v>3848</v>
          </cell>
          <cell r="M2222">
            <v>3848</v>
          </cell>
          <cell r="N2222">
            <v>3848</v>
          </cell>
          <cell r="O2222">
            <v>3627</v>
          </cell>
          <cell r="P2222">
            <v>3700</v>
          </cell>
          <cell r="Q2222">
            <v>3812</v>
          </cell>
        </row>
        <row r="2223">
          <cell r="E2223" t="str">
            <v>41TMONTHLY11WASHINGTON FEDERATION OF STATE EMPLOYEES</v>
          </cell>
          <cell r="F2223" t="str">
            <v>41T</v>
          </cell>
          <cell r="G2223" t="str">
            <v>Monthly</v>
          </cell>
          <cell r="H2223">
            <v>11</v>
          </cell>
          <cell r="I2223">
            <v>0</v>
          </cell>
          <cell r="J2223" t="str">
            <v>Washington Federation of State Employees</v>
          </cell>
          <cell r="K2223">
            <v>4038</v>
          </cell>
          <cell r="L2223">
            <v>4038</v>
          </cell>
          <cell r="M2223">
            <v>4038</v>
          </cell>
          <cell r="N2223">
            <v>4038</v>
          </cell>
          <cell r="O2223">
            <v>3807</v>
          </cell>
          <cell r="P2223">
            <v>3883</v>
          </cell>
          <cell r="Q2223">
            <v>4000</v>
          </cell>
        </row>
        <row r="2224">
          <cell r="E2224" t="str">
            <v>41TMONTHLY12WASHINGTON FEDERATION OF STATE EMPLOYEES</v>
          </cell>
          <cell r="F2224" t="str">
            <v>41T</v>
          </cell>
          <cell r="G2224" t="str">
            <v>Monthly</v>
          </cell>
          <cell r="H2224">
            <v>12</v>
          </cell>
          <cell r="I2224">
            <v>0</v>
          </cell>
          <cell r="J2224" t="str">
            <v>Washington Federation of State Employees</v>
          </cell>
          <cell r="K2224">
            <v>4248</v>
          </cell>
          <cell r="L2224">
            <v>4248</v>
          </cell>
          <cell r="M2224">
            <v>4248</v>
          </cell>
          <cell r="N2224">
            <v>4248</v>
          </cell>
          <cell r="O2224">
            <v>4005</v>
          </cell>
          <cell r="P2224">
            <v>4085</v>
          </cell>
          <cell r="Q2224">
            <v>4208</v>
          </cell>
        </row>
        <row r="2225">
          <cell r="E2225" t="str">
            <v>41TMONTHLY1WASHINGTON FEDERATION OF STATE EMPLOYEES</v>
          </cell>
          <cell r="F2225" t="str">
            <v>41T</v>
          </cell>
          <cell r="G2225" t="str">
            <v>Monthly</v>
          </cell>
          <cell r="H2225">
            <v>1</v>
          </cell>
          <cell r="I2225">
            <v>0</v>
          </cell>
          <cell r="J2225" t="str">
            <v>Washington Federation of State Employees</v>
          </cell>
          <cell r="K2225">
            <v>2521</v>
          </cell>
          <cell r="L2225">
            <v>2521</v>
          </cell>
          <cell r="M2225">
            <v>2521</v>
          </cell>
          <cell r="N2225">
            <v>2521</v>
          </cell>
          <cell r="O2225">
            <v>2376</v>
          </cell>
          <cell r="P2225">
            <v>2424</v>
          </cell>
          <cell r="Q2225">
            <v>2497</v>
          </cell>
        </row>
        <row r="2226">
          <cell r="E2226" t="str">
            <v>41TMONTHLY2WASHINGTON FEDERATION OF STATE EMPLOYEES</v>
          </cell>
          <cell r="F2226" t="str">
            <v>41T</v>
          </cell>
          <cell r="G2226" t="str">
            <v>Monthly</v>
          </cell>
          <cell r="H2226">
            <v>2</v>
          </cell>
          <cell r="I2226">
            <v>0</v>
          </cell>
          <cell r="J2226" t="str">
            <v>Washington Federation of State Employees</v>
          </cell>
          <cell r="K2226">
            <v>2636</v>
          </cell>
          <cell r="L2226">
            <v>2636</v>
          </cell>
          <cell r="M2226">
            <v>2636</v>
          </cell>
          <cell r="N2226">
            <v>2636</v>
          </cell>
          <cell r="O2226">
            <v>2485</v>
          </cell>
          <cell r="P2226">
            <v>2535</v>
          </cell>
          <cell r="Q2226">
            <v>2612</v>
          </cell>
        </row>
        <row r="2227">
          <cell r="E2227" t="str">
            <v>41TMONTHLY3WASHINGTON FEDERATION OF STATE EMPLOYEES</v>
          </cell>
          <cell r="F2227" t="str">
            <v>41T</v>
          </cell>
          <cell r="G2227" t="str">
            <v>Monthly</v>
          </cell>
          <cell r="H2227">
            <v>3</v>
          </cell>
          <cell r="I2227">
            <v>0</v>
          </cell>
          <cell r="J2227" t="str">
            <v>Washington Federation of State Employees</v>
          </cell>
          <cell r="K2227">
            <v>2760</v>
          </cell>
          <cell r="L2227">
            <v>2760</v>
          </cell>
          <cell r="M2227">
            <v>2760</v>
          </cell>
          <cell r="N2227">
            <v>2760</v>
          </cell>
          <cell r="O2227">
            <v>2602</v>
          </cell>
          <cell r="P2227">
            <v>2654</v>
          </cell>
          <cell r="Q2227">
            <v>2734</v>
          </cell>
        </row>
        <row r="2228">
          <cell r="E2228" t="str">
            <v>41TMONTHLY4WASHINGTON FEDERATION OF STATE EMPLOYEES</v>
          </cell>
          <cell r="F2228" t="str">
            <v>41T</v>
          </cell>
          <cell r="G2228" t="str">
            <v>Monthly</v>
          </cell>
          <cell r="H2228">
            <v>4</v>
          </cell>
          <cell r="I2228">
            <v>0</v>
          </cell>
          <cell r="J2228" t="str">
            <v>Washington Federation of State Employees</v>
          </cell>
          <cell r="K2228">
            <v>2889</v>
          </cell>
          <cell r="L2228">
            <v>2889</v>
          </cell>
          <cell r="M2228">
            <v>2889</v>
          </cell>
          <cell r="N2228">
            <v>2889</v>
          </cell>
          <cell r="O2228">
            <v>2724</v>
          </cell>
          <cell r="P2228">
            <v>2778</v>
          </cell>
          <cell r="Q2228">
            <v>2862</v>
          </cell>
        </row>
        <row r="2229">
          <cell r="E2229" t="str">
            <v>41TMONTHLY5WASHINGTON FEDERATION OF STATE EMPLOYEES</v>
          </cell>
          <cell r="F2229" t="str">
            <v>41T</v>
          </cell>
          <cell r="G2229" t="str">
            <v>Monthly</v>
          </cell>
          <cell r="H2229">
            <v>5</v>
          </cell>
          <cell r="I2229">
            <v>0</v>
          </cell>
          <cell r="J2229" t="str">
            <v>Washington Federation of State Employees</v>
          </cell>
          <cell r="K2229">
            <v>3031</v>
          </cell>
          <cell r="L2229">
            <v>3031</v>
          </cell>
          <cell r="M2229">
            <v>3031</v>
          </cell>
          <cell r="N2229">
            <v>3031</v>
          </cell>
          <cell r="O2229">
            <v>2857</v>
          </cell>
          <cell r="P2229">
            <v>2914</v>
          </cell>
          <cell r="Q2229">
            <v>3002</v>
          </cell>
        </row>
        <row r="2230">
          <cell r="E2230" t="str">
            <v>41TMONTHLY6WASHINGTON FEDERATION OF STATE EMPLOYEES</v>
          </cell>
          <cell r="F2230" t="str">
            <v>41T</v>
          </cell>
          <cell r="G2230" t="str">
            <v>Monthly</v>
          </cell>
          <cell r="H2230">
            <v>6</v>
          </cell>
          <cell r="I2230">
            <v>0</v>
          </cell>
          <cell r="J2230" t="str">
            <v>Washington Federation of State Employees</v>
          </cell>
          <cell r="K2230">
            <v>3176</v>
          </cell>
          <cell r="L2230">
            <v>3176</v>
          </cell>
          <cell r="M2230">
            <v>3176</v>
          </cell>
          <cell r="N2230">
            <v>3176</v>
          </cell>
          <cell r="O2230">
            <v>2994</v>
          </cell>
          <cell r="P2230">
            <v>3054</v>
          </cell>
          <cell r="Q2230">
            <v>3146</v>
          </cell>
        </row>
        <row r="2231">
          <cell r="E2231" t="str">
            <v>41TMONTHLY7WASHINGTON FEDERATION OF STATE EMPLOYEES</v>
          </cell>
          <cell r="F2231" t="str">
            <v>41T</v>
          </cell>
          <cell r="G2231" t="str">
            <v>Monthly</v>
          </cell>
          <cell r="H2231">
            <v>7</v>
          </cell>
          <cell r="I2231">
            <v>0</v>
          </cell>
          <cell r="J2231" t="str">
            <v>Washington Federation of State Employees</v>
          </cell>
          <cell r="K2231">
            <v>3331</v>
          </cell>
          <cell r="L2231">
            <v>3331</v>
          </cell>
          <cell r="M2231">
            <v>3331</v>
          </cell>
          <cell r="N2231">
            <v>3331</v>
          </cell>
          <cell r="O2231">
            <v>3140</v>
          </cell>
          <cell r="P2231">
            <v>3203</v>
          </cell>
          <cell r="Q2231">
            <v>3300</v>
          </cell>
        </row>
        <row r="2232">
          <cell r="E2232" t="str">
            <v>41TMONTHLY8WASHINGTON FEDERATION OF STATE EMPLOYEES</v>
          </cell>
          <cell r="F2232" t="str">
            <v>41T</v>
          </cell>
          <cell r="G2232" t="str">
            <v>Monthly</v>
          </cell>
          <cell r="H2232">
            <v>8</v>
          </cell>
          <cell r="I2232">
            <v>0</v>
          </cell>
          <cell r="J2232" t="str">
            <v>Washington Federation of State Employees</v>
          </cell>
          <cell r="K2232">
            <v>3487</v>
          </cell>
          <cell r="L2232">
            <v>3487</v>
          </cell>
          <cell r="M2232">
            <v>3487</v>
          </cell>
          <cell r="N2232">
            <v>3487</v>
          </cell>
          <cell r="O2232">
            <v>3287</v>
          </cell>
          <cell r="P2232">
            <v>3353</v>
          </cell>
          <cell r="Q2232">
            <v>3454</v>
          </cell>
        </row>
        <row r="2233">
          <cell r="E2233" t="str">
            <v>41TMONTHLY9WASHINGTON FEDERATION OF STATE EMPLOYEES</v>
          </cell>
          <cell r="F2233" t="str">
            <v>41T</v>
          </cell>
          <cell r="G2233" t="str">
            <v>Monthly</v>
          </cell>
          <cell r="H2233">
            <v>9</v>
          </cell>
          <cell r="I2233">
            <v>0</v>
          </cell>
          <cell r="J2233" t="str">
            <v>Washington Federation of State Employees</v>
          </cell>
          <cell r="K2233">
            <v>3663</v>
          </cell>
          <cell r="L2233">
            <v>3663</v>
          </cell>
          <cell r="M2233">
            <v>3663</v>
          </cell>
          <cell r="N2233">
            <v>3663</v>
          </cell>
          <cell r="O2233">
            <v>3453</v>
          </cell>
          <cell r="P2233">
            <v>3522</v>
          </cell>
          <cell r="Q2233">
            <v>3628</v>
          </cell>
        </row>
        <row r="2234">
          <cell r="E2234" t="str">
            <v>42EMONTHLYENON-REPRESENTED STATE EMPLOYEES</v>
          </cell>
          <cell r="F2234" t="str">
            <v>42E</v>
          </cell>
          <cell r="G2234" t="str">
            <v>Monthly</v>
          </cell>
          <cell r="H2234" t="str">
            <v>E</v>
          </cell>
          <cell r="I2234">
            <v>0</v>
          </cell>
          <cell r="J2234" t="str">
            <v>Non-Represented State Employees</v>
          </cell>
          <cell r="K2234">
            <v>3407</v>
          </cell>
          <cell r="L2234">
            <v>3407</v>
          </cell>
          <cell r="M2234">
            <v>3407</v>
          </cell>
          <cell r="N2234">
            <v>3407</v>
          </cell>
          <cell r="O2234">
            <v>3212</v>
          </cell>
          <cell r="P2234">
            <v>3276</v>
          </cell>
          <cell r="Q2234">
            <v>3375</v>
          </cell>
        </row>
        <row r="2235">
          <cell r="E2235" t="str">
            <v>42EMONTHLYEWASHINGTON FEDERATION OF STATE EMPLOYEES</v>
          </cell>
          <cell r="F2235" t="str">
            <v>42E</v>
          </cell>
          <cell r="G2235" t="str">
            <v>Monthly</v>
          </cell>
          <cell r="H2235" t="str">
            <v>E</v>
          </cell>
          <cell r="I2235">
            <v>0</v>
          </cell>
          <cell r="J2235" t="str">
            <v>Washington Federation of State Employees</v>
          </cell>
          <cell r="K2235">
            <v>3407</v>
          </cell>
          <cell r="L2235">
            <v>3407</v>
          </cell>
          <cell r="M2235">
            <v>3407</v>
          </cell>
          <cell r="N2235">
            <v>3407</v>
          </cell>
          <cell r="O2235">
            <v>3212</v>
          </cell>
          <cell r="P2235">
            <v>3276</v>
          </cell>
          <cell r="Q2235">
            <v>3375</v>
          </cell>
        </row>
        <row r="2236">
          <cell r="E2236" t="str">
            <v>42EMONTHLYFNON-REPRESENTED STATE EMPLOYEES</v>
          </cell>
          <cell r="F2236" t="str">
            <v>42E</v>
          </cell>
          <cell r="G2236" t="str">
            <v>Monthly</v>
          </cell>
          <cell r="H2236" t="str">
            <v>F</v>
          </cell>
          <cell r="I2236">
            <v>0</v>
          </cell>
          <cell r="J2236" t="str">
            <v>Non-Represented State Employees</v>
          </cell>
          <cell r="K2236">
            <v>3487</v>
          </cell>
          <cell r="L2236">
            <v>3487</v>
          </cell>
          <cell r="M2236">
            <v>3487</v>
          </cell>
          <cell r="N2236">
            <v>3487</v>
          </cell>
          <cell r="O2236">
            <v>3287</v>
          </cell>
          <cell r="P2236">
            <v>3353</v>
          </cell>
          <cell r="Q2236">
            <v>3454</v>
          </cell>
        </row>
        <row r="2237">
          <cell r="E2237" t="str">
            <v>42EMONTHLYFWASHINGTON FEDERATION OF STATE EMPLOYEES</v>
          </cell>
          <cell r="F2237" t="str">
            <v>42E</v>
          </cell>
          <cell r="G2237" t="str">
            <v>Monthly</v>
          </cell>
          <cell r="H2237" t="str">
            <v>F</v>
          </cell>
          <cell r="I2237">
            <v>0</v>
          </cell>
          <cell r="J2237" t="str">
            <v>Washington Federation of State Employees</v>
          </cell>
          <cell r="K2237">
            <v>3487</v>
          </cell>
          <cell r="L2237">
            <v>3487</v>
          </cell>
          <cell r="M2237">
            <v>3487</v>
          </cell>
          <cell r="N2237">
            <v>3487</v>
          </cell>
          <cell r="O2237">
            <v>3287</v>
          </cell>
          <cell r="P2237">
            <v>3353</v>
          </cell>
          <cell r="Q2237">
            <v>3454</v>
          </cell>
        </row>
        <row r="2238">
          <cell r="E2238" t="str">
            <v>42EMONTHLYGNON-REPRESENTED STATE EMPLOYEES</v>
          </cell>
          <cell r="F2238" t="str">
            <v>42E</v>
          </cell>
          <cell r="G2238" t="str">
            <v>Monthly</v>
          </cell>
          <cell r="H2238" t="str">
            <v>G</v>
          </cell>
          <cell r="I2238">
            <v>0</v>
          </cell>
          <cell r="J2238" t="str">
            <v>Non-Represented State Employees</v>
          </cell>
          <cell r="K2238">
            <v>3573</v>
          </cell>
          <cell r="L2238">
            <v>3573</v>
          </cell>
          <cell r="M2238">
            <v>3573</v>
          </cell>
          <cell r="N2238">
            <v>3573</v>
          </cell>
          <cell r="O2238">
            <v>3369</v>
          </cell>
          <cell r="P2238">
            <v>3436</v>
          </cell>
          <cell r="Q2238">
            <v>3540</v>
          </cell>
        </row>
        <row r="2239">
          <cell r="E2239" t="str">
            <v>42EMONTHLYGWASHINGTON FEDERATION OF STATE EMPLOYEES</v>
          </cell>
          <cell r="F2239" t="str">
            <v>42E</v>
          </cell>
          <cell r="G2239" t="str">
            <v>Monthly</v>
          </cell>
          <cell r="H2239" t="str">
            <v>G</v>
          </cell>
          <cell r="I2239">
            <v>0</v>
          </cell>
          <cell r="J2239" t="str">
            <v>Washington Federation of State Employees</v>
          </cell>
          <cell r="K2239">
            <v>3573</v>
          </cell>
          <cell r="L2239">
            <v>3573</v>
          </cell>
          <cell r="M2239">
            <v>3573</v>
          </cell>
          <cell r="N2239">
            <v>3573</v>
          </cell>
          <cell r="O2239">
            <v>3369</v>
          </cell>
          <cell r="P2239">
            <v>3436</v>
          </cell>
          <cell r="Q2239">
            <v>3540</v>
          </cell>
        </row>
        <row r="2240">
          <cell r="E2240" t="str">
            <v>42EMONTHLYHNON-REPRESENTED STATE EMPLOYEES</v>
          </cell>
          <cell r="F2240" t="str">
            <v>42E</v>
          </cell>
          <cell r="G2240" t="str">
            <v>Monthly</v>
          </cell>
          <cell r="H2240" t="str">
            <v>H</v>
          </cell>
          <cell r="I2240">
            <v>0</v>
          </cell>
          <cell r="J2240" t="str">
            <v>Non-Represented State Employees</v>
          </cell>
          <cell r="K2240">
            <v>3663</v>
          </cell>
          <cell r="L2240">
            <v>3663</v>
          </cell>
          <cell r="M2240">
            <v>3663</v>
          </cell>
          <cell r="N2240">
            <v>3663</v>
          </cell>
          <cell r="O2240">
            <v>3453</v>
          </cell>
          <cell r="P2240">
            <v>3522</v>
          </cell>
          <cell r="Q2240">
            <v>3628</v>
          </cell>
        </row>
        <row r="2241">
          <cell r="E2241" t="str">
            <v>42EMONTHLYHWASHINGTON FEDERATION OF STATE EMPLOYEES</v>
          </cell>
          <cell r="F2241" t="str">
            <v>42E</v>
          </cell>
          <cell r="G2241" t="str">
            <v>Monthly</v>
          </cell>
          <cell r="H2241" t="str">
            <v>H</v>
          </cell>
          <cell r="I2241">
            <v>0</v>
          </cell>
          <cell r="J2241" t="str">
            <v>Washington Federation of State Employees</v>
          </cell>
          <cell r="K2241">
            <v>3663</v>
          </cell>
          <cell r="L2241">
            <v>3663</v>
          </cell>
          <cell r="M2241">
            <v>3663</v>
          </cell>
          <cell r="N2241">
            <v>3663</v>
          </cell>
          <cell r="O2241">
            <v>3453</v>
          </cell>
          <cell r="P2241">
            <v>3522</v>
          </cell>
          <cell r="Q2241">
            <v>3628</v>
          </cell>
        </row>
        <row r="2242">
          <cell r="E2242" t="str">
            <v>42EMONTHLYINON-REPRESENTED STATE EMPLOYEES</v>
          </cell>
          <cell r="F2242" t="str">
            <v>42E</v>
          </cell>
          <cell r="G2242" t="str">
            <v>Monthly</v>
          </cell>
          <cell r="H2242" t="str">
            <v>I</v>
          </cell>
          <cell r="I2242">
            <v>0</v>
          </cell>
          <cell r="J2242" t="str">
            <v>Non-Represented State Employees</v>
          </cell>
          <cell r="K2242">
            <v>3756</v>
          </cell>
          <cell r="L2242">
            <v>3756</v>
          </cell>
          <cell r="M2242">
            <v>3756</v>
          </cell>
          <cell r="N2242">
            <v>3756</v>
          </cell>
          <cell r="O2242">
            <v>3541</v>
          </cell>
          <cell r="P2242">
            <v>3612</v>
          </cell>
          <cell r="Q2242">
            <v>3721</v>
          </cell>
        </row>
        <row r="2243">
          <cell r="E2243" t="str">
            <v>42EMONTHLYIWASHINGTON FEDERATION OF STATE EMPLOYEES</v>
          </cell>
          <cell r="F2243" t="str">
            <v>42E</v>
          </cell>
          <cell r="G2243" t="str">
            <v>Monthly</v>
          </cell>
          <cell r="H2243" t="str">
            <v>I</v>
          </cell>
          <cell r="I2243">
            <v>0</v>
          </cell>
          <cell r="J2243" t="str">
            <v>Washington Federation of State Employees</v>
          </cell>
          <cell r="K2243">
            <v>3756</v>
          </cell>
          <cell r="L2243">
            <v>3756</v>
          </cell>
          <cell r="M2243">
            <v>3756</v>
          </cell>
          <cell r="N2243">
            <v>3756</v>
          </cell>
          <cell r="O2243">
            <v>3541</v>
          </cell>
          <cell r="P2243">
            <v>3612</v>
          </cell>
          <cell r="Q2243">
            <v>3721</v>
          </cell>
        </row>
        <row r="2244">
          <cell r="E2244" t="str">
            <v>42EMONTHLYJNON-REPRESENTED STATE EMPLOYEES</v>
          </cell>
          <cell r="F2244" t="str">
            <v>42E</v>
          </cell>
          <cell r="G2244" t="str">
            <v>Monthly</v>
          </cell>
          <cell r="H2244" t="str">
            <v>J</v>
          </cell>
          <cell r="I2244">
            <v>0</v>
          </cell>
          <cell r="J2244" t="str">
            <v>Non-Represented State Employees</v>
          </cell>
          <cell r="K2244">
            <v>3848</v>
          </cell>
          <cell r="L2244">
            <v>3848</v>
          </cell>
          <cell r="M2244">
            <v>3848</v>
          </cell>
          <cell r="N2244">
            <v>3848</v>
          </cell>
          <cell r="O2244">
            <v>3627</v>
          </cell>
          <cell r="P2244">
            <v>3700</v>
          </cell>
          <cell r="Q2244">
            <v>3812</v>
          </cell>
        </row>
        <row r="2245">
          <cell r="E2245" t="str">
            <v>42EMONTHLYJWASHINGTON FEDERATION OF STATE EMPLOYEES</v>
          </cell>
          <cell r="F2245" t="str">
            <v>42E</v>
          </cell>
          <cell r="G2245" t="str">
            <v>Monthly</v>
          </cell>
          <cell r="H2245" t="str">
            <v>J</v>
          </cell>
          <cell r="I2245">
            <v>0</v>
          </cell>
          <cell r="J2245" t="str">
            <v>Washington Federation of State Employees</v>
          </cell>
          <cell r="K2245">
            <v>3848</v>
          </cell>
          <cell r="L2245">
            <v>3848</v>
          </cell>
          <cell r="M2245">
            <v>3848</v>
          </cell>
          <cell r="N2245">
            <v>3848</v>
          </cell>
          <cell r="O2245">
            <v>3627</v>
          </cell>
          <cell r="P2245">
            <v>3700</v>
          </cell>
          <cell r="Q2245">
            <v>3812</v>
          </cell>
        </row>
        <row r="2246">
          <cell r="E2246" t="str">
            <v>42EMONTHLYKNON-REPRESENTED STATE EMPLOYEES</v>
          </cell>
          <cell r="F2246" t="str">
            <v>42E</v>
          </cell>
          <cell r="G2246" t="str">
            <v>Monthly</v>
          </cell>
          <cell r="H2246" t="str">
            <v>K</v>
          </cell>
          <cell r="I2246">
            <v>0</v>
          </cell>
          <cell r="J2246" t="str">
            <v>Non-Represented State Employees</v>
          </cell>
          <cell r="K2246">
            <v>3947</v>
          </cell>
          <cell r="L2246">
            <v>3947</v>
          </cell>
          <cell r="M2246">
            <v>3947</v>
          </cell>
          <cell r="N2246">
            <v>3947</v>
          </cell>
          <cell r="O2246">
            <v>3721</v>
          </cell>
          <cell r="P2246">
            <v>3795</v>
          </cell>
          <cell r="Q2246">
            <v>3910</v>
          </cell>
        </row>
        <row r="2247">
          <cell r="E2247" t="str">
            <v>42EMONTHLYKWASHINGTON FEDERATION OF STATE EMPLOYEES</v>
          </cell>
          <cell r="F2247" t="str">
            <v>42E</v>
          </cell>
          <cell r="G2247" t="str">
            <v>Monthly</v>
          </cell>
          <cell r="H2247" t="str">
            <v>K</v>
          </cell>
          <cell r="I2247">
            <v>0</v>
          </cell>
          <cell r="J2247" t="str">
            <v>Washington Federation of State Employees</v>
          </cell>
          <cell r="K2247">
            <v>3947</v>
          </cell>
          <cell r="L2247">
            <v>3947</v>
          </cell>
          <cell r="M2247">
            <v>3947</v>
          </cell>
          <cell r="N2247">
            <v>3947</v>
          </cell>
          <cell r="O2247">
            <v>3721</v>
          </cell>
          <cell r="P2247">
            <v>3795</v>
          </cell>
          <cell r="Q2247">
            <v>3910</v>
          </cell>
        </row>
        <row r="2248">
          <cell r="E2248" t="str">
            <v>42EMONTHLYLNON-REPRESENTED STATE EMPLOYEES</v>
          </cell>
          <cell r="F2248" t="str">
            <v>42E</v>
          </cell>
          <cell r="G2248" t="str">
            <v>Monthly</v>
          </cell>
          <cell r="H2248" t="str">
            <v>L</v>
          </cell>
          <cell r="I2248">
            <v>0</v>
          </cell>
          <cell r="J2248" t="str">
            <v>Non-Represented State Employees</v>
          </cell>
          <cell r="K2248">
            <v>4038</v>
          </cell>
          <cell r="L2248">
            <v>4038</v>
          </cell>
          <cell r="M2248">
            <v>4038</v>
          </cell>
          <cell r="N2248">
            <v>4038</v>
          </cell>
          <cell r="O2248">
            <v>3807</v>
          </cell>
          <cell r="P2248">
            <v>3883</v>
          </cell>
          <cell r="Q2248">
            <v>4000</v>
          </cell>
        </row>
        <row r="2249">
          <cell r="E2249" t="str">
            <v>42EMONTHLYLWASHINGTON FEDERATION OF STATE EMPLOYEES</v>
          </cell>
          <cell r="F2249" t="str">
            <v>42E</v>
          </cell>
          <cell r="G2249" t="str">
            <v>Monthly</v>
          </cell>
          <cell r="H2249" t="str">
            <v>L</v>
          </cell>
          <cell r="I2249">
            <v>0</v>
          </cell>
          <cell r="J2249" t="str">
            <v>Washington Federation of State Employees</v>
          </cell>
          <cell r="K2249">
            <v>4038</v>
          </cell>
          <cell r="L2249">
            <v>4038</v>
          </cell>
          <cell r="M2249">
            <v>4038</v>
          </cell>
          <cell r="N2249">
            <v>4038</v>
          </cell>
          <cell r="O2249">
            <v>3807</v>
          </cell>
          <cell r="P2249">
            <v>3883</v>
          </cell>
          <cell r="Q2249">
            <v>4000</v>
          </cell>
        </row>
        <row r="2250">
          <cell r="E2250" t="str">
            <v>42EMONTHLYMNON-REPRESENTED STATE EMPLOYEES</v>
          </cell>
          <cell r="F2250" t="str">
            <v>42E</v>
          </cell>
          <cell r="G2250" t="str">
            <v>Monthly</v>
          </cell>
          <cell r="H2250" t="str">
            <v>M</v>
          </cell>
          <cell r="I2250">
            <v>0</v>
          </cell>
          <cell r="J2250" t="str">
            <v>Non-Represented State Employees</v>
          </cell>
          <cell r="K2250">
            <v>4144</v>
          </cell>
          <cell r="L2250">
            <v>4144</v>
          </cell>
          <cell r="M2250">
            <v>4144</v>
          </cell>
          <cell r="N2250">
            <v>4144</v>
          </cell>
          <cell r="O2250">
            <v>3907</v>
          </cell>
          <cell r="P2250">
            <v>3985</v>
          </cell>
          <cell r="Q2250">
            <v>4105</v>
          </cell>
        </row>
        <row r="2251">
          <cell r="E2251" t="str">
            <v>42EMONTHLYMWASHINGTON FEDERATION OF STATE EMPLOYEES</v>
          </cell>
          <cell r="F2251" t="str">
            <v>42E</v>
          </cell>
          <cell r="G2251" t="str">
            <v>Monthly</v>
          </cell>
          <cell r="H2251" t="str">
            <v>M</v>
          </cell>
          <cell r="I2251">
            <v>0</v>
          </cell>
          <cell r="J2251" t="str">
            <v>Washington Federation of State Employees</v>
          </cell>
          <cell r="K2251">
            <v>4144</v>
          </cell>
          <cell r="L2251">
            <v>4144</v>
          </cell>
          <cell r="M2251">
            <v>4144</v>
          </cell>
          <cell r="N2251">
            <v>4144</v>
          </cell>
          <cell r="O2251">
            <v>3907</v>
          </cell>
          <cell r="P2251">
            <v>3985</v>
          </cell>
          <cell r="Q2251">
            <v>4105</v>
          </cell>
        </row>
        <row r="2252">
          <cell r="E2252" t="str">
            <v>42GMONTHLYGCOALITION</v>
          </cell>
          <cell r="F2252" t="str">
            <v>42G</v>
          </cell>
          <cell r="G2252" t="str">
            <v>Monthly</v>
          </cell>
          <cell r="H2252" t="str">
            <v>G</v>
          </cell>
          <cell r="I2252">
            <v>0</v>
          </cell>
          <cell r="J2252" t="str">
            <v>Coalition</v>
          </cell>
          <cell r="K2252">
            <v>3573</v>
          </cell>
          <cell r="L2252">
            <v>3573</v>
          </cell>
          <cell r="M2252">
            <v>3573</v>
          </cell>
          <cell r="N2252">
            <v>3573</v>
          </cell>
          <cell r="O2252">
            <v>3369</v>
          </cell>
          <cell r="P2252">
            <v>3436</v>
          </cell>
          <cell r="Q2252">
            <v>3540</v>
          </cell>
        </row>
        <row r="2253">
          <cell r="E2253" t="str">
            <v>42GMONTHLYGNON-REPRESENTED STATE EMPLOYEES</v>
          </cell>
          <cell r="F2253" t="str">
            <v>42G</v>
          </cell>
          <cell r="G2253" t="str">
            <v>Monthly</v>
          </cell>
          <cell r="H2253" t="str">
            <v>G</v>
          </cell>
          <cell r="I2253">
            <v>0</v>
          </cell>
          <cell r="J2253" t="str">
            <v>Non-Represented State Employees</v>
          </cell>
          <cell r="K2253">
            <v>3573</v>
          </cell>
          <cell r="L2253">
            <v>3573</v>
          </cell>
          <cell r="M2253">
            <v>3573</v>
          </cell>
          <cell r="N2253">
            <v>3573</v>
          </cell>
          <cell r="O2253">
            <v>3369</v>
          </cell>
          <cell r="P2253">
            <v>3436</v>
          </cell>
          <cell r="Q2253">
            <v>3540</v>
          </cell>
        </row>
        <row r="2254">
          <cell r="E2254" t="str">
            <v>42GMONTHLYGTEAMSTERS LOCAL UNION NUMBER 117</v>
          </cell>
          <cell r="F2254" t="str">
            <v>42G</v>
          </cell>
          <cell r="G2254" t="str">
            <v>Monthly</v>
          </cell>
          <cell r="H2254" t="str">
            <v>G</v>
          </cell>
          <cell r="I2254">
            <v>0</v>
          </cell>
          <cell r="J2254" t="str">
            <v>Teamsters Local Union Number 117</v>
          </cell>
          <cell r="K2254">
            <v>3619</v>
          </cell>
          <cell r="L2254">
            <v>3619</v>
          </cell>
          <cell r="M2254">
            <v>3619</v>
          </cell>
          <cell r="N2254">
            <v>3619</v>
          </cell>
          <cell r="O2254">
            <v>3412</v>
          </cell>
          <cell r="P2254">
            <v>3480</v>
          </cell>
          <cell r="Q2254">
            <v>3585</v>
          </cell>
        </row>
        <row r="2255">
          <cell r="E2255" t="str">
            <v>42GMONTHLYGWASHINGTON FEDERATION OF STATE EMPLOYEES</v>
          </cell>
          <cell r="F2255" t="str">
            <v>42G</v>
          </cell>
          <cell r="G2255" t="str">
            <v>Monthly</v>
          </cell>
          <cell r="H2255" t="str">
            <v>G</v>
          </cell>
          <cell r="I2255">
            <v>0</v>
          </cell>
          <cell r="J2255" t="str">
            <v>Washington Federation of State Employees</v>
          </cell>
          <cell r="K2255">
            <v>3573</v>
          </cell>
          <cell r="L2255">
            <v>3573</v>
          </cell>
          <cell r="M2255">
            <v>3573</v>
          </cell>
          <cell r="N2255">
            <v>3573</v>
          </cell>
          <cell r="O2255">
            <v>3369</v>
          </cell>
          <cell r="P2255">
            <v>3436</v>
          </cell>
          <cell r="Q2255">
            <v>3540</v>
          </cell>
        </row>
        <row r="2256">
          <cell r="E2256" t="str">
            <v>42GMONTHLYGWASHINGTON PUBLIC EMPLOYEES ASSOCIATION</v>
          </cell>
          <cell r="F2256" t="str">
            <v>42G</v>
          </cell>
          <cell r="G2256" t="str">
            <v>Monthly</v>
          </cell>
          <cell r="H2256" t="str">
            <v>G</v>
          </cell>
          <cell r="I2256">
            <v>0</v>
          </cell>
          <cell r="J2256" t="str">
            <v>Washington Public Employees Association</v>
          </cell>
          <cell r="K2256">
            <v>3573</v>
          </cell>
          <cell r="L2256">
            <v>3573</v>
          </cell>
          <cell r="M2256">
            <v>3573</v>
          </cell>
          <cell r="N2256">
            <v>3573</v>
          </cell>
          <cell r="O2256">
            <v>3369</v>
          </cell>
          <cell r="P2256">
            <v>3436</v>
          </cell>
          <cell r="Q2256">
            <v>3540</v>
          </cell>
        </row>
        <row r="2257">
          <cell r="E2257" t="str">
            <v>42GMONTHLYHCOALITION</v>
          </cell>
          <cell r="F2257" t="str">
            <v>42G</v>
          </cell>
          <cell r="G2257" t="str">
            <v>Monthly</v>
          </cell>
          <cell r="H2257" t="str">
            <v>H</v>
          </cell>
          <cell r="I2257">
            <v>0</v>
          </cell>
          <cell r="J2257" t="str">
            <v>Coalition</v>
          </cell>
          <cell r="K2257">
            <v>3663</v>
          </cell>
          <cell r="L2257">
            <v>3663</v>
          </cell>
          <cell r="M2257">
            <v>3663</v>
          </cell>
          <cell r="N2257">
            <v>3663</v>
          </cell>
          <cell r="O2257">
            <v>3453</v>
          </cell>
          <cell r="P2257">
            <v>3522</v>
          </cell>
          <cell r="Q2257">
            <v>3628</v>
          </cell>
        </row>
        <row r="2258">
          <cell r="E2258" t="str">
            <v>42GMONTHLYHNON-REPRESENTED STATE EMPLOYEES</v>
          </cell>
          <cell r="F2258" t="str">
            <v>42G</v>
          </cell>
          <cell r="G2258" t="str">
            <v>Monthly</v>
          </cell>
          <cell r="H2258" t="str">
            <v>H</v>
          </cell>
          <cell r="I2258">
            <v>0</v>
          </cell>
          <cell r="J2258" t="str">
            <v>Non-Represented State Employees</v>
          </cell>
          <cell r="K2258">
            <v>3663</v>
          </cell>
          <cell r="L2258">
            <v>3663</v>
          </cell>
          <cell r="M2258">
            <v>3663</v>
          </cell>
          <cell r="N2258">
            <v>3663</v>
          </cell>
          <cell r="O2258">
            <v>3453</v>
          </cell>
          <cell r="P2258">
            <v>3522</v>
          </cell>
          <cell r="Q2258">
            <v>3628</v>
          </cell>
        </row>
        <row r="2259">
          <cell r="E2259" t="str">
            <v>42GMONTHLYHTEAMSTERS LOCAL UNION NUMBER 117</v>
          </cell>
          <cell r="F2259" t="str">
            <v>42G</v>
          </cell>
          <cell r="G2259" t="str">
            <v>Monthly</v>
          </cell>
          <cell r="H2259" t="str">
            <v>H</v>
          </cell>
          <cell r="I2259">
            <v>0</v>
          </cell>
          <cell r="J2259" t="str">
            <v>Teamsters Local Union Number 117</v>
          </cell>
          <cell r="K2259">
            <v>3709</v>
          </cell>
          <cell r="L2259">
            <v>3709</v>
          </cell>
          <cell r="M2259">
            <v>3709</v>
          </cell>
          <cell r="N2259">
            <v>3709</v>
          </cell>
          <cell r="O2259">
            <v>3496</v>
          </cell>
          <cell r="P2259">
            <v>3566</v>
          </cell>
          <cell r="Q2259">
            <v>3674</v>
          </cell>
        </row>
        <row r="2260">
          <cell r="E2260" t="str">
            <v>42GMONTHLYHWASHINGTON FEDERATION OF STATE EMPLOYEES</v>
          </cell>
          <cell r="F2260" t="str">
            <v>42G</v>
          </cell>
          <cell r="G2260" t="str">
            <v>Monthly</v>
          </cell>
          <cell r="H2260" t="str">
            <v>H</v>
          </cell>
          <cell r="I2260">
            <v>0</v>
          </cell>
          <cell r="J2260" t="str">
            <v>Washington Federation of State Employees</v>
          </cell>
          <cell r="K2260">
            <v>3663</v>
          </cell>
          <cell r="L2260">
            <v>3663</v>
          </cell>
          <cell r="M2260">
            <v>3663</v>
          </cell>
          <cell r="N2260">
            <v>3663</v>
          </cell>
          <cell r="O2260">
            <v>3453</v>
          </cell>
          <cell r="P2260">
            <v>3522</v>
          </cell>
          <cell r="Q2260">
            <v>3628</v>
          </cell>
        </row>
        <row r="2261">
          <cell r="E2261" t="str">
            <v>42GMONTHLYHWASHINGTON PUBLIC EMPLOYEES ASSOCIATION</v>
          </cell>
          <cell r="F2261" t="str">
            <v>42G</v>
          </cell>
          <cell r="G2261" t="str">
            <v>Monthly</v>
          </cell>
          <cell r="H2261" t="str">
            <v>H</v>
          </cell>
          <cell r="I2261">
            <v>0</v>
          </cell>
          <cell r="J2261" t="str">
            <v>Washington Public Employees Association</v>
          </cell>
          <cell r="K2261">
            <v>3663</v>
          </cell>
          <cell r="L2261">
            <v>3663</v>
          </cell>
          <cell r="M2261">
            <v>3663</v>
          </cell>
          <cell r="N2261">
            <v>3663</v>
          </cell>
          <cell r="O2261">
            <v>3453</v>
          </cell>
          <cell r="P2261">
            <v>3522</v>
          </cell>
          <cell r="Q2261">
            <v>3628</v>
          </cell>
        </row>
        <row r="2262">
          <cell r="E2262" t="str">
            <v>42GMONTHLYICOALITION</v>
          </cell>
          <cell r="F2262" t="str">
            <v>42G</v>
          </cell>
          <cell r="G2262" t="str">
            <v>Monthly</v>
          </cell>
          <cell r="H2262" t="str">
            <v>I</v>
          </cell>
          <cell r="I2262">
            <v>0</v>
          </cell>
          <cell r="J2262" t="str">
            <v>Coalition</v>
          </cell>
          <cell r="K2262">
            <v>3756</v>
          </cell>
          <cell r="L2262">
            <v>3756</v>
          </cell>
          <cell r="M2262">
            <v>3756</v>
          </cell>
          <cell r="N2262">
            <v>3756</v>
          </cell>
          <cell r="O2262">
            <v>3541</v>
          </cell>
          <cell r="P2262">
            <v>3612</v>
          </cell>
          <cell r="Q2262">
            <v>3721</v>
          </cell>
        </row>
        <row r="2263">
          <cell r="E2263" t="str">
            <v>42GMONTHLYINON-REPRESENTED STATE EMPLOYEES</v>
          </cell>
          <cell r="F2263" t="str">
            <v>42G</v>
          </cell>
          <cell r="G2263" t="str">
            <v>Monthly</v>
          </cell>
          <cell r="H2263" t="str">
            <v>I</v>
          </cell>
          <cell r="I2263">
            <v>0</v>
          </cell>
          <cell r="J2263" t="str">
            <v>Non-Represented State Employees</v>
          </cell>
          <cell r="K2263">
            <v>3756</v>
          </cell>
          <cell r="L2263">
            <v>3756</v>
          </cell>
          <cell r="M2263">
            <v>3756</v>
          </cell>
          <cell r="N2263">
            <v>3756</v>
          </cell>
          <cell r="O2263">
            <v>3541</v>
          </cell>
          <cell r="P2263">
            <v>3612</v>
          </cell>
          <cell r="Q2263">
            <v>3721</v>
          </cell>
        </row>
        <row r="2264">
          <cell r="E2264" t="str">
            <v>42GMONTHLYITEAMSTERS LOCAL UNION NUMBER 117</v>
          </cell>
          <cell r="F2264" t="str">
            <v>42G</v>
          </cell>
          <cell r="G2264" t="str">
            <v>Monthly</v>
          </cell>
          <cell r="H2264" t="str">
            <v>I</v>
          </cell>
          <cell r="I2264">
            <v>0</v>
          </cell>
          <cell r="J2264" t="str">
            <v>Teamsters Local Union Number 117</v>
          </cell>
          <cell r="K2264">
            <v>3804</v>
          </cell>
          <cell r="L2264">
            <v>3804</v>
          </cell>
          <cell r="M2264">
            <v>3804</v>
          </cell>
          <cell r="N2264">
            <v>3804</v>
          </cell>
          <cell r="O2264">
            <v>3586</v>
          </cell>
          <cell r="P2264">
            <v>3658</v>
          </cell>
          <cell r="Q2264">
            <v>3768</v>
          </cell>
        </row>
        <row r="2265">
          <cell r="E2265" t="str">
            <v>42GMONTHLYIWASHINGTON FEDERATION OF STATE EMPLOYEES</v>
          </cell>
          <cell r="F2265" t="str">
            <v>42G</v>
          </cell>
          <cell r="G2265" t="str">
            <v>Monthly</v>
          </cell>
          <cell r="H2265" t="str">
            <v>I</v>
          </cell>
          <cell r="I2265">
            <v>0</v>
          </cell>
          <cell r="J2265" t="str">
            <v>Washington Federation of State Employees</v>
          </cell>
          <cell r="K2265">
            <v>3756</v>
          </cell>
          <cell r="L2265">
            <v>3756</v>
          </cell>
          <cell r="M2265">
            <v>3756</v>
          </cell>
          <cell r="N2265">
            <v>3756</v>
          </cell>
          <cell r="O2265">
            <v>3541</v>
          </cell>
          <cell r="P2265">
            <v>3612</v>
          </cell>
          <cell r="Q2265">
            <v>3721</v>
          </cell>
        </row>
        <row r="2266">
          <cell r="E2266" t="str">
            <v>42GMONTHLYIWASHINGTON PUBLIC EMPLOYEES ASSOCIATION</v>
          </cell>
          <cell r="F2266" t="str">
            <v>42G</v>
          </cell>
          <cell r="G2266" t="str">
            <v>Monthly</v>
          </cell>
          <cell r="H2266" t="str">
            <v>I</v>
          </cell>
          <cell r="I2266">
            <v>0</v>
          </cell>
          <cell r="J2266" t="str">
            <v>Washington Public Employees Association</v>
          </cell>
          <cell r="K2266">
            <v>3756</v>
          </cell>
          <cell r="L2266">
            <v>3756</v>
          </cell>
          <cell r="M2266">
            <v>3756</v>
          </cell>
          <cell r="N2266">
            <v>3756</v>
          </cell>
          <cell r="O2266">
            <v>3541</v>
          </cell>
          <cell r="P2266">
            <v>3612</v>
          </cell>
          <cell r="Q2266">
            <v>3721</v>
          </cell>
        </row>
        <row r="2267">
          <cell r="E2267" t="str">
            <v>42GMONTHLYJCOALITION</v>
          </cell>
          <cell r="F2267" t="str">
            <v>42G</v>
          </cell>
          <cell r="G2267" t="str">
            <v>Monthly</v>
          </cell>
          <cell r="H2267" t="str">
            <v>J</v>
          </cell>
          <cell r="I2267">
            <v>0</v>
          </cell>
          <cell r="J2267" t="str">
            <v>Coalition</v>
          </cell>
          <cell r="K2267">
            <v>3848</v>
          </cell>
          <cell r="L2267">
            <v>3848</v>
          </cell>
          <cell r="M2267">
            <v>3848</v>
          </cell>
          <cell r="N2267">
            <v>3848</v>
          </cell>
          <cell r="O2267">
            <v>3627</v>
          </cell>
          <cell r="P2267">
            <v>3700</v>
          </cell>
          <cell r="Q2267">
            <v>3812</v>
          </cell>
        </row>
        <row r="2268">
          <cell r="E2268" t="str">
            <v>42GMONTHLYJNON-REPRESENTED STATE EMPLOYEES</v>
          </cell>
          <cell r="F2268" t="str">
            <v>42G</v>
          </cell>
          <cell r="G2268" t="str">
            <v>Monthly</v>
          </cell>
          <cell r="H2268" t="str">
            <v>J</v>
          </cell>
          <cell r="I2268">
            <v>0</v>
          </cell>
          <cell r="J2268" t="str">
            <v>Non-Represented State Employees</v>
          </cell>
          <cell r="K2268">
            <v>3848</v>
          </cell>
          <cell r="L2268">
            <v>3848</v>
          </cell>
          <cell r="M2268">
            <v>3848</v>
          </cell>
          <cell r="N2268">
            <v>3848</v>
          </cell>
          <cell r="O2268">
            <v>3627</v>
          </cell>
          <cell r="P2268">
            <v>3700</v>
          </cell>
          <cell r="Q2268">
            <v>3812</v>
          </cell>
        </row>
        <row r="2269">
          <cell r="E2269" t="str">
            <v>42GMONTHLYJTEAMSTERS LOCAL UNION NUMBER 117</v>
          </cell>
          <cell r="F2269" t="str">
            <v>42G</v>
          </cell>
          <cell r="G2269" t="str">
            <v>Monthly</v>
          </cell>
          <cell r="H2269" t="str">
            <v>J</v>
          </cell>
          <cell r="I2269">
            <v>0</v>
          </cell>
          <cell r="J2269" t="str">
            <v>Teamsters Local Union Number 117</v>
          </cell>
          <cell r="K2269">
            <v>3896</v>
          </cell>
          <cell r="L2269">
            <v>3896</v>
          </cell>
          <cell r="M2269">
            <v>3896</v>
          </cell>
          <cell r="N2269">
            <v>3896</v>
          </cell>
          <cell r="O2269">
            <v>3673</v>
          </cell>
          <cell r="P2269">
            <v>3746</v>
          </cell>
          <cell r="Q2269">
            <v>3859</v>
          </cell>
        </row>
        <row r="2270">
          <cell r="E2270" t="str">
            <v>42GMONTHLYJWASHINGTON FEDERATION OF STATE EMPLOYEES</v>
          </cell>
          <cell r="F2270" t="str">
            <v>42G</v>
          </cell>
          <cell r="G2270" t="str">
            <v>Monthly</v>
          </cell>
          <cell r="H2270" t="str">
            <v>J</v>
          </cell>
          <cell r="I2270">
            <v>0</v>
          </cell>
          <cell r="J2270" t="str">
            <v>Washington Federation of State Employees</v>
          </cell>
          <cell r="K2270">
            <v>3848</v>
          </cell>
          <cell r="L2270">
            <v>3848</v>
          </cell>
          <cell r="M2270">
            <v>3848</v>
          </cell>
          <cell r="N2270">
            <v>3848</v>
          </cell>
          <cell r="O2270">
            <v>3627</v>
          </cell>
          <cell r="P2270">
            <v>3700</v>
          </cell>
          <cell r="Q2270">
            <v>3812</v>
          </cell>
        </row>
        <row r="2271">
          <cell r="E2271" t="str">
            <v>42GMONTHLYJWASHINGTON PUBLIC EMPLOYEES ASSOCIATION</v>
          </cell>
          <cell r="F2271" t="str">
            <v>42G</v>
          </cell>
          <cell r="G2271" t="str">
            <v>Monthly</v>
          </cell>
          <cell r="H2271" t="str">
            <v>J</v>
          </cell>
          <cell r="I2271">
            <v>0</v>
          </cell>
          <cell r="J2271" t="str">
            <v>Washington Public Employees Association</v>
          </cell>
          <cell r="K2271">
            <v>3848</v>
          </cell>
          <cell r="L2271">
            <v>3848</v>
          </cell>
          <cell r="M2271">
            <v>3848</v>
          </cell>
          <cell r="N2271">
            <v>3848</v>
          </cell>
          <cell r="O2271">
            <v>3627</v>
          </cell>
          <cell r="P2271">
            <v>3700</v>
          </cell>
          <cell r="Q2271">
            <v>3812</v>
          </cell>
        </row>
        <row r="2272">
          <cell r="E2272" t="str">
            <v>42GMONTHLYKCOALITION</v>
          </cell>
          <cell r="F2272" t="str">
            <v>42G</v>
          </cell>
          <cell r="G2272" t="str">
            <v>Monthly</v>
          </cell>
          <cell r="H2272" t="str">
            <v>K</v>
          </cell>
          <cell r="I2272">
            <v>0</v>
          </cell>
          <cell r="J2272" t="str">
            <v>Coalition</v>
          </cell>
          <cell r="K2272">
            <v>3947</v>
          </cell>
          <cell r="L2272">
            <v>3947</v>
          </cell>
          <cell r="M2272">
            <v>3947</v>
          </cell>
          <cell r="N2272">
            <v>3947</v>
          </cell>
          <cell r="O2272">
            <v>3721</v>
          </cell>
          <cell r="P2272">
            <v>3795</v>
          </cell>
          <cell r="Q2272">
            <v>3910</v>
          </cell>
        </row>
        <row r="2273">
          <cell r="E2273" t="str">
            <v>42GMONTHLYKNON-REPRESENTED STATE EMPLOYEES</v>
          </cell>
          <cell r="F2273" t="str">
            <v>42G</v>
          </cell>
          <cell r="G2273" t="str">
            <v>Monthly</v>
          </cell>
          <cell r="H2273" t="str">
            <v>K</v>
          </cell>
          <cell r="I2273">
            <v>0</v>
          </cell>
          <cell r="J2273" t="str">
            <v>Non-Represented State Employees</v>
          </cell>
          <cell r="K2273">
            <v>3947</v>
          </cell>
          <cell r="L2273">
            <v>3947</v>
          </cell>
          <cell r="M2273">
            <v>3947</v>
          </cell>
          <cell r="N2273">
            <v>3947</v>
          </cell>
          <cell r="O2273">
            <v>3721</v>
          </cell>
          <cell r="P2273">
            <v>3795</v>
          </cell>
          <cell r="Q2273">
            <v>3910</v>
          </cell>
        </row>
        <row r="2274">
          <cell r="E2274" t="str">
            <v>42GMONTHLYKTEAMSTERS LOCAL UNION NUMBER 117</v>
          </cell>
          <cell r="F2274" t="str">
            <v>42G</v>
          </cell>
          <cell r="G2274" t="str">
            <v>Monthly</v>
          </cell>
          <cell r="H2274" t="str">
            <v>K</v>
          </cell>
          <cell r="I2274">
            <v>0</v>
          </cell>
          <cell r="J2274" t="str">
            <v>Teamsters Local Union Number 117</v>
          </cell>
          <cell r="K2274">
            <v>3997</v>
          </cell>
          <cell r="L2274">
            <v>3997</v>
          </cell>
          <cell r="M2274">
            <v>3997</v>
          </cell>
          <cell r="N2274">
            <v>3997</v>
          </cell>
          <cell r="O2274">
            <v>3768</v>
          </cell>
          <cell r="P2274">
            <v>3843</v>
          </cell>
          <cell r="Q2274">
            <v>3959</v>
          </cell>
        </row>
        <row r="2275">
          <cell r="E2275" t="str">
            <v>42GMONTHLYKWASHINGTON FEDERATION OF STATE EMPLOYEES</v>
          </cell>
          <cell r="F2275" t="str">
            <v>42G</v>
          </cell>
          <cell r="G2275" t="str">
            <v>Monthly</v>
          </cell>
          <cell r="H2275" t="str">
            <v>K</v>
          </cell>
          <cell r="I2275">
            <v>0</v>
          </cell>
          <cell r="J2275" t="str">
            <v>Washington Federation of State Employees</v>
          </cell>
          <cell r="K2275">
            <v>3947</v>
          </cell>
          <cell r="L2275">
            <v>3947</v>
          </cell>
          <cell r="M2275">
            <v>3947</v>
          </cell>
          <cell r="N2275">
            <v>3947</v>
          </cell>
          <cell r="O2275">
            <v>3721</v>
          </cell>
          <cell r="P2275">
            <v>3795</v>
          </cell>
          <cell r="Q2275">
            <v>3910</v>
          </cell>
        </row>
        <row r="2276">
          <cell r="E2276" t="str">
            <v>42GMONTHLYKWASHINGTON PUBLIC EMPLOYEES ASSOCIATION</v>
          </cell>
          <cell r="F2276" t="str">
            <v>42G</v>
          </cell>
          <cell r="G2276" t="str">
            <v>Monthly</v>
          </cell>
          <cell r="H2276" t="str">
            <v>K</v>
          </cell>
          <cell r="I2276">
            <v>0</v>
          </cell>
          <cell r="J2276" t="str">
            <v>Washington Public Employees Association</v>
          </cell>
          <cell r="K2276">
            <v>3947</v>
          </cell>
          <cell r="L2276">
            <v>3947</v>
          </cell>
          <cell r="M2276">
            <v>3947</v>
          </cell>
          <cell r="N2276">
            <v>3947</v>
          </cell>
          <cell r="O2276">
            <v>3721</v>
          </cell>
          <cell r="P2276">
            <v>3795</v>
          </cell>
          <cell r="Q2276">
            <v>3910</v>
          </cell>
        </row>
        <row r="2277">
          <cell r="E2277" t="str">
            <v>42GMONTHLYLCOALITION</v>
          </cell>
          <cell r="F2277" t="str">
            <v>42G</v>
          </cell>
          <cell r="G2277" t="str">
            <v>Monthly</v>
          </cell>
          <cell r="H2277" t="str">
            <v>L</v>
          </cell>
          <cell r="I2277">
            <v>0</v>
          </cell>
          <cell r="J2277" t="str">
            <v>Coalition</v>
          </cell>
          <cell r="K2277">
            <v>4038</v>
          </cell>
          <cell r="L2277">
            <v>4038</v>
          </cell>
          <cell r="M2277">
            <v>4038</v>
          </cell>
          <cell r="N2277">
            <v>4038</v>
          </cell>
          <cell r="O2277">
            <v>3807</v>
          </cell>
          <cell r="P2277">
            <v>3883</v>
          </cell>
          <cell r="Q2277">
            <v>4000</v>
          </cell>
        </row>
        <row r="2278">
          <cell r="E2278" t="str">
            <v>42GMONTHLYLNON-REPRESENTED STATE EMPLOYEES</v>
          </cell>
          <cell r="F2278" t="str">
            <v>42G</v>
          </cell>
          <cell r="G2278" t="str">
            <v>Monthly</v>
          </cell>
          <cell r="H2278" t="str">
            <v>L</v>
          </cell>
          <cell r="I2278">
            <v>0</v>
          </cell>
          <cell r="J2278" t="str">
            <v>Non-Represented State Employees</v>
          </cell>
          <cell r="K2278">
            <v>4038</v>
          </cell>
          <cell r="L2278">
            <v>4038</v>
          </cell>
          <cell r="M2278">
            <v>4038</v>
          </cell>
          <cell r="N2278">
            <v>4038</v>
          </cell>
          <cell r="O2278">
            <v>3807</v>
          </cell>
          <cell r="P2278">
            <v>3883</v>
          </cell>
          <cell r="Q2278">
            <v>4000</v>
          </cell>
        </row>
        <row r="2279">
          <cell r="E2279" t="str">
            <v>42GMONTHLYLTEAMSTERS LOCAL UNION NUMBER 117</v>
          </cell>
          <cell r="F2279" t="str">
            <v>42G</v>
          </cell>
          <cell r="G2279" t="str">
            <v>Monthly</v>
          </cell>
          <cell r="H2279" t="str">
            <v>L</v>
          </cell>
          <cell r="I2279">
            <v>0</v>
          </cell>
          <cell r="J2279" t="str">
            <v>Teamsters Local Union Number 117</v>
          </cell>
          <cell r="K2279">
            <v>4090</v>
          </cell>
          <cell r="L2279">
            <v>4090</v>
          </cell>
          <cell r="M2279">
            <v>4090</v>
          </cell>
          <cell r="N2279">
            <v>4090</v>
          </cell>
          <cell r="O2279">
            <v>3856</v>
          </cell>
          <cell r="P2279">
            <v>3933</v>
          </cell>
          <cell r="Q2279">
            <v>4052</v>
          </cell>
        </row>
        <row r="2280">
          <cell r="E2280" t="str">
            <v>42GMONTHLYLWASHINGTON FEDERATION OF STATE EMPLOYEES</v>
          </cell>
          <cell r="F2280" t="str">
            <v>42G</v>
          </cell>
          <cell r="G2280" t="str">
            <v>Monthly</v>
          </cell>
          <cell r="H2280" t="str">
            <v>L</v>
          </cell>
          <cell r="I2280">
            <v>0</v>
          </cell>
          <cell r="J2280" t="str">
            <v>Washington Federation of State Employees</v>
          </cell>
          <cell r="K2280">
            <v>4038</v>
          </cell>
          <cell r="L2280">
            <v>4038</v>
          </cell>
          <cell r="M2280">
            <v>4038</v>
          </cell>
          <cell r="N2280">
            <v>4038</v>
          </cell>
          <cell r="O2280">
            <v>3807</v>
          </cell>
          <cell r="P2280">
            <v>3883</v>
          </cell>
          <cell r="Q2280">
            <v>4000</v>
          </cell>
        </row>
        <row r="2281">
          <cell r="E2281" t="str">
            <v>42GMONTHLYLWASHINGTON PUBLIC EMPLOYEES ASSOCIATION</v>
          </cell>
          <cell r="F2281" t="str">
            <v>42G</v>
          </cell>
          <cell r="G2281" t="str">
            <v>Monthly</v>
          </cell>
          <cell r="H2281" t="str">
            <v>L</v>
          </cell>
          <cell r="I2281">
            <v>0</v>
          </cell>
          <cell r="J2281" t="str">
            <v>Washington Public Employees Association</v>
          </cell>
          <cell r="K2281">
            <v>4038</v>
          </cell>
          <cell r="L2281">
            <v>4038</v>
          </cell>
          <cell r="M2281">
            <v>4038</v>
          </cell>
          <cell r="N2281">
            <v>4038</v>
          </cell>
          <cell r="O2281">
            <v>3807</v>
          </cell>
          <cell r="P2281">
            <v>3883</v>
          </cell>
          <cell r="Q2281">
            <v>4000</v>
          </cell>
        </row>
        <row r="2282">
          <cell r="E2282" t="str">
            <v>42GMONTHLYMCOALITION</v>
          </cell>
          <cell r="F2282" t="str">
            <v>42G</v>
          </cell>
          <cell r="G2282" t="str">
            <v>Monthly</v>
          </cell>
          <cell r="H2282" t="str">
            <v>M</v>
          </cell>
          <cell r="I2282">
            <v>0</v>
          </cell>
          <cell r="J2282" t="str">
            <v>Coalition</v>
          </cell>
          <cell r="K2282">
            <v>4144</v>
          </cell>
          <cell r="L2282">
            <v>4144</v>
          </cell>
          <cell r="M2282">
            <v>4144</v>
          </cell>
          <cell r="N2282">
            <v>4144</v>
          </cell>
          <cell r="O2282">
            <v>3907</v>
          </cell>
          <cell r="P2282">
            <v>3985</v>
          </cell>
          <cell r="Q2282">
            <v>4105</v>
          </cell>
        </row>
        <row r="2283">
          <cell r="E2283" t="str">
            <v>42GMONTHLYMNON-REPRESENTED STATE EMPLOYEES</v>
          </cell>
          <cell r="F2283" t="str">
            <v>42G</v>
          </cell>
          <cell r="G2283" t="str">
            <v>Monthly</v>
          </cell>
          <cell r="H2283" t="str">
            <v>M</v>
          </cell>
          <cell r="I2283">
            <v>0</v>
          </cell>
          <cell r="J2283" t="str">
            <v>Non-Represented State Employees</v>
          </cell>
          <cell r="K2283">
            <v>4144</v>
          </cell>
          <cell r="L2283">
            <v>4144</v>
          </cell>
          <cell r="M2283">
            <v>4144</v>
          </cell>
          <cell r="N2283">
            <v>4144</v>
          </cell>
          <cell r="O2283">
            <v>3907</v>
          </cell>
          <cell r="P2283">
            <v>3985</v>
          </cell>
          <cell r="Q2283">
            <v>4105</v>
          </cell>
        </row>
        <row r="2284">
          <cell r="E2284" t="str">
            <v>42GMONTHLYMTEAMSTERS LOCAL UNION NUMBER 117</v>
          </cell>
          <cell r="F2284" t="str">
            <v>42G</v>
          </cell>
          <cell r="G2284" t="str">
            <v>Monthly</v>
          </cell>
          <cell r="H2284" t="str">
            <v>M</v>
          </cell>
          <cell r="I2284">
            <v>0</v>
          </cell>
          <cell r="J2284" t="str">
            <v>Teamsters Local Union Number 117</v>
          </cell>
          <cell r="K2284">
            <v>4197</v>
          </cell>
          <cell r="L2284">
            <v>4197</v>
          </cell>
          <cell r="M2284">
            <v>4197</v>
          </cell>
          <cell r="N2284">
            <v>4197</v>
          </cell>
          <cell r="O2284">
            <v>3957</v>
          </cell>
          <cell r="P2284">
            <v>4036</v>
          </cell>
          <cell r="Q2284">
            <v>4158</v>
          </cell>
        </row>
        <row r="2285">
          <cell r="E2285" t="str">
            <v>42GMONTHLYMWASHINGTON FEDERATION OF STATE EMPLOYEES</v>
          </cell>
          <cell r="F2285" t="str">
            <v>42G</v>
          </cell>
          <cell r="G2285" t="str">
            <v>Monthly</v>
          </cell>
          <cell r="H2285" t="str">
            <v>M</v>
          </cell>
          <cell r="I2285">
            <v>0</v>
          </cell>
          <cell r="J2285" t="str">
            <v>Washington Federation of State Employees</v>
          </cell>
          <cell r="K2285">
            <v>4144</v>
          </cell>
          <cell r="L2285">
            <v>4144</v>
          </cell>
          <cell r="M2285">
            <v>4144</v>
          </cell>
          <cell r="N2285">
            <v>4144</v>
          </cell>
          <cell r="O2285">
            <v>3907</v>
          </cell>
          <cell r="P2285">
            <v>3985</v>
          </cell>
          <cell r="Q2285">
            <v>4105</v>
          </cell>
        </row>
        <row r="2286">
          <cell r="E2286" t="str">
            <v>42GMONTHLYMWASHINGTON PUBLIC EMPLOYEES ASSOCIATION</v>
          </cell>
          <cell r="F2286" t="str">
            <v>42G</v>
          </cell>
          <cell r="G2286" t="str">
            <v>Monthly</v>
          </cell>
          <cell r="H2286" t="str">
            <v>M</v>
          </cell>
          <cell r="I2286">
            <v>0</v>
          </cell>
          <cell r="J2286" t="str">
            <v>Washington Public Employees Association</v>
          </cell>
          <cell r="K2286">
            <v>4144</v>
          </cell>
          <cell r="L2286">
            <v>4144</v>
          </cell>
          <cell r="M2286">
            <v>4144</v>
          </cell>
          <cell r="N2286">
            <v>4144</v>
          </cell>
          <cell r="O2286">
            <v>3907</v>
          </cell>
          <cell r="P2286">
            <v>3985</v>
          </cell>
          <cell r="Q2286">
            <v>4105</v>
          </cell>
        </row>
        <row r="2287">
          <cell r="E2287" t="str">
            <v>42MONTHLYACOALITION</v>
          </cell>
          <cell r="F2287" t="str">
            <v>42</v>
          </cell>
          <cell r="G2287" t="str">
            <v>Monthly</v>
          </cell>
          <cell r="H2287" t="str">
            <v>A</v>
          </cell>
          <cell r="I2287">
            <v>0</v>
          </cell>
          <cell r="J2287" t="str">
            <v>Coalition</v>
          </cell>
          <cell r="K2287">
            <v>3103</v>
          </cell>
          <cell r="L2287">
            <v>3103</v>
          </cell>
          <cell r="M2287">
            <v>3103</v>
          </cell>
          <cell r="N2287">
            <v>3103</v>
          </cell>
          <cell r="O2287">
            <v>2925</v>
          </cell>
          <cell r="P2287">
            <v>2984</v>
          </cell>
          <cell r="Q2287">
            <v>3074</v>
          </cell>
        </row>
        <row r="2288">
          <cell r="E2288" t="str">
            <v>42MONTHLYANON-REPRESENTED STATE EMPLOYEES</v>
          </cell>
          <cell r="F2288" t="str">
            <v>42</v>
          </cell>
          <cell r="G2288" t="str">
            <v>Monthly</v>
          </cell>
          <cell r="H2288" t="str">
            <v>A</v>
          </cell>
          <cell r="I2288">
            <v>0</v>
          </cell>
          <cell r="J2288" t="str">
            <v>Non-Represented State Employees</v>
          </cell>
          <cell r="K2288">
            <v>3103</v>
          </cell>
          <cell r="L2288">
            <v>3103</v>
          </cell>
          <cell r="M2288">
            <v>3103</v>
          </cell>
          <cell r="N2288">
            <v>3103</v>
          </cell>
          <cell r="O2288">
            <v>2925</v>
          </cell>
          <cell r="P2288">
            <v>2984</v>
          </cell>
          <cell r="Q2288">
            <v>3074</v>
          </cell>
        </row>
        <row r="2289">
          <cell r="E2289" t="str">
            <v>42MONTHLYATEAMSTERS LOCAL UNION NUMBER 117</v>
          </cell>
          <cell r="F2289" t="str">
            <v>42</v>
          </cell>
          <cell r="G2289" t="str">
            <v>Monthly</v>
          </cell>
          <cell r="H2289" t="str">
            <v>A</v>
          </cell>
          <cell r="I2289">
            <v>0</v>
          </cell>
          <cell r="J2289" t="str">
            <v>Teamsters Local Union Number 117</v>
          </cell>
          <cell r="K2289">
            <v>3141</v>
          </cell>
          <cell r="L2289">
            <v>3141</v>
          </cell>
          <cell r="M2289">
            <v>3141</v>
          </cell>
          <cell r="N2289">
            <v>3141</v>
          </cell>
          <cell r="O2289">
            <v>2961</v>
          </cell>
          <cell r="P2289">
            <v>3020</v>
          </cell>
          <cell r="Q2289">
            <v>3111</v>
          </cell>
        </row>
        <row r="2290">
          <cell r="E2290" t="str">
            <v>42MONTHLYAWASHINGTON FEDERATION OF STATE EMPLOYEES</v>
          </cell>
          <cell r="F2290" t="str">
            <v>42</v>
          </cell>
          <cell r="G2290" t="str">
            <v>Monthly</v>
          </cell>
          <cell r="H2290" t="str">
            <v>A</v>
          </cell>
          <cell r="I2290">
            <v>0</v>
          </cell>
          <cell r="J2290" t="str">
            <v>Washington Federation of State Employees</v>
          </cell>
          <cell r="K2290">
            <v>3103</v>
          </cell>
          <cell r="L2290">
            <v>3103</v>
          </cell>
          <cell r="M2290">
            <v>3103</v>
          </cell>
          <cell r="N2290">
            <v>3103</v>
          </cell>
          <cell r="O2290">
            <v>2925</v>
          </cell>
          <cell r="P2290">
            <v>2984</v>
          </cell>
          <cell r="Q2290">
            <v>3074</v>
          </cell>
        </row>
        <row r="2291">
          <cell r="E2291" t="str">
            <v>42MONTHLYAWASHINGTON PUBLIC EMPLOYEES ASSOCIATION</v>
          </cell>
          <cell r="F2291" t="str">
            <v>42</v>
          </cell>
          <cell r="G2291" t="str">
            <v>Monthly</v>
          </cell>
          <cell r="H2291" t="str">
            <v>A</v>
          </cell>
          <cell r="I2291">
            <v>0</v>
          </cell>
          <cell r="J2291" t="str">
            <v>Washington Public Employees Association</v>
          </cell>
          <cell r="K2291">
            <v>3103</v>
          </cell>
          <cell r="L2291">
            <v>3103</v>
          </cell>
          <cell r="M2291">
            <v>3103</v>
          </cell>
          <cell r="N2291">
            <v>3103</v>
          </cell>
          <cell r="O2291">
            <v>2925</v>
          </cell>
          <cell r="P2291">
            <v>2984</v>
          </cell>
          <cell r="Q2291">
            <v>3074</v>
          </cell>
        </row>
        <row r="2292">
          <cell r="E2292" t="str">
            <v>42MONTHLYBCOALITION</v>
          </cell>
          <cell r="F2292" t="str">
            <v>42</v>
          </cell>
          <cell r="G2292" t="str">
            <v>Monthly</v>
          </cell>
          <cell r="H2292" t="str">
            <v>B</v>
          </cell>
          <cell r="I2292">
            <v>0</v>
          </cell>
          <cell r="J2292" t="str">
            <v>Coalition</v>
          </cell>
          <cell r="K2292">
            <v>3176</v>
          </cell>
          <cell r="L2292">
            <v>3176</v>
          </cell>
          <cell r="M2292">
            <v>3176</v>
          </cell>
          <cell r="N2292">
            <v>3176</v>
          </cell>
          <cell r="O2292">
            <v>2994</v>
          </cell>
          <cell r="P2292">
            <v>3054</v>
          </cell>
          <cell r="Q2292">
            <v>3146</v>
          </cell>
        </row>
        <row r="2293">
          <cell r="E2293" t="str">
            <v>42MONTHLYBNON-REPRESENTED STATE EMPLOYEES</v>
          </cell>
          <cell r="F2293" t="str">
            <v>42</v>
          </cell>
          <cell r="G2293" t="str">
            <v>Monthly</v>
          </cell>
          <cell r="H2293" t="str">
            <v>B</v>
          </cell>
          <cell r="I2293">
            <v>0</v>
          </cell>
          <cell r="J2293" t="str">
            <v>Non-Represented State Employees</v>
          </cell>
          <cell r="K2293">
            <v>3176</v>
          </cell>
          <cell r="L2293">
            <v>3176</v>
          </cell>
          <cell r="M2293">
            <v>3176</v>
          </cell>
          <cell r="N2293">
            <v>3176</v>
          </cell>
          <cell r="O2293">
            <v>2994</v>
          </cell>
          <cell r="P2293">
            <v>3054</v>
          </cell>
          <cell r="Q2293">
            <v>3146</v>
          </cell>
        </row>
        <row r="2294">
          <cell r="E2294" t="str">
            <v>42MONTHLYBTEAMSTERS LOCAL UNION NUMBER 117</v>
          </cell>
          <cell r="F2294" t="str">
            <v>42</v>
          </cell>
          <cell r="G2294" t="str">
            <v>Monthly</v>
          </cell>
          <cell r="H2294" t="str">
            <v>B</v>
          </cell>
          <cell r="I2294">
            <v>0</v>
          </cell>
          <cell r="J2294" t="str">
            <v>Teamsters Local Union Number 117</v>
          </cell>
          <cell r="K2294">
            <v>3217</v>
          </cell>
          <cell r="L2294">
            <v>3217</v>
          </cell>
          <cell r="M2294">
            <v>3217</v>
          </cell>
          <cell r="N2294">
            <v>3217</v>
          </cell>
          <cell r="O2294">
            <v>3032</v>
          </cell>
          <cell r="P2294">
            <v>3093</v>
          </cell>
          <cell r="Q2294">
            <v>3186</v>
          </cell>
        </row>
        <row r="2295">
          <cell r="E2295" t="str">
            <v>42MONTHLYBWASHINGTON FEDERATION OF STATE EMPLOYEES</v>
          </cell>
          <cell r="F2295" t="str">
            <v>42</v>
          </cell>
          <cell r="G2295" t="str">
            <v>Monthly</v>
          </cell>
          <cell r="H2295" t="str">
            <v>B</v>
          </cell>
          <cell r="I2295">
            <v>0</v>
          </cell>
          <cell r="J2295" t="str">
            <v>Washington Federation of State Employees</v>
          </cell>
          <cell r="K2295">
            <v>3176</v>
          </cell>
          <cell r="L2295">
            <v>3176</v>
          </cell>
          <cell r="M2295">
            <v>3176</v>
          </cell>
          <cell r="N2295">
            <v>3176</v>
          </cell>
          <cell r="O2295">
            <v>2994</v>
          </cell>
          <cell r="P2295">
            <v>3054</v>
          </cell>
          <cell r="Q2295">
            <v>3146</v>
          </cell>
        </row>
        <row r="2296">
          <cell r="E2296" t="str">
            <v>42MONTHLYBWASHINGTON PUBLIC EMPLOYEES ASSOCIATION</v>
          </cell>
          <cell r="F2296" t="str">
            <v>42</v>
          </cell>
          <cell r="G2296" t="str">
            <v>Monthly</v>
          </cell>
          <cell r="H2296" t="str">
            <v>B</v>
          </cell>
          <cell r="I2296">
            <v>0</v>
          </cell>
          <cell r="J2296" t="str">
            <v>Washington Public Employees Association</v>
          </cell>
          <cell r="K2296">
            <v>3176</v>
          </cell>
          <cell r="L2296">
            <v>3176</v>
          </cell>
          <cell r="M2296">
            <v>3176</v>
          </cell>
          <cell r="N2296">
            <v>3176</v>
          </cell>
          <cell r="O2296">
            <v>2994</v>
          </cell>
          <cell r="P2296">
            <v>3054</v>
          </cell>
          <cell r="Q2296">
            <v>3146</v>
          </cell>
        </row>
        <row r="2297">
          <cell r="E2297" t="str">
            <v>42MONTHLYCCOALITION</v>
          </cell>
          <cell r="F2297" t="str">
            <v>42</v>
          </cell>
          <cell r="G2297" t="str">
            <v>Monthly</v>
          </cell>
          <cell r="H2297" t="str">
            <v>C</v>
          </cell>
          <cell r="I2297">
            <v>0</v>
          </cell>
          <cell r="J2297" t="str">
            <v>Coalition</v>
          </cell>
          <cell r="K2297">
            <v>3248</v>
          </cell>
          <cell r="L2297">
            <v>3248</v>
          </cell>
          <cell r="M2297">
            <v>3248</v>
          </cell>
          <cell r="N2297">
            <v>3248</v>
          </cell>
          <cell r="O2297">
            <v>3062</v>
          </cell>
          <cell r="P2297">
            <v>3123</v>
          </cell>
          <cell r="Q2297">
            <v>3217</v>
          </cell>
        </row>
        <row r="2298">
          <cell r="E2298" t="str">
            <v>42MONTHLYCNON-REPRESENTED STATE EMPLOYEES</v>
          </cell>
          <cell r="F2298" t="str">
            <v>42</v>
          </cell>
          <cell r="G2298" t="str">
            <v>Monthly</v>
          </cell>
          <cell r="H2298" t="str">
            <v>C</v>
          </cell>
          <cell r="I2298">
            <v>0</v>
          </cell>
          <cell r="J2298" t="str">
            <v>Non-Represented State Employees</v>
          </cell>
          <cell r="K2298">
            <v>3248</v>
          </cell>
          <cell r="L2298">
            <v>3248</v>
          </cell>
          <cell r="M2298">
            <v>3248</v>
          </cell>
          <cell r="N2298">
            <v>3248</v>
          </cell>
          <cell r="O2298">
            <v>3062</v>
          </cell>
          <cell r="P2298">
            <v>3123</v>
          </cell>
          <cell r="Q2298">
            <v>3217</v>
          </cell>
        </row>
        <row r="2299">
          <cell r="E2299" t="str">
            <v>42MONTHLYCTEAMSTERS LOCAL UNION NUMBER 117</v>
          </cell>
          <cell r="F2299" t="str">
            <v>42</v>
          </cell>
          <cell r="G2299" t="str">
            <v>Monthly</v>
          </cell>
          <cell r="H2299" t="str">
            <v>C</v>
          </cell>
          <cell r="I2299">
            <v>0</v>
          </cell>
          <cell r="J2299" t="str">
            <v>Teamsters Local Union Number 117</v>
          </cell>
          <cell r="K2299">
            <v>3290</v>
          </cell>
          <cell r="L2299">
            <v>3290</v>
          </cell>
          <cell r="M2299">
            <v>3290</v>
          </cell>
          <cell r="N2299">
            <v>3290</v>
          </cell>
          <cell r="O2299">
            <v>3101</v>
          </cell>
          <cell r="P2299">
            <v>3163</v>
          </cell>
          <cell r="Q2299">
            <v>3259</v>
          </cell>
        </row>
        <row r="2300">
          <cell r="E2300" t="str">
            <v>42MONTHLYCWASHINGTON FEDERATION OF STATE EMPLOYEES</v>
          </cell>
          <cell r="F2300" t="str">
            <v>42</v>
          </cell>
          <cell r="G2300" t="str">
            <v>Monthly</v>
          </cell>
          <cell r="H2300" t="str">
            <v>C</v>
          </cell>
          <cell r="I2300">
            <v>0</v>
          </cell>
          <cell r="J2300" t="str">
            <v>Washington Federation of State Employees</v>
          </cell>
          <cell r="K2300">
            <v>3248</v>
          </cell>
          <cell r="L2300">
            <v>3248</v>
          </cell>
          <cell r="M2300">
            <v>3248</v>
          </cell>
          <cell r="N2300">
            <v>3248</v>
          </cell>
          <cell r="O2300">
            <v>3062</v>
          </cell>
          <cell r="P2300">
            <v>3123</v>
          </cell>
          <cell r="Q2300">
            <v>3217</v>
          </cell>
        </row>
        <row r="2301">
          <cell r="E2301" t="str">
            <v>42MONTHLYCWASHINGTON PUBLIC EMPLOYEES ASSOCIATION</v>
          </cell>
          <cell r="F2301" t="str">
            <v>42</v>
          </cell>
          <cell r="G2301" t="str">
            <v>Monthly</v>
          </cell>
          <cell r="H2301" t="str">
            <v>C</v>
          </cell>
          <cell r="I2301">
            <v>0</v>
          </cell>
          <cell r="J2301" t="str">
            <v>Washington Public Employees Association</v>
          </cell>
          <cell r="K2301">
            <v>3248</v>
          </cell>
          <cell r="L2301">
            <v>3248</v>
          </cell>
          <cell r="M2301">
            <v>3248</v>
          </cell>
          <cell r="N2301">
            <v>3248</v>
          </cell>
          <cell r="O2301">
            <v>3062</v>
          </cell>
          <cell r="P2301">
            <v>3123</v>
          </cell>
          <cell r="Q2301">
            <v>3217</v>
          </cell>
        </row>
        <row r="2302">
          <cell r="E2302" t="str">
            <v>42MONTHLYDCOALITION</v>
          </cell>
          <cell r="F2302" t="str">
            <v>42</v>
          </cell>
          <cell r="G2302" t="str">
            <v>Monthly</v>
          </cell>
          <cell r="H2302" t="str">
            <v>D</v>
          </cell>
          <cell r="I2302">
            <v>0</v>
          </cell>
          <cell r="J2302" t="str">
            <v>Coalition</v>
          </cell>
          <cell r="K2302">
            <v>3331</v>
          </cell>
          <cell r="L2302">
            <v>3331</v>
          </cell>
          <cell r="M2302">
            <v>3331</v>
          </cell>
          <cell r="N2302">
            <v>3331</v>
          </cell>
          <cell r="O2302">
            <v>3140</v>
          </cell>
          <cell r="P2302">
            <v>3203</v>
          </cell>
          <cell r="Q2302">
            <v>3300</v>
          </cell>
        </row>
        <row r="2303">
          <cell r="E2303" t="str">
            <v>42MONTHLYDNON-REPRESENTED STATE EMPLOYEES</v>
          </cell>
          <cell r="F2303" t="str">
            <v>42</v>
          </cell>
          <cell r="G2303" t="str">
            <v>Monthly</v>
          </cell>
          <cell r="H2303" t="str">
            <v>D</v>
          </cell>
          <cell r="I2303">
            <v>0</v>
          </cell>
          <cell r="J2303" t="str">
            <v>Non-Represented State Employees</v>
          </cell>
          <cell r="K2303">
            <v>3331</v>
          </cell>
          <cell r="L2303">
            <v>3331</v>
          </cell>
          <cell r="M2303">
            <v>3331</v>
          </cell>
          <cell r="N2303">
            <v>3331</v>
          </cell>
          <cell r="O2303">
            <v>3140</v>
          </cell>
          <cell r="P2303">
            <v>3203</v>
          </cell>
          <cell r="Q2303">
            <v>3300</v>
          </cell>
        </row>
        <row r="2304">
          <cell r="E2304" t="str">
            <v>42MONTHLYDTEAMSTERS LOCAL UNION NUMBER 117</v>
          </cell>
          <cell r="F2304" t="str">
            <v>42</v>
          </cell>
          <cell r="G2304" t="str">
            <v>Monthly</v>
          </cell>
          <cell r="H2304" t="str">
            <v>D</v>
          </cell>
          <cell r="I2304">
            <v>0</v>
          </cell>
          <cell r="J2304" t="str">
            <v>Teamsters Local Union Number 117</v>
          </cell>
          <cell r="K2304">
            <v>3372</v>
          </cell>
          <cell r="L2304">
            <v>3372</v>
          </cell>
          <cell r="M2304">
            <v>3372</v>
          </cell>
          <cell r="N2304">
            <v>3372</v>
          </cell>
          <cell r="O2304">
            <v>3178</v>
          </cell>
          <cell r="P2304">
            <v>3242</v>
          </cell>
          <cell r="Q2304">
            <v>3340</v>
          </cell>
        </row>
        <row r="2305">
          <cell r="E2305" t="str">
            <v>42MONTHLYDWASHINGTON FEDERATION OF STATE EMPLOYEES</v>
          </cell>
          <cell r="F2305" t="str">
            <v>42</v>
          </cell>
          <cell r="G2305" t="str">
            <v>Monthly</v>
          </cell>
          <cell r="H2305" t="str">
            <v>D</v>
          </cell>
          <cell r="I2305">
            <v>0</v>
          </cell>
          <cell r="J2305" t="str">
            <v>Washington Federation of State Employees</v>
          </cell>
          <cell r="K2305">
            <v>3331</v>
          </cell>
          <cell r="L2305">
            <v>3331</v>
          </cell>
          <cell r="M2305">
            <v>3331</v>
          </cell>
          <cell r="N2305">
            <v>3331</v>
          </cell>
          <cell r="O2305">
            <v>3140</v>
          </cell>
          <cell r="P2305">
            <v>3203</v>
          </cell>
          <cell r="Q2305">
            <v>3300</v>
          </cell>
        </row>
        <row r="2306">
          <cell r="E2306" t="str">
            <v>42MONTHLYDWASHINGTON PUBLIC EMPLOYEES ASSOCIATION</v>
          </cell>
          <cell r="F2306" t="str">
            <v>42</v>
          </cell>
          <cell r="G2306" t="str">
            <v>Monthly</v>
          </cell>
          <cell r="H2306" t="str">
            <v>D</v>
          </cell>
          <cell r="I2306">
            <v>0</v>
          </cell>
          <cell r="J2306" t="str">
            <v>Washington Public Employees Association</v>
          </cell>
          <cell r="K2306">
            <v>3331</v>
          </cell>
          <cell r="L2306">
            <v>3331</v>
          </cell>
          <cell r="M2306">
            <v>3331</v>
          </cell>
          <cell r="N2306">
            <v>3331</v>
          </cell>
          <cell r="O2306">
            <v>3140</v>
          </cell>
          <cell r="P2306">
            <v>3203</v>
          </cell>
          <cell r="Q2306">
            <v>3300</v>
          </cell>
        </row>
        <row r="2307">
          <cell r="E2307" t="str">
            <v>42MONTHLYECOALITION</v>
          </cell>
          <cell r="F2307" t="str">
            <v>42</v>
          </cell>
          <cell r="G2307" t="str">
            <v>Monthly</v>
          </cell>
          <cell r="H2307" t="str">
            <v>E</v>
          </cell>
          <cell r="I2307">
            <v>0</v>
          </cell>
          <cell r="J2307" t="str">
            <v>Coalition</v>
          </cell>
          <cell r="K2307">
            <v>3407</v>
          </cell>
          <cell r="L2307">
            <v>3407</v>
          </cell>
          <cell r="M2307">
            <v>3407</v>
          </cell>
          <cell r="N2307">
            <v>3407</v>
          </cell>
          <cell r="O2307">
            <v>3212</v>
          </cell>
          <cell r="P2307">
            <v>3276</v>
          </cell>
          <cell r="Q2307">
            <v>3375</v>
          </cell>
        </row>
        <row r="2308">
          <cell r="E2308" t="str">
            <v>42MONTHLYENON-REPRESENTED STATE EMPLOYEES</v>
          </cell>
          <cell r="F2308" t="str">
            <v>42</v>
          </cell>
          <cell r="G2308" t="str">
            <v>Monthly</v>
          </cell>
          <cell r="H2308" t="str">
            <v>E</v>
          </cell>
          <cell r="I2308">
            <v>0</v>
          </cell>
          <cell r="J2308" t="str">
            <v>Non-Represented State Employees</v>
          </cell>
          <cell r="K2308">
            <v>3407</v>
          </cell>
          <cell r="L2308">
            <v>3407</v>
          </cell>
          <cell r="M2308">
            <v>3407</v>
          </cell>
          <cell r="N2308">
            <v>3407</v>
          </cell>
          <cell r="O2308">
            <v>3212</v>
          </cell>
          <cell r="P2308">
            <v>3276</v>
          </cell>
          <cell r="Q2308">
            <v>3375</v>
          </cell>
        </row>
        <row r="2309">
          <cell r="E2309" t="str">
            <v>42MONTHLYETEAMSTERS LOCAL UNION NUMBER 117</v>
          </cell>
          <cell r="F2309" t="str">
            <v>42</v>
          </cell>
          <cell r="G2309" t="str">
            <v>Monthly</v>
          </cell>
          <cell r="H2309" t="str">
            <v>E</v>
          </cell>
          <cell r="I2309">
            <v>0</v>
          </cell>
          <cell r="J2309" t="str">
            <v>Teamsters Local Union Number 117</v>
          </cell>
          <cell r="K2309">
            <v>3451</v>
          </cell>
          <cell r="L2309">
            <v>3451</v>
          </cell>
          <cell r="M2309">
            <v>3451</v>
          </cell>
          <cell r="N2309">
            <v>3451</v>
          </cell>
          <cell r="O2309">
            <v>3253</v>
          </cell>
          <cell r="P2309">
            <v>3318</v>
          </cell>
          <cell r="Q2309">
            <v>3418</v>
          </cell>
        </row>
        <row r="2310">
          <cell r="E2310" t="str">
            <v>42MONTHLYEWASHINGTON FEDERATION OF STATE EMPLOYEES</v>
          </cell>
          <cell r="F2310" t="str">
            <v>42</v>
          </cell>
          <cell r="G2310" t="str">
            <v>Monthly</v>
          </cell>
          <cell r="H2310" t="str">
            <v>E</v>
          </cell>
          <cell r="I2310">
            <v>0</v>
          </cell>
          <cell r="J2310" t="str">
            <v>Washington Federation of State Employees</v>
          </cell>
          <cell r="K2310">
            <v>3407</v>
          </cell>
          <cell r="L2310">
            <v>3407</v>
          </cell>
          <cell r="M2310">
            <v>3407</v>
          </cell>
          <cell r="N2310">
            <v>3407</v>
          </cell>
          <cell r="O2310">
            <v>3212</v>
          </cell>
          <cell r="P2310">
            <v>3276</v>
          </cell>
          <cell r="Q2310">
            <v>3375</v>
          </cell>
        </row>
        <row r="2311">
          <cell r="E2311" t="str">
            <v>42MONTHLYEWASHINGTON PUBLIC EMPLOYEES ASSOCIATION</v>
          </cell>
          <cell r="F2311" t="str">
            <v>42</v>
          </cell>
          <cell r="G2311" t="str">
            <v>Monthly</v>
          </cell>
          <cell r="H2311" t="str">
            <v>E</v>
          </cell>
          <cell r="I2311">
            <v>0</v>
          </cell>
          <cell r="J2311" t="str">
            <v>Washington Public Employees Association</v>
          </cell>
          <cell r="K2311">
            <v>3407</v>
          </cell>
          <cell r="L2311">
            <v>3407</v>
          </cell>
          <cell r="M2311">
            <v>3407</v>
          </cell>
          <cell r="N2311">
            <v>3407</v>
          </cell>
          <cell r="O2311">
            <v>3212</v>
          </cell>
          <cell r="P2311">
            <v>3276</v>
          </cell>
          <cell r="Q2311">
            <v>3375</v>
          </cell>
        </row>
        <row r="2312">
          <cell r="E2312" t="str">
            <v>42MONTHLYFCOALITION</v>
          </cell>
          <cell r="F2312" t="str">
            <v>42</v>
          </cell>
          <cell r="G2312" t="str">
            <v>Monthly</v>
          </cell>
          <cell r="H2312" t="str">
            <v>F</v>
          </cell>
          <cell r="I2312">
            <v>0</v>
          </cell>
          <cell r="J2312" t="str">
            <v>Coalition</v>
          </cell>
          <cell r="K2312">
            <v>3487</v>
          </cell>
          <cell r="L2312">
            <v>3487</v>
          </cell>
          <cell r="M2312">
            <v>3487</v>
          </cell>
          <cell r="N2312">
            <v>3487</v>
          </cell>
          <cell r="O2312">
            <v>3287</v>
          </cell>
          <cell r="P2312">
            <v>3353</v>
          </cell>
          <cell r="Q2312">
            <v>3454</v>
          </cell>
        </row>
        <row r="2313">
          <cell r="E2313" t="str">
            <v>42MONTHLYFNON-REPRESENTED STATE EMPLOYEES</v>
          </cell>
          <cell r="F2313" t="str">
            <v>42</v>
          </cell>
          <cell r="G2313" t="str">
            <v>Monthly</v>
          </cell>
          <cell r="H2313" t="str">
            <v>F</v>
          </cell>
          <cell r="I2313">
            <v>0</v>
          </cell>
          <cell r="J2313" t="str">
            <v>Non-Represented State Employees</v>
          </cell>
          <cell r="K2313">
            <v>3487</v>
          </cell>
          <cell r="L2313">
            <v>3487</v>
          </cell>
          <cell r="M2313">
            <v>3487</v>
          </cell>
          <cell r="N2313">
            <v>3487</v>
          </cell>
          <cell r="O2313">
            <v>3287</v>
          </cell>
          <cell r="P2313">
            <v>3353</v>
          </cell>
          <cell r="Q2313">
            <v>3454</v>
          </cell>
        </row>
        <row r="2314">
          <cell r="E2314" t="str">
            <v>42MONTHLYFTEAMSTERS LOCAL UNION NUMBER 117</v>
          </cell>
          <cell r="F2314" t="str">
            <v>42</v>
          </cell>
          <cell r="G2314" t="str">
            <v>Monthly</v>
          </cell>
          <cell r="H2314" t="str">
            <v>F</v>
          </cell>
          <cell r="I2314">
            <v>0</v>
          </cell>
          <cell r="J2314" t="str">
            <v>Teamsters Local Union Number 117</v>
          </cell>
          <cell r="K2314">
            <v>3533</v>
          </cell>
          <cell r="L2314">
            <v>3533</v>
          </cell>
          <cell r="M2314">
            <v>3533</v>
          </cell>
          <cell r="N2314">
            <v>3533</v>
          </cell>
          <cell r="O2314">
            <v>3330</v>
          </cell>
          <cell r="P2314">
            <v>3397</v>
          </cell>
          <cell r="Q2314">
            <v>3500</v>
          </cell>
        </row>
        <row r="2315">
          <cell r="E2315" t="str">
            <v>42MONTHLYFWASHINGTON FEDERATION OF STATE EMPLOYEES</v>
          </cell>
          <cell r="F2315" t="str">
            <v>42</v>
          </cell>
          <cell r="G2315" t="str">
            <v>Monthly</v>
          </cell>
          <cell r="H2315" t="str">
            <v>F</v>
          </cell>
          <cell r="I2315">
            <v>0</v>
          </cell>
          <cell r="J2315" t="str">
            <v>Washington Federation of State Employees</v>
          </cell>
          <cell r="K2315">
            <v>3487</v>
          </cell>
          <cell r="L2315">
            <v>3487</v>
          </cell>
          <cell r="M2315">
            <v>3487</v>
          </cell>
          <cell r="N2315">
            <v>3487</v>
          </cell>
          <cell r="O2315">
            <v>3287</v>
          </cell>
          <cell r="P2315">
            <v>3353</v>
          </cell>
          <cell r="Q2315">
            <v>3454</v>
          </cell>
        </row>
        <row r="2316">
          <cell r="E2316" t="str">
            <v>42MONTHLYFWASHINGTON PUBLIC EMPLOYEES ASSOCIATION</v>
          </cell>
          <cell r="F2316" t="str">
            <v>42</v>
          </cell>
          <cell r="G2316" t="str">
            <v>Monthly</v>
          </cell>
          <cell r="H2316" t="str">
            <v>F</v>
          </cell>
          <cell r="I2316">
            <v>0</v>
          </cell>
          <cell r="J2316" t="str">
            <v>Washington Public Employees Association</v>
          </cell>
          <cell r="K2316">
            <v>3487</v>
          </cell>
          <cell r="L2316">
            <v>3487</v>
          </cell>
          <cell r="M2316">
            <v>3487</v>
          </cell>
          <cell r="N2316">
            <v>3487</v>
          </cell>
          <cell r="O2316">
            <v>3287</v>
          </cell>
          <cell r="P2316">
            <v>3353</v>
          </cell>
          <cell r="Q2316">
            <v>3454</v>
          </cell>
        </row>
        <row r="2317">
          <cell r="E2317" t="str">
            <v>42MONTHLYGCOALITION</v>
          </cell>
          <cell r="F2317" t="str">
            <v>42</v>
          </cell>
          <cell r="G2317" t="str">
            <v>Monthly</v>
          </cell>
          <cell r="H2317" t="str">
            <v>G</v>
          </cell>
          <cell r="I2317">
            <v>0</v>
          </cell>
          <cell r="J2317" t="str">
            <v>Coalition</v>
          </cell>
          <cell r="K2317">
            <v>3573</v>
          </cell>
          <cell r="L2317">
            <v>3573</v>
          </cell>
          <cell r="M2317">
            <v>3573</v>
          </cell>
          <cell r="N2317">
            <v>3573</v>
          </cell>
          <cell r="O2317">
            <v>3369</v>
          </cell>
          <cell r="P2317">
            <v>3436</v>
          </cell>
          <cell r="Q2317">
            <v>3540</v>
          </cell>
        </row>
        <row r="2318">
          <cell r="E2318" t="str">
            <v>42MONTHLYGNON-REPRESENTED STATE EMPLOYEES</v>
          </cell>
          <cell r="F2318" t="str">
            <v>42</v>
          </cell>
          <cell r="G2318" t="str">
            <v>Monthly</v>
          </cell>
          <cell r="H2318" t="str">
            <v>G</v>
          </cell>
          <cell r="I2318">
            <v>0</v>
          </cell>
          <cell r="J2318" t="str">
            <v>Non-Represented State Employees</v>
          </cell>
          <cell r="K2318">
            <v>3573</v>
          </cell>
          <cell r="L2318">
            <v>3573</v>
          </cell>
          <cell r="M2318">
            <v>3573</v>
          </cell>
          <cell r="N2318">
            <v>3573</v>
          </cell>
          <cell r="O2318">
            <v>3369</v>
          </cell>
          <cell r="P2318">
            <v>3436</v>
          </cell>
          <cell r="Q2318">
            <v>3540</v>
          </cell>
        </row>
        <row r="2319">
          <cell r="E2319" t="str">
            <v>42MONTHLYGTEAMSTERS LOCAL UNION NUMBER 117</v>
          </cell>
          <cell r="F2319" t="str">
            <v>42</v>
          </cell>
          <cell r="G2319" t="str">
            <v>Monthly</v>
          </cell>
          <cell r="H2319" t="str">
            <v>G</v>
          </cell>
          <cell r="I2319">
            <v>0</v>
          </cell>
          <cell r="J2319" t="str">
            <v>Teamsters Local Union Number 117</v>
          </cell>
          <cell r="K2319">
            <v>3619</v>
          </cell>
          <cell r="L2319">
            <v>3619</v>
          </cell>
          <cell r="M2319">
            <v>3619</v>
          </cell>
          <cell r="N2319">
            <v>3619</v>
          </cell>
          <cell r="O2319">
            <v>3412</v>
          </cell>
          <cell r="P2319">
            <v>3480</v>
          </cell>
          <cell r="Q2319">
            <v>3585</v>
          </cell>
        </row>
        <row r="2320">
          <cell r="E2320" t="str">
            <v>42MONTHLYGWASHINGTON FEDERATION OF STATE EMPLOYEES</v>
          </cell>
          <cell r="F2320" t="str">
            <v>42</v>
          </cell>
          <cell r="G2320" t="str">
            <v>Monthly</v>
          </cell>
          <cell r="H2320" t="str">
            <v>G</v>
          </cell>
          <cell r="I2320">
            <v>0</v>
          </cell>
          <cell r="J2320" t="str">
            <v>Washington Federation of State Employees</v>
          </cell>
          <cell r="K2320">
            <v>3573</v>
          </cell>
          <cell r="L2320">
            <v>3573</v>
          </cell>
          <cell r="M2320">
            <v>3573</v>
          </cell>
          <cell r="N2320">
            <v>3573</v>
          </cell>
          <cell r="O2320">
            <v>3369</v>
          </cell>
          <cell r="P2320">
            <v>3436</v>
          </cell>
          <cell r="Q2320">
            <v>3540</v>
          </cell>
        </row>
        <row r="2321">
          <cell r="E2321" t="str">
            <v>42MONTHLYGWASHINGTON PUBLIC EMPLOYEES ASSOCIATION</v>
          </cell>
          <cell r="F2321" t="str">
            <v>42</v>
          </cell>
          <cell r="G2321" t="str">
            <v>Monthly</v>
          </cell>
          <cell r="H2321" t="str">
            <v>G</v>
          </cell>
          <cell r="I2321">
            <v>0</v>
          </cell>
          <cell r="J2321" t="str">
            <v>Washington Public Employees Association</v>
          </cell>
          <cell r="K2321">
            <v>3573</v>
          </cell>
          <cell r="L2321">
            <v>3573</v>
          </cell>
          <cell r="M2321">
            <v>3573</v>
          </cell>
          <cell r="N2321">
            <v>3573</v>
          </cell>
          <cell r="O2321">
            <v>3369</v>
          </cell>
          <cell r="P2321">
            <v>3436</v>
          </cell>
          <cell r="Q2321">
            <v>3540</v>
          </cell>
        </row>
        <row r="2322">
          <cell r="E2322" t="str">
            <v>42MONTHLYHCOALITION</v>
          </cell>
          <cell r="F2322" t="str">
            <v>42</v>
          </cell>
          <cell r="G2322" t="str">
            <v>Monthly</v>
          </cell>
          <cell r="H2322" t="str">
            <v>H</v>
          </cell>
          <cell r="I2322">
            <v>0</v>
          </cell>
          <cell r="J2322" t="str">
            <v>Coalition</v>
          </cell>
          <cell r="K2322">
            <v>3663</v>
          </cell>
          <cell r="L2322">
            <v>3663</v>
          </cell>
          <cell r="M2322">
            <v>3663</v>
          </cell>
          <cell r="N2322">
            <v>3663</v>
          </cell>
          <cell r="O2322">
            <v>3453</v>
          </cell>
          <cell r="P2322">
            <v>3522</v>
          </cell>
          <cell r="Q2322">
            <v>3628</v>
          </cell>
        </row>
        <row r="2323">
          <cell r="E2323" t="str">
            <v>42MONTHLYHNON-REPRESENTED STATE EMPLOYEES</v>
          </cell>
          <cell r="F2323" t="str">
            <v>42</v>
          </cell>
          <cell r="G2323" t="str">
            <v>Monthly</v>
          </cell>
          <cell r="H2323" t="str">
            <v>H</v>
          </cell>
          <cell r="I2323">
            <v>0</v>
          </cell>
          <cell r="J2323" t="str">
            <v>Non-Represented State Employees</v>
          </cell>
          <cell r="K2323">
            <v>3663</v>
          </cell>
          <cell r="L2323">
            <v>3663</v>
          </cell>
          <cell r="M2323">
            <v>3663</v>
          </cell>
          <cell r="N2323">
            <v>3663</v>
          </cell>
          <cell r="O2323">
            <v>3453</v>
          </cell>
          <cell r="P2323">
            <v>3522</v>
          </cell>
          <cell r="Q2323">
            <v>3628</v>
          </cell>
        </row>
        <row r="2324">
          <cell r="E2324" t="str">
            <v>42MONTHLYHTEAMSTERS LOCAL UNION NUMBER 117</v>
          </cell>
          <cell r="F2324" t="str">
            <v>42</v>
          </cell>
          <cell r="G2324" t="str">
            <v>Monthly</v>
          </cell>
          <cell r="H2324" t="str">
            <v>H</v>
          </cell>
          <cell r="I2324">
            <v>0</v>
          </cell>
          <cell r="J2324" t="str">
            <v>Teamsters Local Union Number 117</v>
          </cell>
          <cell r="K2324">
            <v>3709</v>
          </cell>
          <cell r="L2324">
            <v>3709</v>
          </cell>
          <cell r="M2324">
            <v>3709</v>
          </cell>
          <cell r="N2324">
            <v>3709</v>
          </cell>
          <cell r="O2324">
            <v>3496</v>
          </cell>
          <cell r="P2324">
            <v>3566</v>
          </cell>
          <cell r="Q2324">
            <v>3674</v>
          </cell>
        </row>
        <row r="2325">
          <cell r="E2325" t="str">
            <v>42MONTHLYHWASHINGTON FEDERATION OF STATE EMPLOYEES</v>
          </cell>
          <cell r="F2325" t="str">
            <v>42</v>
          </cell>
          <cell r="G2325" t="str">
            <v>Monthly</v>
          </cell>
          <cell r="H2325" t="str">
            <v>H</v>
          </cell>
          <cell r="I2325">
            <v>0</v>
          </cell>
          <cell r="J2325" t="str">
            <v>Washington Federation of State Employees</v>
          </cell>
          <cell r="K2325">
            <v>3663</v>
          </cell>
          <cell r="L2325">
            <v>3663</v>
          </cell>
          <cell r="M2325">
            <v>3663</v>
          </cell>
          <cell r="N2325">
            <v>3663</v>
          </cell>
          <cell r="O2325">
            <v>3453</v>
          </cell>
          <cell r="P2325">
            <v>3522</v>
          </cell>
          <cell r="Q2325">
            <v>3628</v>
          </cell>
        </row>
        <row r="2326">
          <cell r="E2326" t="str">
            <v>42MONTHLYHWASHINGTON PUBLIC EMPLOYEES ASSOCIATION</v>
          </cell>
          <cell r="F2326" t="str">
            <v>42</v>
          </cell>
          <cell r="G2326" t="str">
            <v>Monthly</v>
          </cell>
          <cell r="H2326" t="str">
            <v>H</v>
          </cell>
          <cell r="I2326">
            <v>0</v>
          </cell>
          <cell r="J2326" t="str">
            <v>Washington Public Employees Association</v>
          </cell>
          <cell r="K2326">
            <v>3663</v>
          </cell>
          <cell r="L2326">
            <v>3663</v>
          </cell>
          <cell r="M2326">
            <v>3663</v>
          </cell>
          <cell r="N2326">
            <v>3663</v>
          </cell>
          <cell r="O2326">
            <v>3453</v>
          </cell>
          <cell r="P2326">
            <v>3522</v>
          </cell>
          <cell r="Q2326">
            <v>3628</v>
          </cell>
        </row>
        <row r="2327">
          <cell r="E2327" t="str">
            <v>42MONTHLYICOALITION</v>
          </cell>
          <cell r="F2327" t="str">
            <v>42</v>
          </cell>
          <cell r="G2327" t="str">
            <v>Monthly</v>
          </cell>
          <cell r="H2327" t="str">
            <v>I</v>
          </cell>
          <cell r="I2327">
            <v>0</v>
          </cell>
          <cell r="J2327" t="str">
            <v>Coalition</v>
          </cell>
          <cell r="K2327">
            <v>3756</v>
          </cell>
          <cell r="L2327">
            <v>3756</v>
          </cell>
          <cell r="M2327">
            <v>3756</v>
          </cell>
          <cell r="N2327">
            <v>3756</v>
          </cell>
          <cell r="O2327">
            <v>3541</v>
          </cell>
          <cell r="P2327">
            <v>3612</v>
          </cell>
          <cell r="Q2327">
            <v>3721</v>
          </cell>
        </row>
        <row r="2328">
          <cell r="E2328" t="str">
            <v>42MONTHLYINON-REPRESENTED STATE EMPLOYEES</v>
          </cell>
          <cell r="F2328" t="str">
            <v>42</v>
          </cell>
          <cell r="G2328" t="str">
            <v>Monthly</v>
          </cell>
          <cell r="H2328" t="str">
            <v>I</v>
          </cell>
          <cell r="I2328">
            <v>0</v>
          </cell>
          <cell r="J2328" t="str">
            <v>Non-Represented State Employees</v>
          </cell>
          <cell r="K2328">
            <v>3756</v>
          </cell>
          <cell r="L2328">
            <v>3756</v>
          </cell>
          <cell r="M2328">
            <v>3756</v>
          </cell>
          <cell r="N2328">
            <v>3756</v>
          </cell>
          <cell r="O2328">
            <v>3541</v>
          </cell>
          <cell r="P2328">
            <v>3612</v>
          </cell>
          <cell r="Q2328">
            <v>3721</v>
          </cell>
        </row>
        <row r="2329">
          <cell r="E2329" t="str">
            <v>42MONTHLYITEAMSTERS LOCAL UNION NUMBER 117</v>
          </cell>
          <cell r="F2329" t="str">
            <v>42</v>
          </cell>
          <cell r="G2329" t="str">
            <v>Monthly</v>
          </cell>
          <cell r="H2329" t="str">
            <v>I</v>
          </cell>
          <cell r="I2329">
            <v>0</v>
          </cell>
          <cell r="J2329" t="str">
            <v>Teamsters Local Union Number 117</v>
          </cell>
          <cell r="K2329">
            <v>3804</v>
          </cell>
          <cell r="L2329">
            <v>3804</v>
          </cell>
          <cell r="M2329">
            <v>3804</v>
          </cell>
          <cell r="N2329">
            <v>3804</v>
          </cell>
          <cell r="O2329">
            <v>3586</v>
          </cell>
          <cell r="P2329">
            <v>3658</v>
          </cell>
          <cell r="Q2329">
            <v>3768</v>
          </cell>
        </row>
        <row r="2330">
          <cell r="E2330" t="str">
            <v>42MONTHLYIWASHINGTON FEDERATION OF STATE EMPLOYEES</v>
          </cell>
          <cell r="F2330" t="str">
            <v>42</v>
          </cell>
          <cell r="G2330" t="str">
            <v>Monthly</v>
          </cell>
          <cell r="H2330" t="str">
            <v>I</v>
          </cell>
          <cell r="I2330">
            <v>0</v>
          </cell>
          <cell r="J2330" t="str">
            <v>Washington Federation of State Employees</v>
          </cell>
          <cell r="K2330">
            <v>3756</v>
          </cell>
          <cell r="L2330">
            <v>3756</v>
          </cell>
          <cell r="M2330">
            <v>3756</v>
          </cell>
          <cell r="N2330">
            <v>3756</v>
          </cell>
          <cell r="O2330">
            <v>3541</v>
          </cell>
          <cell r="P2330">
            <v>3612</v>
          </cell>
          <cell r="Q2330">
            <v>3721</v>
          </cell>
        </row>
        <row r="2331">
          <cell r="E2331" t="str">
            <v>42MONTHLYIWASHINGTON PUBLIC EMPLOYEES ASSOCIATION</v>
          </cell>
          <cell r="F2331" t="str">
            <v>42</v>
          </cell>
          <cell r="G2331" t="str">
            <v>Monthly</v>
          </cell>
          <cell r="H2331" t="str">
            <v>I</v>
          </cell>
          <cell r="I2331">
            <v>0</v>
          </cell>
          <cell r="J2331" t="str">
            <v>Washington Public Employees Association</v>
          </cell>
          <cell r="K2331">
            <v>3756</v>
          </cell>
          <cell r="L2331">
            <v>3756</v>
          </cell>
          <cell r="M2331">
            <v>3756</v>
          </cell>
          <cell r="N2331">
            <v>3756</v>
          </cell>
          <cell r="O2331">
            <v>3541</v>
          </cell>
          <cell r="P2331">
            <v>3612</v>
          </cell>
          <cell r="Q2331">
            <v>3721</v>
          </cell>
        </row>
        <row r="2332">
          <cell r="E2332" t="str">
            <v>42MONTHLYJCOALITION</v>
          </cell>
          <cell r="F2332" t="str">
            <v>42</v>
          </cell>
          <cell r="G2332" t="str">
            <v>Monthly</v>
          </cell>
          <cell r="H2332" t="str">
            <v>J</v>
          </cell>
          <cell r="I2332">
            <v>0</v>
          </cell>
          <cell r="J2332" t="str">
            <v>Coalition</v>
          </cell>
          <cell r="K2332">
            <v>3848</v>
          </cell>
          <cell r="L2332">
            <v>3848</v>
          </cell>
          <cell r="M2332">
            <v>3848</v>
          </cell>
          <cell r="N2332">
            <v>3848</v>
          </cell>
          <cell r="O2332">
            <v>3627</v>
          </cell>
          <cell r="P2332">
            <v>3700</v>
          </cell>
          <cell r="Q2332">
            <v>3812</v>
          </cell>
        </row>
        <row r="2333">
          <cell r="E2333" t="str">
            <v>42MONTHLYJNON-REPRESENTED STATE EMPLOYEES</v>
          </cell>
          <cell r="F2333" t="str">
            <v>42</v>
          </cell>
          <cell r="G2333" t="str">
            <v>Monthly</v>
          </cell>
          <cell r="H2333" t="str">
            <v>J</v>
          </cell>
          <cell r="I2333">
            <v>0</v>
          </cell>
          <cell r="J2333" t="str">
            <v>Non-Represented State Employees</v>
          </cell>
          <cell r="K2333">
            <v>3848</v>
          </cell>
          <cell r="L2333">
            <v>3848</v>
          </cell>
          <cell r="M2333">
            <v>3848</v>
          </cell>
          <cell r="N2333">
            <v>3848</v>
          </cell>
          <cell r="O2333">
            <v>3627</v>
          </cell>
          <cell r="P2333">
            <v>3700</v>
          </cell>
          <cell r="Q2333">
            <v>3812</v>
          </cell>
        </row>
        <row r="2334">
          <cell r="E2334" t="str">
            <v>42MONTHLYJTEAMSTERS LOCAL UNION NUMBER 117</v>
          </cell>
          <cell r="F2334" t="str">
            <v>42</v>
          </cell>
          <cell r="G2334" t="str">
            <v>Monthly</v>
          </cell>
          <cell r="H2334" t="str">
            <v>J</v>
          </cell>
          <cell r="I2334">
            <v>0</v>
          </cell>
          <cell r="J2334" t="str">
            <v>Teamsters Local Union Number 117</v>
          </cell>
          <cell r="K2334">
            <v>3896</v>
          </cell>
          <cell r="L2334">
            <v>3896</v>
          </cell>
          <cell r="M2334">
            <v>3896</v>
          </cell>
          <cell r="N2334">
            <v>3896</v>
          </cell>
          <cell r="O2334">
            <v>3673</v>
          </cell>
          <cell r="P2334">
            <v>3746</v>
          </cell>
          <cell r="Q2334">
            <v>3859</v>
          </cell>
        </row>
        <row r="2335">
          <cell r="E2335" t="str">
            <v>42MONTHLYJWASHINGTON FEDERATION OF STATE EMPLOYEES</v>
          </cell>
          <cell r="F2335" t="str">
            <v>42</v>
          </cell>
          <cell r="G2335" t="str">
            <v>Monthly</v>
          </cell>
          <cell r="H2335" t="str">
            <v>J</v>
          </cell>
          <cell r="I2335">
            <v>0</v>
          </cell>
          <cell r="J2335" t="str">
            <v>Washington Federation of State Employees</v>
          </cell>
          <cell r="K2335">
            <v>3848</v>
          </cell>
          <cell r="L2335">
            <v>3848</v>
          </cell>
          <cell r="M2335">
            <v>3848</v>
          </cell>
          <cell r="N2335">
            <v>3848</v>
          </cell>
          <cell r="O2335">
            <v>3627</v>
          </cell>
          <cell r="P2335">
            <v>3700</v>
          </cell>
          <cell r="Q2335">
            <v>3812</v>
          </cell>
        </row>
        <row r="2336">
          <cell r="E2336" t="str">
            <v>42MONTHLYJWASHINGTON PUBLIC EMPLOYEES ASSOCIATION</v>
          </cell>
          <cell r="F2336" t="str">
            <v>42</v>
          </cell>
          <cell r="G2336" t="str">
            <v>Monthly</v>
          </cell>
          <cell r="H2336" t="str">
            <v>J</v>
          </cell>
          <cell r="I2336">
            <v>0</v>
          </cell>
          <cell r="J2336" t="str">
            <v>Washington Public Employees Association</v>
          </cell>
          <cell r="K2336">
            <v>3848</v>
          </cell>
          <cell r="L2336">
            <v>3848</v>
          </cell>
          <cell r="M2336">
            <v>3848</v>
          </cell>
          <cell r="N2336">
            <v>3848</v>
          </cell>
          <cell r="O2336">
            <v>3627</v>
          </cell>
          <cell r="P2336">
            <v>3700</v>
          </cell>
          <cell r="Q2336">
            <v>3812</v>
          </cell>
        </row>
        <row r="2337">
          <cell r="E2337" t="str">
            <v>42MONTHLYKCOALITION</v>
          </cell>
          <cell r="F2337" t="str">
            <v>42</v>
          </cell>
          <cell r="G2337" t="str">
            <v>Monthly</v>
          </cell>
          <cell r="H2337" t="str">
            <v>K</v>
          </cell>
          <cell r="I2337">
            <v>0</v>
          </cell>
          <cell r="J2337" t="str">
            <v>Coalition</v>
          </cell>
          <cell r="K2337">
            <v>3947</v>
          </cell>
          <cell r="L2337">
            <v>3947</v>
          </cell>
          <cell r="M2337">
            <v>3947</v>
          </cell>
          <cell r="N2337">
            <v>3947</v>
          </cell>
          <cell r="O2337">
            <v>3721</v>
          </cell>
          <cell r="P2337">
            <v>3795</v>
          </cell>
          <cell r="Q2337">
            <v>3910</v>
          </cell>
        </row>
        <row r="2338">
          <cell r="E2338" t="str">
            <v>42MONTHLYKNON-REPRESENTED STATE EMPLOYEES</v>
          </cell>
          <cell r="F2338" t="str">
            <v>42</v>
          </cell>
          <cell r="G2338" t="str">
            <v>Monthly</v>
          </cell>
          <cell r="H2338" t="str">
            <v>K</v>
          </cell>
          <cell r="I2338">
            <v>0</v>
          </cell>
          <cell r="J2338" t="str">
            <v>Non-Represented State Employees</v>
          </cell>
          <cell r="K2338">
            <v>3947</v>
          </cell>
          <cell r="L2338">
            <v>3947</v>
          </cell>
          <cell r="M2338">
            <v>3947</v>
          </cell>
          <cell r="N2338">
            <v>3947</v>
          </cell>
          <cell r="O2338">
            <v>3721</v>
          </cell>
          <cell r="P2338">
            <v>3795</v>
          </cell>
          <cell r="Q2338">
            <v>3910</v>
          </cell>
        </row>
        <row r="2339">
          <cell r="E2339" t="str">
            <v>42MONTHLYKTEAMSTERS LOCAL UNION NUMBER 117</v>
          </cell>
          <cell r="F2339" t="str">
            <v>42</v>
          </cell>
          <cell r="G2339" t="str">
            <v>Monthly</v>
          </cell>
          <cell r="H2339" t="str">
            <v>K</v>
          </cell>
          <cell r="I2339">
            <v>0</v>
          </cell>
          <cell r="J2339" t="str">
            <v>Teamsters Local Union Number 117</v>
          </cell>
          <cell r="K2339">
            <v>3997</v>
          </cell>
          <cell r="L2339">
            <v>3997</v>
          </cell>
          <cell r="M2339">
            <v>3997</v>
          </cell>
          <cell r="N2339">
            <v>3997</v>
          </cell>
          <cell r="O2339">
            <v>3768</v>
          </cell>
          <cell r="P2339">
            <v>3843</v>
          </cell>
          <cell r="Q2339">
            <v>3959</v>
          </cell>
        </row>
        <row r="2340">
          <cell r="E2340" t="str">
            <v>42MONTHLYKWASHINGTON FEDERATION OF STATE EMPLOYEES</v>
          </cell>
          <cell r="F2340" t="str">
            <v>42</v>
          </cell>
          <cell r="G2340" t="str">
            <v>Monthly</v>
          </cell>
          <cell r="H2340" t="str">
            <v>K</v>
          </cell>
          <cell r="I2340">
            <v>0</v>
          </cell>
          <cell r="J2340" t="str">
            <v>Washington Federation of State Employees</v>
          </cell>
          <cell r="K2340">
            <v>3947</v>
          </cell>
          <cell r="L2340">
            <v>3947</v>
          </cell>
          <cell r="M2340">
            <v>3947</v>
          </cell>
          <cell r="N2340">
            <v>3947</v>
          </cell>
          <cell r="O2340">
            <v>3721</v>
          </cell>
          <cell r="P2340">
            <v>3795</v>
          </cell>
          <cell r="Q2340">
            <v>3910</v>
          </cell>
        </row>
        <row r="2341">
          <cell r="E2341" t="str">
            <v>42MONTHLYKWASHINGTON PUBLIC EMPLOYEES ASSOCIATION</v>
          </cell>
          <cell r="F2341" t="str">
            <v>42</v>
          </cell>
          <cell r="G2341" t="str">
            <v>Monthly</v>
          </cell>
          <cell r="H2341" t="str">
            <v>K</v>
          </cell>
          <cell r="I2341">
            <v>0</v>
          </cell>
          <cell r="J2341" t="str">
            <v>Washington Public Employees Association</v>
          </cell>
          <cell r="K2341">
            <v>3947</v>
          </cell>
          <cell r="L2341">
            <v>3947</v>
          </cell>
          <cell r="M2341">
            <v>3947</v>
          </cell>
          <cell r="N2341">
            <v>3947</v>
          </cell>
          <cell r="O2341">
            <v>3721</v>
          </cell>
          <cell r="P2341">
            <v>3795</v>
          </cell>
          <cell r="Q2341">
            <v>3910</v>
          </cell>
        </row>
        <row r="2342">
          <cell r="E2342" t="str">
            <v>42MONTHLYLCOALITION</v>
          </cell>
          <cell r="F2342" t="str">
            <v>42</v>
          </cell>
          <cell r="G2342" t="str">
            <v>Monthly</v>
          </cell>
          <cell r="H2342" t="str">
            <v>L</v>
          </cell>
          <cell r="I2342">
            <v>0</v>
          </cell>
          <cell r="J2342" t="str">
            <v>Coalition</v>
          </cell>
          <cell r="K2342">
            <v>4038</v>
          </cell>
          <cell r="L2342">
            <v>4038</v>
          </cell>
          <cell r="M2342">
            <v>4038</v>
          </cell>
          <cell r="N2342">
            <v>4038</v>
          </cell>
          <cell r="O2342">
            <v>3807</v>
          </cell>
          <cell r="P2342">
            <v>3883</v>
          </cell>
          <cell r="Q2342">
            <v>4000</v>
          </cell>
        </row>
        <row r="2343">
          <cell r="E2343" t="str">
            <v>42MONTHLYLNON-REPRESENTED STATE EMPLOYEES</v>
          </cell>
          <cell r="F2343" t="str">
            <v>42</v>
          </cell>
          <cell r="G2343" t="str">
            <v>Monthly</v>
          </cell>
          <cell r="H2343" t="str">
            <v>L</v>
          </cell>
          <cell r="I2343">
            <v>0</v>
          </cell>
          <cell r="J2343" t="str">
            <v>Non-Represented State Employees</v>
          </cell>
          <cell r="K2343">
            <v>4038</v>
          </cell>
          <cell r="L2343">
            <v>4038</v>
          </cell>
          <cell r="M2343">
            <v>4038</v>
          </cell>
          <cell r="N2343">
            <v>4038</v>
          </cell>
          <cell r="O2343">
            <v>3807</v>
          </cell>
          <cell r="P2343">
            <v>3883</v>
          </cell>
          <cell r="Q2343">
            <v>4000</v>
          </cell>
        </row>
        <row r="2344">
          <cell r="E2344" t="str">
            <v>42MONTHLYLTEAMSTERS LOCAL UNION NUMBER 117</v>
          </cell>
          <cell r="F2344" t="str">
            <v>42</v>
          </cell>
          <cell r="G2344" t="str">
            <v>Monthly</v>
          </cell>
          <cell r="H2344" t="str">
            <v>L</v>
          </cell>
          <cell r="I2344">
            <v>0</v>
          </cell>
          <cell r="J2344" t="str">
            <v>Teamsters Local Union Number 117</v>
          </cell>
          <cell r="K2344">
            <v>4090</v>
          </cell>
          <cell r="L2344">
            <v>4090</v>
          </cell>
          <cell r="M2344">
            <v>4090</v>
          </cell>
          <cell r="N2344">
            <v>4090</v>
          </cell>
          <cell r="O2344">
            <v>3856</v>
          </cell>
          <cell r="P2344">
            <v>3933</v>
          </cell>
          <cell r="Q2344">
            <v>4052</v>
          </cell>
        </row>
        <row r="2345">
          <cell r="E2345" t="str">
            <v>42MONTHLYLWASHINGTON FEDERATION OF STATE EMPLOYEES</v>
          </cell>
          <cell r="F2345" t="str">
            <v>42</v>
          </cell>
          <cell r="G2345" t="str">
            <v>Monthly</v>
          </cell>
          <cell r="H2345" t="str">
            <v>L</v>
          </cell>
          <cell r="I2345">
            <v>0</v>
          </cell>
          <cell r="J2345" t="str">
            <v>Washington Federation of State Employees</v>
          </cell>
          <cell r="K2345">
            <v>4038</v>
          </cell>
          <cell r="L2345">
            <v>4038</v>
          </cell>
          <cell r="M2345">
            <v>4038</v>
          </cell>
          <cell r="N2345">
            <v>4038</v>
          </cell>
          <cell r="O2345">
            <v>3807</v>
          </cell>
          <cell r="P2345">
            <v>3883</v>
          </cell>
          <cell r="Q2345">
            <v>4000</v>
          </cell>
        </row>
        <row r="2346">
          <cell r="E2346" t="str">
            <v>42MONTHLYLWASHINGTON PUBLIC EMPLOYEES ASSOCIATION</v>
          </cell>
          <cell r="F2346" t="str">
            <v>42</v>
          </cell>
          <cell r="G2346" t="str">
            <v>Monthly</v>
          </cell>
          <cell r="H2346" t="str">
            <v>L</v>
          </cell>
          <cell r="I2346">
            <v>0</v>
          </cell>
          <cell r="J2346" t="str">
            <v>Washington Public Employees Association</v>
          </cell>
          <cell r="K2346">
            <v>4038</v>
          </cell>
          <cell r="L2346">
            <v>4038</v>
          </cell>
          <cell r="M2346">
            <v>4038</v>
          </cell>
          <cell r="N2346">
            <v>4038</v>
          </cell>
          <cell r="O2346">
            <v>3807</v>
          </cell>
          <cell r="P2346">
            <v>3883</v>
          </cell>
          <cell r="Q2346">
            <v>4000</v>
          </cell>
        </row>
        <row r="2347">
          <cell r="E2347" t="str">
            <v>42MONTHLYMCOALITION</v>
          </cell>
          <cell r="F2347" t="str">
            <v>42</v>
          </cell>
          <cell r="G2347" t="str">
            <v>Monthly</v>
          </cell>
          <cell r="H2347" t="str">
            <v>M</v>
          </cell>
          <cell r="I2347">
            <v>0</v>
          </cell>
          <cell r="J2347" t="str">
            <v>Coalition</v>
          </cell>
          <cell r="K2347">
            <v>4144</v>
          </cell>
          <cell r="L2347">
            <v>4144</v>
          </cell>
          <cell r="M2347">
            <v>4144</v>
          </cell>
          <cell r="N2347">
            <v>4144</v>
          </cell>
          <cell r="O2347">
            <v>3907</v>
          </cell>
          <cell r="P2347">
            <v>3985</v>
          </cell>
          <cell r="Q2347">
            <v>4105</v>
          </cell>
        </row>
        <row r="2348">
          <cell r="E2348" t="str">
            <v>42MONTHLYMNON-REPRESENTED STATE EMPLOYEES</v>
          </cell>
          <cell r="F2348" t="str">
            <v>42</v>
          </cell>
          <cell r="G2348" t="str">
            <v>Monthly</v>
          </cell>
          <cell r="H2348" t="str">
            <v>M</v>
          </cell>
          <cell r="I2348">
            <v>0</v>
          </cell>
          <cell r="J2348" t="str">
            <v>Non-Represented State Employees</v>
          </cell>
          <cell r="K2348">
            <v>4144</v>
          </cell>
          <cell r="L2348">
            <v>4144</v>
          </cell>
          <cell r="M2348">
            <v>4144</v>
          </cell>
          <cell r="N2348">
            <v>4144</v>
          </cell>
          <cell r="O2348">
            <v>3907</v>
          </cell>
          <cell r="P2348">
            <v>3985</v>
          </cell>
          <cell r="Q2348">
            <v>4105</v>
          </cell>
        </row>
        <row r="2349">
          <cell r="E2349" t="str">
            <v>42MONTHLYMTEAMSTERS LOCAL UNION NUMBER 117</v>
          </cell>
          <cell r="F2349" t="str">
            <v>42</v>
          </cell>
          <cell r="G2349" t="str">
            <v>Monthly</v>
          </cell>
          <cell r="H2349" t="str">
            <v>M</v>
          </cell>
          <cell r="I2349">
            <v>0</v>
          </cell>
          <cell r="J2349" t="str">
            <v>Teamsters Local Union Number 117</v>
          </cell>
          <cell r="K2349">
            <v>4197</v>
          </cell>
          <cell r="L2349">
            <v>4197</v>
          </cell>
          <cell r="M2349">
            <v>4197</v>
          </cell>
          <cell r="N2349">
            <v>4197</v>
          </cell>
          <cell r="O2349">
            <v>3957</v>
          </cell>
          <cell r="P2349">
            <v>4036</v>
          </cell>
          <cell r="Q2349">
            <v>4158</v>
          </cell>
        </row>
        <row r="2350">
          <cell r="E2350" t="str">
            <v>42MONTHLYMWASHINGTON FEDERATION OF STATE EMPLOYEES</v>
          </cell>
          <cell r="F2350" t="str">
            <v>42</v>
          </cell>
          <cell r="G2350" t="str">
            <v>Monthly</v>
          </cell>
          <cell r="H2350" t="str">
            <v>M</v>
          </cell>
          <cell r="I2350">
            <v>0</v>
          </cell>
          <cell r="J2350" t="str">
            <v>Washington Federation of State Employees</v>
          </cell>
          <cell r="K2350">
            <v>4144</v>
          </cell>
          <cell r="L2350">
            <v>4144</v>
          </cell>
          <cell r="M2350">
            <v>4144</v>
          </cell>
          <cell r="N2350">
            <v>4144</v>
          </cell>
          <cell r="O2350">
            <v>3907</v>
          </cell>
          <cell r="P2350">
            <v>3985</v>
          </cell>
          <cell r="Q2350">
            <v>4105</v>
          </cell>
        </row>
        <row r="2351">
          <cell r="E2351" t="str">
            <v>42MONTHLYMWASHINGTON PUBLIC EMPLOYEES ASSOCIATION</v>
          </cell>
          <cell r="F2351" t="str">
            <v>42</v>
          </cell>
          <cell r="G2351" t="str">
            <v>Monthly</v>
          </cell>
          <cell r="H2351" t="str">
            <v>M</v>
          </cell>
          <cell r="I2351">
            <v>0</v>
          </cell>
          <cell r="J2351" t="str">
            <v>Washington Public Employees Association</v>
          </cell>
          <cell r="K2351">
            <v>4144</v>
          </cell>
          <cell r="L2351">
            <v>4144</v>
          </cell>
          <cell r="M2351">
            <v>4144</v>
          </cell>
          <cell r="N2351">
            <v>4144</v>
          </cell>
          <cell r="O2351">
            <v>3907</v>
          </cell>
          <cell r="P2351">
            <v>3985</v>
          </cell>
          <cell r="Q2351">
            <v>4105</v>
          </cell>
        </row>
        <row r="2352">
          <cell r="E2352" t="str">
            <v>43GMONTHLYGNON-REPRESENTED STATE EMPLOYEES</v>
          </cell>
          <cell r="F2352" t="str">
            <v>43G</v>
          </cell>
          <cell r="G2352" t="str">
            <v>Monthly</v>
          </cell>
          <cell r="H2352" t="str">
            <v>G</v>
          </cell>
          <cell r="I2352">
            <v>0</v>
          </cell>
          <cell r="J2352" t="str">
            <v>Non-Represented State Employees</v>
          </cell>
          <cell r="K2352">
            <v>3663</v>
          </cell>
          <cell r="L2352">
            <v>3663</v>
          </cell>
          <cell r="M2352">
            <v>3663</v>
          </cell>
          <cell r="N2352">
            <v>3663</v>
          </cell>
          <cell r="O2352">
            <v>3453</v>
          </cell>
          <cell r="P2352">
            <v>3522</v>
          </cell>
          <cell r="Q2352">
            <v>3628</v>
          </cell>
        </row>
        <row r="2353">
          <cell r="E2353" t="str">
            <v>43GMONTHLYGWASHINGTON FEDERATION OF STATE EMPLOYEES</v>
          </cell>
          <cell r="F2353" t="str">
            <v>43G</v>
          </cell>
          <cell r="G2353" t="str">
            <v>Monthly</v>
          </cell>
          <cell r="H2353" t="str">
            <v>G</v>
          </cell>
          <cell r="I2353">
            <v>0</v>
          </cell>
          <cell r="J2353" t="str">
            <v>Washington Federation of State Employees</v>
          </cell>
          <cell r="K2353">
            <v>3663</v>
          </cell>
          <cell r="L2353">
            <v>3663</v>
          </cell>
          <cell r="M2353">
            <v>3663</v>
          </cell>
          <cell r="N2353">
            <v>3663</v>
          </cell>
          <cell r="O2353">
            <v>3453</v>
          </cell>
          <cell r="P2353">
            <v>3522</v>
          </cell>
          <cell r="Q2353">
            <v>3628</v>
          </cell>
        </row>
        <row r="2354">
          <cell r="E2354" t="str">
            <v>43GMONTHLYHNON-REPRESENTED STATE EMPLOYEES</v>
          </cell>
          <cell r="F2354" t="str">
            <v>43G</v>
          </cell>
          <cell r="G2354" t="str">
            <v>Monthly</v>
          </cell>
          <cell r="H2354" t="str">
            <v>H</v>
          </cell>
          <cell r="I2354">
            <v>0</v>
          </cell>
          <cell r="J2354" t="str">
            <v>Non-Represented State Employees</v>
          </cell>
          <cell r="K2354">
            <v>3756</v>
          </cell>
          <cell r="L2354">
            <v>3756</v>
          </cell>
          <cell r="M2354">
            <v>3756</v>
          </cell>
          <cell r="N2354">
            <v>3756</v>
          </cell>
          <cell r="O2354">
            <v>3541</v>
          </cell>
          <cell r="P2354">
            <v>3612</v>
          </cell>
          <cell r="Q2354">
            <v>3721</v>
          </cell>
        </row>
        <row r="2355">
          <cell r="E2355" t="str">
            <v>43GMONTHLYHWASHINGTON FEDERATION OF STATE EMPLOYEES</v>
          </cell>
          <cell r="F2355" t="str">
            <v>43G</v>
          </cell>
          <cell r="G2355" t="str">
            <v>Monthly</v>
          </cell>
          <cell r="H2355" t="str">
            <v>H</v>
          </cell>
          <cell r="I2355">
            <v>0</v>
          </cell>
          <cell r="J2355" t="str">
            <v>Washington Federation of State Employees</v>
          </cell>
          <cell r="K2355">
            <v>3756</v>
          </cell>
          <cell r="L2355">
            <v>3756</v>
          </cell>
          <cell r="M2355">
            <v>3756</v>
          </cell>
          <cell r="N2355">
            <v>3756</v>
          </cell>
          <cell r="O2355">
            <v>3541</v>
          </cell>
          <cell r="P2355">
            <v>3612</v>
          </cell>
          <cell r="Q2355">
            <v>3721</v>
          </cell>
        </row>
        <row r="2356">
          <cell r="E2356" t="str">
            <v>43GMONTHLYINON-REPRESENTED STATE EMPLOYEES</v>
          </cell>
          <cell r="F2356" t="str">
            <v>43G</v>
          </cell>
          <cell r="G2356" t="str">
            <v>Monthly</v>
          </cell>
          <cell r="H2356" t="str">
            <v>I</v>
          </cell>
          <cell r="I2356">
            <v>0</v>
          </cell>
          <cell r="J2356" t="str">
            <v>Non-Represented State Employees</v>
          </cell>
          <cell r="K2356">
            <v>3848</v>
          </cell>
          <cell r="L2356">
            <v>3848</v>
          </cell>
          <cell r="M2356">
            <v>3848</v>
          </cell>
          <cell r="N2356">
            <v>3848</v>
          </cell>
          <cell r="O2356">
            <v>3627</v>
          </cell>
          <cell r="P2356">
            <v>3700</v>
          </cell>
          <cell r="Q2356">
            <v>3812</v>
          </cell>
        </row>
        <row r="2357">
          <cell r="E2357" t="str">
            <v>43GMONTHLYIWASHINGTON FEDERATION OF STATE EMPLOYEES</v>
          </cell>
          <cell r="F2357" t="str">
            <v>43G</v>
          </cell>
          <cell r="G2357" t="str">
            <v>Monthly</v>
          </cell>
          <cell r="H2357" t="str">
            <v>I</v>
          </cell>
          <cell r="I2357">
            <v>0</v>
          </cell>
          <cell r="J2357" t="str">
            <v>Washington Federation of State Employees</v>
          </cell>
          <cell r="K2357">
            <v>3848</v>
          </cell>
          <cell r="L2357">
            <v>3848</v>
          </cell>
          <cell r="M2357">
            <v>3848</v>
          </cell>
          <cell r="N2357">
            <v>3848</v>
          </cell>
          <cell r="O2357">
            <v>3627</v>
          </cell>
          <cell r="P2357">
            <v>3700</v>
          </cell>
          <cell r="Q2357">
            <v>3812</v>
          </cell>
        </row>
        <row r="2358">
          <cell r="E2358" t="str">
            <v>43GMONTHLYJNON-REPRESENTED STATE EMPLOYEES</v>
          </cell>
          <cell r="F2358" t="str">
            <v>43G</v>
          </cell>
          <cell r="G2358" t="str">
            <v>Monthly</v>
          </cell>
          <cell r="H2358" t="str">
            <v>J</v>
          </cell>
          <cell r="I2358">
            <v>0</v>
          </cell>
          <cell r="J2358" t="str">
            <v>Non-Represented State Employees</v>
          </cell>
          <cell r="K2358">
            <v>3947</v>
          </cell>
          <cell r="L2358">
            <v>3947</v>
          </cell>
          <cell r="M2358">
            <v>3947</v>
          </cell>
          <cell r="N2358">
            <v>3947</v>
          </cell>
          <cell r="O2358">
            <v>3721</v>
          </cell>
          <cell r="P2358">
            <v>3795</v>
          </cell>
          <cell r="Q2358">
            <v>3910</v>
          </cell>
        </row>
        <row r="2359">
          <cell r="E2359" t="str">
            <v>43GMONTHLYJWASHINGTON FEDERATION OF STATE EMPLOYEES</v>
          </cell>
          <cell r="F2359" t="str">
            <v>43G</v>
          </cell>
          <cell r="G2359" t="str">
            <v>Monthly</v>
          </cell>
          <cell r="H2359" t="str">
            <v>J</v>
          </cell>
          <cell r="I2359">
            <v>0</v>
          </cell>
          <cell r="J2359" t="str">
            <v>Washington Federation of State Employees</v>
          </cell>
          <cell r="K2359">
            <v>3947</v>
          </cell>
          <cell r="L2359">
            <v>3947</v>
          </cell>
          <cell r="M2359">
            <v>3947</v>
          </cell>
          <cell r="N2359">
            <v>3947</v>
          </cell>
          <cell r="O2359">
            <v>3721</v>
          </cell>
          <cell r="P2359">
            <v>3795</v>
          </cell>
          <cell r="Q2359">
            <v>3910</v>
          </cell>
        </row>
        <row r="2360">
          <cell r="E2360" t="str">
            <v>43GMONTHLYKNON-REPRESENTED STATE EMPLOYEES</v>
          </cell>
          <cell r="F2360" t="str">
            <v>43G</v>
          </cell>
          <cell r="G2360" t="str">
            <v>Monthly</v>
          </cell>
          <cell r="H2360" t="str">
            <v>K</v>
          </cell>
          <cell r="I2360">
            <v>0</v>
          </cell>
          <cell r="J2360" t="str">
            <v>Non-Represented State Employees</v>
          </cell>
          <cell r="K2360">
            <v>4038</v>
          </cell>
          <cell r="L2360">
            <v>4038</v>
          </cell>
          <cell r="M2360">
            <v>4038</v>
          </cell>
          <cell r="N2360">
            <v>4038</v>
          </cell>
          <cell r="O2360">
            <v>3807</v>
          </cell>
          <cell r="P2360">
            <v>3883</v>
          </cell>
          <cell r="Q2360">
            <v>4000</v>
          </cell>
        </row>
        <row r="2361">
          <cell r="E2361" t="str">
            <v>43GMONTHLYKWASHINGTON FEDERATION OF STATE EMPLOYEES</v>
          </cell>
          <cell r="F2361" t="str">
            <v>43G</v>
          </cell>
          <cell r="G2361" t="str">
            <v>Monthly</v>
          </cell>
          <cell r="H2361" t="str">
            <v>K</v>
          </cell>
          <cell r="I2361">
            <v>0</v>
          </cell>
          <cell r="J2361" t="str">
            <v>Washington Federation of State Employees</v>
          </cell>
          <cell r="K2361">
            <v>4038</v>
          </cell>
          <cell r="L2361">
            <v>4038</v>
          </cell>
          <cell r="M2361">
            <v>4038</v>
          </cell>
          <cell r="N2361">
            <v>4038</v>
          </cell>
          <cell r="O2361">
            <v>3807</v>
          </cell>
          <cell r="P2361">
            <v>3883</v>
          </cell>
          <cell r="Q2361">
            <v>4000</v>
          </cell>
        </row>
        <row r="2362">
          <cell r="E2362" t="str">
            <v>43GMONTHLYLNON-REPRESENTED STATE EMPLOYEES</v>
          </cell>
          <cell r="F2362" t="str">
            <v>43G</v>
          </cell>
          <cell r="G2362" t="str">
            <v>Monthly</v>
          </cell>
          <cell r="H2362" t="str">
            <v>L</v>
          </cell>
          <cell r="I2362">
            <v>0</v>
          </cell>
          <cell r="J2362" t="str">
            <v>Non-Represented State Employees</v>
          </cell>
          <cell r="K2362">
            <v>4144</v>
          </cell>
          <cell r="L2362">
            <v>4144</v>
          </cell>
          <cell r="M2362">
            <v>4144</v>
          </cell>
          <cell r="N2362">
            <v>4144</v>
          </cell>
          <cell r="O2362">
            <v>3907</v>
          </cell>
          <cell r="P2362">
            <v>3985</v>
          </cell>
          <cell r="Q2362">
            <v>4105</v>
          </cell>
        </row>
        <row r="2363">
          <cell r="E2363" t="str">
            <v>43GMONTHLYLWASHINGTON FEDERATION OF STATE EMPLOYEES</v>
          </cell>
          <cell r="F2363" t="str">
            <v>43G</v>
          </cell>
          <cell r="G2363" t="str">
            <v>Monthly</v>
          </cell>
          <cell r="H2363" t="str">
            <v>L</v>
          </cell>
          <cell r="I2363">
            <v>0</v>
          </cell>
          <cell r="J2363" t="str">
            <v>Washington Federation of State Employees</v>
          </cell>
          <cell r="K2363">
            <v>4144</v>
          </cell>
          <cell r="L2363">
            <v>4144</v>
          </cell>
          <cell r="M2363">
            <v>4144</v>
          </cell>
          <cell r="N2363">
            <v>4144</v>
          </cell>
          <cell r="O2363">
            <v>3907</v>
          </cell>
          <cell r="P2363">
            <v>3985</v>
          </cell>
          <cell r="Q2363">
            <v>4105</v>
          </cell>
        </row>
        <row r="2364">
          <cell r="E2364" t="str">
            <v>43GMONTHLYMNON-REPRESENTED STATE EMPLOYEES</v>
          </cell>
          <cell r="F2364" t="str">
            <v>43G</v>
          </cell>
          <cell r="G2364" t="str">
            <v>Monthly</v>
          </cell>
          <cell r="H2364" t="str">
            <v>M</v>
          </cell>
          <cell r="I2364">
            <v>0</v>
          </cell>
          <cell r="J2364" t="str">
            <v>Non-Represented State Employees</v>
          </cell>
          <cell r="K2364">
            <v>4248</v>
          </cell>
          <cell r="L2364">
            <v>4248</v>
          </cell>
          <cell r="M2364">
            <v>4248</v>
          </cell>
          <cell r="N2364">
            <v>4248</v>
          </cell>
          <cell r="O2364">
            <v>4005</v>
          </cell>
          <cell r="P2364">
            <v>4085</v>
          </cell>
          <cell r="Q2364">
            <v>4208</v>
          </cell>
        </row>
        <row r="2365">
          <cell r="E2365" t="str">
            <v>43GMONTHLYMWASHINGTON FEDERATION OF STATE EMPLOYEES</v>
          </cell>
          <cell r="F2365" t="str">
            <v>43G</v>
          </cell>
          <cell r="G2365" t="str">
            <v>Monthly</v>
          </cell>
          <cell r="H2365" t="str">
            <v>M</v>
          </cell>
          <cell r="I2365">
            <v>0</v>
          </cell>
          <cell r="J2365" t="str">
            <v>Washington Federation of State Employees</v>
          </cell>
          <cell r="K2365">
            <v>4248</v>
          </cell>
          <cell r="L2365">
            <v>4248</v>
          </cell>
          <cell r="M2365">
            <v>4248</v>
          </cell>
          <cell r="N2365">
            <v>4248</v>
          </cell>
          <cell r="O2365">
            <v>4005</v>
          </cell>
          <cell r="P2365">
            <v>4085</v>
          </cell>
          <cell r="Q2365">
            <v>4208</v>
          </cell>
        </row>
        <row r="2366">
          <cell r="E2366" t="str">
            <v>43MONTHLYACOALITION</v>
          </cell>
          <cell r="F2366" t="str">
            <v>43</v>
          </cell>
          <cell r="G2366" t="str">
            <v>Monthly</v>
          </cell>
          <cell r="H2366" t="str">
            <v>A</v>
          </cell>
          <cell r="I2366">
            <v>0</v>
          </cell>
          <cell r="J2366" t="str">
            <v>Coalition</v>
          </cell>
          <cell r="K2366">
            <v>3176</v>
          </cell>
          <cell r="L2366">
            <v>3176</v>
          </cell>
          <cell r="M2366">
            <v>3176</v>
          </cell>
          <cell r="N2366">
            <v>3176</v>
          </cell>
          <cell r="O2366">
            <v>2994</v>
          </cell>
          <cell r="P2366">
            <v>3054</v>
          </cell>
          <cell r="Q2366">
            <v>3146</v>
          </cell>
        </row>
        <row r="2367">
          <cell r="E2367" t="str">
            <v>43MONTHLYANON-REPRESENTED STATE EMPLOYEES</v>
          </cell>
          <cell r="F2367" t="str">
            <v>43</v>
          </cell>
          <cell r="G2367" t="str">
            <v>Monthly</v>
          </cell>
          <cell r="H2367" t="str">
            <v>A</v>
          </cell>
          <cell r="I2367">
            <v>0</v>
          </cell>
          <cell r="J2367" t="str">
            <v>Non-Represented State Employees</v>
          </cell>
          <cell r="K2367">
            <v>3176</v>
          </cell>
          <cell r="L2367">
            <v>3176</v>
          </cell>
          <cell r="M2367">
            <v>3176</v>
          </cell>
          <cell r="N2367">
            <v>3176</v>
          </cell>
          <cell r="O2367">
            <v>2994</v>
          </cell>
          <cell r="P2367">
            <v>3054</v>
          </cell>
          <cell r="Q2367">
            <v>3146</v>
          </cell>
        </row>
        <row r="2368">
          <cell r="E2368" t="str">
            <v>43MONTHLYATEAMSTERS LOCAL UNION NUMBER 117</v>
          </cell>
          <cell r="F2368" t="str">
            <v>43</v>
          </cell>
          <cell r="G2368" t="str">
            <v>Monthly</v>
          </cell>
          <cell r="H2368" t="str">
            <v>A</v>
          </cell>
          <cell r="I2368">
            <v>0</v>
          </cell>
          <cell r="J2368" t="str">
            <v>Teamsters Local Union Number 117</v>
          </cell>
          <cell r="K2368">
            <v>3217</v>
          </cell>
          <cell r="L2368">
            <v>3217</v>
          </cell>
          <cell r="M2368">
            <v>3217</v>
          </cell>
          <cell r="N2368">
            <v>3217</v>
          </cell>
          <cell r="O2368">
            <v>3032</v>
          </cell>
          <cell r="P2368">
            <v>3093</v>
          </cell>
          <cell r="Q2368">
            <v>3186</v>
          </cell>
        </row>
        <row r="2369">
          <cell r="E2369" t="str">
            <v>43MONTHLYAWASHINGTON FEDERATION OF STATE EMPLOYEES</v>
          </cell>
          <cell r="F2369" t="str">
            <v>43</v>
          </cell>
          <cell r="G2369" t="str">
            <v>Monthly</v>
          </cell>
          <cell r="H2369" t="str">
            <v>A</v>
          </cell>
          <cell r="I2369">
            <v>0</v>
          </cell>
          <cell r="J2369" t="str">
            <v>Washington Federation of State Employees</v>
          </cell>
          <cell r="K2369">
            <v>3176</v>
          </cell>
          <cell r="L2369">
            <v>3176</v>
          </cell>
          <cell r="M2369">
            <v>3176</v>
          </cell>
          <cell r="N2369">
            <v>3176</v>
          </cell>
          <cell r="O2369">
            <v>2994</v>
          </cell>
          <cell r="P2369">
            <v>3054</v>
          </cell>
          <cell r="Q2369">
            <v>3146</v>
          </cell>
        </row>
        <row r="2370">
          <cell r="E2370" t="str">
            <v>43MONTHLYAWASHINGTON PUBLIC EMPLOYEES ASSOCIATION</v>
          </cell>
          <cell r="F2370" t="str">
            <v>43</v>
          </cell>
          <cell r="G2370" t="str">
            <v>Monthly</v>
          </cell>
          <cell r="H2370" t="str">
            <v>A</v>
          </cell>
          <cell r="I2370">
            <v>0</v>
          </cell>
          <cell r="J2370" t="str">
            <v>Washington Public Employees Association</v>
          </cell>
          <cell r="K2370">
            <v>3176</v>
          </cell>
          <cell r="L2370">
            <v>3176</v>
          </cell>
          <cell r="M2370">
            <v>3176</v>
          </cell>
          <cell r="N2370">
            <v>3176</v>
          </cell>
          <cell r="O2370">
            <v>2994</v>
          </cell>
          <cell r="P2370">
            <v>3054</v>
          </cell>
          <cell r="Q2370">
            <v>3146</v>
          </cell>
        </row>
        <row r="2371">
          <cell r="E2371" t="str">
            <v>43MONTHLYBCOALITION</v>
          </cell>
          <cell r="F2371" t="str">
            <v>43</v>
          </cell>
          <cell r="G2371" t="str">
            <v>Monthly</v>
          </cell>
          <cell r="H2371" t="str">
            <v>B</v>
          </cell>
          <cell r="I2371">
            <v>0</v>
          </cell>
          <cell r="J2371" t="str">
            <v>Coalition</v>
          </cell>
          <cell r="K2371">
            <v>3248</v>
          </cell>
          <cell r="L2371">
            <v>3248</v>
          </cell>
          <cell r="M2371">
            <v>3248</v>
          </cell>
          <cell r="N2371">
            <v>3248</v>
          </cell>
          <cell r="O2371">
            <v>3062</v>
          </cell>
          <cell r="P2371">
            <v>3123</v>
          </cell>
          <cell r="Q2371">
            <v>3217</v>
          </cell>
        </row>
        <row r="2372">
          <cell r="E2372" t="str">
            <v>43MONTHLYBNON-REPRESENTED STATE EMPLOYEES</v>
          </cell>
          <cell r="F2372" t="str">
            <v>43</v>
          </cell>
          <cell r="G2372" t="str">
            <v>Monthly</v>
          </cell>
          <cell r="H2372" t="str">
            <v>B</v>
          </cell>
          <cell r="I2372">
            <v>0</v>
          </cell>
          <cell r="J2372" t="str">
            <v>Non-Represented State Employees</v>
          </cell>
          <cell r="K2372">
            <v>3248</v>
          </cell>
          <cell r="L2372">
            <v>3248</v>
          </cell>
          <cell r="M2372">
            <v>3248</v>
          </cell>
          <cell r="N2372">
            <v>3248</v>
          </cell>
          <cell r="O2372">
            <v>3062</v>
          </cell>
          <cell r="P2372">
            <v>3123</v>
          </cell>
          <cell r="Q2372">
            <v>3217</v>
          </cell>
        </row>
        <row r="2373">
          <cell r="E2373" t="str">
            <v>43MONTHLYBTEAMSTERS LOCAL UNION NUMBER 117</v>
          </cell>
          <cell r="F2373" t="str">
            <v>43</v>
          </cell>
          <cell r="G2373" t="str">
            <v>Monthly</v>
          </cell>
          <cell r="H2373" t="str">
            <v>B</v>
          </cell>
          <cell r="I2373">
            <v>0</v>
          </cell>
          <cell r="J2373" t="str">
            <v>Teamsters Local Union Number 117</v>
          </cell>
          <cell r="K2373">
            <v>3290</v>
          </cell>
          <cell r="L2373">
            <v>3290</v>
          </cell>
          <cell r="M2373">
            <v>3290</v>
          </cell>
          <cell r="N2373">
            <v>3290</v>
          </cell>
          <cell r="O2373">
            <v>3101</v>
          </cell>
          <cell r="P2373">
            <v>3163</v>
          </cell>
          <cell r="Q2373">
            <v>3259</v>
          </cell>
        </row>
        <row r="2374">
          <cell r="E2374" t="str">
            <v>43MONTHLYBWASHINGTON FEDERATION OF STATE EMPLOYEES</v>
          </cell>
          <cell r="F2374" t="str">
            <v>43</v>
          </cell>
          <cell r="G2374" t="str">
            <v>Monthly</v>
          </cell>
          <cell r="H2374" t="str">
            <v>B</v>
          </cell>
          <cell r="I2374">
            <v>0</v>
          </cell>
          <cell r="J2374" t="str">
            <v>Washington Federation of State Employees</v>
          </cell>
          <cell r="K2374">
            <v>3248</v>
          </cell>
          <cell r="L2374">
            <v>3248</v>
          </cell>
          <cell r="M2374">
            <v>3248</v>
          </cell>
          <cell r="N2374">
            <v>3248</v>
          </cell>
          <cell r="O2374">
            <v>3062</v>
          </cell>
          <cell r="P2374">
            <v>3123</v>
          </cell>
          <cell r="Q2374">
            <v>3217</v>
          </cell>
        </row>
        <row r="2375">
          <cell r="E2375" t="str">
            <v>43MONTHLYBWASHINGTON PUBLIC EMPLOYEES ASSOCIATION</v>
          </cell>
          <cell r="F2375" t="str">
            <v>43</v>
          </cell>
          <cell r="G2375" t="str">
            <v>Monthly</v>
          </cell>
          <cell r="H2375" t="str">
            <v>B</v>
          </cell>
          <cell r="I2375">
            <v>0</v>
          </cell>
          <cell r="J2375" t="str">
            <v>Washington Public Employees Association</v>
          </cell>
          <cell r="K2375">
            <v>3248</v>
          </cell>
          <cell r="L2375">
            <v>3248</v>
          </cell>
          <cell r="M2375">
            <v>3248</v>
          </cell>
          <cell r="N2375">
            <v>3248</v>
          </cell>
          <cell r="O2375">
            <v>3062</v>
          </cell>
          <cell r="P2375">
            <v>3123</v>
          </cell>
          <cell r="Q2375">
            <v>3217</v>
          </cell>
        </row>
        <row r="2376">
          <cell r="E2376" t="str">
            <v>43MONTHLYCCOALITION</v>
          </cell>
          <cell r="F2376" t="str">
            <v>43</v>
          </cell>
          <cell r="G2376" t="str">
            <v>Monthly</v>
          </cell>
          <cell r="H2376" t="str">
            <v>C</v>
          </cell>
          <cell r="I2376">
            <v>0</v>
          </cell>
          <cell r="J2376" t="str">
            <v>Coalition</v>
          </cell>
          <cell r="K2376">
            <v>3331</v>
          </cell>
          <cell r="L2376">
            <v>3331</v>
          </cell>
          <cell r="M2376">
            <v>3331</v>
          </cell>
          <cell r="N2376">
            <v>3331</v>
          </cell>
          <cell r="O2376">
            <v>3140</v>
          </cell>
          <cell r="P2376">
            <v>3203</v>
          </cell>
          <cell r="Q2376">
            <v>3300</v>
          </cell>
        </row>
        <row r="2377">
          <cell r="E2377" t="str">
            <v>43MONTHLYCNON-REPRESENTED STATE EMPLOYEES</v>
          </cell>
          <cell r="F2377" t="str">
            <v>43</v>
          </cell>
          <cell r="G2377" t="str">
            <v>Monthly</v>
          </cell>
          <cell r="H2377" t="str">
            <v>C</v>
          </cell>
          <cell r="I2377">
            <v>0</v>
          </cell>
          <cell r="J2377" t="str">
            <v>Non-Represented State Employees</v>
          </cell>
          <cell r="K2377">
            <v>3331</v>
          </cell>
          <cell r="L2377">
            <v>3331</v>
          </cell>
          <cell r="M2377">
            <v>3331</v>
          </cell>
          <cell r="N2377">
            <v>3331</v>
          </cell>
          <cell r="O2377">
            <v>3140</v>
          </cell>
          <cell r="P2377">
            <v>3203</v>
          </cell>
          <cell r="Q2377">
            <v>3300</v>
          </cell>
        </row>
        <row r="2378">
          <cell r="E2378" t="str">
            <v>43MONTHLYCTEAMSTERS LOCAL UNION NUMBER 117</v>
          </cell>
          <cell r="F2378" t="str">
            <v>43</v>
          </cell>
          <cell r="G2378" t="str">
            <v>Monthly</v>
          </cell>
          <cell r="H2378" t="str">
            <v>C</v>
          </cell>
          <cell r="I2378">
            <v>0</v>
          </cell>
          <cell r="J2378" t="str">
            <v>Teamsters Local Union Number 117</v>
          </cell>
          <cell r="K2378">
            <v>3372</v>
          </cell>
          <cell r="L2378">
            <v>3372</v>
          </cell>
          <cell r="M2378">
            <v>3372</v>
          </cell>
          <cell r="N2378">
            <v>3372</v>
          </cell>
          <cell r="O2378">
            <v>3178</v>
          </cell>
          <cell r="P2378">
            <v>3242</v>
          </cell>
          <cell r="Q2378">
            <v>3340</v>
          </cell>
        </row>
        <row r="2379">
          <cell r="E2379" t="str">
            <v>43MONTHLYCWASHINGTON FEDERATION OF STATE EMPLOYEES</v>
          </cell>
          <cell r="F2379" t="str">
            <v>43</v>
          </cell>
          <cell r="G2379" t="str">
            <v>Monthly</v>
          </cell>
          <cell r="H2379" t="str">
            <v>C</v>
          </cell>
          <cell r="I2379">
            <v>0</v>
          </cell>
          <cell r="J2379" t="str">
            <v>Washington Federation of State Employees</v>
          </cell>
          <cell r="K2379">
            <v>3331</v>
          </cell>
          <cell r="L2379">
            <v>3331</v>
          </cell>
          <cell r="M2379">
            <v>3331</v>
          </cell>
          <cell r="N2379">
            <v>3331</v>
          </cell>
          <cell r="O2379">
            <v>3140</v>
          </cell>
          <cell r="P2379">
            <v>3203</v>
          </cell>
          <cell r="Q2379">
            <v>3300</v>
          </cell>
        </row>
        <row r="2380">
          <cell r="E2380" t="str">
            <v>43MONTHLYCWASHINGTON PUBLIC EMPLOYEES ASSOCIATION</v>
          </cell>
          <cell r="F2380" t="str">
            <v>43</v>
          </cell>
          <cell r="G2380" t="str">
            <v>Monthly</v>
          </cell>
          <cell r="H2380" t="str">
            <v>C</v>
          </cell>
          <cell r="I2380">
            <v>0</v>
          </cell>
          <cell r="J2380" t="str">
            <v>Washington Public Employees Association</v>
          </cell>
          <cell r="K2380">
            <v>3331</v>
          </cell>
          <cell r="L2380">
            <v>3331</v>
          </cell>
          <cell r="M2380">
            <v>3331</v>
          </cell>
          <cell r="N2380">
            <v>3331</v>
          </cell>
          <cell r="O2380">
            <v>3140</v>
          </cell>
          <cell r="P2380">
            <v>3203</v>
          </cell>
          <cell r="Q2380">
            <v>3300</v>
          </cell>
        </row>
        <row r="2381">
          <cell r="E2381" t="str">
            <v>43MONTHLYDCOALITION</v>
          </cell>
          <cell r="F2381" t="str">
            <v>43</v>
          </cell>
          <cell r="G2381" t="str">
            <v>Monthly</v>
          </cell>
          <cell r="H2381" t="str">
            <v>D</v>
          </cell>
          <cell r="I2381">
            <v>0</v>
          </cell>
          <cell r="J2381" t="str">
            <v>Coalition</v>
          </cell>
          <cell r="K2381">
            <v>3407</v>
          </cell>
          <cell r="L2381">
            <v>3407</v>
          </cell>
          <cell r="M2381">
            <v>3407</v>
          </cell>
          <cell r="N2381">
            <v>3407</v>
          </cell>
          <cell r="O2381">
            <v>3212</v>
          </cell>
          <cell r="P2381">
            <v>3276</v>
          </cell>
          <cell r="Q2381">
            <v>3375</v>
          </cell>
        </row>
        <row r="2382">
          <cell r="E2382" t="str">
            <v>43MONTHLYDNON-REPRESENTED STATE EMPLOYEES</v>
          </cell>
          <cell r="F2382" t="str">
            <v>43</v>
          </cell>
          <cell r="G2382" t="str">
            <v>Monthly</v>
          </cell>
          <cell r="H2382" t="str">
            <v>D</v>
          </cell>
          <cell r="I2382">
            <v>0</v>
          </cell>
          <cell r="J2382" t="str">
            <v>Non-Represented State Employees</v>
          </cell>
          <cell r="K2382">
            <v>3407</v>
          </cell>
          <cell r="L2382">
            <v>3407</v>
          </cell>
          <cell r="M2382">
            <v>3407</v>
          </cell>
          <cell r="N2382">
            <v>3407</v>
          </cell>
          <cell r="O2382">
            <v>3212</v>
          </cell>
          <cell r="P2382">
            <v>3276</v>
          </cell>
          <cell r="Q2382">
            <v>3375</v>
          </cell>
        </row>
        <row r="2383">
          <cell r="E2383" t="str">
            <v>43MONTHLYDTEAMSTERS LOCAL UNION NUMBER 117</v>
          </cell>
          <cell r="F2383" t="str">
            <v>43</v>
          </cell>
          <cell r="G2383" t="str">
            <v>Monthly</v>
          </cell>
          <cell r="H2383" t="str">
            <v>D</v>
          </cell>
          <cell r="I2383">
            <v>0</v>
          </cell>
          <cell r="J2383" t="str">
            <v>Teamsters Local Union Number 117</v>
          </cell>
          <cell r="K2383">
            <v>3451</v>
          </cell>
          <cell r="L2383">
            <v>3451</v>
          </cell>
          <cell r="M2383">
            <v>3451</v>
          </cell>
          <cell r="N2383">
            <v>3451</v>
          </cell>
          <cell r="O2383">
            <v>3253</v>
          </cell>
          <cell r="P2383">
            <v>3318</v>
          </cell>
          <cell r="Q2383">
            <v>3418</v>
          </cell>
        </row>
        <row r="2384">
          <cell r="E2384" t="str">
            <v>43MONTHLYDWASHINGTON FEDERATION OF STATE EMPLOYEES</v>
          </cell>
          <cell r="F2384" t="str">
            <v>43</v>
          </cell>
          <cell r="G2384" t="str">
            <v>Monthly</v>
          </cell>
          <cell r="H2384" t="str">
            <v>D</v>
          </cell>
          <cell r="I2384">
            <v>0</v>
          </cell>
          <cell r="J2384" t="str">
            <v>Washington Federation of State Employees</v>
          </cell>
          <cell r="K2384">
            <v>3407</v>
          </cell>
          <cell r="L2384">
            <v>3407</v>
          </cell>
          <cell r="M2384">
            <v>3407</v>
          </cell>
          <cell r="N2384">
            <v>3407</v>
          </cell>
          <cell r="O2384">
            <v>3212</v>
          </cell>
          <cell r="P2384">
            <v>3276</v>
          </cell>
          <cell r="Q2384">
            <v>3375</v>
          </cell>
        </row>
        <row r="2385">
          <cell r="E2385" t="str">
            <v>43MONTHLYDWASHINGTON PUBLIC EMPLOYEES ASSOCIATION</v>
          </cell>
          <cell r="F2385" t="str">
            <v>43</v>
          </cell>
          <cell r="G2385" t="str">
            <v>Monthly</v>
          </cell>
          <cell r="H2385" t="str">
            <v>D</v>
          </cell>
          <cell r="I2385">
            <v>0</v>
          </cell>
          <cell r="J2385" t="str">
            <v>Washington Public Employees Association</v>
          </cell>
          <cell r="K2385">
            <v>3407</v>
          </cell>
          <cell r="L2385">
            <v>3407</v>
          </cell>
          <cell r="M2385">
            <v>3407</v>
          </cell>
          <cell r="N2385">
            <v>3407</v>
          </cell>
          <cell r="O2385">
            <v>3212</v>
          </cell>
          <cell r="P2385">
            <v>3276</v>
          </cell>
          <cell r="Q2385">
            <v>3375</v>
          </cell>
        </row>
        <row r="2386">
          <cell r="E2386" t="str">
            <v>43MONTHLYECOALITION</v>
          </cell>
          <cell r="F2386" t="str">
            <v>43</v>
          </cell>
          <cell r="G2386" t="str">
            <v>Monthly</v>
          </cell>
          <cell r="H2386" t="str">
            <v>E</v>
          </cell>
          <cell r="I2386">
            <v>0</v>
          </cell>
          <cell r="J2386" t="str">
            <v>Coalition</v>
          </cell>
          <cell r="K2386">
            <v>3487</v>
          </cell>
          <cell r="L2386">
            <v>3487</v>
          </cell>
          <cell r="M2386">
            <v>3487</v>
          </cell>
          <cell r="N2386">
            <v>3487</v>
          </cell>
          <cell r="O2386">
            <v>3287</v>
          </cell>
          <cell r="P2386">
            <v>3353</v>
          </cell>
          <cell r="Q2386">
            <v>3454</v>
          </cell>
        </row>
        <row r="2387">
          <cell r="E2387" t="str">
            <v>43MONTHLYENON-REPRESENTED STATE EMPLOYEES</v>
          </cell>
          <cell r="F2387" t="str">
            <v>43</v>
          </cell>
          <cell r="G2387" t="str">
            <v>Monthly</v>
          </cell>
          <cell r="H2387" t="str">
            <v>E</v>
          </cell>
          <cell r="I2387">
            <v>0</v>
          </cell>
          <cell r="J2387" t="str">
            <v>Non-Represented State Employees</v>
          </cell>
          <cell r="K2387">
            <v>3487</v>
          </cell>
          <cell r="L2387">
            <v>3487</v>
          </cell>
          <cell r="M2387">
            <v>3487</v>
          </cell>
          <cell r="N2387">
            <v>3487</v>
          </cell>
          <cell r="O2387">
            <v>3287</v>
          </cell>
          <cell r="P2387">
            <v>3353</v>
          </cell>
          <cell r="Q2387">
            <v>3454</v>
          </cell>
        </row>
        <row r="2388">
          <cell r="E2388" t="str">
            <v>43MONTHLYETEAMSTERS LOCAL UNION NUMBER 117</v>
          </cell>
          <cell r="F2388" t="str">
            <v>43</v>
          </cell>
          <cell r="G2388" t="str">
            <v>Monthly</v>
          </cell>
          <cell r="H2388" t="str">
            <v>E</v>
          </cell>
          <cell r="I2388">
            <v>0</v>
          </cell>
          <cell r="J2388" t="str">
            <v>Teamsters Local Union Number 117</v>
          </cell>
          <cell r="K2388">
            <v>3533</v>
          </cell>
          <cell r="L2388">
            <v>3533</v>
          </cell>
          <cell r="M2388">
            <v>3533</v>
          </cell>
          <cell r="N2388">
            <v>3533</v>
          </cell>
          <cell r="O2388">
            <v>3330</v>
          </cell>
          <cell r="P2388">
            <v>3397</v>
          </cell>
          <cell r="Q2388">
            <v>3500</v>
          </cell>
        </row>
        <row r="2389">
          <cell r="E2389" t="str">
            <v>43MONTHLYEWASHINGTON FEDERATION OF STATE EMPLOYEES</v>
          </cell>
          <cell r="F2389" t="str">
            <v>43</v>
          </cell>
          <cell r="G2389" t="str">
            <v>Monthly</v>
          </cell>
          <cell r="H2389" t="str">
            <v>E</v>
          </cell>
          <cell r="I2389">
            <v>0</v>
          </cell>
          <cell r="J2389" t="str">
            <v>Washington Federation of State Employees</v>
          </cell>
          <cell r="K2389">
            <v>3487</v>
          </cell>
          <cell r="L2389">
            <v>3487</v>
          </cell>
          <cell r="M2389">
            <v>3487</v>
          </cell>
          <cell r="N2389">
            <v>3487</v>
          </cell>
          <cell r="O2389">
            <v>3287</v>
          </cell>
          <cell r="P2389">
            <v>3353</v>
          </cell>
          <cell r="Q2389">
            <v>3454</v>
          </cell>
        </row>
        <row r="2390">
          <cell r="E2390" t="str">
            <v>43MONTHLYEWASHINGTON PUBLIC EMPLOYEES ASSOCIATION</v>
          </cell>
          <cell r="F2390" t="str">
            <v>43</v>
          </cell>
          <cell r="G2390" t="str">
            <v>Monthly</v>
          </cell>
          <cell r="H2390" t="str">
            <v>E</v>
          </cell>
          <cell r="I2390">
            <v>0</v>
          </cell>
          <cell r="J2390" t="str">
            <v>Washington Public Employees Association</v>
          </cell>
          <cell r="K2390">
            <v>3487</v>
          </cell>
          <cell r="L2390">
            <v>3487</v>
          </cell>
          <cell r="M2390">
            <v>3487</v>
          </cell>
          <cell r="N2390">
            <v>3487</v>
          </cell>
          <cell r="O2390">
            <v>3287</v>
          </cell>
          <cell r="P2390">
            <v>3353</v>
          </cell>
          <cell r="Q2390">
            <v>3454</v>
          </cell>
        </row>
        <row r="2391">
          <cell r="E2391" t="str">
            <v>43MONTHLYFCOALITION</v>
          </cell>
          <cell r="F2391" t="str">
            <v>43</v>
          </cell>
          <cell r="G2391" t="str">
            <v>Monthly</v>
          </cell>
          <cell r="H2391" t="str">
            <v>F</v>
          </cell>
          <cell r="I2391">
            <v>0</v>
          </cell>
          <cell r="J2391" t="str">
            <v>Coalition</v>
          </cell>
          <cell r="K2391">
            <v>3573</v>
          </cell>
          <cell r="L2391">
            <v>3573</v>
          </cell>
          <cell r="M2391">
            <v>3573</v>
          </cell>
          <cell r="N2391">
            <v>3573</v>
          </cell>
          <cell r="O2391">
            <v>3369</v>
          </cell>
          <cell r="P2391">
            <v>3436</v>
          </cell>
          <cell r="Q2391">
            <v>3540</v>
          </cell>
        </row>
        <row r="2392">
          <cell r="E2392" t="str">
            <v>43MONTHLYFNON-REPRESENTED STATE EMPLOYEES</v>
          </cell>
          <cell r="F2392" t="str">
            <v>43</v>
          </cell>
          <cell r="G2392" t="str">
            <v>Monthly</v>
          </cell>
          <cell r="H2392" t="str">
            <v>F</v>
          </cell>
          <cell r="I2392">
            <v>0</v>
          </cell>
          <cell r="J2392" t="str">
            <v>Non-Represented State Employees</v>
          </cell>
          <cell r="K2392">
            <v>3573</v>
          </cell>
          <cell r="L2392">
            <v>3573</v>
          </cell>
          <cell r="M2392">
            <v>3573</v>
          </cell>
          <cell r="N2392">
            <v>3573</v>
          </cell>
          <cell r="O2392">
            <v>3369</v>
          </cell>
          <cell r="P2392">
            <v>3436</v>
          </cell>
          <cell r="Q2392">
            <v>3540</v>
          </cell>
        </row>
        <row r="2393">
          <cell r="E2393" t="str">
            <v>43MONTHLYFTEAMSTERS LOCAL UNION NUMBER 117</v>
          </cell>
          <cell r="F2393" t="str">
            <v>43</v>
          </cell>
          <cell r="G2393" t="str">
            <v>Monthly</v>
          </cell>
          <cell r="H2393" t="str">
            <v>F</v>
          </cell>
          <cell r="I2393">
            <v>0</v>
          </cell>
          <cell r="J2393" t="str">
            <v>Teamsters Local Union Number 117</v>
          </cell>
          <cell r="K2393">
            <v>3619</v>
          </cell>
          <cell r="L2393">
            <v>3619</v>
          </cell>
          <cell r="M2393">
            <v>3619</v>
          </cell>
          <cell r="N2393">
            <v>3619</v>
          </cell>
          <cell r="O2393">
            <v>3412</v>
          </cell>
          <cell r="P2393">
            <v>3480</v>
          </cell>
          <cell r="Q2393">
            <v>3585</v>
          </cell>
        </row>
        <row r="2394">
          <cell r="E2394" t="str">
            <v>43MONTHLYFWASHINGTON FEDERATION OF STATE EMPLOYEES</v>
          </cell>
          <cell r="F2394" t="str">
            <v>43</v>
          </cell>
          <cell r="G2394" t="str">
            <v>Monthly</v>
          </cell>
          <cell r="H2394" t="str">
            <v>F</v>
          </cell>
          <cell r="I2394">
            <v>0</v>
          </cell>
          <cell r="J2394" t="str">
            <v>Washington Federation of State Employees</v>
          </cell>
          <cell r="K2394">
            <v>3573</v>
          </cell>
          <cell r="L2394">
            <v>3573</v>
          </cell>
          <cell r="M2394">
            <v>3573</v>
          </cell>
          <cell r="N2394">
            <v>3573</v>
          </cell>
          <cell r="O2394">
            <v>3369</v>
          </cell>
          <cell r="P2394">
            <v>3436</v>
          </cell>
          <cell r="Q2394">
            <v>3540</v>
          </cell>
        </row>
        <row r="2395">
          <cell r="E2395" t="str">
            <v>43MONTHLYFWASHINGTON PUBLIC EMPLOYEES ASSOCIATION</v>
          </cell>
          <cell r="F2395" t="str">
            <v>43</v>
          </cell>
          <cell r="G2395" t="str">
            <v>Monthly</v>
          </cell>
          <cell r="H2395" t="str">
            <v>F</v>
          </cell>
          <cell r="I2395">
            <v>0</v>
          </cell>
          <cell r="J2395" t="str">
            <v>Washington Public Employees Association</v>
          </cell>
          <cell r="K2395">
            <v>3573</v>
          </cell>
          <cell r="L2395">
            <v>3573</v>
          </cell>
          <cell r="M2395">
            <v>3573</v>
          </cell>
          <cell r="N2395">
            <v>3573</v>
          </cell>
          <cell r="O2395">
            <v>3369</v>
          </cell>
          <cell r="P2395">
            <v>3436</v>
          </cell>
          <cell r="Q2395">
            <v>3540</v>
          </cell>
        </row>
        <row r="2396">
          <cell r="E2396" t="str">
            <v>43MONTHLYGCOALITION</v>
          </cell>
          <cell r="F2396" t="str">
            <v>43</v>
          </cell>
          <cell r="G2396" t="str">
            <v>Monthly</v>
          </cell>
          <cell r="H2396" t="str">
            <v>G</v>
          </cell>
          <cell r="I2396">
            <v>0</v>
          </cell>
          <cell r="J2396" t="str">
            <v>Coalition</v>
          </cell>
          <cell r="K2396">
            <v>3663</v>
          </cell>
          <cell r="L2396">
            <v>3663</v>
          </cell>
          <cell r="M2396">
            <v>3663</v>
          </cell>
          <cell r="N2396">
            <v>3663</v>
          </cell>
          <cell r="O2396">
            <v>3453</v>
          </cell>
          <cell r="P2396">
            <v>3522</v>
          </cell>
          <cell r="Q2396">
            <v>3628</v>
          </cell>
        </row>
        <row r="2397">
          <cell r="E2397" t="str">
            <v>43MONTHLYGNON-REPRESENTED STATE EMPLOYEES</v>
          </cell>
          <cell r="F2397" t="str">
            <v>43</v>
          </cell>
          <cell r="G2397" t="str">
            <v>Monthly</v>
          </cell>
          <cell r="H2397" t="str">
            <v>G</v>
          </cell>
          <cell r="I2397">
            <v>0</v>
          </cell>
          <cell r="J2397" t="str">
            <v>Non-Represented State Employees</v>
          </cell>
          <cell r="K2397">
            <v>3663</v>
          </cell>
          <cell r="L2397">
            <v>3663</v>
          </cell>
          <cell r="M2397">
            <v>3663</v>
          </cell>
          <cell r="N2397">
            <v>3663</v>
          </cell>
          <cell r="O2397">
            <v>3453</v>
          </cell>
          <cell r="P2397">
            <v>3522</v>
          </cell>
          <cell r="Q2397">
            <v>3628</v>
          </cell>
        </row>
        <row r="2398">
          <cell r="E2398" t="str">
            <v>43MONTHLYGTEAMSTERS LOCAL UNION NUMBER 117</v>
          </cell>
          <cell r="F2398" t="str">
            <v>43</v>
          </cell>
          <cell r="G2398" t="str">
            <v>Monthly</v>
          </cell>
          <cell r="H2398" t="str">
            <v>G</v>
          </cell>
          <cell r="I2398">
            <v>0</v>
          </cell>
          <cell r="J2398" t="str">
            <v>Teamsters Local Union Number 117</v>
          </cell>
          <cell r="K2398">
            <v>3709</v>
          </cell>
          <cell r="L2398">
            <v>3709</v>
          </cell>
          <cell r="M2398">
            <v>3709</v>
          </cell>
          <cell r="N2398">
            <v>3709</v>
          </cell>
          <cell r="O2398">
            <v>3496</v>
          </cell>
          <cell r="P2398">
            <v>3566</v>
          </cell>
          <cell r="Q2398">
            <v>3674</v>
          </cell>
        </row>
        <row r="2399">
          <cell r="E2399" t="str">
            <v>43MONTHLYGWASHINGTON FEDERATION OF STATE EMPLOYEES</v>
          </cell>
          <cell r="F2399" t="str">
            <v>43</v>
          </cell>
          <cell r="G2399" t="str">
            <v>Monthly</v>
          </cell>
          <cell r="H2399" t="str">
            <v>G</v>
          </cell>
          <cell r="I2399">
            <v>0</v>
          </cell>
          <cell r="J2399" t="str">
            <v>Washington Federation of State Employees</v>
          </cell>
          <cell r="K2399">
            <v>3663</v>
          </cell>
          <cell r="L2399">
            <v>3663</v>
          </cell>
          <cell r="M2399">
            <v>3663</v>
          </cell>
          <cell r="N2399">
            <v>3663</v>
          </cell>
          <cell r="O2399">
            <v>3453</v>
          </cell>
          <cell r="P2399">
            <v>3522</v>
          </cell>
          <cell r="Q2399">
            <v>3628</v>
          </cell>
        </row>
        <row r="2400">
          <cell r="E2400" t="str">
            <v>43MONTHLYGWASHINGTON PUBLIC EMPLOYEES ASSOCIATION</v>
          </cell>
          <cell r="F2400" t="str">
            <v>43</v>
          </cell>
          <cell r="G2400" t="str">
            <v>Monthly</v>
          </cell>
          <cell r="H2400" t="str">
            <v>G</v>
          </cell>
          <cell r="I2400">
            <v>0</v>
          </cell>
          <cell r="J2400" t="str">
            <v>Washington Public Employees Association</v>
          </cell>
          <cell r="K2400">
            <v>3663</v>
          </cell>
          <cell r="L2400">
            <v>3663</v>
          </cell>
          <cell r="M2400">
            <v>3663</v>
          </cell>
          <cell r="N2400">
            <v>3663</v>
          </cell>
          <cell r="O2400">
            <v>3453</v>
          </cell>
          <cell r="P2400">
            <v>3522</v>
          </cell>
          <cell r="Q2400">
            <v>3628</v>
          </cell>
        </row>
        <row r="2401">
          <cell r="E2401" t="str">
            <v>43MONTHLYHCOALITION</v>
          </cell>
          <cell r="F2401" t="str">
            <v>43</v>
          </cell>
          <cell r="G2401" t="str">
            <v>Monthly</v>
          </cell>
          <cell r="H2401" t="str">
            <v>H</v>
          </cell>
          <cell r="I2401">
            <v>0</v>
          </cell>
          <cell r="J2401" t="str">
            <v>Coalition</v>
          </cell>
          <cell r="K2401">
            <v>3756</v>
          </cell>
          <cell r="L2401">
            <v>3756</v>
          </cell>
          <cell r="M2401">
            <v>3756</v>
          </cell>
          <cell r="N2401">
            <v>3756</v>
          </cell>
          <cell r="O2401">
            <v>3541</v>
          </cell>
          <cell r="P2401">
            <v>3612</v>
          </cell>
          <cell r="Q2401">
            <v>3721</v>
          </cell>
        </row>
        <row r="2402">
          <cell r="E2402" t="str">
            <v>43MONTHLYHNON-REPRESENTED STATE EMPLOYEES</v>
          </cell>
          <cell r="F2402" t="str">
            <v>43</v>
          </cell>
          <cell r="G2402" t="str">
            <v>Monthly</v>
          </cell>
          <cell r="H2402" t="str">
            <v>H</v>
          </cell>
          <cell r="I2402">
            <v>0</v>
          </cell>
          <cell r="J2402" t="str">
            <v>Non-Represented State Employees</v>
          </cell>
          <cell r="K2402">
            <v>3756</v>
          </cell>
          <cell r="L2402">
            <v>3756</v>
          </cell>
          <cell r="M2402">
            <v>3756</v>
          </cell>
          <cell r="N2402">
            <v>3756</v>
          </cell>
          <cell r="O2402">
            <v>3541</v>
          </cell>
          <cell r="P2402">
            <v>3612</v>
          </cell>
          <cell r="Q2402">
            <v>3721</v>
          </cell>
        </row>
        <row r="2403">
          <cell r="E2403" t="str">
            <v>43MONTHLYHTEAMSTERS LOCAL UNION NUMBER 117</v>
          </cell>
          <cell r="F2403" t="str">
            <v>43</v>
          </cell>
          <cell r="G2403" t="str">
            <v>Monthly</v>
          </cell>
          <cell r="H2403" t="str">
            <v>H</v>
          </cell>
          <cell r="I2403">
            <v>0</v>
          </cell>
          <cell r="J2403" t="str">
            <v>Teamsters Local Union Number 117</v>
          </cell>
          <cell r="K2403">
            <v>3804</v>
          </cell>
          <cell r="L2403">
            <v>3804</v>
          </cell>
          <cell r="M2403">
            <v>3804</v>
          </cell>
          <cell r="N2403">
            <v>3804</v>
          </cell>
          <cell r="O2403">
            <v>3586</v>
          </cell>
          <cell r="P2403">
            <v>3658</v>
          </cell>
          <cell r="Q2403">
            <v>3768</v>
          </cell>
        </row>
        <row r="2404">
          <cell r="E2404" t="str">
            <v>43MONTHLYHWASHINGTON FEDERATION OF STATE EMPLOYEES</v>
          </cell>
          <cell r="F2404" t="str">
            <v>43</v>
          </cell>
          <cell r="G2404" t="str">
            <v>Monthly</v>
          </cell>
          <cell r="H2404" t="str">
            <v>H</v>
          </cell>
          <cell r="I2404">
            <v>0</v>
          </cell>
          <cell r="J2404" t="str">
            <v>Washington Federation of State Employees</v>
          </cell>
          <cell r="K2404">
            <v>3756</v>
          </cell>
          <cell r="L2404">
            <v>3756</v>
          </cell>
          <cell r="M2404">
            <v>3756</v>
          </cell>
          <cell r="N2404">
            <v>3756</v>
          </cell>
          <cell r="O2404">
            <v>3541</v>
          </cell>
          <cell r="P2404">
            <v>3612</v>
          </cell>
          <cell r="Q2404">
            <v>3721</v>
          </cell>
        </row>
        <row r="2405">
          <cell r="E2405" t="str">
            <v>43MONTHLYHWASHINGTON PUBLIC EMPLOYEES ASSOCIATION</v>
          </cell>
          <cell r="F2405" t="str">
            <v>43</v>
          </cell>
          <cell r="G2405" t="str">
            <v>Monthly</v>
          </cell>
          <cell r="H2405" t="str">
            <v>H</v>
          </cell>
          <cell r="I2405">
            <v>0</v>
          </cell>
          <cell r="J2405" t="str">
            <v>Washington Public Employees Association</v>
          </cell>
          <cell r="K2405">
            <v>3756</v>
          </cell>
          <cell r="L2405">
            <v>3756</v>
          </cell>
          <cell r="M2405">
            <v>3756</v>
          </cell>
          <cell r="N2405">
            <v>3756</v>
          </cell>
          <cell r="O2405">
            <v>3541</v>
          </cell>
          <cell r="P2405">
            <v>3612</v>
          </cell>
          <cell r="Q2405">
            <v>3721</v>
          </cell>
        </row>
        <row r="2406">
          <cell r="E2406" t="str">
            <v>43MONTHLYICOALITION</v>
          </cell>
          <cell r="F2406" t="str">
            <v>43</v>
          </cell>
          <cell r="G2406" t="str">
            <v>Monthly</v>
          </cell>
          <cell r="H2406" t="str">
            <v>I</v>
          </cell>
          <cell r="I2406">
            <v>0</v>
          </cell>
          <cell r="J2406" t="str">
            <v>Coalition</v>
          </cell>
          <cell r="K2406">
            <v>3848</v>
          </cell>
          <cell r="L2406">
            <v>3848</v>
          </cell>
          <cell r="M2406">
            <v>3848</v>
          </cell>
          <cell r="N2406">
            <v>3848</v>
          </cell>
          <cell r="O2406">
            <v>3627</v>
          </cell>
          <cell r="P2406">
            <v>3700</v>
          </cell>
          <cell r="Q2406">
            <v>3812</v>
          </cell>
        </row>
        <row r="2407">
          <cell r="E2407" t="str">
            <v>43MONTHLYINON-REPRESENTED STATE EMPLOYEES</v>
          </cell>
          <cell r="F2407" t="str">
            <v>43</v>
          </cell>
          <cell r="G2407" t="str">
            <v>Monthly</v>
          </cell>
          <cell r="H2407" t="str">
            <v>I</v>
          </cell>
          <cell r="I2407">
            <v>0</v>
          </cell>
          <cell r="J2407" t="str">
            <v>Non-Represented State Employees</v>
          </cell>
          <cell r="K2407">
            <v>3848</v>
          </cell>
          <cell r="L2407">
            <v>3848</v>
          </cell>
          <cell r="M2407">
            <v>3848</v>
          </cell>
          <cell r="N2407">
            <v>3848</v>
          </cell>
          <cell r="O2407">
            <v>3627</v>
          </cell>
          <cell r="P2407">
            <v>3700</v>
          </cell>
          <cell r="Q2407">
            <v>3812</v>
          </cell>
        </row>
        <row r="2408">
          <cell r="E2408" t="str">
            <v>43MONTHLYITEAMSTERS LOCAL UNION NUMBER 117</v>
          </cell>
          <cell r="F2408" t="str">
            <v>43</v>
          </cell>
          <cell r="G2408" t="str">
            <v>Monthly</v>
          </cell>
          <cell r="H2408" t="str">
            <v>I</v>
          </cell>
          <cell r="I2408">
            <v>0</v>
          </cell>
          <cell r="J2408" t="str">
            <v>Teamsters Local Union Number 117</v>
          </cell>
          <cell r="K2408">
            <v>3896</v>
          </cell>
          <cell r="L2408">
            <v>3896</v>
          </cell>
          <cell r="M2408">
            <v>3896</v>
          </cell>
          <cell r="N2408">
            <v>3896</v>
          </cell>
          <cell r="O2408">
            <v>3673</v>
          </cell>
          <cell r="P2408">
            <v>3746</v>
          </cell>
          <cell r="Q2408">
            <v>3859</v>
          </cell>
        </row>
        <row r="2409">
          <cell r="E2409" t="str">
            <v>43MONTHLYIWASHINGTON FEDERATION OF STATE EMPLOYEES</v>
          </cell>
          <cell r="F2409" t="str">
            <v>43</v>
          </cell>
          <cell r="G2409" t="str">
            <v>Monthly</v>
          </cell>
          <cell r="H2409" t="str">
            <v>I</v>
          </cell>
          <cell r="I2409">
            <v>0</v>
          </cell>
          <cell r="J2409" t="str">
            <v>Washington Federation of State Employees</v>
          </cell>
          <cell r="K2409">
            <v>3848</v>
          </cell>
          <cell r="L2409">
            <v>3848</v>
          </cell>
          <cell r="M2409">
            <v>3848</v>
          </cell>
          <cell r="N2409">
            <v>3848</v>
          </cell>
          <cell r="O2409">
            <v>3627</v>
          </cell>
          <cell r="P2409">
            <v>3700</v>
          </cell>
          <cell r="Q2409">
            <v>3812</v>
          </cell>
        </row>
        <row r="2410">
          <cell r="E2410" t="str">
            <v>43MONTHLYIWASHINGTON PUBLIC EMPLOYEES ASSOCIATION</v>
          </cell>
          <cell r="F2410" t="str">
            <v>43</v>
          </cell>
          <cell r="G2410" t="str">
            <v>Monthly</v>
          </cell>
          <cell r="H2410" t="str">
            <v>I</v>
          </cell>
          <cell r="I2410">
            <v>0</v>
          </cell>
          <cell r="J2410" t="str">
            <v>Washington Public Employees Association</v>
          </cell>
          <cell r="K2410">
            <v>3848</v>
          </cell>
          <cell r="L2410">
            <v>3848</v>
          </cell>
          <cell r="M2410">
            <v>3848</v>
          </cell>
          <cell r="N2410">
            <v>3848</v>
          </cell>
          <cell r="O2410">
            <v>3627</v>
          </cell>
          <cell r="P2410">
            <v>3700</v>
          </cell>
          <cell r="Q2410">
            <v>3812</v>
          </cell>
        </row>
        <row r="2411">
          <cell r="E2411" t="str">
            <v>43MONTHLYJCOALITION</v>
          </cell>
          <cell r="F2411" t="str">
            <v>43</v>
          </cell>
          <cell r="G2411" t="str">
            <v>Monthly</v>
          </cell>
          <cell r="H2411" t="str">
            <v>J</v>
          </cell>
          <cell r="I2411">
            <v>0</v>
          </cell>
          <cell r="J2411" t="str">
            <v>Coalition</v>
          </cell>
          <cell r="K2411">
            <v>3947</v>
          </cell>
          <cell r="L2411">
            <v>3947</v>
          </cell>
          <cell r="M2411">
            <v>3947</v>
          </cell>
          <cell r="N2411">
            <v>3947</v>
          </cell>
          <cell r="O2411">
            <v>3721</v>
          </cell>
          <cell r="P2411">
            <v>3795</v>
          </cell>
          <cell r="Q2411">
            <v>3910</v>
          </cell>
        </row>
        <row r="2412">
          <cell r="E2412" t="str">
            <v>43MONTHLYJNON-REPRESENTED STATE EMPLOYEES</v>
          </cell>
          <cell r="F2412" t="str">
            <v>43</v>
          </cell>
          <cell r="G2412" t="str">
            <v>Monthly</v>
          </cell>
          <cell r="H2412" t="str">
            <v>J</v>
          </cell>
          <cell r="I2412">
            <v>0</v>
          </cell>
          <cell r="J2412" t="str">
            <v>Non-Represented State Employees</v>
          </cell>
          <cell r="K2412">
            <v>3947</v>
          </cell>
          <cell r="L2412">
            <v>3947</v>
          </cell>
          <cell r="M2412">
            <v>3947</v>
          </cell>
          <cell r="N2412">
            <v>3947</v>
          </cell>
          <cell r="O2412">
            <v>3721</v>
          </cell>
          <cell r="P2412">
            <v>3795</v>
          </cell>
          <cell r="Q2412">
            <v>3910</v>
          </cell>
        </row>
        <row r="2413">
          <cell r="E2413" t="str">
            <v>43MONTHLYJTEAMSTERS LOCAL UNION NUMBER 117</v>
          </cell>
          <cell r="F2413" t="str">
            <v>43</v>
          </cell>
          <cell r="G2413" t="str">
            <v>Monthly</v>
          </cell>
          <cell r="H2413" t="str">
            <v>J</v>
          </cell>
          <cell r="I2413">
            <v>0</v>
          </cell>
          <cell r="J2413" t="str">
            <v>Teamsters Local Union Number 117</v>
          </cell>
          <cell r="K2413">
            <v>3997</v>
          </cell>
          <cell r="L2413">
            <v>3997</v>
          </cell>
          <cell r="M2413">
            <v>3997</v>
          </cell>
          <cell r="N2413">
            <v>3997</v>
          </cell>
          <cell r="O2413">
            <v>3768</v>
          </cell>
          <cell r="P2413">
            <v>3843</v>
          </cell>
          <cell r="Q2413">
            <v>3959</v>
          </cell>
        </row>
        <row r="2414">
          <cell r="E2414" t="str">
            <v>43MONTHLYJWASHINGTON FEDERATION OF STATE EMPLOYEES</v>
          </cell>
          <cell r="F2414" t="str">
            <v>43</v>
          </cell>
          <cell r="G2414" t="str">
            <v>Monthly</v>
          </cell>
          <cell r="H2414" t="str">
            <v>J</v>
          </cell>
          <cell r="I2414">
            <v>0</v>
          </cell>
          <cell r="J2414" t="str">
            <v>Washington Federation of State Employees</v>
          </cell>
          <cell r="K2414">
            <v>3947</v>
          </cell>
          <cell r="L2414">
            <v>3947</v>
          </cell>
          <cell r="M2414">
            <v>3947</v>
          </cell>
          <cell r="N2414">
            <v>3947</v>
          </cell>
          <cell r="O2414">
            <v>3721</v>
          </cell>
          <cell r="P2414">
            <v>3795</v>
          </cell>
          <cell r="Q2414">
            <v>3910</v>
          </cell>
        </row>
        <row r="2415">
          <cell r="E2415" t="str">
            <v>43MONTHLYJWASHINGTON PUBLIC EMPLOYEES ASSOCIATION</v>
          </cell>
          <cell r="F2415" t="str">
            <v>43</v>
          </cell>
          <cell r="G2415" t="str">
            <v>Monthly</v>
          </cell>
          <cell r="H2415" t="str">
            <v>J</v>
          </cell>
          <cell r="I2415">
            <v>0</v>
          </cell>
          <cell r="J2415" t="str">
            <v>Washington Public Employees Association</v>
          </cell>
          <cell r="K2415">
            <v>3947</v>
          </cell>
          <cell r="L2415">
            <v>3947</v>
          </cell>
          <cell r="M2415">
            <v>3947</v>
          </cell>
          <cell r="N2415">
            <v>3947</v>
          </cell>
          <cell r="O2415">
            <v>3721</v>
          </cell>
          <cell r="P2415">
            <v>3795</v>
          </cell>
          <cell r="Q2415">
            <v>3910</v>
          </cell>
        </row>
        <row r="2416">
          <cell r="E2416" t="str">
            <v>43MONTHLYKCOALITION</v>
          </cell>
          <cell r="F2416" t="str">
            <v>43</v>
          </cell>
          <cell r="G2416" t="str">
            <v>Monthly</v>
          </cell>
          <cell r="H2416" t="str">
            <v>K</v>
          </cell>
          <cell r="I2416">
            <v>0</v>
          </cell>
          <cell r="J2416" t="str">
            <v>Coalition</v>
          </cell>
          <cell r="K2416">
            <v>4038</v>
          </cell>
          <cell r="L2416">
            <v>4038</v>
          </cell>
          <cell r="M2416">
            <v>4038</v>
          </cell>
          <cell r="N2416">
            <v>4038</v>
          </cell>
          <cell r="O2416">
            <v>3807</v>
          </cell>
          <cell r="P2416">
            <v>3883</v>
          </cell>
          <cell r="Q2416">
            <v>4000</v>
          </cell>
        </row>
        <row r="2417">
          <cell r="E2417" t="str">
            <v>43MONTHLYKNON-REPRESENTED STATE EMPLOYEES</v>
          </cell>
          <cell r="F2417" t="str">
            <v>43</v>
          </cell>
          <cell r="G2417" t="str">
            <v>Monthly</v>
          </cell>
          <cell r="H2417" t="str">
            <v>K</v>
          </cell>
          <cell r="I2417">
            <v>0</v>
          </cell>
          <cell r="J2417" t="str">
            <v>Non-Represented State Employees</v>
          </cell>
          <cell r="K2417">
            <v>4038</v>
          </cell>
          <cell r="L2417">
            <v>4038</v>
          </cell>
          <cell r="M2417">
            <v>4038</v>
          </cell>
          <cell r="N2417">
            <v>4038</v>
          </cell>
          <cell r="O2417">
            <v>3807</v>
          </cell>
          <cell r="P2417">
            <v>3883</v>
          </cell>
          <cell r="Q2417">
            <v>4000</v>
          </cell>
        </row>
        <row r="2418">
          <cell r="E2418" t="str">
            <v>43MONTHLYKTEAMSTERS LOCAL UNION NUMBER 117</v>
          </cell>
          <cell r="F2418" t="str">
            <v>43</v>
          </cell>
          <cell r="G2418" t="str">
            <v>Monthly</v>
          </cell>
          <cell r="H2418" t="str">
            <v>K</v>
          </cell>
          <cell r="I2418">
            <v>0</v>
          </cell>
          <cell r="J2418" t="str">
            <v>Teamsters Local Union Number 117</v>
          </cell>
          <cell r="K2418">
            <v>4090</v>
          </cell>
          <cell r="L2418">
            <v>4090</v>
          </cell>
          <cell r="M2418">
            <v>4090</v>
          </cell>
          <cell r="N2418">
            <v>4090</v>
          </cell>
          <cell r="O2418">
            <v>3856</v>
          </cell>
          <cell r="P2418">
            <v>3933</v>
          </cell>
          <cell r="Q2418">
            <v>4052</v>
          </cell>
        </row>
        <row r="2419">
          <cell r="E2419" t="str">
            <v>43MONTHLYKWASHINGTON FEDERATION OF STATE EMPLOYEES</v>
          </cell>
          <cell r="F2419" t="str">
            <v>43</v>
          </cell>
          <cell r="G2419" t="str">
            <v>Monthly</v>
          </cell>
          <cell r="H2419" t="str">
            <v>K</v>
          </cell>
          <cell r="I2419">
            <v>0</v>
          </cell>
          <cell r="J2419" t="str">
            <v>Washington Federation of State Employees</v>
          </cell>
          <cell r="K2419">
            <v>4038</v>
          </cell>
          <cell r="L2419">
            <v>4038</v>
          </cell>
          <cell r="M2419">
            <v>4038</v>
          </cell>
          <cell r="N2419">
            <v>4038</v>
          </cell>
          <cell r="O2419">
            <v>3807</v>
          </cell>
          <cell r="P2419">
            <v>3883</v>
          </cell>
          <cell r="Q2419">
            <v>4000</v>
          </cell>
        </row>
        <row r="2420">
          <cell r="E2420" t="str">
            <v>43MONTHLYKWASHINGTON PUBLIC EMPLOYEES ASSOCIATION</v>
          </cell>
          <cell r="F2420" t="str">
            <v>43</v>
          </cell>
          <cell r="G2420" t="str">
            <v>Monthly</v>
          </cell>
          <cell r="H2420" t="str">
            <v>K</v>
          </cell>
          <cell r="I2420">
            <v>0</v>
          </cell>
          <cell r="J2420" t="str">
            <v>Washington Public Employees Association</v>
          </cell>
          <cell r="K2420">
            <v>4038</v>
          </cell>
          <cell r="L2420">
            <v>4038</v>
          </cell>
          <cell r="M2420">
            <v>4038</v>
          </cell>
          <cell r="N2420">
            <v>4038</v>
          </cell>
          <cell r="O2420">
            <v>3807</v>
          </cell>
          <cell r="P2420">
            <v>3883</v>
          </cell>
          <cell r="Q2420">
            <v>4000</v>
          </cell>
        </row>
        <row r="2421">
          <cell r="E2421" t="str">
            <v>43MONTHLYLCOALITION</v>
          </cell>
          <cell r="F2421" t="str">
            <v>43</v>
          </cell>
          <cell r="G2421" t="str">
            <v>Monthly</v>
          </cell>
          <cell r="H2421" t="str">
            <v>L</v>
          </cell>
          <cell r="I2421">
            <v>0</v>
          </cell>
          <cell r="J2421" t="str">
            <v>Coalition</v>
          </cell>
          <cell r="K2421">
            <v>4144</v>
          </cell>
          <cell r="L2421">
            <v>4144</v>
          </cell>
          <cell r="M2421">
            <v>4144</v>
          </cell>
          <cell r="N2421">
            <v>4144</v>
          </cell>
          <cell r="O2421">
            <v>3907</v>
          </cell>
          <cell r="P2421">
            <v>3985</v>
          </cell>
          <cell r="Q2421">
            <v>4105</v>
          </cell>
        </row>
        <row r="2422">
          <cell r="E2422" t="str">
            <v>43MONTHLYLNON-REPRESENTED STATE EMPLOYEES</v>
          </cell>
          <cell r="F2422" t="str">
            <v>43</v>
          </cell>
          <cell r="G2422" t="str">
            <v>Monthly</v>
          </cell>
          <cell r="H2422" t="str">
            <v>L</v>
          </cell>
          <cell r="I2422">
            <v>0</v>
          </cell>
          <cell r="J2422" t="str">
            <v>Non-Represented State Employees</v>
          </cell>
          <cell r="K2422">
            <v>4144</v>
          </cell>
          <cell r="L2422">
            <v>4144</v>
          </cell>
          <cell r="M2422">
            <v>4144</v>
          </cell>
          <cell r="N2422">
            <v>4144</v>
          </cell>
          <cell r="O2422">
            <v>3907</v>
          </cell>
          <cell r="P2422">
            <v>3985</v>
          </cell>
          <cell r="Q2422">
            <v>4105</v>
          </cell>
        </row>
        <row r="2423">
          <cell r="E2423" t="str">
            <v>43MONTHLYLTEAMSTERS LOCAL UNION NUMBER 117</v>
          </cell>
          <cell r="F2423" t="str">
            <v>43</v>
          </cell>
          <cell r="G2423" t="str">
            <v>Monthly</v>
          </cell>
          <cell r="H2423" t="str">
            <v>L</v>
          </cell>
          <cell r="I2423">
            <v>0</v>
          </cell>
          <cell r="J2423" t="str">
            <v>Teamsters Local Union Number 117</v>
          </cell>
          <cell r="K2423">
            <v>4197</v>
          </cell>
          <cell r="L2423">
            <v>4197</v>
          </cell>
          <cell r="M2423">
            <v>4197</v>
          </cell>
          <cell r="N2423">
            <v>4197</v>
          </cell>
          <cell r="O2423">
            <v>3957</v>
          </cell>
          <cell r="P2423">
            <v>4036</v>
          </cell>
          <cell r="Q2423">
            <v>4158</v>
          </cell>
        </row>
        <row r="2424">
          <cell r="E2424" t="str">
            <v>43MONTHLYLWASHINGTON FEDERATION OF STATE EMPLOYEES</v>
          </cell>
          <cell r="F2424" t="str">
            <v>43</v>
          </cell>
          <cell r="G2424" t="str">
            <v>Monthly</v>
          </cell>
          <cell r="H2424" t="str">
            <v>L</v>
          </cell>
          <cell r="I2424">
            <v>0</v>
          </cell>
          <cell r="J2424" t="str">
            <v>Washington Federation of State Employees</v>
          </cell>
          <cell r="K2424">
            <v>4144</v>
          </cell>
          <cell r="L2424">
            <v>4144</v>
          </cell>
          <cell r="M2424">
            <v>4144</v>
          </cell>
          <cell r="N2424">
            <v>4144</v>
          </cell>
          <cell r="O2424">
            <v>3907</v>
          </cell>
          <cell r="P2424">
            <v>3985</v>
          </cell>
          <cell r="Q2424">
            <v>4105</v>
          </cell>
        </row>
        <row r="2425">
          <cell r="E2425" t="str">
            <v>43MONTHLYLWASHINGTON PUBLIC EMPLOYEES ASSOCIATION</v>
          </cell>
          <cell r="F2425" t="str">
            <v>43</v>
          </cell>
          <cell r="G2425" t="str">
            <v>Monthly</v>
          </cell>
          <cell r="H2425" t="str">
            <v>L</v>
          </cell>
          <cell r="I2425">
            <v>0</v>
          </cell>
          <cell r="J2425" t="str">
            <v>Washington Public Employees Association</v>
          </cell>
          <cell r="K2425">
            <v>4144</v>
          </cell>
          <cell r="L2425">
            <v>4144</v>
          </cell>
          <cell r="M2425">
            <v>4144</v>
          </cell>
          <cell r="N2425">
            <v>4144</v>
          </cell>
          <cell r="O2425">
            <v>3907</v>
          </cell>
          <cell r="P2425">
            <v>3985</v>
          </cell>
          <cell r="Q2425">
            <v>4105</v>
          </cell>
        </row>
        <row r="2426">
          <cell r="E2426" t="str">
            <v>43MONTHLYMCOALITION</v>
          </cell>
          <cell r="F2426" t="str">
            <v>43</v>
          </cell>
          <cell r="G2426" t="str">
            <v>Monthly</v>
          </cell>
          <cell r="H2426" t="str">
            <v>M</v>
          </cell>
          <cell r="I2426">
            <v>0</v>
          </cell>
          <cell r="J2426" t="str">
            <v>Coalition</v>
          </cell>
          <cell r="K2426">
            <v>4248</v>
          </cell>
          <cell r="L2426">
            <v>4248</v>
          </cell>
          <cell r="M2426">
            <v>4248</v>
          </cell>
          <cell r="N2426">
            <v>4248</v>
          </cell>
          <cell r="O2426">
            <v>4005</v>
          </cell>
          <cell r="P2426">
            <v>4085</v>
          </cell>
          <cell r="Q2426">
            <v>4208</v>
          </cell>
        </row>
        <row r="2427">
          <cell r="E2427" t="str">
            <v>43MONTHLYMNON-REPRESENTED STATE EMPLOYEES</v>
          </cell>
          <cell r="F2427" t="str">
            <v>43</v>
          </cell>
          <cell r="G2427" t="str">
            <v>Monthly</v>
          </cell>
          <cell r="H2427" t="str">
            <v>M</v>
          </cell>
          <cell r="I2427">
            <v>0</v>
          </cell>
          <cell r="J2427" t="str">
            <v>Non-Represented State Employees</v>
          </cell>
          <cell r="K2427">
            <v>4248</v>
          </cell>
          <cell r="L2427">
            <v>4248</v>
          </cell>
          <cell r="M2427">
            <v>4248</v>
          </cell>
          <cell r="N2427">
            <v>4248</v>
          </cell>
          <cell r="O2427">
            <v>4005</v>
          </cell>
          <cell r="P2427">
            <v>4085</v>
          </cell>
          <cell r="Q2427">
            <v>4208</v>
          </cell>
        </row>
        <row r="2428">
          <cell r="E2428" t="str">
            <v>43MONTHLYMTEAMSTERS LOCAL UNION NUMBER 117</v>
          </cell>
          <cell r="F2428" t="str">
            <v>43</v>
          </cell>
          <cell r="G2428" t="str">
            <v>Monthly</v>
          </cell>
          <cell r="H2428" t="str">
            <v>M</v>
          </cell>
          <cell r="I2428">
            <v>0</v>
          </cell>
          <cell r="J2428" t="str">
            <v>Teamsters Local Union Number 117</v>
          </cell>
          <cell r="K2428">
            <v>4304</v>
          </cell>
          <cell r="L2428">
            <v>4304</v>
          </cell>
          <cell r="M2428">
            <v>4304</v>
          </cell>
          <cell r="N2428">
            <v>4304</v>
          </cell>
          <cell r="O2428">
            <v>4057</v>
          </cell>
          <cell r="P2428">
            <v>4138</v>
          </cell>
          <cell r="Q2428">
            <v>4263</v>
          </cell>
        </row>
        <row r="2429">
          <cell r="E2429" t="str">
            <v>43MONTHLYMWASHINGTON FEDERATION OF STATE EMPLOYEES</v>
          </cell>
          <cell r="F2429" t="str">
            <v>43</v>
          </cell>
          <cell r="G2429" t="str">
            <v>Monthly</v>
          </cell>
          <cell r="H2429" t="str">
            <v>M</v>
          </cell>
          <cell r="I2429">
            <v>0</v>
          </cell>
          <cell r="J2429" t="str">
            <v>Washington Federation of State Employees</v>
          </cell>
          <cell r="K2429">
            <v>4248</v>
          </cell>
          <cell r="L2429">
            <v>4248</v>
          </cell>
          <cell r="M2429">
            <v>4248</v>
          </cell>
          <cell r="N2429">
            <v>4248</v>
          </cell>
          <cell r="O2429">
            <v>4005</v>
          </cell>
          <cell r="P2429">
            <v>4085</v>
          </cell>
          <cell r="Q2429">
            <v>4208</v>
          </cell>
        </row>
        <row r="2430">
          <cell r="E2430" t="str">
            <v>43MONTHLYMWASHINGTON PUBLIC EMPLOYEES ASSOCIATION</v>
          </cell>
          <cell r="F2430" t="str">
            <v>43</v>
          </cell>
          <cell r="G2430" t="str">
            <v>Monthly</v>
          </cell>
          <cell r="H2430" t="str">
            <v>M</v>
          </cell>
          <cell r="I2430">
            <v>0</v>
          </cell>
          <cell r="J2430" t="str">
            <v>Washington Public Employees Association</v>
          </cell>
          <cell r="K2430">
            <v>4248</v>
          </cell>
          <cell r="L2430">
            <v>4248</v>
          </cell>
          <cell r="M2430">
            <v>4248</v>
          </cell>
          <cell r="N2430">
            <v>4248</v>
          </cell>
          <cell r="O2430">
            <v>4005</v>
          </cell>
          <cell r="P2430">
            <v>4085</v>
          </cell>
          <cell r="Q2430">
            <v>4208</v>
          </cell>
        </row>
        <row r="2431">
          <cell r="E2431" t="str">
            <v>44EMONTHLYENON-REPRESENTED STATE EMPLOYEES</v>
          </cell>
          <cell r="F2431" t="str">
            <v>44E</v>
          </cell>
          <cell r="G2431" t="str">
            <v>Monthly</v>
          </cell>
          <cell r="H2431" t="str">
            <v>E</v>
          </cell>
          <cell r="I2431">
            <v>0</v>
          </cell>
          <cell r="J2431" t="str">
            <v>Non-Represented State Employees</v>
          </cell>
          <cell r="K2431">
            <v>3573</v>
          </cell>
          <cell r="L2431">
            <v>3573</v>
          </cell>
          <cell r="M2431">
            <v>3573</v>
          </cell>
          <cell r="N2431">
            <v>3573</v>
          </cell>
          <cell r="O2431">
            <v>3369</v>
          </cell>
          <cell r="P2431">
            <v>3436</v>
          </cell>
          <cell r="Q2431">
            <v>3540</v>
          </cell>
        </row>
        <row r="2432">
          <cell r="E2432" t="str">
            <v>44EMONTHLYEWASHINGTON PUBLIC EMPLOYEES ASSOCIATION</v>
          </cell>
          <cell r="F2432" t="str">
            <v>44E</v>
          </cell>
          <cell r="G2432" t="str">
            <v>Monthly</v>
          </cell>
          <cell r="H2432" t="str">
            <v>E</v>
          </cell>
          <cell r="I2432">
            <v>0</v>
          </cell>
          <cell r="J2432" t="str">
            <v>Washington Public Employees Association</v>
          </cell>
          <cell r="K2432">
            <v>3573</v>
          </cell>
          <cell r="L2432">
            <v>3573</v>
          </cell>
          <cell r="M2432">
            <v>3573</v>
          </cell>
          <cell r="N2432">
            <v>3573</v>
          </cell>
          <cell r="O2432">
            <v>3369</v>
          </cell>
          <cell r="P2432">
            <v>3436</v>
          </cell>
          <cell r="Q2432">
            <v>3540</v>
          </cell>
        </row>
        <row r="2433">
          <cell r="E2433" t="str">
            <v>44EMONTHLYFNON-REPRESENTED STATE EMPLOYEES</v>
          </cell>
          <cell r="F2433" t="str">
            <v>44E</v>
          </cell>
          <cell r="G2433" t="str">
            <v>Monthly</v>
          </cell>
          <cell r="H2433" t="str">
            <v>F</v>
          </cell>
          <cell r="I2433">
            <v>0</v>
          </cell>
          <cell r="J2433" t="str">
            <v>Non-Represented State Employees</v>
          </cell>
          <cell r="K2433">
            <v>3663</v>
          </cell>
          <cell r="L2433">
            <v>3663</v>
          </cell>
          <cell r="M2433">
            <v>3663</v>
          </cell>
          <cell r="N2433">
            <v>3663</v>
          </cell>
          <cell r="O2433">
            <v>3453</v>
          </cell>
          <cell r="P2433">
            <v>3522</v>
          </cell>
          <cell r="Q2433">
            <v>3628</v>
          </cell>
        </row>
        <row r="2434">
          <cell r="E2434" t="str">
            <v>44EMONTHLYFWASHINGTON PUBLIC EMPLOYEES ASSOCIATION</v>
          </cell>
          <cell r="F2434" t="str">
            <v>44E</v>
          </cell>
          <cell r="G2434" t="str">
            <v>Monthly</v>
          </cell>
          <cell r="H2434" t="str">
            <v>F</v>
          </cell>
          <cell r="I2434">
            <v>0</v>
          </cell>
          <cell r="J2434" t="str">
            <v>Washington Public Employees Association</v>
          </cell>
          <cell r="K2434">
            <v>3663</v>
          </cell>
          <cell r="L2434">
            <v>3663</v>
          </cell>
          <cell r="M2434">
            <v>3663</v>
          </cell>
          <cell r="N2434">
            <v>3663</v>
          </cell>
          <cell r="O2434">
            <v>3453</v>
          </cell>
          <cell r="P2434">
            <v>3522</v>
          </cell>
          <cell r="Q2434">
            <v>3628</v>
          </cell>
        </row>
        <row r="2435">
          <cell r="E2435" t="str">
            <v>44EMONTHLYGNON-REPRESENTED STATE EMPLOYEES</v>
          </cell>
          <cell r="F2435" t="str">
            <v>44E</v>
          </cell>
          <cell r="G2435" t="str">
            <v>Monthly</v>
          </cell>
          <cell r="H2435" t="str">
            <v>G</v>
          </cell>
          <cell r="I2435">
            <v>0</v>
          </cell>
          <cell r="J2435" t="str">
            <v>Non-Represented State Employees</v>
          </cell>
          <cell r="K2435">
            <v>3756</v>
          </cell>
          <cell r="L2435">
            <v>3756</v>
          </cell>
          <cell r="M2435">
            <v>3756</v>
          </cell>
          <cell r="N2435">
            <v>3756</v>
          </cell>
          <cell r="O2435">
            <v>3541</v>
          </cell>
          <cell r="P2435">
            <v>3612</v>
          </cell>
          <cell r="Q2435">
            <v>3721</v>
          </cell>
        </row>
        <row r="2436">
          <cell r="E2436" t="str">
            <v>44EMONTHLYGWASHINGTON PUBLIC EMPLOYEES ASSOCIATION</v>
          </cell>
          <cell r="F2436" t="str">
            <v>44E</v>
          </cell>
          <cell r="G2436" t="str">
            <v>Monthly</v>
          </cell>
          <cell r="H2436" t="str">
            <v>G</v>
          </cell>
          <cell r="I2436">
            <v>0</v>
          </cell>
          <cell r="J2436" t="str">
            <v>Washington Public Employees Association</v>
          </cell>
          <cell r="K2436">
            <v>3756</v>
          </cell>
          <cell r="L2436">
            <v>3756</v>
          </cell>
          <cell r="M2436">
            <v>3756</v>
          </cell>
          <cell r="N2436">
            <v>3756</v>
          </cell>
          <cell r="O2436">
            <v>3541</v>
          </cell>
          <cell r="P2436">
            <v>3612</v>
          </cell>
          <cell r="Q2436">
            <v>3721</v>
          </cell>
        </row>
        <row r="2437">
          <cell r="E2437" t="str">
            <v>44EMONTHLYHNON-REPRESENTED STATE EMPLOYEES</v>
          </cell>
          <cell r="F2437" t="str">
            <v>44E</v>
          </cell>
          <cell r="G2437" t="str">
            <v>Monthly</v>
          </cell>
          <cell r="H2437" t="str">
            <v>H</v>
          </cell>
          <cell r="I2437">
            <v>0</v>
          </cell>
          <cell r="J2437" t="str">
            <v>Non-Represented State Employees</v>
          </cell>
          <cell r="K2437">
            <v>3848</v>
          </cell>
          <cell r="L2437">
            <v>3848</v>
          </cell>
          <cell r="M2437">
            <v>3848</v>
          </cell>
          <cell r="N2437">
            <v>3848</v>
          </cell>
          <cell r="O2437">
            <v>3627</v>
          </cell>
          <cell r="P2437">
            <v>3700</v>
          </cell>
          <cell r="Q2437">
            <v>3812</v>
          </cell>
        </row>
        <row r="2438">
          <cell r="E2438" t="str">
            <v>44EMONTHLYHWASHINGTON PUBLIC EMPLOYEES ASSOCIATION</v>
          </cell>
          <cell r="F2438" t="str">
            <v>44E</v>
          </cell>
          <cell r="G2438" t="str">
            <v>Monthly</v>
          </cell>
          <cell r="H2438" t="str">
            <v>H</v>
          </cell>
          <cell r="I2438">
            <v>0</v>
          </cell>
          <cell r="J2438" t="str">
            <v>Washington Public Employees Association</v>
          </cell>
          <cell r="K2438">
            <v>3848</v>
          </cell>
          <cell r="L2438">
            <v>3848</v>
          </cell>
          <cell r="M2438">
            <v>3848</v>
          </cell>
          <cell r="N2438">
            <v>3848</v>
          </cell>
          <cell r="O2438">
            <v>3627</v>
          </cell>
          <cell r="P2438">
            <v>3700</v>
          </cell>
          <cell r="Q2438">
            <v>3812</v>
          </cell>
        </row>
        <row r="2439">
          <cell r="E2439" t="str">
            <v>44EMONTHLYINON-REPRESENTED STATE EMPLOYEES</v>
          </cell>
          <cell r="F2439" t="str">
            <v>44E</v>
          </cell>
          <cell r="G2439" t="str">
            <v>Monthly</v>
          </cell>
          <cell r="H2439" t="str">
            <v>I</v>
          </cell>
          <cell r="I2439">
            <v>0</v>
          </cell>
          <cell r="J2439" t="str">
            <v>Non-Represented State Employees</v>
          </cell>
          <cell r="K2439">
            <v>3947</v>
          </cell>
          <cell r="L2439">
            <v>3947</v>
          </cell>
          <cell r="M2439">
            <v>3947</v>
          </cell>
          <cell r="N2439">
            <v>3947</v>
          </cell>
          <cell r="O2439">
            <v>3721</v>
          </cell>
          <cell r="P2439">
            <v>3795</v>
          </cell>
          <cell r="Q2439">
            <v>3910</v>
          </cell>
        </row>
        <row r="2440">
          <cell r="E2440" t="str">
            <v>44EMONTHLYIWASHINGTON PUBLIC EMPLOYEES ASSOCIATION</v>
          </cell>
          <cell r="F2440" t="str">
            <v>44E</v>
          </cell>
          <cell r="G2440" t="str">
            <v>Monthly</v>
          </cell>
          <cell r="H2440" t="str">
            <v>I</v>
          </cell>
          <cell r="I2440">
            <v>0</v>
          </cell>
          <cell r="J2440" t="str">
            <v>Washington Public Employees Association</v>
          </cell>
          <cell r="K2440">
            <v>3947</v>
          </cell>
          <cell r="L2440">
            <v>3947</v>
          </cell>
          <cell r="M2440">
            <v>3947</v>
          </cell>
          <cell r="N2440">
            <v>3947</v>
          </cell>
          <cell r="O2440">
            <v>3721</v>
          </cell>
          <cell r="P2440">
            <v>3795</v>
          </cell>
          <cell r="Q2440">
            <v>3910</v>
          </cell>
        </row>
        <row r="2441">
          <cell r="E2441" t="str">
            <v>44EMONTHLYJNON-REPRESENTED STATE EMPLOYEES</v>
          </cell>
          <cell r="F2441" t="str">
            <v>44E</v>
          </cell>
          <cell r="G2441" t="str">
            <v>Monthly</v>
          </cell>
          <cell r="H2441" t="str">
            <v>J</v>
          </cell>
          <cell r="I2441">
            <v>0</v>
          </cell>
          <cell r="J2441" t="str">
            <v>Non-Represented State Employees</v>
          </cell>
          <cell r="K2441">
            <v>4038</v>
          </cell>
          <cell r="L2441">
            <v>4038</v>
          </cell>
          <cell r="M2441">
            <v>4038</v>
          </cell>
          <cell r="N2441">
            <v>4038</v>
          </cell>
          <cell r="O2441">
            <v>3807</v>
          </cell>
          <cell r="P2441">
            <v>3883</v>
          </cell>
          <cell r="Q2441">
            <v>4000</v>
          </cell>
        </row>
        <row r="2442">
          <cell r="E2442" t="str">
            <v>44EMONTHLYJWASHINGTON PUBLIC EMPLOYEES ASSOCIATION</v>
          </cell>
          <cell r="F2442" t="str">
            <v>44E</v>
          </cell>
          <cell r="G2442" t="str">
            <v>Monthly</v>
          </cell>
          <cell r="H2442" t="str">
            <v>J</v>
          </cell>
          <cell r="I2442">
            <v>0</v>
          </cell>
          <cell r="J2442" t="str">
            <v>Washington Public Employees Association</v>
          </cell>
          <cell r="K2442">
            <v>4038</v>
          </cell>
          <cell r="L2442">
            <v>4038</v>
          </cell>
          <cell r="M2442">
            <v>4038</v>
          </cell>
          <cell r="N2442">
            <v>4038</v>
          </cell>
          <cell r="O2442">
            <v>3807</v>
          </cell>
          <cell r="P2442">
            <v>3883</v>
          </cell>
          <cell r="Q2442">
            <v>4000</v>
          </cell>
        </row>
        <row r="2443">
          <cell r="E2443" t="str">
            <v>44EMONTHLYKNON-REPRESENTED STATE EMPLOYEES</v>
          </cell>
          <cell r="F2443" t="str">
            <v>44E</v>
          </cell>
          <cell r="G2443" t="str">
            <v>Monthly</v>
          </cell>
          <cell r="H2443" t="str">
            <v>K</v>
          </cell>
          <cell r="I2443">
            <v>0</v>
          </cell>
          <cell r="J2443" t="str">
            <v>Non-Represented State Employees</v>
          </cell>
          <cell r="K2443">
            <v>4144</v>
          </cell>
          <cell r="L2443">
            <v>4144</v>
          </cell>
          <cell r="M2443">
            <v>4144</v>
          </cell>
          <cell r="N2443">
            <v>4144</v>
          </cell>
          <cell r="O2443">
            <v>3907</v>
          </cell>
          <cell r="P2443">
            <v>3985</v>
          </cell>
          <cell r="Q2443">
            <v>4105</v>
          </cell>
        </row>
        <row r="2444">
          <cell r="E2444" t="str">
            <v>44EMONTHLYKWASHINGTON PUBLIC EMPLOYEES ASSOCIATION</v>
          </cell>
          <cell r="F2444" t="str">
            <v>44E</v>
          </cell>
          <cell r="G2444" t="str">
            <v>Monthly</v>
          </cell>
          <cell r="H2444" t="str">
            <v>K</v>
          </cell>
          <cell r="I2444">
            <v>0</v>
          </cell>
          <cell r="J2444" t="str">
            <v>Washington Public Employees Association</v>
          </cell>
          <cell r="K2444">
            <v>4144</v>
          </cell>
          <cell r="L2444">
            <v>4144</v>
          </cell>
          <cell r="M2444">
            <v>4144</v>
          </cell>
          <cell r="N2444">
            <v>4144</v>
          </cell>
          <cell r="O2444">
            <v>3907</v>
          </cell>
          <cell r="P2444">
            <v>3985</v>
          </cell>
          <cell r="Q2444">
            <v>4105</v>
          </cell>
        </row>
        <row r="2445">
          <cell r="E2445" t="str">
            <v>44EMONTHLYLNON-REPRESENTED STATE EMPLOYEES</v>
          </cell>
          <cell r="F2445" t="str">
            <v>44E</v>
          </cell>
          <cell r="G2445" t="str">
            <v>Monthly</v>
          </cell>
          <cell r="H2445" t="str">
            <v>L</v>
          </cell>
          <cell r="I2445">
            <v>0</v>
          </cell>
          <cell r="J2445" t="str">
            <v>Non-Represented State Employees</v>
          </cell>
          <cell r="K2445">
            <v>4248</v>
          </cell>
          <cell r="L2445">
            <v>4248</v>
          </cell>
          <cell r="M2445">
            <v>4248</v>
          </cell>
          <cell r="N2445">
            <v>4248</v>
          </cell>
          <cell r="O2445">
            <v>4005</v>
          </cell>
          <cell r="P2445">
            <v>4085</v>
          </cell>
          <cell r="Q2445">
            <v>4208</v>
          </cell>
        </row>
        <row r="2446">
          <cell r="E2446" t="str">
            <v>44EMONTHLYLWASHINGTON PUBLIC EMPLOYEES ASSOCIATION</v>
          </cell>
          <cell r="F2446" t="str">
            <v>44E</v>
          </cell>
          <cell r="G2446" t="str">
            <v>Monthly</v>
          </cell>
          <cell r="H2446" t="str">
            <v>L</v>
          </cell>
          <cell r="I2446">
            <v>0</v>
          </cell>
          <cell r="J2446" t="str">
            <v>Washington Public Employees Association</v>
          </cell>
          <cell r="K2446">
            <v>4248</v>
          </cell>
          <cell r="L2446">
            <v>4248</v>
          </cell>
          <cell r="M2446">
            <v>4248</v>
          </cell>
          <cell r="N2446">
            <v>4248</v>
          </cell>
          <cell r="O2446">
            <v>4005</v>
          </cell>
          <cell r="P2446">
            <v>4085</v>
          </cell>
          <cell r="Q2446">
            <v>4208</v>
          </cell>
        </row>
        <row r="2447">
          <cell r="E2447" t="str">
            <v>44EMONTHLYMNON-REPRESENTED STATE EMPLOYEES</v>
          </cell>
          <cell r="F2447" t="str">
            <v>44E</v>
          </cell>
          <cell r="G2447" t="str">
            <v>Monthly</v>
          </cell>
          <cell r="H2447" t="str">
            <v>M</v>
          </cell>
          <cell r="I2447">
            <v>0</v>
          </cell>
          <cell r="J2447" t="str">
            <v>Non-Represented State Employees</v>
          </cell>
          <cell r="K2447">
            <v>4359</v>
          </cell>
          <cell r="L2447">
            <v>4359</v>
          </cell>
          <cell r="M2447">
            <v>4359</v>
          </cell>
          <cell r="N2447">
            <v>4359</v>
          </cell>
          <cell r="O2447">
            <v>4109</v>
          </cell>
          <cell r="P2447">
            <v>4191</v>
          </cell>
          <cell r="Q2447">
            <v>4318</v>
          </cell>
        </row>
        <row r="2448">
          <cell r="E2448" t="str">
            <v>44EMONTHLYMWASHINGTON PUBLIC EMPLOYEES ASSOCIATION</v>
          </cell>
          <cell r="F2448" t="str">
            <v>44E</v>
          </cell>
          <cell r="G2448" t="str">
            <v>Monthly</v>
          </cell>
          <cell r="H2448" t="str">
            <v>M</v>
          </cell>
          <cell r="I2448">
            <v>0</v>
          </cell>
          <cell r="J2448" t="str">
            <v>Washington Public Employees Association</v>
          </cell>
          <cell r="K2448">
            <v>4359</v>
          </cell>
          <cell r="L2448">
            <v>4359</v>
          </cell>
          <cell r="M2448">
            <v>4359</v>
          </cell>
          <cell r="N2448">
            <v>4359</v>
          </cell>
          <cell r="O2448">
            <v>4109</v>
          </cell>
          <cell r="P2448">
            <v>4191</v>
          </cell>
          <cell r="Q2448">
            <v>4318</v>
          </cell>
        </row>
        <row r="2449">
          <cell r="E2449" t="str">
            <v>44GMONTHLYGNON-REPRESENTED STATE EMPLOYEES</v>
          </cell>
          <cell r="F2449" t="str">
            <v>44G</v>
          </cell>
          <cell r="G2449" t="str">
            <v>Monthly</v>
          </cell>
          <cell r="H2449" t="str">
            <v>G</v>
          </cell>
          <cell r="I2449">
            <v>0</v>
          </cell>
          <cell r="J2449" t="str">
            <v>Non-Represented State Employees</v>
          </cell>
          <cell r="K2449">
            <v>3756</v>
          </cell>
          <cell r="L2449">
            <v>3756</v>
          </cell>
          <cell r="M2449">
            <v>3756</v>
          </cell>
          <cell r="N2449">
            <v>3756</v>
          </cell>
          <cell r="O2449">
            <v>3541</v>
          </cell>
          <cell r="P2449">
            <v>3612</v>
          </cell>
          <cell r="Q2449">
            <v>3721</v>
          </cell>
        </row>
        <row r="2450">
          <cell r="E2450" t="str">
            <v>44GMONTHLYHNON-REPRESENTED STATE EMPLOYEES</v>
          </cell>
          <cell r="F2450" t="str">
            <v>44G</v>
          </cell>
          <cell r="G2450" t="str">
            <v>Monthly</v>
          </cell>
          <cell r="H2450" t="str">
            <v>H</v>
          </cell>
          <cell r="I2450">
            <v>0</v>
          </cell>
          <cell r="J2450" t="str">
            <v>Non-Represented State Employees</v>
          </cell>
          <cell r="K2450">
            <v>3848</v>
          </cell>
          <cell r="L2450">
            <v>3848</v>
          </cell>
          <cell r="M2450">
            <v>3848</v>
          </cell>
          <cell r="N2450">
            <v>3848</v>
          </cell>
          <cell r="O2450">
            <v>3627</v>
          </cell>
          <cell r="P2450">
            <v>3700</v>
          </cell>
          <cell r="Q2450">
            <v>3812</v>
          </cell>
        </row>
        <row r="2451">
          <cell r="E2451" t="str">
            <v>44GMONTHLYINON-REPRESENTED STATE EMPLOYEES</v>
          </cell>
          <cell r="F2451" t="str">
            <v>44G</v>
          </cell>
          <cell r="G2451" t="str">
            <v>Monthly</v>
          </cell>
          <cell r="H2451" t="str">
            <v>I</v>
          </cell>
          <cell r="I2451">
            <v>0</v>
          </cell>
          <cell r="J2451" t="str">
            <v>Non-Represented State Employees</v>
          </cell>
          <cell r="K2451">
            <v>3947</v>
          </cell>
          <cell r="L2451">
            <v>3947</v>
          </cell>
          <cell r="M2451">
            <v>3947</v>
          </cell>
          <cell r="N2451">
            <v>3947</v>
          </cell>
          <cell r="O2451">
            <v>3721</v>
          </cell>
          <cell r="P2451">
            <v>3795</v>
          </cell>
          <cell r="Q2451">
            <v>3910</v>
          </cell>
        </row>
        <row r="2452">
          <cell r="E2452" t="str">
            <v>44GMONTHLYJNON-REPRESENTED STATE EMPLOYEES</v>
          </cell>
          <cell r="F2452" t="str">
            <v>44G</v>
          </cell>
          <cell r="G2452" t="str">
            <v>Monthly</v>
          </cell>
          <cell r="H2452" t="str">
            <v>J</v>
          </cell>
          <cell r="I2452">
            <v>0</v>
          </cell>
          <cell r="J2452" t="str">
            <v>Non-Represented State Employees</v>
          </cell>
          <cell r="K2452">
            <v>4038</v>
          </cell>
          <cell r="L2452">
            <v>4038</v>
          </cell>
          <cell r="M2452">
            <v>4038</v>
          </cell>
          <cell r="N2452">
            <v>4038</v>
          </cell>
          <cell r="O2452">
            <v>3807</v>
          </cell>
          <cell r="P2452">
            <v>3883</v>
          </cell>
          <cell r="Q2452">
            <v>4000</v>
          </cell>
        </row>
        <row r="2453">
          <cell r="E2453" t="str">
            <v>44GMONTHLYKNON-REPRESENTED STATE EMPLOYEES</v>
          </cell>
          <cell r="F2453" t="str">
            <v>44G</v>
          </cell>
          <cell r="G2453" t="str">
            <v>Monthly</v>
          </cell>
          <cell r="H2453" t="str">
            <v>K</v>
          </cell>
          <cell r="I2453">
            <v>0</v>
          </cell>
          <cell r="J2453" t="str">
            <v>Non-Represented State Employees</v>
          </cell>
          <cell r="K2453">
            <v>4144</v>
          </cell>
          <cell r="L2453">
            <v>4144</v>
          </cell>
          <cell r="M2453">
            <v>4144</v>
          </cell>
          <cell r="N2453">
            <v>4144</v>
          </cell>
          <cell r="O2453">
            <v>3907</v>
          </cell>
          <cell r="P2453">
            <v>3985</v>
          </cell>
          <cell r="Q2453">
            <v>4105</v>
          </cell>
        </row>
        <row r="2454">
          <cell r="E2454" t="str">
            <v>44GMONTHLYLNON-REPRESENTED STATE EMPLOYEES</v>
          </cell>
          <cell r="F2454" t="str">
            <v>44G</v>
          </cell>
          <cell r="G2454" t="str">
            <v>Monthly</v>
          </cell>
          <cell r="H2454" t="str">
            <v>L</v>
          </cell>
          <cell r="I2454">
            <v>0</v>
          </cell>
          <cell r="J2454" t="str">
            <v>Non-Represented State Employees</v>
          </cell>
          <cell r="K2454">
            <v>4248</v>
          </cell>
          <cell r="L2454">
            <v>4248</v>
          </cell>
          <cell r="M2454">
            <v>4248</v>
          </cell>
          <cell r="N2454">
            <v>4248</v>
          </cell>
          <cell r="O2454">
            <v>4005</v>
          </cell>
          <cell r="P2454">
            <v>4085</v>
          </cell>
          <cell r="Q2454">
            <v>4208</v>
          </cell>
        </row>
        <row r="2455">
          <cell r="E2455" t="str">
            <v>44GMONTHLYMNON-REPRESENTED STATE EMPLOYEES</v>
          </cell>
          <cell r="F2455" t="str">
            <v>44G</v>
          </cell>
          <cell r="G2455" t="str">
            <v>Monthly</v>
          </cell>
          <cell r="H2455" t="str">
            <v>M</v>
          </cell>
          <cell r="I2455">
            <v>0</v>
          </cell>
          <cell r="J2455" t="str">
            <v>Non-Represented State Employees</v>
          </cell>
          <cell r="K2455">
            <v>4359</v>
          </cell>
          <cell r="L2455">
            <v>4359</v>
          </cell>
          <cell r="M2455">
            <v>4359</v>
          </cell>
          <cell r="N2455">
            <v>4359</v>
          </cell>
          <cell r="O2455">
            <v>4109</v>
          </cell>
          <cell r="P2455">
            <v>4191</v>
          </cell>
          <cell r="Q2455">
            <v>4318</v>
          </cell>
        </row>
        <row r="2456">
          <cell r="E2456" t="str">
            <v>44MONTHLYACOALITION</v>
          </cell>
          <cell r="F2456" t="str">
            <v>44</v>
          </cell>
          <cell r="G2456" t="str">
            <v>Monthly</v>
          </cell>
          <cell r="H2456" t="str">
            <v>A</v>
          </cell>
          <cell r="I2456">
            <v>0</v>
          </cell>
          <cell r="J2456" t="str">
            <v>Coalition</v>
          </cell>
          <cell r="K2456">
            <v>3248</v>
          </cell>
          <cell r="L2456">
            <v>3248</v>
          </cell>
          <cell r="M2456">
            <v>3248</v>
          </cell>
          <cell r="N2456">
            <v>3248</v>
          </cell>
          <cell r="O2456">
            <v>3062</v>
          </cell>
          <cell r="P2456">
            <v>3123</v>
          </cell>
          <cell r="Q2456">
            <v>3217</v>
          </cell>
        </row>
        <row r="2457">
          <cell r="E2457" t="str">
            <v>44MONTHLYANON-REPRESENTED STATE EMPLOYEES</v>
          </cell>
          <cell r="F2457" t="str">
            <v>44</v>
          </cell>
          <cell r="G2457" t="str">
            <v>Monthly</v>
          </cell>
          <cell r="H2457" t="str">
            <v>A</v>
          </cell>
          <cell r="I2457">
            <v>0</v>
          </cell>
          <cell r="J2457" t="str">
            <v>Non-Represented State Employees</v>
          </cell>
          <cell r="K2457">
            <v>3248</v>
          </cell>
          <cell r="L2457">
            <v>3248</v>
          </cell>
          <cell r="M2457">
            <v>3248</v>
          </cell>
          <cell r="N2457">
            <v>3248</v>
          </cell>
          <cell r="O2457">
            <v>3062</v>
          </cell>
          <cell r="P2457">
            <v>3123</v>
          </cell>
          <cell r="Q2457">
            <v>3217</v>
          </cell>
        </row>
        <row r="2458">
          <cell r="E2458" t="str">
            <v>44MONTHLYATEAMSTERS LOCAL UNION NUMBER 117</v>
          </cell>
          <cell r="F2458" t="str">
            <v>44</v>
          </cell>
          <cell r="G2458" t="str">
            <v>Monthly</v>
          </cell>
          <cell r="H2458" t="str">
            <v>A</v>
          </cell>
          <cell r="I2458">
            <v>0</v>
          </cell>
          <cell r="J2458" t="str">
            <v>Teamsters Local Union Number 117</v>
          </cell>
          <cell r="K2458">
            <v>3290</v>
          </cell>
          <cell r="L2458">
            <v>3290</v>
          </cell>
          <cell r="M2458">
            <v>3290</v>
          </cell>
          <cell r="N2458">
            <v>3290</v>
          </cell>
          <cell r="O2458">
            <v>3101</v>
          </cell>
          <cell r="P2458">
            <v>3163</v>
          </cell>
          <cell r="Q2458">
            <v>3259</v>
          </cell>
        </row>
        <row r="2459">
          <cell r="E2459" t="str">
            <v>44MONTHLYAWASHINGTON FEDERATION OF STATE EMPLOYEES</v>
          </cell>
          <cell r="F2459" t="str">
            <v>44</v>
          </cell>
          <cell r="G2459" t="str">
            <v>Monthly</v>
          </cell>
          <cell r="H2459" t="str">
            <v>A</v>
          </cell>
          <cell r="I2459">
            <v>0</v>
          </cell>
          <cell r="J2459" t="str">
            <v>Washington Federation of State Employees</v>
          </cell>
          <cell r="K2459">
            <v>3248</v>
          </cell>
          <cell r="L2459">
            <v>3248</v>
          </cell>
          <cell r="M2459">
            <v>3248</v>
          </cell>
          <cell r="N2459">
            <v>3248</v>
          </cell>
          <cell r="O2459">
            <v>3062</v>
          </cell>
          <cell r="P2459">
            <v>3123</v>
          </cell>
          <cell r="Q2459">
            <v>3217</v>
          </cell>
        </row>
        <row r="2460">
          <cell r="E2460" t="str">
            <v>44MONTHLYAWASHINGTON PUBLIC EMPLOYEES ASSOCIATION</v>
          </cell>
          <cell r="F2460" t="str">
            <v>44</v>
          </cell>
          <cell r="G2460" t="str">
            <v>Monthly</v>
          </cell>
          <cell r="H2460" t="str">
            <v>A</v>
          </cell>
          <cell r="I2460">
            <v>0</v>
          </cell>
          <cell r="J2460" t="str">
            <v>Washington Public Employees Association</v>
          </cell>
          <cell r="K2460">
            <v>3248</v>
          </cell>
          <cell r="L2460">
            <v>3248</v>
          </cell>
          <cell r="M2460">
            <v>3248</v>
          </cell>
          <cell r="N2460">
            <v>3248</v>
          </cell>
          <cell r="O2460">
            <v>3062</v>
          </cell>
          <cell r="P2460">
            <v>3123</v>
          </cell>
          <cell r="Q2460">
            <v>3217</v>
          </cell>
        </row>
        <row r="2461">
          <cell r="E2461" t="str">
            <v>44MONTHLYBCOALITION</v>
          </cell>
          <cell r="F2461" t="str">
            <v>44</v>
          </cell>
          <cell r="G2461" t="str">
            <v>Monthly</v>
          </cell>
          <cell r="H2461" t="str">
            <v>B</v>
          </cell>
          <cell r="I2461">
            <v>0</v>
          </cell>
          <cell r="J2461" t="str">
            <v>Coalition</v>
          </cell>
          <cell r="K2461">
            <v>3331</v>
          </cell>
          <cell r="L2461">
            <v>3331</v>
          </cell>
          <cell r="M2461">
            <v>3331</v>
          </cell>
          <cell r="N2461">
            <v>3331</v>
          </cell>
          <cell r="O2461">
            <v>3140</v>
          </cell>
          <cell r="P2461">
            <v>3203</v>
          </cell>
          <cell r="Q2461">
            <v>3300</v>
          </cell>
        </row>
        <row r="2462">
          <cell r="E2462" t="str">
            <v>44MONTHLYBNON-REPRESENTED STATE EMPLOYEES</v>
          </cell>
          <cell r="F2462" t="str">
            <v>44</v>
          </cell>
          <cell r="G2462" t="str">
            <v>Monthly</v>
          </cell>
          <cell r="H2462" t="str">
            <v>B</v>
          </cell>
          <cell r="I2462">
            <v>0</v>
          </cell>
          <cell r="J2462" t="str">
            <v>Non-Represented State Employees</v>
          </cell>
          <cell r="K2462">
            <v>3331</v>
          </cell>
          <cell r="L2462">
            <v>3331</v>
          </cell>
          <cell r="M2462">
            <v>3331</v>
          </cell>
          <cell r="N2462">
            <v>3331</v>
          </cell>
          <cell r="O2462">
            <v>3140</v>
          </cell>
          <cell r="P2462">
            <v>3203</v>
          </cell>
          <cell r="Q2462">
            <v>3300</v>
          </cell>
        </row>
        <row r="2463">
          <cell r="E2463" t="str">
            <v>44MONTHLYBTEAMSTERS LOCAL UNION NUMBER 117</v>
          </cell>
          <cell r="F2463" t="str">
            <v>44</v>
          </cell>
          <cell r="G2463" t="str">
            <v>Monthly</v>
          </cell>
          <cell r="H2463" t="str">
            <v>B</v>
          </cell>
          <cell r="I2463">
            <v>0</v>
          </cell>
          <cell r="J2463" t="str">
            <v>Teamsters Local Union Number 117</v>
          </cell>
          <cell r="K2463">
            <v>3372</v>
          </cell>
          <cell r="L2463">
            <v>3372</v>
          </cell>
          <cell r="M2463">
            <v>3372</v>
          </cell>
          <cell r="N2463">
            <v>3372</v>
          </cell>
          <cell r="O2463">
            <v>3178</v>
          </cell>
          <cell r="P2463">
            <v>3242</v>
          </cell>
          <cell r="Q2463">
            <v>3340</v>
          </cell>
        </row>
        <row r="2464">
          <cell r="E2464" t="str">
            <v>44MONTHLYBWASHINGTON FEDERATION OF STATE EMPLOYEES</v>
          </cell>
          <cell r="F2464" t="str">
            <v>44</v>
          </cell>
          <cell r="G2464" t="str">
            <v>Monthly</v>
          </cell>
          <cell r="H2464" t="str">
            <v>B</v>
          </cell>
          <cell r="I2464">
            <v>0</v>
          </cell>
          <cell r="J2464" t="str">
            <v>Washington Federation of State Employees</v>
          </cell>
          <cell r="K2464">
            <v>3331</v>
          </cell>
          <cell r="L2464">
            <v>3331</v>
          </cell>
          <cell r="M2464">
            <v>3331</v>
          </cell>
          <cell r="N2464">
            <v>3331</v>
          </cell>
          <cell r="O2464">
            <v>3140</v>
          </cell>
          <cell r="P2464">
            <v>3203</v>
          </cell>
          <cell r="Q2464">
            <v>3300</v>
          </cell>
        </row>
        <row r="2465">
          <cell r="E2465" t="str">
            <v>44MONTHLYBWASHINGTON PUBLIC EMPLOYEES ASSOCIATION</v>
          </cell>
          <cell r="F2465" t="str">
            <v>44</v>
          </cell>
          <cell r="G2465" t="str">
            <v>Monthly</v>
          </cell>
          <cell r="H2465" t="str">
            <v>B</v>
          </cell>
          <cell r="I2465">
            <v>0</v>
          </cell>
          <cell r="J2465" t="str">
            <v>Washington Public Employees Association</v>
          </cell>
          <cell r="K2465">
            <v>3331</v>
          </cell>
          <cell r="L2465">
            <v>3331</v>
          </cell>
          <cell r="M2465">
            <v>3331</v>
          </cell>
          <cell r="N2465">
            <v>3331</v>
          </cell>
          <cell r="O2465">
            <v>3140</v>
          </cell>
          <cell r="P2465">
            <v>3203</v>
          </cell>
          <cell r="Q2465">
            <v>3300</v>
          </cell>
        </row>
        <row r="2466">
          <cell r="E2466" t="str">
            <v>44MONTHLYCCOALITION</v>
          </cell>
          <cell r="F2466" t="str">
            <v>44</v>
          </cell>
          <cell r="G2466" t="str">
            <v>Monthly</v>
          </cell>
          <cell r="H2466" t="str">
            <v>C</v>
          </cell>
          <cell r="I2466">
            <v>0</v>
          </cell>
          <cell r="J2466" t="str">
            <v>Coalition</v>
          </cell>
          <cell r="K2466">
            <v>3407</v>
          </cell>
          <cell r="L2466">
            <v>3407</v>
          </cell>
          <cell r="M2466">
            <v>3407</v>
          </cell>
          <cell r="N2466">
            <v>3407</v>
          </cell>
          <cell r="O2466">
            <v>3212</v>
          </cell>
          <cell r="P2466">
            <v>3276</v>
          </cell>
          <cell r="Q2466">
            <v>3375</v>
          </cell>
        </row>
        <row r="2467">
          <cell r="E2467" t="str">
            <v>44MONTHLYCNON-REPRESENTED STATE EMPLOYEES</v>
          </cell>
          <cell r="F2467" t="str">
            <v>44</v>
          </cell>
          <cell r="G2467" t="str">
            <v>Monthly</v>
          </cell>
          <cell r="H2467" t="str">
            <v>C</v>
          </cell>
          <cell r="I2467">
            <v>0</v>
          </cell>
          <cell r="J2467" t="str">
            <v>Non-Represented State Employees</v>
          </cell>
          <cell r="K2467">
            <v>3407</v>
          </cell>
          <cell r="L2467">
            <v>3407</v>
          </cell>
          <cell r="M2467">
            <v>3407</v>
          </cell>
          <cell r="N2467">
            <v>3407</v>
          </cell>
          <cell r="O2467">
            <v>3212</v>
          </cell>
          <cell r="P2467">
            <v>3276</v>
          </cell>
          <cell r="Q2467">
            <v>3375</v>
          </cell>
        </row>
        <row r="2468">
          <cell r="E2468" t="str">
            <v>44MONTHLYCTEAMSTERS LOCAL UNION NUMBER 117</v>
          </cell>
          <cell r="F2468" t="str">
            <v>44</v>
          </cell>
          <cell r="G2468" t="str">
            <v>Monthly</v>
          </cell>
          <cell r="H2468" t="str">
            <v>C</v>
          </cell>
          <cell r="I2468">
            <v>0</v>
          </cell>
          <cell r="J2468" t="str">
            <v>Teamsters Local Union Number 117</v>
          </cell>
          <cell r="K2468">
            <v>3451</v>
          </cell>
          <cell r="L2468">
            <v>3451</v>
          </cell>
          <cell r="M2468">
            <v>3451</v>
          </cell>
          <cell r="N2468">
            <v>3451</v>
          </cell>
          <cell r="O2468">
            <v>3253</v>
          </cell>
          <cell r="P2468">
            <v>3318</v>
          </cell>
          <cell r="Q2468">
            <v>3418</v>
          </cell>
        </row>
        <row r="2469">
          <cell r="E2469" t="str">
            <v>44MONTHLYCWASHINGTON FEDERATION OF STATE EMPLOYEES</v>
          </cell>
          <cell r="F2469" t="str">
            <v>44</v>
          </cell>
          <cell r="G2469" t="str">
            <v>Monthly</v>
          </cell>
          <cell r="H2469" t="str">
            <v>C</v>
          </cell>
          <cell r="I2469">
            <v>0</v>
          </cell>
          <cell r="J2469" t="str">
            <v>Washington Federation of State Employees</v>
          </cell>
          <cell r="K2469">
            <v>3407</v>
          </cell>
          <cell r="L2469">
            <v>3407</v>
          </cell>
          <cell r="M2469">
            <v>3407</v>
          </cell>
          <cell r="N2469">
            <v>3407</v>
          </cell>
          <cell r="O2469">
            <v>3212</v>
          </cell>
          <cell r="P2469">
            <v>3276</v>
          </cell>
          <cell r="Q2469">
            <v>3375</v>
          </cell>
        </row>
        <row r="2470">
          <cell r="E2470" t="str">
            <v>44MONTHLYCWASHINGTON PUBLIC EMPLOYEES ASSOCIATION</v>
          </cell>
          <cell r="F2470" t="str">
            <v>44</v>
          </cell>
          <cell r="G2470" t="str">
            <v>Monthly</v>
          </cell>
          <cell r="H2470" t="str">
            <v>C</v>
          </cell>
          <cell r="I2470">
            <v>0</v>
          </cell>
          <cell r="J2470" t="str">
            <v>Washington Public Employees Association</v>
          </cell>
          <cell r="K2470">
            <v>3407</v>
          </cell>
          <cell r="L2470">
            <v>3407</v>
          </cell>
          <cell r="M2470">
            <v>3407</v>
          </cell>
          <cell r="N2470">
            <v>3407</v>
          </cell>
          <cell r="O2470">
            <v>3212</v>
          </cell>
          <cell r="P2470">
            <v>3276</v>
          </cell>
          <cell r="Q2470">
            <v>3375</v>
          </cell>
        </row>
        <row r="2471">
          <cell r="E2471" t="str">
            <v>44MONTHLYDCOALITION</v>
          </cell>
          <cell r="F2471" t="str">
            <v>44</v>
          </cell>
          <cell r="G2471" t="str">
            <v>Monthly</v>
          </cell>
          <cell r="H2471" t="str">
            <v>D</v>
          </cell>
          <cell r="I2471">
            <v>0</v>
          </cell>
          <cell r="J2471" t="str">
            <v>Coalition</v>
          </cell>
          <cell r="K2471">
            <v>3487</v>
          </cell>
          <cell r="L2471">
            <v>3487</v>
          </cell>
          <cell r="M2471">
            <v>3487</v>
          </cell>
          <cell r="N2471">
            <v>3487</v>
          </cell>
          <cell r="O2471">
            <v>3287</v>
          </cell>
          <cell r="P2471">
            <v>3353</v>
          </cell>
          <cell r="Q2471">
            <v>3454</v>
          </cell>
        </row>
        <row r="2472">
          <cell r="E2472" t="str">
            <v>44MONTHLYDNON-REPRESENTED STATE EMPLOYEES</v>
          </cell>
          <cell r="F2472" t="str">
            <v>44</v>
          </cell>
          <cell r="G2472" t="str">
            <v>Monthly</v>
          </cell>
          <cell r="H2472" t="str">
            <v>D</v>
          </cell>
          <cell r="I2472">
            <v>0</v>
          </cell>
          <cell r="J2472" t="str">
            <v>Non-Represented State Employees</v>
          </cell>
          <cell r="K2472">
            <v>3487</v>
          </cell>
          <cell r="L2472">
            <v>3487</v>
          </cell>
          <cell r="M2472">
            <v>3487</v>
          </cell>
          <cell r="N2472">
            <v>3487</v>
          </cell>
          <cell r="O2472">
            <v>3287</v>
          </cell>
          <cell r="P2472">
            <v>3353</v>
          </cell>
          <cell r="Q2472">
            <v>3454</v>
          </cell>
        </row>
        <row r="2473">
          <cell r="E2473" t="str">
            <v>44MONTHLYDTEAMSTERS LOCAL UNION NUMBER 117</v>
          </cell>
          <cell r="F2473" t="str">
            <v>44</v>
          </cell>
          <cell r="G2473" t="str">
            <v>Monthly</v>
          </cell>
          <cell r="H2473" t="str">
            <v>D</v>
          </cell>
          <cell r="I2473">
            <v>0</v>
          </cell>
          <cell r="J2473" t="str">
            <v>Teamsters Local Union Number 117</v>
          </cell>
          <cell r="K2473">
            <v>3533</v>
          </cell>
          <cell r="L2473">
            <v>3533</v>
          </cell>
          <cell r="M2473">
            <v>3533</v>
          </cell>
          <cell r="N2473">
            <v>3533</v>
          </cell>
          <cell r="O2473">
            <v>3330</v>
          </cell>
          <cell r="P2473">
            <v>3397</v>
          </cell>
          <cell r="Q2473">
            <v>3500</v>
          </cell>
        </row>
        <row r="2474">
          <cell r="E2474" t="str">
            <v>44MONTHLYDWASHINGTON FEDERATION OF STATE EMPLOYEES</v>
          </cell>
          <cell r="F2474" t="str">
            <v>44</v>
          </cell>
          <cell r="G2474" t="str">
            <v>Monthly</v>
          </cell>
          <cell r="H2474" t="str">
            <v>D</v>
          </cell>
          <cell r="I2474">
            <v>0</v>
          </cell>
          <cell r="J2474" t="str">
            <v>Washington Federation of State Employees</v>
          </cell>
          <cell r="K2474">
            <v>3487</v>
          </cell>
          <cell r="L2474">
            <v>3487</v>
          </cell>
          <cell r="M2474">
            <v>3487</v>
          </cell>
          <cell r="N2474">
            <v>3487</v>
          </cell>
          <cell r="O2474">
            <v>3287</v>
          </cell>
          <cell r="P2474">
            <v>3353</v>
          </cell>
          <cell r="Q2474">
            <v>3454</v>
          </cell>
        </row>
        <row r="2475">
          <cell r="E2475" t="str">
            <v>44MONTHLYDWASHINGTON PUBLIC EMPLOYEES ASSOCIATION</v>
          </cell>
          <cell r="F2475" t="str">
            <v>44</v>
          </cell>
          <cell r="G2475" t="str">
            <v>Monthly</v>
          </cell>
          <cell r="H2475" t="str">
            <v>D</v>
          </cell>
          <cell r="I2475">
            <v>0</v>
          </cell>
          <cell r="J2475" t="str">
            <v>Washington Public Employees Association</v>
          </cell>
          <cell r="K2475">
            <v>3487</v>
          </cell>
          <cell r="L2475">
            <v>3487</v>
          </cell>
          <cell r="M2475">
            <v>3487</v>
          </cell>
          <cell r="N2475">
            <v>3487</v>
          </cell>
          <cell r="O2475">
            <v>3287</v>
          </cell>
          <cell r="P2475">
            <v>3353</v>
          </cell>
          <cell r="Q2475">
            <v>3454</v>
          </cell>
        </row>
        <row r="2476">
          <cell r="E2476" t="str">
            <v>44MONTHLYECOALITION</v>
          </cell>
          <cell r="F2476" t="str">
            <v>44</v>
          </cell>
          <cell r="G2476" t="str">
            <v>Monthly</v>
          </cell>
          <cell r="H2476" t="str">
            <v>E</v>
          </cell>
          <cell r="I2476">
            <v>0</v>
          </cell>
          <cell r="J2476" t="str">
            <v>Coalition</v>
          </cell>
          <cell r="K2476">
            <v>3573</v>
          </cell>
          <cell r="L2476">
            <v>3573</v>
          </cell>
          <cell r="M2476">
            <v>3573</v>
          </cell>
          <cell r="N2476">
            <v>3573</v>
          </cell>
          <cell r="O2476">
            <v>3369</v>
          </cell>
          <cell r="P2476">
            <v>3436</v>
          </cell>
          <cell r="Q2476">
            <v>3540</v>
          </cell>
        </row>
        <row r="2477">
          <cell r="E2477" t="str">
            <v>44MONTHLYENON-REPRESENTED STATE EMPLOYEES</v>
          </cell>
          <cell r="F2477" t="str">
            <v>44</v>
          </cell>
          <cell r="G2477" t="str">
            <v>Monthly</v>
          </cell>
          <cell r="H2477" t="str">
            <v>E</v>
          </cell>
          <cell r="I2477">
            <v>0</v>
          </cell>
          <cell r="J2477" t="str">
            <v>Non-Represented State Employees</v>
          </cell>
          <cell r="K2477">
            <v>3573</v>
          </cell>
          <cell r="L2477">
            <v>3573</v>
          </cell>
          <cell r="M2477">
            <v>3573</v>
          </cell>
          <cell r="N2477">
            <v>3573</v>
          </cell>
          <cell r="O2477">
            <v>3369</v>
          </cell>
          <cell r="P2477">
            <v>3436</v>
          </cell>
          <cell r="Q2477">
            <v>3540</v>
          </cell>
        </row>
        <row r="2478">
          <cell r="E2478" t="str">
            <v>44MONTHLYETEAMSTERS LOCAL UNION NUMBER 117</v>
          </cell>
          <cell r="F2478" t="str">
            <v>44</v>
          </cell>
          <cell r="G2478" t="str">
            <v>Monthly</v>
          </cell>
          <cell r="H2478" t="str">
            <v>E</v>
          </cell>
          <cell r="I2478">
            <v>0</v>
          </cell>
          <cell r="J2478" t="str">
            <v>Teamsters Local Union Number 117</v>
          </cell>
          <cell r="K2478">
            <v>3619</v>
          </cell>
          <cell r="L2478">
            <v>3619</v>
          </cell>
          <cell r="M2478">
            <v>3619</v>
          </cell>
          <cell r="N2478">
            <v>3619</v>
          </cell>
          <cell r="O2478">
            <v>3412</v>
          </cell>
          <cell r="P2478">
            <v>3480</v>
          </cell>
          <cell r="Q2478">
            <v>3585</v>
          </cell>
        </row>
        <row r="2479">
          <cell r="E2479" t="str">
            <v>44MONTHLYEWASHINGTON FEDERATION OF STATE EMPLOYEES</v>
          </cell>
          <cell r="F2479" t="str">
            <v>44</v>
          </cell>
          <cell r="G2479" t="str">
            <v>Monthly</v>
          </cell>
          <cell r="H2479" t="str">
            <v>E</v>
          </cell>
          <cell r="I2479">
            <v>0</v>
          </cell>
          <cell r="J2479" t="str">
            <v>Washington Federation of State Employees</v>
          </cell>
          <cell r="K2479">
            <v>3573</v>
          </cell>
          <cell r="L2479">
            <v>3573</v>
          </cell>
          <cell r="M2479">
            <v>3573</v>
          </cell>
          <cell r="N2479">
            <v>3573</v>
          </cell>
          <cell r="O2479">
            <v>3369</v>
          </cell>
          <cell r="P2479">
            <v>3436</v>
          </cell>
          <cell r="Q2479">
            <v>3540</v>
          </cell>
        </row>
        <row r="2480">
          <cell r="E2480" t="str">
            <v>44MONTHLYEWASHINGTON PUBLIC EMPLOYEES ASSOCIATION</v>
          </cell>
          <cell r="F2480" t="str">
            <v>44</v>
          </cell>
          <cell r="G2480" t="str">
            <v>Monthly</v>
          </cell>
          <cell r="H2480" t="str">
            <v>E</v>
          </cell>
          <cell r="I2480">
            <v>0</v>
          </cell>
          <cell r="J2480" t="str">
            <v>Washington Public Employees Association</v>
          </cell>
          <cell r="K2480">
            <v>3573</v>
          </cell>
          <cell r="L2480">
            <v>3573</v>
          </cell>
          <cell r="M2480">
            <v>3573</v>
          </cell>
          <cell r="N2480">
            <v>3573</v>
          </cell>
          <cell r="O2480">
            <v>3369</v>
          </cell>
          <cell r="P2480">
            <v>3436</v>
          </cell>
          <cell r="Q2480">
            <v>3540</v>
          </cell>
        </row>
        <row r="2481">
          <cell r="E2481" t="str">
            <v>44MONTHLYFCOALITION</v>
          </cell>
          <cell r="F2481" t="str">
            <v>44</v>
          </cell>
          <cell r="G2481" t="str">
            <v>Monthly</v>
          </cell>
          <cell r="H2481" t="str">
            <v>F</v>
          </cell>
          <cell r="I2481">
            <v>0</v>
          </cell>
          <cell r="J2481" t="str">
            <v>Coalition</v>
          </cell>
          <cell r="K2481">
            <v>3663</v>
          </cell>
          <cell r="L2481">
            <v>3663</v>
          </cell>
          <cell r="M2481">
            <v>3663</v>
          </cell>
          <cell r="N2481">
            <v>3663</v>
          </cell>
          <cell r="O2481">
            <v>3453</v>
          </cell>
          <cell r="P2481">
            <v>3522</v>
          </cell>
          <cell r="Q2481">
            <v>3628</v>
          </cell>
        </row>
        <row r="2482">
          <cell r="E2482" t="str">
            <v>44MONTHLYFNON-REPRESENTED STATE EMPLOYEES</v>
          </cell>
          <cell r="F2482" t="str">
            <v>44</v>
          </cell>
          <cell r="G2482" t="str">
            <v>Monthly</v>
          </cell>
          <cell r="H2482" t="str">
            <v>F</v>
          </cell>
          <cell r="I2482">
            <v>0</v>
          </cell>
          <cell r="J2482" t="str">
            <v>Non-Represented State Employees</v>
          </cell>
          <cell r="K2482">
            <v>3663</v>
          </cell>
          <cell r="L2482">
            <v>3663</v>
          </cell>
          <cell r="M2482">
            <v>3663</v>
          </cell>
          <cell r="N2482">
            <v>3663</v>
          </cell>
          <cell r="O2482">
            <v>3453</v>
          </cell>
          <cell r="P2482">
            <v>3522</v>
          </cell>
          <cell r="Q2482">
            <v>3628</v>
          </cell>
        </row>
        <row r="2483">
          <cell r="E2483" t="str">
            <v>44MONTHLYFTEAMSTERS LOCAL UNION NUMBER 117</v>
          </cell>
          <cell r="F2483" t="str">
            <v>44</v>
          </cell>
          <cell r="G2483" t="str">
            <v>Monthly</v>
          </cell>
          <cell r="H2483" t="str">
            <v>F</v>
          </cell>
          <cell r="I2483">
            <v>0</v>
          </cell>
          <cell r="J2483" t="str">
            <v>Teamsters Local Union Number 117</v>
          </cell>
          <cell r="K2483">
            <v>3709</v>
          </cell>
          <cell r="L2483">
            <v>3709</v>
          </cell>
          <cell r="M2483">
            <v>3709</v>
          </cell>
          <cell r="N2483">
            <v>3709</v>
          </cell>
          <cell r="O2483">
            <v>3496</v>
          </cell>
          <cell r="P2483">
            <v>3566</v>
          </cell>
          <cell r="Q2483">
            <v>3674</v>
          </cell>
        </row>
        <row r="2484">
          <cell r="E2484" t="str">
            <v>44MONTHLYFWASHINGTON FEDERATION OF STATE EMPLOYEES</v>
          </cell>
          <cell r="F2484" t="str">
            <v>44</v>
          </cell>
          <cell r="G2484" t="str">
            <v>Monthly</v>
          </cell>
          <cell r="H2484" t="str">
            <v>F</v>
          </cell>
          <cell r="I2484">
            <v>0</v>
          </cell>
          <cell r="J2484" t="str">
            <v>Washington Federation of State Employees</v>
          </cell>
          <cell r="K2484">
            <v>3663</v>
          </cell>
          <cell r="L2484">
            <v>3663</v>
          </cell>
          <cell r="M2484">
            <v>3663</v>
          </cell>
          <cell r="N2484">
            <v>3663</v>
          </cell>
          <cell r="O2484">
            <v>3453</v>
          </cell>
          <cell r="P2484">
            <v>3522</v>
          </cell>
          <cell r="Q2484">
            <v>3628</v>
          </cell>
        </row>
        <row r="2485">
          <cell r="E2485" t="str">
            <v>44MONTHLYFWASHINGTON PUBLIC EMPLOYEES ASSOCIATION</v>
          </cell>
          <cell r="F2485" t="str">
            <v>44</v>
          </cell>
          <cell r="G2485" t="str">
            <v>Monthly</v>
          </cell>
          <cell r="H2485" t="str">
            <v>F</v>
          </cell>
          <cell r="I2485">
            <v>0</v>
          </cell>
          <cell r="J2485" t="str">
            <v>Washington Public Employees Association</v>
          </cell>
          <cell r="K2485">
            <v>3663</v>
          </cell>
          <cell r="L2485">
            <v>3663</v>
          </cell>
          <cell r="M2485">
            <v>3663</v>
          </cell>
          <cell r="N2485">
            <v>3663</v>
          </cell>
          <cell r="O2485">
            <v>3453</v>
          </cell>
          <cell r="P2485">
            <v>3522</v>
          </cell>
          <cell r="Q2485">
            <v>3628</v>
          </cell>
        </row>
        <row r="2486">
          <cell r="E2486" t="str">
            <v>44MONTHLYGCOALITION</v>
          </cell>
          <cell r="F2486" t="str">
            <v>44</v>
          </cell>
          <cell r="G2486" t="str">
            <v>Monthly</v>
          </cell>
          <cell r="H2486" t="str">
            <v>G</v>
          </cell>
          <cell r="I2486">
            <v>0</v>
          </cell>
          <cell r="J2486" t="str">
            <v>Coalition</v>
          </cell>
          <cell r="K2486">
            <v>3756</v>
          </cell>
          <cell r="L2486">
            <v>3756</v>
          </cell>
          <cell r="M2486">
            <v>3756</v>
          </cell>
          <cell r="N2486">
            <v>3756</v>
          </cell>
          <cell r="O2486">
            <v>3541</v>
          </cell>
          <cell r="P2486">
            <v>3612</v>
          </cell>
          <cell r="Q2486">
            <v>3721</v>
          </cell>
        </row>
        <row r="2487">
          <cell r="E2487" t="str">
            <v>44MONTHLYGNON-REPRESENTED STATE EMPLOYEES</v>
          </cell>
          <cell r="F2487" t="str">
            <v>44</v>
          </cell>
          <cell r="G2487" t="str">
            <v>Monthly</v>
          </cell>
          <cell r="H2487" t="str">
            <v>G</v>
          </cell>
          <cell r="I2487">
            <v>0</v>
          </cell>
          <cell r="J2487" t="str">
            <v>Non-Represented State Employees</v>
          </cell>
          <cell r="K2487">
            <v>3756</v>
          </cell>
          <cell r="L2487">
            <v>3756</v>
          </cell>
          <cell r="M2487">
            <v>3756</v>
          </cell>
          <cell r="N2487">
            <v>3756</v>
          </cell>
          <cell r="O2487">
            <v>3541</v>
          </cell>
          <cell r="P2487">
            <v>3612</v>
          </cell>
          <cell r="Q2487">
            <v>3721</v>
          </cell>
        </row>
        <row r="2488">
          <cell r="E2488" t="str">
            <v>44MONTHLYGTEAMSTERS LOCAL UNION NUMBER 117</v>
          </cell>
          <cell r="F2488" t="str">
            <v>44</v>
          </cell>
          <cell r="G2488" t="str">
            <v>Monthly</v>
          </cell>
          <cell r="H2488" t="str">
            <v>G</v>
          </cell>
          <cell r="I2488">
            <v>0</v>
          </cell>
          <cell r="J2488" t="str">
            <v>Teamsters Local Union Number 117</v>
          </cell>
          <cell r="K2488">
            <v>3804</v>
          </cell>
          <cell r="L2488">
            <v>3804</v>
          </cell>
          <cell r="M2488">
            <v>3804</v>
          </cell>
          <cell r="N2488">
            <v>3804</v>
          </cell>
          <cell r="O2488">
            <v>3586</v>
          </cell>
          <cell r="P2488">
            <v>3658</v>
          </cell>
          <cell r="Q2488">
            <v>3768</v>
          </cell>
        </row>
        <row r="2489">
          <cell r="E2489" t="str">
            <v>44MONTHLYGWASHINGTON FEDERATION OF STATE EMPLOYEES</v>
          </cell>
          <cell r="F2489" t="str">
            <v>44</v>
          </cell>
          <cell r="G2489" t="str">
            <v>Monthly</v>
          </cell>
          <cell r="H2489" t="str">
            <v>G</v>
          </cell>
          <cell r="I2489">
            <v>0</v>
          </cell>
          <cell r="J2489" t="str">
            <v>Washington Federation of State Employees</v>
          </cell>
          <cell r="K2489">
            <v>3756</v>
          </cell>
          <cell r="L2489">
            <v>3756</v>
          </cell>
          <cell r="M2489">
            <v>3756</v>
          </cell>
          <cell r="N2489">
            <v>3756</v>
          </cell>
          <cell r="O2489">
            <v>3541</v>
          </cell>
          <cell r="P2489">
            <v>3612</v>
          </cell>
          <cell r="Q2489">
            <v>3721</v>
          </cell>
        </row>
        <row r="2490">
          <cell r="E2490" t="str">
            <v>44MONTHLYGWASHINGTON PUBLIC EMPLOYEES ASSOCIATION</v>
          </cell>
          <cell r="F2490" t="str">
            <v>44</v>
          </cell>
          <cell r="G2490" t="str">
            <v>Monthly</v>
          </cell>
          <cell r="H2490" t="str">
            <v>G</v>
          </cell>
          <cell r="I2490">
            <v>0</v>
          </cell>
          <cell r="J2490" t="str">
            <v>Washington Public Employees Association</v>
          </cell>
          <cell r="K2490">
            <v>3756</v>
          </cell>
          <cell r="L2490">
            <v>3756</v>
          </cell>
          <cell r="M2490">
            <v>3756</v>
          </cell>
          <cell r="N2490">
            <v>3756</v>
          </cell>
          <cell r="O2490">
            <v>3541</v>
          </cell>
          <cell r="P2490">
            <v>3612</v>
          </cell>
          <cell r="Q2490">
            <v>3721</v>
          </cell>
        </row>
        <row r="2491">
          <cell r="E2491" t="str">
            <v>44MONTHLYHCOALITION</v>
          </cell>
          <cell r="F2491" t="str">
            <v>44</v>
          </cell>
          <cell r="G2491" t="str">
            <v>Monthly</v>
          </cell>
          <cell r="H2491" t="str">
            <v>H</v>
          </cell>
          <cell r="I2491">
            <v>0</v>
          </cell>
          <cell r="J2491" t="str">
            <v>Coalition</v>
          </cell>
          <cell r="K2491">
            <v>3848</v>
          </cell>
          <cell r="L2491">
            <v>3848</v>
          </cell>
          <cell r="M2491">
            <v>3848</v>
          </cell>
          <cell r="N2491">
            <v>3848</v>
          </cell>
          <cell r="O2491">
            <v>3627</v>
          </cell>
          <cell r="P2491">
            <v>3700</v>
          </cell>
          <cell r="Q2491">
            <v>3812</v>
          </cell>
        </row>
        <row r="2492">
          <cell r="E2492" t="str">
            <v>44MONTHLYHNON-REPRESENTED STATE EMPLOYEES</v>
          </cell>
          <cell r="F2492" t="str">
            <v>44</v>
          </cell>
          <cell r="G2492" t="str">
            <v>Monthly</v>
          </cell>
          <cell r="H2492" t="str">
            <v>H</v>
          </cell>
          <cell r="I2492">
            <v>0</v>
          </cell>
          <cell r="J2492" t="str">
            <v>Non-Represented State Employees</v>
          </cell>
          <cell r="K2492">
            <v>3848</v>
          </cell>
          <cell r="L2492">
            <v>3848</v>
          </cell>
          <cell r="M2492">
            <v>3848</v>
          </cell>
          <cell r="N2492">
            <v>3848</v>
          </cell>
          <cell r="O2492">
            <v>3627</v>
          </cell>
          <cell r="P2492">
            <v>3700</v>
          </cell>
          <cell r="Q2492">
            <v>3812</v>
          </cell>
        </row>
        <row r="2493">
          <cell r="E2493" t="str">
            <v>44MONTHLYHTEAMSTERS LOCAL UNION NUMBER 117</v>
          </cell>
          <cell r="F2493" t="str">
            <v>44</v>
          </cell>
          <cell r="G2493" t="str">
            <v>Monthly</v>
          </cell>
          <cell r="H2493" t="str">
            <v>H</v>
          </cell>
          <cell r="I2493">
            <v>0</v>
          </cell>
          <cell r="J2493" t="str">
            <v>Teamsters Local Union Number 117</v>
          </cell>
          <cell r="K2493">
            <v>3896</v>
          </cell>
          <cell r="L2493">
            <v>3896</v>
          </cell>
          <cell r="M2493">
            <v>3896</v>
          </cell>
          <cell r="N2493">
            <v>3896</v>
          </cell>
          <cell r="O2493">
            <v>3673</v>
          </cell>
          <cell r="P2493">
            <v>3746</v>
          </cell>
          <cell r="Q2493">
            <v>3859</v>
          </cell>
        </row>
        <row r="2494">
          <cell r="E2494" t="str">
            <v>44MONTHLYHWASHINGTON FEDERATION OF STATE EMPLOYEES</v>
          </cell>
          <cell r="F2494" t="str">
            <v>44</v>
          </cell>
          <cell r="G2494" t="str">
            <v>Monthly</v>
          </cell>
          <cell r="H2494" t="str">
            <v>H</v>
          </cell>
          <cell r="I2494">
            <v>0</v>
          </cell>
          <cell r="J2494" t="str">
            <v>Washington Federation of State Employees</v>
          </cell>
          <cell r="K2494">
            <v>3848</v>
          </cell>
          <cell r="L2494">
            <v>3848</v>
          </cell>
          <cell r="M2494">
            <v>3848</v>
          </cell>
          <cell r="N2494">
            <v>3848</v>
          </cell>
          <cell r="O2494">
            <v>3627</v>
          </cell>
          <cell r="P2494">
            <v>3700</v>
          </cell>
          <cell r="Q2494">
            <v>3812</v>
          </cell>
        </row>
        <row r="2495">
          <cell r="E2495" t="str">
            <v>44MONTHLYHWASHINGTON PUBLIC EMPLOYEES ASSOCIATION</v>
          </cell>
          <cell r="F2495" t="str">
            <v>44</v>
          </cell>
          <cell r="G2495" t="str">
            <v>Monthly</v>
          </cell>
          <cell r="H2495" t="str">
            <v>H</v>
          </cell>
          <cell r="I2495">
            <v>0</v>
          </cell>
          <cell r="J2495" t="str">
            <v>Washington Public Employees Association</v>
          </cell>
          <cell r="K2495">
            <v>3848</v>
          </cell>
          <cell r="L2495">
            <v>3848</v>
          </cell>
          <cell r="M2495">
            <v>3848</v>
          </cell>
          <cell r="N2495">
            <v>3848</v>
          </cell>
          <cell r="O2495">
            <v>3627</v>
          </cell>
          <cell r="P2495">
            <v>3700</v>
          </cell>
          <cell r="Q2495">
            <v>3812</v>
          </cell>
        </row>
        <row r="2496">
          <cell r="E2496" t="str">
            <v>44MONTHLYICOALITION</v>
          </cell>
          <cell r="F2496" t="str">
            <v>44</v>
          </cell>
          <cell r="G2496" t="str">
            <v>Monthly</v>
          </cell>
          <cell r="H2496" t="str">
            <v>I</v>
          </cell>
          <cell r="I2496">
            <v>0</v>
          </cell>
          <cell r="J2496" t="str">
            <v>Coalition</v>
          </cell>
          <cell r="K2496">
            <v>3947</v>
          </cell>
          <cell r="L2496">
            <v>3947</v>
          </cell>
          <cell r="M2496">
            <v>3947</v>
          </cell>
          <cell r="N2496">
            <v>3947</v>
          </cell>
          <cell r="O2496">
            <v>3721</v>
          </cell>
          <cell r="P2496">
            <v>3795</v>
          </cell>
          <cell r="Q2496">
            <v>3910</v>
          </cell>
        </row>
        <row r="2497">
          <cell r="E2497" t="str">
            <v>44MONTHLYINON-REPRESENTED STATE EMPLOYEES</v>
          </cell>
          <cell r="F2497" t="str">
            <v>44</v>
          </cell>
          <cell r="G2497" t="str">
            <v>Monthly</v>
          </cell>
          <cell r="H2497" t="str">
            <v>I</v>
          </cell>
          <cell r="I2497">
            <v>0</v>
          </cell>
          <cell r="J2497" t="str">
            <v>Non-Represented State Employees</v>
          </cell>
          <cell r="K2497">
            <v>3947</v>
          </cell>
          <cell r="L2497">
            <v>3947</v>
          </cell>
          <cell r="M2497">
            <v>3947</v>
          </cell>
          <cell r="N2497">
            <v>3947</v>
          </cell>
          <cell r="O2497">
            <v>3721</v>
          </cell>
          <cell r="P2497">
            <v>3795</v>
          </cell>
          <cell r="Q2497">
            <v>3910</v>
          </cell>
        </row>
        <row r="2498">
          <cell r="E2498" t="str">
            <v>44MONTHLYITEAMSTERS LOCAL UNION NUMBER 117</v>
          </cell>
          <cell r="F2498" t="str">
            <v>44</v>
          </cell>
          <cell r="G2498" t="str">
            <v>Monthly</v>
          </cell>
          <cell r="H2498" t="str">
            <v>I</v>
          </cell>
          <cell r="I2498">
            <v>0</v>
          </cell>
          <cell r="J2498" t="str">
            <v>Teamsters Local Union Number 117</v>
          </cell>
          <cell r="K2498">
            <v>3997</v>
          </cell>
          <cell r="L2498">
            <v>3997</v>
          </cell>
          <cell r="M2498">
            <v>3997</v>
          </cell>
          <cell r="N2498">
            <v>3997</v>
          </cell>
          <cell r="O2498">
            <v>3768</v>
          </cell>
          <cell r="P2498">
            <v>3843</v>
          </cell>
          <cell r="Q2498">
            <v>3959</v>
          </cell>
        </row>
        <row r="2499">
          <cell r="E2499" t="str">
            <v>44MONTHLYIWASHINGTON FEDERATION OF STATE EMPLOYEES</v>
          </cell>
          <cell r="F2499" t="str">
            <v>44</v>
          </cell>
          <cell r="G2499" t="str">
            <v>Monthly</v>
          </cell>
          <cell r="H2499" t="str">
            <v>I</v>
          </cell>
          <cell r="I2499">
            <v>0</v>
          </cell>
          <cell r="J2499" t="str">
            <v>Washington Federation of State Employees</v>
          </cell>
          <cell r="K2499">
            <v>3947</v>
          </cell>
          <cell r="L2499">
            <v>3947</v>
          </cell>
          <cell r="M2499">
            <v>3947</v>
          </cell>
          <cell r="N2499">
            <v>3947</v>
          </cell>
          <cell r="O2499">
            <v>3721</v>
          </cell>
          <cell r="P2499">
            <v>3795</v>
          </cell>
          <cell r="Q2499">
            <v>3910</v>
          </cell>
        </row>
        <row r="2500">
          <cell r="E2500" t="str">
            <v>44MONTHLYIWASHINGTON PUBLIC EMPLOYEES ASSOCIATION</v>
          </cell>
          <cell r="F2500" t="str">
            <v>44</v>
          </cell>
          <cell r="G2500" t="str">
            <v>Monthly</v>
          </cell>
          <cell r="H2500" t="str">
            <v>I</v>
          </cell>
          <cell r="I2500">
            <v>0</v>
          </cell>
          <cell r="J2500" t="str">
            <v>Washington Public Employees Association</v>
          </cell>
          <cell r="K2500">
            <v>3947</v>
          </cell>
          <cell r="L2500">
            <v>3947</v>
          </cell>
          <cell r="M2500">
            <v>3947</v>
          </cell>
          <cell r="N2500">
            <v>3947</v>
          </cell>
          <cell r="O2500">
            <v>3721</v>
          </cell>
          <cell r="P2500">
            <v>3795</v>
          </cell>
          <cell r="Q2500">
            <v>3910</v>
          </cell>
        </row>
        <row r="2501">
          <cell r="E2501" t="str">
            <v>44MONTHLYJCOALITION</v>
          </cell>
          <cell r="F2501" t="str">
            <v>44</v>
          </cell>
          <cell r="G2501" t="str">
            <v>Monthly</v>
          </cell>
          <cell r="H2501" t="str">
            <v>J</v>
          </cell>
          <cell r="I2501">
            <v>0</v>
          </cell>
          <cell r="J2501" t="str">
            <v>Coalition</v>
          </cell>
          <cell r="K2501">
            <v>4038</v>
          </cell>
          <cell r="L2501">
            <v>4038</v>
          </cell>
          <cell r="M2501">
            <v>4038</v>
          </cell>
          <cell r="N2501">
            <v>4038</v>
          </cell>
          <cell r="O2501">
            <v>3807</v>
          </cell>
          <cell r="P2501">
            <v>3883</v>
          </cell>
          <cell r="Q2501">
            <v>4000</v>
          </cell>
        </row>
        <row r="2502">
          <cell r="E2502" t="str">
            <v>44MONTHLYJNON-REPRESENTED STATE EMPLOYEES</v>
          </cell>
          <cell r="F2502" t="str">
            <v>44</v>
          </cell>
          <cell r="G2502" t="str">
            <v>Monthly</v>
          </cell>
          <cell r="H2502" t="str">
            <v>J</v>
          </cell>
          <cell r="I2502">
            <v>0</v>
          </cell>
          <cell r="J2502" t="str">
            <v>Non-Represented State Employees</v>
          </cell>
          <cell r="K2502">
            <v>4038</v>
          </cell>
          <cell r="L2502">
            <v>4038</v>
          </cell>
          <cell r="M2502">
            <v>4038</v>
          </cell>
          <cell r="N2502">
            <v>4038</v>
          </cell>
          <cell r="O2502">
            <v>3807</v>
          </cell>
          <cell r="P2502">
            <v>3883</v>
          </cell>
          <cell r="Q2502">
            <v>4000</v>
          </cell>
        </row>
        <row r="2503">
          <cell r="E2503" t="str">
            <v>44MONTHLYJTEAMSTERS LOCAL UNION NUMBER 117</v>
          </cell>
          <cell r="F2503" t="str">
            <v>44</v>
          </cell>
          <cell r="G2503" t="str">
            <v>Monthly</v>
          </cell>
          <cell r="H2503" t="str">
            <v>J</v>
          </cell>
          <cell r="I2503">
            <v>0</v>
          </cell>
          <cell r="J2503" t="str">
            <v>Teamsters Local Union Number 117</v>
          </cell>
          <cell r="K2503">
            <v>4090</v>
          </cell>
          <cell r="L2503">
            <v>4090</v>
          </cell>
          <cell r="M2503">
            <v>4090</v>
          </cell>
          <cell r="N2503">
            <v>4090</v>
          </cell>
          <cell r="O2503">
            <v>3856</v>
          </cell>
          <cell r="P2503">
            <v>3933</v>
          </cell>
          <cell r="Q2503">
            <v>4052</v>
          </cell>
        </row>
        <row r="2504">
          <cell r="E2504" t="str">
            <v>44MONTHLYJWASHINGTON FEDERATION OF STATE EMPLOYEES</v>
          </cell>
          <cell r="F2504" t="str">
            <v>44</v>
          </cell>
          <cell r="G2504" t="str">
            <v>Monthly</v>
          </cell>
          <cell r="H2504" t="str">
            <v>J</v>
          </cell>
          <cell r="I2504">
            <v>0</v>
          </cell>
          <cell r="J2504" t="str">
            <v>Washington Federation of State Employees</v>
          </cell>
          <cell r="K2504">
            <v>4038</v>
          </cell>
          <cell r="L2504">
            <v>4038</v>
          </cell>
          <cell r="M2504">
            <v>4038</v>
          </cell>
          <cell r="N2504">
            <v>4038</v>
          </cell>
          <cell r="O2504">
            <v>3807</v>
          </cell>
          <cell r="P2504">
            <v>3883</v>
          </cell>
          <cell r="Q2504">
            <v>4000</v>
          </cell>
        </row>
        <row r="2505">
          <cell r="E2505" t="str">
            <v>44MONTHLYJWASHINGTON PUBLIC EMPLOYEES ASSOCIATION</v>
          </cell>
          <cell r="F2505" t="str">
            <v>44</v>
          </cell>
          <cell r="G2505" t="str">
            <v>Monthly</v>
          </cell>
          <cell r="H2505" t="str">
            <v>J</v>
          </cell>
          <cell r="I2505">
            <v>0</v>
          </cell>
          <cell r="J2505" t="str">
            <v>Washington Public Employees Association</v>
          </cell>
          <cell r="K2505">
            <v>4038</v>
          </cell>
          <cell r="L2505">
            <v>4038</v>
          </cell>
          <cell r="M2505">
            <v>4038</v>
          </cell>
          <cell r="N2505">
            <v>4038</v>
          </cell>
          <cell r="O2505">
            <v>3807</v>
          </cell>
          <cell r="P2505">
            <v>3883</v>
          </cell>
          <cell r="Q2505">
            <v>4000</v>
          </cell>
        </row>
        <row r="2506">
          <cell r="E2506" t="str">
            <v>44MONTHLYKCOALITION</v>
          </cell>
          <cell r="F2506" t="str">
            <v>44</v>
          </cell>
          <cell r="G2506" t="str">
            <v>Monthly</v>
          </cell>
          <cell r="H2506" t="str">
            <v>K</v>
          </cell>
          <cell r="I2506">
            <v>0</v>
          </cell>
          <cell r="J2506" t="str">
            <v>Coalition</v>
          </cell>
          <cell r="K2506">
            <v>4144</v>
          </cell>
          <cell r="L2506">
            <v>4144</v>
          </cell>
          <cell r="M2506">
            <v>4144</v>
          </cell>
          <cell r="N2506">
            <v>4144</v>
          </cell>
          <cell r="O2506">
            <v>3907</v>
          </cell>
          <cell r="P2506">
            <v>3985</v>
          </cell>
          <cell r="Q2506">
            <v>4105</v>
          </cell>
        </row>
        <row r="2507">
          <cell r="E2507" t="str">
            <v>44MONTHLYKNON-REPRESENTED STATE EMPLOYEES</v>
          </cell>
          <cell r="F2507" t="str">
            <v>44</v>
          </cell>
          <cell r="G2507" t="str">
            <v>Monthly</v>
          </cell>
          <cell r="H2507" t="str">
            <v>K</v>
          </cell>
          <cell r="I2507">
            <v>0</v>
          </cell>
          <cell r="J2507" t="str">
            <v>Non-Represented State Employees</v>
          </cell>
          <cell r="K2507">
            <v>4144</v>
          </cell>
          <cell r="L2507">
            <v>4144</v>
          </cell>
          <cell r="M2507">
            <v>4144</v>
          </cell>
          <cell r="N2507">
            <v>4144</v>
          </cell>
          <cell r="O2507">
            <v>3907</v>
          </cell>
          <cell r="P2507">
            <v>3985</v>
          </cell>
          <cell r="Q2507">
            <v>4105</v>
          </cell>
        </row>
        <row r="2508">
          <cell r="E2508" t="str">
            <v>44MONTHLYKTEAMSTERS LOCAL UNION NUMBER 117</v>
          </cell>
          <cell r="F2508" t="str">
            <v>44</v>
          </cell>
          <cell r="G2508" t="str">
            <v>Monthly</v>
          </cell>
          <cell r="H2508" t="str">
            <v>K</v>
          </cell>
          <cell r="I2508">
            <v>0</v>
          </cell>
          <cell r="J2508" t="str">
            <v>Teamsters Local Union Number 117</v>
          </cell>
          <cell r="K2508">
            <v>4197</v>
          </cell>
          <cell r="L2508">
            <v>4197</v>
          </cell>
          <cell r="M2508">
            <v>4197</v>
          </cell>
          <cell r="N2508">
            <v>4197</v>
          </cell>
          <cell r="O2508">
            <v>3957</v>
          </cell>
          <cell r="P2508">
            <v>4036</v>
          </cell>
          <cell r="Q2508">
            <v>4158</v>
          </cell>
        </row>
        <row r="2509">
          <cell r="E2509" t="str">
            <v>44MONTHLYKWASHINGTON FEDERATION OF STATE EMPLOYEES</v>
          </cell>
          <cell r="F2509" t="str">
            <v>44</v>
          </cell>
          <cell r="G2509" t="str">
            <v>Monthly</v>
          </cell>
          <cell r="H2509" t="str">
            <v>K</v>
          </cell>
          <cell r="I2509">
            <v>0</v>
          </cell>
          <cell r="J2509" t="str">
            <v>Washington Federation of State Employees</v>
          </cell>
          <cell r="K2509">
            <v>4144</v>
          </cell>
          <cell r="L2509">
            <v>4144</v>
          </cell>
          <cell r="M2509">
            <v>4144</v>
          </cell>
          <cell r="N2509">
            <v>4144</v>
          </cell>
          <cell r="O2509">
            <v>3907</v>
          </cell>
          <cell r="P2509">
            <v>3985</v>
          </cell>
          <cell r="Q2509">
            <v>4105</v>
          </cell>
        </row>
        <row r="2510">
          <cell r="E2510" t="str">
            <v>44MONTHLYKWASHINGTON PUBLIC EMPLOYEES ASSOCIATION</v>
          </cell>
          <cell r="F2510" t="str">
            <v>44</v>
          </cell>
          <cell r="G2510" t="str">
            <v>Monthly</v>
          </cell>
          <cell r="H2510" t="str">
            <v>K</v>
          </cell>
          <cell r="I2510">
            <v>0</v>
          </cell>
          <cell r="J2510" t="str">
            <v>Washington Public Employees Association</v>
          </cell>
          <cell r="K2510">
            <v>4144</v>
          </cell>
          <cell r="L2510">
            <v>4144</v>
          </cell>
          <cell r="M2510">
            <v>4144</v>
          </cell>
          <cell r="N2510">
            <v>4144</v>
          </cell>
          <cell r="O2510">
            <v>3907</v>
          </cell>
          <cell r="P2510">
            <v>3985</v>
          </cell>
          <cell r="Q2510">
            <v>4105</v>
          </cell>
        </row>
        <row r="2511">
          <cell r="E2511" t="str">
            <v>44MONTHLYLCOALITION</v>
          </cell>
          <cell r="F2511" t="str">
            <v>44</v>
          </cell>
          <cell r="G2511" t="str">
            <v>Monthly</v>
          </cell>
          <cell r="H2511" t="str">
            <v>L</v>
          </cell>
          <cell r="I2511">
            <v>0</v>
          </cell>
          <cell r="J2511" t="str">
            <v>Coalition</v>
          </cell>
          <cell r="K2511">
            <v>4248</v>
          </cell>
          <cell r="L2511">
            <v>4248</v>
          </cell>
          <cell r="M2511">
            <v>4248</v>
          </cell>
          <cell r="N2511">
            <v>4248</v>
          </cell>
          <cell r="O2511">
            <v>4005</v>
          </cell>
          <cell r="P2511">
            <v>4085</v>
          </cell>
          <cell r="Q2511">
            <v>4208</v>
          </cell>
        </row>
        <row r="2512">
          <cell r="E2512" t="str">
            <v>44MONTHLYLNON-REPRESENTED STATE EMPLOYEES</v>
          </cell>
          <cell r="F2512" t="str">
            <v>44</v>
          </cell>
          <cell r="G2512" t="str">
            <v>Monthly</v>
          </cell>
          <cell r="H2512" t="str">
            <v>L</v>
          </cell>
          <cell r="I2512">
            <v>0</v>
          </cell>
          <cell r="J2512" t="str">
            <v>Non-Represented State Employees</v>
          </cell>
          <cell r="K2512">
            <v>4248</v>
          </cell>
          <cell r="L2512">
            <v>4248</v>
          </cell>
          <cell r="M2512">
            <v>4248</v>
          </cell>
          <cell r="N2512">
            <v>4248</v>
          </cell>
          <cell r="O2512">
            <v>4005</v>
          </cell>
          <cell r="P2512">
            <v>4085</v>
          </cell>
          <cell r="Q2512">
            <v>4208</v>
          </cell>
        </row>
        <row r="2513">
          <cell r="E2513" t="str">
            <v>44MONTHLYLTEAMSTERS LOCAL UNION NUMBER 117</v>
          </cell>
          <cell r="F2513" t="str">
            <v>44</v>
          </cell>
          <cell r="G2513" t="str">
            <v>Monthly</v>
          </cell>
          <cell r="H2513" t="str">
            <v>L</v>
          </cell>
          <cell r="I2513">
            <v>0</v>
          </cell>
          <cell r="J2513" t="str">
            <v>Teamsters Local Union Number 117</v>
          </cell>
          <cell r="K2513">
            <v>4304</v>
          </cell>
          <cell r="L2513">
            <v>4304</v>
          </cell>
          <cell r="M2513">
            <v>4304</v>
          </cell>
          <cell r="N2513">
            <v>4304</v>
          </cell>
          <cell r="O2513">
            <v>4057</v>
          </cell>
          <cell r="P2513">
            <v>4138</v>
          </cell>
          <cell r="Q2513">
            <v>4263</v>
          </cell>
        </row>
        <row r="2514">
          <cell r="E2514" t="str">
            <v>44MONTHLYLWASHINGTON FEDERATION OF STATE EMPLOYEES</v>
          </cell>
          <cell r="F2514" t="str">
            <v>44</v>
          </cell>
          <cell r="G2514" t="str">
            <v>Monthly</v>
          </cell>
          <cell r="H2514" t="str">
            <v>L</v>
          </cell>
          <cell r="I2514">
            <v>0</v>
          </cell>
          <cell r="J2514" t="str">
            <v>Washington Federation of State Employees</v>
          </cell>
          <cell r="K2514">
            <v>4248</v>
          </cell>
          <cell r="L2514">
            <v>4248</v>
          </cell>
          <cell r="M2514">
            <v>4248</v>
          </cell>
          <cell r="N2514">
            <v>4248</v>
          </cell>
          <cell r="O2514">
            <v>4005</v>
          </cell>
          <cell r="P2514">
            <v>4085</v>
          </cell>
          <cell r="Q2514">
            <v>4208</v>
          </cell>
        </row>
        <row r="2515">
          <cell r="E2515" t="str">
            <v>44MONTHLYLWASHINGTON PUBLIC EMPLOYEES ASSOCIATION</v>
          </cell>
          <cell r="F2515" t="str">
            <v>44</v>
          </cell>
          <cell r="G2515" t="str">
            <v>Monthly</v>
          </cell>
          <cell r="H2515" t="str">
            <v>L</v>
          </cell>
          <cell r="I2515">
            <v>0</v>
          </cell>
          <cell r="J2515" t="str">
            <v>Washington Public Employees Association</v>
          </cell>
          <cell r="K2515">
            <v>4248</v>
          </cell>
          <cell r="L2515">
            <v>4248</v>
          </cell>
          <cell r="M2515">
            <v>4248</v>
          </cell>
          <cell r="N2515">
            <v>4248</v>
          </cell>
          <cell r="O2515">
            <v>4005</v>
          </cell>
          <cell r="P2515">
            <v>4085</v>
          </cell>
          <cell r="Q2515">
            <v>4208</v>
          </cell>
        </row>
        <row r="2516">
          <cell r="E2516" t="str">
            <v>44MONTHLYMCOALITION</v>
          </cell>
          <cell r="F2516" t="str">
            <v>44</v>
          </cell>
          <cell r="G2516" t="str">
            <v>Monthly</v>
          </cell>
          <cell r="H2516" t="str">
            <v>M</v>
          </cell>
          <cell r="I2516">
            <v>0</v>
          </cell>
          <cell r="J2516" t="str">
            <v>Coalition</v>
          </cell>
          <cell r="K2516">
            <v>4359</v>
          </cell>
          <cell r="L2516">
            <v>4359</v>
          </cell>
          <cell r="M2516">
            <v>4359</v>
          </cell>
          <cell r="N2516">
            <v>4359</v>
          </cell>
          <cell r="O2516">
            <v>4109</v>
          </cell>
          <cell r="P2516">
            <v>4191</v>
          </cell>
          <cell r="Q2516">
            <v>4318</v>
          </cell>
        </row>
        <row r="2517">
          <cell r="E2517" t="str">
            <v>44MONTHLYMNON-REPRESENTED STATE EMPLOYEES</v>
          </cell>
          <cell r="F2517" t="str">
            <v>44</v>
          </cell>
          <cell r="G2517" t="str">
            <v>Monthly</v>
          </cell>
          <cell r="H2517" t="str">
            <v>M</v>
          </cell>
          <cell r="I2517">
            <v>0</v>
          </cell>
          <cell r="J2517" t="str">
            <v>Non-Represented State Employees</v>
          </cell>
          <cell r="K2517">
            <v>4359</v>
          </cell>
          <cell r="L2517">
            <v>4359</v>
          </cell>
          <cell r="M2517">
            <v>4359</v>
          </cell>
          <cell r="N2517">
            <v>4359</v>
          </cell>
          <cell r="O2517">
            <v>4109</v>
          </cell>
          <cell r="P2517">
            <v>4191</v>
          </cell>
          <cell r="Q2517">
            <v>4318</v>
          </cell>
        </row>
        <row r="2518">
          <cell r="E2518" t="str">
            <v>44MONTHLYMTEAMSTERS LOCAL UNION NUMBER 117</v>
          </cell>
          <cell r="F2518" t="str">
            <v>44</v>
          </cell>
          <cell r="G2518" t="str">
            <v>Monthly</v>
          </cell>
          <cell r="H2518" t="str">
            <v>M</v>
          </cell>
          <cell r="I2518">
            <v>0</v>
          </cell>
          <cell r="J2518" t="str">
            <v>Teamsters Local Union Number 117</v>
          </cell>
          <cell r="K2518">
            <v>4414</v>
          </cell>
          <cell r="L2518">
            <v>4414</v>
          </cell>
          <cell r="M2518">
            <v>4414</v>
          </cell>
          <cell r="N2518">
            <v>4414</v>
          </cell>
          <cell r="O2518">
            <v>4161</v>
          </cell>
          <cell r="P2518">
            <v>4244</v>
          </cell>
          <cell r="Q2518">
            <v>4372</v>
          </cell>
        </row>
        <row r="2519">
          <cell r="E2519" t="str">
            <v>44MONTHLYMWASHINGTON FEDERATION OF STATE EMPLOYEES</v>
          </cell>
          <cell r="F2519" t="str">
            <v>44</v>
          </cell>
          <cell r="G2519" t="str">
            <v>Monthly</v>
          </cell>
          <cell r="H2519" t="str">
            <v>M</v>
          </cell>
          <cell r="I2519">
            <v>0</v>
          </cell>
          <cell r="J2519" t="str">
            <v>Washington Federation of State Employees</v>
          </cell>
          <cell r="K2519">
            <v>4359</v>
          </cell>
          <cell r="L2519">
            <v>4359</v>
          </cell>
          <cell r="M2519">
            <v>4359</v>
          </cell>
          <cell r="N2519">
            <v>4359</v>
          </cell>
          <cell r="O2519">
            <v>4109</v>
          </cell>
          <cell r="P2519">
            <v>4191</v>
          </cell>
          <cell r="Q2519">
            <v>4318</v>
          </cell>
        </row>
        <row r="2520">
          <cell r="E2520" t="str">
            <v>44MONTHLYMWASHINGTON PUBLIC EMPLOYEES ASSOCIATION</v>
          </cell>
          <cell r="F2520" t="str">
            <v>44</v>
          </cell>
          <cell r="G2520" t="str">
            <v>Monthly</v>
          </cell>
          <cell r="H2520" t="str">
            <v>M</v>
          </cell>
          <cell r="I2520">
            <v>0</v>
          </cell>
          <cell r="J2520" t="str">
            <v>Washington Public Employees Association</v>
          </cell>
          <cell r="K2520">
            <v>4359</v>
          </cell>
          <cell r="L2520">
            <v>4359</v>
          </cell>
          <cell r="M2520">
            <v>4359</v>
          </cell>
          <cell r="N2520">
            <v>4359</v>
          </cell>
          <cell r="O2520">
            <v>4109</v>
          </cell>
          <cell r="P2520">
            <v>4191</v>
          </cell>
          <cell r="Q2520">
            <v>4318</v>
          </cell>
        </row>
        <row r="2521">
          <cell r="E2521" t="str">
            <v>45EMONTHLYENON-REPRESENTED STATE EMPLOYEES</v>
          </cell>
          <cell r="F2521" t="str">
            <v>45E</v>
          </cell>
          <cell r="G2521" t="str">
            <v>Monthly</v>
          </cell>
          <cell r="H2521" t="str">
            <v>E</v>
          </cell>
          <cell r="I2521">
            <v>0</v>
          </cell>
          <cell r="J2521" t="str">
            <v>Non-Represented State Employees</v>
          </cell>
          <cell r="K2521">
            <v>3663</v>
          </cell>
          <cell r="L2521">
            <v>3663</v>
          </cell>
          <cell r="M2521">
            <v>3663</v>
          </cell>
          <cell r="N2521">
            <v>3663</v>
          </cell>
          <cell r="O2521">
            <v>3453</v>
          </cell>
          <cell r="P2521">
            <v>3522</v>
          </cell>
          <cell r="Q2521">
            <v>3628</v>
          </cell>
        </row>
        <row r="2522">
          <cell r="E2522" t="str">
            <v>45EMONTHLYETEAMSTERS LOCAL UNION NUMBER 117</v>
          </cell>
          <cell r="F2522" t="str">
            <v>45E</v>
          </cell>
          <cell r="G2522" t="str">
            <v>Monthly</v>
          </cell>
          <cell r="H2522" t="str">
            <v>E</v>
          </cell>
          <cell r="I2522">
            <v>0</v>
          </cell>
          <cell r="J2522" t="str">
            <v>Teamsters Local Union Number 117</v>
          </cell>
          <cell r="K2522">
            <v>3709</v>
          </cell>
          <cell r="L2522">
            <v>3709</v>
          </cell>
          <cell r="M2522">
            <v>3709</v>
          </cell>
          <cell r="N2522">
            <v>3709</v>
          </cell>
          <cell r="O2522">
            <v>3496</v>
          </cell>
          <cell r="P2522">
            <v>3566</v>
          </cell>
          <cell r="Q2522">
            <v>3674</v>
          </cell>
        </row>
        <row r="2523">
          <cell r="E2523" t="str">
            <v>45EMONTHLYFNON-REPRESENTED STATE EMPLOYEES</v>
          </cell>
          <cell r="F2523" t="str">
            <v>45E</v>
          </cell>
          <cell r="G2523" t="str">
            <v>Monthly</v>
          </cell>
          <cell r="H2523" t="str">
            <v>F</v>
          </cell>
          <cell r="I2523">
            <v>0</v>
          </cell>
          <cell r="J2523" t="str">
            <v>Non-Represented State Employees</v>
          </cell>
          <cell r="K2523">
            <v>3756</v>
          </cell>
          <cell r="L2523">
            <v>3756</v>
          </cell>
          <cell r="M2523">
            <v>3756</v>
          </cell>
          <cell r="N2523">
            <v>3756</v>
          </cell>
          <cell r="O2523">
            <v>3541</v>
          </cell>
          <cell r="P2523">
            <v>3612</v>
          </cell>
          <cell r="Q2523">
            <v>3721</v>
          </cell>
        </row>
        <row r="2524">
          <cell r="E2524" t="str">
            <v>45EMONTHLYFTEAMSTERS LOCAL UNION NUMBER 117</v>
          </cell>
          <cell r="F2524" t="str">
            <v>45E</v>
          </cell>
          <cell r="G2524" t="str">
            <v>Monthly</v>
          </cell>
          <cell r="H2524" t="str">
            <v>F</v>
          </cell>
          <cell r="I2524">
            <v>0</v>
          </cell>
          <cell r="J2524" t="str">
            <v>Teamsters Local Union Number 117</v>
          </cell>
          <cell r="K2524">
            <v>3804</v>
          </cell>
          <cell r="L2524">
            <v>3804</v>
          </cell>
          <cell r="M2524">
            <v>3804</v>
          </cell>
          <cell r="N2524">
            <v>3804</v>
          </cell>
          <cell r="O2524">
            <v>3586</v>
          </cell>
          <cell r="P2524">
            <v>3658</v>
          </cell>
          <cell r="Q2524">
            <v>3768</v>
          </cell>
        </row>
        <row r="2525">
          <cell r="E2525" t="str">
            <v>45EMONTHLYGNON-REPRESENTED STATE EMPLOYEES</v>
          </cell>
          <cell r="F2525" t="str">
            <v>45E</v>
          </cell>
          <cell r="G2525" t="str">
            <v>Monthly</v>
          </cell>
          <cell r="H2525" t="str">
            <v>G</v>
          </cell>
          <cell r="I2525">
            <v>0</v>
          </cell>
          <cell r="J2525" t="str">
            <v>Non-Represented State Employees</v>
          </cell>
          <cell r="K2525">
            <v>3848</v>
          </cell>
          <cell r="L2525">
            <v>3848</v>
          </cell>
          <cell r="M2525">
            <v>3848</v>
          </cell>
          <cell r="N2525">
            <v>3848</v>
          </cell>
          <cell r="O2525">
            <v>3627</v>
          </cell>
          <cell r="P2525">
            <v>3700</v>
          </cell>
          <cell r="Q2525">
            <v>3812</v>
          </cell>
        </row>
        <row r="2526">
          <cell r="E2526" t="str">
            <v>45EMONTHLYGTEAMSTERS LOCAL UNION NUMBER 117</v>
          </cell>
          <cell r="F2526" t="str">
            <v>45E</v>
          </cell>
          <cell r="G2526" t="str">
            <v>Monthly</v>
          </cell>
          <cell r="H2526" t="str">
            <v>G</v>
          </cell>
          <cell r="I2526">
            <v>0</v>
          </cell>
          <cell r="J2526" t="str">
            <v>Teamsters Local Union Number 117</v>
          </cell>
          <cell r="K2526">
            <v>3896</v>
          </cell>
          <cell r="L2526">
            <v>3896</v>
          </cell>
          <cell r="M2526">
            <v>3896</v>
          </cell>
          <cell r="N2526">
            <v>3896</v>
          </cell>
          <cell r="O2526">
            <v>3673</v>
          </cell>
          <cell r="P2526">
            <v>3746</v>
          </cell>
          <cell r="Q2526">
            <v>3859</v>
          </cell>
        </row>
        <row r="2527">
          <cell r="E2527" t="str">
            <v>45EMONTHLYHNON-REPRESENTED STATE EMPLOYEES</v>
          </cell>
          <cell r="F2527" t="str">
            <v>45E</v>
          </cell>
          <cell r="G2527" t="str">
            <v>Monthly</v>
          </cell>
          <cell r="H2527" t="str">
            <v>H</v>
          </cell>
          <cell r="I2527">
            <v>0</v>
          </cell>
          <cell r="J2527" t="str">
            <v>Non-Represented State Employees</v>
          </cell>
          <cell r="K2527">
            <v>3947</v>
          </cell>
          <cell r="L2527">
            <v>3947</v>
          </cell>
          <cell r="M2527">
            <v>3947</v>
          </cell>
          <cell r="N2527">
            <v>3947</v>
          </cell>
          <cell r="O2527">
            <v>3721</v>
          </cell>
          <cell r="P2527">
            <v>3795</v>
          </cell>
          <cell r="Q2527">
            <v>3910</v>
          </cell>
        </row>
        <row r="2528">
          <cell r="E2528" t="str">
            <v>45EMONTHLYHTEAMSTERS LOCAL UNION NUMBER 117</v>
          </cell>
          <cell r="F2528" t="str">
            <v>45E</v>
          </cell>
          <cell r="G2528" t="str">
            <v>Monthly</v>
          </cell>
          <cell r="H2528" t="str">
            <v>H</v>
          </cell>
          <cell r="I2528">
            <v>0</v>
          </cell>
          <cell r="J2528" t="str">
            <v>Teamsters Local Union Number 117</v>
          </cell>
          <cell r="K2528">
            <v>3997</v>
          </cell>
          <cell r="L2528">
            <v>3997</v>
          </cell>
          <cell r="M2528">
            <v>3997</v>
          </cell>
          <cell r="N2528">
            <v>3997</v>
          </cell>
          <cell r="O2528">
            <v>3768</v>
          </cell>
          <cell r="P2528">
            <v>3843</v>
          </cell>
          <cell r="Q2528">
            <v>3959</v>
          </cell>
        </row>
        <row r="2529">
          <cell r="E2529" t="str">
            <v>45EMONTHLYINON-REPRESENTED STATE EMPLOYEES</v>
          </cell>
          <cell r="F2529" t="str">
            <v>45E</v>
          </cell>
          <cell r="G2529" t="str">
            <v>Monthly</v>
          </cell>
          <cell r="H2529" t="str">
            <v>I</v>
          </cell>
          <cell r="I2529">
            <v>0</v>
          </cell>
          <cell r="J2529" t="str">
            <v>Non-Represented State Employees</v>
          </cell>
          <cell r="K2529">
            <v>4038</v>
          </cell>
          <cell r="L2529">
            <v>4038</v>
          </cell>
          <cell r="M2529">
            <v>4038</v>
          </cell>
          <cell r="N2529">
            <v>4038</v>
          </cell>
          <cell r="O2529">
            <v>3807</v>
          </cell>
          <cell r="P2529">
            <v>3883</v>
          </cell>
          <cell r="Q2529">
            <v>4000</v>
          </cell>
        </row>
        <row r="2530">
          <cell r="E2530" t="str">
            <v>45EMONTHLYITEAMSTERS LOCAL UNION NUMBER 117</v>
          </cell>
          <cell r="F2530" t="str">
            <v>45E</v>
          </cell>
          <cell r="G2530" t="str">
            <v>Monthly</v>
          </cell>
          <cell r="H2530" t="str">
            <v>I</v>
          </cell>
          <cell r="I2530">
            <v>0</v>
          </cell>
          <cell r="J2530" t="str">
            <v>Teamsters Local Union Number 117</v>
          </cell>
          <cell r="K2530">
            <v>4090</v>
          </cell>
          <cell r="L2530">
            <v>4090</v>
          </cell>
          <cell r="M2530">
            <v>4090</v>
          </cell>
          <cell r="N2530">
            <v>4090</v>
          </cell>
          <cell r="O2530">
            <v>3856</v>
          </cell>
          <cell r="P2530">
            <v>3933</v>
          </cell>
          <cell r="Q2530">
            <v>4052</v>
          </cell>
        </row>
        <row r="2531">
          <cell r="E2531" t="str">
            <v>45EMONTHLYJNON-REPRESENTED STATE EMPLOYEES</v>
          </cell>
          <cell r="F2531" t="str">
            <v>45E</v>
          </cell>
          <cell r="G2531" t="str">
            <v>Monthly</v>
          </cell>
          <cell r="H2531" t="str">
            <v>J</v>
          </cell>
          <cell r="I2531">
            <v>0</v>
          </cell>
          <cell r="J2531" t="str">
            <v>Non-Represented State Employees</v>
          </cell>
          <cell r="K2531">
            <v>4144</v>
          </cell>
          <cell r="L2531">
            <v>4144</v>
          </cell>
          <cell r="M2531">
            <v>4144</v>
          </cell>
          <cell r="N2531">
            <v>4144</v>
          </cell>
          <cell r="O2531">
            <v>3907</v>
          </cell>
          <cell r="P2531">
            <v>3985</v>
          </cell>
          <cell r="Q2531">
            <v>4105</v>
          </cell>
        </row>
        <row r="2532">
          <cell r="E2532" t="str">
            <v>45EMONTHLYJTEAMSTERS LOCAL UNION NUMBER 117</v>
          </cell>
          <cell r="F2532" t="str">
            <v>45E</v>
          </cell>
          <cell r="G2532" t="str">
            <v>Monthly</v>
          </cell>
          <cell r="H2532" t="str">
            <v>J</v>
          </cell>
          <cell r="I2532">
            <v>0</v>
          </cell>
          <cell r="J2532" t="str">
            <v>Teamsters Local Union Number 117</v>
          </cell>
          <cell r="K2532">
            <v>4197</v>
          </cell>
          <cell r="L2532">
            <v>4197</v>
          </cell>
          <cell r="M2532">
            <v>4197</v>
          </cell>
          <cell r="N2532">
            <v>4197</v>
          </cell>
          <cell r="O2532">
            <v>3957</v>
          </cell>
          <cell r="P2532">
            <v>4036</v>
          </cell>
          <cell r="Q2532">
            <v>4158</v>
          </cell>
        </row>
        <row r="2533">
          <cell r="E2533" t="str">
            <v>45EMONTHLYKNON-REPRESENTED STATE EMPLOYEES</v>
          </cell>
          <cell r="F2533" t="str">
            <v>45E</v>
          </cell>
          <cell r="G2533" t="str">
            <v>Monthly</v>
          </cell>
          <cell r="H2533" t="str">
            <v>K</v>
          </cell>
          <cell r="I2533">
            <v>0</v>
          </cell>
          <cell r="J2533" t="str">
            <v>Non-Represented State Employees</v>
          </cell>
          <cell r="K2533">
            <v>4248</v>
          </cell>
          <cell r="L2533">
            <v>4248</v>
          </cell>
          <cell r="M2533">
            <v>4248</v>
          </cell>
          <cell r="N2533">
            <v>4248</v>
          </cell>
          <cell r="O2533">
            <v>4005</v>
          </cell>
          <cell r="P2533">
            <v>4085</v>
          </cell>
          <cell r="Q2533">
            <v>4208</v>
          </cell>
        </row>
        <row r="2534">
          <cell r="E2534" t="str">
            <v>45EMONTHLYKTEAMSTERS LOCAL UNION NUMBER 117</v>
          </cell>
          <cell r="F2534" t="str">
            <v>45E</v>
          </cell>
          <cell r="G2534" t="str">
            <v>Monthly</v>
          </cell>
          <cell r="H2534" t="str">
            <v>K</v>
          </cell>
          <cell r="I2534">
            <v>0</v>
          </cell>
          <cell r="J2534" t="str">
            <v>Teamsters Local Union Number 117</v>
          </cell>
          <cell r="K2534">
            <v>4304</v>
          </cell>
          <cell r="L2534">
            <v>4304</v>
          </cell>
          <cell r="M2534">
            <v>4304</v>
          </cell>
          <cell r="N2534">
            <v>4304</v>
          </cell>
          <cell r="O2534">
            <v>4057</v>
          </cell>
          <cell r="P2534">
            <v>4138</v>
          </cell>
          <cell r="Q2534">
            <v>4263</v>
          </cell>
        </row>
        <row r="2535">
          <cell r="E2535" t="str">
            <v>45EMONTHLYLNON-REPRESENTED STATE EMPLOYEES</v>
          </cell>
          <cell r="F2535" t="str">
            <v>45E</v>
          </cell>
          <cell r="G2535" t="str">
            <v>Monthly</v>
          </cell>
          <cell r="H2535" t="str">
            <v>L</v>
          </cell>
          <cell r="I2535">
            <v>0</v>
          </cell>
          <cell r="J2535" t="str">
            <v>Non-Represented State Employees</v>
          </cell>
          <cell r="K2535">
            <v>4359</v>
          </cell>
          <cell r="L2535">
            <v>4359</v>
          </cell>
          <cell r="M2535">
            <v>4359</v>
          </cell>
          <cell r="N2535">
            <v>4359</v>
          </cell>
          <cell r="O2535">
            <v>4109</v>
          </cell>
          <cell r="P2535">
            <v>4191</v>
          </cell>
          <cell r="Q2535">
            <v>4318</v>
          </cell>
        </row>
        <row r="2536">
          <cell r="E2536" t="str">
            <v>45EMONTHLYLTEAMSTERS LOCAL UNION NUMBER 117</v>
          </cell>
          <cell r="F2536" t="str">
            <v>45E</v>
          </cell>
          <cell r="G2536" t="str">
            <v>Monthly</v>
          </cell>
          <cell r="H2536" t="str">
            <v>L</v>
          </cell>
          <cell r="I2536">
            <v>0</v>
          </cell>
          <cell r="J2536" t="str">
            <v>Teamsters Local Union Number 117</v>
          </cell>
          <cell r="K2536">
            <v>4414</v>
          </cell>
          <cell r="L2536">
            <v>4414</v>
          </cell>
          <cell r="M2536">
            <v>4414</v>
          </cell>
          <cell r="N2536">
            <v>4414</v>
          </cell>
          <cell r="O2536">
            <v>4161</v>
          </cell>
          <cell r="P2536">
            <v>4244</v>
          </cell>
          <cell r="Q2536">
            <v>4372</v>
          </cell>
        </row>
        <row r="2537">
          <cell r="E2537" t="str">
            <v>45EMONTHLYMNON-REPRESENTED STATE EMPLOYEES</v>
          </cell>
          <cell r="F2537" t="str">
            <v>45E</v>
          </cell>
          <cell r="G2537" t="str">
            <v>Monthly</v>
          </cell>
          <cell r="H2537" t="str">
            <v>M</v>
          </cell>
          <cell r="I2537">
            <v>0</v>
          </cell>
          <cell r="J2537" t="str">
            <v>Non-Represented State Employees</v>
          </cell>
          <cell r="K2537">
            <v>4464</v>
          </cell>
          <cell r="L2537">
            <v>4464</v>
          </cell>
          <cell r="M2537">
            <v>4464</v>
          </cell>
          <cell r="N2537">
            <v>4464</v>
          </cell>
          <cell r="O2537">
            <v>4208</v>
          </cell>
          <cell r="P2537">
            <v>4292</v>
          </cell>
          <cell r="Q2537">
            <v>4422</v>
          </cell>
        </row>
        <row r="2538">
          <cell r="E2538" t="str">
            <v>45EMONTHLYMTEAMSTERS LOCAL UNION NUMBER 117</v>
          </cell>
          <cell r="F2538" t="str">
            <v>45E</v>
          </cell>
          <cell r="G2538" t="str">
            <v>Monthly</v>
          </cell>
          <cell r="H2538" t="str">
            <v>M</v>
          </cell>
          <cell r="I2538">
            <v>0</v>
          </cell>
          <cell r="J2538" t="str">
            <v>Teamsters Local Union Number 117</v>
          </cell>
          <cell r="K2538">
            <v>4522</v>
          </cell>
          <cell r="L2538">
            <v>4522</v>
          </cell>
          <cell r="M2538">
            <v>4522</v>
          </cell>
          <cell r="N2538">
            <v>4522</v>
          </cell>
          <cell r="O2538">
            <v>4263</v>
          </cell>
          <cell r="P2538">
            <v>4348</v>
          </cell>
          <cell r="Q2538">
            <v>4479</v>
          </cell>
        </row>
        <row r="2539">
          <cell r="E2539" t="str">
            <v>45GMONTHLYGNON-REPRESENTED STATE EMPLOYEES</v>
          </cell>
          <cell r="F2539" t="str">
            <v>45G</v>
          </cell>
          <cell r="G2539" t="str">
            <v>Monthly</v>
          </cell>
          <cell r="H2539" t="str">
            <v>G</v>
          </cell>
          <cell r="I2539">
            <v>0</v>
          </cell>
          <cell r="J2539" t="str">
            <v>Non-Represented State Employees</v>
          </cell>
          <cell r="K2539">
            <v>3848</v>
          </cell>
          <cell r="L2539">
            <v>3848</v>
          </cell>
          <cell r="M2539">
            <v>3848</v>
          </cell>
          <cell r="N2539">
            <v>3848</v>
          </cell>
          <cell r="O2539">
            <v>3627</v>
          </cell>
          <cell r="P2539">
            <v>3700</v>
          </cell>
          <cell r="Q2539">
            <v>3812</v>
          </cell>
        </row>
        <row r="2540">
          <cell r="E2540" t="str">
            <v>45GMONTHLYGTEAMSTERS LOCAL UNION NUMBER 117</v>
          </cell>
          <cell r="F2540" t="str">
            <v>45G</v>
          </cell>
          <cell r="G2540" t="str">
            <v>Monthly</v>
          </cell>
          <cell r="H2540" t="str">
            <v>G</v>
          </cell>
          <cell r="I2540">
            <v>0</v>
          </cell>
          <cell r="J2540" t="str">
            <v>Teamsters Local Union Number 117</v>
          </cell>
          <cell r="K2540">
            <v>3896</v>
          </cell>
          <cell r="L2540">
            <v>3896</v>
          </cell>
          <cell r="M2540">
            <v>3896</v>
          </cell>
          <cell r="N2540">
            <v>3896</v>
          </cell>
          <cell r="O2540">
            <v>3673</v>
          </cell>
          <cell r="P2540">
            <v>3746</v>
          </cell>
          <cell r="Q2540">
            <v>3859</v>
          </cell>
        </row>
        <row r="2541">
          <cell r="E2541" t="str">
            <v>45GMONTHLYGWASHINGTON FEDERATION OF STATE EMPLOYEES</v>
          </cell>
          <cell r="F2541" t="str">
            <v>45G</v>
          </cell>
          <cell r="G2541" t="str">
            <v>Monthly</v>
          </cell>
          <cell r="H2541" t="str">
            <v>G</v>
          </cell>
          <cell r="I2541">
            <v>0</v>
          </cell>
          <cell r="J2541" t="str">
            <v>Washington Federation of State Employees</v>
          </cell>
          <cell r="K2541">
            <v>3848</v>
          </cell>
          <cell r="L2541">
            <v>3848</v>
          </cell>
          <cell r="M2541">
            <v>3848</v>
          </cell>
          <cell r="N2541">
            <v>3848</v>
          </cell>
          <cell r="O2541">
            <v>3627</v>
          </cell>
          <cell r="P2541">
            <v>3700</v>
          </cell>
          <cell r="Q2541">
            <v>3812</v>
          </cell>
        </row>
        <row r="2542">
          <cell r="E2542" t="str">
            <v>45GMONTHLYGWASHINGTON PUBLIC EMPLOYEES ASSOCIATION</v>
          </cell>
          <cell r="F2542" t="str">
            <v>45G</v>
          </cell>
          <cell r="G2542" t="str">
            <v>Monthly</v>
          </cell>
          <cell r="H2542" t="str">
            <v>G</v>
          </cell>
          <cell r="I2542">
            <v>0</v>
          </cell>
          <cell r="J2542" t="str">
            <v>Washington Public Employees Association</v>
          </cell>
          <cell r="K2542">
            <v>3848</v>
          </cell>
          <cell r="L2542">
            <v>3848</v>
          </cell>
          <cell r="M2542">
            <v>3848</v>
          </cell>
          <cell r="N2542">
            <v>3848</v>
          </cell>
          <cell r="O2542">
            <v>3627</v>
          </cell>
          <cell r="P2542">
            <v>3700</v>
          </cell>
          <cell r="Q2542">
            <v>3812</v>
          </cell>
        </row>
        <row r="2543">
          <cell r="E2543" t="str">
            <v>45GMONTHLYHNON-REPRESENTED STATE EMPLOYEES</v>
          </cell>
          <cell r="F2543" t="str">
            <v>45G</v>
          </cell>
          <cell r="G2543" t="str">
            <v>Monthly</v>
          </cell>
          <cell r="H2543" t="str">
            <v>H</v>
          </cell>
          <cell r="I2543">
            <v>0</v>
          </cell>
          <cell r="J2543" t="str">
            <v>Non-Represented State Employees</v>
          </cell>
          <cell r="K2543">
            <v>3947</v>
          </cell>
          <cell r="L2543">
            <v>3947</v>
          </cell>
          <cell r="M2543">
            <v>3947</v>
          </cell>
          <cell r="N2543">
            <v>3947</v>
          </cell>
          <cell r="O2543">
            <v>3721</v>
          </cell>
          <cell r="P2543">
            <v>3795</v>
          </cell>
          <cell r="Q2543">
            <v>3910</v>
          </cell>
        </row>
        <row r="2544">
          <cell r="E2544" t="str">
            <v>45GMONTHLYHTEAMSTERS LOCAL UNION NUMBER 117</v>
          </cell>
          <cell r="F2544" t="str">
            <v>45G</v>
          </cell>
          <cell r="G2544" t="str">
            <v>Monthly</v>
          </cell>
          <cell r="H2544" t="str">
            <v>H</v>
          </cell>
          <cell r="I2544">
            <v>0</v>
          </cell>
          <cell r="J2544" t="str">
            <v>Teamsters Local Union Number 117</v>
          </cell>
          <cell r="K2544">
            <v>3997</v>
          </cell>
          <cell r="L2544">
            <v>3997</v>
          </cell>
          <cell r="M2544">
            <v>3997</v>
          </cell>
          <cell r="N2544">
            <v>3997</v>
          </cell>
          <cell r="O2544">
            <v>3768</v>
          </cell>
          <cell r="P2544">
            <v>3843</v>
          </cell>
          <cell r="Q2544">
            <v>3959</v>
          </cell>
        </row>
        <row r="2545">
          <cell r="E2545" t="str">
            <v>45GMONTHLYHWASHINGTON FEDERATION OF STATE EMPLOYEES</v>
          </cell>
          <cell r="F2545" t="str">
            <v>45G</v>
          </cell>
          <cell r="G2545" t="str">
            <v>Monthly</v>
          </cell>
          <cell r="H2545" t="str">
            <v>H</v>
          </cell>
          <cell r="I2545">
            <v>0</v>
          </cell>
          <cell r="J2545" t="str">
            <v>Washington Federation of State Employees</v>
          </cell>
          <cell r="K2545">
            <v>3947</v>
          </cell>
          <cell r="L2545">
            <v>3947</v>
          </cell>
          <cell r="M2545">
            <v>3947</v>
          </cell>
          <cell r="N2545">
            <v>3947</v>
          </cell>
          <cell r="O2545">
            <v>3721</v>
          </cell>
          <cell r="P2545">
            <v>3795</v>
          </cell>
          <cell r="Q2545">
            <v>3910</v>
          </cell>
        </row>
        <row r="2546">
          <cell r="E2546" t="str">
            <v>45GMONTHLYHWASHINGTON PUBLIC EMPLOYEES ASSOCIATION</v>
          </cell>
          <cell r="F2546" t="str">
            <v>45G</v>
          </cell>
          <cell r="G2546" t="str">
            <v>Monthly</v>
          </cell>
          <cell r="H2546" t="str">
            <v>H</v>
          </cell>
          <cell r="I2546">
            <v>0</v>
          </cell>
          <cell r="J2546" t="str">
            <v>Washington Public Employees Association</v>
          </cell>
          <cell r="K2546">
            <v>3947</v>
          </cell>
          <cell r="L2546">
            <v>3947</v>
          </cell>
          <cell r="M2546">
            <v>3947</v>
          </cell>
          <cell r="N2546">
            <v>3947</v>
          </cell>
          <cell r="O2546">
            <v>3721</v>
          </cell>
          <cell r="P2546">
            <v>3795</v>
          </cell>
          <cell r="Q2546">
            <v>3910</v>
          </cell>
        </row>
        <row r="2547">
          <cell r="E2547" t="str">
            <v>45GMONTHLYINON-REPRESENTED STATE EMPLOYEES</v>
          </cell>
          <cell r="F2547" t="str">
            <v>45G</v>
          </cell>
          <cell r="G2547" t="str">
            <v>Monthly</v>
          </cell>
          <cell r="H2547" t="str">
            <v>I</v>
          </cell>
          <cell r="I2547">
            <v>0</v>
          </cell>
          <cell r="J2547" t="str">
            <v>Non-Represented State Employees</v>
          </cell>
          <cell r="K2547">
            <v>4038</v>
          </cell>
          <cell r="L2547">
            <v>4038</v>
          </cell>
          <cell r="M2547">
            <v>4038</v>
          </cell>
          <cell r="N2547">
            <v>4038</v>
          </cell>
          <cell r="O2547">
            <v>3807</v>
          </cell>
          <cell r="P2547">
            <v>3883</v>
          </cell>
          <cell r="Q2547">
            <v>4000</v>
          </cell>
        </row>
        <row r="2548">
          <cell r="E2548" t="str">
            <v>45GMONTHLYITEAMSTERS LOCAL UNION NUMBER 117</v>
          </cell>
          <cell r="F2548" t="str">
            <v>45G</v>
          </cell>
          <cell r="G2548" t="str">
            <v>Monthly</v>
          </cell>
          <cell r="H2548" t="str">
            <v>I</v>
          </cell>
          <cell r="I2548">
            <v>0</v>
          </cell>
          <cell r="J2548" t="str">
            <v>Teamsters Local Union Number 117</v>
          </cell>
          <cell r="K2548">
            <v>4090</v>
          </cell>
          <cell r="L2548">
            <v>4090</v>
          </cell>
          <cell r="M2548">
            <v>4090</v>
          </cell>
          <cell r="N2548">
            <v>4090</v>
          </cell>
          <cell r="O2548">
            <v>3856</v>
          </cell>
          <cell r="P2548">
            <v>3933</v>
          </cell>
          <cell r="Q2548">
            <v>4052</v>
          </cell>
        </row>
        <row r="2549">
          <cell r="E2549" t="str">
            <v>45GMONTHLYIWASHINGTON FEDERATION OF STATE EMPLOYEES</v>
          </cell>
          <cell r="F2549" t="str">
            <v>45G</v>
          </cell>
          <cell r="G2549" t="str">
            <v>Monthly</v>
          </cell>
          <cell r="H2549" t="str">
            <v>I</v>
          </cell>
          <cell r="I2549">
            <v>0</v>
          </cell>
          <cell r="J2549" t="str">
            <v>Washington Federation of State Employees</v>
          </cell>
          <cell r="K2549">
            <v>4038</v>
          </cell>
          <cell r="L2549">
            <v>4038</v>
          </cell>
          <cell r="M2549">
            <v>4038</v>
          </cell>
          <cell r="N2549">
            <v>4038</v>
          </cell>
          <cell r="O2549">
            <v>3807</v>
          </cell>
          <cell r="P2549">
            <v>3883</v>
          </cell>
          <cell r="Q2549">
            <v>4000</v>
          </cell>
        </row>
        <row r="2550">
          <cell r="E2550" t="str">
            <v>45GMONTHLYIWASHINGTON PUBLIC EMPLOYEES ASSOCIATION</v>
          </cell>
          <cell r="F2550" t="str">
            <v>45G</v>
          </cell>
          <cell r="G2550" t="str">
            <v>Monthly</v>
          </cell>
          <cell r="H2550" t="str">
            <v>I</v>
          </cell>
          <cell r="I2550">
            <v>0</v>
          </cell>
          <cell r="J2550" t="str">
            <v>Washington Public Employees Association</v>
          </cell>
          <cell r="K2550">
            <v>4038</v>
          </cell>
          <cell r="L2550">
            <v>4038</v>
          </cell>
          <cell r="M2550">
            <v>4038</v>
          </cell>
          <cell r="N2550">
            <v>4038</v>
          </cell>
          <cell r="O2550">
            <v>3807</v>
          </cell>
          <cell r="P2550">
            <v>3883</v>
          </cell>
          <cell r="Q2550">
            <v>4000</v>
          </cell>
        </row>
        <row r="2551">
          <cell r="E2551" t="str">
            <v>45GMONTHLYJNON-REPRESENTED STATE EMPLOYEES</v>
          </cell>
          <cell r="F2551" t="str">
            <v>45G</v>
          </cell>
          <cell r="G2551" t="str">
            <v>Monthly</v>
          </cell>
          <cell r="H2551" t="str">
            <v>J</v>
          </cell>
          <cell r="I2551">
            <v>0</v>
          </cell>
          <cell r="J2551" t="str">
            <v>Non-Represented State Employees</v>
          </cell>
          <cell r="K2551">
            <v>4144</v>
          </cell>
          <cell r="L2551">
            <v>4144</v>
          </cell>
          <cell r="M2551">
            <v>4144</v>
          </cell>
          <cell r="N2551">
            <v>4144</v>
          </cell>
          <cell r="O2551">
            <v>3907</v>
          </cell>
          <cell r="P2551">
            <v>3985</v>
          </cell>
          <cell r="Q2551">
            <v>4105</v>
          </cell>
        </row>
        <row r="2552">
          <cell r="E2552" t="str">
            <v>45GMONTHLYJTEAMSTERS LOCAL UNION NUMBER 117</v>
          </cell>
          <cell r="F2552" t="str">
            <v>45G</v>
          </cell>
          <cell r="G2552" t="str">
            <v>Monthly</v>
          </cell>
          <cell r="H2552" t="str">
            <v>J</v>
          </cell>
          <cell r="I2552">
            <v>0</v>
          </cell>
          <cell r="J2552" t="str">
            <v>Teamsters Local Union Number 117</v>
          </cell>
          <cell r="K2552">
            <v>4197</v>
          </cell>
          <cell r="L2552">
            <v>4197</v>
          </cell>
          <cell r="M2552">
            <v>4197</v>
          </cell>
          <cell r="N2552">
            <v>4197</v>
          </cell>
          <cell r="O2552">
            <v>3957</v>
          </cell>
          <cell r="P2552">
            <v>4036</v>
          </cell>
          <cell r="Q2552">
            <v>4158</v>
          </cell>
        </row>
        <row r="2553">
          <cell r="E2553" t="str">
            <v>45GMONTHLYJWASHINGTON FEDERATION OF STATE EMPLOYEES</v>
          </cell>
          <cell r="F2553" t="str">
            <v>45G</v>
          </cell>
          <cell r="G2553" t="str">
            <v>Monthly</v>
          </cell>
          <cell r="H2553" t="str">
            <v>J</v>
          </cell>
          <cell r="I2553">
            <v>0</v>
          </cell>
          <cell r="J2553" t="str">
            <v>Washington Federation of State Employees</v>
          </cell>
          <cell r="K2553">
            <v>4144</v>
          </cell>
          <cell r="L2553">
            <v>4144</v>
          </cell>
          <cell r="M2553">
            <v>4144</v>
          </cell>
          <cell r="N2553">
            <v>4144</v>
          </cell>
          <cell r="O2553">
            <v>3907</v>
          </cell>
          <cell r="P2553">
            <v>3985</v>
          </cell>
          <cell r="Q2553">
            <v>4105</v>
          </cell>
        </row>
        <row r="2554">
          <cell r="E2554" t="str">
            <v>45GMONTHLYJWASHINGTON PUBLIC EMPLOYEES ASSOCIATION</v>
          </cell>
          <cell r="F2554" t="str">
            <v>45G</v>
          </cell>
          <cell r="G2554" t="str">
            <v>Monthly</v>
          </cell>
          <cell r="H2554" t="str">
            <v>J</v>
          </cell>
          <cell r="I2554">
            <v>0</v>
          </cell>
          <cell r="J2554" t="str">
            <v>Washington Public Employees Association</v>
          </cell>
          <cell r="K2554">
            <v>4144</v>
          </cell>
          <cell r="L2554">
            <v>4144</v>
          </cell>
          <cell r="M2554">
            <v>4144</v>
          </cell>
          <cell r="N2554">
            <v>4144</v>
          </cell>
          <cell r="O2554">
            <v>3907</v>
          </cell>
          <cell r="P2554">
            <v>3985</v>
          </cell>
          <cell r="Q2554">
            <v>4105</v>
          </cell>
        </row>
        <row r="2555">
          <cell r="E2555" t="str">
            <v>45GMONTHLYKNON-REPRESENTED STATE EMPLOYEES</v>
          </cell>
          <cell r="F2555" t="str">
            <v>45G</v>
          </cell>
          <cell r="G2555" t="str">
            <v>Monthly</v>
          </cell>
          <cell r="H2555" t="str">
            <v>K</v>
          </cell>
          <cell r="I2555">
            <v>0</v>
          </cell>
          <cell r="J2555" t="str">
            <v>Non-Represented State Employees</v>
          </cell>
          <cell r="K2555">
            <v>4248</v>
          </cell>
          <cell r="L2555">
            <v>4248</v>
          </cell>
          <cell r="M2555">
            <v>4248</v>
          </cell>
          <cell r="N2555">
            <v>4248</v>
          </cell>
          <cell r="O2555">
            <v>4005</v>
          </cell>
          <cell r="P2555">
            <v>4085</v>
          </cell>
          <cell r="Q2555">
            <v>4208</v>
          </cell>
        </row>
        <row r="2556">
          <cell r="E2556" t="str">
            <v>45GMONTHLYKTEAMSTERS LOCAL UNION NUMBER 117</v>
          </cell>
          <cell r="F2556" t="str">
            <v>45G</v>
          </cell>
          <cell r="G2556" t="str">
            <v>Monthly</v>
          </cell>
          <cell r="H2556" t="str">
            <v>K</v>
          </cell>
          <cell r="I2556">
            <v>0</v>
          </cell>
          <cell r="J2556" t="str">
            <v>Teamsters Local Union Number 117</v>
          </cell>
          <cell r="K2556">
            <v>4304</v>
          </cell>
          <cell r="L2556">
            <v>4304</v>
          </cell>
          <cell r="M2556">
            <v>4304</v>
          </cell>
          <cell r="N2556">
            <v>4304</v>
          </cell>
          <cell r="O2556">
            <v>4057</v>
          </cell>
          <cell r="P2556">
            <v>4138</v>
          </cell>
          <cell r="Q2556">
            <v>4263</v>
          </cell>
        </row>
        <row r="2557">
          <cell r="E2557" t="str">
            <v>45GMONTHLYKWASHINGTON FEDERATION OF STATE EMPLOYEES</v>
          </cell>
          <cell r="F2557" t="str">
            <v>45G</v>
          </cell>
          <cell r="G2557" t="str">
            <v>Monthly</v>
          </cell>
          <cell r="H2557" t="str">
            <v>K</v>
          </cell>
          <cell r="I2557">
            <v>0</v>
          </cell>
          <cell r="J2557" t="str">
            <v>Washington Federation of State Employees</v>
          </cell>
          <cell r="K2557">
            <v>4248</v>
          </cell>
          <cell r="L2557">
            <v>4248</v>
          </cell>
          <cell r="M2557">
            <v>4248</v>
          </cell>
          <cell r="N2557">
            <v>4248</v>
          </cell>
          <cell r="O2557">
            <v>4005</v>
          </cell>
          <cell r="P2557">
            <v>4085</v>
          </cell>
          <cell r="Q2557">
            <v>4208</v>
          </cell>
        </row>
        <row r="2558">
          <cell r="E2558" t="str">
            <v>45GMONTHLYKWASHINGTON PUBLIC EMPLOYEES ASSOCIATION</v>
          </cell>
          <cell r="F2558" t="str">
            <v>45G</v>
          </cell>
          <cell r="G2558" t="str">
            <v>Monthly</v>
          </cell>
          <cell r="H2558" t="str">
            <v>K</v>
          </cell>
          <cell r="I2558">
            <v>0</v>
          </cell>
          <cell r="J2558" t="str">
            <v>Washington Public Employees Association</v>
          </cell>
          <cell r="K2558">
            <v>4248</v>
          </cell>
          <cell r="L2558">
            <v>4248</v>
          </cell>
          <cell r="M2558">
            <v>4248</v>
          </cell>
          <cell r="N2558">
            <v>4248</v>
          </cell>
          <cell r="O2558">
            <v>4005</v>
          </cell>
          <cell r="P2558">
            <v>4085</v>
          </cell>
          <cell r="Q2558">
            <v>4208</v>
          </cell>
        </row>
        <row r="2559">
          <cell r="E2559" t="str">
            <v>45GMONTHLYLNON-REPRESENTED STATE EMPLOYEES</v>
          </cell>
          <cell r="F2559" t="str">
            <v>45G</v>
          </cell>
          <cell r="G2559" t="str">
            <v>Monthly</v>
          </cell>
          <cell r="H2559" t="str">
            <v>L</v>
          </cell>
          <cell r="I2559">
            <v>0</v>
          </cell>
          <cell r="J2559" t="str">
            <v>Non-Represented State Employees</v>
          </cell>
          <cell r="K2559">
            <v>4359</v>
          </cell>
          <cell r="L2559">
            <v>4359</v>
          </cell>
          <cell r="M2559">
            <v>4359</v>
          </cell>
          <cell r="N2559">
            <v>4359</v>
          </cell>
          <cell r="O2559">
            <v>4109</v>
          </cell>
          <cell r="P2559">
            <v>4191</v>
          </cell>
          <cell r="Q2559">
            <v>4318</v>
          </cell>
        </row>
        <row r="2560">
          <cell r="E2560" t="str">
            <v>45GMONTHLYLTEAMSTERS LOCAL UNION NUMBER 117</v>
          </cell>
          <cell r="F2560" t="str">
            <v>45G</v>
          </cell>
          <cell r="G2560" t="str">
            <v>Monthly</v>
          </cell>
          <cell r="H2560" t="str">
            <v>L</v>
          </cell>
          <cell r="I2560">
            <v>0</v>
          </cell>
          <cell r="J2560" t="str">
            <v>Teamsters Local Union Number 117</v>
          </cell>
          <cell r="K2560">
            <v>4414</v>
          </cell>
          <cell r="L2560">
            <v>4414</v>
          </cell>
          <cell r="M2560">
            <v>4414</v>
          </cell>
          <cell r="N2560">
            <v>4414</v>
          </cell>
          <cell r="O2560">
            <v>4161</v>
          </cell>
          <cell r="P2560">
            <v>4244</v>
          </cell>
          <cell r="Q2560">
            <v>4372</v>
          </cell>
        </row>
        <row r="2561">
          <cell r="E2561" t="str">
            <v>45GMONTHLYLWASHINGTON FEDERATION OF STATE EMPLOYEES</v>
          </cell>
          <cell r="F2561" t="str">
            <v>45G</v>
          </cell>
          <cell r="G2561" t="str">
            <v>Monthly</v>
          </cell>
          <cell r="H2561" t="str">
            <v>L</v>
          </cell>
          <cell r="I2561">
            <v>0</v>
          </cell>
          <cell r="J2561" t="str">
            <v>Washington Federation of State Employees</v>
          </cell>
          <cell r="K2561">
            <v>4359</v>
          </cell>
          <cell r="L2561">
            <v>4359</v>
          </cell>
          <cell r="M2561">
            <v>4359</v>
          </cell>
          <cell r="N2561">
            <v>4359</v>
          </cell>
          <cell r="O2561">
            <v>4109</v>
          </cell>
          <cell r="P2561">
            <v>4191</v>
          </cell>
          <cell r="Q2561">
            <v>4318</v>
          </cell>
        </row>
        <row r="2562">
          <cell r="E2562" t="str">
            <v>45GMONTHLYLWASHINGTON PUBLIC EMPLOYEES ASSOCIATION</v>
          </cell>
          <cell r="F2562" t="str">
            <v>45G</v>
          </cell>
          <cell r="G2562" t="str">
            <v>Monthly</v>
          </cell>
          <cell r="H2562" t="str">
            <v>L</v>
          </cell>
          <cell r="I2562">
            <v>0</v>
          </cell>
          <cell r="J2562" t="str">
            <v>Washington Public Employees Association</v>
          </cell>
          <cell r="K2562">
            <v>4359</v>
          </cell>
          <cell r="L2562">
            <v>4359</v>
          </cell>
          <cell r="M2562">
            <v>4359</v>
          </cell>
          <cell r="N2562">
            <v>4359</v>
          </cell>
          <cell r="O2562">
            <v>4109</v>
          </cell>
          <cell r="P2562">
            <v>4191</v>
          </cell>
          <cell r="Q2562">
            <v>4318</v>
          </cell>
        </row>
        <row r="2563">
          <cell r="E2563" t="str">
            <v>45GMONTHLYMNON-REPRESENTED STATE EMPLOYEES</v>
          </cell>
          <cell r="F2563" t="str">
            <v>45G</v>
          </cell>
          <cell r="G2563" t="str">
            <v>Monthly</v>
          </cell>
          <cell r="H2563" t="str">
            <v>M</v>
          </cell>
          <cell r="I2563">
            <v>0</v>
          </cell>
          <cell r="J2563" t="str">
            <v>Non-Represented State Employees</v>
          </cell>
          <cell r="K2563">
            <v>4464</v>
          </cell>
          <cell r="L2563">
            <v>4464</v>
          </cell>
          <cell r="M2563">
            <v>4464</v>
          </cell>
          <cell r="N2563">
            <v>4464</v>
          </cell>
          <cell r="O2563">
            <v>4208</v>
          </cell>
          <cell r="P2563">
            <v>4292</v>
          </cell>
          <cell r="Q2563">
            <v>4422</v>
          </cell>
        </row>
        <row r="2564">
          <cell r="E2564" t="str">
            <v>45GMONTHLYMTEAMSTERS LOCAL UNION NUMBER 117</v>
          </cell>
          <cell r="F2564" t="str">
            <v>45G</v>
          </cell>
          <cell r="G2564" t="str">
            <v>Monthly</v>
          </cell>
          <cell r="H2564" t="str">
            <v>M</v>
          </cell>
          <cell r="I2564">
            <v>0</v>
          </cell>
          <cell r="J2564" t="str">
            <v>Teamsters Local Union Number 117</v>
          </cell>
          <cell r="K2564">
            <v>4522</v>
          </cell>
          <cell r="L2564">
            <v>4522</v>
          </cell>
          <cell r="M2564">
            <v>4522</v>
          </cell>
          <cell r="N2564">
            <v>4522</v>
          </cell>
          <cell r="O2564">
            <v>4263</v>
          </cell>
          <cell r="P2564">
            <v>4348</v>
          </cell>
          <cell r="Q2564">
            <v>4479</v>
          </cell>
        </row>
        <row r="2565">
          <cell r="E2565" t="str">
            <v>45GMONTHLYMWASHINGTON FEDERATION OF STATE EMPLOYEES</v>
          </cell>
          <cell r="F2565" t="str">
            <v>45G</v>
          </cell>
          <cell r="G2565" t="str">
            <v>Monthly</v>
          </cell>
          <cell r="H2565" t="str">
            <v>M</v>
          </cell>
          <cell r="I2565">
            <v>0</v>
          </cell>
          <cell r="J2565" t="str">
            <v>Washington Federation of State Employees</v>
          </cell>
          <cell r="K2565">
            <v>4464</v>
          </cell>
          <cell r="L2565">
            <v>4464</v>
          </cell>
          <cell r="M2565">
            <v>4464</v>
          </cell>
          <cell r="N2565">
            <v>4464</v>
          </cell>
          <cell r="O2565">
            <v>4208</v>
          </cell>
          <cell r="P2565">
            <v>4292</v>
          </cell>
          <cell r="Q2565">
            <v>4422</v>
          </cell>
        </row>
        <row r="2566">
          <cell r="E2566" t="str">
            <v>45GMONTHLYMWASHINGTON PUBLIC EMPLOYEES ASSOCIATION</v>
          </cell>
          <cell r="F2566" t="str">
            <v>45G</v>
          </cell>
          <cell r="G2566" t="str">
            <v>Monthly</v>
          </cell>
          <cell r="H2566" t="str">
            <v>M</v>
          </cell>
          <cell r="I2566">
            <v>0</v>
          </cell>
          <cell r="J2566" t="str">
            <v>Washington Public Employees Association</v>
          </cell>
          <cell r="K2566">
            <v>4464</v>
          </cell>
          <cell r="L2566">
            <v>4464</v>
          </cell>
          <cell r="M2566">
            <v>4464</v>
          </cell>
          <cell r="N2566">
            <v>4464</v>
          </cell>
          <cell r="O2566">
            <v>4208</v>
          </cell>
          <cell r="P2566">
            <v>4292</v>
          </cell>
          <cell r="Q2566">
            <v>4422</v>
          </cell>
        </row>
        <row r="2567">
          <cell r="E2567" t="str">
            <v>45MONTHLYACOALITION</v>
          </cell>
          <cell r="F2567" t="str">
            <v>45</v>
          </cell>
          <cell r="G2567" t="str">
            <v>Monthly</v>
          </cell>
          <cell r="H2567" t="str">
            <v>A</v>
          </cell>
          <cell r="I2567">
            <v>0</v>
          </cell>
          <cell r="J2567" t="str">
            <v>Coalition</v>
          </cell>
          <cell r="K2567">
            <v>3331</v>
          </cell>
          <cell r="L2567">
            <v>3331</v>
          </cell>
          <cell r="M2567">
            <v>3331</v>
          </cell>
          <cell r="N2567">
            <v>3331</v>
          </cell>
          <cell r="O2567">
            <v>3140</v>
          </cell>
          <cell r="P2567">
            <v>3203</v>
          </cell>
          <cell r="Q2567">
            <v>3300</v>
          </cell>
        </row>
        <row r="2568">
          <cell r="E2568" t="str">
            <v>45MONTHLYANON-REPRESENTED STATE EMPLOYEES</v>
          </cell>
          <cell r="F2568" t="str">
            <v>45</v>
          </cell>
          <cell r="G2568" t="str">
            <v>Monthly</v>
          </cell>
          <cell r="H2568" t="str">
            <v>A</v>
          </cell>
          <cell r="I2568">
            <v>0</v>
          </cell>
          <cell r="J2568" t="str">
            <v>Non-Represented State Employees</v>
          </cell>
          <cell r="K2568">
            <v>3331</v>
          </cell>
          <cell r="L2568">
            <v>3331</v>
          </cell>
          <cell r="M2568">
            <v>3331</v>
          </cell>
          <cell r="N2568">
            <v>3331</v>
          </cell>
          <cell r="O2568">
            <v>3140</v>
          </cell>
          <cell r="P2568">
            <v>3203</v>
          </cell>
          <cell r="Q2568">
            <v>3300</v>
          </cell>
        </row>
        <row r="2569">
          <cell r="E2569" t="str">
            <v>45MONTHLYATEAMSTERS LOCAL UNION NUMBER 117</v>
          </cell>
          <cell r="F2569" t="str">
            <v>45</v>
          </cell>
          <cell r="G2569" t="str">
            <v>Monthly</v>
          </cell>
          <cell r="H2569" t="str">
            <v>A</v>
          </cell>
          <cell r="I2569">
            <v>0</v>
          </cell>
          <cell r="J2569" t="str">
            <v>Teamsters Local Union Number 117</v>
          </cell>
          <cell r="K2569">
            <v>3372</v>
          </cell>
          <cell r="L2569">
            <v>3372</v>
          </cell>
          <cell r="M2569">
            <v>3372</v>
          </cell>
          <cell r="N2569">
            <v>3372</v>
          </cell>
          <cell r="O2569">
            <v>3178</v>
          </cell>
          <cell r="P2569">
            <v>3242</v>
          </cell>
          <cell r="Q2569">
            <v>3340</v>
          </cell>
        </row>
        <row r="2570">
          <cell r="E2570" t="str">
            <v>45MONTHLYAWASHINGTON FEDERATION OF STATE EMPLOYEES</v>
          </cell>
          <cell r="F2570" t="str">
            <v>45</v>
          </cell>
          <cell r="G2570" t="str">
            <v>Monthly</v>
          </cell>
          <cell r="H2570" t="str">
            <v>A</v>
          </cell>
          <cell r="I2570">
            <v>0</v>
          </cell>
          <cell r="J2570" t="str">
            <v>Washington Federation of State Employees</v>
          </cell>
          <cell r="K2570">
            <v>3331</v>
          </cell>
          <cell r="L2570">
            <v>3331</v>
          </cell>
          <cell r="M2570">
            <v>3331</v>
          </cell>
          <cell r="N2570">
            <v>3331</v>
          </cell>
          <cell r="O2570">
            <v>3140</v>
          </cell>
          <cell r="P2570">
            <v>3203</v>
          </cell>
          <cell r="Q2570">
            <v>3300</v>
          </cell>
        </row>
        <row r="2571">
          <cell r="E2571" t="str">
            <v>45MONTHLYAWASHINGTON PUBLIC EMPLOYEES ASSOCIATION</v>
          </cell>
          <cell r="F2571" t="str">
            <v>45</v>
          </cell>
          <cell r="G2571" t="str">
            <v>Monthly</v>
          </cell>
          <cell r="H2571" t="str">
            <v>A</v>
          </cell>
          <cell r="I2571">
            <v>0</v>
          </cell>
          <cell r="J2571" t="str">
            <v>Washington Public Employees Association</v>
          </cell>
          <cell r="K2571">
            <v>3331</v>
          </cell>
          <cell r="L2571">
            <v>3331</v>
          </cell>
          <cell r="M2571">
            <v>3331</v>
          </cell>
          <cell r="N2571">
            <v>3331</v>
          </cell>
          <cell r="O2571">
            <v>3140</v>
          </cell>
          <cell r="P2571">
            <v>3203</v>
          </cell>
          <cell r="Q2571">
            <v>3300</v>
          </cell>
        </row>
        <row r="2572">
          <cell r="E2572" t="str">
            <v>45MONTHLYBCOALITION</v>
          </cell>
          <cell r="F2572" t="str">
            <v>45</v>
          </cell>
          <cell r="G2572" t="str">
            <v>Monthly</v>
          </cell>
          <cell r="H2572" t="str">
            <v>B</v>
          </cell>
          <cell r="I2572">
            <v>0</v>
          </cell>
          <cell r="J2572" t="str">
            <v>Coalition</v>
          </cell>
          <cell r="K2572">
            <v>3407</v>
          </cell>
          <cell r="L2572">
            <v>3407</v>
          </cell>
          <cell r="M2572">
            <v>3407</v>
          </cell>
          <cell r="N2572">
            <v>3407</v>
          </cell>
          <cell r="O2572">
            <v>3212</v>
          </cell>
          <cell r="P2572">
            <v>3276</v>
          </cell>
          <cell r="Q2572">
            <v>3375</v>
          </cell>
        </row>
        <row r="2573">
          <cell r="E2573" t="str">
            <v>45MONTHLYBNON-REPRESENTED STATE EMPLOYEES</v>
          </cell>
          <cell r="F2573" t="str">
            <v>45</v>
          </cell>
          <cell r="G2573" t="str">
            <v>Monthly</v>
          </cell>
          <cell r="H2573" t="str">
            <v>B</v>
          </cell>
          <cell r="I2573">
            <v>0</v>
          </cell>
          <cell r="J2573" t="str">
            <v>Non-Represented State Employees</v>
          </cell>
          <cell r="K2573">
            <v>3407</v>
          </cell>
          <cell r="L2573">
            <v>3407</v>
          </cell>
          <cell r="M2573">
            <v>3407</v>
          </cell>
          <cell r="N2573">
            <v>3407</v>
          </cell>
          <cell r="O2573">
            <v>3212</v>
          </cell>
          <cell r="P2573">
            <v>3276</v>
          </cell>
          <cell r="Q2573">
            <v>3375</v>
          </cell>
        </row>
        <row r="2574">
          <cell r="E2574" t="str">
            <v>45MONTHLYBTEAMSTERS LOCAL UNION NUMBER 117</v>
          </cell>
          <cell r="F2574" t="str">
            <v>45</v>
          </cell>
          <cell r="G2574" t="str">
            <v>Monthly</v>
          </cell>
          <cell r="H2574" t="str">
            <v>B</v>
          </cell>
          <cell r="I2574">
            <v>0</v>
          </cell>
          <cell r="J2574" t="str">
            <v>Teamsters Local Union Number 117</v>
          </cell>
          <cell r="K2574">
            <v>3451</v>
          </cell>
          <cell r="L2574">
            <v>3451</v>
          </cell>
          <cell r="M2574">
            <v>3451</v>
          </cell>
          <cell r="N2574">
            <v>3451</v>
          </cell>
          <cell r="O2574">
            <v>3253</v>
          </cell>
          <cell r="P2574">
            <v>3318</v>
          </cell>
          <cell r="Q2574">
            <v>3418</v>
          </cell>
        </row>
        <row r="2575">
          <cell r="E2575" t="str">
            <v>45MONTHLYBWASHINGTON FEDERATION OF STATE EMPLOYEES</v>
          </cell>
          <cell r="F2575" t="str">
            <v>45</v>
          </cell>
          <cell r="G2575" t="str">
            <v>Monthly</v>
          </cell>
          <cell r="H2575" t="str">
            <v>B</v>
          </cell>
          <cell r="I2575">
            <v>0</v>
          </cell>
          <cell r="J2575" t="str">
            <v>Washington Federation of State Employees</v>
          </cell>
          <cell r="K2575">
            <v>3407</v>
          </cell>
          <cell r="L2575">
            <v>3407</v>
          </cell>
          <cell r="M2575">
            <v>3407</v>
          </cell>
          <cell r="N2575">
            <v>3407</v>
          </cell>
          <cell r="O2575">
            <v>3212</v>
          </cell>
          <cell r="P2575">
            <v>3276</v>
          </cell>
          <cell r="Q2575">
            <v>3375</v>
          </cell>
        </row>
        <row r="2576">
          <cell r="E2576" t="str">
            <v>45MONTHLYBWASHINGTON PUBLIC EMPLOYEES ASSOCIATION</v>
          </cell>
          <cell r="F2576" t="str">
            <v>45</v>
          </cell>
          <cell r="G2576" t="str">
            <v>Monthly</v>
          </cell>
          <cell r="H2576" t="str">
            <v>B</v>
          </cell>
          <cell r="I2576">
            <v>0</v>
          </cell>
          <cell r="J2576" t="str">
            <v>Washington Public Employees Association</v>
          </cell>
          <cell r="K2576">
            <v>3407</v>
          </cell>
          <cell r="L2576">
            <v>3407</v>
          </cell>
          <cell r="M2576">
            <v>3407</v>
          </cell>
          <cell r="N2576">
            <v>3407</v>
          </cell>
          <cell r="O2576">
            <v>3212</v>
          </cell>
          <cell r="P2576">
            <v>3276</v>
          </cell>
          <cell r="Q2576">
            <v>3375</v>
          </cell>
        </row>
        <row r="2577">
          <cell r="E2577" t="str">
            <v>45MONTHLYCCOALITION</v>
          </cell>
          <cell r="F2577" t="str">
            <v>45</v>
          </cell>
          <cell r="G2577" t="str">
            <v>Monthly</v>
          </cell>
          <cell r="H2577" t="str">
            <v>C</v>
          </cell>
          <cell r="I2577">
            <v>0</v>
          </cell>
          <cell r="J2577" t="str">
            <v>Coalition</v>
          </cell>
          <cell r="K2577">
            <v>3487</v>
          </cell>
          <cell r="L2577">
            <v>3487</v>
          </cell>
          <cell r="M2577">
            <v>3487</v>
          </cell>
          <cell r="N2577">
            <v>3487</v>
          </cell>
          <cell r="O2577">
            <v>3287</v>
          </cell>
          <cell r="P2577">
            <v>3353</v>
          </cell>
          <cell r="Q2577">
            <v>3454</v>
          </cell>
        </row>
        <row r="2578">
          <cell r="E2578" t="str">
            <v>45MONTHLYCNON-REPRESENTED STATE EMPLOYEES</v>
          </cell>
          <cell r="F2578" t="str">
            <v>45</v>
          </cell>
          <cell r="G2578" t="str">
            <v>Monthly</v>
          </cell>
          <cell r="H2578" t="str">
            <v>C</v>
          </cell>
          <cell r="I2578">
            <v>0</v>
          </cell>
          <cell r="J2578" t="str">
            <v>Non-Represented State Employees</v>
          </cell>
          <cell r="K2578">
            <v>3487</v>
          </cell>
          <cell r="L2578">
            <v>3487</v>
          </cell>
          <cell r="M2578">
            <v>3487</v>
          </cell>
          <cell r="N2578">
            <v>3487</v>
          </cell>
          <cell r="O2578">
            <v>3287</v>
          </cell>
          <cell r="P2578">
            <v>3353</v>
          </cell>
          <cell r="Q2578">
            <v>3454</v>
          </cell>
        </row>
        <row r="2579">
          <cell r="E2579" t="str">
            <v>45MONTHLYCTEAMSTERS LOCAL UNION NUMBER 117</v>
          </cell>
          <cell r="F2579" t="str">
            <v>45</v>
          </cell>
          <cell r="G2579" t="str">
            <v>Monthly</v>
          </cell>
          <cell r="H2579" t="str">
            <v>C</v>
          </cell>
          <cell r="I2579">
            <v>0</v>
          </cell>
          <cell r="J2579" t="str">
            <v>Teamsters Local Union Number 117</v>
          </cell>
          <cell r="K2579">
            <v>3533</v>
          </cell>
          <cell r="L2579">
            <v>3533</v>
          </cell>
          <cell r="M2579">
            <v>3533</v>
          </cell>
          <cell r="N2579">
            <v>3533</v>
          </cell>
          <cell r="O2579">
            <v>3330</v>
          </cell>
          <cell r="P2579">
            <v>3397</v>
          </cell>
          <cell r="Q2579">
            <v>3500</v>
          </cell>
        </row>
        <row r="2580">
          <cell r="E2580" t="str">
            <v>45MONTHLYCWASHINGTON FEDERATION OF STATE EMPLOYEES</v>
          </cell>
          <cell r="F2580" t="str">
            <v>45</v>
          </cell>
          <cell r="G2580" t="str">
            <v>Monthly</v>
          </cell>
          <cell r="H2580" t="str">
            <v>C</v>
          </cell>
          <cell r="I2580">
            <v>0</v>
          </cell>
          <cell r="J2580" t="str">
            <v>Washington Federation of State Employees</v>
          </cell>
          <cell r="K2580">
            <v>3487</v>
          </cell>
          <cell r="L2580">
            <v>3487</v>
          </cell>
          <cell r="M2580">
            <v>3487</v>
          </cell>
          <cell r="N2580">
            <v>3487</v>
          </cell>
          <cell r="O2580">
            <v>3287</v>
          </cell>
          <cell r="P2580">
            <v>3353</v>
          </cell>
          <cell r="Q2580">
            <v>3454</v>
          </cell>
        </row>
        <row r="2581">
          <cell r="E2581" t="str">
            <v>45MONTHLYCWASHINGTON PUBLIC EMPLOYEES ASSOCIATION</v>
          </cell>
          <cell r="F2581" t="str">
            <v>45</v>
          </cell>
          <cell r="G2581" t="str">
            <v>Monthly</v>
          </cell>
          <cell r="H2581" t="str">
            <v>C</v>
          </cell>
          <cell r="I2581">
            <v>0</v>
          </cell>
          <cell r="J2581" t="str">
            <v>Washington Public Employees Association</v>
          </cell>
          <cell r="K2581">
            <v>3487</v>
          </cell>
          <cell r="L2581">
            <v>3487</v>
          </cell>
          <cell r="M2581">
            <v>3487</v>
          </cell>
          <cell r="N2581">
            <v>3487</v>
          </cell>
          <cell r="O2581">
            <v>3287</v>
          </cell>
          <cell r="P2581">
            <v>3353</v>
          </cell>
          <cell r="Q2581">
            <v>3454</v>
          </cell>
        </row>
        <row r="2582">
          <cell r="E2582" t="str">
            <v>45MONTHLYDCOALITION</v>
          </cell>
          <cell r="F2582" t="str">
            <v>45</v>
          </cell>
          <cell r="G2582" t="str">
            <v>Monthly</v>
          </cell>
          <cell r="H2582" t="str">
            <v>D</v>
          </cell>
          <cell r="I2582">
            <v>0</v>
          </cell>
          <cell r="J2582" t="str">
            <v>Coalition</v>
          </cell>
          <cell r="K2582">
            <v>3573</v>
          </cell>
          <cell r="L2582">
            <v>3573</v>
          </cell>
          <cell r="M2582">
            <v>3573</v>
          </cell>
          <cell r="N2582">
            <v>3573</v>
          </cell>
          <cell r="O2582">
            <v>3369</v>
          </cell>
          <cell r="P2582">
            <v>3436</v>
          </cell>
          <cell r="Q2582">
            <v>3540</v>
          </cell>
        </row>
        <row r="2583">
          <cell r="E2583" t="str">
            <v>45MONTHLYDNON-REPRESENTED STATE EMPLOYEES</v>
          </cell>
          <cell r="F2583" t="str">
            <v>45</v>
          </cell>
          <cell r="G2583" t="str">
            <v>Monthly</v>
          </cell>
          <cell r="H2583" t="str">
            <v>D</v>
          </cell>
          <cell r="I2583">
            <v>0</v>
          </cell>
          <cell r="J2583" t="str">
            <v>Non-Represented State Employees</v>
          </cell>
          <cell r="K2583">
            <v>3573</v>
          </cell>
          <cell r="L2583">
            <v>3573</v>
          </cell>
          <cell r="M2583">
            <v>3573</v>
          </cell>
          <cell r="N2583">
            <v>3573</v>
          </cell>
          <cell r="O2583">
            <v>3369</v>
          </cell>
          <cell r="P2583">
            <v>3436</v>
          </cell>
          <cell r="Q2583">
            <v>3540</v>
          </cell>
        </row>
        <row r="2584">
          <cell r="E2584" t="str">
            <v>45MONTHLYDTEAMSTERS LOCAL UNION NUMBER 117</v>
          </cell>
          <cell r="F2584" t="str">
            <v>45</v>
          </cell>
          <cell r="G2584" t="str">
            <v>Monthly</v>
          </cell>
          <cell r="H2584" t="str">
            <v>D</v>
          </cell>
          <cell r="I2584">
            <v>0</v>
          </cell>
          <cell r="J2584" t="str">
            <v>Teamsters Local Union Number 117</v>
          </cell>
          <cell r="K2584">
            <v>3619</v>
          </cell>
          <cell r="L2584">
            <v>3619</v>
          </cell>
          <cell r="M2584">
            <v>3619</v>
          </cell>
          <cell r="N2584">
            <v>3619</v>
          </cell>
          <cell r="O2584">
            <v>3412</v>
          </cell>
          <cell r="P2584">
            <v>3480</v>
          </cell>
          <cell r="Q2584">
            <v>3585</v>
          </cell>
        </row>
        <row r="2585">
          <cell r="E2585" t="str">
            <v>45MONTHLYDWASHINGTON FEDERATION OF STATE EMPLOYEES</v>
          </cell>
          <cell r="F2585" t="str">
            <v>45</v>
          </cell>
          <cell r="G2585" t="str">
            <v>Monthly</v>
          </cell>
          <cell r="H2585" t="str">
            <v>D</v>
          </cell>
          <cell r="I2585">
            <v>0</v>
          </cell>
          <cell r="J2585" t="str">
            <v>Washington Federation of State Employees</v>
          </cell>
          <cell r="K2585">
            <v>3573</v>
          </cell>
          <cell r="L2585">
            <v>3573</v>
          </cell>
          <cell r="M2585">
            <v>3573</v>
          </cell>
          <cell r="N2585">
            <v>3573</v>
          </cell>
          <cell r="O2585">
            <v>3369</v>
          </cell>
          <cell r="P2585">
            <v>3436</v>
          </cell>
          <cell r="Q2585">
            <v>3540</v>
          </cell>
        </row>
        <row r="2586">
          <cell r="E2586" t="str">
            <v>45MONTHLYDWASHINGTON PUBLIC EMPLOYEES ASSOCIATION</v>
          </cell>
          <cell r="F2586" t="str">
            <v>45</v>
          </cell>
          <cell r="G2586" t="str">
            <v>Monthly</v>
          </cell>
          <cell r="H2586" t="str">
            <v>D</v>
          </cell>
          <cell r="I2586">
            <v>0</v>
          </cell>
          <cell r="J2586" t="str">
            <v>Washington Public Employees Association</v>
          </cell>
          <cell r="K2586">
            <v>3573</v>
          </cell>
          <cell r="L2586">
            <v>3573</v>
          </cell>
          <cell r="M2586">
            <v>3573</v>
          </cell>
          <cell r="N2586">
            <v>3573</v>
          </cell>
          <cell r="O2586">
            <v>3369</v>
          </cell>
          <cell r="P2586">
            <v>3436</v>
          </cell>
          <cell r="Q2586">
            <v>3540</v>
          </cell>
        </row>
        <row r="2587">
          <cell r="E2587" t="str">
            <v>45MONTHLYECOALITION</v>
          </cell>
          <cell r="F2587" t="str">
            <v>45</v>
          </cell>
          <cell r="G2587" t="str">
            <v>Monthly</v>
          </cell>
          <cell r="H2587" t="str">
            <v>E</v>
          </cell>
          <cell r="I2587">
            <v>0</v>
          </cell>
          <cell r="J2587" t="str">
            <v>Coalition</v>
          </cell>
          <cell r="K2587">
            <v>3663</v>
          </cell>
          <cell r="L2587">
            <v>3663</v>
          </cell>
          <cell r="M2587">
            <v>3663</v>
          </cell>
          <cell r="N2587">
            <v>3663</v>
          </cell>
          <cell r="O2587">
            <v>3453</v>
          </cell>
          <cell r="P2587">
            <v>3522</v>
          </cell>
          <cell r="Q2587">
            <v>3628</v>
          </cell>
        </row>
        <row r="2588">
          <cell r="E2588" t="str">
            <v>45MONTHLYENON-REPRESENTED STATE EMPLOYEES</v>
          </cell>
          <cell r="F2588" t="str">
            <v>45</v>
          </cell>
          <cell r="G2588" t="str">
            <v>Monthly</v>
          </cell>
          <cell r="H2588" t="str">
            <v>E</v>
          </cell>
          <cell r="I2588">
            <v>0</v>
          </cell>
          <cell r="J2588" t="str">
            <v>Non-Represented State Employees</v>
          </cell>
          <cell r="K2588">
            <v>3663</v>
          </cell>
          <cell r="L2588">
            <v>3663</v>
          </cell>
          <cell r="M2588">
            <v>3663</v>
          </cell>
          <cell r="N2588">
            <v>3663</v>
          </cell>
          <cell r="O2588">
            <v>3453</v>
          </cell>
          <cell r="P2588">
            <v>3522</v>
          </cell>
          <cell r="Q2588">
            <v>3628</v>
          </cell>
        </row>
        <row r="2589">
          <cell r="E2589" t="str">
            <v>45MONTHLYETEAMSTERS LOCAL UNION NUMBER 117</v>
          </cell>
          <cell r="F2589" t="str">
            <v>45</v>
          </cell>
          <cell r="G2589" t="str">
            <v>Monthly</v>
          </cell>
          <cell r="H2589" t="str">
            <v>E</v>
          </cell>
          <cell r="I2589">
            <v>0</v>
          </cell>
          <cell r="J2589" t="str">
            <v>Teamsters Local Union Number 117</v>
          </cell>
          <cell r="K2589">
            <v>3709</v>
          </cell>
          <cell r="L2589">
            <v>3709</v>
          </cell>
          <cell r="M2589">
            <v>3709</v>
          </cell>
          <cell r="N2589">
            <v>3709</v>
          </cell>
          <cell r="O2589">
            <v>3496</v>
          </cell>
          <cell r="P2589">
            <v>3566</v>
          </cell>
          <cell r="Q2589">
            <v>3674</v>
          </cell>
        </row>
        <row r="2590">
          <cell r="E2590" t="str">
            <v>45MONTHLYEWASHINGTON FEDERATION OF STATE EMPLOYEES</v>
          </cell>
          <cell r="F2590" t="str">
            <v>45</v>
          </cell>
          <cell r="G2590" t="str">
            <v>Monthly</v>
          </cell>
          <cell r="H2590" t="str">
            <v>E</v>
          </cell>
          <cell r="I2590">
            <v>0</v>
          </cell>
          <cell r="J2590" t="str">
            <v>Washington Federation of State Employees</v>
          </cell>
          <cell r="K2590">
            <v>3663</v>
          </cell>
          <cell r="L2590">
            <v>3663</v>
          </cell>
          <cell r="M2590">
            <v>3663</v>
          </cell>
          <cell r="N2590">
            <v>3663</v>
          </cell>
          <cell r="O2590">
            <v>3453</v>
          </cell>
          <cell r="P2590">
            <v>3522</v>
          </cell>
          <cell r="Q2590">
            <v>3628</v>
          </cell>
        </row>
        <row r="2591">
          <cell r="E2591" t="str">
            <v>45MONTHLYEWASHINGTON PUBLIC EMPLOYEES ASSOCIATION</v>
          </cell>
          <cell r="F2591" t="str">
            <v>45</v>
          </cell>
          <cell r="G2591" t="str">
            <v>Monthly</v>
          </cell>
          <cell r="H2591" t="str">
            <v>E</v>
          </cell>
          <cell r="I2591">
            <v>0</v>
          </cell>
          <cell r="J2591" t="str">
            <v>Washington Public Employees Association</v>
          </cell>
          <cell r="K2591">
            <v>3663</v>
          </cell>
          <cell r="L2591">
            <v>3663</v>
          </cell>
          <cell r="M2591">
            <v>3663</v>
          </cell>
          <cell r="N2591">
            <v>3663</v>
          </cell>
          <cell r="O2591">
            <v>3453</v>
          </cell>
          <cell r="P2591">
            <v>3522</v>
          </cell>
          <cell r="Q2591">
            <v>3628</v>
          </cell>
        </row>
        <row r="2592">
          <cell r="E2592" t="str">
            <v>45MONTHLYFCOALITION</v>
          </cell>
          <cell r="F2592" t="str">
            <v>45</v>
          </cell>
          <cell r="G2592" t="str">
            <v>Monthly</v>
          </cell>
          <cell r="H2592" t="str">
            <v>F</v>
          </cell>
          <cell r="I2592">
            <v>0</v>
          </cell>
          <cell r="J2592" t="str">
            <v>Coalition</v>
          </cell>
          <cell r="K2592">
            <v>3756</v>
          </cell>
          <cell r="L2592">
            <v>3756</v>
          </cell>
          <cell r="M2592">
            <v>3756</v>
          </cell>
          <cell r="N2592">
            <v>3756</v>
          </cell>
          <cell r="O2592">
            <v>3541</v>
          </cell>
          <cell r="P2592">
            <v>3612</v>
          </cell>
          <cell r="Q2592">
            <v>3721</v>
          </cell>
        </row>
        <row r="2593">
          <cell r="E2593" t="str">
            <v>45MONTHLYFNON-REPRESENTED STATE EMPLOYEES</v>
          </cell>
          <cell r="F2593" t="str">
            <v>45</v>
          </cell>
          <cell r="G2593" t="str">
            <v>Monthly</v>
          </cell>
          <cell r="H2593" t="str">
            <v>F</v>
          </cell>
          <cell r="I2593">
            <v>0</v>
          </cell>
          <cell r="J2593" t="str">
            <v>Non-Represented State Employees</v>
          </cell>
          <cell r="K2593">
            <v>3756</v>
          </cell>
          <cell r="L2593">
            <v>3756</v>
          </cell>
          <cell r="M2593">
            <v>3756</v>
          </cell>
          <cell r="N2593">
            <v>3756</v>
          </cell>
          <cell r="O2593">
            <v>3541</v>
          </cell>
          <cell r="P2593">
            <v>3612</v>
          </cell>
          <cell r="Q2593">
            <v>3721</v>
          </cell>
        </row>
        <row r="2594">
          <cell r="E2594" t="str">
            <v>45MONTHLYFTEAMSTERS LOCAL UNION NUMBER 117</v>
          </cell>
          <cell r="F2594" t="str">
            <v>45</v>
          </cell>
          <cell r="G2594" t="str">
            <v>Monthly</v>
          </cell>
          <cell r="H2594" t="str">
            <v>F</v>
          </cell>
          <cell r="I2594">
            <v>0</v>
          </cell>
          <cell r="J2594" t="str">
            <v>Teamsters Local Union Number 117</v>
          </cell>
          <cell r="K2594">
            <v>3804</v>
          </cell>
          <cell r="L2594">
            <v>3804</v>
          </cell>
          <cell r="M2594">
            <v>3804</v>
          </cell>
          <cell r="N2594">
            <v>3804</v>
          </cell>
          <cell r="O2594">
            <v>3586</v>
          </cell>
          <cell r="P2594">
            <v>3658</v>
          </cell>
          <cell r="Q2594">
            <v>3768</v>
          </cell>
        </row>
        <row r="2595">
          <cell r="E2595" t="str">
            <v>45MONTHLYFWASHINGTON FEDERATION OF STATE EMPLOYEES</v>
          </cell>
          <cell r="F2595" t="str">
            <v>45</v>
          </cell>
          <cell r="G2595" t="str">
            <v>Monthly</v>
          </cell>
          <cell r="H2595" t="str">
            <v>F</v>
          </cell>
          <cell r="I2595">
            <v>0</v>
          </cell>
          <cell r="J2595" t="str">
            <v>Washington Federation of State Employees</v>
          </cell>
          <cell r="K2595">
            <v>3756</v>
          </cell>
          <cell r="L2595">
            <v>3756</v>
          </cell>
          <cell r="M2595">
            <v>3756</v>
          </cell>
          <cell r="N2595">
            <v>3756</v>
          </cell>
          <cell r="O2595">
            <v>3541</v>
          </cell>
          <cell r="P2595">
            <v>3612</v>
          </cell>
          <cell r="Q2595">
            <v>3721</v>
          </cell>
        </row>
        <row r="2596">
          <cell r="E2596" t="str">
            <v>45MONTHLYFWASHINGTON PUBLIC EMPLOYEES ASSOCIATION</v>
          </cell>
          <cell r="F2596" t="str">
            <v>45</v>
          </cell>
          <cell r="G2596" t="str">
            <v>Monthly</v>
          </cell>
          <cell r="H2596" t="str">
            <v>F</v>
          </cell>
          <cell r="I2596">
            <v>0</v>
          </cell>
          <cell r="J2596" t="str">
            <v>Washington Public Employees Association</v>
          </cell>
          <cell r="K2596">
            <v>3756</v>
          </cell>
          <cell r="L2596">
            <v>3756</v>
          </cell>
          <cell r="M2596">
            <v>3756</v>
          </cell>
          <cell r="N2596">
            <v>3756</v>
          </cell>
          <cell r="O2596">
            <v>3541</v>
          </cell>
          <cell r="P2596">
            <v>3612</v>
          </cell>
          <cell r="Q2596">
            <v>3721</v>
          </cell>
        </row>
        <row r="2597">
          <cell r="E2597" t="str">
            <v>45MONTHLYGCOALITION</v>
          </cell>
          <cell r="F2597" t="str">
            <v>45</v>
          </cell>
          <cell r="G2597" t="str">
            <v>Monthly</v>
          </cell>
          <cell r="H2597" t="str">
            <v>G</v>
          </cell>
          <cell r="I2597">
            <v>0</v>
          </cell>
          <cell r="J2597" t="str">
            <v>Coalition</v>
          </cell>
          <cell r="K2597">
            <v>3848</v>
          </cell>
          <cell r="L2597">
            <v>3848</v>
          </cell>
          <cell r="M2597">
            <v>3848</v>
          </cell>
          <cell r="N2597">
            <v>3848</v>
          </cell>
          <cell r="O2597">
            <v>3627</v>
          </cell>
          <cell r="P2597">
            <v>3700</v>
          </cell>
          <cell r="Q2597">
            <v>3812</v>
          </cell>
        </row>
        <row r="2598">
          <cell r="E2598" t="str">
            <v>45MONTHLYGNON-REPRESENTED STATE EMPLOYEES</v>
          </cell>
          <cell r="F2598" t="str">
            <v>45</v>
          </cell>
          <cell r="G2598" t="str">
            <v>Monthly</v>
          </cell>
          <cell r="H2598" t="str">
            <v>G</v>
          </cell>
          <cell r="I2598">
            <v>0</v>
          </cell>
          <cell r="J2598" t="str">
            <v>Non-Represented State Employees</v>
          </cell>
          <cell r="K2598">
            <v>3848</v>
          </cell>
          <cell r="L2598">
            <v>3848</v>
          </cell>
          <cell r="M2598">
            <v>3848</v>
          </cell>
          <cell r="N2598">
            <v>3848</v>
          </cell>
          <cell r="O2598">
            <v>3627</v>
          </cell>
          <cell r="P2598">
            <v>3700</v>
          </cell>
          <cell r="Q2598">
            <v>3812</v>
          </cell>
        </row>
        <row r="2599">
          <cell r="E2599" t="str">
            <v>45MONTHLYGTEAMSTERS LOCAL UNION NUMBER 117</v>
          </cell>
          <cell r="F2599" t="str">
            <v>45</v>
          </cell>
          <cell r="G2599" t="str">
            <v>Monthly</v>
          </cell>
          <cell r="H2599" t="str">
            <v>G</v>
          </cell>
          <cell r="I2599">
            <v>0</v>
          </cell>
          <cell r="J2599" t="str">
            <v>Teamsters Local Union Number 117</v>
          </cell>
          <cell r="K2599">
            <v>3896</v>
          </cell>
          <cell r="L2599">
            <v>3896</v>
          </cell>
          <cell r="M2599">
            <v>3896</v>
          </cell>
          <cell r="N2599">
            <v>3896</v>
          </cell>
          <cell r="O2599">
            <v>3673</v>
          </cell>
          <cell r="P2599">
            <v>3746</v>
          </cell>
          <cell r="Q2599">
            <v>3859</v>
          </cell>
        </row>
        <row r="2600">
          <cell r="E2600" t="str">
            <v>45MONTHLYGWASHINGTON FEDERATION OF STATE EMPLOYEES</v>
          </cell>
          <cell r="F2600" t="str">
            <v>45</v>
          </cell>
          <cell r="G2600" t="str">
            <v>Monthly</v>
          </cell>
          <cell r="H2600" t="str">
            <v>G</v>
          </cell>
          <cell r="I2600">
            <v>0</v>
          </cell>
          <cell r="J2600" t="str">
            <v>Washington Federation of State Employees</v>
          </cell>
          <cell r="K2600">
            <v>3848</v>
          </cell>
          <cell r="L2600">
            <v>3848</v>
          </cell>
          <cell r="M2600">
            <v>3848</v>
          </cell>
          <cell r="N2600">
            <v>3848</v>
          </cell>
          <cell r="O2600">
            <v>3627</v>
          </cell>
          <cell r="P2600">
            <v>3700</v>
          </cell>
          <cell r="Q2600">
            <v>3812</v>
          </cell>
        </row>
        <row r="2601">
          <cell r="E2601" t="str">
            <v>45MONTHLYGWASHINGTON PUBLIC EMPLOYEES ASSOCIATION</v>
          </cell>
          <cell r="F2601" t="str">
            <v>45</v>
          </cell>
          <cell r="G2601" t="str">
            <v>Monthly</v>
          </cell>
          <cell r="H2601" t="str">
            <v>G</v>
          </cell>
          <cell r="I2601">
            <v>0</v>
          </cell>
          <cell r="J2601" t="str">
            <v>Washington Public Employees Association</v>
          </cell>
          <cell r="K2601">
            <v>3848</v>
          </cell>
          <cell r="L2601">
            <v>3848</v>
          </cell>
          <cell r="M2601">
            <v>3848</v>
          </cell>
          <cell r="N2601">
            <v>3848</v>
          </cell>
          <cell r="O2601">
            <v>3627</v>
          </cell>
          <cell r="P2601">
            <v>3700</v>
          </cell>
          <cell r="Q2601">
            <v>3812</v>
          </cell>
        </row>
        <row r="2602">
          <cell r="E2602" t="str">
            <v>45MONTHLYHCOALITION</v>
          </cell>
          <cell r="F2602" t="str">
            <v>45</v>
          </cell>
          <cell r="G2602" t="str">
            <v>Monthly</v>
          </cell>
          <cell r="H2602" t="str">
            <v>H</v>
          </cell>
          <cell r="I2602">
            <v>0</v>
          </cell>
          <cell r="J2602" t="str">
            <v>Coalition</v>
          </cell>
          <cell r="K2602">
            <v>3947</v>
          </cell>
          <cell r="L2602">
            <v>3947</v>
          </cell>
          <cell r="M2602">
            <v>3947</v>
          </cell>
          <cell r="N2602">
            <v>3947</v>
          </cell>
          <cell r="O2602">
            <v>3721</v>
          </cell>
          <cell r="P2602">
            <v>3795</v>
          </cell>
          <cell r="Q2602">
            <v>3910</v>
          </cell>
        </row>
        <row r="2603">
          <cell r="E2603" t="str">
            <v>45MONTHLYHNON-REPRESENTED STATE EMPLOYEES</v>
          </cell>
          <cell r="F2603" t="str">
            <v>45</v>
          </cell>
          <cell r="G2603" t="str">
            <v>Monthly</v>
          </cell>
          <cell r="H2603" t="str">
            <v>H</v>
          </cell>
          <cell r="I2603">
            <v>0</v>
          </cell>
          <cell r="J2603" t="str">
            <v>Non-Represented State Employees</v>
          </cell>
          <cell r="K2603">
            <v>3947</v>
          </cell>
          <cell r="L2603">
            <v>3947</v>
          </cell>
          <cell r="M2603">
            <v>3947</v>
          </cell>
          <cell r="N2603">
            <v>3947</v>
          </cell>
          <cell r="O2603">
            <v>3721</v>
          </cell>
          <cell r="P2603">
            <v>3795</v>
          </cell>
          <cell r="Q2603">
            <v>3910</v>
          </cell>
        </row>
        <row r="2604">
          <cell r="E2604" t="str">
            <v>45MONTHLYHTEAMSTERS LOCAL UNION NUMBER 117</v>
          </cell>
          <cell r="F2604" t="str">
            <v>45</v>
          </cell>
          <cell r="G2604" t="str">
            <v>Monthly</v>
          </cell>
          <cell r="H2604" t="str">
            <v>H</v>
          </cell>
          <cell r="I2604">
            <v>0</v>
          </cell>
          <cell r="J2604" t="str">
            <v>Teamsters Local Union Number 117</v>
          </cell>
          <cell r="K2604">
            <v>3997</v>
          </cell>
          <cell r="L2604">
            <v>3997</v>
          </cell>
          <cell r="M2604">
            <v>3997</v>
          </cell>
          <cell r="N2604">
            <v>3997</v>
          </cell>
          <cell r="O2604">
            <v>3768</v>
          </cell>
          <cell r="P2604">
            <v>3843</v>
          </cell>
          <cell r="Q2604">
            <v>3959</v>
          </cell>
        </row>
        <row r="2605">
          <cell r="E2605" t="str">
            <v>45MONTHLYHWASHINGTON FEDERATION OF STATE EMPLOYEES</v>
          </cell>
          <cell r="F2605" t="str">
            <v>45</v>
          </cell>
          <cell r="G2605" t="str">
            <v>Monthly</v>
          </cell>
          <cell r="H2605" t="str">
            <v>H</v>
          </cell>
          <cell r="I2605">
            <v>0</v>
          </cell>
          <cell r="J2605" t="str">
            <v>Washington Federation of State Employees</v>
          </cell>
          <cell r="K2605">
            <v>3947</v>
          </cell>
          <cell r="L2605">
            <v>3947</v>
          </cell>
          <cell r="M2605">
            <v>3947</v>
          </cell>
          <cell r="N2605">
            <v>3947</v>
          </cell>
          <cell r="O2605">
            <v>3721</v>
          </cell>
          <cell r="P2605">
            <v>3795</v>
          </cell>
          <cell r="Q2605">
            <v>3910</v>
          </cell>
        </row>
        <row r="2606">
          <cell r="E2606" t="str">
            <v>45MONTHLYHWASHINGTON PUBLIC EMPLOYEES ASSOCIATION</v>
          </cell>
          <cell r="F2606" t="str">
            <v>45</v>
          </cell>
          <cell r="G2606" t="str">
            <v>Monthly</v>
          </cell>
          <cell r="H2606" t="str">
            <v>H</v>
          </cell>
          <cell r="I2606">
            <v>0</v>
          </cell>
          <cell r="J2606" t="str">
            <v>Washington Public Employees Association</v>
          </cell>
          <cell r="K2606">
            <v>3947</v>
          </cell>
          <cell r="L2606">
            <v>3947</v>
          </cell>
          <cell r="M2606">
            <v>3947</v>
          </cell>
          <cell r="N2606">
            <v>3947</v>
          </cell>
          <cell r="O2606">
            <v>3721</v>
          </cell>
          <cell r="P2606">
            <v>3795</v>
          </cell>
          <cell r="Q2606">
            <v>3910</v>
          </cell>
        </row>
        <row r="2607">
          <cell r="E2607" t="str">
            <v>45MONTHLYICOALITION</v>
          </cell>
          <cell r="F2607" t="str">
            <v>45</v>
          </cell>
          <cell r="G2607" t="str">
            <v>Monthly</v>
          </cell>
          <cell r="H2607" t="str">
            <v>I</v>
          </cell>
          <cell r="I2607">
            <v>0</v>
          </cell>
          <cell r="J2607" t="str">
            <v>Coalition</v>
          </cell>
          <cell r="K2607">
            <v>4038</v>
          </cell>
          <cell r="L2607">
            <v>4038</v>
          </cell>
          <cell r="M2607">
            <v>4038</v>
          </cell>
          <cell r="N2607">
            <v>4038</v>
          </cell>
          <cell r="O2607">
            <v>3807</v>
          </cell>
          <cell r="P2607">
            <v>3883</v>
          </cell>
          <cell r="Q2607">
            <v>4000</v>
          </cell>
        </row>
        <row r="2608">
          <cell r="E2608" t="str">
            <v>45MONTHLYINON-REPRESENTED STATE EMPLOYEES</v>
          </cell>
          <cell r="F2608" t="str">
            <v>45</v>
          </cell>
          <cell r="G2608" t="str">
            <v>Monthly</v>
          </cell>
          <cell r="H2608" t="str">
            <v>I</v>
          </cell>
          <cell r="I2608">
            <v>0</v>
          </cell>
          <cell r="J2608" t="str">
            <v>Non-Represented State Employees</v>
          </cell>
          <cell r="K2608">
            <v>4038</v>
          </cell>
          <cell r="L2608">
            <v>4038</v>
          </cell>
          <cell r="M2608">
            <v>4038</v>
          </cell>
          <cell r="N2608">
            <v>4038</v>
          </cell>
          <cell r="O2608">
            <v>3807</v>
          </cell>
          <cell r="P2608">
            <v>3883</v>
          </cell>
          <cell r="Q2608">
            <v>4000</v>
          </cell>
        </row>
        <row r="2609">
          <cell r="E2609" t="str">
            <v>45MONTHLYITEAMSTERS LOCAL UNION NUMBER 117</v>
          </cell>
          <cell r="F2609" t="str">
            <v>45</v>
          </cell>
          <cell r="G2609" t="str">
            <v>Monthly</v>
          </cell>
          <cell r="H2609" t="str">
            <v>I</v>
          </cell>
          <cell r="I2609">
            <v>0</v>
          </cell>
          <cell r="J2609" t="str">
            <v>Teamsters Local Union Number 117</v>
          </cell>
          <cell r="K2609">
            <v>4090</v>
          </cell>
          <cell r="L2609">
            <v>4090</v>
          </cell>
          <cell r="M2609">
            <v>4090</v>
          </cell>
          <cell r="N2609">
            <v>4090</v>
          </cell>
          <cell r="O2609">
            <v>3856</v>
          </cell>
          <cell r="P2609">
            <v>3933</v>
          </cell>
          <cell r="Q2609">
            <v>4052</v>
          </cell>
        </row>
        <row r="2610">
          <cell r="E2610" t="str">
            <v>45MONTHLYIWASHINGTON FEDERATION OF STATE EMPLOYEES</v>
          </cell>
          <cell r="F2610" t="str">
            <v>45</v>
          </cell>
          <cell r="G2610" t="str">
            <v>Monthly</v>
          </cell>
          <cell r="H2610" t="str">
            <v>I</v>
          </cell>
          <cell r="I2610">
            <v>0</v>
          </cell>
          <cell r="J2610" t="str">
            <v>Washington Federation of State Employees</v>
          </cell>
          <cell r="K2610">
            <v>4038</v>
          </cell>
          <cell r="L2610">
            <v>4038</v>
          </cell>
          <cell r="M2610">
            <v>4038</v>
          </cell>
          <cell r="N2610">
            <v>4038</v>
          </cell>
          <cell r="O2610">
            <v>3807</v>
          </cell>
          <cell r="P2610">
            <v>3883</v>
          </cell>
          <cell r="Q2610">
            <v>4000</v>
          </cell>
        </row>
        <row r="2611">
          <cell r="E2611" t="str">
            <v>45MONTHLYIWASHINGTON PUBLIC EMPLOYEES ASSOCIATION</v>
          </cell>
          <cell r="F2611" t="str">
            <v>45</v>
          </cell>
          <cell r="G2611" t="str">
            <v>Monthly</v>
          </cell>
          <cell r="H2611" t="str">
            <v>I</v>
          </cell>
          <cell r="I2611">
            <v>0</v>
          </cell>
          <cell r="J2611" t="str">
            <v>Washington Public Employees Association</v>
          </cell>
          <cell r="K2611">
            <v>4038</v>
          </cell>
          <cell r="L2611">
            <v>4038</v>
          </cell>
          <cell r="M2611">
            <v>4038</v>
          </cell>
          <cell r="N2611">
            <v>4038</v>
          </cell>
          <cell r="O2611">
            <v>3807</v>
          </cell>
          <cell r="P2611">
            <v>3883</v>
          </cell>
          <cell r="Q2611">
            <v>4000</v>
          </cell>
        </row>
        <row r="2612">
          <cell r="E2612" t="str">
            <v>45MONTHLYJCOALITION</v>
          </cell>
          <cell r="F2612" t="str">
            <v>45</v>
          </cell>
          <cell r="G2612" t="str">
            <v>Monthly</v>
          </cell>
          <cell r="H2612" t="str">
            <v>J</v>
          </cell>
          <cell r="I2612">
            <v>0</v>
          </cell>
          <cell r="J2612" t="str">
            <v>Coalition</v>
          </cell>
          <cell r="K2612">
            <v>4144</v>
          </cell>
          <cell r="L2612">
            <v>4144</v>
          </cell>
          <cell r="M2612">
            <v>4144</v>
          </cell>
          <cell r="N2612">
            <v>4144</v>
          </cell>
          <cell r="O2612">
            <v>3907</v>
          </cell>
          <cell r="P2612">
            <v>3985</v>
          </cell>
          <cell r="Q2612">
            <v>4105</v>
          </cell>
        </row>
        <row r="2613">
          <cell r="E2613" t="str">
            <v>45MONTHLYJNON-REPRESENTED STATE EMPLOYEES</v>
          </cell>
          <cell r="F2613" t="str">
            <v>45</v>
          </cell>
          <cell r="G2613" t="str">
            <v>Monthly</v>
          </cell>
          <cell r="H2613" t="str">
            <v>J</v>
          </cell>
          <cell r="I2613">
            <v>0</v>
          </cell>
          <cell r="J2613" t="str">
            <v>Non-Represented State Employees</v>
          </cell>
          <cell r="K2613">
            <v>4144</v>
          </cell>
          <cell r="L2613">
            <v>4144</v>
          </cell>
          <cell r="M2613">
            <v>4144</v>
          </cell>
          <cell r="N2613">
            <v>4144</v>
          </cell>
          <cell r="O2613">
            <v>3907</v>
          </cell>
          <cell r="P2613">
            <v>3985</v>
          </cell>
          <cell r="Q2613">
            <v>4105</v>
          </cell>
        </row>
        <row r="2614">
          <cell r="E2614" t="str">
            <v>45MONTHLYJTEAMSTERS LOCAL UNION NUMBER 117</v>
          </cell>
          <cell r="F2614" t="str">
            <v>45</v>
          </cell>
          <cell r="G2614" t="str">
            <v>Monthly</v>
          </cell>
          <cell r="H2614" t="str">
            <v>J</v>
          </cell>
          <cell r="I2614">
            <v>0</v>
          </cell>
          <cell r="J2614" t="str">
            <v>Teamsters Local Union Number 117</v>
          </cell>
          <cell r="K2614">
            <v>4197</v>
          </cell>
          <cell r="L2614">
            <v>4197</v>
          </cell>
          <cell r="M2614">
            <v>4197</v>
          </cell>
          <cell r="N2614">
            <v>4197</v>
          </cell>
          <cell r="O2614">
            <v>3957</v>
          </cell>
          <cell r="P2614">
            <v>4036</v>
          </cell>
          <cell r="Q2614">
            <v>4158</v>
          </cell>
        </row>
        <row r="2615">
          <cell r="E2615" t="str">
            <v>45MONTHLYJWASHINGTON FEDERATION OF STATE EMPLOYEES</v>
          </cell>
          <cell r="F2615" t="str">
            <v>45</v>
          </cell>
          <cell r="G2615" t="str">
            <v>Monthly</v>
          </cell>
          <cell r="H2615" t="str">
            <v>J</v>
          </cell>
          <cell r="I2615">
            <v>0</v>
          </cell>
          <cell r="J2615" t="str">
            <v>Washington Federation of State Employees</v>
          </cell>
          <cell r="K2615">
            <v>4144</v>
          </cell>
          <cell r="L2615">
            <v>4144</v>
          </cell>
          <cell r="M2615">
            <v>4144</v>
          </cell>
          <cell r="N2615">
            <v>4144</v>
          </cell>
          <cell r="O2615">
            <v>3907</v>
          </cell>
          <cell r="P2615">
            <v>3985</v>
          </cell>
          <cell r="Q2615">
            <v>4105</v>
          </cell>
        </row>
        <row r="2616">
          <cell r="E2616" t="str">
            <v>45MONTHLYJWASHINGTON PUBLIC EMPLOYEES ASSOCIATION</v>
          </cell>
          <cell r="F2616" t="str">
            <v>45</v>
          </cell>
          <cell r="G2616" t="str">
            <v>Monthly</v>
          </cell>
          <cell r="H2616" t="str">
            <v>J</v>
          </cell>
          <cell r="I2616">
            <v>0</v>
          </cell>
          <cell r="J2616" t="str">
            <v>Washington Public Employees Association</v>
          </cell>
          <cell r="K2616">
            <v>4144</v>
          </cell>
          <cell r="L2616">
            <v>4144</v>
          </cell>
          <cell r="M2616">
            <v>4144</v>
          </cell>
          <cell r="N2616">
            <v>4144</v>
          </cell>
          <cell r="O2616">
            <v>3907</v>
          </cell>
          <cell r="P2616">
            <v>3985</v>
          </cell>
          <cell r="Q2616">
            <v>4105</v>
          </cell>
        </row>
        <row r="2617">
          <cell r="E2617" t="str">
            <v>45MONTHLYKCOALITION</v>
          </cell>
          <cell r="F2617" t="str">
            <v>45</v>
          </cell>
          <cell r="G2617" t="str">
            <v>Monthly</v>
          </cell>
          <cell r="H2617" t="str">
            <v>K</v>
          </cell>
          <cell r="I2617">
            <v>0</v>
          </cell>
          <cell r="J2617" t="str">
            <v>Coalition</v>
          </cell>
          <cell r="K2617">
            <v>4248</v>
          </cell>
          <cell r="L2617">
            <v>4248</v>
          </cell>
          <cell r="M2617">
            <v>4248</v>
          </cell>
          <cell r="N2617">
            <v>4248</v>
          </cell>
          <cell r="O2617">
            <v>4005</v>
          </cell>
          <cell r="P2617">
            <v>4085</v>
          </cell>
          <cell r="Q2617">
            <v>4208</v>
          </cell>
        </row>
        <row r="2618">
          <cell r="E2618" t="str">
            <v>45MONTHLYKNON-REPRESENTED STATE EMPLOYEES</v>
          </cell>
          <cell r="F2618" t="str">
            <v>45</v>
          </cell>
          <cell r="G2618" t="str">
            <v>Monthly</v>
          </cell>
          <cell r="H2618" t="str">
            <v>K</v>
          </cell>
          <cell r="I2618">
            <v>0</v>
          </cell>
          <cell r="J2618" t="str">
            <v>Non-Represented State Employees</v>
          </cell>
          <cell r="K2618">
            <v>4248</v>
          </cell>
          <cell r="L2618">
            <v>4248</v>
          </cell>
          <cell r="M2618">
            <v>4248</v>
          </cell>
          <cell r="N2618">
            <v>4248</v>
          </cell>
          <cell r="O2618">
            <v>4005</v>
          </cell>
          <cell r="P2618">
            <v>4085</v>
          </cell>
          <cell r="Q2618">
            <v>4208</v>
          </cell>
        </row>
        <row r="2619">
          <cell r="E2619" t="str">
            <v>45MONTHLYKTEAMSTERS LOCAL UNION NUMBER 117</v>
          </cell>
          <cell r="F2619" t="str">
            <v>45</v>
          </cell>
          <cell r="G2619" t="str">
            <v>Monthly</v>
          </cell>
          <cell r="H2619" t="str">
            <v>K</v>
          </cell>
          <cell r="I2619">
            <v>0</v>
          </cell>
          <cell r="J2619" t="str">
            <v>Teamsters Local Union Number 117</v>
          </cell>
          <cell r="K2619">
            <v>4304</v>
          </cell>
          <cell r="L2619">
            <v>4304</v>
          </cell>
          <cell r="M2619">
            <v>4304</v>
          </cell>
          <cell r="N2619">
            <v>4304</v>
          </cell>
          <cell r="O2619">
            <v>4057</v>
          </cell>
          <cell r="P2619">
            <v>4138</v>
          </cell>
          <cell r="Q2619">
            <v>4263</v>
          </cell>
        </row>
        <row r="2620">
          <cell r="E2620" t="str">
            <v>45MONTHLYKWASHINGTON FEDERATION OF STATE EMPLOYEES</v>
          </cell>
          <cell r="F2620" t="str">
            <v>45</v>
          </cell>
          <cell r="G2620" t="str">
            <v>Monthly</v>
          </cell>
          <cell r="H2620" t="str">
            <v>K</v>
          </cell>
          <cell r="I2620">
            <v>0</v>
          </cell>
          <cell r="J2620" t="str">
            <v>Washington Federation of State Employees</v>
          </cell>
          <cell r="K2620">
            <v>4248</v>
          </cell>
          <cell r="L2620">
            <v>4248</v>
          </cell>
          <cell r="M2620">
            <v>4248</v>
          </cell>
          <cell r="N2620">
            <v>4248</v>
          </cell>
          <cell r="O2620">
            <v>4005</v>
          </cell>
          <cell r="P2620">
            <v>4085</v>
          </cell>
          <cell r="Q2620">
            <v>4208</v>
          </cell>
        </row>
        <row r="2621">
          <cell r="E2621" t="str">
            <v>45MONTHLYKWASHINGTON PUBLIC EMPLOYEES ASSOCIATION</v>
          </cell>
          <cell r="F2621" t="str">
            <v>45</v>
          </cell>
          <cell r="G2621" t="str">
            <v>Monthly</v>
          </cell>
          <cell r="H2621" t="str">
            <v>K</v>
          </cell>
          <cell r="I2621">
            <v>0</v>
          </cell>
          <cell r="J2621" t="str">
            <v>Washington Public Employees Association</v>
          </cell>
          <cell r="K2621">
            <v>4248</v>
          </cell>
          <cell r="L2621">
            <v>4248</v>
          </cell>
          <cell r="M2621">
            <v>4248</v>
          </cell>
          <cell r="N2621">
            <v>4248</v>
          </cell>
          <cell r="O2621">
            <v>4005</v>
          </cell>
          <cell r="P2621">
            <v>4085</v>
          </cell>
          <cell r="Q2621">
            <v>4208</v>
          </cell>
        </row>
        <row r="2622">
          <cell r="E2622" t="str">
            <v>45MONTHLYLCOALITION</v>
          </cell>
          <cell r="F2622" t="str">
            <v>45</v>
          </cell>
          <cell r="G2622" t="str">
            <v>Monthly</v>
          </cell>
          <cell r="H2622" t="str">
            <v>L</v>
          </cell>
          <cell r="I2622">
            <v>0</v>
          </cell>
          <cell r="J2622" t="str">
            <v>Coalition</v>
          </cell>
          <cell r="K2622">
            <v>4359</v>
          </cell>
          <cell r="L2622">
            <v>4359</v>
          </cell>
          <cell r="M2622">
            <v>4359</v>
          </cell>
          <cell r="N2622">
            <v>4359</v>
          </cell>
          <cell r="O2622">
            <v>4109</v>
          </cell>
          <cell r="P2622">
            <v>4191</v>
          </cell>
          <cell r="Q2622">
            <v>4318</v>
          </cell>
        </row>
        <row r="2623">
          <cell r="E2623" t="str">
            <v>45MONTHLYLNON-REPRESENTED STATE EMPLOYEES</v>
          </cell>
          <cell r="F2623" t="str">
            <v>45</v>
          </cell>
          <cell r="G2623" t="str">
            <v>Monthly</v>
          </cell>
          <cell r="H2623" t="str">
            <v>L</v>
          </cell>
          <cell r="I2623">
            <v>0</v>
          </cell>
          <cell r="J2623" t="str">
            <v>Non-Represented State Employees</v>
          </cell>
          <cell r="K2623">
            <v>4359</v>
          </cell>
          <cell r="L2623">
            <v>4359</v>
          </cell>
          <cell r="M2623">
            <v>4359</v>
          </cell>
          <cell r="N2623">
            <v>4359</v>
          </cell>
          <cell r="O2623">
            <v>4109</v>
          </cell>
          <cell r="P2623">
            <v>4191</v>
          </cell>
          <cell r="Q2623">
            <v>4318</v>
          </cell>
        </row>
        <row r="2624">
          <cell r="E2624" t="str">
            <v>45MONTHLYLTEAMSTERS LOCAL UNION NUMBER 117</v>
          </cell>
          <cell r="F2624" t="str">
            <v>45</v>
          </cell>
          <cell r="G2624" t="str">
            <v>Monthly</v>
          </cell>
          <cell r="H2624" t="str">
            <v>L</v>
          </cell>
          <cell r="I2624">
            <v>0</v>
          </cell>
          <cell r="J2624" t="str">
            <v>Teamsters Local Union Number 117</v>
          </cell>
          <cell r="K2624">
            <v>4414</v>
          </cell>
          <cell r="L2624">
            <v>4414</v>
          </cell>
          <cell r="M2624">
            <v>4414</v>
          </cell>
          <cell r="N2624">
            <v>4414</v>
          </cell>
          <cell r="O2624">
            <v>4161</v>
          </cell>
          <cell r="P2624">
            <v>4244</v>
          </cell>
          <cell r="Q2624">
            <v>4372</v>
          </cell>
        </row>
        <row r="2625">
          <cell r="E2625" t="str">
            <v>45MONTHLYLWASHINGTON FEDERATION OF STATE EMPLOYEES</v>
          </cell>
          <cell r="F2625" t="str">
            <v>45</v>
          </cell>
          <cell r="G2625" t="str">
            <v>Monthly</v>
          </cell>
          <cell r="H2625" t="str">
            <v>L</v>
          </cell>
          <cell r="I2625">
            <v>0</v>
          </cell>
          <cell r="J2625" t="str">
            <v>Washington Federation of State Employees</v>
          </cell>
          <cell r="K2625">
            <v>4359</v>
          </cell>
          <cell r="L2625">
            <v>4359</v>
          </cell>
          <cell r="M2625">
            <v>4359</v>
          </cell>
          <cell r="N2625">
            <v>4359</v>
          </cell>
          <cell r="O2625">
            <v>4109</v>
          </cell>
          <cell r="P2625">
            <v>4191</v>
          </cell>
          <cell r="Q2625">
            <v>4318</v>
          </cell>
        </row>
        <row r="2626">
          <cell r="E2626" t="str">
            <v>45MONTHLYLWASHINGTON PUBLIC EMPLOYEES ASSOCIATION</v>
          </cell>
          <cell r="F2626" t="str">
            <v>45</v>
          </cell>
          <cell r="G2626" t="str">
            <v>Monthly</v>
          </cell>
          <cell r="H2626" t="str">
            <v>L</v>
          </cell>
          <cell r="I2626">
            <v>0</v>
          </cell>
          <cell r="J2626" t="str">
            <v>Washington Public Employees Association</v>
          </cell>
          <cell r="K2626">
            <v>4359</v>
          </cell>
          <cell r="L2626">
            <v>4359</v>
          </cell>
          <cell r="M2626">
            <v>4359</v>
          </cell>
          <cell r="N2626">
            <v>4359</v>
          </cell>
          <cell r="O2626">
            <v>4109</v>
          </cell>
          <cell r="P2626">
            <v>4191</v>
          </cell>
          <cell r="Q2626">
            <v>4318</v>
          </cell>
        </row>
        <row r="2627">
          <cell r="E2627" t="str">
            <v>45MONTHLYMCOALITION</v>
          </cell>
          <cell r="F2627" t="str">
            <v>45</v>
          </cell>
          <cell r="G2627" t="str">
            <v>Monthly</v>
          </cell>
          <cell r="H2627" t="str">
            <v>M</v>
          </cell>
          <cell r="I2627">
            <v>0</v>
          </cell>
          <cell r="J2627" t="str">
            <v>Coalition</v>
          </cell>
          <cell r="K2627">
            <v>4464</v>
          </cell>
          <cell r="L2627">
            <v>4464</v>
          </cell>
          <cell r="M2627">
            <v>4464</v>
          </cell>
          <cell r="N2627">
            <v>4464</v>
          </cell>
          <cell r="O2627">
            <v>4208</v>
          </cell>
          <cell r="P2627">
            <v>4292</v>
          </cell>
          <cell r="Q2627">
            <v>4422</v>
          </cell>
        </row>
        <row r="2628">
          <cell r="E2628" t="str">
            <v>45MONTHLYMNON-REPRESENTED STATE EMPLOYEES</v>
          </cell>
          <cell r="F2628" t="str">
            <v>45</v>
          </cell>
          <cell r="G2628" t="str">
            <v>Monthly</v>
          </cell>
          <cell r="H2628" t="str">
            <v>M</v>
          </cell>
          <cell r="I2628">
            <v>0</v>
          </cell>
          <cell r="J2628" t="str">
            <v>Non-Represented State Employees</v>
          </cell>
          <cell r="K2628">
            <v>4464</v>
          </cell>
          <cell r="L2628">
            <v>4464</v>
          </cell>
          <cell r="M2628">
            <v>4464</v>
          </cell>
          <cell r="N2628">
            <v>4464</v>
          </cell>
          <cell r="O2628">
            <v>4208</v>
          </cell>
          <cell r="P2628">
            <v>4292</v>
          </cell>
          <cell r="Q2628">
            <v>4422</v>
          </cell>
        </row>
        <row r="2629">
          <cell r="E2629" t="str">
            <v>45MONTHLYMTEAMSTERS LOCAL UNION NUMBER 117</v>
          </cell>
          <cell r="F2629" t="str">
            <v>45</v>
          </cell>
          <cell r="G2629" t="str">
            <v>Monthly</v>
          </cell>
          <cell r="H2629" t="str">
            <v>M</v>
          </cell>
          <cell r="I2629">
            <v>0</v>
          </cell>
          <cell r="J2629" t="str">
            <v>Teamsters Local Union Number 117</v>
          </cell>
          <cell r="K2629">
            <v>4522</v>
          </cell>
          <cell r="L2629">
            <v>4522</v>
          </cell>
          <cell r="M2629">
            <v>4522</v>
          </cell>
          <cell r="N2629">
            <v>4522</v>
          </cell>
          <cell r="O2629">
            <v>4263</v>
          </cell>
          <cell r="P2629">
            <v>4348</v>
          </cell>
          <cell r="Q2629">
            <v>4479</v>
          </cell>
        </row>
        <row r="2630">
          <cell r="E2630" t="str">
            <v>45MONTHLYMWASHINGTON FEDERATION OF STATE EMPLOYEES</v>
          </cell>
          <cell r="F2630" t="str">
            <v>45</v>
          </cell>
          <cell r="G2630" t="str">
            <v>Monthly</v>
          </cell>
          <cell r="H2630" t="str">
            <v>M</v>
          </cell>
          <cell r="I2630">
            <v>0</v>
          </cell>
          <cell r="J2630" t="str">
            <v>Washington Federation of State Employees</v>
          </cell>
          <cell r="K2630">
            <v>4464</v>
          </cell>
          <cell r="L2630">
            <v>4464</v>
          </cell>
          <cell r="M2630">
            <v>4464</v>
          </cell>
          <cell r="N2630">
            <v>4464</v>
          </cell>
          <cell r="O2630">
            <v>4208</v>
          </cell>
          <cell r="P2630">
            <v>4292</v>
          </cell>
          <cell r="Q2630">
            <v>4422</v>
          </cell>
        </row>
        <row r="2631">
          <cell r="E2631" t="str">
            <v>45MONTHLYMWASHINGTON PUBLIC EMPLOYEES ASSOCIATION</v>
          </cell>
          <cell r="F2631" t="str">
            <v>45</v>
          </cell>
          <cell r="G2631" t="str">
            <v>Monthly</v>
          </cell>
          <cell r="H2631" t="str">
            <v>M</v>
          </cell>
          <cell r="I2631">
            <v>0</v>
          </cell>
          <cell r="J2631" t="str">
            <v>Washington Public Employees Association</v>
          </cell>
          <cell r="K2631">
            <v>4464</v>
          </cell>
          <cell r="L2631">
            <v>4464</v>
          </cell>
          <cell r="M2631">
            <v>4464</v>
          </cell>
          <cell r="N2631">
            <v>4464</v>
          </cell>
          <cell r="O2631">
            <v>4208</v>
          </cell>
          <cell r="P2631">
            <v>4292</v>
          </cell>
          <cell r="Q2631">
            <v>4422</v>
          </cell>
        </row>
        <row r="2632">
          <cell r="E2632" t="str">
            <v>45NMONTHLYACOALITION</v>
          </cell>
          <cell r="F2632" t="str">
            <v>45N</v>
          </cell>
          <cell r="G2632" t="str">
            <v>Monthly</v>
          </cell>
          <cell r="H2632" t="str">
            <v>A</v>
          </cell>
          <cell r="I2632">
            <v>0</v>
          </cell>
          <cell r="J2632" t="str">
            <v>Coalition</v>
          </cell>
          <cell r="K2632">
            <v>3555</v>
          </cell>
          <cell r="L2632">
            <v>3555</v>
          </cell>
          <cell r="M2632">
            <v>3555</v>
          </cell>
          <cell r="N2632">
            <v>3555</v>
          </cell>
          <cell r="O2632">
            <v>3351</v>
          </cell>
          <cell r="P2632">
            <v>3418</v>
          </cell>
          <cell r="Q2632">
            <v>3521</v>
          </cell>
        </row>
        <row r="2633">
          <cell r="E2633" t="str">
            <v>45NMONTHLYANON-REPRESENTED STATE EMPLOYEES</v>
          </cell>
          <cell r="F2633" t="str">
            <v>45N</v>
          </cell>
          <cell r="G2633" t="str">
            <v>Monthly</v>
          </cell>
          <cell r="H2633" t="str">
            <v>A</v>
          </cell>
          <cell r="I2633">
            <v>0</v>
          </cell>
          <cell r="J2633" t="str">
            <v>Non-Represented State Employees</v>
          </cell>
          <cell r="K2633">
            <v>3555</v>
          </cell>
          <cell r="L2633">
            <v>3555</v>
          </cell>
          <cell r="M2633">
            <v>3555</v>
          </cell>
          <cell r="N2633">
            <v>3555</v>
          </cell>
          <cell r="O2633">
            <v>3351</v>
          </cell>
          <cell r="P2633">
            <v>3418</v>
          </cell>
          <cell r="Q2633">
            <v>3521</v>
          </cell>
        </row>
        <row r="2634">
          <cell r="E2634" t="str">
            <v>45NMONTHLYASERVICE EMPLOYEES INTERNATIONAL UNION DISTRICT 1199 NW</v>
          </cell>
          <cell r="F2634" t="str">
            <v>45N</v>
          </cell>
          <cell r="G2634" t="str">
            <v>Monthly</v>
          </cell>
          <cell r="H2634" t="str">
            <v>A</v>
          </cell>
          <cell r="I2634">
            <v>0</v>
          </cell>
          <cell r="J2634" t="str">
            <v>Service Employees International Union District 1199 NW</v>
          </cell>
          <cell r="K2634">
            <v>3555</v>
          </cell>
          <cell r="L2634">
            <v>3555</v>
          </cell>
          <cell r="M2634">
            <v>3555</v>
          </cell>
          <cell r="N2634">
            <v>3555</v>
          </cell>
          <cell r="O2634">
            <v>3351</v>
          </cell>
          <cell r="P2634">
            <v>3418</v>
          </cell>
          <cell r="Q2634">
            <v>3521</v>
          </cell>
        </row>
        <row r="2635">
          <cell r="E2635" t="str">
            <v>45NMONTHLYATEAMSTERS LOCAL UNION NUMBER 117</v>
          </cell>
          <cell r="F2635" t="str">
            <v>45N</v>
          </cell>
          <cell r="G2635" t="str">
            <v>Monthly</v>
          </cell>
          <cell r="H2635" t="str">
            <v>A</v>
          </cell>
          <cell r="I2635">
            <v>0</v>
          </cell>
          <cell r="J2635" t="str">
            <v>Teamsters Local Union Number 117</v>
          </cell>
          <cell r="K2635">
            <v>3599</v>
          </cell>
          <cell r="L2635">
            <v>3599</v>
          </cell>
          <cell r="M2635">
            <v>3599</v>
          </cell>
          <cell r="N2635">
            <v>3599</v>
          </cell>
          <cell r="O2635">
            <v>3393</v>
          </cell>
          <cell r="P2635">
            <v>3461</v>
          </cell>
          <cell r="Q2635">
            <v>3566</v>
          </cell>
        </row>
        <row r="2636">
          <cell r="E2636" t="str">
            <v>45NMONTHLYAWASHINGTON FEDERATION OF STATE EMPLOYEES</v>
          </cell>
          <cell r="F2636" t="str">
            <v>45N</v>
          </cell>
          <cell r="G2636" t="str">
            <v>Monthly</v>
          </cell>
          <cell r="H2636" t="str">
            <v>A</v>
          </cell>
          <cell r="I2636">
            <v>0</v>
          </cell>
          <cell r="J2636" t="str">
            <v>Washington Federation of State Employees</v>
          </cell>
          <cell r="K2636">
            <v>3555</v>
          </cell>
          <cell r="L2636">
            <v>3555</v>
          </cell>
          <cell r="M2636">
            <v>3555</v>
          </cell>
          <cell r="N2636">
            <v>3555</v>
          </cell>
          <cell r="O2636">
            <v>3351</v>
          </cell>
          <cell r="P2636">
            <v>3418</v>
          </cell>
          <cell r="Q2636">
            <v>3521</v>
          </cell>
        </row>
        <row r="2637">
          <cell r="E2637" t="str">
            <v>45NMONTHLYBCOALITION</v>
          </cell>
          <cell r="F2637" t="str">
            <v>45N</v>
          </cell>
          <cell r="G2637" t="str">
            <v>Monthly</v>
          </cell>
          <cell r="H2637" t="str">
            <v>B</v>
          </cell>
          <cell r="I2637">
            <v>0</v>
          </cell>
          <cell r="J2637" t="str">
            <v>Coalition</v>
          </cell>
          <cell r="K2637">
            <v>3639</v>
          </cell>
          <cell r="L2637">
            <v>3639</v>
          </cell>
          <cell r="M2637">
            <v>3639</v>
          </cell>
          <cell r="N2637">
            <v>3639</v>
          </cell>
          <cell r="O2637">
            <v>3430</v>
          </cell>
          <cell r="P2637">
            <v>3499</v>
          </cell>
          <cell r="Q2637">
            <v>3605</v>
          </cell>
        </row>
        <row r="2638">
          <cell r="E2638" t="str">
            <v>45NMONTHLYBNON-REPRESENTED STATE EMPLOYEES</v>
          </cell>
          <cell r="F2638" t="str">
            <v>45N</v>
          </cell>
          <cell r="G2638" t="str">
            <v>Monthly</v>
          </cell>
          <cell r="H2638" t="str">
            <v>B</v>
          </cell>
          <cell r="I2638">
            <v>0</v>
          </cell>
          <cell r="J2638" t="str">
            <v>Non-Represented State Employees</v>
          </cell>
          <cell r="K2638">
            <v>3639</v>
          </cell>
          <cell r="L2638">
            <v>3639</v>
          </cell>
          <cell r="M2638">
            <v>3639</v>
          </cell>
          <cell r="N2638">
            <v>3639</v>
          </cell>
          <cell r="O2638">
            <v>3430</v>
          </cell>
          <cell r="P2638">
            <v>3499</v>
          </cell>
          <cell r="Q2638">
            <v>3605</v>
          </cell>
        </row>
        <row r="2639">
          <cell r="E2639" t="str">
            <v>45NMONTHLYBSERVICE EMPLOYEES INTERNATIONAL UNION DISTRICT 1199 NW</v>
          </cell>
          <cell r="F2639" t="str">
            <v>45N</v>
          </cell>
          <cell r="G2639" t="str">
            <v>Monthly</v>
          </cell>
          <cell r="H2639" t="str">
            <v>B</v>
          </cell>
          <cell r="I2639">
            <v>0</v>
          </cell>
          <cell r="J2639" t="str">
            <v>Service Employees International Union District 1199 NW</v>
          </cell>
          <cell r="K2639">
            <v>3639</v>
          </cell>
          <cell r="L2639">
            <v>3639</v>
          </cell>
          <cell r="M2639">
            <v>3639</v>
          </cell>
          <cell r="N2639">
            <v>3639</v>
          </cell>
          <cell r="O2639">
            <v>3430</v>
          </cell>
          <cell r="P2639">
            <v>3499</v>
          </cell>
          <cell r="Q2639">
            <v>3605</v>
          </cell>
        </row>
        <row r="2640">
          <cell r="E2640" t="str">
            <v>45NMONTHLYBTEAMSTERS LOCAL UNION NUMBER 117</v>
          </cell>
          <cell r="F2640" t="str">
            <v>45N</v>
          </cell>
          <cell r="G2640" t="str">
            <v>Monthly</v>
          </cell>
          <cell r="H2640" t="str">
            <v>B</v>
          </cell>
          <cell r="I2640">
            <v>0</v>
          </cell>
          <cell r="J2640" t="str">
            <v>Teamsters Local Union Number 117</v>
          </cell>
          <cell r="K2640">
            <v>3685</v>
          </cell>
          <cell r="L2640">
            <v>3685</v>
          </cell>
          <cell r="M2640">
            <v>3685</v>
          </cell>
          <cell r="N2640">
            <v>3685</v>
          </cell>
          <cell r="O2640">
            <v>3474</v>
          </cell>
          <cell r="P2640">
            <v>3543</v>
          </cell>
          <cell r="Q2640">
            <v>3650</v>
          </cell>
        </row>
        <row r="2641">
          <cell r="E2641" t="str">
            <v>45NMONTHLYBWASHINGTON FEDERATION OF STATE EMPLOYEES</v>
          </cell>
          <cell r="F2641" t="str">
            <v>45N</v>
          </cell>
          <cell r="G2641" t="str">
            <v>Monthly</v>
          </cell>
          <cell r="H2641" t="str">
            <v>B</v>
          </cell>
          <cell r="I2641">
            <v>0</v>
          </cell>
          <cell r="J2641" t="str">
            <v>Washington Federation of State Employees</v>
          </cell>
          <cell r="K2641">
            <v>3639</v>
          </cell>
          <cell r="L2641">
            <v>3639</v>
          </cell>
          <cell r="M2641">
            <v>3639</v>
          </cell>
          <cell r="N2641">
            <v>3639</v>
          </cell>
          <cell r="O2641">
            <v>3430</v>
          </cell>
          <cell r="P2641">
            <v>3499</v>
          </cell>
          <cell r="Q2641">
            <v>3605</v>
          </cell>
        </row>
        <row r="2642">
          <cell r="E2642" t="str">
            <v>45NMONTHLYCCOALITION</v>
          </cell>
          <cell r="F2642" t="str">
            <v>45N</v>
          </cell>
          <cell r="G2642" t="str">
            <v>Monthly</v>
          </cell>
          <cell r="H2642" t="str">
            <v>C</v>
          </cell>
          <cell r="I2642">
            <v>0</v>
          </cell>
          <cell r="J2642" t="str">
            <v>Coalition</v>
          </cell>
          <cell r="K2642">
            <v>3727</v>
          </cell>
          <cell r="L2642">
            <v>3727</v>
          </cell>
          <cell r="M2642">
            <v>3727</v>
          </cell>
          <cell r="N2642">
            <v>3727</v>
          </cell>
          <cell r="O2642">
            <v>3514</v>
          </cell>
          <cell r="P2642">
            <v>3584</v>
          </cell>
          <cell r="Q2642">
            <v>3692</v>
          </cell>
        </row>
        <row r="2643">
          <cell r="E2643" t="str">
            <v>45NMONTHLYCNON-REPRESENTED STATE EMPLOYEES</v>
          </cell>
          <cell r="F2643" t="str">
            <v>45N</v>
          </cell>
          <cell r="G2643" t="str">
            <v>Monthly</v>
          </cell>
          <cell r="H2643" t="str">
            <v>C</v>
          </cell>
          <cell r="I2643">
            <v>0</v>
          </cell>
          <cell r="J2643" t="str">
            <v>Non-Represented State Employees</v>
          </cell>
          <cell r="K2643">
            <v>3727</v>
          </cell>
          <cell r="L2643">
            <v>3727</v>
          </cell>
          <cell r="M2643">
            <v>3727</v>
          </cell>
          <cell r="N2643">
            <v>3727</v>
          </cell>
          <cell r="O2643">
            <v>3514</v>
          </cell>
          <cell r="P2643">
            <v>3584</v>
          </cell>
          <cell r="Q2643">
            <v>3692</v>
          </cell>
        </row>
        <row r="2644">
          <cell r="E2644" t="str">
            <v>45NMONTHLYCSERVICE EMPLOYEES INTERNATIONAL UNION DISTRICT 1199 NW</v>
          </cell>
          <cell r="F2644" t="str">
            <v>45N</v>
          </cell>
          <cell r="G2644" t="str">
            <v>Monthly</v>
          </cell>
          <cell r="H2644" t="str">
            <v>C</v>
          </cell>
          <cell r="I2644">
            <v>0</v>
          </cell>
          <cell r="J2644" t="str">
            <v>Service Employees International Union District 1199 NW</v>
          </cell>
          <cell r="K2644">
            <v>3727</v>
          </cell>
          <cell r="L2644">
            <v>3727</v>
          </cell>
          <cell r="M2644">
            <v>3727</v>
          </cell>
          <cell r="N2644">
            <v>3727</v>
          </cell>
          <cell r="O2644">
            <v>3514</v>
          </cell>
          <cell r="P2644">
            <v>3584</v>
          </cell>
          <cell r="Q2644">
            <v>3692</v>
          </cell>
        </row>
        <row r="2645">
          <cell r="E2645" t="str">
            <v>45NMONTHLYCTEAMSTERS LOCAL UNION NUMBER 117</v>
          </cell>
          <cell r="F2645" t="str">
            <v>45N</v>
          </cell>
          <cell r="G2645" t="str">
            <v>Monthly</v>
          </cell>
          <cell r="H2645" t="str">
            <v>C</v>
          </cell>
          <cell r="I2645">
            <v>0</v>
          </cell>
          <cell r="J2645" t="str">
            <v>Teamsters Local Union Number 117</v>
          </cell>
          <cell r="K2645">
            <v>3775</v>
          </cell>
          <cell r="L2645">
            <v>3775</v>
          </cell>
          <cell r="M2645">
            <v>3775</v>
          </cell>
          <cell r="N2645">
            <v>3775</v>
          </cell>
          <cell r="O2645">
            <v>3559</v>
          </cell>
          <cell r="P2645">
            <v>3630</v>
          </cell>
          <cell r="Q2645">
            <v>3740</v>
          </cell>
        </row>
        <row r="2646">
          <cell r="E2646" t="str">
            <v>45NMONTHLYCWASHINGTON FEDERATION OF STATE EMPLOYEES</v>
          </cell>
          <cell r="F2646" t="str">
            <v>45N</v>
          </cell>
          <cell r="G2646" t="str">
            <v>Monthly</v>
          </cell>
          <cell r="H2646" t="str">
            <v>C</v>
          </cell>
          <cell r="I2646">
            <v>0</v>
          </cell>
          <cell r="J2646" t="str">
            <v>Washington Federation of State Employees</v>
          </cell>
          <cell r="K2646">
            <v>3727</v>
          </cell>
          <cell r="L2646">
            <v>3727</v>
          </cell>
          <cell r="M2646">
            <v>3727</v>
          </cell>
          <cell r="N2646">
            <v>3727</v>
          </cell>
          <cell r="O2646">
            <v>3514</v>
          </cell>
          <cell r="P2646">
            <v>3584</v>
          </cell>
          <cell r="Q2646">
            <v>3692</v>
          </cell>
        </row>
        <row r="2647">
          <cell r="E2647" t="str">
            <v>45NMONTHLYDCOALITION</v>
          </cell>
          <cell r="F2647" t="str">
            <v>45N</v>
          </cell>
          <cell r="G2647" t="str">
            <v>Monthly</v>
          </cell>
          <cell r="H2647" t="str">
            <v>D</v>
          </cell>
          <cell r="I2647">
            <v>0</v>
          </cell>
          <cell r="J2647" t="str">
            <v>Coalition</v>
          </cell>
          <cell r="K2647">
            <v>3816</v>
          </cell>
          <cell r="L2647">
            <v>3816</v>
          </cell>
          <cell r="M2647">
            <v>3816</v>
          </cell>
          <cell r="N2647">
            <v>3816</v>
          </cell>
          <cell r="O2647">
            <v>3597</v>
          </cell>
          <cell r="P2647">
            <v>3669</v>
          </cell>
          <cell r="Q2647">
            <v>3780</v>
          </cell>
        </row>
        <row r="2648">
          <cell r="E2648" t="str">
            <v>45NMONTHLYDNON-REPRESENTED STATE EMPLOYEES</v>
          </cell>
          <cell r="F2648" t="str">
            <v>45N</v>
          </cell>
          <cell r="G2648" t="str">
            <v>Monthly</v>
          </cell>
          <cell r="H2648" t="str">
            <v>D</v>
          </cell>
          <cell r="I2648">
            <v>0</v>
          </cell>
          <cell r="J2648" t="str">
            <v>Non-Represented State Employees</v>
          </cell>
          <cell r="K2648">
            <v>3816</v>
          </cell>
          <cell r="L2648">
            <v>3816</v>
          </cell>
          <cell r="M2648">
            <v>3816</v>
          </cell>
          <cell r="N2648">
            <v>3816</v>
          </cell>
          <cell r="O2648">
            <v>3597</v>
          </cell>
          <cell r="P2648">
            <v>3669</v>
          </cell>
          <cell r="Q2648">
            <v>3780</v>
          </cell>
        </row>
        <row r="2649">
          <cell r="E2649" t="str">
            <v>45NMONTHLYDSERVICE EMPLOYEES INTERNATIONAL UNION DISTRICT 1199 NW</v>
          </cell>
          <cell r="F2649" t="str">
            <v>45N</v>
          </cell>
          <cell r="G2649" t="str">
            <v>Monthly</v>
          </cell>
          <cell r="H2649" t="str">
            <v>D</v>
          </cell>
          <cell r="I2649">
            <v>0</v>
          </cell>
          <cell r="J2649" t="str">
            <v>Service Employees International Union District 1199 NW</v>
          </cell>
          <cell r="K2649">
            <v>3816</v>
          </cell>
          <cell r="L2649">
            <v>3816</v>
          </cell>
          <cell r="M2649">
            <v>3816</v>
          </cell>
          <cell r="N2649">
            <v>3816</v>
          </cell>
          <cell r="O2649">
            <v>3597</v>
          </cell>
          <cell r="P2649">
            <v>3669</v>
          </cell>
          <cell r="Q2649">
            <v>3780</v>
          </cell>
        </row>
        <row r="2650">
          <cell r="E2650" t="str">
            <v>45NMONTHLYDTEAMSTERS LOCAL UNION NUMBER 117</v>
          </cell>
          <cell r="F2650" t="str">
            <v>45N</v>
          </cell>
          <cell r="G2650" t="str">
            <v>Monthly</v>
          </cell>
          <cell r="H2650" t="str">
            <v>D</v>
          </cell>
          <cell r="I2650">
            <v>0</v>
          </cell>
          <cell r="J2650" t="str">
            <v>Teamsters Local Union Number 117</v>
          </cell>
          <cell r="K2650">
            <v>3865</v>
          </cell>
          <cell r="L2650">
            <v>3865</v>
          </cell>
          <cell r="M2650">
            <v>3865</v>
          </cell>
          <cell r="N2650">
            <v>3865</v>
          </cell>
          <cell r="O2650">
            <v>3643</v>
          </cell>
          <cell r="P2650">
            <v>3716</v>
          </cell>
          <cell r="Q2650">
            <v>3828</v>
          </cell>
        </row>
        <row r="2651">
          <cell r="E2651" t="str">
            <v>45NMONTHLYDWASHINGTON FEDERATION OF STATE EMPLOYEES</v>
          </cell>
          <cell r="F2651" t="str">
            <v>45N</v>
          </cell>
          <cell r="G2651" t="str">
            <v>Monthly</v>
          </cell>
          <cell r="H2651" t="str">
            <v>D</v>
          </cell>
          <cell r="I2651">
            <v>0</v>
          </cell>
          <cell r="J2651" t="str">
            <v>Washington Federation of State Employees</v>
          </cell>
          <cell r="K2651">
            <v>3816</v>
          </cell>
          <cell r="L2651">
            <v>3816</v>
          </cell>
          <cell r="M2651">
            <v>3816</v>
          </cell>
          <cell r="N2651">
            <v>3816</v>
          </cell>
          <cell r="O2651">
            <v>3597</v>
          </cell>
          <cell r="P2651">
            <v>3669</v>
          </cell>
          <cell r="Q2651">
            <v>3780</v>
          </cell>
        </row>
        <row r="2652">
          <cell r="E2652" t="str">
            <v>45NMONTHLYECOALITION</v>
          </cell>
          <cell r="F2652" t="str">
            <v>45N</v>
          </cell>
          <cell r="G2652" t="str">
            <v>Monthly</v>
          </cell>
          <cell r="H2652" t="str">
            <v>E</v>
          </cell>
          <cell r="I2652">
            <v>0</v>
          </cell>
          <cell r="J2652" t="str">
            <v>Coalition</v>
          </cell>
          <cell r="K2652">
            <v>3915</v>
          </cell>
          <cell r="L2652">
            <v>3915</v>
          </cell>
          <cell r="M2652">
            <v>3915</v>
          </cell>
          <cell r="N2652">
            <v>3915</v>
          </cell>
          <cell r="O2652">
            <v>3690</v>
          </cell>
          <cell r="P2652">
            <v>3764</v>
          </cell>
          <cell r="Q2652">
            <v>3878</v>
          </cell>
        </row>
        <row r="2653">
          <cell r="E2653" t="str">
            <v>45NMONTHLYENON-REPRESENTED STATE EMPLOYEES</v>
          </cell>
          <cell r="F2653" t="str">
            <v>45N</v>
          </cell>
          <cell r="G2653" t="str">
            <v>Monthly</v>
          </cell>
          <cell r="H2653" t="str">
            <v>E</v>
          </cell>
          <cell r="I2653">
            <v>0</v>
          </cell>
          <cell r="J2653" t="str">
            <v>Non-Represented State Employees</v>
          </cell>
          <cell r="K2653">
            <v>3915</v>
          </cell>
          <cell r="L2653">
            <v>3915</v>
          </cell>
          <cell r="M2653">
            <v>3915</v>
          </cell>
          <cell r="N2653">
            <v>3915</v>
          </cell>
          <cell r="O2653">
            <v>3690</v>
          </cell>
          <cell r="P2653">
            <v>3764</v>
          </cell>
          <cell r="Q2653">
            <v>3878</v>
          </cell>
        </row>
        <row r="2654">
          <cell r="E2654" t="str">
            <v>45NMONTHLYESERVICE EMPLOYEES INTERNATIONAL UNION DISTRICT 1199 NW</v>
          </cell>
          <cell r="F2654" t="str">
            <v>45N</v>
          </cell>
          <cell r="G2654" t="str">
            <v>Monthly</v>
          </cell>
          <cell r="H2654" t="str">
            <v>E</v>
          </cell>
          <cell r="I2654">
            <v>0</v>
          </cell>
          <cell r="J2654" t="str">
            <v>Service Employees International Union District 1199 NW</v>
          </cell>
          <cell r="K2654">
            <v>3915</v>
          </cell>
          <cell r="L2654">
            <v>3915</v>
          </cell>
          <cell r="M2654">
            <v>3915</v>
          </cell>
          <cell r="N2654">
            <v>3915</v>
          </cell>
          <cell r="O2654">
            <v>3690</v>
          </cell>
          <cell r="P2654">
            <v>3764</v>
          </cell>
          <cell r="Q2654">
            <v>3878</v>
          </cell>
        </row>
        <row r="2655">
          <cell r="E2655" t="str">
            <v>45NMONTHLYETEAMSTERS LOCAL UNION NUMBER 117</v>
          </cell>
          <cell r="F2655" t="str">
            <v>45N</v>
          </cell>
          <cell r="G2655" t="str">
            <v>Monthly</v>
          </cell>
          <cell r="H2655" t="str">
            <v>E</v>
          </cell>
          <cell r="I2655">
            <v>0</v>
          </cell>
          <cell r="J2655" t="str">
            <v>Teamsters Local Union Number 117</v>
          </cell>
          <cell r="K2655">
            <v>3963</v>
          </cell>
          <cell r="L2655">
            <v>3963</v>
          </cell>
          <cell r="M2655">
            <v>3963</v>
          </cell>
          <cell r="N2655">
            <v>3963</v>
          </cell>
          <cell r="O2655">
            <v>3736</v>
          </cell>
          <cell r="P2655">
            <v>3811</v>
          </cell>
          <cell r="Q2655">
            <v>3926</v>
          </cell>
        </row>
        <row r="2656">
          <cell r="E2656" t="str">
            <v>45NMONTHLYEWASHINGTON FEDERATION OF STATE EMPLOYEES</v>
          </cell>
          <cell r="F2656" t="str">
            <v>45N</v>
          </cell>
          <cell r="G2656" t="str">
            <v>Monthly</v>
          </cell>
          <cell r="H2656" t="str">
            <v>E</v>
          </cell>
          <cell r="I2656">
            <v>0</v>
          </cell>
          <cell r="J2656" t="str">
            <v>Washington Federation of State Employees</v>
          </cell>
          <cell r="K2656">
            <v>3915</v>
          </cell>
          <cell r="L2656">
            <v>3915</v>
          </cell>
          <cell r="M2656">
            <v>3915</v>
          </cell>
          <cell r="N2656">
            <v>3915</v>
          </cell>
          <cell r="O2656">
            <v>3690</v>
          </cell>
          <cell r="P2656">
            <v>3764</v>
          </cell>
          <cell r="Q2656">
            <v>3878</v>
          </cell>
        </row>
        <row r="2657">
          <cell r="E2657" t="str">
            <v>45NMONTHLYFCOALITION</v>
          </cell>
          <cell r="F2657" t="str">
            <v>45N</v>
          </cell>
          <cell r="G2657" t="str">
            <v>Monthly</v>
          </cell>
          <cell r="H2657" t="str">
            <v>F</v>
          </cell>
          <cell r="I2657">
            <v>0</v>
          </cell>
          <cell r="J2657" t="str">
            <v>Coalition</v>
          </cell>
          <cell r="K2657">
            <v>4012</v>
          </cell>
          <cell r="L2657">
            <v>4012</v>
          </cell>
          <cell r="M2657">
            <v>4012</v>
          </cell>
          <cell r="N2657">
            <v>4012</v>
          </cell>
          <cell r="O2657">
            <v>3782</v>
          </cell>
          <cell r="P2657">
            <v>3858</v>
          </cell>
          <cell r="Q2657">
            <v>3975</v>
          </cell>
        </row>
        <row r="2658">
          <cell r="E2658" t="str">
            <v>45NMONTHLYFNON-REPRESENTED STATE EMPLOYEES</v>
          </cell>
          <cell r="F2658" t="str">
            <v>45N</v>
          </cell>
          <cell r="G2658" t="str">
            <v>Monthly</v>
          </cell>
          <cell r="H2658" t="str">
            <v>F</v>
          </cell>
          <cell r="I2658">
            <v>0</v>
          </cell>
          <cell r="J2658" t="str">
            <v>Non-Represented State Employees</v>
          </cell>
          <cell r="K2658">
            <v>4012</v>
          </cell>
          <cell r="L2658">
            <v>4012</v>
          </cell>
          <cell r="M2658">
            <v>4012</v>
          </cell>
          <cell r="N2658">
            <v>4012</v>
          </cell>
          <cell r="O2658">
            <v>3782</v>
          </cell>
          <cell r="P2658">
            <v>3858</v>
          </cell>
          <cell r="Q2658">
            <v>3975</v>
          </cell>
        </row>
        <row r="2659">
          <cell r="E2659" t="str">
            <v>45NMONTHLYFSERVICE EMPLOYEES INTERNATIONAL UNION DISTRICT 1199 NW</v>
          </cell>
          <cell r="F2659" t="str">
            <v>45N</v>
          </cell>
          <cell r="G2659" t="str">
            <v>Monthly</v>
          </cell>
          <cell r="H2659" t="str">
            <v>F</v>
          </cell>
          <cell r="I2659">
            <v>0</v>
          </cell>
          <cell r="J2659" t="str">
            <v>Service Employees International Union District 1199 NW</v>
          </cell>
          <cell r="K2659">
            <v>4012</v>
          </cell>
          <cell r="L2659">
            <v>4012</v>
          </cell>
          <cell r="M2659">
            <v>4012</v>
          </cell>
          <cell r="N2659">
            <v>4012</v>
          </cell>
          <cell r="O2659">
            <v>3782</v>
          </cell>
          <cell r="P2659">
            <v>3858</v>
          </cell>
          <cell r="Q2659">
            <v>3975</v>
          </cell>
        </row>
        <row r="2660">
          <cell r="E2660" t="str">
            <v>45NMONTHLYFTEAMSTERS LOCAL UNION NUMBER 117</v>
          </cell>
          <cell r="F2660" t="str">
            <v>45N</v>
          </cell>
          <cell r="G2660" t="str">
            <v>Monthly</v>
          </cell>
          <cell r="H2660" t="str">
            <v>F</v>
          </cell>
          <cell r="I2660">
            <v>0</v>
          </cell>
          <cell r="J2660" t="str">
            <v>Teamsters Local Union Number 117</v>
          </cell>
          <cell r="K2660">
            <v>4064</v>
          </cell>
          <cell r="L2660">
            <v>4064</v>
          </cell>
          <cell r="M2660">
            <v>4064</v>
          </cell>
          <cell r="N2660">
            <v>4064</v>
          </cell>
          <cell r="O2660">
            <v>3831</v>
          </cell>
          <cell r="P2660">
            <v>3908</v>
          </cell>
          <cell r="Q2660">
            <v>4026</v>
          </cell>
        </row>
        <row r="2661">
          <cell r="E2661" t="str">
            <v>45NMONTHLYFWASHINGTON FEDERATION OF STATE EMPLOYEES</v>
          </cell>
          <cell r="F2661" t="str">
            <v>45N</v>
          </cell>
          <cell r="G2661" t="str">
            <v>Monthly</v>
          </cell>
          <cell r="H2661" t="str">
            <v>F</v>
          </cell>
          <cell r="I2661">
            <v>0</v>
          </cell>
          <cell r="J2661" t="str">
            <v>Washington Federation of State Employees</v>
          </cell>
          <cell r="K2661">
            <v>4012</v>
          </cell>
          <cell r="L2661">
            <v>4012</v>
          </cell>
          <cell r="M2661">
            <v>4012</v>
          </cell>
          <cell r="N2661">
            <v>4012</v>
          </cell>
          <cell r="O2661">
            <v>3782</v>
          </cell>
          <cell r="P2661">
            <v>3858</v>
          </cell>
          <cell r="Q2661">
            <v>3975</v>
          </cell>
        </row>
        <row r="2662">
          <cell r="E2662" t="str">
            <v>45NMONTHLYGCOALITION</v>
          </cell>
          <cell r="F2662" t="str">
            <v>45N</v>
          </cell>
          <cell r="G2662" t="str">
            <v>Monthly</v>
          </cell>
          <cell r="H2662" t="str">
            <v>G</v>
          </cell>
          <cell r="I2662">
            <v>0</v>
          </cell>
          <cell r="J2662" t="str">
            <v>Coalition</v>
          </cell>
          <cell r="K2662">
            <v>4112</v>
          </cell>
          <cell r="L2662">
            <v>4112</v>
          </cell>
          <cell r="M2662">
            <v>4112</v>
          </cell>
          <cell r="N2662">
            <v>4112</v>
          </cell>
          <cell r="O2662">
            <v>3876</v>
          </cell>
          <cell r="P2662">
            <v>3954</v>
          </cell>
          <cell r="Q2662">
            <v>4073</v>
          </cell>
        </row>
        <row r="2663">
          <cell r="E2663" t="str">
            <v>45NMONTHLYGNON-REPRESENTED STATE EMPLOYEES</v>
          </cell>
          <cell r="F2663" t="str">
            <v>45N</v>
          </cell>
          <cell r="G2663" t="str">
            <v>Monthly</v>
          </cell>
          <cell r="H2663" t="str">
            <v>G</v>
          </cell>
          <cell r="I2663">
            <v>0</v>
          </cell>
          <cell r="J2663" t="str">
            <v>Non-Represented State Employees</v>
          </cell>
          <cell r="K2663">
            <v>4112</v>
          </cell>
          <cell r="L2663">
            <v>4112</v>
          </cell>
          <cell r="M2663">
            <v>4112</v>
          </cell>
          <cell r="N2663">
            <v>4112</v>
          </cell>
          <cell r="O2663">
            <v>3876</v>
          </cell>
          <cell r="P2663">
            <v>3954</v>
          </cell>
          <cell r="Q2663">
            <v>4073</v>
          </cell>
        </row>
        <row r="2664">
          <cell r="E2664" t="str">
            <v>45NMONTHLYGSERVICE EMPLOYEES INTERNATIONAL UNION DISTRICT 1199 NW</v>
          </cell>
          <cell r="F2664" t="str">
            <v>45N</v>
          </cell>
          <cell r="G2664" t="str">
            <v>Monthly</v>
          </cell>
          <cell r="H2664" t="str">
            <v>G</v>
          </cell>
          <cell r="I2664">
            <v>0</v>
          </cell>
          <cell r="J2664" t="str">
            <v>Service Employees International Union District 1199 NW</v>
          </cell>
          <cell r="K2664">
            <v>4112</v>
          </cell>
          <cell r="L2664">
            <v>4112</v>
          </cell>
          <cell r="M2664">
            <v>4112</v>
          </cell>
          <cell r="N2664">
            <v>4112</v>
          </cell>
          <cell r="O2664">
            <v>3876</v>
          </cell>
          <cell r="P2664">
            <v>3954</v>
          </cell>
          <cell r="Q2664">
            <v>4073</v>
          </cell>
        </row>
        <row r="2665">
          <cell r="E2665" t="str">
            <v>45NMONTHLYGTEAMSTERS LOCAL UNION NUMBER 117</v>
          </cell>
          <cell r="F2665" t="str">
            <v>45N</v>
          </cell>
          <cell r="G2665" t="str">
            <v>Monthly</v>
          </cell>
          <cell r="H2665" t="str">
            <v>G</v>
          </cell>
          <cell r="I2665">
            <v>0</v>
          </cell>
          <cell r="J2665" t="str">
            <v>Teamsters Local Union Number 117</v>
          </cell>
          <cell r="K2665">
            <v>4164</v>
          </cell>
          <cell r="L2665">
            <v>4164</v>
          </cell>
          <cell r="M2665">
            <v>4164</v>
          </cell>
          <cell r="N2665">
            <v>4164</v>
          </cell>
          <cell r="O2665">
            <v>3925</v>
          </cell>
          <cell r="P2665">
            <v>4004</v>
          </cell>
          <cell r="Q2665">
            <v>4125</v>
          </cell>
        </row>
        <row r="2666">
          <cell r="E2666" t="str">
            <v>45NMONTHLYGWASHINGTON FEDERATION OF STATE EMPLOYEES</v>
          </cell>
          <cell r="F2666" t="str">
            <v>45N</v>
          </cell>
          <cell r="G2666" t="str">
            <v>Monthly</v>
          </cell>
          <cell r="H2666" t="str">
            <v>G</v>
          </cell>
          <cell r="I2666">
            <v>0</v>
          </cell>
          <cell r="J2666" t="str">
            <v>Washington Federation of State Employees</v>
          </cell>
          <cell r="K2666">
            <v>4112</v>
          </cell>
          <cell r="L2666">
            <v>4112</v>
          </cell>
          <cell r="M2666">
            <v>4112</v>
          </cell>
          <cell r="N2666">
            <v>4112</v>
          </cell>
          <cell r="O2666">
            <v>3876</v>
          </cell>
          <cell r="P2666">
            <v>3954</v>
          </cell>
          <cell r="Q2666">
            <v>4073</v>
          </cell>
        </row>
        <row r="2667">
          <cell r="E2667" t="str">
            <v>45NMONTHLYHCOALITION</v>
          </cell>
          <cell r="F2667" t="str">
            <v>45N</v>
          </cell>
          <cell r="G2667" t="str">
            <v>Monthly</v>
          </cell>
          <cell r="H2667" t="str">
            <v>H</v>
          </cell>
          <cell r="I2667">
            <v>0</v>
          </cell>
          <cell r="J2667" t="str">
            <v>Coalition</v>
          </cell>
          <cell r="K2667">
            <v>4217</v>
          </cell>
          <cell r="L2667">
            <v>4217</v>
          </cell>
          <cell r="M2667">
            <v>4217</v>
          </cell>
          <cell r="N2667">
            <v>4217</v>
          </cell>
          <cell r="O2667">
            <v>3975</v>
          </cell>
          <cell r="P2667">
            <v>4055</v>
          </cell>
          <cell r="Q2667">
            <v>4177</v>
          </cell>
        </row>
        <row r="2668">
          <cell r="E2668" t="str">
            <v>45NMONTHLYHNON-REPRESENTED STATE EMPLOYEES</v>
          </cell>
          <cell r="F2668" t="str">
            <v>45N</v>
          </cell>
          <cell r="G2668" t="str">
            <v>Monthly</v>
          </cell>
          <cell r="H2668" t="str">
            <v>H</v>
          </cell>
          <cell r="I2668">
            <v>0</v>
          </cell>
          <cell r="J2668" t="str">
            <v>Non-Represented State Employees</v>
          </cell>
          <cell r="K2668">
            <v>4217</v>
          </cell>
          <cell r="L2668">
            <v>4217</v>
          </cell>
          <cell r="M2668">
            <v>4217</v>
          </cell>
          <cell r="N2668">
            <v>4217</v>
          </cell>
          <cell r="O2668">
            <v>3975</v>
          </cell>
          <cell r="P2668">
            <v>4055</v>
          </cell>
          <cell r="Q2668">
            <v>4177</v>
          </cell>
        </row>
        <row r="2669">
          <cell r="E2669" t="str">
            <v>45NMONTHLYHSERVICE EMPLOYEES INTERNATIONAL UNION DISTRICT 1199 NW</v>
          </cell>
          <cell r="F2669" t="str">
            <v>45N</v>
          </cell>
          <cell r="G2669" t="str">
            <v>Monthly</v>
          </cell>
          <cell r="H2669" t="str">
            <v>H</v>
          </cell>
          <cell r="I2669">
            <v>0</v>
          </cell>
          <cell r="J2669" t="str">
            <v>Service Employees International Union District 1199 NW</v>
          </cell>
          <cell r="K2669">
            <v>4217</v>
          </cell>
          <cell r="L2669">
            <v>4217</v>
          </cell>
          <cell r="M2669">
            <v>4217</v>
          </cell>
          <cell r="N2669">
            <v>4217</v>
          </cell>
          <cell r="O2669">
            <v>3975</v>
          </cell>
          <cell r="P2669">
            <v>4055</v>
          </cell>
          <cell r="Q2669">
            <v>4177</v>
          </cell>
        </row>
        <row r="2670">
          <cell r="E2670" t="str">
            <v>45NMONTHLYHTEAMSTERS LOCAL UNION NUMBER 117</v>
          </cell>
          <cell r="F2670" t="str">
            <v>45N</v>
          </cell>
          <cell r="G2670" t="str">
            <v>Monthly</v>
          </cell>
          <cell r="H2670" t="str">
            <v>H</v>
          </cell>
          <cell r="I2670">
            <v>0</v>
          </cell>
          <cell r="J2670" t="str">
            <v>Teamsters Local Union Number 117</v>
          </cell>
          <cell r="K2670">
            <v>4271</v>
          </cell>
          <cell r="L2670">
            <v>4271</v>
          </cell>
          <cell r="M2670">
            <v>4271</v>
          </cell>
          <cell r="N2670">
            <v>4271</v>
          </cell>
          <cell r="O2670">
            <v>4026</v>
          </cell>
          <cell r="P2670">
            <v>4107</v>
          </cell>
          <cell r="Q2670">
            <v>4231</v>
          </cell>
        </row>
        <row r="2671">
          <cell r="E2671" t="str">
            <v>45NMONTHLYHWASHINGTON FEDERATION OF STATE EMPLOYEES</v>
          </cell>
          <cell r="F2671" t="str">
            <v>45N</v>
          </cell>
          <cell r="G2671" t="str">
            <v>Monthly</v>
          </cell>
          <cell r="H2671" t="str">
            <v>H</v>
          </cell>
          <cell r="I2671">
            <v>0</v>
          </cell>
          <cell r="J2671" t="str">
            <v>Washington Federation of State Employees</v>
          </cell>
          <cell r="K2671">
            <v>4217</v>
          </cell>
          <cell r="L2671">
            <v>4217</v>
          </cell>
          <cell r="M2671">
            <v>4217</v>
          </cell>
          <cell r="N2671">
            <v>4217</v>
          </cell>
          <cell r="O2671">
            <v>3975</v>
          </cell>
          <cell r="P2671">
            <v>4055</v>
          </cell>
          <cell r="Q2671">
            <v>4177</v>
          </cell>
        </row>
        <row r="2672">
          <cell r="E2672" t="str">
            <v>45NMONTHLYICOALITION</v>
          </cell>
          <cell r="F2672" t="str">
            <v>45N</v>
          </cell>
          <cell r="G2672" t="str">
            <v>Monthly</v>
          </cell>
          <cell r="H2672" t="str">
            <v>I</v>
          </cell>
          <cell r="I2672">
            <v>0</v>
          </cell>
          <cell r="J2672" t="str">
            <v>Coalition</v>
          </cell>
          <cell r="K2672">
            <v>4316</v>
          </cell>
          <cell r="L2672">
            <v>4316</v>
          </cell>
          <cell r="M2672">
            <v>4316</v>
          </cell>
          <cell r="N2672">
            <v>4316</v>
          </cell>
          <cell r="O2672">
            <v>4069</v>
          </cell>
          <cell r="P2672">
            <v>4150</v>
          </cell>
          <cell r="Q2672">
            <v>4275</v>
          </cell>
        </row>
        <row r="2673">
          <cell r="E2673" t="str">
            <v>45NMONTHLYINON-REPRESENTED STATE EMPLOYEES</v>
          </cell>
          <cell r="F2673" t="str">
            <v>45N</v>
          </cell>
          <cell r="G2673" t="str">
            <v>Monthly</v>
          </cell>
          <cell r="H2673" t="str">
            <v>I</v>
          </cell>
          <cell r="I2673">
            <v>0</v>
          </cell>
          <cell r="J2673" t="str">
            <v>Non-Represented State Employees</v>
          </cell>
          <cell r="K2673">
            <v>4316</v>
          </cell>
          <cell r="L2673">
            <v>4316</v>
          </cell>
          <cell r="M2673">
            <v>4316</v>
          </cell>
          <cell r="N2673">
            <v>4316</v>
          </cell>
          <cell r="O2673">
            <v>4069</v>
          </cell>
          <cell r="P2673">
            <v>4150</v>
          </cell>
          <cell r="Q2673">
            <v>4275</v>
          </cell>
        </row>
        <row r="2674">
          <cell r="E2674" t="str">
            <v>45NMONTHLYISERVICE EMPLOYEES INTERNATIONAL UNION DISTRICT 1199 NW</v>
          </cell>
          <cell r="F2674" t="str">
            <v>45N</v>
          </cell>
          <cell r="G2674" t="str">
            <v>Monthly</v>
          </cell>
          <cell r="H2674" t="str">
            <v>I</v>
          </cell>
          <cell r="I2674">
            <v>0</v>
          </cell>
          <cell r="J2674" t="str">
            <v>Service Employees International Union District 1199 NW</v>
          </cell>
          <cell r="K2674">
            <v>4316</v>
          </cell>
          <cell r="L2674">
            <v>4316</v>
          </cell>
          <cell r="M2674">
            <v>4316</v>
          </cell>
          <cell r="N2674">
            <v>4316</v>
          </cell>
          <cell r="O2674">
            <v>4069</v>
          </cell>
          <cell r="P2674">
            <v>4150</v>
          </cell>
          <cell r="Q2674">
            <v>4275</v>
          </cell>
        </row>
        <row r="2675">
          <cell r="E2675" t="str">
            <v>45NMONTHLYITEAMSTERS LOCAL UNION NUMBER 117</v>
          </cell>
          <cell r="F2675" t="str">
            <v>45N</v>
          </cell>
          <cell r="G2675" t="str">
            <v>Monthly</v>
          </cell>
          <cell r="H2675" t="str">
            <v>I</v>
          </cell>
          <cell r="I2675">
            <v>0</v>
          </cell>
          <cell r="J2675" t="str">
            <v>Teamsters Local Union Number 117</v>
          </cell>
          <cell r="K2675">
            <v>4371</v>
          </cell>
          <cell r="L2675">
            <v>4371</v>
          </cell>
          <cell r="M2675">
            <v>4371</v>
          </cell>
          <cell r="N2675">
            <v>4371</v>
          </cell>
          <cell r="O2675">
            <v>4121</v>
          </cell>
          <cell r="P2675">
            <v>4203</v>
          </cell>
          <cell r="Q2675">
            <v>4330</v>
          </cell>
        </row>
        <row r="2676">
          <cell r="E2676" t="str">
            <v>45NMONTHLYIWASHINGTON FEDERATION OF STATE EMPLOYEES</v>
          </cell>
          <cell r="F2676" t="str">
            <v>45N</v>
          </cell>
          <cell r="G2676" t="str">
            <v>Monthly</v>
          </cell>
          <cell r="H2676" t="str">
            <v>I</v>
          </cell>
          <cell r="I2676">
            <v>0</v>
          </cell>
          <cell r="J2676" t="str">
            <v>Washington Federation of State Employees</v>
          </cell>
          <cell r="K2676">
            <v>4316</v>
          </cell>
          <cell r="L2676">
            <v>4316</v>
          </cell>
          <cell r="M2676">
            <v>4316</v>
          </cell>
          <cell r="N2676">
            <v>4316</v>
          </cell>
          <cell r="O2676">
            <v>4069</v>
          </cell>
          <cell r="P2676">
            <v>4150</v>
          </cell>
          <cell r="Q2676">
            <v>4275</v>
          </cell>
        </row>
        <row r="2677">
          <cell r="E2677" t="str">
            <v>45NMONTHLYJCOALITION</v>
          </cell>
          <cell r="F2677" t="str">
            <v>45N</v>
          </cell>
          <cell r="G2677" t="str">
            <v>Monthly</v>
          </cell>
          <cell r="H2677" t="str">
            <v>J</v>
          </cell>
          <cell r="I2677">
            <v>0</v>
          </cell>
          <cell r="J2677" t="str">
            <v>Coalition</v>
          </cell>
          <cell r="K2677">
            <v>4425</v>
          </cell>
          <cell r="L2677">
            <v>4425</v>
          </cell>
          <cell r="M2677">
            <v>4425</v>
          </cell>
          <cell r="N2677">
            <v>4425</v>
          </cell>
          <cell r="O2677">
            <v>4172</v>
          </cell>
          <cell r="P2677">
            <v>4255</v>
          </cell>
          <cell r="Q2677">
            <v>4384</v>
          </cell>
        </row>
        <row r="2678">
          <cell r="E2678" t="str">
            <v>45NMONTHLYJNON-REPRESENTED STATE EMPLOYEES</v>
          </cell>
          <cell r="F2678" t="str">
            <v>45N</v>
          </cell>
          <cell r="G2678" t="str">
            <v>Monthly</v>
          </cell>
          <cell r="H2678" t="str">
            <v>J</v>
          </cell>
          <cell r="I2678">
            <v>0</v>
          </cell>
          <cell r="J2678" t="str">
            <v>Non-Represented State Employees</v>
          </cell>
          <cell r="K2678">
            <v>4425</v>
          </cell>
          <cell r="L2678">
            <v>4425</v>
          </cell>
          <cell r="M2678">
            <v>4425</v>
          </cell>
          <cell r="N2678">
            <v>4425</v>
          </cell>
          <cell r="O2678">
            <v>4172</v>
          </cell>
          <cell r="P2678">
            <v>4255</v>
          </cell>
          <cell r="Q2678">
            <v>4384</v>
          </cell>
        </row>
        <row r="2679">
          <cell r="E2679" t="str">
            <v>45NMONTHLYJSERVICE EMPLOYEES INTERNATIONAL UNION DISTRICT 1199 NW</v>
          </cell>
          <cell r="F2679" t="str">
            <v>45N</v>
          </cell>
          <cell r="G2679" t="str">
            <v>Monthly</v>
          </cell>
          <cell r="H2679" t="str">
            <v>J</v>
          </cell>
          <cell r="I2679">
            <v>0</v>
          </cell>
          <cell r="J2679" t="str">
            <v>Service Employees International Union District 1199 NW</v>
          </cell>
          <cell r="K2679">
            <v>4425</v>
          </cell>
          <cell r="L2679">
            <v>4425</v>
          </cell>
          <cell r="M2679">
            <v>4425</v>
          </cell>
          <cell r="N2679">
            <v>4425</v>
          </cell>
          <cell r="O2679">
            <v>4172</v>
          </cell>
          <cell r="P2679">
            <v>4255</v>
          </cell>
          <cell r="Q2679">
            <v>4384</v>
          </cell>
        </row>
        <row r="2680">
          <cell r="E2680" t="str">
            <v>45NMONTHLYJTEAMSTERS LOCAL UNION NUMBER 117</v>
          </cell>
          <cell r="F2680" t="str">
            <v>45N</v>
          </cell>
          <cell r="G2680" t="str">
            <v>Monthly</v>
          </cell>
          <cell r="H2680" t="str">
            <v>J</v>
          </cell>
          <cell r="I2680">
            <v>0</v>
          </cell>
          <cell r="J2680" t="str">
            <v>Teamsters Local Union Number 117</v>
          </cell>
          <cell r="K2680">
            <v>4482</v>
          </cell>
          <cell r="L2680">
            <v>4482</v>
          </cell>
          <cell r="M2680">
            <v>4482</v>
          </cell>
          <cell r="N2680">
            <v>4482</v>
          </cell>
          <cell r="O2680">
            <v>4225</v>
          </cell>
          <cell r="P2680">
            <v>4310</v>
          </cell>
          <cell r="Q2680">
            <v>4440</v>
          </cell>
        </row>
        <row r="2681">
          <cell r="E2681" t="str">
            <v>45NMONTHLYJWASHINGTON FEDERATION OF STATE EMPLOYEES</v>
          </cell>
          <cell r="F2681" t="str">
            <v>45N</v>
          </cell>
          <cell r="G2681" t="str">
            <v>Monthly</v>
          </cell>
          <cell r="H2681" t="str">
            <v>J</v>
          </cell>
          <cell r="I2681">
            <v>0</v>
          </cell>
          <cell r="J2681" t="str">
            <v>Washington Federation of State Employees</v>
          </cell>
          <cell r="K2681">
            <v>4425</v>
          </cell>
          <cell r="L2681">
            <v>4425</v>
          </cell>
          <cell r="M2681">
            <v>4425</v>
          </cell>
          <cell r="N2681">
            <v>4425</v>
          </cell>
          <cell r="O2681">
            <v>4172</v>
          </cell>
          <cell r="P2681">
            <v>4255</v>
          </cell>
          <cell r="Q2681">
            <v>4384</v>
          </cell>
        </row>
        <row r="2682">
          <cell r="E2682" t="str">
            <v>45NMONTHLYKCOALITION</v>
          </cell>
          <cell r="F2682" t="str">
            <v>45N</v>
          </cell>
          <cell r="G2682" t="str">
            <v>Monthly</v>
          </cell>
          <cell r="H2682" t="str">
            <v>K</v>
          </cell>
          <cell r="I2682">
            <v>0</v>
          </cell>
          <cell r="J2682" t="str">
            <v>Coalition</v>
          </cell>
          <cell r="K2682">
            <v>4538</v>
          </cell>
          <cell r="L2682">
            <v>4538</v>
          </cell>
          <cell r="M2682">
            <v>4538</v>
          </cell>
          <cell r="N2682">
            <v>4538</v>
          </cell>
          <cell r="O2682">
            <v>4277</v>
          </cell>
          <cell r="P2682">
            <v>4363</v>
          </cell>
          <cell r="Q2682">
            <v>4495</v>
          </cell>
        </row>
        <row r="2683">
          <cell r="E2683" t="str">
            <v>45NMONTHLYKNON-REPRESENTED STATE EMPLOYEES</v>
          </cell>
          <cell r="F2683" t="str">
            <v>45N</v>
          </cell>
          <cell r="G2683" t="str">
            <v>Monthly</v>
          </cell>
          <cell r="H2683" t="str">
            <v>K</v>
          </cell>
          <cell r="I2683">
            <v>0</v>
          </cell>
          <cell r="J2683" t="str">
            <v>Non-Represented State Employees</v>
          </cell>
          <cell r="K2683">
            <v>4538</v>
          </cell>
          <cell r="L2683">
            <v>4538</v>
          </cell>
          <cell r="M2683">
            <v>4538</v>
          </cell>
          <cell r="N2683">
            <v>4538</v>
          </cell>
          <cell r="O2683">
            <v>4277</v>
          </cell>
          <cell r="P2683">
            <v>4363</v>
          </cell>
          <cell r="Q2683">
            <v>4495</v>
          </cell>
        </row>
        <row r="2684">
          <cell r="E2684" t="str">
            <v>45NMONTHLYKSERVICE EMPLOYEES INTERNATIONAL UNION DISTRICT 1199 NW</v>
          </cell>
          <cell r="F2684" t="str">
            <v>45N</v>
          </cell>
          <cell r="G2684" t="str">
            <v>Monthly</v>
          </cell>
          <cell r="H2684" t="str">
            <v>K</v>
          </cell>
          <cell r="I2684">
            <v>0</v>
          </cell>
          <cell r="J2684" t="str">
            <v>Service Employees International Union District 1199 NW</v>
          </cell>
          <cell r="K2684">
            <v>4538</v>
          </cell>
          <cell r="L2684">
            <v>4538</v>
          </cell>
          <cell r="M2684">
            <v>4538</v>
          </cell>
          <cell r="N2684">
            <v>4538</v>
          </cell>
          <cell r="O2684">
            <v>4277</v>
          </cell>
          <cell r="P2684">
            <v>4363</v>
          </cell>
          <cell r="Q2684">
            <v>4495</v>
          </cell>
        </row>
        <row r="2685">
          <cell r="E2685" t="str">
            <v>45NMONTHLYKTEAMSTERS LOCAL UNION NUMBER 117</v>
          </cell>
          <cell r="F2685" t="str">
            <v>45N</v>
          </cell>
          <cell r="G2685" t="str">
            <v>Monthly</v>
          </cell>
          <cell r="H2685" t="str">
            <v>K</v>
          </cell>
          <cell r="I2685">
            <v>0</v>
          </cell>
          <cell r="J2685" t="str">
            <v>Teamsters Local Union Number 117</v>
          </cell>
          <cell r="K2685">
            <v>4597</v>
          </cell>
          <cell r="L2685">
            <v>4597</v>
          </cell>
          <cell r="M2685">
            <v>4597</v>
          </cell>
          <cell r="N2685">
            <v>4597</v>
          </cell>
          <cell r="O2685">
            <v>4333</v>
          </cell>
          <cell r="P2685">
            <v>4420</v>
          </cell>
          <cell r="Q2685">
            <v>4553</v>
          </cell>
        </row>
        <row r="2686">
          <cell r="E2686" t="str">
            <v>45NMONTHLYKWASHINGTON FEDERATION OF STATE EMPLOYEES</v>
          </cell>
          <cell r="F2686" t="str">
            <v>45N</v>
          </cell>
          <cell r="G2686" t="str">
            <v>Monthly</v>
          </cell>
          <cell r="H2686" t="str">
            <v>K</v>
          </cell>
          <cell r="I2686">
            <v>0</v>
          </cell>
          <cell r="J2686" t="str">
            <v>Washington Federation of State Employees</v>
          </cell>
          <cell r="K2686">
            <v>4538</v>
          </cell>
          <cell r="L2686">
            <v>4538</v>
          </cell>
          <cell r="M2686">
            <v>4538</v>
          </cell>
          <cell r="N2686">
            <v>4538</v>
          </cell>
          <cell r="O2686">
            <v>4277</v>
          </cell>
          <cell r="P2686">
            <v>4363</v>
          </cell>
          <cell r="Q2686">
            <v>4495</v>
          </cell>
        </row>
        <row r="2687">
          <cell r="E2687" t="str">
            <v>45NMONTHLYLCOALITION</v>
          </cell>
          <cell r="F2687" t="str">
            <v>45N</v>
          </cell>
          <cell r="G2687" t="str">
            <v>Monthly</v>
          </cell>
          <cell r="H2687" t="str">
            <v>L</v>
          </cell>
          <cell r="I2687">
            <v>0</v>
          </cell>
          <cell r="J2687" t="str">
            <v>Coalition</v>
          </cell>
          <cell r="K2687">
            <v>4652</v>
          </cell>
          <cell r="L2687">
            <v>4652</v>
          </cell>
          <cell r="M2687">
            <v>4652</v>
          </cell>
          <cell r="N2687">
            <v>4652</v>
          </cell>
          <cell r="O2687">
            <v>4385</v>
          </cell>
          <cell r="P2687">
            <v>4473</v>
          </cell>
          <cell r="Q2687">
            <v>4608</v>
          </cell>
        </row>
        <row r="2688">
          <cell r="E2688" t="str">
            <v>45NMONTHLYLNON-REPRESENTED STATE EMPLOYEES</v>
          </cell>
          <cell r="F2688" t="str">
            <v>45N</v>
          </cell>
          <cell r="G2688" t="str">
            <v>Monthly</v>
          </cell>
          <cell r="H2688" t="str">
            <v>L</v>
          </cell>
          <cell r="I2688">
            <v>0</v>
          </cell>
          <cell r="J2688" t="str">
            <v>Non-Represented State Employees</v>
          </cell>
          <cell r="K2688">
            <v>4652</v>
          </cell>
          <cell r="L2688">
            <v>4652</v>
          </cell>
          <cell r="M2688">
            <v>4652</v>
          </cell>
          <cell r="N2688">
            <v>4652</v>
          </cell>
          <cell r="O2688">
            <v>4385</v>
          </cell>
          <cell r="P2688">
            <v>4473</v>
          </cell>
          <cell r="Q2688">
            <v>4608</v>
          </cell>
        </row>
        <row r="2689">
          <cell r="E2689" t="str">
            <v>45NMONTHLYLSERVICE EMPLOYEES INTERNATIONAL UNION DISTRICT 1199 NW</v>
          </cell>
          <cell r="F2689" t="str">
            <v>45N</v>
          </cell>
          <cell r="G2689" t="str">
            <v>Monthly</v>
          </cell>
          <cell r="H2689" t="str">
            <v>L</v>
          </cell>
          <cell r="I2689">
            <v>0</v>
          </cell>
          <cell r="J2689" t="str">
            <v>Service Employees International Union District 1199 NW</v>
          </cell>
          <cell r="K2689">
            <v>4652</v>
          </cell>
          <cell r="L2689">
            <v>4652</v>
          </cell>
          <cell r="M2689">
            <v>4652</v>
          </cell>
          <cell r="N2689">
            <v>4652</v>
          </cell>
          <cell r="O2689">
            <v>4385</v>
          </cell>
          <cell r="P2689">
            <v>4473</v>
          </cell>
          <cell r="Q2689">
            <v>4608</v>
          </cell>
        </row>
        <row r="2690">
          <cell r="E2690" t="str">
            <v>45NMONTHLYLTEAMSTERS LOCAL UNION NUMBER 117</v>
          </cell>
          <cell r="F2690" t="str">
            <v>45N</v>
          </cell>
          <cell r="G2690" t="str">
            <v>Monthly</v>
          </cell>
          <cell r="H2690" t="str">
            <v>L</v>
          </cell>
          <cell r="I2690">
            <v>0</v>
          </cell>
          <cell r="J2690" t="str">
            <v>Teamsters Local Union Number 117</v>
          </cell>
          <cell r="K2690">
            <v>4711</v>
          </cell>
          <cell r="L2690">
            <v>4711</v>
          </cell>
          <cell r="M2690">
            <v>4711</v>
          </cell>
          <cell r="N2690">
            <v>4711</v>
          </cell>
          <cell r="O2690">
            <v>4441</v>
          </cell>
          <cell r="P2690">
            <v>4530</v>
          </cell>
          <cell r="Q2690">
            <v>4667</v>
          </cell>
        </row>
        <row r="2691">
          <cell r="E2691" t="str">
            <v>45NMONTHLYLWASHINGTON FEDERATION OF STATE EMPLOYEES</v>
          </cell>
          <cell r="F2691" t="str">
            <v>45N</v>
          </cell>
          <cell r="G2691" t="str">
            <v>Monthly</v>
          </cell>
          <cell r="H2691" t="str">
            <v>L</v>
          </cell>
          <cell r="I2691">
            <v>0</v>
          </cell>
          <cell r="J2691" t="str">
            <v>Washington Federation of State Employees</v>
          </cell>
          <cell r="K2691">
            <v>4652</v>
          </cell>
          <cell r="L2691">
            <v>4652</v>
          </cell>
          <cell r="M2691">
            <v>4652</v>
          </cell>
          <cell r="N2691">
            <v>4652</v>
          </cell>
          <cell r="O2691">
            <v>4385</v>
          </cell>
          <cell r="P2691">
            <v>4473</v>
          </cell>
          <cell r="Q2691">
            <v>4608</v>
          </cell>
        </row>
        <row r="2692">
          <cell r="E2692" t="str">
            <v>45NMONTHLYMCOALITION</v>
          </cell>
          <cell r="F2692" t="str">
            <v>45N</v>
          </cell>
          <cell r="G2692" t="str">
            <v>Monthly</v>
          </cell>
          <cell r="H2692" t="str">
            <v>M</v>
          </cell>
          <cell r="I2692">
            <v>0</v>
          </cell>
          <cell r="J2692" t="str">
            <v>Coalition</v>
          </cell>
          <cell r="K2692">
            <v>4770</v>
          </cell>
          <cell r="L2692">
            <v>4770</v>
          </cell>
          <cell r="M2692">
            <v>4770</v>
          </cell>
          <cell r="N2692">
            <v>4770</v>
          </cell>
          <cell r="O2692">
            <v>4497</v>
          </cell>
          <cell r="P2692">
            <v>4587</v>
          </cell>
          <cell r="Q2692">
            <v>4726</v>
          </cell>
        </row>
        <row r="2693">
          <cell r="E2693" t="str">
            <v>45NMONTHLYMNON-REPRESENTED STATE EMPLOYEES</v>
          </cell>
          <cell r="F2693" t="str">
            <v>45N</v>
          </cell>
          <cell r="G2693" t="str">
            <v>Monthly</v>
          </cell>
          <cell r="H2693" t="str">
            <v>M</v>
          </cell>
          <cell r="I2693">
            <v>0</v>
          </cell>
          <cell r="J2693" t="str">
            <v>Non-Represented State Employees</v>
          </cell>
          <cell r="K2693">
            <v>4770</v>
          </cell>
          <cell r="L2693">
            <v>4770</v>
          </cell>
          <cell r="M2693">
            <v>4770</v>
          </cell>
          <cell r="N2693">
            <v>4770</v>
          </cell>
          <cell r="O2693">
            <v>4497</v>
          </cell>
          <cell r="P2693">
            <v>4587</v>
          </cell>
          <cell r="Q2693">
            <v>4726</v>
          </cell>
        </row>
        <row r="2694">
          <cell r="E2694" t="str">
            <v>45NMONTHLYMSERVICE EMPLOYEES INTERNATIONAL UNION DISTRICT 1199 NW</v>
          </cell>
          <cell r="F2694" t="str">
            <v>45N</v>
          </cell>
          <cell r="G2694" t="str">
            <v>Monthly</v>
          </cell>
          <cell r="H2694" t="str">
            <v>M</v>
          </cell>
          <cell r="I2694">
            <v>0</v>
          </cell>
          <cell r="J2694" t="str">
            <v>Service Employees International Union District 1199 NW</v>
          </cell>
          <cell r="K2694">
            <v>4770</v>
          </cell>
          <cell r="L2694">
            <v>4770</v>
          </cell>
          <cell r="M2694">
            <v>4770</v>
          </cell>
          <cell r="N2694">
            <v>4770</v>
          </cell>
          <cell r="O2694">
            <v>4497</v>
          </cell>
          <cell r="P2694">
            <v>4587</v>
          </cell>
          <cell r="Q2694">
            <v>4726</v>
          </cell>
        </row>
        <row r="2695">
          <cell r="E2695" t="str">
            <v>45NMONTHLYMTEAMSTERS LOCAL UNION NUMBER 117</v>
          </cell>
          <cell r="F2695" t="str">
            <v>45N</v>
          </cell>
          <cell r="G2695" t="str">
            <v>Monthly</v>
          </cell>
          <cell r="H2695" t="str">
            <v>M</v>
          </cell>
          <cell r="I2695">
            <v>0</v>
          </cell>
          <cell r="J2695" t="str">
            <v>Teamsters Local Union Number 117</v>
          </cell>
          <cell r="K2695">
            <v>4831</v>
          </cell>
          <cell r="L2695">
            <v>4831</v>
          </cell>
          <cell r="M2695">
            <v>4831</v>
          </cell>
          <cell r="N2695">
            <v>4831</v>
          </cell>
          <cell r="O2695">
            <v>4554</v>
          </cell>
          <cell r="P2695">
            <v>4645</v>
          </cell>
          <cell r="Q2695">
            <v>4785</v>
          </cell>
        </row>
        <row r="2696">
          <cell r="E2696" t="str">
            <v>45NMONTHLYMWASHINGTON FEDERATION OF STATE EMPLOYEES</v>
          </cell>
          <cell r="F2696" t="str">
            <v>45N</v>
          </cell>
          <cell r="G2696" t="str">
            <v>Monthly</v>
          </cell>
          <cell r="H2696" t="str">
            <v>M</v>
          </cell>
          <cell r="I2696">
            <v>0</v>
          </cell>
          <cell r="J2696" t="str">
            <v>Washington Federation of State Employees</v>
          </cell>
          <cell r="K2696">
            <v>4770</v>
          </cell>
          <cell r="L2696">
            <v>4770</v>
          </cell>
          <cell r="M2696">
            <v>4770</v>
          </cell>
          <cell r="N2696">
            <v>4770</v>
          </cell>
          <cell r="O2696">
            <v>4497</v>
          </cell>
          <cell r="P2696">
            <v>4587</v>
          </cell>
          <cell r="Q2696">
            <v>4726</v>
          </cell>
        </row>
        <row r="2697">
          <cell r="E2697" t="str">
            <v>45NMONTHLYNCOALITION</v>
          </cell>
          <cell r="F2697" t="str">
            <v>45N</v>
          </cell>
          <cell r="G2697" t="str">
            <v>Monthly</v>
          </cell>
          <cell r="H2697" t="str">
            <v>N</v>
          </cell>
          <cell r="I2697">
            <v>0</v>
          </cell>
          <cell r="J2697" t="str">
            <v>Coalition</v>
          </cell>
          <cell r="K2697">
            <v>4886</v>
          </cell>
          <cell r="L2697">
            <v>4886</v>
          </cell>
          <cell r="M2697">
            <v>4886</v>
          </cell>
          <cell r="N2697">
            <v>4886</v>
          </cell>
          <cell r="O2697">
            <v>4606</v>
          </cell>
          <cell r="P2697">
            <v>4698</v>
          </cell>
          <cell r="Q2697">
            <v>4840</v>
          </cell>
        </row>
        <row r="2698">
          <cell r="E2698" t="str">
            <v>45NMONTHLYNNON-REPRESENTED STATE EMPLOYEES</v>
          </cell>
          <cell r="F2698" t="str">
            <v>45N</v>
          </cell>
          <cell r="G2698" t="str">
            <v>Monthly</v>
          </cell>
          <cell r="H2698" t="str">
            <v>N</v>
          </cell>
          <cell r="I2698">
            <v>0</v>
          </cell>
          <cell r="J2698" t="str">
            <v>Non-Represented State Employees</v>
          </cell>
          <cell r="K2698">
            <v>4886</v>
          </cell>
          <cell r="L2698">
            <v>4886</v>
          </cell>
          <cell r="M2698">
            <v>4886</v>
          </cell>
          <cell r="N2698">
            <v>4886</v>
          </cell>
          <cell r="O2698">
            <v>4606</v>
          </cell>
          <cell r="P2698">
            <v>4698</v>
          </cell>
          <cell r="Q2698">
            <v>4840</v>
          </cell>
        </row>
        <row r="2699">
          <cell r="E2699" t="str">
            <v>45NMONTHLYNSERVICE EMPLOYEES INTERNATIONAL UNION DISTRICT 1199 NW</v>
          </cell>
          <cell r="F2699" t="str">
            <v>45N</v>
          </cell>
          <cell r="G2699" t="str">
            <v>Monthly</v>
          </cell>
          <cell r="H2699" t="str">
            <v>N</v>
          </cell>
          <cell r="I2699">
            <v>0</v>
          </cell>
          <cell r="J2699" t="str">
            <v>Service Employees International Union District 1199 NW</v>
          </cell>
          <cell r="K2699">
            <v>4886</v>
          </cell>
          <cell r="L2699">
            <v>4886</v>
          </cell>
          <cell r="M2699">
            <v>4886</v>
          </cell>
          <cell r="N2699">
            <v>4886</v>
          </cell>
          <cell r="O2699">
            <v>4606</v>
          </cell>
          <cell r="P2699">
            <v>4698</v>
          </cell>
          <cell r="Q2699">
            <v>4840</v>
          </cell>
        </row>
        <row r="2700">
          <cell r="E2700" t="str">
            <v>45NMONTHLYNTEAMSTERS LOCAL UNION NUMBER 117</v>
          </cell>
          <cell r="F2700" t="str">
            <v>45N</v>
          </cell>
          <cell r="G2700" t="str">
            <v>Monthly</v>
          </cell>
          <cell r="H2700" t="str">
            <v>N</v>
          </cell>
          <cell r="I2700">
            <v>0</v>
          </cell>
          <cell r="J2700" t="str">
            <v>Teamsters Local Union Number 117</v>
          </cell>
          <cell r="K2700">
            <v>4946</v>
          </cell>
          <cell r="L2700">
            <v>4946</v>
          </cell>
          <cell r="M2700">
            <v>4946</v>
          </cell>
          <cell r="N2700">
            <v>4946</v>
          </cell>
          <cell r="O2700">
            <v>4663</v>
          </cell>
          <cell r="P2700">
            <v>4756</v>
          </cell>
          <cell r="Q2700">
            <v>4900</v>
          </cell>
        </row>
        <row r="2701">
          <cell r="E2701" t="str">
            <v>45NMONTHLYNWASHINGTON FEDERATION OF STATE EMPLOYEES</v>
          </cell>
          <cell r="F2701" t="str">
            <v>45N</v>
          </cell>
          <cell r="G2701" t="str">
            <v>Monthly</v>
          </cell>
          <cell r="H2701" t="str">
            <v>N</v>
          </cell>
          <cell r="I2701">
            <v>0</v>
          </cell>
          <cell r="J2701" t="str">
            <v>Washington Federation of State Employees</v>
          </cell>
          <cell r="K2701">
            <v>4886</v>
          </cell>
          <cell r="L2701">
            <v>4886</v>
          </cell>
          <cell r="M2701">
            <v>4886</v>
          </cell>
          <cell r="N2701">
            <v>4886</v>
          </cell>
          <cell r="O2701">
            <v>4606</v>
          </cell>
          <cell r="P2701">
            <v>4698</v>
          </cell>
          <cell r="Q2701">
            <v>4840</v>
          </cell>
        </row>
        <row r="2702">
          <cell r="E2702" t="str">
            <v>45NMONTHLYOCOALITION</v>
          </cell>
          <cell r="F2702" t="str">
            <v>45N</v>
          </cell>
          <cell r="G2702" t="str">
            <v>Monthly</v>
          </cell>
          <cell r="H2702" t="str">
            <v>O</v>
          </cell>
          <cell r="I2702">
            <v>0</v>
          </cell>
          <cell r="J2702" t="str">
            <v>Coalition</v>
          </cell>
          <cell r="K2702">
            <v>5008</v>
          </cell>
          <cell r="L2702">
            <v>5008</v>
          </cell>
          <cell r="M2702">
            <v>5008</v>
          </cell>
          <cell r="N2702">
            <v>5008</v>
          </cell>
          <cell r="O2702">
            <v>4721</v>
          </cell>
          <cell r="P2702">
            <v>4815</v>
          </cell>
          <cell r="Q2702">
            <v>4960</v>
          </cell>
        </row>
        <row r="2703">
          <cell r="E2703" t="str">
            <v>45NMONTHLYONON-REPRESENTED STATE EMPLOYEES</v>
          </cell>
          <cell r="F2703" t="str">
            <v>45N</v>
          </cell>
          <cell r="G2703" t="str">
            <v>Monthly</v>
          </cell>
          <cell r="H2703" t="str">
            <v>O</v>
          </cell>
          <cell r="I2703">
            <v>0</v>
          </cell>
          <cell r="J2703" t="str">
            <v>Non-Represented State Employees</v>
          </cell>
          <cell r="K2703">
            <v>5008</v>
          </cell>
          <cell r="L2703">
            <v>5008</v>
          </cell>
          <cell r="M2703">
            <v>5008</v>
          </cell>
          <cell r="N2703">
            <v>5008</v>
          </cell>
          <cell r="O2703">
            <v>4721</v>
          </cell>
          <cell r="P2703">
            <v>4815</v>
          </cell>
          <cell r="Q2703">
            <v>4960</v>
          </cell>
        </row>
        <row r="2704">
          <cell r="E2704" t="str">
            <v>45NMONTHLYOSERVICE EMPLOYEES INTERNATIONAL UNION DISTRICT 1199 NW</v>
          </cell>
          <cell r="F2704" t="str">
            <v>45N</v>
          </cell>
          <cell r="G2704" t="str">
            <v>Monthly</v>
          </cell>
          <cell r="H2704" t="str">
            <v>O</v>
          </cell>
          <cell r="I2704">
            <v>0</v>
          </cell>
          <cell r="J2704" t="str">
            <v>Service Employees International Union District 1199 NW</v>
          </cell>
          <cell r="K2704">
            <v>5008</v>
          </cell>
          <cell r="L2704">
            <v>5008</v>
          </cell>
          <cell r="M2704">
            <v>5008</v>
          </cell>
          <cell r="N2704">
            <v>5008</v>
          </cell>
          <cell r="O2704">
            <v>4721</v>
          </cell>
          <cell r="P2704">
            <v>4815</v>
          </cell>
          <cell r="Q2704">
            <v>4960</v>
          </cell>
        </row>
        <row r="2705">
          <cell r="E2705" t="str">
            <v>45NMONTHLYOTEAMSTERS LOCAL UNION NUMBER 117</v>
          </cell>
          <cell r="F2705" t="str">
            <v>45N</v>
          </cell>
          <cell r="G2705" t="str">
            <v>Monthly</v>
          </cell>
          <cell r="H2705" t="str">
            <v>O</v>
          </cell>
          <cell r="I2705">
            <v>0</v>
          </cell>
          <cell r="J2705" t="str">
            <v>Teamsters Local Union Number 117</v>
          </cell>
          <cell r="K2705">
            <v>5074</v>
          </cell>
          <cell r="L2705">
            <v>5074</v>
          </cell>
          <cell r="M2705">
            <v>5074</v>
          </cell>
          <cell r="N2705">
            <v>5074</v>
          </cell>
          <cell r="O2705">
            <v>4783</v>
          </cell>
          <cell r="P2705">
            <v>4879</v>
          </cell>
          <cell r="Q2705">
            <v>5026</v>
          </cell>
        </row>
        <row r="2706">
          <cell r="E2706" t="str">
            <v>45NMONTHLYOWASHINGTON FEDERATION OF STATE EMPLOYEES</v>
          </cell>
          <cell r="F2706" t="str">
            <v>45N</v>
          </cell>
          <cell r="G2706" t="str">
            <v>Monthly</v>
          </cell>
          <cell r="H2706" t="str">
            <v>O</v>
          </cell>
          <cell r="I2706">
            <v>0</v>
          </cell>
          <cell r="J2706" t="str">
            <v>Washington Federation of State Employees</v>
          </cell>
          <cell r="K2706">
            <v>5008</v>
          </cell>
          <cell r="L2706">
            <v>5008</v>
          </cell>
          <cell r="M2706">
            <v>5008</v>
          </cell>
          <cell r="N2706">
            <v>5008</v>
          </cell>
          <cell r="O2706">
            <v>4721</v>
          </cell>
          <cell r="P2706">
            <v>4815</v>
          </cell>
          <cell r="Q2706">
            <v>4960</v>
          </cell>
        </row>
        <row r="2707">
          <cell r="E2707" t="str">
            <v>45NMONTHLYPCOALITION</v>
          </cell>
          <cell r="F2707" t="str">
            <v>45N</v>
          </cell>
          <cell r="G2707" t="str">
            <v>Monthly</v>
          </cell>
          <cell r="H2707" t="str">
            <v>P</v>
          </cell>
          <cell r="I2707">
            <v>0</v>
          </cell>
          <cell r="J2707" t="str">
            <v>Coalition</v>
          </cell>
          <cell r="K2707">
            <v>5132</v>
          </cell>
          <cell r="L2707">
            <v>5132</v>
          </cell>
          <cell r="M2707">
            <v>5132</v>
          </cell>
          <cell r="N2707">
            <v>5132</v>
          </cell>
          <cell r="O2707">
            <v>4838</v>
          </cell>
          <cell r="P2707">
            <v>4935</v>
          </cell>
          <cell r="Q2707">
            <v>5084</v>
          </cell>
        </row>
        <row r="2708">
          <cell r="E2708" t="str">
            <v>45NMONTHLYPNON-REPRESENTED STATE EMPLOYEES</v>
          </cell>
          <cell r="F2708" t="str">
            <v>45N</v>
          </cell>
          <cell r="G2708" t="str">
            <v>Monthly</v>
          </cell>
          <cell r="H2708" t="str">
            <v>P</v>
          </cell>
          <cell r="I2708">
            <v>0</v>
          </cell>
          <cell r="J2708" t="str">
            <v>Non-Represented State Employees</v>
          </cell>
          <cell r="K2708">
            <v>5132</v>
          </cell>
          <cell r="L2708">
            <v>5132</v>
          </cell>
          <cell r="M2708">
            <v>5132</v>
          </cell>
          <cell r="N2708">
            <v>5132</v>
          </cell>
          <cell r="O2708">
            <v>4838</v>
          </cell>
          <cell r="P2708">
            <v>4935</v>
          </cell>
          <cell r="Q2708">
            <v>5084</v>
          </cell>
        </row>
        <row r="2709">
          <cell r="E2709" t="str">
            <v>45NMONTHLYPSERVICE EMPLOYEES INTERNATIONAL UNION DISTRICT 1199 NW</v>
          </cell>
          <cell r="F2709" t="str">
            <v>45N</v>
          </cell>
          <cell r="G2709" t="str">
            <v>Monthly</v>
          </cell>
          <cell r="H2709" t="str">
            <v>P</v>
          </cell>
          <cell r="I2709">
            <v>0</v>
          </cell>
          <cell r="J2709" t="str">
            <v>Service Employees International Union District 1199 NW</v>
          </cell>
          <cell r="K2709">
            <v>5132</v>
          </cell>
          <cell r="L2709">
            <v>5132</v>
          </cell>
          <cell r="M2709">
            <v>5132</v>
          </cell>
          <cell r="N2709">
            <v>5132</v>
          </cell>
          <cell r="O2709">
            <v>4838</v>
          </cell>
          <cell r="P2709">
            <v>4935</v>
          </cell>
          <cell r="Q2709">
            <v>5084</v>
          </cell>
        </row>
        <row r="2710">
          <cell r="E2710" t="str">
            <v>45NMONTHLYPTEAMSTERS LOCAL UNION NUMBER 117</v>
          </cell>
          <cell r="F2710" t="str">
            <v>45N</v>
          </cell>
          <cell r="G2710" t="str">
            <v>Monthly</v>
          </cell>
          <cell r="H2710" t="str">
            <v>P</v>
          </cell>
          <cell r="I2710">
            <v>0</v>
          </cell>
          <cell r="J2710" t="str">
            <v>Teamsters Local Union Number 117</v>
          </cell>
          <cell r="K2710">
            <v>5199</v>
          </cell>
          <cell r="L2710">
            <v>5199</v>
          </cell>
          <cell r="M2710">
            <v>5199</v>
          </cell>
          <cell r="N2710">
            <v>5199</v>
          </cell>
          <cell r="O2710">
            <v>4901</v>
          </cell>
          <cell r="P2710">
            <v>4999</v>
          </cell>
          <cell r="Q2710">
            <v>5150</v>
          </cell>
        </row>
        <row r="2711">
          <cell r="E2711" t="str">
            <v>45NMONTHLYPWASHINGTON FEDERATION OF STATE EMPLOYEES</v>
          </cell>
          <cell r="F2711" t="str">
            <v>45N</v>
          </cell>
          <cell r="G2711" t="str">
            <v>Monthly</v>
          </cell>
          <cell r="H2711" t="str">
            <v>P</v>
          </cell>
          <cell r="I2711">
            <v>0</v>
          </cell>
          <cell r="J2711" t="str">
            <v>Washington Federation of State Employees</v>
          </cell>
          <cell r="K2711">
            <v>5132</v>
          </cell>
          <cell r="L2711">
            <v>5132</v>
          </cell>
          <cell r="M2711">
            <v>5132</v>
          </cell>
          <cell r="N2711">
            <v>5132</v>
          </cell>
          <cell r="O2711">
            <v>4838</v>
          </cell>
          <cell r="P2711">
            <v>4935</v>
          </cell>
          <cell r="Q2711">
            <v>5084</v>
          </cell>
        </row>
        <row r="2712">
          <cell r="E2712" t="str">
            <v>45NMONTHLYQCOALITION</v>
          </cell>
          <cell r="F2712" t="str">
            <v>45N</v>
          </cell>
          <cell r="G2712" t="str">
            <v>Monthly</v>
          </cell>
          <cell r="H2712" t="str">
            <v>Q</v>
          </cell>
          <cell r="I2712">
            <v>0</v>
          </cell>
          <cell r="J2712" t="str">
            <v>Coalition</v>
          </cell>
          <cell r="K2712">
            <v>5266</v>
          </cell>
          <cell r="L2712">
            <v>5266</v>
          </cell>
          <cell r="M2712">
            <v>5266</v>
          </cell>
          <cell r="N2712">
            <v>5266</v>
          </cell>
          <cell r="O2712">
            <v>4964</v>
          </cell>
          <cell r="P2712">
            <v>5063</v>
          </cell>
          <cell r="Q2712">
            <v>5216</v>
          </cell>
        </row>
        <row r="2713">
          <cell r="E2713" t="str">
            <v>45NMONTHLYQNON-REPRESENTED STATE EMPLOYEES</v>
          </cell>
          <cell r="F2713" t="str">
            <v>45N</v>
          </cell>
          <cell r="G2713" t="str">
            <v>Monthly</v>
          </cell>
          <cell r="H2713" t="str">
            <v>Q</v>
          </cell>
          <cell r="I2713">
            <v>0</v>
          </cell>
          <cell r="J2713" t="str">
            <v>Non-Represented State Employees</v>
          </cell>
          <cell r="K2713">
            <v>5266</v>
          </cell>
          <cell r="L2713">
            <v>5266</v>
          </cell>
          <cell r="M2713">
            <v>5266</v>
          </cell>
          <cell r="N2713">
            <v>5266</v>
          </cell>
          <cell r="O2713">
            <v>4964</v>
          </cell>
          <cell r="P2713">
            <v>5063</v>
          </cell>
          <cell r="Q2713">
            <v>5216</v>
          </cell>
        </row>
        <row r="2714">
          <cell r="E2714" t="str">
            <v>45NMONTHLYQSERVICE EMPLOYEES INTERNATIONAL UNION DISTRICT 1199 NW</v>
          </cell>
          <cell r="F2714" t="str">
            <v>45N</v>
          </cell>
          <cell r="G2714" t="str">
            <v>Monthly</v>
          </cell>
          <cell r="H2714" t="str">
            <v>Q</v>
          </cell>
          <cell r="I2714">
            <v>0</v>
          </cell>
          <cell r="J2714" t="str">
            <v>Service Employees International Union District 1199 NW</v>
          </cell>
          <cell r="K2714">
            <v>5266</v>
          </cell>
          <cell r="L2714">
            <v>5266</v>
          </cell>
          <cell r="M2714">
            <v>5266</v>
          </cell>
          <cell r="N2714">
            <v>5266</v>
          </cell>
          <cell r="O2714">
            <v>4964</v>
          </cell>
          <cell r="P2714">
            <v>5063</v>
          </cell>
          <cell r="Q2714">
            <v>5216</v>
          </cell>
        </row>
        <row r="2715">
          <cell r="E2715" t="str">
            <v>45NMONTHLYQTEAMSTERS LOCAL UNION NUMBER 117</v>
          </cell>
          <cell r="F2715" t="str">
            <v>45N</v>
          </cell>
          <cell r="G2715" t="str">
            <v>Monthly</v>
          </cell>
          <cell r="H2715" t="str">
            <v>Q</v>
          </cell>
          <cell r="I2715">
            <v>0</v>
          </cell>
          <cell r="J2715" t="str">
            <v>Teamsters Local Union Number 117</v>
          </cell>
          <cell r="K2715">
            <v>5333</v>
          </cell>
          <cell r="L2715">
            <v>5333</v>
          </cell>
          <cell r="M2715">
            <v>5333</v>
          </cell>
          <cell r="N2715">
            <v>5333</v>
          </cell>
          <cell r="O2715">
            <v>5027</v>
          </cell>
          <cell r="P2715">
            <v>5128</v>
          </cell>
          <cell r="Q2715">
            <v>5283</v>
          </cell>
        </row>
        <row r="2716">
          <cell r="E2716" t="str">
            <v>45NMONTHLYQWASHINGTON FEDERATION OF STATE EMPLOYEES</v>
          </cell>
          <cell r="F2716" t="str">
            <v>45N</v>
          </cell>
          <cell r="G2716" t="str">
            <v>Monthly</v>
          </cell>
          <cell r="H2716" t="str">
            <v>Q</v>
          </cell>
          <cell r="I2716">
            <v>0</v>
          </cell>
          <cell r="J2716" t="str">
            <v>Washington Federation of State Employees</v>
          </cell>
          <cell r="K2716">
            <v>5266</v>
          </cell>
          <cell r="L2716">
            <v>5266</v>
          </cell>
          <cell r="M2716">
            <v>5266</v>
          </cell>
          <cell r="N2716">
            <v>5266</v>
          </cell>
          <cell r="O2716">
            <v>4964</v>
          </cell>
          <cell r="P2716">
            <v>5063</v>
          </cell>
          <cell r="Q2716">
            <v>5216</v>
          </cell>
        </row>
        <row r="2717">
          <cell r="E2717" t="str">
            <v>45NMONTHLYRCOALITION</v>
          </cell>
          <cell r="F2717" t="str">
            <v>45N</v>
          </cell>
          <cell r="G2717" t="str">
            <v>Monthly</v>
          </cell>
          <cell r="H2717" t="str">
            <v>R</v>
          </cell>
          <cell r="I2717">
            <v>0</v>
          </cell>
          <cell r="J2717" t="str">
            <v>Coalition</v>
          </cell>
          <cell r="K2717">
            <v>5393</v>
          </cell>
          <cell r="L2717">
            <v>5393</v>
          </cell>
          <cell r="M2717">
            <v>5393</v>
          </cell>
          <cell r="N2717">
            <v>5393</v>
          </cell>
          <cell r="O2717">
            <v>5084</v>
          </cell>
          <cell r="P2717">
            <v>5186</v>
          </cell>
          <cell r="Q2717">
            <v>5343</v>
          </cell>
        </row>
        <row r="2718">
          <cell r="E2718" t="str">
            <v>45NMONTHLYRNON-REPRESENTED STATE EMPLOYEES</v>
          </cell>
          <cell r="F2718" t="str">
            <v>45N</v>
          </cell>
          <cell r="G2718" t="str">
            <v>Monthly</v>
          </cell>
          <cell r="H2718" t="str">
            <v>R</v>
          </cell>
          <cell r="I2718">
            <v>0</v>
          </cell>
          <cell r="J2718" t="str">
            <v>Non-Represented State Employees</v>
          </cell>
          <cell r="K2718">
            <v>5393</v>
          </cell>
          <cell r="L2718">
            <v>5393</v>
          </cell>
          <cell r="M2718">
            <v>5393</v>
          </cell>
          <cell r="N2718">
            <v>5393</v>
          </cell>
          <cell r="O2718">
            <v>5084</v>
          </cell>
          <cell r="P2718">
            <v>5186</v>
          </cell>
          <cell r="Q2718">
            <v>5343</v>
          </cell>
        </row>
        <row r="2719">
          <cell r="E2719" t="str">
            <v>45NMONTHLYRSERVICE EMPLOYEES INTERNATIONAL UNION DISTRICT 1199 NW</v>
          </cell>
          <cell r="F2719" t="str">
            <v>45N</v>
          </cell>
          <cell r="G2719" t="str">
            <v>Monthly</v>
          </cell>
          <cell r="H2719" t="str">
            <v>R</v>
          </cell>
          <cell r="I2719">
            <v>0</v>
          </cell>
          <cell r="J2719" t="str">
            <v>Service Employees International Union District 1199 NW</v>
          </cell>
          <cell r="K2719">
            <v>5393</v>
          </cell>
          <cell r="L2719">
            <v>5393</v>
          </cell>
          <cell r="M2719">
            <v>5393</v>
          </cell>
          <cell r="N2719">
            <v>5393</v>
          </cell>
          <cell r="O2719">
            <v>5084</v>
          </cell>
          <cell r="P2719">
            <v>5186</v>
          </cell>
          <cell r="Q2719">
            <v>5343</v>
          </cell>
        </row>
        <row r="2720">
          <cell r="E2720" t="str">
            <v>45NMONTHLYRTEAMSTERS LOCAL UNION NUMBER 117</v>
          </cell>
          <cell r="F2720" t="str">
            <v>45N</v>
          </cell>
          <cell r="G2720" t="str">
            <v>Monthly</v>
          </cell>
          <cell r="H2720" t="str">
            <v>R</v>
          </cell>
          <cell r="I2720">
            <v>0</v>
          </cell>
          <cell r="J2720" t="str">
            <v>Teamsters Local Union Number 117</v>
          </cell>
          <cell r="K2720">
            <v>5461</v>
          </cell>
          <cell r="L2720">
            <v>5461</v>
          </cell>
          <cell r="M2720">
            <v>5461</v>
          </cell>
          <cell r="N2720">
            <v>5461</v>
          </cell>
          <cell r="O2720">
            <v>5148</v>
          </cell>
          <cell r="P2720">
            <v>5251</v>
          </cell>
          <cell r="Q2720">
            <v>5410</v>
          </cell>
        </row>
        <row r="2721">
          <cell r="E2721" t="str">
            <v>45NMONTHLYRWASHINGTON FEDERATION OF STATE EMPLOYEES</v>
          </cell>
          <cell r="F2721" t="str">
            <v>45N</v>
          </cell>
          <cell r="G2721" t="str">
            <v>Monthly</v>
          </cell>
          <cell r="H2721" t="str">
            <v>R</v>
          </cell>
          <cell r="I2721">
            <v>0</v>
          </cell>
          <cell r="J2721" t="str">
            <v>Washington Federation of State Employees</v>
          </cell>
          <cell r="K2721">
            <v>5393</v>
          </cell>
          <cell r="L2721">
            <v>5393</v>
          </cell>
          <cell r="M2721">
            <v>5393</v>
          </cell>
          <cell r="N2721">
            <v>5393</v>
          </cell>
          <cell r="O2721">
            <v>5084</v>
          </cell>
          <cell r="P2721">
            <v>5186</v>
          </cell>
          <cell r="Q2721">
            <v>5343</v>
          </cell>
        </row>
        <row r="2722">
          <cell r="E2722" t="str">
            <v>45NMONTHLYSCOALITION</v>
          </cell>
          <cell r="F2722" t="str">
            <v>45N</v>
          </cell>
          <cell r="G2722" t="str">
            <v>Monthly</v>
          </cell>
          <cell r="H2722" t="str">
            <v>S</v>
          </cell>
          <cell r="I2722">
            <v>0</v>
          </cell>
          <cell r="J2722" t="str">
            <v>Coalition</v>
          </cell>
          <cell r="K2722">
            <v>5529</v>
          </cell>
          <cell r="L2722">
            <v>5529</v>
          </cell>
          <cell r="M2722">
            <v>5529</v>
          </cell>
          <cell r="N2722">
            <v>5529</v>
          </cell>
          <cell r="O2722">
            <v>5212</v>
          </cell>
          <cell r="P2722">
            <v>5316</v>
          </cell>
          <cell r="Q2722">
            <v>5477</v>
          </cell>
        </row>
        <row r="2723">
          <cell r="E2723" t="str">
            <v>45NMONTHLYSNON-REPRESENTED STATE EMPLOYEES</v>
          </cell>
          <cell r="F2723" t="str">
            <v>45N</v>
          </cell>
          <cell r="G2723" t="str">
            <v>Monthly</v>
          </cell>
          <cell r="H2723" t="str">
            <v>S</v>
          </cell>
          <cell r="I2723">
            <v>0</v>
          </cell>
          <cell r="J2723" t="str">
            <v>Non-Represented State Employees</v>
          </cell>
          <cell r="K2723">
            <v>5529</v>
          </cell>
          <cell r="L2723">
            <v>5529</v>
          </cell>
          <cell r="M2723">
            <v>5529</v>
          </cell>
          <cell r="N2723">
            <v>5529</v>
          </cell>
          <cell r="O2723">
            <v>5212</v>
          </cell>
          <cell r="P2723">
            <v>5316</v>
          </cell>
          <cell r="Q2723">
            <v>5477</v>
          </cell>
        </row>
        <row r="2724">
          <cell r="E2724" t="str">
            <v>45NMONTHLYSSERVICE EMPLOYEES INTERNATIONAL UNION DISTRICT 1199 NW</v>
          </cell>
          <cell r="F2724" t="str">
            <v>45N</v>
          </cell>
          <cell r="G2724" t="str">
            <v>Monthly</v>
          </cell>
          <cell r="H2724" t="str">
            <v>S</v>
          </cell>
          <cell r="I2724">
            <v>0</v>
          </cell>
          <cell r="J2724" t="str">
            <v>Service Employees International Union District 1199 NW</v>
          </cell>
          <cell r="K2724">
            <v>5529</v>
          </cell>
          <cell r="L2724">
            <v>5529</v>
          </cell>
          <cell r="M2724">
            <v>5529</v>
          </cell>
          <cell r="N2724">
            <v>5529</v>
          </cell>
          <cell r="O2724">
            <v>5212</v>
          </cell>
          <cell r="P2724">
            <v>5316</v>
          </cell>
          <cell r="Q2724">
            <v>5477</v>
          </cell>
        </row>
        <row r="2725">
          <cell r="E2725" t="str">
            <v>45NMONTHLYSTEAMSTERS LOCAL UNION NUMBER 117</v>
          </cell>
          <cell r="F2725" t="str">
            <v>45N</v>
          </cell>
          <cell r="G2725" t="str">
            <v>Monthly</v>
          </cell>
          <cell r="H2725" t="str">
            <v>S</v>
          </cell>
          <cell r="I2725">
            <v>0</v>
          </cell>
          <cell r="J2725" t="str">
            <v>Teamsters Local Union Number 117</v>
          </cell>
          <cell r="K2725">
            <v>5601</v>
          </cell>
          <cell r="L2725">
            <v>5601</v>
          </cell>
          <cell r="M2725">
            <v>5601</v>
          </cell>
          <cell r="N2725">
            <v>5601</v>
          </cell>
          <cell r="O2725">
            <v>5280</v>
          </cell>
          <cell r="P2725">
            <v>5386</v>
          </cell>
          <cell r="Q2725">
            <v>5549</v>
          </cell>
        </row>
        <row r="2726">
          <cell r="E2726" t="str">
            <v>45NMONTHLYSWASHINGTON FEDERATION OF STATE EMPLOYEES</v>
          </cell>
          <cell r="F2726" t="str">
            <v>45N</v>
          </cell>
          <cell r="G2726" t="str">
            <v>Monthly</v>
          </cell>
          <cell r="H2726" t="str">
            <v>S</v>
          </cell>
          <cell r="I2726">
            <v>0</v>
          </cell>
          <cell r="J2726" t="str">
            <v>Washington Federation of State Employees</v>
          </cell>
          <cell r="K2726">
            <v>5529</v>
          </cell>
          <cell r="L2726">
            <v>5529</v>
          </cell>
          <cell r="M2726">
            <v>5529</v>
          </cell>
          <cell r="N2726">
            <v>5529</v>
          </cell>
          <cell r="O2726">
            <v>5212</v>
          </cell>
          <cell r="P2726">
            <v>5316</v>
          </cell>
          <cell r="Q2726">
            <v>5477</v>
          </cell>
        </row>
        <row r="2727">
          <cell r="E2727" t="str">
            <v>45NMONTHLYTCOALITION</v>
          </cell>
          <cell r="F2727" t="str">
            <v>45N</v>
          </cell>
          <cell r="G2727" t="str">
            <v>Monthly</v>
          </cell>
          <cell r="H2727" t="str">
            <v>T</v>
          </cell>
          <cell r="I2727">
            <v>0</v>
          </cell>
          <cell r="J2727" t="str">
            <v>Coalition</v>
          </cell>
          <cell r="K2727">
            <v>5668</v>
          </cell>
          <cell r="L2727">
            <v>5668</v>
          </cell>
          <cell r="M2727">
            <v>5668</v>
          </cell>
          <cell r="N2727">
            <v>5668</v>
          </cell>
          <cell r="O2727">
            <v>5343</v>
          </cell>
          <cell r="P2727">
            <v>5450</v>
          </cell>
          <cell r="Q2727">
            <v>5615</v>
          </cell>
        </row>
        <row r="2728">
          <cell r="E2728" t="str">
            <v>45NMONTHLYTNON-REPRESENTED STATE EMPLOYEES</v>
          </cell>
          <cell r="F2728" t="str">
            <v>45N</v>
          </cell>
          <cell r="G2728" t="str">
            <v>Monthly</v>
          </cell>
          <cell r="H2728" t="str">
            <v>T</v>
          </cell>
          <cell r="I2728">
            <v>0</v>
          </cell>
          <cell r="J2728" t="str">
            <v>Non-Represented State Employees</v>
          </cell>
          <cell r="K2728">
            <v>5668</v>
          </cell>
          <cell r="L2728">
            <v>5668</v>
          </cell>
          <cell r="M2728">
            <v>5668</v>
          </cell>
          <cell r="N2728">
            <v>5668</v>
          </cell>
          <cell r="O2728">
            <v>5343</v>
          </cell>
          <cell r="P2728">
            <v>5450</v>
          </cell>
          <cell r="Q2728">
            <v>5615</v>
          </cell>
        </row>
        <row r="2729">
          <cell r="E2729" t="str">
            <v>45NMONTHLYTSERVICE EMPLOYEES INTERNATIONAL UNION DISTRICT 1199 NW</v>
          </cell>
          <cell r="F2729" t="str">
            <v>45N</v>
          </cell>
          <cell r="G2729" t="str">
            <v>Monthly</v>
          </cell>
          <cell r="H2729" t="str">
            <v>T</v>
          </cell>
          <cell r="I2729">
            <v>0</v>
          </cell>
          <cell r="J2729" t="str">
            <v>Service Employees International Union District 1199 NW</v>
          </cell>
          <cell r="K2729">
            <v>5668</v>
          </cell>
          <cell r="L2729">
            <v>5668</v>
          </cell>
          <cell r="M2729">
            <v>5668</v>
          </cell>
          <cell r="N2729">
            <v>5668</v>
          </cell>
          <cell r="O2729">
            <v>5343</v>
          </cell>
          <cell r="P2729">
            <v>5450</v>
          </cell>
          <cell r="Q2729">
            <v>5615</v>
          </cell>
        </row>
        <row r="2730">
          <cell r="E2730" t="str">
            <v>45NMONTHLYTTEAMSTERS LOCAL UNION NUMBER 117</v>
          </cell>
          <cell r="F2730" t="str">
            <v>45N</v>
          </cell>
          <cell r="G2730" t="str">
            <v>Monthly</v>
          </cell>
          <cell r="H2730" t="str">
            <v>T</v>
          </cell>
          <cell r="I2730">
            <v>0</v>
          </cell>
          <cell r="J2730" t="str">
            <v>Teamsters Local Union Number 117</v>
          </cell>
          <cell r="K2730">
            <v>5741</v>
          </cell>
          <cell r="L2730">
            <v>5741</v>
          </cell>
          <cell r="M2730">
            <v>5741</v>
          </cell>
          <cell r="N2730">
            <v>5741</v>
          </cell>
          <cell r="O2730">
            <v>5412</v>
          </cell>
          <cell r="P2730">
            <v>5520</v>
          </cell>
          <cell r="Q2730">
            <v>5687</v>
          </cell>
        </row>
        <row r="2731">
          <cell r="E2731" t="str">
            <v>45NMONTHLYTWASHINGTON FEDERATION OF STATE EMPLOYEES</v>
          </cell>
          <cell r="F2731" t="str">
            <v>45N</v>
          </cell>
          <cell r="G2731" t="str">
            <v>Monthly</v>
          </cell>
          <cell r="H2731" t="str">
            <v>T</v>
          </cell>
          <cell r="I2731">
            <v>0</v>
          </cell>
          <cell r="J2731" t="str">
            <v>Washington Federation of State Employees</v>
          </cell>
          <cell r="K2731">
            <v>5668</v>
          </cell>
          <cell r="L2731">
            <v>5668</v>
          </cell>
          <cell r="M2731">
            <v>5668</v>
          </cell>
          <cell r="N2731">
            <v>5668</v>
          </cell>
          <cell r="O2731">
            <v>5343</v>
          </cell>
          <cell r="P2731">
            <v>5450</v>
          </cell>
          <cell r="Q2731">
            <v>5615</v>
          </cell>
        </row>
        <row r="2732">
          <cell r="E2732" t="str">
            <v>45NMONTHLYUCOALITION</v>
          </cell>
          <cell r="F2732" t="str">
            <v>45N</v>
          </cell>
          <cell r="G2732" t="str">
            <v>Monthly</v>
          </cell>
          <cell r="H2732" t="str">
            <v>U</v>
          </cell>
          <cell r="I2732">
            <v>0</v>
          </cell>
          <cell r="J2732" t="str">
            <v>Coalition</v>
          </cell>
          <cell r="K2732">
            <v>5808</v>
          </cell>
          <cell r="L2732">
            <v>5808</v>
          </cell>
          <cell r="M2732">
            <v>5808</v>
          </cell>
          <cell r="N2732">
            <v>5808</v>
          </cell>
          <cell r="O2732">
            <v>5475</v>
          </cell>
          <cell r="P2732">
            <v>5585</v>
          </cell>
          <cell r="Q2732">
            <v>5754</v>
          </cell>
        </row>
        <row r="2733">
          <cell r="E2733" t="str">
            <v>45NMONTHLYUNON-REPRESENTED STATE EMPLOYEES</v>
          </cell>
          <cell r="F2733" t="str">
            <v>45N</v>
          </cell>
          <cell r="G2733" t="str">
            <v>Monthly</v>
          </cell>
          <cell r="H2733" t="str">
            <v>U</v>
          </cell>
          <cell r="I2733">
            <v>0</v>
          </cell>
          <cell r="J2733" t="str">
            <v>Non-Represented State Employees</v>
          </cell>
          <cell r="K2733">
            <v>5808</v>
          </cell>
          <cell r="L2733">
            <v>5808</v>
          </cell>
          <cell r="M2733">
            <v>5808</v>
          </cell>
          <cell r="N2733">
            <v>5808</v>
          </cell>
          <cell r="O2733">
            <v>5475</v>
          </cell>
          <cell r="P2733">
            <v>5585</v>
          </cell>
          <cell r="Q2733">
            <v>5754</v>
          </cell>
        </row>
        <row r="2734">
          <cell r="E2734" t="str">
            <v>45NMONTHLYUSERVICE EMPLOYEES INTERNATIONAL UNION DISTRICT 1199 NW</v>
          </cell>
          <cell r="F2734" t="str">
            <v>45N</v>
          </cell>
          <cell r="G2734" t="str">
            <v>Monthly</v>
          </cell>
          <cell r="H2734" t="str">
            <v>U</v>
          </cell>
          <cell r="I2734">
            <v>0</v>
          </cell>
          <cell r="J2734" t="str">
            <v>Service Employees International Union District 1199 NW</v>
          </cell>
          <cell r="K2734">
            <v>5808</v>
          </cell>
          <cell r="L2734">
            <v>5808</v>
          </cell>
          <cell r="M2734">
            <v>5808</v>
          </cell>
          <cell r="N2734">
            <v>5808</v>
          </cell>
          <cell r="O2734">
            <v>5475</v>
          </cell>
          <cell r="P2734">
            <v>5585</v>
          </cell>
          <cell r="Q2734">
            <v>5754</v>
          </cell>
        </row>
        <row r="2735">
          <cell r="E2735" t="str">
            <v>45NMONTHLYUTEAMSTERS LOCAL UNION NUMBER 117</v>
          </cell>
          <cell r="F2735" t="str">
            <v>45N</v>
          </cell>
          <cell r="G2735" t="str">
            <v>Monthly</v>
          </cell>
          <cell r="H2735" t="str">
            <v>U</v>
          </cell>
          <cell r="I2735">
            <v>0</v>
          </cell>
          <cell r="J2735" t="str">
            <v>Teamsters Local Union Number 117</v>
          </cell>
          <cell r="K2735">
            <v>5883</v>
          </cell>
          <cell r="L2735">
            <v>5883</v>
          </cell>
          <cell r="M2735">
            <v>5883</v>
          </cell>
          <cell r="N2735">
            <v>5883</v>
          </cell>
          <cell r="O2735">
            <v>5546</v>
          </cell>
          <cell r="P2735">
            <v>5657</v>
          </cell>
          <cell r="Q2735">
            <v>5828</v>
          </cell>
        </row>
        <row r="2736">
          <cell r="E2736" t="str">
            <v>45NMONTHLYUWASHINGTON FEDERATION OF STATE EMPLOYEES</v>
          </cell>
          <cell r="F2736" t="str">
            <v>45N</v>
          </cell>
          <cell r="G2736" t="str">
            <v>Monthly</v>
          </cell>
          <cell r="H2736" t="str">
            <v>U</v>
          </cell>
          <cell r="I2736">
            <v>0</v>
          </cell>
          <cell r="J2736" t="str">
            <v>Washington Federation of State Employees</v>
          </cell>
          <cell r="K2736">
            <v>5808</v>
          </cell>
          <cell r="L2736">
            <v>5808</v>
          </cell>
          <cell r="M2736">
            <v>5808</v>
          </cell>
          <cell r="N2736">
            <v>5808</v>
          </cell>
          <cell r="O2736">
            <v>5475</v>
          </cell>
          <cell r="P2736">
            <v>5585</v>
          </cell>
          <cell r="Q2736">
            <v>5754</v>
          </cell>
        </row>
        <row r="2737">
          <cell r="E2737" t="str">
            <v>46EMONTHLYENON-REPRESENTED STATE EMPLOYEES</v>
          </cell>
          <cell r="F2737" t="str">
            <v>46E</v>
          </cell>
          <cell r="G2737" t="str">
            <v>Monthly</v>
          </cell>
          <cell r="H2737" t="str">
            <v>E</v>
          </cell>
          <cell r="I2737">
            <v>0</v>
          </cell>
          <cell r="J2737" t="str">
            <v>Non-Represented State Employees</v>
          </cell>
          <cell r="K2737">
            <v>3756</v>
          </cell>
          <cell r="L2737">
            <v>3756</v>
          </cell>
          <cell r="M2737">
            <v>3756</v>
          </cell>
          <cell r="N2737">
            <v>3756</v>
          </cell>
          <cell r="O2737">
            <v>3541</v>
          </cell>
          <cell r="P2737">
            <v>3612</v>
          </cell>
          <cell r="Q2737">
            <v>3721</v>
          </cell>
        </row>
        <row r="2738">
          <cell r="E2738" t="str">
            <v>46EMONTHLYFNON-REPRESENTED STATE EMPLOYEES</v>
          </cell>
          <cell r="F2738" t="str">
            <v>46E</v>
          </cell>
          <cell r="G2738" t="str">
            <v>Monthly</v>
          </cell>
          <cell r="H2738" t="str">
            <v>F</v>
          </cell>
          <cell r="I2738">
            <v>0</v>
          </cell>
          <cell r="J2738" t="str">
            <v>Non-Represented State Employees</v>
          </cell>
          <cell r="K2738">
            <v>3848</v>
          </cell>
          <cell r="L2738">
            <v>3848</v>
          </cell>
          <cell r="M2738">
            <v>3848</v>
          </cell>
          <cell r="N2738">
            <v>3848</v>
          </cell>
          <cell r="O2738">
            <v>3627</v>
          </cell>
          <cell r="P2738">
            <v>3700</v>
          </cell>
          <cell r="Q2738">
            <v>3812</v>
          </cell>
        </row>
        <row r="2739">
          <cell r="E2739" t="str">
            <v>46EMONTHLYGNON-REPRESENTED STATE EMPLOYEES</v>
          </cell>
          <cell r="F2739" t="str">
            <v>46E</v>
          </cell>
          <cell r="G2739" t="str">
            <v>Monthly</v>
          </cell>
          <cell r="H2739" t="str">
            <v>G</v>
          </cell>
          <cell r="I2739">
            <v>0</v>
          </cell>
          <cell r="J2739" t="str">
            <v>Non-Represented State Employees</v>
          </cell>
          <cell r="K2739">
            <v>3947</v>
          </cell>
          <cell r="L2739">
            <v>3947</v>
          </cell>
          <cell r="M2739">
            <v>3947</v>
          </cell>
          <cell r="N2739">
            <v>3947</v>
          </cell>
          <cell r="O2739">
            <v>3721</v>
          </cell>
          <cell r="P2739">
            <v>3795</v>
          </cell>
          <cell r="Q2739">
            <v>3910</v>
          </cell>
        </row>
        <row r="2740">
          <cell r="E2740" t="str">
            <v>46EMONTHLYHNON-REPRESENTED STATE EMPLOYEES</v>
          </cell>
          <cell r="F2740" t="str">
            <v>46E</v>
          </cell>
          <cell r="G2740" t="str">
            <v>Monthly</v>
          </cell>
          <cell r="H2740" t="str">
            <v>H</v>
          </cell>
          <cell r="I2740">
            <v>0</v>
          </cell>
          <cell r="J2740" t="str">
            <v>Non-Represented State Employees</v>
          </cell>
          <cell r="K2740">
            <v>4038</v>
          </cell>
          <cell r="L2740">
            <v>4038</v>
          </cell>
          <cell r="M2740">
            <v>4038</v>
          </cell>
          <cell r="N2740">
            <v>4038</v>
          </cell>
          <cell r="O2740">
            <v>3807</v>
          </cell>
          <cell r="P2740">
            <v>3883</v>
          </cell>
          <cell r="Q2740">
            <v>4000</v>
          </cell>
        </row>
        <row r="2741">
          <cell r="E2741" t="str">
            <v>46EMONTHLYINON-REPRESENTED STATE EMPLOYEES</v>
          </cell>
          <cell r="F2741" t="str">
            <v>46E</v>
          </cell>
          <cell r="G2741" t="str">
            <v>Monthly</v>
          </cell>
          <cell r="H2741" t="str">
            <v>I</v>
          </cell>
          <cell r="I2741">
            <v>0</v>
          </cell>
          <cell r="J2741" t="str">
            <v>Non-Represented State Employees</v>
          </cell>
          <cell r="K2741">
            <v>4144</v>
          </cell>
          <cell r="L2741">
            <v>4144</v>
          </cell>
          <cell r="M2741">
            <v>4144</v>
          </cell>
          <cell r="N2741">
            <v>4144</v>
          </cell>
          <cell r="O2741">
            <v>3907</v>
          </cell>
          <cell r="P2741">
            <v>3985</v>
          </cell>
          <cell r="Q2741">
            <v>4105</v>
          </cell>
        </row>
        <row r="2742">
          <cell r="E2742" t="str">
            <v>46EMONTHLYJNON-REPRESENTED STATE EMPLOYEES</v>
          </cell>
          <cell r="F2742" t="str">
            <v>46E</v>
          </cell>
          <cell r="G2742" t="str">
            <v>Monthly</v>
          </cell>
          <cell r="H2742" t="str">
            <v>J</v>
          </cell>
          <cell r="I2742">
            <v>0</v>
          </cell>
          <cell r="J2742" t="str">
            <v>Non-Represented State Employees</v>
          </cell>
          <cell r="K2742">
            <v>4248</v>
          </cell>
          <cell r="L2742">
            <v>4248</v>
          </cell>
          <cell r="M2742">
            <v>4248</v>
          </cell>
          <cell r="N2742">
            <v>4248</v>
          </cell>
          <cell r="O2742">
            <v>4005</v>
          </cell>
          <cell r="P2742">
            <v>4085</v>
          </cell>
          <cell r="Q2742">
            <v>4208</v>
          </cell>
        </row>
        <row r="2743">
          <cell r="E2743" t="str">
            <v>46EMONTHLYKNON-REPRESENTED STATE EMPLOYEES</v>
          </cell>
          <cell r="F2743" t="str">
            <v>46E</v>
          </cell>
          <cell r="G2743" t="str">
            <v>Monthly</v>
          </cell>
          <cell r="H2743" t="str">
            <v>K</v>
          </cell>
          <cell r="I2743">
            <v>0</v>
          </cell>
          <cell r="J2743" t="str">
            <v>Non-Represented State Employees</v>
          </cell>
          <cell r="K2743">
            <v>4359</v>
          </cell>
          <cell r="L2743">
            <v>4359</v>
          </cell>
          <cell r="M2743">
            <v>4359</v>
          </cell>
          <cell r="N2743">
            <v>4359</v>
          </cell>
          <cell r="O2743">
            <v>4109</v>
          </cell>
          <cell r="P2743">
            <v>4191</v>
          </cell>
          <cell r="Q2743">
            <v>4318</v>
          </cell>
        </row>
        <row r="2744">
          <cell r="E2744" t="str">
            <v>46EMONTHLYLNON-REPRESENTED STATE EMPLOYEES</v>
          </cell>
          <cell r="F2744" t="str">
            <v>46E</v>
          </cell>
          <cell r="G2744" t="str">
            <v>Monthly</v>
          </cell>
          <cell r="H2744" t="str">
            <v>L</v>
          </cell>
          <cell r="I2744">
            <v>0</v>
          </cell>
          <cell r="J2744" t="str">
            <v>Non-Represented State Employees</v>
          </cell>
          <cell r="K2744">
            <v>4464</v>
          </cell>
          <cell r="L2744">
            <v>4464</v>
          </cell>
          <cell r="M2744">
            <v>4464</v>
          </cell>
          <cell r="N2744">
            <v>4464</v>
          </cell>
          <cell r="O2744">
            <v>4208</v>
          </cell>
          <cell r="P2744">
            <v>4292</v>
          </cell>
          <cell r="Q2744">
            <v>4422</v>
          </cell>
        </row>
        <row r="2745">
          <cell r="E2745" t="str">
            <v>46EMONTHLYMNON-REPRESENTED STATE EMPLOYEES</v>
          </cell>
          <cell r="F2745" t="str">
            <v>46E</v>
          </cell>
          <cell r="G2745" t="str">
            <v>Monthly</v>
          </cell>
          <cell r="H2745" t="str">
            <v>M</v>
          </cell>
          <cell r="I2745">
            <v>0</v>
          </cell>
          <cell r="J2745" t="str">
            <v>Non-Represented State Employees</v>
          </cell>
          <cell r="K2745">
            <v>4575</v>
          </cell>
          <cell r="L2745">
            <v>4575</v>
          </cell>
          <cell r="M2745">
            <v>4575</v>
          </cell>
          <cell r="N2745">
            <v>4575</v>
          </cell>
          <cell r="O2745">
            <v>4313</v>
          </cell>
          <cell r="P2745">
            <v>4399</v>
          </cell>
          <cell r="Q2745">
            <v>4532</v>
          </cell>
        </row>
        <row r="2746">
          <cell r="E2746" t="str">
            <v>46GMONTHLYGCOALITION</v>
          </cell>
          <cell r="F2746" t="str">
            <v>46G</v>
          </cell>
          <cell r="G2746" t="str">
            <v>Monthly</v>
          </cell>
          <cell r="H2746" t="str">
            <v>G</v>
          </cell>
          <cell r="I2746">
            <v>0</v>
          </cell>
          <cell r="J2746" t="str">
            <v>Coalition</v>
          </cell>
          <cell r="K2746">
            <v>3947</v>
          </cell>
          <cell r="L2746">
            <v>3947</v>
          </cell>
          <cell r="M2746">
            <v>3947</v>
          </cell>
          <cell r="N2746">
            <v>3947</v>
          </cell>
          <cell r="O2746">
            <v>3721</v>
          </cell>
          <cell r="P2746">
            <v>3795</v>
          </cell>
          <cell r="Q2746">
            <v>3910</v>
          </cell>
        </row>
        <row r="2747">
          <cell r="E2747" t="str">
            <v>46GMONTHLYGNON-REPRESENTED STATE EMPLOYEES</v>
          </cell>
          <cell r="F2747" t="str">
            <v>46G</v>
          </cell>
          <cell r="G2747" t="str">
            <v>Monthly</v>
          </cell>
          <cell r="H2747" t="str">
            <v>G</v>
          </cell>
          <cell r="I2747">
            <v>0</v>
          </cell>
          <cell r="J2747" t="str">
            <v>Non-Represented State Employees</v>
          </cell>
          <cell r="K2747">
            <v>3947</v>
          </cell>
          <cell r="L2747">
            <v>3947</v>
          </cell>
          <cell r="M2747">
            <v>3947</v>
          </cell>
          <cell r="N2747">
            <v>3947</v>
          </cell>
          <cell r="O2747">
            <v>3721</v>
          </cell>
          <cell r="P2747">
            <v>3795</v>
          </cell>
          <cell r="Q2747">
            <v>3910</v>
          </cell>
        </row>
        <row r="2748">
          <cell r="E2748" t="str">
            <v>46GMONTHLYGTEAMSTERS LOCAL UNION NUMBER 117</v>
          </cell>
          <cell r="F2748" t="str">
            <v>46G</v>
          </cell>
          <cell r="G2748" t="str">
            <v>Monthly</v>
          </cell>
          <cell r="H2748" t="str">
            <v>G</v>
          </cell>
          <cell r="I2748">
            <v>0</v>
          </cell>
          <cell r="J2748" t="str">
            <v>Teamsters Local Union Number 117</v>
          </cell>
          <cell r="K2748">
            <v>3997</v>
          </cell>
          <cell r="L2748">
            <v>3997</v>
          </cell>
          <cell r="M2748">
            <v>3997</v>
          </cell>
          <cell r="N2748">
            <v>3997</v>
          </cell>
          <cell r="O2748">
            <v>3768</v>
          </cell>
          <cell r="P2748">
            <v>3843</v>
          </cell>
          <cell r="Q2748">
            <v>3959</v>
          </cell>
        </row>
        <row r="2749">
          <cell r="E2749" t="str">
            <v>46GMONTHLYGWASHINGTON FEDERATION OF STATE EMPLOYEES</v>
          </cell>
          <cell r="F2749" t="str">
            <v>46G</v>
          </cell>
          <cell r="G2749" t="str">
            <v>Monthly</v>
          </cell>
          <cell r="H2749" t="str">
            <v>G</v>
          </cell>
          <cell r="I2749">
            <v>0</v>
          </cell>
          <cell r="J2749" t="str">
            <v>Washington Federation of State Employees</v>
          </cell>
          <cell r="K2749">
            <v>3947</v>
          </cell>
          <cell r="L2749">
            <v>3947</v>
          </cell>
          <cell r="M2749">
            <v>3947</v>
          </cell>
          <cell r="N2749">
            <v>3947</v>
          </cell>
          <cell r="O2749">
            <v>3721</v>
          </cell>
          <cell r="P2749">
            <v>3795</v>
          </cell>
          <cell r="Q2749">
            <v>3910</v>
          </cell>
        </row>
        <row r="2750">
          <cell r="E2750" t="str">
            <v>46GMONTHLYGWASHINGTON PUBLIC EMPLOYEES ASSOCIATION</v>
          </cell>
          <cell r="F2750" t="str">
            <v>46G</v>
          </cell>
          <cell r="G2750" t="str">
            <v>Monthly</v>
          </cell>
          <cell r="H2750" t="str">
            <v>G</v>
          </cell>
          <cell r="I2750">
            <v>0</v>
          </cell>
          <cell r="J2750" t="str">
            <v>Washington Public Employees Association</v>
          </cell>
          <cell r="K2750">
            <v>3947</v>
          </cell>
          <cell r="L2750">
            <v>3947</v>
          </cell>
          <cell r="M2750">
            <v>3947</v>
          </cell>
          <cell r="N2750">
            <v>3947</v>
          </cell>
          <cell r="O2750">
            <v>3721</v>
          </cell>
          <cell r="P2750">
            <v>3795</v>
          </cell>
          <cell r="Q2750">
            <v>3910</v>
          </cell>
        </row>
        <row r="2751">
          <cell r="E2751" t="str">
            <v>46GMONTHLYHCOALITION</v>
          </cell>
          <cell r="F2751" t="str">
            <v>46G</v>
          </cell>
          <cell r="G2751" t="str">
            <v>Monthly</v>
          </cell>
          <cell r="H2751" t="str">
            <v>H</v>
          </cell>
          <cell r="I2751">
            <v>0</v>
          </cell>
          <cell r="J2751" t="str">
            <v>Coalition</v>
          </cell>
          <cell r="K2751">
            <v>4038</v>
          </cell>
          <cell r="L2751">
            <v>4038</v>
          </cell>
          <cell r="M2751">
            <v>4038</v>
          </cell>
          <cell r="N2751">
            <v>4038</v>
          </cell>
          <cell r="O2751">
            <v>3807</v>
          </cell>
          <cell r="P2751">
            <v>3883</v>
          </cell>
          <cell r="Q2751">
            <v>4000</v>
          </cell>
        </row>
        <row r="2752">
          <cell r="E2752" t="str">
            <v>46GMONTHLYHNON-REPRESENTED STATE EMPLOYEES</v>
          </cell>
          <cell r="F2752" t="str">
            <v>46G</v>
          </cell>
          <cell r="G2752" t="str">
            <v>Monthly</v>
          </cell>
          <cell r="H2752" t="str">
            <v>H</v>
          </cell>
          <cell r="I2752">
            <v>0</v>
          </cell>
          <cell r="J2752" t="str">
            <v>Non-Represented State Employees</v>
          </cell>
          <cell r="K2752">
            <v>4038</v>
          </cell>
          <cell r="L2752">
            <v>4038</v>
          </cell>
          <cell r="M2752">
            <v>4038</v>
          </cell>
          <cell r="N2752">
            <v>4038</v>
          </cell>
          <cell r="O2752">
            <v>3807</v>
          </cell>
          <cell r="P2752">
            <v>3883</v>
          </cell>
          <cell r="Q2752">
            <v>4000</v>
          </cell>
        </row>
        <row r="2753">
          <cell r="E2753" t="str">
            <v>46GMONTHLYHTEAMSTERS LOCAL UNION NUMBER 117</v>
          </cell>
          <cell r="F2753" t="str">
            <v>46G</v>
          </cell>
          <cell r="G2753" t="str">
            <v>Monthly</v>
          </cell>
          <cell r="H2753" t="str">
            <v>H</v>
          </cell>
          <cell r="I2753">
            <v>0</v>
          </cell>
          <cell r="J2753" t="str">
            <v>Teamsters Local Union Number 117</v>
          </cell>
          <cell r="K2753">
            <v>4090</v>
          </cell>
          <cell r="L2753">
            <v>4090</v>
          </cell>
          <cell r="M2753">
            <v>4090</v>
          </cell>
          <cell r="N2753">
            <v>4090</v>
          </cell>
          <cell r="O2753">
            <v>3856</v>
          </cell>
          <cell r="P2753">
            <v>3933</v>
          </cell>
          <cell r="Q2753">
            <v>4052</v>
          </cell>
        </row>
        <row r="2754">
          <cell r="E2754" t="str">
            <v>46GMONTHLYHWASHINGTON FEDERATION OF STATE EMPLOYEES</v>
          </cell>
          <cell r="F2754" t="str">
            <v>46G</v>
          </cell>
          <cell r="G2754" t="str">
            <v>Monthly</v>
          </cell>
          <cell r="H2754" t="str">
            <v>H</v>
          </cell>
          <cell r="I2754">
            <v>0</v>
          </cell>
          <cell r="J2754" t="str">
            <v>Washington Federation of State Employees</v>
          </cell>
          <cell r="K2754">
            <v>4038</v>
          </cell>
          <cell r="L2754">
            <v>4038</v>
          </cell>
          <cell r="M2754">
            <v>4038</v>
          </cell>
          <cell r="N2754">
            <v>4038</v>
          </cell>
          <cell r="O2754">
            <v>3807</v>
          </cell>
          <cell r="P2754">
            <v>3883</v>
          </cell>
          <cell r="Q2754">
            <v>4000</v>
          </cell>
        </row>
        <row r="2755">
          <cell r="E2755" t="str">
            <v>46GMONTHLYHWASHINGTON PUBLIC EMPLOYEES ASSOCIATION</v>
          </cell>
          <cell r="F2755" t="str">
            <v>46G</v>
          </cell>
          <cell r="G2755" t="str">
            <v>Monthly</v>
          </cell>
          <cell r="H2755" t="str">
            <v>H</v>
          </cell>
          <cell r="I2755">
            <v>0</v>
          </cell>
          <cell r="J2755" t="str">
            <v>Washington Public Employees Association</v>
          </cell>
          <cell r="K2755">
            <v>4038</v>
          </cell>
          <cell r="L2755">
            <v>4038</v>
          </cell>
          <cell r="M2755">
            <v>4038</v>
          </cell>
          <cell r="N2755">
            <v>4038</v>
          </cell>
          <cell r="O2755">
            <v>3807</v>
          </cell>
          <cell r="P2755">
            <v>3883</v>
          </cell>
          <cell r="Q2755">
            <v>4000</v>
          </cell>
        </row>
        <row r="2756">
          <cell r="E2756" t="str">
            <v>46GMONTHLYICOALITION</v>
          </cell>
          <cell r="F2756" t="str">
            <v>46G</v>
          </cell>
          <cell r="G2756" t="str">
            <v>Monthly</v>
          </cell>
          <cell r="H2756" t="str">
            <v>I</v>
          </cell>
          <cell r="I2756">
            <v>0</v>
          </cell>
          <cell r="J2756" t="str">
            <v>Coalition</v>
          </cell>
          <cell r="K2756">
            <v>4144</v>
          </cell>
          <cell r="L2756">
            <v>4144</v>
          </cell>
          <cell r="M2756">
            <v>4144</v>
          </cell>
          <cell r="N2756">
            <v>4144</v>
          </cell>
          <cell r="O2756">
            <v>3907</v>
          </cell>
          <cell r="P2756">
            <v>3985</v>
          </cell>
          <cell r="Q2756">
            <v>4105</v>
          </cell>
        </row>
        <row r="2757">
          <cell r="E2757" t="str">
            <v>46GMONTHLYINON-REPRESENTED STATE EMPLOYEES</v>
          </cell>
          <cell r="F2757" t="str">
            <v>46G</v>
          </cell>
          <cell r="G2757" t="str">
            <v>Monthly</v>
          </cell>
          <cell r="H2757" t="str">
            <v>I</v>
          </cell>
          <cell r="I2757">
            <v>0</v>
          </cell>
          <cell r="J2757" t="str">
            <v>Non-Represented State Employees</v>
          </cell>
          <cell r="K2757">
            <v>4144</v>
          </cell>
          <cell r="L2757">
            <v>4144</v>
          </cell>
          <cell r="M2757">
            <v>4144</v>
          </cell>
          <cell r="N2757">
            <v>4144</v>
          </cell>
          <cell r="O2757">
            <v>3907</v>
          </cell>
          <cell r="P2757">
            <v>3985</v>
          </cell>
          <cell r="Q2757">
            <v>4105</v>
          </cell>
        </row>
        <row r="2758">
          <cell r="E2758" t="str">
            <v>46GMONTHLYITEAMSTERS LOCAL UNION NUMBER 117</v>
          </cell>
          <cell r="F2758" t="str">
            <v>46G</v>
          </cell>
          <cell r="G2758" t="str">
            <v>Monthly</v>
          </cell>
          <cell r="H2758" t="str">
            <v>I</v>
          </cell>
          <cell r="I2758">
            <v>0</v>
          </cell>
          <cell r="J2758" t="str">
            <v>Teamsters Local Union Number 117</v>
          </cell>
          <cell r="K2758">
            <v>4197</v>
          </cell>
          <cell r="L2758">
            <v>4197</v>
          </cell>
          <cell r="M2758">
            <v>4197</v>
          </cell>
          <cell r="N2758">
            <v>4197</v>
          </cell>
          <cell r="O2758">
            <v>3957</v>
          </cell>
          <cell r="P2758">
            <v>4036</v>
          </cell>
          <cell r="Q2758">
            <v>4158</v>
          </cell>
        </row>
        <row r="2759">
          <cell r="E2759" t="str">
            <v>46GMONTHLYIWASHINGTON FEDERATION OF STATE EMPLOYEES</v>
          </cell>
          <cell r="F2759" t="str">
            <v>46G</v>
          </cell>
          <cell r="G2759" t="str">
            <v>Monthly</v>
          </cell>
          <cell r="H2759" t="str">
            <v>I</v>
          </cell>
          <cell r="I2759">
            <v>0</v>
          </cell>
          <cell r="J2759" t="str">
            <v>Washington Federation of State Employees</v>
          </cell>
          <cell r="K2759">
            <v>4144</v>
          </cell>
          <cell r="L2759">
            <v>4144</v>
          </cell>
          <cell r="M2759">
            <v>4144</v>
          </cell>
          <cell r="N2759">
            <v>4144</v>
          </cell>
          <cell r="O2759">
            <v>3907</v>
          </cell>
          <cell r="P2759">
            <v>3985</v>
          </cell>
          <cell r="Q2759">
            <v>4105</v>
          </cell>
        </row>
        <row r="2760">
          <cell r="E2760" t="str">
            <v>46GMONTHLYIWASHINGTON PUBLIC EMPLOYEES ASSOCIATION</v>
          </cell>
          <cell r="F2760" t="str">
            <v>46G</v>
          </cell>
          <cell r="G2760" t="str">
            <v>Monthly</v>
          </cell>
          <cell r="H2760" t="str">
            <v>I</v>
          </cell>
          <cell r="I2760">
            <v>0</v>
          </cell>
          <cell r="J2760" t="str">
            <v>Washington Public Employees Association</v>
          </cell>
          <cell r="K2760">
            <v>4144</v>
          </cell>
          <cell r="L2760">
            <v>4144</v>
          </cell>
          <cell r="M2760">
            <v>4144</v>
          </cell>
          <cell r="N2760">
            <v>4144</v>
          </cell>
          <cell r="O2760">
            <v>3907</v>
          </cell>
          <cell r="P2760">
            <v>3985</v>
          </cell>
          <cell r="Q2760">
            <v>4105</v>
          </cell>
        </row>
        <row r="2761">
          <cell r="E2761" t="str">
            <v>46GMONTHLYJCOALITION</v>
          </cell>
          <cell r="F2761" t="str">
            <v>46G</v>
          </cell>
          <cell r="G2761" t="str">
            <v>Monthly</v>
          </cell>
          <cell r="H2761" t="str">
            <v>J</v>
          </cell>
          <cell r="I2761">
            <v>0</v>
          </cell>
          <cell r="J2761" t="str">
            <v>Coalition</v>
          </cell>
          <cell r="K2761">
            <v>4248</v>
          </cell>
          <cell r="L2761">
            <v>4248</v>
          </cell>
          <cell r="M2761">
            <v>4248</v>
          </cell>
          <cell r="N2761">
            <v>4248</v>
          </cell>
          <cell r="O2761">
            <v>4005</v>
          </cell>
          <cell r="P2761">
            <v>4085</v>
          </cell>
          <cell r="Q2761">
            <v>4208</v>
          </cell>
        </row>
        <row r="2762">
          <cell r="E2762" t="str">
            <v>46GMONTHLYJNON-REPRESENTED STATE EMPLOYEES</v>
          </cell>
          <cell r="F2762" t="str">
            <v>46G</v>
          </cell>
          <cell r="G2762" t="str">
            <v>Monthly</v>
          </cell>
          <cell r="H2762" t="str">
            <v>J</v>
          </cell>
          <cell r="I2762">
            <v>0</v>
          </cell>
          <cell r="J2762" t="str">
            <v>Non-Represented State Employees</v>
          </cell>
          <cell r="K2762">
            <v>4248</v>
          </cell>
          <cell r="L2762">
            <v>4248</v>
          </cell>
          <cell r="M2762">
            <v>4248</v>
          </cell>
          <cell r="N2762">
            <v>4248</v>
          </cell>
          <cell r="O2762">
            <v>4005</v>
          </cell>
          <cell r="P2762">
            <v>4085</v>
          </cell>
          <cell r="Q2762">
            <v>4208</v>
          </cell>
        </row>
        <row r="2763">
          <cell r="E2763" t="str">
            <v>46GMONTHLYJTEAMSTERS LOCAL UNION NUMBER 117</v>
          </cell>
          <cell r="F2763" t="str">
            <v>46G</v>
          </cell>
          <cell r="G2763" t="str">
            <v>Monthly</v>
          </cell>
          <cell r="H2763" t="str">
            <v>J</v>
          </cell>
          <cell r="I2763">
            <v>0</v>
          </cell>
          <cell r="J2763" t="str">
            <v>Teamsters Local Union Number 117</v>
          </cell>
          <cell r="K2763">
            <v>4304</v>
          </cell>
          <cell r="L2763">
            <v>4304</v>
          </cell>
          <cell r="M2763">
            <v>4304</v>
          </cell>
          <cell r="N2763">
            <v>4304</v>
          </cell>
          <cell r="O2763">
            <v>4057</v>
          </cell>
          <cell r="P2763">
            <v>4138</v>
          </cell>
          <cell r="Q2763">
            <v>4263</v>
          </cell>
        </row>
        <row r="2764">
          <cell r="E2764" t="str">
            <v>46GMONTHLYJWASHINGTON FEDERATION OF STATE EMPLOYEES</v>
          </cell>
          <cell r="F2764" t="str">
            <v>46G</v>
          </cell>
          <cell r="G2764" t="str">
            <v>Monthly</v>
          </cell>
          <cell r="H2764" t="str">
            <v>J</v>
          </cell>
          <cell r="I2764">
            <v>0</v>
          </cell>
          <cell r="J2764" t="str">
            <v>Washington Federation of State Employees</v>
          </cell>
          <cell r="K2764">
            <v>4248</v>
          </cell>
          <cell r="L2764">
            <v>4248</v>
          </cell>
          <cell r="M2764">
            <v>4248</v>
          </cell>
          <cell r="N2764">
            <v>4248</v>
          </cell>
          <cell r="O2764">
            <v>4005</v>
          </cell>
          <cell r="P2764">
            <v>4085</v>
          </cell>
          <cell r="Q2764">
            <v>4208</v>
          </cell>
        </row>
        <row r="2765">
          <cell r="E2765" t="str">
            <v>46GMONTHLYJWASHINGTON PUBLIC EMPLOYEES ASSOCIATION</v>
          </cell>
          <cell r="F2765" t="str">
            <v>46G</v>
          </cell>
          <cell r="G2765" t="str">
            <v>Monthly</v>
          </cell>
          <cell r="H2765" t="str">
            <v>J</v>
          </cell>
          <cell r="I2765">
            <v>0</v>
          </cell>
          <cell r="J2765" t="str">
            <v>Washington Public Employees Association</v>
          </cell>
          <cell r="K2765">
            <v>4248</v>
          </cell>
          <cell r="L2765">
            <v>4248</v>
          </cell>
          <cell r="M2765">
            <v>4248</v>
          </cell>
          <cell r="N2765">
            <v>4248</v>
          </cell>
          <cell r="O2765">
            <v>4005</v>
          </cell>
          <cell r="P2765">
            <v>4085</v>
          </cell>
          <cell r="Q2765">
            <v>4208</v>
          </cell>
        </row>
        <row r="2766">
          <cell r="E2766" t="str">
            <v>46GMONTHLYKCOALITION</v>
          </cell>
          <cell r="F2766" t="str">
            <v>46G</v>
          </cell>
          <cell r="G2766" t="str">
            <v>Monthly</v>
          </cell>
          <cell r="H2766" t="str">
            <v>K</v>
          </cell>
          <cell r="I2766">
            <v>0</v>
          </cell>
          <cell r="J2766" t="str">
            <v>Coalition</v>
          </cell>
          <cell r="K2766">
            <v>4359</v>
          </cell>
          <cell r="L2766">
            <v>4359</v>
          </cell>
          <cell r="M2766">
            <v>4359</v>
          </cell>
          <cell r="N2766">
            <v>4359</v>
          </cell>
          <cell r="O2766">
            <v>4109</v>
          </cell>
          <cell r="P2766">
            <v>4191</v>
          </cell>
          <cell r="Q2766">
            <v>4318</v>
          </cell>
        </row>
        <row r="2767">
          <cell r="E2767" t="str">
            <v>46GMONTHLYKNON-REPRESENTED STATE EMPLOYEES</v>
          </cell>
          <cell r="F2767" t="str">
            <v>46G</v>
          </cell>
          <cell r="G2767" t="str">
            <v>Monthly</v>
          </cell>
          <cell r="H2767" t="str">
            <v>K</v>
          </cell>
          <cell r="I2767">
            <v>0</v>
          </cell>
          <cell r="J2767" t="str">
            <v>Non-Represented State Employees</v>
          </cell>
          <cell r="K2767">
            <v>4359</v>
          </cell>
          <cell r="L2767">
            <v>4359</v>
          </cell>
          <cell r="M2767">
            <v>4359</v>
          </cell>
          <cell r="N2767">
            <v>4359</v>
          </cell>
          <cell r="O2767">
            <v>4109</v>
          </cell>
          <cell r="P2767">
            <v>4191</v>
          </cell>
          <cell r="Q2767">
            <v>4318</v>
          </cell>
        </row>
        <row r="2768">
          <cell r="E2768" t="str">
            <v>46GMONTHLYKTEAMSTERS LOCAL UNION NUMBER 117</v>
          </cell>
          <cell r="F2768" t="str">
            <v>46G</v>
          </cell>
          <cell r="G2768" t="str">
            <v>Monthly</v>
          </cell>
          <cell r="H2768" t="str">
            <v>K</v>
          </cell>
          <cell r="I2768">
            <v>0</v>
          </cell>
          <cell r="J2768" t="str">
            <v>Teamsters Local Union Number 117</v>
          </cell>
          <cell r="K2768">
            <v>4414</v>
          </cell>
          <cell r="L2768">
            <v>4414</v>
          </cell>
          <cell r="M2768">
            <v>4414</v>
          </cell>
          <cell r="N2768">
            <v>4414</v>
          </cell>
          <cell r="O2768">
            <v>4161</v>
          </cell>
          <cell r="P2768">
            <v>4244</v>
          </cell>
          <cell r="Q2768">
            <v>4372</v>
          </cell>
        </row>
        <row r="2769">
          <cell r="E2769" t="str">
            <v>46GMONTHLYKWASHINGTON FEDERATION OF STATE EMPLOYEES</v>
          </cell>
          <cell r="F2769" t="str">
            <v>46G</v>
          </cell>
          <cell r="G2769" t="str">
            <v>Monthly</v>
          </cell>
          <cell r="H2769" t="str">
            <v>K</v>
          </cell>
          <cell r="I2769">
            <v>0</v>
          </cell>
          <cell r="J2769" t="str">
            <v>Washington Federation of State Employees</v>
          </cell>
          <cell r="K2769">
            <v>4359</v>
          </cell>
          <cell r="L2769">
            <v>4359</v>
          </cell>
          <cell r="M2769">
            <v>4359</v>
          </cell>
          <cell r="N2769">
            <v>4359</v>
          </cell>
          <cell r="O2769">
            <v>4109</v>
          </cell>
          <cell r="P2769">
            <v>4191</v>
          </cell>
          <cell r="Q2769">
            <v>4318</v>
          </cell>
        </row>
        <row r="2770">
          <cell r="E2770" t="str">
            <v>46GMONTHLYKWASHINGTON PUBLIC EMPLOYEES ASSOCIATION</v>
          </cell>
          <cell r="F2770" t="str">
            <v>46G</v>
          </cell>
          <cell r="G2770" t="str">
            <v>Monthly</v>
          </cell>
          <cell r="H2770" t="str">
            <v>K</v>
          </cell>
          <cell r="I2770">
            <v>0</v>
          </cell>
          <cell r="J2770" t="str">
            <v>Washington Public Employees Association</v>
          </cell>
          <cell r="K2770">
            <v>4359</v>
          </cell>
          <cell r="L2770">
            <v>4359</v>
          </cell>
          <cell r="M2770">
            <v>4359</v>
          </cell>
          <cell r="N2770">
            <v>4359</v>
          </cell>
          <cell r="O2770">
            <v>4109</v>
          </cell>
          <cell r="P2770">
            <v>4191</v>
          </cell>
          <cell r="Q2770">
            <v>4318</v>
          </cell>
        </row>
        <row r="2771">
          <cell r="E2771" t="str">
            <v>46GMONTHLYLCOALITION</v>
          </cell>
          <cell r="F2771" t="str">
            <v>46G</v>
          </cell>
          <cell r="G2771" t="str">
            <v>Monthly</v>
          </cell>
          <cell r="H2771" t="str">
            <v>L</v>
          </cell>
          <cell r="I2771">
            <v>0</v>
          </cell>
          <cell r="J2771" t="str">
            <v>Coalition</v>
          </cell>
          <cell r="K2771">
            <v>4464</v>
          </cell>
          <cell r="L2771">
            <v>4464</v>
          </cell>
          <cell r="M2771">
            <v>4464</v>
          </cell>
          <cell r="N2771">
            <v>4464</v>
          </cell>
          <cell r="O2771">
            <v>4208</v>
          </cell>
          <cell r="P2771">
            <v>4292</v>
          </cell>
          <cell r="Q2771">
            <v>4422</v>
          </cell>
        </row>
        <row r="2772">
          <cell r="E2772" t="str">
            <v>46GMONTHLYLNON-REPRESENTED STATE EMPLOYEES</v>
          </cell>
          <cell r="F2772" t="str">
            <v>46G</v>
          </cell>
          <cell r="G2772" t="str">
            <v>Monthly</v>
          </cell>
          <cell r="H2772" t="str">
            <v>L</v>
          </cell>
          <cell r="I2772">
            <v>0</v>
          </cell>
          <cell r="J2772" t="str">
            <v>Non-Represented State Employees</v>
          </cell>
          <cell r="K2772">
            <v>4464</v>
          </cell>
          <cell r="L2772">
            <v>4464</v>
          </cell>
          <cell r="M2772">
            <v>4464</v>
          </cell>
          <cell r="N2772">
            <v>4464</v>
          </cell>
          <cell r="O2772">
            <v>4208</v>
          </cell>
          <cell r="P2772">
            <v>4292</v>
          </cell>
          <cell r="Q2772">
            <v>4422</v>
          </cell>
        </row>
        <row r="2773">
          <cell r="E2773" t="str">
            <v>46GMONTHLYLTEAMSTERS LOCAL UNION NUMBER 117</v>
          </cell>
          <cell r="F2773" t="str">
            <v>46G</v>
          </cell>
          <cell r="G2773" t="str">
            <v>Monthly</v>
          </cell>
          <cell r="H2773" t="str">
            <v>L</v>
          </cell>
          <cell r="I2773">
            <v>0</v>
          </cell>
          <cell r="J2773" t="str">
            <v>Teamsters Local Union Number 117</v>
          </cell>
          <cell r="K2773">
            <v>4522</v>
          </cell>
          <cell r="L2773">
            <v>4522</v>
          </cell>
          <cell r="M2773">
            <v>4522</v>
          </cell>
          <cell r="N2773">
            <v>4522</v>
          </cell>
          <cell r="O2773">
            <v>4263</v>
          </cell>
          <cell r="P2773">
            <v>4348</v>
          </cell>
          <cell r="Q2773">
            <v>4479</v>
          </cell>
        </row>
        <row r="2774">
          <cell r="E2774" t="str">
            <v>46GMONTHLYLWASHINGTON FEDERATION OF STATE EMPLOYEES</v>
          </cell>
          <cell r="F2774" t="str">
            <v>46G</v>
          </cell>
          <cell r="G2774" t="str">
            <v>Monthly</v>
          </cell>
          <cell r="H2774" t="str">
            <v>L</v>
          </cell>
          <cell r="I2774">
            <v>0</v>
          </cell>
          <cell r="J2774" t="str">
            <v>Washington Federation of State Employees</v>
          </cell>
          <cell r="K2774">
            <v>4464</v>
          </cell>
          <cell r="L2774">
            <v>4464</v>
          </cell>
          <cell r="M2774">
            <v>4464</v>
          </cell>
          <cell r="N2774">
            <v>4464</v>
          </cell>
          <cell r="O2774">
            <v>4208</v>
          </cell>
          <cell r="P2774">
            <v>4292</v>
          </cell>
          <cell r="Q2774">
            <v>4422</v>
          </cell>
        </row>
        <row r="2775">
          <cell r="E2775" t="str">
            <v>46GMONTHLYLWASHINGTON PUBLIC EMPLOYEES ASSOCIATION</v>
          </cell>
          <cell r="F2775" t="str">
            <v>46G</v>
          </cell>
          <cell r="G2775" t="str">
            <v>Monthly</v>
          </cell>
          <cell r="H2775" t="str">
            <v>L</v>
          </cell>
          <cell r="I2775">
            <v>0</v>
          </cell>
          <cell r="J2775" t="str">
            <v>Washington Public Employees Association</v>
          </cell>
          <cell r="K2775">
            <v>4464</v>
          </cell>
          <cell r="L2775">
            <v>4464</v>
          </cell>
          <cell r="M2775">
            <v>4464</v>
          </cell>
          <cell r="N2775">
            <v>4464</v>
          </cell>
          <cell r="O2775">
            <v>4208</v>
          </cell>
          <cell r="P2775">
            <v>4292</v>
          </cell>
          <cell r="Q2775">
            <v>4422</v>
          </cell>
        </row>
        <row r="2776">
          <cell r="E2776" t="str">
            <v>46GMONTHLYMCOALITION</v>
          </cell>
          <cell r="F2776" t="str">
            <v>46G</v>
          </cell>
          <cell r="G2776" t="str">
            <v>Monthly</v>
          </cell>
          <cell r="H2776" t="str">
            <v>M</v>
          </cell>
          <cell r="I2776">
            <v>0</v>
          </cell>
          <cell r="J2776" t="str">
            <v>Coalition</v>
          </cell>
          <cell r="K2776">
            <v>4575</v>
          </cell>
          <cell r="L2776">
            <v>4575</v>
          </cell>
          <cell r="M2776">
            <v>4575</v>
          </cell>
          <cell r="N2776">
            <v>4575</v>
          </cell>
          <cell r="O2776">
            <v>4313</v>
          </cell>
          <cell r="P2776">
            <v>4399</v>
          </cell>
          <cell r="Q2776">
            <v>4532</v>
          </cell>
        </row>
        <row r="2777">
          <cell r="E2777" t="str">
            <v>46GMONTHLYMNON-REPRESENTED STATE EMPLOYEES</v>
          </cell>
          <cell r="F2777" t="str">
            <v>46G</v>
          </cell>
          <cell r="G2777" t="str">
            <v>Monthly</v>
          </cell>
          <cell r="H2777" t="str">
            <v>M</v>
          </cell>
          <cell r="I2777">
            <v>0</v>
          </cell>
          <cell r="J2777" t="str">
            <v>Non-Represented State Employees</v>
          </cell>
          <cell r="K2777">
            <v>4575</v>
          </cell>
          <cell r="L2777">
            <v>4575</v>
          </cell>
          <cell r="M2777">
            <v>4575</v>
          </cell>
          <cell r="N2777">
            <v>4575</v>
          </cell>
          <cell r="O2777">
            <v>4313</v>
          </cell>
          <cell r="P2777">
            <v>4399</v>
          </cell>
          <cell r="Q2777">
            <v>4532</v>
          </cell>
        </row>
        <row r="2778">
          <cell r="E2778" t="str">
            <v>46GMONTHLYMTEAMSTERS LOCAL UNION NUMBER 117</v>
          </cell>
          <cell r="F2778" t="str">
            <v>46G</v>
          </cell>
          <cell r="G2778" t="str">
            <v>Monthly</v>
          </cell>
          <cell r="H2778" t="str">
            <v>M</v>
          </cell>
          <cell r="I2778">
            <v>0</v>
          </cell>
          <cell r="J2778" t="str">
            <v>Teamsters Local Union Number 117</v>
          </cell>
          <cell r="K2778">
            <v>4634</v>
          </cell>
          <cell r="L2778">
            <v>4634</v>
          </cell>
          <cell r="M2778">
            <v>4634</v>
          </cell>
          <cell r="N2778">
            <v>4634</v>
          </cell>
          <cell r="O2778">
            <v>4369</v>
          </cell>
          <cell r="P2778">
            <v>4456</v>
          </cell>
          <cell r="Q2778">
            <v>4591</v>
          </cell>
        </row>
        <row r="2779">
          <cell r="E2779" t="str">
            <v>46GMONTHLYMWASHINGTON FEDERATION OF STATE EMPLOYEES</v>
          </cell>
          <cell r="F2779" t="str">
            <v>46G</v>
          </cell>
          <cell r="G2779" t="str">
            <v>Monthly</v>
          </cell>
          <cell r="H2779" t="str">
            <v>M</v>
          </cell>
          <cell r="I2779">
            <v>0</v>
          </cell>
          <cell r="J2779" t="str">
            <v>Washington Federation of State Employees</v>
          </cell>
          <cell r="K2779">
            <v>4575</v>
          </cell>
          <cell r="L2779">
            <v>4575</v>
          </cell>
          <cell r="M2779">
            <v>4575</v>
          </cell>
          <cell r="N2779">
            <v>4575</v>
          </cell>
          <cell r="O2779">
            <v>4313</v>
          </cell>
          <cell r="P2779">
            <v>4399</v>
          </cell>
          <cell r="Q2779">
            <v>4532</v>
          </cell>
        </row>
        <row r="2780">
          <cell r="E2780" t="str">
            <v>46GMONTHLYMWASHINGTON PUBLIC EMPLOYEES ASSOCIATION</v>
          </cell>
          <cell r="F2780" t="str">
            <v>46G</v>
          </cell>
          <cell r="G2780" t="str">
            <v>Monthly</v>
          </cell>
          <cell r="H2780" t="str">
            <v>M</v>
          </cell>
          <cell r="I2780">
            <v>0</v>
          </cell>
          <cell r="J2780" t="str">
            <v>Washington Public Employees Association</v>
          </cell>
          <cell r="K2780">
            <v>4575</v>
          </cell>
          <cell r="L2780">
            <v>4575</v>
          </cell>
          <cell r="M2780">
            <v>4575</v>
          </cell>
          <cell r="N2780">
            <v>4575</v>
          </cell>
          <cell r="O2780">
            <v>4313</v>
          </cell>
          <cell r="P2780">
            <v>4399</v>
          </cell>
          <cell r="Q2780">
            <v>4532</v>
          </cell>
        </row>
        <row r="2781">
          <cell r="E2781" t="str">
            <v>46MONTHLYACOALITION</v>
          </cell>
          <cell r="F2781" t="str">
            <v>46</v>
          </cell>
          <cell r="G2781" t="str">
            <v>Monthly</v>
          </cell>
          <cell r="H2781" t="str">
            <v>A</v>
          </cell>
          <cell r="I2781">
            <v>0</v>
          </cell>
          <cell r="J2781" t="str">
            <v>Coalition</v>
          </cell>
          <cell r="K2781">
            <v>3407</v>
          </cell>
          <cell r="L2781">
            <v>3407</v>
          </cell>
          <cell r="M2781">
            <v>3407</v>
          </cell>
          <cell r="N2781">
            <v>3407</v>
          </cell>
          <cell r="O2781">
            <v>3212</v>
          </cell>
          <cell r="P2781">
            <v>3276</v>
          </cell>
          <cell r="Q2781">
            <v>3375</v>
          </cell>
        </row>
        <row r="2782">
          <cell r="E2782" t="str">
            <v>46MONTHLYANON-REPRESENTED STATE EMPLOYEES</v>
          </cell>
          <cell r="F2782" t="str">
            <v>46</v>
          </cell>
          <cell r="G2782" t="str">
            <v>Monthly</v>
          </cell>
          <cell r="H2782" t="str">
            <v>A</v>
          </cell>
          <cell r="I2782">
            <v>0</v>
          </cell>
          <cell r="J2782" t="str">
            <v>Non-Represented State Employees</v>
          </cell>
          <cell r="K2782">
            <v>3407</v>
          </cell>
          <cell r="L2782">
            <v>3407</v>
          </cell>
          <cell r="M2782">
            <v>3407</v>
          </cell>
          <cell r="N2782">
            <v>3407</v>
          </cell>
          <cell r="O2782">
            <v>3212</v>
          </cell>
          <cell r="P2782">
            <v>3276</v>
          </cell>
          <cell r="Q2782">
            <v>3375</v>
          </cell>
        </row>
        <row r="2783">
          <cell r="E2783" t="str">
            <v>46MONTHLYATEAMSTERS LOCAL UNION NUMBER 117</v>
          </cell>
          <cell r="F2783" t="str">
            <v>46</v>
          </cell>
          <cell r="G2783" t="str">
            <v>Monthly</v>
          </cell>
          <cell r="H2783" t="str">
            <v>A</v>
          </cell>
          <cell r="I2783">
            <v>0</v>
          </cell>
          <cell r="J2783" t="str">
            <v>Teamsters Local Union Number 117</v>
          </cell>
          <cell r="K2783">
            <v>3451</v>
          </cell>
          <cell r="L2783">
            <v>3451</v>
          </cell>
          <cell r="M2783">
            <v>3451</v>
          </cell>
          <cell r="N2783">
            <v>3451</v>
          </cell>
          <cell r="O2783">
            <v>3253</v>
          </cell>
          <cell r="P2783">
            <v>3318</v>
          </cell>
          <cell r="Q2783">
            <v>3418</v>
          </cell>
        </row>
        <row r="2784">
          <cell r="E2784" t="str">
            <v>46MONTHLYAWASHINGTON FEDERATION OF STATE EMPLOYEES</v>
          </cell>
          <cell r="F2784" t="str">
            <v>46</v>
          </cell>
          <cell r="G2784" t="str">
            <v>Monthly</v>
          </cell>
          <cell r="H2784" t="str">
            <v>A</v>
          </cell>
          <cell r="I2784">
            <v>0</v>
          </cell>
          <cell r="J2784" t="str">
            <v>Washington Federation of State Employees</v>
          </cell>
          <cell r="K2784">
            <v>3407</v>
          </cell>
          <cell r="L2784">
            <v>3407</v>
          </cell>
          <cell r="M2784">
            <v>3407</v>
          </cell>
          <cell r="N2784">
            <v>3407</v>
          </cell>
          <cell r="O2784">
            <v>3212</v>
          </cell>
          <cell r="P2784">
            <v>3276</v>
          </cell>
          <cell r="Q2784">
            <v>3375</v>
          </cell>
        </row>
        <row r="2785">
          <cell r="E2785" t="str">
            <v>46MONTHLYAWASHINGTON PUBLIC EMPLOYEES ASSOCIATION</v>
          </cell>
          <cell r="F2785" t="str">
            <v>46</v>
          </cell>
          <cell r="G2785" t="str">
            <v>Monthly</v>
          </cell>
          <cell r="H2785" t="str">
            <v>A</v>
          </cell>
          <cell r="I2785">
            <v>0</v>
          </cell>
          <cell r="J2785" t="str">
            <v>Washington Public Employees Association</v>
          </cell>
          <cell r="K2785">
            <v>3407</v>
          </cell>
          <cell r="L2785">
            <v>3407</v>
          </cell>
          <cell r="M2785">
            <v>3407</v>
          </cell>
          <cell r="N2785">
            <v>3407</v>
          </cell>
          <cell r="O2785">
            <v>3212</v>
          </cell>
          <cell r="P2785">
            <v>3276</v>
          </cell>
          <cell r="Q2785">
            <v>3375</v>
          </cell>
        </row>
        <row r="2786">
          <cell r="E2786" t="str">
            <v>46MONTHLYBCOALITION</v>
          </cell>
          <cell r="F2786" t="str">
            <v>46</v>
          </cell>
          <cell r="G2786" t="str">
            <v>Monthly</v>
          </cell>
          <cell r="H2786" t="str">
            <v>B</v>
          </cell>
          <cell r="I2786">
            <v>0</v>
          </cell>
          <cell r="J2786" t="str">
            <v>Coalition</v>
          </cell>
          <cell r="K2786">
            <v>3487</v>
          </cell>
          <cell r="L2786">
            <v>3487</v>
          </cell>
          <cell r="M2786">
            <v>3487</v>
          </cell>
          <cell r="N2786">
            <v>3487</v>
          </cell>
          <cell r="O2786">
            <v>3287</v>
          </cell>
          <cell r="P2786">
            <v>3353</v>
          </cell>
          <cell r="Q2786">
            <v>3454</v>
          </cell>
        </row>
        <row r="2787">
          <cell r="E2787" t="str">
            <v>46MONTHLYBNON-REPRESENTED STATE EMPLOYEES</v>
          </cell>
          <cell r="F2787" t="str">
            <v>46</v>
          </cell>
          <cell r="G2787" t="str">
            <v>Monthly</v>
          </cell>
          <cell r="H2787" t="str">
            <v>B</v>
          </cell>
          <cell r="I2787">
            <v>0</v>
          </cell>
          <cell r="J2787" t="str">
            <v>Non-Represented State Employees</v>
          </cell>
          <cell r="K2787">
            <v>3487</v>
          </cell>
          <cell r="L2787">
            <v>3487</v>
          </cell>
          <cell r="M2787">
            <v>3487</v>
          </cell>
          <cell r="N2787">
            <v>3487</v>
          </cell>
          <cell r="O2787">
            <v>3287</v>
          </cell>
          <cell r="P2787">
            <v>3353</v>
          </cell>
          <cell r="Q2787">
            <v>3454</v>
          </cell>
        </row>
        <row r="2788">
          <cell r="E2788" t="str">
            <v>46MONTHLYBTEAMSTERS LOCAL UNION NUMBER 117</v>
          </cell>
          <cell r="F2788" t="str">
            <v>46</v>
          </cell>
          <cell r="G2788" t="str">
            <v>Monthly</v>
          </cell>
          <cell r="H2788" t="str">
            <v>B</v>
          </cell>
          <cell r="I2788">
            <v>0</v>
          </cell>
          <cell r="J2788" t="str">
            <v>Teamsters Local Union Number 117</v>
          </cell>
          <cell r="K2788">
            <v>3533</v>
          </cell>
          <cell r="L2788">
            <v>3533</v>
          </cell>
          <cell r="M2788">
            <v>3533</v>
          </cell>
          <cell r="N2788">
            <v>3533</v>
          </cell>
          <cell r="O2788">
            <v>3330</v>
          </cell>
          <cell r="P2788">
            <v>3397</v>
          </cell>
          <cell r="Q2788">
            <v>3500</v>
          </cell>
        </row>
        <row r="2789">
          <cell r="E2789" t="str">
            <v>46MONTHLYBWASHINGTON FEDERATION OF STATE EMPLOYEES</v>
          </cell>
          <cell r="F2789" t="str">
            <v>46</v>
          </cell>
          <cell r="G2789" t="str">
            <v>Monthly</v>
          </cell>
          <cell r="H2789" t="str">
            <v>B</v>
          </cell>
          <cell r="I2789">
            <v>0</v>
          </cell>
          <cell r="J2789" t="str">
            <v>Washington Federation of State Employees</v>
          </cell>
          <cell r="K2789">
            <v>3487</v>
          </cell>
          <cell r="L2789">
            <v>3487</v>
          </cell>
          <cell r="M2789">
            <v>3487</v>
          </cell>
          <cell r="N2789">
            <v>3487</v>
          </cell>
          <cell r="O2789">
            <v>3287</v>
          </cell>
          <cell r="P2789">
            <v>3353</v>
          </cell>
          <cell r="Q2789">
            <v>3454</v>
          </cell>
        </row>
        <row r="2790">
          <cell r="E2790" t="str">
            <v>46MONTHLYBWASHINGTON PUBLIC EMPLOYEES ASSOCIATION</v>
          </cell>
          <cell r="F2790" t="str">
            <v>46</v>
          </cell>
          <cell r="G2790" t="str">
            <v>Monthly</v>
          </cell>
          <cell r="H2790" t="str">
            <v>B</v>
          </cell>
          <cell r="I2790">
            <v>0</v>
          </cell>
          <cell r="J2790" t="str">
            <v>Washington Public Employees Association</v>
          </cell>
          <cell r="K2790">
            <v>3487</v>
          </cell>
          <cell r="L2790">
            <v>3487</v>
          </cell>
          <cell r="M2790">
            <v>3487</v>
          </cell>
          <cell r="N2790">
            <v>3487</v>
          </cell>
          <cell r="O2790">
            <v>3287</v>
          </cell>
          <cell r="P2790">
            <v>3353</v>
          </cell>
          <cell r="Q2790">
            <v>3454</v>
          </cell>
        </row>
        <row r="2791">
          <cell r="E2791" t="str">
            <v>46MONTHLYCCOALITION</v>
          </cell>
          <cell r="F2791" t="str">
            <v>46</v>
          </cell>
          <cell r="G2791" t="str">
            <v>Monthly</v>
          </cell>
          <cell r="H2791" t="str">
            <v>C</v>
          </cell>
          <cell r="I2791">
            <v>0</v>
          </cell>
          <cell r="J2791" t="str">
            <v>Coalition</v>
          </cell>
          <cell r="K2791">
            <v>3573</v>
          </cell>
          <cell r="L2791">
            <v>3573</v>
          </cell>
          <cell r="M2791">
            <v>3573</v>
          </cell>
          <cell r="N2791">
            <v>3573</v>
          </cell>
          <cell r="O2791">
            <v>3369</v>
          </cell>
          <cell r="P2791">
            <v>3436</v>
          </cell>
          <cell r="Q2791">
            <v>3540</v>
          </cell>
        </row>
        <row r="2792">
          <cell r="E2792" t="str">
            <v>46MONTHLYCNON-REPRESENTED STATE EMPLOYEES</v>
          </cell>
          <cell r="F2792" t="str">
            <v>46</v>
          </cell>
          <cell r="G2792" t="str">
            <v>Monthly</v>
          </cell>
          <cell r="H2792" t="str">
            <v>C</v>
          </cell>
          <cell r="I2792">
            <v>0</v>
          </cell>
          <cell r="J2792" t="str">
            <v>Non-Represented State Employees</v>
          </cell>
          <cell r="K2792">
            <v>3573</v>
          </cell>
          <cell r="L2792">
            <v>3573</v>
          </cell>
          <cell r="M2792">
            <v>3573</v>
          </cell>
          <cell r="N2792">
            <v>3573</v>
          </cell>
          <cell r="O2792">
            <v>3369</v>
          </cell>
          <cell r="P2792">
            <v>3436</v>
          </cell>
          <cell r="Q2792">
            <v>3540</v>
          </cell>
        </row>
        <row r="2793">
          <cell r="E2793" t="str">
            <v>46MONTHLYCTEAMSTERS LOCAL UNION NUMBER 117</v>
          </cell>
          <cell r="F2793" t="str">
            <v>46</v>
          </cell>
          <cell r="G2793" t="str">
            <v>Monthly</v>
          </cell>
          <cell r="H2793" t="str">
            <v>C</v>
          </cell>
          <cell r="I2793">
            <v>0</v>
          </cell>
          <cell r="J2793" t="str">
            <v>Teamsters Local Union Number 117</v>
          </cell>
          <cell r="K2793">
            <v>3619</v>
          </cell>
          <cell r="L2793">
            <v>3619</v>
          </cell>
          <cell r="M2793">
            <v>3619</v>
          </cell>
          <cell r="N2793">
            <v>3619</v>
          </cell>
          <cell r="O2793">
            <v>3412</v>
          </cell>
          <cell r="P2793">
            <v>3480</v>
          </cell>
          <cell r="Q2793">
            <v>3585</v>
          </cell>
        </row>
        <row r="2794">
          <cell r="E2794" t="str">
            <v>46MONTHLYCWASHINGTON FEDERATION OF STATE EMPLOYEES</v>
          </cell>
          <cell r="F2794" t="str">
            <v>46</v>
          </cell>
          <cell r="G2794" t="str">
            <v>Monthly</v>
          </cell>
          <cell r="H2794" t="str">
            <v>C</v>
          </cell>
          <cell r="I2794">
            <v>0</v>
          </cell>
          <cell r="J2794" t="str">
            <v>Washington Federation of State Employees</v>
          </cell>
          <cell r="K2794">
            <v>3573</v>
          </cell>
          <cell r="L2794">
            <v>3573</v>
          </cell>
          <cell r="M2794">
            <v>3573</v>
          </cell>
          <cell r="N2794">
            <v>3573</v>
          </cell>
          <cell r="O2794">
            <v>3369</v>
          </cell>
          <cell r="P2794">
            <v>3436</v>
          </cell>
          <cell r="Q2794">
            <v>3540</v>
          </cell>
        </row>
        <row r="2795">
          <cell r="E2795" t="str">
            <v>46MONTHLYCWASHINGTON PUBLIC EMPLOYEES ASSOCIATION</v>
          </cell>
          <cell r="F2795" t="str">
            <v>46</v>
          </cell>
          <cell r="G2795" t="str">
            <v>Monthly</v>
          </cell>
          <cell r="H2795" t="str">
            <v>C</v>
          </cell>
          <cell r="I2795">
            <v>0</v>
          </cell>
          <cell r="J2795" t="str">
            <v>Washington Public Employees Association</v>
          </cell>
          <cell r="K2795">
            <v>3573</v>
          </cell>
          <cell r="L2795">
            <v>3573</v>
          </cell>
          <cell r="M2795">
            <v>3573</v>
          </cell>
          <cell r="N2795">
            <v>3573</v>
          </cell>
          <cell r="O2795">
            <v>3369</v>
          </cell>
          <cell r="P2795">
            <v>3436</v>
          </cell>
          <cell r="Q2795">
            <v>3540</v>
          </cell>
        </row>
        <row r="2796">
          <cell r="E2796" t="str">
            <v>46MONTHLYDCOALITION</v>
          </cell>
          <cell r="F2796" t="str">
            <v>46</v>
          </cell>
          <cell r="G2796" t="str">
            <v>Monthly</v>
          </cell>
          <cell r="H2796" t="str">
            <v>D</v>
          </cell>
          <cell r="I2796">
            <v>0</v>
          </cell>
          <cell r="J2796" t="str">
            <v>Coalition</v>
          </cell>
          <cell r="K2796">
            <v>3663</v>
          </cell>
          <cell r="L2796">
            <v>3663</v>
          </cell>
          <cell r="M2796">
            <v>3663</v>
          </cell>
          <cell r="N2796">
            <v>3663</v>
          </cell>
          <cell r="O2796">
            <v>3453</v>
          </cell>
          <cell r="P2796">
            <v>3522</v>
          </cell>
          <cell r="Q2796">
            <v>3628</v>
          </cell>
        </row>
        <row r="2797">
          <cell r="E2797" t="str">
            <v>46MONTHLYDNON-REPRESENTED STATE EMPLOYEES</v>
          </cell>
          <cell r="F2797" t="str">
            <v>46</v>
          </cell>
          <cell r="G2797" t="str">
            <v>Monthly</v>
          </cell>
          <cell r="H2797" t="str">
            <v>D</v>
          </cell>
          <cell r="I2797">
            <v>0</v>
          </cell>
          <cell r="J2797" t="str">
            <v>Non-Represented State Employees</v>
          </cell>
          <cell r="K2797">
            <v>3663</v>
          </cell>
          <cell r="L2797">
            <v>3663</v>
          </cell>
          <cell r="M2797">
            <v>3663</v>
          </cell>
          <cell r="N2797">
            <v>3663</v>
          </cell>
          <cell r="O2797">
            <v>3453</v>
          </cell>
          <cell r="P2797">
            <v>3522</v>
          </cell>
          <cell r="Q2797">
            <v>3628</v>
          </cell>
        </row>
        <row r="2798">
          <cell r="E2798" t="str">
            <v>46MONTHLYDTEAMSTERS LOCAL UNION NUMBER 117</v>
          </cell>
          <cell r="F2798" t="str">
            <v>46</v>
          </cell>
          <cell r="G2798" t="str">
            <v>Monthly</v>
          </cell>
          <cell r="H2798" t="str">
            <v>D</v>
          </cell>
          <cell r="I2798">
            <v>0</v>
          </cell>
          <cell r="J2798" t="str">
            <v>Teamsters Local Union Number 117</v>
          </cell>
          <cell r="K2798">
            <v>3709</v>
          </cell>
          <cell r="L2798">
            <v>3709</v>
          </cell>
          <cell r="M2798">
            <v>3709</v>
          </cell>
          <cell r="N2798">
            <v>3709</v>
          </cell>
          <cell r="O2798">
            <v>3496</v>
          </cell>
          <cell r="P2798">
            <v>3566</v>
          </cell>
          <cell r="Q2798">
            <v>3674</v>
          </cell>
        </row>
        <row r="2799">
          <cell r="E2799" t="str">
            <v>46MONTHLYDWASHINGTON FEDERATION OF STATE EMPLOYEES</v>
          </cell>
          <cell r="F2799" t="str">
            <v>46</v>
          </cell>
          <cell r="G2799" t="str">
            <v>Monthly</v>
          </cell>
          <cell r="H2799" t="str">
            <v>D</v>
          </cell>
          <cell r="I2799">
            <v>0</v>
          </cell>
          <cell r="J2799" t="str">
            <v>Washington Federation of State Employees</v>
          </cell>
          <cell r="K2799">
            <v>3663</v>
          </cell>
          <cell r="L2799">
            <v>3663</v>
          </cell>
          <cell r="M2799">
            <v>3663</v>
          </cell>
          <cell r="N2799">
            <v>3663</v>
          </cell>
          <cell r="O2799">
            <v>3453</v>
          </cell>
          <cell r="P2799">
            <v>3522</v>
          </cell>
          <cell r="Q2799">
            <v>3628</v>
          </cell>
        </row>
        <row r="2800">
          <cell r="E2800" t="str">
            <v>46MONTHLYDWASHINGTON PUBLIC EMPLOYEES ASSOCIATION</v>
          </cell>
          <cell r="F2800" t="str">
            <v>46</v>
          </cell>
          <cell r="G2800" t="str">
            <v>Monthly</v>
          </cell>
          <cell r="H2800" t="str">
            <v>D</v>
          </cell>
          <cell r="I2800">
            <v>0</v>
          </cell>
          <cell r="J2800" t="str">
            <v>Washington Public Employees Association</v>
          </cell>
          <cell r="K2800">
            <v>3663</v>
          </cell>
          <cell r="L2800">
            <v>3663</v>
          </cell>
          <cell r="M2800">
            <v>3663</v>
          </cell>
          <cell r="N2800">
            <v>3663</v>
          </cell>
          <cell r="O2800">
            <v>3453</v>
          </cell>
          <cell r="P2800">
            <v>3522</v>
          </cell>
          <cell r="Q2800">
            <v>3628</v>
          </cell>
        </row>
        <row r="2801">
          <cell r="E2801" t="str">
            <v>46MONTHLYECOALITION</v>
          </cell>
          <cell r="F2801" t="str">
            <v>46</v>
          </cell>
          <cell r="G2801" t="str">
            <v>Monthly</v>
          </cell>
          <cell r="H2801" t="str">
            <v>E</v>
          </cell>
          <cell r="I2801">
            <v>0</v>
          </cell>
          <cell r="J2801" t="str">
            <v>Coalition</v>
          </cell>
          <cell r="K2801">
            <v>3756</v>
          </cell>
          <cell r="L2801">
            <v>3756</v>
          </cell>
          <cell r="M2801">
            <v>3756</v>
          </cell>
          <cell r="N2801">
            <v>3756</v>
          </cell>
          <cell r="O2801">
            <v>3541</v>
          </cell>
          <cell r="P2801">
            <v>3612</v>
          </cell>
          <cell r="Q2801">
            <v>3721</v>
          </cell>
        </row>
        <row r="2802">
          <cell r="E2802" t="str">
            <v>46MONTHLYENON-REPRESENTED STATE EMPLOYEES</v>
          </cell>
          <cell r="F2802" t="str">
            <v>46</v>
          </cell>
          <cell r="G2802" t="str">
            <v>Monthly</v>
          </cell>
          <cell r="H2802" t="str">
            <v>E</v>
          </cell>
          <cell r="I2802">
            <v>0</v>
          </cell>
          <cell r="J2802" t="str">
            <v>Non-Represented State Employees</v>
          </cell>
          <cell r="K2802">
            <v>3756</v>
          </cell>
          <cell r="L2802">
            <v>3756</v>
          </cell>
          <cell r="M2802">
            <v>3756</v>
          </cell>
          <cell r="N2802">
            <v>3756</v>
          </cell>
          <cell r="O2802">
            <v>3541</v>
          </cell>
          <cell r="P2802">
            <v>3612</v>
          </cell>
          <cell r="Q2802">
            <v>3721</v>
          </cell>
        </row>
        <row r="2803">
          <cell r="E2803" t="str">
            <v>46MONTHLYETEAMSTERS LOCAL UNION NUMBER 117</v>
          </cell>
          <cell r="F2803" t="str">
            <v>46</v>
          </cell>
          <cell r="G2803" t="str">
            <v>Monthly</v>
          </cell>
          <cell r="H2803" t="str">
            <v>E</v>
          </cell>
          <cell r="I2803">
            <v>0</v>
          </cell>
          <cell r="J2803" t="str">
            <v>Teamsters Local Union Number 117</v>
          </cell>
          <cell r="K2803">
            <v>3804</v>
          </cell>
          <cell r="L2803">
            <v>3804</v>
          </cell>
          <cell r="M2803">
            <v>3804</v>
          </cell>
          <cell r="N2803">
            <v>3804</v>
          </cell>
          <cell r="O2803">
            <v>3586</v>
          </cell>
          <cell r="P2803">
            <v>3658</v>
          </cell>
          <cell r="Q2803">
            <v>3768</v>
          </cell>
        </row>
        <row r="2804">
          <cell r="E2804" t="str">
            <v>46MONTHLYEWASHINGTON FEDERATION OF STATE EMPLOYEES</v>
          </cell>
          <cell r="F2804" t="str">
            <v>46</v>
          </cell>
          <cell r="G2804" t="str">
            <v>Monthly</v>
          </cell>
          <cell r="H2804" t="str">
            <v>E</v>
          </cell>
          <cell r="I2804">
            <v>0</v>
          </cell>
          <cell r="J2804" t="str">
            <v>Washington Federation of State Employees</v>
          </cell>
          <cell r="K2804">
            <v>3756</v>
          </cell>
          <cell r="L2804">
            <v>3756</v>
          </cell>
          <cell r="M2804">
            <v>3756</v>
          </cell>
          <cell r="N2804">
            <v>3756</v>
          </cell>
          <cell r="O2804">
            <v>3541</v>
          </cell>
          <cell r="P2804">
            <v>3612</v>
          </cell>
          <cell r="Q2804">
            <v>3721</v>
          </cell>
        </row>
        <row r="2805">
          <cell r="E2805" t="str">
            <v>46MONTHLYEWASHINGTON PUBLIC EMPLOYEES ASSOCIATION</v>
          </cell>
          <cell r="F2805" t="str">
            <v>46</v>
          </cell>
          <cell r="G2805" t="str">
            <v>Monthly</v>
          </cell>
          <cell r="H2805" t="str">
            <v>E</v>
          </cell>
          <cell r="I2805">
            <v>0</v>
          </cell>
          <cell r="J2805" t="str">
            <v>Washington Public Employees Association</v>
          </cell>
          <cell r="K2805">
            <v>3756</v>
          </cell>
          <cell r="L2805">
            <v>3756</v>
          </cell>
          <cell r="M2805">
            <v>3756</v>
          </cell>
          <cell r="N2805">
            <v>3756</v>
          </cell>
          <cell r="O2805">
            <v>3541</v>
          </cell>
          <cell r="P2805">
            <v>3612</v>
          </cell>
          <cell r="Q2805">
            <v>3721</v>
          </cell>
        </row>
        <row r="2806">
          <cell r="E2806" t="str">
            <v>46MONTHLYFCOALITION</v>
          </cell>
          <cell r="F2806" t="str">
            <v>46</v>
          </cell>
          <cell r="G2806" t="str">
            <v>Monthly</v>
          </cell>
          <cell r="H2806" t="str">
            <v>F</v>
          </cell>
          <cell r="I2806">
            <v>0</v>
          </cell>
          <cell r="J2806" t="str">
            <v>Coalition</v>
          </cell>
          <cell r="K2806">
            <v>3848</v>
          </cell>
          <cell r="L2806">
            <v>3848</v>
          </cell>
          <cell r="M2806">
            <v>3848</v>
          </cell>
          <cell r="N2806">
            <v>3848</v>
          </cell>
          <cell r="O2806">
            <v>3627</v>
          </cell>
          <cell r="P2806">
            <v>3700</v>
          </cell>
          <cell r="Q2806">
            <v>3812</v>
          </cell>
        </row>
        <row r="2807">
          <cell r="E2807" t="str">
            <v>46MONTHLYFNON-REPRESENTED STATE EMPLOYEES</v>
          </cell>
          <cell r="F2807" t="str">
            <v>46</v>
          </cell>
          <cell r="G2807" t="str">
            <v>Monthly</v>
          </cell>
          <cell r="H2807" t="str">
            <v>F</v>
          </cell>
          <cell r="I2807">
            <v>0</v>
          </cell>
          <cell r="J2807" t="str">
            <v>Non-Represented State Employees</v>
          </cell>
          <cell r="K2807">
            <v>3848</v>
          </cell>
          <cell r="L2807">
            <v>3848</v>
          </cell>
          <cell r="M2807">
            <v>3848</v>
          </cell>
          <cell r="N2807">
            <v>3848</v>
          </cell>
          <cell r="O2807">
            <v>3627</v>
          </cell>
          <cell r="P2807">
            <v>3700</v>
          </cell>
          <cell r="Q2807">
            <v>3812</v>
          </cell>
        </row>
        <row r="2808">
          <cell r="E2808" t="str">
            <v>46MONTHLYFTEAMSTERS LOCAL UNION NUMBER 117</v>
          </cell>
          <cell r="F2808" t="str">
            <v>46</v>
          </cell>
          <cell r="G2808" t="str">
            <v>Monthly</v>
          </cell>
          <cell r="H2808" t="str">
            <v>F</v>
          </cell>
          <cell r="I2808">
            <v>0</v>
          </cell>
          <cell r="J2808" t="str">
            <v>Teamsters Local Union Number 117</v>
          </cell>
          <cell r="K2808">
            <v>3896</v>
          </cell>
          <cell r="L2808">
            <v>3896</v>
          </cell>
          <cell r="M2808">
            <v>3896</v>
          </cell>
          <cell r="N2808">
            <v>3896</v>
          </cell>
          <cell r="O2808">
            <v>3673</v>
          </cell>
          <cell r="P2808">
            <v>3746</v>
          </cell>
          <cell r="Q2808">
            <v>3859</v>
          </cell>
        </row>
        <row r="2809">
          <cell r="E2809" t="str">
            <v>46MONTHLYFWASHINGTON FEDERATION OF STATE EMPLOYEES</v>
          </cell>
          <cell r="F2809" t="str">
            <v>46</v>
          </cell>
          <cell r="G2809" t="str">
            <v>Monthly</v>
          </cell>
          <cell r="H2809" t="str">
            <v>F</v>
          </cell>
          <cell r="I2809">
            <v>0</v>
          </cell>
          <cell r="J2809" t="str">
            <v>Washington Federation of State Employees</v>
          </cell>
          <cell r="K2809">
            <v>3848</v>
          </cell>
          <cell r="L2809">
            <v>3848</v>
          </cell>
          <cell r="M2809">
            <v>3848</v>
          </cell>
          <cell r="N2809">
            <v>3848</v>
          </cell>
          <cell r="O2809">
            <v>3627</v>
          </cell>
          <cell r="P2809">
            <v>3700</v>
          </cell>
          <cell r="Q2809">
            <v>3812</v>
          </cell>
        </row>
        <row r="2810">
          <cell r="E2810" t="str">
            <v>46MONTHLYFWASHINGTON PUBLIC EMPLOYEES ASSOCIATION</v>
          </cell>
          <cell r="F2810" t="str">
            <v>46</v>
          </cell>
          <cell r="G2810" t="str">
            <v>Monthly</v>
          </cell>
          <cell r="H2810" t="str">
            <v>F</v>
          </cell>
          <cell r="I2810">
            <v>0</v>
          </cell>
          <cell r="J2810" t="str">
            <v>Washington Public Employees Association</v>
          </cell>
          <cell r="K2810">
            <v>3848</v>
          </cell>
          <cell r="L2810">
            <v>3848</v>
          </cell>
          <cell r="M2810">
            <v>3848</v>
          </cell>
          <cell r="N2810">
            <v>3848</v>
          </cell>
          <cell r="O2810">
            <v>3627</v>
          </cell>
          <cell r="P2810">
            <v>3700</v>
          </cell>
          <cell r="Q2810">
            <v>3812</v>
          </cell>
        </row>
        <row r="2811">
          <cell r="E2811" t="str">
            <v>46MONTHLYGCOALITION</v>
          </cell>
          <cell r="F2811" t="str">
            <v>46</v>
          </cell>
          <cell r="G2811" t="str">
            <v>Monthly</v>
          </cell>
          <cell r="H2811" t="str">
            <v>G</v>
          </cell>
          <cell r="I2811">
            <v>0</v>
          </cell>
          <cell r="J2811" t="str">
            <v>Coalition</v>
          </cell>
          <cell r="K2811">
            <v>3947</v>
          </cell>
          <cell r="L2811">
            <v>3947</v>
          </cell>
          <cell r="M2811">
            <v>3947</v>
          </cell>
          <cell r="N2811">
            <v>3947</v>
          </cell>
          <cell r="O2811">
            <v>3721</v>
          </cell>
          <cell r="P2811">
            <v>3795</v>
          </cell>
          <cell r="Q2811">
            <v>3910</v>
          </cell>
        </row>
        <row r="2812">
          <cell r="E2812" t="str">
            <v>46MONTHLYGNON-REPRESENTED STATE EMPLOYEES</v>
          </cell>
          <cell r="F2812" t="str">
            <v>46</v>
          </cell>
          <cell r="G2812" t="str">
            <v>Monthly</v>
          </cell>
          <cell r="H2812" t="str">
            <v>G</v>
          </cell>
          <cell r="I2812">
            <v>0</v>
          </cell>
          <cell r="J2812" t="str">
            <v>Non-Represented State Employees</v>
          </cell>
          <cell r="K2812">
            <v>3947</v>
          </cell>
          <cell r="L2812">
            <v>3947</v>
          </cell>
          <cell r="M2812">
            <v>3947</v>
          </cell>
          <cell r="N2812">
            <v>3947</v>
          </cell>
          <cell r="O2812">
            <v>3721</v>
          </cell>
          <cell r="P2812">
            <v>3795</v>
          </cell>
          <cell r="Q2812">
            <v>3910</v>
          </cell>
        </row>
        <row r="2813">
          <cell r="E2813" t="str">
            <v>46MONTHLYGTEAMSTERS LOCAL UNION NUMBER 117</v>
          </cell>
          <cell r="F2813" t="str">
            <v>46</v>
          </cell>
          <cell r="G2813" t="str">
            <v>Monthly</v>
          </cell>
          <cell r="H2813" t="str">
            <v>G</v>
          </cell>
          <cell r="I2813">
            <v>0</v>
          </cell>
          <cell r="J2813" t="str">
            <v>Teamsters Local Union Number 117</v>
          </cell>
          <cell r="K2813">
            <v>3997</v>
          </cell>
          <cell r="L2813">
            <v>3997</v>
          </cell>
          <cell r="M2813">
            <v>3997</v>
          </cell>
          <cell r="N2813">
            <v>3997</v>
          </cell>
          <cell r="O2813">
            <v>3768</v>
          </cell>
          <cell r="P2813">
            <v>3843</v>
          </cell>
          <cell r="Q2813">
            <v>3959</v>
          </cell>
        </row>
        <row r="2814">
          <cell r="E2814" t="str">
            <v>46MONTHLYGWASHINGTON FEDERATION OF STATE EMPLOYEES</v>
          </cell>
          <cell r="F2814" t="str">
            <v>46</v>
          </cell>
          <cell r="G2814" t="str">
            <v>Monthly</v>
          </cell>
          <cell r="H2814" t="str">
            <v>G</v>
          </cell>
          <cell r="I2814">
            <v>0</v>
          </cell>
          <cell r="J2814" t="str">
            <v>Washington Federation of State Employees</v>
          </cell>
          <cell r="K2814">
            <v>3947</v>
          </cell>
          <cell r="L2814">
            <v>3947</v>
          </cell>
          <cell r="M2814">
            <v>3947</v>
          </cell>
          <cell r="N2814">
            <v>3947</v>
          </cell>
          <cell r="O2814">
            <v>3721</v>
          </cell>
          <cell r="P2814">
            <v>3795</v>
          </cell>
          <cell r="Q2814">
            <v>3910</v>
          </cell>
        </row>
        <row r="2815">
          <cell r="E2815" t="str">
            <v>46MONTHLYGWASHINGTON PUBLIC EMPLOYEES ASSOCIATION</v>
          </cell>
          <cell r="F2815" t="str">
            <v>46</v>
          </cell>
          <cell r="G2815" t="str">
            <v>Monthly</v>
          </cell>
          <cell r="H2815" t="str">
            <v>G</v>
          </cell>
          <cell r="I2815">
            <v>0</v>
          </cell>
          <cell r="J2815" t="str">
            <v>Washington Public Employees Association</v>
          </cell>
          <cell r="K2815">
            <v>3947</v>
          </cell>
          <cell r="L2815">
            <v>3947</v>
          </cell>
          <cell r="M2815">
            <v>3947</v>
          </cell>
          <cell r="N2815">
            <v>3947</v>
          </cell>
          <cell r="O2815">
            <v>3721</v>
          </cell>
          <cell r="P2815">
            <v>3795</v>
          </cell>
          <cell r="Q2815">
            <v>3910</v>
          </cell>
        </row>
        <row r="2816">
          <cell r="E2816" t="str">
            <v>46MONTHLYHCOALITION</v>
          </cell>
          <cell r="F2816" t="str">
            <v>46</v>
          </cell>
          <cell r="G2816" t="str">
            <v>Monthly</v>
          </cell>
          <cell r="H2816" t="str">
            <v>H</v>
          </cell>
          <cell r="I2816">
            <v>0</v>
          </cell>
          <cell r="J2816" t="str">
            <v>Coalition</v>
          </cell>
          <cell r="K2816">
            <v>4038</v>
          </cell>
          <cell r="L2816">
            <v>4038</v>
          </cell>
          <cell r="M2816">
            <v>4038</v>
          </cell>
          <cell r="N2816">
            <v>4038</v>
          </cell>
          <cell r="O2816">
            <v>3807</v>
          </cell>
          <cell r="P2816">
            <v>3883</v>
          </cell>
          <cell r="Q2816">
            <v>4000</v>
          </cell>
        </row>
        <row r="2817">
          <cell r="E2817" t="str">
            <v>46MONTHLYHNON-REPRESENTED STATE EMPLOYEES</v>
          </cell>
          <cell r="F2817" t="str">
            <v>46</v>
          </cell>
          <cell r="G2817" t="str">
            <v>Monthly</v>
          </cell>
          <cell r="H2817" t="str">
            <v>H</v>
          </cell>
          <cell r="I2817">
            <v>0</v>
          </cell>
          <cell r="J2817" t="str">
            <v>Non-Represented State Employees</v>
          </cell>
          <cell r="K2817">
            <v>4038</v>
          </cell>
          <cell r="L2817">
            <v>4038</v>
          </cell>
          <cell r="M2817">
            <v>4038</v>
          </cell>
          <cell r="N2817">
            <v>4038</v>
          </cell>
          <cell r="O2817">
            <v>3807</v>
          </cell>
          <cell r="P2817">
            <v>3883</v>
          </cell>
          <cell r="Q2817">
            <v>4000</v>
          </cell>
        </row>
        <row r="2818">
          <cell r="E2818" t="str">
            <v>46MONTHLYHTEAMSTERS LOCAL UNION NUMBER 117</v>
          </cell>
          <cell r="F2818" t="str">
            <v>46</v>
          </cell>
          <cell r="G2818" t="str">
            <v>Monthly</v>
          </cell>
          <cell r="H2818" t="str">
            <v>H</v>
          </cell>
          <cell r="I2818">
            <v>0</v>
          </cell>
          <cell r="J2818" t="str">
            <v>Teamsters Local Union Number 117</v>
          </cell>
          <cell r="K2818">
            <v>4090</v>
          </cell>
          <cell r="L2818">
            <v>4090</v>
          </cell>
          <cell r="M2818">
            <v>4090</v>
          </cell>
          <cell r="N2818">
            <v>4090</v>
          </cell>
          <cell r="O2818">
            <v>3856</v>
          </cell>
          <cell r="P2818">
            <v>3933</v>
          </cell>
          <cell r="Q2818">
            <v>4052</v>
          </cell>
        </row>
        <row r="2819">
          <cell r="E2819" t="str">
            <v>46MONTHLYHWASHINGTON FEDERATION OF STATE EMPLOYEES</v>
          </cell>
          <cell r="F2819" t="str">
            <v>46</v>
          </cell>
          <cell r="G2819" t="str">
            <v>Monthly</v>
          </cell>
          <cell r="H2819" t="str">
            <v>H</v>
          </cell>
          <cell r="I2819">
            <v>0</v>
          </cell>
          <cell r="J2819" t="str">
            <v>Washington Federation of State Employees</v>
          </cell>
          <cell r="K2819">
            <v>4038</v>
          </cell>
          <cell r="L2819">
            <v>4038</v>
          </cell>
          <cell r="M2819">
            <v>4038</v>
          </cell>
          <cell r="N2819">
            <v>4038</v>
          </cell>
          <cell r="O2819">
            <v>3807</v>
          </cell>
          <cell r="P2819">
            <v>3883</v>
          </cell>
          <cell r="Q2819">
            <v>4000</v>
          </cell>
        </row>
        <row r="2820">
          <cell r="E2820" t="str">
            <v>46MONTHLYHWASHINGTON PUBLIC EMPLOYEES ASSOCIATION</v>
          </cell>
          <cell r="F2820" t="str">
            <v>46</v>
          </cell>
          <cell r="G2820" t="str">
            <v>Monthly</v>
          </cell>
          <cell r="H2820" t="str">
            <v>H</v>
          </cell>
          <cell r="I2820">
            <v>0</v>
          </cell>
          <cell r="J2820" t="str">
            <v>Washington Public Employees Association</v>
          </cell>
          <cell r="K2820">
            <v>4038</v>
          </cell>
          <cell r="L2820">
            <v>4038</v>
          </cell>
          <cell r="M2820">
            <v>4038</v>
          </cell>
          <cell r="N2820">
            <v>4038</v>
          </cell>
          <cell r="O2820">
            <v>3807</v>
          </cell>
          <cell r="P2820">
            <v>3883</v>
          </cell>
          <cell r="Q2820">
            <v>4000</v>
          </cell>
        </row>
        <row r="2821">
          <cell r="E2821" t="str">
            <v>46MONTHLYICOALITION</v>
          </cell>
          <cell r="F2821" t="str">
            <v>46</v>
          </cell>
          <cell r="G2821" t="str">
            <v>Monthly</v>
          </cell>
          <cell r="H2821" t="str">
            <v>I</v>
          </cell>
          <cell r="I2821">
            <v>0</v>
          </cell>
          <cell r="J2821" t="str">
            <v>Coalition</v>
          </cell>
          <cell r="K2821">
            <v>4144</v>
          </cell>
          <cell r="L2821">
            <v>4144</v>
          </cell>
          <cell r="M2821">
            <v>4144</v>
          </cell>
          <cell r="N2821">
            <v>4144</v>
          </cell>
          <cell r="O2821">
            <v>3907</v>
          </cell>
          <cell r="P2821">
            <v>3985</v>
          </cell>
          <cell r="Q2821">
            <v>4105</v>
          </cell>
        </row>
        <row r="2822">
          <cell r="E2822" t="str">
            <v>46MONTHLYINON-REPRESENTED STATE EMPLOYEES</v>
          </cell>
          <cell r="F2822" t="str">
            <v>46</v>
          </cell>
          <cell r="G2822" t="str">
            <v>Monthly</v>
          </cell>
          <cell r="H2822" t="str">
            <v>I</v>
          </cell>
          <cell r="I2822">
            <v>0</v>
          </cell>
          <cell r="J2822" t="str">
            <v>Non-Represented State Employees</v>
          </cell>
          <cell r="K2822">
            <v>4144</v>
          </cell>
          <cell r="L2822">
            <v>4144</v>
          </cell>
          <cell r="M2822">
            <v>4144</v>
          </cell>
          <cell r="N2822">
            <v>4144</v>
          </cell>
          <cell r="O2822">
            <v>3907</v>
          </cell>
          <cell r="P2822">
            <v>3985</v>
          </cell>
          <cell r="Q2822">
            <v>4105</v>
          </cell>
        </row>
        <row r="2823">
          <cell r="E2823" t="str">
            <v>46MONTHLYITEAMSTERS LOCAL UNION NUMBER 117</v>
          </cell>
          <cell r="F2823" t="str">
            <v>46</v>
          </cell>
          <cell r="G2823" t="str">
            <v>Monthly</v>
          </cell>
          <cell r="H2823" t="str">
            <v>I</v>
          </cell>
          <cell r="I2823">
            <v>0</v>
          </cell>
          <cell r="J2823" t="str">
            <v>Teamsters Local Union Number 117</v>
          </cell>
          <cell r="K2823">
            <v>4197</v>
          </cell>
          <cell r="L2823">
            <v>4197</v>
          </cell>
          <cell r="M2823">
            <v>4197</v>
          </cell>
          <cell r="N2823">
            <v>4197</v>
          </cell>
          <cell r="O2823">
            <v>3957</v>
          </cell>
          <cell r="P2823">
            <v>4036</v>
          </cell>
          <cell r="Q2823">
            <v>4158</v>
          </cell>
        </row>
        <row r="2824">
          <cell r="E2824" t="str">
            <v>46MONTHLYIWASHINGTON FEDERATION OF STATE EMPLOYEES</v>
          </cell>
          <cell r="F2824" t="str">
            <v>46</v>
          </cell>
          <cell r="G2824" t="str">
            <v>Monthly</v>
          </cell>
          <cell r="H2824" t="str">
            <v>I</v>
          </cell>
          <cell r="I2824">
            <v>0</v>
          </cell>
          <cell r="J2824" t="str">
            <v>Washington Federation of State Employees</v>
          </cell>
          <cell r="K2824">
            <v>4144</v>
          </cell>
          <cell r="L2824">
            <v>4144</v>
          </cell>
          <cell r="M2824">
            <v>4144</v>
          </cell>
          <cell r="N2824">
            <v>4144</v>
          </cell>
          <cell r="O2824">
            <v>3907</v>
          </cell>
          <cell r="P2824">
            <v>3985</v>
          </cell>
          <cell r="Q2824">
            <v>4105</v>
          </cell>
        </row>
        <row r="2825">
          <cell r="E2825" t="str">
            <v>46MONTHLYIWASHINGTON PUBLIC EMPLOYEES ASSOCIATION</v>
          </cell>
          <cell r="F2825" t="str">
            <v>46</v>
          </cell>
          <cell r="G2825" t="str">
            <v>Monthly</v>
          </cell>
          <cell r="H2825" t="str">
            <v>I</v>
          </cell>
          <cell r="I2825">
            <v>0</v>
          </cell>
          <cell r="J2825" t="str">
            <v>Washington Public Employees Association</v>
          </cell>
          <cell r="K2825">
            <v>4144</v>
          </cell>
          <cell r="L2825">
            <v>4144</v>
          </cell>
          <cell r="M2825">
            <v>4144</v>
          </cell>
          <cell r="N2825">
            <v>4144</v>
          </cell>
          <cell r="O2825">
            <v>3907</v>
          </cell>
          <cell r="P2825">
            <v>3985</v>
          </cell>
          <cell r="Q2825">
            <v>4105</v>
          </cell>
        </row>
        <row r="2826">
          <cell r="E2826" t="str">
            <v>46MONTHLYJCOALITION</v>
          </cell>
          <cell r="F2826" t="str">
            <v>46</v>
          </cell>
          <cell r="G2826" t="str">
            <v>Monthly</v>
          </cell>
          <cell r="H2826" t="str">
            <v>J</v>
          </cell>
          <cell r="I2826">
            <v>0</v>
          </cell>
          <cell r="J2826" t="str">
            <v>Coalition</v>
          </cell>
          <cell r="K2826">
            <v>4248</v>
          </cell>
          <cell r="L2826">
            <v>4248</v>
          </cell>
          <cell r="M2826">
            <v>4248</v>
          </cell>
          <cell r="N2826">
            <v>4248</v>
          </cell>
          <cell r="O2826">
            <v>4005</v>
          </cell>
          <cell r="P2826">
            <v>4085</v>
          </cell>
          <cell r="Q2826">
            <v>4208</v>
          </cell>
        </row>
        <row r="2827">
          <cell r="E2827" t="str">
            <v>46MONTHLYJNON-REPRESENTED STATE EMPLOYEES</v>
          </cell>
          <cell r="F2827" t="str">
            <v>46</v>
          </cell>
          <cell r="G2827" t="str">
            <v>Monthly</v>
          </cell>
          <cell r="H2827" t="str">
            <v>J</v>
          </cell>
          <cell r="I2827">
            <v>0</v>
          </cell>
          <cell r="J2827" t="str">
            <v>Non-Represented State Employees</v>
          </cell>
          <cell r="K2827">
            <v>4248</v>
          </cell>
          <cell r="L2827">
            <v>4248</v>
          </cell>
          <cell r="M2827">
            <v>4248</v>
          </cell>
          <cell r="N2827">
            <v>4248</v>
          </cell>
          <cell r="O2827">
            <v>4005</v>
          </cell>
          <cell r="P2827">
            <v>4085</v>
          </cell>
          <cell r="Q2827">
            <v>4208</v>
          </cell>
        </row>
        <row r="2828">
          <cell r="E2828" t="str">
            <v>46MONTHLYJTEAMSTERS LOCAL UNION NUMBER 117</v>
          </cell>
          <cell r="F2828" t="str">
            <v>46</v>
          </cell>
          <cell r="G2828" t="str">
            <v>Monthly</v>
          </cell>
          <cell r="H2828" t="str">
            <v>J</v>
          </cell>
          <cell r="I2828">
            <v>0</v>
          </cell>
          <cell r="J2828" t="str">
            <v>Teamsters Local Union Number 117</v>
          </cell>
          <cell r="K2828">
            <v>4304</v>
          </cell>
          <cell r="L2828">
            <v>4304</v>
          </cell>
          <cell r="M2828">
            <v>4304</v>
          </cell>
          <cell r="N2828">
            <v>4304</v>
          </cell>
          <cell r="O2828">
            <v>4057</v>
          </cell>
          <cell r="P2828">
            <v>4138</v>
          </cell>
          <cell r="Q2828">
            <v>4263</v>
          </cell>
        </row>
        <row r="2829">
          <cell r="E2829" t="str">
            <v>46MONTHLYJWASHINGTON FEDERATION OF STATE EMPLOYEES</v>
          </cell>
          <cell r="F2829" t="str">
            <v>46</v>
          </cell>
          <cell r="G2829" t="str">
            <v>Monthly</v>
          </cell>
          <cell r="H2829" t="str">
            <v>J</v>
          </cell>
          <cell r="I2829">
            <v>0</v>
          </cell>
          <cell r="J2829" t="str">
            <v>Washington Federation of State Employees</v>
          </cell>
          <cell r="K2829">
            <v>4248</v>
          </cell>
          <cell r="L2829">
            <v>4248</v>
          </cell>
          <cell r="M2829">
            <v>4248</v>
          </cell>
          <cell r="N2829">
            <v>4248</v>
          </cell>
          <cell r="O2829">
            <v>4005</v>
          </cell>
          <cell r="P2829">
            <v>4085</v>
          </cell>
          <cell r="Q2829">
            <v>4208</v>
          </cell>
        </row>
        <row r="2830">
          <cell r="E2830" t="str">
            <v>46MONTHLYJWASHINGTON PUBLIC EMPLOYEES ASSOCIATION</v>
          </cell>
          <cell r="F2830" t="str">
            <v>46</v>
          </cell>
          <cell r="G2830" t="str">
            <v>Monthly</v>
          </cell>
          <cell r="H2830" t="str">
            <v>J</v>
          </cell>
          <cell r="I2830">
            <v>0</v>
          </cell>
          <cell r="J2830" t="str">
            <v>Washington Public Employees Association</v>
          </cell>
          <cell r="K2830">
            <v>4248</v>
          </cell>
          <cell r="L2830">
            <v>4248</v>
          </cell>
          <cell r="M2830">
            <v>4248</v>
          </cell>
          <cell r="N2830">
            <v>4248</v>
          </cell>
          <cell r="O2830">
            <v>4005</v>
          </cell>
          <cell r="P2830">
            <v>4085</v>
          </cell>
          <cell r="Q2830">
            <v>4208</v>
          </cell>
        </row>
        <row r="2831">
          <cell r="E2831" t="str">
            <v>46MONTHLYKCOALITION</v>
          </cell>
          <cell r="F2831" t="str">
            <v>46</v>
          </cell>
          <cell r="G2831" t="str">
            <v>Monthly</v>
          </cell>
          <cell r="H2831" t="str">
            <v>K</v>
          </cell>
          <cell r="I2831">
            <v>0</v>
          </cell>
          <cell r="J2831" t="str">
            <v>Coalition</v>
          </cell>
          <cell r="K2831">
            <v>4359</v>
          </cell>
          <cell r="L2831">
            <v>4359</v>
          </cell>
          <cell r="M2831">
            <v>4359</v>
          </cell>
          <cell r="N2831">
            <v>4359</v>
          </cell>
          <cell r="O2831">
            <v>4109</v>
          </cell>
          <cell r="P2831">
            <v>4191</v>
          </cell>
          <cell r="Q2831">
            <v>4318</v>
          </cell>
        </row>
        <row r="2832">
          <cell r="E2832" t="str">
            <v>46MONTHLYKNON-REPRESENTED STATE EMPLOYEES</v>
          </cell>
          <cell r="F2832" t="str">
            <v>46</v>
          </cell>
          <cell r="G2832" t="str">
            <v>Monthly</v>
          </cell>
          <cell r="H2832" t="str">
            <v>K</v>
          </cell>
          <cell r="I2832">
            <v>0</v>
          </cell>
          <cell r="J2832" t="str">
            <v>Non-Represented State Employees</v>
          </cell>
          <cell r="K2832">
            <v>4359</v>
          </cell>
          <cell r="L2832">
            <v>4359</v>
          </cell>
          <cell r="M2832">
            <v>4359</v>
          </cell>
          <cell r="N2832">
            <v>4359</v>
          </cell>
          <cell r="O2832">
            <v>4109</v>
          </cell>
          <cell r="P2832">
            <v>4191</v>
          </cell>
          <cell r="Q2832">
            <v>4318</v>
          </cell>
        </row>
        <row r="2833">
          <cell r="E2833" t="str">
            <v>46MONTHLYKTEAMSTERS LOCAL UNION NUMBER 117</v>
          </cell>
          <cell r="F2833" t="str">
            <v>46</v>
          </cell>
          <cell r="G2833" t="str">
            <v>Monthly</v>
          </cell>
          <cell r="H2833" t="str">
            <v>K</v>
          </cell>
          <cell r="I2833">
            <v>0</v>
          </cell>
          <cell r="J2833" t="str">
            <v>Teamsters Local Union Number 117</v>
          </cell>
          <cell r="K2833">
            <v>4414</v>
          </cell>
          <cell r="L2833">
            <v>4414</v>
          </cell>
          <cell r="M2833">
            <v>4414</v>
          </cell>
          <cell r="N2833">
            <v>4414</v>
          </cell>
          <cell r="O2833">
            <v>4161</v>
          </cell>
          <cell r="P2833">
            <v>4244</v>
          </cell>
          <cell r="Q2833">
            <v>4372</v>
          </cell>
        </row>
        <row r="2834">
          <cell r="E2834" t="str">
            <v>46MONTHLYKWASHINGTON FEDERATION OF STATE EMPLOYEES</v>
          </cell>
          <cell r="F2834" t="str">
            <v>46</v>
          </cell>
          <cell r="G2834" t="str">
            <v>Monthly</v>
          </cell>
          <cell r="H2834" t="str">
            <v>K</v>
          </cell>
          <cell r="I2834">
            <v>0</v>
          </cell>
          <cell r="J2834" t="str">
            <v>Washington Federation of State Employees</v>
          </cell>
          <cell r="K2834">
            <v>4359</v>
          </cell>
          <cell r="L2834">
            <v>4359</v>
          </cell>
          <cell r="M2834">
            <v>4359</v>
          </cell>
          <cell r="N2834">
            <v>4359</v>
          </cell>
          <cell r="O2834">
            <v>4109</v>
          </cell>
          <cell r="P2834">
            <v>4191</v>
          </cell>
          <cell r="Q2834">
            <v>4318</v>
          </cell>
        </row>
        <row r="2835">
          <cell r="E2835" t="str">
            <v>46MONTHLYKWASHINGTON PUBLIC EMPLOYEES ASSOCIATION</v>
          </cell>
          <cell r="F2835" t="str">
            <v>46</v>
          </cell>
          <cell r="G2835" t="str">
            <v>Monthly</v>
          </cell>
          <cell r="H2835" t="str">
            <v>K</v>
          </cell>
          <cell r="I2835">
            <v>0</v>
          </cell>
          <cell r="J2835" t="str">
            <v>Washington Public Employees Association</v>
          </cell>
          <cell r="K2835">
            <v>4359</v>
          </cell>
          <cell r="L2835">
            <v>4359</v>
          </cell>
          <cell r="M2835">
            <v>4359</v>
          </cell>
          <cell r="N2835">
            <v>4359</v>
          </cell>
          <cell r="O2835">
            <v>4109</v>
          </cell>
          <cell r="P2835">
            <v>4191</v>
          </cell>
          <cell r="Q2835">
            <v>4318</v>
          </cell>
        </row>
        <row r="2836">
          <cell r="E2836" t="str">
            <v>46MONTHLYLCOALITION</v>
          </cell>
          <cell r="F2836" t="str">
            <v>46</v>
          </cell>
          <cell r="G2836" t="str">
            <v>Monthly</v>
          </cell>
          <cell r="H2836" t="str">
            <v>L</v>
          </cell>
          <cell r="I2836">
            <v>0</v>
          </cell>
          <cell r="J2836" t="str">
            <v>Coalition</v>
          </cell>
          <cell r="K2836">
            <v>4464</v>
          </cell>
          <cell r="L2836">
            <v>4464</v>
          </cell>
          <cell r="M2836">
            <v>4464</v>
          </cell>
          <cell r="N2836">
            <v>4464</v>
          </cell>
          <cell r="O2836">
            <v>4208</v>
          </cell>
          <cell r="P2836">
            <v>4292</v>
          </cell>
          <cell r="Q2836">
            <v>4422</v>
          </cell>
        </row>
        <row r="2837">
          <cell r="E2837" t="str">
            <v>46MONTHLYLNON-REPRESENTED STATE EMPLOYEES</v>
          </cell>
          <cell r="F2837" t="str">
            <v>46</v>
          </cell>
          <cell r="G2837" t="str">
            <v>Monthly</v>
          </cell>
          <cell r="H2837" t="str">
            <v>L</v>
          </cell>
          <cell r="I2837">
            <v>0</v>
          </cell>
          <cell r="J2837" t="str">
            <v>Non-Represented State Employees</v>
          </cell>
          <cell r="K2837">
            <v>4464</v>
          </cell>
          <cell r="L2837">
            <v>4464</v>
          </cell>
          <cell r="M2837">
            <v>4464</v>
          </cell>
          <cell r="N2837">
            <v>4464</v>
          </cell>
          <cell r="O2837">
            <v>4208</v>
          </cell>
          <cell r="P2837">
            <v>4292</v>
          </cell>
          <cell r="Q2837">
            <v>4422</v>
          </cell>
        </row>
        <row r="2838">
          <cell r="E2838" t="str">
            <v>46MONTHLYLTEAMSTERS LOCAL UNION NUMBER 117</v>
          </cell>
          <cell r="F2838" t="str">
            <v>46</v>
          </cell>
          <cell r="G2838" t="str">
            <v>Monthly</v>
          </cell>
          <cell r="H2838" t="str">
            <v>L</v>
          </cell>
          <cell r="I2838">
            <v>0</v>
          </cell>
          <cell r="J2838" t="str">
            <v>Teamsters Local Union Number 117</v>
          </cell>
          <cell r="K2838">
            <v>4522</v>
          </cell>
          <cell r="L2838">
            <v>4522</v>
          </cell>
          <cell r="M2838">
            <v>4522</v>
          </cell>
          <cell r="N2838">
            <v>4522</v>
          </cell>
          <cell r="O2838">
            <v>4263</v>
          </cell>
          <cell r="P2838">
            <v>4348</v>
          </cell>
          <cell r="Q2838">
            <v>4479</v>
          </cell>
        </row>
        <row r="2839">
          <cell r="E2839" t="str">
            <v>46MONTHLYLWASHINGTON FEDERATION OF STATE EMPLOYEES</v>
          </cell>
          <cell r="F2839" t="str">
            <v>46</v>
          </cell>
          <cell r="G2839" t="str">
            <v>Monthly</v>
          </cell>
          <cell r="H2839" t="str">
            <v>L</v>
          </cell>
          <cell r="I2839">
            <v>0</v>
          </cell>
          <cell r="J2839" t="str">
            <v>Washington Federation of State Employees</v>
          </cell>
          <cell r="K2839">
            <v>4464</v>
          </cell>
          <cell r="L2839">
            <v>4464</v>
          </cell>
          <cell r="M2839">
            <v>4464</v>
          </cell>
          <cell r="N2839">
            <v>4464</v>
          </cell>
          <cell r="O2839">
            <v>4208</v>
          </cell>
          <cell r="P2839">
            <v>4292</v>
          </cell>
          <cell r="Q2839">
            <v>4422</v>
          </cell>
        </row>
        <row r="2840">
          <cell r="E2840" t="str">
            <v>46MONTHLYLWASHINGTON PUBLIC EMPLOYEES ASSOCIATION</v>
          </cell>
          <cell r="F2840" t="str">
            <v>46</v>
          </cell>
          <cell r="G2840" t="str">
            <v>Monthly</v>
          </cell>
          <cell r="H2840" t="str">
            <v>L</v>
          </cell>
          <cell r="I2840">
            <v>0</v>
          </cell>
          <cell r="J2840" t="str">
            <v>Washington Public Employees Association</v>
          </cell>
          <cell r="K2840">
            <v>4464</v>
          </cell>
          <cell r="L2840">
            <v>4464</v>
          </cell>
          <cell r="M2840">
            <v>4464</v>
          </cell>
          <cell r="N2840">
            <v>4464</v>
          </cell>
          <cell r="O2840">
            <v>4208</v>
          </cell>
          <cell r="P2840">
            <v>4292</v>
          </cell>
          <cell r="Q2840">
            <v>4422</v>
          </cell>
        </row>
        <row r="2841">
          <cell r="E2841" t="str">
            <v>46MONTHLYMCOALITION</v>
          </cell>
          <cell r="F2841" t="str">
            <v>46</v>
          </cell>
          <cell r="G2841" t="str">
            <v>Monthly</v>
          </cell>
          <cell r="H2841" t="str">
            <v>M</v>
          </cell>
          <cell r="I2841">
            <v>0</v>
          </cell>
          <cell r="J2841" t="str">
            <v>Coalition</v>
          </cell>
          <cell r="K2841">
            <v>4575</v>
          </cell>
          <cell r="L2841">
            <v>4575</v>
          </cell>
          <cell r="M2841">
            <v>4575</v>
          </cell>
          <cell r="N2841">
            <v>4575</v>
          </cell>
          <cell r="O2841">
            <v>4313</v>
          </cell>
          <cell r="P2841">
            <v>4399</v>
          </cell>
          <cell r="Q2841">
            <v>4532</v>
          </cell>
        </row>
        <row r="2842">
          <cell r="E2842" t="str">
            <v>46MONTHLYMNON-REPRESENTED STATE EMPLOYEES</v>
          </cell>
          <cell r="F2842" t="str">
            <v>46</v>
          </cell>
          <cell r="G2842" t="str">
            <v>Monthly</v>
          </cell>
          <cell r="H2842" t="str">
            <v>M</v>
          </cell>
          <cell r="I2842">
            <v>0</v>
          </cell>
          <cell r="J2842" t="str">
            <v>Non-Represented State Employees</v>
          </cell>
          <cell r="K2842">
            <v>4575</v>
          </cell>
          <cell r="L2842">
            <v>4575</v>
          </cell>
          <cell r="M2842">
            <v>4575</v>
          </cell>
          <cell r="N2842">
            <v>4575</v>
          </cell>
          <cell r="O2842">
            <v>4313</v>
          </cell>
          <cell r="P2842">
            <v>4399</v>
          </cell>
          <cell r="Q2842">
            <v>4532</v>
          </cell>
        </row>
        <row r="2843">
          <cell r="E2843" t="str">
            <v>46MONTHLYMTEAMSTERS LOCAL UNION NUMBER 117</v>
          </cell>
          <cell r="F2843" t="str">
            <v>46</v>
          </cell>
          <cell r="G2843" t="str">
            <v>Monthly</v>
          </cell>
          <cell r="H2843" t="str">
            <v>M</v>
          </cell>
          <cell r="I2843">
            <v>0</v>
          </cell>
          <cell r="J2843" t="str">
            <v>Teamsters Local Union Number 117</v>
          </cell>
          <cell r="K2843">
            <v>4634</v>
          </cell>
          <cell r="L2843">
            <v>4634</v>
          </cell>
          <cell r="M2843">
            <v>4634</v>
          </cell>
          <cell r="N2843">
            <v>4634</v>
          </cell>
          <cell r="O2843">
            <v>4369</v>
          </cell>
          <cell r="P2843">
            <v>4456</v>
          </cell>
          <cell r="Q2843">
            <v>4591</v>
          </cell>
        </row>
        <row r="2844">
          <cell r="E2844" t="str">
            <v>46MONTHLYMWASHINGTON FEDERATION OF STATE EMPLOYEES</v>
          </cell>
          <cell r="F2844" t="str">
            <v>46</v>
          </cell>
          <cell r="G2844" t="str">
            <v>Monthly</v>
          </cell>
          <cell r="H2844" t="str">
            <v>M</v>
          </cell>
          <cell r="I2844">
            <v>0</v>
          </cell>
          <cell r="J2844" t="str">
            <v>Washington Federation of State Employees</v>
          </cell>
          <cell r="K2844">
            <v>4575</v>
          </cell>
          <cell r="L2844">
            <v>4575</v>
          </cell>
          <cell r="M2844">
            <v>4575</v>
          </cell>
          <cell r="N2844">
            <v>4575</v>
          </cell>
          <cell r="O2844">
            <v>4313</v>
          </cell>
          <cell r="P2844">
            <v>4399</v>
          </cell>
          <cell r="Q2844">
            <v>4532</v>
          </cell>
        </row>
        <row r="2845">
          <cell r="E2845" t="str">
            <v>46MONTHLYMWASHINGTON PUBLIC EMPLOYEES ASSOCIATION</v>
          </cell>
          <cell r="F2845" t="str">
            <v>46</v>
          </cell>
          <cell r="G2845" t="str">
            <v>Monthly</v>
          </cell>
          <cell r="H2845" t="str">
            <v>M</v>
          </cell>
          <cell r="I2845">
            <v>0</v>
          </cell>
          <cell r="J2845" t="str">
            <v>Washington Public Employees Association</v>
          </cell>
          <cell r="K2845">
            <v>4575</v>
          </cell>
          <cell r="L2845">
            <v>4575</v>
          </cell>
          <cell r="M2845">
            <v>4575</v>
          </cell>
          <cell r="N2845">
            <v>4575</v>
          </cell>
          <cell r="O2845">
            <v>4313</v>
          </cell>
          <cell r="P2845">
            <v>4399</v>
          </cell>
          <cell r="Q2845">
            <v>4532</v>
          </cell>
        </row>
        <row r="2846">
          <cell r="E2846" t="str">
            <v>47EMONTHLYENON-REPRESENTED STATE EMPLOYEES</v>
          </cell>
          <cell r="F2846" t="str">
            <v>47E</v>
          </cell>
          <cell r="G2846" t="str">
            <v>Monthly</v>
          </cell>
          <cell r="H2846" t="str">
            <v>E</v>
          </cell>
          <cell r="I2846">
            <v>0</v>
          </cell>
          <cell r="J2846" t="str">
            <v>Non-Represented State Employees</v>
          </cell>
          <cell r="K2846">
            <v>3848</v>
          </cell>
          <cell r="L2846">
            <v>3848</v>
          </cell>
          <cell r="M2846">
            <v>3848</v>
          </cell>
          <cell r="N2846">
            <v>3848</v>
          </cell>
          <cell r="O2846">
            <v>3627</v>
          </cell>
          <cell r="P2846">
            <v>3700</v>
          </cell>
          <cell r="Q2846">
            <v>3812</v>
          </cell>
        </row>
        <row r="2847">
          <cell r="E2847" t="str">
            <v>47EMONTHLYEWASHINGTON PUBLIC EMPLOYEES ASSOCIATION</v>
          </cell>
          <cell r="F2847" t="str">
            <v>47E</v>
          </cell>
          <cell r="G2847" t="str">
            <v>Monthly</v>
          </cell>
          <cell r="H2847" t="str">
            <v>E</v>
          </cell>
          <cell r="I2847">
            <v>0</v>
          </cell>
          <cell r="J2847" t="str">
            <v>Washington Public Employees Association</v>
          </cell>
          <cell r="K2847">
            <v>3848</v>
          </cell>
          <cell r="L2847">
            <v>3848</v>
          </cell>
          <cell r="M2847">
            <v>3848</v>
          </cell>
          <cell r="N2847">
            <v>3848</v>
          </cell>
          <cell r="O2847">
            <v>3627</v>
          </cell>
          <cell r="P2847">
            <v>3700</v>
          </cell>
          <cell r="Q2847">
            <v>3812</v>
          </cell>
        </row>
        <row r="2848">
          <cell r="E2848" t="str">
            <v>47EMONTHLYFNON-REPRESENTED STATE EMPLOYEES</v>
          </cell>
          <cell r="F2848" t="str">
            <v>47E</v>
          </cell>
          <cell r="G2848" t="str">
            <v>Monthly</v>
          </cell>
          <cell r="H2848" t="str">
            <v>F</v>
          </cell>
          <cell r="I2848">
            <v>0</v>
          </cell>
          <cell r="J2848" t="str">
            <v>Non-Represented State Employees</v>
          </cell>
          <cell r="K2848">
            <v>3947</v>
          </cell>
          <cell r="L2848">
            <v>3947</v>
          </cell>
          <cell r="M2848">
            <v>3947</v>
          </cell>
          <cell r="N2848">
            <v>3947</v>
          </cell>
          <cell r="O2848">
            <v>3721</v>
          </cell>
          <cell r="P2848">
            <v>3795</v>
          </cell>
          <cell r="Q2848">
            <v>3910</v>
          </cell>
        </row>
        <row r="2849">
          <cell r="E2849" t="str">
            <v>47EMONTHLYFWASHINGTON PUBLIC EMPLOYEES ASSOCIATION</v>
          </cell>
          <cell r="F2849" t="str">
            <v>47E</v>
          </cell>
          <cell r="G2849" t="str">
            <v>Monthly</v>
          </cell>
          <cell r="H2849" t="str">
            <v>F</v>
          </cell>
          <cell r="I2849">
            <v>0</v>
          </cell>
          <cell r="J2849" t="str">
            <v>Washington Public Employees Association</v>
          </cell>
          <cell r="K2849">
            <v>3947</v>
          </cell>
          <cell r="L2849">
            <v>3947</v>
          </cell>
          <cell r="M2849">
            <v>3947</v>
          </cell>
          <cell r="N2849">
            <v>3947</v>
          </cell>
          <cell r="O2849">
            <v>3721</v>
          </cell>
          <cell r="P2849">
            <v>3795</v>
          </cell>
          <cell r="Q2849">
            <v>3910</v>
          </cell>
        </row>
        <row r="2850">
          <cell r="E2850" t="str">
            <v>47EMONTHLYGNON-REPRESENTED STATE EMPLOYEES</v>
          </cell>
          <cell r="F2850" t="str">
            <v>47E</v>
          </cell>
          <cell r="G2850" t="str">
            <v>Monthly</v>
          </cell>
          <cell r="H2850" t="str">
            <v>G</v>
          </cell>
          <cell r="I2850">
            <v>0</v>
          </cell>
          <cell r="J2850" t="str">
            <v>Non-Represented State Employees</v>
          </cell>
          <cell r="K2850">
            <v>4038</v>
          </cell>
          <cell r="L2850">
            <v>4038</v>
          </cell>
          <cell r="M2850">
            <v>4038</v>
          </cell>
          <cell r="N2850">
            <v>4038</v>
          </cell>
          <cell r="O2850">
            <v>3807</v>
          </cell>
          <cell r="P2850">
            <v>3883</v>
          </cell>
          <cell r="Q2850">
            <v>4000</v>
          </cell>
        </row>
        <row r="2851">
          <cell r="E2851" t="str">
            <v>47EMONTHLYGWASHINGTON PUBLIC EMPLOYEES ASSOCIATION</v>
          </cell>
          <cell r="F2851" t="str">
            <v>47E</v>
          </cell>
          <cell r="G2851" t="str">
            <v>Monthly</v>
          </cell>
          <cell r="H2851" t="str">
            <v>G</v>
          </cell>
          <cell r="I2851">
            <v>0</v>
          </cell>
          <cell r="J2851" t="str">
            <v>Washington Public Employees Association</v>
          </cell>
          <cell r="K2851">
            <v>4038</v>
          </cell>
          <cell r="L2851">
            <v>4038</v>
          </cell>
          <cell r="M2851">
            <v>4038</v>
          </cell>
          <cell r="N2851">
            <v>4038</v>
          </cell>
          <cell r="O2851">
            <v>3807</v>
          </cell>
          <cell r="P2851">
            <v>3883</v>
          </cell>
          <cell r="Q2851">
            <v>4000</v>
          </cell>
        </row>
        <row r="2852">
          <cell r="E2852" t="str">
            <v>47EMONTHLYHNON-REPRESENTED STATE EMPLOYEES</v>
          </cell>
          <cell r="F2852" t="str">
            <v>47E</v>
          </cell>
          <cell r="G2852" t="str">
            <v>Monthly</v>
          </cell>
          <cell r="H2852" t="str">
            <v>H</v>
          </cell>
          <cell r="I2852">
            <v>0</v>
          </cell>
          <cell r="J2852" t="str">
            <v>Non-Represented State Employees</v>
          </cell>
          <cell r="K2852">
            <v>4144</v>
          </cell>
          <cell r="L2852">
            <v>4144</v>
          </cell>
          <cell r="M2852">
            <v>4144</v>
          </cell>
          <cell r="N2852">
            <v>4144</v>
          </cell>
          <cell r="O2852">
            <v>3907</v>
          </cell>
          <cell r="P2852">
            <v>3985</v>
          </cell>
          <cell r="Q2852">
            <v>4105</v>
          </cell>
        </row>
        <row r="2853">
          <cell r="E2853" t="str">
            <v>47EMONTHLYHWASHINGTON PUBLIC EMPLOYEES ASSOCIATION</v>
          </cell>
          <cell r="F2853" t="str">
            <v>47E</v>
          </cell>
          <cell r="G2853" t="str">
            <v>Monthly</v>
          </cell>
          <cell r="H2853" t="str">
            <v>H</v>
          </cell>
          <cell r="I2853">
            <v>0</v>
          </cell>
          <cell r="J2853" t="str">
            <v>Washington Public Employees Association</v>
          </cell>
          <cell r="K2853">
            <v>4144</v>
          </cell>
          <cell r="L2853">
            <v>4144</v>
          </cell>
          <cell r="M2853">
            <v>4144</v>
          </cell>
          <cell r="N2853">
            <v>4144</v>
          </cell>
          <cell r="O2853">
            <v>3907</v>
          </cell>
          <cell r="P2853">
            <v>3985</v>
          </cell>
          <cell r="Q2853">
            <v>4105</v>
          </cell>
        </row>
        <row r="2854">
          <cell r="E2854" t="str">
            <v>47EMONTHLYINON-REPRESENTED STATE EMPLOYEES</v>
          </cell>
          <cell r="F2854" t="str">
            <v>47E</v>
          </cell>
          <cell r="G2854" t="str">
            <v>Monthly</v>
          </cell>
          <cell r="H2854" t="str">
            <v>I</v>
          </cell>
          <cell r="I2854">
            <v>0</v>
          </cell>
          <cell r="J2854" t="str">
            <v>Non-Represented State Employees</v>
          </cell>
          <cell r="K2854">
            <v>4248</v>
          </cell>
          <cell r="L2854">
            <v>4248</v>
          </cell>
          <cell r="M2854">
            <v>4248</v>
          </cell>
          <cell r="N2854">
            <v>4248</v>
          </cell>
          <cell r="O2854">
            <v>4005</v>
          </cell>
          <cell r="P2854">
            <v>4085</v>
          </cell>
          <cell r="Q2854">
            <v>4208</v>
          </cell>
        </row>
        <row r="2855">
          <cell r="E2855" t="str">
            <v>47EMONTHLYIWASHINGTON PUBLIC EMPLOYEES ASSOCIATION</v>
          </cell>
          <cell r="F2855" t="str">
            <v>47E</v>
          </cell>
          <cell r="G2855" t="str">
            <v>Monthly</v>
          </cell>
          <cell r="H2855" t="str">
            <v>I</v>
          </cell>
          <cell r="I2855">
            <v>0</v>
          </cell>
          <cell r="J2855" t="str">
            <v>Washington Public Employees Association</v>
          </cell>
          <cell r="K2855">
            <v>4248</v>
          </cell>
          <cell r="L2855">
            <v>4248</v>
          </cell>
          <cell r="M2855">
            <v>4248</v>
          </cell>
          <cell r="N2855">
            <v>4248</v>
          </cell>
          <cell r="O2855">
            <v>4005</v>
          </cell>
          <cell r="P2855">
            <v>4085</v>
          </cell>
          <cell r="Q2855">
            <v>4208</v>
          </cell>
        </row>
        <row r="2856">
          <cell r="E2856" t="str">
            <v>47EMONTHLYJNON-REPRESENTED STATE EMPLOYEES</v>
          </cell>
          <cell r="F2856" t="str">
            <v>47E</v>
          </cell>
          <cell r="G2856" t="str">
            <v>Monthly</v>
          </cell>
          <cell r="H2856" t="str">
            <v>J</v>
          </cell>
          <cell r="I2856">
            <v>0</v>
          </cell>
          <cell r="J2856" t="str">
            <v>Non-Represented State Employees</v>
          </cell>
          <cell r="K2856">
            <v>4359</v>
          </cell>
          <cell r="L2856">
            <v>4359</v>
          </cell>
          <cell r="M2856">
            <v>4359</v>
          </cell>
          <cell r="N2856">
            <v>4359</v>
          </cell>
          <cell r="O2856">
            <v>4109</v>
          </cell>
          <cell r="P2856">
            <v>4191</v>
          </cell>
          <cell r="Q2856">
            <v>4318</v>
          </cell>
        </row>
        <row r="2857">
          <cell r="E2857" t="str">
            <v>47EMONTHLYJWASHINGTON PUBLIC EMPLOYEES ASSOCIATION</v>
          </cell>
          <cell r="F2857" t="str">
            <v>47E</v>
          </cell>
          <cell r="G2857" t="str">
            <v>Monthly</v>
          </cell>
          <cell r="H2857" t="str">
            <v>J</v>
          </cell>
          <cell r="I2857">
            <v>0</v>
          </cell>
          <cell r="J2857" t="str">
            <v>Washington Public Employees Association</v>
          </cell>
          <cell r="K2857">
            <v>4359</v>
          </cell>
          <cell r="L2857">
            <v>4359</v>
          </cell>
          <cell r="M2857">
            <v>4359</v>
          </cell>
          <cell r="N2857">
            <v>4359</v>
          </cell>
          <cell r="O2857">
            <v>4109</v>
          </cell>
          <cell r="P2857">
            <v>4191</v>
          </cell>
          <cell r="Q2857">
            <v>4318</v>
          </cell>
        </row>
        <row r="2858">
          <cell r="E2858" t="str">
            <v>47EMONTHLYKNON-REPRESENTED STATE EMPLOYEES</v>
          </cell>
          <cell r="F2858" t="str">
            <v>47E</v>
          </cell>
          <cell r="G2858" t="str">
            <v>Monthly</v>
          </cell>
          <cell r="H2858" t="str">
            <v>K</v>
          </cell>
          <cell r="I2858">
            <v>0</v>
          </cell>
          <cell r="J2858" t="str">
            <v>Non-Represented State Employees</v>
          </cell>
          <cell r="K2858">
            <v>4464</v>
          </cell>
          <cell r="L2858">
            <v>4464</v>
          </cell>
          <cell r="M2858">
            <v>4464</v>
          </cell>
          <cell r="N2858">
            <v>4464</v>
          </cell>
          <cell r="O2858">
            <v>4208</v>
          </cell>
          <cell r="P2858">
            <v>4292</v>
          </cell>
          <cell r="Q2858">
            <v>4422</v>
          </cell>
        </row>
        <row r="2859">
          <cell r="E2859" t="str">
            <v>47EMONTHLYKWASHINGTON PUBLIC EMPLOYEES ASSOCIATION</v>
          </cell>
          <cell r="F2859" t="str">
            <v>47E</v>
          </cell>
          <cell r="G2859" t="str">
            <v>Monthly</v>
          </cell>
          <cell r="H2859" t="str">
            <v>K</v>
          </cell>
          <cell r="I2859">
            <v>0</v>
          </cell>
          <cell r="J2859" t="str">
            <v>Washington Public Employees Association</v>
          </cell>
          <cell r="K2859">
            <v>4464</v>
          </cell>
          <cell r="L2859">
            <v>4464</v>
          </cell>
          <cell r="M2859">
            <v>4464</v>
          </cell>
          <cell r="N2859">
            <v>4464</v>
          </cell>
          <cell r="O2859">
            <v>4208</v>
          </cell>
          <cell r="P2859">
            <v>4292</v>
          </cell>
          <cell r="Q2859">
            <v>4422</v>
          </cell>
        </row>
        <row r="2860">
          <cell r="E2860" t="str">
            <v>47EMONTHLYLNON-REPRESENTED STATE EMPLOYEES</v>
          </cell>
          <cell r="F2860" t="str">
            <v>47E</v>
          </cell>
          <cell r="G2860" t="str">
            <v>Monthly</v>
          </cell>
          <cell r="H2860" t="str">
            <v>L</v>
          </cell>
          <cell r="I2860">
            <v>0</v>
          </cell>
          <cell r="J2860" t="str">
            <v>Non-Represented State Employees</v>
          </cell>
          <cell r="K2860">
            <v>4575</v>
          </cell>
          <cell r="L2860">
            <v>4575</v>
          </cell>
          <cell r="M2860">
            <v>4575</v>
          </cell>
          <cell r="N2860">
            <v>4575</v>
          </cell>
          <cell r="O2860">
            <v>4313</v>
          </cell>
          <cell r="P2860">
            <v>4399</v>
          </cell>
          <cell r="Q2860">
            <v>4532</v>
          </cell>
        </row>
        <row r="2861">
          <cell r="E2861" t="str">
            <v>47EMONTHLYLWASHINGTON PUBLIC EMPLOYEES ASSOCIATION</v>
          </cell>
          <cell r="F2861" t="str">
            <v>47E</v>
          </cell>
          <cell r="G2861" t="str">
            <v>Monthly</v>
          </cell>
          <cell r="H2861" t="str">
            <v>L</v>
          </cell>
          <cell r="I2861">
            <v>0</v>
          </cell>
          <cell r="J2861" t="str">
            <v>Washington Public Employees Association</v>
          </cell>
          <cell r="K2861">
            <v>4575</v>
          </cell>
          <cell r="L2861">
            <v>4575</v>
          </cell>
          <cell r="M2861">
            <v>4575</v>
          </cell>
          <cell r="N2861">
            <v>4575</v>
          </cell>
          <cell r="O2861">
            <v>4313</v>
          </cell>
          <cell r="P2861">
            <v>4399</v>
          </cell>
          <cell r="Q2861">
            <v>4532</v>
          </cell>
        </row>
        <row r="2862">
          <cell r="E2862" t="str">
            <v>47EMONTHLYMNON-REPRESENTED STATE EMPLOYEES</v>
          </cell>
          <cell r="F2862" t="str">
            <v>47E</v>
          </cell>
          <cell r="G2862" t="str">
            <v>Monthly</v>
          </cell>
          <cell r="H2862" t="str">
            <v>M</v>
          </cell>
          <cell r="I2862">
            <v>0</v>
          </cell>
          <cell r="J2862" t="str">
            <v>Non-Represented State Employees</v>
          </cell>
          <cell r="K2862">
            <v>4686</v>
          </cell>
          <cell r="L2862">
            <v>4686</v>
          </cell>
          <cell r="M2862">
            <v>4686</v>
          </cell>
          <cell r="N2862">
            <v>4686</v>
          </cell>
          <cell r="O2862">
            <v>4418</v>
          </cell>
          <cell r="P2862">
            <v>4506</v>
          </cell>
          <cell r="Q2862">
            <v>4642</v>
          </cell>
        </row>
        <row r="2863">
          <cell r="E2863" t="str">
            <v>47EMONTHLYMWASHINGTON PUBLIC EMPLOYEES ASSOCIATION</v>
          </cell>
          <cell r="F2863" t="str">
            <v>47E</v>
          </cell>
          <cell r="G2863" t="str">
            <v>Monthly</v>
          </cell>
          <cell r="H2863" t="str">
            <v>M</v>
          </cell>
          <cell r="I2863">
            <v>0</v>
          </cell>
          <cell r="J2863" t="str">
            <v>Washington Public Employees Association</v>
          </cell>
          <cell r="K2863">
            <v>4686</v>
          </cell>
          <cell r="L2863">
            <v>4686</v>
          </cell>
          <cell r="M2863">
            <v>4686</v>
          </cell>
          <cell r="N2863">
            <v>4686</v>
          </cell>
          <cell r="O2863">
            <v>4418</v>
          </cell>
          <cell r="P2863">
            <v>4506</v>
          </cell>
          <cell r="Q2863">
            <v>4642</v>
          </cell>
        </row>
        <row r="2864">
          <cell r="E2864" t="str">
            <v>47GMONTHLYGNON-REPRESENTED STATE EMPLOYEES</v>
          </cell>
          <cell r="F2864" t="str">
            <v>47G</v>
          </cell>
          <cell r="G2864" t="str">
            <v>Monthly</v>
          </cell>
          <cell r="H2864" t="str">
            <v>G</v>
          </cell>
          <cell r="I2864">
            <v>0</v>
          </cell>
          <cell r="J2864" t="str">
            <v>Non-Represented State Employees</v>
          </cell>
          <cell r="K2864">
            <v>4038</v>
          </cell>
          <cell r="L2864">
            <v>4038</v>
          </cell>
          <cell r="M2864">
            <v>4038</v>
          </cell>
          <cell r="N2864">
            <v>4038</v>
          </cell>
          <cell r="O2864">
            <v>3807</v>
          </cell>
          <cell r="P2864">
            <v>3883</v>
          </cell>
          <cell r="Q2864">
            <v>4000</v>
          </cell>
        </row>
        <row r="2865">
          <cell r="E2865" t="str">
            <v>47GMONTHLYGTEAMSTERS LOCAL UNION NUMBER 117</v>
          </cell>
          <cell r="F2865" t="str">
            <v>47G</v>
          </cell>
          <cell r="G2865" t="str">
            <v>Monthly</v>
          </cell>
          <cell r="H2865" t="str">
            <v>G</v>
          </cell>
          <cell r="I2865">
            <v>0</v>
          </cell>
          <cell r="J2865" t="str">
            <v>Teamsters Local Union Number 117</v>
          </cell>
          <cell r="K2865">
            <v>4090</v>
          </cell>
          <cell r="L2865">
            <v>4090</v>
          </cell>
          <cell r="M2865">
            <v>4090</v>
          </cell>
          <cell r="N2865">
            <v>4090</v>
          </cell>
          <cell r="O2865">
            <v>3856</v>
          </cell>
          <cell r="P2865">
            <v>3933</v>
          </cell>
          <cell r="Q2865">
            <v>4052</v>
          </cell>
        </row>
        <row r="2866">
          <cell r="E2866" t="str">
            <v>47GMONTHLYGWASHINGTON PUBLIC EMPLOYEES ASSOCIATION</v>
          </cell>
          <cell r="F2866" t="str">
            <v>47G</v>
          </cell>
          <cell r="G2866" t="str">
            <v>Monthly</v>
          </cell>
          <cell r="H2866" t="str">
            <v>G</v>
          </cell>
          <cell r="I2866">
            <v>0</v>
          </cell>
          <cell r="J2866" t="str">
            <v>Washington Public Employees Association</v>
          </cell>
          <cell r="K2866">
            <v>4038</v>
          </cell>
          <cell r="L2866">
            <v>4038</v>
          </cell>
          <cell r="M2866">
            <v>4038</v>
          </cell>
          <cell r="N2866">
            <v>4038</v>
          </cell>
          <cell r="O2866">
            <v>3807</v>
          </cell>
          <cell r="P2866">
            <v>3883</v>
          </cell>
          <cell r="Q2866">
            <v>4000</v>
          </cell>
        </row>
        <row r="2867">
          <cell r="E2867" t="str">
            <v>47GMONTHLYHNON-REPRESENTED STATE EMPLOYEES</v>
          </cell>
          <cell r="F2867" t="str">
            <v>47G</v>
          </cell>
          <cell r="G2867" t="str">
            <v>Monthly</v>
          </cell>
          <cell r="H2867" t="str">
            <v>H</v>
          </cell>
          <cell r="I2867">
            <v>0</v>
          </cell>
          <cell r="J2867" t="str">
            <v>Non-Represented State Employees</v>
          </cell>
          <cell r="K2867">
            <v>4144</v>
          </cell>
          <cell r="L2867">
            <v>4144</v>
          </cell>
          <cell r="M2867">
            <v>4144</v>
          </cell>
          <cell r="N2867">
            <v>4144</v>
          </cell>
          <cell r="O2867">
            <v>3907</v>
          </cell>
          <cell r="P2867">
            <v>3985</v>
          </cell>
          <cell r="Q2867">
            <v>4105</v>
          </cell>
        </row>
        <row r="2868">
          <cell r="E2868" t="str">
            <v>47GMONTHLYHTEAMSTERS LOCAL UNION NUMBER 117</v>
          </cell>
          <cell r="F2868" t="str">
            <v>47G</v>
          </cell>
          <cell r="G2868" t="str">
            <v>Monthly</v>
          </cell>
          <cell r="H2868" t="str">
            <v>H</v>
          </cell>
          <cell r="I2868">
            <v>0</v>
          </cell>
          <cell r="J2868" t="str">
            <v>Teamsters Local Union Number 117</v>
          </cell>
          <cell r="K2868">
            <v>4197</v>
          </cell>
          <cell r="L2868">
            <v>4197</v>
          </cell>
          <cell r="M2868">
            <v>4197</v>
          </cell>
          <cell r="N2868">
            <v>4197</v>
          </cell>
          <cell r="O2868">
            <v>3957</v>
          </cell>
          <cell r="P2868">
            <v>4036</v>
          </cell>
          <cell r="Q2868">
            <v>4158</v>
          </cell>
        </row>
        <row r="2869">
          <cell r="E2869" t="str">
            <v>47GMONTHLYHWASHINGTON PUBLIC EMPLOYEES ASSOCIATION</v>
          </cell>
          <cell r="F2869" t="str">
            <v>47G</v>
          </cell>
          <cell r="G2869" t="str">
            <v>Monthly</v>
          </cell>
          <cell r="H2869" t="str">
            <v>H</v>
          </cell>
          <cell r="I2869">
            <v>0</v>
          </cell>
          <cell r="J2869" t="str">
            <v>Washington Public Employees Association</v>
          </cell>
          <cell r="K2869">
            <v>4144</v>
          </cell>
          <cell r="L2869">
            <v>4144</v>
          </cell>
          <cell r="M2869">
            <v>4144</v>
          </cell>
          <cell r="N2869">
            <v>4144</v>
          </cell>
          <cell r="O2869">
            <v>3907</v>
          </cell>
          <cell r="P2869">
            <v>3985</v>
          </cell>
          <cell r="Q2869">
            <v>4105</v>
          </cell>
        </row>
        <row r="2870">
          <cell r="E2870" t="str">
            <v>47GMONTHLYINON-REPRESENTED STATE EMPLOYEES</v>
          </cell>
          <cell r="F2870" t="str">
            <v>47G</v>
          </cell>
          <cell r="G2870" t="str">
            <v>Monthly</v>
          </cell>
          <cell r="H2870" t="str">
            <v>I</v>
          </cell>
          <cell r="I2870">
            <v>0</v>
          </cell>
          <cell r="J2870" t="str">
            <v>Non-Represented State Employees</v>
          </cell>
          <cell r="K2870">
            <v>4248</v>
          </cell>
          <cell r="L2870">
            <v>4248</v>
          </cell>
          <cell r="M2870">
            <v>4248</v>
          </cell>
          <cell r="N2870">
            <v>4248</v>
          </cell>
          <cell r="O2870">
            <v>4005</v>
          </cell>
          <cell r="P2870">
            <v>4085</v>
          </cell>
          <cell r="Q2870">
            <v>4208</v>
          </cell>
        </row>
        <row r="2871">
          <cell r="E2871" t="str">
            <v>47GMONTHLYITEAMSTERS LOCAL UNION NUMBER 117</v>
          </cell>
          <cell r="F2871" t="str">
            <v>47G</v>
          </cell>
          <cell r="G2871" t="str">
            <v>Monthly</v>
          </cell>
          <cell r="H2871" t="str">
            <v>I</v>
          </cell>
          <cell r="I2871">
            <v>0</v>
          </cell>
          <cell r="J2871" t="str">
            <v>Teamsters Local Union Number 117</v>
          </cell>
          <cell r="K2871">
            <v>4304</v>
          </cell>
          <cell r="L2871">
            <v>4304</v>
          </cell>
          <cell r="M2871">
            <v>4304</v>
          </cell>
          <cell r="N2871">
            <v>4304</v>
          </cell>
          <cell r="O2871">
            <v>4057</v>
          </cell>
          <cell r="P2871">
            <v>4138</v>
          </cell>
          <cell r="Q2871">
            <v>4263</v>
          </cell>
        </row>
        <row r="2872">
          <cell r="E2872" t="str">
            <v>47GMONTHLYIWASHINGTON PUBLIC EMPLOYEES ASSOCIATION</v>
          </cell>
          <cell r="F2872" t="str">
            <v>47G</v>
          </cell>
          <cell r="G2872" t="str">
            <v>Monthly</v>
          </cell>
          <cell r="H2872" t="str">
            <v>I</v>
          </cell>
          <cell r="I2872">
            <v>0</v>
          </cell>
          <cell r="J2872" t="str">
            <v>Washington Public Employees Association</v>
          </cell>
          <cell r="K2872">
            <v>4248</v>
          </cell>
          <cell r="L2872">
            <v>4248</v>
          </cell>
          <cell r="M2872">
            <v>4248</v>
          </cell>
          <cell r="N2872">
            <v>4248</v>
          </cell>
          <cell r="O2872">
            <v>4005</v>
          </cell>
          <cell r="P2872">
            <v>4085</v>
          </cell>
          <cell r="Q2872">
            <v>4208</v>
          </cell>
        </row>
        <row r="2873">
          <cell r="E2873" t="str">
            <v>47GMONTHLYJNON-REPRESENTED STATE EMPLOYEES</v>
          </cell>
          <cell r="F2873" t="str">
            <v>47G</v>
          </cell>
          <cell r="G2873" t="str">
            <v>Monthly</v>
          </cell>
          <cell r="H2873" t="str">
            <v>J</v>
          </cell>
          <cell r="I2873">
            <v>0</v>
          </cell>
          <cell r="J2873" t="str">
            <v>Non-Represented State Employees</v>
          </cell>
          <cell r="K2873">
            <v>4359</v>
          </cell>
          <cell r="L2873">
            <v>4359</v>
          </cell>
          <cell r="M2873">
            <v>4359</v>
          </cell>
          <cell r="N2873">
            <v>4359</v>
          </cell>
          <cell r="O2873">
            <v>4109</v>
          </cell>
          <cell r="P2873">
            <v>4191</v>
          </cell>
          <cell r="Q2873">
            <v>4318</v>
          </cell>
        </row>
        <row r="2874">
          <cell r="E2874" t="str">
            <v>47GMONTHLYJTEAMSTERS LOCAL UNION NUMBER 117</v>
          </cell>
          <cell r="F2874" t="str">
            <v>47G</v>
          </cell>
          <cell r="G2874" t="str">
            <v>Monthly</v>
          </cell>
          <cell r="H2874" t="str">
            <v>J</v>
          </cell>
          <cell r="I2874">
            <v>0</v>
          </cell>
          <cell r="J2874" t="str">
            <v>Teamsters Local Union Number 117</v>
          </cell>
          <cell r="K2874">
            <v>4414</v>
          </cell>
          <cell r="L2874">
            <v>4414</v>
          </cell>
          <cell r="M2874">
            <v>4414</v>
          </cell>
          <cell r="N2874">
            <v>4414</v>
          </cell>
          <cell r="O2874">
            <v>4161</v>
          </cell>
          <cell r="P2874">
            <v>4244</v>
          </cell>
          <cell r="Q2874">
            <v>4372</v>
          </cell>
        </row>
        <row r="2875">
          <cell r="E2875" t="str">
            <v>47GMONTHLYJWASHINGTON PUBLIC EMPLOYEES ASSOCIATION</v>
          </cell>
          <cell r="F2875" t="str">
            <v>47G</v>
          </cell>
          <cell r="G2875" t="str">
            <v>Monthly</v>
          </cell>
          <cell r="H2875" t="str">
            <v>J</v>
          </cell>
          <cell r="I2875">
            <v>0</v>
          </cell>
          <cell r="J2875" t="str">
            <v>Washington Public Employees Association</v>
          </cell>
          <cell r="K2875">
            <v>4359</v>
          </cell>
          <cell r="L2875">
            <v>4359</v>
          </cell>
          <cell r="M2875">
            <v>4359</v>
          </cell>
          <cell r="N2875">
            <v>4359</v>
          </cell>
          <cell r="O2875">
            <v>4109</v>
          </cell>
          <cell r="P2875">
            <v>4191</v>
          </cell>
          <cell r="Q2875">
            <v>4318</v>
          </cell>
        </row>
        <row r="2876">
          <cell r="E2876" t="str">
            <v>47GMONTHLYKNON-REPRESENTED STATE EMPLOYEES</v>
          </cell>
          <cell r="F2876" t="str">
            <v>47G</v>
          </cell>
          <cell r="G2876" t="str">
            <v>Monthly</v>
          </cell>
          <cell r="H2876" t="str">
            <v>K</v>
          </cell>
          <cell r="I2876">
            <v>0</v>
          </cell>
          <cell r="J2876" t="str">
            <v>Non-Represented State Employees</v>
          </cell>
          <cell r="K2876">
            <v>4464</v>
          </cell>
          <cell r="L2876">
            <v>4464</v>
          </cell>
          <cell r="M2876">
            <v>4464</v>
          </cell>
          <cell r="N2876">
            <v>4464</v>
          </cell>
          <cell r="O2876">
            <v>4208</v>
          </cell>
          <cell r="P2876">
            <v>4292</v>
          </cell>
          <cell r="Q2876">
            <v>4422</v>
          </cell>
        </row>
        <row r="2877">
          <cell r="E2877" t="str">
            <v>47GMONTHLYKTEAMSTERS LOCAL UNION NUMBER 117</v>
          </cell>
          <cell r="F2877" t="str">
            <v>47G</v>
          </cell>
          <cell r="G2877" t="str">
            <v>Monthly</v>
          </cell>
          <cell r="H2877" t="str">
            <v>K</v>
          </cell>
          <cell r="I2877">
            <v>0</v>
          </cell>
          <cell r="J2877" t="str">
            <v>Teamsters Local Union Number 117</v>
          </cell>
          <cell r="K2877">
            <v>4522</v>
          </cell>
          <cell r="L2877">
            <v>4522</v>
          </cell>
          <cell r="M2877">
            <v>4522</v>
          </cell>
          <cell r="N2877">
            <v>4522</v>
          </cell>
          <cell r="O2877">
            <v>4263</v>
          </cell>
          <cell r="P2877">
            <v>4348</v>
          </cell>
          <cell r="Q2877">
            <v>4479</v>
          </cell>
        </row>
        <row r="2878">
          <cell r="E2878" t="str">
            <v>47GMONTHLYKWASHINGTON PUBLIC EMPLOYEES ASSOCIATION</v>
          </cell>
          <cell r="F2878" t="str">
            <v>47G</v>
          </cell>
          <cell r="G2878" t="str">
            <v>Monthly</v>
          </cell>
          <cell r="H2878" t="str">
            <v>K</v>
          </cell>
          <cell r="I2878">
            <v>0</v>
          </cell>
          <cell r="J2878" t="str">
            <v>Washington Public Employees Association</v>
          </cell>
          <cell r="K2878">
            <v>4464</v>
          </cell>
          <cell r="L2878">
            <v>4464</v>
          </cell>
          <cell r="M2878">
            <v>4464</v>
          </cell>
          <cell r="N2878">
            <v>4464</v>
          </cell>
          <cell r="O2878">
            <v>4208</v>
          </cell>
          <cell r="P2878">
            <v>4292</v>
          </cell>
          <cell r="Q2878">
            <v>4422</v>
          </cell>
        </row>
        <row r="2879">
          <cell r="E2879" t="str">
            <v>47GMONTHLYLNON-REPRESENTED STATE EMPLOYEES</v>
          </cell>
          <cell r="F2879" t="str">
            <v>47G</v>
          </cell>
          <cell r="G2879" t="str">
            <v>Monthly</v>
          </cell>
          <cell r="H2879" t="str">
            <v>L</v>
          </cell>
          <cell r="I2879">
            <v>0</v>
          </cell>
          <cell r="J2879" t="str">
            <v>Non-Represented State Employees</v>
          </cell>
          <cell r="K2879">
            <v>4575</v>
          </cell>
          <cell r="L2879">
            <v>4575</v>
          </cell>
          <cell r="M2879">
            <v>4575</v>
          </cell>
          <cell r="N2879">
            <v>4575</v>
          </cell>
          <cell r="O2879">
            <v>4313</v>
          </cell>
          <cell r="P2879">
            <v>4399</v>
          </cell>
          <cell r="Q2879">
            <v>4532</v>
          </cell>
        </row>
        <row r="2880">
          <cell r="E2880" t="str">
            <v>47GMONTHLYLTEAMSTERS LOCAL UNION NUMBER 117</v>
          </cell>
          <cell r="F2880" t="str">
            <v>47G</v>
          </cell>
          <cell r="G2880" t="str">
            <v>Monthly</v>
          </cell>
          <cell r="H2880" t="str">
            <v>L</v>
          </cell>
          <cell r="I2880">
            <v>0</v>
          </cell>
          <cell r="J2880" t="str">
            <v>Teamsters Local Union Number 117</v>
          </cell>
          <cell r="K2880">
            <v>4634</v>
          </cell>
          <cell r="L2880">
            <v>4634</v>
          </cell>
          <cell r="M2880">
            <v>4634</v>
          </cell>
          <cell r="N2880">
            <v>4634</v>
          </cell>
          <cell r="O2880">
            <v>4369</v>
          </cell>
          <cell r="P2880">
            <v>4456</v>
          </cell>
          <cell r="Q2880">
            <v>4591</v>
          </cell>
        </row>
        <row r="2881">
          <cell r="E2881" t="str">
            <v>47GMONTHLYLWASHINGTON PUBLIC EMPLOYEES ASSOCIATION</v>
          </cell>
          <cell r="F2881" t="str">
            <v>47G</v>
          </cell>
          <cell r="G2881" t="str">
            <v>Monthly</v>
          </cell>
          <cell r="H2881" t="str">
            <v>L</v>
          </cell>
          <cell r="I2881">
            <v>0</v>
          </cell>
          <cell r="J2881" t="str">
            <v>Washington Public Employees Association</v>
          </cell>
          <cell r="K2881">
            <v>4575</v>
          </cell>
          <cell r="L2881">
            <v>4575</v>
          </cell>
          <cell r="M2881">
            <v>4575</v>
          </cell>
          <cell r="N2881">
            <v>4575</v>
          </cell>
          <cell r="O2881">
            <v>4313</v>
          </cell>
          <cell r="P2881">
            <v>4399</v>
          </cell>
          <cell r="Q2881">
            <v>4532</v>
          </cell>
        </row>
        <row r="2882">
          <cell r="E2882" t="str">
            <v>47GMONTHLYMNON-REPRESENTED STATE EMPLOYEES</v>
          </cell>
          <cell r="F2882" t="str">
            <v>47G</v>
          </cell>
          <cell r="G2882" t="str">
            <v>Monthly</v>
          </cell>
          <cell r="H2882" t="str">
            <v>M</v>
          </cell>
          <cell r="I2882">
            <v>0</v>
          </cell>
          <cell r="J2882" t="str">
            <v>Non-Represented State Employees</v>
          </cell>
          <cell r="K2882">
            <v>4686</v>
          </cell>
          <cell r="L2882">
            <v>4686</v>
          </cell>
          <cell r="M2882">
            <v>4686</v>
          </cell>
          <cell r="N2882">
            <v>4686</v>
          </cell>
          <cell r="O2882">
            <v>4418</v>
          </cell>
          <cell r="P2882">
            <v>4506</v>
          </cell>
          <cell r="Q2882">
            <v>4642</v>
          </cell>
        </row>
        <row r="2883">
          <cell r="E2883" t="str">
            <v>47GMONTHLYMTEAMSTERS LOCAL UNION NUMBER 117</v>
          </cell>
          <cell r="F2883" t="str">
            <v>47G</v>
          </cell>
          <cell r="G2883" t="str">
            <v>Monthly</v>
          </cell>
          <cell r="H2883" t="str">
            <v>M</v>
          </cell>
          <cell r="I2883">
            <v>0</v>
          </cell>
          <cell r="J2883" t="str">
            <v>Teamsters Local Union Number 117</v>
          </cell>
          <cell r="K2883">
            <v>4748</v>
          </cell>
          <cell r="L2883">
            <v>4748</v>
          </cell>
          <cell r="M2883">
            <v>4748</v>
          </cell>
          <cell r="N2883">
            <v>4748</v>
          </cell>
          <cell r="O2883">
            <v>4475</v>
          </cell>
          <cell r="P2883">
            <v>4565</v>
          </cell>
          <cell r="Q2883">
            <v>4703</v>
          </cell>
        </row>
        <row r="2884">
          <cell r="E2884" t="str">
            <v>47GMONTHLYMWASHINGTON PUBLIC EMPLOYEES ASSOCIATION</v>
          </cell>
          <cell r="F2884" t="str">
            <v>47G</v>
          </cell>
          <cell r="G2884" t="str">
            <v>Monthly</v>
          </cell>
          <cell r="H2884" t="str">
            <v>M</v>
          </cell>
          <cell r="I2884">
            <v>0</v>
          </cell>
          <cell r="J2884" t="str">
            <v>Washington Public Employees Association</v>
          </cell>
          <cell r="K2884">
            <v>4686</v>
          </cell>
          <cell r="L2884">
            <v>4686</v>
          </cell>
          <cell r="M2884">
            <v>4686</v>
          </cell>
          <cell r="N2884">
            <v>4686</v>
          </cell>
          <cell r="O2884">
            <v>4418</v>
          </cell>
          <cell r="P2884">
            <v>4506</v>
          </cell>
          <cell r="Q2884">
            <v>4642</v>
          </cell>
        </row>
        <row r="2885">
          <cell r="E2885" t="str">
            <v>47MONTHLYACOALITION</v>
          </cell>
          <cell r="F2885" t="str">
            <v>47</v>
          </cell>
          <cell r="G2885" t="str">
            <v>Monthly</v>
          </cell>
          <cell r="H2885" t="str">
            <v>A</v>
          </cell>
          <cell r="I2885">
            <v>0</v>
          </cell>
          <cell r="J2885" t="str">
            <v>Coalition</v>
          </cell>
          <cell r="K2885">
            <v>3487</v>
          </cell>
          <cell r="L2885">
            <v>3487</v>
          </cell>
          <cell r="M2885">
            <v>3487</v>
          </cell>
          <cell r="N2885">
            <v>3487</v>
          </cell>
          <cell r="O2885">
            <v>3287</v>
          </cell>
          <cell r="P2885">
            <v>3353</v>
          </cell>
          <cell r="Q2885">
            <v>3454</v>
          </cell>
        </row>
        <row r="2886">
          <cell r="E2886" t="str">
            <v>47MONTHLYANON-REPRESENTED STATE EMPLOYEES</v>
          </cell>
          <cell r="F2886" t="str">
            <v>47</v>
          </cell>
          <cell r="G2886" t="str">
            <v>Monthly</v>
          </cell>
          <cell r="H2886" t="str">
            <v>A</v>
          </cell>
          <cell r="I2886">
            <v>0</v>
          </cell>
          <cell r="J2886" t="str">
            <v>Non-Represented State Employees</v>
          </cell>
          <cell r="K2886">
            <v>3487</v>
          </cell>
          <cell r="L2886">
            <v>3487</v>
          </cell>
          <cell r="M2886">
            <v>3487</v>
          </cell>
          <cell r="N2886">
            <v>3487</v>
          </cell>
          <cell r="O2886">
            <v>3287</v>
          </cell>
          <cell r="P2886">
            <v>3353</v>
          </cell>
          <cell r="Q2886">
            <v>3454</v>
          </cell>
        </row>
        <row r="2887">
          <cell r="E2887" t="str">
            <v>47MONTHLYATEAMSTERS LOCAL UNION NUMBER 117</v>
          </cell>
          <cell r="F2887" t="str">
            <v>47</v>
          </cell>
          <cell r="G2887" t="str">
            <v>Monthly</v>
          </cell>
          <cell r="H2887" t="str">
            <v>A</v>
          </cell>
          <cell r="I2887">
            <v>0</v>
          </cell>
          <cell r="J2887" t="str">
            <v>Teamsters Local Union Number 117</v>
          </cell>
          <cell r="K2887">
            <v>3533</v>
          </cell>
          <cell r="L2887">
            <v>3533</v>
          </cell>
          <cell r="M2887">
            <v>3533</v>
          </cell>
          <cell r="N2887">
            <v>3533</v>
          </cell>
          <cell r="O2887">
            <v>3330</v>
          </cell>
          <cell r="P2887">
            <v>3397</v>
          </cell>
          <cell r="Q2887">
            <v>3500</v>
          </cell>
        </row>
        <row r="2888">
          <cell r="E2888" t="str">
            <v>47MONTHLYAWASHINGTON FEDERATION OF STATE EMPLOYEES</v>
          </cell>
          <cell r="F2888" t="str">
            <v>47</v>
          </cell>
          <cell r="G2888" t="str">
            <v>Monthly</v>
          </cell>
          <cell r="H2888" t="str">
            <v>A</v>
          </cell>
          <cell r="I2888">
            <v>0</v>
          </cell>
          <cell r="J2888" t="str">
            <v>Washington Federation of State Employees</v>
          </cell>
          <cell r="K2888">
            <v>3487</v>
          </cell>
          <cell r="L2888">
            <v>3487</v>
          </cell>
          <cell r="M2888">
            <v>3487</v>
          </cell>
          <cell r="N2888">
            <v>3487</v>
          </cell>
          <cell r="O2888">
            <v>3287</v>
          </cell>
          <cell r="P2888">
            <v>3353</v>
          </cell>
          <cell r="Q2888">
            <v>3454</v>
          </cell>
        </row>
        <row r="2889">
          <cell r="E2889" t="str">
            <v>47MONTHLYAWASHINGTON PUBLIC EMPLOYEES ASSOCIATION</v>
          </cell>
          <cell r="F2889" t="str">
            <v>47</v>
          </cell>
          <cell r="G2889" t="str">
            <v>Monthly</v>
          </cell>
          <cell r="H2889" t="str">
            <v>A</v>
          </cell>
          <cell r="I2889">
            <v>0</v>
          </cell>
          <cell r="J2889" t="str">
            <v>Washington Public Employees Association</v>
          </cell>
          <cell r="K2889">
            <v>3487</v>
          </cell>
          <cell r="L2889">
            <v>3487</v>
          </cell>
          <cell r="M2889">
            <v>3487</v>
          </cell>
          <cell r="N2889">
            <v>3487</v>
          </cell>
          <cell r="O2889">
            <v>3287</v>
          </cell>
          <cell r="P2889">
            <v>3353</v>
          </cell>
          <cell r="Q2889">
            <v>3454</v>
          </cell>
        </row>
        <row r="2890">
          <cell r="E2890" t="str">
            <v>47MONTHLYBCOALITION</v>
          </cell>
          <cell r="F2890" t="str">
            <v>47</v>
          </cell>
          <cell r="G2890" t="str">
            <v>Monthly</v>
          </cell>
          <cell r="H2890" t="str">
            <v>B</v>
          </cell>
          <cell r="I2890">
            <v>0</v>
          </cell>
          <cell r="J2890" t="str">
            <v>Coalition</v>
          </cell>
          <cell r="K2890">
            <v>3573</v>
          </cell>
          <cell r="L2890">
            <v>3573</v>
          </cell>
          <cell r="M2890">
            <v>3573</v>
          </cell>
          <cell r="N2890">
            <v>3573</v>
          </cell>
          <cell r="O2890">
            <v>3369</v>
          </cell>
          <cell r="P2890">
            <v>3436</v>
          </cell>
          <cell r="Q2890">
            <v>3540</v>
          </cell>
        </row>
        <row r="2891">
          <cell r="E2891" t="str">
            <v>47MONTHLYBNON-REPRESENTED STATE EMPLOYEES</v>
          </cell>
          <cell r="F2891" t="str">
            <v>47</v>
          </cell>
          <cell r="G2891" t="str">
            <v>Monthly</v>
          </cell>
          <cell r="H2891" t="str">
            <v>B</v>
          </cell>
          <cell r="I2891">
            <v>0</v>
          </cell>
          <cell r="J2891" t="str">
            <v>Non-Represented State Employees</v>
          </cell>
          <cell r="K2891">
            <v>3573</v>
          </cell>
          <cell r="L2891">
            <v>3573</v>
          </cell>
          <cell r="M2891">
            <v>3573</v>
          </cell>
          <cell r="N2891">
            <v>3573</v>
          </cell>
          <cell r="O2891">
            <v>3369</v>
          </cell>
          <cell r="P2891">
            <v>3436</v>
          </cell>
          <cell r="Q2891">
            <v>3540</v>
          </cell>
        </row>
        <row r="2892">
          <cell r="E2892" t="str">
            <v>47MONTHLYBTEAMSTERS LOCAL UNION NUMBER 117</v>
          </cell>
          <cell r="F2892" t="str">
            <v>47</v>
          </cell>
          <cell r="G2892" t="str">
            <v>Monthly</v>
          </cell>
          <cell r="H2892" t="str">
            <v>B</v>
          </cell>
          <cell r="I2892">
            <v>0</v>
          </cell>
          <cell r="J2892" t="str">
            <v>Teamsters Local Union Number 117</v>
          </cell>
          <cell r="K2892">
            <v>3619</v>
          </cell>
          <cell r="L2892">
            <v>3619</v>
          </cell>
          <cell r="M2892">
            <v>3619</v>
          </cell>
          <cell r="N2892">
            <v>3619</v>
          </cell>
          <cell r="O2892">
            <v>3412</v>
          </cell>
          <cell r="P2892">
            <v>3480</v>
          </cell>
          <cell r="Q2892">
            <v>3585</v>
          </cell>
        </row>
        <row r="2893">
          <cell r="E2893" t="str">
            <v>47MONTHLYBWASHINGTON FEDERATION OF STATE EMPLOYEES</v>
          </cell>
          <cell r="F2893" t="str">
            <v>47</v>
          </cell>
          <cell r="G2893" t="str">
            <v>Monthly</v>
          </cell>
          <cell r="H2893" t="str">
            <v>B</v>
          </cell>
          <cell r="I2893">
            <v>0</v>
          </cell>
          <cell r="J2893" t="str">
            <v>Washington Federation of State Employees</v>
          </cell>
          <cell r="K2893">
            <v>3573</v>
          </cell>
          <cell r="L2893">
            <v>3573</v>
          </cell>
          <cell r="M2893">
            <v>3573</v>
          </cell>
          <cell r="N2893">
            <v>3573</v>
          </cell>
          <cell r="O2893">
            <v>3369</v>
          </cell>
          <cell r="P2893">
            <v>3436</v>
          </cell>
          <cell r="Q2893">
            <v>3540</v>
          </cell>
        </row>
        <row r="2894">
          <cell r="E2894" t="str">
            <v>47MONTHLYBWASHINGTON PUBLIC EMPLOYEES ASSOCIATION</v>
          </cell>
          <cell r="F2894" t="str">
            <v>47</v>
          </cell>
          <cell r="G2894" t="str">
            <v>Monthly</v>
          </cell>
          <cell r="H2894" t="str">
            <v>B</v>
          </cell>
          <cell r="I2894">
            <v>0</v>
          </cell>
          <cell r="J2894" t="str">
            <v>Washington Public Employees Association</v>
          </cell>
          <cell r="K2894">
            <v>3573</v>
          </cell>
          <cell r="L2894">
            <v>3573</v>
          </cell>
          <cell r="M2894">
            <v>3573</v>
          </cell>
          <cell r="N2894">
            <v>3573</v>
          </cell>
          <cell r="O2894">
            <v>3369</v>
          </cell>
          <cell r="P2894">
            <v>3436</v>
          </cell>
          <cell r="Q2894">
            <v>3540</v>
          </cell>
        </row>
        <row r="2895">
          <cell r="E2895" t="str">
            <v>47MONTHLYCCOALITION</v>
          </cell>
          <cell r="F2895" t="str">
            <v>47</v>
          </cell>
          <cell r="G2895" t="str">
            <v>Monthly</v>
          </cell>
          <cell r="H2895" t="str">
            <v>C</v>
          </cell>
          <cell r="I2895">
            <v>0</v>
          </cell>
          <cell r="J2895" t="str">
            <v>Coalition</v>
          </cell>
          <cell r="K2895">
            <v>3663</v>
          </cell>
          <cell r="L2895">
            <v>3663</v>
          </cell>
          <cell r="M2895">
            <v>3663</v>
          </cell>
          <cell r="N2895">
            <v>3663</v>
          </cell>
          <cell r="O2895">
            <v>3453</v>
          </cell>
          <cell r="P2895">
            <v>3522</v>
          </cell>
          <cell r="Q2895">
            <v>3628</v>
          </cell>
        </row>
        <row r="2896">
          <cell r="E2896" t="str">
            <v>47MONTHLYCNON-REPRESENTED STATE EMPLOYEES</v>
          </cell>
          <cell r="F2896" t="str">
            <v>47</v>
          </cell>
          <cell r="G2896" t="str">
            <v>Monthly</v>
          </cell>
          <cell r="H2896" t="str">
            <v>C</v>
          </cell>
          <cell r="I2896">
            <v>0</v>
          </cell>
          <cell r="J2896" t="str">
            <v>Non-Represented State Employees</v>
          </cell>
          <cell r="K2896">
            <v>3663</v>
          </cell>
          <cell r="L2896">
            <v>3663</v>
          </cell>
          <cell r="M2896">
            <v>3663</v>
          </cell>
          <cell r="N2896">
            <v>3663</v>
          </cell>
          <cell r="O2896">
            <v>3453</v>
          </cell>
          <cell r="P2896">
            <v>3522</v>
          </cell>
          <cell r="Q2896">
            <v>3628</v>
          </cell>
        </row>
        <row r="2897">
          <cell r="E2897" t="str">
            <v>47MONTHLYCTEAMSTERS LOCAL UNION NUMBER 117</v>
          </cell>
          <cell r="F2897" t="str">
            <v>47</v>
          </cell>
          <cell r="G2897" t="str">
            <v>Monthly</v>
          </cell>
          <cell r="H2897" t="str">
            <v>C</v>
          </cell>
          <cell r="I2897">
            <v>0</v>
          </cell>
          <cell r="J2897" t="str">
            <v>Teamsters Local Union Number 117</v>
          </cell>
          <cell r="K2897">
            <v>3709</v>
          </cell>
          <cell r="L2897">
            <v>3709</v>
          </cell>
          <cell r="M2897">
            <v>3709</v>
          </cell>
          <cell r="N2897">
            <v>3709</v>
          </cell>
          <cell r="O2897">
            <v>3496</v>
          </cell>
          <cell r="P2897">
            <v>3566</v>
          </cell>
          <cell r="Q2897">
            <v>3674</v>
          </cell>
        </row>
        <row r="2898">
          <cell r="E2898" t="str">
            <v>47MONTHLYCWASHINGTON FEDERATION OF STATE EMPLOYEES</v>
          </cell>
          <cell r="F2898" t="str">
            <v>47</v>
          </cell>
          <cell r="G2898" t="str">
            <v>Monthly</v>
          </cell>
          <cell r="H2898" t="str">
            <v>C</v>
          </cell>
          <cell r="I2898">
            <v>0</v>
          </cell>
          <cell r="J2898" t="str">
            <v>Washington Federation of State Employees</v>
          </cell>
          <cell r="K2898">
            <v>3663</v>
          </cell>
          <cell r="L2898">
            <v>3663</v>
          </cell>
          <cell r="M2898">
            <v>3663</v>
          </cell>
          <cell r="N2898">
            <v>3663</v>
          </cell>
          <cell r="O2898">
            <v>3453</v>
          </cell>
          <cell r="P2898">
            <v>3522</v>
          </cell>
          <cell r="Q2898">
            <v>3628</v>
          </cell>
        </row>
        <row r="2899">
          <cell r="E2899" t="str">
            <v>47MONTHLYCWASHINGTON PUBLIC EMPLOYEES ASSOCIATION</v>
          </cell>
          <cell r="F2899" t="str">
            <v>47</v>
          </cell>
          <cell r="G2899" t="str">
            <v>Monthly</v>
          </cell>
          <cell r="H2899" t="str">
            <v>C</v>
          </cell>
          <cell r="I2899">
            <v>0</v>
          </cell>
          <cell r="J2899" t="str">
            <v>Washington Public Employees Association</v>
          </cell>
          <cell r="K2899">
            <v>3663</v>
          </cell>
          <cell r="L2899">
            <v>3663</v>
          </cell>
          <cell r="M2899">
            <v>3663</v>
          </cell>
          <cell r="N2899">
            <v>3663</v>
          </cell>
          <cell r="O2899">
            <v>3453</v>
          </cell>
          <cell r="P2899">
            <v>3522</v>
          </cell>
          <cell r="Q2899">
            <v>3628</v>
          </cell>
        </row>
        <row r="2900">
          <cell r="E2900" t="str">
            <v>47MONTHLYDCOALITION</v>
          </cell>
          <cell r="F2900" t="str">
            <v>47</v>
          </cell>
          <cell r="G2900" t="str">
            <v>Monthly</v>
          </cell>
          <cell r="H2900" t="str">
            <v>D</v>
          </cell>
          <cell r="I2900">
            <v>0</v>
          </cell>
          <cell r="J2900" t="str">
            <v>Coalition</v>
          </cell>
          <cell r="K2900">
            <v>3756</v>
          </cell>
          <cell r="L2900">
            <v>3756</v>
          </cell>
          <cell r="M2900">
            <v>3756</v>
          </cell>
          <cell r="N2900">
            <v>3756</v>
          </cell>
          <cell r="O2900">
            <v>3541</v>
          </cell>
          <cell r="P2900">
            <v>3612</v>
          </cell>
          <cell r="Q2900">
            <v>3721</v>
          </cell>
        </row>
        <row r="2901">
          <cell r="E2901" t="str">
            <v>47MONTHLYDNON-REPRESENTED STATE EMPLOYEES</v>
          </cell>
          <cell r="F2901" t="str">
            <v>47</v>
          </cell>
          <cell r="G2901" t="str">
            <v>Monthly</v>
          </cell>
          <cell r="H2901" t="str">
            <v>D</v>
          </cell>
          <cell r="I2901">
            <v>0</v>
          </cell>
          <cell r="J2901" t="str">
            <v>Non-Represented State Employees</v>
          </cell>
          <cell r="K2901">
            <v>3756</v>
          </cell>
          <cell r="L2901">
            <v>3756</v>
          </cell>
          <cell r="M2901">
            <v>3756</v>
          </cell>
          <cell r="N2901">
            <v>3756</v>
          </cell>
          <cell r="O2901">
            <v>3541</v>
          </cell>
          <cell r="P2901">
            <v>3612</v>
          </cell>
          <cell r="Q2901">
            <v>3721</v>
          </cell>
        </row>
        <row r="2902">
          <cell r="E2902" t="str">
            <v>47MONTHLYDTEAMSTERS LOCAL UNION NUMBER 117</v>
          </cell>
          <cell r="F2902" t="str">
            <v>47</v>
          </cell>
          <cell r="G2902" t="str">
            <v>Monthly</v>
          </cell>
          <cell r="H2902" t="str">
            <v>D</v>
          </cell>
          <cell r="I2902">
            <v>0</v>
          </cell>
          <cell r="J2902" t="str">
            <v>Teamsters Local Union Number 117</v>
          </cell>
          <cell r="K2902">
            <v>3804</v>
          </cell>
          <cell r="L2902">
            <v>3804</v>
          </cell>
          <cell r="M2902">
            <v>3804</v>
          </cell>
          <cell r="N2902">
            <v>3804</v>
          </cell>
          <cell r="O2902">
            <v>3586</v>
          </cell>
          <cell r="P2902">
            <v>3658</v>
          </cell>
          <cell r="Q2902">
            <v>3768</v>
          </cell>
        </row>
        <row r="2903">
          <cell r="E2903" t="str">
            <v>47MONTHLYDWASHINGTON FEDERATION OF STATE EMPLOYEES</v>
          </cell>
          <cell r="F2903" t="str">
            <v>47</v>
          </cell>
          <cell r="G2903" t="str">
            <v>Monthly</v>
          </cell>
          <cell r="H2903" t="str">
            <v>D</v>
          </cell>
          <cell r="I2903">
            <v>0</v>
          </cell>
          <cell r="J2903" t="str">
            <v>Washington Federation of State Employees</v>
          </cell>
          <cell r="K2903">
            <v>3756</v>
          </cell>
          <cell r="L2903">
            <v>3756</v>
          </cell>
          <cell r="M2903">
            <v>3756</v>
          </cell>
          <cell r="N2903">
            <v>3756</v>
          </cell>
          <cell r="O2903">
            <v>3541</v>
          </cell>
          <cell r="P2903">
            <v>3612</v>
          </cell>
          <cell r="Q2903">
            <v>3721</v>
          </cell>
        </row>
        <row r="2904">
          <cell r="E2904" t="str">
            <v>47MONTHLYDWASHINGTON PUBLIC EMPLOYEES ASSOCIATION</v>
          </cell>
          <cell r="F2904" t="str">
            <v>47</v>
          </cell>
          <cell r="G2904" t="str">
            <v>Monthly</v>
          </cell>
          <cell r="H2904" t="str">
            <v>D</v>
          </cell>
          <cell r="I2904">
            <v>0</v>
          </cell>
          <cell r="J2904" t="str">
            <v>Washington Public Employees Association</v>
          </cell>
          <cell r="K2904">
            <v>3756</v>
          </cell>
          <cell r="L2904">
            <v>3756</v>
          </cell>
          <cell r="M2904">
            <v>3756</v>
          </cell>
          <cell r="N2904">
            <v>3756</v>
          </cell>
          <cell r="O2904">
            <v>3541</v>
          </cell>
          <cell r="P2904">
            <v>3612</v>
          </cell>
          <cell r="Q2904">
            <v>3721</v>
          </cell>
        </row>
        <row r="2905">
          <cell r="E2905" t="str">
            <v>47MONTHLYECOALITION</v>
          </cell>
          <cell r="F2905" t="str">
            <v>47</v>
          </cell>
          <cell r="G2905" t="str">
            <v>Monthly</v>
          </cell>
          <cell r="H2905" t="str">
            <v>E</v>
          </cell>
          <cell r="I2905">
            <v>0</v>
          </cell>
          <cell r="J2905" t="str">
            <v>Coalition</v>
          </cell>
          <cell r="K2905">
            <v>3848</v>
          </cell>
          <cell r="L2905">
            <v>3848</v>
          </cell>
          <cell r="M2905">
            <v>3848</v>
          </cell>
          <cell r="N2905">
            <v>3848</v>
          </cell>
          <cell r="O2905">
            <v>3627</v>
          </cell>
          <cell r="P2905">
            <v>3700</v>
          </cell>
          <cell r="Q2905">
            <v>3812</v>
          </cell>
        </row>
        <row r="2906">
          <cell r="E2906" t="str">
            <v>47MONTHLYENON-REPRESENTED STATE EMPLOYEES</v>
          </cell>
          <cell r="F2906" t="str">
            <v>47</v>
          </cell>
          <cell r="G2906" t="str">
            <v>Monthly</v>
          </cell>
          <cell r="H2906" t="str">
            <v>E</v>
          </cell>
          <cell r="I2906">
            <v>0</v>
          </cell>
          <cell r="J2906" t="str">
            <v>Non-Represented State Employees</v>
          </cell>
          <cell r="K2906">
            <v>3848</v>
          </cell>
          <cell r="L2906">
            <v>3848</v>
          </cell>
          <cell r="M2906">
            <v>3848</v>
          </cell>
          <cell r="N2906">
            <v>3848</v>
          </cell>
          <cell r="O2906">
            <v>3627</v>
          </cell>
          <cell r="P2906">
            <v>3700</v>
          </cell>
          <cell r="Q2906">
            <v>3812</v>
          </cell>
        </row>
        <row r="2907">
          <cell r="E2907" t="str">
            <v>47MONTHLYETEAMSTERS LOCAL UNION NUMBER 117</v>
          </cell>
          <cell r="F2907" t="str">
            <v>47</v>
          </cell>
          <cell r="G2907" t="str">
            <v>Monthly</v>
          </cell>
          <cell r="H2907" t="str">
            <v>E</v>
          </cell>
          <cell r="I2907">
            <v>0</v>
          </cell>
          <cell r="J2907" t="str">
            <v>Teamsters Local Union Number 117</v>
          </cell>
          <cell r="K2907">
            <v>3896</v>
          </cell>
          <cell r="L2907">
            <v>3896</v>
          </cell>
          <cell r="M2907">
            <v>3896</v>
          </cell>
          <cell r="N2907">
            <v>3896</v>
          </cell>
          <cell r="O2907">
            <v>3673</v>
          </cell>
          <cell r="P2907">
            <v>3746</v>
          </cell>
          <cell r="Q2907">
            <v>3859</v>
          </cell>
        </row>
        <row r="2908">
          <cell r="E2908" t="str">
            <v>47MONTHLYEWASHINGTON FEDERATION OF STATE EMPLOYEES</v>
          </cell>
          <cell r="F2908" t="str">
            <v>47</v>
          </cell>
          <cell r="G2908" t="str">
            <v>Monthly</v>
          </cell>
          <cell r="H2908" t="str">
            <v>E</v>
          </cell>
          <cell r="I2908">
            <v>0</v>
          </cell>
          <cell r="J2908" t="str">
            <v>Washington Federation of State Employees</v>
          </cell>
          <cell r="K2908">
            <v>3848</v>
          </cell>
          <cell r="L2908">
            <v>3848</v>
          </cell>
          <cell r="M2908">
            <v>3848</v>
          </cell>
          <cell r="N2908">
            <v>3848</v>
          </cell>
          <cell r="O2908">
            <v>3627</v>
          </cell>
          <cell r="P2908">
            <v>3700</v>
          </cell>
          <cell r="Q2908">
            <v>3812</v>
          </cell>
        </row>
        <row r="2909">
          <cell r="E2909" t="str">
            <v>47MONTHLYEWASHINGTON PUBLIC EMPLOYEES ASSOCIATION</v>
          </cell>
          <cell r="F2909" t="str">
            <v>47</v>
          </cell>
          <cell r="G2909" t="str">
            <v>Monthly</v>
          </cell>
          <cell r="H2909" t="str">
            <v>E</v>
          </cell>
          <cell r="I2909">
            <v>0</v>
          </cell>
          <cell r="J2909" t="str">
            <v>Washington Public Employees Association</v>
          </cell>
          <cell r="K2909">
            <v>3848</v>
          </cell>
          <cell r="L2909">
            <v>3848</v>
          </cell>
          <cell r="M2909">
            <v>3848</v>
          </cell>
          <cell r="N2909">
            <v>3848</v>
          </cell>
          <cell r="O2909">
            <v>3627</v>
          </cell>
          <cell r="P2909">
            <v>3700</v>
          </cell>
          <cell r="Q2909">
            <v>3812</v>
          </cell>
        </row>
        <row r="2910">
          <cell r="E2910" t="str">
            <v>47MONTHLYFCOALITION</v>
          </cell>
          <cell r="F2910" t="str">
            <v>47</v>
          </cell>
          <cell r="G2910" t="str">
            <v>Monthly</v>
          </cell>
          <cell r="H2910" t="str">
            <v>F</v>
          </cell>
          <cell r="I2910">
            <v>0</v>
          </cell>
          <cell r="J2910" t="str">
            <v>Coalition</v>
          </cell>
          <cell r="K2910">
            <v>3947</v>
          </cell>
          <cell r="L2910">
            <v>3947</v>
          </cell>
          <cell r="M2910">
            <v>3947</v>
          </cell>
          <cell r="N2910">
            <v>3947</v>
          </cell>
          <cell r="O2910">
            <v>3721</v>
          </cell>
          <cell r="P2910">
            <v>3795</v>
          </cell>
          <cell r="Q2910">
            <v>3910</v>
          </cell>
        </row>
        <row r="2911">
          <cell r="E2911" t="str">
            <v>47MONTHLYFNON-REPRESENTED STATE EMPLOYEES</v>
          </cell>
          <cell r="F2911" t="str">
            <v>47</v>
          </cell>
          <cell r="G2911" t="str">
            <v>Monthly</v>
          </cell>
          <cell r="H2911" t="str">
            <v>F</v>
          </cell>
          <cell r="I2911">
            <v>0</v>
          </cell>
          <cell r="J2911" t="str">
            <v>Non-Represented State Employees</v>
          </cell>
          <cell r="K2911">
            <v>3947</v>
          </cell>
          <cell r="L2911">
            <v>3947</v>
          </cell>
          <cell r="M2911">
            <v>3947</v>
          </cell>
          <cell r="N2911">
            <v>3947</v>
          </cell>
          <cell r="O2911">
            <v>3721</v>
          </cell>
          <cell r="P2911">
            <v>3795</v>
          </cell>
          <cell r="Q2911">
            <v>3910</v>
          </cell>
        </row>
        <row r="2912">
          <cell r="E2912" t="str">
            <v>47MONTHLYFTEAMSTERS LOCAL UNION NUMBER 117</v>
          </cell>
          <cell r="F2912" t="str">
            <v>47</v>
          </cell>
          <cell r="G2912" t="str">
            <v>Monthly</v>
          </cell>
          <cell r="H2912" t="str">
            <v>F</v>
          </cell>
          <cell r="I2912">
            <v>0</v>
          </cell>
          <cell r="J2912" t="str">
            <v>Teamsters Local Union Number 117</v>
          </cell>
          <cell r="K2912">
            <v>3997</v>
          </cell>
          <cell r="L2912">
            <v>3997</v>
          </cell>
          <cell r="M2912">
            <v>3997</v>
          </cell>
          <cell r="N2912">
            <v>3997</v>
          </cell>
          <cell r="O2912">
            <v>3768</v>
          </cell>
          <cell r="P2912">
            <v>3843</v>
          </cell>
          <cell r="Q2912">
            <v>3959</v>
          </cell>
        </row>
        <row r="2913">
          <cell r="E2913" t="str">
            <v>47MONTHLYFWASHINGTON FEDERATION OF STATE EMPLOYEES</v>
          </cell>
          <cell r="F2913" t="str">
            <v>47</v>
          </cell>
          <cell r="G2913" t="str">
            <v>Monthly</v>
          </cell>
          <cell r="H2913" t="str">
            <v>F</v>
          </cell>
          <cell r="I2913">
            <v>0</v>
          </cell>
          <cell r="J2913" t="str">
            <v>Washington Federation of State Employees</v>
          </cell>
          <cell r="K2913">
            <v>3947</v>
          </cell>
          <cell r="L2913">
            <v>3947</v>
          </cell>
          <cell r="M2913">
            <v>3947</v>
          </cell>
          <cell r="N2913">
            <v>3947</v>
          </cell>
          <cell r="O2913">
            <v>3721</v>
          </cell>
          <cell r="P2913">
            <v>3795</v>
          </cell>
          <cell r="Q2913">
            <v>3910</v>
          </cell>
        </row>
        <row r="2914">
          <cell r="E2914" t="str">
            <v>47MONTHLYFWASHINGTON PUBLIC EMPLOYEES ASSOCIATION</v>
          </cell>
          <cell r="F2914" t="str">
            <v>47</v>
          </cell>
          <cell r="G2914" t="str">
            <v>Monthly</v>
          </cell>
          <cell r="H2914" t="str">
            <v>F</v>
          </cell>
          <cell r="I2914">
            <v>0</v>
          </cell>
          <cell r="J2914" t="str">
            <v>Washington Public Employees Association</v>
          </cell>
          <cell r="K2914">
            <v>3947</v>
          </cell>
          <cell r="L2914">
            <v>3947</v>
          </cell>
          <cell r="M2914">
            <v>3947</v>
          </cell>
          <cell r="N2914">
            <v>3947</v>
          </cell>
          <cell r="O2914">
            <v>3721</v>
          </cell>
          <cell r="P2914">
            <v>3795</v>
          </cell>
          <cell r="Q2914">
            <v>3910</v>
          </cell>
        </row>
        <row r="2915">
          <cell r="E2915" t="str">
            <v>47MONTHLYGCOALITION</v>
          </cell>
          <cell r="F2915" t="str">
            <v>47</v>
          </cell>
          <cell r="G2915" t="str">
            <v>Monthly</v>
          </cell>
          <cell r="H2915" t="str">
            <v>G</v>
          </cell>
          <cell r="I2915">
            <v>0</v>
          </cell>
          <cell r="J2915" t="str">
            <v>Coalition</v>
          </cell>
          <cell r="K2915">
            <v>4038</v>
          </cell>
          <cell r="L2915">
            <v>4038</v>
          </cell>
          <cell r="M2915">
            <v>4038</v>
          </cell>
          <cell r="N2915">
            <v>4038</v>
          </cell>
          <cell r="O2915">
            <v>3807</v>
          </cell>
          <cell r="P2915">
            <v>3883</v>
          </cell>
          <cell r="Q2915">
            <v>4000</v>
          </cell>
        </row>
        <row r="2916">
          <cell r="E2916" t="str">
            <v>47MONTHLYGNON-REPRESENTED STATE EMPLOYEES</v>
          </cell>
          <cell r="F2916" t="str">
            <v>47</v>
          </cell>
          <cell r="G2916" t="str">
            <v>Monthly</v>
          </cell>
          <cell r="H2916" t="str">
            <v>G</v>
          </cell>
          <cell r="I2916">
            <v>0</v>
          </cell>
          <cell r="J2916" t="str">
            <v>Non-Represented State Employees</v>
          </cell>
          <cell r="K2916">
            <v>4038</v>
          </cell>
          <cell r="L2916">
            <v>4038</v>
          </cell>
          <cell r="M2916">
            <v>4038</v>
          </cell>
          <cell r="N2916">
            <v>4038</v>
          </cell>
          <cell r="O2916">
            <v>3807</v>
          </cell>
          <cell r="P2916">
            <v>3883</v>
          </cell>
          <cell r="Q2916">
            <v>4000</v>
          </cell>
        </row>
        <row r="2917">
          <cell r="E2917" t="str">
            <v>47MONTHLYGTEAMSTERS LOCAL UNION NUMBER 117</v>
          </cell>
          <cell r="F2917" t="str">
            <v>47</v>
          </cell>
          <cell r="G2917" t="str">
            <v>Monthly</v>
          </cell>
          <cell r="H2917" t="str">
            <v>G</v>
          </cell>
          <cell r="I2917">
            <v>0</v>
          </cell>
          <cell r="J2917" t="str">
            <v>Teamsters Local Union Number 117</v>
          </cell>
          <cell r="K2917">
            <v>4090</v>
          </cell>
          <cell r="L2917">
            <v>4090</v>
          </cell>
          <cell r="M2917">
            <v>4090</v>
          </cell>
          <cell r="N2917">
            <v>4090</v>
          </cell>
          <cell r="O2917">
            <v>3856</v>
          </cell>
          <cell r="P2917">
            <v>3933</v>
          </cell>
          <cell r="Q2917">
            <v>4052</v>
          </cell>
        </row>
        <row r="2918">
          <cell r="E2918" t="str">
            <v>47MONTHLYGWASHINGTON FEDERATION OF STATE EMPLOYEES</v>
          </cell>
          <cell r="F2918" t="str">
            <v>47</v>
          </cell>
          <cell r="G2918" t="str">
            <v>Monthly</v>
          </cell>
          <cell r="H2918" t="str">
            <v>G</v>
          </cell>
          <cell r="I2918">
            <v>0</v>
          </cell>
          <cell r="J2918" t="str">
            <v>Washington Federation of State Employees</v>
          </cell>
          <cell r="K2918">
            <v>4038</v>
          </cell>
          <cell r="L2918">
            <v>4038</v>
          </cell>
          <cell r="M2918">
            <v>4038</v>
          </cell>
          <cell r="N2918">
            <v>4038</v>
          </cell>
          <cell r="O2918">
            <v>3807</v>
          </cell>
          <cell r="P2918">
            <v>3883</v>
          </cell>
          <cell r="Q2918">
            <v>4000</v>
          </cell>
        </row>
        <row r="2919">
          <cell r="E2919" t="str">
            <v>47MONTHLYGWASHINGTON PUBLIC EMPLOYEES ASSOCIATION</v>
          </cell>
          <cell r="F2919" t="str">
            <v>47</v>
          </cell>
          <cell r="G2919" t="str">
            <v>Monthly</v>
          </cell>
          <cell r="H2919" t="str">
            <v>G</v>
          </cell>
          <cell r="I2919">
            <v>0</v>
          </cell>
          <cell r="J2919" t="str">
            <v>Washington Public Employees Association</v>
          </cell>
          <cell r="K2919">
            <v>4038</v>
          </cell>
          <cell r="L2919">
            <v>4038</v>
          </cell>
          <cell r="M2919">
            <v>4038</v>
          </cell>
          <cell r="N2919">
            <v>4038</v>
          </cell>
          <cell r="O2919">
            <v>3807</v>
          </cell>
          <cell r="P2919">
            <v>3883</v>
          </cell>
          <cell r="Q2919">
            <v>4000</v>
          </cell>
        </row>
        <row r="2920">
          <cell r="E2920" t="str">
            <v>47MONTHLYHCOALITION</v>
          </cell>
          <cell r="F2920" t="str">
            <v>47</v>
          </cell>
          <cell r="G2920" t="str">
            <v>Monthly</v>
          </cell>
          <cell r="H2920" t="str">
            <v>H</v>
          </cell>
          <cell r="I2920">
            <v>0</v>
          </cell>
          <cell r="J2920" t="str">
            <v>Coalition</v>
          </cell>
          <cell r="K2920">
            <v>4144</v>
          </cell>
          <cell r="L2920">
            <v>4144</v>
          </cell>
          <cell r="M2920">
            <v>4144</v>
          </cell>
          <cell r="N2920">
            <v>4144</v>
          </cell>
          <cell r="O2920">
            <v>3907</v>
          </cell>
          <cell r="P2920">
            <v>3985</v>
          </cell>
          <cell r="Q2920">
            <v>4105</v>
          </cell>
        </row>
        <row r="2921">
          <cell r="E2921" t="str">
            <v>47MONTHLYHNON-REPRESENTED STATE EMPLOYEES</v>
          </cell>
          <cell r="F2921" t="str">
            <v>47</v>
          </cell>
          <cell r="G2921" t="str">
            <v>Monthly</v>
          </cell>
          <cell r="H2921" t="str">
            <v>H</v>
          </cell>
          <cell r="I2921">
            <v>0</v>
          </cell>
          <cell r="J2921" t="str">
            <v>Non-Represented State Employees</v>
          </cell>
          <cell r="K2921">
            <v>4144</v>
          </cell>
          <cell r="L2921">
            <v>4144</v>
          </cell>
          <cell r="M2921">
            <v>4144</v>
          </cell>
          <cell r="N2921">
            <v>4144</v>
          </cell>
          <cell r="O2921">
            <v>3907</v>
          </cell>
          <cell r="P2921">
            <v>3985</v>
          </cell>
          <cell r="Q2921">
            <v>4105</v>
          </cell>
        </row>
        <row r="2922">
          <cell r="E2922" t="str">
            <v>47MONTHLYHTEAMSTERS LOCAL UNION NUMBER 117</v>
          </cell>
          <cell r="F2922" t="str">
            <v>47</v>
          </cell>
          <cell r="G2922" t="str">
            <v>Monthly</v>
          </cell>
          <cell r="H2922" t="str">
            <v>H</v>
          </cell>
          <cell r="I2922">
            <v>0</v>
          </cell>
          <cell r="J2922" t="str">
            <v>Teamsters Local Union Number 117</v>
          </cell>
          <cell r="K2922">
            <v>4197</v>
          </cell>
          <cell r="L2922">
            <v>4197</v>
          </cell>
          <cell r="M2922">
            <v>4197</v>
          </cell>
          <cell r="N2922">
            <v>4197</v>
          </cell>
          <cell r="O2922">
            <v>3957</v>
          </cell>
          <cell r="P2922">
            <v>4036</v>
          </cell>
          <cell r="Q2922">
            <v>4158</v>
          </cell>
        </row>
        <row r="2923">
          <cell r="E2923" t="str">
            <v>47MONTHLYHWASHINGTON FEDERATION OF STATE EMPLOYEES</v>
          </cell>
          <cell r="F2923" t="str">
            <v>47</v>
          </cell>
          <cell r="G2923" t="str">
            <v>Monthly</v>
          </cell>
          <cell r="H2923" t="str">
            <v>H</v>
          </cell>
          <cell r="I2923">
            <v>0</v>
          </cell>
          <cell r="J2923" t="str">
            <v>Washington Federation of State Employees</v>
          </cell>
          <cell r="K2923">
            <v>4144</v>
          </cell>
          <cell r="L2923">
            <v>4144</v>
          </cell>
          <cell r="M2923">
            <v>4144</v>
          </cell>
          <cell r="N2923">
            <v>4144</v>
          </cell>
          <cell r="O2923">
            <v>3907</v>
          </cell>
          <cell r="P2923">
            <v>3985</v>
          </cell>
          <cell r="Q2923">
            <v>4105</v>
          </cell>
        </row>
        <row r="2924">
          <cell r="E2924" t="str">
            <v>47MONTHLYHWASHINGTON PUBLIC EMPLOYEES ASSOCIATION</v>
          </cell>
          <cell r="F2924" t="str">
            <v>47</v>
          </cell>
          <cell r="G2924" t="str">
            <v>Monthly</v>
          </cell>
          <cell r="H2924" t="str">
            <v>H</v>
          </cell>
          <cell r="I2924">
            <v>0</v>
          </cell>
          <cell r="J2924" t="str">
            <v>Washington Public Employees Association</v>
          </cell>
          <cell r="K2924">
            <v>4144</v>
          </cell>
          <cell r="L2924">
            <v>4144</v>
          </cell>
          <cell r="M2924">
            <v>4144</v>
          </cell>
          <cell r="N2924">
            <v>4144</v>
          </cell>
          <cell r="O2924">
            <v>3907</v>
          </cell>
          <cell r="P2924">
            <v>3985</v>
          </cell>
          <cell r="Q2924">
            <v>4105</v>
          </cell>
        </row>
        <row r="2925">
          <cell r="E2925" t="str">
            <v>47MONTHLYICOALITION</v>
          </cell>
          <cell r="F2925" t="str">
            <v>47</v>
          </cell>
          <cell r="G2925" t="str">
            <v>Monthly</v>
          </cell>
          <cell r="H2925" t="str">
            <v>I</v>
          </cell>
          <cell r="I2925">
            <v>0</v>
          </cell>
          <cell r="J2925" t="str">
            <v>Coalition</v>
          </cell>
          <cell r="K2925">
            <v>4248</v>
          </cell>
          <cell r="L2925">
            <v>4248</v>
          </cell>
          <cell r="M2925">
            <v>4248</v>
          </cell>
          <cell r="N2925">
            <v>4248</v>
          </cell>
          <cell r="O2925">
            <v>4005</v>
          </cell>
          <cell r="P2925">
            <v>4085</v>
          </cell>
          <cell r="Q2925">
            <v>4208</v>
          </cell>
        </row>
        <row r="2926">
          <cell r="E2926" t="str">
            <v>47MONTHLYINON-REPRESENTED STATE EMPLOYEES</v>
          </cell>
          <cell r="F2926" t="str">
            <v>47</v>
          </cell>
          <cell r="G2926" t="str">
            <v>Monthly</v>
          </cell>
          <cell r="H2926" t="str">
            <v>I</v>
          </cell>
          <cell r="I2926">
            <v>0</v>
          </cell>
          <cell r="J2926" t="str">
            <v>Non-Represented State Employees</v>
          </cell>
          <cell r="K2926">
            <v>4248</v>
          </cell>
          <cell r="L2926">
            <v>4248</v>
          </cell>
          <cell r="M2926">
            <v>4248</v>
          </cell>
          <cell r="N2926">
            <v>4248</v>
          </cell>
          <cell r="O2926">
            <v>4005</v>
          </cell>
          <cell r="P2926">
            <v>4085</v>
          </cell>
          <cell r="Q2926">
            <v>4208</v>
          </cell>
        </row>
        <row r="2927">
          <cell r="E2927" t="str">
            <v>47MONTHLYITEAMSTERS LOCAL UNION NUMBER 117</v>
          </cell>
          <cell r="F2927" t="str">
            <v>47</v>
          </cell>
          <cell r="G2927" t="str">
            <v>Monthly</v>
          </cell>
          <cell r="H2927" t="str">
            <v>I</v>
          </cell>
          <cell r="I2927">
            <v>0</v>
          </cell>
          <cell r="J2927" t="str">
            <v>Teamsters Local Union Number 117</v>
          </cell>
          <cell r="K2927">
            <v>4304</v>
          </cell>
          <cell r="L2927">
            <v>4304</v>
          </cell>
          <cell r="M2927">
            <v>4304</v>
          </cell>
          <cell r="N2927">
            <v>4304</v>
          </cell>
          <cell r="O2927">
            <v>4057</v>
          </cell>
          <cell r="P2927">
            <v>4138</v>
          </cell>
          <cell r="Q2927">
            <v>4263</v>
          </cell>
        </row>
        <row r="2928">
          <cell r="E2928" t="str">
            <v>47MONTHLYIWASHINGTON FEDERATION OF STATE EMPLOYEES</v>
          </cell>
          <cell r="F2928" t="str">
            <v>47</v>
          </cell>
          <cell r="G2928" t="str">
            <v>Monthly</v>
          </cell>
          <cell r="H2928" t="str">
            <v>I</v>
          </cell>
          <cell r="I2928">
            <v>0</v>
          </cell>
          <cell r="J2928" t="str">
            <v>Washington Federation of State Employees</v>
          </cell>
          <cell r="K2928">
            <v>4248</v>
          </cell>
          <cell r="L2928">
            <v>4248</v>
          </cell>
          <cell r="M2928">
            <v>4248</v>
          </cell>
          <cell r="N2928">
            <v>4248</v>
          </cell>
          <cell r="O2928">
            <v>4005</v>
          </cell>
          <cell r="P2928">
            <v>4085</v>
          </cell>
          <cell r="Q2928">
            <v>4208</v>
          </cell>
        </row>
        <row r="2929">
          <cell r="E2929" t="str">
            <v>47MONTHLYIWASHINGTON PUBLIC EMPLOYEES ASSOCIATION</v>
          </cell>
          <cell r="F2929" t="str">
            <v>47</v>
          </cell>
          <cell r="G2929" t="str">
            <v>Monthly</v>
          </cell>
          <cell r="H2929" t="str">
            <v>I</v>
          </cell>
          <cell r="I2929">
            <v>0</v>
          </cell>
          <cell r="J2929" t="str">
            <v>Washington Public Employees Association</v>
          </cell>
          <cell r="K2929">
            <v>4248</v>
          </cell>
          <cell r="L2929">
            <v>4248</v>
          </cell>
          <cell r="M2929">
            <v>4248</v>
          </cell>
          <cell r="N2929">
            <v>4248</v>
          </cell>
          <cell r="O2929">
            <v>4005</v>
          </cell>
          <cell r="P2929">
            <v>4085</v>
          </cell>
          <cell r="Q2929">
            <v>4208</v>
          </cell>
        </row>
        <row r="2930">
          <cell r="E2930" t="str">
            <v>47MONTHLYJCOALITION</v>
          </cell>
          <cell r="F2930" t="str">
            <v>47</v>
          </cell>
          <cell r="G2930" t="str">
            <v>Monthly</v>
          </cell>
          <cell r="H2930" t="str">
            <v>J</v>
          </cell>
          <cell r="I2930">
            <v>0</v>
          </cell>
          <cell r="J2930" t="str">
            <v>Coalition</v>
          </cell>
          <cell r="K2930">
            <v>4359</v>
          </cell>
          <cell r="L2930">
            <v>4359</v>
          </cell>
          <cell r="M2930">
            <v>4359</v>
          </cell>
          <cell r="N2930">
            <v>4359</v>
          </cell>
          <cell r="O2930">
            <v>4109</v>
          </cell>
          <cell r="P2930">
            <v>4191</v>
          </cell>
          <cell r="Q2930">
            <v>4318</v>
          </cell>
        </row>
        <row r="2931">
          <cell r="E2931" t="str">
            <v>47MONTHLYJNON-REPRESENTED STATE EMPLOYEES</v>
          </cell>
          <cell r="F2931" t="str">
            <v>47</v>
          </cell>
          <cell r="G2931" t="str">
            <v>Monthly</v>
          </cell>
          <cell r="H2931" t="str">
            <v>J</v>
          </cell>
          <cell r="I2931">
            <v>0</v>
          </cell>
          <cell r="J2931" t="str">
            <v>Non-Represented State Employees</v>
          </cell>
          <cell r="K2931">
            <v>4359</v>
          </cell>
          <cell r="L2931">
            <v>4359</v>
          </cell>
          <cell r="M2931">
            <v>4359</v>
          </cell>
          <cell r="N2931">
            <v>4359</v>
          </cell>
          <cell r="O2931">
            <v>4109</v>
          </cell>
          <cell r="P2931">
            <v>4191</v>
          </cell>
          <cell r="Q2931">
            <v>4318</v>
          </cell>
        </row>
        <row r="2932">
          <cell r="E2932" t="str">
            <v>47MONTHLYJTEAMSTERS LOCAL UNION NUMBER 117</v>
          </cell>
          <cell r="F2932" t="str">
            <v>47</v>
          </cell>
          <cell r="G2932" t="str">
            <v>Monthly</v>
          </cell>
          <cell r="H2932" t="str">
            <v>J</v>
          </cell>
          <cell r="I2932">
            <v>0</v>
          </cell>
          <cell r="J2932" t="str">
            <v>Teamsters Local Union Number 117</v>
          </cell>
          <cell r="K2932">
            <v>4414</v>
          </cell>
          <cell r="L2932">
            <v>4414</v>
          </cell>
          <cell r="M2932">
            <v>4414</v>
          </cell>
          <cell r="N2932">
            <v>4414</v>
          </cell>
          <cell r="O2932">
            <v>4161</v>
          </cell>
          <cell r="P2932">
            <v>4244</v>
          </cell>
          <cell r="Q2932">
            <v>4372</v>
          </cell>
        </row>
        <row r="2933">
          <cell r="E2933" t="str">
            <v>47MONTHLYJWASHINGTON FEDERATION OF STATE EMPLOYEES</v>
          </cell>
          <cell r="F2933" t="str">
            <v>47</v>
          </cell>
          <cell r="G2933" t="str">
            <v>Monthly</v>
          </cell>
          <cell r="H2933" t="str">
            <v>J</v>
          </cell>
          <cell r="I2933">
            <v>0</v>
          </cell>
          <cell r="J2933" t="str">
            <v>Washington Federation of State Employees</v>
          </cell>
          <cell r="K2933">
            <v>4359</v>
          </cell>
          <cell r="L2933">
            <v>4359</v>
          </cell>
          <cell r="M2933">
            <v>4359</v>
          </cell>
          <cell r="N2933">
            <v>4359</v>
          </cell>
          <cell r="O2933">
            <v>4109</v>
          </cell>
          <cell r="P2933">
            <v>4191</v>
          </cell>
          <cell r="Q2933">
            <v>4318</v>
          </cell>
        </row>
        <row r="2934">
          <cell r="E2934" t="str">
            <v>47MONTHLYJWASHINGTON PUBLIC EMPLOYEES ASSOCIATION</v>
          </cell>
          <cell r="F2934" t="str">
            <v>47</v>
          </cell>
          <cell r="G2934" t="str">
            <v>Monthly</v>
          </cell>
          <cell r="H2934" t="str">
            <v>J</v>
          </cell>
          <cell r="I2934">
            <v>0</v>
          </cell>
          <cell r="J2934" t="str">
            <v>Washington Public Employees Association</v>
          </cell>
          <cell r="K2934">
            <v>4359</v>
          </cell>
          <cell r="L2934">
            <v>4359</v>
          </cell>
          <cell r="M2934">
            <v>4359</v>
          </cell>
          <cell r="N2934">
            <v>4359</v>
          </cell>
          <cell r="O2934">
            <v>4109</v>
          </cell>
          <cell r="P2934">
            <v>4191</v>
          </cell>
          <cell r="Q2934">
            <v>4318</v>
          </cell>
        </row>
        <row r="2935">
          <cell r="E2935" t="str">
            <v>47MONTHLYKCOALITION</v>
          </cell>
          <cell r="F2935" t="str">
            <v>47</v>
          </cell>
          <cell r="G2935" t="str">
            <v>Monthly</v>
          </cell>
          <cell r="H2935" t="str">
            <v>K</v>
          </cell>
          <cell r="I2935">
            <v>0</v>
          </cell>
          <cell r="J2935" t="str">
            <v>Coalition</v>
          </cell>
          <cell r="K2935">
            <v>4464</v>
          </cell>
          <cell r="L2935">
            <v>4464</v>
          </cell>
          <cell r="M2935">
            <v>4464</v>
          </cell>
          <cell r="N2935">
            <v>4464</v>
          </cell>
          <cell r="O2935">
            <v>4208</v>
          </cell>
          <cell r="P2935">
            <v>4292</v>
          </cell>
          <cell r="Q2935">
            <v>4422</v>
          </cell>
        </row>
        <row r="2936">
          <cell r="E2936" t="str">
            <v>47MONTHLYKNON-REPRESENTED STATE EMPLOYEES</v>
          </cell>
          <cell r="F2936" t="str">
            <v>47</v>
          </cell>
          <cell r="G2936" t="str">
            <v>Monthly</v>
          </cell>
          <cell r="H2936" t="str">
            <v>K</v>
          </cell>
          <cell r="I2936">
            <v>0</v>
          </cell>
          <cell r="J2936" t="str">
            <v>Non-Represented State Employees</v>
          </cell>
          <cell r="K2936">
            <v>4464</v>
          </cell>
          <cell r="L2936">
            <v>4464</v>
          </cell>
          <cell r="M2936">
            <v>4464</v>
          </cell>
          <cell r="N2936">
            <v>4464</v>
          </cell>
          <cell r="O2936">
            <v>4208</v>
          </cell>
          <cell r="P2936">
            <v>4292</v>
          </cell>
          <cell r="Q2936">
            <v>4422</v>
          </cell>
        </row>
        <row r="2937">
          <cell r="E2937" t="str">
            <v>47MONTHLYKTEAMSTERS LOCAL UNION NUMBER 117</v>
          </cell>
          <cell r="F2937" t="str">
            <v>47</v>
          </cell>
          <cell r="G2937" t="str">
            <v>Monthly</v>
          </cell>
          <cell r="H2937" t="str">
            <v>K</v>
          </cell>
          <cell r="I2937">
            <v>0</v>
          </cell>
          <cell r="J2937" t="str">
            <v>Teamsters Local Union Number 117</v>
          </cell>
          <cell r="K2937">
            <v>4522</v>
          </cell>
          <cell r="L2937">
            <v>4522</v>
          </cell>
          <cell r="M2937">
            <v>4522</v>
          </cell>
          <cell r="N2937">
            <v>4522</v>
          </cell>
          <cell r="O2937">
            <v>4263</v>
          </cell>
          <cell r="P2937">
            <v>4348</v>
          </cell>
          <cell r="Q2937">
            <v>4479</v>
          </cell>
        </row>
        <row r="2938">
          <cell r="E2938" t="str">
            <v>47MONTHLYKWASHINGTON FEDERATION OF STATE EMPLOYEES</v>
          </cell>
          <cell r="F2938" t="str">
            <v>47</v>
          </cell>
          <cell r="G2938" t="str">
            <v>Monthly</v>
          </cell>
          <cell r="H2938" t="str">
            <v>K</v>
          </cell>
          <cell r="I2938">
            <v>0</v>
          </cell>
          <cell r="J2938" t="str">
            <v>Washington Federation of State Employees</v>
          </cell>
          <cell r="K2938">
            <v>4464</v>
          </cell>
          <cell r="L2938">
            <v>4464</v>
          </cell>
          <cell r="M2938">
            <v>4464</v>
          </cell>
          <cell r="N2938">
            <v>4464</v>
          </cell>
          <cell r="O2938">
            <v>4208</v>
          </cell>
          <cell r="P2938">
            <v>4292</v>
          </cell>
          <cell r="Q2938">
            <v>4422</v>
          </cell>
        </row>
        <row r="2939">
          <cell r="E2939" t="str">
            <v>47MONTHLYKWASHINGTON PUBLIC EMPLOYEES ASSOCIATION</v>
          </cell>
          <cell r="F2939" t="str">
            <v>47</v>
          </cell>
          <cell r="G2939" t="str">
            <v>Monthly</v>
          </cell>
          <cell r="H2939" t="str">
            <v>K</v>
          </cell>
          <cell r="I2939">
            <v>0</v>
          </cell>
          <cell r="J2939" t="str">
            <v>Washington Public Employees Association</v>
          </cell>
          <cell r="K2939">
            <v>4464</v>
          </cell>
          <cell r="L2939">
            <v>4464</v>
          </cell>
          <cell r="M2939">
            <v>4464</v>
          </cell>
          <cell r="N2939">
            <v>4464</v>
          </cell>
          <cell r="O2939">
            <v>4208</v>
          </cell>
          <cell r="P2939">
            <v>4292</v>
          </cell>
          <cell r="Q2939">
            <v>4422</v>
          </cell>
        </row>
        <row r="2940">
          <cell r="E2940" t="str">
            <v>47MONTHLYLCOALITION</v>
          </cell>
          <cell r="F2940" t="str">
            <v>47</v>
          </cell>
          <cell r="G2940" t="str">
            <v>Monthly</v>
          </cell>
          <cell r="H2940" t="str">
            <v>L</v>
          </cell>
          <cell r="I2940">
            <v>0</v>
          </cell>
          <cell r="J2940" t="str">
            <v>Coalition</v>
          </cell>
          <cell r="K2940">
            <v>4575</v>
          </cell>
          <cell r="L2940">
            <v>4575</v>
          </cell>
          <cell r="M2940">
            <v>4575</v>
          </cell>
          <cell r="N2940">
            <v>4575</v>
          </cell>
          <cell r="O2940">
            <v>4313</v>
          </cell>
          <cell r="P2940">
            <v>4399</v>
          </cell>
          <cell r="Q2940">
            <v>4532</v>
          </cell>
        </row>
        <row r="2941">
          <cell r="E2941" t="str">
            <v>47MONTHLYLNON-REPRESENTED STATE EMPLOYEES</v>
          </cell>
          <cell r="F2941" t="str">
            <v>47</v>
          </cell>
          <cell r="G2941" t="str">
            <v>Monthly</v>
          </cell>
          <cell r="H2941" t="str">
            <v>L</v>
          </cell>
          <cell r="I2941">
            <v>0</v>
          </cell>
          <cell r="J2941" t="str">
            <v>Non-Represented State Employees</v>
          </cell>
          <cell r="K2941">
            <v>4575</v>
          </cell>
          <cell r="L2941">
            <v>4575</v>
          </cell>
          <cell r="M2941">
            <v>4575</v>
          </cell>
          <cell r="N2941">
            <v>4575</v>
          </cell>
          <cell r="O2941">
            <v>4313</v>
          </cell>
          <cell r="P2941">
            <v>4399</v>
          </cell>
          <cell r="Q2941">
            <v>4532</v>
          </cell>
        </row>
        <row r="2942">
          <cell r="E2942" t="str">
            <v>47MONTHLYLTEAMSTERS LOCAL UNION NUMBER 117</v>
          </cell>
          <cell r="F2942" t="str">
            <v>47</v>
          </cell>
          <cell r="G2942" t="str">
            <v>Monthly</v>
          </cell>
          <cell r="H2942" t="str">
            <v>L</v>
          </cell>
          <cell r="I2942">
            <v>0</v>
          </cell>
          <cell r="J2942" t="str">
            <v>Teamsters Local Union Number 117</v>
          </cell>
          <cell r="K2942">
            <v>4634</v>
          </cell>
          <cell r="L2942">
            <v>4634</v>
          </cell>
          <cell r="M2942">
            <v>4634</v>
          </cell>
          <cell r="N2942">
            <v>4634</v>
          </cell>
          <cell r="O2942">
            <v>4369</v>
          </cell>
          <cell r="P2942">
            <v>4456</v>
          </cell>
          <cell r="Q2942">
            <v>4591</v>
          </cell>
        </row>
        <row r="2943">
          <cell r="E2943" t="str">
            <v>47MONTHLYLWASHINGTON FEDERATION OF STATE EMPLOYEES</v>
          </cell>
          <cell r="F2943" t="str">
            <v>47</v>
          </cell>
          <cell r="G2943" t="str">
            <v>Monthly</v>
          </cell>
          <cell r="H2943" t="str">
            <v>L</v>
          </cell>
          <cell r="I2943">
            <v>0</v>
          </cell>
          <cell r="J2943" t="str">
            <v>Washington Federation of State Employees</v>
          </cell>
          <cell r="K2943">
            <v>4575</v>
          </cell>
          <cell r="L2943">
            <v>4575</v>
          </cell>
          <cell r="M2943">
            <v>4575</v>
          </cell>
          <cell r="N2943">
            <v>4575</v>
          </cell>
          <cell r="O2943">
            <v>4313</v>
          </cell>
          <cell r="P2943">
            <v>4399</v>
          </cell>
          <cell r="Q2943">
            <v>4532</v>
          </cell>
        </row>
        <row r="2944">
          <cell r="E2944" t="str">
            <v>47MONTHLYLWASHINGTON PUBLIC EMPLOYEES ASSOCIATION</v>
          </cell>
          <cell r="F2944" t="str">
            <v>47</v>
          </cell>
          <cell r="G2944" t="str">
            <v>Monthly</v>
          </cell>
          <cell r="H2944" t="str">
            <v>L</v>
          </cell>
          <cell r="I2944">
            <v>0</v>
          </cell>
          <cell r="J2944" t="str">
            <v>Washington Public Employees Association</v>
          </cell>
          <cell r="K2944">
            <v>4575</v>
          </cell>
          <cell r="L2944">
            <v>4575</v>
          </cell>
          <cell r="M2944">
            <v>4575</v>
          </cell>
          <cell r="N2944">
            <v>4575</v>
          </cell>
          <cell r="O2944">
            <v>4313</v>
          </cell>
          <cell r="P2944">
            <v>4399</v>
          </cell>
          <cell r="Q2944">
            <v>4532</v>
          </cell>
        </row>
        <row r="2945">
          <cell r="E2945" t="str">
            <v>47MONTHLYMCOALITION</v>
          </cell>
          <cell r="F2945" t="str">
            <v>47</v>
          </cell>
          <cell r="G2945" t="str">
            <v>Monthly</v>
          </cell>
          <cell r="H2945" t="str">
            <v>M</v>
          </cell>
          <cell r="I2945">
            <v>0</v>
          </cell>
          <cell r="J2945" t="str">
            <v>Coalition</v>
          </cell>
          <cell r="K2945">
            <v>4686</v>
          </cell>
          <cell r="L2945">
            <v>4686</v>
          </cell>
          <cell r="M2945">
            <v>4686</v>
          </cell>
          <cell r="N2945">
            <v>4686</v>
          </cell>
          <cell r="O2945">
            <v>4418</v>
          </cell>
          <cell r="P2945">
            <v>4506</v>
          </cell>
          <cell r="Q2945">
            <v>4642</v>
          </cell>
        </row>
        <row r="2946">
          <cell r="E2946" t="str">
            <v>47MONTHLYMNON-REPRESENTED STATE EMPLOYEES</v>
          </cell>
          <cell r="F2946" t="str">
            <v>47</v>
          </cell>
          <cell r="G2946" t="str">
            <v>Monthly</v>
          </cell>
          <cell r="H2946" t="str">
            <v>M</v>
          </cell>
          <cell r="I2946">
            <v>0</v>
          </cell>
          <cell r="J2946" t="str">
            <v>Non-Represented State Employees</v>
          </cell>
          <cell r="K2946">
            <v>4686</v>
          </cell>
          <cell r="L2946">
            <v>4686</v>
          </cell>
          <cell r="M2946">
            <v>4686</v>
          </cell>
          <cell r="N2946">
            <v>4686</v>
          </cell>
          <cell r="O2946">
            <v>4418</v>
          </cell>
          <cell r="P2946">
            <v>4506</v>
          </cell>
          <cell r="Q2946">
            <v>4642</v>
          </cell>
        </row>
        <row r="2947">
          <cell r="E2947" t="str">
            <v>47MONTHLYMTEAMSTERS LOCAL UNION NUMBER 117</v>
          </cell>
          <cell r="F2947" t="str">
            <v>47</v>
          </cell>
          <cell r="G2947" t="str">
            <v>Monthly</v>
          </cell>
          <cell r="H2947" t="str">
            <v>M</v>
          </cell>
          <cell r="I2947">
            <v>0</v>
          </cell>
          <cell r="J2947" t="str">
            <v>Teamsters Local Union Number 117</v>
          </cell>
          <cell r="K2947">
            <v>4748</v>
          </cell>
          <cell r="L2947">
            <v>4748</v>
          </cell>
          <cell r="M2947">
            <v>4748</v>
          </cell>
          <cell r="N2947">
            <v>4748</v>
          </cell>
          <cell r="O2947">
            <v>4475</v>
          </cell>
          <cell r="P2947">
            <v>4565</v>
          </cell>
          <cell r="Q2947">
            <v>4703</v>
          </cell>
        </row>
        <row r="2948">
          <cell r="E2948" t="str">
            <v>47MONTHLYMWASHINGTON FEDERATION OF STATE EMPLOYEES</v>
          </cell>
          <cell r="F2948" t="str">
            <v>47</v>
          </cell>
          <cell r="G2948" t="str">
            <v>Monthly</v>
          </cell>
          <cell r="H2948" t="str">
            <v>M</v>
          </cell>
          <cell r="I2948">
            <v>0</v>
          </cell>
          <cell r="J2948" t="str">
            <v>Washington Federation of State Employees</v>
          </cell>
          <cell r="K2948">
            <v>4686</v>
          </cell>
          <cell r="L2948">
            <v>4686</v>
          </cell>
          <cell r="M2948">
            <v>4686</v>
          </cell>
          <cell r="N2948">
            <v>4686</v>
          </cell>
          <cell r="O2948">
            <v>4418</v>
          </cell>
          <cell r="P2948">
            <v>4506</v>
          </cell>
          <cell r="Q2948">
            <v>4642</v>
          </cell>
        </row>
        <row r="2949">
          <cell r="E2949" t="str">
            <v>47MONTHLYMWASHINGTON PUBLIC EMPLOYEES ASSOCIATION</v>
          </cell>
          <cell r="F2949" t="str">
            <v>47</v>
          </cell>
          <cell r="G2949" t="str">
            <v>Monthly</v>
          </cell>
          <cell r="H2949" t="str">
            <v>M</v>
          </cell>
          <cell r="I2949">
            <v>0</v>
          </cell>
          <cell r="J2949" t="str">
            <v>Washington Public Employees Association</v>
          </cell>
          <cell r="K2949">
            <v>4686</v>
          </cell>
          <cell r="L2949">
            <v>4686</v>
          </cell>
          <cell r="M2949">
            <v>4686</v>
          </cell>
          <cell r="N2949">
            <v>4686</v>
          </cell>
          <cell r="O2949">
            <v>4418</v>
          </cell>
          <cell r="P2949">
            <v>4506</v>
          </cell>
          <cell r="Q2949">
            <v>4642</v>
          </cell>
        </row>
        <row r="2950">
          <cell r="E2950" t="str">
            <v>47NMONTHLYACOALITION</v>
          </cell>
          <cell r="F2950" t="str">
            <v>47N</v>
          </cell>
          <cell r="G2950" t="str">
            <v>Monthly</v>
          </cell>
          <cell r="H2950" t="str">
            <v>A</v>
          </cell>
          <cell r="I2950">
            <v>0</v>
          </cell>
          <cell r="J2950" t="str">
            <v>Coalition</v>
          </cell>
          <cell r="K2950">
            <v>3727</v>
          </cell>
          <cell r="L2950">
            <v>3727</v>
          </cell>
          <cell r="M2950">
            <v>3727</v>
          </cell>
          <cell r="N2950">
            <v>3727</v>
          </cell>
          <cell r="O2950">
            <v>3514</v>
          </cell>
          <cell r="P2950">
            <v>3584</v>
          </cell>
          <cell r="Q2950">
            <v>3692</v>
          </cell>
        </row>
        <row r="2951">
          <cell r="E2951" t="str">
            <v>47NMONTHLYANON-REPRESENTED STATE EMPLOYEES</v>
          </cell>
          <cell r="F2951" t="str">
            <v>47N</v>
          </cell>
          <cell r="G2951" t="str">
            <v>Monthly</v>
          </cell>
          <cell r="H2951" t="str">
            <v>A</v>
          </cell>
          <cell r="I2951">
            <v>0</v>
          </cell>
          <cell r="J2951" t="str">
            <v>Non-Represented State Employees</v>
          </cell>
          <cell r="K2951">
            <v>3727</v>
          </cell>
          <cell r="L2951">
            <v>3727</v>
          </cell>
          <cell r="M2951">
            <v>3727</v>
          </cell>
          <cell r="N2951">
            <v>3727</v>
          </cell>
          <cell r="O2951">
            <v>3514</v>
          </cell>
          <cell r="P2951">
            <v>3584</v>
          </cell>
          <cell r="Q2951">
            <v>3692</v>
          </cell>
        </row>
        <row r="2952">
          <cell r="E2952" t="str">
            <v>47NMONTHLYASERVICE EMPLOYEES INTERNATIONAL UNION DISTRICT 1199 NW</v>
          </cell>
          <cell r="F2952" t="str">
            <v>47N</v>
          </cell>
          <cell r="G2952" t="str">
            <v>Monthly</v>
          </cell>
          <cell r="H2952" t="str">
            <v>A</v>
          </cell>
          <cell r="I2952">
            <v>0</v>
          </cell>
          <cell r="J2952" t="str">
            <v>Service Employees International Union District 1199 NW</v>
          </cell>
          <cell r="K2952">
            <v>3727</v>
          </cell>
          <cell r="L2952">
            <v>3727</v>
          </cell>
          <cell r="M2952">
            <v>3727</v>
          </cell>
          <cell r="N2952">
            <v>3727</v>
          </cell>
          <cell r="O2952">
            <v>3514</v>
          </cell>
          <cell r="P2952">
            <v>3584</v>
          </cell>
          <cell r="Q2952">
            <v>3692</v>
          </cell>
        </row>
        <row r="2953">
          <cell r="E2953" t="str">
            <v>47NMONTHLYATEAMSTERS LOCAL UNION NUMBER 117</v>
          </cell>
          <cell r="F2953" t="str">
            <v>47N</v>
          </cell>
          <cell r="G2953" t="str">
            <v>Monthly</v>
          </cell>
          <cell r="H2953" t="str">
            <v>A</v>
          </cell>
          <cell r="I2953">
            <v>0</v>
          </cell>
          <cell r="J2953" t="str">
            <v>Teamsters Local Union Number 117</v>
          </cell>
          <cell r="K2953">
            <v>3775</v>
          </cell>
          <cell r="L2953">
            <v>3775</v>
          </cell>
          <cell r="M2953">
            <v>3775</v>
          </cell>
          <cell r="N2953">
            <v>3775</v>
          </cell>
          <cell r="O2953">
            <v>3559</v>
          </cell>
          <cell r="P2953">
            <v>3630</v>
          </cell>
          <cell r="Q2953">
            <v>3740</v>
          </cell>
        </row>
        <row r="2954">
          <cell r="E2954" t="str">
            <v>47NMONTHLYAWASHINGTON FEDERATION OF STATE EMPLOYEES</v>
          </cell>
          <cell r="F2954" t="str">
            <v>47N</v>
          </cell>
          <cell r="G2954" t="str">
            <v>Monthly</v>
          </cell>
          <cell r="H2954" t="str">
            <v>A</v>
          </cell>
          <cell r="I2954">
            <v>0</v>
          </cell>
          <cell r="J2954" t="str">
            <v>Washington Federation of State Employees</v>
          </cell>
          <cell r="K2954">
            <v>3727</v>
          </cell>
          <cell r="L2954">
            <v>3727</v>
          </cell>
          <cell r="M2954">
            <v>3727</v>
          </cell>
          <cell r="N2954">
            <v>3727</v>
          </cell>
          <cell r="O2954">
            <v>3514</v>
          </cell>
          <cell r="P2954">
            <v>3584</v>
          </cell>
          <cell r="Q2954">
            <v>3692</v>
          </cell>
        </row>
        <row r="2955">
          <cell r="E2955" t="str">
            <v>47NMONTHLYBCOALITION</v>
          </cell>
          <cell r="F2955" t="str">
            <v>47N</v>
          </cell>
          <cell r="G2955" t="str">
            <v>Monthly</v>
          </cell>
          <cell r="H2955" t="str">
            <v>B</v>
          </cell>
          <cell r="I2955">
            <v>0</v>
          </cell>
          <cell r="J2955" t="str">
            <v>Coalition</v>
          </cell>
          <cell r="K2955">
            <v>3816</v>
          </cell>
          <cell r="L2955">
            <v>3816</v>
          </cell>
          <cell r="M2955">
            <v>3816</v>
          </cell>
          <cell r="N2955">
            <v>3816</v>
          </cell>
          <cell r="O2955">
            <v>3597</v>
          </cell>
          <cell r="P2955">
            <v>3669</v>
          </cell>
          <cell r="Q2955">
            <v>3780</v>
          </cell>
        </row>
        <row r="2956">
          <cell r="E2956" t="str">
            <v>47NMONTHLYBNON-REPRESENTED STATE EMPLOYEES</v>
          </cell>
          <cell r="F2956" t="str">
            <v>47N</v>
          </cell>
          <cell r="G2956" t="str">
            <v>Monthly</v>
          </cell>
          <cell r="H2956" t="str">
            <v>B</v>
          </cell>
          <cell r="I2956">
            <v>0</v>
          </cell>
          <cell r="J2956" t="str">
            <v>Non-Represented State Employees</v>
          </cell>
          <cell r="K2956">
            <v>3816</v>
          </cell>
          <cell r="L2956">
            <v>3816</v>
          </cell>
          <cell r="M2956">
            <v>3816</v>
          </cell>
          <cell r="N2956">
            <v>3816</v>
          </cell>
          <cell r="O2956">
            <v>3597</v>
          </cell>
          <cell r="P2956">
            <v>3669</v>
          </cell>
          <cell r="Q2956">
            <v>3780</v>
          </cell>
        </row>
        <row r="2957">
          <cell r="E2957" t="str">
            <v>47NMONTHLYBSERVICE EMPLOYEES INTERNATIONAL UNION DISTRICT 1199 NW</v>
          </cell>
          <cell r="F2957" t="str">
            <v>47N</v>
          </cell>
          <cell r="G2957" t="str">
            <v>Monthly</v>
          </cell>
          <cell r="H2957" t="str">
            <v>B</v>
          </cell>
          <cell r="I2957">
            <v>0</v>
          </cell>
          <cell r="J2957" t="str">
            <v>Service Employees International Union District 1199 NW</v>
          </cell>
          <cell r="K2957">
            <v>3816</v>
          </cell>
          <cell r="L2957">
            <v>3816</v>
          </cell>
          <cell r="M2957">
            <v>3816</v>
          </cell>
          <cell r="N2957">
            <v>3816</v>
          </cell>
          <cell r="O2957">
            <v>3597</v>
          </cell>
          <cell r="P2957">
            <v>3669</v>
          </cell>
          <cell r="Q2957">
            <v>3780</v>
          </cell>
        </row>
        <row r="2958">
          <cell r="E2958" t="str">
            <v>47NMONTHLYBTEAMSTERS LOCAL UNION NUMBER 117</v>
          </cell>
          <cell r="F2958" t="str">
            <v>47N</v>
          </cell>
          <cell r="G2958" t="str">
            <v>Monthly</v>
          </cell>
          <cell r="H2958" t="str">
            <v>B</v>
          </cell>
          <cell r="I2958">
            <v>0</v>
          </cell>
          <cell r="J2958" t="str">
            <v>Teamsters Local Union Number 117</v>
          </cell>
          <cell r="K2958">
            <v>3865</v>
          </cell>
          <cell r="L2958">
            <v>3865</v>
          </cell>
          <cell r="M2958">
            <v>3865</v>
          </cell>
          <cell r="N2958">
            <v>3865</v>
          </cell>
          <cell r="O2958">
            <v>3643</v>
          </cell>
          <cell r="P2958">
            <v>3716</v>
          </cell>
          <cell r="Q2958">
            <v>3828</v>
          </cell>
        </row>
        <row r="2959">
          <cell r="E2959" t="str">
            <v>47NMONTHLYBWASHINGTON FEDERATION OF STATE EMPLOYEES</v>
          </cell>
          <cell r="F2959" t="str">
            <v>47N</v>
          </cell>
          <cell r="G2959" t="str">
            <v>Monthly</v>
          </cell>
          <cell r="H2959" t="str">
            <v>B</v>
          </cell>
          <cell r="I2959">
            <v>0</v>
          </cell>
          <cell r="J2959" t="str">
            <v>Washington Federation of State Employees</v>
          </cell>
          <cell r="K2959">
            <v>3816</v>
          </cell>
          <cell r="L2959">
            <v>3816</v>
          </cell>
          <cell r="M2959">
            <v>3816</v>
          </cell>
          <cell r="N2959">
            <v>3816</v>
          </cell>
          <cell r="O2959">
            <v>3597</v>
          </cell>
          <cell r="P2959">
            <v>3669</v>
          </cell>
          <cell r="Q2959">
            <v>3780</v>
          </cell>
        </row>
        <row r="2960">
          <cell r="E2960" t="str">
            <v>47NMONTHLYCCOALITION</v>
          </cell>
          <cell r="F2960" t="str">
            <v>47N</v>
          </cell>
          <cell r="G2960" t="str">
            <v>Monthly</v>
          </cell>
          <cell r="H2960" t="str">
            <v>C</v>
          </cell>
          <cell r="I2960">
            <v>0</v>
          </cell>
          <cell r="J2960" t="str">
            <v>Coalition</v>
          </cell>
          <cell r="K2960">
            <v>3915</v>
          </cell>
          <cell r="L2960">
            <v>3915</v>
          </cell>
          <cell r="M2960">
            <v>3915</v>
          </cell>
          <cell r="N2960">
            <v>3915</v>
          </cell>
          <cell r="O2960">
            <v>3690</v>
          </cell>
          <cell r="P2960">
            <v>3764</v>
          </cell>
          <cell r="Q2960">
            <v>3878</v>
          </cell>
        </row>
        <row r="2961">
          <cell r="E2961" t="str">
            <v>47NMONTHLYCNON-REPRESENTED STATE EMPLOYEES</v>
          </cell>
          <cell r="F2961" t="str">
            <v>47N</v>
          </cell>
          <cell r="G2961" t="str">
            <v>Monthly</v>
          </cell>
          <cell r="H2961" t="str">
            <v>C</v>
          </cell>
          <cell r="I2961">
            <v>0</v>
          </cell>
          <cell r="J2961" t="str">
            <v>Non-Represented State Employees</v>
          </cell>
          <cell r="K2961">
            <v>3915</v>
          </cell>
          <cell r="L2961">
            <v>3915</v>
          </cell>
          <cell r="M2961">
            <v>3915</v>
          </cell>
          <cell r="N2961">
            <v>3915</v>
          </cell>
          <cell r="O2961">
            <v>3690</v>
          </cell>
          <cell r="P2961">
            <v>3764</v>
          </cell>
          <cell r="Q2961">
            <v>3878</v>
          </cell>
        </row>
        <row r="2962">
          <cell r="E2962" t="str">
            <v>47NMONTHLYCSERVICE EMPLOYEES INTERNATIONAL UNION DISTRICT 1199 NW</v>
          </cell>
          <cell r="F2962" t="str">
            <v>47N</v>
          </cell>
          <cell r="G2962" t="str">
            <v>Monthly</v>
          </cell>
          <cell r="H2962" t="str">
            <v>C</v>
          </cell>
          <cell r="I2962">
            <v>0</v>
          </cell>
          <cell r="J2962" t="str">
            <v>Service Employees International Union District 1199 NW</v>
          </cell>
          <cell r="K2962">
            <v>3915</v>
          </cell>
          <cell r="L2962">
            <v>3915</v>
          </cell>
          <cell r="M2962">
            <v>3915</v>
          </cell>
          <cell r="N2962">
            <v>3915</v>
          </cell>
          <cell r="O2962">
            <v>3690</v>
          </cell>
          <cell r="P2962">
            <v>3764</v>
          </cell>
          <cell r="Q2962">
            <v>3878</v>
          </cell>
        </row>
        <row r="2963">
          <cell r="E2963" t="str">
            <v>47NMONTHLYCTEAMSTERS LOCAL UNION NUMBER 117</v>
          </cell>
          <cell r="F2963" t="str">
            <v>47N</v>
          </cell>
          <cell r="G2963" t="str">
            <v>Monthly</v>
          </cell>
          <cell r="H2963" t="str">
            <v>C</v>
          </cell>
          <cell r="I2963">
            <v>0</v>
          </cell>
          <cell r="J2963" t="str">
            <v>Teamsters Local Union Number 117</v>
          </cell>
          <cell r="K2963">
            <v>3963</v>
          </cell>
          <cell r="L2963">
            <v>3963</v>
          </cell>
          <cell r="M2963">
            <v>3963</v>
          </cell>
          <cell r="N2963">
            <v>3963</v>
          </cell>
          <cell r="O2963">
            <v>3736</v>
          </cell>
          <cell r="P2963">
            <v>3811</v>
          </cell>
          <cell r="Q2963">
            <v>3926</v>
          </cell>
        </row>
        <row r="2964">
          <cell r="E2964" t="str">
            <v>47NMONTHLYCWASHINGTON FEDERATION OF STATE EMPLOYEES</v>
          </cell>
          <cell r="F2964" t="str">
            <v>47N</v>
          </cell>
          <cell r="G2964" t="str">
            <v>Monthly</v>
          </cell>
          <cell r="H2964" t="str">
            <v>C</v>
          </cell>
          <cell r="I2964">
            <v>0</v>
          </cell>
          <cell r="J2964" t="str">
            <v>Washington Federation of State Employees</v>
          </cell>
          <cell r="K2964">
            <v>3915</v>
          </cell>
          <cell r="L2964">
            <v>3915</v>
          </cell>
          <cell r="M2964">
            <v>3915</v>
          </cell>
          <cell r="N2964">
            <v>3915</v>
          </cell>
          <cell r="O2964">
            <v>3690</v>
          </cell>
          <cell r="P2964">
            <v>3764</v>
          </cell>
          <cell r="Q2964">
            <v>3878</v>
          </cell>
        </row>
        <row r="2965">
          <cell r="E2965" t="str">
            <v>47NMONTHLYDCOALITION</v>
          </cell>
          <cell r="F2965" t="str">
            <v>47N</v>
          </cell>
          <cell r="G2965" t="str">
            <v>Monthly</v>
          </cell>
          <cell r="H2965" t="str">
            <v>D</v>
          </cell>
          <cell r="I2965">
            <v>0</v>
          </cell>
          <cell r="J2965" t="str">
            <v>Coalition</v>
          </cell>
          <cell r="K2965">
            <v>4012</v>
          </cell>
          <cell r="L2965">
            <v>4012</v>
          </cell>
          <cell r="M2965">
            <v>4012</v>
          </cell>
          <cell r="N2965">
            <v>4012</v>
          </cell>
          <cell r="O2965">
            <v>3782</v>
          </cell>
          <cell r="P2965">
            <v>3858</v>
          </cell>
          <cell r="Q2965">
            <v>3975</v>
          </cell>
        </row>
        <row r="2966">
          <cell r="E2966" t="str">
            <v>47NMONTHLYDNON-REPRESENTED STATE EMPLOYEES</v>
          </cell>
          <cell r="F2966" t="str">
            <v>47N</v>
          </cell>
          <cell r="G2966" t="str">
            <v>Monthly</v>
          </cell>
          <cell r="H2966" t="str">
            <v>D</v>
          </cell>
          <cell r="I2966">
            <v>0</v>
          </cell>
          <cell r="J2966" t="str">
            <v>Non-Represented State Employees</v>
          </cell>
          <cell r="K2966">
            <v>4012</v>
          </cell>
          <cell r="L2966">
            <v>4012</v>
          </cell>
          <cell r="M2966">
            <v>4012</v>
          </cell>
          <cell r="N2966">
            <v>4012</v>
          </cell>
          <cell r="O2966">
            <v>3782</v>
          </cell>
          <cell r="P2966">
            <v>3858</v>
          </cell>
          <cell r="Q2966">
            <v>3975</v>
          </cell>
        </row>
        <row r="2967">
          <cell r="E2967" t="str">
            <v>47NMONTHLYDSERVICE EMPLOYEES INTERNATIONAL UNION DISTRICT 1199 NW</v>
          </cell>
          <cell r="F2967" t="str">
            <v>47N</v>
          </cell>
          <cell r="G2967" t="str">
            <v>Monthly</v>
          </cell>
          <cell r="H2967" t="str">
            <v>D</v>
          </cell>
          <cell r="I2967">
            <v>0</v>
          </cell>
          <cell r="J2967" t="str">
            <v>Service Employees International Union District 1199 NW</v>
          </cell>
          <cell r="K2967">
            <v>4012</v>
          </cell>
          <cell r="L2967">
            <v>4012</v>
          </cell>
          <cell r="M2967">
            <v>4012</v>
          </cell>
          <cell r="N2967">
            <v>4012</v>
          </cell>
          <cell r="O2967">
            <v>3782</v>
          </cell>
          <cell r="P2967">
            <v>3858</v>
          </cell>
          <cell r="Q2967">
            <v>3975</v>
          </cell>
        </row>
        <row r="2968">
          <cell r="E2968" t="str">
            <v>47NMONTHLYDTEAMSTERS LOCAL UNION NUMBER 117</v>
          </cell>
          <cell r="F2968" t="str">
            <v>47N</v>
          </cell>
          <cell r="G2968" t="str">
            <v>Monthly</v>
          </cell>
          <cell r="H2968" t="str">
            <v>D</v>
          </cell>
          <cell r="I2968">
            <v>0</v>
          </cell>
          <cell r="J2968" t="str">
            <v>Teamsters Local Union Number 117</v>
          </cell>
          <cell r="K2968">
            <v>4064</v>
          </cell>
          <cell r="L2968">
            <v>4064</v>
          </cell>
          <cell r="M2968">
            <v>4064</v>
          </cell>
          <cell r="N2968">
            <v>4064</v>
          </cell>
          <cell r="O2968">
            <v>3831</v>
          </cell>
          <cell r="P2968">
            <v>3908</v>
          </cell>
          <cell r="Q2968">
            <v>4026</v>
          </cell>
        </row>
        <row r="2969">
          <cell r="E2969" t="str">
            <v>47NMONTHLYDWASHINGTON FEDERATION OF STATE EMPLOYEES</v>
          </cell>
          <cell r="F2969" t="str">
            <v>47N</v>
          </cell>
          <cell r="G2969" t="str">
            <v>Monthly</v>
          </cell>
          <cell r="H2969" t="str">
            <v>D</v>
          </cell>
          <cell r="I2969">
            <v>0</v>
          </cell>
          <cell r="J2969" t="str">
            <v>Washington Federation of State Employees</v>
          </cell>
          <cell r="K2969">
            <v>4012</v>
          </cell>
          <cell r="L2969">
            <v>4012</v>
          </cell>
          <cell r="M2969">
            <v>4012</v>
          </cell>
          <cell r="N2969">
            <v>4012</v>
          </cell>
          <cell r="O2969">
            <v>3782</v>
          </cell>
          <cell r="P2969">
            <v>3858</v>
          </cell>
          <cell r="Q2969">
            <v>3975</v>
          </cell>
        </row>
        <row r="2970">
          <cell r="E2970" t="str">
            <v>47NMONTHLYECOALITION</v>
          </cell>
          <cell r="F2970" t="str">
            <v>47N</v>
          </cell>
          <cell r="G2970" t="str">
            <v>Monthly</v>
          </cell>
          <cell r="H2970" t="str">
            <v>E</v>
          </cell>
          <cell r="I2970">
            <v>0</v>
          </cell>
          <cell r="J2970" t="str">
            <v>Coalition</v>
          </cell>
          <cell r="K2970">
            <v>4112</v>
          </cell>
          <cell r="L2970">
            <v>4112</v>
          </cell>
          <cell r="M2970">
            <v>4112</v>
          </cell>
          <cell r="N2970">
            <v>4112</v>
          </cell>
          <cell r="O2970">
            <v>3876</v>
          </cell>
          <cell r="P2970">
            <v>3954</v>
          </cell>
          <cell r="Q2970">
            <v>4073</v>
          </cell>
        </row>
        <row r="2971">
          <cell r="E2971" t="str">
            <v>47NMONTHLYENON-REPRESENTED STATE EMPLOYEES</v>
          </cell>
          <cell r="F2971" t="str">
            <v>47N</v>
          </cell>
          <cell r="G2971" t="str">
            <v>Monthly</v>
          </cell>
          <cell r="H2971" t="str">
            <v>E</v>
          </cell>
          <cell r="I2971">
            <v>0</v>
          </cell>
          <cell r="J2971" t="str">
            <v>Non-Represented State Employees</v>
          </cell>
          <cell r="K2971">
            <v>4112</v>
          </cell>
          <cell r="L2971">
            <v>4112</v>
          </cell>
          <cell r="M2971">
            <v>4112</v>
          </cell>
          <cell r="N2971">
            <v>4112</v>
          </cell>
          <cell r="O2971">
            <v>3876</v>
          </cell>
          <cell r="P2971">
            <v>3954</v>
          </cell>
          <cell r="Q2971">
            <v>4073</v>
          </cell>
        </row>
        <row r="2972">
          <cell r="E2972" t="str">
            <v>47NMONTHLYESERVICE EMPLOYEES INTERNATIONAL UNION DISTRICT 1199 NW</v>
          </cell>
          <cell r="F2972" t="str">
            <v>47N</v>
          </cell>
          <cell r="G2972" t="str">
            <v>Monthly</v>
          </cell>
          <cell r="H2972" t="str">
            <v>E</v>
          </cell>
          <cell r="I2972">
            <v>0</v>
          </cell>
          <cell r="J2972" t="str">
            <v>Service Employees International Union District 1199 NW</v>
          </cell>
          <cell r="K2972">
            <v>4112</v>
          </cell>
          <cell r="L2972">
            <v>4112</v>
          </cell>
          <cell r="M2972">
            <v>4112</v>
          </cell>
          <cell r="N2972">
            <v>4112</v>
          </cell>
          <cell r="O2972">
            <v>3876</v>
          </cell>
          <cell r="P2972">
            <v>3954</v>
          </cell>
          <cell r="Q2972">
            <v>4073</v>
          </cell>
        </row>
        <row r="2973">
          <cell r="E2973" t="str">
            <v>47NMONTHLYETEAMSTERS LOCAL UNION NUMBER 117</v>
          </cell>
          <cell r="F2973" t="str">
            <v>47N</v>
          </cell>
          <cell r="G2973" t="str">
            <v>Monthly</v>
          </cell>
          <cell r="H2973" t="str">
            <v>E</v>
          </cell>
          <cell r="I2973">
            <v>0</v>
          </cell>
          <cell r="J2973" t="str">
            <v>Teamsters Local Union Number 117</v>
          </cell>
          <cell r="K2973">
            <v>4164</v>
          </cell>
          <cell r="L2973">
            <v>4164</v>
          </cell>
          <cell r="M2973">
            <v>4164</v>
          </cell>
          <cell r="N2973">
            <v>4164</v>
          </cell>
          <cell r="O2973">
            <v>3925</v>
          </cell>
          <cell r="P2973">
            <v>4004</v>
          </cell>
          <cell r="Q2973">
            <v>4125</v>
          </cell>
        </row>
        <row r="2974">
          <cell r="E2974" t="str">
            <v>47NMONTHLYEWASHINGTON FEDERATION OF STATE EMPLOYEES</v>
          </cell>
          <cell r="F2974" t="str">
            <v>47N</v>
          </cell>
          <cell r="G2974" t="str">
            <v>Monthly</v>
          </cell>
          <cell r="H2974" t="str">
            <v>E</v>
          </cell>
          <cell r="I2974">
            <v>0</v>
          </cell>
          <cell r="J2974" t="str">
            <v>Washington Federation of State Employees</v>
          </cell>
          <cell r="K2974">
            <v>4112</v>
          </cell>
          <cell r="L2974">
            <v>4112</v>
          </cell>
          <cell r="M2974">
            <v>4112</v>
          </cell>
          <cell r="N2974">
            <v>4112</v>
          </cell>
          <cell r="O2974">
            <v>3876</v>
          </cell>
          <cell r="P2974">
            <v>3954</v>
          </cell>
          <cell r="Q2974">
            <v>4073</v>
          </cell>
        </row>
        <row r="2975">
          <cell r="E2975" t="str">
            <v>47NMONTHLYFCOALITION</v>
          </cell>
          <cell r="F2975" t="str">
            <v>47N</v>
          </cell>
          <cell r="G2975" t="str">
            <v>Monthly</v>
          </cell>
          <cell r="H2975" t="str">
            <v>F</v>
          </cell>
          <cell r="I2975">
            <v>0</v>
          </cell>
          <cell r="J2975" t="str">
            <v>Coalition</v>
          </cell>
          <cell r="K2975">
            <v>4217</v>
          </cell>
          <cell r="L2975">
            <v>4217</v>
          </cell>
          <cell r="M2975">
            <v>4217</v>
          </cell>
          <cell r="N2975">
            <v>4217</v>
          </cell>
          <cell r="O2975">
            <v>3975</v>
          </cell>
          <cell r="P2975">
            <v>4055</v>
          </cell>
          <cell r="Q2975">
            <v>4177</v>
          </cell>
        </row>
        <row r="2976">
          <cell r="E2976" t="str">
            <v>47NMONTHLYFNON-REPRESENTED STATE EMPLOYEES</v>
          </cell>
          <cell r="F2976" t="str">
            <v>47N</v>
          </cell>
          <cell r="G2976" t="str">
            <v>Monthly</v>
          </cell>
          <cell r="H2976" t="str">
            <v>F</v>
          </cell>
          <cell r="I2976">
            <v>0</v>
          </cell>
          <cell r="J2976" t="str">
            <v>Non-Represented State Employees</v>
          </cell>
          <cell r="K2976">
            <v>4217</v>
          </cell>
          <cell r="L2976">
            <v>4217</v>
          </cell>
          <cell r="M2976">
            <v>4217</v>
          </cell>
          <cell r="N2976">
            <v>4217</v>
          </cell>
          <cell r="O2976">
            <v>3975</v>
          </cell>
          <cell r="P2976">
            <v>4055</v>
          </cell>
          <cell r="Q2976">
            <v>4177</v>
          </cell>
        </row>
        <row r="2977">
          <cell r="E2977" t="str">
            <v>47NMONTHLYFSERVICE EMPLOYEES INTERNATIONAL UNION DISTRICT 1199 NW</v>
          </cell>
          <cell r="F2977" t="str">
            <v>47N</v>
          </cell>
          <cell r="G2977" t="str">
            <v>Monthly</v>
          </cell>
          <cell r="H2977" t="str">
            <v>F</v>
          </cell>
          <cell r="I2977">
            <v>0</v>
          </cell>
          <cell r="J2977" t="str">
            <v>Service Employees International Union District 1199 NW</v>
          </cell>
          <cell r="K2977">
            <v>4217</v>
          </cell>
          <cell r="L2977">
            <v>4217</v>
          </cell>
          <cell r="M2977">
            <v>4217</v>
          </cell>
          <cell r="N2977">
            <v>4217</v>
          </cell>
          <cell r="O2977">
            <v>3975</v>
          </cell>
          <cell r="P2977">
            <v>4055</v>
          </cell>
          <cell r="Q2977">
            <v>4177</v>
          </cell>
        </row>
        <row r="2978">
          <cell r="E2978" t="str">
            <v>47NMONTHLYFTEAMSTERS LOCAL UNION NUMBER 117</v>
          </cell>
          <cell r="F2978" t="str">
            <v>47N</v>
          </cell>
          <cell r="G2978" t="str">
            <v>Monthly</v>
          </cell>
          <cell r="H2978" t="str">
            <v>F</v>
          </cell>
          <cell r="I2978">
            <v>0</v>
          </cell>
          <cell r="J2978" t="str">
            <v>Teamsters Local Union Number 117</v>
          </cell>
          <cell r="K2978">
            <v>4271</v>
          </cell>
          <cell r="L2978">
            <v>4271</v>
          </cell>
          <cell r="M2978">
            <v>4271</v>
          </cell>
          <cell r="N2978">
            <v>4271</v>
          </cell>
          <cell r="O2978">
            <v>4026</v>
          </cell>
          <cell r="P2978">
            <v>4107</v>
          </cell>
          <cell r="Q2978">
            <v>4231</v>
          </cell>
        </row>
        <row r="2979">
          <cell r="E2979" t="str">
            <v>47NMONTHLYFWASHINGTON FEDERATION OF STATE EMPLOYEES</v>
          </cell>
          <cell r="F2979" t="str">
            <v>47N</v>
          </cell>
          <cell r="G2979" t="str">
            <v>Monthly</v>
          </cell>
          <cell r="H2979" t="str">
            <v>F</v>
          </cell>
          <cell r="I2979">
            <v>0</v>
          </cell>
          <cell r="J2979" t="str">
            <v>Washington Federation of State Employees</v>
          </cell>
          <cell r="K2979">
            <v>4217</v>
          </cell>
          <cell r="L2979">
            <v>4217</v>
          </cell>
          <cell r="M2979">
            <v>4217</v>
          </cell>
          <cell r="N2979">
            <v>4217</v>
          </cell>
          <cell r="O2979">
            <v>3975</v>
          </cell>
          <cell r="P2979">
            <v>4055</v>
          </cell>
          <cell r="Q2979">
            <v>4177</v>
          </cell>
        </row>
        <row r="2980">
          <cell r="E2980" t="str">
            <v>47NMONTHLYGCOALITION</v>
          </cell>
          <cell r="F2980" t="str">
            <v>47N</v>
          </cell>
          <cell r="G2980" t="str">
            <v>Monthly</v>
          </cell>
          <cell r="H2980" t="str">
            <v>G</v>
          </cell>
          <cell r="I2980">
            <v>0</v>
          </cell>
          <cell r="J2980" t="str">
            <v>Coalition</v>
          </cell>
          <cell r="K2980">
            <v>4316</v>
          </cell>
          <cell r="L2980">
            <v>4316</v>
          </cell>
          <cell r="M2980">
            <v>4316</v>
          </cell>
          <cell r="N2980">
            <v>4316</v>
          </cell>
          <cell r="O2980">
            <v>4069</v>
          </cell>
          <cell r="P2980">
            <v>4150</v>
          </cell>
          <cell r="Q2980">
            <v>4275</v>
          </cell>
        </row>
        <row r="2981">
          <cell r="E2981" t="str">
            <v>47NMONTHLYGNON-REPRESENTED STATE EMPLOYEES</v>
          </cell>
          <cell r="F2981" t="str">
            <v>47N</v>
          </cell>
          <cell r="G2981" t="str">
            <v>Monthly</v>
          </cell>
          <cell r="H2981" t="str">
            <v>G</v>
          </cell>
          <cell r="I2981">
            <v>0</v>
          </cell>
          <cell r="J2981" t="str">
            <v>Non-Represented State Employees</v>
          </cell>
          <cell r="K2981">
            <v>4316</v>
          </cell>
          <cell r="L2981">
            <v>4316</v>
          </cell>
          <cell r="M2981">
            <v>4316</v>
          </cell>
          <cell r="N2981">
            <v>4316</v>
          </cell>
          <cell r="O2981">
            <v>4069</v>
          </cell>
          <cell r="P2981">
            <v>4150</v>
          </cell>
          <cell r="Q2981">
            <v>4275</v>
          </cell>
        </row>
        <row r="2982">
          <cell r="E2982" t="str">
            <v>47NMONTHLYGSERVICE EMPLOYEES INTERNATIONAL UNION DISTRICT 1199 NW</v>
          </cell>
          <cell r="F2982" t="str">
            <v>47N</v>
          </cell>
          <cell r="G2982" t="str">
            <v>Monthly</v>
          </cell>
          <cell r="H2982" t="str">
            <v>G</v>
          </cell>
          <cell r="I2982">
            <v>0</v>
          </cell>
          <cell r="J2982" t="str">
            <v>Service Employees International Union District 1199 NW</v>
          </cell>
          <cell r="K2982">
            <v>4316</v>
          </cell>
          <cell r="L2982">
            <v>4316</v>
          </cell>
          <cell r="M2982">
            <v>4316</v>
          </cell>
          <cell r="N2982">
            <v>4316</v>
          </cell>
          <cell r="O2982">
            <v>4069</v>
          </cell>
          <cell r="P2982">
            <v>4150</v>
          </cell>
          <cell r="Q2982">
            <v>4275</v>
          </cell>
        </row>
        <row r="2983">
          <cell r="E2983" t="str">
            <v>47NMONTHLYGTEAMSTERS LOCAL UNION NUMBER 117</v>
          </cell>
          <cell r="F2983" t="str">
            <v>47N</v>
          </cell>
          <cell r="G2983" t="str">
            <v>Monthly</v>
          </cell>
          <cell r="H2983" t="str">
            <v>G</v>
          </cell>
          <cell r="I2983">
            <v>0</v>
          </cell>
          <cell r="J2983" t="str">
            <v>Teamsters Local Union Number 117</v>
          </cell>
          <cell r="K2983">
            <v>4371</v>
          </cell>
          <cell r="L2983">
            <v>4371</v>
          </cell>
          <cell r="M2983">
            <v>4371</v>
          </cell>
          <cell r="N2983">
            <v>4371</v>
          </cell>
          <cell r="O2983">
            <v>4121</v>
          </cell>
          <cell r="P2983">
            <v>4203</v>
          </cell>
          <cell r="Q2983">
            <v>4330</v>
          </cell>
        </row>
        <row r="2984">
          <cell r="E2984" t="str">
            <v>47NMONTHLYGWASHINGTON FEDERATION OF STATE EMPLOYEES</v>
          </cell>
          <cell r="F2984" t="str">
            <v>47N</v>
          </cell>
          <cell r="G2984" t="str">
            <v>Monthly</v>
          </cell>
          <cell r="H2984" t="str">
            <v>G</v>
          </cell>
          <cell r="I2984">
            <v>0</v>
          </cell>
          <cell r="J2984" t="str">
            <v>Washington Federation of State Employees</v>
          </cell>
          <cell r="K2984">
            <v>4316</v>
          </cell>
          <cell r="L2984">
            <v>4316</v>
          </cell>
          <cell r="M2984">
            <v>4316</v>
          </cell>
          <cell r="N2984">
            <v>4316</v>
          </cell>
          <cell r="O2984">
            <v>4069</v>
          </cell>
          <cell r="P2984">
            <v>4150</v>
          </cell>
          <cell r="Q2984">
            <v>4275</v>
          </cell>
        </row>
        <row r="2985">
          <cell r="E2985" t="str">
            <v>47NMONTHLYHCOALITION</v>
          </cell>
          <cell r="F2985" t="str">
            <v>47N</v>
          </cell>
          <cell r="G2985" t="str">
            <v>Monthly</v>
          </cell>
          <cell r="H2985" t="str">
            <v>H</v>
          </cell>
          <cell r="I2985">
            <v>0</v>
          </cell>
          <cell r="J2985" t="str">
            <v>Coalition</v>
          </cell>
          <cell r="K2985">
            <v>4425</v>
          </cell>
          <cell r="L2985">
            <v>4425</v>
          </cell>
          <cell r="M2985">
            <v>4425</v>
          </cell>
          <cell r="N2985">
            <v>4425</v>
          </cell>
          <cell r="O2985">
            <v>4172</v>
          </cell>
          <cell r="P2985">
            <v>4255</v>
          </cell>
          <cell r="Q2985">
            <v>4384</v>
          </cell>
        </row>
        <row r="2986">
          <cell r="E2986" t="str">
            <v>47NMONTHLYHNON-REPRESENTED STATE EMPLOYEES</v>
          </cell>
          <cell r="F2986" t="str">
            <v>47N</v>
          </cell>
          <cell r="G2986" t="str">
            <v>Monthly</v>
          </cell>
          <cell r="H2986" t="str">
            <v>H</v>
          </cell>
          <cell r="I2986">
            <v>0</v>
          </cell>
          <cell r="J2986" t="str">
            <v>Non-Represented State Employees</v>
          </cell>
          <cell r="K2986">
            <v>4425</v>
          </cell>
          <cell r="L2986">
            <v>4425</v>
          </cell>
          <cell r="M2986">
            <v>4425</v>
          </cell>
          <cell r="N2986">
            <v>4425</v>
          </cell>
          <cell r="O2986">
            <v>4172</v>
          </cell>
          <cell r="P2986">
            <v>4255</v>
          </cell>
          <cell r="Q2986">
            <v>4384</v>
          </cell>
        </row>
        <row r="2987">
          <cell r="E2987" t="str">
            <v>47NMONTHLYHSERVICE EMPLOYEES INTERNATIONAL UNION DISTRICT 1199 NW</v>
          </cell>
          <cell r="F2987" t="str">
            <v>47N</v>
          </cell>
          <cell r="G2987" t="str">
            <v>Monthly</v>
          </cell>
          <cell r="H2987" t="str">
            <v>H</v>
          </cell>
          <cell r="I2987">
            <v>0</v>
          </cell>
          <cell r="J2987" t="str">
            <v>Service Employees International Union District 1199 NW</v>
          </cell>
          <cell r="K2987">
            <v>4425</v>
          </cell>
          <cell r="L2987">
            <v>4425</v>
          </cell>
          <cell r="M2987">
            <v>4425</v>
          </cell>
          <cell r="N2987">
            <v>4425</v>
          </cell>
          <cell r="O2987">
            <v>4172</v>
          </cell>
          <cell r="P2987">
            <v>4255</v>
          </cell>
          <cell r="Q2987">
            <v>4384</v>
          </cell>
        </row>
        <row r="2988">
          <cell r="E2988" t="str">
            <v>47NMONTHLYHTEAMSTERS LOCAL UNION NUMBER 117</v>
          </cell>
          <cell r="F2988" t="str">
            <v>47N</v>
          </cell>
          <cell r="G2988" t="str">
            <v>Monthly</v>
          </cell>
          <cell r="H2988" t="str">
            <v>H</v>
          </cell>
          <cell r="I2988">
            <v>0</v>
          </cell>
          <cell r="J2988" t="str">
            <v>Teamsters Local Union Number 117</v>
          </cell>
          <cell r="K2988">
            <v>4482</v>
          </cell>
          <cell r="L2988">
            <v>4482</v>
          </cell>
          <cell r="M2988">
            <v>4482</v>
          </cell>
          <cell r="N2988">
            <v>4482</v>
          </cell>
          <cell r="O2988">
            <v>4225</v>
          </cell>
          <cell r="P2988">
            <v>4310</v>
          </cell>
          <cell r="Q2988">
            <v>4440</v>
          </cell>
        </row>
        <row r="2989">
          <cell r="E2989" t="str">
            <v>47NMONTHLYHWASHINGTON FEDERATION OF STATE EMPLOYEES</v>
          </cell>
          <cell r="F2989" t="str">
            <v>47N</v>
          </cell>
          <cell r="G2989" t="str">
            <v>Monthly</v>
          </cell>
          <cell r="H2989" t="str">
            <v>H</v>
          </cell>
          <cell r="I2989">
            <v>0</v>
          </cell>
          <cell r="J2989" t="str">
            <v>Washington Federation of State Employees</v>
          </cell>
          <cell r="K2989">
            <v>4425</v>
          </cell>
          <cell r="L2989">
            <v>4425</v>
          </cell>
          <cell r="M2989">
            <v>4425</v>
          </cell>
          <cell r="N2989">
            <v>4425</v>
          </cell>
          <cell r="O2989">
            <v>4172</v>
          </cell>
          <cell r="P2989">
            <v>4255</v>
          </cell>
          <cell r="Q2989">
            <v>4384</v>
          </cell>
        </row>
        <row r="2990">
          <cell r="E2990" t="str">
            <v>47NMONTHLYICOALITION</v>
          </cell>
          <cell r="F2990" t="str">
            <v>47N</v>
          </cell>
          <cell r="G2990" t="str">
            <v>Monthly</v>
          </cell>
          <cell r="H2990" t="str">
            <v>I</v>
          </cell>
          <cell r="I2990">
            <v>0</v>
          </cell>
          <cell r="J2990" t="str">
            <v>Coalition</v>
          </cell>
          <cell r="K2990">
            <v>4538</v>
          </cell>
          <cell r="L2990">
            <v>4538</v>
          </cell>
          <cell r="M2990">
            <v>4538</v>
          </cell>
          <cell r="N2990">
            <v>4538</v>
          </cell>
          <cell r="O2990">
            <v>4277</v>
          </cell>
          <cell r="P2990">
            <v>4363</v>
          </cell>
          <cell r="Q2990">
            <v>4495</v>
          </cell>
        </row>
        <row r="2991">
          <cell r="E2991" t="str">
            <v>47NMONTHLYINON-REPRESENTED STATE EMPLOYEES</v>
          </cell>
          <cell r="F2991" t="str">
            <v>47N</v>
          </cell>
          <cell r="G2991" t="str">
            <v>Monthly</v>
          </cell>
          <cell r="H2991" t="str">
            <v>I</v>
          </cell>
          <cell r="I2991">
            <v>0</v>
          </cell>
          <cell r="J2991" t="str">
            <v>Non-Represented State Employees</v>
          </cell>
          <cell r="K2991">
            <v>4538</v>
          </cell>
          <cell r="L2991">
            <v>4538</v>
          </cell>
          <cell r="M2991">
            <v>4538</v>
          </cell>
          <cell r="N2991">
            <v>4538</v>
          </cell>
          <cell r="O2991">
            <v>4277</v>
          </cell>
          <cell r="P2991">
            <v>4363</v>
          </cell>
          <cell r="Q2991">
            <v>4495</v>
          </cell>
        </row>
        <row r="2992">
          <cell r="E2992" t="str">
            <v>47NMONTHLYISERVICE EMPLOYEES INTERNATIONAL UNION DISTRICT 1199 NW</v>
          </cell>
          <cell r="F2992" t="str">
            <v>47N</v>
          </cell>
          <cell r="G2992" t="str">
            <v>Monthly</v>
          </cell>
          <cell r="H2992" t="str">
            <v>I</v>
          </cell>
          <cell r="I2992">
            <v>0</v>
          </cell>
          <cell r="J2992" t="str">
            <v>Service Employees International Union District 1199 NW</v>
          </cell>
          <cell r="K2992">
            <v>4538</v>
          </cell>
          <cell r="L2992">
            <v>4538</v>
          </cell>
          <cell r="M2992">
            <v>4538</v>
          </cell>
          <cell r="N2992">
            <v>4538</v>
          </cell>
          <cell r="O2992">
            <v>4277</v>
          </cell>
          <cell r="P2992">
            <v>4363</v>
          </cell>
          <cell r="Q2992">
            <v>4495</v>
          </cell>
        </row>
        <row r="2993">
          <cell r="E2993" t="str">
            <v>47NMONTHLYITEAMSTERS LOCAL UNION NUMBER 117</v>
          </cell>
          <cell r="F2993" t="str">
            <v>47N</v>
          </cell>
          <cell r="G2993" t="str">
            <v>Monthly</v>
          </cell>
          <cell r="H2993" t="str">
            <v>I</v>
          </cell>
          <cell r="I2993">
            <v>0</v>
          </cell>
          <cell r="J2993" t="str">
            <v>Teamsters Local Union Number 117</v>
          </cell>
          <cell r="K2993">
            <v>4597</v>
          </cell>
          <cell r="L2993">
            <v>4597</v>
          </cell>
          <cell r="M2993">
            <v>4597</v>
          </cell>
          <cell r="N2993">
            <v>4597</v>
          </cell>
          <cell r="O2993">
            <v>4333</v>
          </cell>
          <cell r="P2993">
            <v>4420</v>
          </cell>
          <cell r="Q2993">
            <v>4553</v>
          </cell>
        </row>
        <row r="2994">
          <cell r="E2994" t="str">
            <v>47NMONTHLYIWASHINGTON FEDERATION OF STATE EMPLOYEES</v>
          </cell>
          <cell r="F2994" t="str">
            <v>47N</v>
          </cell>
          <cell r="G2994" t="str">
            <v>Monthly</v>
          </cell>
          <cell r="H2994" t="str">
            <v>I</v>
          </cell>
          <cell r="I2994">
            <v>0</v>
          </cell>
          <cell r="J2994" t="str">
            <v>Washington Federation of State Employees</v>
          </cell>
          <cell r="K2994">
            <v>4538</v>
          </cell>
          <cell r="L2994">
            <v>4538</v>
          </cell>
          <cell r="M2994">
            <v>4538</v>
          </cell>
          <cell r="N2994">
            <v>4538</v>
          </cell>
          <cell r="O2994">
            <v>4277</v>
          </cell>
          <cell r="P2994">
            <v>4363</v>
          </cell>
          <cell r="Q2994">
            <v>4495</v>
          </cell>
        </row>
        <row r="2995">
          <cell r="E2995" t="str">
            <v>47NMONTHLYJCOALITION</v>
          </cell>
          <cell r="F2995" t="str">
            <v>47N</v>
          </cell>
          <cell r="G2995" t="str">
            <v>Monthly</v>
          </cell>
          <cell r="H2995" t="str">
            <v>J</v>
          </cell>
          <cell r="I2995">
            <v>0</v>
          </cell>
          <cell r="J2995" t="str">
            <v>Coalition</v>
          </cell>
          <cell r="K2995">
            <v>4652</v>
          </cell>
          <cell r="L2995">
            <v>4652</v>
          </cell>
          <cell r="M2995">
            <v>4652</v>
          </cell>
          <cell r="N2995">
            <v>4652</v>
          </cell>
          <cell r="O2995">
            <v>4385</v>
          </cell>
          <cell r="P2995">
            <v>4473</v>
          </cell>
          <cell r="Q2995">
            <v>4608</v>
          </cell>
        </row>
        <row r="2996">
          <cell r="E2996" t="str">
            <v>47NMONTHLYJNON-REPRESENTED STATE EMPLOYEES</v>
          </cell>
          <cell r="F2996" t="str">
            <v>47N</v>
          </cell>
          <cell r="G2996" t="str">
            <v>Monthly</v>
          </cell>
          <cell r="H2996" t="str">
            <v>J</v>
          </cell>
          <cell r="I2996">
            <v>0</v>
          </cell>
          <cell r="J2996" t="str">
            <v>Non-Represented State Employees</v>
          </cell>
          <cell r="K2996">
            <v>4652</v>
          </cell>
          <cell r="L2996">
            <v>4652</v>
          </cell>
          <cell r="M2996">
            <v>4652</v>
          </cell>
          <cell r="N2996">
            <v>4652</v>
          </cell>
          <cell r="O2996">
            <v>4385</v>
          </cell>
          <cell r="P2996">
            <v>4473</v>
          </cell>
          <cell r="Q2996">
            <v>4608</v>
          </cell>
        </row>
        <row r="2997">
          <cell r="E2997" t="str">
            <v>47NMONTHLYJSERVICE EMPLOYEES INTERNATIONAL UNION DISTRICT 1199 NW</v>
          </cell>
          <cell r="F2997" t="str">
            <v>47N</v>
          </cell>
          <cell r="G2997" t="str">
            <v>Monthly</v>
          </cell>
          <cell r="H2997" t="str">
            <v>J</v>
          </cell>
          <cell r="I2997">
            <v>0</v>
          </cell>
          <cell r="J2997" t="str">
            <v>Service Employees International Union District 1199 NW</v>
          </cell>
          <cell r="K2997">
            <v>4652</v>
          </cell>
          <cell r="L2997">
            <v>4652</v>
          </cell>
          <cell r="M2997">
            <v>4652</v>
          </cell>
          <cell r="N2997">
            <v>4652</v>
          </cell>
          <cell r="O2997">
            <v>4385</v>
          </cell>
          <cell r="P2997">
            <v>4473</v>
          </cell>
          <cell r="Q2997">
            <v>4608</v>
          </cell>
        </row>
        <row r="2998">
          <cell r="E2998" t="str">
            <v>47NMONTHLYJTEAMSTERS LOCAL UNION NUMBER 117</v>
          </cell>
          <cell r="F2998" t="str">
            <v>47N</v>
          </cell>
          <cell r="G2998" t="str">
            <v>Monthly</v>
          </cell>
          <cell r="H2998" t="str">
            <v>J</v>
          </cell>
          <cell r="I2998">
            <v>0</v>
          </cell>
          <cell r="J2998" t="str">
            <v>Teamsters Local Union Number 117</v>
          </cell>
          <cell r="K2998">
            <v>4711</v>
          </cell>
          <cell r="L2998">
            <v>4711</v>
          </cell>
          <cell r="M2998">
            <v>4711</v>
          </cell>
          <cell r="N2998">
            <v>4711</v>
          </cell>
          <cell r="O2998">
            <v>4441</v>
          </cell>
          <cell r="P2998">
            <v>4530</v>
          </cell>
          <cell r="Q2998">
            <v>4667</v>
          </cell>
        </row>
        <row r="2999">
          <cell r="E2999" t="str">
            <v>47NMONTHLYJWASHINGTON FEDERATION OF STATE EMPLOYEES</v>
          </cell>
          <cell r="F2999" t="str">
            <v>47N</v>
          </cell>
          <cell r="G2999" t="str">
            <v>Monthly</v>
          </cell>
          <cell r="H2999" t="str">
            <v>J</v>
          </cell>
          <cell r="I2999">
            <v>0</v>
          </cell>
          <cell r="J2999" t="str">
            <v>Washington Federation of State Employees</v>
          </cell>
          <cell r="K2999">
            <v>4652</v>
          </cell>
          <cell r="L2999">
            <v>4652</v>
          </cell>
          <cell r="M2999">
            <v>4652</v>
          </cell>
          <cell r="N2999">
            <v>4652</v>
          </cell>
          <cell r="O2999">
            <v>4385</v>
          </cell>
          <cell r="P2999">
            <v>4473</v>
          </cell>
          <cell r="Q2999">
            <v>4608</v>
          </cell>
        </row>
        <row r="3000">
          <cell r="E3000" t="str">
            <v>47NMONTHLYKCOALITION</v>
          </cell>
          <cell r="F3000" t="str">
            <v>47N</v>
          </cell>
          <cell r="G3000" t="str">
            <v>Monthly</v>
          </cell>
          <cell r="H3000" t="str">
            <v>K</v>
          </cell>
          <cell r="I3000">
            <v>0</v>
          </cell>
          <cell r="J3000" t="str">
            <v>Coalition</v>
          </cell>
          <cell r="K3000">
            <v>4770</v>
          </cell>
          <cell r="L3000">
            <v>4770</v>
          </cell>
          <cell r="M3000">
            <v>4770</v>
          </cell>
          <cell r="N3000">
            <v>4770</v>
          </cell>
          <cell r="O3000">
            <v>4497</v>
          </cell>
          <cell r="P3000">
            <v>4587</v>
          </cell>
          <cell r="Q3000">
            <v>4726</v>
          </cell>
        </row>
        <row r="3001">
          <cell r="E3001" t="str">
            <v>47NMONTHLYKNON-REPRESENTED STATE EMPLOYEES</v>
          </cell>
          <cell r="F3001" t="str">
            <v>47N</v>
          </cell>
          <cell r="G3001" t="str">
            <v>Monthly</v>
          </cell>
          <cell r="H3001" t="str">
            <v>K</v>
          </cell>
          <cell r="I3001">
            <v>0</v>
          </cell>
          <cell r="J3001" t="str">
            <v>Non-Represented State Employees</v>
          </cell>
          <cell r="K3001">
            <v>4770</v>
          </cell>
          <cell r="L3001">
            <v>4770</v>
          </cell>
          <cell r="M3001">
            <v>4770</v>
          </cell>
          <cell r="N3001">
            <v>4770</v>
          </cell>
          <cell r="O3001">
            <v>4497</v>
          </cell>
          <cell r="P3001">
            <v>4587</v>
          </cell>
          <cell r="Q3001">
            <v>4726</v>
          </cell>
        </row>
        <row r="3002">
          <cell r="E3002" t="str">
            <v>47NMONTHLYKSERVICE EMPLOYEES INTERNATIONAL UNION DISTRICT 1199 NW</v>
          </cell>
          <cell r="F3002" t="str">
            <v>47N</v>
          </cell>
          <cell r="G3002" t="str">
            <v>Monthly</v>
          </cell>
          <cell r="H3002" t="str">
            <v>K</v>
          </cell>
          <cell r="I3002">
            <v>0</v>
          </cell>
          <cell r="J3002" t="str">
            <v>Service Employees International Union District 1199 NW</v>
          </cell>
          <cell r="K3002">
            <v>4770</v>
          </cell>
          <cell r="L3002">
            <v>4770</v>
          </cell>
          <cell r="M3002">
            <v>4770</v>
          </cell>
          <cell r="N3002">
            <v>4770</v>
          </cell>
          <cell r="O3002">
            <v>4497</v>
          </cell>
          <cell r="P3002">
            <v>4587</v>
          </cell>
          <cell r="Q3002">
            <v>4726</v>
          </cell>
        </row>
        <row r="3003">
          <cell r="E3003" t="str">
            <v>47NMONTHLYKTEAMSTERS LOCAL UNION NUMBER 117</v>
          </cell>
          <cell r="F3003" t="str">
            <v>47N</v>
          </cell>
          <cell r="G3003" t="str">
            <v>Monthly</v>
          </cell>
          <cell r="H3003" t="str">
            <v>K</v>
          </cell>
          <cell r="I3003">
            <v>0</v>
          </cell>
          <cell r="J3003" t="str">
            <v>Teamsters Local Union Number 117</v>
          </cell>
          <cell r="K3003">
            <v>4831</v>
          </cell>
          <cell r="L3003">
            <v>4831</v>
          </cell>
          <cell r="M3003">
            <v>4831</v>
          </cell>
          <cell r="N3003">
            <v>4831</v>
          </cell>
          <cell r="O3003">
            <v>4554</v>
          </cell>
          <cell r="P3003">
            <v>4645</v>
          </cell>
          <cell r="Q3003">
            <v>4785</v>
          </cell>
        </row>
        <row r="3004">
          <cell r="E3004" t="str">
            <v>47NMONTHLYKWASHINGTON FEDERATION OF STATE EMPLOYEES</v>
          </cell>
          <cell r="F3004" t="str">
            <v>47N</v>
          </cell>
          <cell r="G3004" t="str">
            <v>Monthly</v>
          </cell>
          <cell r="H3004" t="str">
            <v>K</v>
          </cell>
          <cell r="I3004">
            <v>0</v>
          </cell>
          <cell r="J3004" t="str">
            <v>Washington Federation of State Employees</v>
          </cell>
          <cell r="K3004">
            <v>4770</v>
          </cell>
          <cell r="L3004">
            <v>4770</v>
          </cell>
          <cell r="M3004">
            <v>4770</v>
          </cell>
          <cell r="N3004">
            <v>4770</v>
          </cell>
          <cell r="O3004">
            <v>4497</v>
          </cell>
          <cell r="P3004">
            <v>4587</v>
          </cell>
          <cell r="Q3004">
            <v>4726</v>
          </cell>
        </row>
        <row r="3005">
          <cell r="E3005" t="str">
            <v>47NMONTHLYLCOALITION</v>
          </cell>
          <cell r="F3005" t="str">
            <v>47N</v>
          </cell>
          <cell r="G3005" t="str">
            <v>Monthly</v>
          </cell>
          <cell r="H3005" t="str">
            <v>L</v>
          </cell>
          <cell r="I3005">
            <v>0</v>
          </cell>
          <cell r="J3005" t="str">
            <v>Coalition</v>
          </cell>
          <cell r="K3005">
            <v>4886</v>
          </cell>
          <cell r="L3005">
            <v>4886</v>
          </cell>
          <cell r="M3005">
            <v>4886</v>
          </cell>
          <cell r="N3005">
            <v>4886</v>
          </cell>
          <cell r="O3005">
            <v>4606</v>
          </cell>
          <cell r="P3005">
            <v>4698</v>
          </cell>
          <cell r="Q3005">
            <v>4840</v>
          </cell>
        </row>
        <row r="3006">
          <cell r="E3006" t="str">
            <v>47NMONTHLYLNON-REPRESENTED STATE EMPLOYEES</v>
          </cell>
          <cell r="F3006" t="str">
            <v>47N</v>
          </cell>
          <cell r="G3006" t="str">
            <v>Monthly</v>
          </cell>
          <cell r="H3006" t="str">
            <v>L</v>
          </cell>
          <cell r="I3006">
            <v>0</v>
          </cell>
          <cell r="J3006" t="str">
            <v>Non-Represented State Employees</v>
          </cell>
          <cell r="K3006">
            <v>4886</v>
          </cell>
          <cell r="L3006">
            <v>4886</v>
          </cell>
          <cell r="M3006">
            <v>4886</v>
          </cell>
          <cell r="N3006">
            <v>4886</v>
          </cell>
          <cell r="O3006">
            <v>4606</v>
          </cell>
          <cell r="P3006">
            <v>4698</v>
          </cell>
          <cell r="Q3006">
            <v>4840</v>
          </cell>
        </row>
        <row r="3007">
          <cell r="E3007" t="str">
            <v>47NMONTHLYLSERVICE EMPLOYEES INTERNATIONAL UNION DISTRICT 1199 NW</v>
          </cell>
          <cell r="F3007" t="str">
            <v>47N</v>
          </cell>
          <cell r="G3007" t="str">
            <v>Monthly</v>
          </cell>
          <cell r="H3007" t="str">
            <v>L</v>
          </cell>
          <cell r="I3007">
            <v>0</v>
          </cell>
          <cell r="J3007" t="str">
            <v>Service Employees International Union District 1199 NW</v>
          </cell>
          <cell r="K3007">
            <v>4886</v>
          </cell>
          <cell r="L3007">
            <v>4886</v>
          </cell>
          <cell r="M3007">
            <v>4886</v>
          </cell>
          <cell r="N3007">
            <v>4886</v>
          </cell>
          <cell r="O3007">
            <v>4606</v>
          </cell>
          <cell r="P3007">
            <v>4698</v>
          </cell>
          <cell r="Q3007">
            <v>4840</v>
          </cell>
        </row>
        <row r="3008">
          <cell r="E3008" t="str">
            <v>47NMONTHLYLTEAMSTERS LOCAL UNION NUMBER 117</v>
          </cell>
          <cell r="F3008" t="str">
            <v>47N</v>
          </cell>
          <cell r="G3008" t="str">
            <v>Monthly</v>
          </cell>
          <cell r="H3008" t="str">
            <v>L</v>
          </cell>
          <cell r="I3008">
            <v>0</v>
          </cell>
          <cell r="J3008" t="str">
            <v>Teamsters Local Union Number 117</v>
          </cell>
          <cell r="K3008">
            <v>4946</v>
          </cell>
          <cell r="L3008">
            <v>4946</v>
          </cell>
          <cell r="M3008">
            <v>4946</v>
          </cell>
          <cell r="N3008">
            <v>4946</v>
          </cell>
          <cell r="O3008">
            <v>4663</v>
          </cell>
          <cell r="P3008">
            <v>4756</v>
          </cell>
          <cell r="Q3008">
            <v>4900</v>
          </cell>
        </row>
        <row r="3009">
          <cell r="E3009" t="str">
            <v>47NMONTHLYLWASHINGTON FEDERATION OF STATE EMPLOYEES</v>
          </cell>
          <cell r="F3009" t="str">
            <v>47N</v>
          </cell>
          <cell r="G3009" t="str">
            <v>Monthly</v>
          </cell>
          <cell r="H3009" t="str">
            <v>L</v>
          </cell>
          <cell r="I3009">
            <v>0</v>
          </cell>
          <cell r="J3009" t="str">
            <v>Washington Federation of State Employees</v>
          </cell>
          <cell r="K3009">
            <v>4886</v>
          </cell>
          <cell r="L3009">
            <v>4886</v>
          </cell>
          <cell r="M3009">
            <v>4886</v>
          </cell>
          <cell r="N3009">
            <v>4886</v>
          </cell>
          <cell r="O3009">
            <v>4606</v>
          </cell>
          <cell r="P3009">
            <v>4698</v>
          </cell>
          <cell r="Q3009">
            <v>4840</v>
          </cell>
        </row>
        <row r="3010">
          <cell r="E3010" t="str">
            <v>47NMONTHLYMCOALITION</v>
          </cell>
          <cell r="F3010" t="str">
            <v>47N</v>
          </cell>
          <cell r="G3010" t="str">
            <v>Monthly</v>
          </cell>
          <cell r="H3010" t="str">
            <v>M</v>
          </cell>
          <cell r="I3010">
            <v>0</v>
          </cell>
          <cell r="J3010" t="str">
            <v>Coalition</v>
          </cell>
          <cell r="K3010">
            <v>5008</v>
          </cell>
          <cell r="L3010">
            <v>5008</v>
          </cell>
          <cell r="M3010">
            <v>5008</v>
          </cell>
          <cell r="N3010">
            <v>5008</v>
          </cell>
          <cell r="O3010">
            <v>4721</v>
          </cell>
          <cell r="P3010">
            <v>4815</v>
          </cell>
          <cell r="Q3010">
            <v>4960</v>
          </cell>
        </row>
        <row r="3011">
          <cell r="E3011" t="str">
            <v>47NMONTHLYMNON-REPRESENTED STATE EMPLOYEES</v>
          </cell>
          <cell r="F3011" t="str">
            <v>47N</v>
          </cell>
          <cell r="G3011" t="str">
            <v>Monthly</v>
          </cell>
          <cell r="H3011" t="str">
            <v>M</v>
          </cell>
          <cell r="I3011">
            <v>0</v>
          </cell>
          <cell r="J3011" t="str">
            <v>Non-Represented State Employees</v>
          </cell>
          <cell r="K3011">
            <v>5008</v>
          </cell>
          <cell r="L3011">
            <v>5008</v>
          </cell>
          <cell r="M3011">
            <v>5008</v>
          </cell>
          <cell r="N3011">
            <v>5008</v>
          </cell>
          <cell r="O3011">
            <v>4721</v>
          </cell>
          <cell r="P3011">
            <v>4815</v>
          </cell>
          <cell r="Q3011">
            <v>4960</v>
          </cell>
        </row>
        <row r="3012">
          <cell r="E3012" t="str">
            <v>47NMONTHLYMSERVICE EMPLOYEES INTERNATIONAL UNION DISTRICT 1199 NW</v>
          </cell>
          <cell r="F3012" t="str">
            <v>47N</v>
          </cell>
          <cell r="G3012" t="str">
            <v>Monthly</v>
          </cell>
          <cell r="H3012" t="str">
            <v>M</v>
          </cell>
          <cell r="I3012">
            <v>0</v>
          </cell>
          <cell r="J3012" t="str">
            <v>Service Employees International Union District 1199 NW</v>
          </cell>
          <cell r="K3012">
            <v>5008</v>
          </cell>
          <cell r="L3012">
            <v>5008</v>
          </cell>
          <cell r="M3012">
            <v>5008</v>
          </cell>
          <cell r="N3012">
            <v>5008</v>
          </cell>
          <cell r="O3012">
            <v>4721</v>
          </cell>
          <cell r="P3012">
            <v>4815</v>
          </cell>
          <cell r="Q3012">
            <v>4960</v>
          </cell>
        </row>
        <row r="3013">
          <cell r="E3013" t="str">
            <v>47NMONTHLYMTEAMSTERS LOCAL UNION NUMBER 117</v>
          </cell>
          <cell r="F3013" t="str">
            <v>47N</v>
          </cell>
          <cell r="G3013" t="str">
            <v>Monthly</v>
          </cell>
          <cell r="H3013" t="str">
            <v>M</v>
          </cell>
          <cell r="I3013">
            <v>0</v>
          </cell>
          <cell r="J3013" t="str">
            <v>Teamsters Local Union Number 117</v>
          </cell>
          <cell r="K3013">
            <v>5074</v>
          </cell>
          <cell r="L3013">
            <v>5074</v>
          </cell>
          <cell r="M3013">
            <v>5074</v>
          </cell>
          <cell r="N3013">
            <v>5074</v>
          </cell>
          <cell r="O3013">
            <v>4783</v>
          </cell>
          <cell r="P3013">
            <v>4879</v>
          </cell>
          <cell r="Q3013">
            <v>5026</v>
          </cell>
        </row>
        <row r="3014">
          <cell r="E3014" t="str">
            <v>47NMONTHLYMWASHINGTON FEDERATION OF STATE EMPLOYEES</v>
          </cell>
          <cell r="F3014" t="str">
            <v>47N</v>
          </cell>
          <cell r="G3014" t="str">
            <v>Monthly</v>
          </cell>
          <cell r="H3014" t="str">
            <v>M</v>
          </cell>
          <cell r="I3014">
            <v>0</v>
          </cell>
          <cell r="J3014" t="str">
            <v>Washington Federation of State Employees</v>
          </cell>
          <cell r="K3014">
            <v>5008</v>
          </cell>
          <cell r="L3014">
            <v>5008</v>
          </cell>
          <cell r="M3014">
            <v>5008</v>
          </cell>
          <cell r="N3014">
            <v>5008</v>
          </cell>
          <cell r="O3014">
            <v>4721</v>
          </cell>
          <cell r="P3014">
            <v>4815</v>
          </cell>
          <cell r="Q3014">
            <v>4960</v>
          </cell>
        </row>
        <row r="3015">
          <cell r="E3015" t="str">
            <v>47NMONTHLYNCOALITION</v>
          </cell>
          <cell r="F3015" t="str">
            <v>47N</v>
          </cell>
          <cell r="G3015" t="str">
            <v>Monthly</v>
          </cell>
          <cell r="H3015" t="str">
            <v>N</v>
          </cell>
          <cell r="I3015">
            <v>0</v>
          </cell>
          <cell r="J3015" t="str">
            <v>Coalition</v>
          </cell>
          <cell r="K3015">
            <v>5132</v>
          </cell>
          <cell r="L3015">
            <v>5132</v>
          </cell>
          <cell r="M3015">
            <v>5132</v>
          </cell>
          <cell r="N3015">
            <v>5132</v>
          </cell>
          <cell r="O3015">
            <v>4838</v>
          </cell>
          <cell r="P3015">
            <v>4935</v>
          </cell>
          <cell r="Q3015">
            <v>5084</v>
          </cell>
        </row>
        <row r="3016">
          <cell r="E3016" t="str">
            <v>47NMONTHLYNNON-REPRESENTED STATE EMPLOYEES</v>
          </cell>
          <cell r="F3016" t="str">
            <v>47N</v>
          </cell>
          <cell r="G3016" t="str">
            <v>Monthly</v>
          </cell>
          <cell r="H3016" t="str">
            <v>N</v>
          </cell>
          <cell r="I3016">
            <v>0</v>
          </cell>
          <cell r="J3016" t="str">
            <v>Non-Represented State Employees</v>
          </cell>
          <cell r="K3016">
            <v>5132</v>
          </cell>
          <cell r="L3016">
            <v>5132</v>
          </cell>
          <cell r="M3016">
            <v>5132</v>
          </cell>
          <cell r="N3016">
            <v>5132</v>
          </cell>
          <cell r="O3016">
            <v>4838</v>
          </cell>
          <cell r="P3016">
            <v>4935</v>
          </cell>
          <cell r="Q3016">
            <v>5084</v>
          </cell>
        </row>
        <row r="3017">
          <cell r="E3017" t="str">
            <v>47NMONTHLYNSERVICE EMPLOYEES INTERNATIONAL UNION DISTRICT 1199 NW</v>
          </cell>
          <cell r="F3017" t="str">
            <v>47N</v>
          </cell>
          <cell r="G3017" t="str">
            <v>Monthly</v>
          </cell>
          <cell r="H3017" t="str">
            <v>N</v>
          </cell>
          <cell r="I3017">
            <v>0</v>
          </cell>
          <cell r="J3017" t="str">
            <v>Service Employees International Union District 1199 NW</v>
          </cell>
          <cell r="K3017">
            <v>5132</v>
          </cell>
          <cell r="L3017">
            <v>5132</v>
          </cell>
          <cell r="M3017">
            <v>5132</v>
          </cell>
          <cell r="N3017">
            <v>5132</v>
          </cell>
          <cell r="O3017">
            <v>4838</v>
          </cell>
          <cell r="P3017">
            <v>4935</v>
          </cell>
          <cell r="Q3017">
            <v>5084</v>
          </cell>
        </row>
        <row r="3018">
          <cell r="E3018" t="str">
            <v>47NMONTHLYNTEAMSTERS LOCAL UNION NUMBER 117</v>
          </cell>
          <cell r="F3018" t="str">
            <v>47N</v>
          </cell>
          <cell r="G3018" t="str">
            <v>Monthly</v>
          </cell>
          <cell r="H3018" t="str">
            <v>N</v>
          </cell>
          <cell r="I3018">
            <v>0</v>
          </cell>
          <cell r="J3018" t="str">
            <v>Teamsters Local Union Number 117</v>
          </cell>
          <cell r="K3018">
            <v>5199</v>
          </cell>
          <cell r="L3018">
            <v>5199</v>
          </cell>
          <cell r="M3018">
            <v>5199</v>
          </cell>
          <cell r="N3018">
            <v>5199</v>
          </cell>
          <cell r="O3018">
            <v>4901</v>
          </cell>
          <cell r="P3018">
            <v>4999</v>
          </cell>
          <cell r="Q3018">
            <v>5150</v>
          </cell>
        </row>
        <row r="3019">
          <cell r="E3019" t="str">
            <v>47NMONTHLYNWASHINGTON FEDERATION OF STATE EMPLOYEES</v>
          </cell>
          <cell r="F3019" t="str">
            <v>47N</v>
          </cell>
          <cell r="G3019" t="str">
            <v>Monthly</v>
          </cell>
          <cell r="H3019" t="str">
            <v>N</v>
          </cell>
          <cell r="I3019">
            <v>0</v>
          </cell>
          <cell r="J3019" t="str">
            <v>Washington Federation of State Employees</v>
          </cell>
          <cell r="K3019">
            <v>5132</v>
          </cell>
          <cell r="L3019">
            <v>5132</v>
          </cell>
          <cell r="M3019">
            <v>5132</v>
          </cell>
          <cell r="N3019">
            <v>5132</v>
          </cell>
          <cell r="O3019">
            <v>4838</v>
          </cell>
          <cell r="P3019">
            <v>4935</v>
          </cell>
          <cell r="Q3019">
            <v>5084</v>
          </cell>
        </row>
        <row r="3020">
          <cell r="E3020" t="str">
            <v>47NMONTHLYOCOALITION</v>
          </cell>
          <cell r="F3020" t="str">
            <v>47N</v>
          </cell>
          <cell r="G3020" t="str">
            <v>Monthly</v>
          </cell>
          <cell r="H3020" t="str">
            <v>O</v>
          </cell>
          <cell r="I3020">
            <v>0</v>
          </cell>
          <cell r="J3020" t="str">
            <v>Coalition</v>
          </cell>
          <cell r="K3020">
            <v>5266</v>
          </cell>
          <cell r="L3020">
            <v>5266</v>
          </cell>
          <cell r="M3020">
            <v>5266</v>
          </cell>
          <cell r="N3020">
            <v>5266</v>
          </cell>
          <cell r="O3020">
            <v>4964</v>
          </cell>
          <cell r="P3020">
            <v>5063</v>
          </cell>
          <cell r="Q3020">
            <v>5216</v>
          </cell>
        </row>
        <row r="3021">
          <cell r="E3021" t="str">
            <v>47NMONTHLYONON-REPRESENTED STATE EMPLOYEES</v>
          </cell>
          <cell r="F3021" t="str">
            <v>47N</v>
          </cell>
          <cell r="G3021" t="str">
            <v>Monthly</v>
          </cell>
          <cell r="H3021" t="str">
            <v>O</v>
          </cell>
          <cell r="I3021">
            <v>0</v>
          </cell>
          <cell r="J3021" t="str">
            <v>Non-Represented State Employees</v>
          </cell>
          <cell r="K3021">
            <v>5266</v>
          </cell>
          <cell r="L3021">
            <v>5266</v>
          </cell>
          <cell r="M3021">
            <v>5266</v>
          </cell>
          <cell r="N3021">
            <v>5266</v>
          </cell>
          <cell r="O3021">
            <v>4964</v>
          </cell>
          <cell r="P3021">
            <v>5063</v>
          </cell>
          <cell r="Q3021">
            <v>5216</v>
          </cell>
        </row>
        <row r="3022">
          <cell r="E3022" t="str">
            <v>47NMONTHLYOSERVICE EMPLOYEES INTERNATIONAL UNION DISTRICT 1199 NW</v>
          </cell>
          <cell r="F3022" t="str">
            <v>47N</v>
          </cell>
          <cell r="G3022" t="str">
            <v>Monthly</v>
          </cell>
          <cell r="H3022" t="str">
            <v>O</v>
          </cell>
          <cell r="I3022">
            <v>0</v>
          </cell>
          <cell r="J3022" t="str">
            <v>Service Employees International Union District 1199 NW</v>
          </cell>
          <cell r="K3022">
            <v>5266</v>
          </cell>
          <cell r="L3022">
            <v>5266</v>
          </cell>
          <cell r="M3022">
            <v>5266</v>
          </cell>
          <cell r="N3022">
            <v>5266</v>
          </cell>
          <cell r="O3022">
            <v>4964</v>
          </cell>
          <cell r="P3022">
            <v>5063</v>
          </cell>
          <cell r="Q3022">
            <v>5216</v>
          </cell>
        </row>
        <row r="3023">
          <cell r="E3023" t="str">
            <v>47NMONTHLYOTEAMSTERS LOCAL UNION NUMBER 117</v>
          </cell>
          <cell r="F3023" t="str">
            <v>47N</v>
          </cell>
          <cell r="G3023" t="str">
            <v>Monthly</v>
          </cell>
          <cell r="H3023" t="str">
            <v>O</v>
          </cell>
          <cell r="I3023">
            <v>0</v>
          </cell>
          <cell r="J3023" t="str">
            <v>Teamsters Local Union Number 117</v>
          </cell>
          <cell r="K3023">
            <v>5333</v>
          </cell>
          <cell r="L3023">
            <v>5333</v>
          </cell>
          <cell r="M3023">
            <v>5333</v>
          </cell>
          <cell r="N3023">
            <v>5333</v>
          </cell>
          <cell r="O3023">
            <v>5027</v>
          </cell>
          <cell r="P3023">
            <v>5128</v>
          </cell>
          <cell r="Q3023">
            <v>5283</v>
          </cell>
        </row>
        <row r="3024">
          <cell r="E3024" t="str">
            <v>47NMONTHLYOWASHINGTON FEDERATION OF STATE EMPLOYEES</v>
          </cell>
          <cell r="F3024" t="str">
            <v>47N</v>
          </cell>
          <cell r="G3024" t="str">
            <v>Monthly</v>
          </cell>
          <cell r="H3024" t="str">
            <v>O</v>
          </cell>
          <cell r="I3024">
            <v>0</v>
          </cell>
          <cell r="J3024" t="str">
            <v>Washington Federation of State Employees</v>
          </cell>
          <cell r="K3024">
            <v>5266</v>
          </cell>
          <cell r="L3024">
            <v>5266</v>
          </cell>
          <cell r="M3024">
            <v>5266</v>
          </cell>
          <cell r="N3024">
            <v>5266</v>
          </cell>
          <cell r="O3024">
            <v>4964</v>
          </cell>
          <cell r="P3024">
            <v>5063</v>
          </cell>
          <cell r="Q3024">
            <v>5216</v>
          </cell>
        </row>
        <row r="3025">
          <cell r="E3025" t="str">
            <v>47NMONTHLYPCOALITION</v>
          </cell>
          <cell r="F3025" t="str">
            <v>47N</v>
          </cell>
          <cell r="G3025" t="str">
            <v>Monthly</v>
          </cell>
          <cell r="H3025" t="str">
            <v>P</v>
          </cell>
          <cell r="I3025">
            <v>0</v>
          </cell>
          <cell r="J3025" t="str">
            <v>Coalition</v>
          </cell>
          <cell r="K3025">
            <v>5393</v>
          </cell>
          <cell r="L3025">
            <v>5393</v>
          </cell>
          <cell r="M3025">
            <v>5393</v>
          </cell>
          <cell r="N3025">
            <v>5393</v>
          </cell>
          <cell r="O3025">
            <v>5084</v>
          </cell>
          <cell r="P3025">
            <v>5186</v>
          </cell>
          <cell r="Q3025">
            <v>5343</v>
          </cell>
        </row>
        <row r="3026">
          <cell r="E3026" t="str">
            <v>47NMONTHLYPNON-REPRESENTED STATE EMPLOYEES</v>
          </cell>
          <cell r="F3026" t="str">
            <v>47N</v>
          </cell>
          <cell r="G3026" t="str">
            <v>Monthly</v>
          </cell>
          <cell r="H3026" t="str">
            <v>P</v>
          </cell>
          <cell r="I3026">
            <v>0</v>
          </cell>
          <cell r="J3026" t="str">
            <v>Non-Represented State Employees</v>
          </cell>
          <cell r="K3026">
            <v>5393</v>
          </cell>
          <cell r="L3026">
            <v>5393</v>
          </cell>
          <cell r="M3026">
            <v>5393</v>
          </cell>
          <cell r="N3026">
            <v>5393</v>
          </cell>
          <cell r="O3026">
            <v>5084</v>
          </cell>
          <cell r="P3026">
            <v>5186</v>
          </cell>
          <cell r="Q3026">
            <v>5343</v>
          </cell>
        </row>
        <row r="3027">
          <cell r="E3027" t="str">
            <v>47NMONTHLYPSERVICE EMPLOYEES INTERNATIONAL UNION DISTRICT 1199 NW</v>
          </cell>
          <cell r="F3027" t="str">
            <v>47N</v>
          </cell>
          <cell r="G3027" t="str">
            <v>Monthly</v>
          </cell>
          <cell r="H3027" t="str">
            <v>P</v>
          </cell>
          <cell r="I3027">
            <v>0</v>
          </cell>
          <cell r="J3027" t="str">
            <v>Service Employees International Union District 1199 NW</v>
          </cell>
          <cell r="K3027">
            <v>5393</v>
          </cell>
          <cell r="L3027">
            <v>5393</v>
          </cell>
          <cell r="M3027">
            <v>5393</v>
          </cell>
          <cell r="N3027">
            <v>5393</v>
          </cell>
          <cell r="O3027">
            <v>5084</v>
          </cell>
          <cell r="P3027">
            <v>5186</v>
          </cell>
          <cell r="Q3027">
            <v>5343</v>
          </cell>
        </row>
        <row r="3028">
          <cell r="E3028" t="str">
            <v>47NMONTHLYPTEAMSTERS LOCAL UNION NUMBER 117</v>
          </cell>
          <cell r="F3028" t="str">
            <v>47N</v>
          </cell>
          <cell r="G3028" t="str">
            <v>Monthly</v>
          </cell>
          <cell r="H3028" t="str">
            <v>P</v>
          </cell>
          <cell r="I3028">
            <v>0</v>
          </cell>
          <cell r="J3028" t="str">
            <v>Teamsters Local Union Number 117</v>
          </cell>
          <cell r="K3028">
            <v>5461</v>
          </cell>
          <cell r="L3028">
            <v>5461</v>
          </cell>
          <cell r="M3028">
            <v>5461</v>
          </cell>
          <cell r="N3028">
            <v>5461</v>
          </cell>
          <cell r="O3028">
            <v>5148</v>
          </cell>
          <cell r="P3028">
            <v>5251</v>
          </cell>
          <cell r="Q3028">
            <v>5410</v>
          </cell>
        </row>
        <row r="3029">
          <cell r="E3029" t="str">
            <v>47NMONTHLYPWASHINGTON FEDERATION OF STATE EMPLOYEES</v>
          </cell>
          <cell r="F3029" t="str">
            <v>47N</v>
          </cell>
          <cell r="G3029" t="str">
            <v>Monthly</v>
          </cell>
          <cell r="H3029" t="str">
            <v>P</v>
          </cell>
          <cell r="I3029">
            <v>0</v>
          </cell>
          <cell r="J3029" t="str">
            <v>Washington Federation of State Employees</v>
          </cell>
          <cell r="K3029">
            <v>5393</v>
          </cell>
          <cell r="L3029">
            <v>5393</v>
          </cell>
          <cell r="M3029">
            <v>5393</v>
          </cell>
          <cell r="N3029">
            <v>5393</v>
          </cell>
          <cell r="O3029">
            <v>5084</v>
          </cell>
          <cell r="P3029">
            <v>5186</v>
          </cell>
          <cell r="Q3029">
            <v>5343</v>
          </cell>
        </row>
        <row r="3030">
          <cell r="E3030" t="str">
            <v>47NMONTHLYQCOALITION</v>
          </cell>
          <cell r="F3030" t="str">
            <v>47N</v>
          </cell>
          <cell r="G3030" t="str">
            <v>Monthly</v>
          </cell>
          <cell r="H3030" t="str">
            <v>Q</v>
          </cell>
          <cell r="I3030">
            <v>0</v>
          </cell>
          <cell r="J3030" t="str">
            <v>Coalition</v>
          </cell>
          <cell r="K3030">
            <v>5529</v>
          </cell>
          <cell r="L3030">
            <v>5529</v>
          </cell>
          <cell r="M3030">
            <v>5529</v>
          </cell>
          <cell r="N3030">
            <v>5529</v>
          </cell>
          <cell r="O3030">
            <v>5212</v>
          </cell>
          <cell r="P3030">
            <v>5316</v>
          </cell>
          <cell r="Q3030">
            <v>5477</v>
          </cell>
        </row>
        <row r="3031">
          <cell r="E3031" t="str">
            <v>47NMONTHLYQNON-REPRESENTED STATE EMPLOYEES</v>
          </cell>
          <cell r="F3031" t="str">
            <v>47N</v>
          </cell>
          <cell r="G3031" t="str">
            <v>Monthly</v>
          </cell>
          <cell r="H3031" t="str">
            <v>Q</v>
          </cell>
          <cell r="I3031">
            <v>0</v>
          </cell>
          <cell r="J3031" t="str">
            <v>Non-Represented State Employees</v>
          </cell>
          <cell r="K3031">
            <v>5529</v>
          </cell>
          <cell r="L3031">
            <v>5529</v>
          </cell>
          <cell r="M3031">
            <v>5529</v>
          </cell>
          <cell r="N3031">
            <v>5529</v>
          </cell>
          <cell r="O3031">
            <v>5212</v>
          </cell>
          <cell r="P3031">
            <v>5316</v>
          </cell>
          <cell r="Q3031">
            <v>5477</v>
          </cell>
        </row>
        <row r="3032">
          <cell r="E3032" t="str">
            <v>47NMONTHLYQSERVICE EMPLOYEES INTERNATIONAL UNION DISTRICT 1199 NW</v>
          </cell>
          <cell r="F3032" t="str">
            <v>47N</v>
          </cell>
          <cell r="G3032" t="str">
            <v>Monthly</v>
          </cell>
          <cell r="H3032" t="str">
            <v>Q</v>
          </cell>
          <cell r="I3032">
            <v>0</v>
          </cell>
          <cell r="J3032" t="str">
            <v>Service Employees International Union District 1199 NW</v>
          </cell>
          <cell r="K3032">
            <v>5529</v>
          </cell>
          <cell r="L3032">
            <v>5529</v>
          </cell>
          <cell r="M3032">
            <v>5529</v>
          </cell>
          <cell r="N3032">
            <v>5529</v>
          </cell>
          <cell r="O3032">
            <v>5212</v>
          </cell>
          <cell r="P3032">
            <v>5316</v>
          </cell>
          <cell r="Q3032">
            <v>5477</v>
          </cell>
        </row>
        <row r="3033">
          <cell r="E3033" t="str">
            <v>47NMONTHLYQTEAMSTERS LOCAL UNION NUMBER 117</v>
          </cell>
          <cell r="F3033" t="str">
            <v>47N</v>
          </cell>
          <cell r="G3033" t="str">
            <v>Monthly</v>
          </cell>
          <cell r="H3033" t="str">
            <v>Q</v>
          </cell>
          <cell r="I3033">
            <v>0</v>
          </cell>
          <cell r="J3033" t="str">
            <v>Teamsters Local Union Number 117</v>
          </cell>
          <cell r="K3033">
            <v>5601</v>
          </cell>
          <cell r="L3033">
            <v>5601</v>
          </cell>
          <cell r="M3033">
            <v>5601</v>
          </cell>
          <cell r="N3033">
            <v>5601</v>
          </cell>
          <cell r="O3033">
            <v>5280</v>
          </cell>
          <cell r="P3033">
            <v>5386</v>
          </cell>
          <cell r="Q3033">
            <v>5549</v>
          </cell>
        </row>
        <row r="3034">
          <cell r="E3034" t="str">
            <v>47NMONTHLYQWASHINGTON FEDERATION OF STATE EMPLOYEES</v>
          </cell>
          <cell r="F3034" t="str">
            <v>47N</v>
          </cell>
          <cell r="G3034" t="str">
            <v>Monthly</v>
          </cell>
          <cell r="H3034" t="str">
            <v>Q</v>
          </cell>
          <cell r="I3034">
            <v>0</v>
          </cell>
          <cell r="J3034" t="str">
            <v>Washington Federation of State Employees</v>
          </cell>
          <cell r="K3034">
            <v>5529</v>
          </cell>
          <cell r="L3034">
            <v>5529</v>
          </cell>
          <cell r="M3034">
            <v>5529</v>
          </cell>
          <cell r="N3034">
            <v>5529</v>
          </cell>
          <cell r="O3034">
            <v>5212</v>
          </cell>
          <cell r="P3034">
            <v>5316</v>
          </cell>
          <cell r="Q3034">
            <v>5477</v>
          </cell>
        </row>
        <row r="3035">
          <cell r="E3035" t="str">
            <v>47NMONTHLYRCOALITION</v>
          </cell>
          <cell r="F3035" t="str">
            <v>47N</v>
          </cell>
          <cell r="G3035" t="str">
            <v>Monthly</v>
          </cell>
          <cell r="H3035" t="str">
            <v>R</v>
          </cell>
          <cell r="I3035">
            <v>0</v>
          </cell>
          <cell r="J3035" t="str">
            <v>Coalition</v>
          </cell>
          <cell r="K3035">
            <v>5668</v>
          </cell>
          <cell r="L3035">
            <v>5668</v>
          </cell>
          <cell r="M3035">
            <v>5668</v>
          </cell>
          <cell r="N3035">
            <v>5668</v>
          </cell>
          <cell r="O3035">
            <v>5343</v>
          </cell>
          <cell r="P3035">
            <v>5450</v>
          </cell>
          <cell r="Q3035">
            <v>5615</v>
          </cell>
        </row>
        <row r="3036">
          <cell r="E3036" t="str">
            <v>47NMONTHLYRNON-REPRESENTED STATE EMPLOYEES</v>
          </cell>
          <cell r="F3036" t="str">
            <v>47N</v>
          </cell>
          <cell r="G3036" t="str">
            <v>Monthly</v>
          </cell>
          <cell r="H3036" t="str">
            <v>R</v>
          </cell>
          <cell r="I3036">
            <v>0</v>
          </cell>
          <cell r="J3036" t="str">
            <v>Non-Represented State Employees</v>
          </cell>
          <cell r="K3036">
            <v>5668</v>
          </cell>
          <cell r="L3036">
            <v>5668</v>
          </cell>
          <cell r="M3036">
            <v>5668</v>
          </cell>
          <cell r="N3036">
            <v>5668</v>
          </cell>
          <cell r="O3036">
            <v>5343</v>
          </cell>
          <cell r="P3036">
            <v>5450</v>
          </cell>
          <cell r="Q3036">
            <v>5615</v>
          </cell>
        </row>
        <row r="3037">
          <cell r="E3037" t="str">
            <v>47NMONTHLYRSERVICE EMPLOYEES INTERNATIONAL UNION DISTRICT 1199 NW</v>
          </cell>
          <cell r="F3037" t="str">
            <v>47N</v>
          </cell>
          <cell r="G3037" t="str">
            <v>Monthly</v>
          </cell>
          <cell r="H3037" t="str">
            <v>R</v>
          </cell>
          <cell r="I3037">
            <v>0</v>
          </cell>
          <cell r="J3037" t="str">
            <v>Service Employees International Union District 1199 NW</v>
          </cell>
          <cell r="K3037">
            <v>5668</v>
          </cell>
          <cell r="L3037">
            <v>5668</v>
          </cell>
          <cell r="M3037">
            <v>5668</v>
          </cell>
          <cell r="N3037">
            <v>5668</v>
          </cell>
          <cell r="O3037">
            <v>5343</v>
          </cell>
          <cell r="P3037">
            <v>5450</v>
          </cell>
          <cell r="Q3037">
            <v>5615</v>
          </cell>
        </row>
        <row r="3038">
          <cell r="E3038" t="str">
            <v>47NMONTHLYRTEAMSTERS LOCAL UNION NUMBER 117</v>
          </cell>
          <cell r="F3038" t="str">
            <v>47N</v>
          </cell>
          <cell r="G3038" t="str">
            <v>Monthly</v>
          </cell>
          <cell r="H3038" t="str">
            <v>R</v>
          </cell>
          <cell r="I3038">
            <v>0</v>
          </cell>
          <cell r="J3038" t="str">
            <v>Teamsters Local Union Number 117</v>
          </cell>
          <cell r="K3038">
            <v>5741</v>
          </cell>
          <cell r="L3038">
            <v>5741</v>
          </cell>
          <cell r="M3038">
            <v>5741</v>
          </cell>
          <cell r="N3038">
            <v>5741</v>
          </cell>
          <cell r="O3038">
            <v>5412</v>
          </cell>
          <cell r="P3038">
            <v>5520</v>
          </cell>
          <cell r="Q3038">
            <v>5687</v>
          </cell>
        </row>
        <row r="3039">
          <cell r="E3039" t="str">
            <v>47NMONTHLYRWASHINGTON FEDERATION OF STATE EMPLOYEES</v>
          </cell>
          <cell r="F3039" t="str">
            <v>47N</v>
          </cell>
          <cell r="G3039" t="str">
            <v>Monthly</v>
          </cell>
          <cell r="H3039" t="str">
            <v>R</v>
          </cell>
          <cell r="I3039">
            <v>0</v>
          </cell>
          <cell r="J3039" t="str">
            <v>Washington Federation of State Employees</v>
          </cell>
          <cell r="K3039">
            <v>5668</v>
          </cell>
          <cell r="L3039">
            <v>5668</v>
          </cell>
          <cell r="M3039">
            <v>5668</v>
          </cell>
          <cell r="N3039">
            <v>5668</v>
          </cell>
          <cell r="O3039">
            <v>5343</v>
          </cell>
          <cell r="P3039">
            <v>5450</v>
          </cell>
          <cell r="Q3039">
            <v>5615</v>
          </cell>
        </row>
        <row r="3040">
          <cell r="E3040" t="str">
            <v>47NMONTHLYSCOALITION</v>
          </cell>
          <cell r="F3040" t="str">
            <v>47N</v>
          </cell>
          <cell r="G3040" t="str">
            <v>Monthly</v>
          </cell>
          <cell r="H3040" t="str">
            <v>S</v>
          </cell>
          <cell r="I3040">
            <v>0</v>
          </cell>
          <cell r="J3040" t="str">
            <v>Coalition</v>
          </cell>
          <cell r="K3040">
            <v>5808</v>
          </cell>
          <cell r="L3040">
            <v>5808</v>
          </cell>
          <cell r="M3040">
            <v>5808</v>
          </cell>
          <cell r="N3040">
            <v>5808</v>
          </cell>
          <cell r="O3040">
            <v>5475</v>
          </cell>
          <cell r="P3040">
            <v>5585</v>
          </cell>
          <cell r="Q3040">
            <v>5754</v>
          </cell>
        </row>
        <row r="3041">
          <cell r="E3041" t="str">
            <v>47NMONTHLYSNON-REPRESENTED STATE EMPLOYEES</v>
          </cell>
          <cell r="F3041" t="str">
            <v>47N</v>
          </cell>
          <cell r="G3041" t="str">
            <v>Monthly</v>
          </cell>
          <cell r="H3041" t="str">
            <v>S</v>
          </cell>
          <cell r="I3041">
            <v>0</v>
          </cell>
          <cell r="J3041" t="str">
            <v>Non-Represented State Employees</v>
          </cell>
          <cell r="K3041">
            <v>5808</v>
          </cell>
          <cell r="L3041">
            <v>5808</v>
          </cell>
          <cell r="M3041">
            <v>5808</v>
          </cell>
          <cell r="N3041">
            <v>5808</v>
          </cell>
          <cell r="O3041">
            <v>5475</v>
          </cell>
          <cell r="P3041">
            <v>5585</v>
          </cell>
          <cell r="Q3041">
            <v>5754</v>
          </cell>
        </row>
        <row r="3042">
          <cell r="E3042" t="str">
            <v>47NMONTHLYSSERVICE EMPLOYEES INTERNATIONAL UNION DISTRICT 1199 NW</v>
          </cell>
          <cell r="F3042" t="str">
            <v>47N</v>
          </cell>
          <cell r="G3042" t="str">
            <v>Monthly</v>
          </cell>
          <cell r="H3042" t="str">
            <v>S</v>
          </cell>
          <cell r="I3042">
            <v>0</v>
          </cell>
          <cell r="J3042" t="str">
            <v>Service Employees International Union District 1199 NW</v>
          </cell>
          <cell r="K3042">
            <v>5808</v>
          </cell>
          <cell r="L3042">
            <v>5808</v>
          </cell>
          <cell r="M3042">
            <v>5808</v>
          </cell>
          <cell r="N3042">
            <v>5808</v>
          </cell>
          <cell r="O3042">
            <v>5475</v>
          </cell>
          <cell r="P3042">
            <v>5585</v>
          </cell>
          <cell r="Q3042">
            <v>5754</v>
          </cell>
        </row>
        <row r="3043">
          <cell r="E3043" t="str">
            <v>47NMONTHLYSTEAMSTERS LOCAL UNION NUMBER 117</v>
          </cell>
          <cell r="F3043" t="str">
            <v>47N</v>
          </cell>
          <cell r="G3043" t="str">
            <v>Monthly</v>
          </cell>
          <cell r="H3043" t="str">
            <v>S</v>
          </cell>
          <cell r="I3043">
            <v>0</v>
          </cell>
          <cell r="J3043" t="str">
            <v>Teamsters Local Union Number 117</v>
          </cell>
          <cell r="K3043">
            <v>5883</v>
          </cell>
          <cell r="L3043">
            <v>5883</v>
          </cell>
          <cell r="M3043">
            <v>5883</v>
          </cell>
          <cell r="N3043">
            <v>5883</v>
          </cell>
          <cell r="O3043">
            <v>5546</v>
          </cell>
          <cell r="P3043">
            <v>5657</v>
          </cell>
          <cell r="Q3043">
            <v>5828</v>
          </cell>
        </row>
        <row r="3044">
          <cell r="E3044" t="str">
            <v>47NMONTHLYSWASHINGTON FEDERATION OF STATE EMPLOYEES</v>
          </cell>
          <cell r="F3044" t="str">
            <v>47N</v>
          </cell>
          <cell r="G3044" t="str">
            <v>Monthly</v>
          </cell>
          <cell r="H3044" t="str">
            <v>S</v>
          </cell>
          <cell r="I3044">
            <v>0</v>
          </cell>
          <cell r="J3044" t="str">
            <v>Washington Federation of State Employees</v>
          </cell>
          <cell r="K3044">
            <v>5808</v>
          </cell>
          <cell r="L3044">
            <v>5808</v>
          </cell>
          <cell r="M3044">
            <v>5808</v>
          </cell>
          <cell r="N3044">
            <v>5808</v>
          </cell>
          <cell r="O3044">
            <v>5475</v>
          </cell>
          <cell r="P3044">
            <v>5585</v>
          </cell>
          <cell r="Q3044">
            <v>5754</v>
          </cell>
        </row>
        <row r="3045">
          <cell r="E3045" t="str">
            <v>47NMONTHLYTCOALITION</v>
          </cell>
          <cell r="F3045" t="str">
            <v>47N</v>
          </cell>
          <cell r="G3045" t="str">
            <v>Monthly</v>
          </cell>
          <cell r="H3045" t="str">
            <v>T</v>
          </cell>
          <cell r="I3045">
            <v>0</v>
          </cell>
          <cell r="J3045" t="str">
            <v>Coalition</v>
          </cell>
          <cell r="K3045">
            <v>5953</v>
          </cell>
          <cell r="L3045">
            <v>5953</v>
          </cell>
          <cell r="M3045">
            <v>5953</v>
          </cell>
          <cell r="N3045">
            <v>5953</v>
          </cell>
          <cell r="O3045">
            <v>5612</v>
          </cell>
          <cell r="P3045">
            <v>5724</v>
          </cell>
          <cell r="Q3045">
            <v>5897</v>
          </cell>
        </row>
        <row r="3046">
          <cell r="E3046" t="str">
            <v>47NMONTHLYTNON-REPRESENTED STATE EMPLOYEES</v>
          </cell>
          <cell r="F3046" t="str">
            <v>47N</v>
          </cell>
          <cell r="G3046" t="str">
            <v>Monthly</v>
          </cell>
          <cell r="H3046" t="str">
            <v>T</v>
          </cell>
          <cell r="I3046">
            <v>0</v>
          </cell>
          <cell r="J3046" t="str">
            <v>Non-Represented State Employees</v>
          </cell>
          <cell r="K3046">
            <v>5953</v>
          </cell>
          <cell r="L3046">
            <v>5953</v>
          </cell>
          <cell r="M3046">
            <v>5953</v>
          </cell>
          <cell r="N3046">
            <v>5953</v>
          </cell>
          <cell r="O3046">
            <v>5612</v>
          </cell>
          <cell r="P3046">
            <v>5724</v>
          </cell>
          <cell r="Q3046">
            <v>5897</v>
          </cell>
        </row>
        <row r="3047">
          <cell r="E3047" t="str">
            <v>47NMONTHLYTSERVICE EMPLOYEES INTERNATIONAL UNION DISTRICT 1199 NW</v>
          </cell>
          <cell r="F3047" t="str">
            <v>47N</v>
          </cell>
          <cell r="G3047" t="str">
            <v>Monthly</v>
          </cell>
          <cell r="H3047" t="str">
            <v>T</v>
          </cell>
          <cell r="I3047">
            <v>0</v>
          </cell>
          <cell r="J3047" t="str">
            <v>Service Employees International Union District 1199 NW</v>
          </cell>
          <cell r="K3047">
            <v>5953</v>
          </cell>
          <cell r="L3047">
            <v>5953</v>
          </cell>
          <cell r="M3047">
            <v>5953</v>
          </cell>
          <cell r="N3047">
            <v>5953</v>
          </cell>
          <cell r="O3047">
            <v>5612</v>
          </cell>
          <cell r="P3047">
            <v>5724</v>
          </cell>
          <cell r="Q3047">
            <v>5897</v>
          </cell>
        </row>
        <row r="3048">
          <cell r="E3048" t="str">
            <v>47NMONTHLYTTEAMSTERS LOCAL UNION NUMBER 117</v>
          </cell>
          <cell r="F3048" t="str">
            <v>47N</v>
          </cell>
          <cell r="G3048" t="str">
            <v>Monthly</v>
          </cell>
          <cell r="H3048" t="str">
            <v>T</v>
          </cell>
          <cell r="I3048">
            <v>0</v>
          </cell>
          <cell r="J3048" t="str">
            <v>Teamsters Local Union Number 117</v>
          </cell>
          <cell r="K3048">
            <v>6029</v>
          </cell>
          <cell r="L3048">
            <v>6029</v>
          </cell>
          <cell r="M3048">
            <v>6029</v>
          </cell>
          <cell r="N3048">
            <v>6029</v>
          </cell>
          <cell r="O3048">
            <v>5683</v>
          </cell>
          <cell r="P3048">
            <v>5797</v>
          </cell>
          <cell r="Q3048">
            <v>5972</v>
          </cell>
        </row>
        <row r="3049">
          <cell r="E3049" t="str">
            <v>47NMONTHLYTWASHINGTON FEDERATION OF STATE EMPLOYEES</v>
          </cell>
          <cell r="F3049" t="str">
            <v>47N</v>
          </cell>
          <cell r="G3049" t="str">
            <v>Monthly</v>
          </cell>
          <cell r="H3049" t="str">
            <v>T</v>
          </cell>
          <cell r="I3049">
            <v>0</v>
          </cell>
          <cell r="J3049" t="str">
            <v>Washington Federation of State Employees</v>
          </cell>
          <cell r="K3049">
            <v>5953</v>
          </cell>
          <cell r="L3049">
            <v>5953</v>
          </cell>
          <cell r="M3049">
            <v>5953</v>
          </cell>
          <cell r="N3049">
            <v>5953</v>
          </cell>
          <cell r="O3049">
            <v>5612</v>
          </cell>
          <cell r="P3049">
            <v>5724</v>
          </cell>
          <cell r="Q3049">
            <v>5897</v>
          </cell>
        </row>
        <row r="3050">
          <cell r="E3050" t="str">
            <v>47NMONTHLYUCOALITION</v>
          </cell>
          <cell r="F3050" t="str">
            <v>47N</v>
          </cell>
          <cell r="G3050" t="str">
            <v>Monthly</v>
          </cell>
          <cell r="H3050" t="str">
            <v>U</v>
          </cell>
          <cell r="I3050">
            <v>0</v>
          </cell>
          <cell r="J3050" t="str">
            <v>Coalition</v>
          </cell>
          <cell r="K3050">
            <v>6104</v>
          </cell>
          <cell r="L3050">
            <v>6104</v>
          </cell>
          <cell r="M3050">
            <v>6104</v>
          </cell>
          <cell r="N3050">
            <v>6104</v>
          </cell>
          <cell r="O3050">
            <v>5754</v>
          </cell>
          <cell r="P3050">
            <v>5869</v>
          </cell>
          <cell r="Q3050">
            <v>6046</v>
          </cell>
        </row>
        <row r="3051">
          <cell r="E3051" t="str">
            <v>47NMONTHLYUNON-REPRESENTED STATE EMPLOYEES</v>
          </cell>
          <cell r="F3051" t="str">
            <v>47N</v>
          </cell>
          <cell r="G3051" t="str">
            <v>Monthly</v>
          </cell>
          <cell r="H3051" t="str">
            <v>U</v>
          </cell>
          <cell r="I3051">
            <v>0</v>
          </cell>
          <cell r="J3051" t="str">
            <v>Non-Represented State Employees</v>
          </cell>
          <cell r="K3051">
            <v>6104</v>
          </cell>
          <cell r="L3051">
            <v>6104</v>
          </cell>
          <cell r="M3051">
            <v>6104</v>
          </cell>
          <cell r="N3051">
            <v>6104</v>
          </cell>
          <cell r="O3051">
            <v>5754</v>
          </cell>
          <cell r="P3051">
            <v>5869</v>
          </cell>
          <cell r="Q3051">
            <v>6046</v>
          </cell>
        </row>
        <row r="3052">
          <cell r="E3052" t="str">
            <v>47NMONTHLYUSERVICE EMPLOYEES INTERNATIONAL UNION DISTRICT 1199 NW</v>
          </cell>
          <cell r="F3052" t="str">
            <v>47N</v>
          </cell>
          <cell r="G3052" t="str">
            <v>Monthly</v>
          </cell>
          <cell r="H3052" t="str">
            <v>U</v>
          </cell>
          <cell r="I3052">
            <v>0</v>
          </cell>
          <cell r="J3052" t="str">
            <v>Service Employees International Union District 1199 NW</v>
          </cell>
          <cell r="K3052">
            <v>6104</v>
          </cell>
          <cell r="L3052">
            <v>6104</v>
          </cell>
          <cell r="M3052">
            <v>6104</v>
          </cell>
          <cell r="N3052">
            <v>6104</v>
          </cell>
          <cell r="O3052">
            <v>5754</v>
          </cell>
          <cell r="P3052">
            <v>5869</v>
          </cell>
          <cell r="Q3052">
            <v>6046</v>
          </cell>
        </row>
        <row r="3053">
          <cell r="E3053" t="str">
            <v>47NMONTHLYUTEAMSTERS LOCAL UNION NUMBER 117</v>
          </cell>
          <cell r="F3053" t="str">
            <v>47N</v>
          </cell>
          <cell r="G3053" t="str">
            <v>Monthly</v>
          </cell>
          <cell r="H3053" t="str">
            <v>U</v>
          </cell>
          <cell r="I3053">
            <v>0</v>
          </cell>
          <cell r="J3053" t="str">
            <v>Teamsters Local Union Number 117</v>
          </cell>
          <cell r="K3053">
            <v>6182</v>
          </cell>
          <cell r="L3053">
            <v>6182</v>
          </cell>
          <cell r="M3053">
            <v>6182</v>
          </cell>
          <cell r="N3053">
            <v>6182</v>
          </cell>
          <cell r="O3053">
            <v>5827</v>
          </cell>
          <cell r="P3053">
            <v>5944</v>
          </cell>
          <cell r="Q3053">
            <v>6124</v>
          </cell>
        </row>
        <row r="3054">
          <cell r="E3054" t="str">
            <v>47NMONTHLYUWASHINGTON FEDERATION OF STATE EMPLOYEES</v>
          </cell>
          <cell r="F3054" t="str">
            <v>47N</v>
          </cell>
          <cell r="G3054" t="str">
            <v>Monthly</v>
          </cell>
          <cell r="H3054" t="str">
            <v>U</v>
          </cell>
          <cell r="I3054">
            <v>0</v>
          </cell>
          <cell r="J3054" t="str">
            <v>Washington Federation of State Employees</v>
          </cell>
          <cell r="K3054">
            <v>6104</v>
          </cell>
          <cell r="L3054">
            <v>6104</v>
          </cell>
          <cell r="M3054">
            <v>6104</v>
          </cell>
          <cell r="N3054">
            <v>6104</v>
          </cell>
          <cell r="O3054">
            <v>5754</v>
          </cell>
          <cell r="P3054">
            <v>5869</v>
          </cell>
          <cell r="Q3054">
            <v>6046</v>
          </cell>
        </row>
        <row r="3055">
          <cell r="E3055" t="str">
            <v>48EMONTHLYENON-REPRESENTED STATE EMPLOYEES</v>
          </cell>
          <cell r="F3055" t="str">
            <v>48E</v>
          </cell>
          <cell r="G3055" t="str">
            <v>Monthly</v>
          </cell>
          <cell r="H3055" t="str">
            <v>E</v>
          </cell>
          <cell r="I3055">
            <v>0</v>
          </cell>
          <cell r="J3055" t="str">
            <v>Non-Represented State Employees</v>
          </cell>
          <cell r="K3055">
            <v>3947</v>
          </cell>
          <cell r="L3055">
            <v>3947</v>
          </cell>
          <cell r="M3055">
            <v>3947</v>
          </cell>
          <cell r="N3055">
            <v>3947</v>
          </cell>
          <cell r="O3055">
            <v>3721</v>
          </cell>
          <cell r="P3055">
            <v>3795</v>
          </cell>
          <cell r="Q3055">
            <v>3910</v>
          </cell>
        </row>
        <row r="3056">
          <cell r="E3056" t="str">
            <v>48EMONTHLYETEAMSTERS LOCAL UNION NUMBER 117</v>
          </cell>
          <cell r="F3056" t="str">
            <v>48E</v>
          </cell>
          <cell r="G3056" t="str">
            <v>Monthly</v>
          </cell>
          <cell r="H3056" t="str">
            <v>E</v>
          </cell>
          <cell r="I3056">
            <v>0</v>
          </cell>
          <cell r="J3056" t="str">
            <v>Teamsters Local Union Number 117</v>
          </cell>
          <cell r="K3056">
            <v>3997</v>
          </cell>
          <cell r="L3056">
            <v>3997</v>
          </cell>
          <cell r="M3056">
            <v>3997</v>
          </cell>
          <cell r="N3056">
            <v>3997</v>
          </cell>
          <cell r="O3056">
            <v>3768</v>
          </cell>
          <cell r="P3056">
            <v>3843</v>
          </cell>
          <cell r="Q3056">
            <v>3959</v>
          </cell>
        </row>
        <row r="3057">
          <cell r="E3057" t="str">
            <v>48EMONTHLYEWASHINGTON PUBLIC EMPLOYEES ASSOCIATION</v>
          </cell>
          <cell r="F3057" t="str">
            <v>48E</v>
          </cell>
          <cell r="G3057" t="str">
            <v>Monthly</v>
          </cell>
          <cell r="H3057" t="str">
            <v>E</v>
          </cell>
          <cell r="I3057">
            <v>0</v>
          </cell>
          <cell r="J3057" t="str">
            <v>Washington Public Employees Association</v>
          </cell>
          <cell r="K3057">
            <v>3947</v>
          </cell>
          <cell r="L3057">
            <v>3947</v>
          </cell>
          <cell r="M3057">
            <v>3947</v>
          </cell>
          <cell r="N3057">
            <v>3947</v>
          </cell>
          <cell r="O3057">
            <v>3721</v>
          </cell>
          <cell r="P3057">
            <v>3795</v>
          </cell>
          <cell r="Q3057">
            <v>3910</v>
          </cell>
        </row>
        <row r="3058">
          <cell r="E3058" t="str">
            <v>48EMONTHLYFNON-REPRESENTED STATE EMPLOYEES</v>
          </cell>
          <cell r="F3058" t="str">
            <v>48E</v>
          </cell>
          <cell r="G3058" t="str">
            <v>Monthly</v>
          </cell>
          <cell r="H3058" t="str">
            <v>F</v>
          </cell>
          <cell r="I3058">
            <v>0</v>
          </cell>
          <cell r="J3058" t="str">
            <v>Non-Represented State Employees</v>
          </cell>
          <cell r="K3058">
            <v>4038</v>
          </cell>
          <cell r="L3058">
            <v>4038</v>
          </cell>
          <cell r="M3058">
            <v>4038</v>
          </cell>
          <cell r="N3058">
            <v>4038</v>
          </cell>
          <cell r="O3058">
            <v>3807</v>
          </cell>
          <cell r="P3058">
            <v>3883</v>
          </cell>
          <cell r="Q3058">
            <v>4000</v>
          </cell>
        </row>
        <row r="3059">
          <cell r="E3059" t="str">
            <v>48EMONTHLYFTEAMSTERS LOCAL UNION NUMBER 117</v>
          </cell>
          <cell r="F3059" t="str">
            <v>48E</v>
          </cell>
          <cell r="G3059" t="str">
            <v>Monthly</v>
          </cell>
          <cell r="H3059" t="str">
            <v>F</v>
          </cell>
          <cell r="I3059">
            <v>0</v>
          </cell>
          <cell r="J3059" t="str">
            <v>Teamsters Local Union Number 117</v>
          </cell>
          <cell r="K3059">
            <v>4090</v>
          </cell>
          <cell r="L3059">
            <v>4090</v>
          </cell>
          <cell r="M3059">
            <v>4090</v>
          </cell>
          <cell r="N3059">
            <v>4090</v>
          </cell>
          <cell r="O3059">
            <v>3856</v>
          </cell>
          <cell r="P3059">
            <v>3933</v>
          </cell>
          <cell r="Q3059">
            <v>4052</v>
          </cell>
        </row>
        <row r="3060">
          <cell r="E3060" t="str">
            <v>48EMONTHLYFWASHINGTON PUBLIC EMPLOYEES ASSOCIATION</v>
          </cell>
          <cell r="F3060" t="str">
            <v>48E</v>
          </cell>
          <cell r="G3060" t="str">
            <v>Monthly</v>
          </cell>
          <cell r="H3060" t="str">
            <v>F</v>
          </cell>
          <cell r="I3060">
            <v>0</v>
          </cell>
          <cell r="J3060" t="str">
            <v>Washington Public Employees Association</v>
          </cell>
          <cell r="K3060">
            <v>4038</v>
          </cell>
          <cell r="L3060">
            <v>4038</v>
          </cell>
          <cell r="M3060">
            <v>4038</v>
          </cell>
          <cell r="N3060">
            <v>4038</v>
          </cell>
          <cell r="O3060">
            <v>3807</v>
          </cell>
          <cell r="P3060">
            <v>3883</v>
          </cell>
          <cell r="Q3060">
            <v>4000</v>
          </cell>
        </row>
        <row r="3061">
          <cell r="E3061" t="str">
            <v>48EMONTHLYGNON-REPRESENTED STATE EMPLOYEES</v>
          </cell>
          <cell r="F3061" t="str">
            <v>48E</v>
          </cell>
          <cell r="G3061" t="str">
            <v>Monthly</v>
          </cell>
          <cell r="H3061" t="str">
            <v>G</v>
          </cell>
          <cell r="I3061">
            <v>0</v>
          </cell>
          <cell r="J3061" t="str">
            <v>Non-Represented State Employees</v>
          </cell>
          <cell r="K3061">
            <v>4144</v>
          </cell>
          <cell r="L3061">
            <v>4144</v>
          </cell>
          <cell r="M3061">
            <v>4144</v>
          </cell>
          <cell r="N3061">
            <v>4144</v>
          </cell>
          <cell r="O3061">
            <v>3907</v>
          </cell>
          <cell r="P3061">
            <v>3985</v>
          </cell>
          <cell r="Q3061">
            <v>4105</v>
          </cell>
        </row>
        <row r="3062">
          <cell r="E3062" t="str">
            <v>48EMONTHLYGTEAMSTERS LOCAL UNION NUMBER 117</v>
          </cell>
          <cell r="F3062" t="str">
            <v>48E</v>
          </cell>
          <cell r="G3062" t="str">
            <v>Monthly</v>
          </cell>
          <cell r="H3062" t="str">
            <v>G</v>
          </cell>
          <cell r="I3062">
            <v>0</v>
          </cell>
          <cell r="J3062" t="str">
            <v>Teamsters Local Union Number 117</v>
          </cell>
          <cell r="K3062">
            <v>4197</v>
          </cell>
          <cell r="L3062">
            <v>4197</v>
          </cell>
          <cell r="M3062">
            <v>4197</v>
          </cell>
          <cell r="N3062">
            <v>4197</v>
          </cell>
          <cell r="O3062">
            <v>3957</v>
          </cell>
          <cell r="P3062">
            <v>4036</v>
          </cell>
          <cell r="Q3062">
            <v>4158</v>
          </cell>
        </row>
        <row r="3063">
          <cell r="E3063" t="str">
            <v>48EMONTHLYGWASHINGTON PUBLIC EMPLOYEES ASSOCIATION</v>
          </cell>
          <cell r="F3063" t="str">
            <v>48E</v>
          </cell>
          <cell r="G3063" t="str">
            <v>Monthly</v>
          </cell>
          <cell r="H3063" t="str">
            <v>G</v>
          </cell>
          <cell r="I3063">
            <v>0</v>
          </cell>
          <cell r="J3063" t="str">
            <v>Washington Public Employees Association</v>
          </cell>
          <cell r="K3063">
            <v>4144</v>
          </cell>
          <cell r="L3063">
            <v>4144</v>
          </cell>
          <cell r="M3063">
            <v>4144</v>
          </cell>
          <cell r="N3063">
            <v>4144</v>
          </cell>
          <cell r="O3063">
            <v>3907</v>
          </cell>
          <cell r="P3063">
            <v>3985</v>
          </cell>
          <cell r="Q3063">
            <v>4105</v>
          </cell>
        </row>
        <row r="3064">
          <cell r="E3064" t="str">
            <v>48EMONTHLYHNON-REPRESENTED STATE EMPLOYEES</v>
          </cell>
          <cell r="F3064" t="str">
            <v>48E</v>
          </cell>
          <cell r="G3064" t="str">
            <v>Monthly</v>
          </cell>
          <cell r="H3064" t="str">
            <v>H</v>
          </cell>
          <cell r="I3064">
            <v>0</v>
          </cell>
          <cell r="J3064" t="str">
            <v>Non-Represented State Employees</v>
          </cell>
          <cell r="K3064">
            <v>4248</v>
          </cell>
          <cell r="L3064">
            <v>4248</v>
          </cell>
          <cell r="M3064">
            <v>4248</v>
          </cell>
          <cell r="N3064">
            <v>4248</v>
          </cell>
          <cell r="O3064">
            <v>4005</v>
          </cell>
          <cell r="P3064">
            <v>4085</v>
          </cell>
          <cell r="Q3064">
            <v>4208</v>
          </cell>
        </row>
        <row r="3065">
          <cell r="E3065" t="str">
            <v>48EMONTHLYHTEAMSTERS LOCAL UNION NUMBER 117</v>
          </cell>
          <cell r="F3065" t="str">
            <v>48E</v>
          </cell>
          <cell r="G3065" t="str">
            <v>Monthly</v>
          </cell>
          <cell r="H3065" t="str">
            <v>H</v>
          </cell>
          <cell r="I3065">
            <v>0</v>
          </cell>
          <cell r="J3065" t="str">
            <v>Teamsters Local Union Number 117</v>
          </cell>
          <cell r="K3065">
            <v>4304</v>
          </cell>
          <cell r="L3065">
            <v>4304</v>
          </cell>
          <cell r="M3065">
            <v>4304</v>
          </cell>
          <cell r="N3065">
            <v>4304</v>
          </cell>
          <cell r="O3065">
            <v>4057</v>
          </cell>
          <cell r="P3065">
            <v>4138</v>
          </cell>
          <cell r="Q3065">
            <v>4263</v>
          </cell>
        </row>
        <row r="3066">
          <cell r="E3066" t="str">
            <v>48EMONTHLYHWASHINGTON PUBLIC EMPLOYEES ASSOCIATION</v>
          </cell>
          <cell r="F3066" t="str">
            <v>48E</v>
          </cell>
          <cell r="G3066" t="str">
            <v>Monthly</v>
          </cell>
          <cell r="H3066" t="str">
            <v>H</v>
          </cell>
          <cell r="I3066">
            <v>0</v>
          </cell>
          <cell r="J3066" t="str">
            <v>Washington Public Employees Association</v>
          </cell>
          <cell r="K3066">
            <v>4248</v>
          </cell>
          <cell r="L3066">
            <v>4248</v>
          </cell>
          <cell r="M3066">
            <v>4248</v>
          </cell>
          <cell r="N3066">
            <v>4248</v>
          </cell>
          <cell r="O3066">
            <v>4005</v>
          </cell>
          <cell r="P3066">
            <v>4085</v>
          </cell>
          <cell r="Q3066">
            <v>4208</v>
          </cell>
        </row>
        <row r="3067">
          <cell r="E3067" t="str">
            <v>48EMONTHLYINON-REPRESENTED STATE EMPLOYEES</v>
          </cell>
          <cell r="F3067" t="str">
            <v>48E</v>
          </cell>
          <cell r="G3067" t="str">
            <v>Monthly</v>
          </cell>
          <cell r="H3067" t="str">
            <v>I</v>
          </cell>
          <cell r="I3067">
            <v>0</v>
          </cell>
          <cell r="J3067" t="str">
            <v>Non-Represented State Employees</v>
          </cell>
          <cell r="K3067">
            <v>4359</v>
          </cell>
          <cell r="L3067">
            <v>4359</v>
          </cell>
          <cell r="M3067">
            <v>4359</v>
          </cell>
          <cell r="N3067">
            <v>4359</v>
          </cell>
          <cell r="O3067">
            <v>4109</v>
          </cell>
          <cell r="P3067">
            <v>4191</v>
          </cell>
          <cell r="Q3067">
            <v>4318</v>
          </cell>
        </row>
        <row r="3068">
          <cell r="E3068" t="str">
            <v>48EMONTHLYITEAMSTERS LOCAL UNION NUMBER 117</v>
          </cell>
          <cell r="F3068" t="str">
            <v>48E</v>
          </cell>
          <cell r="G3068" t="str">
            <v>Monthly</v>
          </cell>
          <cell r="H3068" t="str">
            <v>I</v>
          </cell>
          <cell r="I3068">
            <v>0</v>
          </cell>
          <cell r="J3068" t="str">
            <v>Teamsters Local Union Number 117</v>
          </cell>
          <cell r="K3068">
            <v>4414</v>
          </cell>
          <cell r="L3068">
            <v>4414</v>
          </cell>
          <cell r="M3068">
            <v>4414</v>
          </cell>
          <cell r="N3068">
            <v>4414</v>
          </cell>
          <cell r="O3068">
            <v>4161</v>
          </cell>
          <cell r="P3068">
            <v>4244</v>
          </cell>
          <cell r="Q3068">
            <v>4372</v>
          </cell>
        </row>
        <row r="3069">
          <cell r="E3069" t="str">
            <v>48EMONTHLYIWASHINGTON PUBLIC EMPLOYEES ASSOCIATION</v>
          </cell>
          <cell r="F3069" t="str">
            <v>48E</v>
          </cell>
          <cell r="G3069" t="str">
            <v>Monthly</v>
          </cell>
          <cell r="H3069" t="str">
            <v>I</v>
          </cell>
          <cell r="I3069">
            <v>0</v>
          </cell>
          <cell r="J3069" t="str">
            <v>Washington Public Employees Association</v>
          </cell>
          <cell r="K3069">
            <v>4359</v>
          </cell>
          <cell r="L3069">
            <v>4359</v>
          </cell>
          <cell r="M3069">
            <v>4359</v>
          </cell>
          <cell r="N3069">
            <v>4359</v>
          </cell>
          <cell r="O3069">
            <v>4109</v>
          </cell>
          <cell r="P3069">
            <v>4191</v>
          </cell>
          <cell r="Q3069">
            <v>4318</v>
          </cell>
        </row>
        <row r="3070">
          <cell r="E3070" t="str">
            <v>48EMONTHLYJNON-REPRESENTED STATE EMPLOYEES</v>
          </cell>
          <cell r="F3070" t="str">
            <v>48E</v>
          </cell>
          <cell r="G3070" t="str">
            <v>Monthly</v>
          </cell>
          <cell r="H3070" t="str">
            <v>J</v>
          </cell>
          <cell r="I3070">
            <v>0</v>
          </cell>
          <cell r="J3070" t="str">
            <v>Non-Represented State Employees</v>
          </cell>
          <cell r="K3070">
            <v>4464</v>
          </cell>
          <cell r="L3070">
            <v>4464</v>
          </cell>
          <cell r="M3070">
            <v>4464</v>
          </cell>
          <cell r="N3070">
            <v>4464</v>
          </cell>
          <cell r="O3070">
            <v>4208</v>
          </cell>
          <cell r="P3070">
            <v>4292</v>
          </cell>
          <cell r="Q3070">
            <v>4422</v>
          </cell>
        </row>
        <row r="3071">
          <cell r="E3071" t="str">
            <v>48EMONTHLYJTEAMSTERS LOCAL UNION NUMBER 117</v>
          </cell>
          <cell r="F3071" t="str">
            <v>48E</v>
          </cell>
          <cell r="G3071" t="str">
            <v>Monthly</v>
          </cell>
          <cell r="H3071" t="str">
            <v>J</v>
          </cell>
          <cell r="I3071">
            <v>0</v>
          </cell>
          <cell r="J3071" t="str">
            <v>Teamsters Local Union Number 117</v>
          </cell>
          <cell r="K3071">
            <v>4522</v>
          </cell>
          <cell r="L3071">
            <v>4522</v>
          </cell>
          <cell r="M3071">
            <v>4522</v>
          </cell>
          <cell r="N3071">
            <v>4522</v>
          </cell>
          <cell r="O3071">
            <v>4263</v>
          </cell>
          <cell r="P3071">
            <v>4348</v>
          </cell>
          <cell r="Q3071">
            <v>4479</v>
          </cell>
        </row>
        <row r="3072">
          <cell r="E3072" t="str">
            <v>48EMONTHLYJWASHINGTON PUBLIC EMPLOYEES ASSOCIATION</v>
          </cell>
          <cell r="F3072" t="str">
            <v>48E</v>
          </cell>
          <cell r="G3072" t="str">
            <v>Monthly</v>
          </cell>
          <cell r="H3072" t="str">
            <v>J</v>
          </cell>
          <cell r="I3072">
            <v>0</v>
          </cell>
          <cell r="J3072" t="str">
            <v>Washington Public Employees Association</v>
          </cell>
          <cell r="K3072">
            <v>4464</v>
          </cell>
          <cell r="L3072">
            <v>4464</v>
          </cell>
          <cell r="M3072">
            <v>4464</v>
          </cell>
          <cell r="N3072">
            <v>4464</v>
          </cell>
          <cell r="O3072">
            <v>4208</v>
          </cell>
          <cell r="P3072">
            <v>4292</v>
          </cell>
          <cell r="Q3072">
            <v>4422</v>
          </cell>
        </row>
        <row r="3073">
          <cell r="E3073" t="str">
            <v>48EMONTHLYKNON-REPRESENTED STATE EMPLOYEES</v>
          </cell>
          <cell r="F3073" t="str">
            <v>48E</v>
          </cell>
          <cell r="G3073" t="str">
            <v>Monthly</v>
          </cell>
          <cell r="H3073" t="str">
            <v>K</v>
          </cell>
          <cell r="I3073">
            <v>0</v>
          </cell>
          <cell r="J3073" t="str">
            <v>Non-Represented State Employees</v>
          </cell>
          <cell r="K3073">
            <v>4575</v>
          </cell>
          <cell r="L3073">
            <v>4575</v>
          </cell>
          <cell r="M3073">
            <v>4575</v>
          </cell>
          <cell r="N3073">
            <v>4575</v>
          </cell>
          <cell r="O3073">
            <v>4313</v>
          </cell>
          <cell r="P3073">
            <v>4399</v>
          </cell>
          <cell r="Q3073">
            <v>4532</v>
          </cell>
        </row>
        <row r="3074">
          <cell r="E3074" t="str">
            <v>48EMONTHLYKTEAMSTERS LOCAL UNION NUMBER 117</v>
          </cell>
          <cell r="F3074" t="str">
            <v>48E</v>
          </cell>
          <cell r="G3074" t="str">
            <v>Monthly</v>
          </cell>
          <cell r="H3074" t="str">
            <v>K</v>
          </cell>
          <cell r="I3074">
            <v>0</v>
          </cell>
          <cell r="J3074" t="str">
            <v>Teamsters Local Union Number 117</v>
          </cell>
          <cell r="K3074">
            <v>4634</v>
          </cell>
          <cell r="L3074">
            <v>4634</v>
          </cell>
          <cell r="M3074">
            <v>4634</v>
          </cell>
          <cell r="N3074">
            <v>4634</v>
          </cell>
          <cell r="O3074">
            <v>4369</v>
          </cell>
          <cell r="P3074">
            <v>4456</v>
          </cell>
          <cell r="Q3074">
            <v>4591</v>
          </cell>
        </row>
        <row r="3075">
          <cell r="E3075" t="str">
            <v>48EMONTHLYKWASHINGTON PUBLIC EMPLOYEES ASSOCIATION</v>
          </cell>
          <cell r="F3075" t="str">
            <v>48E</v>
          </cell>
          <cell r="G3075" t="str">
            <v>Monthly</v>
          </cell>
          <cell r="H3075" t="str">
            <v>K</v>
          </cell>
          <cell r="I3075">
            <v>0</v>
          </cell>
          <cell r="J3075" t="str">
            <v>Washington Public Employees Association</v>
          </cell>
          <cell r="K3075">
            <v>4575</v>
          </cell>
          <cell r="L3075">
            <v>4575</v>
          </cell>
          <cell r="M3075">
            <v>4575</v>
          </cell>
          <cell r="N3075">
            <v>4575</v>
          </cell>
          <cell r="O3075">
            <v>4313</v>
          </cell>
          <cell r="P3075">
            <v>4399</v>
          </cell>
          <cell r="Q3075">
            <v>4532</v>
          </cell>
        </row>
        <row r="3076">
          <cell r="E3076" t="str">
            <v>48EMONTHLYLNON-REPRESENTED STATE EMPLOYEES</v>
          </cell>
          <cell r="F3076" t="str">
            <v>48E</v>
          </cell>
          <cell r="G3076" t="str">
            <v>Monthly</v>
          </cell>
          <cell r="H3076" t="str">
            <v>L</v>
          </cell>
          <cell r="I3076">
            <v>0</v>
          </cell>
          <cell r="J3076" t="str">
            <v>Non-Represented State Employees</v>
          </cell>
          <cell r="K3076">
            <v>4686</v>
          </cell>
          <cell r="L3076">
            <v>4686</v>
          </cell>
          <cell r="M3076">
            <v>4686</v>
          </cell>
          <cell r="N3076">
            <v>4686</v>
          </cell>
          <cell r="O3076">
            <v>4418</v>
          </cell>
          <cell r="P3076">
            <v>4506</v>
          </cell>
          <cell r="Q3076">
            <v>4642</v>
          </cell>
        </row>
        <row r="3077">
          <cell r="E3077" t="str">
            <v>48EMONTHLYLTEAMSTERS LOCAL UNION NUMBER 117</v>
          </cell>
          <cell r="F3077" t="str">
            <v>48E</v>
          </cell>
          <cell r="G3077" t="str">
            <v>Monthly</v>
          </cell>
          <cell r="H3077" t="str">
            <v>L</v>
          </cell>
          <cell r="I3077">
            <v>0</v>
          </cell>
          <cell r="J3077" t="str">
            <v>Teamsters Local Union Number 117</v>
          </cell>
          <cell r="K3077">
            <v>4748</v>
          </cell>
          <cell r="L3077">
            <v>4748</v>
          </cell>
          <cell r="M3077">
            <v>4748</v>
          </cell>
          <cell r="N3077">
            <v>4748</v>
          </cell>
          <cell r="O3077">
            <v>4475</v>
          </cell>
          <cell r="P3077">
            <v>4565</v>
          </cell>
          <cell r="Q3077">
            <v>4703</v>
          </cell>
        </row>
        <row r="3078">
          <cell r="E3078" t="str">
            <v>48EMONTHLYLWASHINGTON PUBLIC EMPLOYEES ASSOCIATION</v>
          </cell>
          <cell r="F3078" t="str">
            <v>48E</v>
          </cell>
          <cell r="G3078" t="str">
            <v>Monthly</v>
          </cell>
          <cell r="H3078" t="str">
            <v>L</v>
          </cell>
          <cell r="I3078">
            <v>0</v>
          </cell>
          <cell r="J3078" t="str">
            <v>Washington Public Employees Association</v>
          </cell>
          <cell r="K3078">
            <v>4686</v>
          </cell>
          <cell r="L3078">
            <v>4686</v>
          </cell>
          <cell r="M3078">
            <v>4686</v>
          </cell>
          <cell r="N3078">
            <v>4686</v>
          </cell>
          <cell r="O3078">
            <v>4418</v>
          </cell>
          <cell r="P3078">
            <v>4506</v>
          </cell>
          <cell r="Q3078">
            <v>4642</v>
          </cell>
        </row>
        <row r="3079">
          <cell r="E3079" t="str">
            <v>48EMONTHLYMNON-REPRESENTED STATE EMPLOYEES</v>
          </cell>
          <cell r="F3079" t="str">
            <v>48E</v>
          </cell>
          <cell r="G3079" t="str">
            <v>Monthly</v>
          </cell>
          <cell r="H3079" t="str">
            <v>M</v>
          </cell>
          <cell r="I3079">
            <v>0</v>
          </cell>
          <cell r="J3079" t="str">
            <v>Non-Represented State Employees</v>
          </cell>
          <cell r="K3079">
            <v>4808</v>
          </cell>
          <cell r="L3079">
            <v>4808</v>
          </cell>
          <cell r="M3079">
            <v>4808</v>
          </cell>
          <cell r="N3079">
            <v>4808</v>
          </cell>
          <cell r="O3079">
            <v>4532</v>
          </cell>
          <cell r="P3079">
            <v>4623</v>
          </cell>
          <cell r="Q3079">
            <v>4763</v>
          </cell>
        </row>
        <row r="3080">
          <cell r="E3080" t="str">
            <v>48EMONTHLYMTEAMSTERS LOCAL UNION NUMBER 117</v>
          </cell>
          <cell r="F3080" t="str">
            <v>48E</v>
          </cell>
          <cell r="G3080" t="str">
            <v>Monthly</v>
          </cell>
          <cell r="H3080" t="str">
            <v>M</v>
          </cell>
          <cell r="I3080">
            <v>0</v>
          </cell>
          <cell r="J3080" t="str">
            <v>Teamsters Local Union Number 117</v>
          </cell>
          <cell r="K3080">
            <v>4868</v>
          </cell>
          <cell r="L3080">
            <v>4868</v>
          </cell>
          <cell r="M3080">
            <v>4868</v>
          </cell>
          <cell r="N3080">
            <v>4868</v>
          </cell>
          <cell r="O3080">
            <v>4589</v>
          </cell>
          <cell r="P3080">
            <v>4681</v>
          </cell>
          <cell r="Q3080">
            <v>4822</v>
          </cell>
        </row>
        <row r="3081">
          <cell r="E3081" t="str">
            <v>48EMONTHLYMWASHINGTON PUBLIC EMPLOYEES ASSOCIATION</v>
          </cell>
          <cell r="F3081" t="str">
            <v>48E</v>
          </cell>
          <cell r="G3081" t="str">
            <v>Monthly</v>
          </cell>
          <cell r="H3081" t="str">
            <v>M</v>
          </cell>
          <cell r="I3081">
            <v>0</v>
          </cell>
          <cell r="J3081" t="str">
            <v>Washington Public Employees Association</v>
          </cell>
          <cell r="K3081">
            <v>4808</v>
          </cell>
          <cell r="L3081">
            <v>4808</v>
          </cell>
          <cell r="M3081">
            <v>4808</v>
          </cell>
          <cell r="N3081">
            <v>4808</v>
          </cell>
          <cell r="O3081">
            <v>4532</v>
          </cell>
          <cell r="P3081">
            <v>4623</v>
          </cell>
          <cell r="Q3081">
            <v>4763</v>
          </cell>
        </row>
        <row r="3082">
          <cell r="E3082" t="str">
            <v>48ENMONTHLYACOALITION</v>
          </cell>
          <cell r="F3082" t="str">
            <v>48EN</v>
          </cell>
          <cell r="G3082" t="str">
            <v>Monthly</v>
          </cell>
          <cell r="H3082" t="str">
            <v>A</v>
          </cell>
          <cell r="I3082">
            <v>0</v>
          </cell>
          <cell r="J3082" t="str">
            <v>Coalition</v>
          </cell>
          <cell r="K3082">
            <v>3816</v>
          </cell>
          <cell r="L3082">
            <v>3816</v>
          </cell>
          <cell r="M3082">
            <v>3816</v>
          </cell>
          <cell r="N3082">
            <v>3816</v>
          </cell>
          <cell r="O3082">
            <v>3597</v>
          </cell>
          <cell r="P3082">
            <v>3669</v>
          </cell>
          <cell r="Q3082">
            <v>3780</v>
          </cell>
        </row>
        <row r="3083">
          <cell r="E3083" t="str">
            <v>48ENMONTHLYANON-REPRESENTED STATE EMPLOYEES</v>
          </cell>
          <cell r="F3083" t="str">
            <v>48EN</v>
          </cell>
          <cell r="G3083" t="str">
            <v>Monthly</v>
          </cell>
          <cell r="H3083" t="str">
            <v>A</v>
          </cell>
          <cell r="I3083">
            <v>0</v>
          </cell>
          <cell r="J3083" t="str">
            <v>Non-Represented State Employees</v>
          </cell>
          <cell r="K3083">
            <v>3816</v>
          </cell>
          <cell r="L3083">
            <v>3816</v>
          </cell>
          <cell r="M3083">
            <v>3816</v>
          </cell>
          <cell r="N3083">
            <v>3816</v>
          </cell>
          <cell r="O3083">
            <v>3597</v>
          </cell>
          <cell r="P3083">
            <v>3669</v>
          </cell>
          <cell r="Q3083">
            <v>3780</v>
          </cell>
        </row>
        <row r="3084">
          <cell r="E3084" t="str">
            <v>48ENMONTHLYASERVICE EMPLOYEES INTERNATIONAL UNION DISTRICT 1199 NW</v>
          </cell>
          <cell r="F3084" t="str">
            <v>48EN</v>
          </cell>
          <cell r="G3084" t="str">
            <v>Monthly</v>
          </cell>
          <cell r="H3084" t="str">
            <v>A</v>
          </cell>
          <cell r="I3084">
            <v>0</v>
          </cell>
          <cell r="J3084" t="str">
            <v>Service Employees International Union District 1199 NW</v>
          </cell>
          <cell r="K3084">
            <v>3816</v>
          </cell>
          <cell r="L3084">
            <v>3816</v>
          </cell>
          <cell r="M3084">
            <v>3816</v>
          </cell>
          <cell r="N3084">
            <v>3816</v>
          </cell>
          <cell r="O3084">
            <v>3597</v>
          </cell>
          <cell r="P3084">
            <v>3669</v>
          </cell>
          <cell r="Q3084">
            <v>3780</v>
          </cell>
        </row>
        <row r="3085">
          <cell r="E3085" t="str">
            <v>48ENMONTHLYATEAMSTERS LOCAL UNION NUMBER 117</v>
          </cell>
          <cell r="F3085" t="str">
            <v>48EN</v>
          </cell>
          <cell r="G3085" t="str">
            <v>Monthly</v>
          </cell>
          <cell r="H3085" t="str">
            <v>A</v>
          </cell>
          <cell r="I3085">
            <v>0</v>
          </cell>
          <cell r="J3085" t="str">
            <v>Teamsters Local Union Number 117</v>
          </cell>
          <cell r="K3085">
            <v>3865</v>
          </cell>
          <cell r="L3085">
            <v>3865</v>
          </cell>
          <cell r="M3085">
            <v>3865</v>
          </cell>
          <cell r="N3085">
            <v>3865</v>
          </cell>
          <cell r="O3085">
            <v>3643</v>
          </cell>
          <cell r="P3085">
            <v>3716</v>
          </cell>
          <cell r="Q3085">
            <v>3828</v>
          </cell>
        </row>
        <row r="3086">
          <cell r="E3086" t="str">
            <v>48ENMONTHLYAWASHINGTON FEDERATION OF STATE EMPLOYEES</v>
          </cell>
          <cell r="F3086" t="str">
            <v>48EN</v>
          </cell>
          <cell r="G3086" t="str">
            <v>Monthly</v>
          </cell>
          <cell r="H3086" t="str">
            <v>A</v>
          </cell>
          <cell r="I3086">
            <v>0</v>
          </cell>
          <cell r="J3086" t="str">
            <v>Washington Federation of State Employees</v>
          </cell>
          <cell r="K3086">
            <v>3816</v>
          </cell>
          <cell r="L3086">
            <v>3816</v>
          </cell>
          <cell r="M3086">
            <v>3816</v>
          </cell>
          <cell r="N3086">
            <v>3816</v>
          </cell>
          <cell r="O3086">
            <v>3597</v>
          </cell>
          <cell r="P3086">
            <v>3669</v>
          </cell>
          <cell r="Q3086">
            <v>3780</v>
          </cell>
        </row>
        <row r="3087">
          <cell r="E3087" t="str">
            <v>48ENMONTHLYBCOALITION</v>
          </cell>
          <cell r="F3087" t="str">
            <v>48EN</v>
          </cell>
          <cell r="G3087" t="str">
            <v>Monthly</v>
          </cell>
          <cell r="H3087" t="str">
            <v>B</v>
          </cell>
          <cell r="I3087">
            <v>0</v>
          </cell>
          <cell r="J3087" t="str">
            <v>Coalition</v>
          </cell>
          <cell r="K3087">
            <v>3915</v>
          </cell>
          <cell r="L3087">
            <v>3915</v>
          </cell>
          <cell r="M3087">
            <v>3915</v>
          </cell>
          <cell r="N3087">
            <v>3915</v>
          </cell>
          <cell r="O3087">
            <v>3690</v>
          </cell>
          <cell r="P3087">
            <v>3764</v>
          </cell>
          <cell r="Q3087">
            <v>3878</v>
          </cell>
        </row>
        <row r="3088">
          <cell r="E3088" t="str">
            <v>48ENMONTHLYBNON-REPRESENTED STATE EMPLOYEES</v>
          </cell>
          <cell r="F3088" t="str">
            <v>48EN</v>
          </cell>
          <cell r="G3088" t="str">
            <v>Monthly</v>
          </cell>
          <cell r="H3088" t="str">
            <v>B</v>
          </cell>
          <cell r="I3088">
            <v>0</v>
          </cell>
          <cell r="J3088" t="str">
            <v>Non-Represented State Employees</v>
          </cell>
          <cell r="K3088">
            <v>3915</v>
          </cell>
          <cell r="L3088">
            <v>3915</v>
          </cell>
          <cell r="M3088">
            <v>3915</v>
          </cell>
          <cell r="N3088">
            <v>3915</v>
          </cell>
          <cell r="O3088">
            <v>3690</v>
          </cell>
          <cell r="P3088">
            <v>3764</v>
          </cell>
          <cell r="Q3088">
            <v>3878</v>
          </cell>
        </row>
        <row r="3089">
          <cell r="E3089" t="str">
            <v>48ENMONTHLYBSERVICE EMPLOYEES INTERNATIONAL UNION DISTRICT 1199 NW</v>
          </cell>
          <cell r="F3089" t="str">
            <v>48EN</v>
          </cell>
          <cell r="G3089" t="str">
            <v>Monthly</v>
          </cell>
          <cell r="H3089" t="str">
            <v>B</v>
          </cell>
          <cell r="I3089">
            <v>0</v>
          </cell>
          <cell r="J3089" t="str">
            <v>Service Employees International Union District 1199 NW</v>
          </cell>
          <cell r="K3089">
            <v>3915</v>
          </cell>
          <cell r="L3089">
            <v>3915</v>
          </cell>
          <cell r="M3089">
            <v>3915</v>
          </cell>
          <cell r="N3089">
            <v>3915</v>
          </cell>
          <cell r="O3089">
            <v>3690</v>
          </cell>
          <cell r="P3089">
            <v>3764</v>
          </cell>
          <cell r="Q3089">
            <v>3878</v>
          </cell>
        </row>
        <row r="3090">
          <cell r="E3090" t="str">
            <v>48ENMONTHLYBTEAMSTERS LOCAL UNION NUMBER 117</v>
          </cell>
          <cell r="F3090" t="str">
            <v>48EN</v>
          </cell>
          <cell r="G3090" t="str">
            <v>Monthly</v>
          </cell>
          <cell r="H3090" t="str">
            <v>B</v>
          </cell>
          <cell r="I3090">
            <v>0</v>
          </cell>
          <cell r="J3090" t="str">
            <v>Teamsters Local Union Number 117</v>
          </cell>
          <cell r="K3090">
            <v>3963</v>
          </cell>
          <cell r="L3090">
            <v>3963</v>
          </cell>
          <cell r="M3090">
            <v>3963</v>
          </cell>
          <cell r="N3090">
            <v>3963</v>
          </cell>
          <cell r="O3090">
            <v>3736</v>
          </cell>
          <cell r="P3090">
            <v>3811</v>
          </cell>
          <cell r="Q3090">
            <v>3926</v>
          </cell>
        </row>
        <row r="3091">
          <cell r="E3091" t="str">
            <v>48ENMONTHLYBWASHINGTON FEDERATION OF STATE EMPLOYEES</v>
          </cell>
          <cell r="F3091" t="str">
            <v>48EN</v>
          </cell>
          <cell r="G3091" t="str">
            <v>Monthly</v>
          </cell>
          <cell r="H3091" t="str">
            <v>B</v>
          </cell>
          <cell r="I3091">
            <v>0</v>
          </cell>
          <cell r="J3091" t="str">
            <v>Washington Federation of State Employees</v>
          </cell>
          <cell r="K3091">
            <v>3915</v>
          </cell>
          <cell r="L3091">
            <v>3915</v>
          </cell>
          <cell r="M3091">
            <v>3915</v>
          </cell>
          <cell r="N3091">
            <v>3915</v>
          </cell>
          <cell r="O3091">
            <v>3690</v>
          </cell>
          <cell r="P3091">
            <v>3764</v>
          </cell>
          <cell r="Q3091">
            <v>3878</v>
          </cell>
        </row>
        <row r="3092">
          <cell r="E3092" t="str">
            <v>48ENMONTHLYCCOALITION</v>
          </cell>
          <cell r="F3092" t="str">
            <v>48EN</v>
          </cell>
          <cell r="G3092" t="str">
            <v>Monthly</v>
          </cell>
          <cell r="H3092" t="str">
            <v>C</v>
          </cell>
          <cell r="I3092">
            <v>0</v>
          </cell>
          <cell r="J3092" t="str">
            <v>Coalition</v>
          </cell>
          <cell r="K3092">
            <v>4012</v>
          </cell>
          <cell r="L3092">
            <v>4012</v>
          </cell>
          <cell r="M3092">
            <v>4012</v>
          </cell>
          <cell r="N3092">
            <v>4012</v>
          </cell>
          <cell r="O3092">
            <v>3782</v>
          </cell>
          <cell r="P3092">
            <v>3858</v>
          </cell>
          <cell r="Q3092">
            <v>3975</v>
          </cell>
        </row>
        <row r="3093">
          <cell r="E3093" t="str">
            <v>48ENMONTHLYCNON-REPRESENTED STATE EMPLOYEES</v>
          </cell>
          <cell r="F3093" t="str">
            <v>48EN</v>
          </cell>
          <cell r="G3093" t="str">
            <v>Monthly</v>
          </cell>
          <cell r="H3093" t="str">
            <v>C</v>
          </cell>
          <cell r="I3093">
            <v>0</v>
          </cell>
          <cell r="J3093" t="str">
            <v>Non-Represented State Employees</v>
          </cell>
          <cell r="K3093">
            <v>4012</v>
          </cell>
          <cell r="L3093">
            <v>4012</v>
          </cell>
          <cell r="M3093">
            <v>4012</v>
          </cell>
          <cell r="N3093">
            <v>4012</v>
          </cell>
          <cell r="O3093">
            <v>3782</v>
          </cell>
          <cell r="P3093">
            <v>3858</v>
          </cell>
          <cell r="Q3093">
            <v>3975</v>
          </cell>
        </row>
        <row r="3094">
          <cell r="E3094" t="str">
            <v>48ENMONTHLYCSERVICE EMPLOYEES INTERNATIONAL UNION DISTRICT 1199 NW</v>
          </cell>
          <cell r="F3094" t="str">
            <v>48EN</v>
          </cell>
          <cell r="G3094" t="str">
            <v>Monthly</v>
          </cell>
          <cell r="H3094" t="str">
            <v>C</v>
          </cell>
          <cell r="I3094">
            <v>0</v>
          </cell>
          <cell r="J3094" t="str">
            <v>Service Employees International Union District 1199 NW</v>
          </cell>
          <cell r="K3094">
            <v>4012</v>
          </cell>
          <cell r="L3094">
            <v>4012</v>
          </cell>
          <cell r="M3094">
            <v>4012</v>
          </cell>
          <cell r="N3094">
            <v>4012</v>
          </cell>
          <cell r="O3094">
            <v>3782</v>
          </cell>
          <cell r="P3094">
            <v>3858</v>
          </cell>
          <cell r="Q3094">
            <v>3975</v>
          </cell>
        </row>
        <row r="3095">
          <cell r="E3095" t="str">
            <v>48ENMONTHLYCTEAMSTERS LOCAL UNION NUMBER 117</v>
          </cell>
          <cell r="F3095" t="str">
            <v>48EN</v>
          </cell>
          <cell r="G3095" t="str">
            <v>Monthly</v>
          </cell>
          <cell r="H3095" t="str">
            <v>C</v>
          </cell>
          <cell r="I3095">
            <v>0</v>
          </cell>
          <cell r="J3095" t="str">
            <v>Teamsters Local Union Number 117</v>
          </cell>
          <cell r="K3095">
            <v>4064</v>
          </cell>
          <cell r="L3095">
            <v>4064</v>
          </cell>
          <cell r="M3095">
            <v>4064</v>
          </cell>
          <cell r="N3095">
            <v>4064</v>
          </cell>
          <cell r="O3095">
            <v>3831</v>
          </cell>
          <cell r="P3095">
            <v>3908</v>
          </cell>
          <cell r="Q3095">
            <v>4026</v>
          </cell>
        </row>
        <row r="3096">
          <cell r="E3096" t="str">
            <v>48ENMONTHLYCWASHINGTON FEDERATION OF STATE EMPLOYEES</v>
          </cell>
          <cell r="F3096" t="str">
            <v>48EN</v>
          </cell>
          <cell r="G3096" t="str">
            <v>Monthly</v>
          </cell>
          <cell r="H3096" t="str">
            <v>C</v>
          </cell>
          <cell r="I3096">
            <v>0</v>
          </cell>
          <cell r="J3096" t="str">
            <v>Washington Federation of State Employees</v>
          </cell>
          <cell r="K3096">
            <v>4012</v>
          </cell>
          <cell r="L3096">
            <v>4012</v>
          </cell>
          <cell r="M3096">
            <v>4012</v>
          </cell>
          <cell r="N3096">
            <v>4012</v>
          </cell>
          <cell r="O3096">
            <v>3782</v>
          </cell>
          <cell r="P3096">
            <v>3858</v>
          </cell>
          <cell r="Q3096">
            <v>3975</v>
          </cell>
        </row>
        <row r="3097">
          <cell r="E3097" t="str">
            <v>48ENMONTHLYDCOALITION</v>
          </cell>
          <cell r="F3097" t="str">
            <v>48EN</v>
          </cell>
          <cell r="G3097" t="str">
            <v>Monthly</v>
          </cell>
          <cell r="H3097" t="str">
            <v>D</v>
          </cell>
          <cell r="I3097">
            <v>0</v>
          </cell>
          <cell r="J3097" t="str">
            <v>Coalition</v>
          </cell>
          <cell r="K3097">
            <v>4112</v>
          </cell>
          <cell r="L3097">
            <v>4112</v>
          </cell>
          <cell r="M3097">
            <v>4112</v>
          </cell>
          <cell r="N3097">
            <v>4112</v>
          </cell>
          <cell r="O3097">
            <v>3876</v>
          </cell>
          <cell r="P3097">
            <v>3954</v>
          </cell>
          <cell r="Q3097">
            <v>4073</v>
          </cell>
        </row>
        <row r="3098">
          <cell r="E3098" t="str">
            <v>48ENMONTHLYDNON-REPRESENTED STATE EMPLOYEES</v>
          </cell>
          <cell r="F3098" t="str">
            <v>48EN</v>
          </cell>
          <cell r="G3098" t="str">
            <v>Monthly</v>
          </cell>
          <cell r="H3098" t="str">
            <v>D</v>
          </cell>
          <cell r="I3098">
            <v>0</v>
          </cell>
          <cell r="J3098" t="str">
            <v>Non-Represented State Employees</v>
          </cell>
          <cell r="K3098">
            <v>4112</v>
          </cell>
          <cell r="L3098">
            <v>4112</v>
          </cell>
          <cell r="M3098">
            <v>4112</v>
          </cell>
          <cell r="N3098">
            <v>4112</v>
          </cell>
          <cell r="O3098">
            <v>3876</v>
          </cell>
          <cell r="P3098">
            <v>3954</v>
          </cell>
          <cell r="Q3098">
            <v>4073</v>
          </cell>
        </row>
        <row r="3099">
          <cell r="E3099" t="str">
            <v>48ENMONTHLYDSERVICE EMPLOYEES INTERNATIONAL UNION DISTRICT 1199 NW</v>
          </cell>
          <cell r="F3099" t="str">
            <v>48EN</v>
          </cell>
          <cell r="G3099" t="str">
            <v>Monthly</v>
          </cell>
          <cell r="H3099" t="str">
            <v>D</v>
          </cell>
          <cell r="I3099">
            <v>0</v>
          </cell>
          <cell r="J3099" t="str">
            <v>Service Employees International Union District 1199 NW</v>
          </cell>
          <cell r="K3099">
            <v>4112</v>
          </cell>
          <cell r="L3099">
            <v>4112</v>
          </cell>
          <cell r="M3099">
            <v>4112</v>
          </cell>
          <cell r="N3099">
            <v>4112</v>
          </cell>
          <cell r="O3099">
            <v>3876</v>
          </cell>
          <cell r="P3099">
            <v>3954</v>
          </cell>
          <cell r="Q3099">
            <v>4073</v>
          </cell>
        </row>
        <row r="3100">
          <cell r="E3100" t="str">
            <v>48ENMONTHLYDTEAMSTERS LOCAL UNION NUMBER 117</v>
          </cell>
          <cell r="F3100" t="str">
            <v>48EN</v>
          </cell>
          <cell r="G3100" t="str">
            <v>Monthly</v>
          </cell>
          <cell r="H3100" t="str">
            <v>D</v>
          </cell>
          <cell r="I3100">
            <v>0</v>
          </cell>
          <cell r="J3100" t="str">
            <v>Teamsters Local Union Number 117</v>
          </cell>
          <cell r="K3100">
            <v>4164</v>
          </cell>
          <cell r="L3100">
            <v>4164</v>
          </cell>
          <cell r="M3100">
            <v>4164</v>
          </cell>
          <cell r="N3100">
            <v>4164</v>
          </cell>
          <cell r="O3100">
            <v>3925</v>
          </cell>
          <cell r="P3100">
            <v>4004</v>
          </cell>
          <cell r="Q3100">
            <v>4125</v>
          </cell>
        </row>
        <row r="3101">
          <cell r="E3101" t="str">
            <v>48ENMONTHLYDWASHINGTON FEDERATION OF STATE EMPLOYEES</v>
          </cell>
          <cell r="F3101" t="str">
            <v>48EN</v>
          </cell>
          <cell r="G3101" t="str">
            <v>Monthly</v>
          </cell>
          <cell r="H3101" t="str">
            <v>D</v>
          </cell>
          <cell r="I3101">
            <v>0</v>
          </cell>
          <cell r="J3101" t="str">
            <v>Washington Federation of State Employees</v>
          </cell>
          <cell r="K3101">
            <v>4112</v>
          </cell>
          <cell r="L3101">
            <v>4112</v>
          </cell>
          <cell r="M3101">
            <v>4112</v>
          </cell>
          <cell r="N3101">
            <v>4112</v>
          </cell>
          <cell r="O3101">
            <v>3876</v>
          </cell>
          <cell r="P3101">
            <v>3954</v>
          </cell>
          <cell r="Q3101">
            <v>4073</v>
          </cell>
        </row>
        <row r="3102">
          <cell r="E3102" t="str">
            <v>48ENMONTHLYECOALITION</v>
          </cell>
          <cell r="F3102" t="str">
            <v>48EN</v>
          </cell>
          <cell r="G3102" t="str">
            <v>Monthly</v>
          </cell>
          <cell r="H3102" t="str">
            <v>E</v>
          </cell>
          <cell r="I3102">
            <v>0</v>
          </cell>
          <cell r="J3102" t="str">
            <v>Coalition</v>
          </cell>
          <cell r="K3102">
            <v>4217</v>
          </cell>
          <cell r="L3102">
            <v>4217</v>
          </cell>
          <cell r="M3102">
            <v>4217</v>
          </cell>
          <cell r="N3102">
            <v>4217</v>
          </cell>
          <cell r="O3102">
            <v>3975</v>
          </cell>
          <cell r="P3102">
            <v>4055</v>
          </cell>
          <cell r="Q3102">
            <v>4177</v>
          </cell>
        </row>
        <row r="3103">
          <cell r="E3103" t="str">
            <v>48ENMONTHLYENON-REPRESENTED STATE EMPLOYEES</v>
          </cell>
          <cell r="F3103" t="str">
            <v>48EN</v>
          </cell>
          <cell r="G3103" t="str">
            <v>Monthly</v>
          </cell>
          <cell r="H3103" t="str">
            <v>E</v>
          </cell>
          <cell r="I3103">
            <v>0</v>
          </cell>
          <cell r="J3103" t="str">
            <v>Non-Represented State Employees</v>
          </cell>
          <cell r="K3103">
            <v>4217</v>
          </cell>
          <cell r="L3103">
            <v>4217</v>
          </cell>
          <cell r="M3103">
            <v>4217</v>
          </cell>
          <cell r="N3103">
            <v>4217</v>
          </cell>
          <cell r="O3103">
            <v>3975</v>
          </cell>
          <cell r="P3103">
            <v>4055</v>
          </cell>
          <cell r="Q3103">
            <v>4177</v>
          </cell>
        </row>
        <row r="3104">
          <cell r="E3104" t="str">
            <v>48ENMONTHLYESERVICE EMPLOYEES INTERNATIONAL UNION DISTRICT 1199 NW</v>
          </cell>
          <cell r="F3104" t="str">
            <v>48EN</v>
          </cell>
          <cell r="G3104" t="str">
            <v>Monthly</v>
          </cell>
          <cell r="H3104" t="str">
            <v>E</v>
          </cell>
          <cell r="I3104">
            <v>0</v>
          </cell>
          <cell r="J3104" t="str">
            <v>Service Employees International Union District 1199 NW</v>
          </cell>
          <cell r="K3104">
            <v>4217</v>
          </cell>
          <cell r="L3104">
            <v>4217</v>
          </cell>
          <cell r="M3104">
            <v>4217</v>
          </cell>
          <cell r="N3104">
            <v>4217</v>
          </cell>
          <cell r="O3104">
            <v>3975</v>
          </cell>
          <cell r="P3104">
            <v>4055</v>
          </cell>
          <cell r="Q3104">
            <v>4177</v>
          </cell>
        </row>
        <row r="3105">
          <cell r="E3105" t="str">
            <v>48ENMONTHLYETEAMSTERS LOCAL UNION NUMBER 117</v>
          </cell>
          <cell r="F3105" t="str">
            <v>48EN</v>
          </cell>
          <cell r="G3105" t="str">
            <v>Monthly</v>
          </cell>
          <cell r="H3105" t="str">
            <v>E</v>
          </cell>
          <cell r="I3105">
            <v>0</v>
          </cell>
          <cell r="J3105" t="str">
            <v>Teamsters Local Union Number 117</v>
          </cell>
          <cell r="K3105">
            <v>4271</v>
          </cell>
          <cell r="L3105">
            <v>4271</v>
          </cell>
          <cell r="M3105">
            <v>4271</v>
          </cell>
          <cell r="N3105">
            <v>4271</v>
          </cell>
          <cell r="O3105">
            <v>4026</v>
          </cell>
          <cell r="P3105">
            <v>4107</v>
          </cell>
          <cell r="Q3105">
            <v>4231</v>
          </cell>
        </row>
        <row r="3106">
          <cell r="E3106" t="str">
            <v>48ENMONTHLYEWASHINGTON FEDERATION OF STATE EMPLOYEES</v>
          </cell>
          <cell r="F3106" t="str">
            <v>48EN</v>
          </cell>
          <cell r="G3106" t="str">
            <v>Monthly</v>
          </cell>
          <cell r="H3106" t="str">
            <v>E</v>
          </cell>
          <cell r="I3106">
            <v>0</v>
          </cell>
          <cell r="J3106" t="str">
            <v>Washington Federation of State Employees</v>
          </cell>
          <cell r="K3106">
            <v>4217</v>
          </cell>
          <cell r="L3106">
            <v>4217</v>
          </cell>
          <cell r="M3106">
            <v>4217</v>
          </cell>
          <cell r="N3106">
            <v>4217</v>
          </cell>
          <cell r="O3106">
            <v>3975</v>
          </cell>
          <cell r="P3106">
            <v>4055</v>
          </cell>
          <cell r="Q3106">
            <v>4177</v>
          </cell>
        </row>
        <row r="3107">
          <cell r="E3107" t="str">
            <v>48ENMONTHLYFCOALITION</v>
          </cell>
          <cell r="F3107" t="str">
            <v>48EN</v>
          </cell>
          <cell r="G3107" t="str">
            <v>Monthly</v>
          </cell>
          <cell r="H3107" t="str">
            <v>F</v>
          </cell>
          <cell r="I3107">
            <v>0</v>
          </cell>
          <cell r="J3107" t="str">
            <v>Coalition</v>
          </cell>
          <cell r="K3107">
            <v>4316</v>
          </cell>
          <cell r="L3107">
            <v>4316</v>
          </cell>
          <cell r="M3107">
            <v>4316</v>
          </cell>
          <cell r="N3107">
            <v>4316</v>
          </cell>
          <cell r="O3107">
            <v>4069</v>
          </cell>
          <cell r="P3107">
            <v>4150</v>
          </cell>
          <cell r="Q3107">
            <v>4275</v>
          </cell>
        </row>
        <row r="3108">
          <cell r="E3108" t="str">
            <v>48ENMONTHLYFNON-REPRESENTED STATE EMPLOYEES</v>
          </cell>
          <cell r="F3108" t="str">
            <v>48EN</v>
          </cell>
          <cell r="G3108" t="str">
            <v>Monthly</v>
          </cell>
          <cell r="H3108" t="str">
            <v>F</v>
          </cell>
          <cell r="I3108">
            <v>0</v>
          </cell>
          <cell r="J3108" t="str">
            <v>Non-Represented State Employees</v>
          </cell>
          <cell r="K3108">
            <v>4316</v>
          </cell>
          <cell r="L3108">
            <v>4316</v>
          </cell>
          <cell r="M3108">
            <v>4316</v>
          </cell>
          <cell r="N3108">
            <v>4316</v>
          </cell>
          <cell r="O3108">
            <v>4069</v>
          </cell>
          <cell r="P3108">
            <v>4150</v>
          </cell>
          <cell r="Q3108">
            <v>4275</v>
          </cell>
        </row>
        <row r="3109">
          <cell r="E3109" t="str">
            <v>48ENMONTHLYFSERVICE EMPLOYEES INTERNATIONAL UNION DISTRICT 1199 NW</v>
          </cell>
          <cell r="F3109" t="str">
            <v>48EN</v>
          </cell>
          <cell r="G3109" t="str">
            <v>Monthly</v>
          </cell>
          <cell r="H3109" t="str">
            <v>F</v>
          </cell>
          <cell r="I3109">
            <v>0</v>
          </cell>
          <cell r="J3109" t="str">
            <v>Service Employees International Union District 1199 NW</v>
          </cell>
          <cell r="K3109">
            <v>4316</v>
          </cell>
          <cell r="L3109">
            <v>4316</v>
          </cell>
          <cell r="M3109">
            <v>4316</v>
          </cell>
          <cell r="N3109">
            <v>4316</v>
          </cell>
          <cell r="O3109">
            <v>4069</v>
          </cell>
          <cell r="P3109">
            <v>4150</v>
          </cell>
          <cell r="Q3109">
            <v>4275</v>
          </cell>
        </row>
        <row r="3110">
          <cell r="E3110" t="str">
            <v>48ENMONTHLYFTEAMSTERS LOCAL UNION NUMBER 117</v>
          </cell>
          <cell r="F3110" t="str">
            <v>48EN</v>
          </cell>
          <cell r="G3110" t="str">
            <v>Monthly</v>
          </cell>
          <cell r="H3110" t="str">
            <v>F</v>
          </cell>
          <cell r="I3110">
            <v>0</v>
          </cell>
          <cell r="J3110" t="str">
            <v>Teamsters Local Union Number 117</v>
          </cell>
          <cell r="K3110">
            <v>4371</v>
          </cell>
          <cell r="L3110">
            <v>4371</v>
          </cell>
          <cell r="M3110">
            <v>4371</v>
          </cell>
          <cell r="N3110">
            <v>4371</v>
          </cell>
          <cell r="O3110">
            <v>4121</v>
          </cell>
          <cell r="P3110">
            <v>4203</v>
          </cell>
          <cell r="Q3110">
            <v>4330</v>
          </cell>
        </row>
        <row r="3111">
          <cell r="E3111" t="str">
            <v>48ENMONTHLYFWASHINGTON FEDERATION OF STATE EMPLOYEES</v>
          </cell>
          <cell r="F3111" t="str">
            <v>48EN</v>
          </cell>
          <cell r="G3111" t="str">
            <v>Monthly</v>
          </cell>
          <cell r="H3111" t="str">
            <v>F</v>
          </cell>
          <cell r="I3111">
            <v>0</v>
          </cell>
          <cell r="J3111" t="str">
            <v>Washington Federation of State Employees</v>
          </cell>
          <cell r="K3111">
            <v>4316</v>
          </cell>
          <cell r="L3111">
            <v>4316</v>
          </cell>
          <cell r="M3111">
            <v>4316</v>
          </cell>
          <cell r="N3111">
            <v>4316</v>
          </cell>
          <cell r="O3111">
            <v>4069</v>
          </cell>
          <cell r="P3111">
            <v>4150</v>
          </cell>
          <cell r="Q3111">
            <v>4275</v>
          </cell>
        </row>
        <row r="3112">
          <cell r="E3112" t="str">
            <v>48ENMONTHLYGCOALITION</v>
          </cell>
          <cell r="F3112" t="str">
            <v>48EN</v>
          </cell>
          <cell r="G3112" t="str">
            <v>Monthly</v>
          </cell>
          <cell r="H3112" t="str">
            <v>G</v>
          </cell>
          <cell r="I3112">
            <v>0</v>
          </cell>
          <cell r="J3112" t="str">
            <v>Coalition</v>
          </cell>
          <cell r="K3112">
            <v>4425</v>
          </cell>
          <cell r="L3112">
            <v>4425</v>
          </cell>
          <cell r="M3112">
            <v>4425</v>
          </cell>
          <cell r="N3112">
            <v>4425</v>
          </cell>
          <cell r="O3112">
            <v>4172</v>
          </cell>
          <cell r="P3112">
            <v>4255</v>
          </cell>
          <cell r="Q3112">
            <v>4384</v>
          </cell>
        </row>
        <row r="3113">
          <cell r="E3113" t="str">
            <v>48ENMONTHLYGNON-REPRESENTED STATE EMPLOYEES</v>
          </cell>
          <cell r="F3113" t="str">
            <v>48EN</v>
          </cell>
          <cell r="G3113" t="str">
            <v>Monthly</v>
          </cell>
          <cell r="H3113" t="str">
            <v>G</v>
          </cell>
          <cell r="I3113">
            <v>0</v>
          </cell>
          <cell r="J3113" t="str">
            <v>Non-Represented State Employees</v>
          </cell>
          <cell r="K3113">
            <v>4425</v>
          </cell>
          <cell r="L3113">
            <v>4425</v>
          </cell>
          <cell r="M3113">
            <v>4425</v>
          </cell>
          <cell r="N3113">
            <v>4425</v>
          </cell>
          <cell r="O3113">
            <v>4172</v>
          </cell>
          <cell r="P3113">
            <v>4255</v>
          </cell>
          <cell r="Q3113">
            <v>4384</v>
          </cell>
        </row>
        <row r="3114">
          <cell r="E3114" t="str">
            <v>48ENMONTHLYGSERVICE EMPLOYEES INTERNATIONAL UNION DISTRICT 1199 NW</v>
          </cell>
          <cell r="F3114" t="str">
            <v>48EN</v>
          </cell>
          <cell r="G3114" t="str">
            <v>Monthly</v>
          </cell>
          <cell r="H3114" t="str">
            <v>G</v>
          </cell>
          <cell r="I3114">
            <v>0</v>
          </cell>
          <cell r="J3114" t="str">
            <v>Service Employees International Union District 1199 NW</v>
          </cell>
          <cell r="K3114">
            <v>4425</v>
          </cell>
          <cell r="L3114">
            <v>4425</v>
          </cell>
          <cell r="M3114">
            <v>4425</v>
          </cell>
          <cell r="N3114">
            <v>4425</v>
          </cell>
          <cell r="O3114">
            <v>4172</v>
          </cell>
          <cell r="P3114">
            <v>4255</v>
          </cell>
          <cell r="Q3114">
            <v>4384</v>
          </cell>
        </row>
        <row r="3115">
          <cell r="E3115" t="str">
            <v>48ENMONTHLYGTEAMSTERS LOCAL UNION NUMBER 117</v>
          </cell>
          <cell r="F3115" t="str">
            <v>48EN</v>
          </cell>
          <cell r="G3115" t="str">
            <v>Monthly</v>
          </cell>
          <cell r="H3115" t="str">
            <v>G</v>
          </cell>
          <cell r="I3115">
            <v>0</v>
          </cell>
          <cell r="J3115" t="str">
            <v>Teamsters Local Union Number 117</v>
          </cell>
          <cell r="K3115">
            <v>4482</v>
          </cell>
          <cell r="L3115">
            <v>4482</v>
          </cell>
          <cell r="M3115">
            <v>4482</v>
          </cell>
          <cell r="N3115">
            <v>4482</v>
          </cell>
          <cell r="O3115">
            <v>4225</v>
          </cell>
          <cell r="P3115">
            <v>4310</v>
          </cell>
          <cell r="Q3115">
            <v>4440</v>
          </cell>
        </row>
        <row r="3116">
          <cell r="E3116" t="str">
            <v>48ENMONTHLYGWASHINGTON FEDERATION OF STATE EMPLOYEES</v>
          </cell>
          <cell r="F3116" t="str">
            <v>48EN</v>
          </cell>
          <cell r="G3116" t="str">
            <v>Monthly</v>
          </cell>
          <cell r="H3116" t="str">
            <v>G</v>
          </cell>
          <cell r="I3116">
            <v>0</v>
          </cell>
          <cell r="J3116" t="str">
            <v>Washington Federation of State Employees</v>
          </cell>
          <cell r="K3116">
            <v>4425</v>
          </cell>
          <cell r="L3116">
            <v>4425</v>
          </cell>
          <cell r="M3116">
            <v>4425</v>
          </cell>
          <cell r="N3116">
            <v>4425</v>
          </cell>
          <cell r="O3116">
            <v>4172</v>
          </cell>
          <cell r="P3116">
            <v>4255</v>
          </cell>
          <cell r="Q3116">
            <v>4384</v>
          </cell>
        </row>
        <row r="3117">
          <cell r="E3117" t="str">
            <v>48ENMONTHLYHCOALITION</v>
          </cell>
          <cell r="F3117" t="str">
            <v>48EN</v>
          </cell>
          <cell r="G3117" t="str">
            <v>Monthly</v>
          </cell>
          <cell r="H3117" t="str">
            <v>H</v>
          </cell>
          <cell r="I3117">
            <v>0</v>
          </cell>
          <cell r="J3117" t="str">
            <v>Coalition</v>
          </cell>
          <cell r="K3117">
            <v>4538</v>
          </cell>
          <cell r="L3117">
            <v>4538</v>
          </cell>
          <cell r="M3117">
            <v>4538</v>
          </cell>
          <cell r="N3117">
            <v>4538</v>
          </cell>
          <cell r="O3117">
            <v>4277</v>
          </cell>
          <cell r="P3117">
            <v>4363</v>
          </cell>
          <cell r="Q3117">
            <v>4495</v>
          </cell>
        </row>
        <row r="3118">
          <cell r="E3118" t="str">
            <v>48ENMONTHLYHNON-REPRESENTED STATE EMPLOYEES</v>
          </cell>
          <cell r="F3118" t="str">
            <v>48EN</v>
          </cell>
          <cell r="G3118" t="str">
            <v>Monthly</v>
          </cell>
          <cell r="H3118" t="str">
            <v>H</v>
          </cell>
          <cell r="I3118">
            <v>0</v>
          </cell>
          <cell r="J3118" t="str">
            <v>Non-Represented State Employees</v>
          </cell>
          <cell r="K3118">
            <v>4538</v>
          </cell>
          <cell r="L3118">
            <v>4538</v>
          </cell>
          <cell r="M3118">
            <v>4538</v>
          </cell>
          <cell r="N3118">
            <v>4538</v>
          </cell>
          <cell r="O3118">
            <v>4277</v>
          </cell>
          <cell r="P3118">
            <v>4363</v>
          </cell>
          <cell r="Q3118">
            <v>4495</v>
          </cell>
        </row>
        <row r="3119">
          <cell r="E3119" t="str">
            <v>48ENMONTHLYHSERVICE EMPLOYEES INTERNATIONAL UNION DISTRICT 1199 NW</v>
          </cell>
          <cell r="F3119" t="str">
            <v>48EN</v>
          </cell>
          <cell r="G3119" t="str">
            <v>Monthly</v>
          </cell>
          <cell r="H3119" t="str">
            <v>H</v>
          </cell>
          <cell r="I3119">
            <v>0</v>
          </cell>
          <cell r="J3119" t="str">
            <v>Service Employees International Union District 1199 NW</v>
          </cell>
          <cell r="K3119">
            <v>4538</v>
          </cell>
          <cell r="L3119">
            <v>4538</v>
          </cell>
          <cell r="M3119">
            <v>4538</v>
          </cell>
          <cell r="N3119">
            <v>4538</v>
          </cell>
          <cell r="O3119">
            <v>4277</v>
          </cell>
          <cell r="P3119">
            <v>4363</v>
          </cell>
          <cell r="Q3119">
            <v>4495</v>
          </cell>
        </row>
        <row r="3120">
          <cell r="E3120" t="str">
            <v>48ENMONTHLYHTEAMSTERS LOCAL UNION NUMBER 117</v>
          </cell>
          <cell r="F3120" t="str">
            <v>48EN</v>
          </cell>
          <cell r="G3120" t="str">
            <v>Monthly</v>
          </cell>
          <cell r="H3120" t="str">
            <v>H</v>
          </cell>
          <cell r="I3120">
            <v>0</v>
          </cell>
          <cell r="J3120" t="str">
            <v>Teamsters Local Union Number 117</v>
          </cell>
          <cell r="K3120">
            <v>4597</v>
          </cell>
          <cell r="L3120">
            <v>4597</v>
          </cell>
          <cell r="M3120">
            <v>4597</v>
          </cell>
          <cell r="N3120">
            <v>4597</v>
          </cell>
          <cell r="O3120">
            <v>4333</v>
          </cell>
          <cell r="P3120">
            <v>4420</v>
          </cell>
          <cell r="Q3120">
            <v>4553</v>
          </cell>
        </row>
        <row r="3121">
          <cell r="E3121" t="str">
            <v>48ENMONTHLYHWASHINGTON FEDERATION OF STATE EMPLOYEES</v>
          </cell>
          <cell r="F3121" t="str">
            <v>48EN</v>
          </cell>
          <cell r="G3121" t="str">
            <v>Monthly</v>
          </cell>
          <cell r="H3121" t="str">
            <v>H</v>
          </cell>
          <cell r="I3121">
            <v>0</v>
          </cell>
          <cell r="J3121" t="str">
            <v>Washington Federation of State Employees</v>
          </cell>
          <cell r="K3121">
            <v>4538</v>
          </cell>
          <cell r="L3121">
            <v>4538</v>
          </cell>
          <cell r="M3121">
            <v>4538</v>
          </cell>
          <cell r="N3121">
            <v>4538</v>
          </cell>
          <cell r="O3121">
            <v>4277</v>
          </cell>
          <cell r="P3121">
            <v>4363</v>
          </cell>
          <cell r="Q3121">
            <v>4495</v>
          </cell>
        </row>
        <row r="3122">
          <cell r="E3122" t="str">
            <v>48ENMONTHLYICOALITION</v>
          </cell>
          <cell r="F3122" t="str">
            <v>48EN</v>
          </cell>
          <cell r="G3122" t="str">
            <v>Monthly</v>
          </cell>
          <cell r="H3122" t="str">
            <v>I</v>
          </cell>
          <cell r="I3122">
            <v>0</v>
          </cell>
          <cell r="J3122" t="str">
            <v>Coalition</v>
          </cell>
          <cell r="K3122">
            <v>4652</v>
          </cell>
          <cell r="L3122">
            <v>4652</v>
          </cell>
          <cell r="M3122">
            <v>4652</v>
          </cell>
          <cell r="N3122">
            <v>4652</v>
          </cell>
          <cell r="O3122">
            <v>4385</v>
          </cell>
          <cell r="P3122">
            <v>4473</v>
          </cell>
          <cell r="Q3122">
            <v>4608</v>
          </cell>
        </row>
        <row r="3123">
          <cell r="E3123" t="str">
            <v>48ENMONTHLYINON-REPRESENTED STATE EMPLOYEES</v>
          </cell>
          <cell r="F3123" t="str">
            <v>48EN</v>
          </cell>
          <cell r="G3123" t="str">
            <v>Monthly</v>
          </cell>
          <cell r="H3123" t="str">
            <v>I</v>
          </cell>
          <cell r="I3123">
            <v>0</v>
          </cell>
          <cell r="J3123" t="str">
            <v>Non-Represented State Employees</v>
          </cell>
          <cell r="K3123">
            <v>4652</v>
          </cell>
          <cell r="L3123">
            <v>4652</v>
          </cell>
          <cell r="M3123">
            <v>4652</v>
          </cell>
          <cell r="N3123">
            <v>4652</v>
          </cell>
          <cell r="O3123">
            <v>4385</v>
          </cell>
          <cell r="P3123">
            <v>4473</v>
          </cell>
          <cell r="Q3123">
            <v>4608</v>
          </cell>
        </row>
        <row r="3124">
          <cell r="E3124" t="str">
            <v>48ENMONTHLYISERVICE EMPLOYEES INTERNATIONAL UNION DISTRICT 1199 NW</v>
          </cell>
          <cell r="F3124" t="str">
            <v>48EN</v>
          </cell>
          <cell r="G3124" t="str">
            <v>Monthly</v>
          </cell>
          <cell r="H3124" t="str">
            <v>I</v>
          </cell>
          <cell r="I3124">
            <v>0</v>
          </cell>
          <cell r="J3124" t="str">
            <v>Service Employees International Union District 1199 NW</v>
          </cell>
          <cell r="K3124">
            <v>4652</v>
          </cell>
          <cell r="L3124">
            <v>4652</v>
          </cell>
          <cell r="M3124">
            <v>4652</v>
          </cell>
          <cell r="N3124">
            <v>4652</v>
          </cell>
          <cell r="O3124">
            <v>4385</v>
          </cell>
          <cell r="P3124">
            <v>4473</v>
          </cell>
          <cell r="Q3124">
            <v>4608</v>
          </cell>
        </row>
        <row r="3125">
          <cell r="E3125" t="str">
            <v>48ENMONTHLYITEAMSTERS LOCAL UNION NUMBER 117</v>
          </cell>
          <cell r="F3125" t="str">
            <v>48EN</v>
          </cell>
          <cell r="G3125" t="str">
            <v>Monthly</v>
          </cell>
          <cell r="H3125" t="str">
            <v>I</v>
          </cell>
          <cell r="I3125">
            <v>0</v>
          </cell>
          <cell r="J3125" t="str">
            <v>Teamsters Local Union Number 117</v>
          </cell>
          <cell r="K3125">
            <v>4711</v>
          </cell>
          <cell r="L3125">
            <v>4711</v>
          </cell>
          <cell r="M3125">
            <v>4711</v>
          </cell>
          <cell r="N3125">
            <v>4711</v>
          </cell>
          <cell r="O3125">
            <v>4441</v>
          </cell>
          <cell r="P3125">
            <v>4530</v>
          </cell>
          <cell r="Q3125">
            <v>4667</v>
          </cell>
        </row>
        <row r="3126">
          <cell r="E3126" t="str">
            <v>48ENMONTHLYIWASHINGTON FEDERATION OF STATE EMPLOYEES</v>
          </cell>
          <cell r="F3126" t="str">
            <v>48EN</v>
          </cell>
          <cell r="G3126" t="str">
            <v>Monthly</v>
          </cell>
          <cell r="H3126" t="str">
            <v>I</v>
          </cell>
          <cell r="I3126">
            <v>0</v>
          </cell>
          <cell r="J3126" t="str">
            <v>Washington Federation of State Employees</v>
          </cell>
          <cell r="K3126">
            <v>4652</v>
          </cell>
          <cell r="L3126">
            <v>4652</v>
          </cell>
          <cell r="M3126">
            <v>4652</v>
          </cell>
          <cell r="N3126">
            <v>4652</v>
          </cell>
          <cell r="O3126">
            <v>4385</v>
          </cell>
          <cell r="P3126">
            <v>4473</v>
          </cell>
          <cell r="Q3126">
            <v>4608</v>
          </cell>
        </row>
        <row r="3127">
          <cell r="E3127" t="str">
            <v>48ENMONTHLYJCOALITION</v>
          </cell>
          <cell r="F3127" t="str">
            <v>48EN</v>
          </cell>
          <cell r="G3127" t="str">
            <v>Monthly</v>
          </cell>
          <cell r="H3127" t="str">
            <v>J</v>
          </cell>
          <cell r="I3127">
            <v>0</v>
          </cell>
          <cell r="J3127" t="str">
            <v>Coalition</v>
          </cell>
          <cell r="K3127">
            <v>4770</v>
          </cell>
          <cell r="L3127">
            <v>4770</v>
          </cell>
          <cell r="M3127">
            <v>4770</v>
          </cell>
          <cell r="N3127">
            <v>4770</v>
          </cell>
          <cell r="O3127">
            <v>4497</v>
          </cell>
          <cell r="P3127">
            <v>4587</v>
          </cell>
          <cell r="Q3127">
            <v>4726</v>
          </cell>
        </row>
        <row r="3128">
          <cell r="E3128" t="str">
            <v>48ENMONTHLYJNON-REPRESENTED STATE EMPLOYEES</v>
          </cell>
          <cell r="F3128" t="str">
            <v>48EN</v>
          </cell>
          <cell r="G3128" t="str">
            <v>Monthly</v>
          </cell>
          <cell r="H3128" t="str">
            <v>J</v>
          </cell>
          <cell r="I3128">
            <v>0</v>
          </cell>
          <cell r="J3128" t="str">
            <v>Non-Represented State Employees</v>
          </cell>
          <cell r="K3128">
            <v>4770</v>
          </cell>
          <cell r="L3128">
            <v>4770</v>
          </cell>
          <cell r="M3128">
            <v>4770</v>
          </cell>
          <cell r="N3128">
            <v>4770</v>
          </cell>
          <cell r="O3128">
            <v>4497</v>
          </cell>
          <cell r="P3128">
            <v>4587</v>
          </cell>
          <cell r="Q3128">
            <v>4726</v>
          </cell>
        </row>
        <row r="3129">
          <cell r="E3129" t="str">
            <v>48ENMONTHLYJSERVICE EMPLOYEES INTERNATIONAL UNION DISTRICT 1199 NW</v>
          </cell>
          <cell r="F3129" t="str">
            <v>48EN</v>
          </cell>
          <cell r="G3129" t="str">
            <v>Monthly</v>
          </cell>
          <cell r="H3129" t="str">
            <v>J</v>
          </cell>
          <cell r="I3129">
            <v>0</v>
          </cell>
          <cell r="J3129" t="str">
            <v>Service Employees International Union District 1199 NW</v>
          </cell>
          <cell r="K3129">
            <v>4770</v>
          </cell>
          <cell r="L3129">
            <v>4770</v>
          </cell>
          <cell r="M3129">
            <v>4770</v>
          </cell>
          <cell r="N3129">
            <v>4770</v>
          </cell>
          <cell r="O3129">
            <v>4497</v>
          </cell>
          <cell r="P3129">
            <v>4587</v>
          </cell>
          <cell r="Q3129">
            <v>4726</v>
          </cell>
        </row>
        <row r="3130">
          <cell r="E3130" t="str">
            <v>48ENMONTHLYJTEAMSTERS LOCAL UNION NUMBER 117</v>
          </cell>
          <cell r="F3130" t="str">
            <v>48EN</v>
          </cell>
          <cell r="G3130" t="str">
            <v>Monthly</v>
          </cell>
          <cell r="H3130" t="str">
            <v>J</v>
          </cell>
          <cell r="I3130">
            <v>0</v>
          </cell>
          <cell r="J3130" t="str">
            <v>Teamsters Local Union Number 117</v>
          </cell>
          <cell r="K3130">
            <v>4831</v>
          </cell>
          <cell r="L3130">
            <v>4831</v>
          </cell>
          <cell r="M3130">
            <v>4831</v>
          </cell>
          <cell r="N3130">
            <v>4831</v>
          </cell>
          <cell r="O3130">
            <v>4554</v>
          </cell>
          <cell r="P3130">
            <v>4645</v>
          </cell>
          <cell r="Q3130">
            <v>4785</v>
          </cell>
        </row>
        <row r="3131">
          <cell r="E3131" t="str">
            <v>48ENMONTHLYJWASHINGTON FEDERATION OF STATE EMPLOYEES</v>
          </cell>
          <cell r="F3131" t="str">
            <v>48EN</v>
          </cell>
          <cell r="G3131" t="str">
            <v>Monthly</v>
          </cell>
          <cell r="H3131" t="str">
            <v>J</v>
          </cell>
          <cell r="I3131">
            <v>0</v>
          </cell>
          <cell r="J3131" t="str">
            <v>Washington Federation of State Employees</v>
          </cell>
          <cell r="K3131">
            <v>4770</v>
          </cell>
          <cell r="L3131">
            <v>4770</v>
          </cell>
          <cell r="M3131">
            <v>4770</v>
          </cell>
          <cell r="N3131">
            <v>4770</v>
          </cell>
          <cell r="O3131">
            <v>4497</v>
          </cell>
          <cell r="P3131">
            <v>4587</v>
          </cell>
          <cell r="Q3131">
            <v>4726</v>
          </cell>
        </row>
        <row r="3132">
          <cell r="E3132" t="str">
            <v>48ENMONTHLYKCOALITION</v>
          </cell>
          <cell r="F3132" t="str">
            <v>48EN</v>
          </cell>
          <cell r="G3132" t="str">
            <v>Monthly</v>
          </cell>
          <cell r="H3132" t="str">
            <v>K</v>
          </cell>
          <cell r="I3132">
            <v>0</v>
          </cell>
          <cell r="J3132" t="str">
            <v>Coalition</v>
          </cell>
          <cell r="K3132">
            <v>4886</v>
          </cell>
          <cell r="L3132">
            <v>4886</v>
          </cell>
          <cell r="M3132">
            <v>4886</v>
          </cell>
          <cell r="N3132">
            <v>4886</v>
          </cell>
          <cell r="O3132">
            <v>4606</v>
          </cell>
          <cell r="P3132">
            <v>4698</v>
          </cell>
          <cell r="Q3132">
            <v>4840</v>
          </cell>
        </row>
        <row r="3133">
          <cell r="E3133" t="str">
            <v>48ENMONTHLYKNON-REPRESENTED STATE EMPLOYEES</v>
          </cell>
          <cell r="F3133" t="str">
            <v>48EN</v>
          </cell>
          <cell r="G3133" t="str">
            <v>Monthly</v>
          </cell>
          <cell r="H3133" t="str">
            <v>K</v>
          </cell>
          <cell r="I3133">
            <v>0</v>
          </cell>
          <cell r="J3133" t="str">
            <v>Non-Represented State Employees</v>
          </cell>
          <cell r="K3133">
            <v>4886</v>
          </cell>
          <cell r="L3133">
            <v>4886</v>
          </cell>
          <cell r="M3133">
            <v>4886</v>
          </cell>
          <cell r="N3133">
            <v>4886</v>
          </cell>
          <cell r="O3133">
            <v>4606</v>
          </cell>
          <cell r="P3133">
            <v>4698</v>
          </cell>
          <cell r="Q3133">
            <v>4840</v>
          </cell>
        </row>
        <row r="3134">
          <cell r="E3134" t="str">
            <v>48ENMONTHLYKSERVICE EMPLOYEES INTERNATIONAL UNION DISTRICT 1199 NW</v>
          </cell>
          <cell r="F3134" t="str">
            <v>48EN</v>
          </cell>
          <cell r="G3134" t="str">
            <v>Monthly</v>
          </cell>
          <cell r="H3134" t="str">
            <v>K</v>
          </cell>
          <cell r="I3134">
            <v>0</v>
          </cell>
          <cell r="J3134" t="str">
            <v>Service Employees International Union District 1199 NW</v>
          </cell>
          <cell r="K3134">
            <v>4886</v>
          </cell>
          <cell r="L3134">
            <v>4886</v>
          </cell>
          <cell r="M3134">
            <v>4886</v>
          </cell>
          <cell r="N3134">
            <v>4886</v>
          </cell>
          <cell r="O3134">
            <v>4606</v>
          </cell>
          <cell r="P3134">
            <v>4698</v>
          </cell>
          <cell r="Q3134">
            <v>4840</v>
          </cell>
        </row>
        <row r="3135">
          <cell r="E3135" t="str">
            <v>48ENMONTHLYKTEAMSTERS LOCAL UNION NUMBER 117</v>
          </cell>
          <cell r="F3135" t="str">
            <v>48EN</v>
          </cell>
          <cell r="G3135" t="str">
            <v>Monthly</v>
          </cell>
          <cell r="H3135" t="str">
            <v>K</v>
          </cell>
          <cell r="I3135">
            <v>0</v>
          </cell>
          <cell r="J3135" t="str">
            <v>Teamsters Local Union Number 117</v>
          </cell>
          <cell r="K3135">
            <v>4946</v>
          </cell>
          <cell r="L3135">
            <v>4946</v>
          </cell>
          <cell r="M3135">
            <v>4946</v>
          </cell>
          <cell r="N3135">
            <v>4946</v>
          </cell>
          <cell r="O3135">
            <v>4663</v>
          </cell>
          <cell r="P3135">
            <v>4756</v>
          </cell>
          <cell r="Q3135">
            <v>4900</v>
          </cell>
        </row>
        <row r="3136">
          <cell r="E3136" t="str">
            <v>48ENMONTHLYKWASHINGTON FEDERATION OF STATE EMPLOYEES</v>
          </cell>
          <cell r="F3136" t="str">
            <v>48EN</v>
          </cell>
          <cell r="G3136" t="str">
            <v>Monthly</v>
          </cell>
          <cell r="H3136" t="str">
            <v>K</v>
          </cell>
          <cell r="I3136">
            <v>0</v>
          </cell>
          <cell r="J3136" t="str">
            <v>Washington Federation of State Employees</v>
          </cell>
          <cell r="K3136">
            <v>4886</v>
          </cell>
          <cell r="L3136">
            <v>4886</v>
          </cell>
          <cell r="M3136">
            <v>4886</v>
          </cell>
          <cell r="N3136">
            <v>4886</v>
          </cell>
          <cell r="O3136">
            <v>4606</v>
          </cell>
          <cell r="P3136">
            <v>4698</v>
          </cell>
          <cell r="Q3136">
            <v>4840</v>
          </cell>
        </row>
        <row r="3137">
          <cell r="E3137" t="str">
            <v>48ENMONTHLYLCOALITION</v>
          </cell>
          <cell r="F3137" t="str">
            <v>48EN</v>
          </cell>
          <cell r="G3137" t="str">
            <v>Monthly</v>
          </cell>
          <cell r="H3137" t="str">
            <v>L</v>
          </cell>
          <cell r="I3137">
            <v>0</v>
          </cell>
          <cell r="J3137" t="str">
            <v>Coalition</v>
          </cell>
          <cell r="K3137">
            <v>5008</v>
          </cell>
          <cell r="L3137">
            <v>5008</v>
          </cell>
          <cell r="M3137">
            <v>5008</v>
          </cell>
          <cell r="N3137">
            <v>5008</v>
          </cell>
          <cell r="O3137">
            <v>4721</v>
          </cell>
          <cell r="P3137">
            <v>4815</v>
          </cell>
          <cell r="Q3137">
            <v>4960</v>
          </cell>
        </row>
        <row r="3138">
          <cell r="E3138" t="str">
            <v>48ENMONTHLYLNON-REPRESENTED STATE EMPLOYEES</v>
          </cell>
          <cell r="F3138" t="str">
            <v>48EN</v>
          </cell>
          <cell r="G3138" t="str">
            <v>Monthly</v>
          </cell>
          <cell r="H3138" t="str">
            <v>L</v>
          </cell>
          <cell r="I3138">
            <v>0</v>
          </cell>
          <cell r="J3138" t="str">
            <v>Non-Represented State Employees</v>
          </cell>
          <cell r="K3138">
            <v>5008</v>
          </cell>
          <cell r="L3138">
            <v>5008</v>
          </cell>
          <cell r="M3138">
            <v>5008</v>
          </cell>
          <cell r="N3138">
            <v>5008</v>
          </cell>
          <cell r="O3138">
            <v>4721</v>
          </cell>
          <cell r="P3138">
            <v>4815</v>
          </cell>
          <cell r="Q3138">
            <v>4960</v>
          </cell>
        </row>
        <row r="3139">
          <cell r="E3139" t="str">
            <v>48ENMONTHLYLSERVICE EMPLOYEES INTERNATIONAL UNION DISTRICT 1199 NW</v>
          </cell>
          <cell r="F3139" t="str">
            <v>48EN</v>
          </cell>
          <cell r="G3139" t="str">
            <v>Monthly</v>
          </cell>
          <cell r="H3139" t="str">
            <v>L</v>
          </cell>
          <cell r="I3139">
            <v>0</v>
          </cell>
          <cell r="J3139" t="str">
            <v>Service Employees International Union District 1199 NW</v>
          </cell>
          <cell r="K3139">
            <v>5008</v>
          </cell>
          <cell r="L3139">
            <v>5008</v>
          </cell>
          <cell r="M3139">
            <v>5008</v>
          </cell>
          <cell r="N3139">
            <v>5008</v>
          </cell>
          <cell r="O3139">
            <v>4721</v>
          </cell>
          <cell r="P3139">
            <v>4815</v>
          </cell>
          <cell r="Q3139">
            <v>4960</v>
          </cell>
        </row>
        <row r="3140">
          <cell r="E3140" t="str">
            <v>48ENMONTHLYLTEAMSTERS LOCAL UNION NUMBER 117</v>
          </cell>
          <cell r="F3140" t="str">
            <v>48EN</v>
          </cell>
          <cell r="G3140" t="str">
            <v>Monthly</v>
          </cell>
          <cell r="H3140" t="str">
            <v>L</v>
          </cell>
          <cell r="I3140">
            <v>0</v>
          </cell>
          <cell r="J3140" t="str">
            <v>Teamsters Local Union Number 117</v>
          </cell>
          <cell r="K3140">
            <v>5074</v>
          </cell>
          <cell r="L3140">
            <v>5074</v>
          </cell>
          <cell r="M3140">
            <v>5074</v>
          </cell>
          <cell r="N3140">
            <v>5074</v>
          </cell>
          <cell r="O3140">
            <v>4783</v>
          </cell>
          <cell r="P3140">
            <v>4879</v>
          </cell>
          <cell r="Q3140">
            <v>5026</v>
          </cell>
        </row>
        <row r="3141">
          <cell r="E3141" t="str">
            <v>48ENMONTHLYLWASHINGTON FEDERATION OF STATE EMPLOYEES</v>
          </cell>
          <cell r="F3141" t="str">
            <v>48EN</v>
          </cell>
          <cell r="G3141" t="str">
            <v>Monthly</v>
          </cell>
          <cell r="H3141" t="str">
            <v>L</v>
          </cell>
          <cell r="I3141">
            <v>0</v>
          </cell>
          <cell r="J3141" t="str">
            <v>Washington Federation of State Employees</v>
          </cell>
          <cell r="K3141">
            <v>5008</v>
          </cell>
          <cell r="L3141">
            <v>5008</v>
          </cell>
          <cell r="M3141">
            <v>5008</v>
          </cell>
          <cell r="N3141">
            <v>5008</v>
          </cell>
          <cell r="O3141">
            <v>4721</v>
          </cell>
          <cell r="P3141">
            <v>4815</v>
          </cell>
          <cell r="Q3141">
            <v>4960</v>
          </cell>
        </row>
        <row r="3142">
          <cell r="E3142" t="str">
            <v>48ENMONTHLYMCOALITION</v>
          </cell>
          <cell r="F3142" t="str">
            <v>48EN</v>
          </cell>
          <cell r="G3142" t="str">
            <v>Monthly</v>
          </cell>
          <cell r="H3142" t="str">
            <v>M</v>
          </cell>
          <cell r="I3142">
            <v>0</v>
          </cell>
          <cell r="J3142" t="str">
            <v>Coalition</v>
          </cell>
          <cell r="K3142">
            <v>5132</v>
          </cell>
          <cell r="L3142">
            <v>5132</v>
          </cell>
          <cell r="M3142">
            <v>5132</v>
          </cell>
          <cell r="N3142">
            <v>5132</v>
          </cell>
          <cell r="O3142">
            <v>4838</v>
          </cell>
          <cell r="P3142">
            <v>4935</v>
          </cell>
          <cell r="Q3142">
            <v>5084</v>
          </cell>
        </row>
        <row r="3143">
          <cell r="E3143" t="str">
            <v>48ENMONTHLYMNON-REPRESENTED STATE EMPLOYEES</v>
          </cell>
          <cell r="F3143" t="str">
            <v>48EN</v>
          </cell>
          <cell r="G3143" t="str">
            <v>Monthly</v>
          </cell>
          <cell r="H3143" t="str">
            <v>M</v>
          </cell>
          <cell r="I3143">
            <v>0</v>
          </cell>
          <cell r="J3143" t="str">
            <v>Non-Represented State Employees</v>
          </cell>
          <cell r="K3143">
            <v>5132</v>
          </cell>
          <cell r="L3143">
            <v>5132</v>
          </cell>
          <cell r="M3143">
            <v>5132</v>
          </cell>
          <cell r="N3143">
            <v>5132</v>
          </cell>
          <cell r="O3143">
            <v>4838</v>
          </cell>
          <cell r="P3143">
            <v>4935</v>
          </cell>
          <cell r="Q3143">
            <v>5084</v>
          </cell>
        </row>
        <row r="3144">
          <cell r="E3144" t="str">
            <v>48ENMONTHLYMSERVICE EMPLOYEES INTERNATIONAL UNION DISTRICT 1199 NW</v>
          </cell>
          <cell r="F3144" t="str">
            <v>48EN</v>
          </cell>
          <cell r="G3144" t="str">
            <v>Monthly</v>
          </cell>
          <cell r="H3144" t="str">
            <v>M</v>
          </cell>
          <cell r="I3144">
            <v>0</v>
          </cell>
          <cell r="J3144" t="str">
            <v>Service Employees International Union District 1199 NW</v>
          </cell>
          <cell r="K3144">
            <v>5132</v>
          </cell>
          <cell r="L3144">
            <v>5132</v>
          </cell>
          <cell r="M3144">
            <v>5132</v>
          </cell>
          <cell r="N3144">
            <v>5132</v>
          </cell>
          <cell r="O3144">
            <v>4838</v>
          </cell>
          <cell r="P3144">
            <v>4935</v>
          </cell>
          <cell r="Q3144">
            <v>5084</v>
          </cell>
        </row>
        <row r="3145">
          <cell r="E3145" t="str">
            <v>48ENMONTHLYMTEAMSTERS LOCAL UNION NUMBER 117</v>
          </cell>
          <cell r="F3145" t="str">
            <v>48EN</v>
          </cell>
          <cell r="G3145" t="str">
            <v>Monthly</v>
          </cell>
          <cell r="H3145" t="str">
            <v>M</v>
          </cell>
          <cell r="I3145">
            <v>0</v>
          </cell>
          <cell r="J3145" t="str">
            <v>Teamsters Local Union Number 117</v>
          </cell>
          <cell r="K3145">
            <v>5199</v>
          </cell>
          <cell r="L3145">
            <v>5199</v>
          </cell>
          <cell r="M3145">
            <v>5199</v>
          </cell>
          <cell r="N3145">
            <v>5199</v>
          </cell>
          <cell r="O3145">
            <v>4901</v>
          </cell>
          <cell r="P3145">
            <v>4999</v>
          </cell>
          <cell r="Q3145">
            <v>5150</v>
          </cell>
        </row>
        <row r="3146">
          <cell r="E3146" t="str">
            <v>48ENMONTHLYMWASHINGTON FEDERATION OF STATE EMPLOYEES</v>
          </cell>
          <cell r="F3146" t="str">
            <v>48EN</v>
          </cell>
          <cell r="G3146" t="str">
            <v>Monthly</v>
          </cell>
          <cell r="H3146" t="str">
            <v>M</v>
          </cell>
          <cell r="I3146">
            <v>0</v>
          </cell>
          <cell r="J3146" t="str">
            <v>Washington Federation of State Employees</v>
          </cell>
          <cell r="K3146">
            <v>5132</v>
          </cell>
          <cell r="L3146">
            <v>5132</v>
          </cell>
          <cell r="M3146">
            <v>5132</v>
          </cell>
          <cell r="N3146">
            <v>5132</v>
          </cell>
          <cell r="O3146">
            <v>4838</v>
          </cell>
          <cell r="P3146">
            <v>4935</v>
          </cell>
          <cell r="Q3146">
            <v>5084</v>
          </cell>
        </row>
        <row r="3147">
          <cell r="E3147" t="str">
            <v>48ENMONTHLYNCOALITION</v>
          </cell>
          <cell r="F3147" t="str">
            <v>48EN</v>
          </cell>
          <cell r="G3147" t="str">
            <v>Monthly</v>
          </cell>
          <cell r="H3147" t="str">
            <v>N</v>
          </cell>
          <cell r="I3147">
            <v>0</v>
          </cell>
          <cell r="J3147" t="str">
            <v>Coalition</v>
          </cell>
          <cell r="K3147">
            <v>5266</v>
          </cell>
          <cell r="L3147">
            <v>5266</v>
          </cell>
          <cell r="M3147">
            <v>5266</v>
          </cell>
          <cell r="N3147">
            <v>5266</v>
          </cell>
          <cell r="O3147">
            <v>4964</v>
          </cell>
          <cell r="P3147">
            <v>5063</v>
          </cell>
          <cell r="Q3147">
            <v>5216</v>
          </cell>
        </row>
        <row r="3148">
          <cell r="E3148" t="str">
            <v>48ENMONTHLYNNON-REPRESENTED STATE EMPLOYEES</v>
          </cell>
          <cell r="F3148" t="str">
            <v>48EN</v>
          </cell>
          <cell r="G3148" t="str">
            <v>Monthly</v>
          </cell>
          <cell r="H3148" t="str">
            <v>N</v>
          </cell>
          <cell r="I3148">
            <v>0</v>
          </cell>
          <cell r="J3148" t="str">
            <v>Non-Represented State Employees</v>
          </cell>
          <cell r="K3148">
            <v>5266</v>
          </cell>
          <cell r="L3148">
            <v>5266</v>
          </cell>
          <cell r="M3148">
            <v>5266</v>
          </cell>
          <cell r="N3148">
            <v>5266</v>
          </cell>
          <cell r="O3148">
            <v>4964</v>
          </cell>
          <cell r="P3148">
            <v>5063</v>
          </cell>
          <cell r="Q3148">
            <v>5216</v>
          </cell>
        </row>
        <row r="3149">
          <cell r="E3149" t="str">
            <v>48ENMONTHLYNSERVICE EMPLOYEES INTERNATIONAL UNION DISTRICT 1199 NW</v>
          </cell>
          <cell r="F3149" t="str">
            <v>48EN</v>
          </cell>
          <cell r="G3149" t="str">
            <v>Monthly</v>
          </cell>
          <cell r="H3149" t="str">
            <v>N</v>
          </cell>
          <cell r="I3149">
            <v>0</v>
          </cell>
          <cell r="J3149" t="str">
            <v>Service Employees International Union District 1199 NW</v>
          </cell>
          <cell r="K3149">
            <v>5266</v>
          </cell>
          <cell r="L3149">
            <v>5266</v>
          </cell>
          <cell r="M3149">
            <v>5266</v>
          </cell>
          <cell r="N3149">
            <v>5266</v>
          </cell>
          <cell r="O3149">
            <v>4964</v>
          </cell>
          <cell r="P3149">
            <v>5063</v>
          </cell>
          <cell r="Q3149">
            <v>5216</v>
          </cell>
        </row>
        <row r="3150">
          <cell r="E3150" t="str">
            <v>48ENMONTHLYNTEAMSTERS LOCAL UNION NUMBER 117</v>
          </cell>
          <cell r="F3150" t="str">
            <v>48EN</v>
          </cell>
          <cell r="G3150" t="str">
            <v>Monthly</v>
          </cell>
          <cell r="H3150" t="str">
            <v>N</v>
          </cell>
          <cell r="I3150">
            <v>0</v>
          </cell>
          <cell r="J3150" t="str">
            <v>Teamsters Local Union Number 117</v>
          </cell>
          <cell r="K3150">
            <v>5333</v>
          </cell>
          <cell r="L3150">
            <v>5333</v>
          </cell>
          <cell r="M3150">
            <v>5333</v>
          </cell>
          <cell r="N3150">
            <v>5333</v>
          </cell>
          <cell r="O3150">
            <v>5027</v>
          </cell>
          <cell r="P3150">
            <v>5128</v>
          </cell>
          <cell r="Q3150">
            <v>5283</v>
          </cell>
        </row>
        <row r="3151">
          <cell r="E3151" t="str">
            <v>48ENMONTHLYNWASHINGTON FEDERATION OF STATE EMPLOYEES</v>
          </cell>
          <cell r="F3151" t="str">
            <v>48EN</v>
          </cell>
          <cell r="G3151" t="str">
            <v>Monthly</v>
          </cell>
          <cell r="H3151" t="str">
            <v>N</v>
          </cell>
          <cell r="I3151">
            <v>0</v>
          </cell>
          <cell r="J3151" t="str">
            <v>Washington Federation of State Employees</v>
          </cell>
          <cell r="K3151">
            <v>5266</v>
          </cell>
          <cell r="L3151">
            <v>5266</v>
          </cell>
          <cell r="M3151">
            <v>5266</v>
          </cell>
          <cell r="N3151">
            <v>5266</v>
          </cell>
          <cell r="O3151">
            <v>4964</v>
          </cell>
          <cell r="P3151">
            <v>5063</v>
          </cell>
          <cell r="Q3151">
            <v>5216</v>
          </cell>
        </row>
        <row r="3152">
          <cell r="E3152" t="str">
            <v>48ENMONTHLYOCOALITION</v>
          </cell>
          <cell r="F3152" t="str">
            <v>48EN</v>
          </cell>
          <cell r="G3152" t="str">
            <v>Monthly</v>
          </cell>
          <cell r="H3152" t="str">
            <v>O</v>
          </cell>
          <cell r="I3152">
            <v>0</v>
          </cell>
          <cell r="J3152" t="str">
            <v>Coalition</v>
          </cell>
          <cell r="K3152">
            <v>5393</v>
          </cell>
          <cell r="L3152">
            <v>5393</v>
          </cell>
          <cell r="M3152">
            <v>5393</v>
          </cell>
          <cell r="N3152">
            <v>5393</v>
          </cell>
          <cell r="O3152">
            <v>5084</v>
          </cell>
          <cell r="P3152">
            <v>5186</v>
          </cell>
          <cell r="Q3152">
            <v>5343</v>
          </cell>
        </row>
        <row r="3153">
          <cell r="E3153" t="str">
            <v>48ENMONTHLYONON-REPRESENTED STATE EMPLOYEES</v>
          </cell>
          <cell r="F3153" t="str">
            <v>48EN</v>
          </cell>
          <cell r="G3153" t="str">
            <v>Monthly</v>
          </cell>
          <cell r="H3153" t="str">
            <v>O</v>
          </cell>
          <cell r="I3153">
            <v>0</v>
          </cell>
          <cell r="J3153" t="str">
            <v>Non-Represented State Employees</v>
          </cell>
          <cell r="K3153">
            <v>5393</v>
          </cell>
          <cell r="L3153">
            <v>5393</v>
          </cell>
          <cell r="M3153">
            <v>5393</v>
          </cell>
          <cell r="N3153">
            <v>5393</v>
          </cell>
          <cell r="O3153">
            <v>5084</v>
          </cell>
          <cell r="P3153">
            <v>5186</v>
          </cell>
          <cell r="Q3153">
            <v>5343</v>
          </cell>
        </row>
        <row r="3154">
          <cell r="E3154" t="str">
            <v>48ENMONTHLYOSERVICE EMPLOYEES INTERNATIONAL UNION DISTRICT 1199 NW</v>
          </cell>
          <cell r="F3154" t="str">
            <v>48EN</v>
          </cell>
          <cell r="G3154" t="str">
            <v>Monthly</v>
          </cell>
          <cell r="H3154" t="str">
            <v>O</v>
          </cell>
          <cell r="I3154">
            <v>0</v>
          </cell>
          <cell r="J3154" t="str">
            <v>Service Employees International Union District 1199 NW</v>
          </cell>
          <cell r="K3154">
            <v>5393</v>
          </cell>
          <cell r="L3154">
            <v>5393</v>
          </cell>
          <cell r="M3154">
            <v>5393</v>
          </cell>
          <cell r="N3154">
            <v>5393</v>
          </cell>
          <cell r="O3154">
            <v>5084</v>
          </cell>
          <cell r="P3154">
            <v>5186</v>
          </cell>
          <cell r="Q3154">
            <v>5343</v>
          </cell>
        </row>
        <row r="3155">
          <cell r="E3155" t="str">
            <v>48ENMONTHLYOTEAMSTERS LOCAL UNION NUMBER 117</v>
          </cell>
          <cell r="F3155" t="str">
            <v>48EN</v>
          </cell>
          <cell r="G3155" t="str">
            <v>Monthly</v>
          </cell>
          <cell r="H3155" t="str">
            <v>O</v>
          </cell>
          <cell r="I3155">
            <v>0</v>
          </cell>
          <cell r="J3155" t="str">
            <v>Teamsters Local Union Number 117</v>
          </cell>
          <cell r="K3155">
            <v>5461</v>
          </cell>
          <cell r="L3155">
            <v>5461</v>
          </cell>
          <cell r="M3155">
            <v>5461</v>
          </cell>
          <cell r="N3155">
            <v>5461</v>
          </cell>
          <cell r="O3155">
            <v>5148</v>
          </cell>
          <cell r="P3155">
            <v>5251</v>
          </cell>
          <cell r="Q3155">
            <v>5410</v>
          </cell>
        </row>
        <row r="3156">
          <cell r="E3156" t="str">
            <v>48ENMONTHLYOWASHINGTON FEDERATION OF STATE EMPLOYEES</v>
          </cell>
          <cell r="F3156" t="str">
            <v>48EN</v>
          </cell>
          <cell r="G3156" t="str">
            <v>Monthly</v>
          </cell>
          <cell r="H3156" t="str">
            <v>O</v>
          </cell>
          <cell r="I3156">
            <v>0</v>
          </cell>
          <cell r="J3156" t="str">
            <v>Washington Federation of State Employees</v>
          </cell>
          <cell r="K3156">
            <v>5393</v>
          </cell>
          <cell r="L3156">
            <v>5393</v>
          </cell>
          <cell r="M3156">
            <v>5393</v>
          </cell>
          <cell r="N3156">
            <v>5393</v>
          </cell>
          <cell r="O3156">
            <v>5084</v>
          </cell>
          <cell r="P3156">
            <v>5186</v>
          </cell>
          <cell r="Q3156">
            <v>5343</v>
          </cell>
        </row>
        <row r="3157">
          <cell r="E3157" t="str">
            <v>48ENMONTHLYPCOALITION</v>
          </cell>
          <cell r="F3157" t="str">
            <v>48EN</v>
          </cell>
          <cell r="G3157" t="str">
            <v>Monthly</v>
          </cell>
          <cell r="H3157" t="str">
            <v>P</v>
          </cell>
          <cell r="I3157">
            <v>0</v>
          </cell>
          <cell r="J3157" t="str">
            <v>Coalition</v>
          </cell>
          <cell r="K3157">
            <v>5529</v>
          </cell>
          <cell r="L3157">
            <v>5529</v>
          </cell>
          <cell r="M3157">
            <v>5529</v>
          </cell>
          <cell r="N3157">
            <v>5529</v>
          </cell>
          <cell r="O3157">
            <v>5212</v>
          </cell>
          <cell r="P3157">
            <v>5316</v>
          </cell>
          <cell r="Q3157">
            <v>5477</v>
          </cell>
        </row>
        <row r="3158">
          <cell r="E3158" t="str">
            <v>48ENMONTHLYPNON-REPRESENTED STATE EMPLOYEES</v>
          </cell>
          <cell r="F3158" t="str">
            <v>48EN</v>
          </cell>
          <cell r="G3158" t="str">
            <v>Monthly</v>
          </cell>
          <cell r="H3158" t="str">
            <v>P</v>
          </cell>
          <cell r="I3158">
            <v>0</v>
          </cell>
          <cell r="J3158" t="str">
            <v>Non-Represented State Employees</v>
          </cell>
          <cell r="K3158">
            <v>5529</v>
          </cell>
          <cell r="L3158">
            <v>5529</v>
          </cell>
          <cell r="M3158">
            <v>5529</v>
          </cell>
          <cell r="N3158">
            <v>5529</v>
          </cell>
          <cell r="O3158">
            <v>5212</v>
          </cell>
          <cell r="P3158">
            <v>5316</v>
          </cell>
          <cell r="Q3158">
            <v>5477</v>
          </cell>
        </row>
        <row r="3159">
          <cell r="E3159" t="str">
            <v>48ENMONTHLYPSERVICE EMPLOYEES INTERNATIONAL UNION DISTRICT 1199 NW</v>
          </cell>
          <cell r="F3159" t="str">
            <v>48EN</v>
          </cell>
          <cell r="G3159" t="str">
            <v>Monthly</v>
          </cell>
          <cell r="H3159" t="str">
            <v>P</v>
          </cell>
          <cell r="I3159">
            <v>0</v>
          </cell>
          <cell r="J3159" t="str">
            <v>Service Employees International Union District 1199 NW</v>
          </cell>
          <cell r="K3159">
            <v>5529</v>
          </cell>
          <cell r="L3159">
            <v>5529</v>
          </cell>
          <cell r="M3159">
            <v>5529</v>
          </cell>
          <cell r="N3159">
            <v>5529</v>
          </cell>
          <cell r="O3159">
            <v>5212</v>
          </cell>
          <cell r="P3159">
            <v>5316</v>
          </cell>
          <cell r="Q3159">
            <v>5477</v>
          </cell>
        </row>
        <row r="3160">
          <cell r="E3160" t="str">
            <v>48ENMONTHLYPTEAMSTERS LOCAL UNION NUMBER 117</v>
          </cell>
          <cell r="F3160" t="str">
            <v>48EN</v>
          </cell>
          <cell r="G3160" t="str">
            <v>Monthly</v>
          </cell>
          <cell r="H3160" t="str">
            <v>P</v>
          </cell>
          <cell r="I3160">
            <v>0</v>
          </cell>
          <cell r="J3160" t="str">
            <v>Teamsters Local Union Number 117</v>
          </cell>
          <cell r="K3160">
            <v>5601</v>
          </cell>
          <cell r="L3160">
            <v>5601</v>
          </cell>
          <cell r="M3160">
            <v>5601</v>
          </cell>
          <cell r="N3160">
            <v>5601</v>
          </cell>
          <cell r="O3160">
            <v>5280</v>
          </cell>
          <cell r="P3160">
            <v>5386</v>
          </cell>
          <cell r="Q3160">
            <v>5549</v>
          </cell>
        </row>
        <row r="3161">
          <cell r="E3161" t="str">
            <v>48ENMONTHLYPWASHINGTON FEDERATION OF STATE EMPLOYEES</v>
          </cell>
          <cell r="F3161" t="str">
            <v>48EN</v>
          </cell>
          <cell r="G3161" t="str">
            <v>Monthly</v>
          </cell>
          <cell r="H3161" t="str">
            <v>P</v>
          </cell>
          <cell r="I3161">
            <v>0</v>
          </cell>
          <cell r="J3161" t="str">
            <v>Washington Federation of State Employees</v>
          </cell>
          <cell r="K3161">
            <v>5529</v>
          </cell>
          <cell r="L3161">
            <v>5529</v>
          </cell>
          <cell r="M3161">
            <v>5529</v>
          </cell>
          <cell r="N3161">
            <v>5529</v>
          </cell>
          <cell r="O3161">
            <v>5212</v>
          </cell>
          <cell r="P3161">
            <v>5316</v>
          </cell>
          <cell r="Q3161">
            <v>5477</v>
          </cell>
        </row>
        <row r="3162">
          <cell r="E3162" t="str">
            <v>48ENMONTHLYQCOALITION</v>
          </cell>
          <cell r="F3162" t="str">
            <v>48EN</v>
          </cell>
          <cell r="G3162" t="str">
            <v>Monthly</v>
          </cell>
          <cell r="H3162" t="str">
            <v>Q</v>
          </cell>
          <cell r="I3162">
            <v>0</v>
          </cell>
          <cell r="J3162" t="str">
            <v>Coalition</v>
          </cell>
          <cell r="K3162">
            <v>5668</v>
          </cell>
          <cell r="L3162">
            <v>5668</v>
          </cell>
          <cell r="M3162">
            <v>5668</v>
          </cell>
          <cell r="N3162">
            <v>5668</v>
          </cell>
          <cell r="O3162">
            <v>5343</v>
          </cell>
          <cell r="P3162">
            <v>5450</v>
          </cell>
          <cell r="Q3162">
            <v>5615</v>
          </cell>
        </row>
        <row r="3163">
          <cell r="E3163" t="str">
            <v>48ENMONTHLYQNON-REPRESENTED STATE EMPLOYEES</v>
          </cell>
          <cell r="F3163" t="str">
            <v>48EN</v>
          </cell>
          <cell r="G3163" t="str">
            <v>Monthly</v>
          </cell>
          <cell r="H3163" t="str">
            <v>Q</v>
          </cell>
          <cell r="I3163">
            <v>0</v>
          </cell>
          <cell r="J3163" t="str">
            <v>Non-Represented State Employees</v>
          </cell>
          <cell r="K3163">
            <v>5668</v>
          </cell>
          <cell r="L3163">
            <v>5668</v>
          </cell>
          <cell r="M3163">
            <v>5668</v>
          </cell>
          <cell r="N3163">
            <v>5668</v>
          </cell>
          <cell r="O3163">
            <v>5343</v>
          </cell>
          <cell r="P3163">
            <v>5450</v>
          </cell>
          <cell r="Q3163">
            <v>5615</v>
          </cell>
        </row>
        <row r="3164">
          <cell r="E3164" t="str">
            <v>48ENMONTHLYQSERVICE EMPLOYEES INTERNATIONAL UNION DISTRICT 1199 NW</v>
          </cell>
          <cell r="F3164" t="str">
            <v>48EN</v>
          </cell>
          <cell r="G3164" t="str">
            <v>Monthly</v>
          </cell>
          <cell r="H3164" t="str">
            <v>Q</v>
          </cell>
          <cell r="I3164">
            <v>0</v>
          </cell>
          <cell r="J3164" t="str">
            <v>Service Employees International Union District 1199 NW</v>
          </cell>
          <cell r="K3164">
            <v>5668</v>
          </cell>
          <cell r="L3164">
            <v>5668</v>
          </cell>
          <cell r="M3164">
            <v>5668</v>
          </cell>
          <cell r="N3164">
            <v>5668</v>
          </cell>
          <cell r="O3164">
            <v>5343</v>
          </cell>
          <cell r="P3164">
            <v>5450</v>
          </cell>
          <cell r="Q3164">
            <v>5615</v>
          </cell>
        </row>
        <row r="3165">
          <cell r="E3165" t="str">
            <v>48ENMONTHLYQTEAMSTERS LOCAL UNION NUMBER 117</v>
          </cell>
          <cell r="F3165" t="str">
            <v>48EN</v>
          </cell>
          <cell r="G3165" t="str">
            <v>Monthly</v>
          </cell>
          <cell r="H3165" t="str">
            <v>Q</v>
          </cell>
          <cell r="I3165">
            <v>0</v>
          </cell>
          <cell r="J3165" t="str">
            <v>Teamsters Local Union Number 117</v>
          </cell>
          <cell r="K3165">
            <v>5741</v>
          </cell>
          <cell r="L3165">
            <v>5741</v>
          </cell>
          <cell r="M3165">
            <v>5741</v>
          </cell>
          <cell r="N3165">
            <v>5741</v>
          </cell>
          <cell r="O3165">
            <v>5412</v>
          </cell>
          <cell r="P3165">
            <v>5520</v>
          </cell>
          <cell r="Q3165">
            <v>5687</v>
          </cell>
        </row>
        <row r="3166">
          <cell r="E3166" t="str">
            <v>48ENMONTHLYQWASHINGTON FEDERATION OF STATE EMPLOYEES</v>
          </cell>
          <cell r="F3166" t="str">
            <v>48EN</v>
          </cell>
          <cell r="G3166" t="str">
            <v>Monthly</v>
          </cell>
          <cell r="H3166" t="str">
            <v>Q</v>
          </cell>
          <cell r="I3166">
            <v>0</v>
          </cell>
          <cell r="J3166" t="str">
            <v>Washington Federation of State Employees</v>
          </cell>
          <cell r="K3166">
            <v>5668</v>
          </cell>
          <cell r="L3166">
            <v>5668</v>
          </cell>
          <cell r="M3166">
            <v>5668</v>
          </cell>
          <cell r="N3166">
            <v>5668</v>
          </cell>
          <cell r="O3166">
            <v>5343</v>
          </cell>
          <cell r="P3166">
            <v>5450</v>
          </cell>
          <cell r="Q3166">
            <v>5615</v>
          </cell>
        </row>
        <row r="3167">
          <cell r="E3167" t="str">
            <v>48ENMONTHLYRCOALITION</v>
          </cell>
          <cell r="F3167" t="str">
            <v>48EN</v>
          </cell>
          <cell r="G3167" t="str">
            <v>Monthly</v>
          </cell>
          <cell r="H3167" t="str">
            <v>R</v>
          </cell>
          <cell r="I3167">
            <v>0</v>
          </cell>
          <cell r="J3167" t="str">
            <v>Coalition</v>
          </cell>
          <cell r="K3167">
            <v>5808</v>
          </cell>
          <cell r="L3167">
            <v>5808</v>
          </cell>
          <cell r="M3167">
            <v>5808</v>
          </cell>
          <cell r="N3167">
            <v>5808</v>
          </cell>
          <cell r="O3167">
            <v>5475</v>
          </cell>
          <cell r="P3167">
            <v>5585</v>
          </cell>
          <cell r="Q3167">
            <v>5754</v>
          </cell>
        </row>
        <row r="3168">
          <cell r="E3168" t="str">
            <v>48ENMONTHLYRNON-REPRESENTED STATE EMPLOYEES</v>
          </cell>
          <cell r="F3168" t="str">
            <v>48EN</v>
          </cell>
          <cell r="G3168" t="str">
            <v>Monthly</v>
          </cell>
          <cell r="H3168" t="str">
            <v>R</v>
          </cell>
          <cell r="I3168">
            <v>0</v>
          </cell>
          <cell r="J3168" t="str">
            <v>Non-Represented State Employees</v>
          </cell>
          <cell r="K3168">
            <v>5808</v>
          </cell>
          <cell r="L3168">
            <v>5808</v>
          </cell>
          <cell r="M3168">
            <v>5808</v>
          </cell>
          <cell r="N3168">
            <v>5808</v>
          </cell>
          <cell r="O3168">
            <v>5475</v>
          </cell>
          <cell r="P3168">
            <v>5585</v>
          </cell>
          <cell r="Q3168">
            <v>5754</v>
          </cell>
        </row>
        <row r="3169">
          <cell r="E3169" t="str">
            <v>48ENMONTHLYRSERVICE EMPLOYEES INTERNATIONAL UNION DISTRICT 1199 NW</v>
          </cell>
          <cell r="F3169" t="str">
            <v>48EN</v>
          </cell>
          <cell r="G3169" t="str">
            <v>Monthly</v>
          </cell>
          <cell r="H3169" t="str">
            <v>R</v>
          </cell>
          <cell r="I3169">
            <v>0</v>
          </cell>
          <cell r="J3169" t="str">
            <v>Service Employees International Union District 1199 NW</v>
          </cell>
          <cell r="K3169">
            <v>5808</v>
          </cell>
          <cell r="L3169">
            <v>5808</v>
          </cell>
          <cell r="M3169">
            <v>5808</v>
          </cell>
          <cell r="N3169">
            <v>5808</v>
          </cell>
          <cell r="O3169">
            <v>5475</v>
          </cell>
          <cell r="P3169">
            <v>5585</v>
          </cell>
          <cell r="Q3169">
            <v>5754</v>
          </cell>
        </row>
        <row r="3170">
          <cell r="E3170" t="str">
            <v>48ENMONTHLYRTEAMSTERS LOCAL UNION NUMBER 117</v>
          </cell>
          <cell r="F3170" t="str">
            <v>48EN</v>
          </cell>
          <cell r="G3170" t="str">
            <v>Monthly</v>
          </cell>
          <cell r="H3170" t="str">
            <v>R</v>
          </cell>
          <cell r="I3170">
            <v>0</v>
          </cell>
          <cell r="J3170" t="str">
            <v>Teamsters Local Union Number 117</v>
          </cell>
          <cell r="K3170">
            <v>5883</v>
          </cell>
          <cell r="L3170">
            <v>5883</v>
          </cell>
          <cell r="M3170">
            <v>5883</v>
          </cell>
          <cell r="N3170">
            <v>5883</v>
          </cell>
          <cell r="O3170">
            <v>5546</v>
          </cell>
          <cell r="P3170">
            <v>5657</v>
          </cell>
          <cell r="Q3170">
            <v>5828</v>
          </cell>
        </row>
        <row r="3171">
          <cell r="E3171" t="str">
            <v>48ENMONTHLYRWASHINGTON FEDERATION OF STATE EMPLOYEES</v>
          </cell>
          <cell r="F3171" t="str">
            <v>48EN</v>
          </cell>
          <cell r="G3171" t="str">
            <v>Monthly</v>
          </cell>
          <cell r="H3171" t="str">
            <v>R</v>
          </cell>
          <cell r="I3171">
            <v>0</v>
          </cell>
          <cell r="J3171" t="str">
            <v>Washington Federation of State Employees</v>
          </cell>
          <cell r="K3171">
            <v>5808</v>
          </cell>
          <cell r="L3171">
            <v>5808</v>
          </cell>
          <cell r="M3171">
            <v>5808</v>
          </cell>
          <cell r="N3171">
            <v>5808</v>
          </cell>
          <cell r="O3171">
            <v>5475</v>
          </cell>
          <cell r="P3171">
            <v>5585</v>
          </cell>
          <cell r="Q3171">
            <v>5754</v>
          </cell>
        </row>
        <row r="3172">
          <cell r="E3172" t="str">
            <v>48ENMONTHLYSCOALITION</v>
          </cell>
          <cell r="F3172" t="str">
            <v>48EN</v>
          </cell>
          <cell r="G3172" t="str">
            <v>Monthly</v>
          </cell>
          <cell r="H3172" t="str">
            <v>S</v>
          </cell>
          <cell r="I3172">
            <v>0</v>
          </cell>
          <cell r="J3172" t="str">
            <v>Coalition</v>
          </cell>
          <cell r="K3172">
            <v>5953</v>
          </cell>
          <cell r="L3172">
            <v>5953</v>
          </cell>
          <cell r="M3172">
            <v>5953</v>
          </cell>
          <cell r="N3172">
            <v>5953</v>
          </cell>
          <cell r="O3172">
            <v>5612</v>
          </cell>
          <cell r="P3172">
            <v>5724</v>
          </cell>
          <cell r="Q3172">
            <v>5897</v>
          </cell>
        </row>
        <row r="3173">
          <cell r="E3173" t="str">
            <v>48ENMONTHLYSNON-REPRESENTED STATE EMPLOYEES</v>
          </cell>
          <cell r="F3173" t="str">
            <v>48EN</v>
          </cell>
          <cell r="G3173" t="str">
            <v>Monthly</v>
          </cell>
          <cell r="H3173" t="str">
            <v>S</v>
          </cell>
          <cell r="I3173">
            <v>0</v>
          </cell>
          <cell r="J3173" t="str">
            <v>Non-Represented State Employees</v>
          </cell>
          <cell r="K3173">
            <v>5953</v>
          </cell>
          <cell r="L3173">
            <v>5953</v>
          </cell>
          <cell r="M3173">
            <v>5953</v>
          </cell>
          <cell r="N3173">
            <v>5953</v>
          </cell>
          <cell r="O3173">
            <v>5612</v>
          </cell>
          <cell r="P3173">
            <v>5724</v>
          </cell>
          <cell r="Q3173">
            <v>5897</v>
          </cell>
        </row>
        <row r="3174">
          <cell r="E3174" t="str">
            <v>48ENMONTHLYSSERVICE EMPLOYEES INTERNATIONAL UNION DISTRICT 1199 NW</v>
          </cell>
          <cell r="F3174" t="str">
            <v>48EN</v>
          </cell>
          <cell r="G3174" t="str">
            <v>Monthly</v>
          </cell>
          <cell r="H3174" t="str">
            <v>S</v>
          </cell>
          <cell r="I3174">
            <v>0</v>
          </cell>
          <cell r="J3174" t="str">
            <v>Service Employees International Union District 1199 NW</v>
          </cell>
          <cell r="K3174">
            <v>5953</v>
          </cell>
          <cell r="L3174">
            <v>5953</v>
          </cell>
          <cell r="M3174">
            <v>5953</v>
          </cell>
          <cell r="N3174">
            <v>5953</v>
          </cell>
          <cell r="O3174">
            <v>5612</v>
          </cell>
          <cell r="P3174">
            <v>5724</v>
          </cell>
          <cell r="Q3174">
            <v>5897</v>
          </cell>
        </row>
        <row r="3175">
          <cell r="E3175" t="str">
            <v>48ENMONTHLYSTEAMSTERS LOCAL UNION NUMBER 117</v>
          </cell>
          <cell r="F3175" t="str">
            <v>48EN</v>
          </cell>
          <cell r="G3175" t="str">
            <v>Monthly</v>
          </cell>
          <cell r="H3175" t="str">
            <v>S</v>
          </cell>
          <cell r="I3175">
            <v>0</v>
          </cell>
          <cell r="J3175" t="str">
            <v>Teamsters Local Union Number 117</v>
          </cell>
          <cell r="K3175">
            <v>6029</v>
          </cell>
          <cell r="L3175">
            <v>6029</v>
          </cell>
          <cell r="M3175">
            <v>6029</v>
          </cell>
          <cell r="N3175">
            <v>6029</v>
          </cell>
          <cell r="O3175">
            <v>5683</v>
          </cell>
          <cell r="P3175">
            <v>5797</v>
          </cell>
          <cell r="Q3175">
            <v>5972</v>
          </cell>
        </row>
        <row r="3176">
          <cell r="E3176" t="str">
            <v>48ENMONTHLYSWASHINGTON FEDERATION OF STATE EMPLOYEES</v>
          </cell>
          <cell r="F3176" t="str">
            <v>48EN</v>
          </cell>
          <cell r="G3176" t="str">
            <v>Monthly</v>
          </cell>
          <cell r="H3176" t="str">
            <v>S</v>
          </cell>
          <cell r="I3176">
            <v>0</v>
          </cell>
          <cell r="J3176" t="str">
            <v>Washington Federation of State Employees</v>
          </cell>
          <cell r="K3176">
            <v>5953</v>
          </cell>
          <cell r="L3176">
            <v>5953</v>
          </cell>
          <cell r="M3176">
            <v>5953</v>
          </cell>
          <cell r="N3176">
            <v>5953</v>
          </cell>
          <cell r="O3176">
            <v>5612</v>
          </cell>
          <cell r="P3176">
            <v>5724</v>
          </cell>
          <cell r="Q3176">
            <v>5897</v>
          </cell>
        </row>
        <row r="3177">
          <cell r="E3177" t="str">
            <v>48ENMONTHLYTCOALITION</v>
          </cell>
          <cell r="F3177" t="str">
            <v>48EN</v>
          </cell>
          <cell r="G3177" t="str">
            <v>Monthly</v>
          </cell>
          <cell r="H3177" t="str">
            <v>T</v>
          </cell>
          <cell r="I3177">
            <v>0</v>
          </cell>
          <cell r="J3177" t="str">
            <v>Coalition</v>
          </cell>
          <cell r="K3177">
            <v>6104</v>
          </cell>
          <cell r="L3177">
            <v>6104</v>
          </cell>
          <cell r="M3177">
            <v>6104</v>
          </cell>
          <cell r="N3177">
            <v>6104</v>
          </cell>
          <cell r="O3177">
            <v>5754</v>
          </cell>
          <cell r="P3177">
            <v>5869</v>
          </cell>
          <cell r="Q3177">
            <v>6046</v>
          </cell>
        </row>
        <row r="3178">
          <cell r="E3178" t="str">
            <v>48ENMONTHLYTNON-REPRESENTED STATE EMPLOYEES</v>
          </cell>
          <cell r="F3178" t="str">
            <v>48EN</v>
          </cell>
          <cell r="G3178" t="str">
            <v>Monthly</v>
          </cell>
          <cell r="H3178" t="str">
            <v>T</v>
          </cell>
          <cell r="I3178">
            <v>0</v>
          </cell>
          <cell r="J3178" t="str">
            <v>Non-Represented State Employees</v>
          </cell>
          <cell r="K3178">
            <v>6104</v>
          </cell>
          <cell r="L3178">
            <v>6104</v>
          </cell>
          <cell r="M3178">
            <v>6104</v>
          </cell>
          <cell r="N3178">
            <v>6104</v>
          </cell>
          <cell r="O3178">
            <v>5754</v>
          </cell>
          <cell r="P3178">
            <v>5869</v>
          </cell>
          <cell r="Q3178">
            <v>6046</v>
          </cell>
        </row>
        <row r="3179">
          <cell r="E3179" t="str">
            <v>48ENMONTHLYTSERVICE EMPLOYEES INTERNATIONAL UNION DISTRICT 1199 NW</v>
          </cell>
          <cell r="F3179" t="str">
            <v>48EN</v>
          </cell>
          <cell r="G3179" t="str">
            <v>Monthly</v>
          </cell>
          <cell r="H3179" t="str">
            <v>T</v>
          </cell>
          <cell r="I3179">
            <v>0</v>
          </cell>
          <cell r="J3179" t="str">
            <v>Service Employees International Union District 1199 NW</v>
          </cell>
          <cell r="K3179">
            <v>6104</v>
          </cell>
          <cell r="L3179">
            <v>6104</v>
          </cell>
          <cell r="M3179">
            <v>6104</v>
          </cell>
          <cell r="N3179">
            <v>6104</v>
          </cell>
          <cell r="O3179">
            <v>5754</v>
          </cell>
          <cell r="P3179">
            <v>5869</v>
          </cell>
          <cell r="Q3179">
            <v>6046</v>
          </cell>
        </row>
        <row r="3180">
          <cell r="E3180" t="str">
            <v>48ENMONTHLYTTEAMSTERS LOCAL UNION NUMBER 117</v>
          </cell>
          <cell r="F3180" t="str">
            <v>48EN</v>
          </cell>
          <cell r="G3180" t="str">
            <v>Monthly</v>
          </cell>
          <cell r="H3180" t="str">
            <v>T</v>
          </cell>
          <cell r="I3180">
            <v>0</v>
          </cell>
          <cell r="J3180" t="str">
            <v>Teamsters Local Union Number 117</v>
          </cell>
          <cell r="K3180">
            <v>6182</v>
          </cell>
          <cell r="L3180">
            <v>6182</v>
          </cell>
          <cell r="M3180">
            <v>6182</v>
          </cell>
          <cell r="N3180">
            <v>6182</v>
          </cell>
          <cell r="O3180">
            <v>5827</v>
          </cell>
          <cell r="P3180">
            <v>5944</v>
          </cell>
          <cell r="Q3180">
            <v>6124</v>
          </cell>
        </row>
        <row r="3181">
          <cell r="E3181" t="str">
            <v>48ENMONTHLYTWASHINGTON FEDERATION OF STATE EMPLOYEES</v>
          </cell>
          <cell r="F3181" t="str">
            <v>48EN</v>
          </cell>
          <cell r="G3181" t="str">
            <v>Monthly</v>
          </cell>
          <cell r="H3181" t="str">
            <v>T</v>
          </cell>
          <cell r="I3181">
            <v>0</v>
          </cell>
          <cell r="J3181" t="str">
            <v>Washington Federation of State Employees</v>
          </cell>
          <cell r="K3181">
            <v>6104</v>
          </cell>
          <cell r="L3181">
            <v>6104</v>
          </cell>
          <cell r="M3181">
            <v>6104</v>
          </cell>
          <cell r="N3181">
            <v>6104</v>
          </cell>
          <cell r="O3181">
            <v>5754</v>
          </cell>
          <cell r="P3181">
            <v>5869</v>
          </cell>
          <cell r="Q3181">
            <v>6046</v>
          </cell>
        </row>
        <row r="3182">
          <cell r="E3182" t="str">
            <v>48ENMONTHLYUCOALITION</v>
          </cell>
          <cell r="F3182" t="str">
            <v>48EN</v>
          </cell>
          <cell r="G3182" t="str">
            <v>Monthly</v>
          </cell>
          <cell r="H3182" t="str">
            <v>U</v>
          </cell>
          <cell r="I3182">
            <v>0</v>
          </cell>
          <cell r="J3182" t="str">
            <v>Coalition</v>
          </cell>
          <cell r="K3182">
            <v>6257</v>
          </cell>
          <cell r="L3182">
            <v>6257</v>
          </cell>
          <cell r="M3182">
            <v>6257</v>
          </cell>
          <cell r="N3182">
            <v>6257</v>
          </cell>
          <cell r="O3182">
            <v>5898</v>
          </cell>
          <cell r="P3182">
            <v>6016</v>
          </cell>
          <cell r="Q3182">
            <v>6198</v>
          </cell>
        </row>
        <row r="3183">
          <cell r="E3183" t="str">
            <v>48ENMONTHLYUNON-REPRESENTED STATE EMPLOYEES</v>
          </cell>
          <cell r="F3183" t="str">
            <v>48EN</v>
          </cell>
          <cell r="G3183" t="str">
            <v>Monthly</v>
          </cell>
          <cell r="H3183" t="str">
            <v>U</v>
          </cell>
          <cell r="I3183">
            <v>0</v>
          </cell>
          <cell r="J3183" t="str">
            <v>Non-Represented State Employees</v>
          </cell>
          <cell r="K3183">
            <v>6257</v>
          </cell>
          <cell r="L3183">
            <v>6257</v>
          </cell>
          <cell r="M3183">
            <v>6257</v>
          </cell>
          <cell r="N3183">
            <v>6257</v>
          </cell>
          <cell r="O3183">
            <v>5898</v>
          </cell>
          <cell r="P3183">
            <v>6016</v>
          </cell>
          <cell r="Q3183">
            <v>6198</v>
          </cell>
        </row>
        <row r="3184">
          <cell r="E3184" t="str">
            <v>48ENMONTHLYUSERVICE EMPLOYEES INTERNATIONAL UNION DISTRICT 1199 NW</v>
          </cell>
          <cell r="F3184" t="str">
            <v>48EN</v>
          </cell>
          <cell r="G3184" t="str">
            <v>Monthly</v>
          </cell>
          <cell r="H3184" t="str">
            <v>U</v>
          </cell>
          <cell r="I3184">
            <v>0</v>
          </cell>
          <cell r="J3184" t="str">
            <v>Service Employees International Union District 1199 NW</v>
          </cell>
          <cell r="K3184">
            <v>6257</v>
          </cell>
          <cell r="L3184">
            <v>6257</v>
          </cell>
          <cell r="M3184">
            <v>6257</v>
          </cell>
          <cell r="N3184">
            <v>6257</v>
          </cell>
          <cell r="O3184">
            <v>5898</v>
          </cell>
          <cell r="P3184">
            <v>6016</v>
          </cell>
          <cell r="Q3184">
            <v>6198</v>
          </cell>
        </row>
        <row r="3185">
          <cell r="E3185" t="str">
            <v>48ENMONTHLYUTEAMSTERS LOCAL UNION NUMBER 117</v>
          </cell>
          <cell r="F3185" t="str">
            <v>48EN</v>
          </cell>
          <cell r="G3185" t="str">
            <v>Monthly</v>
          </cell>
          <cell r="H3185" t="str">
            <v>U</v>
          </cell>
          <cell r="I3185">
            <v>0</v>
          </cell>
          <cell r="J3185" t="str">
            <v>Teamsters Local Union Number 117</v>
          </cell>
          <cell r="K3185">
            <v>6339</v>
          </cell>
          <cell r="L3185">
            <v>6339</v>
          </cell>
          <cell r="M3185">
            <v>6339</v>
          </cell>
          <cell r="N3185">
            <v>6339</v>
          </cell>
          <cell r="O3185">
            <v>5975</v>
          </cell>
          <cell r="P3185">
            <v>6095</v>
          </cell>
          <cell r="Q3185">
            <v>6279</v>
          </cell>
        </row>
        <row r="3186">
          <cell r="E3186" t="str">
            <v>48ENMONTHLYUWASHINGTON FEDERATION OF STATE EMPLOYEES</v>
          </cell>
          <cell r="F3186" t="str">
            <v>48EN</v>
          </cell>
          <cell r="G3186" t="str">
            <v>Monthly</v>
          </cell>
          <cell r="H3186" t="str">
            <v>U</v>
          </cell>
          <cell r="I3186">
            <v>0</v>
          </cell>
          <cell r="J3186" t="str">
            <v>Washington Federation of State Employees</v>
          </cell>
          <cell r="K3186">
            <v>6257</v>
          </cell>
          <cell r="L3186">
            <v>6257</v>
          </cell>
          <cell r="M3186">
            <v>6257</v>
          </cell>
          <cell r="N3186">
            <v>6257</v>
          </cell>
          <cell r="O3186">
            <v>5898</v>
          </cell>
          <cell r="P3186">
            <v>6016</v>
          </cell>
          <cell r="Q3186">
            <v>6198</v>
          </cell>
        </row>
        <row r="3187">
          <cell r="E3187" t="str">
            <v>48GMONTHLYGNON-REPRESENTED STATE EMPLOYEES</v>
          </cell>
          <cell r="F3187" t="str">
            <v>48G</v>
          </cell>
          <cell r="G3187" t="str">
            <v>Monthly</v>
          </cell>
          <cell r="H3187" t="str">
            <v>G</v>
          </cell>
          <cell r="I3187">
            <v>0</v>
          </cell>
          <cell r="J3187" t="str">
            <v>Non-Represented State Employees</v>
          </cell>
          <cell r="K3187">
            <v>4144</v>
          </cell>
          <cell r="L3187">
            <v>4144</v>
          </cell>
          <cell r="M3187">
            <v>4144</v>
          </cell>
          <cell r="N3187">
            <v>4144</v>
          </cell>
          <cell r="O3187">
            <v>3907</v>
          </cell>
          <cell r="P3187">
            <v>3985</v>
          </cell>
          <cell r="Q3187">
            <v>4105</v>
          </cell>
        </row>
        <row r="3188">
          <cell r="E3188" t="str">
            <v>48GMONTHLYGTEAMSTERS LOCAL UNION NUMBER 117</v>
          </cell>
          <cell r="F3188" t="str">
            <v>48G</v>
          </cell>
          <cell r="G3188" t="str">
            <v>Monthly</v>
          </cell>
          <cell r="H3188" t="str">
            <v>G</v>
          </cell>
          <cell r="I3188">
            <v>0</v>
          </cell>
          <cell r="J3188" t="str">
            <v>Teamsters Local Union Number 117</v>
          </cell>
          <cell r="K3188">
            <v>4197</v>
          </cell>
          <cell r="L3188">
            <v>4197</v>
          </cell>
          <cell r="M3188">
            <v>4197</v>
          </cell>
          <cell r="N3188">
            <v>4197</v>
          </cell>
          <cell r="O3188">
            <v>3957</v>
          </cell>
          <cell r="P3188">
            <v>4036</v>
          </cell>
          <cell r="Q3188">
            <v>4158</v>
          </cell>
        </row>
        <row r="3189">
          <cell r="E3189" t="str">
            <v>48GMONTHLYGWASHINGTON FEDERATION OF STATE EMPLOYEES</v>
          </cell>
          <cell r="F3189" t="str">
            <v>48G</v>
          </cell>
          <cell r="G3189" t="str">
            <v>Monthly</v>
          </cell>
          <cell r="H3189" t="str">
            <v>G</v>
          </cell>
          <cell r="I3189">
            <v>0</v>
          </cell>
          <cell r="J3189" t="str">
            <v>Washington Federation of State Employees</v>
          </cell>
          <cell r="K3189">
            <v>4144</v>
          </cell>
          <cell r="L3189">
            <v>4144</v>
          </cell>
          <cell r="M3189">
            <v>4144</v>
          </cell>
          <cell r="N3189">
            <v>4144</v>
          </cell>
          <cell r="O3189">
            <v>3907</v>
          </cell>
          <cell r="P3189">
            <v>3985</v>
          </cell>
          <cell r="Q3189">
            <v>4105</v>
          </cell>
        </row>
        <row r="3190">
          <cell r="E3190" t="str">
            <v>48GMONTHLYGWASHINGTON PUBLIC EMPLOYEES ASSOCIATION</v>
          </cell>
          <cell r="F3190" t="str">
            <v>48G</v>
          </cell>
          <cell r="G3190" t="str">
            <v>Monthly</v>
          </cell>
          <cell r="H3190" t="str">
            <v>G</v>
          </cell>
          <cell r="I3190">
            <v>0</v>
          </cell>
          <cell r="J3190" t="str">
            <v>Washington Public Employees Association</v>
          </cell>
          <cell r="K3190">
            <v>4144</v>
          </cell>
          <cell r="L3190">
            <v>4144</v>
          </cell>
          <cell r="M3190">
            <v>4144</v>
          </cell>
          <cell r="N3190">
            <v>4144</v>
          </cell>
          <cell r="O3190">
            <v>3907</v>
          </cell>
          <cell r="P3190">
            <v>3985</v>
          </cell>
          <cell r="Q3190">
            <v>4105</v>
          </cell>
        </row>
        <row r="3191">
          <cell r="E3191" t="str">
            <v>48GMONTHLYHNON-REPRESENTED STATE EMPLOYEES</v>
          </cell>
          <cell r="F3191" t="str">
            <v>48G</v>
          </cell>
          <cell r="G3191" t="str">
            <v>Monthly</v>
          </cell>
          <cell r="H3191" t="str">
            <v>H</v>
          </cell>
          <cell r="I3191">
            <v>0</v>
          </cell>
          <cell r="J3191" t="str">
            <v>Non-Represented State Employees</v>
          </cell>
          <cell r="K3191">
            <v>4248</v>
          </cell>
          <cell r="L3191">
            <v>4248</v>
          </cell>
          <cell r="M3191">
            <v>4248</v>
          </cell>
          <cell r="N3191">
            <v>4248</v>
          </cell>
          <cell r="O3191">
            <v>4005</v>
          </cell>
          <cell r="P3191">
            <v>4085</v>
          </cell>
          <cell r="Q3191">
            <v>4208</v>
          </cell>
        </row>
        <row r="3192">
          <cell r="E3192" t="str">
            <v>48GMONTHLYHTEAMSTERS LOCAL UNION NUMBER 117</v>
          </cell>
          <cell r="F3192" t="str">
            <v>48G</v>
          </cell>
          <cell r="G3192" t="str">
            <v>Monthly</v>
          </cell>
          <cell r="H3192" t="str">
            <v>H</v>
          </cell>
          <cell r="I3192">
            <v>0</v>
          </cell>
          <cell r="J3192" t="str">
            <v>Teamsters Local Union Number 117</v>
          </cell>
          <cell r="K3192">
            <v>4304</v>
          </cell>
          <cell r="L3192">
            <v>4304</v>
          </cell>
          <cell r="M3192">
            <v>4304</v>
          </cell>
          <cell r="N3192">
            <v>4304</v>
          </cell>
          <cell r="O3192">
            <v>4057</v>
          </cell>
          <cell r="P3192">
            <v>4138</v>
          </cell>
          <cell r="Q3192">
            <v>4263</v>
          </cell>
        </row>
        <row r="3193">
          <cell r="E3193" t="str">
            <v>48GMONTHLYHWASHINGTON FEDERATION OF STATE EMPLOYEES</v>
          </cell>
          <cell r="F3193" t="str">
            <v>48G</v>
          </cell>
          <cell r="G3193" t="str">
            <v>Monthly</v>
          </cell>
          <cell r="H3193" t="str">
            <v>H</v>
          </cell>
          <cell r="I3193">
            <v>0</v>
          </cell>
          <cell r="J3193" t="str">
            <v>Washington Federation of State Employees</v>
          </cell>
          <cell r="K3193">
            <v>4248</v>
          </cell>
          <cell r="L3193">
            <v>4248</v>
          </cell>
          <cell r="M3193">
            <v>4248</v>
          </cell>
          <cell r="N3193">
            <v>4248</v>
          </cell>
          <cell r="O3193">
            <v>4005</v>
          </cell>
          <cell r="P3193">
            <v>4085</v>
          </cell>
          <cell r="Q3193">
            <v>4208</v>
          </cell>
        </row>
        <row r="3194">
          <cell r="E3194" t="str">
            <v>48GMONTHLYHWASHINGTON PUBLIC EMPLOYEES ASSOCIATION</v>
          </cell>
          <cell r="F3194" t="str">
            <v>48G</v>
          </cell>
          <cell r="G3194" t="str">
            <v>Monthly</v>
          </cell>
          <cell r="H3194" t="str">
            <v>H</v>
          </cell>
          <cell r="I3194">
            <v>0</v>
          </cell>
          <cell r="J3194" t="str">
            <v>Washington Public Employees Association</v>
          </cell>
          <cell r="K3194">
            <v>4248</v>
          </cell>
          <cell r="L3194">
            <v>4248</v>
          </cell>
          <cell r="M3194">
            <v>4248</v>
          </cell>
          <cell r="N3194">
            <v>4248</v>
          </cell>
          <cell r="O3194">
            <v>4005</v>
          </cell>
          <cell r="P3194">
            <v>4085</v>
          </cell>
          <cell r="Q3194">
            <v>4208</v>
          </cell>
        </row>
        <row r="3195">
          <cell r="E3195" t="str">
            <v>48GMONTHLYINON-REPRESENTED STATE EMPLOYEES</v>
          </cell>
          <cell r="F3195" t="str">
            <v>48G</v>
          </cell>
          <cell r="G3195" t="str">
            <v>Monthly</v>
          </cell>
          <cell r="H3195" t="str">
            <v>I</v>
          </cell>
          <cell r="I3195">
            <v>0</v>
          </cell>
          <cell r="J3195" t="str">
            <v>Non-Represented State Employees</v>
          </cell>
          <cell r="K3195">
            <v>4359</v>
          </cell>
          <cell r="L3195">
            <v>4359</v>
          </cell>
          <cell r="M3195">
            <v>4359</v>
          </cell>
          <cell r="N3195">
            <v>4359</v>
          </cell>
          <cell r="O3195">
            <v>4109</v>
          </cell>
          <cell r="P3195">
            <v>4191</v>
          </cell>
          <cell r="Q3195">
            <v>4318</v>
          </cell>
        </row>
        <row r="3196">
          <cell r="E3196" t="str">
            <v>48GMONTHLYITEAMSTERS LOCAL UNION NUMBER 117</v>
          </cell>
          <cell r="F3196" t="str">
            <v>48G</v>
          </cell>
          <cell r="G3196" t="str">
            <v>Monthly</v>
          </cell>
          <cell r="H3196" t="str">
            <v>I</v>
          </cell>
          <cell r="I3196">
            <v>0</v>
          </cell>
          <cell r="J3196" t="str">
            <v>Teamsters Local Union Number 117</v>
          </cell>
          <cell r="K3196">
            <v>4414</v>
          </cell>
          <cell r="L3196">
            <v>4414</v>
          </cell>
          <cell r="M3196">
            <v>4414</v>
          </cell>
          <cell r="N3196">
            <v>4414</v>
          </cell>
          <cell r="O3196">
            <v>4161</v>
          </cell>
          <cell r="P3196">
            <v>4244</v>
          </cell>
          <cell r="Q3196">
            <v>4372</v>
          </cell>
        </row>
        <row r="3197">
          <cell r="E3197" t="str">
            <v>48GMONTHLYIWASHINGTON FEDERATION OF STATE EMPLOYEES</v>
          </cell>
          <cell r="F3197" t="str">
            <v>48G</v>
          </cell>
          <cell r="G3197" t="str">
            <v>Monthly</v>
          </cell>
          <cell r="H3197" t="str">
            <v>I</v>
          </cell>
          <cell r="I3197">
            <v>0</v>
          </cell>
          <cell r="J3197" t="str">
            <v>Washington Federation of State Employees</v>
          </cell>
          <cell r="K3197">
            <v>4359</v>
          </cell>
          <cell r="L3197">
            <v>4359</v>
          </cell>
          <cell r="M3197">
            <v>4359</v>
          </cell>
          <cell r="N3197">
            <v>4359</v>
          </cell>
          <cell r="O3197">
            <v>4109</v>
          </cell>
          <cell r="P3197">
            <v>4191</v>
          </cell>
          <cell r="Q3197">
            <v>4318</v>
          </cell>
        </row>
        <row r="3198">
          <cell r="E3198" t="str">
            <v>48GMONTHLYIWASHINGTON PUBLIC EMPLOYEES ASSOCIATION</v>
          </cell>
          <cell r="F3198" t="str">
            <v>48G</v>
          </cell>
          <cell r="G3198" t="str">
            <v>Monthly</v>
          </cell>
          <cell r="H3198" t="str">
            <v>I</v>
          </cell>
          <cell r="I3198">
            <v>0</v>
          </cell>
          <cell r="J3198" t="str">
            <v>Washington Public Employees Association</v>
          </cell>
          <cell r="K3198">
            <v>4359</v>
          </cell>
          <cell r="L3198">
            <v>4359</v>
          </cell>
          <cell r="M3198">
            <v>4359</v>
          </cell>
          <cell r="N3198">
            <v>4359</v>
          </cell>
          <cell r="O3198">
            <v>4109</v>
          </cell>
          <cell r="P3198">
            <v>4191</v>
          </cell>
          <cell r="Q3198">
            <v>4318</v>
          </cell>
        </row>
        <row r="3199">
          <cell r="E3199" t="str">
            <v>48GMONTHLYJNON-REPRESENTED STATE EMPLOYEES</v>
          </cell>
          <cell r="F3199" t="str">
            <v>48G</v>
          </cell>
          <cell r="G3199" t="str">
            <v>Monthly</v>
          </cell>
          <cell r="H3199" t="str">
            <v>J</v>
          </cell>
          <cell r="I3199">
            <v>0</v>
          </cell>
          <cell r="J3199" t="str">
            <v>Non-Represented State Employees</v>
          </cell>
          <cell r="K3199">
            <v>4464</v>
          </cell>
          <cell r="L3199">
            <v>4464</v>
          </cell>
          <cell r="M3199">
            <v>4464</v>
          </cell>
          <cell r="N3199">
            <v>4464</v>
          </cell>
          <cell r="O3199">
            <v>4208</v>
          </cell>
          <cell r="P3199">
            <v>4292</v>
          </cell>
          <cell r="Q3199">
            <v>4422</v>
          </cell>
        </row>
        <row r="3200">
          <cell r="E3200" t="str">
            <v>48GMONTHLYJTEAMSTERS LOCAL UNION NUMBER 117</v>
          </cell>
          <cell r="F3200" t="str">
            <v>48G</v>
          </cell>
          <cell r="G3200" t="str">
            <v>Monthly</v>
          </cell>
          <cell r="H3200" t="str">
            <v>J</v>
          </cell>
          <cell r="I3200">
            <v>0</v>
          </cell>
          <cell r="J3200" t="str">
            <v>Teamsters Local Union Number 117</v>
          </cell>
          <cell r="K3200">
            <v>4522</v>
          </cell>
          <cell r="L3200">
            <v>4522</v>
          </cell>
          <cell r="M3200">
            <v>4522</v>
          </cell>
          <cell r="N3200">
            <v>4522</v>
          </cell>
          <cell r="O3200">
            <v>4263</v>
          </cell>
          <cell r="P3200">
            <v>4348</v>
          </cell>
          <cell r="Q3200">
            <v>4479</v>
          </cell>
        </row>
        <row r="3201">
          <cell r="E3201" t="str">
            <v>48GMONTHLYJWASHINGTON FEDERATION OF STATE EMPLOYEES</v>
          </cell>
          <cell r="F3201" t="str">
            <v>48G</v>
          </cell>
          <cell r="G3201" t="str">
            <v>Monthly</v>
          </cell>
          <cell r="H3201" t="str">
            <v>J</v>
          </cell>
          <cell r="I3201">
            <v>0</v>
          </cell>
          <cell r="J3201" t="str">
            <v>Washington Federation of State Employees</v>
          </cell>
          <cell r="K3201">
            <v>4464</v>
          </cell>
          <cell r="L3201">
            <v>4464</v>
          </cell>
          <cell r="M3201">
            <v>4464</v>
          </cell>
          <cell r="N3201">
            <v>4464</v>
          </cell>
          <cell r="O3201">
            <v>4208</v>
          </cell>
          <cell r="P3201">
            <v>4292</v>
          </cell>
          <cell r="Q3201">
            <v>4422</v>
          </cell>
        </row>
        <row r="3202">
          <cell r="E3202" t="str">
            <v>48GMONTHLYJWASHINGTON PUBLIC EMPLOYEES ASSOCIATION</v>
          </cell>
          <cell r="F3202" t="str">
            <v>48G</v>
          </cell>
          <cell r="G3202" t="str">
            <v>Monthly</v>
          </cell>
          <cell r="H3202" t="str">
            <v>J</v>
          </cell>
          <cell r="I3202">
            <v>0</v>
          </cell>
          <cell r="J3202" t="str">
            <v>Washington Public Employees Association</v>
          </cell>
          <cell r="K3202">
            <v>4464</v>
          </cell>
          <cell r="L3202">
            <v>4464</v>
          </cell>
          <cell r="M3202">
            <v>4464</v>
          </cell>
          <cell r="N3202">
            <v>4464</v>
          </cell>
          <cell r="O3202">
            <v>4208</v>
          </cell>
          <cell r="P3202">
            <v>4292</v>
          </cell>
          <cell r="Q3202">
            <v>4422</v>
          </cell>
        </row>
        <row r="3203">
          <cell r="E3203" t="str">
            <v>48GMONTHLYKNON-REPRESENTED STATE EMPLOYEES</v>
          </cell>
          <cell r="F3203" t="str">
            <v>48G</v>
          </cell>
          <cell r="G3203" t="str">
            <v>Monthly</v>
          </cell>
          <cell r="H3203" t="str">
            <v>K</v>
          </cell>
          <cell r="I3203">
            <v>0</v>
          </cell>
          <cell r="J3203" t="str">
            <v>Non-Represented State Employees</v>
          </cell>
          <cell r="K3203">
            <v>4575</v>
          </cell>
          <cell r="L3203">
            <v>4575</v>
          </cell>
          <cell r="M3203">
            <v>4575</v>
          </cell>
          <cell r="N3203">
            <v>4575</v>
          </cell>
          <cell r="O3203">
            <v>4313</v>
          </cell>
          <cell r="P3203">
            <v>4399</v>
          </cell>
          <cell r="Q3203">
            <v>4532</v>
          </cell>
        </row>
        <row r="3204">
          <cell r="E3204" t="str">
            <v>48GMONTHLYKTEAMSTERS LOCAL UNION NUMBER 117</v>
          </cell>
          <cell r="F3204" t="str">
            <v>48G</v>
          </cell>
          <cell r="G3204" t="str">
            <v>Monthly</v>
          </cell>
          <cell r="H3204" t="str">
            <v>K</v>
          </cell>
          <cell r="I3204">
            <v>0</v>
          </cell>
          <cell r="J3204" t="str">
            <v>Teamsters Local Union Number 117</v>
          </cell>
          <cell r="K3204">
            <v>4634</v>
          </cell>
          <cell r="L3204">
            <v>4634</v>
          </cell>
          <cell r="M3204">
            <v>4634</v>
          </cell>
          <cell r="N3204">
            <v>4634</v>
          </cell>
          <cell r="O3204">
            <v>4369</v>
          </cell>
          <cell r="P3204">
            <v>4456</v>
          </cell>
          <cell r="Q3204">
            <v>4591</v>
          </cell>
        </row>
        <row r="3205">
          <cell r="E3205" t="str">
            <v>48GMONTHLYKWASHINGTON FEDERATION OF STATE EMPLOYEES</v>
          </cell>
          <cell r="F3205" t="str">
            <v>48G</v>
          </cell>
          <cell r="G3205" t="str">
            <v>Monthly</v>
          </cell>
          <cell r="H3205" t="str">
            <v>K</v>
          </cell>
          <cell r="I3205">
            <v>0</v>
          </cell>
          <cell r="J3205" t="str">
            <v>Washington Federation of State Employees</v>
          </cell>
          <cell r="K3205">
            <v>4575</v>
          </cell>
          <cell r="L3205">
            <v>4575</v>
          </cell>
          <cell r="M3205">
            <v>4575</v>
          </cell>
          <cell r="N3205">
            <v>4575</v>
          </cell>
          <cell r="O3205">
            <v>4313</v>
          </cell>
          <cell r="P3205">
            <v>4399</v>
          </cell>
          <cell r="Q3205">
            <v>4532</v>
          </cell>
        </row>
        <row r="3206">
          <cell r="E3206" t="str">
            <v>48GMONTHLYKWASHINGTON PUBLIC EMPLOYEES ASSOCIATION</v>
          </cell>
          <cell r="F3206" t="str">
            <v>48G</v>
          </cell>
          <cell r="G3206" t="str">
            <v>Monthly</v>
          </cell>
          <cell r="H3206" t="str">
            <v>K</v>
          </cell>
          <cell r="I3206">
            <v>0</v>
          </cell>
          <cell r="J3206" t="str">
            <v>Washington Public Employees Association</v>
          </cell>
          <cell r="K3206">
            <v>4575</v>
          </cell>
          <cell r="L3206">
            <v>4575</v>
          </cell>
          <cell r="M3206">
            <v>4575</v>
          </cell>
          <cell r="N3206">
            <v>4575</v>
          </cell>
          <cell r="O3206">
            <v>4313</v>
          </cell>
          <cell r="P3206">
            <v>4399</v>
          </cell>
          <cell r="Q3206">
            <v>4532</v>
          </cell>
        </row>
        <row r="3207">
          <cell r="E3207" t="str">
            <v>48GMONTHLYLNON-REPRESENTED STATE EMPLOYEES</v>
          </cell>
          <cell r="F3207" t="str">
            <v>48G</v>
          </cell>
          <cell r="G3207" t="str">
            <v>Monthly</v>
          </cell>
          <cell r="H3207" t="str">
            <v>L</v>
          </cell>
          <cell r="I3207">
            <v>0</v>
          </cell>
          <cell r="J3207" t="str">
            <v>Non-Represented State Employees</v>
          </cell>
          <cell r="K3207">
            <v>4686</v>
          </cell>
          <cell r="L3207">
            <v>4686</v>
          </cell>
          <cell r="M3207">
            <v>4686</v>
          </cell>
          <cell r="N3207">
            <v>4686</v>
          </cell>
          <cell r="O3207">
            <v>4418</v>
          </cell>
          <cell r="P3207">
            <v>4506</v>
          </cell>
          <cell r="Q3207">
            <v>4642</v>
          </cell>
        </row>
        <row r="3208">
          <cell r="E3208" t="str">
            <v>48GMONTHLYLTEAMSTERS LOCAL UNION NUMBER 117</v>
          </cell>
          <cell r="F3208" t="str">
            <v>48G</v>
          </cell>
          <cell r="G3208" t="str">
            <v>Monthly</v>
          </cell>
          <cell r="H3208" t="str">
            <v>L</v>
          </cell>
          <cell r="I3208">
            <v>0</v>
          </cell>
          <cell r="J3208" t="str">
            <v>Teamsters Local Union Number 117</v>
          </cell>
          <cell r="K3208">
            <v>4748</v>
          </cell>
          <cell r="L3208">
            <v>4748</v>
          </cell>
          <cell r="M3208">
            <v>4748</v>
          </cell>
          <cell r="N3208">
            <v>4748</v>
          </cell>
          <cell r="O3208">
            <v>4475</v>
          </cell>
          <cell r="P3208">
            <v>4565</v>
          </cell>
          <cell r="Q3208">
            <v>4703</v>
          </cell>
        </row>
        <row r="3209">
          <cell r="E3209" t="str">
            <v>48GMONTHLYLWASHINGTON FEDERATION OF STATE EMPLOYEES</v>
          </cell>
          <cell r="F3209" t="str">
            <v>48G</v>
          </cell>
          <cell r="G3209" t="str">
            <v>Monthly</v>
          </cell>
          <cell r="H3209" t="str">
            <v>L</v>
          </cell>
          <cell r="I3209">
            <v>0</v>
          </cell>
          <cell r="J3209" t="str">
            <v>Washington Federation of State Employees</v>
          </cell>
          <cell r="K3209">
            <v>4686</v>
          </cell>
          <cell r="L3209">
            <v>4686</v>
          </cell>
          <cell r="M3209">
            <v>4686</v>
          </cell>
          <cell r="N3209">
            <v>4686</v>
          </cell>
          <cell r="O3209">
            <v>4418</v>
          </cell>
          <cell r="P3209">
            <v>4506</v>
          </cell>
          <cell r="Q3209">
            <v>4642</v>
          </cell>
        </row>
        <row r="3210">
          <cell r="E3210" t="str">
            <v>48GMONTHLYLWASHINGTON PUBLIC EMPLOYEES ASSOCIATION</v>
          </cell>
          <cell r="F3210" t="str">
            <v>48G</v>
          </cell>
          <cell r="G3210" t="str">
            <v>Monthly</v>
          </cell>
          <cell r="H3210" t="str">
            <v>L</v>
          </cell>
          <cell r="I3210">
            <v>0</v>
          </cell>
          <cell r="J3210" t="str">
            <v>Washington Public Employees Association</v>
          </cell>
          <cell r="K3210">
            <v>4686</v>
          </cell>
          <cell r="L3210">
            <v>4686</v>
          </cell>
          <cell r="M3210">
            <v>4686</v>
          </cell>
          <cell r="N3210">
            <v>4686</v>
          </cell>
          <cell r="O3210">
            <v>4418</v>
          </cell>
          <cell r="P3210">
            <v>4506</v>
          </cell>
          <cell r="Q3210">
            <v>4642</v>
          </cell>
        </row>
        <row r="3211">
          <cell r="E3211" t="str">
            <v>48GMONTHLYMNON-REPRESENTED STATE EMPLOYEES</v>
          </cell>
          <cell r="F3211" t="str">
            <v>48G</v>
          </cell>
          <cell r="G3211" t="str">
            <v>Monthly</v>
          </cell>
          <cell r="H3211" t="str">
            <v>M</v>
          </cell>
          <cell r="I3211">
            <v>0</v>
          </cell>
          <cell r="J3211" t="str">
            <v>Non-Represented State Employees</v>
          </cell>
          <cell r="K3211">
            <v>4808</v>
          </cell>
          <cell r="L3211">
            <v>4808</v>
          </cell>
          <cell r="M3211">
            <v>4808</v>
          </cell>
          <cell r="N3211">
            <v>4808</v>
          </cell>
          <cell r="O3211">
            <v>4532</v>
          </cell>
          <cell r="P3211">
            <v>4623</v>
          </cell>
          <cell r="Q3211">
            <v>4763</v>
          </cell>
        </row>
        <row r="3212">
          <cell r="E3212" t="str">
            <v>48GMONTHLYMTEAMSTERS LOCAL UNION NUMBER 117</v>
          </cell>
          <cell r="F3212" t="str">
            <v>48G</v>
          </cell>
          <cell r="G3212" t="str">
            <v>Monthly</v>
          </cell>
          <cell r="H3212" t="str">
            <v>M</v>
          </cell>
          <cell r="I3212">
            <v>0</v>
          </cell>
          <cell r="J3212" t="str">
            <v>Teamsters Local Union Number 117</v>
          </cell>
          <cell r="K3212">
            <v>4868</v>
          </cell>
          <cell r="L3212">
            <v>4868</v>
          </cell>
          <cell r="M3212">
            <v>4868</v>
          </cell>
          <cell r="N3212">
            <v>4868</v>
          </cell>
          <cell r="O3212">
            <v>4589</v>
          </cell>
          <cell r="P3212">
            <v>4681</v>
          </cell>
          <cell r="Q3212">
            <v>4822</v>
          </cell>
        </row>
        <row r="3213">
          <cell r="E3213" t="str">
            <v>48GMONTHLYMWASHINGTON FEDERATION OF STATE EMPLOYEES</v>
          </cell>
          <cell r="F3213" t="str">
            <v>48G</v>
          </cell>
          <cell r="G3213" t="str">
            <v>Monthly</v>
          </cell>
          <cell r="H3213" t="str">
            <v>M</v>
          </cell>
          <cell r="I3213">
            <v>0</v>
          </cell>
          <cell r="J3213" t="str">
            <v>Washington Federation of State Employees</v>
          </cell>
          <cell r="K3213">
            <v>4808</v>
          </cell>
          <cell r="L3213">
            <v>4808</v>
          </cell>
          <cell r="M3213">
            <v>4808</v>
          </cell>
          <cell r="N3213">
            <v>4808</v>
          </cell>
          <cell r="O3213">
            <v>4532</v>
          </cell>
          <cell r="P3213">
            <v>4623</v>
          </cell>
          <cell r="Q3213">
            <v>4763</v>
          </cell>
        </row>
        <row r="3214">
          <cell r="E3214" t="str">
            <v>48GMONTHLYMWASHINGTON PUBLIC EMPLOYEES ASSOCIATION</v>
          </cell>
          <cell r="F3214" t="str">
            <v>48G</v>
          </cell>
          <cell r="G3214" t="str">
            <v>Monthly</v>
          </cell>
          <cell r="H3214" t="str">
            <v>M</v>
          </cell>
          <cell r="I3214">
            <v>0</v>
          </cell>
          <cell r="J3214" t="str">
            <v>Washington Public Employees Association</v>
          </cell>
          <cell r="K3214">
            <v>4808</v>
          </cell>
          <cell r="L3214">
            <v>4808</v>
          </cell>
          <cell r="M3214">
            <v>4808</v>
          </cell>
          <cell r="N3214">
            <v>4808</v>
          </cell>
          <cell r="O3214">
            <v>4532</v>
          </cell>
          <cell r="P3214">
            <v>4623</v>
          </cell>
          <cell r="Q3214">
            <v>4763</v>
          </cell>
        </row>
        <row r="3215">
          <cell r="E3215" t="str">
            <v>48MONTHLYACOALITION</v>
          </cell>
          <cell r="F3215" t="str">
            <v>48</v>
          </cell>
          <cell r="G3215" t="str">
            <v>Monthly</v>
          </cell>
          <cell r="H3215" t="str">
            <v>A</v>
          </cell>
          <cell r="I3215">
            <v>0</v>
          </cell>
          <cell r="J3215" t="str">
            <v>Coalition</v>
          </cell>
          <cell r="K3215">
            <v>3573</v>
          </cell>
          <cell r="L3215">
            <v>3573</v>
          </cell>
          <cell r="M3215">
            <v>3573</v>
          </cell>
          <cell r="N3215">
            <v>3573</v>
          </cell>
          <cell r="O3215">
            <v>3369</v>
          </cell>
          <cell r="P3215">
            <v>3436</v>
          </cell>
          <cell r="Q3215">
            <v>3540</v>
          </cell>
        </row>
        <row r="3216">
          <cell r="E3216" t="str">
            <v>48MONTHLYANON-REPRESENTED STATE EMPLOYEES</v>
          </cell>
          <cell r="F3216" t="str">
            <v>48</v>
          </cell>
          <cell r="G3216" t="str">
            <v>Monthly</v>
          </cell>
          <cell r="H3216" t="str">
            <v>A</v>
          </cell>
          <cell r="I3216">
            <v>0</v>
          </cell>
          <cell r="J3216" t="str">
            <v>Non-Represented State Employees</v>
          </cell>
          <cell r="K3216">
            <v>3573</v>
          </cell>
          <cell r="L3216">
            <v>3573</v>
          </cell>
          <cell r="M3216">
            <v>3573</v>
          </cell>
          <cell r="N3216">
            <v>3573</v>
          </cell>
          <cell r="O3216">
            <v>3369</v>
          </cell>
          <cell r="P3216">
            <v>3436</v>
          </cell>
          <cell r="Q3216">
            <v>3540</v>
          </cell>
        </row>
        <row r="3217">
          <cell r="E3217" t="str">
            <v>48MONTHLYATEAMSTERS LOCAL UNION NUMBER 117</v>
          </cell>
          <cell r="F3217" t="str">
            <v>48</v>
          </cell>
          <cell r="G3217" t="str">
            <v>Monthly</v>
          </cell>
          <cell r="H3217" t="str">
            <v>A</v>
          </cell>
          <cell r="I3217">
            <v>0</v>
          </cell>
          <cell r="J3217" t="str">
            <v>Teamsters Local Union Number 117</v>
          </cell>
          <cell r="K3217">
            <v>3619</v>
          </cell>
          <cell r="L3217">
            <v>3619</v>
          </cell>
          <cell r="M3217">
            <v>3619</v>
          </cell>
          <cell r="N3217">
            <v>3619</v>
          </cell>
          <cell r="O3217">
            <v>3412</v>
          </cell>
          <cell r="P3217">
            <v>3480</v>
          </cell>
          <cell r="Q3217">
            <v>3585</v>
          </cell>
        </row>
        <row r="3218">
          <cell r="E3218" t="str">
            <v>48MONTHLYAWASHINGTON FEDERATION OF STATE EMPLOYEES</v>
          </cell>
          <cell r="F3218" t="str">
            <v>48</v>
          </cell>
          <cell r="G3218" t="str">
            <v>Monthly</v>
          </cell>
          <cell r="H3218" t="str">
            <v>A</v>
          </cell>
          <cell r="I3218">
            <v>0</v>
          </cell>
          <cell r="J3218" t="str">
            <v>Washington Federation of State Employees</v>
          </cell>
          <cell r="K3218">
            <v>3573</v>
          </cell>
          <cell r="L3218">
            <v>3573</v>
          </cell>
          <cell r="M3218">
            <v>3573</v>
          </cell>
          <cell r="N3218">
            <v>3573</v>
          </cell>
          <cell r="O3218">
            <v>3369</v>
          </cell>
          <cell r="P3218">
            <v>3436</v>
          </cell>
          <cell r="Q3218">
            <v>3540</v>
          </cell>
        </row>
        <row r="3219">
          <cell r="E3219" t="str">
            <v>48MONTHLYAWASHINGTON PUBLIC EMPLOYEES ASSOCIATION</v>
          </cell>
          <cell r="F3219" t="str">
            <v>48</v>
          </cell>
          <cell r="G3219" t="str">
            <v>Monthly</v>
          </cell>
          <cell r="H3219" t="str">
            <v>A</v>
          </cell>
          <cell r="I3219">
            <v>0</v>
          </cell>
          <cell r="J3219" t="str">
            <v>Washington Public Employees Association</v>
          </cell>
          <cell r="K3219">
            <v>3573</v>
          </cell>
          <cell r="L3219">
            <v>3573</v>
          </cell>
          <cell r="M3219">
            <v>3573</v>
          </cell>
          <cell r="N3219">
            <v>3573</v>
          </cell>
          <cell r="O3219">
            <v>3369</v>
          </cell>
          <cell r="P3219">
            <v>3436</v>
          </cell>
          <cell r="Q3219">
            <v>3540</v>
          </cell>
        </row>
        <row r="3220">
          <cell r="E3220" t="str">
            <v>48MONTHLYBCOALITION</v>
          </cell>
          <cell r="F3220" t="str">
            <v>48</v>
          </cell>
          <cell r="G3220" t="str">
            <v>Monthly</v>
          </cell>
          <cell r="H3220" t="str">
            <v>B</v>
          </cell>
          <cell r="I3220">
            <v>0</v>
          </cell>
          <cell r="J3220" t="str">
            <v>Coalition</v>
          </cell>
          <cell r="K3220">
            <v>3663</v>
          </cell>
          <cell r="L3220">
            <v>3663</v>
          </cell>
          <cell r="M3220">
            <v>3663</v>
          </cell>
          <cell r="N3220">
            <v>3663</v>
          </cell>
          <cell r="O3220">
            <v>3453</v>
          </cell>
          <cell r="P3220">
            <v>3522</v>
          </cell>
          <cell r="Q3220">
            <v>3628</v>
          </cell>
        </row>
        <row r="3221">
          <cell r="E3221" t="str">
            <v>48MONTHLYBNON-REPRESENTED STATE EMPLOYEES</v>
          </cell>
          <cell r="F3221" t="str">
            <v>48</v>
          </cell>
          <cell r="G3221" t="str">
            <v>Monthly</v>
          </cell>
          <cell r="H3221" t="str">
            <v>B</v>
          </cell>
          <cell r="I3221">
            <v>0</v>
          </cell>
          <cell r="J3221" t="str">
            <v>Non-Represented State Employees</v>
          </cell>
          <cell r="K3221">
            <v>3663</v>
          </cell>
          <cell r="L3221">
            <v>3663</v>
          </cell>
          <cell r="M3221">
            <v>3663</v>
          </cell>
          <cell r="N3221">
            <v>3663</v>
          </cell>
          <cell r="O3221">
            <v>3453</v>
          </cell>
          <cell r="P3221">
            <v>3522</v>
          </cell>
          <cell r="Q3221">
            <v>3628</v>
          </cell>
        </row>
        <row r="3222">
          <cell r="E3222" t="str">
            <v>48MONTHLYBTEAMSTERS LOCAL UNION NUMBER 117</v>
          </cell>
          <cell r="F3222" t="str">
            <v>48</v>
          </cell>
          <cell r="G3222" t="str">
            <v>Monthly</v>
          </cell>
          <cell r="H3222" t="str">
            <v>B</v>
          </cell>
          <cell r="I3222">
            <v>0</v>
          </cell>
          <cell r="J3222" t="str">
            <v>Teamsters Local Union Number 117</v>
          </cell>
          <cell r="K3222">
            <v>3709</v>
          </cell>
          <cell r="L3222">
            <v>3709</v>
          </cell>
          <cell r="M3222">
            <v>3709</v>
          </cell>
          <cell r="N3222">
            <v>3709</v>
          </cell>
          <cell r="O3222">
            <v>3496</v>
          </cell>
          <cell r="P3222">
            <v>3566</v>
          </cell>
          <cell r="Q3222">
            <v>3674</v>
          </cell>
        </row>
        <row r="3223">
          <cell r="E3223" t="str">
            <v>48MONTHLYBWASHINGTON FEDERATION OF STATE EMPLOYEES</v>
          </cell>
          <cell r="F3223" t="str">
            <v>48</v>
          </cell>
          <cell r="G3223" t="str">
            <v>Monthly</v>
          </cell>
          <cell r="H3223" t="str">
            <v>B</v>
          </cell>
          <cell r="I3223">
            <v>0</v>
          </cell>
          <cell r="J3223" t="str">
            <v>Washington Federation of State Employees</v>
          </cell>
          <cell r="K3223">
            <v>3663</v>
          </cell>
          <cell r="L3223">
            <v>3663</v>
          </cell>
          <cell r="M3223">
            <v>3663</v>
          </cell>
          <cell r="N3223">
            <v>3663</v>
          </cell>
          <cell r="O3223">
            <v>3453</v>
          </cell>
          <cell r="P3223">
            <v>3522</v>
          </cell>
          <cell r="Q3223">
            <v>3628</v>
          </cell>
        </row>
        <row r="3224">
          <cell r="E3224" t="str">
            <v>48MONTHLYBWASHINGTON PUBLIC EMPLOYEES ASSOCIATION</v>
          </cell>
          <cell r="F3224" t="str">
            <v>48</v>
          </cell>
          <cell r="G3224" t="str">
            <v>Monthly</v>
          </cell>
          <cell r="H3224" t="str">
            <v>B</v>
          </cell>
          <cell r="I3224">
            <v>0</v>
          </cell>
          <cell r="J3224" t="str">
            <v>Washington Public Employees Association</v>
          </cell>
          <cell r="K3224">
            <v>3663</v>
          </cell>
          <cell r="L3224">
            <v>3663</v>
          </cell>
          <cell r="M3224">
            <v>3663</v>
          </cell>
          <cell r="N3224">
            <v>3663</v>
          </cell>
          <cell r="O3224">
            <v>3453</v>
          </cell>
          <cell r="P3224">
            <v>3522</v>
          </cell>
          <cell r="Q3224">
            <v>3628</v>
          </cell>
        </row>
        <row r="3225">
          <cell r="E3225" t="str">
            <v>48MONTHLYCCOALITION</v>
          </cell>
          <cell r="F3225" t="str">
            <v>48</v>
          </cell>
          <cell r="G3225" t="str">
            <v>Monthly</v>
          </cell>
          <cell r="H3225" t="str">
            <v>C</v>
          </cell>
          <cell r="I3225">
            <v>0</v>
          </cell>
          <cell r="J3225" t="str">
            <v>Coalition</v>
          </cell>
          <cell r="K3225">
            <v>3756</v>
          </cell>
          <cell r="L3225">
            <v>3756</v>
          </cell>
          <cell r="M3225">
            <v>3756</v>
          </cell>
          <cell r="N3225">
            <v>3756</v>
          </cell>
          <cell r="O3225">
            <v>3541</v>
          </cell>
          <cell r="P3225">
            <v>3612</v>
          </cell>
          <cell r="Q3225">
            <v>3721</v>
          </cell>
        </row>
        <row r="3226">
          <cell r="E3226" t="str">
            <v>48MONTHLYCNON-REPRESENTED STATE EMPLOYEES</v>
          </cell>
          <cell r="F3226" t="str">
            <v>48</v>
          </cell>
          <cell r="G3226" t="str">
            <v>Monthly</v>
          </cell>
          <cell r="H3226" t="str">
            <v>C</v>
          </cell>
          <cell r="I3226">
            <v>0</v>
          </cell>
          <cell r="J3226" t="str">
            <v>Non-Represented State Employees</v>
          </cell>
          <cell r="K3226">
            <v>3756</v>
          </cell>
          <cell r="L3226">
            <v>3756</v>
          </cell>
          <cell r="M3226">
            <v>3756</v>
          </cell>
          <cell r="N3226">
            <v>3756</v>
          </cell>
          <cell r="O3226">
            <v>3541</v>
          </cell>
          <cell r="P3226">
            <v>3612</v>
          </cell>
          <cell r="Q3226">
            <v>3721</v>
          </cell>
        </row>
        <row r="3227">
          <cell r="E3227" t="str">
            <v>48MONTHLYCTEAMSTERS LOCAL UNION NUMBER 117</v>
          </cell>
          <cell r="F3227" t="str">
            <v>48</v>
          </cell>
          <cell r="G3227" t="str">
            <v>Monthly</v>
          </cell>
          <cell r="H3227" t="str">
            <v>C</v>
          </cell>
          <cell r="I3227">
            <v>0</v>
          </cell>
          <cell r="J3227" t="str">
            <v>Teamsters Local Union Number 117</v>
          </cell>
          <cell r="K3227">
            <v>3804</v>
          </cell>
          <cell r="L3227">
            <v>3804</v>
          </cell>
          <cell r="M3227">
            <v>3804</v>
          </cell>
          <cell r="N3227">
            <v>3804</v>
          </cell>
          <cell r="O3227">
            <v>3586</v>
          </cell>
          <cell r="P3227">
            <v>3658</v>
          </cell>
          <cell r="Q3227">
            <v>3768</v>
          </cell>
        </row>
        <row r="3228">
          <cell r="E3228" t="str">
            <v>48MONTHLYCWASHINGTON FEDERATION OF STATE EMPLOYEES</v>
          </cell>
          <cell r="F3228" t="str">
            <v>48</v>
          </cell>
          <cell r="G3228" t="str">
            <v>Monthly</v>
          </cell>
          <cell r="H3228" t="str">
            <v>C</v>
          </cell>
          <cell r="I3228">
            <v>0</v>
          </cell>
          <cell r="J3228" t="str">
            <v>Washington Federation of State Employees</v>
          </cell>
          <cell r="K3228">
            <v>3756</v>
          </cell>
          <cell r="L3228">
            <v>3756</v>
          </cell>
          <cell r="M3228">
            <v>3756</v>
          </cell>
          <cell r="N3228">
            <v>3756</v>
          </cell>
          <cell r="O3228">
            <v>3541</v>
          </cell>
          <cell r="P3228">
            <v>3612</v>
          </cell>
          <cell r="Q3228">
            <v>3721</v>
          </cell>
        </row>
        <row r="3229">
          <cell r="E3229" t="str">
            <v>48MONTHLYCWASHINGTON PUBLIC EMPLOYEES ASSOCIATION</v>
          </cell>
          <cell r="F3229" t="str">
            <v>48</v>
          </cell>
          <cell r="G3229" t="str">
            <v>Monthly</v>
          </cell>
          <cell r="H3229" t="str">
            <v>C</v>
          </cell>
          <cell r="I3229">
            <v>0</v>
          </cell>
          <cell r="J3229" t="str">
            <v>Washington Public Employees Association</v>
          </cell>
          <cell r="K3229">
            <v>3756</v>
          </cell>
          <cell r="L3229">
            <v>3756</v>
          </cell>
          <cell r="M3229">
            <v>3756</v>
          </cell>
          <cell r="N3229">
            <v>3756</v>
          </cell>
          <cell r="O3229">
            <v>3541</v>
          </cell>
          <cell r="P3229">
            <v>3612</v>
          </cell>
          <cell r="Q3229">
            <v>3721</v>
          </cell>
        </row>
        <row r="3230">
          <cell r="E3230" t="str">
            <v>48MONTHLYDCOALITION</v>
          </cell>
          <cell r="F3230" t="str">
            <v>48</v>
          </cell>
          <cell r="G3230" t="str">
            <v>Monthly</v>
          </cell>
          <cell r="H3230" t="str">
            <v>D</v>
          </cell>
          <cell r="I3230">
            <v>0</v>
          </cell>
          <cell r="J3230" t="str">
            <v>Coalition</v>
          </cell>
          <cell r="K3230">
            <v>3848</v>
          </cell>
          <cell r="L3230">
            <v>3848</v>
          </cell>
          <cell r="M3230">
            <v>3848</v>
          </cell>
          <cell r="N3230">
            <v>3848</v>
          </cell>
          <cell r="O3230">
            <v>3627</v>
          </cell>
          <cell r="P3230">
            <v>3700</v>
          </cell>
          <cell r="Q3230">
            <v>3812</v>
          </cell>
        </row>
        <row r="3231">
          <cell r="E3231" t="str">
            <v>48MONTHLYDNON-REPRESENTED STATE EMPLOYEES</v>
          </cell>
          <cell r="F3231" t="str">
            <v>48</v>
          </cell>
          <cell r="G3231" t="str">
            <v>Monthly</v>
          </cell>
          <cell r="H3231" t="str">
            <v>D</v>
          </cell>
          <cell r="I3231">
            <v>0</v>
          </cell>
          <cell r="J3231" t="str">
            <v>Non-Represented State Employees</v>
          </cell>
          <cell r="K3231">
            <v>3848</v>
          </cell>
          <cell r="L3231">
            <v>3848</v>
          </cell>
          <cell r="M3231">
            <v>3848</v>
          </cell>
          <cell r="N3231">
            <v>3848</v>
          </cell>
          <cell r="O3231">
            <v>3627</v>
          </cell>
          <cell r="P3231">
            <v>3700</v>
          </cell>
          <cell r="Q3231">
            <v>3812</v>
          </cell>
        </row>
        <row r="3232">
          <cell r="E3232" t="str">
            <v>48MONTHLYDTEAMSTERS LOCAL UNION NUMBER 117</v>
          </cell>
          <cell r="F3232" t="str">
            <v>48</v>
          </cell>
          <cell r="G3232" t="str">
            <v>Monthly</v>
          </cell>
          <cell r="H3232" t="str">
            <v>D</v>
          </cell>
          <cell r="I3232">
            <v>0</v>
          </cell>
          <cell r="J3232" t="str">
            <v>Teamsters Local Union Number 117</v>
          </cell>
          <cell r="K3232">
            <v>3896</v>
          </cell>
          <cell r="L3232">
            <v>3896</v>
          </cell>
          <cell r="M3232">
            <v>3896</v>
          </cell>
          <cell r="N3232">
            <v>3896</v>
          </cell>
          <cell r="O3232">
            <v>3673</v>
          </cell>
          <cell r="P3232">
            <v>3746</v>
          </cell>
          <cell r="Q3232">
            <v>3859</v>
          </cell>
        </row>
        <row r="3233">
          <cell r="E3233" t="str">
            <v>48MONTHLYDWASHINGTON FEDERATION OF STATE EMPLOYEES</v>
          </cell>
          <cell r="F3233" t="str">
            <v>48</v>
          </cell>
          <cell r="G3233" t="str">
            <v>Monthly</v>
          </cell>
          <cell r="H3233" t="str">
            <v>D</v>
          </cell>
          <cell r="I3233">
            <v>0</v>
          </cell>
          <cell r="J3233" t="str">
            <v>Washington Federation of State Employees</v>
          </cell>
          <cell r="K3233">
            <v>3848</v>
          </cell>
          <cell r="L3233">
            <v>3848</v>
          </cell>
          <cell r="M3233">
            <v>3848</v>
          </cell>
          <cell r="N3233">
            <v>3848</v>
          </cell>
          <cell r="O3233">
            <v>3627</v>
          </cell>
          <cell r="P3233">
            <v>3700</v>
          </cell>
          <cell r="Q3233">
            <v>3812</v>
          </cell>
        </row>
        <row r="3234">
          <cell r="E3234" t="str">
            <v>48MONTHLYDWASHINGTON PUBLIC EMPLOYEES ASSOCIATION</v>
          </cell>
          <cell r="F3234" t="str">
            <v>48</v>
          </cell>
          <cell r="G3234" t="str">
            <v>Monthly</v>
          </cell>
          <cell r="H3234" t="str">
            <v>D</v>
          </cell>
          <cell r="I3234">
            <v>0</v>
          </cell>
          <cell r="J3234" t="str">
            <v>Washington Public Employees Association</v>
          </cell>
          <cell r="K3234">
            <v>3848</v>
          </cell>
          <cell r="L3234">
            <v>3848</v>
          </cell>
          <cell r="M3234">
            <v>3848</v>
          </cell>
          <cell r="N3234">
            <v>3848</v>
          </cell>
          <cell r="O3234">
            <v>3627</v>
          </cell>
          <cell r="P3234">
            <v>3700</v>
          </cell>
          <cell r="Q3234">
            <v>3812</v>
          </cell>
        </row>
        <row r="3235">
          <cell r="E3235" t="str">
            <v>48MONTHLYECOALITION</v>
          </cell>
          <cell r="F3235" t="str">
            <v>48</v>
          </cell>
          <cell r="G3235" t="str">
            <v>Monthly</v>
          </cell>
          <cell r="H3235" t="str">
            <v>E</v>
          </cell>
          <cell r="I3235">
            <v>0</v>
          </cell>
          <cell r="J3235" t="str">
            <v>Coalition</v>
          </cell>
          <cell r="K3235">
            <v>3947</v>
          </cell>
          <cell r="L3235">
            <v>3947</v>
          </cell>
          <cell r="M3235">
            <v>3947</v>
          </cell>
          <cell r="N3235">
            <v>3947</v>
          </cell>
          <cell r="O3235">
            <v>3721</v>
          </cell>
          <cell r="P3235">
            <v>3795</v>
          </cell>
          <cell r="Q3235">
            <v>3910</v>
          </cell>
        </row>
        <row r="3236">
          <cell r="E3236" t="str">
            <v>48MONTHLYENON-REPRESENTED STATE EMPLOYEES</v>
          </cell>
          <cell r="F3236" t="str">
            <v>48</v>
          </cell>
          <cell r="G3236" t="str">
            <v>Monthly</v>
          </cell>
          <cell r="H3236" t="str">
            <v>E</v>
          </cell>
          <cell r="I3236">
            <v>0</v>
          </cell>
          <cell r="J3236" t="str">
            <v>Non-Represented State Employees</v>
          </cell>
          <cell r="K3236">
            <v>3947</v>
          </cell>
          <cell r="L3236">
            <v>3947</v>
          </cell>
          <cell r="M3236">
            <v>3947</v>
          </cell>
          <cell r="N3236">
            <v>3947</v>
          </cell>
          <cell r="O3236">
            <v>3721</v>
          </cell>
          <cell r="P3236">
            <v>3795</v>
          </cell>
          <cell r="Q3236">
            <v>3910</v>
          </cell>
        </row>
        <row r="3237">
          <cell r="E3237" t="str">
            <v>48MONTHLYETEAMSTERS LOCAL UNION NUMBER 117</v>
          </cell>
          <cell r="F3237" t="str">
            <v>48</v>
          </cell>
          <cell r="G3237" t="str">
            <v>Monthly</v>
          </cell>
          <cell r="H3237" t="str">
            <v>E</v>
          </cell>
          <cell r="I3237">
            <v>0</v>
          </cell>
          <cell r="J3237" t="str">
            <v>Teamsters Local Union Number 117</v>
          </cell>
          <cell r="K3237">
            <v>3997</v>
          </cell>
          <cell r="L3237">
            <v>3997</v>
          </cell>
          <cell r="M3237">
            <v>3997</v>
          </cell>
          <cell r="N3237">
            <v>3997</v>
          </cell>
          <cell r="O3237">
            <v>3768</v>
          </cell>
          <cell r="P3237">
            <v>3843</v>
          </cell>
          <cell r="Q3237">
            <v>3959</v>
          </cell>
        </row>
        <row r="3238">
          <cell r="E3238" t="str">
            <v>48MONTHLYEWASHINGTON FEDERATION OF STATE EMPLOYEES</v>
          </cell>
          <cell r="F3238" t="str">
            <v>48</v>
          </cell>
          <cell r="G3238" t="str">
            <v>Monthly</v>
          </cell>
          <cell r="H3238" t="str">
            <v>E</v>
          </cell>
          <cell r="I3238">
            <v>0</v>
          </cell>
          <cell r="J3238" t="str">
            <v>Washington Federation of State Employees</v>
          </cell>
          <cell r="K3238">
            <v>3947</v>
          </cell>
          <cell r="L3238">
            <v>3947</v>
          </cell>
          <cell r="M3238">
            <v>3947</v>
          </cell>
          <cell r="N3238">
            <v>3947</v>
          </cell>
          <cell r="O3238">
            <v>3721</v>
          </cell>
          <cell r="P3238">
            <v>3795</v>
          </cell>
          <cell r="Q3238">
            <v>3910</v>
          </cell>
        </row>
        <row r="3239">
          <cell r="E3239" t="str">
            <v>48MONTHLYEWASHINGTON PUBLIC EMPLOYEES ASSOCIATION</v>
          </cell>
          <cell r="F3239" t="str">
            <v>48</v>
          </cell>
          <cell r="G3239" t="str">
            <v>Monthly</v>
          </cell>
          <cell r="H3239" t="str">
            <v>E</v>
          </cell>
          <cell r="I3239">
            <v>0</v>
          </cell>
          <cell r="J3239" t="str">
            <v>Washington Public Employees Association</v>
          </cell>
          <cell r="K3239">
            <v>3947</v>
          </cell>
          <cell r="L3239">
            <v>3947</v>
          </cell>
          <cell r="M3239">
            <v>3947</v>
          </cell>
          <cell r="N3239">
            <v>3947</v>
          </cell>
          <cell r="O3239">
            <v>3721</v>
          </cell>
          <cell r="P3239">
            <v>3795</v>
          </cell>
          <cell r="Q3239">
            <v>3910</v>
          </cell>
        </row>
        <row r="3240">
          <cell r="E3240" t="str">
            <v>48MONTHLYFCOALITION</v>
          </cell>
          <cell r="F3240" t="str">
            <v>48</v>
          </cell>
          <cell r="G3240" t="str">
            <v>Monthly</v>
          </cell>
          <cell r="H3240" t="str">
            <v>F</v>
          </cell>
          <cell r="I3240">
            <v>0</v>
          </cell>
          <cell r="J3240" t="str">
            <v>Coalition</v>
          </cell>
          <cell r="K3240">
            <v>4038</v>
          </cell>
          <cell r="L3240">
            <v>4038</v>
          </cell>
          <cell r="M3240">
            <v>4038</v>
          </cell>
          <cell r="N3240">
            <v>4038</v>
          </cell>
          <cell r="O3240">
            <v>3807</v>
          </cell>
          <cell r="P3240">
            <v>3883</v>
          </cell>
          <cell r="Q3240">
            <v>4000</v>
          </cell>
        </row>
        <row r="3241">
          <cell r="E3241" t="str">
            <v>48MONTHLYFNON-REPRESENTED STATE EMPLOYEES</v>
          </cell>
          <cell r="F3241" t="str">
            <v>48</v>
          </cell>
          <cell r="G3241" t="str">
            <v>Monthly</v>
          </cell>
          <cell r="H3241" t="str">
            <v>F</v>
          </cell>
          <cell r="I3241">
            <v>0</v>
          </cell>
          <cell r="J3241" t="str">
            <v>Non-Represented State Employees</v>
          </cell>
          <cell r="K3241">
            <v>4038</v>
          </cell>
          <cell r="L3241">
            <v>4038</v>
          </cell>
          <cell r="M3241">
            <v>4038</v>
          </cell>
          <cell r="N3241">
            <v>4038</v>
          </cell>
          <cell r="O3241">
            <v>3807</v>
          </cell>
          <cell r="P3241">
            <v>3883</v>
          </cell>
          <cell r="Q3241">
            <v>4000</v>
          </cell>
        </row>
        <row r="3242">
          <cell r="E3242" t="str">
            <v>48MONTHLYFTEAMSTERS LOCAL UNION NUMBER 117</v>
          </cell>
          <cell r="F3242" t="str">
            <v>48</v>
          </cell>
          <cell r="G3242" t="str">
            <v>Monthly</v>
          </cell>
          <cell r="H3242" t="str">
            <v>F</v>
          </cell>
          <cell r="I3242">
            <v>0</v>
          </cell>
          <cell r="J3242" t="str">
            <v>Teamsters Local Union Number 117</v>
          </cell>
          <cell r="K3242">
            <v>4090</v>
          </cell>
          <cell r="L3242">
            <v>4090</v>
          </cell>
          <cell r="M3242">
            <v>4090</v>
          </cell>
          <cell r="N3242">
            <v>4090</v>
          </cell>
          <cell r="O3242">
            <v>3856</v>
          </cell>
          <cell r="P3242">
            <v>3933</v>
          </cell>
          <cell r="Q3242">
            <v>4052</v>
          </cell>
        </row>
        <row r="3243">
          <cell r="E3243" t="str">
            <v>48MONTHLYFWASHINGTON FEDERATION OF STATE EMPLOYEES</v>
          </cell>
          <cell r="F3243" t="str">
            <v>48</v>
          </cell>
          <cell r="G3243" t="str">
            <v>Monthly</v>
          </cell>
          <cell r="H3243" t="str">
            <v>F</v>
          </cell>
          <cell r="I3243">
            <v>0</v>
          </cell>
          <cell r="J3243" t="str">
            <v>Washington Federation of State Employees</v>
          </cell>
          <cell r="K3243">
            <v>4038</v>
          </cell>
          <cell r="L3243">
            <v>4038</v>
          </cell>
          <cell r="M3243">
            <v>4038</v>
          </cell>
          <cell r="N3243">
            <v>4038</v>
          </cell>
          <cell r="O3243">
            <v>3807</v>
          </cell>
          <cell r="P3243">
            <v>3883</v>
          </cell>
          <cell r="Q3243">
            <v>4000</v>
          </cell>
        </row>
        <row r="3244">
          <cell r="E3244" t="str">
            <v>48MONTHLYFWASHINGTON PUBLIC EMPLOYEES ASSOCIATION</v>
          </cell>
          <cell r="F3244" t="str">
            <v>48</v>
          </cell>
          <cell r="G3244" t="str">
            <v>Monthly</v>
          </cell>
          <cell r="H3244" t="str">
            <v>F</v>
          </cell>
          <cell r="I3244">
            <v>0</v>
          </cell>
          <cell r="J3244" t="str">
            <v>Washington Public Employees Association</v>
          </cell>
          <cell r="K3244">
            <v>4038</v>
          </cell>
          <cell r="L3244">
            <v>4038</v>
          </cell>
          <cell r="M3244">
            <v>4038</v>
          </cell>
          <cell r="N3244">
            <v>4038</v>
          </cell>
          <cell r="O3244">
            <v>3807</v>
          </cell>
          <cell r="P3244">
            <v>3883</v>
          </cell>
          <cell r="Q3244">
            <v>4000</v>
          </cell>
        </row>
        <row r="3245">
          <cell r="E3245" t="str">
            <v>48MONTHLYGCOALITION</v>
          </cell>
          <cell r="F3245" t="str">
            <v>48</v>
          </cell>
          <cell r="G3245" t="str">
            <v>Monthly</v>
          </cell>
          <cell r="H3245" t="str">
            <v>G</v>
          </cell>
          <cell r="I3245">
            <v>0</v>
          </cell>
          <cell r="J3245" t="str">
            <v>Coalition</v>
          </cell>
          <cell r="K3245">
            <v>4144</v>
          </cell>
          <cell r="L3245">
            <v>4144</v>
          </cell>
          <cell r="M3245">
            <v>4144</v>
          </cell>
          <cell r="N3245">
            <v>4144</v>
          </cell>
          <cell r="O3245">
            <v>3907</v>
          </cell>
          <cell r="P3245">
            <v>3985</v>
          </cell>
          <cell r="Q3245">
            <v>4105</v>
          </cell>
        </row>
        <row r="3246">
          <cell r="E3246" t="str">
            <v>48MONTHLYGNON-REPRESENTED STATE EMPLOYEES</v>
          </cell>
          <cell r="F3246" t="str">
            <v>48</v>
          </cell>
          <cell r="G3246" t="str">
            <v>Monthly</v>
          </cell>
          <cell r="H3246" t="str">
            <v>G</v>
          </cell>
          <cell r="I3246">
            <v>0</v>
          </cell>
          <cell r="J3246" t="str">
            <v>Non-Represented State Employees</v>
          </cell>
          <cell r="K3246">
            <v>4144</v>
          </cell>
          <cell r="L3246">
            <v>4144</v>
          </cell>
          <cell r="M3246">
            <v>4144</v>
          </cell>
          <cell r="N3246">
            <v>4144</v>
          </cell>
          <cell r="O3246">
            <v>3907</v>
          </cell>
          <cell r="P3246">
            <v>3985</v>
          </cell>
          <cell r="Q3246">
            <v>4105</v>
          </cell>
        </row>
        <row r="3247">
          <cell r="E3247" t="str">
            <v>48MONTHLYGTEAMSTERS LOCAL UNION NUMBER 117</v>
          </cell>
          <cell r="F3247" t="str">
            <v>48</v>
          </cell>
          <cell r="G3247" t="str">
            <v>Monthly</v>
          </cell>
          <cell r="H3247" t="str">
            <v>G</v>
          </cell>
          <cell r="I3247">
            <v>0</v>
          </cell>
          <cell r="J3247" t="str">
            <v>Teamsters Local Union Number 117</v>
          </cell>
          <cell r="K3247">
            <v>4197</v>
          </cell>
          <cell r="L3247">
            <v>4197</v>
          </cell>
          <cell r="M3247">
            <v>4197</v>
          </cell>
          <cell r="N3247">
            <v>4197</v>
          </cell>
          <cell r="O3247">
            <v>3957</v>
          </cell>
          <cell r="P3247">
            <v>4036</v>
          </cell>
          <cell r="Q3247">
            <v>4158</v>
          </cell>
        </row>
        <row r="3248">
          <cell r="E3248" t="str">
            <v>48MONTHLYGWASHINGTON FEDERATION OF STATE EMPLOYEES</v>
          </cell>
          <cell r="F3248" t="str">
            <v>48</v>
          </cell>
          <cell r="G3248" t="str">
            <v>Monthly</v>
          </cell>
          <cell r="H3248" t="str">
            <v>G</v>
          </cell>
          <cell r="I3248">
            <v>0</v>
          </cell>
          <cell r="J3248" t="str">
            <v>Washington Federation of State Employees</v>
          </cell>
          <cell r="K3248">
            <v>4144</v>
          </cell>
          <cell r="L3248">
            <v>4144</v>
          </cell>
          <cell r="M3248">
            <v>4144</v>
          </cell>
          <cell r="N3248">
            <v>4144</v>
          </cell>
          <cell r="O3248">
            <v>3907</v>
          </cell>
          <cell r="P3248">
            <v>3985</v>
          </cell>
          <cell r="Q3248">
            <v>4105</v>
          </cell>
        </row>
        <row r="3249">
          <cell r="E3249" t="str">
            <v>48MONTHLYGWASHINGTON PUBLIC EMPLOYEES ASSOCIATION</v>
          </cell>
          <cell r="F3249" t="str">
            <v>48</v>
          </cell>
          <cell r="G3249" t="str">
            <v>Monthly</v>
          </cell>
          <cell r="H3249" t="str">
            <v>G</v>
          </cell>
          <cell r="I3249">
            <v>0</v>
          </cell>
          <cell r="J3249" t="str">
            <v>Washington Public Employees Association</v>
          </cell>
          <cell r="K3249">
            <v>4144</v>
          </cell>
          <cell r="L3249">
            <v>4144</v>
          </cell>
          <cell r="M3249">
            <v>4144</v>
          </cell>
          <cell r="N3249">
            <v>4144</v>
          </cell>
          <cell r="O3249">
            <v>3907</v>
          </cell>
          <cell r="P3249">
            <v>3985</v>
          </cell>
          <cell r="Q3249">
            <v>4105</v>
          </cell>
        </row>
        <row r="3250">
          <cell r="E3250" t="str">
            <v>48MONTHLYHCOALITION</v>
          </cell>
          <cell r="F3250" t="str">
            <v>48</v>
          </cell>
          <cell r="G3250" t="str">
            <v>Monthly</v>
          </cell>
          <cell r="H3250" t="str">
            <v>H</v>
          </cell>
          <cell r="I3250">
            <v>0</v>
          </cell>
          <cell r="J3250" t="str">
            <v>Coalition</v>
          </cell>
          <cell r="K3250">
            <v>4248</v>
          </cell>
          <cell r="L3250">
            <v>4248</v>
          </cell>
          <cell r="M3250">
            <v>4248</v>
          </cell>
          <cell r="N3250">
            <v>4248</v>
          </cell>
          <cell r="O3250">
            <v>4005</v>
          </cell>
          <cell r="P3250">
            <v>4085</v>
          </cell>
          <cell r="Q3250">
            <v>4208</v>
          </cell>
        </row>
        <row r="3251">
          <cell r="E3251" t="str">
            <v>48MONTHLYHNON-REPRESENTED STATE EMPLOYEES</v>
          </cell>
          <cell r="F3251" t="str">
            <v>48</v>
          </cell>
          <cell r="G3251" t="str">
            <v>Monthly</v>
          </cell>
          <cell r="H3251" t="str">
            <v>H</v>
          </cell>
          <cell r="I3251">
            <v>0</v>
          </cell>
          <cell r="J3251" t="str">
            <v>Non-Represented State Employees</v>
          </cell>
          <cell r="K3251">
            <v>4248</v>
          </cell>
          <cell r="L3251">
            <v>4248</v>
          </cell>
          <cell r="M3251">
            <v>4248</v>
          </cell>
          <cell r="N3251">
            <v>4248</v>
          </cell>
          <cell r="O3251">
            <v>4005</v>
          </cell>
          <cell r="P3251">
            <v>4085</v>
          </cell>
          <cell r="Q3251">
            <v>4208</v>
          </cell>
        </row>
        <row r="3252">
          <cell r="E3252" t="str">
            <v>48MONTHLYHTEAMSTERS LOCAL UNION NUMBER 117</v>
          </cell>
          <cell r="F3252" t="str">
            <v>48</v>
          </cell>
          <cell r="G3252" t="str">
            <v>Monthly</v>
          </cell>
          <cell r="H3252" t="str">
            <v>H</v>
          </cell>
          <cell r="I3252">
            <v>0</v>
          </cell>
          <cell r="J3252" t="str">
            <v>Teamsters Local Union Number 117</v>
          </cell>
          <cell r="K3252">
            <v>4304</v>
          </cell>
          <cell r="L3252">
            <v>4304</v>
          </cell>
          <cell r="M3252">
            <v>4304</v>
          </cell>
          <cell r="N3252">
            <v>4304</v>
          </cell>
          <cell r="O3252">
            <v>4057</v>
          </cell>
          <cell r="P3252">
            <v>4138</v>
          </cell>
          <cell r="Q3252">
            <v>4263</v>
          </cell>
        </row>
        <row r="3253">
          <cell r="E3253" t="str">
            <v>48MONTHLYHWASHINGTON FEDERATION OF STATE EMPLOYEES</v>
          </cell>
          <cell r="F3253" t="str">
            <v>48</v>
          </cell>
          <cell r="G3253" t="str">
            <v>Monthly</v>
          </cell>
          <cell r="H3253" t="str">
            <v>H</v>
          </cell>
          <cell r="I3253">
            <v>0</v>
          </cell>
          <cell r="J3253" t="str">
            <v>Washington Federation of State Employees</v>
          </cell>
          <cell r="K3253">
            <v>4248</v>
          </cell>
          <cell r="L3253">
            <v>4248</v>
          </cell>
          <cell r="M3253">
            <v>4248</v>
          </cell>
          <cell r="N3253">
            <v>4248</v>
          </cell>
          <cell r="O3253">
            <v>4005</v>
          </cell>
          <cell r="P3253">
            <v>4085</v>
          </cell>
          <cell r="Q3253">
            <v>4208</v>
          </cell>
        </row>
        <row r="3254">
          <cell r="E3254" t="str">
            <v>48MONTHLYHWASHINGTON PUBLIC EMPLOYEES ASSOCIATION</v>
          </cell>
          <cell r="F3254" t="str">
            <v>48</v>
          </cell>
          <cell r="G3254" t="str">
            <v>Monthly</v>
          </cell>
          <cell r="H3254" t="str">
            <v>H</v>
          </cell>
          <cell r="I3254">
            <v>0</v>
          </cell>
          <cell r="J3254" t="str">
            <v>Washington Public Employees Association</v>
          </cell>
          <cell r="K3254">
            <v>4248</v>
          </cell>
          <cell r="L3254">
            <v>4248</v>
          </cell>
          <cell r="M3254">
            <v>4248</v>
          </cell>
          <cell r="N3254">
            <v>4248</v>
          </cell>
          <cell r="O3254">
            <v>4005</v>
          </cell>
          <cell r="P3254">
            <v>4085</v>
          </cell>
          <cell r="Q3254">
            <v>4208</v>
          </cell>
        </row>
        <row r="3255">
          <cell r="E3255" t="str">
            <v>48MONTHLYICOALITION</v>
          </cell>
          <cell r="F3255" t="str">
            <v>48</v>
          </cell>
          <cell r="G3255" t="str">
            <v>Monthly</v>
          </cell>
          <cell r="H3255" t="str">
            <v>I</v>
          </cell>
          <cell r="I3255">
            <v>0</v>
          </cell>
          <cell r="J3255" t="str">
            <v>Coalition</v>
          </cell>
          <cell r="K3255">
            <v>4359</v>
          </cell>
          <cell r="L3255">
            <v>4359</v>
          </cell>
          <cell r="M3255">
            <v>4359</v>
          </cell>
          <cell r="N3255">
            <v>4359</v>
          </cell>
          <cell r="O3255">
            <v>4109</v>
          </cell>
          <cell r="P3255">
            <v>4191</v>
          </cell>
          <cell r="Q3255">
            <v>4318</v>
          </cell>
        </row>
        <row r="3256">
          <cell r="E3256" t="str">
            <v>48MONTHLYINON-REPRESENTED STATE EMPLOYEES</v>
          </cell>
          <cell r="F3256" t="str">
            <v>48</v>
          </cell>
          <cell r="G3256" t="str">
            <v>Monthly</v>
          </cell>
          <cell r="H3256" t="str">
            <v>I</v>
          </cell>
          <cell r="I3256">
            <v>0</v>
          </cell>
          <cell r="J3256" t="str">
            <v>Non-Represented State Employees</v>
          </cell>
          <cell r="K3256">
            <v>4359</v>
          </cell>
          <cell r="L3256">
            <v>4359</v>
          </cell>
          <cell r="M3256">
            <v>4359</v>
          </cell>
          <cell r="N3256">
            <v>4359</v>
          </cell>
          <cell r="O3256">
            <v>4109</v>
          </cell>
          <cell r="P3256">
            <v>4191</v>
          </cell>
          <cell r="Q3256">
            <v>4318</v>
          </cell>
        </row>
        <row r="3257">
          <cell r="E3257" t="str">
            <v>48MONTHLYITEAMSTERS LOCAL UNION NUMBER 117</v>
          </cell>
          <cell r="F3257" t="str">
            <v>48</v>
          </cell>
          <cell r="G3257" t="str">
            <v>Monthly</v>
          </cell>
          <cell r="H3257" t="str">
            <v>I</v>
          </cell>
          <cell r="I3257">
            <v>0</v>
          </cell>
          <cell r="J3257" t="str">
            <v>Teamsters Local Union Number 117</v>
          </cell>
          <cell r="K3257">
            <v>4414</v>
          </cell>
          <cell r="L3257">
            <v>4414</v>
          </cell>
          <cell r="M3257">
            <v>4414</v>
          </cell>
          <cell r="N3257">
            <v>4414</v>
          </cell>
          <cell r="O3257">
            <v>4161</v>
          </cell>
          <cell r="P3257">
            <v>4244</v>
          </cell>
          <cell r="Q3257">
            <v>4372</v>
          </cell>
        </row>
        <row r="3258">
          <cell r="E3258" t="str">
            <v>48MONTHLYIWASHINGTON FEDERATION OF STATE EMPLOYEES</v>
          </cell>
          <cell r="F3258" t="str">
            <v>48</v>
          </cell>
          <cell r="G3258" t="str">
            <v>Monthly</v>
          </cell>
          <cell r="H3258" t="str">
            <v>I</v>
          </cell>
          <cell r="I3258">
            <v>0</v>
          </cell>
          <cell r="J3258" t="str">
            <v>Washington Federation of State Employees</v>
          </cell>
          <cell r="K3258">
            <v>4359</v>
          </cell>
          <cell r="L3258">
            <v>4359</v>
          </cell>
          <cell r="M3258">
            <v>4359</v>
          </cell>
          <cell r="N3258">
            <v>4359</v>
          </cell>
          <cell r="O3258">
            <v>4109</v>
          </cell>
          <cell r="P3258">
            <v>4191</v>
          </cell>
          <cell r="Q3258">
            <v>4318</v>
          </cell>
        </row>
        <row r="3259">
          <cell r="E3259" t="str">
            <v>48MONTHLYIWASHINGTON PUBLIC EMPLOYEES ASSOCIATION</v>
          </cell>
          <cell r="F3259" t="str">
            <v>48</v>
          </cell>
          <cell r="G3259" t="str">
            <v>Monthly</v>
          </cell>
          <cell r="H3259" t="str">
            <v>I</v>
          </cell>
          <cell r="I3259">
            <v>0</v>
          </cell>
          <cell r="J3259" t="str">
            <v>Washington Public Employees Association</v>
          </cell>
          <cell r="K3259">
            <v>4359</v>
          </cell>
          <cell r="L3259">
            <v>4359</v>
          </cell>
          <cell r="M3259">
            <v>4359</v>
          </cell>
          <cell r="N3259">
            <v>4359</v>
          </cell>
          <cell r="O3259">
            <v>4109</v>
          </cell>
          <cell r="P3259">
            <v>4191</v>
          </cell>
          <cell r="Q3259">
            <v>4318</v>
          </cell>
        </row>
        <row r="3260">
          <cell r="E3260" t="str">
            <v>48MONTHLYJCOALITION</v>
          </cell>
          <cell r="F3260" t="str">
            <v>48</v>
          </cell>
          <cell r="G3260" t="str">
            <v>Monthly</v>
          </cell>
          <cell r="H3260" t="str">
            <v>J</v>
          </cell>
          <cell r="I3260">
            <v>0</v>
          </cell>
          <cell r="J3260" t="str">
            <v>Coalition</v>
          </cell>
          <cell r="K3260">
            <v>4464</v>
          </cell>
          <cell r="L3260">
            <v>4464</v>
          </cell>
          <cell r="M3260">
            <v>4464</v>
          </cell>
          <cell r="N3260">
            <v>4464</v>
          </cell>
          <cell r="O3260">
            <v>4208</v>
          </cell>
          <cell r="P3260">
            <v>4292</v>
          </cell>
          <cell r="Q3260">
            <v>4422</v>
          </cell>
        </row>
        <row r="3261">
          <cell r="E3261" t="str">
            <v>48MONTHLYJNON-REPRESENTED STATE EMPLOYEES</v>
          </cell>
          <cell r="F3261" t="str">
            <v>48</v>
          </cell>
          <cell r="G3261" t="str">
            <v>Monthly</v>
          </cell>
          <cell r="H3261" t="str">
            <v>J</v>
          </cell>
          <cell r="I3261">
            <v>0</v>
          </cell>
          <cell r="J3261" t="str">
            <v>Non-Represented State Employees</v>
          </cell>
          <cell r="K3261">
            <v>4464</v>
          </cell>
          <cell r="L3261">
            <v>4464</v>
          </cell>
          <cell r="M3261">
            <v>4464</v>
          </cell>
          <cell r="N3261">
            <v>4464</v>
          </cell>
          <cell r="O3261">
            <v>4208</v>
          </cell>
          <cell r="P3261">
            <v>4292</v>
          </cell>
          <cell r="Q3261">
            <v>4422</v>
          </cell>
        </row>
        <row r="3262">
          <cell r="E3262" t="str">
            <v>48MONTHLYJTEAMSTERS LOCAL UNION NUMBER 117</v>
          </cell>
          <cell r="F3262" t="str">
            <v>48</v>
          </cell>
          <cell r="G3262" t="str">
            <v>Monthly</v>
          </cell>
          <cell r="H3262" t="str">
            <v>J</v>
          </cell>
          <cell r="I3262">
            <v>0</v>
          </cell>
          <cell r="J3262" t="str">
            <v>Teamsters Local Union Number 117</v>
          </cell>
          <cell r="K3262">
            <v>4522</v>
          </cell>
          <cell r="L3262">
            <v>4522</v>
          </cell>
          <cell r="M3262">
            <v>4522</v>
          </cell>
          <cell r="N3262">
            <v>4522</v>
          </cell>
          <cell r="O3262">
            <v>4263</v>
          </cell>
          <cell r="P3262">
            <v>4348</v>
          </cell>
          <cell r="Q3262">
            <v>4479</v>
          </cell>
        </row>
        <row r="3263">
          <cell r="E3263" t="str">
            <v>48MONTHLYJWASHINGTON FEDERATION OF STATE EMPLOYEES</v>
          </cell>
          <cell r="F3263" t="str">
            <v>48</v>
          </cell>
          <cell r="G3263" t="str">
            <v>Monthly</v>
          </cell>
          <cell r="H3263" t="str">
            <v>J</v>
          </cell>
          <cell r="I3263">
            <v>0</v>
          </cell>
          <cell r="J3263" t="str">
            <v>Washington Federation of State Employees</v>
          </cell>
          <cell r="K3263">
            <v>4464</v>
          </cell>
          <cell r="L3263">
            <v>4464</v>
          </cell>
          <cell r="M3263">
            <v>4464</v>
          </cell>
          <cell r="N3263">
            <v>4464</v>
          </cell>
          <cell r="O3263">
            <v>4208</v>
          </cell>
          <cell r="P3263">
            <v>4292</v>
          </cell>
          <cell r="Q3263">
            <v>4422</v>
          </cell>
        </row>
        <row r="3264">
          <cell r="E3264" t="str">
            <v>48MONTHLYJWASHINGTON PUBLIC EMPLOYEES ASSOCIATION</v>
          </cell>
          <cell r="F3264" t="str">
            <v>48</v>
          </cell>
          <cell r="G3264" t="str">
            <v>Monthly</v>
          </cell>
          <cell r="H3264" t="str">
            <v>J</v>
          </cell>
          <cell r="I3264">
            <v>0</v>
          </cell>
          <cell r="J3264" t="str">
            <v>Washington Public Employees Association</v>
          </cell>
          <cell r="K3264">
            <v>4464</v>
          </cell>
          <cell r="L3264">
            <v>4464</v>
          </cell>
          <cell r="M3264">
            <v>4464</v>
          </cell>
          <cell r="N3264">
            <v>4464</v>
          </cell>
          <cell r="O3264">
            <v>4208</v>
          </cell>
          <cell r="P3264">
            <v>4292</v>
          </cell>
          <cell r="Q3264">
            <v>4422</v>
          </cell>
        </row>
        <row r="3265">
          <cell r="E3265" t="str">
            <v>48MONTHLYKCOALITION</v>
          </cell>
          <cell r="F3265" t="str">
            <v>48</v>
          </cell>
          <cell r="G3265" t="str">
            <v>Monthly</v>
          </cell>
          <cell r="H3265" t="str">
            <v>K</v>
          </cell>
          <cell r="I3265">
            <v>0</v>
          </cell>
          <cell r="J3265" t="str">
            <v>Coalition</v>
          </cell>
          <cell r="K3265">
            <v>4575</v>
          </cell>
          <cell r="L3265">
            <v>4575</v>
          </cell>
          <cell r="M3265">
            <v>4575</v>
          </cell>
          <cell r="N3265">
            <v>4575</v>
          </cell>
          <cell r="O3265">
            <v>4313</v>
          </cell>
          <cell r="P3265">
            <v>4399</v>
          </cell>
          <cell r="Q3265">
            <v>4532</v>
          </cell>
        </row>
        <row r="3266">
          <cell r="E3266" t="str">
            <v>48MONTHLYKNON-REPRESENTED STATE EMPLOYEES</v>
          </cell>
          <cell r="F3266" t="str">
            <v>48</v>
          </cell>
          <cell r="G3266" t="str">
            <v>Monthly</v>
          </cell>
          <cell r="H3266" t="str">
            <v>K</v>
          </cell>
          <cell r="I3266">
            <v>0</v>
          </cell>
          <cell r="J3266" t="str">
            <v>Non-Represented State Employees</v>
          </cell>
          <cell r="K3266">
            <v>4575</v>
          </cell>
          <cell r="L3266">
            <v>4575</v>
          </cell>
          <cell r="M3266">
            <v>4575</v>
          </cell>
          <cell r="N3266">
            <v>4575</v>
          </cell>
          <cell r="O3266">
            <v>4313</v>
          </cell>
          <cell r="P3266">
            <v>4399</v>
          </cell>
          <cell r="Q3266">
            <v>4532</v>
          </cell>
        </row>
        <row r="3267">
          <cell r="E3267" t="str">
            <v>48MONTHLYKTEAMSTERS LOCAL UNION NUMBER 117</v>
          </cell>
          <cell r="F3267" t="str">
            <v>48</v>
          </cell>
          <cell r="G3267" t="str">
            <v>Monthly</v>
          </cell>
          <cell r="H3267" t="str">
            <v>K</v>
          </cell>
          <cell r="I3267">
            <v>0</v>
          </cell>
          <cell r="J3267" t="str">
            <v>Teamsters Local Union Number 117</v>
          </cell>
          <cell r="K3267">
            <v>4634</v>
          </cell>
          <cell r="L3267">
            <v>4634</v>
          </cell>
          <cell r="M3267">
            <v>4634</v>
          </cell>
          <cell r="N3267">
            <v>4634</v>
          </cell>
          <cell r="O3267">
            <v>4369</v>
          </cell>
          <cell r="P3267">
            <v>4456</v>
          </cell>
          <cell r="Q3267">
            <v>4591</v>
          </cell>
        </row>
        <row r="3268">
          <cell r="E3268" t="str">
            <v>48MONTHLYKWASHINGTON FEDERATION OF STATE EMPLOYEES</v>
          </cell>
          <cell r="F3268" t="str">
            <v>48</v>
          </cell>
          <cell r="G3268" t="str">
            <v>Monthly</v>
          </cell>
          <cell r="H3268" t="str">
            <v>K</v>
          </cell>
          <cell r="I3268">
            <v>0</v>
          </cell>
          <cell r="J3268" t="str">
            <v>Washington Federation of State Employees</v>
          </cell>
          <cell r="K3268">
            <v>4575</v>
          </cell>
          <cell r="L3268">
            <v>4575</v>
          </cell>
          <cell r="M3268">
            <v>4575</v>
          </cell>
          <cell r="N3268">
            <v>4575</v>
          </cell>
          <cell r="O3268">
            <v>4313</v>
          </cell>
          <cell r="P3268">
            <v>4399</v>
          </cell>
          <cell r="Q3268">
            <v>4532</v>
          </cell>
        </row>
        <row r="3269">
          <cell r="E3269" t="str">
            <v>48MONTHLYKWASHINGTON PUBLIC EMPLOYEES ASSOCIATION</v>
          </cell>
          <cell r="F3269" t="str">
            <v>48</v>
          </cell>
          <cell r="G3269" t="str">
            <v>Monthly</v>
          </cell>
          <cell r="H3269" t="str">
            <v>K</v>
          </cell>
          <cell r="I3269">
            <v>0</v>
          </cell>
          <cell r="J3269" t="str">
            <v>Washington Public Employees Association</v>
          </cell>
          <cell r="K3269">
            <v>4575</v>
          </cell>
          <cell r="L3269">
            <v>4575</v>
          </cell>
          <cell r="M3269">
            <v>4575</v>
          </cell>
          <cell r="N3269">
            <v>4575</v>
          </cell>
          <cell r="O3269">
            <v>4313</v>
          </cell>
          <cell r="P3269">
            <v>4399</v>
          </cell>
          <cell r="Q3269">
            <v>4532</v>
          </cell>
        </row>
        <row r="3270">
          <cell r="E3270" t="str">
            <v>48MONTHLYLCOALITION</v>
          </cell>
          <cell r="F3270" t="str">
            <v>48</v>
          </cell>
          <cell r="G3270" t="str">
            <v>Monthly</v>
          </cell>
          <cell r="H3270" t="str">
            <v>L</v>
          </cell>
          <cell r="I3270">
            <v>0</v>
          </cell>
          <cell r="J3270" t="str">
            <v>Coalition</v>
          </cell>
          <cell r="K3270">
            <v>4686</v>
          </cell>
          <cell r="L3270">
            <v>4686</v>
          </cell>
          <cell r="M3270">
            <v>4686</v>
          </cell>
          <cell r="N3270">
            <v>4686</v>
          </cell>
          <cell r="O3270">
            <v>4418</v>
          </cell>
          <cell r="P3270">
            <v>4506</v>
          </cell>
          <cell r="Q3270">
            <v>4642</v>
          </cell>
        </row>
        <row r="3271">
          <cell r="E3271" t="str">
            <v>48MONTHLYLNON-REPRESENTED STATE EMPLOYEES</v>
          </cell>
          <cell r="F3271" t="str">
            <v>48</v>
          </cell>
          <cell r="G3271" t="str">
            <v>Monthly</v>
          </cell>
          <cell r="H3271" t="str">
            <v>L</v>
          </cell>
          <cell r="I3271">
            <v>0</v>
          </cell>
          <cell r="J3271" t="str">
            <v>Non-Represented State Employees</v>
          </cell>
          <cell r="K3271">
            <v>4686</v>
          </cell>
          <cell r="L3271">
            <v>4686</v>
          </cell>
          <cell r="M3271">
            <v>4686</v>
          </cell>
          <cell r="N3271">
            <v>4686</v>
          </cell>
          <cell r="O3271">
            <v>4418</v>
          </cell>
          <cell r="P3271">
            <v>4506</v>
          </cell>
          <cell r="Q3271">
            <v>4642</v>
          </cell>
        </row>
        <row r="3272">
          <cell r="E3272" t="str">
            <v>48MONTHLYLTEAMSTERS LOCAL UNION NUMBER 117</v>
          </cell>
          <cell r="F3272" t="str">
            <v>48</v>
          </cell>
          <cell r="G3272" t="str">
            <v>Monthly</v>
          </cell>
          <cell r="H3272" t="str">
            <v>L</v>
          </cell>
          <cell r="I3272">
            <v>0</v>
          </cell>
          <cell r="J3272" t="str">
            <v>Teamsters Local Union Number 117</v>
          </cell>
          <cell r="K3272">
            <v>4748</v>
          </cell>
          <cell r="L3272">
            <v>4748</v>
          </cell>
          <cell r="M3272">
            <v>4748</v>
          </cell>
          <cell r="N3272">
            <v>4748</v>
          </cell>
          <cell r="O3272">
            <v>4475</v>
          </cell>
          <cell r="P3272">
            <v>4565</v>
          </cell>
          <cell r="Q3272">
            <v>4703</v>
          </cell>
        </row>
        <row r="3273">
          <cell r="E3273" t="str">
            <v>48MONTHLYLWASHINGTON FEDERATION OF STATE EMPLOYEES</v>
          </cell>
          <cell r="F3273" t="str">
            <v>48</v>
          </cell>
          <cell r="G3273" t="str">
            <v>Monthly</v>
          </cell>
          <cell r="H3273" t="str">
            <v>L</v>
          </cell>
          <cell r="I3273">
            <v>0</v>
          </cell>
          <cell r="J3273" t="str">
            <v>Washington Federation of State Employees</v>
          </cell>
          <cell r="K3273">
            <v>4686</v>
          </cell>
          <cell r="L3273">
            <v>4686</v>
          </cell>
          <cell r="M3273">
            <v>4686</v>
          </cell>
          <cell r="N3273">
            <v>4686</v>
          </cell>
          <cell r="O3273">
            <v>4418</v>
          </cell>
          <cell r="P3273">
            <v>4506</v>
          </cell>
          <cell r="Q3273">
            <v>4642</v>
          </cell>
        </row>
        <row r="3274">
          <cell r="E3274" t="str">
            <v>48MONTHLYLWASHINGTON PUBLIC EMPLOYEES ASSOCIATION</v>
          </cell>
          <cell r="F3274" t="str">
            <v>48</v>
          </cell>
          <cell r="G3274" t="str">
            <v>Monthly</v>
          </cell>
          <cell r="H3274" t="str">
            <v>L</v>
          </cell>
          <cell r="I3274">
            <v>0</v>
          </cell>
          <cell r="J3274" t="str">
            <v>Washington Public Employees Association</v>
          </cell>
          <cell r="K3274">
            <v>4686</v>
          </cell>
          <cell r="L3274">
            <v>4686</v>
          </cell>
          <cell r="M3274">
            <v>4686</v>
          </cell>
          <cell r="N3274">
            <v>4686</v>
          </cell>
          <cell r="O3274">
            <v>4418</v>
          </cell>
          <cell r="P3274">
            <v>4506</v>
          </cell>
          <cell r="Q3274">
            <v>4642</v>
          </cell>
        </row>
        <row r="3275">
          <cell r="E3275" t="str">
            <v>48MONTHLYMCOALITION</v>
          </cell>
          <cell r="F3275" t="str">
            <v>48</v>
          </cell>
          <cell r="G3275" t="str">
            <v>Monthly</v>
          </cell>
          <cell r="H3275" t="str">
            <v>M</v>
          </cell>
          <cell r="I3275">
            <v>0</v>
          </cell>
          <cell r="J3275" t="str">
            <v>Coalition</v>
          </cell>
          <cell r="K3275">
            <v>4808</v>
          </cell>
          <cell r="L3275">
            <v>4808</v>
          </cell>
          <cell r="M3275">
            <v>4808</v>
          </cell>
          <cell r="N3275">
            <v>4808</v>
          </cell>
          <cell r="O3275">
            <v>4532</v>
          </cell>
          <cell r="P3275">
            <v>4623</v>
          </cell>
          <cell r="Q3275">
            <v>4763</v>
          </cell>
        </row>
        <row r="3276">
          <cell r="E3276" t="str">
            <v>48MONTHLYMNON-REPRESENTED STATE EMPLOYEES</v>
          </cell>
          <cell r="F3276" t="str">
            <v>48</v>
          </cell>
          <cell r="G3276" t="str">
            <v>Monthly</v>
          </cell>
          <cell r="H3276" t="str">
            <v>M</v>
          </cell>
          <cell r="I3276">
            <v>0</v>
          </cell>
          <cell r="J3276" t="str">
            <v>Non-Represented State Employees</v>
          </cell>
          <cell r="K3276">
            <v>4808</v>
          </cell>
          <cell r="L3276">
            <v>4808</v>
          </cell>
          <cell r="M3276">
            <v>4808</v>
          </cell>
          <cell r="N3276">
            <v>4808</v>
          </cell>
          <cell r="O3276">
            <v>4532</v>
          </cell>
          <cell r="P3276">
            <v>4623</v>
          </cell>
          <cell r="Q3276">
            <v>4763</v>
          </cell>
        </row>
        <row r="3277">
          <cell r="E3277" t="str">
            <v>48MONTHLYMTEAMSTERS LOCAL UNION NUMBER 117</v>
          </cell>
          <cell r="F3277" t="str">
            <v>48</v>
          </cell>
          <cell r="G3277" t="str">
            <v>Monthly</v>
          </cell>
          <cell r="H3277" t="str">
            <v>M</v>
          </cell>
          <cell r="I3277">
            <v>0</v>
          </cell>
          <cell r="J3277" t="str">
            <v>Teamsters Local Union Number 117</v>
          </cell>
          <cell r="K3277">
            <v>4868</v>
          </cell>
          <cell r="L3277">
            <v>4868</v>
          </cell>
          <cell r="M3277">
            <v>4868</v>
          </cell>
          <cell r="N3277">
            <v>4868</v>
          </cell>
          <cell r="O3277">
            <v>4589</v>
          </cell>
          <cell r="P3277">
            <v>4681</v>
          </cell>
          <cell r="Q3277">
            <v>4822</v>
          </cell>
        </row>
        <row r="3278">
          <cell r="E3278" t="str">
            <v>48MONTHLYMWASHINGTON FEDERATION OF STATE EMPLOYEES</v>
          </cell>
          <cell r="F3278" t="str">
            <v>48</v>
          </cell>
          <cell r="G3278" t="str">
            <v>Monthly</v>
          </cell>
          <cell r="H3278" t="str">
            <v>M</v>
          </cell>
          <cell r="I3278">
            <v>0</v>
          </cell>
          <cell r="J3278" t="str">
            <v>Washington Federation of State Employees</v>
          </cell>
          <cell r="K3278">
            <v>4808</v>
          </cell>
          <cell r="L3278">
            <v>4808</v>
          </cell>
          <cell r="M3278">
            <v>4808</v>
          </cell>
          <cell r="N3278">
            <v>4808</v>
          </cell>
          <cell r="O3278">
            <v>4532</v>
          </cell>
          <cell r="P3278">
            <v>4623</v>
          </cell>
          <cell r="Q3278">
            <v>4763</v>
          </cell>
        </row>
        <row r="3279">
          <cell r="E3279" t="str">
            <v>48MONTHLYMWASHINGTON PUBLIC EMPLOYEES ASSOCIATION</v>
          </cell>
          <cell r="F3279" t="str">
            <v>48</v>
          </cell>
          <cell r="G3279" t="str">
            <v>Monthly</v>
          </cell>
          <cell r="H3279" t="str">
            <v>M</v>
          </cell>
          <cell r="I3279">
            <v>0</v>
          </cell>
          <cell r="J3279" t="str">
            <v>Washington Public Employees Association</v>
          </cell>
          <cell r="K3279">
            <v>4808</v>
          </cell>
          <cell r="L3279">
            <v>4808</v>
          </cell>
          <cell r="M3279">
            <v>4808</v>
          </cell>
          <cell r="N3279">
            <v>4808</v>
          </cell>
          <cell r="O3279">
            <v>4532</v>
          </cell>
          <cell r="P3279">
            <v>4623</v>
          </cell>
          <cell r="Q3279">
            <v>4763</v>
          </cell>
        </row>
        <row r="3280">
          <cell r="E3280" t="str">
            <v>49EMONTHLYENON-REPRESENTED STATE EMPLOYEES</v>
          </cell>
          <cell r="F3280" t="str">
            <v>49E</v>
          </cell>
          <cell r="G3280" t="str">
            <v>Monthly</v>
          </cell>
          <cell r="H3280" t="str">
            <v>E</v>
          </cell>
          <cell r="I3280">
            <v>0</v>
          </cell>
          <cell r="J3280" t="str">
            <v>Non-Represented State Employees</v>
          </cell>
          <cell r="K3280">
            <v>4038</v>
          </cell>
          <cell r="L3280">
            <v>4038</v>
          </cell>
          <cell r="M3280">
            <v>4038</v>
          </cell>
          <cell r="N3280">
            <v>4038</v>
          </cell>
          <cell r="O3280">
            <v>3807</v>
          </cell>
          <cell r="P3280">
            <v>3883</v>
          </cell>
          <cell r="Q3280">
            <v>4000</v>
          </cell>
        </row>
        <row r="3281">
          <cell r="E3281" t="str">
            <v>49EMONTHLYFNON-REPRESENTED STATE EMPLOYEES</v>
          </cell>
          <cell r="F3281" t="str">
            <v>49E</v>
          </cell>
          <cell r="G3281" t="str">
            <v>Monthly</v>
          </cell>
          <cell r="H3281" t="str">
            <v>F</v>
          </cell>
          <cell r="I3281">
            <v>0</v>
          </cell>
          <cell r="J3281" t="str">
            <v>Non-Represented State Employees</v>
          </cell>
          <cell r="K3281">
            <v>4144</v>
          </cell>
          <cell r="L3281">
            <v>4144</v>
          </cell>
          <cell r="M3281">
            <v>4144</v>
          </cell>
          <cell r="N3281">
            <v>4144</v>
          </cell>
          <cell r="O3281">
            <v>3907</v>
          </cell>
          <cell r="P3281">
            <v>3985</v>
          </cell>
          <cell r="Q3281">
            <v>4105</v>
          </cell>
        </row>
        <row r="3282">
          <cell r="E3282" t="str">
            <v>49EMONTHLYGNON-REPRESENTED STATE EMPLOYEES</v>
          </cell>
          <cell r="F3282" t="str">
            <v>49E</v>
          </cell>
          <cell r="G3282" t="str">
            <v>Monthly</v>
          </cell>
          <cell r="H3282" t="str">
            <v>G</v>
          </cell>
          <cell r="I3282">
            <v>0</v>
          </cell>
          <cell r="J3282" t="str">
            <v>Non-Represented State Employees</v>
          </cell>
          <cell r="K3282">
            <v>4248</v>
          </cell>
          <cell r="L3282">
            <v>4248</v>
          </cell>
          <cell r="M3282">
            <v>4248</v>
          </cell>
          <cell r="N3282">
            <v>4248</v>
          </cell>
          <cell r="O3282">
            <v>4005</v>
          </cell>
          <cell r="P3282">
            <v>4085</v>
          </cell>
          <cell r="Q3282">
            <v>4208</v>
          </cell>
        </row>
        <row r="3283">
          <cell r="E3283" t="str">
            <v>49EMONTHLYHNON-REPRESENTED STATE EMPLOYEES</v>
          </cell>
          <cell r="F3283" t="str">
            <v>49E</v>
          </cell>
          <cell r="G3283" t="str">
            <v>Monthly</v>
          </cell>
          <cell r="H3283" t="str">
            <v>H</v>
          </cell>
          <cell r="I3283">
            <v>0</v>
          </cell>
          <cell r="J3283" t="str">
            <v>Non-Represented State Employees</v>
          </cell>
          <cell r="K3283">
            <v>4359</v>
          </cell>
          <cell r="L3283">
            <v>4359</v>
          </cell>
          <cell r="M3283">
            <v>4359</v>
          </cell>
          <cell r="N3283">
            <v>4359</v>
          </cell>
          <cell r="O3283">
            <v>4109</v>
          </cell>
          <cell r="P3283">
            <v>4191</v>
          </cell>
          <cell r="Q3283">
            <v>4318</v>
          </cell>
        </row>
        <row r="3284">
          <cell r="E3284" t="str">
            <v>49EMONTHLYINON-REPRESENTED STATE EMPLOYEES</v>
          </cell>
          <cell r="F3284" t="str">
            <v>49E</v>
          </cell>
          <cell r="G3284" t="str">
            <v>Monthly</v>
          </cell>
          <cell r="H3284" t="str">
            <v>I</v>
          </cell>
          <cell r="I3284">
            <v>0</v>
          </cell>
          <cell r="J3284" t="str">
            <v>Non-Represented State Employees</v>
          </cell>
          <cell r="K3284">
            <v>4464</v>
          </cell>
          <cell r="L3284">
            <v>4464</v>
          </cell>
          <cell r="M3284">
            <v>4464</v>
          </cell>
          <cell r="N3284">
            <v>4464</v>
          </cell>
          <cell r="O3284">
            <v>4208</v>
          </cell>
          <cell r="P3284">
            <v>4292</v>
          </cell>
          <cell r="Q3284">
            <v>4422</v>
          </cell>
        </row>
        <row r="3285">
          <cell r="E3285" t="str">
            <v>49EMONTHLYJNON-REPRESENTED STATE EMPLOYEES</v>
          </cell>
          <cell r="F3285" t="str">
            <v>49E</v>
          </cell>
          <cell r="G3285" t="str">
            <v>Monthly</v>
          </cell>
          <cell r="H3285" t="str">
            <v>J</v>
          </cell>
          <cell r="I3285">
            <v>0</v>
          </cell>
          <cell r="J3285" t="str">
            <v>Non-Represented State Employees</v>
          </cell>
          <cell r="K3285">
            <v>4575</v>
          </cell>
          <cell r="L3285">
            <v>4575</v>
          </cell>
          <cell r="M3285">
            <v>4575</v>
          </cell>
          <cell r="N3285">
            <v>4575</v>
          </cell>
          <cell r="O3285">
            <v>4313</v>
          </cell>
          <cell r="P3285">
            <v>4399</v>
          </cell>
          <cell r="Q3285">
            <v>4532</v>
          </cell>
        </row>
        <row r="3286">
          <cell r="E3286" t="str">
            <v>49EMONTHLYKNON-REPRESENTED STATE EMPLOYEES</v>
          </cell>
          <cell r="F3286" t="str">
            <v>49E</v>
          </cell>
          <cell r="G3286" t="str">
            <v>Monthly</v>
          </cell>
          <cell r="H3286" t="str">
            <v>K</v>
          </cell>
          <cell r="I3286">
            <v>0</v>
          </cell>
          <cell r="J3286" t="str">
            <v>Non-Represented State Employees</v>
          </cell>
          <cell r="K3286">
            <v>4686</v>
          </cell>
          <cell r="L3286">
            <v>4686</v>
          </cell>
          <cell r="M3286">
            <v>4686</v>
          </cell>
          <cell r="N3286">
            <v>4686</v>
          </cell>
          <cell r="O3286">
            <v>4418</v>
          </cell>
          <cell r="P3286">
            <v>4506</v>
          </cell>
          <cell r="Q3286">
            <v>4642</v>
          </cell>
        </row>
        <row r="3287">
          <cell r="E3287" t="str">
            <v>49EMONTHLYLNON-REPRESENTED STATE EMPLOYEES</v>
          </cell>
          <cell r="F3287" t="str">
            <v>49E</v>
          </cell>
          <cell r="G3287" t="str">
            <v>Monthly</v>
          </cell>
          <cell r="H3287" t="str">
            <v>L</v>
          </cell>
          <cell r="I3287">
            <v>0</v>
          </cell>
          <cell r="J3287" t="str">
            <v>Non-Represented State Employees</v>
          </cell>
          <cell r="K3287">
            <v>4808</v>
          </cell>
          <cell r="L3287">
            <v>4808</v>
          </cell>
          <cell r="M3287">
            <v>4808</v>
          </cell>
          <cell r="N3287">
            <v>4808</v>
          </cell>
          <cell r="O3287">
            <v>4532</v>
          </cell>
          <cell r="P3287">
            <v>4623</v>
          </cell>
          <cell r="Q3287">
            <v>4763</v>
          </cell>
        </row>
        <row r="3288">
          <cell r="E3288" t="str">
            <v>49EMONTHLYMNON-REPRESENTED STATE EMPLOYEES</v>
          </cell>
          <cell r="F3288" t="str">
            <v>49E</v>
          </cell>
          <cell r="G3288" t="str">
            <v>Monthly</v>
          </cell>
          <cell r="H3288" t="str">
            <v>M</v>
          </cell>
          <cell r="I3288">
            <v>0</v>
          </cell>
          <cell r="J3288" t="str">
            <v>Non-Represented State Employees</v>
          </cell>
          <cell r="K3288">
            <v>4926</v>
          </cell>
          <cell r="L3288">
            <v>4926</v>
          </cell>
          <cell r="M3288">
            <v>4926</v>
          </cell>
          <cell r="N3288">
            <v>4926</v>
          </cell>
          <cell r="O3288">
            <v>4644</v>
          </cell>
          <cell r="P3288">
            <v>4737</v>
          </cell>
          <cell r="Q3288">
            <v>4880</v>
          </cell>
        </row>
        <row r="3289">
          <cell r="E3289" t="str">
            <v>49GMONTHLYGCOALITION</v>
          </cell>
          <cell r="F3289" t="str">
            <v>49G</v>
          </cell>
          <cell r="G3289" t="str">
            <v>Monthly</v>
          </cell>
          <cell r="H3289" t="str">
            <v>G</v>
          </cell>
          <cell r="I3289">
            <v>0</v>
          </cell>
          <cell r="J3289" t="str">
            <v>Coalition</v>
          </cell>
          <cell r="K3289">
            <v>4248</v>
          </cell>
          <cell r="L3289">
            <v>4248</v>
          </cell>
          <cell r="M3289">
            <v>4248</v>
          </cell>
          <cell r="N3289">
            <v>4248</v>
          </cell>
          <cell r="O3289">
            <v>4005</v>
          </cell>
          <cell r="P3289">
            <v>4085</v>
          </cell>
          <cell r="Q3289">
            <v>4208</v>
          </cell>
        </row>
        <row r="3290">
          <cell r="E3290" t="str">
            <v>49GMONTHLYGNON-REPRESENTED STATE EMPLOYEES</v>
          </cell>
          <cell r="F3290" t="str">
            <v>49G</v>
          </cell>
          <cell r="G3290" t="str">
            <v>Monthly</v>
          </cell>
          <cell r="H3290" t="str">
            <v>G</v>
          </cell>
          <cell r="I3290">
            <v>0</v>
          </cell>
          <cell r="J3290" t="str">
            <v>Non-Represented State Employees</v>
          </cell>
          <cell r="K3290">
            <v>4248</v>
          </cell>
          <cell r="L3290">
            <v>4248</v>
          </cell>
          <cell r="M3290">
            <v>4248</v>
          </cell>
          <cell r="N3290">
            <v>4248</v>
          </cell>
          <cell r="O3290">
            <v>4005</v>
          </cell>
          <cell r="P3290">
            <v>4085</v>
          </cell>
          <cell r="Q3290">
            <v>4208</v>
          </cell>
        </row>
        <row r="3291">
          <cell r="E3291" t="str">
            <v>49GMONTHLYGTEAMSTERS LOCAL UNION NUMBER 117</v>
          </cell>
          <cell r="F3291" t="str">
            <v>49G</v>
          </cell>
          <cell r="G3291" t="str">
            <v>Monthly</v>
          </cell>
          <cell r="H3291" t="str">
            <v>G</v>
          </cell>
          <cell r="I3291">
            <v>0</v>
          </cell>
          <cell r="J3291" t="str">
            <v>Teamsters Local Union Number 117</v>
          </cell>
          <cell r="K3291">
            <v>4304</v>
          </cell>
          <cell r="L3291">
            <v>4304</v>
          </cell>
          <cell r="M3291">
            <v>4304</v>
          </cell>
          <cell r="N3291">
            <v>4304</v>
          </cell>
          <cell r="O3291">
            <v>4057</v>
          </cell>
          <cell r="P3291">
            <v>4138</v>
          </cell>
          <cell r="Q3291">
            <v>4263</v>
          </cell>
        </row>
        <row r="3292">
          <cell r="E3292" t="str">
            <v>49GMONTHLYGWASHINGTON FEDERATION OF STATE EMPLOYEES</v>
          </cell>
          <cell r="F3292" t="str">
            <v>49G</v>
          </cell>
          <cell r="G3292" t="str">
            <v>Monthly</v>
          </cell>
          <cell r="H3292" t="str">
            <v>G</v>
          </cell>
          <cell r="I3292">
            <v>0</v>
          </cell>
          <cell r="J3292" t="str">
            <v>Washington Federation of State Employees</v>
          </cell>
          <cell r="K3292">
            <v>4248</v>
          </cell>
          <cell r="L3292">
            <v>4248</v>
          </cell>
          <cell r="M3292">
            <v>4248</v>
          </cell>
          <cell r="N3292">
            <v>4248</v>
          </cell>
          <cell r="O3292">
            <v>4005</v>
          </cell>
          <cell r="P3292">
            <v>4085</v>
          </cell>
          <cell r="Q3292">
            <v>4208</v>
          </cell>
        </row>
        <row r="3293">
          <cell r="E3293" t="str">
            <v>49GMONTHLYGWASHINGTON PUBLIC EMPLOYEES ASSOCIATION</v>
          </cell>
          <cell r="F3293" t="str">
            <v>49G</v>
          </cell>
          <cell r="G3293" t="str">
            <v>Monthly</v>
          </cell>
          <cell r="H3293" t="str">
            <v>G</v>
          </cell>
          <cell r="I3293">
            <v>0</v>
          </cell>
          <cell r="J3293" t="str">
            <v>Washington Public Employees Association</v>
          </cell>
          <cell r="K3293">
            <v>4248</v>
          </cell>
          <cell r="L3293">
            <v>4248</v>
          </cell>
          <cell r="M3293">
            <v>4248</v>
          </cell>
          <cell r="N3293">
            <v>4248</v>
          </cell>
          <cell r="O3293">
            <v>4005</v>
          </cell>
          <cell r="P3293">
            <v>4085</v>
          </cell>
          <cell r="Q3293">
            <v>4208</v>
          </cell>
        </row>
        <row r="3294">
          <cell r="E3294" t="str">
            <v>49GMONTHLYHCOALITION</v>
          </cell>
          <cell r="F3294" t="str">
            <v>49G</v>
          </cell>
          <cell r="G3294" t="str">
            <v>Monthly</v>
          </cell>
          <cell r="H3294" t="str">
            <v>H</v>
          </cell>
          <cell r="I3294">
            <v>0</v>
          </cell>
          <cell r="J3294" t="str">
            <v>Coalition</v>
          </cell>
          <cell r="K3294">
            <v>4359</v>
          </cell>
          <cell r="L3294">
            <v>4359</v>
          </cell>
          <cell r="M3294">
            <v>4359</v>
          </cell>
          <cell r="N3294">
            <v>4359</v>
          </cell>
          <cell r="O3294">
            <v>4109</v>
          </cell>
          <cell r="P3294">
            <v>4191</v>
          </cell>
          <cell r="Q3294">
            <v>4318</v>
          </cell>
        </row>
        <row r="3295">
          <cell r="E3295" t="str">
            <v>49GMONTHLYHNON-REPRESENTED STATE EMPLOYEES</v>
          </cell>
          <cell r="F3295" t="str">
            <v>49G</v>
          </cell>
          <cell r="G3295" t="str">
            <v>Monthly</v>
          </cell>
          <cell r="H3295" t="str">
            <v>H</v>
          </cell>
          <cell r="I3295">
            <v>0</v>
          </cell>
          <cell r="J3295" t="str">
            <v>Non-Represented State Employees</v>
          </cell>
          <cell r="K3295">
            <v>4359</v>
          </cell>
          <cell r="L3295">
            <v>4359</v>
          </cell>
          <cell r="M3295">
            <v>4359</v>
          </cell>
          <cell r="N3295">
            <v>4359</v>
          </cell>
          <cell r="O3295">
            <v>4109</v>
          </cell>
          <cell r="P3295">
            <v>4191</v>
          </cell>
          <cell r="Q3295">
            <v>4318</v>
          </cell>
        </row>
        <row r="3296">
          <cell r="E3296" t="str">
            <v>49GMONTHLYHTEAMSTERS LOCAL UNION NUMBER 117</v>
          </cell>
          <cell r="F3296" t="str">
            <v>49G</v>
          </cell>
          <cell r="G3296" t="str">
            <v>Monthly</v>
          </cell>
          <cell r="H3296" t="str">
            <v>H</v>
          </cell>
          <cell r="I3296">
            <v>0</v>
          </cell>
          <cell r="J3296" t="str">
            <v>Teamsters Local Union Number 117</v>
          </cell>
          <cell r="K3296">
            <v>4414</v>
          </cell>
          <cell r="L3296">
            <v>4414</v>
          </cell>
          <cell r="M3296">
            <v>4414</v>
          </cell>
          <cell r="N3296">
            <v>4414</v>
          </cell>
          <cell r="O3296">
            <v>4161</v>
          </cell>
          <cell r="P3296">
            <v>4244</v>
          </cell>
          <cell r="Q3296">
            <v>4372</v>
          </cell>
        </row>
        <row r="3297">
          <cell r="E3297" t="str">
            <v>49GMONTHLYHWASHINGTON FEDERATION OF STATE EMPLOYEES</v>
          </cell>
          <cell r="F3297" t="str">
            <v>49G</v>
          </cell>
          <cell r="G3297" t="str">
            <v>Monthly</v>
          </cell>
          <cell r="H3297" t="str">
            <v>H</v>
          </cell>
          <cell r="I3297">
            <v>0</v>
          </cell>
          <cell r="J3297" t="str">
            <v>Washington Federation of State Employees</v>
          </cell>
          <cell r="K3297">
            <v>4359</v>
          </cell>
          <cell r="L3297">
            <v>4359</v>
          </cell>
          <cell r="M3297">
            <v>4359</v>
          </cell>
          <cell r="N3297">
            <v>4359</v>
          </cell>
          <cell r="O3297">
            <v>4109</v>
          </cell>
          <cell r="P3297">
            <v>4191</v>
          </cell>
          <cell r="Q3297">
            <v>4318</v>
          </cell>
        </row>
        <row r="3298">
          <cell r="E3298" t="str">
            <v>49GMONTHLYHWASHINGTON PUBLIC EMPLOYEES ASSOCIATION</v>
          </cell>
          <cell r="F3298" t="str">
            <v>49G</v>
          </cell>
          <cell r="G3298" t="str">
            <v>Monthly</v>
          </cell>
          <cell r="H3298" t="str">
            <v>H</v>
          </cell>
          <cell r="I3298">
            <v>0</v>
          </cell>
          <cell r="J3298" t="str">
            <v>Washington Public Employees Association</v>
          </cell>
          <cell r="K3298">
            <v>4359</v>
          </cell>
          <cell r="L3298">
            <v>4359</v>
          </cell>
          <cell r="M3298">
            <v>4359</v>
          </cell>
          <cell r="N3298">
            <v>4359</v>
          </cell>
          <cell r="O3298">
            <v>4109</v>
          </cell>
          <cell r="P3298">
            <v>4191</v>
          </cell>
          <cell r="Q3298">
            <v>4318</v>
          </cell>
        </row>
        <row r="3299">
          <cell r="E3299" t="str">
            <v>49GMONTHLYICOALITION</v>
          </cell>
          <cell r="F3299" t="str">
            <v>49G</v>
          </cell>
          <cell r="G3299" t="str">
            <v>Monthly</v>
          </cell>
          <cell r="H3299" t="str">
            <v>I</v>
          </cell>
          <cell r="I3299">
            <v>0</v>
          </cell>
          <cell r="J3299" t="str">
            <v>Coalition</v>
          </cell>
          <cell r="K3299">
            <v>4464</v>
          </cell>
          <cell r="L3299">
            <v>4464</v>
          </cell>
          <cell r="M3299">
            <v>4464</v>
          </cell>
          <cell r="N3299">
            <v>4464</v>
          </cell>
          <cell r="O3299">
            <v>4208</v>
          </cell>
          <cell r="P3299">
            <v>4292</v>
          </cell>
          <cell r="Q3299">
            <v>4422</v>
          </cell>
        </row>
        <row r="3300">
          <cell r="E3300" t="str">
            <v>49GMONTHLYINON-REPRESENTED STATE EMPLOYEES</v>
          </cell>
          <cell r="F3300" t="str">
            <v>49G</v>
          </cell>
          <cell r="G3300" t="str">
            <v>Monthly</v>
          </cell>
          <cell r="H3300" t="str">
            <v>I</v>
          </cell>
          <cell r="I3300">
            <v>0</v>
          </cell>
          <cell r="J3300" t="str">
            <v>Non-Represented State Employees</v>
          </cell>
          <cell r="K3300">
            <v>4464</v>
          </cell>
          <cell r="L3300">
            <v>4464</v>
          </cell>
          <cell r="M3300">
            <v>4464</v>
          </cell>
          <cell r="N3300">
            <v>4464</v>
          </cell>
          <cell r="O3300">
            <v>4208</v>
          </cell>
          <cell r="P3300">
            <v>4292</v>
          </cell>
          <cell r="Q3300">
            <v>4422</v>
          </cell>
        </row>
        <row r="3301">
          <cell r="E3301" t="str">
            <v>49GMONTHLYITEAMSTERS LOCAL UNION NUMBER 117</v>
          </cell>
          <cell r="F3301" t="str">
            <v>49G</v>
          </cell>
          <cell r="G3301" t="str">
            <v>Monthly</v>
          </cell>
          <cell r="H3301" t="str">
            <v>I</v>
          </cell>
          <cell r="I3301">
            <v>0</v>
          </cell>
          <cell r="J3301" t="str">
            <v>Teamsters Local Union Number 117</v>
          </cell>
          <cell r="K3301">
            <v>4522</v>
          </cell>
          <cell r="L3301">
            <v>4522</v>
          </cell>
          <cell r="M3301">
            <v>4522</v>
          </cell>
          <cell r="N3301">
            <v>4522</v>
          </cell>
          <cell r="O3301">
            <v>4263</v>
          </cell>
          <cell r="P3301">
            <v>4348</v>
          </cell>
          <cell r="Q3301">
            <v>4479</v>
          </cell>
        </row>
        <row r="3302">
          <cell r="E3302" t="str">
            <v>49GMONTHLYIWASHINGTON FEDERATION OF STATE EMPLOYEES</v>
          </cell>
          <cell r="F3302" t="str">
            <v>49G</v>
          </cell>
          <cell r="G3302" t="str">
            <v>Monthly</v>
          </cell>
          <cell r="H3302" t="str">
            <v>I</v>
          </cell>
          <cell r="I3302">
            <v>0</v>
          </cell>
          <cell r="J3302" t="str">
            <v>Washington Federation of State Employees</v>
          </cell>
          <cell r="K3302">
            <v>4464</v>
          </cell>
          <cell r="L3302">
            <v>4464</v>
          </cell>
          <cell r="M3302">
            <v>4464</v>
          </cell>
          <cell r="N3302">
            <v>4464</v>
          </cell>
          <cell r="O3302">
            <v>4208</v>
          </cell>
          <cell r="P3302">
            <v>4292</v>
          </cell>
          <cell r="Q3302">
            <v>4422</v>
          </cell>
        </row>
        <row r="3303">
          <cell r="E3303" t="str">
            <v>49GMONTHLYIWASHINGTON PUBLIC EMPLOYEES ASSOCIATION</v>
          </cell>
          <cell r="F3303" t="str">
            <v>49G</v>
          </cell>
          <cell r="G3303" t="str">
            <v>Monthly</v>
          </cell>
          <cell r="H3303" t="str">
            <v>I</v>
          </cell>
          <cell r="I3303">
            <v>0</v>
          </cell>
          <cell r="J3303" t="str">
            <v>Washington Public Employees Association</v>
          </cell>
          <cell r="K3303">
            <v>4464</v>
          </cell>
          <cell r="L3303">
            <v>4464</v>
          </cell>
          <cell r="M3303">
            <v>4464</v>
          </cell>
          <cell r="N3303">
            <v>4464</v>
          </cell>
          <cell r="O3303">
            <v>4208</v>
          </cell>
          <cell r="P3303">
            <v>4292</v>
          </cell>
          <cell r="Q3303">
            <v>4422</v>
          </cell>
        </row>
        <row r="3304">
          <cell r="E3304" t="str">
            <v>49GMONTHLYJCOALITION</v>
          </cell>
          <cell r="F3304" t="str">
            <v>49G</v>
          </cell>
          <cell r="G3304" t="str">
            <v>Monthly</v>
          </cell>
          <cell r="H3304" t="str">
            <v>J</v>
          </cell>
          <cell r="I3304">
            <v>0</v>
          </cell>
          <cell r="J3304" t="str">
            <v>Coalition</v>
          </cell>
          <cell r="K3304">
            <v>4575</v>
          </cell>
          <cell r="L3304">
            <v>4575</v>
          </cell>
          <cell r="M3304">
            <v>4575</v>
          </cell>
          <cell r="N3304">
            <v>4575</v>
          </cell>
          <cell r="O3304">
            <v>4313</v>
          </cell>
          <cell r="P3304">
            <v>4399</v>
          </cell>
          <cell r="Q3304">
            <v>4532</v>
          </cell>
        </row>
        <row r="3305">
          <cell r="E3305" t="str">
            <v>49GMONTHLYJNON-REPRESENTED STATE EMPLOYEES</v>
          </cell>
          <cell r="F3305" t="str">
            <v>49G</v>
          </cell>
          <cell r="G3305" t="str">
            <v>Monthly</v>
          </cell>
          <cell r="H3305" t="str">
            <v>J</v>
          </cell>
          <cell r="I3305">
            <v>0</v>
          </cell>
          <cell r="J3305" t="str">
            <v>Non-Represented State Employees</v>
          </cell>
          <cell r="K3305">
            <v>4575</v>
          </cell>
          <cell r="L3305">
            <v>4575</v>
          </cell>
          <cell r="M3305">
            <v>4575</v>
          </cell>
          <cell r="N3305">
            <v>4575</v>
          </cell>
          <cell r="O3305">
            <v>4313</v>
          </cell>
          <cell r="P3305">
            <v>4399</v>
          </cell>
          <cell r="Q3305">
            <v>4532</v>
          </cell>
        </row>
        <row r="3306">
          <cell r="E3306" t="str">
            <v>49GMONTHLYJTEAMSTERS LOCAL UNION NUMBER 117</v>
          </cell>
          <cell r="F3306" t="str">
            <v>49G</v>
          </cell>
          <cell r="G3306" t="str">
            <v>Monthly</v>
          </cell>
          <cell r="H3306" t="str">
            <v>J</v>
          </cell>
          <cell r="I3306">
            <v>0</v>
          </cell>
          <cell r="J3306" t="str">
            <v>Teamsters Local Union Number 117</v>
          </cell>
          <cell r="K3306">
            <v>4634</v>
          </cell>
          <cell r="L3306">
            <v>4634</v>
          </cell>
          <cell r="M3306">
            <v>4634</v>
          </cell>
          <cell r="N3306">
            <v>4634</v>
          </cell>
          <cell r="O3306">
            <v>4369</v>
          </cell>
          <cell r="P3306">
            <v>4456</v>
          </cell>
          <cell r="Q3306">
            <v>4591</v>
          </cell>
        </row>
        <row r="3307">
          <cell r="E3307" t="str">
            <v>49GMONTHLYJWASHINGTON FEDERATION OF STATE EMPLOYEES</v>
          </cell>
          <cell r="F3307" t="str">
            <v>49G</v>
          </cell>
          <cell r="G3307" t="str">
            <v>Monthly</v>
          </cell>
          <cell r="H3307" t="str">
            <v>J</v>
          </cell>
          <cell r="I3307">
            <v>0</v>
          </cell>
          <cell r="J3307" t="str">
            <v>Washington Federation of State Employees</v>
          </cell>
          <cell r="K3307">
            <v>4575</v>
          </cell>
          <cell r="L3307">
            <v>4575</v>
          </cell>
          <cell r="M3307">
            <v>4575</v>
          </cell>
          <cell r="N3307">
            <v>4575</v>
          </cell>
          <cell r="O3307">
            <v>4313</v>
          </cell>
          <cell r="P3307">
            <v>4399</v>
          </cell>
          <cell r="Q3307">
            <v>4532</v>
          </cell>
        </row>
        <row r="3308">
          <cell r="E3308" t="str">
            <v>49GMONTHLYJWASHINGTON PUBLIC EMPLOYEES ASSOCIATION</v>
          </cell>
          <cell r="F3308" t="str">
            <v>49G</v>
          </cell>
          <cell r="G3308" t="str">
            <v>Monthly</v>
          </cell>
          <cell r="H3308" t="str">
            <v>J</v>
          </cell>
          <cell r="I3308">
            <v>0</v>
          </cell>
          <cell r="J3308" t="str">
            <v>Washington Public Employees Association</v>
          </cell>
          <cell r="K3308">
            <v>4575</v>
          </cell>
          <cell r="L3308">
            <v>4575</v>
          </cell>
          <cell r="M3308">
            <v>4575</v>
          </cell>
          <cell r="N3308">
            <v>4575</v>
          </cell>
          <cell r="O3308">
            <v>4313</v>
          </cell>
          <cell r="P3308">
            <v>4399</v>
          </cell>
          <cell r="Q3308">
            <v>4532</v>
          </cell>
        </row>
        <row r="3309">
          <cell r="E3309" t="str">
            <v>49GMONTHLYKCOALITION</v>
          </cell>
          <cell r="F3309" t="str">
            <v>49G</v>
          </cell>
          <cell r="G3309" t="str">
            <v>Monthly</v>
          </cell>
          <cell r="H3309" t="str">
            <v>K</v>
          </cell>
          <cell r="I3309">
            <v>0</v>
          </cell>
          <cell r="J3309" t="str">
            <v>Coalition</v>
          </cell>
          <cell r="K3309">
            <v>4686</v>
          </cell>
          <cell r="L3309">
            <v>4686</v>
          </cell>
          <cell r="M3309">
            <v>4686</v>
          </cell>
          <cell r="N3309">
            <v>4686</v>
          </cell>
          <cell r="O3309">
            <v>4418</v>
          </cell>
          <cell r="P3309">
            <v>4506</v>
          </cell>
          <cell r="Q3309">
            <v>4642</v>
          </cell>
        </row>
        <row r="3310">
          <cell r="E3310" t="str">
            <v>49GMONTHLYKNON-REPRESENTED STATE EMPLOYEES</v>
          </cell>
          <cell r="F3310" t="str">
            <v>49G</v>
          </cell>
          <cell r="G3310" t="str">
            <v>Monthly</v>
          </cell>
          <cell r="H3310" t="str">
            <v>K</v>
          </cell>
          <cell r="I3310">
            <v>0</v>
          </cell>
          <cell r="J3310" t="str">
            <v>Non-Represented State Employees</v>
          </cell>
          <cell r="K3310">
            <v>4686</v>
          </cell>
          <cell r="L3310">
            <v>4686</v>
          </cell>
          <cell r="M3310">
            <v>4686</v>
          </cell>
          <cell r="N3310">
            <v>4686</v>
          </cell>
          <cell r="O3310">
            <v>4418</v>
          </cell>
          <cell r="P3310">
            <v>4506</v>
          </cell>
          <cell r="Q3310">
            <v>4642</v>
          </cell>
        </row>
        <row r="3311">
          <cell r="E3311" t="str">
            <v>49GMONTHLYKTEAMSTERS LOCAL UNION NUMBER 117</v>
          </cell>
          <cell r="F3311" t="str">
            <v>49G</v>
          </cell>
          <cell r="G3311" t="str">
            <v>Monthly</v>
          </cell>
          <cell r="H3311" t="str">
            <v>K</v>
          </cell>
          <cell r="I3311">
            <v>0</v>
          </cell>
          <cell r="J3311" t="str">
            <v>Teamsters Local Union Number 117</v>
          </cell>
          <cell r="K3311">
            <v>4748</v>
          </cell>
          <cell r="L3311">
            <v>4748</v>
          </cell>
          <cell r="M3311">
            <v>4748</v>
          </cell>
          <cell r="N3311">
            <v>4748</v>
          </cell>
          <cell r="O3311">
            <v>4475</v>
          </cell>
          <cell r="P3311">
            <v>4565</v>
          </cell>
          <cell r="Q3311">
            <v>4703</v>
          </cell>
        </row>
        <row r="3312">
          <cell r="E3312" t="str">
            <v>49GMONTHLYKWASHINGTON FEDERATION OF STATE EMPLOYEES</v>
          </cell>
          <cell r="F3312" t="str">
            <v>49G</v>
          </cell>
          <cell r="G3312" t="str">
            <v>Monthly</v>
          </cell>
          <cell r="H3312" t="str">
            <v>K</v>
          </cell>
          <cell r="I3312">
            <v>0</v>
          </cell>
          <cell r="J3312" t="str">
            <v>Washington Federation of State Employees</v>
          </cell>
          <cell r="K3312">
            <v>4686</v>
          </cell>
          <cell r="L3312">
            <v>4686</v>
          </cell>
          <cell r="M3312">
            <v>4686</v>
          </cell>
          <cell r="N3312">
            <v>4686</v>
          </cell>
          <cell r="O3312">
            <v>4418</v>
          </cell>
          <cell r="P3312">
            <v>4506</v>
          </cell>
          <cell r="Q3312">
            <v>4642</v>
          </cell>
        </row>
        <row r="3313">
          <cell r="E3313" t="str">
            <v>49GMONTHLYKWASHINGTON PUBLIC EMPLOYEES ASSOCIATION</v>
          </cell>
          <cell r="F3313" t="str">
            <v>49G</v>
          </cell>
          <cell r="G3313" t="str">
            <v>Monthly</v>
          </cell>
          <cell r="H3313" t="str">
            <v>K</v>
          </cell>
          <cell r="I3313">
            <v>0</v>
          </cell>
          <cell r="J3313" t="str">
            <v>Washington Public Employees Association</v>
          </cell>
          <cell r="K3313">
            <v>4686</v>
          </cell>
          <cell r="L3313">
            <v>4686</v>
          </cell>
          <cell r="M3313">
            <v>4686</v>
          </cell>
          <cell r="N3313">
            <v>4686</v>
          </cell>
          <cell r="O3313">
            <v>4418</v>
          </cell>
          <cell r="P3313">
            <v>4506</v>
          </cell>
          <cell r="Q3313">
            <v>4642</v>
          </cell>
        </row>
        <row r="3314">
          <cell r="E3314" t="str">
            <v>49GMONTHLYLCOALITION</v>
          </cell>
          <cell r="F3314" t="str">
            <v>49G</v>
          </cell>
          <cell r="G3314" t="str">
            <v>Monthly</v>
          </cell>
          <cell r="H3314" t="str">
            <v>L</v>
          </cell>
          <cell r="I3314">
            <v>0</v>
          </cell>
          <cell r="J3314" t="str">
            <v>Coalition</v>
          </cell>
          <cell r="K3314">
            <v>4808</v>
          </cell>
          <cell r="L3314">
            <v>4808</v>
          </cell>
          <cell r="M3314">
            <v>4808</v>
          </cell>
          <cell r="N3314">
            <v>4808</v>
          </cell>
          <cell r="O3314">
            <v>4532</v>
          </cell>
          <cell r="P3314">
            <v>4623</v>
          </cell>
          <cell r="Q3314">
            <v>4763</v>
          </cell>
        </row>
        <row r="3315">
          <cell r="E3315" t="str">
            <v>49GMONTHLYLNON-REPRESENTED STATE EMPLOYEES</v>
          </cell>
          <cell r="F3315" t="str">
            <v>49G</v>
          </cell>
          <cell r="G3315" t="str">
            <v>Monthly</v>
          </cell>
          <cell r="H3315" t="str">
            <v>L</v>
          </cell>
          <cell r="I3315">
            <v>0</v>
          </cell>
          <cell r="J3315" t="str">
            <v>Non-Represented State Employees</v>
          </cell>
          <cell r="K3315">
            <v>4808</v>
          </cell>
          <cell r="L3315">
            <v>4808</v>
          </cell>
          <cell r="M3315">
            <v>4808</v>
          </cell>
          <cell r="N3315">
            <v>4808</v>
          </cell>
          <cell r="O3315">
            <v>4532</v>
          </cell>
          <cell r="P3315">
            <v>4623</v>
          </cell>
          <cell r="Q3315">
            <v>4763</v>
          </cell>
        </row>
        <row r="3316">
          <cell r="E3316" t="str">
            <v>49GMONTHLYLTEAMSTERS LOCAL UNION NUMBER 117</v>
          </cell>
          <cell r="F3316" t="str">
            <v>49G</v>
          </cell>
          <cell r="G3316" t="str">
            <v>Monthly</v>
          </cell>
          <cell r="H3316" t="str">
            <v>L</v>
          </cell>
          <cell r="I3316">
            <v>0</v>
          </cell>
          <cell r="J3316" t="str">
            <v>Teamsters Local Union Number 117</v>
          </cell>
          <cell r="K3316">
            <v>4868</v>
          </cell>
          <cell r="L3316">
            <v>4868</v>
          </cell>
          <cell r="M3316">
            <v>4868</v>
          </cell>
          <cell r="N3316">
            <v>4868</v>
          </cell>
          <cell r="O3316">
            <v>4589</v>
          </cell>
          <cell r="P3316">
            <v>4681</v>
          </cell>
          <cell r="Q3316">
            <v>4822</v>
          </cell>
        </row>
        <row r="3317">
          <cell r="E3317" t="str">
            <v>49GMONTHLYLWASHINGTON FEDERATION OF STATE EMPLOYEES</v>
          </cell>
          <cell r="F3317" t="str">
            <v>49G</v>
          </cell>
          <cell r="G3317" t="str">
            <v>Monthly</v>
          </cell>
          <cell r="H3317" t="str">
            <v>L</v>
          </cell>
          <cell r="I3317">
            <v>0</v>
          </cell>
          <cell r="J3317" t="str">
            <v>Washington Federation of State Employees</v>
          </cell>
          <cell r="K3317">
            <v>4808</v>
          </cell>
          <cell r="L3317">
            <v>4808</v>
          </cell>
          <cell r="M3317">
            <v>4808</v>
          </cell>
          <cell r="N3317">
            <v>4808</v>
          </cell>
          <cell r="O3317">
            <v>4532</v>
          </cell>
          <cell r="P3317">
            <v>4623</v>
          </cell>
          <cell r="Q3317">
            <v>4763</v>
          </cell>
        </row>
        <row r="3318">
          <cell r="E3318" t="str">
            <v>49GMONTHLYLWASHINGTON PUBLIC EMPLOYEES ASSOCIATION</v>
          </cell>
          <cell r="F3318" t="str">
            <v>49G</v>
          </cell>
          <cell r="G3318" t="str">
            <v>Monthly</v>
          </cell>
          <cell r="H3318" t="str">
            <v>L</v>
          </cell>
          <cell r="I3318">
            <v>0</v>
          </cell>
          <cell r="J3318" t="str">
            <v>Washington Public Employees Association</v>
          </cell>
          <cell r="K3318">
            <v>4808</v>
          </cell>
          <cell r="L3318">
            <v>4808</v>
          </cell>
          <cell r="M3318">
            <v>4808</v>
          </cell>
          <cell r="N3318">
            <v>4808</v>
          </cell>
          <cell r="O3318">
            <v>4532</v>
          </cell>
          <cell r="P3318">
            <v>4623</v>
          </cell>
          <cell r="Q3318">
            <v>4763</v>
          </cell>
        </row>
        <row r="3319">
          <cell r="E3319" t="str">
            <v>49GMONTHLYMCOALITION</v>
          </cell>
          <cell r="F3319" t="str">
            <v>49G</v>
          </cell>
          <cell r="G3319" t="str">
            <v>Monthly</v>
          </cell>
          <cell r="H3319" t="str">
            <v>M</v>
          </cell>
          <cell r="I3319">
            <v>0</v>
          </cell>
          <cell r="J3319" t="str">
            <v>Coalition</v>
          </cell>
          <cell r="K3319">
            <v>4926</v>
          </cell>
          <cell r="L3319">
            <v>4926</v>
          </cell>
          <cell r="M3319">
            <v>4926</v>
          </cell>
          <cell r="N3319">
            <v>4926</v>
          </cell>
          <cell r="O3319">
            <v>4644</v>
          </cell>
          <cell r="P3319">
            <v>4737</v>
          </cell>
          <cell r="Q3319">
            <v>4880</v>
          </cell>
        </row>
        <row r="3320">
          <cell r="E3320" t="str">
            <v>49GMONTHLYMNON-REPRESENTED STATE EMPLOYEES</v>
          </cell>
          <cell r="F3320" t="str">
            <v>49G</v>
          </cell>
          <cell r="G3320" t="str">
            <v>Monthly</v>
          </cell>
          <cell r="H3320" t="str">
            <v>M</v>
          </cell>
          <cell r="I3320">
            <v>0</v>
          </cell>
          <cell r="J3320" t="str">
            <v>Non-Represented State Employees</v>
          </cell>
          <cell r="K3320">
            <v>4926</v>
          </cell>
          <cell r="L3320">
            <v>4926</v>
          </cell>
          <cell r="M3320">
            <v>4926</v>
          </cell>
          <cell r="N3320">
            <v>4926</v>
          </cell>
          <cell r="O3320">
            <v>4644</v>
          </cell>
          <cell r="P3320">
            <v>4737</v>
          </cell>
          <cell r="Q3320">
            <v>4880</v>
          </cell>
        </row>
        <row r="3321">
          <cell r="E3321" t="str">
            <v>49GMONTHLYMTEAMSTERS LOCAL UNION NUMBER 117</v>
          </cell>
          <cell r="F3321" t="str">
            <v>49G</v>
          </cell>
          <cell r="G3321" t="str">
            <v>Monthly</v>
          </cell>
          <cell r="H3321" t="str">
            <v>M</v>
          </cell>
          <cell r="I3321">
            <v>0</v>
          </cell>
          <cell r="J3321" t="str">
            <v>Teamsters Local Union Number 117</v>
          </cell>
          <cell r="K3321">
            <v>4989</v>
          </cell>
          <cell r="L3321">
            <v>4989</v>
          </cell>
          <cell r="M3321">
            <v>4989</v>
          </cell>
          <cell r="N3321">
            <v>4989</v>
          </cell>
          <cell r="O3321">
            <v>4703</v>
          </cell>
          <cell r="P3321">
            <v>4797</v>
          </cell>
          <cell r="Q3321">
            <v>4942</v>
          </cell>
        </row>
        <row r="3322">
          <cell r="E3322" t="str">
            <v>49GMONTHLYMWASHINGTON FEDERATION OF STATE EMPLOYEES</v>
          </cell>
          <cell r="F3322" t="str">
            <v>49G</v>
          </cell>
          <cell r="G3322" t="str">
            <v>Monthly</v>
          </cell>
          <cell r="H3322" t="str">
            <v>M</v>
          </cell>
          <cell r="I3322">
            <v>0</v>
          </cell>
          <cell r="J3322" t="str">
            <v>Washington Federation of State Employees</v>
          </cell>
          <cell r="K3322">
            <v>4926</v>
          </cell>
          <cell r="L3322">
            <v>4926</v>
          </cell>
          <cell r="M3322">
            <v>4926</v>
          </cell>
          <cell r="N3322">
            <v>4926</v>
          </cell>
          <cell r="O3322">
            <v>4644</v>
          </cell>
          <cell r="P3322">
            <v>4737</v>
          </cell>
          <cell r="Q3322">
            <v>4880</v>
          </cell>
        </row>
        <row r="3323">
          <cell r="E3323" t="str">
            <v>49GMONTHLYMWASHINGTON PUBLIC EMPLOYEES ASSOCIATION</v>
          </cell>
          <cell r="F3323" t="str">
            <v>49G</v>
          </cell>
          <cell r="G3323" t="str">
            <v>Monthly</v>
          </cell>
          <cell r="H3323" t="str">
            <v>M</v>
          </cell>
          <cell r="I3323">
            <v>0</v>
          </cell>
          <cell r="J3323" t="str">
            <v>Washington Public Employees Association</v>
          </cell>
          <cell r="K3323">
            <v>4926</v>
          </cell>
          <cell r="L3323">
            <v>4926</v>
          </cell>
          <cell r="M3323">
            <v>4926</v>
          </cell>
          <cell r="N3323">
            <v>4926</v>
          </cell>
          <cell r="O3323">
            <v>4644</v>
          </cell>
          <cell r="P3323">
            <v>4737</v>
          </cell>
          <cell r="Q3323">
            <v>4880</v>
          </cell>
        </row>
        <row r="3324">
          <cell r="E3324" t="str">
            <v>49MONTHLYACOALITION</v>
          </cell>
          <cell r="F3324" t="str">
            <v>49</v>
          </cell>
          <cell r="G3324" t="str">
            <v>Monthly</v>
          </cell>
          <cell r="H3324" t="str">
            <v>A</v>
          </cell>
          <cell r="I3324">
            <v>0</v>
          </cell>
          <cell r="J3324" t="str">
            <v>Coalition</v>
          </cell>
          <cell r="K3324">
            <v>3663</v>
          </cell>
          <cell r="L3324">
            <v>3663</v>
          </cell>
          <cell r="M3324">
            <v>3663</v>
          </cell>
          <cell r="N3324">
            <v>3663</v>
          </cell>
          <cell r="O3324">
            <v>3453</v>
          </cell>
          <cell r="P3324">
            <v>3522</v>
          </cell>
          <cell r="Q3324">
            <v>3628</v>
          </cell>
        </row>
        <row r="3325">
          <cell r="E3325" t="str">
            <v>49MONTHLYANON-REPRESENTED STATE EMPLOYEES</v>
          </cell>
          <cell r="F3325" t="str">
            <v>49</v>
          </cell>
          <cell r="G3325" t="str">
            <v>Monthly</v>
          </cell>
          <cell r="H3325" t="str">
            <v>A</v>
          </cell>
          <cell r="I3325">
            <v>0</v>
          </cell>
          <cell r="J3325" t="str">
            <v>Non-Represented State Employees</v>
          </cell>
          <cell r="K3325">
            <v>3663</v>
          </cell>
          <cell r="L3325">
            <v>3663</v>
          </cell>
          <cell r="M3325">
            <v>3663</v>
          </cell>
          <cell r="N3325">
            <v>3663</v>
          </cell>
          <cell r="O3325">
            <v>3453</v>
          </cell>
          <cell r="P3325">
            <v>3522</v>
          </cell>
          <cell r="Q3325">
            <v>3628</v>
          </cell>
        </row>
        <row r="3326">
          <cell r="E3326" t="str">
            <v>49MONTHLYATEAMSTERS LOCAL UNION NUMBER 117</v>
          </cell>
          <cell r="F3326" t="str">
            <v>49</v>
          </cell>
          <cell r="G3326" t="str">
            <v>Monthly</v>
          </cell>
          <cell r="H3326" t="str">
            <v>A</v>
          </cell>
          <cell r="I3326">
            <v>0</v>
          </cell>
          <cell r="J3326" t="str">
            <v>Teamsters Local Union Number 117</v>
          </cell>
          <cell r="K3326">
            <v>3709</v>
          </cell>
          <cell r="L3326">
            <v>3709</v>
          </cell>
          <cell r="M3326">
            <v>3709</v>
          </cell>
          <cell r="N3326">
            <v>3709</v>
          </cell>
          <cell r="O3326">
            <v>3496</v>
          </cell>
          <cell r="P3326">
            <v>3566</v>
          </cell>
          <cell r="Q3326">
            <v>3674</v>
          </cell>
        </row>
        <row r="3327">
          <cell r="E3327" t="str">
            <v>49MONTHLYAWASHINGTON FEDERATION OF STATE EMPLOYEES</v>
          </cell>
          <cell r="F3327" t="str">
            <v>49</v>
          </cell>
          <cell r="G3327" t="str">
            <v>Monthly</v>
          </cell>
          <cell r="H3327" t="str">
            <v>A</v>
          </cell>
          <cell r="I3327">
            <v>0</v>
          </cell>
          <cell r="J3327" t="str">
            <v>Washington Federation of State Employees</v>
          </cell>
          <cell r="K3327">
            <v>3663</v>
          </cell>
          <cell r="L3327">
            <v>3663</v>
          </cell>
          <cell r="M3327">
            <v>3663</v>
          </cell>
          <cell r="N3327">
            <v>3663</v>
          </cell>
          <cell r="O3327">
            <v>3453</v>
          </cell>
          <cell r="P3327">
            <v>3522</v>
          </cell>
          <cell r="Q3327">
            <v>3628</v>
          </cell>
        </row>
        <row r="3328">
          <cell r="E3328" t="str">
            <v>49MONTHLYAWASHINGTON PUBLIC EMPLOYEES ASSOCIATION</v>
          </cell>
          <cell r="F3328" t="str">
            <v>49</v>
          </cell>
          <cell r="G3328" t="str">
            <v>Monthly</v>
          </cell>
          <cell r="H3328" t="str">
            <v>A</v>
          </cell>
          <cell r="I3328">
            <v>0</v>
          </cell>
          <cell r="J3328" t="str">
            <v>Washington Public Employees Association</v>
          </cell>
          <cell r="K3328">
            <v>3663</v>
          </cell>
          <cell r="L3328">
            <v>3663</v>
          </cell>
          <cell r="M3328">
            <v>3663</v>
          </cell>
          <cell r="N3328">
            <v>3663</v>
          </cell>
          <cell r="O3328">
            <v>3453</v>
          </cell>
          <cell r="P3328">
            <v>3522</v>
          </cell>
          <cell r="Q3328">
            <v>3628</v>
          </cell>
        </row>
        <row r="3329">
          <cell r="E3329" t="str">
            <v>49MONTHLYBCOALITION</v>
          </cell>
          <cell r="F3329" t="str">
            <v>49</v>
          </cell>
          <cell r="G3329" t="str">
            <v>Monthly</v>
          </cell>
          <cell r="H3329" t="str">
            <v>B</v>
          </cell>
          <cell r="I3329">
            <v>0</v>
          </cell>
          <cell r="J3329" t="str">
            <v>Coalition</v>
          </cell>
          <cell r="K3329">
            <v>3756</v>
          </cell>
          <cell r="L3329">
            <v>3756</v>
          </cell>
          <cell r="M3329">
            <v>3756</v>
          </cell>
          <cell r="N3329">
            <v>3756</v>
          </cell>
          <cell r="O3329">
            <v>3541</v>
          </cell>
          <cell r="P3329">
            <v>3612</v>
          </cell>
          <cell r="Q3329">
            <v>3721</v>
          </cell>
        </row>
        <row r="3330">
          <cell r="E3330" t="str">
            <v>49MONTHLYBNON-REPRESENTED STATE EMPLOYEES</v>
          </cell>
          <cell r="F3330" t="str">
            <v>49</v>
          </cell>
          <cell r="G3330" t="str">
            <v>Monthly</v>
          </cell>
          <cell r="H3330" t="str">
            <v>B</v>
          </cell>
          <cell r="I3330">
            <v>0</v>
          </cell>
          <cell r="J3330" t="str">
            <v>Non-Represented State Employees</v>
          </cell>
          <cell r="K3330">
            <v>3756</v>
          </cell>
          <cell r="L3330">
            <v>3756</v>
          </cell>
          <cell r="M3330">
            <v>3756</v>
          </cell>
          <cell r="N3330">
            <v>3756</v>
          </cell>
          <cell r="O3330">
            <v>3541</v>
          </cell>
          <cell r="P3330">
            <v>3612</v>
          </cell>
          <cell r="Q3330">
            <v>3721</v>
          </cell>
        </row>
        <row r="3331">
          <cell r="E3331" t="str">
            <v>49MONTHLYBTEAMSTERS LOCAL UNION NUMBER 117</v>
          </cell>
          <cell r="F3331" t="str">
            <v>49</v>
          </cell>
          <cell r="G3331" t="str">
            <v>Monthly</v>
          </cell>
          <cell r="H3331" t="str">
            <v>B</v>
          </cell>
          <cell r="I3331">
            <v>0</v>
          </cell>
          <cell r="J3331" t="str">
            <v>Teamsters Local Union Number 117</v>
          </cell>
          <cell r="K3331">
            <v>3804</v>
          </cell>
          <cell r="L3331">
            <v>3804</v>
          </cell>
          <cell r="M3331">
            <v>3804</v>
          </cell>
          <cell r="N3331">
            <v>3804</v>
          </cell>
          <cell r="O3331">
            <v>3586</v>
          </cell>
          <cell r="P3331">
            <v>3658</v>
          </cell>
          <cell r="Q3331">
            <v>3768</v>
          </cell>
        </row>
        <row r="3332">
          <cell r="E3332" t="str">
            <v>49MONTHLYBWASHINGTON FEDERATION OF STATE EMPLOYEES</v>
          </cell>
          <cell r="F3332" t="str">
            <v>49</v>
          </cell>
          <cell r="G3332" t="str">
            <v>Monthly</v>
          </cell>
          <cell r="H3332" t="str">
            <v>B</v>
          </cell>
          <cell r="I3332">
            <v>0</v>
          </cell>
          <cell r="J3332" t="str">
            <v>Washington Federation of State Employees</v>
          </cell>
          <cell r="K3332">
            <v>3756</v>
          </cell>
          <cell r="L3332">
            <v>3756</v>
          </cell>
          <cell r="M3332">
            <v>3756</v>
          </cell>
          <cell r="N3332">
            <v>3756</v>
          </cell>
          <cell r="O3332">
            <v>3541</v>
          </cell>
          <cell r="P3332">
            <v>3612</v>
          </cell>
          <cell r="Q3332">
            <v>3721</v>
          </cell>
        </row>
        <row r="3333">
          <cell r="E3333" t="str">
            <v>49MONTHLYBWASHINGTON PUBLIC EMPLOYEES ASSOCIATION</v>
          </cell>
          <cell r="F3333" t="str">
            <v>49</v>
          </cell>
          <cell r="G3333" t="str">
            <v>Monthly</v>
          </cell>
          <cell r="H3333" t="str">
            <v>B</v>
          </cell>
          <cell r="I3333">
            <v>0</v>
          </cell>
          <cell r="J3333" t="str">
            <v>Washington Public Employees Association</v>
          </cell>
          <cell r="K3333">
            <v>3756</v>
          </cell>
          <cell r="L3333">
            <v>3756</v>
          </cell>
          <cell r="M3333">
            <v>3756</v>
          </cell>
          <cell r="N3333">
            <v>3756</v>
          </cell>
          <cell r="O3333">
            <v>3541</v>
          </cell>
          <cell r="P3333">
            <v>3612</v>
          </cell>
          <cell r="Q3333">
            <v>3721</v>
          </cell>
        </row>
        <row r="3334">
          <cell r="E3334" t="str">
            <v>49MONTHLYCCOALITION</v>
          </cell>
          <cell r="F3334" t="str">
            <v>49</v>
          </cell>
          <cell r="G3334" t="str">
            <v>Monthly</v>
          </cell>
          <cell r="H3334" t="str">
            <v>C</v>
          </cell>
          <cell r="I3334">
            <v>0</v>
          </cell>
          <cell r="J3334" t="str">
            <v>Coalition</v>
          </cell>
          <cell r="K3334">
            <v>3848</v>
          </cell>
          <cell r="L3334">
            <v>3848</v>
          </cell>
          <cell r="M3334">
            <v>3848</v>
          </cell>
          <cell r="N3334">
            <v>3848</v>
          </cell>
          <cell r="O3334">
            <v>3627</v>
          </cell>
          <cell r="P3334">
            <v>3700</v>
          </cell>
          <cell r="Q3334">
            <v>3812</v>
          </cell>
        </row>
        <row r="3335">
          <cell r="E3335" t="str">
            <v>49MONTHLYCNON-REPRESENTED STATE EMPLOYEES</v>
          </cell>
          <cell r="F3335" t="str">
            <v>49</v>
          </cell>
          <cell r="G3335" t="str">
            <v>Monthly</v>
          </cell>
          <cell r="H3335" t="str">
            <v>C</v>
          </cell>
          <cell r="I3335">
            <v>0</v>
          </cell>
          <cell r="J3335" t="str">
            <v>Non-Represented State Employees</v>
          </cell>
          <cell r="K3335">
            <v>3848</v>
          </cell>
          <cell r="L3335">
            <v>3848</v>
          </cell>
          <cell r="M3335">
            <v>3848</v>
          </cell>
          <cell r="N3335">
            <v>3848</v>
          </cell>
          <cell r="O3335">
            <v>3627</v>
          </cell>
          <cell r="P3335">
            <v>3700</v>
          </cell>
          <cell r="Q3335">
            <v>3812</v>
          </cell>
        </row>
        <row r="3336">
          <cell r="E3336" t="str">
            <v>49MONTHLYCTEAMSTERS LOCAL UNION NUMBER 117</v>
          </cell>
          <cell r="F3336" t="str">
            <v>49</v>
          </cell>
          <cell r="G3336" t="str">
            <v>Monthly</v>
          </cell>
          <cell r="H3336" t="str">
            <v>C</v>
          </cell>
          <cell r="I3336">
            <v>0</v>
          </cell>
          <cell r="J3336" t="str">
            <v>Teamsters Local Union Number 117</v>
          </cell>
          <cell r="K3336">
            <v>3896</v>
          </cell>
          <cell r="L3336">
            <v>3896</v>
          </cell>
          <cell r="M3336">
            <v>3896</v>
          </cell>
          <cell r="N3336">
            <v>3896</v>
          </cell>
          <cell r="O3336">
            <v>3673</v>
          </cell>
          <cell r="P3336">
            <v>3746</v>
          </cell>
          <cell r="Q3336">
            <v>3859</v>
          </cell>
        </row>
        <row r="3337">
          <cell r="E3337" t="str">
            <v>49MONTHLYCWASHINGTON FEDERATION OF STATE EMPLOYEES</v>
          </cell>
          <cell r="F3337" t="str">
            <v>49</v>
          </cell>
          <cell r="G3337" t="str">
            <v>Monthly</v>
          </cell>
          <cell r="H3337" t="str">
            <v>C</v>
          </cell>
          <cell r="I3337">
            <v>0</v>
          </cell>
          <cell r="J3337" t="str">
            <v>Washington Federation of State Employees</v>
          </cell>
          <cell r="K3337">
            <v>3848</v>
          </cell>
          <cell r="L3337">
            <v>3848</v>
          </cell>
          <cell r="M3337">
            <v>3848</v>
          </cell>
          <cell r="N3337">
            <v>3848</v>
          </cell>
          <cell r="O3337">
            <v>3627</v>
          </cell>
          <cell r="P3337">
            <v>3700</v>
          </cell>
          <cell r="Q3337">
            <v>3812</v>
          </cell>
        </row>
        <row r="3338">
          <cell r="E3338" t="str">
            <v>49MONTHLYCWASHINGTON PUBLIC EMPLOYEES ASSOCIATION</v>
          </cell>
          <cell r="F3338" t="str">
            <v>49</v>
          </cell>
          <cell r="G3338" t="str">
            <v>Monthly</v>
          </cell>
          <cell r="H3338" t="str">
            <v>C</v>
          </cell>
          <cell r="I3338">
            <v>0</v>
          </cell>
          <cell r="J3338" t="str">
            <v>Washington Public Employees Association</v>
          </cell>
          <cell r="K3338">
            <v>3848</v>
          </cell>
          <cell r="L3338">
            <v>3848</v>
          </cell>
          <cell r="M3338">
            <v>3848</v>
          </cell>
          <cell r="N3338">
            <v>3848</v>
          </cell>
          <cell r="O3338">
            <v>3627</v>
          </cell>
          <cell r="P3338">
            <v>3700</v>
          </cell>
          <cell r="Q3338">
            <v>3812</v>
          </cell>
        </row>
        <row r="3339">
          <cell r="E3339" t="str">
            <v>49MONTHLYDCOALITION</v>
          </cell>
          <cell r="F3339" t="str">
            <v>49</v>
          </cell>
          <cell r="G3339" t="str">
            <v>Monthly</v>
          </cell>
          <cell r="H3339" t="str">
            <v>D</v>
          </cell>
          <cell r="I3339">
            <v>0</v>
          </cell>
          <cell r="J3339" t="str">
            <v>Coalition</v>
          </cell>
          <cell r="K3339">
            <v>3947</v>
          </cell>
          <cell r="L3339">
            <v>3947</v>
          </cell>
          <cell r="M3339">
            <v>3947</v>
          </cell>
          <cell r="N3339">
            <v>3947</v>
          </cell>
          <cell r="O3339">
            <v>3721</v>
          </cell>
          <cell r="P3339">
            <v>3795</v>
          </cell>
          <cell r="Q3339">
            <v>3910</v>
          </cell>
        </row>
        <row r="3340">
          <cell r="E3340" t="str">
            <v>49MONTHLYDNON-REPRESENTED STATE EMPLOYEES</v>
          </cell>
          <cell r="F3340" t="str">
            <v>49</v>
          </cell>
          <cell r="G3340" t="str">
            <v>Monthly</v>
          </cell>
          <cell r="H3340" t="str">
            <v>D</v>
          </cell>
          <cell r="I3340">
            <v>0</v>
          </cell>
          <cell r="J3340" t="str">
            <v>Non-Represented State Employees</v>
          </cell>
          <cell r="K3340">
            <v>3947</v>
          </cell>
          <cell r="L3340">
            <v>3947</v>
          </cell>
          <cell r="M3340">
            <v>3947</v>
          </cell>
          <cell r="N3340">
            <v>3947</v>
          </cell>
          <cell r="O3340">
            <v>3721</v>
          </cell>
          <cell r="P3340">
            <v>3795</v>
          </cell>
          <cell r="Q3340">
            <v>3910</v>
          </cell>
        </row>
        <row r="3341">
          <cell r="E3341" t="str">
            <v>49MONTHLYDTEAMSTERS LOCAL UNION NUMBER 117</v>
          </cell>
          <cell r="F3341" t="str">
            <v>49</v>
          </cell>
          <cell r="G3341" t="str">
            <v>Monthly</v>
          </cell>
          <cell r="H3341" t="str">
            <v>D</v>
          </cell>
          <cell r="I3341">
            <v>0</v>
          </cell>
          <cell r="J3341" t="str">
            <v>Teamsters Local Union Number 117</v>
          </cell>
          <cell r="K3341">
            <v>3997</v>
          </cell>
          <cell r="L3341">
            <v>3997</v>
          </cell>
          <cell r="M3341">
            <v>3997</v>
          </cell>
          <cell r="N3341">
            <v>3997</v>
          </cell>
          <cell r="O3341">
            <v>3768</v>
          </cell>
          <cell r="P3341">
            <v>3843</v>
          </cell>
          <cell r="Q3341">
            <v>3959</v>
          </cell>
        </row>
        <row r="3342">
          <cell r="E3342" t="str">
            <v>49MONTHLYDWASHINGTON FEDERATION OF STATE EMPLOYEES</v>
          </cell>
          <cell r="F3342" t="str">
            <v>49</v>
          </cell>
          <cell r="G3342" t="str">
            <v>Monthly</v>
          </cell>
          <cell r="H3342" t="str">
            <v>D</v>
          </cell>
          <cell r="I3342">
            <v>0</v>
          </cell>
          <cell r="J3342" t="str">
            <v>Washington Federation of State Employees</v>
          </cell>
          <cell r="K3342">
            <v>3947</v>
          </cell>
          <cell r="L3342">
            <v>3947</v>
          </cell>
          <cell r="M3342">
            <v>3947</v>
          </cell>
          <cell r="N3342">
            <v>3947</v>
          </cell>
          <cell r="O3342">
            <v>3721</v>
          </cell>
          <cell r="P3342">
            <v>3795</v>
          </cell>
          <cell r="Q3342">
            <v>3910</v>
          </cell>
        </row>
        <row r="3343">
          <cell r="E3343" t="str">
            <v>49MONTHLYDWASHINGTON PUBLIC EMPLOYEES ASSOCIATION</v>
          </cell>
          <cell r="F3343" t="str">
            <v>49</v>
          </cell>
          <cell r="G3343" t="str">
            <v>Monthly</v>
          </cell>
          <cell r="H3343" t="str">
            <v>D</v>
          </cell>
          <cell r="I3343">
            <v>0</v>
          </cell>
          <cell r="J3343" t="str">
            <v>Washington Public Employees Association</v>
          </cell>
          <cell r="K3343">
            <v>3947</v>
          </cell>
          <cell r="L3343">
            <v>3947</v>
          </cell>
          <cell r="M3343">
            <v>3947</v>
          </cell>
          <cell r="N3343">
            <v>3947</v>
          </cell>
          <cell r="O3343">
            <v>3721</v>
          </cell>
          <cell r="P3343">
            <v>3795</v>
          </cell>
          <cell r="Q3343">
            <v>3910</v>
          </cell>
        </row>
        <row r="3344">
          <cell r="E3344" t="str">
            <v>49MONTHLYECOALITION</v>
          </cell>
          <cell r="F3344" t="str">
            <v>49</v>
          </cell>
          <cell r="G3344" t="str">
            <v>Monthly</v>
          </cell>
          <cell r="H3344" t="str">
            <v>E</v>
          </cell>
          <cell r="I3344">
            <v>0</v>
          </cell>
          <cell r="J3344" t="str">
            <v>Coalition</v>
          </cell>
          <cell r="K3344">
            <v>4038</v>
          </cell>
          <cell r="L3344">
            <v>4038</v>
          </cell>
          <cell r="M3344">
            <v>4038</v>
          </cell>
          <cell r="N3344">
            <v>4038</v>
          </cell>
          <cell r="O3344">
            <v>3807</v>
          </cell>
          <cell r="P3344">
            <v>3883</v>
          </cell>
          <cell r="Q3344">
            <v>4000</v>
          </cell>
        </row>
        <row r="3345">
          <cell r="E3345" t="str">
            <v>49MONTHLYENON-REPRESENTED STATE EMPLOYEES</v>
          </cell>
          <cell r="F3345" t="str">
            <v>49</v>
          </cell>
          <cell r="G3345" t="str">
            <v>Monthly</v>
          </cell>
          <cell r="H3345" t="str">
            <v>E</v>
          </cell>
          <cell r="I3345">
            <v>0</v>
          </cell>
          <cell r="J3345" t="str">
            <v>Non-Represented State Employees</v>
          </cell>
          <cell r="K3345">
            <v>4038</v>
          </cell>
          <cell r="L3345">
            <v>4038</v>
          </cell>
          <cell r="M3345">
            <v>4038</v>
          </cell>
          <cell r="N3345">
            <v>4038</v>
          </cell>
          <cell r="O3345">
            <v>3807</v>
          </cell>
          <cell r="P3345">
            <v>3883</v>
          </cell>
          <cell r="Q3345">
            <v>4000</v>
          </cell>
        </row>
        <row r="3346">
          <cell r="E3346" t="str">
            <v>49MONTHLYETEAMSTERS LOCAL UNION NUMBER 117</v>
          </cell>
          <cell r="F3346" t="str">
            <v>49</v>
          </cell>
          <cell r="G3346" t="str">
            <v>Monthly</v>
          </cell>
          <cell r="H3346" t="str">
            <v>E</v>
          </cell>
          <cell r="I3346">
            <v>0</v>
          </cell>
          <cell r="J3346" t="str">
            <v>Teamsters Local Union Number 117</v>
          </cell>
          <cell r="K3346">
            <v>4090</v>
          </cell>
          <cell r="L3346">
            <v>4090</v>
          </cell>
          <cell r="M3346">
            <v>4090</v>
          </cell>
          <cell r="N3346">
            <v>4090</v>
          </cell>
          <cell r="O3346">
            <v>3856</v>
          </cell>
          <cell r="P3346">
            <v>3933</v>
          </cell>
          <cell r="Q3346">
            <v>4052</v>
          </cell>
        </row>
        <row r="3347">
          <cell r="E3347" t="str">
            <v>49MONTHLYEWASHINGTON FEDERATION OF STATE EMPLOYEES</v>
          </cell>
          <cell r="F3347" t="str">
            <v>49</v>
          </cell>
          <cell r="G3347" t="str">
            <v>Monthly</v>
          </cell>
          <cell r="H3347" t="str">
            <v>E</v>
          </cell>
          <cell r="I3347">
            <v>0</v>
          </cell>
          <cell r="J3347" t="str">
            <v>Washington Federation of State Employees</v>
          </cell>
          <cell r="K3347">
            <v>4038</v>
          </cell>
          <cell r="L3347">
            <v>4038</v>
          </cell>
          <cell r="M3347">
            <v>4038</v>
          </cell>
          <cell r="N3347">
            <v>4038</v>
          </cell>
          <cell r="O3347">
            <v>3807</v>
          </cell>
          <cell r="P3347">
            <v>3883</v>
          </cell>
          <cell r="Q3347">
            <v>4000</v>
          </cell>
        </row>
        <row r="3348">
          <cell r="E3348" t="str">
            <v>49MONTHLYEWASHINGTON PUBLIC EMPLOYEES ASSOCIATION</v>
          </cell>
          <cell r="F3348" t="str">
            <v>49</v>
          </cell>
          <cell r="G3348" t="str">
            <v>Monthly</v>
          </cell>
          <cell r="H3348" t="str">
            <v>E</v>
          </cell>
          <cell r="I3348">
            <v>0</v>
          </cell>
          <cell r="J3348" t="str">
            <v>Washington Public Employees Association</v>
          </cell>
          <cell r="K3348">
            <v>4038</v>
          </cell>
          <cell r="L3348">
            <v>4038</v>
          </cell>
          <cell r="M3348">
            <v>4038</v>
          </cell>
          <cell r="N3348">
            <v>4038</v>
          </cell>
          <cell r="O3348">
            <v>3807</v>
          </cell>
          <cell r="P3348">
            <v>3883</v>
          </cell>
          <cell r="Q3348">
            <v>4000</v>
          </cell>
        </row>
        <row r="3349">
          <cell r="E3349" t="str">
            <v>49MONTHLYFCOALITION</v>
          </cell>
          <cell r="F3349" t="str">
            <v>49</v>
          </cell>
          <cell r="G3349" t="str">
            <v>Monthly</v>
          </cell>
          <cell r="H3349" t="str">
            <v>F</v>
          </cell>
          <cell r="I3349">
            <v>0</v>
          </cell>
          <cell r="J3349" t="str">
            <v>Coalition</v>
          </cell>
          <cell r="K3349">
            <v>4144</v>
          </cell>
          <cell r="L3349">
            <v>4144</v>
          </cell>
          <cell r="M3349">
            <v>4144</v>
          </cell>
          <cell r="N3349">
            <v>4144</v>
          </cell>
          <cell r="O3349">
            <v>3907</v>
          </cell>
          <cell r="P3349">
            <v>3985</v>
          </cell>
          <cell r="Q3349">
            <v>4105</v>
          </cell>
        </row>
        <row r="3350">
          <cell r="E3350" t="str">
            <v>49MONTHLYFNON-REPRESENTED STATE EMPLOYEES</v>
          </cell>
          <cell r="F3350" t="str">
            <v>49</v>
          </cell>
          <cell r="G3350" t="str">
            <v>Monthly</v>
          </cell>
          <cell r="H3350" t="str">
            <v>F</v>
          </cell>
          <cell r="I3350">
            <v>0</v>
          </cell>
          <cell r="J3350" t="str">
            <v>Non-Represented State Employees</v>
          </cell>
          <cell r="K3350">
            <v>4144</v>
          </cell>
          <cell r="L3350">
            <v>4144</v>
          </cell>
          <cell r="M3350">
            <v>4144</v>
          </cell>
          <cell r="N3350">
            <v>4144</v>
          </cell>
          <cell r="O3350">
            <v>3907</v>
          </cell>
          <cell r="P3350">
            <v>3985</v>
          </cell>
          <cell r="Q3350">
            <v>4105</v>
          </cell>
        </row>
        <row r="3351">
          <cell r="E3351" t="str">
            <v>49MONTHLYFTEAMSTERS LOCAL UNION NUMBER 117</v>
          </cell>
          <cell r="F3351" t="str">
            <v>49</v>
          </cell>
          <cell r="G3351" t="str">
            <v>Monthly</v>
          </cell>
          <cell r="H3351" t="str">
            <v>F</v>
          </cell>
          <cell r="I3351">
            <v>0</v>
          </cell>
          <cell r="J3351" t="str">
            <v>Teamsters Local Union Number 117</v>
          </cell>
          <cell r="K3351">
            <v>4197</v>
          </cell>
          <cell r="L3351">
            <v>4197</v>
          </cell>
          <cell r="M3351">
            <v>4197</v>
          </cell>
          <cell r="N3351">
            <v>4197</v>
          </cell>
          <cell r="O3351">
            <v>3957</v>
          </cell>
          <cell r="P3351">
            <v>4036</v>
          </cell>
          <cell r="Q3351">
            <v>4158</v>
          </cell>
        </row>
        <row r="3352">
          <cell r="E3352" t="str">
            <v>49MONTHLYFWASHINGTON FEDERATION OF STATE EMPLOYEES</v>
          </cell>
          <cell r="F3352" t="str">
            <v>49</v>
          </cell>
          <cell r="G3352" t="str">
            <v>Monthly</v>
          </cell>
          <cell r="H3352" t="str">
            <v>F</v>
          </cell>
          <cell r="I3352">
            <v>0</v>
          </cell>
          <cell r="J3352" t="str">
            <v>Washington Federation of State Employees</v>
          </cell>
          <cell r="K3352">
            <v>4144</v>
          </cell>
          <cell r="L3352">
            <v>4144</v>
          </cell>
          <cell r="M3352">
            <v>4144</v>
          </cell>
          <cell r="N3352">
            <v>4144</v>
          </cell>
          <cell r="O3352">
            <v>3907</v>
          </cell>
          <cell r="P3352">
            <v>3985</v>
          </cell>
          <cell r="Q3352">
            <v>4105</v>
          </cell>
        </row>
        <row r="3353">
          <cell r="E3353" t="str">
            <v>49MONTHLYFWASHINGTON PUBLIC EMPLOYEES ASSOCIATION</v>
          </cell>
          <cell r="F3353" t="str">
            <v>49</v>
          </cell>
          <cell r="G3353" t="str">
            <v>Monthly</v>
          </cell>
          <cell r="H3353" t="str">
            <v>F</v>
          </cell>
          <cell r="I3353">
            <v>0</v>
          </cell>
          <cell r="J3353" t="str">
            <v>Washington Public Employees Association</v>
          </cell>
          <cell r="K3353">
            <v>4144</v>
          </cell>
          <cell r="L3353">
            <v>4144</v>
          </cell>
          <cell r="M3353">
            <v>4144</v>
          </cell>
          <cell r="N3353">
            <v>4144</v>
          </cell>
          <cell r="O3353">
            <v>3907</v>
          </cell>
          <cell r="P3353">
            <v>3985</v>
          </cell>
          <cell r="Q3353">
            <v>4105</v>
          </cell>
        </row>
        <row r="3354">
          <cell r="E3354" t="str">
            <v>49MONTHLYGCOALITION</v>
          </cell>
          <cell r="F3354" t="str">
            <v>49</v>
          </cell>
          <cell r="G3354" t="str">
            <v>Monthly</v>
          </cell>
          <cell r="H3354" t="str">
            <v>G</v>
          </cell>
          <cell r="I3354">
            <v>0</v>
          </cell>
          <cell r="J3354" t="str">
            <v>Coalition</v>
          </cell>
          <cell r="K3354">
            <v>4248</v>
          </cell>
          <cell r="L3354">
            <v>4248</v>
          </cell>
          <cell r="M3354">
            <v>4248</v>
          </cell>
          <cell r="N3354">
            <v>4248</v>
          </cell>
          <cell r="O3354">
            <v>4005</v>
          </cell>
          <cell r="P3354">
            <v>4085</v>
          </cell>
          <cell r="Q3354">
            <v>4208</v>
          </cell>
        </row>
        <row r="3355">
          <cell r="E3355" t="str">
            <v>49MONTHLYGNON-REPRESENTED STATE EMPLOYEES</v>
          </cell>
          <cell r="F3355" t="str">
            <v>49</v>
          </cell>
          <cell r="G3355" t="str">
            <v>Monthly</v>
          </cell>
          <cell r="H3355" t="str">
            <v>G</v>
          </cell>
          <cell r="I3355">
            <v>0</v>
          </cell>
          <cell r="J3355" t="str">
            <v>Non-Represented State Employees</v>
          </cell>
          <cell r="K3355">
            <v>4248</v>
          </cell>
          <cell r="L3355">
            <v>4248</v>
          </cell>
          <cell r="M3355">
            <v>4248</v>
          </cell>
          <cell r="N3355">
            <v>4248</v>
          </cell>
          <cell r="O3355">
            <v>4005</v>
          </cell>
          <cell r="P3355">
            <v>4085</v>
          </cell>
          <cell r="Q3355">
            <v>4208</v>
          </cell>
        </row>
        <row r="3356">
          <cell r="E3356" t="str">
            <v>49MONTHLYGTEAMSTERS LOCAL UNION NUMBER 117</v>
          </cell>
          <cell r="F3356" t="str">
            <v>49</v>
          </cell>
          <cell r="G3356" t="str">
            <v>Monthly</v>
          </cell>
          <cell r="H3356" t="str">
            <v>G</v>
          </cell>
          <cell r="I3356">
            <v>0</v>
          </cell>
          <cell r="J3356" t="str">
            <v>Teamsters Local Union Number 117</v>
          </cell>
          <cell r="K3356">
            <v>4304</v>
          </cell>
          <cell r="L3356">
            <v>4304</v>
          </cell>
          <cell r="M3356">
            <v>4304</v>
          </cell>
          <cell r="N3356">
            <v>4304</v>
          </cell>
          <cell r="O3356">
            <v>4057</v>
          </cell>
          <cell r="P3356">
            <v>4138</v>
          </cell>
          <cell r="Q3356">
            <v>4263</v>
          </cell>
        </row>
        <row r="3357">
          <cell r="E3357" t="str">
            <v>49MONTHLYGWASHINGTON FEDERATION OF STATE EMPLOYEES</v>
          </cell>
          <cell r="F3357" t="str">
            <v>49</v>
          </cell>
          <cell r="G3357" t="str">
            <v>Monthly</v>
          </cell>
          <cell r="H3357" t="str">
            <v>G</v>
          </cell>
          <cell r="I3357">
            <v>0</v>
          </cell>
          <cell r="J3357" t="str">
            <v>Washington Federation of State Employees</v>
          </cell>
          <cell r="K3357">
            <v>4248</v>
          </cell>
          <cell r="L3357">
            <v>4248</v>
          </cell>
          <cell r="M3357">
            <v>4248</v>
          </cell>
          <cell r="N3357">
            <v>4248</v>
          </cell>
          <cell r="O3357">
            <v>4005</v>
          </cell>
          <cell r="P3357">
            <v>4085</v>
          </cell>
          <cell r="Q3357">
            <v>4208</v>
          </cell>
        </row>
        <row r="3358">
          <cell r="E3358" t="str">
            <v>49MONTHLYGWASHINGTON PUBLIC EMPLOYEES ASSOCIATION</v>
          </cell>
          <cell r="F3358" t="str">
            <v>49</v>
          </cell>
          <cell r="G3358" t="str">
            <v>Monthly</v>
          </cell>
          <cell r="H3358" t="str">
            <v>G</v>
          </cell>
          <cell r="I3358">
            <v>0</v>
          </cell>
          <cell r="J3358" t="str">
            <v>Washington Public Employees Association</v>
          </cell>
          <cell r="K3358">
            <v>4248</v>
          </cell>
          <cell r="L3358">
            <v>4248</v>
          </cell>
          <cell r="M3358">
            <v>4248</v>
          </cell>
          <cell r="N3358">
            <v>4248</v>
          </cell>
          <cell r="O3358">
            <v>4005</v>
          </cell>
          <cell r="P3358">
            <v>4085</v>
          </cell>
          <cell r="Q3358">
            <v>4208</v>
          </cell>
        </row>
        <row r="3359">
          <cell r="E3359" t="str">
            <v>49MONTHLYHCOALITION</v>
          </cell>
          <cell r="F3359" t="str">
            <v>49</v>
          </cell>
          <cell r="G3359" t="str">
            <v>Monthly</v>
          </cell>
          <cell r="H3359" t="str">
            <v>H</v>
          </cell>
          <cell r="I3359">
            <v>0</v>
          </cell>
          <cell r="J3359" t="str">
            <v>Coalition</v>
          </cell>
          <cell r="K3359">
            <v>4359</v>
          </cell>
          <cell r="L3359">
            <v>4359</v>
          </cell>
          <cell r="M3359">
            <v>4359</v>
          </cell>
          <cell r="N3359">
            <v>4359</v>
          </cell>
          <cell r="O3359">
            <v>4109</v>
          </cell>
          <cell r="P3359">
            <v>4191</v>
          </cell>
          <cell r="Q3359">
            <v>4318</v>
          </cell>
        </row>
        <row r="3360">
          <cell r="E3360" t="str">
            <v>49MONTHLYHNON-REPRESENTED STATE EMPLOYEES</v>
          </cell>
          <cell r="F3360" t="str">
            <v>49</v>
          </cell>
          <cell r="G3360" t="str">
            <v>Monthly</v>
          </cell>
          <cell r="H3360" t="str">
            <v>H</v>
          </cell>
          <cell r="I3360">
            <v>0</v>
          </cell>
          <cell r="J3360" t="str">
            <v>Non-Represented State Employees</v>
          </cell>
          <cell r="K3360">
            <v>4359</v>
          </cell>
          <cell r="L3360">
            <v>4359</v>
          </cell>
          <cell r="M3360">
            <v>4359</v>
          </cell>
          <cell r="N3360">
            <v>4359</v>
          </cell>
          <cell r="O3360">
            <v>4109</v>
          </cell>
          <cell r="P3360">
            <v>4191</v>
          </cell>
          <cell r="Q3360">
            <v>4318</v>
          </cell>
        </row>
        <row r="3361">
          <cell r="E3361" t="str">
            <v>49MONTHLYHTEAMSTERS LOCAL UNION NUMBER 117</v>
          </cell>
          <cell r="F3361" t="str">
            <v>49</v>
          </cell>
          <cell r="G3361" t="str">
            <v>Monthly</v>
          </cell>
          <cell r="H3361" t="str">
            <v>H</v>
          </cell>
          <cell r="I3361">
            <v>0</v>
          </cell>
          <cell r="J3361" t="str">
            <v>Teamsters Local Union Number 117</v>
          </cell>
          <cell r="K3361">
            <v>4414</v>
          </cell>
          <cell r="L3361">
            <v>4414</v>
          </cell>
          <cell r="M3361">
            <v>4414</v>
          </cell>
          <cell r="N3361">
            <v>4414</v>
          </cell>
          <cell r="O3361">
            <v>4161</v>
          </cell>
          <cell r="P3361">
            <v>4244</v>
          </cell>
          <cell r="Q3361">
            <v>4372</v>
          </cell>
        </row>
        <row r="3362">
          <cell r="E3362" t="str">
            <v>49MONTHLYHWASHINGTON FEDERATION OF STATE EMPLOYEES</v>
          </cell>
          <cell r="F3362" t="str">
            <v>49</v>
          </cell>
          <cell r="G3362" t="str">
            <v>Monthly</v>
          </cell>
          <cell r="H3362" t="str">
            <v>H</v>
          </cell>
          <cell r="I3362">
            <v>0</v>
          </cell>
          <cell r="J3362" t="str">
            <v>Washington Federation of State Employees</v>
          </cell>
          <cell r="K3362">
            <v>4359</v>
          </cell>
          <cell r="L3362">
            <v>4359</v>
          </cell>
          <cell r="M3362">
            <v>4359</v>
          </cell>
          <cell r="N3362">
            <v>4359</v>
          </cell>
          <cell r="O3362">
            <v>4109</v>
          </cell>
          <cell r="P3362">
            <v>4191</v>
          </cell>
          <cell r="Q3362">
            <v>4318</v>
          </cell>
        </row>
        <row r="3363">
          <cell r="E3363" t="str">
            <v>49MONTHLYHWASHINGTON PUBLIC EMPLOYEES ASSOCIATION</v>
          </cell>
          <cell r="F3363" t="str">
            <v>49</v>
          </cell>
          <cell r="G3363" t="str">
            <v>Monthly</v>
          </cell>
          <cell r="H3363" t="str">
            <v>H</v>
          </cell>
          <cell r="I3363">
            <v>0</v>
          </cell>
          <cell r="J3363" t="str">
            <v>Washington Public Employees Association</v>
          </cell>
          <cell r="K3363">
            <v>4359</v>
          </cell>
          <cell r="L3363">
            <v>4359</v>
          </cell>
          <cell r="M3363">
            <v>4359</v>
          </cell>
          <cell r="N3363">
            <v>4359</v>
          </cell>
          <cell r="O3363">
            <v>4109</v>
          </cell>
          <cell r="P3363">
            <v>4191</v>
          </cell>
          <cell r="Q3363">
            <v>4318</v>
          </cell>
        </row>
        <row r="3364">
          <cell r="E3364" t="str">
            <v>49MONTHLYICOALITION</v>
          </cell>
          <cell r="F3364" t="str">
            <v>49</v>
          </cell>
          <cell r="G3364" t="str">
            <v>Monthly</v>
          </cell>
          <cell r="H3364" t="str">
            <v>I</v>
          </cell>
          <cell r="I3364">
            <v>0</v>
          </cell>
          <cell r="J3364" t="str">
            <v>Coalition</v>
          </cell>
          <cell r="K3364">
            <v>4464</v>
          </cell>
          <cell r="L3364">
            <v>4464</v>
          </cell>
          <cell r="M3364">
            <v>4464</v>
          </cell>
          <cell r="N3364">
            <v>4464</v>
          </cell>
          <cell r="O3364">
            <v>4208</v>
          </cell>
          <cell r="P3364">
            <v>4292</v>
          </cell>
          <cell r="Q3364">
            <v>4422</v>
          </cell>
        </row>
        <row r="3365">
          <cell r="E3365" t="str">
            <v>49MONTHLYINON-REPRESENTED STATE EMPLOYEES</v>
          </cell>
          <cell r="F3365" t="str">
            <v>49</v>
          </cell>
          <cell r="G3365" t="str">
            <v>Monthly</v>
          </cell>
          <cell r="H3365" t="str">
            <v>I</v>
          </cell>
          <cell r="I3365">
            <v>0</v>
          </cell>
          <cell r="J3365" t="str">
            <v>Non-Represented State Employees</v>
          </cell>
          <cell r="K3365">
            <v>4464</v>
          </cell>
          <cell r="L3365">
            <v>4464</v>
          </cell>
          <cell r="M3365">
            <v>4464</v>
          </cell>
          <cell r="N3365">
            <v>4464</v>
          </cell>
          <cell r="O3365">
            <v>4208</v>
          </cell>
          <cell r="P3365">
            <v>4292</v>
          </cell>
          <cell r="Q3365">
            <v>4422</v>
          </cell>
        </row>
        <row r="3366">
          <cell r="E3366" t="str">
            <v>49MONTHLYITEAMSTERS LOCAL UNION NUMBER 117</v>
          </cell>
          <cell r="F3366" t="str">
            <v>49</v>
          </cell>
          <cell r="G3366" t="str">
            <v>Monthly</v>
          </cell>
          <cell r="H3366" t="str">
            <v>I</v>
          </cell>
          <cell r="I3366">
            <v>0</v>
          </cell>
          <cell r="J3366" t="str">
            <v>Teamsters Local Union Number 117</v>
          </cell>
          <cell r="K3366">
            <v>4522</v>
          </cell>
          <cell r="L3366">
            <v>4522</v>
          </cell>
          <cell r="M3366">
            <v>4522</v>
          </cell>
          <cell r="N3366">
            <v>4522</v>
          </cell>
          <cell r="O3366">
            <v>4263</v>
          </cell>
          <cell r="P3366">
            <v>4348</v>
          </cell>
          <cell r="Q3366">
            <v>4479</v>
          </cell>
        </row>
        <row r="3367">
          <cell r="E3367" t="str">
            <v>49MONTHLYIWASHINGTON FEDERATION OF STATE EMPLOYEES</v>
          </cell>
          <cell r="F3367" t="str">
            <v>49</v>
          </cell>
          <cell r="G3367" t="str">
            <v>Monthly</v>
          </cell>
          <cell r="H3367" t="str">
            <v>I</v>
          </cell>
          <cell r="I3367">
            <v>0</v>
          </cell>
          <cell r="J3367" t="str">
            <v>Washington Federation of State Employees</v>
          </cell>
          <cell r="K3367">
            <v>4464</v>
          </cell>
          <cell r="L3367">
            <v>4464</v>
          </cell>
          <cell r="M3367">
            <v>4464</v>
          </cell>
          <cell r="N3367">
            <v>4464</v>
          </cell>
          <cell r="O3367">
            <v>4208</v>
          </cell>
          <cell r="P3367">
            <v>4292</v>
          </cell>
          <cell r="Q3367">
            <v>4422</v>
          </cell>
        </row>
        <row r="3368">
          <cell r="E3368" t="str">
            <v>49MONTHLYIWASHINGTON PUBLIC EMPLOYEES ASSOCIATION</v>
          </cell>
          <cell r="F3368" t="str">
            <v>49</v>
          </cell>
          <cell r="G3368" t="str">
            <v>Monthly</v>
          </cell>
          <cell r="H3368" t="str">
            <v>I</v>
          </cell>
          <cell r="I3368">
            <v>0</v>
          </cell>
          <cell r="J3368" t="str">
            <v>Washington Public Employees Association</v>
          </cell>
          <cell r="K3368">
            <v>4464</v>
          </cell>
          <cell r="L3368">
            <v>4464</v>
          </cell>
          <cell r="M3368">
            <v>4464</v>
          </cell>
          <cell r="N3368">
            <v>4464</v>
          </cell>
          <cell r="O3368">
            <v>4208</v>
          </cell>
          <cell r="P3368">
            <v>4292</v>
          </cell>
          <cell r="Q3368">
            <v>4422</v>
          </cell>
        </row>
        <row r="3369">
          <cell r="E3369" t="str">
            <v>49MONTHLYJCOALITION</v>
          </cell>
          <cell r="F3369" t="str">
            <v>49</v>
          </cell>
          <cell r="G3369" t="str">
            <v>Monthly</v>
          </cell>
          <cell r="H3369" t="str">
            <v>J</v>
          </cell>
          <cell r="I3369">
            <v>0</v>
          </cell>
          <cell r="J3369" t="str">
            <v>Coalition</v>
          </cell>
          <cell r="K3369">
            <v>4575</v>
          </cell>
          <cell r="L3369">
            <v>4575</v>
          </cell>
          <cell r="M3369">
            <v>4575</v>
          </cell>
          <cell r="N3369">
            <v>4575</v>
          </cell>
          <cell r="O3369">
            <v>4313</v>
          </cell>
          <cell r="P3369">
            <v>4399</v>
          </cell>
          <cell r="Q3369">
            <v>4532</v>
          </cell>
        </row>
        <row r="3370">
          <cell r="E3370" t="str">
            <v>49MONTHLYJNON-REPRESENTED STATE EMPLOYEES</v>
          </cell>
          <cell r="F3370" t="str">
            <v>49</v>
          </cell>
          <cell r="G3370" t="str">
            <v>Monthly</v>
          </cell>
          <cell r="H3370" t="str">
            <v>J</v>
          </cell>
          <cell r="I3370">
            <v>0</v>
          </cell>
          <cell r="J3370" t="str">
            <v>Non-Represented State Employees</v>
          </cell>
          <cell r="K3370">
            <v>4575</v>
          </cell>
          <cell r="L3370">
            <v>4575</v>
          </cell>
          <cell r="M3370">
            <v>4575</v>
          </cell>
          <cell r="N3370">
            <v>4575</v>
          </cell>
          <cell r="O3370">
            <v>4313</v>
          </cell>
          <cell r="P3370">
            <v>4399</v>
          </cell>
          <cell r="Q3370">
            <v>4532</v>
          </cell>
        </row>
        <row r="3371">
          <cell r="E3371" t="str">
            <v>49MONTHLYJTEAMSTERS LOCAL UNION NUMBER 117</v>
          </cell>
          <cell r="F3371" t="str">
            <v>49</v>
          </cell>
          <cell r="G3371" t="str">
            <v>Monthly</v>
          </cell>
          <cell r="H3371" t="str">
            <v>J</v>
          </cell>
          <cell r="I3371">
            <v>0</v>
          </cell>
          <cell r="J3371" t="str">
            <v>Teamsters Local Union Number 117</v>
          </cell>
          <cell r="K3371">
            <v>4634</v>
          </cell>
          <cell r="L3371">
            <v>4634</v>
          </cell>
          <cell r="M3371">
            <v>4634</v>
          </cell>
          <cell r="N3371">
            <v>4634</v>
          </cell>
          <cell r="O3371">
            <v>4369</v>
          </cell>
          <cell r="P3371">
            <v>4456</v>
          </cell>
          <cell r="Q3371">
            <v>4591</v>
          </cell>
        </row>
        <row r="3372">
          <cell r="E3372" t="str">
            <v>49MONTHLYJWASHINGTON FEDERATION OF STATE EMPLOYEES</v>
          </cell>
          <cell r="F3372" t="str">
            <v>49</v>
          </cell>
          <cell r="G3372" t="str">
            <v>Monthly</v>
          </cell>
          <cell r="H3372" t="str">
            <v>J</v>
          </cell>
          <cell r="I3372">
            <v>0</v>
          </cell>
          <cell r="J3372" t="str">
            <v>Washington Federation of State Employees</v>
          </cell>
          <cell r="K3372">
            <v>4575</v>
          </cell>
          <cell r="L3372">
            <v>4575</v>
          </cell>
          <cell r="M3372">
            <v>4575</v>
          </cell>
          <cell r="N3372">
            <v>4575</v>
          </cell>
          <cell r="O3372">
            <v>4313</v>
          </cell>
          <cell r="P3372">
            <v>4399</v>
          </cell>
          <cell r="Q3372">
            <v>4532</v>
          </cell>
        </row>
        <row r="3373">
          <cell r="E3373" t="str">
            <v>49MONTHLYJWASHINGTON PUBLIC EMPLOYEES ASSOCIATION</v>
          </cell>
          <cell r="F3373" t="str">
            <v>49</v>
          </cell>
          <cell r="G3373" t="str">
            <v>Monthly</v>
          </cell>
          <cell r="H3373" t="str">
            <v>J</v>
          </cell>
          <cell r="I3373">
            <v>0</v>
          </cell>
          <cell r="J3373" t="str">
            <v>Washington Public Employees Association</v>
          </cell>
          <cell r="K3373">
            <v>4575</v>
          </cell>
          <cell r="L3373">
            <v>4575</v>
          </cell>
          <cell r="M3373">
            <v>4575</v>
          </cell>
          <cell r="N3373">
            <v>4575</v>
          </cell>
          <cell r="O3373">
            <v>4313</v>
          </cell>
          <cell r="P3373">
            <v>4399</v>
          </cell>
          <cell r="Q3373">
            <v>4532</v>
          </cell>
        </row>
        <row r="3374">
          <cell r="E3374" t="str">
            <v>49MONTHLYKCOALITION</v>
          </cell>
          <cell r="F3374" t="str">
            <v>49</v>
          </cell>
          <cell r="G3374" t="str">
            <v>Monthly</v>
          </cell>
          <cell r="H3374" t="str">
            <v>K</v>
          </cell>
          <cell r="I3374">
            <v>0</v>
          </cell>
          <cell r="J3374" t="str">
            <v>Coalition</v>
          </cell>
          <cell r="K3374">
            <v>4686</v>
          </cell>
          <cell r="L3374">
            <v>4686</v>
          </cell>
          <cell r="M3374">
            <v>4686</v>
          </cell>
          <cell r="N3374">
            <v>4686</v>
          </cell>
          <cell r="O3374">
            <v>4418</v>
          </cell>
          <cell r="P3374">
            <v>4506</v>
          </cell>
          <cell r="Q3374">
            <v>4642</v>
          </cell>
        </row>
        <row r="3375">
          <cell r="E3375" t="str">
            <v>49MONTHLYKNON-REPRESENTED STATE EMPLOYEES</v>
          </cell>
          <cell r="F3375" t="str">
            <v>49</v>
          </cell>
          <cell r="G3375" t="str">
            <v>Monthly</v>
          </cell>
          <cell r="H3375" t="str">
            <v>K</v>
          </cell>
          <cell r="I3375">
            <v>0</v>
          </cell>
          <cell r="J3375" t="str">
            <v>Non-Represented State Employees</v>
          </cell>
          <cell r="K3375">
            <v>4686</v>
          </cell>
          <cell r="L3375">
            <v>4686</v>
          </cell>
          <cell r="M3375">
            <v>4686</v>
          </cell>
          <cell r="N3375">
            <v>4686</v>
          </cell>
          <cell r="O3375">
            <v>4418</v>
          </cell>
          <cell r="P3375">
            <v>4506</v>
          </cell>
          <cell r="Q3375">
            <v>4642</v>
          </cell>
        </row>
        <row r="3376">
          <cell r="E3376" t="str">
            <v>49MONTHLYKTEAMSTERS LOCAL UNION NUMBER 117</v>
          </cell>
          <cell r="F3376" t="str">
            <v>49</v>
          </cell>
          <cell r="G3376" t="str">
            <v>Monthly</v>
          </cell>
          <cell r="H3376" t="str">
            <v>K</v>
          </cell>
          <cell r="I3376">
            <v>0</v>
          </cell>
          <cell r="J3376" t="str">
            <v>Teamsters Local Union Number 117</v>
          </cell>
          <cell r="K3376">
            <v>4748</v>
          </cell>
          <cell r="L3376">
            <v>4748</v>
          </cell>
          <cell r="M3376">
            <v>4748</v>
          </cell>
          <cell r="N3376">
            <v>4748</v>
          </cell>
          <cell r="O3376">
            <v>4475</v>
          </cell>
          <cell r="P3376">
            <v>4565</v>
          </cell>
          <cell r="Q3376">
            <v>4703</v>
          </cell>
        </row>
        <row r="3377">
          <cell r="E3377" t="str">
            <v>49MONTHLYKWASHINGTON FEDERATION OF STATE EMPLOYEES</v>
          </cell>
          <cell r="F3377" t="str">
            <v>49</v>
          </cell>
          <cell r="G3377" t="str">
            <v>Monthly</v>
          </cell>
          <cell r="H3377" t="str">
            <v>K</v>
          </cell>
          <cell r="I3377">
            <v>0</v>
          </cell>
          <cell r="J3377" t="str">
            <v>Washington Federation of State Employees</v>
          </cell>
          <cell r="K3377">
            <v>4686</v>
          </cell>
          <cell r="L3377">
            <v>4686</v>
          </cell>
          <cell r="M3377">
            <v>4686</v>
          </cell>
          <cell r="N3377">
            <v>4686</v>
          </cell>
          <cell r="O3377">
            <v>4418</v>
          </cell>
          <cell r="P3377">
            <v>4506</v>
          </cell>
          <cell r="Q3377">
            <v>4642</v>
          </cell>
        </row>
        <row r="3378">
          <cell r="E3378" t="str">
            <v>49MONTHLYKWASHINGTON PUBLIC EMPLOYEES ASSOCIATION</v>
          </cell>
          <cell r="F3378" t="str">
            <v>49</v>
          </cell>
          <cell r="G3378" t="str">
            <v>Monthly</v>
          </cell>
          <cell r="H3378" t="str">
            <v>K</v>
          </cell>
          <cell r="I3378">
            <v>0</v>
          </cell>
          <cell r="J3378" t="str">
            <v>Washington Public Employees Association</v>
          </cell>
          <cell r="K3378">
            <v>4686</v>
          </cell>
          <cell r="L3378">
            <v>4686</v>
          </cell>
          <cell r="M3378">
            <v>4686</v>
          </cell>
          <cell r="N3378">
            <v>4686</v>
          </cell>
          <cell r="O3378">
            <v>4418</v>
          </cell>
          <cell r="P3378">
            <v>4506</v>
          </cell>
          <cell r="Q3378">
            <v>4642</v>
          </cell>
        </row>
        <row r="3379">
          <cell r="E3379" t="str">
            <v>49MONTHLYLCOALITION</v>
          </cell>
          <cell r="F3379" t="str">
            <v>49</v>
          </cell>
          <cell r="G3379" t="str">
            <v>Monthly</v>
          </cell>
          <cell r="H3379" t="str">
            <v>L</v>
          </cell>
          <cell r="I3379">
            <v>0</v>
          </cell>
          <cell r="J3379" t="str">
            <v>Coalition</v>
          </cell>
          <cell r="K3379">
            <v>4808</v>
          </cell>
          <cell r="L3379">
            <v>4808</v>
          </cell>
          <cell r="M3379">
            <v>4808</v>
          </cell>
          <cell r="N3379">
            <v>4808</v>
          </cell>
          <cell r="O3379">
            <v>4532</v>
          </cell>
          <cell r="P3379">
            <v>4623</v>
          </cell>
          <cell r="Q3379">
            <v>4763</v>
          </cell>
        </row>
        <row r="3380">
          <cell r="E3380" t="str">
            <v>49MONTHLYLNON-REPRESENTED STATE EMPLOYEES</v>
          </cell>
          <cell r="F3380" t="str">
            <v>49</v>
          </cell>
          <cell r="G3380" t="str">
            <v>Monthly</v>
          </cell>
          <cell r="H3380" t="str">
            <v>L</v>
          </cell>
          <cell r="I3380">
            <v>0</v>
          </cell>
          <cell r="J3380" t="str">
            <v>Non-Represented State Employees</v>
          </cell>
          <cell r="K3380">
            <v>4808</v>
          </cell>
          <cell r="L3380">
            <v>4808</v>
          </cell>
          <cell r="M3380">
            <v>4808</v>
          </cell>
          <cell r="N3380">
            <v>4808</v>
          </cell>
          <cell r="O3380">
            <v>4532</v>
          </cell>
          <cell r="P3380">
            <v>4623</v>
          </cell>
          <cell r="Q3380">
            <v>4763</v>
          </cell>
        </row>
        <row r="3381">
          <cell r="E3381" t="str">
            <v>49MONTHLYLTEAMSTERS LOCAL UNION NUMBER 117</v>
          </cell>
          <cell r="F3381" t="str">
            <v>49</v>
          </cell>
          <cell r="G3381" t="str">
            <v>Monthly</v>
          </cell>
          <cell r="H3381" t="str">
            <v>L</v>
          </cell>
          <cell r="I3381">
            <v>0</v>
          </cell>
          <cell r="J3381" t="str">
            <v>Teamsters Local Union Number 117</v>
          </cell>
          <cell r="K3381">
            <v>4868</v>
          </cell>
          <cell r="L3381">
            <v>4868</v>
          </cell>
          <cell r="M3381">
            <v>4868</v>
          </cell>
          <cell r="N3381">
            <v>4868</v>
          </cell>
          <cell r="O3381">
            <v>4589</v>
          </cell>
          <cell r="P3381">
            <v>4681</v>
          </cell>
          <cell r="Q3381">
            <v>4822</v>
          </cell>
        </row>
        <row r="3382">
          <cell r="E3382" t="str">
            <v>49MONTHLYLWASHINGTON FEDERATION OF STATE EMPLOYEES</v>
          </cell>
          <cell r="F3382" t="str">
            <v>49</v>
          </cell>
          <cell r="G3382" t="str">
            <v>Monthly</v>
          </cell>
          <cell r="H3382" t="str">
            <v>L</v>
          </cell>
          <cell r="I3382">
            <v>0</v>
          </cell>
          <cell r="J3382" t="str">
            <v>Washington Federation of State Employees</v>
          </cell>
          <cell r="K3382">
            <v>4808</v>
          </cell>
          <cell r="L3382">
            <v>4808</v>
          </cell>
          <cell r="M3382">
            <v>4808</v>
          </cell>
          <cell r="N3382">
            <v>4808</v>
          </cell>
          <cell r="O3382">
            <v>4532</v>
          </cell>
          <cell r="P3382">
            <v>4623</v>
          </cell>
          <cell r="Q3382">
            <v>4763</v>
          </cell>
        </row>
        <row r="3383">
          <cell r="E3383" t="str">
            <v>49MONTHLYLWASHINGTON PUBLIC EMPLOYEES ASSOCIATION</v>
          </cell>
          <cell r="F3383" t="str">
            <v>49</v>
          </cell>
          <cell r="G3383" t="str">
            <v>Monthly</v>
          </cell>
          <cell r="H3383" t="str">
            <v>L</v>
          </cell>
          <cell r="I3383">
            <v>0</v>
          </cell>
          <cell r="J3383" t="str">
            <v>Washington Public Employees Association</v>
          </cell>
          <cell r="K3383">
            <v>4808</v>
          </cell>
          <cell r="L3383">
            <v>4808</v>
          </cell>
          <cell r="M3383">
            <v>4808</v>
          </cell>
          <cell r="N3383">
            <v>4808</v>
          </cell>
          <cell r="O3383">
            <v>4532</v>
          </cell>
          <cell r="P3383">
            <v>4623</v>
          </cell>
          <cell r="Q3383">
            <v>4763</v>
          </cell>
        </row>
        <row r="3384">
          <cell r="E3384" t="str">
            <v>49MONTHLYMCOALITION</v>
          </cell>
          <cell r="F3384" t="str">
            <v>49</v>
          </cell>
          <cell r="G3384" t="str">
            <v>Monthly</v>
          </cell>
          <cell r="H3384" t="str">
            <v>M</v>
          </cell>
          <cell r="I3384">
            <v>0</v>
          </cell>
          <cell r="J3384" t="str">
            <v>Coalition</v>
          </cell>
          <cell r="K3384">
            <v>4926</v>
          </cell>
          <cell r="L3384">
            <v>4926</v>
          </cell>
          <cell r="M3384">
            <v>4926</v>
          </cell>
          <cell r="N3384">
            <v>4926</v>
          </cell>
          <cell r="O3384">
            <v>4644</v>
          </cell>
          <cell r="P3384">
            <v>4737</v>
          </cell>
          <cell r="Q3384">
            <v>4880</v>
          </cell>
        </row>
        <row r="3385">
          <cell r="E3385" t="str">
            <v>49MONTHLYMNON-REPRESENTED STATE EMPLOYEES</v>
          </cell>
          <cell r="F3385" t="str">
            <v>49</v>
          </cell>
          <cell r="G3385" t="str">
            <v>Monthly</v>
          </cell>
          <cell r="H3385" t="str">
            <v>M</v>
          </cell>
          <cell r="I3385">
            <v>0</v>
          </cell>
          <cell r="J3385" t="str">
            <v>Non-Represented State Employees</v>
          </cell>
          <cell r="K3385">
            <v>4926</v>
          </cell>
          <cell r="L3385">
            <v>4926</v>
          </cell>
          <cell r="M3385">
            <v>4926</v>
          </cell>
          <cell r="N3385">
            <v>4926</v>
          </cell>
          <cell r="O3385">
            <v>4644</v>
          </cell>
          <cell r="P3385">
            <v>4737</v>
          </cell>
          <cell r="Q3385">
            <v>4880</v>
          </cell>
        </row>
        <row r="3386">
          <cell r="E3386" t="str">
            <v>49MONTHLYMTEAMSTERS LOCAL UNION NUMBER 117</v>
          </cell>
          <cell r="F3386" t="str">
            <v>49</v>
          </cell>
          <cell r="G3386" t="str">
            <v>Monthly</v>
          </cell>
          <cell r="H3386" t="str">
            <v>M</v>
          </cell>
          <cell r="I3386">
            <v>0</v>
          </cell>
          <cell r="J3386" t="str">
            <v>Teamsters Local Union Number 117</v>
          </cell>
          <cell r="K3386">
            <v>4989</v>
          </cell>
          <cell r="L3386">
            <v>4989</v>
          </cell>
          <cell r="M3386">
            <v>4989</v>
          </cell>
          <cell r="N3386">
            <v>4989</v>
          </cell>
          <cell r="O3386">
            <v>4703</v>
          </cell>
          <cell r="P3386">
            <v>4797</v>
          </cell>
          <cell r="Q3386">
            <v>4942</v>
          </cell>
        </row>
        <row r="3387">
          <cell r="E3387" t="str">
            <v>49MONTHLYMWASHINGTON FEDERATION OF STATE EMPLOYEES</v>
          </cell>
          <cell r="F3387" t="str">
            <v>49</v>
          </cell>
          <cell r="G3387" t="str">
            <v>Monthly</v>
          </cell>
          <cell r="H3387" t="str">
            <v>M</v>
          </cell>
          <cell r="I3387">
            <v>0</v>
          </cell>
          <cell r="J3387" t="str">
            <v>Washington Federation of State Employees</v>
          </cell>
          <cell r="K3387">
            <v>4926</v>
          </cell>
          <cell r="L3387">
            <v>4926</v>
          </cell>
          <cell r="M3387">
            <v>4926</v>
          </cell>
          <cell r="N3387">
            <v>4926</v>
          </cell>
          <cell r="O3387">
            <v>4644</v>
          </cell>
          <cell r="P3387">
            <v>4737</v>
          </cell>
          <cell r="Q3387">
            <v>4880</v>
          </cell>
        </row>
        <row r="3388">
          <cell r="E3388" t="str">
            <v>49MONTHLYMWASHINGTON PUBLIC EMPLOYEES ASSOCIATION</v>
          </cell>
          <cell r="F3388" t="str">
            <v>49</v>
          </cell>
          <cell r="G3388" t="str">
            <v>Monthly</v>
          </cell>
          <cell r="H3388" t="str">
            <v>M</v>
          </cell>
          <cell r="I3388">
            <v>0</v>
          </cell>
          <cell r="J3388" t="str">
            <v>Washington Public Employees Association</v>
          </cell>
          <cell r="K3388">
            <v>4926</v>
          </cell>
          <cell r="L3388">
            <v>4926</v>
          </cell>
          <cell r="M3388">
            <v>4926</v>
          </cell>
          <cell r="N3388">
            <v>4926</v>
          </cell>
          <cell r="O3388">
            <v>4644</v>
          </cell>
          <cell r="P3388">
            <v>4737</v>
          </cell>
          <cell r="Q3388">
            <v>4880</v>
          </cell>
        </row>
        <row r="3389">
          <cell r="E3389" t="str">
            <v>49NMONTHLYACOALITION</v>
          </cell>
          <cell r="F3389" t="str">
            <v>49N</v>
          </cell>
          <cell r="G3389" t="str">
            <v>Monthly</v>
          </cell>
          <cell r="H3389" t="str">
            <v>A</v>
          </cell>
          <cell r="I3389">
            <v>0</v>
          </cell>
          <cell r="J3389" t="str">
            <v>Coalition</v>
          </cell>
          <cell r="K3389">
            <v>3915</v>
          </cell>
          <cell r="L3389">
            <v>3915</v>
          </cell>
          <cell r="M3389">
            <v>3915</v>
          </cell>
          <cell r="N3389">
            <v>3915</v>
          </cell>
          <cell r="O3389">
            <v>3690</v>
          </cell>
          <cell r="P3389">
            <v>3764</v>
          </cell>
          <cell r="Q3389">
            <v>3878</v>
          </cell>
        </row>
        <row r="3390">
          <cell r="E3390" t="str">
            <v>49NMONTHLYANON-REPRESENTED STATE EMPLOYEES</v>
          </cell>
          <cell r="F3390" t="str">
            <v>49N</v>
          </cell>
          <cell r="G3390" t="str">
            <v>Monthly</v>
          </cell>
          <cell r="H3390" t="str">
            <v>A</v>
          </cell>
          <cell r="I3390">
            <v>0</v>
          </cell>
          <cell r="J3390" t="str">
            <v>Non-Represented State Employees</v>
          </cell>
          <cell r="K3390">
            <v>3915</v>
          </cell>
          <cell r="L3390">
            <v>3915</v>
          </cell>
          <cell r="M3390">
            <v>3915</v>
          </cell>
          <cell r="N3390">
            <v>3915</v>
          </cell>
          <cell r="O3390">
            <v>3690</v>
          </cell>
          <cell r="P3390">
            <v>3764</v>
          </cell>
          <cell r="Q3390">
            <v>3878</v>
          </cell>
        </row>
        <row r="3391">
          <cell r="E3391" t="str">
            <v>49NMONTHLYASERVICE EMPLOYEES INTERNATIONAL UNION DISTRICT 1199 NW</v>
          </cell>
          <cell r="F3391" t="str">
            <v>49N</v>
          </cell>
          <cell r="G3391" t="str">
            <v>Monthly</v>
          </cell>
          <cell r="H3391" t="str">
            <v>A</v>
          </cell>
          <cell r="I3391">
            <v>0</v>
          </cell>
          <cell r="J3391" t="str">
            <v>Service Employees International Union District 1199 NW</v>
          </cell>
          <cell r="K3391">
            <v>3915</v>
          </cell>
          <cell r="L3391">
            <v>3915</v>
          </cell>
          <cell r="M3391">
            <v>3915</v>
          </cell>
          <cell r="N3391">
            <v>3915</v>
          </cell>
          <cell r="O3391">
            <v>3690</v>
          </cell>
          <cell r="P3391">
            <v>3764</v>
          </cell>
          <cell r="Q3391">
            <v>3878</v>
          </cell>
        </row>
        <row r="3392">
          <cell r="E3392" t="str">
            <v>49NMONTHLYATEAMSTERS LOCAL UNION NUMBER 117</v>
          </cell>
          <cell r="F3392" t="str">
            <v>49N</v>
          </cell>
          <cell r="G3392" t="str">
            <v>Monthly</v>
          </cell>
          <cell r="H3392" t="str">
            <v>A</v>
          </cell>
          <cell r="I3392">
            <v>0</v>
          </cell>
          <cell r="J3392" t="str">
            <v>Teamsters Local Union Number 117</v>
          </cell>
          <cell r="K3392">
            <v>3963</v>
          </cell>
          <cell r="L3392">
            <v>3963</v>
          </cell>
          <cell r="M3392">
            <v>3963</v>
          </cell>
          <cell r="N3392">
            <v>3963</v>
          </cell>
          <cell r="O3392">
            <v>3736</v>
          </cell>
          <cell r="P3392">
            <v>3811</v>
          </cell>
          <cell r="Q3392">
            <v>3926</v>
          </cell>
        </row>
        <row r="3393">
          <cell r="E3393" t="str">
            <v>49NMONTHLYAWASHINGTON FEDERATION OF STATE EMPLOYEES</v>
          </cell>
          <cell r="F3393" t="str">
            <v>49N</v>
          </cell>
          <cell r="G3393" t="str">
            <v>Monthly</v>
          </cell>
          <cell r="H3393" t="str">
            <v>A</v>
          </cell>
          <cell r="I3393">
            <v>0</v>
          </cell>
          <cell r="J3393" t="str">
            <v>Washington Federation of State Employees</v>
          </cell>
          <cell r="K3393">
            <v>3915</v>
          </cell>
          <cell r="L3393">
            <v>3915</v>
          </cell>
          <cell r="M3393">
            <v>3915</v>
          </cell>
          <cell r="N3393">
            <v>3915</v>
          </cell>
          <cell r="O3393">
            <v>3690</v>
          </cell>
          <cell r="P3393">
            <v>3764</v>
          </cell>
          <cell r="Q3393">
            <v>3878</v>
          </cell>
        </row>
        <row r="3394">
          <cell r="E3394" t="str">
            <v>49NMONTHLYBCOALITION</v>
          </cell>
          <cell r="F3394" t="str">
            <v>49N</v>
          </cell>
          <cell r="G3394" t="str">
            <v>Monthly</v>
          </cell>
          <cell r="H3394" t="str">
            <v>B</v>
          </cell>
          <cell r="I3394">
            <v>0</v>
          </cell>
          <cell r="J3394" t="str">
            <v>Coalition</v>
          </cell>
          <cell r="K3394">
            <v>4012</v>
          </cell>
          <cell r="L3394">
            <v>4012</v>
          </cell>
          <cell r="M3394">
            <v>4012</v>
          </cell>
          <cell r="N3394">
            <v>4012</v>
          </cell>
          <cell r="O3394">
            <v>3782</v>
          </cell>
          <cell r="P3394">
            <v>3858</v>
          </cell>
          <cell r="Q3394">
            <v>3975</v>
          </cell>
        </row>
        <row r="3395">
          <cell r="E3395" t="str">
            <v>49NMONTHLYBNON-REPRESENTED STATE EMPLOYEES</v>
          </cell>
          <cell r="F3395" t="str">
            <v>49N</v>
          </cell>
          <cell r="G3395" t="str">
            <v>Monthly</v>
          </cell>
          <cell r="H3395" t="str">
            <v>B</v>
          </cell>
          <cell r="I3395">
            <v>0</v>
          </cell>
          <cell r="J3395" t="str">
            <v>Non-Represented State Employees</v>
          </cell>
          <cell r="K3395">
            <v>4012</v>
          </cell>
          <cell r="L3395">
            <v>4012</v>
          </cell>
          <cell r="M3395">
            <v>4012</v>
          </cell>
          <cell r="N3395">
            <v>4012</v>
          </cell>
          <cell r="O3395">
            <v>3782</v>
          </cell>
          <cell r="P3395">
            <v>3858</v>
          </cell>
          <cell r="Q3395">
            <v>3975</v>
          </cell>
        </row>
        <row r="3396">
          <cell r="E3396" t="str">
            <v>49NMONTHLYBSERVICE EMPLOYEES INTERNATIONAL UNION DISTRICT 1199 NW</v>
          </cell>
          <cell r="F3396" t="str">
            <v>49N</v>
          </cell>
          <cell r="G3396" t="str">
            <v>Monthly</v>
          </cell>
          <cell r="H3396" t="str">
            <v>B</v>
          </cell>
          <cell r="I3396">
            <v>0</v>
          </cell>
          <cell r="J3396" t="str">
            <v>Service Employees International Union District 1199 NW</v>
          </cell>
          <cell r="K3396">
            <v>4012</v>
          </cell>
          <cell r="L3396">
            <v>4012</v>
          </cell>
          <cell r="M3396">
            <v>4012</v>
          </cell>
          <cell r="N3396">
            <v>4012</v>
          </cell>
          <cell r="O3396">
            <v>3782</v>
          </cell>
          <cell r="P3396">
            <v>3858</v>
          </cell>
          <cell r="Q3396">
            <v>3975</v>
          </cell>
        </row>
        <row r="3397">
          <cell r="E3397" t="str">
            <v>49NMONTHLYBTEAMSTERS LOCAL UNION NUMBER 117</v>
          </cell>
          <cell r="F3397" t="str">
            <v>49N</v>
          </cell>
          <cell r="G3397" t="str">
            <v>Monthly</v>
          </cell>
          <cell r="H3397" t="str">
            <v>B</v>
          </cell>
          <cell r="I3397">
            <v>0</v>
          </cell>
          <cell r="J3397" t="str">
            <v>Teamsters Local Union Number 117</v>
          </cell>
          <cell r="K3397">
            <v>4064</v>
          </cell>
          <cell r="L3397">
            <v>4064</v>
          </cell>
          <cell r="M3397">
            <v>4064</v>
          </cell>
          <cell r="N3397">
            <v>4064</v>
          </cell>
          <cell r="O3397">
            <v>3831</v>
          </cell>
          <cell r="P3397">
            <v>3908</v>
          </cell>
          <cell r="Q3397">
            <v>4026</v>
          </cell>
        </row>
        <row r="3398">
          <cell r="E3398" t="str">
            <v>49NMONTHLYBWASHINGTON FEDERATION OF STATE EMPLOYEES</v>
          </cell>
          <cell r="F3398" t="str">
            <v>49N</v>
          </cell>
          <cell r="G3398" t="str">
            <v>Monthly</v>
          </cell>
          <cell r="H3398" t="str">
            <v>B</v>
          </cell>
          <cell r="I3398">
            <v>0</v>
          </cell>
          <cell r="J3398" t="str">
            <v>Washington Federation of State Employees</v>
          </cell>
          <cell r="K3398">
            <v>4012</v>
          </cell>
          <cell r="L3398">
            <v>4012</v>
          </cell>
          <cell r="M3398">
            <v>4012</v>
          </cell>
          <cell r="N3398">
            <v>4012</v>
          </cell>
          <cell r="O3398">
            <v>3782</v>
          </cell>
          <cell r="P3398">
            <v>3858</v>
          </cell>
          <cell r="Q3398">
            <v>3975</v>
          </cell>
        </row>
        <row r="3399">
          <cell r="E3399" t="str">
            <v>49NMONTHLYCCOALITION</v>
          </cell>
          <cell r="F3399" t="str">
            <v>49N</v>
          </cell>
          <cell r="G3399" t="str">
            <v>Monthly</v>
          </cell>
          <cell r="H3399" t="str">
            <v>C</v>
          </cell>
          <cell r="I3399">
            <v>0</v>
          </cell>
          <cell r="J3399" t="str">
            <v>Coalition</v>
          </cell>
          <cell r="K3399">
            <v>4112</v>
          </cell>
          <cell r="L3399">
            <v>4112</v>
          </cell>
          <cell r="M3399">
            <v>4112</v>
          </cell>
          <cell r="N3399">
            <v>4112</v>
          </cell>
          <cell r="O3399">
            <v>3876</v>
          </cell>
          <cell r="P3399">
            <v>3954</v>
          </cell>
          <cell r="Q3399">
            <v>4073</v>
          </cell>
        </row>
        <row r="3400">
          <cell r="E3400" t="str">
            <v>49NMONTHLYCNON-REPRESENTED STATE EMPLOYEES</v>
          </cell>
          <cell r="F3400" t="str">
            <v>49N</v>
          </cell>
          <cell r="G3400" t="str">
            <v>Monthly</v>
          </cell>
          <cell r="H3400" t="str">
            <v>C</v>
          </cell>
          <cell r="I3400">
            <v>0</v>
          </cell>
          <cell r="J3400" t="str">
            <v>Non-Represented State Employees</v>
          </cell>
          <cell r="K3400">
            <v>4112</v>
          </cell>
          <cell r="L3400">
            <v>4112</v>
          </cell>
          <cell r="M3400">
            <v>4112</v>
          </cell>
          <cell r="N3400">
            <v>4112</v>
          </cell>
          <cell r="O3400">
            <v>3876</v>
          </cell>
          <cell r="P3400">
            <v>3954</v>
          </cell>
          <cell r="Q3400">
            <v>4073</v>
          </cell>
        </row>
        <row r="3401">
          <cell r="E3401" t="str">
            <v>49NMONTHLYCSERVICE EMPLOYEES INTERNATIONAL UNION DISTRICT 1199 NW</v>
          </cell>
          <cell r="F3401" t="str">
            <v>49N</v>
          </cell>
          <cell r="G3401" t="str">
            <v>Monthly</v>
          </cell>
          <cell r="H3401" t="str">
            <v>C</v>
          </cell>
          <cell r="I3401">
            <v>0</v>
          </cell>
          <cell r="J3401" t="str">
            <v>Service Employees International Union District 1199 NW</v>
          </cell>
          <cell r="K3401">
            <v>4112</v>
          </cell>
          <cell r="L3401">
            <v>4112</v>
          </cell>
          <cell r="M3401">
            <v>4112</v>
          </cell>
          <cell r="N3401">
            <v>4112</v>
          </cell>
          <cell r="O3401">
            <v>3876</v>
          </cell>
          <cell r="P3401">
            <v>3954</v>
          </cell>
          <cell r="Q3401">
            <v>4073</v>
          </cell>
        </row>
        <row r="3402">
          <cell r="E3402" t="str">
            <v>49NMONTHLYCTEAMSTERS LOCAL UNION NUMBER 117</v>
          </cell>
          <cell r="F3402" t="str">
            <v>49N</v>
          </cell>
          <cell r="G3402" t="str">
            <v>Monthly</v>
          </cell>
          <cell r="H3402" t="str">
            <v>C</v>
          </cell>
          <cell r="I3402">
            <v>0</v>
          </cell>
          <cell r="J3402" t="str">
            <v>Teamsters Local Union Number 117</v>
          </cell>
          <cell r="K3402">
            <v>4164</v>
          </cell>
          <cell r="L3402">
            <v>4164</v>
          </cell>
          <cell r="M3402">
            <v>4164</v>
          </cell>
          <cell r="N3402">
            <v>4164</v>
          </cell>
          <cell r="O3402">
            <v>3925</v>
          </cell>
          <cell r="P3402">
            <v>4004</v>
          </cell>
          <cell r="Q3402">
            <v>4125</v>
          </cell>
        </row>
        <row r="3403">
          <cell r="E3403" t="str">
            <v>49NMONTHLYCWASHINGTON FEDERATION OF STATE EMPLOYEES</v>
          </cell>
          <cell r="F3403" t="str">
            <v>49N</v>
          </cell>
          <cell r="G3403" t="str">
            <v>Monthly</v>
          </cell>
          <cell r="H3403" t="str">
            <v>C</v>
          </cell>
          <cell r="I3403">
            <v>0</v>
          </cell>
          <cell r="J3403" t="str">
            <v>Washington Federation of State Employees</v>
          </cell>
          <cell r="K3403">
            <v>4112</v>
          </cell>
          <cell r="L3403">
            <v>4112</v>
          </cell>
          <cell r="M3403">
            <v>4112</v>
          </cell>
          <cell r="N3403">
            <v>4112</v>
          </cell>
          <cell r="O3403">
            <v>3876</v>
          </cell>
          <cell r="P3403">
            <v>3954</v>
          </cell>
          <cell r="Q3403">
            <v>4073</v>
          </cell>
        </row>
        <row r="3404">
          <cell r="E3404" t="str">
            <v>49NMONTHLYDCOALITION</v>
          </cell>
          <cell r="F3404" t="str">
            <v>49N</v>
          </cell>
          <cell r="G3404" t="str">
            <v>Monthly</v>
          </cell>
          <cell r="H3404" t="str">
            <v>D</v>
          </cell>
          <cell r="I3404">
            <v>0</v>
          </cell>
          <cell r="J3404" t="str">
            <v>Coalition</v>
          </cell>
          <cell r="K3404">
            <v>4217</v>
          </cell>
          <cell r="L3404">
            <v>4217</v>
          </cell>
          <cell r="M3404">
            <v>4217</v>
          </cell>
          <cell r="N3404">
            <v>4217</v>
          </cell>
          <cell r="O3404">
            <v>3975</v>
          </cell>
          <cell r="P3404">
            <v>4055</v>
          </cell>
          <cell r="Q3404">
            <v>4177</v>
          </cell>
        </row>
        <row r="3405">
          <cell r="E3405" t="str">
            <v>49NMONTHLYDNON-REPRESENTED STATE EMPLOYEES</v>
          </cell>
          <cell r="F3405" t="str">
            <v>49N</v>
          </cell>
          <cell r="G3405" t="str">
            <v>Monthly</v>
          </cell>
          <cell r="H3405" t="str">
            <v>D</v>
          </cell>
          <cell r="I3405">
            <v>0</v>
          </cell>
          <cell r="J3405" t="str">
            <v>Non-Represented State Employees</v>
          </cell>
          <cell r="K3405">
            <v>4217</v>
          </cell>
          <cell r="L3405">
            <v>4217</v>
          </cell>
          <cell r="M3405">
            <v>4217</v>
          </cell>
          <cell r="N3405">
            <v>4217</v>
          </cell>
          <cell r="O3405">
            <v>3975</v>
          </cell>
          <cell r="P3405">
            <v>4055</v>
          </cell>
          <cell r="Q3405">
            <v>4177</v>
          </cell>
        </row>
        <row r="3406">
          <cell r="E3406" t="str">
            <v>49NMONTHLYDSERVICE EMPLOYEES INTERNATIONAL UNION DISTRICT 1199 NW</v>
          </cell>
          <cell r="F3406" t="str">
            <v>49N</v>
          </cell>
          <cell r="G3406" t="str">
            <v>Monthly</v>
          </cell>
          <cell r="H3406" t="str">
            <v>D</v>
          </cell>
          <cell r="I3406">
            <v>0</v>
          </cell>
          <cell r="J3406" t="str">
            <v>Service Employees International Union District 1199 NW</v>
          </cell>
          <cell r="K3406">
            <v>4217</v>
          </cell>
          <cell r="L3406">
            <v>4217</v>
          </cell>
          <cell r="M3406">
            <v>4217</v>
          </cell>
          <cell r="N3406">
            <v>4217</v>
          </cell>
          <cell r="O3406">
            <v>3975</v>
          </cell>
          <cell r="P3406">
            <v>4055</v>
          </cell>
          <cell r="Q3406">
            <v>4177</v>
          </cell>
        </row>
        <row r="3407">
          <cell r="E3407" t="str">
            <v>49NMONTHLYDTEAMSTERS LOCAL UNION NUMBER 117</v>
          </cell>
          <cell r="F3407" t="str">
            <v>49N</v>
          </cell>
          <cell r="G3407" t="str">
            <v>Monthly</v>
          </cell>
          <cell r="H3407" t="str">
            <v>D</v>
          </cell>
          <cell r="I3407">
            <v>0</v>
          </cell>
          <cell r="J3407" t="str">
            <v>Teamsters Local Union Number 117</v>
          </cell>
          <cell r="K3407">
            <v>4271</v>
          </cell>
          <cell r="L3407">
            <v>4271</v>
          </cell>
          <cell r="M3407">
            <v>4271</v>
          </cell>
          <cell r="N3407">
            <v>4271</v>
          </cell>
          <cell r="O3407">
            <v>4026</v>
          </cell>
          <cell r="P3407">
            <v>4107</v>
          </cell>
          <cell r="Q3407">
            <v>4231</v>
          </cell>
        </row>
        <row r="3408">
          <cell r="E3408" t="str">
            <v>49NMONTHLYDWASHINGTON FEDERATION OF STATE EMPLOYEES</v>
          </cell>
          <cell r="F3408" t="str">
            <v>49N</v>
          </cell>
          <cell r="G3408" t="str">
            <v>Monthly</v>
          </cell>
          <cell r="H3408" t="str">
            <v>D</v>
          </cell>
          <cell r="I3408">
            <v>0</v>
          </cell>
          <cell r="J3408" t="str">
            <v>Washington Federation of State Employees</v>
          </cell>
          <cell r="K3408">
            <v>4217</v>
          </cell>
          <cell r="L3408">
            <v>4217</v>
          </cell>
          <cell r="M3408">
            <v>4217</v>
          </cell>
          <cell r="N3408">
            <v>4217</v>
          </cell>
          <cell r="O3408">
            <v>3975</v>
          </cell>
          <cell r="P3408">
            <v>4055</v>
          </cell>
          <cell r="Q3408">
            <v>4177</v>
          </cell>
        </row>
        <row r="3409">
          <cell r="E3409" t="str">
            <v>49NMONTHLYECOALITION</v>
          </cell>
          <cell r="F3409" t="str">
            <v>49N</v>
          </cell>
          <cell r="G3409" t="str">
            <v>Monthly</v>
          </cell>
          <cell r="H3409" t="str">
            <v>E</v>
          </cell>
          <cell r="I3409">
            <v>0</v>
          </cell>
          <cell r="J3409" t="str">
            <v>Coalition</v>
          </cell>
          <cell r="K3409">
            <v>4316</v>
          </cell>
          <cell r="L3409">
            <v>4316</v>
          </cell>
          <cell r="M3409">
            <v>4316</v>
          </cell>
          <cell r="N3409">
            <v>4316</v>
          </cell>
          <cell r="O3409">
            <v>4069</v>
          </cell>
          <cell r="P3409">
            <v>4150</v>
          </cell>
          <cell r="Q3409">
            <v>4275</v>
          </cell>
        </row>
        <row r="3410">
          <cell r="E3410" t="str">
            <v>49NMONTHLYENON-REPRESENTED STATE EMPLOYEES</v>
          </cell>
          <cell r="F3410" t="str">
            <v>49N</v>
          </cell>
          <cell r="G3410" t="str">
            <v>Monthly</v>
          </cell>
          <cell r="H3410" t="str">
            <v>E</v>
          </cell>
          <cell r="I3410">
            <v>0</v>
          </cell>
          <cell r="J3410" t="str">
            <v>Non-Represented State Employees</v>
          </cell>
          <cell r="K3410">
            <v>4316</v>
          </cell>
          <cell r="L3410">
            <v>4316</v>
          </cell>
          <cell r="M3410">
            <v>4316</v>
          </cell>
          <cell r="N3410">
            <v>4316</v>
          </cell>
          <cell r="O3410">
            <v>4069</v>
          </cell>
          <cell r="P3410">
            <v>4150</v>
          </cell>
          <cell r="Q3410">
            <v>4275</v>
          </cell>
        </row>
        <row r="3411">
          <cell r="E3411" t="str">
            <v>49NMONTHLYESERVICE EMPLOYEES INTERNATIONAL UNION DISTRICT 1199 NW</v>
          </cell>
          <cell r="F3411" t="str">
            <v>49N</v>
          </cell>
          <cell r="G3411" t="str">
            <v>Monthly</v>
          </cell>
          <cell r="H3411" t="str">
            <v>E</v>
          </cell>
          <cell r="I3411">
            <v>0</v>
          </cell>
          <cell r="J3411" t="str">
            <v>Service Employees International Union District 1199 NW</v>
          </cell>
          <cell r="K3411">
            <v>4316</v>
          </cell>
          <cell r="L3411">
            <v>4316</v>
          </cell>
          <cell r="M3411">
            <v>4316</v>
          </cell>
          <cell r="N3411">
            <v>4316</v>
          </cell>
          <cell r="O3411">
            <v>4069</v>
          </cell>
          <cell r="P3411">
            <v>4150</v>
          </cell>
          <cell r="Q3411">
            <v>4275</v>
          </cell>
        </row>
        <row r="3412">
          <cell r="E3412" t="str">
            <v>49NMONTHLYETEAMSTERS LOCAL UNION NUMBER 117</v>
          </cell>
          <cell r="F3412" t="str">
            <v>49N</v>
          </cell>
          <cell r="G3412" t="str">
            <v>Monthly</v>
          </cell>
          <cell r="H3412" t="str">
            <v>E</v>
          </cell>
          <cell r="I3412">
            <v>0</v>
          </cell>
          <cell r="J3412" t="str">
            <v>Teamsters Local Union Number 117</v>
          </cell>
          <cell r="K3412">
            <v>4371</v>
          </cell>
          <cell r="L3412">
            <v>4371</v>
          </cell>
          <cell r="M3412">
            <v>4371</v>
          </cell>
          <cell r="N3412">
            <v>4371</v>
          </cell>
          <cell r="O3412">
            <v>4121</v>
          </cell>
          <cell r="P3412">
            <v>4203</v>
          </cell>
          <cell r="Q3412">
            <v>4330</v>
          </cell>
        </row>
        <row r="3413">
          <cell r="E3413" t="str">
            <v>49NMONTHLYEWASHINGTON FEDERATION OF STATE EMPLOYEES</v>
          </cell>
          <cell r="F3413" t="str">
            <v>49N</v>
          </cell>
          <cell r="G3413" t="str">
            <v>Monthly</v>
          </cell>
          <cell r="H3413" t="str">
            <v>E</v>
          </cell>
          <cell r="I3413">
            <v>0</v>
          </cell>
          <cell r="J3413" t="str">
            <v>Washington Federation of State Employees</v>
          </cell>
          <cell r="K3413">
            <v>4316</v>
          </cell>
          <cell r="L3413">
            <v>4316</v>
          </cell>
          <cell r="M3413">
            <v>4316</v>
          </cell>
          <cell r="N3413">
            <v>4316</v>
          </cell>
          <cell r="O3413">
            <v>4069</v>
          </cell>
          <cell r="P3413">
            <v>4150</v>
          </cell>
          <cell r="Q3413">
            <v>4275</v>
          </cell>
        </row>
        <row r="3414">
          <cell r="E3414" t="str">
            <v>49NMONTHLYFCOALITION</v>
          </cell>
          <cell r="F3414" t="str">
            <v>49N</v>
          </cell>
          <cell r="G3414" t="str">
            <v>Monthly</v>
          </cell>
          <cell r="H3414" t="str">
            <v>F</v>
          </cell>
          <cell r="I3414">
            <v>0</v>
          </cell>
          <cell r="J3414" t="str">
            <v>Coalition</v>
          </cell>
          <cell r="K3414">
            <v>4425</v>
          </cell>
          <cell r="L3414">
            <v>4425</v>
          </cell>
          <cell r="M3414">
            <v>4425</v>
          </cell>
          <cell r="N3414">
            <v>4425</v>
          </cell>
          <cell r="O3414">
            <v>4172</v>
          </cell>
          <cell r="P3414">
            <v>4255</v>
          </cell>
          <cell r="Q3414">
            <v>4384</v>
          </cell>
        </row>
        <row r="3415">
          <cell r="E3415" t="str">
            <v>49NMONTHLYFNON-REPRESENTED STATE EMPLOYEES</v>
          </cell>
          <cell r="F3415" t="str">
            <v>49N</v>
          </cell>
          <cell r="G3415" t="str">
            <v>Monthly</v>
          </cell>
          <cell r="H3415" t="str">
            <v>F</v>
          </cell>
          <cell r="I3415">
            <v>0</v>
          </cell>
          <cell r="J3415" t="str">
            <v>Non-Represented State Employees</v>
          </cell>
          <cell r="K3415">
            <v>4425</v>
          </cell>
          <cell r="L3415">
            <v>4425</v>
          </cell>
          <cell r="M3415">
            <v>4425</v>
          </cell>
          <cell r="N3415">
            <v>4425</v>
          </cell>
          <cell r="O3415">
            <v>4172</v>
          </cell>
          <cell r="P3415">
            <v>4255</v>
          </cell>
          <cell r="Q3415">
            <v>4384</v>
          </cell>
        </row>
        <row r="3416">
          <cell r="E3416" t="str">
            <v>49NMONTHLYFSERVICE EMPLOYEES INTERNATIONAL UNION DISTRICT 1199 NW</v>
          </cell>
          <cell r="F3416" t="str">
            <v>49N</v>
          </cell>
          <cell r="G3416" t="str">
            <v>Monthly</v>
          </cell>
          <cell r="H3416" t="str">
            <v>F</v>
          </cell>
          <cell r="I3416">
            <v>0</v>
          </cell>
          <cell r="J3416" t="str">
            <v>Service Employees International Union District 1199 NW</v>
          </cell>
          <cell r="K3416">
            <v>4425</v>
          </cell>
          <cell r="L3416">
            <v>4425</v>
          </cell>
          <cell r="M3416">
            <v>4425</v>
          </cell>
          <cell r="N3416">
            <v>4425</v>
          </cell>
          <cell r="O3416">
            <v>4172</v>
          </cell>
          <cell r="P3416">
            <v>4255</v>
          </cell>
          <cell r="Q3416">
            <v>4384</v>
          </cell>
        </row>
        <row r="3417">
          <cell r="E3417" t="str">
            <v>49NMONTHLYFTEAMSTERS LOCAL UNION NUMBER 117</v>
          </cell>
          <cell r="F3417" t="str">
            <v>49N</v>
          </cell>
          <cell r="G3417" t="str">
            <v>Monthly</v>
          </cell>
          <cell r="H3417" t="str">
            <v>F</v>
          </cell>
          <cell r="I3417">
            <v>0</v>
          </cell>
          <cell r="J3417" t="str">
            <v>Teamsters Local Union Number 117</v>
          </cell>
          <cell r="K3417">
            <v>4482</v>
          </cell>
          <cell r="L3417">
            <v>4482</v>
          </cell>
          <cell r="M3417">
            <v>4482</v>
          </cell>
          <cell r="N3417">
            <v>4482</v>
          </cell>
          <cell r="O3417">
            <v>4225</v>
          </cell>
          <cell r="P3417">
            <v>4310</v>
          </cell>
          <cell r="Q3417">
            <v>4440</v>
          </cell>
        </row>
        <row r="3418">
          <cell r="E3418" t="str">
            <v>49NMONTHLYFWASHINGTON FEDERATION OF STATE EMPLOYEES</v>
          </cell>
          <cell r="F3418" t="str">
            <v>49N</v>
          </cell>
          <cell r="G3418" t="str">
            <v>Monthly</v>
          </cell>
          <cell r="H3418" t="str">
            <v>F</v>
          </cell>
          <cell r="I3418">
            <v>0</v>
          </cell>
          <cell r="J3418" t="str">
            <v>Washington Federation of State Employees</v>
          </cell>
          <cell r="K3418">
            <v>4425</v>
          </cell>
          <cell r="L3418">
            <v>4425</v>
          </cell>
          <cell r="M3418">
            <v>4425</v>
          </cell>
          <cell r="N3418">
            <v>4425</v>
          </cell>
          <cell r="O3418">
            <v>4172</v>
          </cell>
          <cell r="P3418">
            <v>4255</v>
          </cell>
          <cell r="Q3418">
            <v>4384</v>
          </cell>
        </row>
        <row r="3419">
          <cell r="E3419" t="str">
            <v>49NMONTHLYGCOALITION</v>
          </cell>
          <cell r="F3419" t="str">
            <v>49N</v>
          </cell>
          <cell r="G3419" t="str">
            <v>Monthly</v>
          </cell>
          <cell r="H3419" t="str">
            <v>G</v>
          </cell>
          <cell r="I3419">
            <v>0</v>
          </cell>
          <cell r="J3419" t="str">
            <v>Coalition</v>
          </cell>
          <cell r="K3419">
            <v>4538</v>
          </cell>
          <cell r="L3419">
            <v>4538</v>
          </cell>
          <cell r="M3419">
            <v>4538</v>
          </cell>
          <cell r="N3419">
            <v>4538</v>
          </cell>
          <cell r="O3419">
            <v>4277</v>
          </cell>
          <cell r="P3419">
            <v>4363</v>
          </cell>
          <cell r="Q3419">
            <v>4495</v>
          </cell>
        </row>
        <row r="3420">
          <cell r="E3420" t="str">
            <v>49NMONTHLYGNON-REPRESENTED STATE EMPLOYEES</v>
          </cell>
          <cell r="F3420" t="str">
            <v>49N</v>
          </cell>
          <cell r="G3420" t="str">
            <v>Monthly</v>
          </cell>
          <cell r="H3420" t="str">
            <v>G</v>
          </cell>
          <cell r="I3420">
            <v>0</v>
          </cell>
          <cell r="J3420" t="str">
            <v>Non-Represented State Employees</v>
          </cell>
          <cell r="K3420">
            <v>4538</v>
          </cell>
          <cell r="L3420">
            <v>4538</v>
          </cell>
          <cell r="M3420">
            <v>4538</v>
          </cell>
          <cell r="N3420">
            <v>4538</v>
          </cell>
          <cell r="O3420">
            <v>4277</v>
          </cell>
          <cell r="P3420">
            <v>4363</v>
          </cell>
          <cell r="Q3420">
            <v>4495</v>
          </cell>
        </row>
        <row r="3421">
          <cell r="E3421" t="str">
            <v>49NMONTHLYGSERVICE EMPLOYEES INTERNATIONAL UNION DISTRICT 1199 NW</v>
          </cell>
          <cell r="F3421" t="str">
            <v>49N</v>
          </cell>
          <cell r="G3421" t="str">
            <v>Monthly</v>
          </cell>
          <cell r="H3421" t="str">
            <v>G</v>
          </cell>
          <cell r="I3421">
            <v>0</v>
          </cell>
          <cell r="J3421" t="str">
            <v>Service Employees International Union District 1199 NW</v>
          </cell>
          <cell r="K3421">
            <v>4538</v>
          </cell>
          <cell r="L3421">
            <v>4538</v>
          </cell>
          <cell r="M3421">
            <v>4538</v>
          </cell>
          <cell r="N3421">
            <v>4538</v>
          </cell>
          <cell r="O3421">
            <v>4277</v>
          </cell>
          <cell r="P3421">
            <v>4363</v>
          </cell>
          <cell r="Q3421">
            <v>4495</v>
          </cell>
        </row>
        <row r="3422">
          <cell r="E3422" t="str">
            <v>49NMONTHLYGTEAMSTERS LOCAL UNION NUMBER 117</v>
          </cell>
          <cell r="F3422" t="str">
            <v>49N</v>
          </cell>
          <cell r="G3422" t="str">
            <v>Monthly</v>
          </cell>
          <cell r="H3422" t="str">
            <v>G</v>
          </cell>
          <cell r="I3422">
            <v>0</v>
          </cell>
          <cell r="J3422" t="str">
            <v>Teamsters Local Union Number 117</v>
          </cell>
          <cell r="K3422">
            <v>4597</v>
          </cell>
          <cell r="L3422">
            <v>4597</v>
          </cell>
          <cell r="M3422">
            <v>4597</v>
          </cell>
          <cell r="N3422">
            <v>4597</v>
          </cell>
          <cell r="O3422">
            <v>4333</v>
          </cell>
          <cell r="P3422">
            <v>4420</v>
          </cell>
          <cell r="Q3422">
            <v>4553</v>
          </cell>
        </row>
        <row r="3423">
          <cell r="E3423" t="str">
            <v>49NMONTHLYGWASHINGTON FEDERATION OF STATE EMPLOYEES</v>
          </cell>
          <cell r="F3423" t="str">
            <v>49N</v>
          </cell>
          <cell r="G3423" t="str">
            <v>Monthly</v>
          </cell>
          <cell r="H3423" t="str">
            <v>G</v>
          </cell>
          <cell r="I3423">
            <v>0</v>
          </cell>
          <cell r="J3423" t="str">
            <v>Washington Federation of State Employees</v>
          </cell>
          <cell r="K3423">
            <v>4538</v>
          </cell>
          <cell r="L3423">
            <v>4538</v>
          </cell>
          <cell r="M3423">
            <v>4538</v>
          </cell>
          <cell r="N3423">
            <v>4538</v>
          </cell>
          <cell r="O3423">
            <v>4277</v>
          </cell>
          <cell r="P3423">
            <v>4363</v>
          </cell>
          <cell r="Q3423">
            <v>4495</v>
          </cell>
        </row>
        <row r="3424">
          <cell r="E3424" t="str">
            <v>49NMONTHLYHCOALITION</v>
          </cell>
          <cell r="F3424" t="str">
            <v>49N</v>
          </cell>
          <cell r="G3424" t="str">
            <v>Monthly</v>
          </cell>
          <cell r="H3424" t="str">
            <v>H</v>
          </cell>
          <cell r="I3424">
            <v>0</v>
          </cell>
          <cell r="J3424" t="str">
            <v>Coalition</v>
          </cell>
          <cell r="K3424">
            <v>4652</v>
          </cell>
          <cell r="L3424">
            <v>4652</v>
          </cell>
          <cell r="M3424">
            <v>4652</v>
          </cell>
          <cell r="N3424">
            <v>4652</v>
          </cell>
          <cell r="O3424">
            <v>4385</v>
          </cell>
          <cell r="P3424">
            <v>4473</v>
          </cell>
          <cell r="Q3424">
            <v>4608</v>
          </cell>
        </row>
        <row r="3425">
          <cell r="E3425" t="str">
            <v>49NMONTHLYHNON-REPRESENTED STATE EMPLOYEES</v>
          </cell>
          <cell r="F3425" t="str">
            <v>49N</v>
          </cell>
          <cell r="G3425" t="str">
            <v>Monthly</v>
          </cell>
          <cell r="H3425" t="str">
            <v>H</v>
          </cell>
          <cell r="I3425">
            <v>0</v>
          </cell>
          <cell r="J3425" t="str">
            <v>Non-Represented State Employees</v>
          </cell>
          <cell r="K3425">
            <v>4652</v>
          </cell>
          <cell r="L3425">
            <v>4652</v>
          </cell>
          <cell r="M3425">
            <v>4652</v>
          </cell>
          <cell r="N3425">
            <v>4652</v>
          </cell>
          <cell r="O3425">
            <v>4385</v>
          </cell>
          <cell r="P3425">
            <v>4473</v>
          </cell>
          <cell r="Q3425">
            <v>4608</v>
          </cell>
        </row>
        <row r="3426">
          <cell r="E3426" t="str">
            <v>49NMONTHLYHSERVICE EMPLOYEES INTERNATIONAL UNION DISTRICT 1199 NW</v>
          </cell>
          <cell r="F3426" t="str">
            <v>49N</v>
          </cell>
          <cell r="G3426" t="str">
            <v>Monthly</v>
          </cell>
          <cell r="H3426" t="str">
            <v>H</v>
          </cell>
          <cell r="I3426">
            <v>0</v>
          </cell>
          <cell r="J3426" t="str">
            <v>Service Employees International Union District 1199 NW</v>
          </cell>
          <cell r="K3426">
            <v>4652</v>
          </cell>
          <cell r="L3426">
            <v>4652</v>
          </cell>
          <cell r="M3426">
            <v>4652</v>
          </cell>
          <cell r="N3426">
            <v>4652</v>
          </cell>
          <cell r="O3426">
            <v>4385</v>
          </cell>
          <cell r="P3426">
            <v>4473</v>
          </cell>
          <cell r="Q3426">
            <v>4608</v>
          </cell>
        </row>
        <row r="3427">
          <cell r="E3427" t="str">
            <v>49NMONTHLYHTEAMSTERS LOCAL UNION NUMBER 117</v>
          </cell>
          <cell r="F3427" t="str">
            <v>49N</v>
          </cell>
          <cell r="G3427" t="str">
            <v>Monthly</v>
          </cell>
          <cell r="H3427" t="str">
            <v>H</v>
          </cell>
          <cell r="I3427">
            <v>0</v>
          </cell>
          <cell r="J3427" t="str">
            <v>Teamsters Local Union Number 117</v>
          </cell>
          <cell r="K3427">
            <v>4711</v>
          </cell>
          <cell r="L3427">
            <v>4711</v>
          </cell>
          <cell r="M3427">
            <v>4711</v>
          </cell>
          <cell r="N3427">
            <v>4711</v>
          </cell>
          <cell r="O3427">
            <v>4441</v>
          </cell>
          <cell r="P3427">
            <v>4530</v>
          </cell>
          <cell r="Q3427">
            <v>4667</v>
          </cell>
        </row>
        <row r="3428">
          <cell r="E3428" t="str">
            <v>49NMONTHLYHWASHINGTON FEDERATION OF STATE EMPLOYEES</v>
          </cell>
          <cell r="F3428" t="str">
            <v>49N</v>
          </cell>
          <cell r="G3428" t="str">
            <v>Monthly</v>
          </cell>
          <cell r="H3428" t="str">
            <v>H</v>
          </cell>
          <cell r="I3428">
            <v>0</v>
          </cell>
          <cell r="J3428" t="str">
            <v>Washington Federation of State Employees</v>
          </cell>
          <cell r="K3428">
            <v>4652</v>
          </cell>
          <cell r="L3428">
            <v>4652</v>
          </cell>
          <cell r="M3428">
            <v>4652</v>
          </cell>
          <cell r="N3428">
            <v>4652</v>
          </cell>
          <cell r="O3428">
            <v>4385</v>
          </cell>
          <cell r="P3428">
            <v>4473</v>
          </cell>
          <cell r="Q3428">
            <v>4608</v>
          </cell>
        </row>
        <row r="3429">
          <cell r="E3429" t="str">
            <v>49NMONTHLYICOALITION</v>
          </cell>
          <cell r="F3429" t="str">
            <v>49N</v>
          </cell>
          <cell r="G3429" t="str">
            <v>Monthly</v>
          </cell>
          <cell r="H3429" t="str">
            <v>I</v>
          </cell>
          <cell r="I3429">
            <v>0</v>
          </cell>
          <cell r="J3429" t="str">
            <v>Coalition</v>
          </cell>
          <cell r="K3429">
            <v>4770</v>
          </cell>
          <cell r="L3429">
            <v>4770</v>
          </cell>
          <cell r="M3429">
            <v>4770</v>
          </cell>
          <cell r="N3429">
            <v>4770</v>
          </cell>
          <cell r="O3429">
            <v>4497</v>
          </cell>
          <cell r="P3429">
            <v>4587</v>
          </cell>
          <cell r="Q3429">
            <v>4726</v>
          </cell>
        </row>
        <row r="3430">
          <cell r="E3430" t="str">
            <v>49NMONTHLYINON-REPRESENTED STATE EMPLOYEES</v>
          </cell>
          <cell r="F3430" t="str">
            <v>49N</v>
          </cell>
          <cell r="G3430" t="str">
            <v>Monthly</v>
          </cell>
          <cell r="H3430" t="str">
            <v>I</v>
          </cell>
          <cell r="I3430">
            <v>0</v>
          </cell>
          <cell r="J3430" t="str">
            <v>Non-Represented State Employees</v>
          </cell>
          <cell r="K3430">
            <v>4770</v>
          </cell>
          <cell r="L3430">
            <v>4770</v>
          </cell>
          <cell r="M3430">
            <v>4770</v>
          </cell>
          <cell r="N3430">
            <v>4770</v>
          </cell>
          <cell r="O3430">
            <v>4497</v>
          </cell>
          <cell r="P3430">
            <v>4587</v>
          </cell>
          <cell r="Q3430">
            <v>4726</v>
          </cell>
        </row>
        <row r="3431">
          <cell r="E3431" t="str">
            <v>49NMONTHLYISERVICE EMPLOYEES INTERNATIONAL UNION DISTRICT 1199 NW</v>
          </cell>
          <cell r="F3431" t="str">
            <v>49N</v>
          </cell>
          <cell r="G3431" t="str">
            <v>Monthly</v>
          </cell>
          <cell r="H3431" t="str">
            <v>I</v>
          </cell>
          <cell r="I3431">
            <v>0</v>
          </cell>
          <cell r="J3431" t="str">
            <v>Service Employees International Union District 1199 NW</v>
          </cell>
          <cell r="K3431">
            <v>4770</v>
          </cell>
          <cell r="L3431">
            <v>4770</v>
          </cell>
          <cell r="M3431">
            <v>4770</v>
          </cell>
          <cell r="N3431">
            <v>4770</v>
          </cell>
          <cell r="O3431">
            <v>4497</v>
          </cell>
          <cell r="P3431">
            <v>4587</v>
          </cell>
          <cell r="Q3431">
            <v>4726</v>
          </cell>
        </row>
        <row r="3432">
          <cell r="E3432" t="str">
            <v>49NMONTHLYITEAMSTERS LOCAL UNION NUMBER 117</v>
          </cell>
          <cell r="F3432" t="str">
            <v>49N</v>
          </cell>
          <cell r="G3432" t="str">
            <v>Monthly</v>
          </cell>
          <cell r="H3432" t="str">
            <v>I</v>
          </cell>
          <cell r="I3432">
            <v>0</v>
          </cell>
          <cell r="J3432" t="str">
            <v>Teamsters Local Union Number 117</v>
          </cell>
          <cell r="K3432">
            <v>4831</v>
          </cell>
          <cell r="L3432">
            <v>4831</v>
          </cell>
          <cell r="M3432">
            <v>4831</v>
          </cell>
          <cell r="N3432">
            <v>4831</v>
          </cell>
          <cell r="O3432">
            <v>4554</v>
          </cell>
          <cell r="P3432">
            <v>4645</v>
          </cell>
          <cell r="Q3432">
            <v>4785</v>
          </cell>
        </row>
        <row r="3433">
          <cell r="E3433" t="str">
            <v>49NMONTHLYIWASHINGTON FEDERATION OF STATE EMPLOYEES</v>
          </cell>
          <cell r="F3433" t="str">
            <v>49N</v>
          </cell>
          <cell r="G3433" t="str">
            <v>Monthly</v>
          </cell>
          <cell r="H3433" t="str">
            <v>I</v>
          </cell>
          <cell r="I3433">
            <v>0</v>
          </cell>
          <cell r="J3433" t="str">
            <v>Washington Federation of State Employees</v>
          </cell>
          <cell r="K3433">
            <v>4770</v>
          </cell>
          <cell r="L3433">
            <v>4770</v>
          </cell>
          <cell r="M3433">
            <v>4770</v>
          </cell>
          <cell r="N3433">
            <v>4770</v>
          </cell>
          <cell r="O3433">
            <v>4497</v>
          </cell>
          <cell r="P3433">
            <v>4587</v>
          </cell>
          <cell r="Q3433">
            <v>4726</v>
          </cell>
        </row>
        <row r="3434">
          <cell r="E3434" t="str">
            <v>49NMONTHLYJCOALITION</v>
          </cell>
          <cell r="F3434" t="str">
            <v>49N</v>
          </cell>
          <cell r="G3434" t="str">
            <v>Monthly</v>
          </cell>
          <cell r="H3434" t="str">
            <v>J</v>
          </cell>
          <cell r="I3434">
            <v>0</v>
          </cell>
          <cell r="J3434" t="str">
            <v>Coalition</v>
          </cell>
          <cell r="K3434">
            <v>4886</v>
          </cell>
          <cell r="L3434">
            <v>4886</v>
          </cell>
          <cell r="M3434">
            <v>4886</v>
          </cell>
          <cell r="N3434">
            <v>4886</v>
          </cell>
          <cell r="O3434">
            <v>4606</v>
          </cell>
          <cell r="P3434">
            <v>4698</v>
          </cell>
          <cell r="Q3434">
            <v>4840</v>
          </cell>
        </row>
        <row r="3435">
          <cell r="E3435" t="str">
            <v>49NMONTHLYJNON-REPRESENTED STATE EMPLOYEES</v>
          </cell>
          <cell r="F3435" t="str">
            <v>49N</v>
          </cell>
          <cell r="G3435" t="str">
            <v>Monthly</v>
          </cell>
          <cell r="H3435" t="str">
            <v>J</v>
          </cell>
          <cell r="I3435">
            <v>0</v>
          </cell>
          <cell r="J3435" t="str">
            <v>Non-Represented State Employees</v>
          </cell>
          <cell r="K3435">
            <v>4886</v>
          </cell>
          <cell r="L3435">
            <v>4886</v>
          </cell>
          <cell r="M3435">
            <v>4886</v>
          </cell>
          <cell r="N3435">
            <v>4886</v>
          </cell>
          <cell r="O3435">
            <v>4606</v>
          </cell>
          <cell r="P3435">
            <v>4698</v>
          </cell>
          <cell r="Q3435">
            <v>4840</v>
          </cell>
        </row>
        <row r="3436">
          <cell r="E3436" t="str">
            <v>49NMONTHLYJSERVICE EMPLOYEES INTERNATIONAL UNION DISTRICT 1199 NW</v>
          </cell>
          <cell r="F3436" t="str">
            <v>49N</v>
          </cell>
          <cell r="G3436" t="str">
            <v>Monthly</v>
          </cell>
          <cell r="H3436" t="str">
            <v>J</v>
          </cell>
          <cell r="I3436">
            <v>0</v>
          </cell>
          <cell r="J3436" t="str">
            <v>Service Employees International Union District 1199 NW</v>
          </cell>
          <cell r="K3436">
            <v>4886</v>
          </cell>
          <cell r="L3436">
            <v>4886</v>
          </cell>
          <cell r="M3436">
            <v>4886</v>
          </cell>
          <cell r="N3436">
            <v>4886</v>
          </cell>
          <cell r="O3436">
            <v>4606</v>
          </cell>
          <cell r="P3436">
            <v>4698</v>
          </cell>
          <cell r="Q3436">
            <v>4840</v>
          </cell>
        </row>
        <row r="3437">
          <cell r="E3437" t="str">
            <v>49NMONTHLYJTEAMSTERS LOCAL UNION NUMBER 117</v>
          </cell>
          <cell r="F3437" t="str">
            <v>49N</v>
          </cell>
          <cell r="G3437" t="str">
            <v>Monthly</v>
          </cell>
          <cell r="H3437" t="str">
            <v>J</v>
          </cell>
          <cell r="I3437">
            <v>0</v>
          </cell>
          <cell r="J3437" t="str">
            <v>Teamsters Local Union Number 117</v>
          </cell>
          <cell r="K3437">
            <v>4946</v>
          </cell>
          <cell r="L3437">
            <v>4946</v>
          </cell>
          <cell r="M3437">
            <v>4946</v>
          </cell>
          <cell r="N3437">
            <v>4946</v>
          </cell>
          <cell r="O3437">
            <v>4663</v>
          </cell>
          <cell r="P3437">
            <v>4756</v>
          </cell>
          <cell r="Q3437">
            <v>4900</v>
          </cell>
        </row>
        <row r="3438">
          <cell r="E3438" t="str">
            <v>49NMONTHLYJWASHINGTON FEDERATION OF STATE EMPLOYEES</v>
          </cell>
          <cell r="F3438" t="str">
            <v>49N</v>
          </cell>
          <cell r="G3438" t="str">
            <v>Monthly</v>
          </cell>
          <cell r="H3438" t="str">
            <v>J</v>
          </cell>
          <cell r="I3438">
            <v>0</v>
          </cell>
          <cell r="J3438" t="str">
            <v>Washington Federation of State Employees</v>
          </cell>
          <cell r="K3438">
            <v>4886</v>
          </cell>
          <cell r="L3438">
            <v>4886</v>
          </cell>
          <cell r="M3438">
            <v>4886</v>
          </cell>
          <cell r="N3438">
            <v>4886</v>
          </cell>
          <cell r="O3438">
            <v>4606</v>
          </cell>
          <cell r="P3438">
            <v>4698</v>
          </cell>
          <cell r="Q3438">
            <v>4840</v>
          </cell>
        </row>
        <row r="3439">
          <cell r="E3439" t="str">
            <v>49NMONTHLYKCOALITION</v>
          </cell>
          <cell r="F3439" t="str">
            <v>49N</v>
          </cell>
          <cell r="G3439" t="str">
            <v>Monthly</v>
          </cell>
          <cell r="H3439" t="str">
            <v>K</v>
          </cell>
          <cell r="I3439">
            <v>0</v>
          </cell>
          <cell r="J3439" t="str">
            <v>Coalition</v>
          </cell>
          <cell r="K3439">
            <v>5008</v>
          </cell>
          <cell r="L3439">
            <v>5008</v>
          </cell>
          <cell r="M3439">
            <v>5008</v>
          </cell>
          <cell r="N3439">
            <v>5008</v>
          </cell>
          <cell r="O3439">
            <v>4721</v>
          </cell>
          <cell r="P3439">
            <v>4815</v>
          </cell>
          <cell r="Q3439">
            <v>4960</v>
          </cell>
        </row>
        <row r="3440">
          <cell r="E3440" t="str">
            <v>49NMONTHLYKNON-REPRESENTED STATE EMPLOYEES</v>
          </cell>
          <cell r="F3440" t="str">
            <v>49N</v>
          </cell>
          <cell r="G3440" t="str">
            <v>Monthly</v>
          </cell>
          <cell r="H3440" t="str">
            <v>K</v>
          </cell>
          <cell r="I3440">
            <v>0</v>
          </cell>
          <cell r="J3440" t="str">
            <v>Non-Represented State Employees</v>
          </cell>
          <cell r="K3440">
            <v>5008</v>
          </cell>
          <cell r="L3440">
            <v>5008</v>
          </cell>
          <cell r="M3440">
            <v>5008</v>
          </cell>
          <cell r="N3440">
            <v>5008</v>
          </cell>
          <cell r="O3440">
            <v>4721</v>
          </cell>
          <cell r="P3440">
            <v>4815</v>
          </cell>
          <cell r="Q3440">
            <v>4960</v>
          </cell>
        </row>
        <row r="3441">
          <cell r="E3441" t="str">
            <v>49NMONTHLYKSERVICE EMPLOYEES INTERNATIONAL UNION DISTRICT 1199 NW</v>
          </cell>
          <cell r="F3441" t="str">
            <v>49N</v>
          </cell>
          <cell r="G3441" t="str">
            <v>Monthly</v>
          </cell>
          <cell r="H3441" t="str">
            <v>K</v>
          </cell>
          <cell r="I3441">
            <v>0</v>
          </cell>
          <cell r="J3441" t="str">
            <v>Service Employees International Union District 1199 NW</v>
          </cell>
          <cell r="K3441">
            <v>5008</v>
          </cell>
          <cell r="L3441">
            <v>5008</v>
          </cell>
          <cell r="M3441">
            <v>5008</v>
          </cell>
          <cell r="N3441">
            <v>5008</v>
          </cell>
          <cell r="O3441">
            <v>4721</v>
          </cell>
          <cell r="P3441">
            <v>4815</v>
          </cell>
          <cell r="Q3441">
            <v>4960</v>
          </cell>
        </row>
        <row r="3442">
          <cell r="E3442" t="str">
            <v>49NMONTHLYKTEAMSTERS LOCAL UNION NUMBER 117</v>
          </cell>
          <cell r="F3442" t="str">
            <v>49N</v>
          </cell>
          <cell r="G3442" t="str">
            <v>Monthly</v>
          </cell>
          <cell r="H3442" t="str">
            <v>K</v>
          </cell>
          <cell r="I3442">
            <v>0</v>
          </cell>
          <cell r="J3442" t="str">
            <v>Teamsters Local Union Number 117</v>
          </cell>
          <cell r="K3442">
            <v>5074</v>
          </cell>
          <cell r="L3442">
            <v>5074</v>
          </cell>
          <cell r="M3442">
            <v>5074</v>
          </cell>
          <cell r="N3442">
            <v>5074</v>
          </cell>
          <cell r="O3442">
            <v>4783</v>
          </cell>
          <cell r="P3442">
            <v>4879</v>
          </cell>
          <cell r="Q3442">
            <v>5026</v>
          </cell>
        </row>
        <row r="3443">
          <cell r="E3443" t="str">
            <v>49NMONTHLYKWASHINGTON FEDERATION OF STATE EMPLOYEES</v>
          </cell>
          <cell r="F3443" t="str">
            <v>49N</v>
          </cell>
          <cell r="G3443" t="str">
            <v>Monthly</v>
          </cell>
          <cell r="H3443" t="str">
            <v>K</v>
          </cell>
          <cell r="I3443">
            <v>0</v>
          </cell>
          <cell r="J3443" t="str">
            <v>Washington Federation of State Employees</v>
          </cell>
          <cell r="K3443">
            <v>5008</v>
          </cell>
          <cell r="L3443">
            <v>5008</v>
          </cell>
          <cell r="M3443">
            <v>5008</v>
          </cell>
          <cell r="N3443">
            <v>5008</v>
          </cell>
          <cell r="O3443">
            <v>4721</v>
          </cell>
          <cell r="P3443">
            <v>4815</v>
          </cell>
          <cell r="Q3443">
            <v>4960</v>
          </cell>
        </row>
        <row r="3444">
          <cell r="E3444" t="str">
            <v>49NMONTHLYLCOALITION</v>
          </cell>
          <cell r="F3444" t="str">
            <v>49N</v>
          </cell>
          <cell r="G3444" t="str">
            <v>Monthly</v>
          </cell>
          <cell r="H3444" t="str">
            <v>L</v>
          </cell>
          <cell r="I3444">
            <v>0</v>
          </cell>
          <cell r="J3444" t="str">
            <v>Coalition</v>
          </cell>
          <cell r="K3444">
            <v>5132</v>
          </cell>
          <cell r="L3444">
            <v>5132</v>
          </cell>
          <cell r="M3444">
            <v>5132</v>
          </cell>
          <cell r="N3444">
            <v>5132</v>
          </cell>
          <cell r="O3444">
            <v>4838</v>
          </cell>
          <cell r="P3444">
            <v>4935</v>
          </cell>
          <cell r="Q3444">
            <v>5084</v>
          </cell>
        </row>
        <row r="3445">
          <cell r="E3445" t="str">
            <v>49NMONTHLYLNON-REPRESENTED STATE EMPLOYEES</v>
          </cell>
          <cell r="F3445" t="str">
            <v>49N</v>
          </cell>
          <cell r="G3445" t="str">
            <v>Monthly</v>
          </cell>
          <cell r="H3445" t="str">
            <v>L</v>
          </cell>
          <cell r="I3445">
            <v>0</v>
          </cell>
          <cell r="J3445" t="str">
            <v>Non-Represented State Employees</v>
          </cell>
          <cell r="K3445">
            <v>5132</v>
          </cell>
          <cell r="L3445">
            <v>5132</v>
          </cell>
          <cell r="M3445">
            <v>5132</v>
          </cell>
          <cell r="N3445">
            <v>5132</v>
          </cell>
          <cell r="O3445">
            <v>4838</v>
          </cell>
          <cell r="P3445">
            <v>4935</v>
          </cell>
          <cell r="Q3445">
            <v>5084</v>
          </cell>
        </row>
        <row r="3446">
          <cell r="E3446" t="str">
            <v>49NMONTHLYLSERVICE EMPLOYEES INTERNATIONAL UNION DISTRICT 1199 NW</v>
          </cell>
          <cell r="F3446" t="str">
            <v>49N</v>
          </cell>
          <cell r="G3446" t="str">
            <v>Monthly</v>
          </cell>
          <cell r="H3446" t="str">
            <v>L</v>
          </cell>
          <cell r="I3446">
            <v>0</v>
          </cell>
          <cell r="J3446" t="str">
            <v>Service Employees International Union District 1199 NW</v>
          </cell>
          <cell r="K3446">
            <v>5132</v>
          </cell>
          <cell r="L3446">
            <v>5132</v>
          </cell>
          <cell r="M3446">
            <v>5132</v>
          </cell>
          <cell r="N3446">
            <v>5132</v>
          </cell>
          <cell r="O3446">
            <v>4838</v>
          </cell>
          <cell r="P3446">
            <v>4935</v>
          </cell>
          <cell r="Q3446">
            <v>5084</v>
          </cell>
        </row>
        <row r="3447">
          <cell r="E3447" t="str">
            <v>49NMONTHLYLTEAMSTERS LOCAL UNION NUMBER 117</v>
          </cell>
          <cell r="F3447" t="str">
            <v>49N</v>
          </cell>
          <cell r="G3447" t="str">
            <v>Monthly</v>
          </cell>
          <cell r="H3447" t="str">
            <v>L</v>
          </cell>
          <cell r="I3447">
            <v>0</v>
          </cell>
          <cell r="J3447" t="str">
            <v>Teamsters Local Union Number 117</v>
          </cell>
          <cell r="K3447">
            <v>5199</v>
          </cell>
          <cell r="L3447">
            <v>5199</v>
          </cell>
          <cell r="M3447">
            <v>5199</v>
          </cell>
          <cell r="N3447">
            <v>5199</v>
          </cell>
          <cell r="O3447">
            <v>4901</v>
          </cell>
          <cell r="P3447">
            <v>4999</v>
          </cell>
          <cell r="Q3447">
            <v>5150</v>
          </cell>
        </row>
        <row r="3448">
          <cell r="E3448" t="str">
            <v>49NMONTHLYLWASHINGTON FEDERATION OF STATE EMPLOYEES</v>
          </cell>
          <cell r="F3448" t="str">
            <v>49N</v>
          </cell>
          <cell r="G3448" t="str">
            <v>Monthly</v>
          </cell>
          <cell r="H3448" t="str">
            <v>L</v>
          </cell>
          <cell r="I3448">
            <v>0</v>
          </cell>
          <cell r="J3448" t="str">
            <v>Washington Federation of State Employees</v>
          </cell>
          <cell r="K3448">
            <v>5132</v>
          </cell>
          <cell r="L3448">
            <v>5132</v>
          </cell>
          <cell r="M3448">
            <v>5132</v>
          </cell>
          <cell r="N3448">
            <v>5132</v>
          </cell>
          <cell r="O3448">
            <v>4838</v>
          </cell>
          <cell r="P3448">
            <v>4935</v>
          </cell>
          <cell r="Q3448">
            <v>5084</v>
          </cell>
        </row>
        <row r="3449">
          <cell r="E3449" t="str">
            <v>49NMONTHLYMCOALITION</v>
          </cell>
          <cell r="F3449" t="str">
            <v>49N</v>
          </cell>
          <cell r="G3449" t="str">
            <v>Monthly</v>
          </cell>
          <cell r="H3449" t="str">
            <v>M</v>
          </cell>
          <cell r="I3449">
            <v>0</v>
          </cell>
          <cell r="J3449" t="str">
            <v>Coalition</v>
          </cell>
          <cell r="K3449">
            <v>5266</v>
          </cell>
          <cell r="L3449">
            <v>5266</v>
          </cell>
          <cell r="M3449">
            <v>5266</v>
          </cell>
          <cell r="N3449">
            <v>5266</v>
          </cell>
          <cell r="O3449">
            <v>4964</v>
          </cell>
          <cell r="P3449">
            <v>5063</v>
          </cell>
          <cell r="Q3449">
            <v>5216</v>
          </cell>
        </row>
        <row r="3450">
          <cell r="E3450" t="str">
            <v>49NMONTHLYMNON-REPRESENTED STATE EMPLOYEES</v>
          </cell>
          <cell r="F3450" t="str">
            <v>49N</v>
          </cell>
          <cell r="G3450" t="str">
            <v>Monthly</v>
          </cell>
          <cell r="H3450" t="str">
            <v>M</v>
          </cell>
          <cell r="I3450">
            <v>0</v>
          </cell>
          <cell r="J3450" t="str">
            <v>Non-Represented State Employees</v>
          </cell>
          <cell r="K3450">
            <v>5266</v>
          </cell>
          <cell r="L3450">
            <v>5266</v>
          </cell>
          <cell r="M3450">
            <v>5266</v>
          </cell>
          <cell r="N3450">
            <v>5266</v>
          </cell>
          <cell r="O3450">
            <v>4964</v>
          </cell>
          <cell r="P3450">
            <v>5063</v>
          </cell>
          <cell r="Q3450">
            <v>5216</v>
          </cell>
        </row>
        <row r="3451">
          <cell r="E3451" t="str">
            <v>49NMONTHLYMSERVICE EMPLOYEES INTERNATIONAL UNION DISTRICT 1199 NW</v>
          </cell>
          <cell r="F3451" t="str">
            <v>49N</v>
          </cell>
          <cell r="G3451" t="str">
            <v>Monthly</v>
          </cell>
          <cell r="H3451" t="str">
            <v>M</v>
          </cell>
          <cell r="I3451">
            <v>0</v>
          </cell>
          <cell r="J3451" t="str">
            <v>Service Employees International Union District 1199 NW</v>
          </cell>
          <cell r="K3451">
            <v>5266</v>
          </cell>
          <cell r="L3451">
            <v>5266</v>
          </cell>
          <cell r="M3451">
            <v>5266</v>
          </cell>
          <cell r="N3451">
            <v>5266</v>
          </cell>
          <cell r="O3451">
            <v>4964</v>
          </cell>
          <cell r="P3451">
            <v>5063</v>
          </cell>
          <cell r="Q3451">
            <v>5216</v>
          </cell>
        </row>
        <row r="3452">
          <cell r="E3452" t="str">
            <v>49NMONTHLYMTEAMSTERS LOCAL UNION NUMBER 117</v>
          </cell>
          <cell r="F3452" t="str">
            <v>49N</v>
          </cell>
          <cell r="G3452" t="str">
            <v>Monthly</v>
          </cell>
          <cell r="H3452" t="str">
            <v>M</v>
          </cell>
          <cell r="I3452">
            <v>0</v>
          </cell>
          <cell r="J3452" t="str">
            <v>Teamsters Local Union Number 117</v>
          </cell>
          <cell r="K3452">
            <v>5333</v>
          </cell>
          <cell r="L3452">
            <v>5333</v>
          </cell>
          <cell r="M3452">
            <v>5333</v>
          </cell>
          <cell r="N3452">
            <v>5333</v>
          </cell>
          <cell r="O3452">
            <v>5027</v>
          </cell>
          <cell r="P3452">
            <v>5128</v>
          </cell>
          <cell r="Q3452">
            <v>5283</v>
          </cell>
        </row>
        <row r="3453">
          <cell r="E3453" t="str">
            <v>49NMONTHLYMWASHINGTON FEDERATION OF STATE EMPLOYEES</v>
          </cell>
          <cell r="F3453" t="str">
            <v>49N</v>
          </cell>
          <cell r="G3453" t="str">
            <v>Monthly</v>
          </cell>
          <cell r="H3453" t="str">
            <v>M</v>
          </cell>
          <cell r="I3453">
            <v>0</v>
          </cell>
          <cell r="J3453" t="str">
            <v>Washington Federation of State Employees</v>
          </cell>
          <cell r="K3453">
            <v>5266</v>
          </cell>
          <cell r="L3453">
            <v>5266</v>
          </cell>
          <cell r="M3453">
            <v>5266</v>
          </cell>
          <cell r="N3453">
            <v>5266</v>
          </cell>
          <cell r="O3453">
            <v>4964</v>
          </cell>
          <cell r="P3453">
            <v>5063</v>
          </cell>
          <cell r="Q3453">
            <v>5216</v>
          </cell>
        </row>
        <row r="3454">
          <cell r="E3454" t="str">
            <v>49NMONTHLYNCOALITION</v>
          </cell>
          <cell r="F3454" t="str">
            <v>49N</v>
          </cell>
          <cell r="G3454" t="str">
            <v>Monthly</v>
          </cell>
          <cell r="H3454" t="str">
            <v>N</v>
          </cell>
          <cell r="I3454">
            <v>0</v>
          </cell>
          <cell r="J3454" t="str">
            <v>Coalition</v>
          </cell>
          <cell r="K3454">
            <v>5393</v>
          </cell>
          <cell r="L3454">
            <v>5393</v>
          </cell>
          <cell r="M3454">
            <v>5393</v>
          </cell>
          <cell r="N3454">
            <v>5393</v>
          </cell>
          <cell r="O3454">
            <v>5084</v>
          </cell>
          <cell r="P3454">
            <v>5186</v>
          </cell>
          <cell r="Q3454">
            <v>5343</v>
          </cell>
        </row>
        <row r="3455">
          <cell r="E3455" t="str">
            <v>49NMONTHLYNNON-REPRESENTED STATE EMPLOYEES</v>
          </cell>
          <cell r="F3455" t="str">
            <v>49N</v>
          </cell>
          <cell r="G3455" t="str">
            <v>Monthly</v>
          </cell>
          <cell r="H3455" t="str">
            <v>N</v>
          </cell>
          <cell r="I3455">
            <v>0</v>
          </cell>
          <cell r="J3455" t="str">
            <v>Non-Represented State Employees</v>
          </cell>
          <cell r="K3455">
            <v>5393</v>
          </cell>
          <cell r="L3455">
            <v>5393</v>
          </cell>
          <cell r="M3455">
            <v>5393</v>
          </cell>
          <cell r="N3455">
            <v>5393</v>
          </cell>
          <cell r="O3455">
            <v>5084</v>
          </cell>
          <cell r="P3455">
            <v>5186</v>
          </cell>
          <cell r="Q3455">
            <v>5343</v>
          </cell>
        </row>
        <row r="3456">
          <cell r="E3456" t="str">
            <v>49NMONTHLYNSERVICE EMPLOYEES INTERNATIONAL UNION DISTRICT 1199 NW</v>
          </cell>
          <cell r="F3456" t="str">
            <v>49N</v>
          </cell>
          <cell r="G3456" t="str">
            <v>Monthly</v>
          </cell>
          <cell r="H3456" t="str">
            <v>N</v>
          </cell>
          <cell r="I3456">
            <v>0</v>
          </cell>
          <cell r="J3456" t="str">
            <v>Service Employees International Union District 1199 NW</v>
          </cell>
          <cell r="K3456">
            <v>5393</v>
          </cell>
          <cell r="L3456">
            <v>5393</v>
          </cell>
          <cell r="M3456">
            <v>5393</v>
          </cell>
          <cell r="N3456">
            <v>5393</v>
          </cell>
          <cell r="O3456">
            <v>5084</v>
          </cell>
          <cell r="P3456">
            <v>5186</v>
          </cell>
          <cell r="Q3456">
            <v>5343</v>
          </cell>
        </row>
        <row r="3457">
          <cell r="E3457" t="str">
            <v>49NMONTHLYNTEAMSTERS LOCAL UNION NUMBER 117</v>
          </cell>
          <cell r="F3457" t="str">
            <v>49N</v>
          </cell>
          <cell r="G3457" t="str">
            <v>Monthly</v>
          </cell>
          <cell r="H3457" t="str">
            <v>N</v>
          </cell>
          <cell r="I3457">
            <v>0</v>
          </cell>
          <cell r="J3457" t="str">
            <v>Teamsters Local Union Number 117</v>
          </cell>
          <cell r="K3457">
            <v>5461</v>
          </cell>
          <cell r="L3457">
            <v>5461</v>
          </cell>
          <cell r="M3457">
            <v>5461</v>
          </cell>
          <cell r="N3457">
            <v>5461</v>
          </cell>
          <cell r="O3457">
            <v>5148</v>
          </cell>
          <cell r="P3457">
            <v>5251</v>
          </cell>
          <cell r="Q3457">
            <v>5410</v>
          </cell>
        </row>
        <row r="3458">
          <cell r="E3458" t="str">
            <v>49NMONTHLYNWASHINGTON FEDERATION OF STATE EMPLOYEES</v>
          </cell>
          <cell r="F3458" t="str">
            <v>49N</v>
          </cell>
          <cell r="G3458" t="str">
            <v>Monthly</v>
          </cell>
          <cell r="H3458" t="str">
            <v>N</v>
          </cell>
          <cell r="I3458">
            <v>0</v>
          </cell>
          <cell r="J3458" t="str">
            <v>Washington Federation of State Employees</v>
          </cell>
          <cell r="K3458">
            <v>5393</v>
          </cell>
          <cell r="L3458">
            <v>5393</v>
          </cell>
          <cell r="M3458">
            <v>5393</v>
          </cell>
          <cell r="N3458">
            <v>5393</v>
          </cell>
          <cell r="O3458">
            <v>5084</v>
          </cell>
          <cell r="P3458">
            <v>5186</v>
          </cell>
          <cell r="Q3458">
            <v>5343</v>
          </cell>
        </row>
        <row r="3459">
          <cell r="E3459" t="str">
            <v>49NMONTHLYOCOALITION</v>
          </cell>
          <cell r="F3459" t="str">
            <v>49N</v>
          </cell>
          <cell r="G3459" t="str">
            <v>Monthly</v>
          </cell>
          <cell r="H3459" t="str">
            <v>O</v>
          </cell>
          <cell r="I3459">
            <v>0</v>
          </cell>
          <cell r="J3459" t="str">
            <v>Coalition</v>
          </cell>
          <cell r="K3459">
            <v>5529</v>
          </cell>
          <cell r="L3459">
            <v>5529</v>
          </cell>
          <cell r="M3459">
            <v>5529</v>
          </cell>
          <cell r="N3459">
            <v>5529</v>
          </cell>
          <cell r="O3459">
            <v>5212</v>
          </cell>
          <cell r="P3459">
            <v>5316</v>
          </cell>
          <cell r="Q3459">
            <v>5477</v>
          </cell>
        </row>
        <row r="3460">
          <cell r="E3460" t="str">
            <v>49NMONTHLYONON-REPRESENTED STATE EMPLOYEES</v>
          </cell>
          <cell r="F3460" t="str">
            <v>49N</v>
          </cell>
          <cell r="G3460" t="str">
            <v>Monthly</v>
          </cell>
          <cell r="H3460" t="str">
            <v>O</v>
          </cell>
          <cell r="I3460">
            <v>0</v>
          </cell>
          <cell r="J3460" t="str">
            <v>Non-Represented State Employees</v>
          </cell>
          <cell r="K3460">
            <v>5529</v>
          </cell>
          <cell r="L3460">
            <v>5529</v>
          </cell>
          <cell r="M3460">
            <v>5529</v>
          </cell>
          <cell r="N3460">
            <v>5529</v>
          </cell>
          <cell r="O3460">
            <v>5212</v>
          </cell>
          <cell r="P3460">
            <v>5316</v>
          </cell>
          <cell r="Q3460">
            <v>5477</v>
          </cell>
        </row>
        <row r="3461">
          <cell r="E3461" t="str">
            <v>49NMONTHLYOSERVICE EMPLOYEES INTERNATIONAL UNION DISTRICT 1199 NW</v>
          </cell>
          <cell r="F3461" t="str">
            <v>49N</v>
          </cell>
          <cell r="G3461" t="str">
            <v>Monthly</v>
          </cell>
          <cell r="H3461" t="str">
            <v>O</v>
          </cell>
          <cell r="I3461">
            <v>0</v>
          </cell>
          <cell r="J3461" t="str">
            <v>Service Employees International Union District 1199 NW</v>
          </cell>
          <cell r="K3461">
            <v>5529</v>
          </cell>
          <cell r="L3461">
            <v>5529</v>
          </cell>
          <cell r="M3461">
            <v>5529</v>
          </cell>
          <cell r="N3461">
            <v>5529</v>
          </cell>
          <cell r="O3461">
            <v>5212</v>
          </cell>
          <cell r="P3461">
            <v>5316</v>
          </cell>
          <cell r="Q3461">
            <v>5477</v>
          </cell>
        </row>
        <row r="3462">
          <cell r="E3462" t="str">
            <v>49NMONTHLYOTEAMSTERS LOCAL UNION NUMBER 117</v>
          </cell>
          <cell r="F3462" t="str">
            <v>49N</v>
          </cell>
          <cell r="G3462" t="str">
            <v>Monthly</v>
          </cell>
          <cell r="H3462" t="str">
            <v>O</v>
          </cell>
          <cell r="I3462">
            <v>0</v>
          </cell>
          <cell r="J3462" t="str">
            <v>Teamsters Local Union Number 117</v>
          </cell>
          <cell r="K3462">
            <v>5601</v>
          </cell>
          <cell r="L3462">
            <v>5601</v>
          </cell>
          <cell r="M3462">
            <v>5601</v>
          </cell>
          <cell r="N3462">
            <v>5601</v>
          </cell>
          <cell r="O3462">
            <v>5280</v>
          </cell>
          <cell r="P3462">
            <v>5386</v>
          </cell>
          <cell r="Q3462">
            <v>5549</v>
          </cell>
        </row>
        <row r="3463">
          <cell r="E3463" t="str">
            <v>49NMONTHLYOWASHINGTON FEDERATION OF STATE EMPLOYEES</v>
          </cell>
          <cell r="F3463" t="str">
            <v>49N</v>
          </cell>
          <cell r="G3463" t="str">
            <v>Monthly</v>
          </cell>
          <cell r="H3463" t="str">
            <v>O</v>
          </cell>
          <cell r="I3463">
            <v>0</v>
          </cell>
          <cell r="J3463" t="str">
            <v>Washington Federation of State Employees</v>
          </cell>
          <cell r="K3463">
            <v>5529</v>
          </cell>
          <cell r="L3463">
            <v>5529</v>
          </cell>
          <cell r="M3463">
            <v>5529</v>
          </cell>
          <cell r="N3463">
            <v>5529</v>
          </cell>
          <cell r="O3463">
            <v>5212</v>
          </cell>
          <cell r="P3463">
            <v>5316</v>
          </cell>
          <cell r="Q3463">
            <v>5477</v>
          </cell>
        </row>
        <row r="3464">
          <cell r="E3464" t="str">
            <v>49NMONTHLYPCOALITION</v>
          </cell>
          <cell r="F3464" t="str">
            <v>49N</v>
          </cell>
          <cell r="G3464" t="str">
            <v>Monthly</v>
          </cell>
          <cell r="H3464" t="str">
            <v>P</v>
          </cell>
          <cell r="I3464">
            <v>0</v>
          </cell>
          <cell r="J3464" t="str">
            <v>Coalition</v>
          </cell>
          <cell r="K3464">
            <v>5668</v>
          </cell>
          <cell r="L3464">
            <v>5668</v>
          </cell>
          <cell r="M3464">
            <v>5668</v>
          </cell>
          <cell r="N3464">
            <v>5668</v>
          </cell>
          <cell r="O3464">
            <v>5343</v>
          </cell>
          <cell r="P3464">
            <v>5450</v>
          </cell>
          <cell r="Q3464">
            <v>5615</v>
          </cell>
        </row>
        <row r="3465">
          <cell r="E3465" t="str">
            <v>49NMONTHLYPNON-REPRESENTED STATE EMPLOYEES</v>
          </cell>
          <cell r="F3465" t="str">
            <v>49N</v>
          </cell>
          <cell r="G3465" t="str">
            <v>Monthly</v>
          </cell>
          <cell r="H3465" t="str">
            <v>P</v>
          </cell>
          <cell r="I3465">
            <v>0</v>
          </cell>
          <cell r="J3465" t="str">
            <v>Non-Represented State Employees</v>
          </cell>
          <cell r="K3465">
            <v>5668</v>
          </cell>
          <cell r="L3465">
            <v>5668</v>
          </cell>
          <cell r="M3465">
            <v>5668</v>
          </cell>
          <cell r="N3465">
            <v>5668</v>
          </cell>
          <cell r="O3465">
            <v>5343</v>
          </cell>
          <cell r="P3465">
            <v>5450</v>
          </cell>
          <cell r="Q3465">
            <v>5615</v>
          </cell>
        </row>
        <row r="3466">
          <cell r="E3466" t="str">
            <v>49NMONTHLYPSERVICE EMPLOYEES INTERNATIONAL UNION DISTRICT 1199 NW</v>
          </cell>
          <cell r="F3466" t="str">
            <v>49N</v>
          </cell>
          <cell r="G3466" t="str">
            <v>Monthly</v>
          </cell>
          <cell r="H3466" t="str">
            <v>P</v>
          </cell>
          <cell r="I3466">
            <v>0</v>
          </cell>
          <cell r="J3466" t="str">
            <v>Service Employees International Union District 1199 NW</v>
          </cell>
          <cell r="K3466">
            <v>5668</v>
          </cell>
          <cell r="L3466">
            <v>5668</v>
          </cell>
          <cell r="M3466">
            <v>5668</v>
          </cell>
          <cell r="N3466">
            <v>5668</v>
          </cell>
          <cell r="O3466">
            <v>5343</v>
          </cell>
          <cell r="P3466">
            <v>5450</v>
          </cell>
          <cell r="Q3466">
            <v>5615</v>
          </cell>
        </row>
        <row r="3467">
          <cell r="E3467" t="str">
            <v>49NMONTHLYPTEAMSTERS LOCAL UNION NUMBER 117</v>
          </cell>
          <cell r="F3467" t="str">
            <v>49N</v>
          </cell>
          <cell r="G3467" t="str">
            <v>Monthly</v>
          </cell>
          <cell r="H3467" t="str">
            <v>P</v>
          </cell>
          <cell r="I3467">
            <v>0</v>
          </cell>
          <cell r="J3467" t="str">
            <v>Teamsters Local Union Number 117</v>
          </cell>
          <cell r="K3467">
            <v>5741</v>
          </cell>
          <cell r="L3467">
            <v>5741</v>
          </cell>
          <cell r="M3467">
            <v>5741</v>
          </cell>
          <cell r="N3467">
            <v>5741</v>
          </cell>
          <cell r="O3467">
            <v>5412</v>
          </cell>
          <cell r="P3467">
            <v>5520</v>
          </cell>
          <cell r="Q3467">
            <v>5687</v>
          </cell>
        </row>
        <row r="3468">
          <cell r="E3468" t="str">
            <v>49NMONTHLYPWASHINGTON FEDERATION OF STATE EMPLOYEES</v>
          </cell>
          <cell r="F3468" t="str">
            <v>49N</v>
          </cell>
          <cell r="G3468" t="str">
            <v>Monthly</v>
          </cell>
          <cell r="H3468" t="str">
            <v>P</v>
          </cell>
          <cell r="I3468">
            <v>0</v>
          </cell>
          <cell r="J3468" t="str">
            <v>Washington Federation of State Employees</v>
          </cell>
          <cell r="K3468">
            <v>5668</v>
          </cell>
          <cell r="L3468">
            <v>5668</v>
          </cell>
          <cell r="M3468">
            <v>5668</v>
          </cell>
          <cell r="N3468">
            <v>5668</v>
          </cell>
          <cell r="O3468">
            <v>5343</v>
          </cell>
          <cell r="P3468">
            <v>5450</v>
          </cell>
          <cell r="Q3468">
            <v>5615</v>
          </cell>
        </row>
        <row r="3469">
          <cell r="E3469" t="str">
            <v>49NMONTHLYQCOALITION</v>
          </cell>
          <cell r="F3469" t="str">
            <v>49N</v>
          </cell>
          <cell r="G3469" t="str">
            <v>Monthly</v>
          </cell>
          <cell r="H3469" t="str">
            <v>Q</v>
          </cell>
          <cell r="I3469">
            <v>0</v>
          </cell>
          <cell r="J3469" t="str">
            <v>Coalition</v>
          </cell>
          <cell r="K3469">
            <v>5808</v>
          </cell>
          <cell r="L3469">
            <v>5808</v>
          </cell>
          <cell r="M3469">
            <v>5808</v>
          </cell>
          <cell r="N3469">
            <v>5808</v>
          </cell>
          <cell r="O3469">
            <v>5475</v>
          </cell>
          <cell r="P3469">
            <v>5585</v>
          </cell>
          <cell r="Q3469">
            <v>5754</v>
          </cell>
        </row>
        <row r="3470">
          <cell r="E3470" t="str">
            <v>49NMONTHLYQNON-REPRESENTED STATE EMPLOYEES</v>
          </cell>
          <cell r="F3470" t="str">
            <v>49N</v>
          </cell>
          <cell r="G3470" t="str">
            <v>Monthly</v>
          </cell>
          <cell r="H3470" t="str">
            <v>Q</v>
          </cell>
          <cell r="I3470">
            <v>0</v>
          </cell>
          <cell r="J3470" t="str">
            <v>Non-Represented State Employees</v>
          </cell>
          <cell r="K3470">
            <v>5808</v>
          </cell>
          <cell r="L3470">
            <v>5808</v>
          </cell>
          <cell r="M3470">
            <v>5808</v>
          </cell>
          <cell r="N3470">
            <v>5808</v>
          </cell>
          <cell r="O3470">
            <v>5475</v>
          </cell>
          <cell r="P3470">
            <v>5585</v>
          </cell>
          <cell r="Q3470">
            <v>5754</v>
          </cell>
        </row>
        <row r="3471">
          <cell r="E3471" t="str">
            <v>49NMONTHLYQSERVICE EMPLOYEES INTERNATIONAL UNION DISTRICT 1199 NW</v>
          </cell>
          <cell r="F3471" t="str">
            <v>49N</v>
          </cell>
          <cell r="G3471" t="str">
            <v>Monthly</v>
          </cell>
          <cell r="H3471" t="str">
            <v>Q</v>
          </cell>
          <cell r="I3471">
            <v>0</v>
          </cell>
          <cell r="J3471" t="str">
            <v>Service Employees International Union District 1199 NW</v>
          </cell>
          <cell r="K3471">
            <v>5808</v>
          </cell>
          <cell r="L3471">
            <v>5808</v>
          </cell>
          <cell r="M3471">
            <v>5808</v>
          </cell>
          <cell r="N3471">
            <v>5808</v>
          </cell>
          <cell r="O3471">
            <v>5475</v>
          </cell>
          <cell r="P3471">
            <v>5585</v>
          </cell>
          <cell r="Q3471">
            <v>5754</v>
          </cell>
        </row>
        <row r="3472">
          <cell r="E3472" t="str">
            <v>49NMONTHLYQTEAMSTERS LOCAL UNION NUMBER 117</v>
          </cell>
          <cell r="F3472" t="str">
            <v>49N</v>
          </cell>
          <cell r="G3472" t="str">
            <v>Monthly</v>
          </cell>
          <cell r="H3472" t="str">
            <v>Q</v>
          </cell>
          <cell r="I3472">
            <v>0</v>
          </cell>
          <cell r="J3472" t="str">
            <v>Teamsters Local Union Number 117</v>
          </cell>
          <cell r="K3472">
            <v>5883</v>
          </cell>
          <cell r="L3472">
            <v>5883</v>
          </cell>
          <cell r="M3472">
            <v>5883</v>
          </cell>
          <cell r="N3472">
            <v>5883</v>
          </cell>
          <cell r="O3472">
            <v>5546</v>
          </cell>
          <cell r="P3472">
            <v>5657</v>
          </cell>
          <cell r="Q3472">
            <v>5828</v>
          </cell>
        </row>
        <row r="3473">
          <cell r="E3473" t="str">
            <v>49NMONTHLYQWASHINGTON FEDERATION OF STATE EMPLOYEES</v>
          </cell>
          <cell r="F3473" t="str">
            <v>49N</v>
          </cell>
          <cell r="G3473" t="str">
            <v>Monthly</v>
          </cell>
          <cell r="H3473" t="str">
            <v>Q</v>
          </cell>
          <cell r="I3473">
            <v>0</v>
          </cell>
          <cell r="J3473" t="str">
            <v>Washington Federation of State Employees</v>
          </cell>
          <cell r="K3473">
            <v>5808</v>
          </cell>
          <cell r="L3473">
            <v>5808</v>
          </cell>
          <cell r="M3473">
            <v>5808</v>
          </cell>
          <cell r="N3473">
            <v>5808</v>
          </cell>
          <cell r="O3473">
            <v>5475</v>
          </cell>
          <cell r="P3473">
            <v>5585</v>
          </cell>
          <cell r="Q3473">
            <v>5754</v>
          </cell>
        </row>
        <row r="3474">
          <cell r="E3474" t="str">
            <v>49NMONTHLYRCOALITION</v>
          </cell>
          <cell r="F3474" t="str">
            <v>49N</v>
          </cell>
          <cell r="G3474" t="str">
            <v>Monthly</v>
          </cell>
          <cell r="H3474" t="str">
            <v>R</v>
          </cell>
          <cell r="I3474">
            <v>0</v>
          </cell>
          <cell r="J3474" t="str">
            <v>Coalition</v>
          </cell>
          <cell r="K3474">
            <v>5953</v>
          </cell>
          <cell r="L3474">
            <v>5953</v>
          </cell>
          <cell r="M3474">
            <v>5953</v>
          </cell>
          <cell r="N3474">
            <v>5953</v>
          </cell>
          <cell r="O3474">
            <v>5612</v>
          </cell>
          <cell r="P3474">
            <v>5724</v>
          </cell>
          <cell r="Q3474">
            <v>5897</v>
          </cell>
        </row>
        <row r="3475">
          <cell r="E3475" t="str">
            <v>49NMONTHLYRNON-REPRESENTED STATE EMPLOYEES</v>
          </cell>
          <cell r="F3475" t="str">
            <v>49N</v>
          </cell>
          <cell r="G3475" t="str">
            <v>Monthly</v>
          </cell>
          <cell r="H3475" t="str">
            <v>R</v>
          </cell>
          <cell r="I3475">
            <v>0</v>
          </cell>
          <cell r="J3475" t="str">
            <v>Non-Represented State Employees</v>
          </cell>
          <cell r="K3475">
            <v>5953</v>
          </cell>
          <cell r="L3475">
            <v>5953</v>
          </cell>
          <cell r="M3475">
            <v>5953</v>
          </cell>
          <cell r="N3475">
            <v>5953</v>
          </cell>
          <cell r="O3475">
            <v>5612</v>
          </cell>
          <cell r="P3475">
            <v>5724</v>
          </cell>
          <cell r="Q3475">
            <v>5897</v>
          </cell>
        </row>
        <row r="3476">
          <cell r="E3476" t="str">
            <v>49NMONTHLYRSERVICE EMPLOYEES INTERNATIONAL UNION DISTRICT 1199 NW</v>
          </cell>
          <cell r="F3476" t="str">
            <v>49N</v>
          </cell>
          <cell r="G3476" t="str">
            <v>Monthly</v>
          </cell>
          <cell r="H3476" t="str">
            <v>R</v>
          </cell>
          <cell r="I3476">
            <v>0</v>
          </cell>
          <cell r="J3476" t="str">
            <v>Service Employees International Union District 1199 NW</v>
          </cell>
          <cell r="K3476">
            <v>5953</v>
          </cell>
          <cell r="L3476">
            <v>5953</v>
          </cell>
          <cell r="M3476">
            <v>5953</v>
          </cell>
          <cell r="N3476">
            <v>5953</v>
          </cell>
          <cell r="O3476">
            <v>5612</v>
          </cell>
          <cell r="P3476">
            <v>5724</v>
          </cell>
          <cell r="Q3476">
            <v>5897</v>
          </cell>
        </row>
        <row r="3477">
          <cell r="E3477" t="str">
            <v>49NMONTHLYRTEAMSTERS LOCAL UNION NUMBER 117</v>
          </cell>
          <cell r="F3477" t="str">
            <v>49N</v>
          </cell>
          <cell r="G3477" t="str">
            <v>Monthly</v>
          </cell>
          <cell r="H3477" t="str">
            <v>R</v>
          </cell>
          <cell r="I3477">
            <v>0</v>
          </cell>
          <cell r="J3477" t="str">
            <v>Teamsters Local Union Number 117</v>
          </cell>
          <cell r="K3477">
            <v>6029</v>
          </cell>
          <cell r="L3477">
            <v>6029</v>
          </cell>
          <cell r="M3477">
            <v>6029</v>
          </cell>
          <cell r="N3477">
            <v>6029</v>
          </cell>
          <cell r="O3477">
            <v>5683</v>
          </cell>
          <cell r="P3477">
            <v>5797</v>
          </cell>
          <cell r="Q3477">
            <v>5972</v>
          </cell>
        </row>
        <row r="3478">
          <cell r="E3478" t="str">
            <v>49NMONTHLYRWASHINGTON FEDERATION OF STATE EMPLOYEES</v>
          </cell>
          <cell r="F3478" t="str">
            <v>49N</v>
          </cell>
          <cell r="G3478" t="str">
            <v>Monthly</v>
          </cell>
          <cell r="H3478" t="str">
            <v>R</v>
          </cell>
          <cell r="I3478">
            <v>0</v>
          </cell>
          <cell r="J3478" t="str">
            <v>Washington Federation of State Employees</v>
          </cell>
          <cell r="K3478">
            <v>5953</v>
          </cell>
          <cell r="L3478">
            <v>5953</v>
          </cell>
          <cell r="M3478">
            <v>5953</v>
          </cell>
          <cell r="N3478">
            <v>5953</v>
          </cell>
          <cell r="O3478">
            <v>5612</v>
          </cell>
          <cell r="P3478">
            <v>5724</v>
          </cell>
          <cell r="Q3478">
            <v>5897</v>
          </cell>
        </row>
        <row r="3479">
          <cell r="E3479" t="str">
            <v>49NMONTHLYSCOALITION</v>
          </cell>
          <cell r="F3479" t="str">
            <v>49N</v>
          </cell>
          <cell r="G3479" t="str">
            <v>Monthly</v>
          </cell>
          <cell r="H3479" t="str">
            <v>S</v>
          </cell>
          <cell r="I3479">
            <v>0</v>
          </cell>
          <cell r="J3479" t="str">
            <v>Coalition</v>
          </cell>
          <cell r="K3479">
            <v>6104</v>
          </cell>
          <cell r="L3479">
            <v>6104</v>
          </cell>
          <cell r="M3479">
            <v>6104</v>
          </cell>
          <cell r="N3479">
            <v>6104</v>
          </cell>
          <cell r="O3479">
            <v>5754</v>
          </cell>
          <cell r="P3479">
            <v>5869</v>
          </cell>
          <cell r="Q3479">
            <v>6046</v>
          </cell>
        </row>
        <row r="3480">
          <cell r="E3480" t="str">
            <v>49NMONTHLYSNON-REPRESENTED STATE EMPLOYEES</v>
          </cell>
          <cell r="F3480" t="str">
            <v>49N</v>
          </cell>
          <cell r="G3480" t="str">
            <v>Monthly</v>
          </cell>
          <cell r="H3480" t="str">
            <v>S</v>
          </cell>
          <cell r="I3480">
            <v>0</v>
          </cell>
          <cell r="J3480" t="str">
            <v>Non-Represented State Employees</v>
          </cell>
          <cell r="K3480">
            <v>6104</v>
          </cell>
          <cell r="L3480">
            <v>6104</v>
          </cell>
          <cell r="M3480">
            <v>6104</v>
          </cell>
          <cell r="N3480">
            <v>6104</v>
          </cell>
          <cell r="O3480">
            <v>5754</v>
          </cell>
          <cell r="P3480">
            <v>5869</v>
          </cell>
          <cell r="Q3480">
            <v>6046</v>
          </cell>
        </row>
        <row r="3481">
          <cell r="E3481" t="str">
            <v>49NMONTHLYSSERVICE EMPLOYEES INTERNATIONAL UNION DISTRICT 1199 NW</v>
          </cell>
          <cell r="F3481" t="str">
            <v>49N</v>
          </cell>
          <cell r="G3481" t="str">
            <v>Monthly</v>
          </cell>
          <cell r="H3481" t="str">
            <v>S</v>
          </cell>
          <cell r="I3481">
            <v>0</v>
          </cell>
          <cell r="J3481" t="str">
            <v>Service Employees International Union District 1199 NW</v>
          </cell>
          <cell r="K3481">
            <v>6104</v>
          </cell>
          <cell r="L3481">
            <v>6104</v>
          </cell>
          <cell r="M3481">
            <v>6104</v>
          </cell>
          <cell r="N3481">
            <v>6104</v>
          </cell>
          <cell r="O3481">
            <v>5754</v>
          </cell>
          <cell r="P3481">
            <v>5869</v>
          </cell>
          <cell r="Q3481">
            <v>6046</v>
          </cell>
        </row>
        <row r="3482">
          <cell r="E3482" t="str">
            <v>49NMONTHLYSTEAMSTERS LOCAL UNION NUMBER 117</v>
          </cell>
          <cell r="F3482" t="str">
            <v>49N</v>
          </cell>
          <cell r="G3482" t="str">
            <v>Monthly</v>
          </cell>
          <cell r="H3482" t="str">
            <v>S</v>
          </cell>
          <cell r="I3482">
            <v>0</v>
          </cell>
          <cell r="J3482" t="str">
            <v>Teamsters Local Union Number 117</v>
          </cell>
          <cell r="K3482">
            <v>6182</v>
          </cell>
          <cell r="L3482">
            <v>6182</v>
          </cell>
          <cell r="M3482">
            <v>6182</v>
          </cell>
          <cell r="N3482">
            <v>6182</v>
          </cell>
          <cell r="O3482">
            <v>5827</v>
          </cell>
          <cell r="P3482">
            <v>5944</v>
          </cell>
          <cell r="Q3482">
            <v>6124</v>
          </cell>
        </row>
        <row r="3483">
          <cell r="E3483" t="str">
            <v>49NMONTHLYSWASHINGTON FEDERATION OF STATE EMPLOYEES</v>
          </cell>
          <cell r="F3483" t="str">
            <v>49N</v>
          </cell>
          <cell r="G3483" t="str">
            <v>Monthly</v>
          </cell>
          <cell r="H3483" t="str">
            <v>S</v>
          </cell>
          <cell r="I3483">
            <v>0</v>
          </cell>
          <cell r="J3483" t="str">
            <v>Washington Federation of State Employees</v>
          </cell>
          <cell r="K3483">
            <v>6104</v>
          </cell>
          <cell r="L3483">
            <v>6104</v>
          </cell>
          <cell r="M3483">
            <v>6104</v>
          </cell>
          <cell r="N3483">
            <v>6104</v>
          </cell>
          <cell r="O3483">
            <v>5754</v>
          </cell>
          <cell r="P3483">
            <v>5869</v>
          </cell>
          <cell r="Q3483">
            <v>6046</v>
          </cell>
        </row>
        <row r="3484">
          <cell r="E3484" t="str">
            <v>49NMONTHLYTCOALITION</v>
          </cell>
          <cell r="F3484" t="str">
            <v>49N</v>
          </cell>
          <cell r="G3484" t="str">
            <v>Monthly</v>
          </cell>
          <cell r="H3484" t="str">
            <v>T</v>
          </cell>
          <cell r="I3484">
            <v>0</v>
          </cell>
          <cell r="J3484" t="str">
            <v>Coalition</v>
          </cell>
          <cell r="K3484">
            <v>6257</v>
          </cell>
          <cell r="L3484">
            <v>6257</v>
          </cell>
          <cell r="M3484">
            <v>6257</v>
          </cell>
          <cell r="N3484">
            <v>6257</v>
          </cell>
          <cell r="O3484">
            <v>5898</v>
          </cell>
          <cell r="P3484">
            <v>6016</v>
          </cell>
          <cell r="Q3484">
            <v>6198</v>
          </cell>
        </row>
        <row r="3485">
          <cell r="E3485" t="str">
            <v>49NMONTHLYTNON-REPRESENTED STATE EMPLOYEES</v>
          </cell>
          <cell r="F3485" t="str">
            <v>49N</v>
          </cell>
          <cell r="G3485" t="str">
            <v>Monthly</v>
          </cell>
          <cell r="H3485" t="str">
            <v>T</v>
          </cell>
          <cell r="I3485">
            <v>0</v>
          </cell>
          <cell r="J3485" t="str">
            <v>Non-Represented State Employees</v>
          </cell>
          <cell r="K3485">
            <v>6257</v>
          </cell>
          <cell r="L3485">
            <v>6257</v>
          </cell>
          <cell r="M3485">
            <v>6257</v>
          </cell>
          <cell r="N3485">
            <v>6257</v>
          </cell>
          <cell r="O3485">
            <v>5898</v>
          </cell>
          <cell r="P3485">
            <v>6016</v>
          </cell>
          <cell r="Q3485">
            <v>6198</v>
          </cell>
        </row>
        <row r="3486">
          <cell r="E3486" t="str">
            <v>49NMONTHLYTSERVICE EMPLOYEES INTERNATIONAL UNION DISTRICT 1199 NW</v>
          </cell>
          <cell r="F3486" t="str">
            <v>49N</v>
          </cell>
          <cell r="G3486" t="str">
            <v>Monthly</v>
          </cell>
          <cell r="H3486" t="str">
            <v>T</v>
          </cell>
          <cell r="I3486">
            <v>0</v>
          </cell>
          <cell r="J3486" t="str">
            <v>Service Employees International Union District 1199 NW</v>
          </cell>
          <cell r="K3486">
            <v>6257</v>
          </cell>
          <cell r="L3486">
            <v>6257</v>
          </cell>
          <cell r="M3486">
            <v>6257</v>
          </cell>
          <cell r="N3486">
            <v>6257</v>
          </cell>
          <cell r="O3486">
            <v>5898</v>
          </cell>
          <cell r="P3486">
            <v>6016</v>
          </cell>
          <cell r="Q3486">
            <v>6198</v>
          </cell>
        </row>
        <row r="3487">
          <cell r="E3487" t="str">
            <v>49NMONTHLYTTEAMSTERS LOCAL UNION NUMBER 117</v>
          </cell>
          <cell r="F3487" t="str">
            <v>49N</v>
          </cell>
          <cell r="G3487" t="str">
            <v>Monthly</v>
          </cell>
          <cell r="H3487" t="str">
            <v>T</v>
          </cell>
          <cell r="I3487">
            <v>0</v>
          </cell>
          <cell r="J3487" t="str">
            <v>Teamsters Local Union Number 117</v>
          </cell>
          <cell r="K3487">
            <v>6339</v>
          </cell>
          <cell r="L3487">
            <v>6339</v>
          </cell>
          <cell r="M3487">
            <v>6339</v>
          </cell>
          <cell r="N3487">
            <v>6339</v>
          </cell>
          <cell r="O3487">
            <v>5975</v>
          </cell>
          <cell r="P3487">
            <v>6095</v>
          </cell>
          <cell r="Q3487">
            <v>6279</v>
          </cell>
        </row>
        <row r="3488">
          <cell r="E3488" t="str">
            <v>49NMONTHLYTWASHINGTON FEDERATION OF STATE EMPLOYEES</v>
          </cell>
          <cell r="F3488" t="str">
            <v>49N</v>
          </cell>
          <cell r="G3488" t="str">
            <v>Monthly</v>
          </cell>
          <cell r="H3488" t="str">
            <v>T</v>
          </cell>
          <cell r="I3488">
            <v>0</v>
          </cell>
          <cell r="J3488" t="str">
            <v>Washington Federation of State Employees</v>
          </cell>
          <cell r="K3488">
            <v>6257</v>
          </cell>
          <cell r="L3488">
            <v>6257</v>
          </cell>
          <cell r="M3488">
            <v>6257</v>
          </cell>
          <cell r="N3488">
            <v>6257</v>
          </cell>
          <cell r="O3488">
            <v>5898</v>
          </cell>
          <cell r="P3488">
            <v>6016</v>
          </cell>
          <cell r="Q3488">
            <v>6198</v>
          </cell>
        </row>
        <row r="3489">
          <cell r="E3489" t="str">
            <v>49NMONTHLYUCOALITION</v>
          </cell>
          <cell r="F3489" t="str">
            <v>49N</v>
          </cell>
          <cell r="G3489" t="str">
            <v>Monthly</v>
          </cell>
          <cell r="H3489" t="str">
            <v>U</v>
          </cell>
          <cell r="I3489">
            <v>0</v>
          </cell>
          <cell r="J3489" t="str">
            <v>Coalition</v>
          </cell>
          <cell r="K3489">
            <v>6411</v>
          </cell>
          <cell r="L3489">
            <v>6411</v>
          </cell>
          <cell r="M3489">
            <v>6411</v>
          </cell>
          <cell r="N3489">
            <v>6411</v>
          </cell>
          <cell r="O3489">
            <v>6043</v>
          </cell>
          <cell r="P3489">
            <v>6164</v>
          </cell>
          <cell r="Q3489">
            <v>6350</v>
          </cell>
        </row>
        <row r="3490">
          <cell r="E3490" t="str">
            <v>49NMONTHLYUNON-REPRESENTED STATE EMPLOYEES</v>
          </cell>
          <cell r="F3490" t="str">
            <v>49N</v>
          </cell>
          <cell r="G3490" t="str">
            <v>Monthly</v>
          </cell>
          <cell r="H3490" t="str">
            <v>U</v>
          </cell>
          <cell r="I3490">
            <v>0</v>
          </cell>
          <cell r="J3490" t="str">
            <v>Non-Represented State Employees</v>
          </cell>
          <cell r="K3490">
            <v>6411</v>
          </cell>
          <cell r="L3490">
            <v>6411</v>
          </cell>
          <cell r="M3490">
            <v>6411</v>
          </cell>
          <cell r="N3490">
            <v>6411</v>
          </cell>
          <cell r="O3490">
            <v>6043</v>
          </cell>
          <cell r="P3490">
            <v>6164</v>
          </cell>
          <cell r="Q3490">
            <v>6350</v>
          </cell>
        </row>
        <row r="3491">
          <cell r="E3491" t="str">
            <v>49NMONTHLYUSERVICE EMPLOYEES INTERNATIONAL UNION DISTRICT 1199 NW</v>
          </cell>
          <cell r="F3491" t="str">
            <v>49N</v>
          </cell>
          <cell r="G3491" t="str">
            <v>Monthly</v>
          </cell>
          <cell r="H3491" t="str">
            <v>U</v>
          </cell>
          <cell r="I3491">
            <v>0</v>
          </cell>
          <cell r="J3491" t="str">
            <v>Service Employees International Union District 1199 NW</v>
          </cell>
          <cell r="K3491">
            <v>6411</v>
          </cell>
          <cell r="L3491">
            <v>6411</v>
          </cell>
          <cell r="M3491">
            <v>6411</v>
          </cell>
          <cell r="N3491">
            <v>6411</v>
          </cell>
          <cell r="O3491">
            <v>6043</v>
          </cell>
          <cell r="P3491">
            <v>6164</v>
          </cell>
          <cell r="Q3491">
            <v>6350</v>
          </cell>
        </row>
        <row r="3492">
          <cell r="E3492" t="str">
            <v>49NMONTHLYUTEAMSTERS LOCAL UNION NUMBER 117</v>
          </cell>
          <cell r="F3492" t="str">
            <v>49N</v>
          </cell>
          <cell r="G3492" t="str">
            <v>Monthly</v>
          </cell>
          <cell r="H3492" t="str">
            <v>U</v>
          </cell>
          <cell r="I3492">
            <v>0</v>
          </cell>
          <cell r="J3492" t="str">
            <v>Teamsters Local Union Number 117</v>
          </cell>
          <cell r="K3492">
            <v>6491</v>
          </cell>
          <cell r="L3492">
            <v>6491</v>
          </cell>
          <cell r="M3492">
            <v>6491</v>
          </cell>
          <cell r="N3492">
            <v>6491</v>
          </cell>
          <cell r="O3492">
            <v>6119</v>
          </cell>
          <cell r="P3492">
            <v>6241</v>
          </cell>
          <cell r="Q3492">
            <v>6429</v>
          </cell>
        </row>
        <row r="3493">
          <cell r="E3493" t="str">
            <v>49NMONTHLYUWASHINGTON FEDERATION OF STATE EMPLOYEES</v>
          </cell>
          <cell r="F3493" t="str">
            <v>49N</v>
          </cell>
          <cell r="G3493" t="str">
            <v>Monthly</v>
          </cell>
          <cell r="H3493" t="str">
            <v>U</v>
          </cell>
          <cell r="I3493">
            <v>0</v>
          </cell>
          <cell r="J3493" t="str">
            <v>Washington Federation of State Employees</v>
          </cell>
          <cell r="K3493">
            <v>6411</v>
          </cell>
          <cell r="L3493">
            <v>6411</v>
          </cell>
          <cell r="M3493">
            <v>6411</v>
          </cell>
          <cell r="N3493">
            <v>6411</v>
          </cell>
          <cell r="O3493">
            <v>6043</v>
          </cell>
          <cell r="P3493">
            <v>6164</v>
          </cell>
          <cell r="Q3493">
            <v>6350</v>
          </cell>
        </row>
        <row r="3494">
          <cell r="E3494" t="str">
            <v>50EMONTHLYENON-REPRESENTED STATE EMPLOYEES</v>
          </cell>
          <cell r="F3494" t="str">
            <v>50E</v>
          </cell>
          <cell r="G3494" t="str">
            <v>Monthly</v>
          </cell>
          <cell r="H3494" t="str">
            <v>E</v>
          </cell>
          <cell r="I3494">
            <v>0</v>
          </cell>
          <cell r="J3494" t="str">
            <v>Non-Represented State Employees</v>
          </cell>
          <cell r="K3494">
            <v>4144</v>
          </cell>
          <cell r="L3494">
            <v>4144</v>
          </cell>
          <cell r="M3494">
            <v>4144</v>
          </cell>
          <cell r="N3494">
            <v>4144</v>
          </cell>
          <cell r="O3494">
            <v>3907</v>
          </cell>
          <cell r="P3494">
            <v>3985</v>
          </cell>
          <cell r="Q3494">
            <v>4105</v>
          </cell>
        </row>
        <row r="3495">
          <cell r="E3495" t="str">
            <v>50EMONTHLYFNON-REPRESENTED STATE EMPLOYEES</v>
          </cell>
          <cell r="F3495" t="str">
            <v>50E</v>
          </cell>
          <cell r="G3495" t="str">
            <v>Monthly</v>
          </cell>
          <cell r="H3495" t="str">
            <v>F</v>
          </cell>
          <cell r="I3495">
            <v>0</v>
          </cell>
          <cell r="J3495" t="str">
            <v>Non-Represented State Employees</v>
          </cell>
          <cell r="K3495">
            <v>4248</v>
          </cell>
          <cell r="L3495">
            <v>4248</v>
          </cell>
          <cell r="M3495">
            <v>4248</v>
          </cell>
          <cell r="N3495">
            <v>4248</v>
          </cell>
          <cell r="O3495">
            <v>4005</v>
          </cell>
          <cell r="P3495">
            <v>4085</v>
          </cell>
          <cell r="Q3495">
            <v>4208</v>
          </cell>
        </row>
        <row r="3496">
          <cell r="E3496" t="str">
            <v>50EMONTHLYGNON-REPRESENTED STATE EMPLOYEES</v>
          </cell>
          <cell r="F3496" t="str">
            <v>50E</v>
          </cell>
          <cell r="G3496" t="str">
            <v>Monthly</v>
          </cell>
          <cell r="H3496" t="str">
            <v>G</v>
          </cell>
          <cell r="I3496">
            <v>0</v>
          </cell>
          <cell r="J3496" t="str">
            <v>Non-Represented State Employees</v>
          </cell>
          <cell r="K3496">
            <v>4359</v>
          </cell>
          <cell r="L3496">
            <v>4359</v>
          </cell>
          <cell r="M3496">
            <v>4359</v>
          </cell>
          <cell r="N3496">
            <v>4359</v>
          </cell>
          <cell r="O3496">
            <v>4109</v>
          </cell>
          <cell r="P3496">
            <v>4191</v>
          </cell>
          <cell r="Q3496">
            <v>4318</v>
          </cell>
        </row>
        <row r="3497">
          <cell r="E3497" t="str">
            <v>50EMONTHLYHNON-REPRESENTED STATE EMPLOYEES</v>
          </cell>
          <cell r="F3497" t="str">
            <v>50E</v>
          </cell>
          <cell r="G3497" t="str">
            <v>Monthly</v>
          </cell>
          <cell r="H3497" t="str">
            <v>H</v>
          </cell>
          <cell r="I3497">
            <v>0</v>
          </cell>
          <cell r="J3497" t="str">
            <v>Non-Represented State Employees</v>
          </cell>
          <cell r="K3497">
            <v>4464</v>
          </cell>
          <cell r="L3497">
            <v>4464</v>
          </cell>
          <cell r="M3497">
            <v>4464</v>
          </cell>
          <cell r="N3497">
            <v>4464</v>
          </cell>
          <cell r="O3497">
            <v>4208</v>
          </cell>
          <cell r="P3497">
            <v>4292</v>
          </cell>
          <cell r="Q3497">
            <v>4422</v>
          </cell>
        </row>
        <row r="3498">
          <cell r="E3498" t="str">
            <v>50EMONTHLYINON-REPRESENTED STATE EMPLOYEES</v>
          </cell>
          <cell r="F3498" t="str">
            <v>50E</v>
          </cell>
          <cell r="G3498" t="str">
            <v>Monthly</v>
          </cell>
          <cell r="H3498" t="str">
            <v>I</v>
          </cell>
          <cell r="I3498">
            <v>0</v>
          </cell>
          <cell r="J3498" t="str">
            <v>Non-Represented State Employees</v>
          </cell>
          <cell r="K3498">
            <v>4575</v>
          </cell>
          <cell r="L3498">
            <v>4575</v>
          </cell>
          <cell r="M3498">
            <v>4575</v>
          </cell>
          <cell r="N3498">
            <v>4575</v>
          </cell>
          <cell r="O3498">
            <v>4313</v>
          </cell>
          <cell r="P3498">
            <v>4399</v>
          </cell>
          <cell r="Q3498">
            <v>4532</v>
          </cell>
        </row>
        <row r="3499">
          <cell r="E3499" t="str">
            <v>50EMONTHLYJNON-REPRESENTED STATE EMPLOYEES</v>
          </cell>
          <cell r="F3499" t="str">
            <v>50E</v>
          </cell>
          <cell r="G3499" t="str">
            <v>Monthly</v>
          </cell>
          <cell r="H3499" t="str">
            <v>J</v>
          </cell>
          <cell r="I3499">
            <v>0</v>
          </cell>
          <cell r="J3499" t="str">
            <v>Non-Represented State Employees</v>
          </cell>
          <cell r="K3499">
            <v>4686</v>
          </cell>
          <cell r="L3499">
            <v>4686</v>
          </cell>
          <cell r="M3499">
            <v>4686</v>
          </cell>
          <cell r="N3499">
            <v>4686</v>
          </cell>
          <cell r="O3499">
            <v>4418</v>
          </cell>
          <cell r="P3499">
            <v>4506</v>
          </cell>
          <cell r="Q3499">
            <v>4642</v>
          </cell>
        </row>
        <row r="3500">
          <cell r="E3500" t="str">
            <v>50EMONTHLYKNON-REPRESENTED STATE EMPLOYEES</v>
          </cell>
          <cell r="F3500" t="str">
            <v>50E</v>
          </cell>
          <cell r="G3500" t="str">
            <v>Monthly</v>
          </cell>
          <cell r="H3500" t="str">
            <v>K</v>
          </cell>
          <cell r="I3500">
            <v>0</v>
          </cell>
          <cell r="J3500" t="str">
            <v>Non-Represented State Employees</v>
          </cell>
          <cell r="K3500">
            <v>4808</v>
          </cell>
          <cell r="L3500">
            <v>4808</v>
          </cell>
          <cell r="M3500">
            <v>4808</v>
          </cell>
          <cell r="N3500">
            <v>4808</v>
          </cell>
          <cell r="O3500">
            <v>4532</v>
          </cell>
          <cell r="P3500">
            <v>4623</v>
          </cell>
          <cell r="Q3500">
            <v>4763</v>
          </cell>
        </row>
        <row r="3501">
          <cell r="E3501" t="str">
            <v>50EMONTHLYLNON-REPRESENTED STATE EMPLOYEES</v>
          </cell>
          <cell r="F3501" t="str">
            <v>50E</v>
          </cell>
          <cell r="G3501" t="str">
            <v>Monthly</v>
          </cell>
          <cell r="H3501" t="str">
            <v>L</v>
          </cell>
          <cell r="I3501">
            <v>0</v>
          </cell>
          <cell r="J3501" t="str">
            <v>Non-Represented State Employees</v>
          </cell>
          <cell r="K3501">
            <v>4926</v>
          </cell>
          <cell r="L3501">
            <v>4926</v>
          </cell>
          <cell r="M3501">
            <v>4926</v>
          </cell>
          <cell r="N3501">
            <v>4926</v>
          </cell>
          <cell r="O3501">
            <v>4644</v>
          </cell>
          <cell r="P3501">
            <v>4737</v>
          </cell>
          <cell r="Q3501">
            <v>4880</v>
          </cell>
        </row>
        <row r="3502">
          <cell r="E3502" t="str">
            <v>50EMONTHLYMNON-REPRESENTED STATE EMPLOYEES</v>
          </cell>
          <cell r="F3502" t="str">
            <v>50E</v>
          </cell>
          <cell r="G3502" t="str">
            <v>Monthly</v>
          </cell>
          <cell r="H3502" t="str">
            <v>M</v>
          </cell>
          <cell r="I3502">
            <v>0</v>
          </cell>
          <cell r="J3502" t="str">
            <v>Non-Represented State Employees</v>
          </cell>
          <cell r="K3502">
            <v>5051</v>
          </cell>
          <cell r="L3502">
            <v>5051</v>
          </cell>
          <cell r="M3502">
            <v>5051</v>
          </cell>
          <cell r="N3502">
            <v>5051</v>
          </cell>
          <cell r="O3502">
            <v>4762</v>
          </cell>
          <cell r="P3502">
            <v>4857</v>
          </cell>
          <cell r="Q3502">
            <v>5004</v>
          </cell>
        </row>
        <row r="3503">
          <cell r="E3503" t="str">
            <v>50GMONTHLYGNON-REPRESENTED STATE EMPLOYEES</v>
          </cell>
          <cell r="F3503" t="str">
            <v>50G</v>
          </cell>
          <cell r="G3503" t="str">
            <v>Monthly</v>
          </cell>
          <cell r="H3503" t="str">
            <v>G</v>
          </cell>
          <cell r="I3503">
            <v>0</v>
          </cell>
          <cell r="J3503" t="str">
            <v>Non-Represented State Employees</v>
          </cell>
          <cell r="K3503">
            <v>4359</v>
          </cell>
          <cell r="L3503">
            <v>4359</v>
          </cell>
          <cell r="M3503">
            <v>4359</v>
          </cell>
          <cell r="N3503">
            <v>4359</v>
          </cell>
          <cell r="O3503">
            <v>4109</v>
          </cell>
          <cell r="P3503">
            <v>4191</v>
          </cell>
          <cell r="Q3503">
            <v>4318</v>
          </cell>
        </row>
        <row r="3504">
          <cell r="E3504" t="str">
            <v>50GMONTHLYGTEAMSTERS LOCAL UNION NUMBER 117</v>
          </cell>
          <cell r="F3504" t="str">
            <v>50G</v>
          </cell>
          <cell r="G3504" t="str">
            <v>Monthly</v>
          </cell>
          <cell r="H3504" t="str">
            <v>G</v>
          </cell>
          <cell r="I3504">
            <v>0</v>
          </cell>
          <cell r="J3504" t="str">
            <v>Teamsters Local Union Number 117</v>
          </cell>
          <cell r="K3504">
            <v>4744</v>
          </cell>
          <cell r="L3504">
            <v>4744</v>
          </cell>
          <cell r="M3504">
            <v>4744</v>
          </cell>
          <cell r="N3504">
            <v>4744</v>
          </cell>
          <cell r="O3504"/>
          <cell r="P3504">
            <v>4562</v>
          </cell>
          <cell r="Q3504">
            <v>4700</v>
          </cell>
        </row>
        <row r="3505">
          <cell r="E3505" t="str">
            <v>50GMONTHLYGWASHINGTON FEDERATION OF STATE EMPLOYEES</v>
          </cell>
          <cell r="F3505" t="str">
            <v>50G</v>
          </cell>
          <cell r="G3505" t="str">
            <v>Monthly</v>
          </cell>
          <cell r="H3505" t="str">
            <v>G</v>
          </cell>
          <cell r="I3505">
            <v>0</v>
          </cell>
          <cell r="J3505" t="str">
            <v>Washington Federation of State Employees</v>
          </cell>
          <cell r="K3505">
            <v>4359</v>
          </cell>
          <cell r="L3505">
            <v>4359</v>
          </cell>
          <cell r="M3505">
            <v>4359</v>
          </cell>
          <cell r="N3505">
            <v>4359</v>
          </cell>
          <cell r="O3505">
            <v>4109</v>
          </cell>
          <cell r="P3505">
            <v>4191</v>
          </cell>
          <cell r="Q3505">
            <v>4318</v>
          </cell>
        </row>
        <row r="3506">
          <cell r="E3506" t="str">
            <v>50GMONTHLYGWASHINGTON PUBLIC EMPLOYEES ASSOCIATION</v>
          </cell>
          <cell r="F3506" t="str">
            <v>50G</v>
          </cell>
          <cell r="G3506" t="str">
            <v>Monthly</v>
          </cell>
          <cell r="H3506" t="str">
            <v>G</v>
          </cell>
          <cell r="I3506">
            <v>0</v>
          </cell>
          <cell r="J3506" t="str">
            <v>Washington Public Employees Association</v>
          </cell>
          <cell r="K3506">
            <v>4359</v>
          </cell>
          <cell r="L3506">
            <v>4359</v>
          </cell>
          <cell r="M3506">
            <v>4359</v>
          </cell>
          <cell r="N3506">
            <v>4359</v>
          </cell>
          <cell r="O3506">
            <v>4109</v>
          </cell>
          <cell r="P3506">
            <v>4191</v>
          </cell>
          <cell r="Q3506">
            <v>4318</v>
          </cell>
        </row>
        <row r="3507">
          <cell r="E3507" t="str">
            <v>50GMONTHLYHNON-REPRESENTED STATE EMPLOYEES</v>
          </cell>
          <cell r="F3507" t="str">
            <v>50G</v>
          </cell>
          <cell r="G3507" t="str">
            <v>Monthly</v>
          </cell>
          <cell r="H3507" t="str">
            <v>H</v>
          </cell>
          <cell r="I3507">
            <v>0</v>
          </cell>
          <cell r="J3507" t="str">
            <v>Non-Represented State Employees</v>
          </cell>
          <cell r="K3507">
            <v>4464</v>
          </cell>
          <cell r="L3507">
            <v>4464</v>
          </cell>
          <cell r="M3507">
            <v>4464</v>
          </cell>
          <cell r="N3507">
            <v>4464</v>
          </cell>
          <cell r="O3507">
            <v>4208</v>
          </cell>
          <cell r="P3507">
            <v>4292</v>
          </cell>
          <cell r="Q3507">
            <v>4422</v>
          </cell>
        </row>
        <row r="3508">
          <cell r="E3508" t="str">
            <v>50GMONTHLYHTEAMSTERS LOCAL UNION NUMBER 117</v>
          </cell>
          <cell r="F3508" t="str">
            <v>50G</v>
          </cell>
          <cell r="G3508" t="str">
            <v>Monthly</v>
          </cell>
          <cell r="H3508" t="str">
            <v>H</v>
          </cell>
          <cell r="I3508">
            <v>0</v>
          </cell>
          <cell r="J3508" t="str">
            <v>Teamsters Local Union Number 117</v>
          </cell>
          <cell r="K3508">
            <v>4862</v>
          </cell>
          <cell r="L3508">
            <v>4862</v>
          </cell>
          <cell r="M3508">
            <v>4862</v>
          </cell>
          <cell r="N3508">
            <v>4862</v>
          </cell>
          <cell r="O3508"/>
          <cell r="P3508">
            <v>4675</v>
          </cell>
          <cell r="Q3508">
            <v>4816</v>
          </cell>
        </row>
        <row r="3509">
          <cell r="E3509" t="str">
            <v>50GMONTHLYHWASHINGTON FEDERATION OF STATE EMPLOYEES</v>
          </cell>
          <cell r="F3509" t="str">
            <v>50G</v>
          </cell>
          <cell r="G3509" t="str">
            <v>Monthly</v>
          </cell>
          <cell r="H3509" t="str">
            <v>H</v>
          </cell>
          <cell r="I3509">
            <v>0</v>
          </cell>
          <cell r="J3509" t="str">
            <v>Washington Federation of State Employees</v>
          </cell>
          <cell r="K3509">
            <v>4464</v>
          </cell>
          <cell r="L3509">
            <v>4464</v>
          </cell>
          <cell r="M3509">
            <v>4464</v>
          </cell>
          <cell r="N3509">
            <v>4464</v>
          </cell>
          <cell r="O3509">
            <v>4208</v>
          </cell>
          <cell r="P3509">
            <v>4292</v>
          </cell>
          <cell r="Q3509">
            <v>4422</v>
          </cell>
        </row>
        <row r="3510">
          <cell r="E3510" t="str">
            <v>50GMONTHLYHWASHINGTON PUBLIC EMPLOYEES ASSOCIATION</v>
          </cell>
          <cell r="F3510" t="str">
            <v>50G</v>
          </cell>
          <cell r="G3510" t="str">
            <v>Monthly</v>
          </cell>
          <cell r="H3510" t="str">
            <v>H</v>
          </cell>
          <cell r="I3510">
            <v>0</v>
          </cell>
          <cell r="J3510" t="str">
            <v>Washington Public Employees Association</v>
          </cell>
          <cell r="K3510">
            <v>4464</v>
          </cell>
          <cell r="L3510">
            <v>4464</v>
          </cell>
          <cell r="M3510">
            <v>4464</v>
          </cell>
          <cell r="N3510">
            <v>4464</v>
          </cell>
          <cell r="O3510">
            <v>4208</v>
          </cell>
          <cell r="P3510">
            <v>4292</v>
          </cell>
          <cell r="Q3510">
            <v>4422</v>
          </cell>
        </row>
        <row r="3511">
          <cell r="E3511" t="str">
            <v>50GMONTHLYINON-REPRESENTED STATE EMPLOYEES</v>
          </cell>
          <cell r="F3511" t="str">
            <v>50G</v>
          </cell>
          <cell r="G3511" t="str">
            <v>Monthly</v>
          </cell>
          <cell r="H3511" t="str">
            <v>I</v>
          </cell>
          <cell r="I3511">
            <v>0</v>
          </cell>
          <cell r="J3511" t="str">
            <v>Non-Represented State Employees</v>
          </cell>
          <cell r="K3511">
            <v>4575</v>
          </cell>
          <cell r="L3511">
            <v>4575</v>
          </cell>
          <cell r="M3511">
            <v>4575</v>
          </cell>
          <cell r="N3511">
            <v>4575</v>
          </cell>
          <cell r="O3511">
            <v>4313</v>
          </cell>
          <cell r="P3511">
            <v>4399</v>
          </cell>
          <cell r="Q3511">
            <v>4532</v>
          </cell>
        </row>
        <row r="3512">
          <cell r="E3512" t="str">
            <v>50GMONTHLYITEAMSTERS LOCAL UNION NUMBER 117</v>
          </cell>
          <cell r="F3512" t="str">
            <v>50G</v>
          </cell>
          <cell r="G3512" t="str">
            <v>Monthly</v>
          </cell>
          <cell r="H3512" t="str">
            <v>I</v>
          </cell>
          <cell r="I3512">
            <v>0</v>
          </cell>
          <cell r="J3512" t="str">
            <v>Teamsters Local Union Number 117</v>
          </cell>
          <cell r="K3512">
            <v>4983</v>
          </cell>
          <cell r="L3512">
            <v>4983</v>
          </cell>
          <cell r="M3512">
            <v>4983</v>
          </cell>
          <cell r="N3512">
            <v>4983</v>
          </cell>
          <cell r="O3512"/>
          <cell r="P3512">
            <v>4791</v>
          </cell>
          <cell r="Q3512">
            <v>4936</v>
          </cell>
        </row>
        <row r="3513">
          <cell r="E3513" t="str">
            <v>50GMONTHLYIWASHINGTON FEDERATION OF STATE EMPLOYEES</v>
          </cell>
          <cell r="F3513" t="str">
            <v>50G</v>
          </cell>
          <cell r="G3513" t="str">
            <v>Monthly</v>
          </cell>
          <cell r="H3513" t="str">
            <v>I</v>
          </cell>
          <cell r="I3513">
            <v>0</v>
          </cell>
          <cell r="J3513" t="str">
            <v>Washington Federation of State Employees</v>
          </cell>
          <cell r="K3513">
            <v>4575</v>
          </cell>
          <cell r="L3513">
            <v>4575</v>
          </cell>
          <cell r="M3513">
            <v>4575</v>
          </cell>
          <cell r="N3513">
            <v>4575</v>
          </cell>
          <cell r="O3513">
            <v>4313</v>
          </cell>
          <cell r="P3513">
            <v>4399</v>
          </cell>
          <cell r="Q3513">
            <v>4532</v>
          </cell>
        </row>
        <row r="3514">
          <cell r="E3514" t="str">
            <v>50GMONTHLYIWASHINGTON PUBLIC EMPLOYEES ASSOCIATION</v>
          </cell>
          <cell r="F3514" t="str">
            <v>50G</v>
          </cell>
          <cell r="G3514" t="str">
            <v>Monthly</v>
          </cell>
          <cell r="H3514" t="str">
            <v>I</v>
          </cell>
          <cell r="I3514">
            <v>0</v>
          </cell>
          <cell r="J3514" t="str">
            <v>Washington Public Employees Association</v>
          </cell>
          <cell r="K3514">
            <v>4575</v>
          </cell>
          <cell r="L3514">
            <v>4575</v>
          </cell>
          <cell r="M3514">
            <v>4575</v>
          </cell>
          <cell r="N3514">
            <v>4575</v>
          </cell>
          <cell r="O3514">
            <v>4313</v>
          </cell>
          <cell r="P3514">
            <v>4399</v>
          </cell>
          <cell r="Q3514">
            <v>4532</v>
          </cell>
        </row>
        <row r="3515">
          <cell r="E3515" t="str">
            <v>50GMONTHLYJNON-REPRESENTED STATE EMPLOYEES</v>
          </cell>
          <cell r="F3515" t="str">
            <v>50G</v>
          </cell>
          <cell r="G3515" t="str">
            <v>Monthly</v>
          </cell>
          <cell r="H3515" t="str">
            <v>J</v>
          </cell>
          <cell r="I3515">
            <v>0</v>
          </cell>
          <cell r="J3515" t="str">
            <v>Non-Represented State Employees</v>
          </cell>
          <cell r="K3515">
            <v>4686</v>
          </cell>
          <cell r="L3515">
            <v>4686</v>
          </cell>
          <cell r="M3515">
            <v>4686</v>
          </cell>
          <cell r="N3515">
            <v>4686</v>
          </cell>
          <cell r="O3515">
            <v>4418</v>
          </cell>
          <cell r="P3515">
            <v>4506</v>
          </cell>
          <cell r="Q3515">
            <v>4642</v>
          </cell>
        </row>
        <row r="3516">
          <cell r="E3516" t="str">
            <v>50GMONTHLYJTEAMSTERS LOCAL UNION NUMBER 117</v>
          </cell>
          <cell r="F3516" t="str">
            <v>50G</v>
          </cell>
          <cell r="G3516" t="str">
            <v>Monthly</v>
          </cell>
          <cell r="H3516" t="str">
            <v>J</v>
          </cell>
          <cell r="I3516">
            <v>0</v>
          </cell>
          <cell r="J3516" t="str">
            <v>Teamsters Local Union Number 117</v>
          </cell>
          <cell r="K3516">
            <v>5104</v>
          </cell>
          <cell r="L3516">
            <v>5104</v>
          </cell>
          <cell r="M3516">
            <v>5104</v>
          </cell>
          <cell r="N3516">
            <v>5104</v>
          </cell>
          <cell r="O3516"/>
          <cell r="P3516">
            <v>4908</v>
          </cell>
          <cell r="Q3516">
            <v>5056</v>
          </cell>
        </row>
        <row r="3517">
          <cell r="E3517" t="str">
            <v>50GMONTHLYJWASHINGTON FEDERATION OF STATE EMPLOYEES</v>
          </cell>
          <cell r="F3517" t="str">
            <v>50G</v>
          </cell>
          <cell r="G3517" t="str">
            <v>Monthly</v>
          </cell>
          <cell r="H3517" t="str">
            <v>J</v>
          </cell>
          <cell r="I3517">
            <v>0</v>
          </cell>
          <cell r="J3517" t="str">
            <v>Washington Federation of State Employees</v>
          </cell>
          <cell r="K3517">
            <v>4686</v>
          </cell>
          <cell r="L3517">
            <v>4686</v>
          </cell>
          <cell r="M3517">
            <v>4686</v>
          </cell>
          <cell r="N3517">
            <v>4686</v>
          </cell>
          <cell r="O3517">
            <v>4418</v>
          </cell>
          <cell r="P3517">
            <v>4506</v>
          </cell>
          <cell r="Q3517">
            <v>4642</v>
          </cell>
        </row>
        <row r="3518">
          <cell r="E3518" t="str">
            <v>50GMONTHLYJWASHINGTON PUBLIC EMPLOYEES ASSOCIATION</v>
          </cell>
          <cell r="F3518" t="str">
            <v>50G</v>
          </cell>
          <cell r="G3518" t="str">
            <v>Monthly</v>
          </cell>
          <cell r="H3518" t="str">
            <v>J</v>
          </cell>
          <cell r="I3518">
            <v>0</v>
          </cell>
          <cell r="J3518" t="str">
            <v>Washington Public Employees Association</v>
          </cell>
          <cell r="K3518">
            <v>4686</v>
          </cell>
          <cell r="L3518">
            <v>4686</v>
          </cell>
          <cell r="M3518">
            <v>4686</v>
          </cell>
          <cell r="N3518">
            <v>4686</v>
          </cell>
          <cell r="O3518">
            <v>4418</v>
          </cell>
          <cell r="P3518">
            <v>4506</v>
          </cell>
          <cell r="Q3518">
            <v>4642</v>
          </cell>
        </row>
        <row r="3519">
          <cell r="E3519" t="str">
            <v>50GMONTHLYKNON-REPRESENTED STATE EMPLOYEES</v>
          </cell>
          <cell r="F3519" t="str">
            <v>50G</v>
          </cell>
          <cell r="G3519" t="str">
            <v>Monthly</v>
          </cell>
          <cell r="H3519" t="str">
            <v>K</v>
          </cell>
          <cell r="I3519">
            <v>0</v>
          </cell>
          <cell r="J3519" t="str">
            <v>Non-Represented State Employees</v>
          </cell>
          <cell r="K3519">
            <v>4808</v>
          </cell>
          <cell r="L3519">
            <v>4808</v>
          </cell>
          <cell r="M3519">
            <v>4808</v>
          </cell>
          <cell r="N3519">
            <v>4808</v>
          </cell>
          <cell r="O3519">
            <v>4532</v>
          </cell>
          <cell r="P3519">
            <v>4623</v>
          </cell>
          <cell r="Q3519">
            <v>4763</v>
          </cell>
        </row>
        <row r="3520">
          <cell r="E3520" t="str">
            <v>50GMONTHLYKTEAMSTERS LOCAL UNION NUMBER 117</v>
          </cell>
          <cell r="F3520" t="str">
            <v>50G</v>
          </cell>
          <cell r="G3520" t="str">
            <v>Monthly</v>
          </cell>
          <cell r="H3520" t="str">
            <v>K</v>
          </cell>
          <cell r="I3520">
            <v>0</v>
          </cell>
          <cell r="J3520" t="str">
            <v>Teamsters Local Union Number 117</v>
          </cell>
          <cell r="K3520">
            <v>5235</v>
          </cell>
          <cell r="L3520">
            <v>5235</v>
          </cell>
          <cell r="M3520">
            <v>5235</v>
          </cell>
          <cell r="N3520">
            <v>5235</v>
          </cell>
          <cell r="O3520"/>
          <cell r="P3520">
            <v>5034</v>
          </cell>
          <cell r="Q3520">
            <v>5186</v>
          </cell>
        </row>
        <row r="3521">
          <cell r="E3521" t="str">
            <v>50GMONTHLYKWASHINGTON FEDERATION OF STATE EMPLOYEES</v>
          </cell>
          <cell r="F3521" t="str">
            <v>50G</v>
          </cell>
          <cell r="G3521" t="str">
            <v>Monthly</v>
          </cell>
          <cell r="H3521" t="str">
            <v>K</v>
          </cell>
          <cell r="I3521">
            <v>0</v>
          </cell>
          <cell r="J3521" t="str">
            <v>Washington Federation of State Employees</v>
          </cell>
          <cell r="K3521">
            <v>4808</v>
          </cell>
          <cell r="L3521">
            <v>4808</v>
          </cell>
          <cell r="M3521">
            <v>4808</v>
          </cell>
          <cell r="N3521">
            <v>4808</v>
          </cell>
          <cell r="O3521">
            <v>4532</v>
          </cell>
          <cell r="P3521">
            <v>4623</v>
          </cell>
          <cell r="Q3521">
            <v>4763</v>
          </cell>
        </row>
        <row r="3522">
          <cell r="E3522" t="str">
            <v>50GMONTHLYKWASHINGTON PUBLIC EMPLOYEES ASSOCIATION</v>
          </cell>
          <cell r="F3522" t="str">
            <v>50G</v>
          </cell>
          <cell r="G3522" t="str">
            <v>Monthly</v>
          </cell>
          <cell r="H3522" t="str">
            <v>K</v>
          </cell>
          <cell r="I3522">
            <v>0</v>
          </cell>
          <cell r="J3522" t="str">
            <v>Washington Public Employees Association</v>
          </cell>
          <cell r="K3522">
            <v>4808</v>
          </cell>
          <cell r="L3522">
            <v>4808</v>
          </cell>
          <cell r="M3522">
            <v>4808</v>
          </cell>
          <cell r="N3522">
            <v>4808</v>
          </cell>
          <cell r="O3522">
            <v>4532</v>
          </cell>
          <cell r="P3522">
            <v>4623</v>
          </cell>
          <cell r="Q3522">
            <v>4763</v>
          </cell>
        </row>
        <row r="3523">
          <cell r="E3523" t="str">
            <v>50GMONTHLYLNON-REPRESENTED STATE EMPLOYEES</v>
          </cell>
          <cell r="F3523" t="str">
            <v>50G</v>
          </cell>
          <cell r="G3523" t="str">
            <v>Monthly</v>
          </cell>
          <cell r="H3523" t="str">
            <v>L</v>
          </cell>
          <cell r="I3523">
            <v>0</v>
          </cell>
          <cell r="J3523" t="str">
            <v>Non-Represented State Employees</v>
          </cell>
          <cell r="K3523">
            <v>4926</v>
          </cell>
          <cell r="L3523">
            <v>4926</v>
          </cell>
          <cell r="M3523">
            <v>4926</v>
          </cell>
          <cell r="N3523">
            <v>4926</v>
          </cell>
          <cell r="O3523">
            <v>4644</v>
          </cell>
          <cell r="P3523">
            <v>4737</v>
          </cell>
          <cell r="Q3523">
            <v>4880</v>
          </cell>
        </row>
        <row r="3524">
          <cell r="E3524" t="str">
            <v>50GMONTHLYLTEAMSTERS LOCAL UNION NUMBER 117</v>
          </cell>
          <cell r="F3524" t="str">
            <v>50G</v>
          </cell>
          <cell r="G3524" t="str">
            <v>Monthly</v>
          </cell>
          <cell r="H3524" t="str">
            <v>L</v>
          </cell>
          <cell r="I3524">
            <v>0</v>
          </cell>
          <cell r="J3524" t="str">
            <v>Teamsters Local Union Number 117</v>
          </cell>
          <cell r="K3524">
            <v>5363</v>
          </cell>
          <cell r="L3524">
            <v>5363</v>
          </cell>
          <cell r="M3524">
            <v>5363</v>
          </cell>
          <cell r="N3524">
            <v>5363</v>
          </cell>
          <cell r="O3524"/>
          <cell r="P3524">
            <v>5157</v>
          </cell>
          <cell r="Q3524">
            <v>5313</v>
          </cell>
        </row>
        <row r="3525">
          <cell r="E3525" t="str">
            <v>50GMONTHLYLWASHINGTON FEDERATION OF STATE EMPLOYEES</v>
          </cell>
          <cell r="F3525" t="str">
            <v>50G</v>
          </cell>
          <cell r="G3525" t="str">
            <v>Monthly</v>
          </cell>
          <cell r="H3525" t="str">
            <v>L</v>
          </cell>
          <cell r="I3525">
            <v>0</v>
          </cell>
          <cell r="J3525" t="str">
            <v>Washington Federation of State Employees</v>
          </cell>
          <cell r="K3525">
            <v>4926</v>
          </cell>
          <cell r="L3525">
            <v>4926</v>
          </cell>
          <cell r="M3525">
            <v>4926</v>
          </cell>
          <cell r="N3525">
            <v>4926</v>
          </cell>
          <cell r="O3525">
            <v>4644</v>
          </cell>
          <cell r="P3525">
            <v>4737</v>
          </cell>
          <cell r="Q3525">
            <v>4880</v>
          </cell>
        </row>
        <row r="3526">
          <cell r="E3526" t="str">
            <v>50GMONTHLYLWASHINGTON PUBLIC EMPLOYEES ASSOCIATION</v>
          </cell>
          <cell r="F3526" t="str">
            <v>50G</v>
          </cell>
          <cell r="G3526" t="str">
            <v>Monthly</v>
          </cell>
          <cell r="H3526" t="str">
            <v>L</v>
          </cell>
          <cell r="I3526">
            <v>0</v>
          </cell>
          <cell r="J3526" t="str">
            <v>Washington Public Employees Association</v>
          </cell>
          <cell r="K3526">
            <v>4926</v>
          </cell>
          <cell r="L3526">
            <v>4926</v>
          </cell>
          <cell r="M3526">
            <v>4926</v>
          </cell>
          <cell r="N3526">
            <v>4926</v>
          </cell>
          <cell r="O3526">
            <v>4644</v>
          </cell>
          <cell r="P3526">
            <v>4737</v>
          </cell>
          <cell r="Q3526">
            <v>4880</v>
          </cell>
        </row>
        <row r="3527">
          <cell r="E3527" t="str">
            <v>50GMONTHLYMNON-REPRESENTED STATE EMPLOYEES</v>
          </cell>
          <cell r="F3527" t="str">
            <v>50G</v>
          </cell>
          <cell r="G3527" t="str">
            <v>Monthly</v>
          </cell>
          <cell r="H3527" t="str">
            <v>M</v>
          </cell>
          <cell r="I3527">
            <v>0</v>
          </cell>
          <cell r="J3527" t="str">
            <v>Non-Represented State Employees</v>
          </cell>
          <cell r="K3527">
            <v>5051</v>
          </cell>
          <cell r="L3527">
            <v>5051</v>
          </cell>
          <cell r="M3527">
            <v>5051</v>
          </cell>
          <cell r="N3527">
            <v>5051</v>
          </cell>
          <cell r="O3527">
            <v>4762</v>
          </cell>
          <cell r="P3527">
            <v>4857</v>
          </cell>
          <cell r="Q3527">
            <v>5004</v>
          </cell>
        </row>
        <row r="3528">
          <cell r="E3528" t="str">
            <v>50GMONTHLYMTEAMSTERS LOCAL UNION NUMBER 117</v>
          </cell>
          <cell r="F3528" t="str">
            <v>50G</v>
          </cell>
          <cell r="G3528" t="str">
            <v>Monthly</v>
          </cell>
          <cell r="H3528" t="str">
            <v>M</v>
          </cell>
          <cell r="I3528">
            <v>0</v>
          </cell>
          <cell r="J3528" t="str">
            <v>Teamsters Local Union Number 117</v>
          </cell>
          <cell r="K3528">
            <v>5502</v>
          </cell>
          <cell r="L3528">
            <v>5502</v>
          </cell>
          <cell r="M3528">
            <v>5502</v>
          </cell>
          <cell r="N3528">
            <v>5502</v>
          </cell>
          <cell r="O3528"/>
          <cell r="P3528">
            <v>5290</v>
          </cell>
          <cell r="Q3528">
            <v>5450</v>
          </cell>
        </row>
        <row r="3529">
          <cell r="E3529" t="str">
            <v>50GMONTHLYMWASHINGTON FEDERATION OF STATE EMPLOYEES</v>
          </cell>
          <cell r="F3529" t="str">
            <v>50G</v>
          </cell>
          <cell r="G3529" t="str">
            <v>Monthly</v>
          </cell>
          <cell r="H3529" t="str">
            <v>M</v>
          </cell>
          <cell r="I3529">
            <v>0</v>
          </cell>
          <cell r="J3529" t="str">
            <v>Washington Federation of State Employees</v>
          </cell>
          <cell r="K3529">
            <v>5051</v>
          </cell>
          <cell r="L3529">
            <v>5051</v>
          </cell>
          <cell r="M3529">
            <v>5051</v>
          </cell>
          <cell r="N3529">
            <v>5051</v>
          </cell>
          <cell r="O3529">
            <v>4762</v>
          </cell>
          <cell r="P3529">
            <v>4857</v>
          </cell>
          <cell r="Q3529">
            <v>5004</v>
          </cell>
        </row>
        <row r="3530">
          <cell r="E3530" t="str">
            <v>50GMONTHLYMWASHINGTON PUBLIC EMPLOYEES ASSOCIATION</v>
          </cell>
          <cell r="F3530" t="str">
            <v>50G</v>
          </cell>
          <cell r="G3530" t="str">
            <v>Monthly</v>
          </cell>
          <cell r="H3530" t="str">
            <v>M</v>
          </cell>
          <cell r="I3530">
            <v>0</v>
          </cell>
          <cell r="J3530" t="str">
            <v>Washington Public Employees Association</v>
          </cell>
          <cell r="K3530">
            <v>5051</v>
          </cell>
          <cell r="L3530">
            <v>5051</v>
          </cell>
          <cell r="M3530">
            <v>5051</v>
          </cell>
          <cell r="N3530">
            <v>5051</v>
          </cell>
          <cell r="O3530">
            <v>4762</v>
          </cell>
          <cell r="P3530">
            <v>4857</v>
          </cell>
          <cell r="Q3530">
            <v>5004</v>
          </cell>
        </row>
        <row r="3531">
          <cell r="E3531" t="str">
            <v>50MONTHLYACOALITION</v>
          </cell>
          <cell r="F3531" t="str">
            <v>50</v>
          </cell>
          <cell r="G3531" t="str">
            <v>Monthly</v>
          </cell>
          <cell r="H3531" t="str">
            <v>A</v>
          </cell>
          <cell r="I3531">
            <v>0</v>
          </cell>
          <cell r="J3531" t="str">
            <v>Coalition</v>
          </cell>
          <cell r="K3531">
            <v>3756</v>
          </cell>
          <cell r="L3531">
            <v>3756</v>
          </cell>
          <cell r="M3531">
            <v>3756</v>
          </cell>
          <cell r="N3531">
            <v>3756</v>
          </cell>
          <cell r="O3531">
            <v>3541</v>
          </cell>
          <cell r="P3531">
            <v>3612</v>
          </cell>
          <cell r="Q3531">
            <v>3721</v>
          </cell>
        </row>
        <row r="3532">
          <cell r="E3532" t="str">
            <v>50MONTHLYANON-REPRESENTED STATE EMPLOYEES</v>
          </cell>
          <cell r="F3532" t="str">
            <v>50</v>
          </cell>
          <cell r="G3532" t="str">
            <v>Monthly</v>
          </cell>
          <cell r="H3532" t="str">
            <v>A</v>
          </cell>
          <cell r="I3532">
            <v>0</v>
          </cell>
          <cell r="J3532" t="str">
            <v>Non-Represented State Employees</v>
          </cell>
          <cell r="K3532">
            <v>3756</v>
          </cell>
          <cell r="L3532">
            <v>3756</v>
          </cell>
          <cell r="M3532">
            <v>3756</v>
          </cell>
          <cell r="N3532">
            <v>3756</v>
          </cell>
          <cell r="O3532">
            <v>3541</v>
          </cell>
          <cell r="P3532">
            <v>3612</v>
          </cell>
          <cell r="Q3532">
            <v>3721</v>
          </cell>
        </row>
        <row r="3533">
          <cell r="E3533" t="str">
            <v>50MONTHLYATEAMSTERS LOCAL UNION NUMBER 117</v>
          </cell>
          <cell r="F3533" t="str">
            <v>50</v>
          </cell>
          <cell r="G3533" t="str">
            <v>Monthly</v>
          </cell>
          <cell r="H3533" t="str">
            <v>A</v>
          </cell>
          <cell r="I3533">
            <v>0</v>
          </cell>
          <cell r="J3533" t="str">
            <v>Teamsters Local Union Number 117</v>
          </cell>
          <cell r="K3533">
            <v>3804</v>
          </cell>
          <cell r="L3533">
            <v>3804</v>
          </cell>
          <cell r="M3533">
            <v>3804</v>
          </cell>
          <cell r="N3533">
            <v>3804</v>
          </cell>
          <cell r="O3533">
            <v>3586</v>
          </cell>
          <cell r="P3533">
            <v>3658</v>
          </cell>
          <cell r="Q3533">
            <v>3768</v>
          </cell>
        </row>
        <row r="3534">
          <cell r="E3534" t="str">
            <v>50MONTHLYAWASHINGTON FEDERATION OF STATE EMPLOYEES</v>
          </cell>
          <cell r="F3534" t="str">
            <v>50</v>
          </cell>
          <cell r="G3534" t="str">
            <v>Monthly</v>
          </cell>
          <cell r="H3534" t="str">
            <v>A</v>
          </cell>
          <cell r="I3534">
            <v>0</v>
          </cell>
          <cell r="J3534" t="str">
            <v>Washington Federation of State Employees</v>
          </cell>
          <cell r="K3534">
            <v>3756</v>
          </cell>
          <cell r="L3534">
            <v>3756</v>
          </cell>
          <cell r="M3534">
            <v>3756</v>
          </cell>
          <cell r="N3534">
            <v>3756</v>
          </cell>
          <cell r="O3534">
            <v>3541</v>
          </cell>
          <cell r="P3534">
            <v>3612</v>
          </cell>
          <cell r="Q3534">
            <v>3721</v>
          </cell>
        </row>
        <row r="3535">
          <cell r="E3535" t="str">
            <v>50MONTHLYAWASHINGTON PUBLIC EMPLOYEES ASSOCIATION</v>
          </cell>
          <cell r="F3535" t="str">
            <v>50</v>
          </cell>
          <cell r="G3535" t="str">
            <v>Monthly</v>
          </cell>
          <cell r="H3535" t="str">
            <v>A</v>
          </cell>
          <cell r="I3535">
            <v>0</v>
          </cell>
          <cell r="J3535" t="str">
            <v>Washington Public Employees Association</v>
          </cell>
          <cell r="K3535">
            <v>3756</v>
          </cell>
          <cell r="L3535">
            <v>3756</v>
          </cell>
          <cell r="M3535">
            <v>3756</v>
          </cell>
          <cell r="N3535">
            <v>3756</v>
          </cell>
          <cell r="O3535">
            <v>3541</v>
          </cell>
          <cell r="P3535">
            <v>3612</v>
          </cell>
          <cell r="Q3535">
            <v>3721</v>
          </cell>
        </row>
        <row r="3536">
          <cell r="E3536" t="str">
            <v>50MONTHLYBCOALITION</v>
          </cell>
          <cell r="F3536" t="str">
            <v>50</v>
          </cell>
          <cell r="G3536" t="str">
            <v>Monthly</v>
          </cell>
          <cell r="H3536" t="str">
            <v>B</v>
          </cell>
          <cell r="I3536">
            <v>0</v>
          </cell>
          <cell r="J3536" t="str">
            <v>Coalition</v>
          </cell>
          <cell r="K3536">
            <v>3848</v>
          </cell>
          <cell r="L3536">
            <v>3848</v>
          </cell>
          <cell r="M3536">
            <v>3848</v>
          </cell>
          <cell r="N3536">
            <v>3848</v>
          </cell>
          <cell r="O3536">
            <v>3627</v>
          </cell>
          <cell r="P3536">
            <v>3700</v>
          </cell>
          <cell r="Q3536">
            <v>3812</v>
          </cell>
        </row>
        <row r="3537">
          <cell r="E3537" t="str">
            <v>50MONTHLYBNON-REPRESENTED STATE EMPLOYEES</v>
          </cell>
          <cell r="F3537" t="str">
            <v>50</v>
          </cell>
          <cell r="G3537" t="str">
            <v>Monthly</v>
          </cell>
          <cell r="H3537" t="str">
            <v>B</v>
          </cell>
          <cell r="I3537">
            <v>0</v>
          </cell>
          <cell r="J3537" t="str">
            <v>Non-Represented State Employees</v>
          </cell>
          <cell r="K3537">
            <v>3848</v>
          </cell>
          <cell r="L3537">
            <v>3848</v>
          </cell>
          <cell r="M3537">
            <v>3848</v>
          </cell>
          <cell r="N3537">
            <v>3848</v>
          </cell>
          <cell r="O3537">
            <v>3627</v>
          </cell>
          <cell r="P3537">
            <v>3700</v>
          </cell>
          <cell r="Q3537">
            <v>3812</v>
          </cell>
        </row>
        <row r="3538">
          <cell r="E3538" t="str">
            <v>50MONTHLYBTEAMSTERS LOCAL UNION NUMBER 117</v>
          </cell>
          <cell r="F3538" t="str">
            <v>50</v>
          </cell>
          <cell r="G3538" t="str">
            <v>Monthly</v>
          </cell>
          <cell r="H3538" t="str">
            <v>B</v>
          </cell>
          <cell r="I3538">
            <v>0</v>
          </cell>
          <cell r="J3538" t="str">
            <v>Teamsters Local Union Number 117</v>
          </cell>
          <cell r="K3538">
            <v>3896</v>
          </cell>
          <cell r="L3538">
            <v>3896</v>
          </cell>
          <cell r="M3538">
            <v>3896</v>
          </cell>
          <cell r="N3538">
            <v>3896</v>
          </cell>
          <cell r="O3538">
            <v>3673</v>
          </cell>
          <cell r="P3538">
            <v>3746</v>
          </cell>
          <cell r="Q3538">
            <v>3859</v>
          </cell>
        </row>
        <row r="3539">
          <cell r="E3539" t="str">
            <v>50MONTHLYBWASHINGTON FEDERATION OF STATE EMPLOYEES</v>
          </cell>
          <cell r="F3539" t="str">
            <v>50</v>
          </cell>
          <cell r="G3539" t="str">
            <v>Monthly</v>
          </cell>
          <cell r="H3539" t="str">
            <v>B</v>
          </cell>
          <cell r="I3539">
            <v>0</v>
          </cell>
          <cell r="J3539" t="str">
            <v>Washington Federation of State Employees</v>
          </cell>
          <cell r="K3539">
            <v>3848</v>
          </cell>
          <cell r="L3539">
            <v>3848</v>
          </cell>
          <cell r="M3539">
            <v>3848</v>
          </cell>
          <cell r="N3539">
            <v>3848</v>
          </cell>
          <cell r="O3539">
            <v>3627</v>
          </cell>
          <cell r="P3539">
            <v>3700</v>
          </cell>
          <cell r="Q3539">
            <v>3812</v>
          </cell>
        </row>
        <row r="3540">
          <cell r="E3540" t="str">
            <v>50MONTHLYBWASHINGTON PUBLIC EMPLOYEES ASSOCIATION</v>
          </cell>
          <cell r="F3540" t="str">
            <v>50</v>
          </cell>
          <cell r="G3540" t="str">
            <v>Monthly</v>
          </cell>
          <cell r="H3540" t="str">
            <v>B</v>
          </cell>
          <cell r="I3540">
            <v>0</v>
          </cell>
          <cell r="J3540" t="str">
            <v>Washington Public Employees Association</v>
          </cell>
          <cell r="K3540">
            <v>3848</v>
          </cell>
          <cell r="L3540">
            <v>3848</v>
          </cell>
          <cell r="M3540">
            <v>3848</v>
          </cell>
          <cell r="N3540">
            <v>3848</v>
          </cell>
          <cell r="O3540">
            <v>3627</v>
          </cell>
          <cell r="P3540">
            <v>3700</v>
          </cell>
          <cell r="Q3540">
            <v>3812</v>
          </cell>
        </row>
        <row r="3541">
          <cell r="E3541" t="str">
            <v>50MONTHLYCCOALITION</v>
          </cell>
          <cell r="F3541" t="str">
            <v>50</v>
          </cell>
          <cell r="G3541" t="str">
            <v>Monthly</v>
          </cell>
          <cell r="H3541" t="str">
            <v>C</v>
          </cell>
          <cell r="I3541">
            <v>0</v>
          </cell>
          <cell r="J3541" t="str">
            <v>Coalition</v>
          </cell>
          <cell r="K3541">
            <v>3947</v>
          </cell>
          <cell r="L3541">
            <v>3947</v>
          </cell>
          <cell r="M3541">
            <v>3947</v>
          </cell>
          <cell r="N3541">
            <v>3947</v>
          </cell>
          <cell r="O3541">
            <v>3721</v>
          </cell>
          <cell r="P3541">
            <v>3795</v>
          </cell>
          <cell r="Q3541">
            <v>3910</v>
          </cell>
        </row>
        <row r="3542">
          <cell r="E3542" t="str">
            <v>50MONTHLYCNON-REPRESENTED STATE EMPLOYEES</v>
          </cell>
          <cell r="F3542" t="str">
            <v>50</v>
          </cell>
          <cell r="G3542" t="str">
            <v>Monthly</v>
          </cell>
          <cell r="H3542" t="str">
            <v>C</v>
          </cell>
          <cell r="I3542">
            <v>0</v>
          </cell>
          <cell r="J3542" t="str">
            <v>Non-Represented State Employees</v>
          </cell>
          <cell r="K3542">
            <v>3947</v>
          </cell>
          <cell r="L3542">
            <v>3947</v>
          </cell>
          <cell r="M3542">
            <v>3947</v>
          </cell>
          <cell r="N3542">
            <v>3947</v>
          </cell>
          <cell r="O3542">
            <v>3721</v>
          </cell>
          <cell r="P3542">
            <v>3795</v>
          </cell>
          <cell r="Q3542">
            <v>3910</v>
          </cell>
        </row>
        <row r="3543">
          <cell r="E3543" t="str">
            <v>50MONTHLYCTEAMSTERS LOCAL UNION NUMBER 117</v>
          </cell>
          <cell r="F3543" t="str">
            <v>50</v>
          </cell>
          <cell r="G3543" t="str">
            <v>Monthly</v>
          </cell>
          <cell r="H3543" t="str">
            <v>C</v>
          </cell>
          <cell r="I3543">
            <v>0</v>
          </cell>
          <cell r="J3543" t="str">
            <v>Teamsters Local Union Number 117</v>
          </cell>
          <cell r="K3543">
            <v>3997</v>
          </cell>
          <cell r="L3543">
            <v>3997</v>
          </cell>
          <cell r="M3543">
            <v>3997</v>
          </cell>
          <cell r="N3543">
            <v>3997</v>
          </cell>
          <cell r="O3543">
            <v>3768</v>
          </cell>
          <cell r="P3543">
            <v>3843</v>
          </cell>
          <cell r="Q3543">
            <v>3959</v>
          </cell>
        </row>
        <row r="3544">
          <cell r="E3544" t="str">
            <v>50MONTHLYCWASHINGTON FEDERATION OF STATE EMPLOYEES</v>
          </cell>
          <cell r="F3544" t="str">
            <v>50</v>
          </cell>
          <cell r="G3544" t="str">
            <v>Monthly</v>
          </cell>
          <cell r="H3544" t="str">
            <v>C</v>
          </cell>
          <cell r="I3544">
            <v>0</v>
          </cell>
          <cell r="J3544" t="str">
            <v>Washington Federation of State Employees</v>
          </cell>
          <cell r="K3544">
            <v>3947</v>
          </cell>
          <cell r="L3544">
            <v>3947</v>
          </cell>
          <cell r="M3544">
            <v>3947</v>
          </cell>
          <cell r="N3544">
            <v>3947</v>
          </cell>
          <cell r="O3544">
            <v>3721</v>
          </cell>
          <cell r="P3544">
            <v>3795</v>
          </cell>
          <cell r="Q3544">
            <v>3910</v>
          </cell>
        </row>
        <row r="3545">
          <cell r="E3545" t="str">
            <v>50MONTHLYCWASHINGTON PUBLIC EMPLOYEES ASSOCIATION</v>
          </cell>
          <cell r="F3545" t="str">
            <v>50</v>
          </cell>
          <cell r="G3545" t="str">
            <v>Monthly</v>
          </cell>
          <cell r="H3545" t="str">
            <v>C</v>
          </cell>
          <cell r="I3545">
            <v>0</v>
          </cell>
          <cell r="J3545" t="str">
            <v>Washington Public Employees Association</v>
          </cell>
          <cell r="K3545">
            <v>3947</v>
          </cell>
          <cell r="L3545">
            <v>3947</v>
          </cell>
          <cell r="M3545">
            <v>3947</v>
          </cell>
          <cell r="N3545">
            <v>3947</v>
          </cell>
          <cell r="O3545">
            <v>3721</v>
          </cell>
          <cell r="P3545">
            <v>3795</v>
          </cell>
          <cell r="Q3545">
            <v>3910</v>
          </cell>
        </row>
        <row r="3546">
          <cell r="E3546" t="str">
            <v>50MONTHLYDCOALITION</v>
          </cell>
          <cell r="F3546" t="str">
            <v>50</v>
          </cell>
          <cell r="G3546" t="str">
            <v>Monthly</v>
          </cell>
          <cell r="H3546" t="str">
            <v>D</v>
          </cell>
          <cell r="I3546">
            <v>0</v>
          </cell>
          <cell r="J3546" t="str">
            <v>Coalition</v>
          </cell>
          <cell r="K3546">
            <v>4038</v>
          </cell>
          <cell r="L3546">
            <v>4038</v>
          </cell>
          <cell r="M3546">
            <v>4038</v>
          </cell>
          <cell r="N3546">
            <v>4038</v>
          </cell>
          <cell r="O3546">
            <v>3807</v>
          </cell>
          <cell r="P3546">
            <v>3883</v>
          </cell>
          <cell r="Q3546">
            <v>4000</v>
          </cell>
        </row>
        <row r="3547">
          <cell r="E3547" t="str">
            <v>50MONTHLYDNON-REPRESENTED STATE EMPLOYEES</v>
          </cell>
          <cell r="F3547" t="str">
            <v>50</v>
          </cell>
          <cell r="G3547" t="str">
            <v>Monthly</v>
          </cell>
          <cell r="H3547" t="str">
            <v>D</v>
          </cell>
          <cell r="I3547">
            <v>0</v>
          </cell>
          <cell r="J3547" t="str">
            <v>Non-Represented State Employees</v>
          </cell>
          <cell r="K3547">
            <v>4038</v>
          </cell>
          <cell r="L3547">
            <v>4038</v>
          </cell>
          <cell r="M3547">
            <v>4038</v>
          </cell>
          <cell r="N3547">
            <v>4038</v>
          </cell>
          <cell r="O3547">
            <v>3807</v>
          </cell>
          <cell r="P3547">
            <v>3883</v>
          </cell>
          <cell r="Q3547">
            <v>4000</v>
          </cell>
        </row>
        <row r="3548">
          <cell r="E3548" t="str">
            <v>50MONTHLYDTEAMSTERS LOCAL UNION NUMBER 117</v>
          </cell>
          <cell r="F3548" t="str">
            <v>50</v>
          </cell>
          <cell r="G3548" t="str">
            <v>Monthly</v>
          </cell>
          <cell r="H3548" t="str">
            <v>D</v>
          </cell>
          <cell r="I3548">
            <v>0</v>
          </cell>
          <cell r="J3548" t="str">
            <v>Teamsters Local Union Number 117</v>
          </cell>
          <cell r="K3548">
            <v>4090</v>
          </cell>
          <cell r="L3548">
            <v>4090</v>
          </cell>
          <cell r="M3548">
            <v>4090</v>
          </cell>
          <cell r="N3548">
            <v>4090</v>
          </cell>
          <cell r="O3548">
            <v>3856</v>
          </cell>
          <cell r="P3548">
            <v>3933</v>
          </cell>
          <cell r="Q3548">
            <v>4052</v>
          </cell>
        </row>
        <row r="3549">
          <cell r="E3549" t="str">
            <v>50MONTHLYDWASHINGTON FEDERATION OF STATE EMPLOYEES</v>
          </cell>
          <cell r="F3549" t="str">
            <v>50</v>
          </cell>
          <cell r="G3549" t="str">
            <v>Monthly</v>
          </cell>
          <cell r="H3549" t="str">
            <v>D</v>
          </cell>
          <cell r="I3549">
            <v>0</v>
          </cell>
          <cell r="J3549" t="str">
            <v>Washington Federation of State Employees</v>
          </cell>
          <cell r="K3549">
            <v>4038</v>
          </cell>
          <cell r="L3549">
            <v>4038</v>
          </cell>
          <cell r="M3549">
            <v>4038</v>
          </cell>
          <cell r="N3549">
            <v>4038</v>
          </cell>
          <cell r="O3549">
            <v>3807</v>
          </cell>
          <cell r="P3549">
            <v>3883</v>
          </cell>
          <cell r="Q3549">
            <v>4000</v>
          </cell>
        </row>
        <row r="3550">
          <cell r="E3550" t="str">
            <v>50MONTHLYDWASHINGTON PUBLIC EMPLOYEES ASSOCIATION</v>
          </cell>
          <cell r="F3550" t="str">
            <v>50</v>
          </cell>
          <cell r="G3550" t="str">
            <v>Monthly</v>
          </cell>
          <cell r="H3550" t="str">
            <v>D</v>
          </cell>
          <cell r="I3550">
            <v>0</v>
          </cell>
          <cell r="J3550" t="str">
            <v>Washington Public Employees Association</v>
          </cell>
          <cell r="K3550">
            <v>4038</v>
          </cell>
          <cell r="L3550">
            <v>4038</v>
          </cell>
          <cell r="M3550">
            <v>4038</v>
          </cell>
          <cell r="N3550">
            <v>4038</v>
          </cell>
          <cell r="O3550">
            <v>3807</v>
          </cell>
          <cell r="P3550">
            <v>3883</v>
          </cell>
          <cell r="Q3550">
            <v>4000</v>
          </cell>
        </row>
        <row r="3551">
          <cell r="E3551" t="str">
            <v>50MONTHLYECOALITION</v>
          </cell>
          <cell r="F3551" t="str">
            <v>50</v>
          </cell>
          <cell r="G3551" t="str">
            <v>Monthly</v>
          </cell>
          <cell r="H3551" t="str">
            <v>E</v>
          </cell>
          <cell r="I3551">
            <v>0</v>
          </cell>
          <cell r="J3551" t="str">
            <v>Coalition</v>
          </cell>
          <cell r="K3551">
            <v>4144</v>
          </cell>
          <cell r="L3551">
            <v>4144</v>
          </cell>
          <cell r="M3551">
            <v>4144</v>
          </cell>
          <cell r="N3551">
            <v>4144</v>
          </cell>
          <cell r="O3551">
            <v>3907</v>
          </cell>
          <cell r="P3551">
            <v>3985</v>
          </cell>
          <cell r="Q3551">
            <v>4105</v>
          </cell>
        </row>
        <row r="3552">
          <cell r="E3552" t="str">
            <v>50MONTHLYENON-REPRESENTED STATE EMPLOYEES</v>
          </cell>
          <cell r="F3552" t="str">
            <v>50</v>
          </cell>
          <cell r="G3552" t="str">
            <v>Monthly</v>
          </cell>
          <cell r="H3552" t="str">
            <v>E</v>
          </cell>
          <cell r="I3552">
            <v>0</v>
          </cell>
          <cell r="J3552" t="str">
            <v>Non-Represented State Employees</v>
          </cell>
          <cell r="K3552">
            <v>4144</v>
          </cell>
          <cell r="L3552">
            <v>4144</v>
          </cell>
          <cell r="M3552">
            <v>4144</v>
          </cell>
          <cell r="N3552">
            <v>4144</v>
          </cell>
          <cell r="O3552">
            <v>3907</v>
          </cell>
          <cell r="P3552">
            <v>3985</v>
          </cell>
          <cell r="Q3552">
            <v>4105</v>
          </cell>
        </row>
        <row r="3553">
          <cell r="E3553" t="str">
            <v>50MONTHLYETEAMSTERS LOCAL UNION NUMBER 117</v>
          </cell>
          <cell r="F3553" t="str">
            <v>50</v>
          </cell>
          <cell r="G3553" t="str">
            <v>Monthly</v>
          </cell>
          <cell r="H3553" t="str">
            <v>E</v>
          </cell>
          <cell r="I3553">
            <v>0</v>
          </cell>
          <cell r="J3553" t="str">
            <v>Teamsters Local Union Number 117</v>
          </cell>
          <cell r="K3553">
            <v>4197</v>
          </cell>
          <cell r="L3553">
            <v>4197</v>
          </cell>
          <cell r="M3553">
            <v>4197</v>
          </cell>
          <cell r="N3553">
            <v>4197</v>
          </cell>
          <cell r="O3553">
            <v>3957</v>
          </cell>
          <cell r="P3553">
            <v>4036</v>
          </cell>
          <cell r="Q3553">
            <v>4158</v>
          </cell>
        </row>
        <row r="3554">
          <cell r="E3554" t="str">
            <v>50MONTHLYEWASHINGTON FEDERATION OF STATE EMPLOYEES</v>
          </cell>
          <cell r="F3554" t="str">
            <v>50</v>
          </cell>
          <cell r="G3554" t="str">
            <v>Monthly</v>
          </cell>
          <cell r="H3554" t="str">
            <v>E</v>
          </cell>
          <cell r="I3554">
            <v>0</v>
          </cell>
          <cell r="J3554" t="str">
            <v>Washington Federation of State Employees</v>
          </cell>
          <cell r="K3554">
            <v>4144</v>
          </cell>
          <cell r="L3554">
            <v>4144</v>
          </cell>
          <cell r="M3554">
            <v>4144</v>
          </cell>
          <cell r="N3554">
            <v>4144</v>
          </cell>
          <cell r="O3554">
            <v>3907</v>
          </cell>
          <cell r="P3554">
            <v>3985</v>
          </cell>
          <cell r="Q3554">
            <v>4105</v>
          </cell>
        </row>
        <row r="3555">
          <cell r="E3555" t="str">
            <v>50MONTHLYEWASHINGTON PUBLIC EMPLOYEES ASSOCIATION</v>
          </cell>
          <cell r="F3555" t="str">
            <v>50</v>
          </cell>
          <cell r="G3555" t="str">
            <v>Monthly</v>
          </cell>
          <cell r="H3555" t="str">
            <v>E</v>
          </cell>
          <cell r="I3555">
            <v>0</v>
          </cell>
          <cell r="J3555" t="str">
            <v>Washington Public Employees Association</v>
          </cell>
          <cell r="K3555">
            <v>4144</v>
          </cell>
          <cell r="L3555">
            <v>4144</v>
          </cell>
          <cell r="M3555">
            <v>4144</v>
          </cell>
          <cell r="N3555">
            <v>4144</v>
          </cell>
          <cell r="O3555">
            <v>3907</v>
          </cell>
          <cell r="P3555">
            <v>3985</v>
          </cell>
          <cell r="Q3555">
            <v>4105</v>
          </cell>
        </row>
        <row r="3556">
          <cell r="E3556" t="str">
            <v>50MONTHLYFCOALITION</v>
          </cell>
          <cell r="F3556" t="str">
            <v>50</v>
          </cell>
          <cell r="G3556" t="str">
            <v>Monthly</v>
          </cell>
          <cell r="H3556" t="str">
            <v>F</v>
          </cell>
          <cell r="I3556">
            <v>0</v>
          </cell>
          <cell r="J3556" t="str">
            <v>Coalition</v>
          </cell>
          <cell r="K3556">
            <v>4248</v>
          </cell>
          <cell r="L3556">
            <v>4248</v>
          </cell>
          <cell r="M3556">
            <v>4248</v>
          </cell>
          <cell r="N3556">
            <v>4248</v>
          </cell>
          <cell r="O3556">
            <v>4005</v>
          </cell>
          <cell r="P3556">
            <v>4085</v>
          </cell>
          <cell r="Q3556">
            <v>4208</v>
          </cell>
        </row>
        <row r="3557">
          <cell r="E3557" t="str">
            <v>50MONTHLYFNON-REPRESENTED STATE EMPLOYEES</v>
          </cell>
          <cell r="F3557" t="str">
            <v>50</v>
          </cell>
          <cell r="G3557" t="str">
            <v>Monthly</v>
          </cell>
          <cell r="H3557" t="str">
            <v>F</v>
          </cell>
          <cell r="I3557">
            <v>0</v>
          </cell>
          <cell r="J3557" t="str">
            <v>Non-Represented State Employees</v>
          </cell>
          <cell r="K3557">
            <v>4248</v>
          </cell>
          <cell r="L3557">
            <v>4248</v>
          </cell>
          <cell r="M3557">
            <v>4248</v>
          </cell>
          <cell r="N3557">
            <v>4248</v>
          </cell>
          <cell r="O3557">
            <v>4005</v>
          </cell>
          <cell r="P3557">
            <v>4085</v>
          </cell>
          <cell r="Q3557">
            <v>4208</v>
          </cell>
        </row>
        <row r="3558">
          <cell r="E3558" t="str">
            <v>50MONTHLYFTEAMSTERS LOCAL UNION NUMBER 117</v>
          </cell>
          <cell r="F3558" t="str">
            <v>50</v>
          </cell>
          <cell r="G3558" t="str">
            <v>Monthly</v>
          </cell>
          <cell r="H3558" t="str">
            <v>F</v>
          </cell>
          <cell r="I3558">
            <v>0</v>
          </cell>
          <cell r="J3558" t="str">
            <v>Teamsters Local Union Number 117</v>
          </cell>
          <cell r="K3558">
            <v>4304</v>
          </cell>
          <cell r="L3558">
            <v>4304</v>
          </cell>
          <cell r="M3558">
            <v>4304</v>
          </cell>
          <cell r="N3558">
            <v>4304</v>
          </cell>
          <cell r="O3558">
            <v>4057</v>
          </cell>
          <cell r="P3558">
            <v>4138</v>
          </cell>
          <cell r="Q3558">
            <v>4263</v>
          </cell>
        </row>
        <row r="3559">
          <cell r="E3559" t="str">
            <v>50MONTHLYFWASHINGTON FEDERATION OF STATE EMPLOYEES</v>
          </cell>
          <cell r="F3559" t="str">
            <v>50</v>
          </cell>
          <cell r="G3559" t="str">
            <v>Monthly</v>
          </cell>
          <cell r="H3559" t="str">
            <v>F</v>
          </cell>
          <cell r="I3559">
            <v>0</v>
          </cell>
          <cell r="J3559" t="str">
            <v>Washington Federation of State Employees</v>
          </cell>
          <cell r="K3559">
            <v>4248</v>
          </cell>
          <cell r="L3559">
            <v>4248</v>
          </cell>
          <cell r="M3559">
            <v>4248</v>
          </cell>
          <cell r="N3559">
            <v>4248</v>
          </cell>
          <cell r="O3559">
            <v>4005</v>
          </cell>
          <cell r="P3559">
            <v>4085</v>
          </cell>
          <cell r="Q3559">
            <v>4208</v>
          </cell>
        </row>
        <row r="3560">
          <cell r="E3560" t="str">
            <v>50MONTHLYFWASHINGTON PUBLIC EMPLOYEES ASSOCIATION</v>
          </cell>
          <cell r="F3560" t="str">
            <v>50</v>
          </cell>
          <cell r="G3560" t="str">
            <v>Monthly</v>
          </cell>
          <cell r="H3560" t="str">
            <v>F</v>
          </cell>
          <cell r="I3560">
            <v>0</v>
          </cell>
          <cell r="J3560" t="str">
            <v>Washington Public Employees Association</v>
          </cell>
          <cell r="K3560">
            <v>4248</v>
          </cell>
          <cell r="L3560">
            <v>4248</v>
          </cell>
          <cell r="M3560">
            <v>4248</v>
          </cell>
          <cell r="N3560">
            <v>4248</v>
          </cell>
          <cell r="O3560">
            <v>4005</v>
          </cell>
          <cell r="P3560">
            <v>4085</v>
          </cell>
          <cell r="Q3560">
            <v>4208</v>
          </cell>
        </row>
        <row r="3561">
          <cell r="E3561" t="str">
            <v>50MONTHLYGCOALITION</v>
          </cell>
          <cell r="F3561" t="str">
            <v>50</v>
          </cell>
          <cell r="G3561" t="str">
            <v>Monthly</v>
          </cell>
          <cell r="H3561" t="str">
            <v>G</v>
          </cell>
          <cell r="I3561">
            <v>0</v>
          </cell>
          <cell r="J3561" t="str">
            <v>Coalition</v>
          </cell>
          <cell r="K3561">
            <v>4359</v>
          </cell>
          <cell r="L3561">
            <v>4359</v>
          </cell>
          <cell r="M3561">
            <v>4359</v>
          </cell>
          <cell r="N3561">
            <v>4359</v>
          </cell>
          <cell r="O3561">
            <v>4109</v>
          </cell>
          <cell r="P3561">
            <v>4191</v>
          </cell>
          <cell r="Q3561">
            <v>4318</v>
          </cell>
        </row>
        <row r="3562">
          <cell r="E3562" t="str">
            <v>50MONTHLYGNON-REPRESENTED STATE EMPLOYEES</v>
          </cell>
          <cell r="F3562" t="str">
            <v>50</v>
          </cell>
          <cell r="G3562" t="str">
            <v>Monthly</v>
          </cell>
          <cell r="H3562" t="str">
            <v>G</v>
          </cell>
          <cell r="I3562">
            <v>0</v>
          </cell>
          <cell r="J3562" t="str">
            <v>Non-Represented State Employees</v>
          </cell>
          <cell r="K3562">
            <v>4359</v>
          </cell>
          <cell r="L3562">
            <v>4359</v>
          </cell>
          <cell r="M3562">
            <v>4359</v>
          </cell>
          <cell r="N3562">
            <v>4359</v>
          </cell>
          <cell r="O3562">
            <v>4109</v>
          </cell>
          <cell r="P3562">
            <v>4191</v>
          </cell>
          <cell r="Q3562">
            <v>4318</v>
          </cell>
        </row>
        <row r="3563">
          <cell r="E3563" t="str">
            <v>50MONTHLYGTEAMSTERS LOCAL UNION NUMBER 117</v>
          </cell>
          <cell r="F3563" t="str">
            <v>50</v>
          </cell>
          <cell r="G3563" t="str">
            <v>Monthly</v>
          </cell>
          <cell r="H3563" t="str">
            <v>G</v>
          </cell>
          <cell r="I3563">
            <v>0</v>
          </cell>
          <cell r="J3563" t="str">
            <v>Teamsters Local Union Number 117</v>
          </cell>
          <cell r="K3563">
            <v>4414</v>
          </cell>
          <cell r="L3563">
            <v>4414</v>
          </cell>
          <cell r="M3563">
            <v>4414</v>
          </cell>
          <cell r="N3563">
            <v>4414</v>
          </cell>
          <cell r="O3563">
            <v>4161</v>
          </cell>
          <cell r="P3563">
            <v>4244</v>
          </cell>
          <cell r="Q3563">
            <v>4372</v>
          </cell>
        </row>
        <row r="3564">
          <cell r="E3564" t="str">
            <v>50MONTHLYGWASHINGTON FEDERATION OF STATE EMPLOYEES</v>
          </cell>
          <cell r="F3564" t="str">
            <v>50</v>
          </cell>
          <cell r="G3564" t="str">
            <v>Monthly</v>
          </cell>
          <cell r="H3564" t="str">
            <v>G</v>
          </cell>
          <cell r="I3564">
            <v>0</v>
          </cell>
          <cell r="J3564" t="str">
            <v>Washington Federation of State Employees</v>
          </cell>
          <cell r="K3564">
            <v>4359</v>
          </cell>
          <cell r="L3564">
            <v>4359</v>
          </cell>
          <cell r="M3564">
            <v>4359</v>
          </cell>
          <cell r="N3564">
            <v>4359</v>
          </cell>
          <cell r="O3564">
            <v>4109</v>
          </cell>
          <cell r="P3564">
            <v>4191</v>
          </cell>
          <cell r="Q3564">
            <v>4318</v>
          </cell>
        </row>
        <row r="3565">
          <cell r="E3565" t="str">
            <v>50MONTHLYGWASHINGTON PUBLIC EMPLOYEES ASSOCIATION</v>
          </cell>
          <cell r="F3565" t="str">
            <v>50</v>
          </cell>
          <cell r="G3565" t="str">
            <v>Monthly</v>
          </cell>
          <cell r="H3565" t="str">
            <v>G</v>
          </cell>
          <cell r="I3565">
            <v>0</v>
          </cell>
          <cell r="J3565" t="str">
            <v>Washington Public Employees Association</v>
          </cell>
          <cell r="K3565">
            <v>4359</v>
          </cell>
          <cell r="L3565">
            <v>4359</v>
          </cell>
          <cell r="M3565">
            <v>4359</v>
          </cell>
          <cell r="N3565">
            <v>4359</v>
          </cell>
          <cell r="O3565">
            <v>4109</v>
          </cell>
          <cell r="P3565">
            <v>4191</v>
          </cell>
          <cell r="Q3565">
            <v>4318</v>
          </cell>
        </row>
        <row r="3566">
          <cell r="E3566" t="str">
            <v>50MONTHLYHCOALITION</v>
          </cell>
          <cell r="F3566" t="str">
            <v>50</v>
          </cell>
          <cell r="G3566" t="str">
            <v>Monthly</v>
          </cell>
          <cell r="H3566" t="str">
            <v>H</v>
          </cell>
          <cell r="I3566">
            <v>0</v>
          </cell>
          <cell r="J3566" t="str">
            <v>Coalition</v>
          </cell>
          <cell r="K3566">
            <v>4464</v>
          </cell>
          <cell r="L3566">
            <v>4464</v>
          </cell>
          <cell r="M3566">
            <v>4464</v>
          </cell>
          <cell r="N3566">
            <v>4464</v>
          </cell>
          <cell r="O3566">
            <v>4208</v>
          </cell>
          <cell r="P3566">
            <v>4292</v>
          </cell>
          <cell r="Q3566">
            <v>4422</v>
          </cell>
        </row>
        <row r="3567">
          <cell r="E3567" t="str">
            <v>50MONTHLYHNON-REPRESENTED STATE EMPLOYEES</v>
          </cell>
          <cell r="F3567" t="str">
            <v>50</v>
          </cell>
          <cell r="G3567" t="str">
            <v>Monthly</v>
          </cell>
          <cell r="H3567" t="str">
            <v>H</v>
          </cell>
          <cell r="I3567">
            <v>0</v>
          </cell>
          <cell r="J3567" t="str">
            <v>Non-Represented State Employees</v>
          </cell>
          <cell r="K3567">
            <v>4464</v>
          </cell>
          <cell r="L3567">
            <v>4464</v>
          </cell>
          <cell r="M3567">
            <v>4464</v>
          </cell>
          <cell r="N3567">
            <v>4464</v>
          </cell>
          <cell r="O3567">
            <v>4208</v>
          </cell>
          <cell r="P3567">
            <v>4292</v>
          </cell>
          <cell r="Q3567">
            <v>4422</v>
          </cell>
        </row>
        <row r="3568">
          <cell r="E3568" t="str">
            <v>50MONTHLYHTEAMSTERS LOCAL UNION NUMBER 117</v>
          </cell>
          <cell r="F3568" t="str">
            <v>50</v>
          </cell>
          <cell r="G3568" t="str">
            <v>Monthly</v>
          </cell>
          <cell r="H3568" t="str">
            <v>H</v>
          </cell>
          <cell r="I3568">
            <v>0</v>
          </cell>
          <cell r="J3568" t="str">
            <v>Teamsters Local Union Number 117</v>
          </cell>
          <cell r="K3568">
            <v>4522</v>
          </cell>
          <cell r="L3568">
            <v>4522</v>
          </cell>
          <cell r="M3568">
            <v>4522</v>
          </cell>
          <cell r="N3568">
            <v>4522</v>
          </cell>
          <cell r="O3568">
            <v>4263</v>
          </cell>
          <cell r="P3568">
            <v>4348</v>
          </cell>
          <cell r="Q3568">
            <v>4479</v>
          </cell>
        </row>
        <row r="3569">
          <cell r="E3569" t="str">
            <v>50MONTHLYHWASHINGTON FEDERATION OF STATE EMPLOYEES</v>
          </cell>
          <cell r="F3569" t="str">
            <v>50</v>
          </cell>
          <cell r="G3569" t="str">
            <v>Monthly</v>
          </cell>
          <cell r="H3569" t="str">
            <v>H</v>
          </cell>
          <cell r="I3569">
            <v>0</v>
          </cell>
          <cell r="J3569" t="str">
            <v>Washington Federation of State Employees</v>
          </cell>
          <cell r="K3569">
            <v>4464</v>
          </cell>
          <cell r="L3569">
            <v>4464</v>
          </cell>
          <cell r="M3569">
            <v>4464</v>
          </cell>
          <cell r="N3569">
            <v>4464</v>
          </cell>
          <cell r="O3569">
            <v>4208</v>
          </cell>
          <cell r="P3569">
            <v>4292</v>
          </cell>
          <cell r="Q3569">
            <v>4422</v>
          </cell>
        </row>
        <row r="3570">
          <cell r="E3570" t="str">
            <v>50MONTHLYHWASHINGTON PUBLIC EMPLOYEES ASSOCIATION</v>
          </cell>
          <cell r="F3570" t="str">
            <v>50</v>
          </cell>
          <cell r="G3570" t="str">
            <v>Monthly</v>
          </cell>
          <cell r="H3570" t="str">
            <v>H</v>
          </cell>
          <cell r="I3570">
            <v>0</v>
          </cell>
          <cell r="J3570" t="str">
            <v>Washington Public Employees Association</v>
          </cell>
          <cell r="K3570">
            <v>4464</v>
          </cell>
          <cell r="L3570">
            <v>4464</v>
          </cell>
          <cell r="M3570">
            <v>4464</v>
          </cell>
          <cell r="N3570">
            <v>4464</v>
          </cell>
          <cell r="O3570">
            <v>4208</v>
          </cell>
          <cell r="P3570">
            <v>4292</v>
          </cell>
          <cell r="Q3570">
            <v>4422</v>
          </cell>
        </row>
        <row r="3571">
          <cell r="E3571" t="str">
            <v>50MONTHLYICOALITION</v>
          </cell>
          <cell r="F3571" t="str">
            <v>50</v>
          </cell>
          <cell r="G3571" t="str">
            <v>Monthly</v>
          </cell>
          <cell r="H3571" t="str">
            <v>I</v>
          </cell>
          <cell r="I3571">
            <v>0</v>
          </cell>
          <cell r="J3571" t="str">
            <v>Coalition</v>
          </cell>
          <cell r="K3571">
            <v>4575</v>
          </cell>
          <cell r="L3571">
            <v>4575</v>
          </cell>
          <cell r="M3571">
            <v>4575</v>
          </cell>
          <cell r="N3571">
            <v>4575</v>
          </cell>
          <cell r="O3571">
            <v>4313</v>
          </cell>
          <cell r="P3571">
            <v>4399</v>
          </cell>
          <cell r="Q3571">
            <v>4532</v>
          </cell>
        </row>
        <row r="3572">
          <cell r="E3572" t="str">
            <v>50MONTHLYINON-REPRESENTED STATE EMPLOYEES</v>
          </cell>
          <cell r="F3572" t="str">
            <v>50</v>
          </cell>
          <cell r="G3572" t="str">
            <v>Monthly</v>
          </cell>
          <cell r="H3572" t="str">
            <v>I</v>
          </cell>
          <cell r="I3572">
            <v>0</v>
          </cell>
          <cell r="J3572" t="str">
            <v>Non-Represented State Employees</v>
          </cell>
          <cell r="K3572">
            <v>4575</v>
          </cell>
          <cell r="L3572">
            <v>4575</v>
          </cell>
          <cell r="M3572">
            <v>4575</v>
          </cell>
          <cell r="N3572">
            <v>4575</v>
          </cell>
          <cell r="O3572">
            <v>4313</v>
          </cell>
          <cell r="P3572">
            <v>4399</v>
          </cell>
          <cell r="Q3572">
            <v>4532</v>
          </cell>
        </row>
        <row r="3573">
          <cell r="E3573" t="str">
            <v>50MONTHLYITEAMSTERS LOCAL UNION NUMBER 117</v>
          </cell>
          <cell r="F3573" t="str">
            <v>50</v>
          </cell>
          <cell r="G3573" t="str">
            <v>Monthly</v>
          </cell>
          <cell r="H3573" t="str">
            <v>I</v>
          </cell>
          <cell r="I3573">
            <v>0</v>
          </cell>
          <cell r="J3573" t="str">
            <v>Teamsters Local Union Number 117</v>
          </cell>
          <cell r="K3573">
            <v>4634</v>
          </cell>
          <cell r="L3573">
            <v>4634</v>
          </cell>
          <cell r="M3573">
            <v>4634</v>
          </cell>
          <cell r="N3573">
            <v>4634</v>
          </cell>
          <cell r="O3573">
            <v>4369</v>
          </cell>
          <cell r="P3573">
            <v>4456</v>
          </cell>
          <cell r="Q3573">
            <v>4591</v>
          </cell>
        </row>
        <row r="3574">
          <cell r="E3574" t="str">
            <v>50MONTHLYIWASHINGTON FEDERATION OF STATE EMPLOYEES</v>
          </cell>
          <cell r="F3574" t="str">
            <v>50</v>
          </cell>
          <cell r="G3574" t="str">
            <v>Monthly</v>
          </cell>
          <cell r="H3574" t="str">
            <v>I</v>
          </cell>
          <cell r="I3574">
            <v>0</v>
          </cell>
          <cell r="J3574" t="str">
            <v>Washington Federation of State Employees</v>
          </cell>
          <cell r="K3574">
            <v>4575</v>
          </cell>
          <cell r="L3574">
            <v>4575</v>
          </cell>
          <cell r="M3574">
            <v>4575</v>
          </cell>
          <cell r="N3574">
            <v>4575</v>
          </cell>
          <cell r="O3574">
            <v>4313</v>
          </cell>
          <cell r="P3574">
            <v>4399</v>
          </cell>
          <cell r="Q3574">
            <v>4532</v>
          </cell>
        </row>
        <row r="3575">
          <cell r="E3575" t="str">
            <v>50MONTHLYIWASHINGTON PUBLIC EMPLOYEES ASSOCIATION</v>
          </cell>
          <cell r="F3575" t="str">
            <v>50</v>
          </cell>
          <cell r="G3575" t="str">
            <v>Monthly</v>
          </cell>
          <cell r="H3575" t="str">
            <v>I</v>
          </cell>
          <cell r="I3575">
            <v>0</v>
          </cell>
          <cell r="J3575" t="str">
            <v>Washington Public Employees Association</v>
          </cell>
          <cell r="K3575">
            <v>4575</v>
          </cell>
          <cell r="L3575">
            <v>4575</v>
          </cell>
          <cell r="M3575">
            <v>4575</v>
          </cell>
          <cell r="N3575">
            <v>4575</v>
          </cell>
          <cell r="O3575">
            <v>4313</v>
          </cell>
          <cell r="P3575">
            <v>4399</v>
          </cell>
          <cell r="Q3575">
            <v>4532</v>
          </cell>
        </row>
        <row r="3576">
          <cell r="E3576" t="str">
            <v>50MONTHLYJCOALITION</v>
          </cell>
          <cell r="F3576" t="str">
            <v>50</v>
          </cell>
          <cell r="G3576" t="str">
            <v>Monthly</v>
          </cell>
          <cell r="H3576" t="str">
            <v>J</v>
          </cell>
          <cell r="I3576">
            <v>0</v>
          </cell>
          <cell r="J3576" t="str">
            <v>Coalition</v>
          </cell>
          <cell r="K3576">
            <v>4686</v>
          </cell>
          <cell r="L3576">
            <v>4686</v>
          </cell>
          <cell r="M3576">
            <v>4686</v>
          </cell>
          <cell r="N3576">
            <v>4686</v>
          </cell>
          <cell r="O3576">
            <v>4418</v>
          </cell>
          <cell r="P3576">
            <v>4506</v>
          </cell>
          <cell r="Q3576">
            <v>4642</v>
          </cell>
        </row>
        <row r="3577">
          <cell r="E3577" t="str">
            <v>50MONTHLYJNON-REPRESENTED STATE EMPLOYEES</v>
          </cell>
          <cell r="F3577" t="str">
            <v>50</v>
          </cell>
          <cell r="G3577" t="str">
            <v>Monthly</v>
          </cell>
          <cell r="H3577" t="str">
            <v>J</v>
          </cell>
          <cell r="I3577">
            <v>0</v>
          </cell>
          <cell r="J3577" t="str">
            <v>Non-Represented State Employees</v>
          </cell>
          <cell r="K3577">
            <v>4686</v>
          </cell>
          <cell r="L3577">
            <v>4686</v>
          </cell>
          <cell r="M3577">
            <v>4686</v>
          </cell>
          <cell r="N3577">
            <v>4686</v>
          </cell>
          <cell r="O3577">
            <v>4418</v>
          </cell>
          <cell r="P3577">
            <v>4506</v>
          </cell>
          <cell r="Q3577">
            <v>4642</v>
          </cell>
        </row>
        <row r="3578">
          <cell r="E3578" t="str">
            <v>50MONTHLYJTEAMSTERS LOCAL UNION NUMBER 117</v>
          </cell>
          <cell r="F3578" t="str">
            <v>50</v>
          </cell>
          <cell r="G3578" t="str">
            <v>Monthly</v>
          </cell>
          <cell r="H3578" t="str">
            <v>J</v>
          </cell>
          <cell r="I3578">
            <v>0</v>
          </cell>
          <cell r="J3578" t="str">
            <v>Teamsters Local Union Number 117</v>
          </cell>
          <cell r="K3578">
            <v>4748</v>
          </cell>
          <cell r="L3578">
            <v>4748</v>
          </cell>
          <cell r="M3578">
            <v>4748</v>
          </cell>
          <cell r="N3578">
            <v>4748</v>
          </cell>
          <cell r="O3578">
            <v>4475</v>
          </cell>
          <cell r="P3578">
            <v>4565</v>
          </cell>
          <cell r="Q3578">
            <v>4703</v>
          </cell>
        </row>
        <row r="3579">
          <cell r="E3579" t="str">
            <v>50MONTHLYJWASHINGTON FEDERATION OF STATE EMPLOYEES</v>
          </cell>
          <cell r="F3579" t="str">
            <v>50</v>
          </cell>
          <cell r="G3579" t="str">
            <v>Monthly</v>
          </cell>
          <cell r="H3579" t="str">
            <v>J</v>
          </cell>
          <cell r="I3579">
            <v>0</v>
          </cell>
          <cell r="J3579" t="str">
            <v>Washington Federation of State Employees</v>
          </cell>
          <cell r="K3579">
            <v>4686</v>
          </cell>
          <cell r="L3579">
            <v>4686</v>
          </cell>
          <cell r="M3579">
            <v>4686</v>
          </cell>
          <cell r="N3579">
            <v>4686</v>
          </cell>
          <cell r="O3579">
            <v>4418</v>
          </cell>
          <cell r="P3579">
            <v>4506</v>
          </cell>
          <cell r="Q3579">
            <v>4642</v>
          </cell>
        </row>
        <row r="3580">
          <cell r="E3580" t="str">
            <v>50MONTHLYJWASHINGTON PUBLIC EMPLOYEES ASSOCIATION</v>
          </cell>
          <cell r="F3580" t="str">
            <v>50</v>
          </cell>
          <cell r="G3580" t="str">
            <v>Monthly</v>
          </cell>
          <cell r="H3580" t="str">
            <v>J</v>
          </cell>
          <cell r="I3580">
            <v>0</v>
          </cell>
          <cell r="J3580" t="str">
            <v>Washington Public Employees Association</v>
          </cell>
          <cell r="K3580">
            <v>4686</v>
          </cell>
          <cell r="L3580">
            <v>4686</v>
          </cell>
          <cell r="M3580">
            <v>4686</v>
          </cell>
          <cell r="N3580">
            <v>4686</v>
          </cell>
          <cell r="O3580">
            <v>4418</v>
          </cell>
          <cell r="P3580">
            <v>4506</v>
          </cell>
          <cell r="Q3580">
            <v>4642</v>
          </cell>
        </row>
        <row r="3581">
          <cell r="E3581" t="str">
            <v>50MONTHLYKCOALITION</v>
          </cell>
          <cell r="F3581" t="str">
            <v>50</v>
          </cell>
          <cell r="G3581" t="str">
            <v>Monthly</v>
          </cell>
          <cell r="H3581" t="str">
            <v>K</v>
          </cell>
          <cell r="I3581">
            <v>0</v>
          </cell>
          <cell r="J3581" t="str">
            <v>Coalition</v>
          </cell>
          <cell r="K3581">
            <v>4808</v>
          </cell>
          <cell r="L3581">
            <v>4808</v>
          </cell>
          <cell r="M3581">
            <v>4808</v>
          </cell>
          <cell r="N3581">
            <v>4808</v>
          </cell>
          <cell r="O3581">
            <v>4532</v>
          </cell>
          <cell r="P3581">
            <v>4623</v>
          </cell>
          <cell r="Q3581">
            <v>4763</v>
          </cell>
        </row>
        <row r="3582">
          <cell r="E3582" t="str">
            <v>50MONTHLYKNON-REPRESENTED STATE EMPLOYEES</v>
          </cell>
          <cell r="F3582" t="str">
            <v>50</v>
          </cell>
          <cell r="G3582" t="str">
            <v>Monthly</v>
          </cell>
          <cell r="H3582" t="str">
            <v>K</v>
          </cell>
          <cell r="I3582">
            <v>0</v>
          </cell>
          <cell r="J3582" t="str">
            <v>Non-Represented State Employees</v>
          </cell>
          <cell r="K3582">
            <v>4808</v>
          </cell>
          <cell r="L3582">
            <v>4808</v>
          </cell>
          <cell r="M3582">
            <v>4808</v>
          </cell>
          <cell r="N3582">
            <v>4808</v>
          </cell>
          <cell r="O3582">
            <v>4532</v>
          </cell>
          <cell r="P3582">
            <v>4623</v>
          </cell>
          <cell r="Q3582">
            <v>4763</v>
          </cell>
        </row>
        <row r="3583">
          <cell r="E3583" t="str">
            <v>50MONTHLYKTEAMSTERS LOCAL UNION NUMBER 117</v>
          </cell>
          <cell r="F3583" t="str">
            <v>50</v>
          </cell>
          <cell r="G3583" t="str">
            <v>Monthly</v>
          </cell>
          <cell r="H3583" t="str">
            <v>K</v>
          </cell>
          <cell r="I3583">
            <v>0</v>
          </cell>
          <cell r="J3583" t="str">
            <v>Teamsters Local Union Number 117</v>
          </cell>
          <cell r="K3583">
            <v>4868</v>
          </cell>
          <cell r="L3583">
            <v>4868</v>
          </cell>
          <cell r="M3583">
            <v>4868</v>
          </cell>
          <cell r="N3583">
            <v>4868</v>
          </cell>
          <cell r="O3583">
            <v>4589</v>
          </cell>
          <cell r="P3583">
            <v>4681</v>
          </cell>
          <cell r="Q3583">
            <v>4822</v>
          </cell>
        </row>
        <row r="3584">
          <cell r="E3584" t="str">
            <v>50MONTHLYKWASHINGTON FEDERATION OF STATE EMPLOYEES</v>
          </cell>
          <cell r="F3584" t="str">
            <v>50</v>
          </cell>
          <cell r="G3584" t="str">
            <v>Monthly</v>
          </cell>
          <cell r="H3584" t="str">
            <v>K</v>
          </cell>
          <cell r="I3584">
            <v>0</v>
          </cell>
          <cell r="J3584" t="str">
            <v>Washington Federation of State Employees</v>
          </cell>
          <cell r="K3584">
            <v>4808</v>
          </cell>
          <cell r="L3584">
            <v>4808</v>
          </cell>
          <cell r="M3584">
            <v>4808</v>
          </cell>
          <cell r="N3584">
            <v>4808</v>
          </cell>
          <cell r="O3584">
            <v>4532</v>
          </cell>
          <cell r="P3584">
            <v>4623</v>
          </cell>
          <cell r="Q3584">
            <v>4763</v>
          </cell>
        </row>
        <row r="3585">
          <cell r="E3585" t="str">
            <v>50MONTHLYKWASHINGTON PUBLIC EMPLOYEES ASSOCIATION</v>
          </cell>
          <cell r="F3585" t="str">
            <v>50</v>
          </cell>
          <cell r="G3585" t="str">
            <v>Monthly</v>
          </cell>
          <cell r="H3585" t="str">
            <v>K</v>
          </cell>
          <cell r="I3585">
            <v>0</v>
          </cell>
          <cell r="J3585" t="str">
            <v>Washington Public Employees Association</v>
          </cell>
          <cell r="K3585">
            <v>4808</v>
          </cell>
          <cell r="L3585">
            <v>4808</v>
          </cell>
          <cell r="M3585">
            <v>4808</v>
          </cell>
          <cell r="N3585">
            <v>4808</v>
          </cell>
          <cell r="O3585">
            <v>4532</v>
          </cell>
          <cell r="P3585">
            <v>4623</v>
          </cell>
          <cell r="Q3585">
            <v>4763</v>
          </cell>
        </row>
        <row r="3586">
          <cell r="E3586" t="str">
            <v>50MONTHLYLCOALITION</v>
          </cell>
          <cell r="F3586" t="str">
            <v>50</v>
          </cell>
          <cell r="G3586" t="str">
            <v>Monthly</v>
          </cell>
          <cell r="H3586" t="str">
            <v>L</v>
          </cell>
          <cell r="I3586">
            <v>0</v>
          </cell>
          <cell r="J3586" t="str">
            <v>Coalition</v>
          </cell>
          <cell r="K3586">
            <v>4926</v>
          </cell>
          <cell r="L3586">
            <v>4926</v>
          </cell>
          <cell r="M3586">
            <v>4926</v>
          </cell>
          <cell r="N3586">
            <v>4926</v>
          </cell>
          <cell r="O3586">
            <v>4644</v>
          </cell>
          <cell r="P3586">
            <v>4737</v>
          </cell>
          <cell r="Q3586">
            <v>4880</v>
          </cell>
        </row>
        <row r="3587">
          <cell r="E3587" t="str">
            <v>50MONTHLYLNON-REPRESENTED STATE EMPLOYEES</v>
          </cell>
          <cell r="F3587" t="str">
            <v>50</v>
          </cell>
          <cell r="G3587" t="str">
            <v>Monthly</v>
          </cell>
          <cell r="H3587" t="str">
            <v>L</v>
          </cell>
          <cell r="I3587">
            <v>0</v>
          </cell>
          <cell r="J3587" t="str">
            <v>Non-Represented State Employees</v>
          </cell>
          <cell r="K3587">
            <v>4926</v>
          </cell>
          <cell r="L3587">
            <v>4926</v>
          </cell>
          <cell r="M3587">
            <v>4926</v>
          </cell>
          <cell r="N3587">
            <v>4926</v>
          </cell>
          <cell r="O3587">
            <v>4644</v>
          </cell>
          <cell r="P3587">
            <v>4737</v>
          </cell>
          <cell r="Q3587">
            <v>4880</v>
          </cell>
        </row>
        <row r="3588">
          <cell r="E3588" t="str">
            <v>50MONTHLYLTEAMSTERS LOCAL UNION NUMBER 117</v>
          </cell>
          <cell r="F3588" t="str">
            <v>50</v>
          </cell>
          <cell r="G3588" t="str">
            <v>Monthly</v>
          </cell>
          <cell r="H3588" t="str">
            <v>L</v>
          </cell>
          <cell r="I3588">
            <v>0</v>
          </cell>
          <cell r="J3588" t="str">
            <v>Teamsters Local Union Number 117</v>
          </cell>
          <cell r="K3588">
            <v>4989</v>
          </cell>
          <cell r="L3588">
            <v>4989</v>
          </cell>
          <cell r="M3588">
            <v>4989</v>
          </cell>
          <cell r="N3588">
            <v>4989</v>
          </cell>
          <cell r="O3588">
            <v>4703</v>
          </cell>
          <cell r="P3588">
            <v>4797</v>
          </cell>
          <cell r="Q3588">
            <v>4942</v>
          </cell>
        </row>
        <row r="3589">
          <cell r="E3589" t="str">
            <v>50MONTHLYLWASHINGTON FEDERATION OF STATE EMPLOYEES</v>
          </cell>
          <cell r="F3589" t="str">
            <v>50</v>
          </cell>
          <cell r="G3589" t="str">
            <v>Monthly</v>
          </cell>
          <cell r="H3589" t="str">
            <v>L</v>
          </cell>
          <cell r="I3589">
            <v>0</v>
          </cell>
          <cell r="J3589" t="str">
            <v>Washington Federation of State Employees</v>
          </cell>
          <cell r="K3589">
            <v>4926</v>
          </cell>
          <cell r="L3589">
            <v>4926</v>
          </cell>
          <cell r="M3589">
            <v>4926</v>
          </cell>
          <cell r="N3589">
            <v>4926</v>
          </cell>
          <cell r="O3589">
            <v>4644</v>
          </cell>
          <cell r="P3589">
            <v>4737</v>
          </cell>
          <cell r="Q3589">
            <v>4880</v>
          </cell>
        </row>
        <row r="3590">
          <cell r="E3590" t="str">
            <v>50MONTHLYLWASHINGTON PUBLIC EMPLOYEES ASSOCIATION</v>
          </cell>
          <cell r="F3590" t="str">
            <v>50</v>
          </cell>
          <cell r="G3590" t="str">
            <v>Monthly</v>
          </cell>
          <cell r="H3590" t="str">
            <v>L</v>
          </cell>
          <cell r="I3590">
            <v>0</v>
          </cell>
          <cell r="J3590" t="str">
            <v>Washington Public Employees Association</v>
          </cell>
          <cell r="K3590">
            <v>4926</v>
          </cell>
          <cell r="L3590">
            <v>4926</v>
          </cell>
          <cell r="M3590">
            <v>4926</v>
          </cell>
          <cell r="N3590">
            <v>4926</v>
          </cell>
          <cell r="O3590">
            <v>4644</v>
          </cell>
          <cell r="P3590">
            <v>4737</v>
          </cell>
          <cell r="Q3590">
            <v>4880</v>
          </cell>
        </row>
        <row r="3591">
          <cell r="E3591" t="str">
            <v>50MONTHLYMCOALITION</v>
          </cell>
          <cell r="F3591" t="str">
            <v>50</v>
          </cell>
          <cell r="G3591" t="str">
            <v>Monthly</v>
          </cell>
          <cell r="H3591" t="str">
            <v>M</v>
          </cell>
          <cell r="I3591">
            <v>0</v>
          </cell>
          <cell r="J3591" t="str">
            <v>Coalition</v>
          </cell>
          <cell r="K3591">
            <v>5051</v>
          </cell>
          <cell r="L3591">
            <v>5051</v>
          </cell>
          <cell r="M3591">
            <v>5051</v>
          </cell>
          <cell r="N3591">
            <v>5051</v>
          </cell>
          <cell r="O3591">
            <v>4762</v>
          </cell>
          <cell r="P3591">
            <v>4857</v>
          </cell>
          <cell r="Q3591">
            <v>5004</v>
          </cell>
        </row>
        <row r="3592">
          <cell r="E3592" t="str">
            <v>50MONTHLYMNON-REPRESENTED STATE EMPLOYEES</v>
          </cell>
          <cell r="F3592" t="str">
            <v>50</v>
          </cell>
          <cell r="G3592" t="str">
            <v>Monthly</v>
          </cell>
          <cell r="H3592" t="str">
            <v>M</v>
          </cell>
          <cell r="I3592">
            <v>0</v>
          </cell>
          <cell r="J3592" t="str">
            <v>Non-Represented State Employees</v>
          </cell>
          <cell r="K3592">
            <v>5051</v>
          </cell>
          <cell r="L3592">
            <v>5051</v>
          </cell>
          <cell r="M3592">
            <v>5051</v>
          </cell>
          <cell r="N3592">
            <v>5051</v>
          </cell>
          <cell r="O3592">
            <v>4762</v>
          </cell>
          <cell r="P3592">
            <v>4857</v>
          </cell>
          <cell r="Q3592">
            <v>5004</v>
          </cell>
        </row>
        <row r="3593">
          <cell r="E3593" t="str">
            <v>50MONTHLYMTEAMSTERS LOCAL UNION NUMBER 117</v>
          </cell>
          <cell r="F3593" t="str">
            <v>50</v>
          </cell>
          <cell r="G3593" t="str">
            <v>Monthly</v>
          </cell>
          <cell r="H3593" t="str">
            <v>M</v>
          </cell>
          <cell r="I3593">
            <v>0</v>
          </cell>
          <cell r="J3593" t="str">
            <v>Teamsters Local Union Number 117</v>
          </cell>
          <cell r="K3593">
            <v>5116</v>
          </cell>
          <cell r="L3593">
            <v>5116</v>
          </cell>
          <cell r="M3593">
            <v>5116</v>
          </cell>
          <cell r="N3593">
            <v>5116</v>
          </cell>
          <cell r="O3593">
            <v>4823</v>
          </cell>
          <cell r="P3593">
            <v>4919</v>
          </cell>
          <cell r="Q3593">
            <v>5068</v>
          </cell>
        </row>
        <row r="3594">
          <cell r="E3594" t="str">
            <v>50MONTHLYMWASHINGTON FEDERATION OF STATE EMPLOYEES</v>
          </cell>
          <cell r="F3594" t="str">
            <v>50</v>
          </cell>
          <cell r="G3594" t="str">
            <v>Monthly</v>
          </cell>
          <cell r="H3594" t="str">
            <v>M</v>
          </cell>
          <cell r="I3594">
            <v>0</v>
          </cell>
          <cell r="J3594" t="str">
            <v>Washington Federation of State Employees</v>
          </cell>
          <cell r="K3594">
            <v>5051</v>
          </cell>
          <cell r="L3594">
            <v>5051</v>
          </cell>
          <cell r="M3594">
            <v>5051</v>
          </cell>
          <cell r="N3594">
            <v>5051</v>
          </cell>
          <cell r="O3594">
            <v>4762</v>
          </cell>
          <cell r="P3594">
            <v>4857</v>
          </cell>
          <cell r="Q3594">
            <v>5004</v>
          </cell>
        </row>
        <row r="3595">
          <cell r="E3595" t="str">
            <v>50MONTHLYMWASHINGTON PUBLIC EMPLOYEES ASSOCIATION</v>
          </cell>
          <cell r="F3595" t="str">
            <v>50</v>
          </cell>
          <cell r="G3595" t="str">
            <v>Monthly</v>
          </cell>
          <cell r="H3595" t="str">
            <v>M</v>
          </cell>
          <cell r="I3595">
            <v>0</v>
          </cell>
          <cell r="J3595" t="str">
            <v>Washington Public Employees Association</v>
          </cell>
          <cell r="K3595">
            <v>5051</v>
          </cell>
          <cell r="L3595">
            <v>5051</v>
          </cell>
          <cell r="M3595">
            <v>5051</v>
          </cell>
          <cell r="N3595">
            <v>5051</v>
          </cell>
          <cell r="O3595">
            <v>4762</v>
          </cell>
          <cell r="P3595">
            <v>4857</v>
          </cell>
          <cell r="Q3595">
            <v>5004</v>
          </cell>
        </row>
        <row r="3596">
          <cell r="E3596" t="str">
            <v>50NMONTHLYACOALITION</v>
          </cell>
          <cell r="F3596" t="str">
            <v>50N</v>
          </cell>
          <cell r="G3596" t="str">
            <v>Monthly</v>
          </cell>
          <cell r="H3596" t="str">
            <v>A</v>
          </cell>
          <cell r="I3596">
            <v>0</v>
          </cell>
          <cell r="J3596" t="str">
            <v>Coalition</v>
          </cell>
          <cell r="K3596">
            <v>4012</v>
          </cell>
          <cell r="L3596">
            <v>4012</v>
          </cell>
          <cell r="M3596">
            <v>4012</v>
          </cell>
          <cell r="N3596">
            <v>4012</v>
          </cell>
          <cell r="O3596">
            <v>3782</v>
          </cell>
          <cell r="P3596">
            <v>3858</v>
          </cell>
          <cell r="Q3596">
            <v>3975</v>
          </cell>
        </row>
        <row r="3597">
          <cell r="E3597" t="str">
            <v>50NMONTHLYANON-REPRESENTED STATE EMPLOYEES</v>
          </cell>
          <cell r="F3597" t="str">
            <v>50N</v>
          </cell>
          <cell r="G3597" t="str">
            <v>Monthly</v>
          </cell>
          <cell r="H3597" t="str">
            <v>A</v>
          </cell>
          <cell r="I3597">
            <v>0</v>
          </cell>
          <cell r="J3597" t="str">
            <v>Non-Represented State Employees</v>
          </cell>
          <cell r="K3597">
            <v>4012</v>
          </cell>
          <cell r="L3597">
            <v>4012</v>
          </cell>
          <cell r="M3597">
            <v>4012</v>
          </cell>
          <cell r="N3597">
            <v>4012</v>
          </cell>
          <cell r="O3597">
            <v>3782</v>
          </cell>
          <cell r="P3597">
            <v>3858</v>
          </cell>
          <cell r="Q3597">
            <v>3975</v>
          </cell>
        </row>
        <row r="3598">
          <cell r="E3598" t="str">
            <v>50NMONTHLYASERVICE EMPLOYEES INTERNATIONAL UNION DISTRICT 1199 NW</v>
          </cell>
          <cell r="F3598" t="str">
            <v>50N</v>
          </cell>
          <cell r="G3598" t="str">
            <v>Monthly</v>
          </cell>
          <cell r="H3598" t="str">
            <v>A</v>
          </cell>
          <cell r="I3598">
            <v>0</v>
          </cell>
          <cell r="J3598" t="str">
            <v>Service Employees International Union District 1199 NW</v>
          </cell>
          <cell r="K3598">
            <v>4012</v>
          </cell>
          <cell r="L3598">
            <v>4012</v>
          </cell>
          <cell r="M3598">
            <v>4012</v>
          </cell>
          <cell r="N3598">
            <v>4012</v>
          </cell>
          <cell r="O3598">
            <v>3782</v>
          </cell>
          <cell r="P3598">
            <v>3858</v>
          </cell>
          <cell r="Q3598">
            <v>3975</v>
          </cell>
        </row>
        <row r="3599">
          <cell r="E3599" t="str">
            <v>50NMONTHLYATEAMSTERS LOCAL UNION NUMBER 117</v>
          </cell>
          <cell r="F3599" t="str">
            <v>50N</v>
          </cell>
          <cell r="G3599" t="str">
            <v>Monthly</v>
          </cell>
          <cell r="H3599" t="str">
            <v>A</v>
          </cell>
          <cell r="I3599">
            <v>0</v>
          </cell>
          <cell r="J3599" t="str">
            <v>Teamsters Local Union Number 117</v>
          </cell>
          <cell r="K3599">
            <v>4064</v>
          </cell>
          <cell r="L3599">
            <v>4064</v>
          </cell>
          <cell r="M3599">
            <v>4064</v>
          </cell>
          <cell r="N3599">
            <v>4064</v>
          </cell>
          <cell r="O3599">
            <v>3831</v>
          </cell>
          <cell r="P3599">
            <v>3908</v>
          </cell>
          <cell r="Q3599">
            <v>4026</v>
          </cell>
        </row>
        <row r="3600">
          <cell r="E3600" t="str">
            <v>50NMONTHLYAWASHINGTON FEDERATION OF STATE EMPLOYEES</v>
          </cell>
          <cell r="F3600" t="str">
            <v>50N</v>
          </cell>
          <cell r="G3600" t="str">
            <v>Monthly</v>
          </cell>
          <cell r="H3600" t="str">
            <v>A</v>
          </cell>
          <cell r="I3600">
            <v>0</v>
          </cell>
          <cell r="J3600" t="str">
            <v>Washington Federation of State Employees</v>
          </cell>
          <cell r="K3600">
            <v>4012</v>
          </cell>
          <cell r="L3600">
            <v>4012</v>
          </cell>
          <cell r="M3600">
            <v>4012</v>
          </cell>
          <cell r="N3600">
            <v>4012</v>
          </cell>
          <cell r="O3600">
            <v>3782</v>
          </cell>
          <cell r="P3600">
            <v>3858</v>
          </cell>
          <cell r="Q3600">
            <v>3975</v>
          </cell>
        </row>
        <row r="3601">
          <cell r="E3601" t="str">
            <v>50NMONTHLYBCOALITION</v>
          </cell>
          <cell r="F3601" t="str">
            <v>50N</v>
          </cell>
          <cell r="G3601" t="str">
            <v>Monthly</v>
          </cell>
          <cell r="H3601" t="str">
            <v>B</v>
          </cell>
          <cell r="I3601">
            <v>0</v>
          </cell>
          <cell r="J3601" t="str">
            <v>Coalition</v>
          </cell>
          <cell r="K3601">
            <v>4112</v>
          </cell>
          <cell r="L3601">
            <v>4112</v>
          </cell>
          <cell r="M3601">
            <v>4112</v>
          </cell>
          <cell r="N3601">
            <v>4112</v>
          </cell>
          <cell r="O3601">
            <v>3876</v>
          </cell>
          <cell r="P3601">
            <v>3954</v>
          </cell>
          <cell r="Q3601">
            <v>4073</v>
          </cell>
        </row>
        <row r="3602">
          <cell r="E3602" t="str">
            <v>50NMONTHLYBNON-REPRESENTED STATE EMPLOYEES</v>
          </cell>
          <cell r="F3602" t="str">
            <v>50N</v>
          </cell>
          <cell r="G3602" t="str">
            <v>Monthly</v>
          </cell>
          <cell r="H3602" t="str">
            <v>B</v>
          </cell>
          <cell r="I3602">
            <v>0</v>
          </cell>
          <cell r="J3602" t="str">
            <v>Non-Represented State Employees</v>
          </cell>
          <cell r="K3602">
            <v>4112</v>
          </cell>
          <cell r="L3602">
            <v>4112</v>
          </cell>
          <cell r="M3602">
            <v>4112</v>
          </cell>
          <cell r="N3602">
            <v>4112</v>
          </cell>
          <cell r="O3602">
            <v>3876</v>
          </cell>
          <cell r="P3602">
            <v>3954</v>
          </cell>
          <cell r="Q3602">
            <v>4073</v>
          </cell>
        </row>
        <row r="3603">
          <cell r="E3603" t="str">
            <v>50NMONTHLYBSERVICE EMPLOYEES INTERNATIONAL UNION DISTRICT 1199 NW</v>
          </cell>
          <cell r="F3603" t="str">
            <v>50N</v>
          </cell>
          <cell r="G3603" t="str">
            <v>Monthly</v>
          </cell>
          <cell r="H3603" t="str">
            <v>B</v>
          </cell>
          <cell r="I3603">
            <v>0</v>
          </cell>
          <cell r="J3603" t="str">
            <v>Service Employees International Union District 1199 NW</v>
          </cell>
          <cell r="K3603">
            <v>4112</v>
          </cell>
          <cell r="L3603">
            <v>4112</v>
          </cell>
          <cell r="M3603">
            <v>4112</v>
          </cell>
          <cell r="N3603">
            <v>4112</v>
          </cell>
          <cell r="O3603">
            <v>3876</v>
          </cell>
          <cell r="P3603">
            <v>3954</v>
          </cell>
          <cell r="Q3603">
            <v>4073</v>
          </cell>
        </row>
        <row r="3604">
          <cell r="E3604" t="str">
            <v>50NMONTHLYBTEAMSTERS LOCAL UNION NUMBER 117</v>
          </cell>
          <cell r="F3604" t="str">
            <v>50N</v>
          </cell>
          <cell r="G3604" t="str">
            <v>Monthly</v>
          </cell>
          <cell r="H3604" t="str">
            <v>B</v>
          </cell>
          <cell r="I3604">
            <v>0</v>
          </cell>
          <cell r="J3604" t="str">
            <v>Teamsters Local Union Number 117</v>
          </cell>
          <cell r="K3604">
            <v>4164</v>
          </cell>
          <cell r="L3604">
            <v>4164</v>
          </cell>
          <cell r="M3604">
            <v>4164</v>
          </cell>
          <cell r="N3604">
            <v>4164</v>
          </cell>
          <cell r="O3604">
            <v>3925</v>
          </cell>
          <cell r="P3604">
            <v>4004</v>
          </cell>
          <cell r="Q3604">
            <v>4125</v>
          </cell>
        </row>
        <row r="3605">
          <cell r="E3605" t="str">
            <v>50NMONTHLYBWASHINGTON FEDERATION OF STATE EMPLOYEES</v>
          </cell>
          <cell r="F3605" t="str">
            <v>50N</v>
          </cell>
          <cell r="G3605" t="str">
            <v>Monthly</v>
          </cell>
          <cell r="H3605" t="str">
            <v>B</v>
          </cell>
          <cell r="I3605">
            <v>0</v>
          </cell>
          <cell r="J3605" t="str">
            <v>Washington Federation of State Employees</v>
          </cell>
          <cell r="K3605">
            <v>4112</v>
          </cell>
          <cell r="L3605">
            <v>4112</v>
          </cell>
          <cell r="M3605">
            <v>4112</v>
          </cell>
          <cell r="N3605">
            <v>4112</v>
          </cell>
          <cell r="O3605">
            <v>3876</v>
          </cell>
          <cell r="P3605">
            <v>3954</v>
          </cell>
          <cell r="Q3605">
            <v>4073</v>
          </cell>
        </row>
        <row r="3606">
          <cell r="E3606" t="str">
            <v>50NMONTHLYCCOALITION</v>
          </cell>
          <cell r="F3606" t="str">
            <v>50N</v>
          </cell>
          <cell r="G3606" t="str">
            <v>Monthly</v>
          </cell>
          <cell r="H3606" t="str">
            <v>C</v>
          </cell>
          <cell r="I3606">
            <v>0</v>
          </cell>
          <cell r="J3606" t="str">
            <v>Coalition</v>
          </cell>
          <cell r="K3606">
            <v>4217</v>
          </cell>
          <cell r="L3606">
            <v>4217</v>
          </cell>
          <cell r="M3606">
            <v>4217</v>
          </cell>
          <cell r="N3606">
            <v>4217</v>
          </cell>
          <cell r="O3606">
            <v>3975</v>
          </cell>
          <cell r="P3606">
            <v>4055</v>
          </cell>
          <cell r="Q3606">
            <v>4177</v>
          </cell>
        </row>
        <row r="3607">
          <cell r="E3607" t="str">
            <v>50NMONTHLYCNON-REPRESENTED STATE EMPLOYEES</v>
          </cell>
          <cell r="F3607" t="str">
            <v>50N</v>
          </cell>
          <cell r="G3607" t="str">
            <v>Monthly</v>
          </cell>
          <cell r="H3607" t="str">
            <v>C</v>
          </cell>
          <cell r="I3607">
            <v>0</v>
          </cell>
          <cell r="J3607" t="str">
            <v>Non-Represented State Employees</v>
          </cell>
          <cell r="K3607">
            <v>4217</v>
          </cell>
          <cell r="L3607">
            <v>4217</v>
          </cell>
          <cell r="M3607">
            <v>4217</v>
          </cell>
          <cell r="N3607">
            <v>4217</v>
          </cell>
          <cell r="O3607">
            <v>3975</v>
          </cell>
          <cell r="P3607">
            <v>4055</v>
          </cell>
          <cell r="Q3607">
            <v>4177</v>
          </cell>
        </row>
        <row r="3608">
          <cell r="E3608" t="str">
            <v>50NMONTHLYCSERVICE EMPLOYEES INTERNATIONAL UNION DISTRICT 1199 NW</v>
          </cell>
          <cell r="F3608" t="str">
            <v>50N</v>
          </cell>
          <cell r="G3608" t="str">
            <v>Monthly</v>
          </cell>
          <cell r="H3608" t="str">
            <v>C</v>
          </cell>
          <cell r="I3608">
            <v>0</v>
          </cell>
          <cell r="J3608" t="str">
            <v>Service Employees International Union District 1199 NW</v>
          </cell>
          <cell r="K3608">
            <v>4217</v>
          </cell>
          <cell r="L3608">
            <v>4217</v>
          </cell>
          <cell r="M3608">
            <v>4217</v>
          </cell>
          <cell r="N3608">
            <v>4217</v>
          </cell>
          <cell r="O3608">
            <v>3975</v>
          </cell>
          <cell r="P3608">
            <v>4055</v>
          </cell>
          <cell r="Q3608">
            <v>4177</v>
          </cell>
        </row>
        <row r="3609">
          <cell r="E3609" t="str">
            <v>50NMONTHLYCTEAMSTERS LOCAL UNION NUMBER 117</v>
          </cell>
          <cell r="F3609" t="str">
            <v>50N</v>
          </cell>
          <cell r="G3609" t="str">
            <v>Monthly</v>
          </cell>
          <cell r="H3609" t="str">
            <v>C</v>
          </cell>
          <cell r="I3609">
            <v>0</v>
          </cell>
          <cell r="J3609" t="str">
            <v>Teamsters Local Union Number 117</v>
          </cell>
          <cell r="K3609">
            <v>4271</v>
          </cell>
          <cell r="L3609">
            <v>4271</v>
          </cell>
          <cell r="M3609">
            <v>4271</v>
          </cell>
          <cell r="N3609">
            <v>4271</v>
          </cell>
          <cell r="O3609">
            <v>4026</v>
          </cell>
          <cell r="P3609">
            <v>4107</v>
          </cell>
          <cell r="Q3609">
            <v>4231</v>
          </cell>
        </row>
        <row r="3610">
          <cell r="E3610" t="str">
            <v>50NMONTHLYCWASHINGTON FEDERATION OF STATE EMPLOYEES</v>
          </cell>
          <cell r="F3610" t="str">
            <v>50N</v>
          </cell>
          <cell r="G3610" t="str">
            <v>Monthly</v>
          </cell>
          <cell r="H3610" t="str">
            <v>C</v>
          </cell>
          <cell r="I3610">
            <v>0</v>
          </cell>
          <cell r="J3610" t="str">
            <v>Washington Federation of State Employees</v>
          </cell>
          <cell r="K3610">
            <v>4217</v>
          </cell>
          <cell r="L3610">
            <v>4217</v>
          </cell>
          <cell r="M3610">
            <v>4217</v>
          </cell>
          <cell r="N3610">
            <v>4217</v>
          </cell>
          <cell r="O3610">
            <v>3975</v>
          </cell>
          <cell r="P3610">
            <v>4055</v>
          </cell>
          <cell r="Q3610">
            <v>4177</v>
          </cell>
        </row>
        <row r="3611">
          <cell r="E3611" t="str">
            <v>50NMONTHLYDCOALITION</v>
          </cell>
          <cell r="F3611" t="str">
            <v>50N</v>
          </cell>
          <cell r="G3611" t="str">
            <v>Monthly</v>
          </cell>
          <cell r="H3611" t="str">
            <v>D</v>
          </cell>
          <cell r="I3611">
            <v>0</v>
          </cell>
          <cell r="J3611" t="str">
            <v>Coalition</v>
          </cell>
          <cell r="K3611">
            <v>4316</v>
          </cell>
          <cell r="L3611">
            <v>4316</v>
          </cell>
          <cell r="M3611">
            <v>4316</v>
          </cell>
          <cell r="N3611">
            <v>4316</v>
          </cell>
          <cell r="O3611">
            <v>4069</v>
          </cell>
          <cell r="P3611">
            <v>4150</v>
          </cell>
          <cell r="Q3611">
            <v>4275</v>
          </cell>
        </row>
        <row r="3612">
          <cell r="E3612" t="str">
            <v>50NMONTHLYDNON-REPRESENTED STATE EMPLOYEES</v>
          </cell>
          <cell r="F3612" t="str">
            <v>50N</v>
          </cell>
          <cell r="G3612" t="str">
            <v>Monthly</v>
          </cell>
          <cell r="H3612" t="str">
            <v>D</v>
          </cell>
          <cell r="I3612">
            <v>0</v>
          </cell>
          <cell r="J3612" t="str">
            <v>Non-Represented State Employees</v>
          </cell>
          <cell r="K3612">
            <v>4316</v>
          </cell>
          <cell r="L3612">
            <v>4316</v>
          </cell>
          <cell r="M3612">
            <v>4316</v>
          </cell>
          <cell r="N3612">
            <v>4316</v>
          </cell>
          <cell r="O3612">
            <v>4069</v>
          </cell>
          <cell r="P3612">
            <v>4150</v>
          </cell>
          <cell r="Q3612">
            <v>4275</v>
          </cell>
        </row>
        <row r="3613">
          <cell r="E3613" t="str">
            <v>50NMONTHLYDSERVICE EMPLOYEES INTERNATIONAL UNION DISTRICT 1199 NW</v>
          </cell>
          <cell r="F3613" t="str">
            <v>50N</v>
          </cell>
          <cell r="G3613" t="str">
            <v>Monthly</v>
          </cell>
          <cell r="H3613" t="str">
            <v>D</v>
          </cell>
          <cell r="I3613">
            <v>0</v>
          </cell>
          <cell r="J3613" t="str">
            <v>Service Employees International Union District 1199 NW</v>
          </cell>
          <cell r="K3613">
            <v>4316</v>
          </cell>
          <cell r="L3613">
            <v>4316</v>
          </cell>
          <cell r="M3613">
            <v>4316</v>
          </cell>
          <cell r="N3613">
            <v>4316</v>
          </cell>
          <cell r="O3613">
            <v>4069</v>
          </cell>
          <cell r="P3613">
            <v>4150</v>
          </cell>
          <cell r="Q3613">
            <v>4275</v>
          </cell>
        </row>
        <row r="3614">
          <cell r="E3614" t="str">
            <v>50NMONTHLYDTEAMSTERS LOCAL UNION NUMBER 117</v>
          </cell>
          <cell r="F3614" t="str">
            <v>50N</v>
          </cell>
          <cell r="G3614" t="str">
            <v>Monthly</v>
          </cell>
          <cell r="H3614" t="str">
            <v>D</v>
          </cell>
          <cell r="I3614">
            <v>0</v>
          </cell>
          <cell r="J3614" t="str">
            <v>Teamsters Local Union Number 117</v>
          </cell>
          <cell r="K3614">
            <v>4371</v>
          </cell>
          <cell r="L3614">
            <v>4371</v>
          </cell>
          <cell r="M3614">
            <v>4371</v>
          </cell>
          <cell r="N3614">
            <v>4371</v>
          </cell>
          <cell r="O3614">
            <v>4121</v>
          </cell>
          <cell r="P3614">
            <v>4203</v>
          </cell>
          <cell r="Q3614">
            <v>4330</v>
          </cell>
        </row>
        <row r="3615">
          <cell r="E3615" t="str">
            <v>50NMONTHLYDWASHINGTON FEDERATION OF STATE EMPLOYEES</v>
          </cell>
          <cell r="F3615" t="str">
            <v>50N</v>
          </cell>
          <cell r="G3615" t="str">
            <v>Monthly</v>
          </cell>
          <cell r="H3615" t="str">
            <v>D</v>
          </cell>
          <cell r="I3615">
            <v>0</v>
          </cell>
          <cell r="J3615" t="str">
            <v>Washington Federation of State Employees</v>
          </cell>
          <cell r="K3615">
            <v>4316</v>
          </cell>
          <cell r="L3615">
            <v>4316</v>
          </cell>
          <cell r="M3615">
            <v>4316</v>
          </cell>
          <cell r="N3615">
            <v>4316</v>
          </cell>
          <cell r="O3615">
            <v>4069</v>
          </cell>
          <cell r="P3615">
            <v>4150</v>
          </cell>
          <cell r="Q3615">
            <v>4275</v>
          </cell>
        </row>
        <row r="3616">
          <cell r="E3616" t="str">
            <v>50NMONTHLYECOALITION</v>
          </cell>
          <cell r="F3616" t="str">
            <v>50N</v>
          </cell>
          <cell r="G3616" t="str">
            <v>Monthly</v>
          </cell>
          <cell r="H3616" t="str">
            <v>E</v>
          </cell>
          <cell r="I3616">
            <v>0</v>
          </cell>
          <cell r="J3616" t="str">
            <v>Coalition</v>
          </cell>
          <cell r="K3616">
            <v>4425</v>
          </cell>
          <cell r="L3616">
            <v>4425</v>
          </cell>
          <cell r="M3616">
            <v>4425</v>
          </cell>
          <cell r="N3616">
            <v>4425</v>
          </cell>
          <cell r="O3616">
            <v>4172</v>
          </cell>
          <cell r="P3616">
            <v>4255</v>
          </cell>
          <cell r="Q3616">
            <v>4384</v>
          </cell>
        </row>
        <row r="3617">
          <cell r="E3617" t="str">
            <v>50NMONTHLYENON-REPRESENTED STATE EMPLOYEES</v>
          </cell>
          <cell r="F3617" t="str">
            <v>50N</v>
          </cell>
          <cell r="G3617" t="str">
            <v>Monthly</v>
          </cell>
          <cell r="H3617" t="str">
            <v>E</v>
          </cell>
          <cell r="I3617">
            <v>0</v>
          </cell>
          <cell r="J3617" t="str">
            <v>Non-Represented State Employees</v>
          </cell>
          <cell r="K3617">
            <v>4425</v>
          </cell>
          <cell r="L3617">
            <v>4425</v>
          </cell>
          <cell r="M3617">
            <v>4425</v>
          </cell>
          <cell r="N3617">
            <v>4425</v>
          </cell>
          <cell r="O3617">
            <v>4172</v>
          </cell>
          <cell r="P3617">
            <v>4255</v>
          </cell>
          <cell r="Q3617">
            <v>4384</v>
          </cell>
        </row>
        <row r="3618">
          <cell r="E3618" t="str">
            <v>50NMONTHLYESERVICE EMPLOYEES INTERNATIONAL UNION DISTRICT 1199 NW</v>
          </cell>
          <cell r="F3618" t="str">
            <v>50N</v>
          </cell>
          <cell r="G3618" t="str">
            <v>Monthly</v>
          </cell>
          <cell r="H3618" t="str">
            <v>E</v>
          </cell>
          <cell r="I3618">
            <v>0</v>
          </cell>
          <cell r="J3618" t="str">
            <v>Service Employees International Union District 1199 NW</v>
          </cell>
          <cell r="K3618">
            <v>4425</v>
          </cell>
          <cell r="L3618">
            <v>4425</v>
          </cell>
          <cell r="M3618">
            <v>4425</v>
          </cell>
          <cell r="N3618">
            <v>4425</v>
          </cell>
          <cell r="O3618">
            <v>4172</v>
          </cell>
          <cell r="P3618">
            <v>4255</v>
          </cell>
          <cell r="Q3618">
            <v>4384</v>
          </cell>
        </row>
        <row r="3619">
          <cell r="E3619" t="str">
            <v>50NMONTHLYETEAMSTERS LOCAL UNION NUMBER 117</v>
          </cell>
          <cell r="F3619" t="str">
            <v>50N</v>
          </cell>
          <cell r="G3619" t="str">
            <v>Monthly</v>
          </cell>
          <cell r="H3619" t="str">
            <v>E</v>
          </cell>
          <cell r="I3619">
            <v>0</v>
          </cell>
          <cell r="J3619" t="str">
            <v>Teamsters Local Union Number 117</v>
          </cell>
          <cell r="K3619">
            <v>4482</v>
          </cell>
          <cell r="L3619">
            <v>4482</v>
          </cell>
          <cell r="M3619">
            <v>4482</v>
          </cell>
          <cell r="N3619">
            <v>4482</v>
          </cell>
          <cell r="O3619">
            <v>4225</v>
          </cell>
          <cell r="P3619">
            <v>4310</v>
          </cell>
          <cell r="Q3619">
            <v>4440</v>
          </cell>
        </row>
        <row r="3620">
          <cell r="E3620" t="str">
            <v>50NMONTHLYEWASHINGTON FEDERATION OF STATE EMPLOYEES</v>
          </cell>
          <cell r="F3620" t="str">
            <v>50N</v>
          </cell>
          <cell r="G3620" t="str">
            <v>Monthly</v>
          </cell>
          <cell r="H3620" t="str">
            <v>E</v>
          </cell>
          <cell r="I3620">
            <v>0</v>
          </cell>
          <cell r="J3620" t="str">
            <v>Washington Federation of State Employees</v>
          </cell>
          <cell r="K3620">
            <v>4425</v>
          </cell>
          <cell r="L3620">
            <v>4425</v>
          </cell>
          <cell r="M3620">
            <v>4425</v>
          </cell>
          <cell r="N3620">
            <v>4425</v>
          </cell>
          <cell r="O3620">
            <v>4172</v>
          </cell>
          <cell r="P3620">
            <v>4255</v>
          </cell>
          <cell r="Q3620">
            <v>4384</v>
          </cell>
        </row>
        <row r="3621">
          <cell r="E3621" t="str">
            <v>50NMONTHLYFCOALITION</v>
          </cell>
          <cell r="F3621" t="str">
            <v>50N</v>
          </cell>
          <cell r="G3621" t="str">
            <v>Monthly</v>
          </cell>
          <cell r="H3621" t="str">
            <v>F</v>
          </cell>
          <cell r="I3621">
            <v>0</v>
          </cell>
          <cell r="J3621" t="str">
            <v>Coalition</v>
          </cell>
          <cell r="K3621">
            <v>4538</v>
          </cell>
          <cell r="L3621">
            <v>4538</v>
          </cell>
          <cell r="M3621">
            <v>4538</v>
          </cell>
          <cell r="N3621">
            <v>4538</v>
          </cell>
          <cell r="O3621">
            <v>4277</v>
          </cell>
          <cell r="P3621">
            <v>4363</v>
          </cell>
          <cell r="Q3621">
            <v>4495</v>
          </cell>
        </row>
        <row r="3622">
          <cell r="E3622" t="str">
            <v>50NMONTHLYFNON-REPRESENTED STATE EMPLOYEES</v>
          </cell>
          <cell r="F3622" t="str">
            <v>50N</v>
          </cell>
          <cell r="G3622" t="str">
            <v>Monthly</v>
          </cell>
          <cell r="H3622" t="str">
            <v>F</v>
          </cell>
          <cell r="I3622">
            <v>0</v>
          </cell>
          <cell r="J3622" t="str">
            <v>Non-Represented State Employees</v>
          </cell>
          <cell r="K3622">
            <v>4538</v>
          </cell>
          <cell r="L3622">
            <v>4538</v>
          </cell>
          <cell r="M3622">
            <v>4538</v>
          </cell>
          <cell r="N3622">
            <v>4538</v>
          </cell>
          <cell r="O3622">
            <v>4277</v>
          </cell>
          <cell r="P3622">
            <v>4363</v>
          </cell>
          <cell r="Q3622">
            <v>4495</v>
          </cell>
        </row>
        <row r="3623">
          <cell r="E3623" t="str">
            <v>50NMONTHLYFSERVICE EMPLOYEES INTERNATIONAL UNION DISTRICT 1199 NW</v>
          </cell>
          <cell r="F3623" t="str">
            <v>50N</v>
          </cell>
          <cell r="G3623" t="str">
            <v>Monthly</v>
          </cell>
          <cell r="H3623" t="str">
            <v>F</v>
          </cell>
          <cell r="I3623">
            <v>0</v>
          </cell>
          <cell r="J3623" t="str">
            <v>Service Employees International Union District 1199 NW</v>
          </cell>
          <cell r="K3623">
            <v>4538</v>
          </cell>
          <cell r="L3623">
            <v>4538</v>
          </cell>
          <cell r="M3623">
            <v>4538</v>
          </cell>
          <cell r="N3623">
            <v>4538</v>
          </cell>
          <cell r="O3623">
            <v>4277</v>
          </cell>
          <cell r="P3623">
            <v>4363</v>
          </cell>
          <cell r="Q3623">
            <v>4495</v>
          </cell>
        </row>
        <row r="3624">
          <cell r="E3624" t="str">
            <v>50NMONTHLYFTEAMSTERS LOCAL UNION NUMBER 117</v>
          </cell>
          <cell r="F3624" t="str">
            <v>50N</v>
          </cell>
          <cell r="G3624" t="str">
            <v>Monthly</v>
          </cell>
          <cell r="H3624" t="str">
            <v>F</v>
          </cell>
          <cell r="I3624">
            <v>0</v>
          </cell>
          <cell r="J3624" t="str">
            <v>Teamsters Local Union Number 117</v>
          </cell>
          <cell r="K3624">
            <v>4597</v>
          </cell>
          <cell r="L3624">
            <v>4597</v>
          </cell>
          <cell r="M3624">
            <v>4597</v>
          </cell>
          <cell r="N3624">
            <v>4597</v>
          </cell>
          <cell r="O3624">
            <v>4333</v>
          </cell>
          <cell r="P3624">
            <v>4420</v>
          </cell>
          <cell r="Q3624">
            <v>4553</v>
          </cell>
        </row>
        <row r="3625">
          <cell r="E3625" t="str">
            <v>50NMONTHLYFWASHINGTON FEDERATION OF STATE EMPLOYEES</v>
          </cell>
          <cell r="F3625" t="str">
            <v>50N</v>
          </cell>
          <cell r="G3625" t="str">
            <v>Monthly</v>
          </cell>
          <cell r="H3625" t="str">
            <v>F</v>
          </cell>
          <cell r="I3625">
            <v>0</v>
          </cell>
          <cell r="J3625" t="str">
            <v>Washington Federation of State Employees</v>
          </cell>
          <cell r="K3625">
            <v>4538</v>
          </cell>
          <cell r="L3625">
            <v>4538</v>
          </cell>
          <cell r="M3625">
            <v>4538</v>
          </cell>
          <cell r="N3625">
            <v>4538</v>
          </cell>
          <cell r="O3625">
            <v>4277</v>
          </cell>
          <cell r="P3625">
            <v>4363</v>
          </cell>
          <cell r="Q3625">
            <v>4495</v>
          </cell>
        </row>
        <row r="3626">
          <cell r="E3626" t="str">
            <v>50NMONTHLYGCOALITION</v>
          </cell>
          <cell r="F3626" t="str">
            <v>50N</v>
          </cell>
          <cell r="G3626" t="str">
            <v>Monthly</v>
          </cell>
          <cell r="H3626" t="str">
            <v>G</v>
          </cell>
          <cell r="I3626">
            <v>0</v>
          </cell>
          <cell r="J3626" t="str">
            <v>Coalition</v>
          </cell>
          <cell r="K3626">
            <v>4652</v>
          </cell>
          <cell r="L3626">
            <v>4652</v>
          </cell>
          <cell r="M3626">
            <v>4652</v>
          </cell>
          <cell r="N3626">
            <v>4652</v>
          </cell>
          <cell r="O3626">
            <v>4385</v>
          </cell>
          <cell r="P3626">
            <v>4473</v>
          </cell>
          <cell r="Q3626">
            <v>4608</v>
          </cell>
        </row>
        <row r="3627">
          <cell r="E3627" t="str">
            <v>50NMONTHLYGNON-REPRESENTED STATE EMPLOYEES</v>
          </cell>
          <cell r="F3627" t="str">
            <v>50N</v>
          </cell>
          <cell r="G3627" t="str">
            <v>Monthly</v>
          </cell>
          <cell r="H3627" t="str">
            <v>G</v>
          </cell>
          <cell r="I3627">
            <v>0</v>
          </cell>
          <cell r="J3627" t="str">
            <v>Non-Represented State Employees</v>
          </cell>
          <cell r="K3627">
            <v>4652</v>
          </cell>
          <cell r="L3627">
            <v>4652</v>
          </cell>
          <cell r="M3627">
            <v>4652</v>
          </cell>
          <cell r="N3627">
            <v>4652</v>
          </cell>
          <cell r="O3627">
            <v>4385</v>
          </cell>
          <cell r="P3627">
            <v>4473</v>
          </cell>
          <cell r="Q3627">
            <v>4608</v>
          </cell>
        </row>
        <row r="3628">
          <cell r="E3628" t="str">
            <v>50NMONTHLYGSERVICE EMPLOYEES INTERNATIONAL UNION DISTRICT 1199 NW</v>
          </cell>
          <cell r="F3628" t="str">
            <v>50N</v>
          </cell>
          <cell r="G3628" t="str">
            <v>Monthly</v>
          </cell>
          <cell r="H3628" t="str">
            <v>G</v>
          </cell>
          <cell r="I3628">
            <v>0</v>
          </cell>
          <cell r="J3628" t="str">
            <v>Service Employees International Union District 1199 NW</v>
          </cell>
          <cell r="K3628">
            <v>4652</v>
          </cell>
          <cell r="L3628">
            <v>4652</v>
          </cell>
          <cell r="M3628">
            <v>4652</v>
          </cell>
          <cell r="N3628">
            <v>4652</v>
          </cell>
          <cell r="O3628">
            <v>4385</v>
          </cell>
          <cell r="P3628">
            <v>4473</v>
          </cell>
          <cell r="Q3628">
            <v>4608</v>
          </cell>
        </row>
        <row r="3629">
          <cell r="E3629" t="str">
            <v>50NMONTHLYGTEAMSTERS LOCAL UNION NUMBER 117</v>
          </cell>
          <cell r="F3629" t="str">
            <v>50N</v>
          </cell>
          <cell r="G3629" t="str">
            <v>Monthly</v>
          </cell>
          <cell r="H3629" t="str">
            <v>G</v>
          </cell>
          <cell r="I3629">
            <v>0</v>
          </cell>
          <cell r="J3629" t="str">
            <v>Teamsters Local Union Number 117</v>
          </cell>
          <cell r="K3629">
            <v>4711</v>
          </cell>
          <cell r="L3629">
            <v>4711</v>
          </cell>
          <cell r="M3629">
            <v>4711</v>
          </cell>
          <cell r="N3629">
            <v>4711</v>
          </cell>
          <cell r="O3629">
            <v>4441</v>
          </cell>
          <cell r="P3629">
            <v>4530</v>
          </cell>
          <cell r="Q3629">
            <v>4667</v>
          </cell>
        </row>
        <row r="3630">
          <cell r="E3630" t="str">
            <v>50NMONTHLYGWASHINGTON FEDERATION OF STATE EMPLOYEES</v>
          </cell>
          <cell r="F3630" t="str">
            <v>50N</v>
          </cell>
          <cell r="G3630" t="str">
            <v>Monthly</v>
          </cell>
          <cell r="H3630" t="str">
            <v>G</v>
          </cell>
          <cell r="I3630">
            <v>0</v>
          </cell>
          <cell r="J3630" t="str">
            <v>Washington Federation of State Employees</v>
          </cell>
          <cell r="K3630">
            <v>4652</v>
          </cell>
          <cell r="L3630">
            <v>4652</v>
          </cell>
          <cell r="M3630">
            <v>4652</v>
          </cell>
          <cell r="N3630">
            <v>4652</v>
          </cell>
          <cell r="O3630">
            <v>4385</v>
          </cell>
          <cell r="P3630">
            <v>4473</v>
          </cell>
          <cell r="Q3630">
            <v>4608</v>
          </cell>
        </row>
        <row r="3631">
          <cell r="E3631" t="str">
            <v>50NMONTHLYHCOALITION</v>
          </cell>
          <cell r="F3631" t="str">
            <v>50N</v>
          </cell>
          <cell r="G3631" t="str">
            <v>Monthly</v>
          </cell>
          <cell r="H3631" t="str">
            <v>H</v>
          </cell>
          <cell r="I3631">
            <v>0</v>
          </cell>
          <cell r="J3631" t="str">
            <v>Coalition</v>
          </cell>
          <cell r="K3631">
            <v>4770</v>
          </cell>
          <cell r="L3631">
            <v>4770</v>
          </cell>
          <cell r="M3631">
            <v>4770</v>
          </cell>
          <cell r="N3631">
            <v>4770</v>
          </cell>
          <cell r="O3631">
            <v>4497</v>
          </cell>
          <cell r="P3631">
            <v>4587</v>
          </cell>
          <cell r="Q3631">
            <v>4726</v>
          </cell>
        </row>
        <row r="3632">
          <cell r="E3632" t="str">
            <v>50NMONTHLYHNON-REPRESENTED STATE EMPLOYEES</v>
          </cell>
          <cell r="F3632" t="str">
            <v>50N</v>
          </cell>
          <cell r="G3632" t="str">
            <v>Monthly</v>
          </cell>
          <cell r="H3632" t="str">
            <v>H</v>
          </cell>
          <cell r="I3632">
            <v>0</v>
          </cell>
          <cell r="J3632" t="str">
            <v>Non-Represented State Employees</v>
          </cell>
          <cell r="K3632">
            <v>4770</v>
          </cell>
          <cell r="L3632">
            <v>4770</v>
          </cell>
          <cell r="M3632">
            <v>4770</v>
          </cell>
          <cell r="N3632">
            <v>4770</v>
          </cell>
          <cell r="O3632">
            <v>4497</v>
          </cell>
          <cell r="P3632">
            <v>4587</v>
          </cell>
          <cell r="Q3632">
            <v>4726</v>
          </cell>
        </row>
        <row r="3633">
          <cell r="E3633" t="str">
            <v>50NMONTHLYHSERVICE EMPLOYEES INTERNATIONAL UNION DISTRICT 1199 NW</v>
          </cell>
          <cell r="F3633" t="str">
            <v>50N</v>
          </cell>
          <cell r="G3633" t="str">
            <v>Monthly</v>
          </cell>
          <cell r="H3633" t="str">
            <v>H</v>
          </cell>
          <cell r="I3633">
            <v>0</v>
          </cell>
          <cell r="J3633" t="str">
            <v>Service Employees International Union District 1199 NW</v>
          </cell>
          <cell r="K3633">
            <v>4770</v>
          </cell>
          <cell r="L3633">
            <v>4770</v>
          </cell>
          <cell r="M3633">
            <v>4770</v>
          </cell>
          <cell r="N3633">
            <v>4770</v>
          </cell>
          <cell r="O3633">
            <v>4497</v>
          </cell>
          <cell r="P3633">
            <v>4587</v>
          </cell>
          <cell r="Q3633">
            <v>4726</v>
          </cell>
        </row>
        <row r="3634">
          <cell r="E3634" t="str">
            <v>50NMONTHLYHTEAMSTERS LOCAL UNION NUMBER 117</v>
          </cell>
          <cell r="F3634" t="str">
            <v>50N</v>
          </cell>
          <cell r="G3634" t="str">
            <v>Monthly</v>
          </cell>
          <cell r="H3634" t="str">
            <v>H</v>
          </cell>
          <cell r="I3634">
            <v>0</v>
          </cell>
          <cell r="J3634" t="str">
            <v>Teamsters Local Union Number 117</v>
          </cell>
          <cell r="K3634">
            <v>4831</v>
          </cell>
          <cell r="L3634">
            <v>4831</v>
          </cell>
          <cell r="M3634">
            <v>4831</v>
          </cell>
          <cell r="N3634">
            <v>4831</v>
          </cell>
          <cell r="O3634">
            <v>4554</v>
          </cell>
          <cell r="P3634">
            <v>4645</v>
          </cell>
          <cell r="Q3634">
            <v>4785</v>
          </cell>
        </row>
        <row r="3635">
          <cell r="E3635" t="str">
            <v>50NMONTHLYHWASHINGTON FEDERATION OF STATE EMPLOYEES</v>
          </cell>
          <cell r="F3635" t="str">
            <v>50N</v>
          </cell>
          <cell r="G3635" t="str">
            <v>Monthly</v>
          </cell>
          <cell r="H3635" t="str">
            <v>H</v>
          </cell>
          <cell r="I3635">
            <v>0</v>
          </cell>
          <cell r="J3635" t="str">
            <v>Washington Federation of State Employees</v>
          </cell>
          <cell r="K3635">
            <v>4770</v>
          </cell>
          <cell r="L3635">
            <v>4770</v>
          </cell>
          <cell r="M3635">
            <v>4770</v>
          </cell>
          <cell r="N3635">
            <v>4770</v>
          </cell>
          <cell r="O3635">
            <v>4497</v>
          </cell>
          <cell r="P3635">
            <v>4587</v>
          </cell>
          <cell r="Q3635">
            <v>4726</v>
          </cell>
        </row>
        <row r="3636">
          <cell r="E3636" t="str">
            <v>50NMONTHLYICOALITION</v>
          </cell>
          <cell r="F3636" t="str">
            <v>50N</v>
          </cell>
          <cell r="G3636" t="str">
            <v>Monthly</v>
          </cell>
          <cell r="H3636" t="str">
            <v>I</v>
          </cell>
          <cell r="I3636">
            <v>0</v>
          </cell>
          <cell r="J3636" t="str">
            <v>Coalition</v>
          </cell>
          <cell r="K3636">
            <v>4886</v>
          </cell>
          <cell r="L3636">
            <v>4886</v>
          </cell>
          <cell r="M3636">
            <v>4886</v>
          </cell>
          <cell r="N3636">
            <v>4886</v>
          </cell>
          <cell r="O3636">
            <v>4606</v>
          </cell>
          <cell r="P3636">
            <v>4698</v>
          </cell>
          <cell r="Q3636">
            <v>4840</v>
          </cell>
        </row>
        <row r="3637">
          <cell r="E3637" t="str">
            <v>50NMONTHLYINON-REPRESENTED STATE EMPLOYEES</v>
          </cell>
          <cell r="F3637" t="str">
            <v>50N</v>
          </cell>
          <cell r="G3637" t="str">
            <v>Monthly</v>
          </cell>
          <cell r="H3637" t="str">
            <v>I</v>
          </cell>
          <cell r="I3637">
            <v>0</v>
          </cell>
          <cell r="J3637" t="str">
            <v>Non-Represented State Employees</v>
          </cell>
          <cell r="K3637">
            <v>4886</v>
          </cell>
          <cell r="L3637">
            <v>4886</v>
          </cell>
          <cell r="M3637">
            <v>4886</v>
          </cell>
          <cell r="N3637">
            <v>4886</v>
          </cell>
          <cell r="O3637">
            <v>4606</v>
          </cell>
          <cell r="P3637">
            <v>4698</v>
          </cell>
          <cell r="Q3637">
            <v>4840</v>
          </cell>
        </row>
        <row r="3638">
          <cell r="E3638" t="str">
            <v>50NMONTHLYISERVICE EMPLOYEES INTERNATIONAL UNION DISTRICT 1199 NW</v>
          </cell>
          <cell r="F3638" t="str">
            <v>50N</v>
          </cell>
          <cell r="G3638" t="str">
            <v>Monthly</v>
          </cell>
          <cell r="H3638" t="str">
            <v>I</v>
          </cell>
          <cell r="I3638">
            <v>0</v>
          </cell>
          <cell r="J3638" t="str">
            <v>Service Employees International Union District 1199 NW</v>
          </cell>
          <cell r="K3638">
            <v>4886</v>
          </cell>
          <cell r="L3638">
            <v>4886</v>
          </cell>
          <cell r="M3638">
            <v>4886</v>
          </cell>
          <cell r="N3638">
            <v>4886</v>
          </cell>
          <cell r="O3638">
            <v>4606</v>
          </cell>
          <cell r="P3638">
            <v>4698</v>
          </cell>
          <cell r="Q3638">
            <v>4840</v>
          </cell>
        </row>
        <row r="3639">
          <cell r="E3639" t="str">
            <v>50NMONTHLYITEAMSTERS LOCAL UNION NUMBER 117</v>
          </cell>
          <cell r="F3639" t="str">
            <v>50N</v>
          </cell>
          <cell r="G3639" t="str">
            <v>Monthly</v>
          </cell>
          <cell r="H3639" t="str">
            <v>I</v>
          </cell>
          <cell r="I3639">
            <v>0</v>
          </cell>
          <cell r="J3639" t="str">
            <v>Teamsters Local Union Number 117</v>
          </cell>
          <cell r="K3639">
            <v>4946</v>
          </cell>
          <cell r="L3639">
            <v>4946</v>
          </cell>
          <cell r="M3639">
            <v>4946</v>
          </cell>
          <cell r="N3639">
            <v>4946</v>
          </cell>
          <cell r="O3639">
            <v>4663</v>
          </cell>
          <cell r="P3639">
            <v>4756</v>
          </cell>
          <cell r="Q3639">
            <v>4900</v>
          </cell>
        </row>
        <row r="3640">
          <cell r="E3640" t="str">
            <v>50NMONTHLYIWASHINGTON FEDERATION OF STATE EMPLOYEES</v>
          </cell>
          <cell r="F3640" t="str">
            <v>50N</v>
          </cell>
          <cell r="G3640" t="str">
            <v>Monthly</v>
          </cell>
          <cell r="H3640" t="str">
            <v>I</v>
          </cell>
          <cell r="I3640">
            <v>0</v>
          </cell>
          <cell r="J3640" t="str">
            <v>Washington Federation of State Employees</v>
          </cell>
          <cell r="K3640">
            <v>4886</v>
          </cell>
          <cell r="L3640">
            <v>4886</v>
          </cell>
          <cell r="M3640">
            <v>4886</v>
          </cell>
          <cell r="N3640">
            <v>4886</v>
          </cell>
          <cell r="O3640">
            <v>4606</v>
          </cell>
          <cell r="P3640">
            <v>4698</v>
          </cell>
          <cell r="Q3640">
            <v>4840</v>
          </cell>
        </row>
        <row r="3641">
          <cell r="E3641" t="str">
            <v>50NMONTHLYJCOALITION</v>
          </cell>
          <cell r="F3641" t="str">
            <v>50N</v>
          </cell>
          <cell r="G3641" t="str">
            <v>Monthly</v>
          </cell>
          <cell r="H3641" t="str">
            <v>J</v>
          </cell>
          <cell r="I3641">
            <v>0</v>
          </cell>
          <cell r="J3641" t="str">
            <v>Coalition</v>
          </cell>
          <cell r="K3641">
            <v>5008</v>
          </cell>
          <cell r="L3641">
            <v>5008</v>
          </cell>
          <cell r="M3641">
            <v>5008</v>
          </cell>
          <cell r="N3641">
            <v>5008</v>
          </cell>
          <cell r="O3641">
            <v>4721</v>
          </cell>
          <cell r="P3641">
            <v>4815</v>
          </cell>
          <cell r="Q3641">
            <v>4960</v>
          </cell>
        </row>
        <row r="3642">
          <cell r="E3642" t="str">
            <v>50NMONTHLYJNON-REPRESENTED STATE EMPLOYEES</v>
          </cell>
          <cell r="F3642" t="str">
            <v>50N</v>
          </cell>
          <cell r="G3642" t="str">
            <v>Monthly</v>
          </cell>
          <cell r="H3642" t="str">
            <v>J</v>
          </cell>
          <cell r="I3642">
            <v>0</v>
          </cell>
          <cell r="J3642" t="str">
            <v>Non-Represented State Employees</v>
          </cell>
          <cell r="K3642">
            <v>5008</v>
          </cell>
          <cell r="L3642">
            <v>5008</v>
          </cell>
          <cell r="M3642">
            <v>5008</v>
          </cell>
          <cell r="N3642">
            <v>5008</v>
          </cell>
          <cell r="O3642">
            <v>4721</v>
          </cell>
          <cell r="P3642">
            <v>4815</v>
          </cell>
          <cell r="Q3642">
            <v>4960</v>
          </cell>
        </row>
        <row r="3643">
          <cell r="E3643" t="str">
            <v>50NMONTHLYJSERVICE EMPLOYEES INTERNATIONAL UNION DISTRICT 1199 NW</v>
          </cell>
          <cell r="F3643" t="str">
            <v>50N</v>
          </cell>
          <cell r="G3643" t="str">
            <v>Monthly</v>
          </cell>
          <cell r="H3643" t="str">
            <v>J</v>
          </cell>
          <cell r="I3643">
            <v>0</v>
          </cell>
          <cell r="J3643" t="str">
            <v>Service Employees International Union District 1199 NW</v>
          </cell>
          <cell r="K3643">
            <v>5008</v>
          </cell>
          <cell r="L3643">
            <v>5008</v>
          </cell>
          <cell r="M3643">
            <v>5008</v>
          </cell>
          <cell r="N3643">
            <v>5008</v>
          </cell>
          <cell r="O3643">
            <v>4721</v>
          </cell>
          <cell r="P3643">
            <v>4815</v>
          </cell>
          <cell r="Q3643">
            <v>4960</v>
          </cell>
        </row>
        <row r="3644">
          <cell r="E3644" t="str">
            <v>50NMONTHLYJTEAMSTERS LOCAL UNION NUMBER 117</v>
          </cell>
          <cell r="F3644" t="str">
            <v>50N</v>
          </cell>
          <cell r="G3644" t="str">
            <v>Monthly</v>
          </cell>
          <cell r="H3644" t="str">
            <v>J</v>
          </cell>
          <cell r="I3644">
            <v>0</v>
          </cell>
          <cell r="J3644" t="str">
            <v>Teamsters Local Union Number 117</v>
          </cell>
          <cell r="K3644">
            <v>5074</v>
          </cell>
          <cell r="L3644">
            <v>5074</v>
          </cell>
          <cell r="M3644">
            <v>5074</v>
          </cell>
          <cell r="N3644">
            <v>5074</v>
          </cell>
          <cell r="O3644">
            <v>4783</v>
          </cell>
          <cell r="P3644">
            <v>4879</v>
          </cell>
          <cell r="Q3644">
            <v>5026</v>
          </cell>
        </row>
        <row r="3645">
          <cell r="E3645" t="str">
            <v>50NMONTHLYJWASHINGTON FEDERATION OF STATE EMPLOYEES</v>
          </cell>
          <cell r="F3645" t="str">
            <v>50N</v>
          </cell>
          <cell r="G3645" t="str">
            <v>Monthly</v>
          </cell>
          <cell r="H3645" t="str">
            <v>J</v>
          </cell>
          <cell r="I3645">
            <v>0</v>
          </cell>
          <cell r="J3645" t="str">
            <v>Washington Federation of State Employees</v>
          </cell>
          <cell r="K3645">
            <v>5008</v>
          </cell>
          <cell r="L3645">
            <v>5008</v>
          </cell>
          <cell r="M3645">
            <v>5008</v>
          </cell>
          <cell r="N3645">
            <v>5008</v>
          </cell>
          <cell r="O3645">
            <v>4721</v>
          </cell>
          <cell r="P3645">
            <v>4815</v>
          </cell>
          <cell r="Q3645">
            <v>4960</v>
          </cell>
        </row>
        <row r="3646">
          <cell r="E3646" t="str">
            <v>50NMONTHLYKCOALITION</v>
          </cell>
          <cell r="F3646" t="str">
            <v>50N</v>
          </cell>
          <cell r="G3646" t="str">
            <v>Monthly</v>
          </cell>
          <cell r="H3646" t="str">
            <v>K</v>
          </cell>
          <cell r="I3646">
            <v>0</v>
          </cell>
          <cell r="J3646" t="str">
            <v>Coalition</v>
          </cell>
          <cell r="K3646">
            <v>5132</v>
          </cell>
          <cell r="L3646">
            <v>5132</v>
          </cell>
          <cell r="M3646">
            <v>5132</v>
          </cell>
          <cell r="N3646">
            <v>5132</v>
          </cell>
          <cell r="O3646">
            <v>4838</v>
          </cell>
          <cell r="P3646">
            <v>4935</v>
          </cell>
          <cell r="Q3646">
            <v>5084</v>
          </cell>
        </row>
        <row r="3647">
          <cell r="E3647" t="str">
            <v>50NMONTHLYKNON-REPRESENTED STATE EMPLOYEES</v>
          </cell>
          <cell r="F3647" t="str">
            <v>50N</v>
          </cell>
          <cell r="G3647" t="str">
            <v>Monthly</v>
          </cell>
          <cell r="H3647" t="str">
            <v>K</v>
          </cell>
          <cell r="I3647">
            <v>0</v>
          </cell>
          <cell r="J3647" t="str">
            <v>Non-Represented State Employees</v>
          </cell>
          <cell r="K3647">
            <v>5132</v>
          </cell>
          <cell r="L3647">
            <v>5132</v>
          </cell>
          <cell r="M3647">
            <v>5132</v>
          </cell>
          <cell r="N3647">
            <v>5132</v>
          </cell>
          <cell r="O3647">
            <v>4838</v>
          </cell>
          <cell r="P3647">
            <v>4935</v>
          </cell>
          <cell r="Q3647">
            <v>5084</v>
          </cell>
        </row>
        <row r="3648">
          <cell r="E3648" t="str">
            <v>50NMONTHLYKSERVICE EMPLOYEES INTERNATIONAL UNION DISTRICT 1199 NW</v>
          </cell>
          <cell r="F3648" t="str">
            <v>50N</v>
          </cell>
          <cell r="G3648" t="str">
            <v>Monthly</v>
          </cell>
          <cell r="H3648" t="str">
            <v>K</v>
          </cell>
          <cell r="I3648">
            <v>0</v>
          </cell>
          <cell r="J3648" t="str">
            <v>Service Employees International Union District 1199 NW</v>
          </cell>
          <cell r="K3648">
            <v>5132</v>
          </cell>
          <cell r="L3648">
            <v>5132</v>
          </cell>
          <cell r="M3648">
            <v>5132</v>
          </cell>
          <cell r="N3648">
            <v>5132</v>
          </cell>
          <cell r="O3648">
            <v>4838</v>
          </cell>
          <cell r="P3648">
            <v>4935</v>
          </cell>
          <cell r="Q3648">
            <v>5084</v>
          </cell>
        </row>
        <row r="3649">
          <cell r="E3649" t="str">
            <v>50NMONTHLYKTEAMSTERS LOCAL UNION NUMBER 117</v>
          </cell>
          <cell r="F3649" t="str">
            <v>50N</v>
          </cell>
          <cell r="G3649" t="str">
            <v>Monthly</v>
          </cell>
          <cell r="H3649" t="str">
            <v>K</v>
          </cell>
          <cell r="I3649">
            <v>0</v>
          </cell>
          <cell r="J3649" t="str">
            <v>Teamsters Local Union Number 117</v>
          </cell>
          <cell r="K3649">
            <v>5199</v>
          </cell>
          <cell r="L3649">
            <v>5199</v>
          </cell>
          <cell r="M3649">
            <v>5199</v>
          </cell>
          <cell r="N3649">
            <v>5199</v>
          </cell>
          <cell r="O3649">
            <v>4901</v>
          </cell>
          <cell r="P3649">
            <v>4999</v>
          </cell>
          <cell r="Q3649">
            <v>5150</v>
          </cell>
        </row>
        <row r="3650">
          <cell r="E3650" t="str">
            <v>50NMONTHLYKWASHINGTON FEDERATION OF STATE EMPLOYEES</v>
          </cell>
          <cell r="F3650" t="str">
            <v>50N</v>
          </cell>
          <cell r="G3650" t="str">
            <v>Monthly</v>
          </cell>
          <cell r="H3650" t="str">
            <v>K</v>
          </cell>
          <cell r="I3650">
            <v>0</v>
          </cell>
          <cell r="J3650" t="str">
            <v>Washington Federation of State Employees</v>
          </cell>
          <cell r="K3650">
            <v>5132</v>
          </cell>
          <cell r="L3650">
            <v>5132</v>
          </cell>
          <cell r="M3650">
            <v>5132</v>
          </cell>
          <cell r="N3650">
            <v>5132</v>
          </cell>
          <cell r="O3650">
            <v>4838</v>
          </cell>
          <cell r="P3650">
            <v>4935</v>
          </cell>
          <cell r="Q3650">
            <v>5084</v>
          </cell>
        </row>
        <row r="3651">
          <cell r="E3651" t="str">
            <v>50NMONTHLYLCOALITION</v>
          </cell>
          <cell r="F3651" t="str">
            <v>50N</v>
          </cell>
          <cell r="G3651" t="str">
            <v>Monthly</v>
          </cell>
          <cell r="H3651" t="str">
            <v>L</v>
          </cell>
          <cell r="I3651">
            <v>0</v>
          </cell>
          <cell r="J3651" t="str">
            <v>Coalition</v>
          </cell>
          <cell r="K3651">
            <v>5266</v>
          </cell>
          <cell r="L3651">
            <v>5266</v>
          </cell>
          <cell r="M3651">
            <v>5266</v>
          </cell>
          <cell r="N3651">
            <v>5266</v>
          </cell>
          <cell r="O3651">
            <v>4964</v>
          </cell>
          <cell r="P3651">
            <v>5063</v>
          </cell>
          <cell r="Q3651">
            <v>5216</v>
          </cell>
        </row>
        <row r="3652">
          <cell r="E3652" t="str">
            <v>50NMONTHLYLNON-REPRESENTED STATE EMPLOYEES</v>
          </cell>
          <cell r="F3652" t="str">
            <v>50N</v>
          </cell>
          <cell r="G3652" t="str">
            <v>Monthly</v>
          </cell>
          <cell r="H3652" t="str">
            <v>L</v>
          </cell>
          <cell r="I3652">
            <v>0</v>
          </cell>
          <cell r="J3652" t="str">
            <v>Non-Represented State Employees</v>
          </cell>
          <cell r="K3652">
            <v>5266</v>
          </cell>
          <cell r="L3652">
            <v>5266</v>
          </cell>
          <cell r="M3652">
            <v>5266</v>
          </cell>
          <cell r="N3652">
            <v>5266</v>
          </cell>
          <cell r="O3652">
            <v>4964</v>
          </cell>
          <cell r="P3652">
            <v>5063</v>
          </cell>
          <cell r="Q3652">
            <v>5216</v>
          </cell>
        </row>
        <row r="3653">
          <cell r="E3653" t="str">
            <v>50NMONTHLYLSERVICE EMPLOYEES INTERNATIONAL UNION DISTRICT 1199 NW</v>
          </cell>
          <cell r="F3653" t="str">
            <v>50N</v>
          </cell>
          <cell r="G3653" t="str">
            <v>Monthly</v>
          </cell>
          <cell r="H3653" t="str">
            <v>L</v>
          </cell>
          <cell r="I3653">
            <v>0</v>
          </cell>
          <cell r="J3653" t="str">
            <v>Service Employees International Union District 1199 NW</v>
          </cell>
          <cell r="K3653">
            <v>5266</v>
          </cell>
          <cell r="L3653">
            <v>5266</v>
          </cell>
          <cell r="M3653">
            <v>5266</v>
          </cell>
          <cell r="N3653">
            <v>5266</v>
          </cell>
          <cell r="O3653">
            <v>4964</v>
          </cell>
          <cell r="P3653">
            <v>5063</v>
          </cell>
          <cell r="Q3653">
            <v>5216</v>
          </cell>
        </row>
        <row r="3654">
          <cell r="E3654" t="str">
            <v>50NMONTHLYLTEAMSTERS LOCAL UNION NUMBER 117</v>
          </cell>
          <cell r="F3654" t="str">
            <v>50N</v>
          </cell>
          <cell r="G3654" t="str">
            <v>Monthly</v>
          </cell>
          <cell r="H3654" t="str">
            <v>L</v>
          </cell>
          <cell r="I3654">
            <v>0</v>
          </cell>
          <cell r="J3654" t="str">
            <v>Teamsters Local Union Number 117</v>
          </cell>
          <cell r="K3654">
            <v>5333</v>
          </cell>
          <cell r="L3654">
            <v>5333</v>
          </cell>
          <cell r="M3654">
            <v>5333</v>
          </cell>
          <cell r="N3654">
            <v>5333</v>
          </cell>
          <cell r="O3654">
            <v>5027</v>
          </cell>
          <cell r="P3654">
            <v>5128</v>
          </cell>
          <cell r="Q3654">
            <v>5283</v>
          </cell>
        </row>
        <row r="3655">
          <cell r="E3655" t="str">
            <v>50NMONTHLYLWASHINGTON FEDERATION OF STATE EMPLOYEES</v>
          </cell>
          <cell r="F3655" t="str">
            <v>50N</v>
          </cell>
          <cell r="G3655" t="str">
            <v>Monthly</v>
          </cell>
          <cell r="H3655" t="str">
            <v>L</v>
          </cell>
          <cell r="I3655">
            <v>0</v>
          </cell>
          <cell r="J3655" t="str">
            <v>Washington Federation of State Employees</v>
          </cell>
          <cell r="K3655">
            <v>5266</v>
          </cell>
          <cell r="L3655">
            <v>5266</v>
          </cell>
          <cell r="M3655">
            <v>5266</v>
          </cell>
          <cell r="N3655">
            <v>5266</v>
          </cell>
          <cell r="O3655">
            <v>4964</v>
          </cell>
          <cell r="P3655">
            <v>5063</v>
          </cell>
          <cell r="Q3655">
            <v>5216</v>
          </cell>
        </row>
        <row r="3656">
          <cell r="E3656" t="str">
            <v>50NMONTHLYMCOALITION</v>
          </cell>
          <cell r="F3656" t="str">
            <v>50N</v>
          </cell>
          <cell r="G3656" t="str">
            <v>Monthly</v>
          </cell>
          <cell r="H3656" t="str">
            <v>M</v>
          </cell>
          <cell r="I3656">
            <v>0</v>
          </cell>
          <cell r="J3656" t="str">
            <v>Coalition</v>
          </cell>
          <cell r="K3656">
            <v>5393</v>
          </cell>
          <cell r="L3656">
            <v>5393</v>
          </cell>
          <cell r="M3656">
            <v>5393</v>
          </cell>
          <cell r="N3656">
            <v>5393</v>
          </cell>
          <cell r="O3656">
            <v>5084</v>
          </cell>
          <cell r="P3656">
            <v>5186</v>
          </cell>
          <cell r="Q3656">
            <v>5343</v>
          </cell>
        </row>
        <row r="3657">
          <cell r="E3657" t="str">
            <v>50NMONTHLYMNON-REPRESENTED STATE EMPLOYEES</v>
          </cell>
          <cell r="F3657" t="str">
            <v>50N</v>
          </cell>
          <cell r="G3657" t="str">
            <v>Monthly</v>
          </cell>
          <cell r="H3657" t="str">
            <v>M</v>
          </cell>
          <cell r="I3657">
            <v>0</v>
          </cell>
          <cell r="J3657" t="str">
            <v>Non-Represented State Employees</v>
          </cell>
          <cell r="K3657">
            <v>5393</v>
          </cell>
          <cell r="L3657">
            <v>5393</v>
          </cell>
          <cell r="M3657">
            <v>5393</v>
          </cell>
          <cell r="N3657">
            <v>5393</v>
          </cell>
          <cell r="O3657">
            <v>5084</v>
          </cell>
          <cell r="P3657">
            <v>5186</v>
          </cell>
          <cell r="Q3657">
            <v>5343</v>
          </cell>
        </row>
        <row r="3658">
          <cell r="E3658" t="str">
            <v>50NMONTHLYMSERVICE EMPLOYEES INTERNATIONAL UNION DISTRICT 1199 NW</v>
          </cell>
          <cell r="F3658" t="str">
            <v>50N</v>
          </cell>
          <cell r="G3658" t="str">
            <v>Monthly</v>
          </cell>
          <cell r="H3658" t="str">
            <v>M</v>
          </cell>
          <cell r="I3658">
            <v>0</v>
          </cell>
          <cell r="J3658" t="str">
            <v>Service Employees International Union District 1199 NW</v>
          </cell>
          <cell r="K3658">
            <v>5393</v>
          </cell>
          <cell r="L3658">
            <v>5393</v>
          </cell>
          <cell r="M3658">
            <v>5393</v>
          </cell>
          <cell r="N3658">
            <v>5393</v>
          </cell>
          <cell r="O3658">
            <v>5084</v>
          </cell>
          <cell r="P3658">
            <v>5186</v>
          </cell>
          <cell r="Q3658">
            <v>5343</v>
          </cell>
        </row>
        <row r="3659">
          <cell r="E3659" t="str">
            <v>50NMONTHLYMTEAMSTERS LOCAL UNION NUMBER 117</v>
          </cell>
          <cell r="F3659" t="str">
            <v>50N</v>
          </cell>
          <cell r="G3659" t="str">
            <v>Monthly</v>
          </cell>
          <cell r="H3659" t="str">
            <v>M</v>
          </cell>
          <cell r="I3659">
            <v>0</v>
          </cell>
          <cell r="J3659" t="str">
            <v>Teamsters Local Union Number 117</v>
          </cell>
          <cell r="K3659">
            <v>5461</v>
          </cell>
          <cell r="L3659">
            <v>5461</v>
          </cell>
          <cell r="M3659">
            <v>5461</v>
          </cell>
          <cell r="N3659">
            <v>5461</v>
          </cell>
          <cell r="O3659">
            <v>5148</v>
          </cell>
          <cell r="P3659">
            <v>5251</v>
          </cell>
          <cell r="Q3659">
            <v>5410</v>
          </cell>
        </row>
        <row r="3660">
          <cell r="E3660" t="str">
            <v>50NMONTHLYMWASHINGTON FEDERATION OF STATE EMPLOYEES</v>
          </cell>
          <cell r="F3660" t="str">
            <v>50N</v>
          </cell>
          <cell r="G3660" t="str">
            <v>Monthly</v>
          </cell>
          <cell r="H3660" t="str">
            <v>M</v>
          </cell>
          <cell r="I3660">
            <v>0</v>
          </cell>
          <cell r="J3660" t="str">
            <v>Washington Federation of State Employees</v>
          </cell>
          <cell r="K3660">
            <v>5393</v>
          </cell>
          <cell r="L3660">
            <v>5393</v>
          </cell>
          <cell r="M3660">
            <v>5393</v>
          </cell>
          <cell r="N3660">
            <v>5393</v>
          </cell>
          <cell r="O3660">
            <v>5084</v>
          </cell>
          <cell r="P3660">
            <v>5186</v>
          </cell>
          <cell r="Q3660">
            <v>5343</v>
          </cell>
        </row>
        <row r="3661">
          <cell r="E3661" t="str">
            <v>50NMONTHLYNCOALITION</v>
          </cell>
          <cell r="F3661" t="str">
            <v>50N</v>
          </cell>
          <cell r="G3661" t="str">
            <v>Monthly</v>
          </cell>
          <cell r="H3661" t="str">
            <v>N</v>
          </cell>
          <cell r="I3661">
            <v>0</v>
          </cell>
          <cell r="J3661" t="str">
            <v>Coalition</v>
          </cell>
          <cell r="K3661">
            <v>5529</v>
          </cell>
          <cell r="L3661">
            <v>5529</v>
          </cell>
          <cell r="M3661">
            <v>5529</v>
          </cell>
          <cell r="N3661">
            <v>5529</v>
          </cell>
          <cell r="O3661">
            <v>5212</v>
          </cell>
          <cell r="P3661">
            <v>5316</v>
          </cell>
          <cell r="Q3661">
            <v>5477</v>
          </cell>
        </row>
        <row r="3662">
          <cell r="E3662" t="str">
            <v>50NMONTHLYNNON-REPRESENTED STATE EMPLOYEES</v>
          </cell>
          <cell r="F3662" t="str">
            <v>50N</v>
          </cell>
          <cell r="G3662" t="str">
            <v>Monthly</v>
          </cell>
          <cell r="H3662" t="str">
            <v>N</v>
          </cell>
          <cell r="I3662">
            <v>0</v>
          </cell>
          <cell r="J3662" t="str">
            <v>Non-Represented State Employees</v>
          </cell>
          <cell r="K3662">
            <v>5529</v>
          </cell>
          <cell r="L3662">
            <v>5529</v>
          </cell>
          <cell r="M3662">
            <v>5529</v>
          </cell>
          <cell r="N3662">
            <v>5529</v>
          </cell>
          <cell r="O3662">
            <v>5212</v>
          </cell>
          <cell r="P3662">
            <v>5316</v>
          </cell>
          <cell r="Q3662">
            <v>5477</v>
          </cell>
        </row>
        <row r="3663">
          <cell r="E3663" t="str">
            <v>50NMONTHLYNSERVICE EMPLOYEES INTERNATIONAL UNION DISTRICT 1199 NW</v>
          </cell>
          <cell r="F3663" t="str">
            <v>50N</v>
          </cell>
          <cell r="G3663" t="str">
            <v>Monthly</v>
          </cell>
          <cell r="H3663" t="str">
            <v>N</v>
          </cell>
          <cell r="I3663">
            <v>0</v>
          </cell>
          <cell r="J3663" t="str">
            <v>Service Employees International Union District 1199 NW</v>
          </cell>
          <cell r="K3663">
            <v>5529</v>
          </cell>
          <cell r="L3663">
            <v>5529</v>
          </cell>
          <cell r="M3663">
            <v>5529</v>
          </cell>
          <cell r="N3663">
            <v>5529</v>
          </cell>
          <cell r="O3663">
            <v>5212</v>
          </cell>
          <cell r="P3663">
            <v>5316</v>
          </cell>
          <cell r="Q3663">
            <v>5477</v>
          </cell>
        </row>
        <row r="3664">
          <cell r="E3664" t="str">
            <v>50NMONTHLYNTEAMSTERS LOCAL UNION NUMBER 117</v>
          </cell>
          <cell r="F3664" t="str">
            <v>50N</v>
          </cell>
          <cell r="G3664" t="str">
            <v>Monthly</v>
          </cell>
          <cell r="H3664" t="str">
            <v>N</v>
          </cell>
          <cell r="I3664">
            <v>0</v>
          </cell>
          <cell r="J3664" t="str">
            <v>Teamsters Local Union Number 117</v>
          </cell>
          <cell r="K3664">
            <v>5601</v>
          </cell>
          <cell r="L3664">
            <v>5601</v>
          </cell>
          <cell r="M3664">
            <v>5601</v>
          </cell>
          <cell r="N3664">
            <v>5601</v>
          </cell>
          <cell r="O3664">
            <v>5280</v>
          </cell>
          <cell r="P3664">
            <v>5386</v>
          </cell>
          <cell r="Q3664">
            <v>5549</v>
          </cell>
        </row>
        <row r="3665">
          <cell r="E3665" t="str">
            <v>50NMONTHLYNWASHINGTON FEDERATION OF STATE EMPLOYEES</v>
          </cell>
          <cell r="F3665" t="str">
            <v>50N</v>
          </cell>
          <cell r="G3665" t="str">
            <v>Monthly</v>
          </cell>
          <cell r="H3665" t="str">
            <v>N</v>
          </cell>
          <cell r="I3665">
            <v>0</v>
          </cell>
          <cell r="J3665" t="str">
            <v>Washington Federation of State Employees</v>
          </cell>
          <cell r="K3665">
            <v>5529</v>
          </cell>
          <cell r="L3665">
            <v>5529</v>
          </cell>
          <cell r="M3665">
            <v>5529</v>
          </cell>
          <cell r="N3665">
            <v>5529</v>
          </cell>
          <cell r="O3665">
            <v>5212</v>
          </cell>
          <cell r="P3665">
            <v>5316</v>
          </cell>
          <cell r="Q3665">
            <v>5477</v>
          </cell>
        </row>
        <row r="3666">
          <cell r="E3666" t="str">
            <v>50NMONTHLYOCOALITION</v>
          </cell>
          <cell r="F3666" t="str">
            <v>50N</v>
          </cell>
          <cell r="G3666" t="str">
            <v>Monthly</v>
          </cell>
          <cell r="H3666" t="str">
            <v>O</v>
          </cell>
          <cell r="I3666">
            <v>0</v>
          </cell>
          <cell r="J3666" t="str">
            <v>Coalition</v>
          </cell>
          <cell r="K3666">
            <v>5668</v>
          </cell>
          <cell r="L3666">
            <v>5668</v>
          </cell>
          <cell r="M3666">
            <v>5668</v>
          </cell>
          <cell r="N3666">
            <v>5668</v>
          </cell>
          <cell r="O3666">
            <v>5343</v>
          </cell>
          <cell r="P3666">
            <v>5450</v>
          </cell>
          <cell r="Q3666">
            <v>5615</v>
          </cell>
        </row>
        <row r="3667">
          <cell r="E3667" t="str">
            <v>50NMONTHLYONON-REPRESENTED STATE EMPLOYEES</v>
          </cell>
          <cell r="F3667" t="str">
            <v>50N</v>
          </cell>
          <cell r="G3667" t="str">
            <v>Monthly</v>
          </cell>
          <cell r="H3667" t="str">
            <v>O</v>
          </cell>
          <cell r="I3667">
            <v>0</v>
          </cell>
          <cell r="J3667" t="str">
            <v>Non-Represented State Employees</v>
          </cell>
          <cell r="K3667">
            <v>5668</v>
          </cell>
          <cell r="L3667">
            <v>5668</v>
          </cell>
          <cell r="M3667">
            <v>5668</v>
          </cell>
          <cell r="N3667">
            <v>5668</v>
          </cell>
          <cell r="O3667">
            <v>5343</v>
          </cell>
          <cell r="P3667">
            <v>5450</v>
          </cell>
          <cell r="Q3667">
            <v>5615</v>
          </cell>
        </row>
        <row r="3668">
          <cell r="E3668" t="str">
            <v>50NMONTHLYOSERVICE EMPLOYEES INTERNATIONAL UNION DISTRICT 1199 NW</v>
          </cell>
          <cell r="F3668" t="str">
            <v>50N</v>
          </cell>
          <cell r="G3668" t="str">
            <v>Monthly</v>
          </cell>
          <cell r="H3668" t="str">
            <v>O</v>
          </cell>
          <cell r="I3668">
            <v>0</v>
          </cell>
          <cell r="J3668" t="str">
            <v>Service Employees International Union District 1199 NW</v>
          </cell>
          <cell r="K3668">
            <v>5668</v>
          </cell>
          <cell r="L3668">
            <v>5668</v>
          </cell>
          <cell r="M3668">
            <v>5668</v>
          </cell>
          <cell r="N3668">
            <v>5668</v>
          </cell>
          <cell r="O3668">
            <v>5343</v>
          </cell>
          <cell r="P3668">
            <v>5450</v>
          </cell>
          <cell r="Q3668">
            <v>5615</v>
          </cell>
        </row>
        <row r="3669">
          <cell r="E3669" t="str">
            <v>50NMONTHLYOTEAMSTERS LOCAL UNION NUMBER 117</v>
          </cell>
          <cell r="F3669" t="str">
            <v>50N</v>
          </cell>
          <cell r="G3669" t="str">
            <v>Monthly</v>
          </cell>
          <cell r="H3669" t="str">
            <v>O</v>
          </cell>
          <cell r="I3669">
            <v>0</v>
          </cell>
          <cell r="J3669" t="str">
            <v>Teamsters Local Union Number 117</v>
          </cell>
          <cell r="K3669">
            <v>5741</v>
          </cell>
          <cell r="L3669">
            <v>5741</v>
          </cell>
          <cell r="M3669">
            <v>5741</v>
          </cell>
          <cell r="N3669">
            <v>5741</v>
          </cell>
          <cell r="O3669">
            <v>5412</v>
          </cell>
          <cell r="P3669">
            <v>5520</v>
          </cell>
          <cell r="Q3669">
            <v>5687</v>
          </cell>
        </row>
        <row r="3670">
          <cell r="E3670" t="str">
            <v>50NMONTHLYOWASHINGTON FEDERATION OF STATE EMPLOYEES</v>
          </cell>
          <cell r="F3670" t="str">
            <v>50N</v>
          </cell>
          <cell r="G3670" t="str">
            <v>Monthly</v>
          </cell>
          <cell r="H3670" t="str">
            <v>O</v>
          </cell>
          <cell r="I3670">
            <v>0</v>
          </cell>
          <cell r="J3670" t="str">
            <v>Washington Federation of State Employees</v>
          </cell>
          <cell r="K3670">
            <v>5668</v>
          </cell>
          <cell r="L3670">
            <v>5668</v>
          </cell>
          <cell r="M3670">
            <v>5668</v>
          </cell>
          <cell r="N3670">
            <v>5668</v>
          </cell>
          <cell r="O3670">
            <v>5343</v>
          </cell>
          <cell r="P3670">
            <v>5450</v>
          </cell>
          <cell r="Q3670">
            <v>5615</v>
          </cell>
        </row>
        <row r="3671">
          <cell r="E3671" t="str">
            <v>50NMONTHLYPCOALITION</v>
          </cell>
          <cell r="F3671" t="str">
            <v>50N</v>
          </cell>
          <cell r="G3671" t="str">
            <v>Monthly</v>
          </cell>
          <cell r="H3671" t="str">
            <v>P</v>
          </cell>
          <cell r="I3671">
            <v>0</v>
          </cell>
          <cell r="J3671" t="str">
            <v>Coalition</v>
          </cell>
          <cell r="K3671">
            <v>5808</v>
          </cell>
          <cell r="L3671">
            <v>5808</v>
          </cell>
          <cell r="M3671">
            <v>5808</v>
          </cell>
          <cell r="N3671">
            <v>5808</v>
          </cell>
          <cell r="O3671">
            <v>5475</v>
          </cell>
          <cell r="P3671">
            <v>5585</v>
          </cell>
          <cell r="Q3671">
            <v>5754</v>
          </cell>
        </row>
        <row r="3672">
          <cell r="E3672" t="str">
            <v>50NMONTHLYPNON-REPRESENTED STATE EMPLOYEES</v>
          </cell>
          <cell r="F3672" t="str">
            <v>50N</v>
          </cell>
          <cell r="G3672" t="str">
            <v>Monthly</v>
          </cell>
          <cell r="H3672" t="str">
            <v>P</v>
          </cell>
          <cell r="I3672">
            <v>0</v>
          </cell>
          <cell r="J3672" t="str">
            <v>Non-Represented State Employees</v>
          </cell>
          <cell r="K3672">
            <v>5808</v>
          </cell>
          <cell r="L3672">
            <v>5808</v>
          </cell>
          <cell r="M3672">
            <v>5808</v>
          </cell>
          <cell r="N3672">
            <v>5808</v>
          </cell>
          <cell r="O3672">
            <v>5475</v>
          </cell>
          <cell r="P3672">
            <v>5585</v>
          </cell>
          <cell r="Q3672">
            <v>5754</v>
          </cell>
        </row>
        <row r="3673">
          <cell r="E3673" t="str">
            <v>50NMONTHLYPSERVICE EMPLOYEES INTERNATIONAL UNION DISTRICT 1199 NW</v>
          </cell>
          <cell r="F3673" t="str">
            <v>50N</v>
          </cell>
          <cell r="G3673" t="str">
            <v>Monthly</v>
          </cell>
          <cell r="H3673" t="str">
            <v>P</v>
          </cell>
          <cell r="I3673">
            <v>0</v>
          </cell>
          <cell r="J3673" t="str">
            <v>Service Employees International Union District 1199 NW</v>
          </cell>
          <cell r="K3673">
            <v>5808</v>
          </cell>
          <cell r="L3673">
            <v>5808</v>
          </cell>
          <cell r="M3673">
            <v>5808</v>
          </cell>
          <cell r="N3673">
            <v>5808</v>
          </cell>
          <cell r="O3673">
            <v>5475</v>
          </cell>
          <cell r="P3673">
            <v>5585</v>
          </cell>
          <cell r="Q3673">
            <v>5754</v>
          </cell>
        </row>
        <row r="3674">
          <cell r="E3674" t="str">
            <v>50NMONTHLYPTEAMSTERS LOCAL UNION NUMBER 117</v>
          </cell>
          <cell r="F3674" t="str">
            <v>50N</v>
          </cell>
          <cell r="G3674" t="str">
            <v>Monthly</v>
          </cell>
          <cell r="H3674" t="str">
            <v>P</v>
          </cell>
          <cell r="I3674">
            <v>0</v>
          </cell>
          <cell r="J3674" t="str">
            <v>Teamsters Local Union Number 117</v>
          </cell>
          <cell r="K3674">
            <v>5883</v>
          </cell>
          <cell r="L3674">
            <v>5883</v>
          </cell>
          <cell r="M3674">
            <v>5883</v>
          </cell>
          <cell r="N3674">
            <v>5883</v>
          </cell>
          <cell r="O3674">
            <v>5546</v>
          </cell>
          <cell r="P3674">
            <v>5657</v>
          </cell>
          <cell r="Q3674">
            <v>5828</v>
          </cell>
        </row>
        <row r="3675">
          <cell r="E3675" t="str">
            <v>50NMONTHLYPWASHINGTON FEDERATION OF STATE EMPLOYEES</v>
          </cell>
          <cell r="F3675" t="str">
            <v>50N</v>
          </cell>
          <cell r="G3675" t="str">
            <v>Monthly</v>
          </cell>
          <cell r="H3675" t="str">
            <v>P</v>
          </cell>
          <cell r="I3675">
            <v>0</v>
          </cell>
          <cell r="J3675" t="str">
            <v>Washington Federation of State Employees</v>
          </cell>
          <cell r="K3675">
            <v>5808</v>
          </cell>
          <cell r="L3675">
            <v>5808</v>
          </cell>
          <cell r="M3675">
            <v>5808</v>
          </cell>
          <cell r="N3675">
            <v>5808</v>
          </cell>
          <cell r="O3675">
            <v>5475</v>
          </cell>
          <cell r="P3675">
            <v>5585</v>
          </cell>
          <cell r="Q3675">
            <v>5754</v>
          </cell>
        </row>
        <row r="3676">
          <cell r="E3676" t="str">
            <v>50NMONTHLYQCOALITION</v>
          </cell>
          <cell r="F3676" t="str">
            <v>50N</v>
          </cell>
          <cell r="G3676" t="str">
            <v>Monthly</v>
          </cell>
          <cell r="H3676" t="str">
            <v>Q</v>
          </cell>
          <cell r="I3676">
            <v>0</v>
          </cell>
          <cell r="J3676" t="str">
            <v>Coalition</v>
          </cell>
          <cell r="K3676">
            <v>5953</v>
          </cell>
          <cell r="L3676">
            <v>5953</v>
          </cell>
          <cell r="M3676">
            <v>5953</v>
          </cell>
          <cell r="N3676">
            <v>5953</v>
          </cell>
          <cell r="O3676">
            <v>5612</v>
          </cell>
          <cell r="P3676">
            <v>5724</v>
          </cell>
          <cell r="Q3676">
            <v>5897</v>
          </cell>
        </row>
        <row r="3677">
          <cell r="E3677" t="str">
            <v>50NMONTHLYQNON-REPRESENTED STATE EMPLOYEES</v>
          </cell>
          <cell r="F3677" t="str">
            <v>50N</v>
          </cell>
          <cell r="G3677" t="str">
            <v>Monthly</v>
          </cell>
          <cell r="H3677" t="str">
            <v>Q</v>
          </cell>
          <cell r="I3677">
            <v>0</v>
          </cell>
          <cell r="J3677" t="str">
            <v>Non-Represented State Employees</v>
          </cell>
          <cell r="K3677">
            <v>5953</v>
          </cell>
          <cell r="L3677">
            <v>5953</v>
          </cell>
          <cell r="M3677">
            <v>5953</v>
          </cell>
          <cell r="N3677">
            <v>5953</v>
          </cell>
          <cell r="O3677">
            <v>5612</v>
          </cell>
          <cell r="P3677">
            <v>5724</v>
          </cell>
          <cell r="Q3677">
            <v>5897</v>
          </cell>
        </row>
        <row r="3678">
          <cell r="E3678" t="str">
            <v>50NMONTHLYQSERVICE EMPLOYEES INTERNATIONAL UNION DISTRICT 1199 NW</v>
          </cell>
          <cell r="F3678" t="str">
            <v>50N</v>
          </cell>
          <cell r="G3678" t="str">
            <v>Monthly</v>
          </cell>
          <cell r="H3678" t="str">
            <v>Q</v>
          </cell>
          <cell r="I3678">
            <v>0</v>
          </cell>
          <cell r="J3678" t="str">
            <v>Service Employees International Union District 1199 NW</v>
          </cell>
          <cell r="K3678">
            <v>5953</v>
          </cell>
          <cell r="L3678">
            <v>5953</v>
          </cell>
          <cell r="M3678">
            <v>5953</v>
          </cell>
          <cell r="N3678">
            <v>5953</v>
          </cell>
          <cell r="O3678">
            <v>5612</v>
          </cell>
          <cell r="P3678">
            <v>5724</v>
          </cell>
          <cell r="Q3678">
            <v>5897</v>
          </cell>
        </row>
        <row r="3679">
          <cell r="E3679" t="str">
            <v>50NMONTHLYQTEAMSTERS LOCAL UNION NUMBER 117</v>
          </cell>
          <cell r="F3679" t="str">
            <v>50N</v>
          </cell>
          <cell r="G3679" t="str">
            <v>Monthly</v>
          </cell>
          <cell r="H3679" t="str">
            <v>Q</v>
          </cell>
          <cell r="I3679">
            <v>0</v>
          </cell>
          <cell r="J3679" t="str">
            <v>Teamsters Local Union Number 117</v>
          </cell>
          <cell r="K3679">
            <v>6029</v>
          </cell>
          <cell r="L3679">
            <v>6029</v>
          </cell>
          <cell r="M3679">
            <v>6029</v>
          </cell>
          <cell r="N3679">
            <v>6029</v>
          </cell>
          <cell r="O3679">
            <v>5683</v>
          </cell>
          <cell r="P3679">
            <v>5797</v>
          </cell>
          <cell r="Q3679">
            <v>5972</v>
          </cell>
        </row>
        <row r="3680">
          <cell r="E3680" t="str">
            <v>50NMONTHLYQWASHINGTON FEDERATION OF STATE EMPLOYEES</v>
          </cell>
          <cell r="F3680" t="str">
            <v>50N</v>
          </cell>
          <cell r="G3680" t="str">
            <v>Monthly</v>
          </cell>
          <cell r="H3680" t="str">
            <v>Q</v>
          </cell>
          <cell r="I3680">
            <v>0</v>
          </cell>
          <cell r="J3680" t="str">
            <v>Washington Federation of State Employees</v>
          </cell>
          <cell r="K3680">
            <v>5953</v>
          </cell>
          <cell r="L3680">
            <v>5953</v>
          </cell>
          <cell r="M3680">
            <v>5953</v>
          </cell>
          <cell r="N3680">
            <v>5953</v>
          </cell>
          <cell r="O3680">
            <v>5612</v>
          </cell>
          <cell r="P3680">
            <v>5724</v>
          </cell>
          <cell r="Q3680">
            <v>5897</v>
          </cell>
        </row>
        <row r="3681">
          <cell r="E3681" t="str">
            <v>50NMONTHLYRCOALITION</v>
          </cell>
          <cell r="F3681" t="str">
            <v>50N</v>
          </cell>
          <cell r="G3681" t="str">
            <v>Monthly</v>
          </cell>
          <cell r="H3681" t="str">
            <v>R</v>
          </cell>
          <cell r="I3681">
            <v>0</v>
          </cell>
          <cell r="J3681" t="str">
            <v>Coalition</v>
          </cell>
          <cell r="K3681">
            <v>6104</v>
          </cell>
          <cell r="L3681">
            <v>6104</v>
          </cell>
          <cell r="M3681">
            <v>6104</v>
          </cell>
          <cell r="N3681">
            <v>6104</v>
          </cell>
          <cell r="O3681">
            <v>5754</v>
          </cell>
          <cell r="P3681">
            <v>5869</v>
          </cell>
          <cell r="Q3681">
            <v>6046</v>
          </cell>
        </row>
        <row r="3682">
          <cell r="E3682" t="str">
            <v>50NMONTHLYRNON-REPRESENTED STATE EMPLOYEES</v>
          </cell>
          <cell r="F3682" t="str">
            <v>50N</v>
          </cell>
          <cell r="G3682" t="str">
            <v>Monthly</v>
          </cell>
          <cell r="H3682" t="str">
            <v>R</v>
          </cell>
          <cell r="I3682">
            <v>0</v>
          </cell>
          <cell r="J3682" t="str">
            <v>Non-Represented State Employees</v>
          </cell>
          <cell r="K3682">
            <v>6104</v>
          </cell>
          <cell r="L3682">
            <v>6104</v>
          </cell>
          <cell r="M3682">
            <v>6104</v>
          </cell>
          <cell r="N3682">
            <v>6104</v>
          </cell>
          <cell r="O3682">
            <v>5754</v>
          </cell>
          <cell r="P3682">
            <v>5869</v>
          </cell>
          <cell r="Q3682">
            <v>6046</v>
          </cell>
        </row>
        <row r="3683">
          <cell r="E3683" t="str">
            <v>50NMONTHLYRSERVICE EMPLOYEES INTERNATIONAL UNION DISTRICT 1199 NW</v>
          </cell>
          <cell r="F3683" t="str">
            <v>50N</v>
          </cell>
          <cell r="G3683" t="str">
            <v>Monthly</v>
          </cell>
          <cell r="H3683" t="str">
            <v>R</v>
          </cell>
          <cell r="I3683">
            <v>0</v>
          </cell>
          <cell r="J3683" t="str">
            <v>Service Employees International Union District 1199 NW</v>
          </cell>
          <cell r="K3683">
            <v>6104</v>
          </cell>
          <cell r="L3683">
            <v>6104</v>
          </cell>
          <cell r="M3683">
            <v>6104</v>
          </cell>
          <cell r="N3683">
            <v>6104</v>
          </cell>
          <cell r="O3683">
            <v>5754</v>
          </cell>
          <cell r="P3683">
            <v>5869</v>
          </cell>
          <cell r="Q3683">
            <v>6046</v>
          </cell>
        </row>
        <row r="3684">
          <cell r="E3684" t="str">
            <v>50NMONTHLYRTEAMSTERS LOCAL UNION NUMBER 117</v>
          </cell>
          <cell r="F3684" t="str">
            <v>50N</v>
          </cell>
          <cell r="G3684" t="str">
            <v>Monthly</v>
          </cell>
          <cell r="H3684" t="str">
            <v>R</v>
          </cell>
          <cell r="I3684">
            <v>0</v>
          </cell>
          <cell r="J3684" t="str">
            <v>Teamsters Local Union Number 117</v>
          </cell>
          <cell r="K3684">
            <v>6182</v>
          </cell>
          <cell r="L3684">
            <v>6182</v>
          </cell>
          <cell r="M3684">
            <v>6182</v>
          </cell>
          <cell r="N3684">
            <v>6182</v>
          </cell>
          <cell r="O3684">
            <v>5827</v>
          </cell>
          <cell r="P3684">
            <v>5944</v>
          </cell>
          <cell r="Q3684">
            <v>6124</v>
          </cell>
        </row>
        <row r="3685">
          <cell r="E3685" t="str">
            <v>50NMONTHLYRWASHINGTON FEDERATION OF STATE EMPLOYEES</v>
          </cell>
          <cell r="F3685" t="str">
            <v>50N</v>
          </cell>
          <cell r="G3685" t="str">
            <v>Monthly</v>
          </cell>
          <cell r="H3685" t="str">
            <v>R</v>
          </cell>
          <cell r="I3685">
            <v>0</v>
          </cell>
          <cell r="J3685" t="str">
            <v>Washington Federation of State Employees</v>
          </cell>
          <cell r="K3685">
            <v>6104</v>
          </cell>
          <cell r="L3685">
            <v>6104</v>
          </cell>
          <cell r="M3685">
            <v>6104</v>
          </cell>
          <cell r="N3685">
            <v>6104</v>
          </cell>
          <cell r="O3685">
            <v>5754</v>
          </cell>
          <cell r="P3685">
            <v>5869</v>
          </cell>
          <cell r="Q3685">
            <v>6046</v>
          </cell>
        </row>
        <row r="3686">
          <cell r="E3686" t="str">
            <v>50NMONTHLYSCOALITION</v>
          </cell>
          <cell r="F3686" t="str">
            <v>50N</v>
          </cell>
          <cell r="G3686" t="str">
            <v>Monthly</v>
          </cell>
          <cell r="H3686" t="str">
            <v>S</v>
          </cell>
          <cell r="I3686">
            <v>0</v>
          </cell>
          <cell r="J3686" t="str">
            <v>Coalition</v>
          </cell>
          <cell r="K3686">
            <v>6257</v>
          </cell>
          <cell r="L3686">
            <v>6257</v>
          </cell>
          <cell r="M3686">
            <v>6257</v>
          </cell>
          <cell r="N3686">
            <v>6257</v>
          </cell>
          <cell r="O3686">
            <v>5898</v>
          </cell>
          <cell r="P3686">
            <v>6016</v>
          </cell>
          <cell r="Q3686">
            <v>6198</v>
          </cell>
        </row>
        <row r="3687">
          <cell r="E3687" t="str">
            <v>50NMONTHLYSNON-REPRESENTED STATE EMPLOYEES</v>
          </cell>
          <cell r="F3687" t="str">
            <v>50N</v>
          </cell>
          <cell r="G3687" t="str">
            <v>Monthly</v>
          </cell>
          <cell r="H3687" t="str">
            <v>S</v>
          </cell>
          <cell r="I3687">
            <v>0</v>
          </cell>
          <cell r="J3687" t="str">
            <v>Non-Represented State Employees</v>
          </cell>
          <cell r="K3687">
            <v>6257</v>
          </cell>
          <cell r="L3687">
            <v>6257</v>
          </cell>
          <cell r="M3687">
            <v>6257</v>
          </cell>
          <cell r="N3687">
            <v>6257</v>
          </cell>
          <cell r="O3687">
            <v>5898</v>
          </cell>
          <cell r="P3687">
            <v>6016</v>
          </cell>
          <cell r="Q3687">
            <v>6198</v>
          </cell>
        </row>
        <row r="3688">
          <cell r="E3688" t="str">
            <v>50NMONTHLYSSERVICE EMPLOYEES INTERNATIONAL UNION DISTRICT 1199 NW</v>
          </cell>
          <cell r="F3688" t="str">
            <v>50N</v>
          </cell>
          <cell r="G3688" t="str">
            <v>Monthly</v>
          </cell>
          <cell r="H3688" t="str">
            <v>S</v>
          </cell>
          <cell r="I3688">
            <v>0</v>
          </cell>
          <cell r="J3688" t="str">
            <v>Service Employees International Union District 1199 NW</v>
          </cell>
          <cell r="K3688">
            <v>6257</v>
          </cell>
          <cell r="L3688">
            <v>6257</v>
          </cell>
          <cell r="M3688">
            <v>6257</v>
          </cell>
          <cell r="N3688">
            <v>6257</v>
          </cell>
          <cell r="O3688">
            <v>5898</v>
          </cell>
          <cell r="P3688">
            <v>6016</v>
          </cell>
          <cell r="Q3688">
            <v>6198</v>
          </cell>
        </row>
        <row r="3689">
          <cell r="E3689" t="str">
            <v>50NMONTHLYSTEAMSTERS LOCAL UNION NUMBER 117</v>
          </cell>
          <cell r="F3689" t="str">
            <v>50N</v>
          </cell>
          <cell r="G3689" t="str">
            <v>Monthly</v>
          </cell>
          <cell r="H3689" t="str">
            <v>S</v>
          </cell>
          <cell r="I3689">
            <v>0</v>
          </cell>
          <cell r="J3689" t="str">
            <v>Teamsters Local Union Number 117</v>
          </cell>
          <cell r="K3689">
            <v>6339</v>
          </cell>
          <cell r="L3689">
            <v>6339</v>
          </cell>
          <cell r="M3689">
            <v>6339</v>
          </cell>
          <cell r="N3689">
            <v>6339</v>
          </cell>
          <cell r="O3689">
            <v>5975</v>
          </cell>
          <cell r="P3689">
            <v>6095</v>
          </cell>
          <cell r="Q3689">
            <v>6279</v>
          </cell>
        </row>
        <row r="3690">
          <cell r="E3690" t="str">
            <v>50NMONTHLYSWASHINGTON FEDERATION OF STATE EMPLOYEES</v>
          </cell>
          <cell r="F3690" t="str">
            <v>50N</v>
          </cell>
          <cell r="G3690" t="str">
            <v>Monthly</v>
          </cell>
          <cell r="H3690" t="str">
            <v>S</v>
          </cell>
          <cell r="I3690">
            <v>0</v>
          </cell>
          <cell r="J3690" t="str">
            <v>Washington Federation of State Employees</v>
          </cell>
          <cell r="K3690">
            <v>6257</v>
          </cell>
          <cell r="L3690">
            <v>6257</v>
          </cell>
          <cell r="M3690">
            <v>6257</v>
          </cell>
          <cell r="N3690">
            <v>6257</v>
          </cell>
          <cell r="O3690">
            <v>5898</v>
          </cell>
          <cell r="P3690">
            <v>6016</v>
          </cell>
          <cell r="Q3690">
            <v>6198</v>
          </cell>
        </row>
        <row r="3691">
          <cell r="E3691" t="str">
            <v>50NMONTHLYTCOALITION</v>
          </cell>
          <cell r="F3691" t="str">
            <v>50N</v>
          </cell>
          <cell r="G3691" t="str">
            <v>Monthly</v>
          </cell>
          <cell r="H3691" t="str">
            <v>T</v>
          </cell>
          <cell r="I3691">
            <v>0</v>
          </cell>
          <cell r="J3691" t="str">
            <v>Coalition</v>
          </cell>
          <cell r="K3691">
            <v>6411</v>
          </cell>
          <cell r="L3691">
            <v>6411</v>
          </cell>
          <cell r="M3691">
            <v>6411</v>
          </cell>
          <cell r="N3691">
            <v>6411</v>
          </cell>
          <cell r="O3691">
            <v>6043</v>
          </cell>
          <cell r="P3691">
            <v>6164</v>
          </cell>
          <cell r="Q3691">
            <v>6350</v>
          </cell>
        </row>
        <row r="3692">
          <cell r="E3692" t="str">
            <v>50NMONTHLYTNON-REPRESENTED STATE EMPLOYEES</v>
          </cell>
          <cell r="F3692" t="str">
            <v>50N</v>
          </cell>
          <cell r="G3692" t="str">
            <v>Monthly</v>
          </cell>
          <cell r="H3692" t="str">
            <v>T</v>
          </cell>
          <cell r="I3692">
            <v>0</v>
          </cell>
          <cell r="J3692" t="str">
            <v>Non-Represented State Employees</v>
          </cell>
          <cell r="K3692">
            <v>6411</v>
          </cell>
          <cell r="L3692">
            <v>6411</v>
          </cell>
          <cell r="M3692">
            <v>6411</v>
          </cell>
          <cell r="N3692">
            <v>6411</v>
          </cell>
          <cell r="O3692">
            <v>6043</v>
          </cell>
          <cell r="P3692">
            <v>6164</v>
          </cell>
          <cell r="Q3692">
            <v>6350</v>
          </cell>
        </row>
        <row r="3693">
          <cell r="E3693" t="str">
            <v>50NMONTHLYTSERVICE EMPLOYEES INTERNATIONAL UNION DISTRICT 1199 NW</v>
          </cell>
          <cell r="F3693" t="str">
            <v>50N</v>
          </cell>
          <cell r="G3693" t="str">
            <v>Monthly</v>
          </cell>
          <cell r="H3693" t="str">
            <v>T</v>
          </cell>
          <cell r="I3693">
            <v>0</v>
          </cell>
          <cell r="J3693" t="str">
            <v>Service Employees International Union District 1199 NW</v>
          </cell>
          <cell r="K3693">
            <v>6411</v>
          </cell>
          <cell r="L3693">
            <v>6411</v>
          </cell>
          <cell r="M3693">
            <v>6411</v>
          </cell>
          <cell r="N3693">
            <v>6411</v>
          </cell>
          <cell r="O3693">
            <v>6043</v>
          </cell>
          <cell r="P3693">
            <v>6164</v>
          </cell>
          <cell r="Q3693">
            <v>6350</v>
          </cell>
        </row>
        <row r="3694">
          <cell r="E3694" t="str">
            <v>50NMONTHLYTTEAMSTERS LOCAL UNION NUMBER 117</v>
          </cell>
          <cell r="F3694" t="str">
            <v>50N</v>
          </cell>
          <cell r="G3694" t="str">
            <v>Monthly</v>
          </cell>
          <cell r="H3694" t="str">
            <v>T</v>
          </cell>
          <cell r="I3694">
            <v>0</v>
          </cell>
          <cell r="J3694" t="str">
            <v>Teamsters Local Union Number 117</v>
          </cell>
          <cell r="K3694">
            <v>6491</v>
          </cell>
          <cell r="L3694">
            <v>6491</v>
          </cell>
          <cell r="M3694">
            <v>6491</v>
          </cell>
          <cell r="N3694">
            <v>6491</v>
          </cell>
          <cell r="O3694">
            <v>6119</v>
          </cell>
          <cell r="P3694">
            <v>6241</v>
          </cell>
          <cell r="Q3694">
            <v>6429</v>
          </cell>
        </row>
        <row r="3695">
          <cell r="E3695" t="str">
            <v>50NMONTHLYTWASHINGTON FEDERATION OF STATE EMPLOYEES</v>
          </cell>
          <cell r="F3695" t="str">
            <v>50N</v>
          </cell>
          <cell r="G3695" t="str">
            <v>Monthly</v>
          </cell>
          <cell r="H3695" t="str">
            <v>T</v>
          </cell>
          <cell r="I3695">
            <v>0</v>
          </cell>
          <cell r="J3695" t="str">
            <v>Washington Federation of State Employees</v>
          </cell>
          <cell r="K3695">
            <v>6411</v>
          </cell>
          <cell r="L3695">
            <v>6411</v>
          </cell>
          <cell r="M3695">
            <v>6411</v>
          </cell>
          <cell r="N3695">
            <v>6411</v>
          </cell>
          <cell r="O3695">
            <v>6043</v>
          </cell>
          <cell r="P3695">
            <v>6164</v>
          </cell>
          <cell r="Q3695">
            <v>6350</v>
          </cell>
        </row>
        <row r="3696">
          <cell r="E3696" t="str">
            <v>50NMONTHLYUCOALITION</v>
          </cell>
          <cell r="F3696" t="str">
            <v>50N</v>
          </cell>
          <cell r="G3696" t="str">
            <v>Monthly</v>
          </cell>
          <cell r="H3696" t="str">
            <v>U</v>
          </cell>
          <cell r="I3696">
            <v>0</v>
          </cell>
          <cell r="J3696" t="str">
            <v>Coalition</v>
          </cell>
          <cell r="K3696">
            <v>6575</v>
          </cell>
          <cell r="L3696">
            <v>6575</v>
          </cell>
          <cell r="M3696">
            <v>6575</v>
          </cell>
          <cell r="N3696">
            <v>6575</v>
          </cell>
          <cell r="O3696">
            <v>6198</v>
          </cell>
          <cell r="P3696">
            <v>6322</v>
          </cell>
          <cell r="Q3696">
            <v>6513</v>
          </cell>
        </row>
        <row r="3697">
          <cell r="E3697" t="str">
            <v>50NMONTHLYUNON-REPRESENTED STATE EMPLOYEES</v>
          </cell>
          <cell r="F3697" t="str">
            <v>50N</v>
          </cell>
          <cell r="G3697" t="str">
            <v>Monthly</v>
          </cell>
          <cell r="H3697" t="str">
            <v>U</v>
          </cell>
          <cell r="I3697">
            <v>0</v>
          </cell>
          <cell r="J3697" t="str">
            <v>Non-Represented State Employees</v>
          </cell>
          <cell r="K3697">
            <v>6575</v>
          </cell>
          <cell r="L3697">
            <v>6575</v>
          </cell>
          <cell r="M3697">
            <v>6575</v>
          </cell>
          <cell r="N3697">
            <v>6575</v>
          </cell>
          <cell r="O3697">
            <v>6198</v>
          </cell>
          <cell r="P3697">
            <v>6322</v>
          </cell>
          <cell r="Q3697">
            <v>6513</v>
          </cell>
        </row>
        <row r="3698">
          <cell r="E3698" t="str">
            <v>50NMONTHLYUSERVICE EMPLOYEES INTERNATIONAL UNION DISTRICT 1199 NW</v>
          </cell>
          <cell r="F3698" t="str">
            <v>50N</v>
          </cell>
          <cell r="G3698" t="str">
            <v>Monthly</v>
          </cell>
          <cell r="H3698" t="str">
            <v>U</v>
          </cell>
          <cell r="I3698">
            <v>0</v>
          </cell>
          <cell r="J3698" t="str">
            <v>Service Employees International Union District 1199 NW</v>
          </cell>
          <cell r="K3698">
            <v>6575</v>
          </cell>
          <cell r="L3698">
            <v>6575</v>
          </cell>
          <cell r="M3698">
            <v>6575</v>
          </cell>
          <cell r="N3698">
            <v>6575</v>
          </cell>
          <cell r="O3698">
            <v>6198</v>
          </cell>
          <cell r="P3698">
            <v>6322</v>
          </cell>
          <cell r="Q3698">
            <v>6513</v>
          </cell>
        </row>
        <row r="3699">
          <cell r="E3699" t="str">
            <v>50NMONTHLYUTEAMSTERS LOCAL UNION NUMBER 117</v>
          </cell>
          <cell r="F3699" t="str">
            <v>50N</v>
          </cell>
          <cell r="G3699" t="str">
            <v>Monthly</v>
          </cell>
          <cell r="H3699" t="str">
            <v>U</v>
          </cell>
          <cell r="I3699">
            <v>0</v>
          </cell>
          <cell r="J3699" t="str">
            <v>Teamsters Local Union Number 117</v>
          </cell>
          <cell r="K3699">
            <v>6659</v>
          </cell>
          <cell r="L3699">
            <v>6659</v>
          </cell>
          <cell r="M3699">
            <v>6659</v>
          </cell>
          <cell r="N3699">
            <v>6659</v>
          </cell>
          <cell r="O3699">
            <v>6277</v>
          </cell>
          <cell r="P3699">
            <v>6403</v>
          </cell>
          <cell r="Q3699">
            <v>6596</v>
          </cell>
        </row>
        <row r="3700">
          <cell r="E3700" t="str">
            <v>50NMONTHLYUWASHINGTON FEDERATION OF STATE EMPLOYEES</v>
          </cell>
          <cell r="F3700" t="str">
            <v>50N</v>
          </cell>
          <cell r="G3700" t="str">
            <v>Monthly</v>
          </cell>
          <cell r="H3700" t="str">
            <v>U</v>
          </cell>
          <cell r="I3700">
            <v>0</v>
          </cell>
          <cell r="J3700" t="str">
            <v>Washington Federation of State Employees</v>
          </cell>
          <cell r="K3700">
            <v>6575</v>
          </cell>
          <cell r="L3700">
            <v>6575</v>
          </cell>
          <cell r="M3700">
            <v>6575</v>
          </cell>
          <cell r="N3700">
            <v>6575</v>
          </cell>
          <cell r="O3700">
            <v>6198</v>
          </cell>
          <cell r="P3700">
            <v>6322</v>
          </cell>
          <cell r="Q3700">
            <v>6513</v>
          </cell>
        </row>
        <row r="3701">
          <cell r="E3701" t="str">
            <v>50TMONTHLY10WASHINGTON FEDERATION OF STATE EMPLOYEES</v>
          </cell>
          <cell r="F3701" t="str">
            <v>50T</v>
          </cell>
          <cell r="G3701" t="str">
            <v>Monthly</v>
          </cell>
          <cell r="H3701">
            <v>10</v>
          </cell>
          <cell r="I3701">
            <v>0</v>
          </cell>
          <cell r="J3701" t="str">
            <v>Washington Federation of State Employees</v>
          </cell>
          <cell r="K3701">
            <v>4808</v>
          </cell>
          <cell r="L3701">
            <v>4808</v>
          </cell>
          <cell r="M3701">
            <v>4808</v>
          </cell>
          <cell r="N3701">
            <v>4808</v>
          </cell>
          <cell r="O3701">
            <v>4532</v>
          </cell>
          <cell r="P3701">
            <v>4623</v>
          </cell>
          <cell r="Q3701">
            <v>4763</v>
          </cell>
        </row>
        <row r="3702">
          <cell r="E3702" t="str">
            <v>50TMONTHLY11WASHINGTON FEDERATION OF STATE EMPLOYEES</v>
          </cell>
          <cell r="F3702" t="str">
            <v>50T</v>
          </cell>
          <cell r="G3702" t="str">
            <v>Monthly</v>
          </cell>
          <cell r="H3702">
            <v>11</v>
          </cell>
          <cell r="I3702">
            <v>0</v>
          </cell>
          <cell r="J3702" t="str">
            <v>Washington Federation of State Employees</v>
          </cell>
          <cell r="K3702">
            <v>5051</v>
          </cell>
          <cell r="L3702">
            <v>5051</v>
          </cell>
          <cell r="M3702">
            <v>5051</v>
          </cell>
          <cell r="N3702">
            <v>5051</v>
          </cell>
          <cell r="O3702">
            <v>4762</v>
          </cell>
          <cell r="P3702">
            <v>4857</v>
          </cell>
          <cell r="Q3702">
            <v>5004</v>
          </cell>
        </row>
        <row r="3703">
          <cell r="E3703" t="str">
            <v>50TMONTHLY12WASHINGTON FEDERATION OF STATE EMPLOYEES</v>
          </cell>
          <cell r="F3703" t="str">
            <v>50T</v>
          </cell>
          <cell r="G3703" t="str">
            <v>Monthly</v>
          </cell>
          <cell r="H3703">
            <v>12</v>
          </cell>
          <cell r="I3703">
            <v>0</v>
          </cell>
          <cell r="J3703" t="str">
            <v>Washington Federation of State Employees</v>
          </cell>
          <cell r="K3703">
            <v>5305</v>
          </cell>
          <cell r="L3703">
            <v>5305</v>
          </cell>
          <cell r="M3703">
            <v>5305</v>
          </cell>
          <cell r="N3703">
            <v>5305</v>
          </cell>
          <cell r="O3703">
            <v>5001</v>
          </cell>
          <cell r="P3703">
            <v>5101</v>
          </cell>
          <cell r="Q3703">
            <v>5255</v>
          </cell>
        </row>
        <row r="3704">
          <cell r="E3704" t="str">
            <v>50TMONTHLY1WASHINGTON FEDERATION OF STATE EMPLOYEES</v>
          </cell>
          <cell r="F3704" t="str">
            <v>50T</v>
          </cell>
          <cell r="G3704" t="str">
            <v>Monthly</v>
          </cell>
          <cell r="H3704">
            <v>1</v>
          </cell>
          <cell r="I3704">
            <v>0</v>
          </cell>
          <cell r="J3704" t="str">
            <v>Washington Federation of State Employees</v>
          </cell>
          <cell r="K3704">
            <v>3103</v>
          </cell>
          <cell r="L3704">
            <v>3103</v>
          </cell>
          <cell r="M3704">
            <v>3103</v>
          </cell>
          <cell r="N3704">
            <v>3103</v>
          </cell>
          <cell r="O3704">
            <v>2925</v>
          </cell>
          <cell r="P3704">
            <v>2984</v>
          </cell>
          <cell r="Q3704">
            <v>3074</v>
          </cell>
        </row>
        <row r="3705">
          <cell r="E3705" t="str">
            <v>50TMONTHLY2WASHINGTON FEDERATION OF STATE EMPLOYEES</v>
          </cell>
          <cell r="F3705" t="str">
            <v>50T</v>
          </cell>
          <cell r="G3705" t="str">
            <v>Monthly</v>
          </cell>
          <cell r="H3705">
            <v>2</v>
          </cell>
          <cell r="I3705">
            <v>0</v>
          </cell>
          <cell r="J3705" t="str">
            <v>Washington Federation of State Employees</v>
          </cell>
          <cell r="K3705">
            <v>3248</v>
          </cell>
          <cell r="L3705">
            <v>3248</v>
          </cell>
          <cell r="M3705">
            <v>3248</v>
          </cell>
          <cell r="N3705">
            <v>3248</v>
          </cell>
          <cell r="O3705">
            <v>3062</v>
          </cell>
          <cell r="P3705">
            <v>3123</v>
          </cell>
          <cell r="Q3705">
            <v>3217</v>
          </cell>
        </row>
        <row r="3706">
          <cell r="E3706" t="str">
            <v>50TMONTHLY3WASHINGTON FEDERATION OF STATE EMPLOYEES</v>
          </cell>
          <cell r="F3706" t="str">
            <v>50T</v>
          </cell>
          <cell r="G3706" t="str">
            <v>Monthly</v>
          </cell>
          <cell r="H3706">
            <v>3</v>
          </cell>
          <cell r="I3706">
            <v>0</v>
          </cell>
          <cell r="J3706" t="str">
            <v>Washington Federation of State Employees</v>
          </cell>
          <cell r="K3706">
            <v>3407</v>
          </cell>
          <cell r="L3706">
            <v>3407</v>
          </cell>
          <cell r="M3706">
            <v>3407</v>
          </cell>
          <cell r="N3706">
            <v>3407</v>
          </cell>
          <cell r="O3706">
            <v>3212</v>
          </cell>
          <cell r="P3706">
            <v>3276</v>
          </cell>
          <cell r="Q3706">
            <v>3375</v>
          </cell>
        </row>
        <row r="3707">
          <cell r="E3707" t="str">
            <v>50TMONTHLY4WASHINGTON FEDERATION OF STATE EMPLOYEES</v>
          </cell>
          <cell r="F3707" t="str">
            <v>50T</v>
          </cell>
          <cell r="G3707" t="str">
            <v>Monthly</v>
          </cell>
          <cell r="H3707">
            <v>4</v>
          </cell>
          <cell r="I3707">
            <v>0</v>
          </cell>
          <cell r="J3707" t="str">
            <v>Washington Federation of State Employees</v>
          </cell>
          <cell r="K3707">
            <v>3573</v>
          </cell>
          <cell r="L3707">
            <v>3573</v>
          </cell>
          <cell r="M3707">
            <v>3573</v>
          </cell>
          <cell r="N3707">
            <v>3573</v>
          </cell>
          <cell r="O3707">
            <v>3369</v>
          </cell>
          <cell r="P3707">
            <v>3436</v>
          </cell>
          <cell r="Q3707">
            <v>3540</v>
          </cell>
        </row>
        <row r="3708">
          <cell r="E3708" t="str">
            <v>50TMONTHLY5WASHINGTON FEDERATION OF STATE EMPLOYEES</v>
          </cell>
          <cell r="F3708" t="str">
            <v>50T</v>
          </cell>
          <cell r="G3708" t="str">
            <v>Monthly</v>
          </cell>
          <cell r="H3708">
            <v>5</v>
          </cell>
          <cell r="I3708">
            <v>0</v>
          </cell>
          <cell r="J3708" t="str">
            <v>Washington Federation of State Employees</v>
          </cell>
          <cell r="K3708">
            <v>3756</v>
          </cell>
          <cell r="L3708">
            <v>3756</v>
          </cell>
          <cell r="M3708">
            <v>3756</v>
          </cell>
          <cell r="N3708">
            <v>3756</v>
          </cell>
          <cell r="O3708">
            <v>3541</v>
          </cell>
          <cell r="P3708">
            <v>3612</v>
          </cell>
          <cell r="Q3708">
            <v>3721</v>
          </cell>
        </row>
        <row r="3709">
          <cell r="E3709" t="str">
            <v>50TMONTHLY6WASHINGTON FEDERATION OF STATE EMPLOYEES</v>
          </cell>
          <cell r="F3709" t="str">
            <v>50T</v>
          </cell>
          <cell r="G3709" t="str">
            <v>Monthly</v>
          </cell>
          <cell r="H3709">
            <v>6</v>
          </cell>
          <cell r="I3709">
            <v>0</v>
          </cell>
          <cell r="J3709" t="str">
            <v>Washington Federation of State Employees</v>
          </cell>
          <cell r="K3709">
            <v>3947</v>
          </cell>
          <cell r="L3709">
            <v>3947</v>
          </cell>
          <cell r="M3709">
            <v>3947</v>
          </cell>
          <cell r="N3709">
            <v>3947</v>
          </cell>
          <cell r="O3709">
            <v>3721</v>
          </cell>
          <cell r="P3709">
            <v>3795</v>
          </cell>
          <cell r="Q3709">
            <v>3910</v>
          </cell>
        </row>
        <row r="3710">
          <cell r="E3710" t="str">
            <v>50TMONTHLY7WASHINGTON FEDERATION OF STATE EMPLOYEES</v>
          </cell>
          <cell r="F3710" t="str">
            <v>50T</v>
          </cell>
          <cell r="G3710" t="str">
            <v>Monthly</v>
          </cell>
          <cell r="H3710">
            <v>7</v>
          </cell>
          <cell r="I3710">
            <v>0</v>
          </cell>
          <cell r="J3710" t="str">
            <v>Washington Federation of State Employees</v>
          </cell>
          <cell r="K3710">
            <v>4144</v>
          </cell>
          <cell r="L3710">
            <v>4144</v>
          </cell>
          <cell r="M3710">
            <v>4144</v>
          </cell>
          <cell r="N3710">
            <v>4144</v>
          </cell>
          <cell r="O3710">
            <v>3907</v>
          </cell>
          <cell r="P3710">
            <v>3985</v>
          </cell>
          <cell r="Q3710">
            <v>4105</v>
          </cell>
        </row>
        <row r="3711">
          <cell r="E3711" t="str">
            <v>50TMONTHLY8WASHINGTON FEDERATION OF STATE EMPLOYEES</v>
          </cell>
          <cell r="F3711" t="str">
            <v>50T</v>
          </cell>
          <cell r="G3711" t="str">
            <v>Monthly</v>
          </cell>
          <cell r="H3711">
            <v>8</v>
          </cell>
          <cell r="I3711">
            <v>0</v>
          </cell>
          <cell r="J3711" t="str">
            <v>Washington Federation of State Employees</v>
          </cell>
          <cell r="K3711">
            <v>4359</v>
          </cell>
          <cell r="L3711">
            <v>4359</v>
          </cell>
          <cell r="M3711">
            <v>4359</v>
          </cell>
          <cell r="N3711">
            <v>4359</v>
          </cell>
          <cell r="O3711">
            <v>4109</v>
          </cell>
          <cell r="P3711">
            <v>4191</v>
          </cell>
          <cell r="Q3711">
            <v>4318</v>
          </cell>
        </row>
        <row r="3712">
          <cell r="E3712" t="str">
            <v>50TMONTHLY9WASHINGTON FEDERATION OF STATE EMPLOYEES</v>
          </cell>
          <cell r="F3712" t="str">
            <v>50T</v>
          </cell>
          <cell r="G3712" t="str">
            <v>Monthly</v>
          </cell>
          <cell r="H3712">
            <v>9</v>
          </cell>
          <cell r="I3712">
            <v>0</v>
          </cell>
          <cell r="J3712" t="str">
            <v>Washington Federation of State Employees</v>
          </cell>
          <cell r="K3712">
            <v>4575</v>
          </cell>
          <cell r="L3712">
            <v>4575</v>
          </cell>
          <cell r="M3712">
            <v>4575</v>
          </cell>
          <cell r="N3712">
            <v>4575</v>
          </cell>
          <cell r="O3712">
            <v>4313</v>
          </cell>
          <cell r="P3712">
            <v>4399</v>
          </cell>
          <cell r="Q3712">
            <v>4532</v>
          </cell>
        </row>
        <row r="3713">
          <cell r="E3713" t="str">
            <v>51GMONTHLYGNON-REPRESENTED STATE EMPLOYEES</v>
          </cell>
          <cell r="F3713" t="str">
            <v>51G</v>
          </cell>
          <cell r="G3713" t="str">
            <v>Monthly</v>
          </cell>
          <cell r="H3713" t="str">
            <v>G</v>
          </cell>
          <cell r="I3713">
            <v>0</v>
          </cell>
          <cell r="J3713" t="str">
            <v>Non-Represented State Employees</v>
          </cell>
          <cell r="K3713">
            <v>4464</v>
          </cell>
          <cell r="L3713">
            <v>4464</v>
          </cell>
          <cell r="M3713">
            <v>4464</v>
          </cell>
          <cell r="N3713">
            <v>4464</v>
          </cell>
          <cell r="O3713">
            <v>4208</v>
          </cell>
          <cell r="P3713">
            <v>4292</v>
          </cell>
          <cell r="Q3713">
            <v>4422</v>
          </cell>
        </row>
        <row r="3714">
          <cell r="E3714" t="str">
            <v>51GMONTHLYGTEAMSTERS LOCAL UNION NUMBER 117</v>
          </cell>
          <cell r="F3714" t="str">
            <v>51G</v>
          </cell>
          <cell r="G3714" t="str">
            <v>Monthly</v>
          </cell>
          <cell r="H3714" t="str">
            <v>G</v>
          </cell>
          <cell r="I3714">
            <v>0</v>
          </cell>
          <cell r="J3714" t="str">
            <v>Teamsters Local Union Number 117</v>
          </cell>
          <cell r="K3714">
            <v>4862</v>
          </cell>
          <cell r="L3714">
            <v>4862</v>
          </cell>
          <cell r="M3714">
            <v>4862</v>
          </cell>
          <cell r="N3714">
            <v>4862</v>
          </cell>
          <cell r="O3714"/>
          <cell r="P3714">
            <v>4675</v>
          </cell>
          <cell r="Q3714">
            <v>4816</v>
          </cell>
        </row>
        <row r="3715">
          <cell r="E3715" t="str">
            <v>51GMONTHLYGWASHINGTON FEDERATION OF STATE EMPLOYEES</v>
          </cell>
          <cell r="F3715" t="str">
            <v>51G</v>
          </cell>
          <cell r="G3715" t="str">
            <v>Monthly</v>
          </cell>
          <cell r="H3715" t="str">
            <v>G</v>
          </cell>
          <cell r="I3715">
            <v>0</v>
          </cell>
          <cell r="J3715" t="str">
            <v>Washington Federation of State Employees</v>
          </cell>
          <cell r="K3715">
            <v>4464</v>
          </cell>
          <cell r="L3715">
            <v>4464</v>
          </cell>
          <cell r="M3715">
            <v>4464</v>
          </cell>
          <cell r="N3715">
            <v>4464</v>
          </cell>
          <cell r="O3715">
            <v>4208</v>
          </cell>
          <cell r="P3715">
            <v>4292</v>
          </cell>
          <cell r="Q3715">
            <v>4422</v>
          </cell>
        </row>
        <row r="3716">
          <cell r="E3716" t="str">
            <v>51GMONTHLYGWASHINGTON PUBLIC EMPLOYEES ASSOCIATION</v>
          </cell>
          <cell r="F3716" t="str">
            <v>51G</v>
          </cell>
          <cell r="G3716" t="str">
            <v>Monthly</v>
          </cell>
          <cell r="H3716" t="str">
            <v>G</v>
          </cell>
          <cell r="I3716">
            <v>0</v>
          </cell>
          <cell r="J3716" t="str">
            <v>Washington Public Employees Association</v>
          </cell>
          <cell r="K3716">
            <v>4464</v>
          </cell>
          <cell r="L3716">
            <v>4464</v>
          </cell>
          <cell r="M3716">
            <v>4464</v>
          </cell>
          <cell r="N3716">
            <v>4464</v>
          </cell>
          <cell r="O3716">
            <v>4208</v>
          </cell>
          <cell r="P3716">
            <v>4292</v>
          </cell>
          <cell r="Q3716">
            <v>4422</v>
          </cell>
        </row>
        <row r="3717">
          <cell r="E3717" t="str">
            <v>51GMONTHLYHNON-REPRESENTED STATE EMPLOYEES</v>
          </cell>
          <cell r="F3717" t="str">
            <v>51G</v>
          </cell>
          <cell r="G3717" t="str">
            <v>Monthly</v>
          </cell>
          <cell r="H3717" t="str">
            <v>H</v>
          </cell>
          <cell r="I3717">
            <v>0</v>
          </cell>
          <cell r="J3717" t="str">
            <v>Non-Represented State Employees</v>
          </cell>
          <cell r="K3717">
            <v>4575</v>
          </cell>
          <cell r="L3717">
            <v>4575</v>
          </cell>
          <cell r="M3717">
            <v>4575</v>
          </cell>
          <cell r="N3717">
            <v>4575</v>
          </cell>
          <cell r="O3717">
            <v>4313</v>
          </cell>
          <cell r="P3717">
            <v>4399</v>
          </cell>
          <cell r="Q3717">
            <v>4532</v>
          </cell>
        </row>
        <row r="3718">
          <cell r="E3718" t="str">
            <v>51GMONTHLYHTEAMSTERS LOCAL UNION NUMBER 117</v>
          </cell>
          <cell r="F3718" t="str">
            <v>51G</v>
          </cell>
          <cell r="G3718" t="str">
            <v>Monthly</v>
          </cell>
          <cell r="H3718" t="str">
            <v>H</v>
          </cell>
          <cell r="I3718">
            <v>0</v>
          </cell>
          <cell r="J3718" t="str">
            <v>Teamsters Local Union Number 117</v>
          </cell>
          <cell r="K3718">
            <v>4983</v>
          </cell>
          <cell r="L3718">
            <v>4983</v>
          </cell>
          <cell r="M3718">
            <v>4983</v>
          </cell>
          <cell r="N3718">
            <v>4983</v>
          </cell>
          <cell r="O3718"/>
          <cell r="P3718">
            <v>4791</v>
          </cell>
          <cell r="Q3718">
            <v>4936</v>
          </cell>
        </row>
        <row r="3719">
          <cell r="E3719" t="str">
            <v>51GMONTHLYHWASHINGTON FEDERATION OF STATE EMPLOYEES</v>
          </cell>
          <cell r="F3719" t="str">
            <v>51G</v>
          </cell>
          <cell r="G3719" t="str">
            <v>Monthly</v>
          </cell>
          <cell r="H3719" t="str">
            <v>H</v>
          </cell>
          <cell r="I3719">
            <v>0</v>
          </cell>
          <cell r="J3719" t="str">
            <v>Washington Federation of State Employees</v>
          </cell>
          <cell r="K3719">
            <v>4575</v>
          </cell>
          <cell r="L3719">
            <v>4575</v>
          </cell>
          <cell r="M3719">
            <v>4575</v>
          </cell>
          <cell r="N3719">
            <v>4575</v>
          </cell>
          <cell r="O3719">
            <v>4313</v>
          </cell>
          <cell r="P3719">
            <v>4399</v>
          </cell>
          <cell r="Q3719">
            <v>4532</v>
          </cell>
        </row>
        <row r="3720">
          <cell r="E3720" t="str">
            <v>51GMONTHLYHWASHINGTON PUBLIC EMPLOYEES ASSOCIATION</v>
          </cell>
          <cell r="F3720" t="str">
            <v>51G</v>
          </cell>
          <cell r="G3720" t="str">
            <v>Monthly</v>
          </cell>
          <cell r="H3720" t="str">
            <v>H</v>
          </cell>
          <cell r="I3720">
            <v>0</v>
          </cell>
          <cell r="J3720" t="str">
            <v>Washington Public Employees Association</v>
          </cell>
          <cell r="K3720">
            <v>4575</v>
          </cell>
          <cell r="L3720">
            <v>4575</v>
          </cell>
          <cell r="M3720">
            <v>4575</v>
          </cell>
          <cell r="N3720">
            <v>4575</v>
          </cell>
          <cell r="O3720">
            <v>4313</v>
          </cell>
          <cell r="P3720">
            <v>4399</v>
          </cell>
          <cell r="Q3720">
            <v>4532</v>
          </cell>
        </row>
        <row r="3721">
          <cell r="E3721" t="str">
            <v>51GMONTHLYINON-REPRESENTED STATE EMPLOYEES</v>
          </cell>
          <cell r="F3721" t="str">
            <v>51G</v>
          </cell>
          <cell r="G3721" t="str">
            <v>Monthly</v>
          </cell>
          <cell r="H3721" t="str">
            <v>I</v>
          </cell>
          <cell r="I3721">
            <v>0</v>
          </cell>
          <cell r="J3721" t="str">
            <v>Non-Represented State Employees</v>
          </cell>
          <cell r="K3721">
            <v>4686</v>
          </cell>
          <cell r="L3721">
            <v>4686</v>
          </cell>
          <cell r="M3721">
            <v>4686</v>
          </cell>
          <cell r="N3721">
            <v>4686</v>
          </cell>
          <cell r="O3721">
            <v>4418</v>
          </cell>
          <cell r="P3721">
            <v>4506</v>
          </cell>
          <cell r="Q3721">
            <v>4642</v>
          </cell>
        </row>
        <row r="3722">
          <cell r="E3722" t="str">
            <v>51GMONTHLYITEAMSTERS LOCAL UNION NUMBER 117</v>
          </cell>
          <cell r="F3722" t="str">
            <v>51G</v>
          </cell>
          <cell r="G3722" t="str">
            <v>Monthly</v>
          </cell>
          <cell r="H3722" t="str">
            <v>I</v>
          </cell>
          <cell r="I3722">
            <v>0</v>
          </cell>
          <cell r="J3722" t="str">
            <v>Teamsters Local Union Number 117</v>
          </cell>
          <cell r="K3722">
            <v>5104</v>
          </cell>
          <cell r="L3722">
            <v>5104</v>
          </cell>
          <cell r="M3722">
            <v>5104</v>
          </cell>
          <cell r="N3722">
            <v>5104</v>
          </cell>
          <cell r="O3722"/>
          <cell r="P3722">
            <v>4908</v>
          </cell>
          <cell r="Q3722">
            <v>5056</v>
          </cell>
        </row>
        <row r="3723">
          <cell r="E3723" t="str">
            <v>51GMONTHLYIWASHINGTON FEDERATION OF STATE EMPLOYEES</v>
          </cell>
          <cell r="F3723" t="str">
            <v>51G</v>
          </cell>
          <cell r="G3723" t="str">
            <v>Monthly</v>
          </cell>
          <cell r="H3723" t="str">
            <v>I</v>
          </cell>
          <cell r="I3723">
            <v>0</v>
          </cell>
          <cell r="J3723" t="str">
            <v>Washington Federation of State Employees</v>
          </cell>
          <cell r="K3723">
            <v>4686</v>
          </cell>
          <cell r="L3723">
            <v>4686</v>
          </cell>
          <cell r="M3723">
            <v>4686</v>
          </cell>
          <cell r="N3723">
            <v>4686</v>
          </cell>
          <cell r="O3723">
            <v>4418</v>
          </cell>
          <cell r="P3723">
            <v>4506</v>
          </cell>
          <cell r="Q3723">
            <v>4642</v>
          </cell>
        </row>
        <row r="3724">
          <cell r="E3724" t="str">
            <v>51GMONTHLYIWASHINGTON PUBLIC EMPLOYEES ASSOCIATION</v>
          </cell>
          <cell r="F3724" t="str">
            <v>51G</v>
          </cell>
          <cell r="G3724" t="str">
            <v>Monthly</v>
          </cell>
          <cell r="H3724" t="str">
            <v>I</v>
          </cell>
          <cell r="I3724">
            <v>0</v>
          </cell>
          <cell r="J3724" t="str">
            <v>Washington Public Employees Association</v>
          </cell>
          <cell r="K3724">
            <v>4686</v>
          </cell>
          <cell r="L3724">
            <v>4686</v>
          </cell>
          <cell r="M3724">
            <v>4686</v>
          </cell>
          <cell r="N3724">
            <v>4686</v>
          </cell>
          <cell r="O3724">
            <v>4418</v>
          </cell>
          <cell r="P3724">
            <v>4506</v>
          </cell>
          <cell r="Q3724">
            <v>4642</v>
          </cell>
        </row>
        <row r="3725">
          <cell r="E3725" t="str">
            <v>51GMONTHLYJNON-REPRESENTED STATE EMPLOYEES</v>
          </cell>
          <cell r="F3725" t="str">
            <v>51G</v>
          </cell>
          <cell r="G3725" t="str">
            <v>Monthly</v>
          </cell>
          <cell r="H3725" t="str">
            <v>J</v>
          </cell>
          <cell r="I3725">
            <v>0</v>
          </cell>
          <cell r="J3725" t="str">
            <v>Non-Represented State Employees</v>
          </cell>
          <cell r="K3725">
            <v>4808</v>
          </cell>
          <cell r="L3725">
            <v>4808</v>
          </cell>
          <cell r="M3725">
            <v>4808</v>
          </cell>
          <cell r="N3725">
            <v>4808</v>
          </cell>
          <cell r="O3725">
            <v>4532</v>
          </cell>
          <cell r="P3725">
            <v>4623</v>
          </cell>
          <cell r="Q3725">
            <v>4763</v>
          </cell>
        </row>
        <row r="3726">
          <cell r="E3726" t="str">
            <v>51GMONTHLYJTEAMSTERS LOCAL UNION NUMBER 117</v>
          </cell>
          <cell r="F3726" t="str">
            <v>51G</v>
          </cell>
          <cell r="G3726" t="str">
            <v>Monthly</v>
          </cell>
          <cell r="H3726" t="str">
            <v>J</v>
          </cell>
          <cell r="I3726">
            <v>0</v>
          </cell>
          <cell r="J3726" t="str">
            <v>Teamsters Local Union Number 117</v>
          </cell>
          <cell r="K3726">
            <v>5235</v>
          </cell>
          <cell r="L3726">
            <v>5235</v>
          </cell>
          <cell r="M3726">
            <v>5235</v>
          </cell>
          <cell r="N3726">
            <v>5235</v>
          </cell>
          <cell r="O3726"/>
          <cell r="P3726">
            <v>5034</v>
          </cell>
          <cell r="Q3726">
            <v>5186</v>
          </cell>
        </row>
        <row r="3727">
          <cell r="E3727" t="str">
            <v>51GMONTHLYJWASHINGTON FEDERATION OF STATE EMPLOYEES</v>
          </cell>
          <cell r="F3727" t="str">
            <v>51G</v>
          </cell>
          <cell r="G3727" t="str">
            <v>Monthly</v>
          </cell>
          <cell r="H3727" t="str">
            <v>J</v>
          </cell>
          <cell r="I3727">
            <v>0</v>
          </cell>
          <cell r="J3727" t="str">
            <v>Washington Federation of State Employees</v>
          </cell>
          <cell r="K3727">
            <v>4808</v>
          </cell>
          <cell r="L3727">
            <v>4808</v>
          </cell>
          <cell r="M3727">
            <v>4808</v>
          </cell>
          <cell r="N3727">
            <v>4808</v>
          </cell>
          <cell r="O3727">
            <v>4532</v>
          </cell>
          <cell r="P3727">
            <v>4623</v>
          </cell>
          <cell r="Q3727">
            <v>4763</v>
          </cell>
        </row>
        <row r="3728">
          <cell r="E3728" t="str">
            <v>51GMONTHLYJWASHINGTON PUBLIC EMPLOYEES ASSOCIATION</v>
          </cell>
          <cell r="F3728" t="str">
            <v>51G</v>
          </cell>
          <cell r="G3728" t="str">
            <v>Monthly</v>
          </cell>
          <cell r="H3728" t="str">
            <v>J</v>
          </cell>
          <cell r="I3728">
            <v>0</v>
          </cell>
          <cell r="J3728" t="str">
            <v>Washington Public Employees Association</v>
          </cell>
          <cell r="K3728">
            <v>4808</v>
          </cell>
          <cell r="L3728">
            <v>4808</v>
          </cell>
          <cell r="M3728">
            <v>4808</v>
          </cell>
          <cell r="N3728">
            <v>4808</v>
          </cell>
          <cell r="O3728">
            <v>4532</v>
          </cell>
          <cell r="P3728">
            <v>4623</v>
          </cell>
          <cell r="Q3728">
            <v>4763</v>
          </cell>
        </row>
        <row r="3729">
          <cell r="E3729" t="str">
            <v>51GMONTHLYKNON-REPRESENTED STATE EMPLOYEES</v>
          </cell>
          <cell r="F3729" t="str">
            <v>51G</v>
          </cell>
          <cell r="G3729" t="str">
            <v>Monthly</v>
          </cell>
          <cell r="H3729" t="str">
            <v>K</v>
          </cell>
          <cell r="I3729">
            <v>0</v>
          </cell>
          <cell r="J3729" t="str">
            <v>Non-Represented State Employees</v>
          </cell>
          <cell r="K3729">
            <v>4926</v>
          </cell>
          <cell r="L3729">
            <v>4926</v>
          </cell>
          <cell r="M3729">
            <v>4926</v>
          </cell>
          <cell r="N3729">
            <v>4926</v>
          </cell>
          <cell r="O3729">
            <v>4644</v>
          </cell>
          <cell r="P3729">
            <v>4737</v>
          </cell>
          <cell r="Q3729">
            <v>4880</v>
          </cell>
        </row>
        <row r="3730">
          <cell r="E3730" t="str">
            <v>51GMONTHLYKTEAMSTERS LOCAL UNION NUMBER 117</v>
          </cell>
          <cell r="F3730" t="str">
            <v>51G</v>
          </cell>
          <cell r="G3730" t="str">
            <v>Monthly</v>
          </cell>
          <cell r="H3730" t="str">
            <v>K</v>
          </cell>
          <cell r="I3730">
            <v>0</v>
          </cell>
          <cell r="J3730" t="str">
            <v>Teamsters Local Union Number 117</v>
          </cell>
          <cell r="K3730">
            <v>5363</v>
          </cell>
          <cell r="L3730">
            <v>5363</v>
          </cell>
          <cell r="M3730">
            <v>5363</v>
          </cell>
          <cell r="N3730">
            <v>5363</v>
          </cell>
          <cell r="O3730"/>
          <cell r="P3730">
            <v>5157</v>
          </cell>
          <cell r="Q3730">
            <v>5313</v>
          </cell>
        </row>
        <row r="3731">
          <cell r="E3731" t="str">
            <v>51GMONTHLYKWASHINGTON FEDERATION OF STATE EMPLOYEES</v>
          </cell>
          <cell r="F3731" t="str">
            <v>51G</v>
          </cell>
          <cell r="G3731" t="str">
            <v>Monthly</v>
          </cell>
          <cell r="H3731" t="str">
            <v>K</v>
          </cell>
          <cell r="I3731">
            <v>0</v>
          </cell>
          <cell r="J3731" t="str">
            <v>Washington Federation of State Employees</v>
          </cell>
          <cell r="K3731">
            <v>4926</v>
          </cell>
          <cell r="L3731">
            <v>4926</v>
          </cell>
          <cell r="M3731">
            <v>4926</v>
          </cell>
          <cell r="N3731">
            <v>4926</v>
          </cell>
          <cell r="O3731">
            <v>4644</v>
          </cell>
          <cell r="P3731">
            <v>4737</v>
          </cell>
          <cell r="Q3731">
            <v>4880</v>
          </cell>
        </row>
        <row r="3732">
          <cell r="E3732" t="str">
            <v>51GMONTHLYKWASHINGTON PUBLIC EMPLOYEES ASSOCIATION</v>
          </cell>
          <cell r="F3732" t="str">
            <v>51G</v>
          </cell>
          <cell r="G3732" t="str">
            <v>Monthly</v>
          </cell>
          <cell r="H3732" t="str">
            <v>K</v>
          </cell>
          <cell r="I3732">
            <v>0</v>
          </cell>
          <cell r="J3732" t="str">
            <v>Washington Public Employees Association</v>
          </cell>
          <cell r="K3732">
            <v>4926</v>
          </cell>
          <cell r="L3732">
            <v>4926</v>
          </cell>
          <cell r="M3732">
            <v>4926</v>
          </cell>
          <cell r="N3732">
            <v>4926</v>
          </cell>
          <cell r="O3732">
            <v>4644</v>
          </cell>
          <cell r="P3732">
            <v>4737</v>
          </cell>
          <cell r="Q3732">
            <v>4880</v>
          </cell>
        </row>
        <row r="3733">
          <cell r="E3733" t="str">
            <v>51GMONTHLYLNON-REPRESENTED STATE EMPLOYEES</v>
          </cell>
          <cell r="F3733" t="str">
            <v>51G</v>
          </cell>
          <cell r="G3733" t="str">
            <v>Monthly</v>
          </cell>
          <cell r="H3733" t="str">
            <v>L</v>
          </cell>
          <cell r="I3733">
            <v>0</v>
          </cell>
          <cell r="J3733" t="str">
            <v>Non-Represented State Employees</v>
          </cell>
          <cell r="K3733">
            <v>5051</v>
          </cell>
          <cell r="L3733">
            <v>5051</v>
          </cell>
          <cell r="M3733">
            <v>5051</v>
          </cell>
          <cell r="N3733">
            <v>5051</v>
          </cell>
          <cell r="O3733">
            <v>4762</v>
          </cell>
          <cell r="P3733">
            <v>4857</v>
          </cell>
          <cell r="Q3733">
            <v>5004</v>
          </cell>
        </row>
        <row r="3734">
          <cell r="E3734" t="str">
            <v>51GMONTHLYLTEAMSTERS LOCAL UNION NUMBER 117</v>
          </cell>
          <cell r="F3734" t="str">
            <v>51G</v>
          </cell>
          <cell r="G3734" t="str">
            <v>Monthly</v>
          </cell>
          <cell r="H3734" t="str">
            <v>L</v>
          </cell>
          <cell r="I3734">
            <v>0</v>
          </cell>
          <cell r="J3734" t="str">
            <v>Teamsters Local Union Number 117</v>
          </cell>
          <cell r="K3734">
            <v>5502</v>
          </cell>
          <cell r="L3734">
            <v>5502</v>
          </cell>
          <cell r="M3734">
            <v>5502</v>
          </cell>
          <cell r="N3734">
            <v>5502</v>
          </cell>
          <cell r="O3734"/>
          <cell r="P3734">
            <v>5290</v>
          </cell>
          <cell r="Q3734">
            <v>5450</v>
          </cell>
        </row>
        <row r="3735">
          <cell r="E3735" t="str">
            <v>51GMONTHLYLWASHINGTON FEDERATION OF STATE EMPLOYEES</v>
          </cell>
          <cell r="F3735" t="str">
            <v>51G</v>
          </cell>
          <cell r="G3735" t="str">
            <v>Monthly</v>
          </cell>
          <cell r="H3735" t="str">
            <v>L</v>
          </cell>
          <cell r="I3735">
            <v>0</v>
          </cell>
          <cell r="J3735" t="str">
            <v>Washington Federation of State Employees</v>
          </cell>
          <cell r="K3735">
            <v>5051</v>
          </cell>
          <cell r="L3735">
            <v>5051</v>
          </cell>
          <cell r="M3735">
            <v>5051</v>
          </cell>
          <cell r="N3735">
            <v>5051</v>
          </cell>
          <cell r="O3735">
            <v>4762</v>
          </cell>
          <cell r="P3735">
            <v>4857</v>
          </cell>
          <cell r="Q3735">
            <v>5004</v>
          </cell>
        </row>
        <row r="3736">
          <cell r="E3736" t="str">
            <v>51GMONTHLYLWASHINGTON PUBLIC EMPLOYEES ASSOCIATION</v>
          </cell>
          <cell r="F3736" t="str">
            <v>51G</v>
          </cell>
          <cell r="G3736" t="str">
            <v>Monthly</v>
          </cell>
          <cell r="H3736" t="str">
            <v>L</v>
          </cell>
          <cell r="I3736">
            <v>0</v>
          </cell>
          <cell r="J3736" t="str">
            <v>Washington Public Employees Association</v>
          </cell>
          <cell r="K3736">
            <v>5051</v>
          </cell>
          <cell r="L3736">
            <v>5051</v>
          </cell>
          <cell r="M3736">
            <v>5051</v>
          </cell>
          <cell r="N3736">
            <v>5051</v>
          </cell>
          <cell r="O3736">
            <v>4762</v>
          </cell>
          <cell r="P3736">
            <v>4857</v>
          </cell>
          <cell r="Q3736">
            <v>5004</v>
          </cell>
        </row>
        <row r="3737">
          <cell r="E3737" t="str">
            <v>51GMONTHLYMNON-REPRESENTED STATE EMPLOYEES</v>
          </cell>
          <cell r="F3737" t="str">
            <v>51G</v>
          </cell>
          <cell r="G3737" t="str">
            <v>Monthly</v>
          </cell>
          <cell r="H3737" t="str">
            <v>M</v>
          </cell>
          <cell r="I3737">
            <v>0</v>
          </cell>
          <cell r="J3737" t="str">
            <v>Non-Represented State Employees</v>
          </cell>
          <cell r="K3737">
            <v>5176</v>
          </cell>
          <cell r="L3737">
            <v>5176</v>
          </cell>
          <cell r="M3737">
            <v>5176</v>
          </cell>
          <cell r="N3737">
            <v>5176</v>
          </cell>
          <cell r="O3737">
            <v>4879</v>
          </cell>
          <cell r="P3737">
            <v>4977</v>
          </cell>
          <cell r="Q3737">
            <v>5127</v>
          </cell>
        </row>
        <row r="3738">
          <cell r="E3738" t="str">
            <v>51GMONTHLYMTEAMSTERS LOCAL UNION NUMBER 117</v>
          </cell>
          <cell r="F3738" t="str">
            <v>51G</v>
          </cell>
          <cell r="G3738" t="str">
            <v>Monthly</v>
          </cell>
          <cell r="H3738" t="str">
            <v>M</v>
          </cell>
          <cell r="I3738">
            <v>0</v>
          </cell>
          <cell r="J3738" t="str">
            <v>Teamsters Local Union Number 117</v>
          </cell>
          <cell r="K3738">
            <v>5635</v>
          </cell>
          <cell r="L3738">
            <v>5635</v>
          </cell>
          <cell r="M3738">
            <v>5635</v>
          </cell>
          <cell r="N3738">
            <v>5635</v>
          </cell>
          <cell r="O3738"/>
          <cell r="P3738">
            <v>5418</v>
          </cell>
          <cell r="Q3738">
            <v>5582</v>
          </cell>
        </row>
        <row r="3739">
          <cell r="E3739" t="str">
            <v>51GMONTHLYMWASHINGTON FEDERATION OF STATE EMPLOYEES</v>
          </cell>
          <cell r="F3739" t="str">
            <v>51G</v>
          </cell>
          <cell r="G3739" t="str">
            <v>Monthly</v>
          </cell>
          <cell r="H3739" t="str">
            <v>M</v>
          </cell>
          <cell r="I3739">
            <v>0</v>
          </cell>
          <cell r="J3739" t="str">
            <v>Washington Federation of State Employees</v>
          </cell>
          <cell r="K3739">
            <v>5176</v>
          </cell>
          <cell r="L3739">
            <v>5176</v>
          </cell>
          <cell r="M3739">
            <v>5176</v>
          </cell>
          <cell r="N3739">
            <v>5176</v>
          </cell>
          <cell r="O3739">
            <v>4879</v>
          </cell>
          <cell r="P3739">
            <v>4977</v>
          </cell>
          <cell r="Q3739">
            <v>5127</v>
          </cell>
        </row>
        <row r="3740">
          <cell r="E3740" t="str">
            <v>51GMONTHLYMWASHINGTON PUBLIC EMPLOYEES ASSOCIATION</v>
          </cell>
          <cell r="F3740" t="str">
            <v>51G</v>
          </cell>
          <cell r="G3740" t="str">
            <v>Monthly</v>
          </cell>
          <cell r="H3740" t="str">
            <v>M</v>
          </cell>
          <cell r="I3740">
            <v>0</v>
          </cell>
          <cell r="J3740" t="str">
            <v>Washington Public Employees Association</v>
          </cell>
          <cell r="K3740">
            <v>5176</v>
          </cell>
          <cell r="L3740">
            <v>5176</v>
          </cell>
          <cell r="M3740">
            <v>5176</v>
          </cell>
          <cell r="N3740">
            <v>5176</v>
          </cell>
          <cell r="O3740">
            <v>4879</v>
          </cell>
          <cell r="P3740">
            <v>4977</v>
          </cell>
          <cell r="Q3740">
            <v>5127</v>
          </cell>
        </row>
        <row r="3741">
          <cell r="E3741" t="str">
            <v>51MONTHLYACOALITION</v>
          </cell>
          <cell r="F3741" t="str">
            <v>51</v>
          </cell>
          <cell r="G3741" t="str">
            <v>Monthly</v>
          </cell>
          <cell r="H3741" t="str">
            <v>A</v>
          </cell>
          <cell r="I3741">
            <v>0</v>
          </cell>
          <cell r="J3741" t="str">
            <v>Coalition</v>
          </cell>
          <cell r="K3741">
            <v>3848</v>
          </cell>
          <cell r="L3741">
            <v>3848</v>
          </cell>
          <cell r="M3741">
            <v>3848</v>
          </cell>
          <cell r="N3741">
            <v>3848</v>
          </cell>
          <cell r="O3741">
            <v>3627</v>
          </cell>
          <cell r="P3741">
            <v>3700</v>
          </cell>
          <cell r="Q3741">
            <v>3812</v>
          </cell>
        </row>
        <row r="3742">
          <cell r="E3742" t="str">
            <v>51MONTHLYANON-REPRESENTED STATE EMPLOYEES</v>
          </cell>
          <cell r="F3742" t="str">
            <v>51</v>
          </cell>
          <cell r="G3742" t="str">
            <v>Monthly</v>
          </cell>
          <cell r="H3742" t="str">
            <v>A</v>
          </cell>
          <cell r="I3742">
            <v>0</v>
          </cell>
          <cell r="J3742" t="str">
            <v>Non-Represented State Employees</v>
          </cell>
          <cell r="K3742">
            <v>3848</v>
          </cell>
          <cell r="L3742">
            <v>3848</v>
          </cell>
          <cell r="M3742">
            <v>3848</v>
          </cell>
          <cell r="N3742">
            <v>3848</v>
          </cell>
          <cell r="O3742">
            <v>3627</v>
          </cell>
          <cell r="P3742">
            <v>3700</v>
          </cell>
          <cell r="Q3742">
            <v>3812</v>
          </cell>
        </row>
        <row r="3743">
          <cell r="E3743" t="str">
            <v>51MONTHLYATEAMSTERS LOCAL UNION NUMBER 117</v>
          </cell>
          <cell r="F3743" t="str">
            <v>51</v>
          </cell>
          <cell r="G3743" t="str">
            <v>Monthly</v>
          </cell>
          <cell r="H3743" t="str">
            <v>A</v>
          </cell>
          <cell r="I3743">
            <v>0</v>
          </cell>
          <cell r="J3743" t="str">
            <v>Teamsters Local Union Number 117</v>
          </cell>
          <cell r="K3743">
            <v>3896</v>
          </cell>
          <cell r="L3743">
            <v>3896</v>
          </cell>
          <cell r="M3743">
            <v>3896</v>
          </cell>
          <cell r="N3743">
            <v>3896</v>
          </cell>
          <cell r="O3743">
            <v>3673</v>
          </cell>
          <cell r="P3743">
            <v>3746</v>
          </cell>
          <cell r="Q3743">
            <v>3859</v>
          </cell>
        </row>
        <row r="3744">
          <cell r="E3744" t="str">
            <v>51MONTHLYAWASHINGTON FEDERATION OF STATE EMPLOYEES</v>
          </cell>
          <cell r="F3744" t="str">
            <v>51</v>
          </cell>
          <cell r="G3744" t="str">
            <v>Monthly</v>
          </cell>
          <cell r="H3744" t="str">
            <v>A</v>
          </cell>
          <cell r="I3744">
            <v>0</v>
          </cell>
          <cell r="J3744" t="str">
            <v>Washington Federation of State Employees</v>
          </cell>
          <cell r="K3744">
            <v>3848</v>
          </cell>
          <cell r="L3744">
            <v>3848</v>
          </cell>
          <cell r="M3744">
            <v>3848</v>
          </cell>
          <cell r="N3744">
            <v>3848</v>
          </cell>
          <cell r="O3744">
            <v>3627</v>
          </cell>
          <cell r="P3744">
            <v>3700</v>
          </cell>
          <cell r="Q3744">
            <v>3812</v>
          </cell>
        </row>
        <row r="3745">
          <cell r="E3745" t="str">
            <v>51MONTHLYAWASHINGTON PUBLIC EMPLOYEES ASSOCIATION</v>
          </cell>
          <cell r="F3745" t="str">
            <v>51</v>
          </cell>
          <cell r="G3745" t="str">
            <v>Monthly</v>
          </cell>
          <cell r="H3745" t="str">
            <v>A</v>
          </cell>
          <cell r="I3745">
            <v>0</v>
          </cell>
          <cell r="J3745" t="str">
            <v>Washington Public Employees Association</v>
          </cell>
          <cell r="K3745">
            <v>3848</v>
          </cell>
          <cell r="L3745">
            <v>3848</v>
          </cell>
          <cell r="M3745">
            <v>3848</v>
          </cell>
          <cell r="N3745">
            <v>3848</v>
          </cell>
          <cell r="O3745">
            <v>3627</v>
          </cell>
          <cell r="P3745">
            <v>3700</v>
          </cell>
          <cell r="Q3745">
            <v>3812</v>
          </cell>
        </row>
        <row r="3746">
          <cell r="E3746" t="str">
            <v>51MONTHLYBCOALITION</v>
          </cell>
          <cell r="F3746" t="str">
            <v>51</v>
          </cell>
          <cell r="G3746" t="str">
            <v>Monthly</v>
          </cell>
          <cell r="H3746" t="str">
            <v>B</v>
          </cell>
          <cell r="I3746">
            <v>0</v>
          </cell>
          <cell r="J3746" t="str">
            <v>Coalition</v>
          </cell>
          <cell r="K3746">
            <v>3947</v>
          </cell>
          <cell r="L3746">
            <v>3947</v>
          </cell>
          <cell r="M3746">
            <v>3947</v>
          </cell>
          <cell r="N3746">
            <v>3947</v>
          </cell>
          <cell r="O3746">
            <v>3721</v>
          </cell>
          <cell r="P3746">
            <v>3795</v>
          </cell>
          <cell r="Q3746">
            <v>3910</v>
          </cell>
        </row>
        <row r="3747">
          <cell r="E3747" t="str">
            <v>51MONTHLYBNON-REPRESENTED STATE EMPLOYEES</v>
          </cell>
          <cell r="F3747" t="str">
            <v>51</v>
          </cell>
          <cell r="G3747" t="str">
            <v>Monthly</v>
          </cell>
          <cell r="H3747" t="str">
            <v>B</v>
          </cell>
          <cell r="I3747">
            <v>0</v>
          </cell>
          <cell r="J3747" t="str">
            <v>Non-Represented State Employees</v>
          </cell>
          <cell r="K3747">
            <v>3947</v>
          </cell>
          <cell r="L3747">
            <v>3947</v>
          </cell>
          <cell r="M3747">
            <v>3947</v>
          </cell>
          <cell r="N3747">
            <v>3947</v>
          </cell>
          <cell r="O3747">
            <v>3721</v>
          </cell>
          <cell r="P3747">
            <v>3795</v>
          </cell>
          <cell r="Q3747">
            <v>3910</v>
          </cell>
        </row>
        <row r="3748">
          <cell r="E3748" t="str">
            <v>51MONTHLYBTEAMSTERS LOCAL UNION NUMBER 117</v>
          </cell>
          <cell r="F3748" t="str">
            <v>51</v>
          </cell>
          <cell r="G3748" t="str">
            <v>Monthly</v>
          </cell>
          <cell r="H3748" t="str">
            <v>B</v>
          </cell>
          <cell r="I3748">
            <v>0</v>
          </cell>
          <cell r="J3748" t="str">
            <v>Teamsters Local Union Number 117</v>
          </cell>
          <cell r="K3748">
            <v>3997</v>
          </cell>
          <cell r="L3748">
            <v>3997</v>
          </cell>
          <cell r="M3748">
            <v>3997</v>
          </cell>
          <cell r="N3748">
            <v>3997</v>
          </cell>
          <cell r="O3748">
            <v>3768</v>
          </cell>
          <cell r="P3748">
            <v>3843</v>
          </cell>
          <cell r="Q3748">
            <v>3959</v>
          </cell>
        </row>
        <row r="3749">
          <cell r="E3749" t="str">
            <v>51MONTHLYBWASHINGTON FEDERATION OF STATE EMPLOYEES</v>
          </cell>
          <cell r="F3749" t="str">
            <v>51</v>
          </cell>
          <cell r="G3749" t="str">
            <v>Monthly</v>
          </cell>
          <cell r="H3749" t="str">
            <v>B</v>
          </cell>
          <cell r="I3749">
            <v>0</v>
          </cell>
          <cell r="J3749" t="str">
            <v>Washington Federation of State Employees</v>
          </cell>
          <cell r="K3749">
            <v>3947</v>
          </cell>
          <cell r="L3749">
            <v>3947</v>
          </cell>
          <cell r="M3749">
            <v>3947</v>
          </cell>
          <cell r="N3749">
            <v>3947</v>
          </cell>
          <cell r="O3749">
            <v>3721</v>
          </cell>
          <cell r="P3749">
            <v>3795</v>
          </cell>
          <cell r="Q3749">
            <v>3910</v>
          </cell>
        </row>
        <row r="3750">
          <cell r="E3750" t="str">
            <v>51MONTHLYBWASHINGTON PUBLIC EMPLOYEES ASSOCIATION</v>
          </cell>
          <cell r="F3750" t="str">
            <v>51</v>
          </cell>
          <cell r="G3750" t="str">
            <v>Monthly</v>
          </cell>
          <cell r="H3750" t="str">
            <v>B</v>
          </cell>
          <cell r="I3750">
            <v>0</v>
          </cell>
          <cell r="J3750" t="str">
            <v>Washington Public Employees Association</v>
          </cell>
          <cell r="K3750">
            <v>3947</v>
          </cell>
          <cell r="L3750">
            <v>3947</v>
          </cell>
          <cell r="M3750">
            <v>3947</v>
          </cell>
          <cell r="N3750">
            <v>3947</v>
          </cell>
          <cell r="O3750">
            <v>3721</v>
          </cell>
          <cell r="P3750">
            <v>3795</v>
          </cell>
          <cell r="Q3750">
            <v>3910</v>
          </cell>
        </row>
        <row r="3751">
          <cell r="E3751" t="str">
            <v>51MONTHLYCCOALITION</v>
          </cell>
          <cell r="F3751" t="str">
            <v>51</v>
          </cell>
          <cell r="G3751" t="str">
            <v>Monthly</v>
          </cell>
          <cell r="H3751" t="str">
            <v>C</v>
          </cell>
          <cell r="I3751">
            <v>0</v>
          </cell>
          <cell r="J3751" t="str">
            <v>Coalition</v>
          </cell>
          <cell r="K3751">
            <v>4038</v>
          </cell>
          <cell r="L3751">
            <v>4038</v>
          </cell>
          <cell r="M3751">
            <v>4038</v>
          </cell>
          <cell r="N3751">
            <v>4038</v>
          </cell>
          <cell r="O3751">
            <v>3807</v>
          </cell>
          <cell r="P3751">
            <v>3883</v>
          </cell>
          <cell r="Q3751">
            <v>4000</v>
          </cell>
        </row>
        <row r="3752">
          <cell r="E3752" t="str">
            <v>51MONTHLYCNON-REPRESENTED STATE EMPLOYEES</v>
          </cell>
          <cell r="F3752" t="str">
            <v>51</v>
          </cell>
          <cell r="G3752" t="str">
            <v>Monthly</v>
          </cell>
          <cell r="H3752" t="str">
            <v>C</v>
          </cell>
          <cell r="I3752">
            <v>0</v>
          </cell>
          <cell r="J3752" t="str">
            <v>Non-Represented State Employees</v>
          </cell>
          <cell r="K3752">
            <v>4038</v>
          </cell>
          <cell r="L3752">
            <v>4038</v>
          </cell>
          <cell r="M3752">
            <v>4038</v>
          </cell>
          <cell r="N3752">
            <v>4038</v>
          </cell>
          <cell r="O3752">
            <v>3807</v>
          </cell>
          <cell r="P3752">
            <v>3883</v>
          </cell>
          <cell r="Q3752">
            <v>4000</v>
          </cell>
        </row>
        <row r="3753">
          <cell r="E3753" t="str">
            <v>51MONTHLYCTEAMSTERS LOCAL UNION NUMBER 117</v>
          </cell>
          <cell r="F3753" t="str">
            <v>51</v>
          </cell>
          <cell r="G3753" t="str">
            <v>Monthly</v>
          </cell>
          <cell r="H3753" t="str">
            <v>C</v>
          </cell>
          <cell r="I3753">
            <v>0</v>
          </cell>
          <cell r="J3753" t="str">
            <v>Teamsters Local Union Number 117</v>
          </cell>
          <cell r="K3753">
            <v>4090</v>
          </cell>
          <cell r="L3753">
            <v>4090</v>
          </cell>
          <cell r="M3753">
            <v>4090</v>
          </cell>
          <cell r="N3753">
            <v>4090</v>
          </cell>
          <cell r="O3753">
            <v>3856</v>
          </cell>
          <cell r="P3753">
            <v>3933</v>
          </cell>
          <cell r="Q3753">
            <v>4052</v>
          </cell>
        </row>
        <row r="3754">
          <cell r="E3754" t="str">
            <v>51MONTHLYCWASHINGTON FEDERATION OF STATE EMPLOYEES</v>
          </cell>
          <cell r="F3754" t="str">
            <v>51</v>
          </cell>
          <cell r="G3754" t="str">
            <v>Monthly</v>
          </cell>
          <cell r="H3754" t="str">
            <v>C</v>
          </cell>
          <cell r="I3754">
            <v>0</v>
          </cell>
          <cell r="J3754" t="str">
            <v>Washington Federation of State Employees</v>
          </cell>
          <cell r="K3754">
            <v>4038</v>
          </cell>
          <cell r="L3754">
            <v>4038</v>
          </cell>
          <cell r="M3754">
            <v>4038</v>
          </cell>
          <cell r="N3754">
            <v>4038</v>
          </cell>
          <cell r="O3754">
            <v>3807</v>
          </cell>
          <cell r="P3754">
            <v>3883</v>
          </cell>
          <cell r="Q3754">
            <v>4000</v>
          </cell>
        </row>
        <row r="3755">
          <cell r="E3755" t="str">
            <v>51MONTHLYCWASHINGTON PUBLIC EMPLOYEES ASSOCIATION</v>
          </cell>
          <cell r="F3755" t="str">
            <v>51</v>
          </cell>
          <cell r="G3755" t="str">
            <v>Monthly</v>
          </cell>
          <cell r="H3755" t="str">
            <v>C</v>
          </cell>
          <cell r="I3755">
            <v>0</v>
          </cell>
          <cell r="J3755" t="str">
            <v>Washington Public Employees Association</v>
          </cell>
          <cell r="K3755">
            <v>4038</v>
          </cell>
          <cell r="L3755">
            <v>4038</v>
          </cell>
          <cell r="M3755">
            <v>4038</v>
          </cell>
          <cell r="N3755">
            <v>4038</v>
          </cell>
          <cell r="O3755">
            <v>3807</v>
          </cell>
          <cell r="P3755">
            <v>3883</v>
          </cell>
          <cell r="Q3755">
            <v>4000</v>
          </cell>
        </row>
        <row r="3756">
          <cell r="E3756" t="str">
            <v>51MONTHLYDCOALITION</v>
          </cell>
          <cell r="F3756" t="str">
            <v>51</v>
          </cell>
          <cell r="G3756" t="str">
            <v>Monthly</v>
          </cell>
          <cell r="H3756" t="str">
            <v>D</v>
          </cell>
          <cell r="I3756">
            <v>0</v>
          </cell>
          <cell r="J3756" t="str">
            <v>Coalition</v>
          </cell>
          <cell r="K3756">
            <v>4144</v>
          </cell>
          <cell r="L3756">
            <v>4144</v>
          </cell>
          <cell r="M3756">
            <v>4144</v>
          </cell>
          <cell r="N3756">
            <v>4144</v>
          </cell>
          <cell r="O3756">
            <v>3907</v>
          </cell>
          <cell r="P3756">
            <v>3985</v>
          </cell>
          <cell r="Q3756">
            <v>4105</v>
          </cell>
        </row>
        <row r="3757">
          <cell r="E3757" t="str">
            <v>51MONTHLYDNON-REPRESENTED STATE EMPLOYEES</v>
          </cell>
          <cell r="F3757" t="str">
            <v>51</v>
          </cell>
          <cell r="G3757" t="str">
            <v>Monthly</v>
          </cell>
          <cell r="H3757" t="str">
            <v>D</v>
          </cell>
          <cell r="I3757">
            <v>0</v>
          </cell>
          <cell r="J3757" t="str">
            <v>Non-Represented State Employees</v>
          </cell>
          <cell r="K3757">
            <v>4144</v>
          </cell>
          <cell r="L3757">
            <v>4144</v>
          </cell>
          <cell r="M3757">
            <v>4144</v>
          </cell>
          <cell r="N3757">
            <v>4144</v>
          </cell>
          <cell r="O3757">
            <v>3907</v>
          </cell>
          <cell r="P3757">
            <v>3985</v>
          </cell>
          <cell r="Q3757">
            <v>4105</v>
          </cell>
        </row>
        <row r="3758">
          <cell r="E3758" t="str">
            <v>51MONTHLYDTEAMSTERS LOCAL UNION NUMBER 117</v>
          </cell>
          <cell r="F3758" t="str">
            <v>51</v>
          </cell>
          <cell r="G3758" t="str">
            <v>Monthly</v>
          </cell>
          <cell r="H3758" t="str">
            <v>D</v>
          </cell>
          <cell r="I3758">
            <v>0</v>
          </cell>
          <cell r="J3758" t="str">
            <v>Teamsters Local Union Number 117</v>
          </cell>
          <cell r="K3758">
            <v>4197</v>
          </cell>
          <cell r="L3758">
            <v>4197</v>
          </cell>
          <cell r="M3758">
            <v>4197</v>
          </cell>
          <cell r="N3758">
            <v>4197</v>
          </cell>
          <cell r="O3758">
            <v>3957</v>
          </cell>
          <cell r="P3758">
            <v>4036</v>
          </cell>
          <cell r="Q3758">
            <v>4158</v>
          </cell>
        </row>
        <row r="3759">
          <cell r="E3759" t="str">
            <v>51MONTHLYDWASHINGTON FEDERATION OF STATE EMPLOYEES</v>
          </cell>
          <cell r="F3759" t="str">
            <v>51</v>
          </cell>
          <cell r="G3759" t="str">
            <v>Monthly</v>
          </cell>
          <cell r="H3759" t="str">
            <v>D</v>
          </cell>
          <cell r="I3759">
            <v>0</v>
          </cell>
          <cell r="J3759" t="str">
            <v>Washington Federation of State Employees</v>
          </cell>
          <cell r="K3759">
            <v>4144</v>
          </cell>
          <cell r="L3759">
            <v>4144</v>
          </cell>
          <cell r="M3759">
            <v>4144</v>
          </cell>
          <cell r="N3759">
            <v>4144</v>
          </cell>
          <cell r="O3759">
            <v>3907</v>
          </cell>
          <cell r="P3759">
            <v>3985</v>
          </cell>
          <cell r="Q3759">
            <v>4105</v>
          </cell>
        </row>
        <row r="3760">
          <cell r="E3760" t="str">
            <v>51MONTHLYDWASHINGTON PUBLIC EMPLOYEES ASSOCIATION</v>
          </cell>
          <cell r="F3760" t="str">
            <v>51</v>
          </cell>
          <cell r="G3760" t="str">
            <v>Monthly</v>
          </cell>
          <cell r="H3760" t="str">
            <v>D</v>
          </cell>
          <cell r="I3760">
            <v>0</v>
          </cell>
          <cell r="J3760" t="str">
            <v>Washington Public Employees Association</v>
          </cell>
          <cell r="K3760">
            <v>4144</v>
          </cell>
          <cell r="L3760">
            <v>4144</v>
          </cell>
          <cell r="M3760">
            <v>4144</v>
          </cell>
          <cell r="N3760">
            <v>4144</v>
          </cell>
          <cell r="O3760">
            <v>3907</v>
          </cell>
          <cell r="P3760">
            <v>3985</v>
          </cell>
          <cell r="Q3760">
            <v>4105</v>
          </cell>
        </row>
        <row r="3761">
          <cell r="E3761" t="str">
            <v>51MONTHLYECOALITION</v>
          </cell>
          <cell r="F3761" t="str">
            <v>51</v>
          </cell>
          <cell r="G3761" t="str">
            <v>Monthly</v>
          </cell>
          <cell r="H3761" t="str">
            <v>E</v>
          </cell>
          <cell r="I3761">
            <v>0</v>
          </cell>
          <cell r="J3761" t="str">
            <v>Coalition</v>
          </cell>
          <cell r="K3761">
            <v>4248</v>
          </cell>
          <cell r="L3761">
            <v>4248</v>
          </cell>
          <cell r="M3761">
            <v>4248</v>
          </cell>
          <cell r="N3761">
            <v>4248</v>
          </cell>
          <cell r="O3761">
            <v>4005</v>
          </cell>
          <cell r="P3761">
            <v>4085</v>
          </cell>
          <cell r="Q3761">
            <v>4208</v>
          </cell>
        </row>
        <row r="3762">
          <cell r="E3762" t="str">
            <v>51MONTHLYENON-REPRESENTED STATE EMPLOYEES</v>
          </cell>
          <cell r="F3762" t="str">
            <v>51</v>
          </cell>
          <cell r="G3762" t="str">
            <v>Monthly</v>
          </cell>
          <cell r="H3762" t="str">
            <v>E</v>
          </cell>
          <cell r="I3762">
            <v>0</v>
          </cell>
          <cell r="J3762" t="str">
            <v>Non-Represented State Employees</v>
          </cell>
          <cell r="K3762">
            <v>4248</v>
          </cell>
          <cell r="L3762">
            <v>4248</v>
          </cell>
          <cell r="M3762">
            <v>4248</v>
          </cell>
          <cell r="N3762">
            <v>4248</v>
          </cell>
          <cell r="O3762">
            <v>4005</v>
          </cell>
          <cell r="P3762">
            <v>4085</v>
          </cell>
          <cell r="Q3762">
            <v>4208</v>
          </cell>
        </row>
        <row r="3763">
          <cell r="E3763" t="str">
            <v>51MONTHLYETEAMSTERS LOCAL UNION NUMBER 117</v>
          </cell>
          <cell r="F3763" t="str">
            <v>51</v>
          </cell>
          <cell r="G3763" t="str">
            <v>Monthly</v>
          </cell>
          <cell r="H3763" t="str">
            <v>E</v>
          </cell>
          <cell r="I3763">
            <v>0</v>
          </cell>
          <cell r="J3763" t="str">
            <v>Teamsters Local Union Number 117</v>
          </cell>
          <cell r="K3763">
            <v>4304</v>
          </cell>
          <cell r="L3763">
            <v>4304</v>
          </cell>
          <cell r="M3763">
            <v>4304</v>
          </cell>
          <cell r="N3763">
            <v>4304</v>
          </cell>
          <cell r="O3763">
            <v>4057</v>
          </cell>
          <cell r="P3763">
            <v>4138</v>
          </cell>
          <cell r="Q3763">
            <v>4263</v>
          </cell>
        </row>
        <row r="3764">
          <cell r="E3764" t="str">
            <v>51MONTHLYEWASHINGTON FEDERATION OF STATE EMPLOYEES</v>
          </cell>
          <cell r="F3764" t="str">
            <v>51</v>
          </cell>
          <cell r="G3764" t="str">
            <v>Monthly</v>
          </cell>
          <cell r="H3764" t="str">
            <v>E</v>
          </cell>
          <cell r="I3764">
            <v>0</v>
          </cell>
          <cell r="J3764" t="str">
            <v>Washington Federation of State Employees</v>
          </cell>
          <cell r="K3764">
            <v>4248</v>
          </cell>
          <cell r="L3764">
            <v>4248</v>
          </cell>
          <cell r="M3764">
            <v>4248</v>
          </cell>
          <cell r="N3764">
            <v>4248</v>
          </cell>
          <cell r="O3764">
            <v>4005</v>
          </cell>
          <cell r="P3764">
            <v>4085</v>
          </cell>
          <cell r="Q3764">
            <v>4208</v>
          </cell>
        </row>
        <row r="3765">
          <cell r="E3765" t="str">
            <v>51MONTHLYEWASHINGTON PUBLIC EMPLOYEES ASSOCIATION</v>
          </cell>
          <cell r="F3765" t="str">
            <v>51</v>
          </cell>
          <cell r="G3765" t="str">
            <v>Monthly</v>
          </cell>
          <cell r="H3765" t="str">
            <v>E</v>
          </cell>
          <cell r="I3765">
            <v>0</v>
          </cell>
          <cell r="J3765" t="str">
            <v>Washington Public Employees Association</v>
          </cell>
          <cell r="K3765">
            <v>4248</v>
          </cell>
          <cell r="L3765">
            <v>4248</v>
          </cell>
          <cell r="M3765">
            <v>4248</v>
          </cell>
          <cell r="N3765">
            <v>4248</v>
          </cell>
          <cell r="O3765">
            <v>4005</v>
          </cell>
          <cell r="P3765">
            <v>4085</v>
          </cell>
          <cell r="Q3765">
            <v>4208</v>
          </cell>
        </row>
        <row r="3766">
          <cell r="E3766" t="str">
            <v>51MONTHLYFCOALITION</v>
          </cell>
          <cell r="F3766" t="str">
            <v>51</v>
          </cell>
          <cell r="G3766" t="str">
            <v>Monthly</v>
          </cell>
          <cell r="H3766" t="str">
            <v>F</v>
          </cell>
          <cell r="I3766">
            <v>0</v>
          </cell>
          <cell r="J3766" t="str">
            <v>Coalition</v>
          </cell>
          <cell r="K3766">
            <v>4359</v>
          </cell>
          <cell r="L3766">
            <v>4359</v>
          </cell>
          <cell r="M3766">
            <v>4359</v>
          </cell>
          <cell r="N3766">
            <v>4359</v>
          </cell>
          <cell r="O3766">
            <v>4109</v>
          </cell>
          <cell r="P3766">
            <v>4191</v>
          </cell>
          <cell r="Q3766">
            <v>4318</v>
          </cell>
        </row>
        <row r="3767">
          <cell r="E3767" t="str">
            <v>51MONTHLYFNON-REPRESENTED STATE EMPLOYEES</v>
          </cell>
          <cell r="F3767" t="str">
            <v>51</v>
          </cell>
          <cell r="G3767" t="str">
            <v>Monthly</v>
          </cell>
          <cell r="H3767" t="str">
            <v>F</v>
          </cell>
          <cell r="I3767">
            <v>0</v>
          </cell>
          <cell r="J3767" t="str">
            <v>Non-Represented State Employees</v>
          </cell>
          <cell r="K3767">
            <v>4359</v>
          </cell>
          <cell r="L3767">
            <v>4359</v>
          </cell>
          <cell r="M3767">
            <v>4359</v>
          </cell>
          <cell r="N3767">
            <v>4359</v>
          </cell>
          <cell r="O3767">
            <v>4109</v>
          </cell>
          <cell r="P3767">
            <v>4191</v>
          </cell>
          <cell r="Q3767">
            <v>4318</v>
          </cell>
        </row>
        <row r="3768">
          <cell r="E3768" t="str">
            <v>51MONTHLYFTEAMSTERS LOCAL UNION NUMBER 117</v>
          </cell>
          <cell r="F3768" t="str">
            <v>51</v>
          </cell>
          <cell r="G3768" t="str">
            <v>Monthly</v>
          </cell>
          <cell r="H3768" t="str">
            <v>F</v>
          </cell>
          <cell r="I3768">
            <v>0</v>
          </cell>
          <cell r="J3768" t="str">
            <v>Teamsters Local Union Number 117</v>
          </cell>
          <cell r="K3768">
            <v>4414</v>
          </cell>
          <cell r="L3768">
            <v>4414</v>
          </cell>
          <cell r="M3768">
            <v>4414</v>
          </cell>
          <cell r="N3768">
            <v>4414</v>
          </cell>
          <cell r="O3768">
            <v>4161</v>
          </cell>
          <cell r="P3768">
            <v>4244</v>
          </cell>
          <cell r="Q3768">
            <v>4372</v>
          </cell>
        </row>
        <row r="3769">
          <cell r="E3769" t="str">
            <v>51MONTHLYFWASHINGTON FEDERATION OF STATE EMPLOYEES</v>
          </cell>
          <cell r="F3769" t="str">
            <v>51</v>
          </cell>
          <cell r="G3769" t="str">
            <v>Monthly</v>
          </cell>
          <cell r="H3769" t="str">
            <v>F</v>
          </cell>
          <cell r="I3769">
            <v>0</v>
          </cell>
          <cell r="J3769" t="str">
            <v>Washington Federation of State Employees</v>
          </cell>
          <cell r="K3769">
            <v>4359</v>
          </cell>
          <cell r="L3769">
            <v>4359</v>
          </cell>
          <cell r="M3769">
            <v>4359</v>
          </cell>
          <cell r="N3769">
            <v>4359</v>
          </cell>
          <cell r="O3769">
            <v>4109</v>
          </cell>
          <cell r="P3769">
            <v>4191</v>
          </cell>
          <cell r="Q3769">
            <v>4318</v>
          </cell>
        </row>
        <row r="3770">
          <cell r="E3770" t="str">
            <v>51MONTHLYFWASHINGTON PUBLIC EMPLOYEES ASSOCIATION</v>
          </cell>
          <cell r="F3770" t="str">
            <v>51</v>
          </cell>
          <cell r="G3770" t="str">
            <v>Monthly</v>
          </cell>
          <cell r="H3770" t="str">
            <v>F</v>
          </cell>
          <cell r="I3770">
            <v>0</v>
          </cell>
          <cell r="J3770" t="str">
            <v>Washington Public Employees Association</v>
          </cell>
          <cell r="K3770">
            <v>4359</v>
          </cell>
          <cell r="L3770">
            <v>4359</v>
          </cell>
          <cell r="M3770">
            <v>4359</v>
          </cell>
          <cell r="N3770">
            <v>4359</v>
          </cell>
          <cell r="O3770">
            <v>4109</v>
          </cell>
          <cell r="P3770">
            <v>4191</v>
          </cell>
          <cell r="Q3770">
            <v>4318</v>
          </cell>
        </row>
        <row r="3771">
          <cell r="E3771" t="str">
            <v>51MONTHLYGCOALITION</v>
          </cell>
          <cell r="F3771" t="str">
            <v>51</v>
          </cell>
          <cell r="G3771" t="str">
            <v>Monthly</v>
          </cell>
          <cell r="H3771" t="str">
            <v>G</v>
          </cell>
          <cell r="I3771">
            <v>0</v>
          </cell>
          <cell r="J3771" t="str">
            <v>Coalition</v>
          </cell>
          <cell r="K3771">
            <v>4464</v>
          </cell>
          <cell r="L3771">
            <v>4464</v>
          </cell>
          <cell r="M3771">
            <v>4464</v>
          </cell>
          <cell r="N3771">
            <v>4464</v>
          </cell>
          <cell r="O3771">
            <v>4208</v>
          </cell>
          <cell r="P3771">
            <v>4292</v>
          </cell>
          <cell r="Q3771">
            <v>4422</v>
          </cell>
        </row>
        <row r="3772">
          <cell r="E3772" t="str">
            <v>51MONTHLYGNON-REPRESENTED STATE EMPLOYEES</v>
          </cell>
          <cell r="F3772" t="str">
            <v>51</v>
          </cell>
          <cell r="G3772" t="str">
            <v>Monthly</v>
          </cell>
          <cell r="H3772" t="str">
            <v>G</v>
          </cell>
          <cell r="I3772">
            <v>0</v>
          </cell>
          <cell r="J3772" t="str">
            <v>Non-Represented State Employees</v>
          </cell>
          <cell r="K3772">
            <v>4464</v>
          </cell>
          <cell r="L3772">
            <v>4464</v>
          </cell>
          <cell r="M3772">
            <v>4464</v>
          </cell>
          <cell r="N3772">
            <v>4464</v>
          </cell>
          <cell r="O3772">
            <v>4208</v>
          </cell>
          <cell r="P3772">
            <v>4292</v>
          </cell>
          <cell r="Q3772">
            <v>4422</v>
          </cell>
        </row>
        <row r="3773">
          <cell r="E3773" t="str">
            <v>51MONTHLYGTEAMSTERS LOCAL UNION NUMBER 117</v>
          </cell>
          <cell r="F3773" t="str">
            <v>51</v>
          </cell>
          <cell r="G3773" t="str">
            <v>Monthly</v>
          </cell>
          <cell r="H3773" t="str">
            <v>G</v>
          </cell>
          <cell r="I3773">
            <v>0</v>
          </cell>
          <cell r="J3773" t="str">
            <v>Teamsters Local Union Number 117</v>
          </cell>
          <cell r="K3773">
            <v>4522</v>
          </cell>
          <cell r="L3773">
            <v>4522</v>
          </cell>
          <cell r="M3773">
            <v>4522</v>
          </cell>
          <cell r="N3773">
            <v>4522</v>
          </cell>
          <cell r="O3773">
            <v>4263</v>
          </cell>
          <cell r="P3773">
            <v>4348</v>
          </cell>
          <cell r="Q3773">
            <v>4479</v>
          </cell>
        </row>
        <row r="3774">
          <cell r="E3774" t="str">
            <v>51MONTHLYGWASHINGTON FEDERATION OF STATE EMPLOYEES</v>
          </cell>
          <cell r="F3774" t="str">
            <v>51</v>
          </cell>
          <cell r="G3774" t="str">
            <v>Monthly</v>
          </cell>
          <cell r="H3774" t="str">
            <v>G</v>
          </cell>
          <cell r="I3774">
            <v>0</v>
          </cell>
          <cell r="J3774" t="str">
            <v>Washington Federation of State Employees</v>
          </cell>
          <cell r="K3774">
            <v>4464</v>
          </cell>
          <cell r="L3774">
            <v>4464</v>
          </cell>
          <cell r="M3774">
            <v>4464</v>
          </cell>
          <cell r="N3774">
            <v>4464</v>
          </cell>
          <cell r="O3774">
            <v>4208</v>
          </cell>
          <cell r="P3774">
            <v>4292</v>
          </cell>
          <cell r="Q3774">
            <v>4422</v>
          </cell>
        </row>
        <row r="3775">
          <cell r="E3775" t="str">
            <v>51MONTHLYGWASHINGTON PUBLIC EMPLOYEES ASSOCIATION</v>
          </cell>
          <cell r="F3775" t="str">
            <v>51</v>
          </cell>
          <cell r="G3775" t="str">
            <v>Monthly</v>
          </cell>
          <cell r="H3775" t="str">
            <v>G</v>
          </cell>
          <cell r="I3775">
            <v>0</v>
          </cell>
          <cell r="J3775" t="str">
            <v>Washington Public Employees Association</v>
          </cell>
          <cell r="K3775">
            <v>4464</v>
          </cell>
          <cell r="L3775">
            <v>4464</v>
          </cell>
          <cell r="M3775">
            <v>4464</v>
          </cell>
          <cell r="N3775">
            <v>4464</v>
          </cell>
          <cell r="O3775">
            <v>4208</v>
          </cell>
          <cell r="P3775">
            <v>4292</v>
          </cell>
          <cell r="Q3775">
            <v>4422</v>
          </cell>
        </row>
        <row r="3776">
          <cell r="E3776" t="str">
            <v>51MONTHLYHCOALITION</v>
          </cell>
          <cell r="F3776" t="str">
            <v>51</v>
          </cell>
          <cell r="G3776" t="str">
            <v>Monthly</v>
          </cell>
          <cell r="H3776" t="str">
            <v>H</v>
          </cell>
          <cell r="I3776">
            <v>0</v>
          </cell>
          <cell r="J3776" t="str">
            <v>Coalition</v>
          </cell>
          <cell r="K3776">
            <v>4575</v>
          </cell>
          <cell r="L3776">
            <v>4575</v>
          </cell>
          <cell r="M3776">
            <v>4575</v>
          </cell>
          <cell r="N3776">
            <v>4575</v>
          </cell>
          <cell r="O3776">
            <v>4313</v>
          </cell>
          <cell r="P3776">
            <v>4399</v>
          </cell>
          <cell r="Q3776">
            <v>4532</v>
          </cell>
        </row>
        <row r="3777">
          <cell r="E3777" t="str">
            <v>51MONTHLYHNON-REPRESENTED STATE EMPLOYEES</v>
          </cell>
          <cell r="F3777" t="str">
            <v>51</v>
          </cell>
          <cell r="G3777" t="str">
            <v>Monthly</v>
          </cell>
          <cell r="H3777" t="str">
            <v>H</v>
          </cell>
          <cell r="I3777">
            <v>0</v>
          </cell>
          <cell r="J3777" t="str">
            <v>Non-Represented State Employees</v>
          </cell>
          <cell r="K3777">
            <v>4575</v>
          </cell>
          <cell r="L3777">
            <v>4575</v>
          </cell>
          <cell r="M3777">
            <v>4575</v>
          </cell>
          <cell r="N3777">
            <v>4575</v>
          </cell>
          <cell r="O3777">
            <v>4313</v>
          </cell>
          <cell r="P3777">
            <v>4399</v>
          </cell>
          <cell r="Q3777">
            <v>4532</v>
          </cell>
        </row>
        <row r="3778">
          <cell r="E3778" t="str">
            <v>51MONTHLYHTEAMSTERS LOCAL UNION NUMBER 117</v>
          </cell>
          <cell r="F3778" t="str">
            <v>51</v>
          </cell>
          <cell r="G3778" t="str">
            <v>Monthly</v>
          </cell>
          <cell r="H3778" t="str">
            <v>H</v>
          </cell>
          <cell r="I3778">
            <v>0</v>
          </cell>
          <cell r="J3778" t="str">
            <v>Teamsters Local Union Number 117</v>
          </cell>
          <cell r="K3778">
            <v>4634</v>
          </cell>
          <cell r="L3778">
            <v>4634</v>
          </cell>
          <cell r="M3778">
            <v>4634</v>
          </cell>
          <cell r="N3778">
            <v>4634</v>
          </cell>
          <cell r="O3778">
            <v>4369</v>
          </cell>
          <cell r="P3778">
            <v>4456</v>
          </cell>
          <cell r="Q3778">
            <v>4591</v>
          </cell>
        </row>
        <row r="3779">
          <cell r="E3779" t="str">
            <v>51MONTHLYHWASHINGTON FEDERATION OF STATE EMPLOYEES</v>
          </cell>
          <cell r="F3779" t="str">
            <v>51</v>
          </cell>
          <cell r="G3779" t="str">
            <v>Monthly</v>
          </cell>
          <cell r="H3779" t="str">
            <v>H</v>
          </cell>
          <cell r="I3779">
            <v>0</v>
          </cell>
          <cell r="J3779" t="str">
            <v>Washington Federation of State Employees</v>
          </cell>
          <cell r="K3779">
            <v>4575</v>
          </cell>
          <cell r="L3779">
            <v>4575</v>
          </cell>
          <cell r="M3779">
            <v>4575</v>
          </cell>
          <cell r="N3779">
            <v>4575</v>
          </cell>
          <cell r="O3779">
            <v>4313</v>
          </cell>
          <cell r="P3779">
            <v>4399</v>
          </cell>
          <cell r="Q3779">
            <v>4532</v>
          </cell>
        </row>
        <row r="3780">
          <cell r="E3780" t="str">
            <v>51MONTHLYHWASHINGTON PUBLIC EMPLOYEES ASSOCIATION</v>
          </cell>
          <cell r="F3780" t="str">
            <v>51</v>
          </cell>
          <cell r="G3780" t="str">
            <v>Monthly</v>
          </cell>
          <cell r="H3780" t="str">
            <v>H</v>
          </cell>
          <cell r="I3780">
            <v>0</v>
          </cell>
          <cell r="J3780" t="str">
            <v>Washington Public Employees Association</v>
          </cell>
          <cell r="K3780">
            <v>4575</v>
          </cell>
          <cell r="L3780">
            <v>4575</v>
          </cell>
          <cell r="M3780">
            <v>4575</v>
          </cell>
          <cell r="N3780">
            <v>4575</v>
          </cell>
          <cell r="O3780">
            <v>4313</v>
          </cell>
          <cell r="P3780">
            <v>4399</v>
          </cell>
          <cell r="Q3780">
            <v>4532</v>
          </cell>
        </row>
        <row r="3781">
          <cell r="E3781" t="str">
            <v>51MONTHLYICOALITION</v>
          </cell>
          <cell r="F3781" t="str">
            <v>51</v>
          </cell>
          <cell r="G3781" t="str">
            <v>Monthly</v>
          </cell>
          <cell r="H3781" t="str">
            <v>I</v>
          </cell>
          <cell r="I3781">
            <v>0</v>
          </cell>
          <cell r="J3781" t="str">
            <v>Coalition</v>
          </cell>
          <cell r="K3781">
            <v>4686</v>
          </cell>
          <cell r="L3781">
            <v>4686</v>
          </cell>
          <cell r="M3781">
            <v>4686</v>
          </cell>
          <cell r="N3781">
            <v>4686</v>
          </cell>
          <cell r="O3781">
            <v>4418</v>
          </cell>
          <cell r="P3781">
            <v>4506</v>
          </cell>
          <cell r="Q3781">
            <v>4642</v>
          </cell>
        </row>
        <row r="3782">
          <cell r="E3782" t="str">
            <v>51MONTHLYINON-REPRESENTED STATE EMPLOYEES</v>
          </cell>
          <cell r="F3782" t="str">
            <v>51</v>
          </cell>
          <cell r="G3782" t="str">
            <v>Monthly</v>
          </cell>
          <cell r="H3782" t="str">
            <v>I</v>
          </cell>
          <cell r="I3782">
            <v>0</v>
          </cell>
          <cell r="J3782" t="str">
            <v>Non-Represented State Employees</v>
          </cell>
          <cell r="K3782">
            <v>4686</v>
          </cell>
          <cell r="L3782">
            <v>4686</v>
          </cell>
          <cell r="M3782">
            <v>4686</v>
          </cell>
          <cell r="N3782">
            <v>4686</v>
          </cell>
          <cell r="O3782">
            <v>4418</v>
          </cell>
          <cell r="P3782">
            <v>4506</v>
          </cell>
          <cell r="Q3782">
            <v>4642</v>
          </cell>
        </row>
        <row r="3783">
          <cell r="E3783" t="str">
            <v>51MONTHLYITEAMSTERS LOCAL UNION NUMBER 117</v>
          </cell>
          <cell r="F3783" t="str">
            <v>51</v>
          </cell>
          <cell r="G3783" t="str">
            <v>Monthly</v>
          </cell>
          <cell r="H3783" t="str">
            <v>I</v>
          </cell>
          <cell r="I3783">
            <v>0</v>
          </cell>
          <cell r="J3783" t="str">
            <v>Teamsters Local Union Number 117</v>
          </cell>
          <cell r="K3783">
            <v>4748</v>
          </cell>
          <cell r="L3783">
            <v>4748</v>
          </cell>
          <cell r="M3783">
            <v>4748</v>
          </cell>
          <cell r="N3783">
            <v>4748</v>
          </cell>
          <cell r="O3783">
            <v>4475</v>
          </cell>
          <cell r="P3783">
            <v>4565</v>
          </cell>
          <cell r="Q3783">
            <v>4703</v>
          </cell>
        </row>
        <row r="3784">
          <cell r="E3784" t="str">
            <v>51MONTHLYIWASHINGTON FEDERATION OF STATE EMPLOYEES</v>
          </cell>
          <cell r="F3784" t="str">
            <v>51</v>
          </cell>
          <cell r="G3784" t="str">
            <v>Monthly</v>
          </cell>
          <cell r="H3784" t="str">
            <v>I</v>
          </cell>
          <cell r="I3784">
            <v>0</v>
          </cell>
          <cell r="J3784" t="str">
            <v>Washington Federation of State Employees</v>
          </cell>
          <cell r="K3784">
            <v>4686</v>
          </cell>
          <cell r="L3784">
            <v>4686</v>
          </cell>
          <cell r="M3784">
            <v>4686</v>
          </cell>
          <cell r="N3784">
            <v>4686</v>
          </cell>
          <cell r="O3784">
            <v>4418</v>
          </cell>
          <cell r="P3784">
            <v>4506</v>
          </cell>
          <cell r="Q3784">
            <v>4642</v>
          </cell>
        </row>
        <row r="3785">
          <cell r="E3785" t="str">
            <v>51MONTHLYIWASHINGTON PUBLIC EMPLOYEES ASSOCIATION</v>
          </cell>
          <cell r="F3785" t="str">
            <v>51</v>
          </cell>
          <cell r="G3785" t="str">
            <v>Monthly</v>
          </cell>
          <cell r="H3785" t="str">
            <v>I</v>
          </cell>
          <cell r="I3785">
            <v>0</v>
          </cell>
          <cell r="J3785" t="str">
            <v>Washington Public Employees Association</v>
          </cell>
          <cell r="K3785">
            <v>4686</v>
          </cell>
          <cell r="L3785">
            <v>4686</v>
          </cell>
          <cell r="M3785">
            <v>4686</v>
          </cell>
          <cell r="N3785">
            <v>4686</v>
          </cell>
          <cell r="O3785">
            <v>4418</v>
          </cell>
          <cell r="P3785">
            <v>4506</v>
          </cell>
          <cell r="Q3785">
            <v>4642</v>
          </cell>
        </row>
        <row r="3786">
          <cell r="E3786" t="str">
            <v>51MONTHLYJCOALITION</v>
          </cell>
          <cell r="F3786" t="str">
            <v>51</v>
          </cell>
          <cell r="G3786" t="str">
            <v>Monthly</v>
          </cell>
          <cell r="H3786" t="str">
            <v>J</v>
          </cell>
          <cell r="I3786">
            <v>0</v>
          </cell>
          <cell r="J3786" t="str">
            <v>Coalition</v>
          </cell>
          <cell r="K3786">
            <v>4808</v>
          </cell>
          <cell r="L3786">
            <v>4808</v>
          </cell>
          <cell r="M3786">
            <v>4808</v>
          </cell>
          <cell r="N3786">
            <v>4808</v>
          </cell>
          <cell r="O3786">
            <v>4532</v>
          </cell>
          <cell r="P3786">
            <v>4623</v>
          </cell>
          <cell r="Q3786">
            <v>4763</v>
          </cell>
        </row>
        <row r="3787">
          <cell r="E3787" t="str">
            <v>51MONTHLYJNON-REPRESENTED STATE EMPLOYEES</v>
          </cell>
          <cell r="F3787" t="str">
            <v>51</v>
          </cell>
          <cell r="G3787" t="str">
            <v>Monthly</v>
          </cell>
          <cell r="H3787" t="str">
            <v>J</v>
          </cell>
          <cell r="I3787">
            <v>0</v>
          </cell>
          <cell r="J3787" t="str">
            <v>Non-Represented State Employees</v>
          </cell>
          <cell r="K3787">
            <v>4808</v>
          </cell>
          <cell r="L3787">
            <v>4808</v>
          </cell>
          <cell r="M3787">
            <v>4808</v>
          </cell>
          <cell r="N3787">
            <v>4808</v>
          </cell>
          <cell r="O3787">
            <v>4532</v>
          </cell>
          <cell r="P3787">
            <v>4623</v>
          </cell>
          <cell r="Q3787">
            <v>4763</v>
          </cell>
        </row>
        <row r="3788">
          <cell r="E3788" t="str">
            <v>51MONTHLYJTEAMSTERS LOCAL UNION NUMBER 117</v>
          </cell>
          <cell r="F3788" t="str">
            <v>51</v>
          </cell>
          <cell r="G3788" t="str">
            <v>Monthly</v>
          </cell>
          <cell r="H3788" t="str">
            <v>J</v>
          </cell>
          <cell r="I3788">
            <v>0</v>
          </cell>
          <cell r="J3788" t="str">
            <v>Teamsters Local Union Number 117</v>
          </cell>
          <cell r="K3788">
            <v>4868</v>
          </cell>
          <cell r="L3788">
            <v>4868</v>
          </cell>
          <cell r="M3788">
            <v>4868</v>
          </cell>
          <cell r="N3788">
            <v>4868</v>
          </cell>
          <cell r="O3788">
            <v>4589</v>
          </cell>
          <cell r="P3788">
            <v>4681</v>
          </cell>
          <cell r="Q3788">
            <v>4822</v>
          </cell>
        </row>
        <row r="3789">
          <cell r="E3789" t="str">
            <v>51MONTHLYJWASHINGTON FEDERATION OF STATE EMPLOYEES</v>
          </cell>
          <cell r="F3789" t="str">
            <v>51</v>
          </cell>
          <cell r="G3789" t="str">
            <v>Monthly</v>
          </cell>
          <cell r="H3789" t="str">
            <v>J</v>
          </cell>
          <cell r="I3789">
            <v>0</v>
          </cell>
          <cell r="J3789" t="str">
            <v>Washington Federation of State Employees</v>
          </cell>
          <cell r="K3789">
            <v>4808</v>
          </cell>
          <cell r="L3789">
            <v>4808</v>
          </cell>
          <cell r="M3789">
            <v>4808</v>
          </cell>
          <cell r="N3789">
            <v>4808</v>
          </cell>
          <cell r="O3789">
            <v>4532</v>
          </cell>
          <cell r="P3789">
            <v>4623</v>
          </cell>
          <cell r="Q3789">
            <v>4763</v>
          </cell>
        </row>
        <row r="3790">
          <cell r="E3790" t="str">
            <v>51MONTHLYJWASHINGTON PUBLIC EMPLOYEES ASSOCIATION</v>
          </cell>
          <cell r="F3790" t="str">
            <v>51</v>
          </cell>
          <cell r="G3790" t="str">
            <v>Monthly</v>
          </cell>
          <cell r="H3790" t="str">
            <v>J</v>
          </cell>
          <cell r="I3790">
            <v>0</v>
          </cell>
          <cell r="J3790" t="str">
            <v>Washington Public Employees Association</v>
          </cell>
          <cell r="K3790">
            <v>4808</v>
          </cell>
          <cell r="L3790">
            <v>4808</v>
          </cell>
          <cell r="M3790">
            <v>4808</v>
          </cell>
          <cell r="N3790">
            <v>4808</v>
          </cell>
          <cell r="O3790">
            <v>4532</v>
          </cell>
          <cell r="P3790">
            <v>4623</v>
          </cell>
          <cell r="Q3790">
            <v>4763</v>
          </cell>
        </row>
        <row r="3791">
          <cell r="E3791" t="str">
            <v>51MONTHLYKCOALITION</v>
          </cell>
          <cell r="F3791" t="str">
            <v>51</v>
          </cell>
          <cell r="G3791" t="str">
            <v>Monthly</v>
          </cell>
          <cell r="H3791" t="str">
            <v>K</v>
          </cell>
          <cell r="I3791">
            <v>0</v>
          </cell>
          <cell r="J3791" t="str">
            <v>Coalition</v>
          </cell>
          <cell r="K3791">
            <v>4926</v>
          </cell>
          <cell r="L3791">
            <v>4926</v>
          </cell>
          <cell r="M3791">
            <v>4926</v>
          </cell>
          <cell r="N3791">
            <v>4926</v>
          </cell>
          <cell r="O3791">
            <v>4644</v>
          </cell>
          <cell r="P3791">
            <v>4737</v>
          </cell>
          <cell r="Q3791">
            <v>4880</v>
          </cell>
        </row>
        <row r="3792">
          <cell r="E3792" t="str">
            <v>51MONTHLYKNON-REPRESENTED STATE EMPLOYEES</v>
          </cell>
          <cell r="F3792" t="str">
            <v>51</v>
          </cell>
          <cell r="G3792" t="str">
            <v>Monthly</v>
          </cell>
          <cell r="H3792" t="str">
            <v>K</v>
          </cell>
          <cell r="I3792">
            <v>0</v>
          </cell>
          <cell r="J3792" t="str">
            <v>Non-Represented State Employees</v>
          </cell>
          <cell r="K3792">
            <v>4926</v>
          </cell>
          <cell r="L3792">
            <v>4926</v>
          </cell>
          <cell r="M3792">
            <v>4926</v>
          </cell>
          <cell r="N3792">
            <v>4926</v>
          </cell>
          <cell r="O3792">
            <v>4644</v>
          </cell>
          <cell r="P3792">
            <v>4737</v>
          </cell>
          <cell r="Q3792">
            <v>4880</v>
          </cell>
        </row>
        <row r="3793">
          <cell r="E3793" t="str">
            <v>51MONTHLYKTEAMSTERS LOCAL UNION NUMBER 117</v>
          </cell>
          <cell r="F3793" t="str">
            <v>51</v>
          </cell>
          <cell r="G3793" t="str">
            <v>Monthly</v>
          </cell>
          <cell r="H3793" t="str">
            <v>K</v>
          </cell>
          <cell r="I3793">
            <v>0</v>
          </cell>
          <cell r="J3793" t="str">
            <v>Teamsters Local Union Number 117</v>
          </cell>
          <cell r="K3793">
            <v>4989</v>
          </cell>
          <cell r="L3793">
            <v>4989</v>
          </cell>
          <cell r="M3793">
            <v>4989</v>
          </cell>
          <cell r="N3793">
            <v>4989</v>
          </cell>
          <cell r="O3793">
            <v>4703</v>
          </cell>
          <cell r="P3793">
            <v>4797</v>
          </cell>
          <cell r="Q3793">
            <v>4942</v>
          </cell>
        </row>
        <row r="3794">
          <cell r="E3794" t="str">
            <v>51MONTHLYKWASHINGTON FEDERATION OF STATE EMPLOYEES</v>
          </cell>
          <cell r="F3794" t="str">
            <v>51</v>
          </cell>
          <cell r="G3794" t="str">
            <v>Monthly</v>
          </cell>
          <cell r="H3794" t="str">
            <v>K</v>
          </cell>
          <cell r="I3794">
            <v>0</v>
          </cell>
          <cell r="J3794" t="str">
            <v>Washington Federation of State Employees</v>
          </cell>
          <cell r="K3794">
            <v>4926</v>
          </cell>
          <cell r="L3794">
            <v>4926</v>
          </cell>
          <cell r="M3794">
            <v>4926</v>
          </cell>
          <cell r="N3794">
            <v>4926</v>
          </cell>
          <cell r="O3794">
            <v>4644</v>
          </cell>
          <cell r="P3794">
            <v>4737</v>
          </cell>
          <cell r="Q3794">
            <v>4880</v>
          </cell>
        </row>
        <row r="3795">
          <cell r="E3795" t="str">
            <v>51MONTHLYKWASHINGTON PUBLIC EMPLOYEES ASSOCIATION</v>
          </cell>
          <cell r="F3795" t="str">
            <v>51</v>
          </cell>
          <cell r="G3795" t="str">
            <v>Monthly</v>
          </cell>
          <cell r="H3795" t="str">
            <v>K</v>
          </cell>
          <cell r="I3795">
            <v>0</v>
          </cell>
          <cell r="J3795" t="str">
            <v>Washington Public Employees Association</v>
          </cell>
          <cell r="K3795">
            <v>4926</v>
          </cell>
          <cell r="L3795">
            <v>4926</v>
          </cell>
          <cell r="M3795">
            <v>4926</v>
          </cell>
          <cell r="N3795">
            <v>4926</v>
          </cell>
          <cell r="O3795">
            <v>4644</v>
          </cell>
          <cell r="P3795">
            <v>4737</v>
          </cell>
          <cell r="Q3795">
            <v>4880</v>
          </cell>
        </row>
        <row r="3796">
          <cell r="E3796" t="str">
            <v>51MONTHLYLCOALITION</v>
          </cell>
          <cell r="F3796" t="str">
            <v>51</v>
          </cell>
          <cell r="G3796" t="str">
            <v>Monthly</v>
          </cell>
          <cell r="H3796" t="str">
            <v>L</v>
          </cell>
          <cell r="I3796">
            <v>0</v>
          </cell>
          <cell r="J3796" t="str">
            <v>Coalition</v>
          </cell>
          <cell r="K3796">
            <v>5051</v>
          </cell>
          <cell r="L3796">
            <v>5051</v>
          </cell>
          <cell r="M3796">
            <v>5051</v>
          </cell>
          <cell r="N3796">
            <v>5051</v>
          </cell>
          <cell r="O3796">
            <v>4762</v>
          </cell>
          <cell r="P3796">
            <v>4857</v>
          </cell>
          <cell r="Q3796">
            <v>5004</v>
          </cell>
        </row>
        <row r="3797">
          <cell r="E3797" t="str">
            <v>51MONTHLYLNON-REPRESENTED STATE EMPLOYEES</v>
          </cell>
          <cell r="F3797" t="str">
            <v>51</v>
          </cell>
          <cell r="G3797" t="str">
            <v>Monthly</v>
          </cell>
          <cell r="H3797" t="str">
            <v>L</v>
          </cell>
          <cell r="I3797">
            <v>0</v>
          </cell>
          <cell r="J3797" t="str">
            <v>Non-Represented State Employees</v>
          </cell>
          <cell r="K3797">
            <v>5051</v>
          </cell>
          <cell r="L3797">
            <v>5051</v>
          </cell>
          <cell r="M3797">
            <v>5051</v>
          </cell>
          <cell r="N3797">
            <v>5051</v>
          </cell>
          <cell r="O3797">
            <v>4762</v>
          </cell>
          <cell r="P3797">
            <v>4857</v>
          </cell>
          <cell r="Q3797">
            <v>5004</v>
          </cell>
        </row>
        <row r="3798">
          <cell r="E3798" t="str">
            <v>51MONTHLYLTEAMSTERS LOCAL UNION NUMBER 117</v>
          </cell>
          <cell r="F3798" t="str">
            <v>51</v>
          </cell>
          <cell r="G3798" t="str">
            <v>Monthly</v>
          </cell>
          <cell r="H3798" t="str">
            <v>L</v>
          </cell>
          <cell r="I3798">
            <v>0</v>
          </cell>
          <cell r="J3798" t="str">
            <v>Teamsters Local Union Number 117</v>
          </cell>
          <cell r="K3798">
            <v>5116</v>
          </cell>
          <cell r="L3798">
            <v>5116</v>
          </cell>
          <cell r="M3798">
            <v>5116</v>
          </cell>
          <cell r="N3798">
            <v>5116</v>
          </cell>
          <cell r="O3798">
            <v>4823</v>
          </cell>
          <cell r="P3798">
            <v>4919</v>
          </cell>
          <cell r="Q3798">
            <v>5068</v>
          </cell>
        </row>
        <row r="3799">
          <cell r="E3799" t="str">
            <v>51MONTHLYLWASHINGTON FEDERATION OF STATE EMPLOYEES</v>
          </cell>
          <cell r="F3799" t="str">
            <v>51</v>
          </cell>
          <cell r="G3799" t="str">
            <v>Monthly</v>
          </cell>
          <cell r="H3799" t="str">
            <v>L</v>
          </cell>
          <cell r="I3799">
            <v>0</v>
          </cell>
          <cell r="J3799" t="str">
            <v>Washington Federation of State Employees</v>
          </cell>
          <cell r="K3799">
            <v>5051</v>
          </cell>
          <cell r="L3799">
            <v>5051</v>
          </cell>
          <cell r="M3799">
            <v>5051</v>
          </cell>
          <cell r="N3799">
            <v>5051</v>
          </cell>
          <cell r="O3799">
            <v>4762</v>
          </cell>
          <cell r="P3799">
            <v>4857</v>
          </cell>
          <cell r="Q3799">
            <v>5004</v>
          </cell>
        </row>
        <row r="3800">
          <cell r="E3800" t="str">
            <v>51MONTHLYLWASHINGTON PUBLIC EMPLOYEES ASSOCIATION</v>
          </cell>
          <cell r="F3800" t="str">
            <v>51</v>
          </cell>
          <cell r="G3800" t="str">
            <v>Monthly</v>
          </cell>
          <cell r="H3800" t="str">
            <v>L</v>
          </cell>
          <cell r="I3800">
            <v>0</v>
          </cell>
          <cell r="J3800" t="str">
            <v>Washington Public Employees Association</v>
          </cell>
          <cell r="K3800">
            <v>5051</v>
          </cell>
          <cell r="L3800">
            <v>5051</v>
          </cell>
          <cell r="M3800">
            <v>5051</v>
          </cell>
          <cell r="N3800">
            <v>5051</v>
          </cell>
          <cell r="O3800">
            <v>4762</v>
          </cell>
          <cell r="P3800">
            <v>4857</v>
          </cell>
          <cell r="Q3800">
            <v>5004</v>
          </cell>
        </row>
        <row r="3801">
          <cell r="E3801" t="str">
            <v>51MONTHLYMCOALITION</v>
          </cell>
          <cell r="F3801" t="str">
            <v>51</v>
          </cell>
          <cell r="G3801" t="str">
            <v>Monthly</v>
          </cell>
          <cell r="H3801" t="str">
            <v>M</v>
          </cell>
          <cell r="I3801">
            <v>0</v>
          </cell>
          <cell r="J3801" t="str">
            <v>Coalition</v>
          </cell>
          <cell r="K3801">
            <v>5176</v>
          </cell>
          <cell r="L3801">
            <v>5176</v>
          </cell>
          <cell r="M3801">
            <v>5176</v>
          </cell>
          <cell r="N3801">
            <v>5176</v>
          </cell>
          <cell r="O3801">
            <v>4879</v>
          </cell>
          <cell r="P3801">
            <v>4977</v>
          </cell>
          <cell r="Q3801">
            <v>5127</v>
          </cell>
        </row>
        <row r="3802">
          <cell r="E3802" t="str">
            <v>51MONTHLYMNON-REPRESENTED STATE EMPLOYEES</v>
          </cell>
          <cell r="F3802" t="str">
            <v>51</v>
          </cell>
          <cell r="G3802" t="str">
            <v>Monthly</v>
          </cell>
          <cell r="H3802" t="str">
            <v>M</v>
          </cell>
          <cell r="I3802">
            <v>0</v>
          </cell>
          <cell r="J3802" t="str">
            <v>Non-Represented State Employees</v>
          </cell>
          <cell r="K3802">
            <v>5176</v>
          </cell>
          <cell r="L3802">
            <v>5176</v>
          </cell>
          <cell r="M3802">
            <v>5176</v>
          </cell>
          <cell r="N3802">
            <v>5176</v>
          </cell>
          <cell r="O3802">
            <v>4879</v>
          </cell>
          <cell r="P3802">
            <v>4977</v>
          </cell>
          <cell r="Q3802">
            <v>5127</v>
          </cell>
        </row>
        <row r="3803">
          <cell r="E3803" t="str">
            <v>51MONTHLYMTEAMSTERS LOCAL UNION NUMBER 117</v>
          </cell>
          <cell r="F3803" t="str">
            <v>51</v>
          </cell>
          <cell r="G3803" t="str">
            <v>Monthly</v>
          </cell>
          <cell r="H3803" t="str">
            <v>M</v>
          </cell>
          <cell r="I3803">
            <v>0</v>
          </cell>
          <cell r="J3803" t="str">
            <v>Teamsters Local Union Number 117</v>
          </cell>
          <cell r="K3803">
            <v>5241</v>
          </cell>
          <cell r="L3803">
            <v>5241</v>
          </cell>
          <cell r="M3803">
            <v>5241</v>
          </cell>
          <cell r="N3803">
            <v>5241</v>
          </cell>
          <cell r="O3803">
            <v>4940</v>
          </cell>
          <cell r="P3803">
            <v>5039</v>
          </cell>
          <cell r="Q3803">
            <v>5191</v>
          </cell>
        </row>
        <row r="3804">
          <cell r="E3804" t="str">
            <v>51MONTHLYMWASHINGTON FEDERATION OF STATE EMPLOYEES</v>
          </cell>
          <cell r="F3804" t="str">
            <v>51</v>
          </cell>
          <cell r="G3804" t="str">
            <v>Monthly</v>
          </cell>
          <cell r="H3804" t="str">
            <v>M</v>
          </cell>
          <cell r="I3804">
            <v>0</v>
          </cell>
          <cell r="J3804" t="str">
            <v>Washington Federation of State Employees</v>
          </cell>
          <cell r="K3804">
            <v>5176</v>
          </cell>
          <cell r="L3804">
            <v>5176</v>
          </cell>
          <cell r="M3804">
            <v>5176</v>
          </cell>
          <cell r="N3804">
            <v>5176</v>
          </cell>
          <cell r="O3804">
            <v>4879</v>
          </cell>
          <cell r="P3804">
            <v>4977</v>
          </cell>
          <cell r="Q3804">
            <v>5127</v>
          </cell>
        </row>
        <row r="3805">
          <cell r="E3805" t="str">
            <v>51MONTHLYMWASHINGTON PUBLIC EMPLOYEES ASSOCIATION</v>
          </cell>
          <cell r="F3805" t="str">
            <v>51</v>
          </cell>
          <cell r="G3805" t="str">
            <v>Monthly</v>
          </cell>
          <cell r="H3805" t="str">
            <v>M</v>
          </cell>
          <cell r="I3805">
            <v>0</v>
          </cell>
          <cell r="J3805" t="str">
            <v>Washington Public Employees Association</v>
          </cell>
          <cell r="K3805">
            <v>5176</v>
          </cell>
          <cell r="L3805">
            <v>5176</v>
          </cell>
          <cell r="M3805">
            <v>5176</v>
          </cell>
          <cell r="N3805">
            <v>5176</v>
          </cell>
          <cell r="O3805">
            <v>4879</v>
          </cell>
          <cell r="P3805">
            <v>4977</v>
          </cell>
          <cell r="Q3805">
            <v>5127</v>
          </cell>
        </row>
        <row r="3806">
          <cell r="E3806" t="str">
            <v>51NMONTHLYACOALITION</v>
          </cell>
          <cell r="F3806" t="str">
            <v>51N</v>
          </cell>
          <cell r="G3806" t="str">
            <v>Monthly</v>
          </cell>
          <cell r="H3806" t="str">
            <v>A</v>
          </cell>
          <cell r="I3806">
            <v>0</v>
          </cell>
          <cell r="J3806" t="str">
            <v>Coalition</v>
          </cell>
          <cell r="K3806">
            <v>4112</v>
          </cell>
          <cell r="L3806">
            <v>4112</v>
          </cell>
          <cell r="M3806">
            <v>4112</v>
          </cell>
          <cell r="N3806">
            <v>4112</v>
          </cell>
          <cell r="O3806">
            <v>3876</v>
          </cell>
          <cell r="P3806">
            <v>3954</v>
          </cell>
          <cell r="Q3806">
            <v>4073</v>
          </cell>
        </row>
        <row r="3807">
          <cell r="E3807" t="str">
            <v>51NMONTHLYANON-REPRESENTED STATE EMPLOYEES</v>
          </cell>
          <cell r="F3807" t="str">
            <v>51N</v>
          </cell>
          <cell r="G3807" t="str">
            <v>Monthly</v>
          </cell>
          <cell r="H3807" t="str">
            <v>A</v>
          </cell>
          <cell r="I3807">
            <v>0</v>
          </cell>
          <cell r="J3807" t="str">
            <v>Non-Represented State Employees</v>
          </cell>
          <cell r="K3807">
            <v>4112</v>
          </cell>
          <cell r="L3807">
            <v>4112</v>
          </cell>
          <cell r="M3807">
            <v>4112</v>
          </cell>
          <cell r="N3807">
            <v>4112</v>
          </cell>
          <cell r="O3807">
            <v>3876</v>
          </cell>
          <cell r="P3807">
            <v>3954</v>
          </cell>
          <cell r="Q3807">
            <v>4073</v>
          </cell>
        </row>
        <row r="3808">
          <cell r="E3808" t="str">
            <v>51NMONTHLYASERVICE EMPLOYEES INTERNATIONAL UNION DISTRICT 1199 NW</v>
          </cell>
          <cell r="F3808" t="str">
            <v>51N</v>
          </cell>
          <cell r="G3808" t="str">
            <v>Monthly</v>
          </cell>
          <cell r="H3808" t="str">
            <v>A</v>
          </cell>
          <cell r="I3808">
            <v>0</v>
          </cell>
          <cell r="J3808" t="str">
            <v>Service Employees International Union District 1199 NW</v>
          </cell>
          <cell r="K3808">
            <v>4112</v>
          </cell>
          <cell r="L3808">
            <v>4112</v>
          </cell>
          <cell r="M3808">
            <v>4112</v>
          </cell>
          <cell r="N3808">
            <v>4112</v>
          </cell>
          <cell r="O3808">
            <v>3876</v>
          </cell>
          <cell r="P3808">
            <v>3954</v>
          </cell>
          <cell r="Q3808">
            <v>4073</v>
          </cell>
        </row>
        <row r="3809">
          <cell r="E3809" t="str">
            <v>51NMONTHLYATEAMSTERS LOCAL UNION NUMBER 117</v>
          </cell>
          <cell r="F3809" t="str">
            <v>51N</v>
          </cell>
          <cell r="G3809" t="str">
            <v>Monthly</v>
          </cell>
          <cell r="H3809" t="str">
            <v>A</v>
          </cell>
          <cell r="I3809">
            <v>0</v>
          </cell>
          <cell r="J3809" t="str">
            <v>Teamsters Local Union Number 117</v>
          </cell>
          <cell r="K3809">
            <v>4164</v>
          </cell>
          <cell r="L3809">
            <v>4164</v>
          </cell>
          <cell r="M3809">
            <v>4164</v>
          </cell>
          <cell r="N3809">
            <v>4164</v>
          </cell>
          <cell r="O3809">
            <v>3925</v>
          </cell>
          <cell r="P3809">
            <v>4004</v>
          </cell>
          <cell r="Q3809">
            <v>4125</v>
          </cell>
        </row>
        <row r="3810">
          <cell r="E3810" t="str">
            <v>51NMONTHLYAWASHINGTON FEDERATION OF STATE EMPLOYEES</v>
          </cell>
          <cell r="F3810" t="str">
            <v>51N</v>
          </cell>
          <cell r="G3810" t="str">
            <v>Monthly</v>
          </cell>
          <cell r="H3810" t="str">
            <v>A</v>
          </cell>
          <cell r="I3810">
            <v>0</v>
          </cell>
          <cell r="J3810" t="str">
            <v>Washington Federation of State Employees</v>
          </cell>
          <cell r="K3810">
            <v>4112</v>
          </cell>
          <cell r="L3810">
            <v>4112</v>
          </cell>
          <cell r="M3810">
            <v>4112</v>
          </cell>
          <cell r="N3810">
            <v>4112</v>
          </cell>
          <cell r="O3810">
            <v>3876</v>
          </cell>
          <cell r="P3810">
            <v>3954</v>
          </cell>
          <cell r="Q3810">
            <v>4073</v>
          </cell>
        </row>
        <row r="3811">
          <cell r="E3811" t="str">
            <v>51NMONTHLYBCOALITION</v>
          </cell>
          <cell r="F3811" t="str">
            <v>51N</v>
          </cell>
          <cell r="G3811" t="str">
            <v>Monthly</v>
          </cell>
          <cell r="H3811" t="str">
            <v>B</v>
          </cell>
          <cell r="I3811">
            <v>0</v>
          </cell>
          <cell r="J3811" t="str">
            <v>Coalition</v>
          </cell>
          <cell r="K3811">
            <v>4217</v>
          </cell>
          <cell r="L3811">
            <v>4217</v>
          </cell>
          <cell r="M3811">
            <v>4217</v>
          </cell>
          <cell r="N3811">
            <v>4217</v>
          </cell>
          <cell r="O3811">
            <v>3975</v>
          </cell>
          <cell r="P3811">
            <v>4055</v>
          </cell>
          <cell r="Q3811">
            <v>4177</v>
          </cell>
        </row>
        <row r="3812">
          <cell r="E3812" t="str">
            <v>51NMONTHLYBNON-REPRESENTED STATE EMPLOYEES</v>
          </cell>
          <cell r="F3812" t="str">
            <v>51N</v>
          </cell>
          <cell r="G3812" t="str">
            <v>Monthly</v>
          </cell>
          <cell r="H3812" t="str">
            <v>B</v>
          </cell>
          <cell r="I3812">
            <v>0</v>
          </cell>
          <cell r="J3812" t="str">
            <v>Non-Represented State Employees</v>
          </cell>
          <cell r="K3812">
            <v>4217</v>
          </cell>
          <cell r="L3812">
            <v>4217</v>
          </cell>
          <cell r="M3812">
            <v>4217</v>
          </cell>
          <cell r="N3812">
            <v>4217</v>
          </cell>
          <cell r="O3812">
            <v>3975</v>
          </cell>
          <cell r="P3812">
            <v>4055</v>
          </cell>
          <cell r="Q3812">
            <v>4177</v>
          </cell>
        </row>
        <row r="3813">
          <cell r="E3813" t="str">
            <v>51NMONTHLYBSERVICE EMPLOYEES INTERNATIONAL UNION DISTRICT 1199 NW</v>
          </cell>
          <cell r="F3813" t="str">
            <v>51N</v>
          </cell>
          <cell r="G3813" t="str">
            <v>Monthly</v>
          </cell>
          <cell r="H3813" t="str">
            <v>B</v>
          </cell>
          <cell r="I3813">
            <v>0</v>
          </cell>
          <cell r="J3813" t="str">
            <v>Service Employees International Union District 1199 NW</v>
          </cell>
          <cell r="K3813">
            <v>4217</v>
          </cell>
          <cell r="L3813">
            <v>4217</v>
          </cell>
          <cell r="M3813">
            <v>4217</v>
          </cell>
          <cell r="N3813">
            <v>4217</v>
          </cell>
          <cell r="O3813">
            <v>3975</v>
          </cell>
          <cell r="P3813">
            <v>4055</v>
          </cell>
          <cell r="Q3813">
            <v>4177</v>
          </cell>
        </row>
        <row r="3814">
          <cell r="E3814" t="str">
            <v>51NMONTHLYBTEAMSTERS LOCAL UNION NUMBER 117</v>
          </cell>
          <cell r="F3814" t="str">
            <v>51N</v>
          </cell>
          <cell r="G3814" t="str">
            <v>Monthly</v>
          </cell>
          <cell r="H3814" t="str">
            <v>B</v>
          </cell>
          <cell r="I3814">
            <v>0</v>
          </cell>
          <cell r="J3814" t="str">
            <v>Teamsters Local Union Number 117</v>
          </cell>
          <cell r="K3814">
            <v>4271</v>
          </cell>
          <cell r="L3814">
            <v>4271</v>
          </cell>
          <cell r="M3814">
            <v>4271</v>
          </cell>
          <cell r="N3814">
            <v>4271</v>
          </cell>
          <cell r="O3814">
            <v>4026</v>
          </cell>
          <cell r="P3814">
            <v>4107</v>
          </cell>
          <cell r="Q3814">
            <v>4231</v>
          </cell>
        </row>
        <row r="3815">
          <cell r="E3815" t="str">
            <v>51NMONTHLYBWASHINGTON FEDERATION OF STATE EMPLOYEES</v>
          </cell>
          <cell r="F3815" t="str">
            <v>51N</v>
          </cell>
          <cell r="G3815" t="str">
            <v>Monthly</v>
          </cell>
          <cell r="H3815" t="str">
            <v>B</v>
          </cell>
          <cell r="I3815">
            <v>0</v>
          </cell>
          <cell r="J3815" t="str">
            <v>Washington Federation of State Employees</v>
          </cell>
          <cell r="K3815">
            <v>4217</v>
          </cell>
          <cell r="L3815">
            <v>4217</v>
          </cell>
          <cell r="M3815">
            <v>4217</v>
          </cell>
          <cell r="N3815">
            <v>4217</v>
          </cell>
          <cell r="O3815">
            <v>3975</v>
          </cell>
          <cell r="P3815">
            <v>4055</v>
          </cell>
          <cell r="Q3815">
            <v>4177</v>
          </cell>
        </row>
        <row r="3816">
          <cell r="E3816" t="str">
            <v>51NMONTHLYCCOALITION</v>
          </cell>
          <cell r="F3816" t="str">
            <v>51N</v>
          </cell>
          <cell r="G3816" t="str">
            <v>Monthly</v>
          </cell>
          <cell r="H3816" t="str">
            <v>C</v>
          </cell>
          <cell r="I3816">
            <v>0</v>
          </cell>
          <cell r="J3816" t="str">
            <v>Coalition</v>
          </cell>
          <cell r="K3816">
            <v>4316</v>
          </cell>
          <cell r="L3816">
            <v>4316</v>
          </cell>
          <cell r="M3816">
            <v>4316</v>
          </cell>
          <cell r="N3816">
            <v>4316</v>
          </cell>
          <cell r="O3816">
            <v>4069</v>
          </cell>
          <cell r="P3816">
            <v>4150</v>
          </cell>
          <cell r="Q3816">
            <v>4275</v>
          </cell>
        </row>
        <row r="3817">
          <cell r="E3817" t="str">
            <v>51NMONTHLYCNON-REPRESENTED STATE EMPLOYEES</v>
          </cell>
          <cell r="F3817" t="str">
            <v>51N</v>
          </cell>
          <cell r="G3817" t="str">
            <v>Monthly</v>
          </cell>
          <cell r="H3817" t="str">
            <v>C</v>
          </cell>
          <cell r="I3817">
            <v>0</v>
          </cell>
          <cell r="J3817" t="str">
            <v>Non-Represented State Employees</v>
          </cell>
          <cell r="K3817">
            <v>4316</v>
          </cell>
          <cell r="L3817">
            <v>4316</v>
          </cell>
          <cell r="M3817">
            <v>4316</v>
          </cell>
          <cell r="N3817">
            <v>4316</v>
          </cell>
          <cell r="O3817">
            <v>4069</v>
          </cell>
          <cell r="P3817">
            <v>4150</v>
          </cell>
          <cell r="Q3817">
            <v>4275</v>
          </cell>
        </row>
        <row r="3818">
          <cell r="E3818" t="str">
            <v>51NMONTHLYCSERVICE EMPLOYEES INTERNATIONAL UNION DISTRICT 1199 NW</v>
          </cell>
          <cell r="F3818" t="str">
            <v>51N</v>
          </cell>
          <cell r="G3818" t="str">
            <v>Monthly</v>
          </cell>
          <cell r="H3818" t="str">
            <v>C</v>
          </cell>
          <cell r="I3818">
            <v>0</v>
          </cell>
          <cell r="J3818" t="str">
            <v>Service Employees International Union District 1199 NW</v>
          </cell>
          <cell r="K3818">
            <v>4316</v>
          </cell>
          <cell r="L3818">
            <v>4316</v>
          </cell>
          <cell r="M3818">
            <v>4316</v>
          </cell>
          <cell r="N3818">
            <v>4316</v>
          </cell>
          <cell r="O3818">
            <v>4069</v>
          </cell>
          <cell r="P3818">
            <v>4150</v>
          </cell>
          <cell r="Q3818">
            <v>4275</v>
          </cell>
        </row>
        <row r="3819">
          <cell r="E3819" t="str">
            <v>51NMONTHLYCTEAMSTERS LOCAL UNION NUMBER 117</v>
          </cell>
          <cell r="F3819" t="str">
            <v>51N</v>
          </cell>
          <cell r="G3819" t="str">
            <v>Monthly</v>
          </cell>
          <cell r="H3819" t="str">
            <v>C</v>
          </cell>
          <cell r="I3819">
            <v>0</v>
          </cell>
          <cell r="J3819" t="str">
            <v>Teamsters Local Union Number 117</v>
          </cell>
          <cell r="K3819">
            <v>4371</v>
          </cell>
          <cell r="L3819">
            <v>4371</v>
          </cell>
          <cell r="M3819">
            <v>4371</v>
          </cell>
          <cell r="N3819">
            <v>4371</v>
          </cell>
          <cell r="O3819">
            <v>4121</v>
          </cell>
          <cell r="P3819">
            <v>4203</v>
          </cell>
          <cell r="Q3819">
            <v>4330</v>
          </cell>
        </row>
        <row r="3820">
          <cell r="E3820" t="str">
            <v>51NMONTHLYCWASHINGTON FEDERATION OF STATE EMPLOYEES</v>
          </cell>
          <cell r="F3820" t="str">
            <v>51N</v>
          </cell>
          <cell r="G3820" t="str">
            <v>Monthly</v>
          </cell>
          <cell r="H3820" t="str">
            <v>C</v>
          </cell>
          <cell r="I3820">
            <v>0</v>
          </cell>
          <cell r="J3820" t="str">
            <v>Washington Federation of State Employees</v>
          </cell>
          <cell r="K3820">
            <v>4316</v>
          </cell>
          <cell r="L3820">
            <v>4316</v>
          </cell>
          <cell r="M3820">
            <v>4316</v>
          </cell>
          <cell r="N3820">
            <v>4316</v>
          </cell>
          <cell r="O3820">
            <v>4069</v>
          </cell>
          <cell r="P3820">
            <v>4150</v>
          </cell>
          <cell r="Q3820">
            <v>4275</v>
          </cell>
        </row>
        <row r="3821">
          <cell r="E3821" t="str">
            <v>51NMONTHLYDCOALITION</v>
          </cell>
          <cell r="F3821" t="str">
            <v>51N</v>
          </cell>
          <cell r="G3821" t="str">
            <v>Monthly</v>
          </cell>
          <cell r="H3821" t="str">
            <v>D</v>
          </cell>
          <cell r="I3821">
            <v>0</v>
          </cell>
          <cell r="J3821" t="str">
            <v>Coalition</v>
          </cell>
          <cell r="K3821">
            <v>4425</v>
          </cell>
          <cell r="L3821">
            <v>4425</v>
          </cell>
          <cell r="M3821">
            <v>4425</v>
          </cell>
          <cell r="N3821">
            <v>4425</v>
          </cell>
          <cell r="O3821">
            <v>4172</v>
          </cell>
          <cell r="P3821">
            <v>4255</v>
          </cell>
          <cell r="Q3821">
            <v>4384</v>
          </cell>
        </row>
        <row r="3822">
          <cell r="E3822" t="str">
            <v>51NMONTHLYDNON-REPRESENTED STATE EMPLOYEES</v>
          </cell>
          <cell r="F3822" t="str">
            <v>51N</v>
          </cell>
          <cell r="G3822" t="str">
            <v>Monthly</v>
          </cell>
          <cell r="H3822" t="str">
            <v>D</v>
          </cell>
          <cell r="I3822">
            <v>0</v>
          </cell>
          <cell r="J3822" t="str">
            <v>Non-Represented State Employees</v>
          </cell>
          <cell r="K3822">
            <v>4425</v>
          </cell>
          <cell r="L3822">
            <v>4425</v>
          </cell>
          <cell r="M3822">
            <v>4425</v>
          </cell>
          <cell r="N3822">
            <v>4425</v>
          </cell>
          <cell r="O3822">
            <v>4172</v>
          </cell>
          <cell r="P3822">
            <v>4255</v>
          </cell>
          <cell r="Q3822">
            <v>4384</v>
          </cell>
        </row>
        <row r="3823">
          <cell r="E3823" t="str">
            <v>51NMONTHLYDSERVICE EMPLOYEES INTERNATIONAL UNION DISTRICT 1199 NW</v>
          </cell>
          <cell r="F3823" t="str">
            <v>51N</v>
          </cell>
          <cell r="G3823" t="str">
            <v>Monthly</v>
          </cell>
          <cell r="H3823" t="str">
            <v>D</v>
          </cell>
          <cell r="I3823">
            <v>0</v>
          </cell>
          <cell r="J3823" t="str">
            <v>Service Employees International Union District 1199 NW</v>
          </cell>
          <cell r="K3823">
            <v>4425</v>
          </cell>
          <cell r="L3823">
            <v>4425</v>
          </cell>
          <cell r="M3823">
            <v>4425</v>
          </cell>
          <cell r="N3823">
            <v>4425</v>
          </cell>
          <cell r="O3823">
            <v>4172</v>
          </cell>
          <cell r="P3823">
            <v>4255</v>
          </cell>
          <cell r="Q3823">
            <v>4384</v>
          </cell>
        </row>
        <row r="3824">
          <cell r="E3824" t="str">
            <v>51NMONTHLYDTEAMSTERS LOCAL UNION NUMBER 117</v>
          </cell>
          <cell r="F3824" t="str">
            <v>51N</v>
          </cell>
          <cell r="G3824" t="str">
            <v>Monthly</v>
          </cell>
          <cell r="H3824" t="str">
            <v>D</v>
          </cell>
          <cell r="I3824">
            <v>0</v>
          </cell>
          <cell r="J3824" t="str">
            <v>Teamsters Local Union Number 117</v>
          </cell>
          <cell r="K3824">
            <v>4482</v>
          </cell>
          <cell r="L3824">
            <v>4482</v>
          </cell>
          <cell r="M3824">
            <v>4482</v>
          </cell>
          <cell r="N3824">
            <v>4482</v>
          </cell>
          <cell r="O3824">
            <v>4225</v>
          </cell>
          <cell r="P3824">
            <v>4310</v>
          </cell>
          <cell r="Q3824">
            <v>4440</v>
          </cell>
        </row>
        <row r="3825">
          <cell r="E3825" t="str">
            <v>51NMONTHLYDWASHINGTON FEDERATION OF STATE EMPLOYEES</v>
          </cell>
          <cell r="F3825" t="str">
            <v>51N</v>
          </cell>
          <cell r="G3825" t="str">
            <v>Monthly</v>
          </cell>
          <cell r="H3825" t="str">
            <v>D</v>
          </cell>
          <cell r="I3825">
            <v>0</v>
          </cell>
          <cell r="J3825" t="str">
            <v>Washington Federation of State Employees</v>
          </cell>
          <cell r="K3825">
            <v>4425</v>
          </cell>
          <cell r="L3825">
            <v>4425</v>
          </cell>
          <cell r="M3825">
            <v>4425</v>
          </cell>
          <cell r="N3825">
            <v>4425</v>
          </cell>
          <cell r="O3825">
            <v>4172</v>
          </cell>
          <cell r="P3825">
            <v>4255</v>
          </cell>
          <cell r="Q3825">
            <v>4384</v>
          </cell>
        </row>
        <row r="3826">
          <cell r="E3826" t="str">
            <v>51NMONTHLYECOALITION</v>
          </cell>
          <cell r="F3826" t="str">
            <v>51N</v>
          </cell>
          <cell r="G3826" t="str">
            <v>Monthly</v>
          </cell>
          <cell r="H3826" t="str">
            <v>E</v>
          </cell>
          <cell r="I3826">
            <v>0</v>
          </cell>
          <cell r="J3826" t="str">
            <v>Coalition</v>
          </cell>
          <cell r="K3826">
            <v>4538</v>
          </cell>
          <cell r="L3826">
            <v>4538</v>
          </cell>
          <cell r="M3826">
            <v>4538</v>
          </cell>
          <cell r="N3826">
            <v>4538</v>
          </cell>
          <cell r="O3826">
            <v>4277</v>
          </cell>
          <cell r="P3826">
            <v>4363</v>
          </cell>
          <cell r="Q3826">
            <v>4495</v>
          </cell>
        </row>
        <row r="3827">
          <cell r="E3827" t="str">
            <v>51NMONTHLYENON-REPRESENTED STATE EMPLOYEES</v>
          </cell>
          <cell r="F3827" t="str">
            <v>51N</v>
          </cell>
          <cell r="G3827" t="str">
            <v>Monthly</v>
          </cell>
          <cell r="H3827" t="str">
            <v>E</v>
          </cell>
          <cell r="I3827">
            <v>0</v>
          </cell>
          <cell r="J3827" t="str">
            <v>Non-Represented State Employees</v>
          </cell>
          <cell r="K3827">
            <v>4538</v>
          </cell>
          <cell r="L3827">
            <v>4538</v>
          </cell>
          <cell r="M3827">
            <v>4538</v>
          </cell>
          <cell r="N3827">
            <v>4538</v>
          </cell>
          <cell r="O3827">
            <v>4277</v>
          </cell>
          <cell r="P3827">
            <v>4363</v>
          </cell>
          <cell r="Q3827">
            <v>4495</v>
          </cell>
        </row>
        <row r="3828">
          <cell r="E3828" t="str">
            <v>51NMONTHLYESERVICE EMPLOYEES INTERNATIONAL UNION DISTRICT 1199 NW</v>
          </cell>
          <cell r="F3828" t="str">
            <v>51N</v>
          </cell>
          <cell r="G3828" t="str">
            <v>Monthly</v>
          </cell>
          <cell r="H3828" t="str">
            <v>E</v>
          </cell>
          <cell r="I3828">
            <v>0</v>
          </cell>
          <cell r="J3828" t="str">
            <v>Service Employees International Union District 1199 NW</v>
          </cell>
          <cell r="K3828">
            <v>4538</v>
          </cell>
          <cell r="L3828">
            <v>4538</v>
          </cell>
          <cell r="M3828">
            <v>4538</v>
          </cell>
          <cell r="N3828">
            <v>4538</v>
          </cell>
          <cell r="O3828">
            <v>4277</v>
          </cell>
          <cell r="P3828">
            <v>4363</v>
          </cell>
          <cell r="Q3828">
            <v>4495</v>
          </cell>
        </row>
        <row r="3829">
          <cell r="E3829" t="str">
            <v>51NMONTHLYETEAMSTERS LOCAL UNION NUMBER 117</v>
          </cell>
          <cell r="F3829" t="str">
            <v>51N</v>
          </cell>
          <cell r="G3829" t="str">
            <v>Monthly</v>
          </cell>
          <cell r="H3829" t="str">
            <v>E</v>
          </cell>
          <cell r="I3829">
            <v>0</v>
          </cell>
          <cell r="J3829" t="str">
            <v>Teamsters Local Union Number 117</v>
          </cell>
          <cell r="K3829">
            <v>4597</v>
          </cell>
          <cell r="L3829">
            <v>4597</v>
          </cell>
          <cell r="M3829">
            <v>4597</v>
          </cell>
          <cell r="N3829">
            <v>4597</v>
          </cell>
          <cell r="O3829">
            <v>4333</v>
          </cell>
          <cell r="P3829">
            <v>4420</v>
          </cell>
          <cell r="Q3829">
            <v>4553</v>
          </cell>
        </row>
        <row r="3830">
          <cell r="E3830" t="str">
            <v>51NMONTHLYEWASHINGTON FEDERATION OF STATE EMPLOYEES</v>
          </cell>
          <cell r="F3830" t="str">
            <v>51N</v>
          </cell>
          <cell r="G3830" t="str">
            <v>Monthly</v>
          </cell>
          <cell r="H3830" t="str">
            <v>E</v>
          </cell>
          <cell r="I3830">
            <v>0</v>
          </cell>
          <cell r="J3830" t="str">
            <v>Washington Federation of State Employees</v>
          </cell>
          <cell r="K3830">
            <v>4538</v>
          </cell>
          <cell r="L3830">
            <v>4538</v>
          </cell>
          <cell r="M3830">
            <v>4538</v>
          </cell>
          <cell r="N3830">
            <v>4538</v>
          </cell>
          <cell r="O3830">
            <v>4277</v>
          </cell>
          <cell r="P3830">
            <v>4363</v>
          </cell>
          <cell r="Q3830">
            <v>4495</v>
          </cell>
        </row>
        <row r="3831">
          <cell r="E3831" t="str">
            <v>51NMONTHLYFCOALITION</v>
          </cell>
          <cell r="F3831" t="str">
            <v>51N</v>
          </cell>
          <cell r="G3831" t="str">
            <v>Monthly</v>
          </cell>
          <cell r="H3831" t="str">
            <v>F</v>
          </cell>
          <cell r="I3831">
            <v>0</v>
          </cell>
          <cell r="J3831" t="str">
            <v>Coalition</v>
          </cell>
          <cell r="K3831">
            <v>4652</v>
          </cell>
          <cell r="L3831">
            <v>4652</v>
          </cell>
          <cell r="M3831">
            <v>4652</v>
          </cell>
          <cell r="N3831">
            <v>4652</v>
          </cell>
          <cell r="O3831">
            <v>4385</v>
          </cell>
          <cell r="P3831">
            <v>4473</v>
          </cell>
          <cell r="Q3831">
            <v>4608</v>
          </cell>
        </row>
        <row r="3832">
          <cell r="E3832" t="str">
            <v>51NMONTHLYFNON-REPRESENTED STATE EMPLOYEES</v>
          </cell>
          <cell r="F3832" t="str">
            <v>51N</v>
          </cell>
          <cell r="G3832" t="str">
            <v>Monthly</v>
          </cell>
          <cell r="H3832" t="str">
            <v>F</v>
          </cell>
          <cell r="I3832">
            <v>0</v>
          </cell>
          <cell r="J3832" t="str">
            <v>Non-Represented State Employees</v>
          </cell>
          <cell r="K3832">
            <v>4652</v>
          </cell>
          <cell r="L3832">
            <v>4652</v>
          </cell>
          <cell r="M3832">
            <v>4652</v>
          </cell>
          <cell r="N3832">
            <v>4652</v>
          </cell>
          <cell r="O3832">
            <v>4385</v>
          </cell>
          <cell r="P3832">
            <v>4473</v>
          </cell>
          <cell r="Q3832">
            <v>4608</v>
          </cell>
        </row>
        <row r="3833">
          <cell r="E3833" t="str">
            <v>51NMONTHLYFSERVICE EMPLOYEES INTERNATIONAL UNION DISTRICT 1199 NW</v>
          </cell>
          <cell r="F3833" t="str">
            <v>51N</v>
          </cell>
          <cell r="G3833" t="str">
            <v>Monthly</v>
          </cell>
          <cell r="H3833" t="str">
            <v>F</v>
          </cell>
          <cell r="I3833">
            <v>0</v>
          </cell>
          <cell r="J3833" t="str">
            <v>Service Employees International Union District 1199 NW</v>
          </cell>
          <cell r="K3833">
            <v>4652</v>
          </cell>
          <cell r="L3833">
            <v>4652</v>
          </cell>
          <cell r="M3833">
            <v>4652</v>
          </cell>
          <cell r="N3833">
            <v>4652</v>
          </cell>
          <cell r="O3833">
            <v>4385</v>
          </cell>
          <cell r="P3833">
            <v>4473</v>
          </cell>
          <cell r="Q3833">
            <v>4608</v>
          </cell>
        </row>
        <row r="3834">
          <cell r="E3834" t="str">
            <v>51NMONTHLYFTEAMSTERS LOCAL UNION NUMBER 117</v>
          </cell>
          <cell r="F3834" t="str">
            <v>51N</v>
          </cell>
          <cell r="G3834" t="str">
            <v>Monthly</v>
          </cell>
          <cell r="H3834" t="str">
            <v>F</v>
          </cell>
          <cell r="I3834">
            <v>0</v>
          </cell>
          <cell r="J3834" t="str">
            <v>Teamsters Local Union Number 117</v>
          </cell>
          <cell r="K3834">
            <v>4711</v>
          </cell>
          <cell r="L3834">
            <v>4711</v>
          </cell>
          <cell r="M3834">
            <v>4711</v>
          </cell>
          <cell r="N3834">
            <v>4711</v>
          </cell>
          <cell r="O3834">
            <v>4441</v>
          </cell>
          <cell r="P3834">
            <v>4530</v>
          </cell>
          <cell r="Q3834">
            <v>4667</v>
          </cell>
        </row>
        <row r="3835">
          <cell r="E3835" t="str">
            <v>51NMONTHLYFWASHINGTON FEDERATION OF STATE EMPLOYEES</v>
          </cell>
          <cell r="F3835" t="str">
            <v>51N</v>
          </cell>
          <cell r="G3835" t="str">
            <v>Monthly</v>
          </cell>
          <cell r="H3835" t="str">
            <v>F</v>
          </cell>
          <cell r="I3835">
            <v>0</v>
          </cell>
          <cell r="J3835" t="str">
            <v>Washington Federation of State Employees</v>
          </cell>
          <cell r="K3835">
            <v>4652</v>
          </cell>
          <cell r="L3835">
            <v>4652</v>
          </cell>
          <cell r="M3835">
            <v>4652</v>
          </cell>
          <cell r="N3835">
            <v>4652</v>
          </cell>
          <cell r="O3835">
            <v>4385</v>
          </cell>
          <cell r="P3835">
            <v>4473</v>
          </cell>
          <cell r="Q3835">
            <v>4608</v>
          </cell>
        </row>
        <row r="3836">
          <cell r="E3836" t="str">
            <v>51NMONTHLYGCOALITION</v>
          </cell>
          <cell r="F3836" t="str">
            <v>51N</v>
          </cell>
          <cell r="G3836" t="str">
            <v>Monthly</v>
          </cell>
          <cell r="H3836" t="str">
            <v>G</v>
          </cell>
          <cell r="I3836">
            <v>0</v>
          </cell>
          <cell r="J3836" t="str">
            <v>Coalition</v>
          </cell>
          <cell r="K3836">
            <v>4770</v>
          </cell>
          <cell r="L3836">
            <v>4770</v>
          </cell>
          <cell r="M3836">
            <v>4770</v>
          </cell>
          <cell r="N3836">
            <v>4770</v>
          </cell>
          <cell r="O3836">
            <v>4497</v>
          </cell>
          <cell r="P3836">
            <v>4587</v>
          </cell>
          <cell r="Q3836">
            <v>4726</v>
          </cell>
        </row>
        <row r="3837">
          <cell r="E3837" t="str">
            <v>51NMONTHLYGNON-REPRESENTED STATE EMPLOYEES</v>
          </cell>
          <cell r="F3837" t="str">
            <v>51N</v>
          </cell>
          <cell r="G3837" t="str">
            <v>Monthly</v>
          </cell>
          <cell r="H3837" t="str">
            <v>G</v>
          </cell>
          <cell r="I3837">
            <v>0</v>
          </cell>
          <cell r="J3837" t="str">
            <v>Non-Represented State Employees</v>
          </cell>
          <cell r="K3837">
            <v>4770</v>
          </cell>
          <cell r="L3837">
            <v>4770</v>
          </cell>
          <cell r="M3837">
            <v>4770</v>
          </cell>
          <cell r="N3837">
            <v>4770</v>
          </cell>
          <cell r="O3837">
            <v>4497</v>
          </cell>
          <cell r="P3837">
            <v>4587</v>
          </cell>
          <cell r="Q3837">
            <v>4726</v>
          </cell>
        </row>
        <row r="3838">
          <cell r="E3838" t="str">
            <v>51NMONTHLYGSERVICE EMPLOYEES INTERNATIONAL UNION DISTRICT 1199 NW</v>
          </cell>
          <cell r="F3838" t="str">
            <v>51N</v>
          </cell>
          <cell r="G3838" t="str">
            <v>Monthly</v>
          </cell>
          <cell r="H3838" t="str">
            <v>G</v>
          </cell>
          <cell r="I3838">
            <v>0</v>
          </cell>
          <cell r="J3838" t="str">
            <v>Service Employees International Union District 1199 NW</v>
          </cell>
          <cell r="K3838">
            <v>4770</v>
          </cell>
          <cell r="L3838">
            <v>4770</v>
          </cell>
          <cell r="M3838">
            <v>4770</v>
          </cell>
          <cell r="N3838">
            <v>4770</v>
          </cell>
          <cell r="O3838">
            <v>4497</v>
          </cell>
          <cell r="P3838">
            <v>4587</v>
          </cell>
          <cell r="Q3838">
            <v>4726</v>
          </cell>
        </row>
        <row r="3839">
          <cell r="E3839" t="str">
            <v>51NMONTHLYGTEAMSTERS LOCAL UNION NUMBER 117</v>
          </cell>
          <cell r="F3839" t="str">
            <v>51N</v>
          </cell>
          <cell r="G3839" t="str">
            <v>Monthly</v>
          </cell>
          <cell r="H3839" t="str">
            <v>G</v>
          </cell>
          <cell r="I3839">
            <v>0</v>
          </cell>
          <cell r="J3839" t="str">
            <v>Teamsters Local Union Number 117</v>
          </cell>
          <cell r="K3839">
            <v>4831</v>
          </cell>
          <cell r="L3839">
            <v>4831</v>
          </cell>
          <cell r="M3839">
            <v>4831</v>
          </cell>
          <cell r="N3839">
            <v>4831</v>
          </cell>
          <cell r="O3839">
            <v>4554</v>
          </cell>
          <cell r="P3839">
            <v>4645</v>
          </cell>
          <cell r="Q3839">
            <v>4785</v>
          </cell>
        </row>
        <row r="3840">
          <cell r="E3840" t="str">
            <v>51NMONTHLYGWASHINGTON FEDERATION OF STATE EMPLOYEES</v>
          </cell>
          <cell r="F3840" t="str">
            <v>51N</v>
          </cell>
          <cell r="G3840" t="str">
            <v>Monthly</v>
          </cell>
          <cell r="H3840" t="str">
            <v>G</v>
          </cell>
          <cell r="I3840">
            <v>0</v>
          </cell>
          <cell r="J3840" t="str">
            <v>Washington Federation of State Employees</v>
          </cell>
          <cell r="K3840">
            <v>4770</v>
          </cell>
          <cell r="L3840">
            <v>4770</v>
          </cell>
          <cell r="M3840">
            <v>4770</v>
          </cell>
          <cell r="N3840">
            <v>4770</v>
          </cell>
          <cell r="O3840">
            <v>4497</v>
          </cell>
          <cell r="P3840">
            <v>4587</v>
          </cell>
          <cell r="Q3840">
            <v>4726</v>
          </cell>
        </row>
        <row r="3841">
          <cell r="E3841" t="str">
            <v>51NMONTHLYHCOALITION</v>
          </cell>
          <cell r="F3841" t="str">
            <v>51N</v>
          </cell>
          <cell r="G3841" t="str">
            <v>Monthly</v>
          </cell>
          <cell r="H3841" t="str">
            <v>H</v>
          </cell>
          <cell r="I3841">
            <v>0</v>
          </cell>
          <cell r="J3841" t="str">
            <v>Coalition</v>
          </cell>
          <cell r="K3841">
            <v>4886</v>
          </cell>
          <cell r="L3841">
            <v>4886</v>
          </cell>
          <cell r="M3841">
            <v>4886</v>
          </cell>
          <cell r="N3841">
            <v>4886</v>
          </cell>
          <cell r="O3841">
            <v>4606</v>
          </cell>
          <cell r="P3841">
            <v>4698</v>
          </cell>
          <cell r="Q3841">
            <v>4840</v>
          </cell>
        </row>
        <row r="3842">
          <cell r="E3842" t="str">
            <v>51NMONTHLYHNON-REPRESENTED STATE EMPLOYEES</v>
          </cell>
          <cell r="F3842" t="str">
            <v>51N</v>
          </cell>
          <cell r="G3842" t="str">
            <v>Monthly</v>
          </cell>
          <cell r="H3842" t="str">
            <v>H</v>
          </cell>
          <cell r="I3842">
            <v>0</v>
          </cell>
          <cell r="J3842" t="str">
            <v>Non-Represented State Employees</v>
          </cell>
          <cell r="K3842">
            <v>4886</v>
          </cell>
          <cell r="L3842">
            <v>4886</v>
          </cell>
          <cell r="M3842">
            <v>4886</v>
          </cell>
          <cell r="N3842">
            <v>4886</v>
          </cell>
          <cell r="O3842">
            <v>4606</v>
          </cell>
          <cell r="P3842">
            <v>4698</v>
          </cell>
          <cell r="Q3842">
            <v>4840</v>
          </cell>
        </row>
        <row r="3843">
          <cell r="E3843" t="str">
            <v>51NMONTHLYHSERVICE EMPLOYEES INTERNATIONAL UNION DISTRICT 1199 NW</v>
          </cell>
          <cell r="F3843" t="str">
            <v>51N</v>
          </cell>
          <cell r="G3843" t="str">
            <v>Monthly</v>
          </cell>
          <cell r="H3843" t="str">
            <v>H</v>
          </cell>
          <cell r="I3843">
            <v>0</v>
          </cell>
          <cell r="J3843" t="str">
            <v>Service Employees International Union District 1199 NW</v>
          </cell>
          <cell r="K3843">
            <v>4886</v>
          </cell>
          <cell r="L3843">
            <v>4886</v>
          </cell>
          <cell r="M3843">
            <v>4886</v>
          </cell>
          <cell r="N3843">
            <v>4886</v>
          </cell>
          <cell r="O3843">
            <v>4606</v>
          </cell>
          <cell r="P3843">
            <v>4698</v>
          </cell>
          <cell r="Q3843">
            <v>4840</v>
          </cell>
        </row>
        <row r="3844">
          <cell r="E3844" t="str">
            <v>51NMONTHLYHTEAMSTERS LOCAL UNION NUMBER 117</v>
          </cell>
          <cell r="F3844" t="str">
            <v>51N</v>
          </cell>
          <cell r="G3844" t="str">
            <v>Monthly</v>
          </cell>
          <cell r="H3844" t="str">
            <v>H</v>
          </cell>
          <cell r="I3844">
            <v>0</v>
          </cell>
          <cell r="J3844" t="str">
            <v>Teamsters Local Union Number 117</v>
          </cell>
          <cell r="K3844">
            <v>4946</v>
          </cell>
          <cell r="L3844">
            <v>4946</v>
          </cell>
          <cell r="M3844">
            <v>4946</v>
          </cell>
          <cell r="N3844">
            <v>4946</v>
          </cell>
          <cell r="O3844">
            <v>4663</v>
          </cell>
          <cell r="P3844">
            <v>4756</v>
          </cell>
          <cell r="Q3844">
            <v>4900</v>
          </cell>
        </row>
        <row r="3845">
          <cell r="E3845" t="str">
            <v>51NMONTHLYHWASHINGTON FEDERATION OF STATE EMPLOYEES</v>
          </cell>
          <cell r="F3845" t="str">
            <v>51N</v>
          </cell>
          <cell r="G3845" t="str">
            <v>Monthly</v>
          </cell>
          <cell r="H3845" t="str">
            <v>H</v>
          </cell>
          <cell r="I3845">
            <v>0</v>
          </cell>
          <cell r="J3845" t="str">
            <v>Washington Federation of State Employees</v>
          </cell>
          <cell r="K3845">
            <v>4886</v>
          </cell>
          <cell r="L3845">
            <v>4886</v>
          </cell>
          <cell r="M3845">
            <v>4886</v>
          </cell>
          <cell r="N3845">
            <v>4886</v>
          </cell>
          <cell r="O3845">
            <v>4606</v>
          </cell>
          <cell r="P3845">
            <v>4698</v>
          </cell>
          <cell r="Q3845">
            <v>4840</v>
          </cell>
        </row>
        <row r="3846">
          <cell r="E3846" t="str">
            <v>51NMONTHLYICOALITION</v>
          </cell>
          <cell r="F3846" t="str">
            <v>51N</v>
          </cell>
          <cell r="G3846" t="str">
            <v>Monthly</v>
          </cell>
          <cell r="H3846" t="str">
            <v>I</v>
          </cell>
          <cell r="I3846">
            <v>0</v>
          </cell>
          <cell r="J3846" t="str">
            <v>Coalition</v>
          </cell>
          <cell r="K3846">
            <v>5008</v>
          </cell>
          <cell r="L3846">
            <v>5008</v>
          </cell>
          <cell r="M3846">
            <v>5008</v>
          </cell>
          <cell r="N3846">
            <v>5008</v>
          </cell>
          <cell r="O3846">
            <v>4721</v>
          </cell>
          <cell r="P3846">
            <v>4815</v>
          </cell>
          <cell r="Q3846">
            <v>4960</v>
          </cell>
        </row>
        <row r="3847">
          <cell r="E3847" t="str">
            <v>51NMONTHLYINON-REPRESENTED STATE EMPLOYEES</v>
          </cell>
          <cell r="F3847" t="str">
            <v>51N</v>
          </cell>
          <cell r="G3847" t="str">
            <v>Monthly</v>
          </cell>
          <cell r="H3847" t="str">
            <v>I</v>
          </cell>
          <cell r="I3847">
            <v>0</v>
          </cell>
          <cell r="J3847" t="str">
            <v>Non-Represented State Employees</v>
          </cell>
          <cell r="K3847">
            <v>5008</v>
          </cell>
          <cell r="L3847">
            <v>5008</v>
          </cell>
          <cell r="M3847">
            <v>5008</v>
          </cell>
          <cell r="N3847">
            <v>5008</v>
          </cell>
          <cell r="O3847">
            <v>4721</v>
          </cell>
          <cell r="P3847">
            <v>4815</v>
          </cell>
          <cell r="Q3847">
            <v>4960</v>
          </cell>
        </row>
        <row r="3848">
          <cell r="E3848" t="str">
            <v>51NMONTHLYISERVICE EMPLOYEES INTERNATIONAL UNION DISTRICT 1199 NW</v>
          </cell>
          <cell r="F3848" t="str">
            <v>51N</v>
          </cell>
          <cell r="G3848" t="str">
            <v>Monthly</v>
          </cell>
          <cell r="H3848" t="str">
            <v>I</v>
          </cell>
          <cell r="I3848">
            <v>0</v>
          </cell>
          <cell r="J3848" t="str">
            <v>Service Employees International Union District 1199 NW</v>
          </cell>
          <cell r="K3848">
            <v>5008</v>
          </cell>
          <cell r="L3848">
            <v>5008</v>
          </cell>
          <cell r="M3848">
            <v>5008</v>
          </cell>
          <cell r="N3848">
            <v>5008</v>
          </cell>
          <cell r="O3848">
            <v>4721</v>
          </cell>
          <cell r="P3848">
            <v>4815</v>
          </cell>
          <cell r="Q3848">
            <v>4960</v>
          </cell>
        </row>
        <row r="3849">
          <cell r="E3849" t="str">
            <v>51NMONTHLYITEAMSTERS LOCAL UNION NUMBER 117</v>
          </cell>
          <cell r="F3849" t="str">
            <v>51N</v>
          </cell>
          <cell r="G3849" t="str">
            <v>Monthly</v>
          </cell>
          <cell r="H3849" t="str">
            <v>I</v>
          </cell>
          <cell r="I3849">
            <v>0</v>
          </cell>
          <cell r="J3849" t="str">
            <v>Teamsters Local Union Number 117</v>
          </cell>
          <cell r="K3849">
            <v>5074</v>
          </cell>
          <cell r="L3849">
            <v>5074</v>
          </cell>
          <cell r="M3849">
            <v>5074</v>
          </cell>
          <cell r="N3849">
            <v>5074</v>
          </cell>
          <cell r="O3849">
            <v>4783</v>
          </cell>
          <cell r="P3849">
            <v>4879</v>
          </cell>
          <cell r="Q3849">
            <v>5026</v>
          </cell>
        </row>
        <row r="3850">
          <cell r="E3850" t="str">
            <v>51NMONTHLYIWASHINGTON FEDERATION OF STATE EMPLOYEES</v>
          </cell>
          <cell r="F3850" t="str">
            <v>51N</v>
          </cell>
          <cell r="G3850" t="str">
            <v>Monthly</v>
          </cell>
          <cell r="H3850" t="str">
            <v>I</v>
          </cell>
          <cell r="I3850">
            <v>0</v>
          </cell>
          <cell r="J3850" t="str">
            <v>Washington Federation of State Employees</v>
          </cell>
          <cell r="K3850">
            <v>5008</v>
          </cell>
          <cell r="L3850">
            <v>5008</v>
          </cell>
          <cell r="M3850">
            <v>5008</v>
          </cell>
          <cell r="N3850">
            <v>5008</v>
          </cell>
          <cell r="O3850">
            <v>4721</v>
          </cell>
          <cell r="P3850">
            <v>4815</v>
          </cell>
          <cell r="Q3850">
            <v>4960</v>
          </cell>
        </row>
        <row r="3851">
          <cell r="E3851" t="str">
            <v>51NMONTHLYJCOALITION</v>
          </cell>
          <cell r="F3851" t="str">
            <v>51N</v>
          </cell>
          <cell r="G3851" t="str">
            <v>Monthly</v>
          </cell>
          <cell r="H3851" t="str">
            <v>J</v>
          </cell>
          <cell r="I3851">
            <v>0</v>
          </cell>
          <cell r="J3851" t="str">
            <v>Coalition</v>
          </cell>
          <cell r="K3851">
            <v>5132</v>
          </cell>
          <cell r="L3851">
            <v>5132</v>
          </cell>
          <cell r="M3851">
            <v>5132</v>
          </cell>
          <cell r="N3851">
            <v>5132</v>
          </cell>
          <cell r="O3851">
            <v>4838</v>
          </cell>
          <cell r="P3851">
            <v>4935</v>
          </cell>
          <cell r="Q3851">
            <v>5084</v>
          </cell>
        </row>
        <row r="3852">
          <cell r="E3852" t="str">
            <v>51NMONTHLYJNON-REPRESENTED STATE EMPLOYEES</v>
          </cell>
          <cell r="F3852" t="str">
            <v>51N</v>
          </cell>
          <cell r="G3852" t="str">
            <v>Monthly</v>
          </cell>
          <cell r="H3852" t="str">
            <v>J</v>
          </cell>
          <cell r="I3852">
            <v>0</v>
          </cell>
          <cell r="J3852" t="str">
            <v>Non-Represented State Employees</v>
          </cell>
          <cell r="K3852">
            <v>5132</v>
          </cell>
          <cell r="L3852">
            <v>5132</v>
          </cell>
          <cell r="M3852">
            <v>5132</v>
          </cell>
          <cell r="N3852">
            <v>5132</v>
          </cell>
          <cell r="O3852">
            <v>4838</v>
          </cell>
          <cell r="P3852">
            <v>4935</v>
          </cell>
          <cell r="Q3852">
            <v>5084</v>
          </cell>
        </row>
        <row r="3853">
          <cell r="E3853" t="str">
            <v>51NMONTHLYJSERVICE EMPLOYEES INTERNATIONAL UNION DISTRICT 1199 NW</v>
          </cell>
          <cell r="F3853" t="str">
            <v>51N</v>
          </cell>
          <cell r="G3853" t="str">
            <v>Monthly</v>
          </cell>
          <cell r="H3853" t="str">
            <v>J</v>
          </cell>
          <cell r="I3853">
            <v>0</v>
          </cell>
          <cell r="J3853" t="str">
            <v>Service Employees International Union District 1199 NW</v>
          </cell>
          <cell r="K3853">
            <v>5132</v>
          </cell>
          <cell r="L3853">
            <v>5132</v>
          </cell>
          <cell r="M3853">
            <v>5132</v>
          </cell>
          <cell r="N3853">
            <v>5132</v>
          </cell>
          <cell r="O3853">
            <v>4838</v>
          </cell>
          <cell r="P3853">
            <v>4935</v>
          </cell>
          <cell r="Q3853">
            <v>5084</v>
          </cell>
        </row>
        <row r="3854">
          <cell r="E3854" t="str">
            <v>51NMONTHLYJTEAMSTERS LOCAL UNION NUMBER 117</v>
          </cell>
          <cell r="F3854" t="str">
            <v>51N</v>
          </cell>
          <cell r="G3854" t="str">
            <v>Monthly</v>
          </cell>
          <cell r="H3854" t="str">
            <v>J</v>
          </cell>
          <cell r="I3854">
            <v>0</v>
          </cell>
          <cell r="J3854" t="str">
            <v>Teamsters Local Union Number 117</v>
          </cell>
          <cell r="K3854">
            <v>5199</v>
          </cell>
          <cell r="L3854">
            <v>5199</v>
          </cell>
          <cell r="M3854">
            <v>5199</v>
          </cell>
          <cell r="N3854">
            <v>5199</v>
          </cell>
          <cell r="O3854">
            <v>4901</v>
          </cell>
          <cell r="P3854">
            <v>4999</v>
          </cell>
          <cell r="Q3854">
            <v>5150</v>
          </cell>
        </row>
        <row r="3855">
          <cell r="E3855" t="str">
            <v>51NMONTHLYJWASHINGTON FEDERATION OF STATE EMPLOYEES</v>
          </cell>
          <cell r="F3855" t="str">
            <v>51N</v>
          </cell>
          <cell r="G3855" t="str">
            <v>Monthly</v>
          </cell>
          <cell r="H3855" t="str">
            <v>J</v>
          </cell>
          <cell r="I3855">
            <v>0</v>
          </cell>
          <cell r="J3855" t="str">
            <v>Washington Federation of State Employees</v>
          </cell>
          <cell r="K3855">
            <v>5132</v>
          </cell>
          <cell r="L3855">
            <v>5132</v>
          </cell>
          <cell r="M3855">
            <v>5132</v>
          </cell>
          <cell r="N3855">
            <v>5132</v>
          </cell>
          <cell r="O3855">
            <v>4838</v>
          </cell>
          <cell r="P3855">
            <v>4935</v>
          </cell>
          <cell r="Q3855">
            <v>5084</v>
          </cell>
        </row>
        <row r="3856">
          <cell r="E3856" t="str">
            <v>51NMONTHLYKCOALITION</v>
          </cell>
          <cell r="F3856" t="str">
            <v>51N</v>
          </cell>
          <cell r="G3856" t="str">
            <v>Monthly</v>
          </cell>
          <cell r="H3856" t="str">
            <v>K</v>
          </cell>
          <cell r="I3856">
            <v>0</v>
          </cell>
          <cell r="J3856" t="str">
            <v>Coalition</v>
          </cell>
          <cell r="K3856">
            <v>5266</v>
          </cell>
          <cell r="L3856">
            <v>5266</v>
          </cell>
          <cell r="M3856">
            <v>5266</v>
          </cell>
          <cell r="N3856">
            <v>5266</v>
          </cell>
          <cell r="O3856">
            <v>4964</v>
          </cell>
          <cell r="P3856">
            <v>5063</v>
          </cell>
          <cell r="Q3856">
            <v>5216</v>
          </cell>
        </row>
        <row r="3857">
          <cell r="E3857" t="str">
            <v>51NMONTHLYKNON-REPRESENTED STATE EMPLOYEES</v>
          </cell>
          <cell r="F3857" t="str">
            <v>51N</v>
          </cell>
          <cell r="G3857" t="str">
            <v>Monthly</v>
          </cell>
          <cell r="H3857" t="str">
            <v>K</v>
          </cell>
          <cell r="I3857">
            <v>0</v>
          </cell>
          <cell r="J3857" t="str">
            <v>Non-Represented State Employees</v>
          </cell>
          <cell r="K3857">
            <v>5266</v>
          </cell>
          <cell r="L3857">
            <v>5266</v>
          </cell>
          <cell r="M3857">
            <v>5266</v>
          </cell>
          <cell r="N3857">
            <v>5266</v>
          </cell>
          <cell r="O3857">
            <v>4964</v>
          </cell>
          <cell r="P3857">
            <v>5063</v>
          </cell>
          <cell r="Q3857">
            <v>5216</v>
          </cell>
        </row>
        <row r="3858">
          <cell r="E3858" t="str">
            <v>51NMONTHLYKSERVICE EMPLOYEES INTERNATIONAL UNION DISTRICT 1199 NW</v>
          </cell>
          <cell r="F3858" t="str">
            <v>51N</v>
          </cell>
          <cell r="G3858" t="str">
            <v>Monthly</v>
          </cell>
          <cell r="H3858" t="str">
            <v>K</v>
          </cell>
          <cell r="I3858">
            <v>0</v>
          </cell>
          <cell r="J3858" t="str">
            <v>Service Employees International Union District 1199 NW</v>
          </cell>
          <cell r="K3858">
            <v>5266</v>
          </cell>
          <cell r="L3858">
            <v>5266</v>
          </cell>
          <cell r="M3858">
            <v>5266</v>
          </cell>
          <cell r="N3858">
            <v>5266</v>
          </cell>
          <cell r="O3858">
            <v>4964</v>
          </cell>
          <cell r="P3858">
            <v>5063</v>
          </cell>
          <cell r="Q3858">
            <v>5216</v>
          </cell>
        </row>
        <row r="3859">
          <cell r="E3859" t="str">
            <v>51NMONTHLYKTEAMSTERS LOCAL UNION NUMBER 117</v>
          </cell>
          <cell r="F3859" t="str">
            <v>51N</v>
          </cell>
          <cell r="G3859" t="str">
            <v>Monthly</v>
          </cell>
          <cell r="H3859" t="str">
            <v>K</v>
          </cell>
          <cell r="I3859">
            <v>0</v>
          </cell>
          <cell r="J3859" t="str">
            <v>Teamsters Local Union Number 117</v>
          </cell>
          <cell r="K3859">
            <v>5333</v>
          </cell>
          <cell r="L3859">
            <v>5333</v>
          </cell>
          <cell r="M3859">
            <v>5333</v>
          </cell>
          <cell r="N3859">
            <v>5333</v>
          </cell>
          <cell r="O3859">
            <v>5027</v>
          </cell>
          <cell r="P3859">
            <v>5128</v>
          </cell>
          <cell r="Q3859">
            <v>5283</v>
          </cell>
        </row>
        <row r="3860">
          <cell r="E3860" t="str">
            <v>51NMONTHLYKWASHINGTON FEDERATION OF STATE EMPLOYEES</v>
          </cell>
          <cell r="F3860" t="str">
            <v>51N</v>
          </cell>
          <cell r="G3860" t="str">
            <v>Monthly</v>
          </cell>
          <cell r="H3860" t="str">
            <v>K</v>
          </cell>
          <cell r="I3860">
            <v>0</v>
          </cell>
          <cell r="J3860" t="str">
            <v>Washington Federation of State Employees</v>
          </cell>
          <cell r="K3860">
            <v>5266</v>
          </cell>
          <cell r="L3860">
            <v>5266</v>
          </cell>
          <cell r="M3860">
            <v>5266</v>
          </cell>
          <cell r="N3860">
            <v>5266</v>
          </cell>
          <cell r="O3860">
            <v>4964</v>
          </cell>
          <cell r="P3860">
            <v>5063</v>
          </cell>
          <cell r="Q3860">
            <v>5216</v>
          </cell>
        </row>
        <row r="3861">
          <cell r="E3861" t="str">
            <v>51NMONTHLYLCOALITION</v>
          </cell>
          <cell r="F3861" t="str">
            <v>51N</v>
          </cell>
          <cell r="G3861" t="str">
            <v>Monthly</v>
          </cell>
          <cell r="H3861" t="str">
            <v>L</v>
          </cell>
          <cell r="I3861">
            <v>0</v>
          </cell>
          <cell r="J3861" t="str">
            <v>Coalition</v>
          </cell>
          <cell r="K3861">
            <v>5393</v>
          </cell>
          <cell r="L3861">
            <v>5393</v>
          </cell>
          <cell r="M3861">
            <v>5393</v>
          </cell>
          <cell r="N3861">
            <v>5393</v>
          </cell>
          <cell r="O3861">
            <v>5084</v>
          </cell>
          <cell r="P3861">
            <v>5186</v>
          </cell>
          <cell r="Q3861">
            <v>5343</v>
          </cell>
        </row>
        <row r="3862">
          <cell r="E3862" t="str">
            <v>51NMONTHLYLNON-REPRESENTED STATE EMPLOYEES</v>
          </cell>
          <cell r="F3862" t="str">
            <v>51N</v>
          </cell>
          <cell r="G3862" t="str">
            <v>Monthly</v>
          </cell>
          <cell r="H3862" t="str">
            <v>L</v>
          </cell>
          <cell r="I3862">
            <v>0</v>
          </cell>
          <cell r="J3862" t="str">
            <v>Non-Represented State Employees</v>
          </cell>
          <cell r="K3862">
            <v>5393</v>
          </cell>
          <cell r="L3862">
            <v>5393</v>
          </cell>
          <cell r="M3862">
            <v>5393</v>
          </cell>
          <cell r="N3862">
            <v>5393</v>
          </cell>
          <cell r="O3862">
            <v>5084</v>
          </cell>
          <cell r="P3862">
            <v>5186</v>
          </cell>
          <cell r="Q3862">
            <v>5343</v>
          </cell>
        </row>
        <row r="3863">
          <cell r="E3863" t="str">
            <v>51NMONTHLYLSERVICE EMPLOYEES INTERNATIONAL UNION DISTRICT 1199 NW</v>
          </cell>
          <cell r="F3863" t="str">
            <v>51N</v>
          </cell>
          <cell r="G3863" t="str">
            <v>Monthly</v>
          </cell>
          <cell r="H3863" t="str">
            <v>L</v>
          </cell>
          <cell r="I3863">
            <v>0</v>
          </cell>
          <cell r="J3863" t="str">
            <v>Service Employees International Union District 1199 NW</v>
          </cell>
          <cell r="K3863">
            <v>5393</v>
          </cell>
          <cell r="L3863">
            <v>5393</v>
          </cell>
          <cell r="M3863">
            <v>5393</v>
          </cell>
          <cell r="N3863">
            <v>5393</v>
          </cell>
          <cell r="O3863">
            <v>5084</v>
          </cell>
          <cell r="P3863">
            <v>5186</v>
          </cell>
          <cell r="Q3863">
            <v>5343</v>
          </cell>
        </row>
        <row r="3864">
          <cell r="E3864" t="str">
            <v>51NMONTHLYLTEAMSTERS LOCAL UNION NUMBER 117</v>
          </cell>
          <cell r="F3864" t="str">
            <v>51N</v>
          </cell>
          <cell r="G3864" t="str">
            <v>Monthly</v>
          </cell>
          <cell r="H3864" t="str">
            <v>L</v>
          </cell>
          <cell r="I3864">
            <v>0</v>
          </cell>
          <cell r="J3864" t="str">
            <v>Teamsters Local Union Number 117</v>
          </cell>
          <cell r="K3864">
            <v>5461</v>
          </cell>
          <cell r="L3864">
            <v>5461</v>
          </cell>
          <cell r="M3864">
            <v>5461</v>
          </cell>
          <cell r="N3864">
            <v>5461</v>
          </cell>
          <cell r="O3864">
            <v>5148</v>
          </cell>
          <cell r="P3864">
            <v>5251</v>
          </cell>
          <cell r="Q3864">
            <v>5410</v>
          </cell>
        </row>
        <row r="3865">
          <cell r="E3865" t="str">
            <v>51NMONTHLYLWASHINGTON FEDERATION OF STATE EMPLOYEES</v>
          </cell>
          <cell r="F3865" t="str">
            <v>51N</v>
          </cell>
          <cell r="G3865" t="str">
            <v>Monthly</v>
          </cell>
          <cell r="H3865" t="str">
            <v>L</v>
          </cell>
          <cell r="I3865">
            <v>0</v>
          </cell>
          <cell r="J3865" t="str">
            <v>Washington Federation of State Employees</v>
          </cell>
          <cell r="K3865">
            <v>5393</v>
          </cell>
          <cell r="L3865">
            <v>5393</v>
          </cell>
          <cell r="M3865">
            <v>5393</v>
          </cell>
          <cell r="N3865">
            <v>5393</v>
          </cell>
          <cell r="O3865">
            <v>5084</v>
          </cell>
          <cell r="P3865">
            <v>5186</v>
          </cell>
          <cell r="Q3865">
            <v>5343</v>
          </cell>
        </row>
        <row r="3866">
          <cell r="E3866" t="str">
            <v>51NMONTHLYMCOALITION</v>
          </cell>
          <cell r="F3866" t="str">
            <v>51N</v>
          </cell>
          <cell r="G3866" t="str">
            <v>Monthly</v>
          </cell>
          <cell r="H3866" t="str">
            <v>M</v>
          </cell>
          <cell r="I3866">
            <v>0</v>
          </cell>
          <cell r="J3866" t="str">
            <v>Coalition</v>
          </cell>
          <cell r="K3866">
            <v>5529</v>
          </cell>
          <cell r="L3866">
            <v>5529</v>
          </cell>
          <cell r="M3866">
            <v>5529</v>
          </cell>
          <cell r="N3866">
            <v>5529</v>
          </cell>
          <cell r="O3866">
            <v>5212</v>
          </cell>
          <cell r="P3866">
            <v>5316</v>
          </cell>
          <cell r="Q3866">
            <v>5477</v>
          </cell>
        </row>
        <row r="3867">
          <cell r="E3867" t="str">
            <v>51NMONTHLYMNON-REPRESENTED STATE EMPLOYEES</v>
          </cell>
          <cell r="F3867" t="str">
            <v>51N</v>
          </cell>
          <cell r="G3867" t="str">
            <v>Monthly</v>
          </cell>
          <cell r="H3867" t="str">
            <v>M</v>
          </cell>
          <cell r="I3867">
            <v>0</v>
          </cell>
          <cell r="J3867" t="str">
            <v>Non-Represented State Employees</v>
          </cell>
          <cell r="K3867">
            <v>5529</v>
          </cell>
          <cell r="L3867">
            <v>5529</v>
          </cell>
          <cell r="M3867">
            <v>5529</v>
          </cell>
          <cell r="N3867">
            <v>5529</v>
          </cell>
          <cell r="O3867">
            <v>5212</v>
          </cell>
          <cell r="P3867">
            <v>5316</v>
          </cell>
          <cell r="Q3867">
            <v>5477</v>
          </cell>
        </row>
        <row r="3868">
          <cell r="E3868" t="str">
            <v>51NMONTHLYMSERVICE EMPLOYEES INTERNATIONAL UNION DISTRICT 1199 NW</v>
          </cell>
          <cell r="F3868" t="str">
            <v>51N</v>
          </cell>
          <cell r="G3868" t="str">
            <v>Monthly</v>
          </cell>
          <cell r="H3868" t="str">
            <v>M</v>
          </cell>
          <cell r="I3868">
            <v>0</v>
          </cell>
          <cell r="J3868" t="str">
            <v>Service Employees International Union District 1199 NW</v>
          </cell>
          <cell r="K3868">
            <v>5529</v>
          </cell>
          <cell r="L3868">
            <v>5529</v>
          </cell>
          <cell r="M3868">
            <v>5529</v>
          </cell>
          <cell r="N3868">
            <v>5529</v>
          </cell>
          <cell r="O3868">
            <v>5212</v>
          </cell>
          <cell r="P3868">
            <v>5316</v>
          </cell>
          <cell r="Q3868">
            <v>5477</v>
          </cell>
        </row>
        <row r="3869">
          <cell r="E3869" t="str">
            <v>51NMONTHLYMTEAMSTERS LOCAL UNION NUMBER 117</v>
          </cell>
          <cell r="F3869" t="str">
            <v>51N</v>
          </cell>
          <cell r="G3869" t="str">
            <v>Monthly</v>
          </cell>
          <cell r="H3869" t="str">
            <v>M</v>
          </cell>
          <cell r="I3869">
            <v>0</v>
          </cell>
          <cell r="J3869" t="str">
            <v>Teamsters Local Union Number 117</v>
          </cell>
          <cell r="K3869">
            <v>5601</v>
          </cell>
          <cell r="L3869">
            <v>5601</v>
          </cell>
          <cell r="M3869">
            <v>5601</v>
          </cell>
          <cell r="N3869">
            <v>5601</v>
          </cell>
          <cell r="O3869">
            <v>5280</v>
          </cell>
          <cell r="P3869">
            <v>5386</v>
          </cell>
          <cell r="Q3869">
            <v>5549</v>
          </cell>
        </row>
        <row r="3870">
          <cell r="E3870" t="str">
            <v>51NMONTHLYMWASHINGTON FEDERATION OF STATE EMPLOYEES</v>
          </cell>
          <cell r="F3870" t="str">
            <v>51N</v>
          </cell>
          <cell r="G3870" t="str">
            <v>Monthly</v>
          </cell>
          <cell r="H3870" t="str">
            <v>M</v>
          </cell>
          <cell r="I3870">
            <v>0</v>
          </cell>
          <cell r="J3870" t="str">
            <v>Washington Federation of State Employees</v>
          </cell>
          <cell r="K3870">
            <v>5529</v>
          </cell>
          <cell r="L3870">
            <v>5529</v>
          </cell>
          <cell r="M3870">
            <v>5529</v>
          </cell>
          <cell r="N3870">
            <v>5529</v>
          </cell>
          <cell r="O3870">
            <v>5212</v>
          </cell>
          <cell r="P3870">
            <v>5316</v>
          </cell>
          <cell r="Q3870">
            <v>5477</v>
          </cell>
        </row>
        <row r="3871">
          <cell r="E3871" t="str">
            <v>51NMONTHLYNCOALITION</v>
          </cell>
          <cell r="F3871" t="str">
            <v>51N</v>
          </cell>
          <cell r="G3871" t="str">
            <v>Monthly</v>
          </cell>
          <cell r="H3871" t="str">
            <v>N</v>
          </cell>
          <cell r="I3871">
            <v>0</v>
          </cell>
          <cell r="J3871" t="str">
            <v>Coalition</v>
          </cell>
          <cell r="K3871">
            <v>5668</v>
          </cell>
          <cell r="L3871">
            <v>5668</v>
          </cell>
          <cell r="M3871">
            <v>5668</v>
          </cell>
          <cell r="N3871">
            <v>5668</v>
          </cell>
          <cell r="O3871">
            <v>5343</v>
          </cell>
          <cell r="P3871">
            <v>5450</v>
          </cell>
          <cell r="Q3871">
            <v>5615</v>
          </cell>
        </row>
        <row r="3872">
          <cell r="E3872" t="str">
            <v>51NMONTHLYNNON-REPRESENTED STATE EMPLOYEES</v>
          </cell>
          <cell r="F3872" t="str">
            <v>51N</v>
          </cell>
          <cell r="G3872" t="str">
            <v>Monthly</v>
          </cell>
          <cell r="H3872" t="str">
            <v>N</v>
          </cell>
          <cell r="I3872">
            <v>0</v>
          </cell>
          <cell r="J3872" t="str">
            <v>Non-Represented State Employees</v>
          </cell>
          <cell r="K3872">
            <v>5668</v>
          </cell>
          <cell r="L3872">
            <v>5668</v>
          </cell>
          <cell r="M3872">
            <v>5668</v>
          </cell>
          <cell r="N3872">
            <v>5668</v>
          </cell>
          <cell r="O3872">
            <v>5343</v>
          </cell>
          <cell r="P3872">
            <v>5450</v>
          </cell>
          <cell r="Q3872">
            <v>5615</v>
          </cell>
        </row>
        <row r="3873">
          <cell r="E3873" t="str">
            <v>51NMONTHLYNSERVICE EMPLOYEES INTERNATIONAL UNION DISTRICT 1199 NW</v>
          </cell>
          <cell r="F3873" t="str">
            <v>51N</v>
          </cell>
          <cell r="G3873" t="str">
            <v>Monthly</v>
          </cell>
          <cell r="H3873" t="str">
            <v>N</v>
          </cell>
          <cell r="I3873">
            <v>0</v>
          </cell>
          <cell r="J3873" t="str">
            <v>Service Employees International Union District 1199 NW</v>
          </cell>
          <cell r="K3873">
            <v>5668</v>
          </cell>
          <cell r="L3873">
            <v>5668</v>
          </cell>
          <cell r="M3873">
            <v>5668</v>
          </cell>
          <cell r="N3873">
            <v>5668</v>
          </cell>
          <cell r="O3873">
            <v>5343</v>
          </cell>
          <cell r="P3873">
            <v>5450</v>
          </cell>
          <cell r="Q3873">
            <v>5615</v>
          </cell>
        </row>
        <row r="3874">
          <cell r="E3874" t="str">
            <v>51NMONTHLYNTEAMSTERS LOCAL UNION NUMBER 117</v>
          </cell>
          <cell r="F3874" t="str">
            <v>51N</v>
          </cell>
          <cell r="G3874" t="str">
            <v>Monthly</v>
          </cell>
          <cell r="H3874" t="str">
            <v>N</v>
          </cell>
          <cell r="I3874">
            <v>0</v>
          </cell>
          <cell r="J3874" t="str">
            <v>Teamsters Local Union Number 117</v>
          </cell>
          <cell r="K3874">
            <v>5741</v>
          </cell>
          <cell r="L3874">
            <v>5741</v>
          </cell>
          <cell r="M3874">
            <v>5741</v>
          </cell>
          <cell r="N3874">
            <v>5741</v>
          </cell>
          <cell r="O3874">
            <v>5412</v>
          </cell>
          <cell r="P3874">
            <v>5520</v>
          </cell>
          <cell r="Q3874">
            <v>5687</v>
          </cell>
        </row>
        <row r="3875">
          <cell r="E3875" t="str">
            <v>51NMONTHLYNWASHINGTON FEDERATION OF STATE EMPLOYEES</v>
          </cell>
          <cell r="F3875" t="str">
            <v>51N</v>
          </cell>
          <cell r="G3875" t="str">
            <v>Monthly</v>
          </cell>
          <cell r="H3875" t="str">
            <v>N</v>
          </cell>
          <cell r="I3875">
            <v>0</v>
          </cell>
          <cell r="J3875" t="str">
            <v>Washington Federation of State Employees</v>
          </cell>
          <cell r="K3875">
            <v>5668</v>
          </cell>
          <cell r="L3875">
            <v>5668</v>
          </cell>
          <cell r="M3875">
            <v>5668</v>
          </cell>
          <cell r="N3875">
            <v>5668</v>
          </cell>
          <cell r="O3875">
            <v>5343</v>
          </cell>
          <cell r="P3875">
            <v>5450</v>
          </cell>
          <cell r="Q3875">
            <v>5615</v>
          </cell>
        </row>
        <row r="3876">
          <cell r="E3876" t="str">
            <v>51NMONTHLYOCOALITION</v>
          </cell>
          <cell r="F3876" t="str">
            <v>51N</v>
          </cell>
          <cell r="G3876" t="str">
            <v>Monthly</v>
          </cell>
          <cell r="H3876" t="str">
            <v>O</v>
          </cell>
          <cell r="I3876">
            <v>0</v>
          </cell>
          <cell r="J3876" t="str">
            <v>Coalition</v>
          </cell>
          <cell r="K3876">
            <v>5808</v>
          </cell>
          <cell r="L3876">
            <v>5808</v>
          </cell>
          <cell r="M3876">
            <v>5808</v>
          </cell>
          <cell r="N3876">
            <v>5808</v>
          </cell>
          <cell r="O3876">
            <v>5475</v>
          </cell>
          <cell r="P3876">
            <v>5585</v>
          </cell>
          <cell r="Q3876">
            <v>5754</v>
          </cell>
        </row>
        <row r="3877">
          <cell r="E3877" t="str">
            <v>51NMONTHLYONON-REPRESENTED STATE EMPLOYEES</v>
          </cell>
          <cell r="F3877" t="str">
            <v>51N</v>
          </cell>
          <cell r="G3877" t="str">
            <v>Monthly</v>
          </cell>
          <cell r="H3877" t="str">
            <v>O</v>
          </cell>
          <cell r="I3877">
            <v>0</v>
          </cell>
          <cell r="J3877" t="str">
            <v>Non-Represented State Employees</v>
          </cell>
          <cell r="K3877">
            <v>5808</v>
          </cell>
          <cell r="L3877">
            <v>5808</v>
          </cell>
          <cell r="M3877">
            <v>5808</v>
          </cell>
          <cell r="N3877">
            <v>5808</v>
          </cell>
          <cell r="O3877">
            <v>5475</v>
          </cell>
          <cell r="P3877">
            <v>5585</v>
          </cell>
          <cell r="Q3877">
            <v>5754</v>
          </cell>
        </row>
        <row r="3878">
          <cell r="E3878" t="str">
            <v>51NMONTHLYOSERVICE EMPLOYEES INTERNATIONAL UNION DISTRICT 1199 NW</v>
          </cell>
          <cell r="F3878" t="str">
            <v>51N</v>
          </cell>
          <cell r="G3878" t="str">
            <v>Monthly</v>
          </cell>
          <cell r="H3878" t="str">
            <v>O</v>
          </cell>
          <cell r="I3878">
            <v>0</v>
          </cell>
          <cell r="J3878" t="str">
            <v>Service Employees International Union District 1199 NW</v>
          </cell>
          <cell r="K3878">
            <v>5808</v>
          </cell>
          <cell r="L3878">
            <v>5808</v>
          </cell>
          <cell r="M3878">
            <v>5808</v>
          </cell>
          <cell r="N3878">
            <v>5808</v>
          </cell>
          <cell r="O3878">
            <v>5475</v>
          </cell>
          <cell r="P3878">
            <v>5585</v>
          </cell>
          <cell r="Q3878">
            <v>5754</v>
          </cell>
        </row>
        <row r="3879">
          <cell r="E3879" t="str">
            <v>51NMONTHLYOTEAMSTERS LOCAL UNION NUMBER 117</v>
          </cell>
          <cell r="F3879" t="str">
            <v>51N</v>
          </cell>
          <cell r="G3879" t="str">
            <v>Monthly</v>
          </cell>
          <cell r="H3879" t="str">
            <v>O</v>
          </cell>
          <cell r="I3879">
            <v>0</v>
          </cell>
          <cell r="J3879" t="str">
            <v>Teamsters Local Union Number 117</v>
          </cell>
          <cell r="K3879">
            <v>5883</v>
          </cell>
          <cell r="L3879">
            <v>5883</v>
          </cell>
          <cell r="M3879">
            <v>5883</v>
          </cell>
          <cell r="N3879">
            <v>5883</v>
          </cell>
          <cell r="O3879">
            <v>5546</v>
          </cell>
          <cell r="P3879">
            <v>5657</v>
          </cell>
          <cell r="Q3879">
            <v>5828</v>
          </cell>
        </row>
        <row r="3880">
          <cell r="E3880" t="str">
            <v>51NMONTHLYOWASHINGTON FEDERATION OF STATE EMPLOYEES</v>
          </cell>
          <cell r="F3880" t="str">
            <v>51N</v>
          </cell>
          <cell r="G3880" t="str">
            <v>Monthly</v>
          </cell>
          <cell r="H3880" t="str">
            <v>O</v>
          </cell>
          <cell r="I3880">
            <v>0</v>
          </cell>
          <cell r="J3880" t="str">
            <v>Washington Federation of State Employees</v>
          </cell>
          <cell r="K3880">
            <v>5808</v>
          </cell>
          <cell r="L3880">
            <v>5808</v>
          </cell>
          <cell r="M3880">
            <v>5808</v>
          </cell>
          <cell r="N3880">
            <v>5808</v>
          </cell>
          <cell r="O3880">
            <v>5475</v>
          </cell>
          <cell r="P3880">
            <v>5585</v>
          </cell>
          <cell r="Q3880">
            <v>5754</v>
          </cell>
        </row>
        <row r="3881">
          <cell r="E3881" t="str">
            <v>51NMONTHLYPCOALITION</v>
          </cell>
          <cell r="F3881" t="str">
            <v>51N</v>
          </cell>
          <cell r="G3881" t="str">
            <v>Monthly</v>
          </cell>
          <cell r="H3881" t="str">
            <v>P</v>
          </cell>
          <cell r="I3881">
            <v>0</v>
          </cell>
          <cell r="J3881" t="str">
            <v>Coalition</v>
          </cell>
          <cell r="K3881">
            <v>5953</v>
          </cell>
          <cell r="L3881">
            <v>5953</v>
          </cell>
          <cell r="M3881">
            <v>5953</v>
          </cell>
          <cell r="N3881">
            <v>5953</v>
          </cell>
          <cell r="O3881">
            <v>5612</v>
          </cell>
          <cell r="P3881">
            <v>5724</v>
          </cell>
          <cell r="Q3881">
            <v>5897</v>
          </cell>
        </row>
        <row r="3882">
          <cell r="E3882" t="str">
            <v>51NMONTHLYPNON-REPRESENTED STATE EMPLOYEES</v>
          </cell>
          <cell r="F3882" t="str">
            <v>51N</v>
          </cell>
          <cell r="G3882" t="str">
            <v>Monthly</v>
          </cell>
          <cell r="H3882" t="str">
            <v>P</v>
          </cell>
          <cell r="I3882">
            <v>0</v>
          </cell>
          <cell r="J3882" t="str">
            <v>Non-Represented State Employees</v>
          </cell>
          <cell r="K3882">
            <v>5953</v>
          </cell>
          <cell r="L3882">
            <v>5953</v>
          </cell>
          <cell r="M3882">
            <v>5953</v>
          </cell>
          <cell r="N3882">
            <v>5953</v>
          </cell>
          <cell r="O3882">
            <v>5612</v>
          </cell>
          <cell r="P3882">
            <v>5724</v>
          </cell>
          <cell r="Q3882">
            <v>5897</v>
          </cell>
        </row>
        <row r="3883">
          <cell r="E3883" t="str">
            <v>51NMONTHLYPSERVICE EMPLOYEES INTERNATIONAL UNION DISTRICT 1199 NW</v>
          </cell>
          <cell r="F3883" t="str">
            <v>51N</v>
          </cell>
          <cell r="G3883" t="str">
            <v>Monthly</v>
          </cell>
          <cell r="H3883" t="str">
            <v>P</v>
          </cell>
          <cell r="I3883">
            <v>0</v>
          </cell>
          <cell r="J3883" t="str">
            <v>Service Employees International Union District 1199 NW</v>
          </cell>
          <cell r="K3883">
            <v>5953</v>
          </cell>
          <cell r="L3883">
            <v>5953</v>
          </cell>
          <cell r="M3883">
            <v>5953</v>
          </cell>
          <cell r="N3883">
            <v>5953</v>
          </cell>
          <cell r="O3883">
            <v>5612</v>
          </cell>
          <cell r="P3883">
            <v>5724</v>
          </cell>
          <cell r="Q3883">
            <v>5897</v>
          </cell>
        </row>
        <row r="3884">
          <cell r="E3884" t="str">
            <v>51NMONTHLYPTEAMSTERS LOCAL UNION NUMBER 117</v>
          </cell>
          <cell r="F3884" t="str">
            <v>51N</v>
          </cell>
          <cell r="G3884" t="str">
            <v>Monthly</v>
          </cell>
          <cell r="H3884" t="str">
            <v>P</v>
          </cell>
          <cell r="I3884">
            <v>0</v>
          </cell>
          <cell r="J3884" t="str">
            <v>Teamsters Local Union Number 117</v>
          </cell>
          <cell r="K3884">
            <v>6029</v>
          </cell>
          <cell r="L3884">
            <v>6029</v>
          </cell>
          <cell r="M3884">
            <v>6029</v>
          </cell>
          <cell r="N3884">
            <v>6029</v>
          </cell>
          <cell r="O3884">
            <v>5683</v>
          </cell>
          <cell r="P3884">
            <v>5797</v>
          </cell>
          <cell r="Q3884">
            <v>5972</v>
          </cell>
        </row>
        <row r="3885">
          <cell r="E3885" t="str">
            <v>51NMONTHLYPWASHINGTON FEDERATION OF STATE EMPLOYEES</v>
          </cell>
          <cell r="F3885" t="str">
            <v>51N</v>
          </cell>
          <cell r="G3885" t="str">
            <v>Monthly</v>
          </cell>
          <cell r="H3885" t="str">
            <v>P</v>
          </cell>
          <cell r="I3885">
            <v>0</v>
          </cell>
          <cell r="J3885" t="str">
            <v>Washington Federation of State Employees</v>
          </cell>
          <cell r="K3885">
            <v>5953</v>
          </cell>
          <cell r="L3885">
            <v>5953</v>
          </cell>
          <cell r="M3885">
            <v>5953</v>
          </cell>
          <cell r="N3885">
            <v>5953</v>
          </cell>
          <cell r="O3885">
            <v>5612</v>
          </cell>
          <cell r="P3885">
            <v>5724</v>
          </cell>
          <cell r="Q3885">
            <v>5897</v>
          </cell>
        </row>
        <row r="3886">
          <cell r="E3886" t="str">
            <v>51NMONTHLYQCOALITION</v>
          </cell>
          <cell r="F3886" t="str">
            <v>51N</v>
          </cell>
          <cell r="G3886" t="str">
            <v>Monthly</v>
          </cell>
          <cell r="H3886" t="str">
            <v>Q</v>
          </cell>
          <cell r="I3886">
            <v>0</v>
          </cell>
          <cell r="J3886" t="str">
            <v>Coalition</v>
          </cell>
          <cell r="K3886">
            <v>6104</v>
          </cell>
          <cell r="L3886">
            <v>6104</v>
          </cell>
          <cell r="M3886">
            <v>6104</v>
          </cell>
          <cell r="N3886">
            <v>6104</v>
          </cell>
          <cell r="O3886">
            <v>5754</v>
          </cell>
          <cell r="P3886">
            <v>5869</v>
          </cell>
          <cell r="Q3886">
            <v>6046</v>
          </cell>
        </row>
        <row r="3887">
          <cell r="E3887" t="str">
            <v>51NMONTHLYQNON-REPRESENTED STATE EMPLOYEES</v>
          </cell>
          <cell r="F3887" t="str">
            <v>51N</v>
          </cell>
          <cell r="G3887" t="str">
            <v>Monthly</v>
          </cell>
          <cell r="H3887" t="str">
            <v>Q</v>
          </cell>
          <cell r="I3887">
            <v>0</v>
          </cell>
          <cell r="J3887" t="str">
            <v>Non-Represented State Employees</v>
          </cell>
          <cell r="K3887">
            <v>6104</v>
          </cell>
          <cell r="L3887">
            <v>6104</v>
          </cell>
          <cell r="M3887">
            <v>6104</v>
          </cell>
          <cell r="N3887">
            <v>6104</v>
          </cell>
          <cell r="O3887">
            <v>5754</v>
          </cell>
          <cell r="P3887">
            <v>5869</v>
          </cell>
          <cell r="Q3887">
            <v>6046</v>
          </cell>
        </row>
        <row r="3888">
          <cell r="E3888" t="str">
            <v>51NMONTHLYQSERVICE EMPLOYEES INTERNATIONAL UNION DISTRICT 1199 NW</v>
          </cell>
          <cell r="F3888" t="str">
            <v>51N</v>
          </cell>
          <cell r="G3888" t="str">
            <v>Monthly</v>
          </cell>
          <cell r="H3888" t="str">
            <v>Q</v>
          </cell>
          <cell r="I3888">
            <v>0</v>
          </cell>
          <cell r="J3888" t="str">
            <v>Service Employees International Union District 1199 NW</v>
          </cell>
          <cell r="K3888">
            <v>6104</v>
          </cell>
          <cell r="L3888">
            <v>6104</v>
          </cell>
          <cell r="M3888">
            <v>6104</v>
          </cell>
          <cell r="N3888">
            <v>6104</v>
          </cell>
          <cell r="O3888">
            <v>5754</v>
          </cell>
          <cell r="P3888">
            <v>5869</v>
          </cell>
          <cell r="Q3888">
            <v>6046</v>
          </cell>
        </row>
        <row r="3889">
          <cell r="E3889" t="str">
            <v>51NMONTHLYQTEAMSTERS LOCAL UNION NUMBER 117</v>
          </cell>
          <cell r="F3889" t="str">
            <v>51N</v>
          </cell>
          <cell r="G3889" t="str">
            <v>Monthly</v>
          </cell>
          <cell r="H3889" t="str">
            <v>Q</v>
          </cell>
          <cell r="I3889">
            <v>0</v>
          </cell>
          <cell r="J3889" t="str">
            <v>Teamsters Local Union Number 117</v>
          </cell>
          <cell r="K3889">
            <v>6182</v>
          </cell>
          <cell r="L3889">
            <v>6182</v>
          </cell>
          <cell r="M3889">
            <v>6182</v>
          </cell>
          <cell r="N3889">
            <v>6182</v>
          </cell>
          <cell r="O3889">
            <v>5827</v>
          </cell>
          <cell r="P3889">
            <v>5944</v>
          </cell>
          <cell r="Q3889">
            <v>6124</v>
          </cell>
        </row>
        <row r="3890">
          <cell r="E3890" t="str">
            <v>51NMONTHLYQWASHINGTON FEDERATION OF STATE EMPLOYEES</v>
          </cell>
          <cell r="F3890" t="str">
            <v>51N</v>
          </cell>
          <cell r="G3890" t="str">
            <v>Monthly</v>
          </cell>
          <cell r="H3890" t="str">
            <v>Q</v>
          </cell>
          <cell r="I3890">
            <v>0</v>
          </cell>
          <cell r="J3890" t="str">
            <v>Washington Federation of State Employees</v>
          </cell>
          <cell r="K3890">
            <v>6104</v>
          </cell>
          <cell r="L3890">
            <v>6104</v>
          </cell>
          <cell r="M3890">
            <v>6104</v>
          </cell>
          <cell r="N3890">
            <v>6104</v>
          </cell>
          <cell r="O3890">
            <v>5754</v>
          </cell>
          <cell r="P3890">
            <v>5869</v>
          </cell>
          <cell r="Q3890">
            <v>6046</v>
          </cell>
        </row>
        <row r="3891">
          <cell r="E3891" t="str">
            <v>51NMONTHLYRCOALITION</v>
          </cell>
          <cell r="F3891" t="str">
            <v>51N</v>
          </cell>
          <cell r="G3891" t="str">
            <v>Monthly</v>
          </cell>
          <cell r="H3891" t="str">
            <v>R</v>
          </cell>
          <cell r="I3891">
            <v>0</v>
          </cell>
          <cell r="J3891" t="str">
            <v>Coalition</v>
          </cell>
          <cell r="K3891">
            <v>6257</v>
          </cell>
          <cell r="L3891">
            <v>6257</v>
          </cell>
          <cell r="M3891">
            <v>6257</v>
          </cell>
          <cell r="N3891">
            <v>6257</v>
          </cell>
          <cell r="O3891">
            <v>5898</v>
          </cell>
          <cell r="P3891">
            <v>6016</v>
          </cell>
          <cell r="Q3891">
            <v>6198</v>
          </cell>
        </row>
        <row r="3892">
          <cell r="E3892" t="str">
            <v>51NMONTHLYRNON-REPRESENTED STATE EMPLOYEES</v>
          </cell>
          <cell r="F3892" t="str">
            <v>51N</v>
          </cell>
          <cell r="G3892" t="str">
            <v>Monthly</v>
          </cell>
          <cell r="H3892" t="str">
            <v>R</v>
          </cell>
          <cell r="I3892">
            <v>0</v>
          </cell>
          <cell r="J3892" t="str">
            <v>Non-Represented State Employees</v>
          </cell>
          <cell r="K3892">
            <v>6257</v>
          </cell>
          <cell r="L3892">
            <v>6257</v>
          </cell>
          <cell r="M3892">
            <v>6257</v>
          </cell>
          <cell r="N3892">
            <v>6257</v>
          </cell>
          <cell r="O3892">
            <v>5898</v>
          </cell>
          <cell r="P3892">
            <v>6016</v>
          </cell>
          <cell r="Q3892">
            <v>6198</v>
          </cell>
        </row>
        <row r="3893">
          <cell r="E3893" t="str">
            <v>51NMONTHLYRSERVICE EMPLOYEES INTERNATIONAL UNION DISTRICT 1199 NW</v>
          </cell>
          <cell r="F3893" t="str">
            <v>51N</v>
          </cell>
          <cell r="G3893" t="str">
            <v>Monthly</v>
          </cell>
          <cell r="H3893" t="str">
            <v>R</v>
          </cell>
          <cell r="I3893">
            <v>0</v>
          </cell>
          <cell r="J3893" t="str">
            <v>Service Employees International Union District 1199 NW</v>
          </cell>
          <cell r="K3893">
            <v>6257</v>
          </cell>
          <cell r="L3893">
            <v>6257</v>
          </cell>
          <cell r="M3893">
            <v>6257</v>
          </cell>
          <cell r="N3893">
            <v>6257</v>
          </cell>
          <cell r="O3893">
            <v>5898</v>
          </cell>
          <cell r="P3893">
            <v>6016</v>
          </cell>
          <cell r="Q3893">
            <v>6198</v>
          </cell>
        </row>
        <row r="3894">
          <cell r="E3894" t="str">
            <v>51NMONTHLYRTEAMSTERS LOCAL UNION NUMBER 117</v>
          </cell>
          <cell r="F3894" t="str">
            <v>51N</v>
          </cell>
          <cell r="G3894" t="str">
            <v>Monthly</v>
          </cell>
          <cell r="H3894" t="str">
            <v>R</v>
          </cell>
          <cell r="I3894">
            <v>0</v>
          </cell>
          <cell r="J3894" t="str">
            <v>Teamsters Local Union Number 117</v>
          </cell>
          <cell r="K3894">
            <v>6339</v>
          </cell>
          <cell r="L3894">
            <v>6339</v>
          </cell>
          <cell r="M3894">
            <v>6339</v>
          </cell>
          <cell r="N3894">
            <v>6339</v>
          </cell>
          <cell r="O3894">
            <v>5975</v>
          </cell>
          <cell r="P3894">
            <v>6095</v>
          </cell>
          <cell r="Q3894">
            <v>6279</v>
          </cell>
        </row>
        <row r="3895">
          <cell r="E3895" t="str">
            <v>51NMONTHLYRWASHINGTON FEDERATION OF STATE EMPLOYEES</v>
          </cell>
          <cell r="F3895" t="str">
            <v>51N</v>
          </cell>
          <cell r="G3895" t="str">
            <v>Monthly</v>
          </cell>
          <cell r="H3895" t="str">
            <v>R</v>
          </cell>
          <cell r="I3895">
            <v>0</v>
          </cell>
          <cell r="J3895" t="str">
            <v>Washington Federation of State Employees</v>
          </cell>
          <cell r="K3895">
            <v>6257</v>
          </cell>
          <cell r="L3895">
            <v>6257</v>
          </cell>
          <cell r="M3895">
            <v>6257</v>
          </cell>
          <cell r="N3895">
            <v>6257</v>
          </cell>
          <cell r="O3895">
            <v>5898</v>
          </cell>
          <cell r="P3895">
            <v>6016</v>
          </cell>
          <cell r="Q3895">
            <v>6198</v>
          </cell>
        </row>
        <row r="3896">
          <cell r="E3896" t="str">
            <v>51NMONTHLYSCOALITION</v>
          </cell>
          <cell r="F3896" t="str">
            <v>51N</v>
          </cell>
          <cell r="G3896" t="str">
            <v>Monthly</v>
          </cell>
          <cell r="H3896" t="str">
            <v>S</v>
          </cell>
          <cell r="I3896">
            <v>0</v>
          </cell>
          <cell r="J3896" t="str">
            <v>Coalition</v>
          </cell>
          <cell r="K3896">
            <v>6411</v>
          </cell>
          <cell r="L3896">
            <v>6411</v>
          </cell>
          <cell r="M3896">
            <v>6411</v>
          </cell>
          <cell r="N3896">
            <v>6411</v>
          </cell>
          <cell r="O3896">
            <v>6043</v>
          </cell>
          <cell r="P3896">
            <v>6164</v>
          </cell>
          <cell r="Q3896">
            <v>6350</v>
          </cell>
        </row>
        <row r="3897">
          <cell r="E3897" t="str">
            <v>51NMONTHLYSNON-REPRESENTED STATE EMPLOYEES</v>
          </cell>
          <cell r="F3897" t="str">
            <v>51N</v>
          </cell>
          <cell r="G3897" t="str">
            <v>Monthly</v>
          </cell>
          <cell r="H3897" t="str">
            <v>S</v>
          </cell>
          <cell r="I3897">
            <v>0</v>
          </cell>
          <cell r="J3897" t="str">
            <v>Non-Represented State Employees</v>
          </cell>
          <cell r="K3897">
            <v>6411</v>
          </cell>
          <cell r="L3897">
            <v>6411</v>
          </cell>
          <cell r="M3897">
            <v>6411</v>
          </cell>
          <cell r="N3897">
            <v>6411</v>
          </cell>
          <cell r="O3897">
            <v>6043</v>
          </cell>
          <cell r="P3897">
            <v>6164</v>
          </cell>
          <cell r="Q3897">
            <v>6350</v>
          </cell>
        </row>
        <row r="3898">
          <cell r="E3898" t="str">
            <v>51NMONTHLYSSERVICE EMPLOYEES INTERNATIONAL UNION DISTRICT 1199 NW</v>
          </cell>
          <cell r="F3898" t="str">
            <v>51N</v>
          </cell>
          <cell r="G3898" t="str">
            <v>Monthly</v>
          </cell>
          <cell r="H3898" t="str">
            <v>S</v>
          </cell>
          <cell r="I3898">
            <v>0</v>
          </cell>
          <cell r="J3898" t="str">
            <v>Service Employees International Union District 1199 NW</v>
          </cell>
          <cell r="K3898">
            <v>6411</v>
          </cell>
          <cell r="L3898">
            <v>6411</v>
          </cell>
          <cell r="M3898">
            <v>6411</v>
          </cell>
          <cell r="N3898">
            <v>6411</v>
          </cell>
          <cell r="O3898">
            <v>6043</v>
          </cell>
          <cell r="P3898">
            <v>6164</v>
          </cell>
          <cell r="Q3898">
            <v>6350</v>
          </cell>
        </row>
        <row r="3899">
          <cell r="E3899" t="str">
            <v>51NMONTHLYSTEAMSTERS LOCAL UNION NUMBER 117</v>
          </cell>
          <cell r="F3899" t="str">
            <v>51N</v>
          </cell>
          <cell r="G3899" t="str">
            <v>Monthly</v>
          </cell>
          <cell r="H3899" t="str">
            <v>S</v>
          </cell>
          <cell r="I3899">
            <v>0</v>
          </cell>
          <cell r="J3899" t="str">
            <v>Teamsters Local Union Number 117</v>
          </cell>
          <cell r="K3899">
            <v>6491</v>
          </cell>
          <cell r="L3899">
            <v>6491</v>
          </cell>
          <cell r="M3899">
            <v>6491</v>
          </cell>
          <cell r="N3899">
            <v>6491</v>
          </cell>
          <cell r="O3899">
            <v>6119</v>
          </cell>
          <cell r="P3899">
            <v>6241</v>
          </cell>
          <cell r="Q3899">
            <v>6429</v>
          </cell>
        </row>
        <row r="3900">
          <cell r="E3900" t="str">
            <v>51NMONTHLYSWASHINGTON FEDERATION OF STATE EMPLOYEES</v>
          </cell>
          <cell r="F3900" t="str">
            <v>51N</v>
          </cell>
          <cell r="G3900" t="str">
            <v>Monthly</v>
          </cell>
          <cell r="H3900" t="str">
            <v>S</v>
          </cell>
          <cell r="I3900">
            <v>0</v>
          </cell>
          <cell r="J3900" t="str">
            <v>Washington Federation of State Employees</v>
          </cell>
          <cell r="K3900">
            <v>6411</v>
          </cell>
          <cell r="L3900">
            <v>6411</v>
          </cell>
          <cell r="M3900">
            <v>6411</v>
          </cell>
          <cell r="N3900">
            <v>6411</v>
          </cell>
          <cell r="O3900">
            <v>6043</v>
          </cell>
          <cell r="P3900">
            <v>6164</v>
          </cell>
          <cell r="Q3900">
            <v>6350</v>
          </cell>
        </row>
        <row r="3901">
          <cell r="E3901" t="str">
            <v>51NMONTHLYTCOALITION</v>
          </cell>
          <cell r="F3901" t="str">
            <v>51N</v>
          </cell>
          <cell r="G3901" t="str">
            <v>Monthly</v>
          </cell>
          <cell r="H3901" t="str">
            <v>T</v>
          </cell>
          <cell r="I3901">
            <v>0</v>
          </cell>
          <cell r="J3901" t="str">
            <v>Coalition</v>
          </cell>
          <cell r="K3901">
            <v>6575</v>
          </cell>
          <cell r="L3901">
            <v>6575</v>
          </cell>
          <cell r="M3901">
            <v>6575</v>
          </cell>
          <cell r="N3901">
            <v>6575</v>
          </cell>
          <cell r="O3901">
            <v>6198</v>
          </cell>
          <cell r="P3901">
            <v>6322</v>
          </cell>
          <cell r="Q3901">
            <v>6513</v>
          </cell>
        </row>
        <row r="3902">
          <cell r="E3902" t="str">
            <v>51NMONTHLYTNON-REPRESENTED STATE EMPLOYEES</v>
          </cell>
          <cell r="F3902" t="str">
            <v>51N</v>
          </cell>
          <cell r="G3902" t="str">
            <v>Monthly</v>
          </cell>
          <cell r="H3902" t="str">
            <v>T</v>
          </cell>
          <cell r="I3902">
            <v>0</v>
          </cell>
          <cell r="J3902" t="str">
            <v>Non-Represented State Employees</v>
          </cell>
          <cell r="K3902">
            <v>6575</v>
          </cell>
          <cell r="L3902">
            <v>6575</v>
          </cell>
          <cell r="M3902">
            <v>6575</v>
          </cell>
          <cell r="N3902">
            <v>6575</v>
          </cell>
          <cell r="O3902">
            <v>6198</v>
          </cell>
          <cell r="P3902">
            <v>6322</v>
          </cell>
          <cell r="Q3902">
            <v>6513</v>
          </cell>
        </row>
        <row r="3903">
          <cell r="E3903" t="str">
            <v>51NMONTHLYTSERVICE EMPLOYEES INTERNATIONAL UNION DISTRICT 1199 NW</v>
          </cell>
          <cell r="F3903" t="str">
            <v>51N</v>
          </cell>
          <cell r="G3903" t="str">
            <v>Monthly</v>
          </cell>
          <cell r="H3903" t="str">
            <v>T</v>
          </cell>
          <cell r="I3903">
            <v>0</v>
          </cell>
          <cell r="J3903" t="str">
            <v>Service Employees International Union District 1199 NW</v>
          </cell>
          <cell r="K3903">
            <v>6575</v>
          </cell>
          <cell r="L3903">
            <v>6575</v>
          </cell>
          <cell r="M3903">
            <v>6575</v>
          </cell>
          <cell r="N3903">
            <v>6575</v>
          </cell>
          <cell r="O3903">
            <v>6198</v>
          </cell>
          <cell r="P3903">
            <v>6322</v>
          </cell>
          <cell r="Q3903">
            <v>6513</v>
          </cell>
        </row>
        <row r="3904">
          <cell r="E3904" t="str">
            <v>51NMONTHLYTTEAMSTERS LOCAL UNION NUMBER 117</v>
          </cell>
          <cell r="F3904" t="str">
            <v>51N</v>
          </cell>
          <cell r="G3904" t="str">
            <v>Monthly</v>
          </cell>
          <cell r="H3904" t="str">
            <v>T</v>
          </cell>
          <cell r="I3904">
            <v>0</v>
          </cell>
          <cell r="J3904" t="str">
            <v>Teamsters Local Union Number 117</v>
          </cell>
          <cell r="K3904">
            <v>6659</v>
          </cell>
          <cell r="L3904">
            <v>6659</v>
          </cell>
          <cell r="M3904">
            <v>6659</v>
          </cell>
          <cell r="N3904">
            <v>6659</v>
          </cell>
          <cell r="O3904">
            <v>6277</v>
          </cell>
          <cell r="P3904">
            <v>6403</v>
          </cell>
          <cell r="Q3904">
            <v>6596</v>
          </cell>
        </row>
        <row r="3905">
          <cell r="E3905" t="str">
            <v>51NMONTHLYTWASHINGTON FEDERATION OF STATE EMPLOYEES</v>
          </cell>
          <cell r="F3905" t="str">
            <v>51N</v>
          </cell>
          <cell r="G3905" t="str">
            <v>Monthly</v>
          </cell>
          <cell r="H3905" t="str">
            <v>T</v>
          </cell>
          <cell r="I3905">
            <v>0</v>
          </cell>
          <cell r="J3905" t="str">
            <v>Washington Federation of State Employees</v>
          </cell>
          <cell r="K3905">
            <v>6575</v>
          </cell>
          <cell r="L3905">
            <v>6575</v>
          </cell>
          <cell r="M3905">
            <v>6575</v>
          </cell>
          <cell r="N3905">
            <v>6575</v>
          </cell>
          <cell r="O3905">
            <v>6198</v>
          </cell>
          <cell r="P3905">
            <v>6322</v>
          </cell>
          <cell r="Q3905">
            <v>6513</v>
          </cell>
        </row>
        <row r="3906">
          <cell r="E3906" t="str">
            <v>51NMONTHLYUCOALITION</v>
          </cell>
          <cell r="F3906" t="str">
            <v>51N</v>
          </cell>
          <cell r="G3906" t="str">
            <v>Monthly</v>
          </cell>
          <cell r="H3906" t="str">
            <v>U</v>
          </cell>
          <cell r="I3906">
            <v>0</v>
          </cell>
          <cell r="J3906" t="str">
            <v>Coalition</v>
          </cell>
          <cell r="K3906">
            <v>6737</v>
          </cell>
          <cell r="L3906">
            <v>6737</v>
          </cell>
          <cell r="M3906">
            <v>6737</v>
          </cell>
          <cell r="N3906">
            <v>6737</v>
          </cell>
          <cell r="O3906">
            <v>6351</v>
          </cell>
          <cell r="P3906">
            <v>6478</v>
          </cell>
          <cell r="Q3906">
            <v>6674</v>
          </cell>
        </row>
        <row r="3907">
          <cell r="E3907" t="str">
            <v>51NMONTHLYUNON-REPRESENTED STATE EMPLOYEES</v>
          </cell>
          <cell r="F3907" t="str">
            <v>51N</v>
          </cell>
          <cell r="G3907" t="str">
            <v>Monthly</v>
          </cell>
          <cell r="H3907" t="str">
            <v>U</v>
          </cell>
          <cell r="I3907">
            <v>0</v>
          </cell>
          <cell r="J3907" t="str">
            <v>Non-Represented State Employees</v>
          </cell>
          <cell r="K3907">
            <v>6737</v>
          </cell>
          <cell r="L3907">
            <v>6737</v>
          </cell>
          <cell r="M3907">
            <v>6737</v>
          </cell>
          <cell r="N3907">
            <v>6737</v>
          </cell>
          <cell r="O3907">
            <v>6351</v>
          </cell>
          <cell r="P3907">
            <v>6478</v>
          </cell>
          <cell r="Q3907">
            <v>6674</v>
          </cell>
        </row>
        <row r="3908">
          <cell r="E3908" t="str">
            <v>51NMONTHLYUSERVICE EMPLOYEES INTERNATIONAL UNION DISTRICT 1199 NW</v>
          </cell>
          <cell r="F3908" t="str">
            <v>51N</v>
          </cell>
          <cell r="G3908" t="str">
            <v>Monthly</v>
          </cell>
          <cell r="H3908" t="str">
            <v>U</v>
          </cell>
          <cell r="I3908">
            <v>0</v>
          </cell>
          <cell r="J3908" t="str">
            <v>Service Employees International Union District 1199 NW</v>
          </cell>
          <cell r="K3908">
            <v>6737</v>
          </cell>
          <cell r="L3908">
            <v>6737</v>
          </cell>
          <cell r="M3908">
            <v>6737</v>
          </cell>
          <cell r="N3908">
            <v>6737</v>
          </cell>
          <cell r="O3908">
            <v>6351</v>
          </cell>
          <cell r="P3908">
            <v>6478</v>
          </cell>
          <cell r="Q3908">
            <v>6674</v>
          </cell>
        </row>
        <row r="3909">
          <cell r="E3909" t="str">
            <v>51NMONTHLYUTEAMSTERS LOCAL UNION NUMBER 117</v>
          </cell>
          <cell r="F3909" t="str">
            <v>51N</v>
          </cell>
          <cell r="G3909" t="str">
            <v>Monthly</v>
          </cell>
          <cell r="H3909" t="str">
            <v>U</v>
          </cell>
          <cell r="I3909">
            <v>0</v>
          </cell>
          <cell r="J3909" t="str">
            <v>Teamsters Local Union Number 117</v>
          </cell>
          <cell r="K3909">
            <v>6822</v>
          </cell>
          <cell r="L3909">
            <v>6822</v>
          </cell>
          <cell r="M3909">
            <v>6822</v>
          </cell>
          <cell r="N3909">
            <v>6822</v>
          </cell>
          <cell r="O3909">
            <v>6431</v>
          </cell>
          <cell r="P3909">
            <v>6560</v>
          </cell>
          <cell r="Q3909">
            <v>6758</v>
          </cell>
        </row>
        <row r="3910">
          <cell r="E3910" t="str">
            <v>51NMONTHLYUWASHINGTON FEDERATION OF STATE EMPLOYEES</v>
          </cell>
          <cell r="F3910" t="str">
            <v>51N</v>
          </cell>
          <cell r="G3910" t="str">
            <v>Monthly</v>
          </cell>
          <cell r="H3910" t="str">
            <v>U</v>
          </cell>
          <cell r="I3910">
            <v>0</v>
          </cell>
          <cell r="J3910" t="str">
            <v>Washington Federation of State Employees</v>
          </cell>
          <cell r="K3910">
            <v>6737</v>
          </cell>
          <cell r="L3910">
            <v>6737</v>
          </cell>
          <cell r="M3910">
            <v>6737</v>
          </cell>
          <cell r="N3910">
            <v>6737</v>
          </cell>
          <cell r="O3910">
            <v>6351</v>
          </cell>
          <cell r="P3910">
            <v>6478</v>
          </cell>
          <cell r="Q3910">
            <v>6674</v>
          </cell>
        </row>
        <row r="3911">
          <cell r="E3911" t="str">
            <v>52EMONTHLYENON-REPRESENTED STATE EMPLOYEES</v>
          </cell>
          <cell r="F3911" t="str">
            <v>52E</v>
          </cell>
          <cell r="G3911" t="str">
            <v>Monthly</v>
          </cell>
          <cell r="H3911" t="str">
            <v>E</v>
          </cell>
          <cell r="I3911">
            <v>0</v>
          </cell>
          <cell r="J3911" t="str">
            <v>Non-Represented State Employees</v>
          </cell>
          <cell r="K3911">
            <v>4359</v>
          </cell>
          <cell r="L3911">
            <v>4359</v>
          </cell>
          <cell r="M3911">
            <v>4359</v>
          </cell>
          <cell r="N3911">
            <v>4359</v>
          </cell>
          <cell r="O3911">
            <v>4109</v>
          </cell>
          <cell r="P3911">
            <v>4191</v>
          </cell>
          <cell r="Q3911">
            <v>4318</v>
          </cell>
        </row>
        <row r="3912">
          <cell r="E3912" t="str">
            <v>52EMONTHLYETEAMSTERS LOCAL UNION NUMBER 117</v>
          </cell>
          <cell r="F3912" t="str">
            <v>52E</v>
          </cell>
          <cell r="G3912" t="str">
            <v>Monthly</v>
          </cell>
          <cell r="H3912" t="str">
            <v>E</v>
          </cell>
          <cell r="I3912">
            <v>0</v>
          </cell>
          <cell r="J3912" t="str">
            <v>Teamsters Local Union Number 117</v>
          </cell>
          <cell r="K3912">
            <v>4414</v>
          </cell>
          <cell r="L3912">
            <v>4414</v>
          </cell>
          <cell r="M3912">
            <v>4414</v>
          </cell>
          <cell r="N3912">
            <v>4414</v>
          </cell>
          <cell r="O3912">
            <v>4161</v>
          </cell>
          <cell r="P3912">
            <v>4244</v>
          </cell>
          <cell r="Q3912">
            <v>4372</v>
          </cell>
        </row>
        <row r="3913">
          <cell r="E3913" t="str">
            <v>52EMONTHLYFNON-REPRESENTED STATE EMPLOYEES</v>
          </cell>
          <cell r="F3913" t="str">
            <v>52E</v>
          </cell>
          <cell r="G3913" t="str">
            <v>Monthly</v>
          </cell>
          <cell r="H3913" t="str">
            <v>F</v>
          </cell>
          <cell r="I3913">
            <v>0</v>
          </cell>
          <cell r="J3913" t="str">
            <v>Non-Represented State Employees</v>
          </cell>
          <cell r="K3913">
            <v>4464</v>
          </cell>
          <cell r="L3913">
            <v>4464</v>
          </cell>
          <cell r="M3913">
            <v>4464</v>
          </cell>
          <cell r="N3913">
            <v>4464</v>
          </cell>
          <cell r="O3913">
            <v>4208</v>
          </cell>
          <cell r="P3913">
            <v>4292</v>
          </cell>
          <cell r="Q3913">
            <v>4422</v>
          </cell>
        </row>
        <row r="3914">
          <cell r="E3914" t="str">
            <v>52EMONTHLYFTEAMSTERS LOCAL UNION NUMBER 117</v>
          </cell>
          <cell r="F3914" t="str">
            <v>52E</v>
          </cell>
          <cell r="G3914" t="str">
            <v>Monthly</v>
          </cell>
          <cell r="H3914" t="str">
            <v>F</v>
          </cell>
          <cell r="I3914">
            <v>0</v>
          </cell>
          <cell r="J3914" t="str">
            <v>Teamsters Local Union Number 117</v>
          </cell>
          <cell r="K3914">
            <v>4522</v>
          </cell>
          <cell r="L3914">
            <v>4522</v>
          </cell>
          <cell r="M3914">
            <v>4522</v>
          </cell>
          <cell r="N3914">
            <v>4522</v>
          </cell>
          <cell r="O3914">
            <v>4263</v>
          </cell>
          <cell r="P3914">
            <v>4348</v>
          </cell>
          <cell r="Q3914">
            <v>4479</v>
          </cell>
        </row>
        <row r="3915">
          <cell r="E3915" t="str">
            <v>52EMONTHLYGNON-REPRESENTED STATE EMPLOYEES</v>
          </cell>
          <cell r="F3915" t="str">
            <v>52E</v>
          </cell>
          <cell r="G3915" t="str">
            <v>Monthly</v>
          </cell>
          <cell r="H3915" t="str">
            <v>G</v>
          </cell>
          <cell r="I3915">
            <v>0</v>
          </cell>
          <cell r="J3915" t="str">
            <v>Non-Represented State Employees</v>
          </cell>
          <cell r="K3915">
            <v>4575</v>
          </cell>
          <cell r="L3915">
            <v>4575</v>
          </cell>
          <cell r="M3915">
            <v>4575</v>
          </cell>
          <cell r="N3915">
            <v>4575</v>
          </cell>
          <cell r="O3915">
            <v>4313</v>
          </cell>
          <cell r="P3915">
            <v>4399</v>
          </cell>
          <cell r="Q3915">
            <v>4532</v>
          </cell>
        </row>
        <row r="3916">
          <cell r="E3916" t="str">
            <v>52EMONTHLYGTEAMSTERS LOCAL UNION NUMBER 117</v>
          </cell>
          <cell r="F3916" t="str">
            <v>52E</v>
          </cell>
          <cell r="G3916" t="str">
            <v>Monthly</v>
          </cell>
          <cell r="H3916" t="str">
            <v>G</v>
          </cell>
          <cell r="I3916">
            <v>0</v>
          </cell>
          <cell r="J3916" t="str">
            <v>Teamsters Local Union Number 117</v>
          </cell>
          <cell r="K3916">
            <v>4634</v>
          </cell>
          <cell r="L3916">
            <v>4634</v>
          </cell>
          <cell r="M3916">
            <v>4634</v>
          </cell>
          <cell r="N3916">
            <v>4634</v>
          </cell>
          <cell r="O3916">
            <v>4369</v>
          </cell>
          <cell r="P3916">
            <v>4456</v>
          </cell>
          <cell r="Q3916">
            <v>4591</v>
          </cell>
        </row>
        <row r="3917">
          <cell r="E3917" t="str">
            <v>52EMONTHLYHNON-REPRESENTED STATE EMPLOYEES</v>
          </cell>
          <cell r="F3917" t="str">
            <v>52E</v>
          </cell>
          <cell r="G3917" t="str">
            <v>Monthly</v>
          </cell>
          <cell r="H3917" t="str">
            <v>H</v>
          </cell>
          <cell r="I3917">
            <v>0</v>
          </cell>
          <cell r="J3917" t="str">
            <v>Non-Represented State Employees</v>
          </cell>
          <cell r="K3917">
            <v>4686</v>
          </cell>
          <cell r="L3917">
            <v>4686</v>
          </cell>
          <cell r="M3917">
            <v>4686</v>
          </cell>
          <cell r="N3917">
            <v>4686</v>
          </cell>
          <cell r="O3917">
            <v>4418</v>
          </cell>
          <cell r="P3917">
            <v>4506</v>
          </cell>
          <cell r="Q3917">
            <v>4642</v>
          </cell>
        </row>
        <row r="3918">
          <cell r="E3918" t="str">
            <v>52EMONTHLYHTEAMSTERS LOCAL UNION NUMBER 117</v>
          </cell>
          <cell r="F3918" t="str">
            <v>52E</v>
          </cell>
          <cell r="G3918" t="str">
            <v>Monthly</v>
          </cell>
          <cell r="H3918" t="str">
            <v>H</v>
          </cell>
          <cell r="I3918">
            <v>0</v>
          </cell>
          <cell r="J3918" t="str">
            <v>Teamsters Local Union Number 117</v>
          </cell>
          <cell r="K3918">
            <v>4748</v>
          </cell>
          <cell r="L3918">
            <v>4748</v>
          </cell>
          <cell r="M3918">
            <v>4748</v>
          </cell>
          <cell r="N3918">
            <v>4748</v>
          </cell>
          <cell r="O3918">
            <v>4475</v>
          </cell>
          <cell r="P3918">
            <v>4565</v>
          </cell>
          <cell r="Q3918">
            <v>4703</v>
          </cell>
        </row>
        <row r="3919">
          <cell r="E3919" t="str">
            <v>52EMONTHLYINON-REPRESENTED STATE EMPLOYEES</v>
          </cell>
          <cell r="F3919" t="str">
            <v>52E</v>
          </cell>
          <cell r="G3919" t="str">
            <v>Monthly</v>
          </cell>
          <cell r="H3919" t="str">
            <v>I</v>
          </cell>
          <cell r="I3919">
            <v>0</v>
          </cell>
          <cell r="J3919" t="str">
            <v>Non-Represented State Employees</v>
          </cell>
          <cell r="K3919">
            <v>4808</v>
          </cell>
          <cell r="L3919">
            <v>4808</v>
          </cell>
          <cell r="M3919">
            <v>4808</v>
          </cell>
          <cell r="N3919">
            <v>4808</v>
          </cell>
          <cell r="O3919">
            <v>4532</v>
          </cell>
          <cell r="P3919">
            <v>4623</v>
          </cell>
          <cell r="Q3919">
            <v>4763</v>
          </cell>
        </row>
        <row r="3920">
          <cell r="E3920" t="str">
            <v>52EMONTHLYITEAMSTERS LOCAL UNION NUMBER 117</v>
          </cell>
          <cell r="F3920" t="str">
            <v>52E</v>
          </cell>
          <cell r="G3920" t="str">
            <v>Monthly</v>
          </cell>
          <cell r="H3920" t="str">
            <v>I</v>
          </cell>
          <cell r="I3920">
            <v>0</v>
          </cell>
          <cell r="J3920" t="str">
            <v>Teamsters Local Union Number 117</v>
          </cell>
          <cell r="K3920">
            <v>4868</v>
          </cell>
          <cell r="L3920">
            <v>4868</v>
          </cell>
          <cell r="M3920">
            <v>4868</v>
          </cell>
          <cell r="N3920">
            <v>4868</v>
          </cell>
          <cell r="O3920">
            <v>4589</v>
          </cell>
          <cell r="P3920">
            <v>4681</v>
          </cell>
          <cell r="Q3920">
            <v>4822</v>
          </cell>
        </row>
        <row r="3921">
          <cell r="E3921" t="str">
            <v>52EMONTHLYJNON-REPRESENTED STATE EMPLOYEES</v>
          </cell>
          <cell r="F3921" t="str">
            <v>52E</v>
          </cell>
          <cell r="G3921" t="str">
            <v>Monthly</v>
          </cell>
          <cell r="H3921" t="str">
            <v>J</v>
          </cell>
          <cell r="I3921">
            <v>0</v>
          </cell>
          <cell r="J3921" t="str">
            <v>Non-Represented State Employees</v>
          </cell>
          <cell r="K3921">
            <v>4926</v>
          </cell>
          <cell r="L3921">
            <v>4926</v>
          </cell>
          <cell r="M3921">
            <v>4926</v>
          </cell>
          <cell r="N3921">
            <v>4926</v>
          </cell>
          <cell r="O3921">
            <v>4644</v>
          </cell>
          <cell r="P3921">
            <v>4737</v>
          </cell>
          <cell r="Q3921">
            <v>4880</v>
          </cell>
        </row>
        <row r="3922">
          <cell r="E3922" t="str">
            <v>52EMONTHLYJTEAMSTERS LOCAL UNION NUMBER 117</v>
          </cell>
          <cell r="F3922" t="str">
            <v>52E</v>
          </cell>
          <cell r="G3922" t="str">
            <v>Monthly</v>
          </cell>
          <cell r="H3922" t="str">
            <v>J</v>
          </cell>
          <cell r="I3922">
            <v>0</v>
          </cell>
          <cell r="J3922" t="str">
            <v>Teamsters Local Union Number 117</v>
          </cell>
          <cell r="K3922">
            <v>4989</v>
          </cell>
          <cell r="L3922">
            <v>4989</v>
          </cell>
          <cell r="M3922">
            <v>4989</v>
          </cell>
          <cell r="N3922">
            <v>4989</v>
          </cell>
          <cell r="O3922">
            <v>4703</v>
          </cell>
          <cell r="P3922">
            <v>4797</v>
          </cell>
          <cell r="Q3922">
            <v>4942</v>
          </cell>
        </row>
        <row r="3923">
          <cell r="E3923" t="str">
            <v>52EMONTHLYKNON-REPRESENTED STATE EMPLOYEES</v>
          </cell>
          <cell r="F3923" t="str">
            <v>52E</v>
          </cell>
          <cell r="G3923" t="str">
            <v>Monthly</v>
          </cell>
          <cell r="H3923" t="str">
            <v>K</v>
          </cell>
          <cell r="I3923">
            <v>0</v>
          </cell>
          <cell r="J3923" t="str">
            <v>Non-Represented State Employees</v>
          </cell>
          <cell r="K3923">
            <v>5051</v>
          </cell>
          <cell r="L3923">
            <v>5051</v>
          </cell>
          <cell r="M3923">
            <v>5051</v>
          </cell>
          <cell r="N3923">
            <v>5051</v>
          </cell>
          <cell r="O3923">
            <v>4762</v>
          </cell>
          <cell r="P3923">
            <v>4857</v>
          </cell>
          <cell r="Q3923">
            <v>5004</v>
          </cell>
        </row>
        <row r="3924">
          <cell r="E3924" t="str">
            <v>52EMONTHLYKTEAMSTERS LOCAL UNION NUMBER 117</v>
          </cell>
          <cell r="F3924" t="str">
            <v>52E</v>
          </cell>
          <cell r="G3924" t="str">
            <v>Monthly</v>
          </cell>
          <cell r="H3924" t="str">
            <v>K</v>
          </cell>
          <cell r="I3924">
            <v>0</v>
          </cell>
          <cell r="J3924" t="str">
            <v>Teamsters Local Union Number 117</v>
          </cell>
          <cell r="K3924">
            <v>5116</v>
          </cell>
          <cell r="L3924">
            <v>5116</v>
          </cell>
          <cell r="M3924">
            <v>5116</v>
          </cell>
          <cell r="N3924">
            <v>5116</v>
          </cell>
          <cell r="O3924">
            <v>4823</v>
          </cell>
          <cell r="P3924">
            <v>4919</v>
          </cell>
          <cell r="Q3924">
            <v>5068</v>
          </cell>
        </row>
        <row r="3925">
          <cell r="E3925" t="str">
            <v>52EMONTHLYLNON-REPRESENTED STATE EMPLOYEES</v>
          </cell>
          <cell r="F3925" t="str">
            <v>52E</v>
          </cell>
          <cell r="G3925" t="str">
            <v>Monthly</v>
          </cell>
          <cell r="H3925" t="str">
            <v>L</v>
          </cell>
          <cell r="I3925">
            <v>0</v>
          </cell>
          <cell r="J3925" t="str">
            <v>Non-Represented State Employees</v>
          </cell>
          <cell r="K3925">
            <v>5176</v>
          </cell>
          <cell r="L3925">
            <v>5176</v>
          </cell>
          <cell r="M3925">
            <v>5176</v>
          </cell>
          <cell r="N3925">
            <v>5176</v>
          </cell>
          <cell r="O3925">
            <v>4879</v>
          </cell>
          <cell r="P3925">
            <v>4977</v>
          </cell>
          <cell r="Q3925">
            <v>5127</v>
          </cell>
        </row>
        <row r="3926">
          <cell r="E3926" t="str">
            <v>52EMONTHLYLTEAMSTERS LOCAL UNION NUMBER 117</v>
          </cell>
          <cell r="F3926" t="str">
            <v>52E</v>
          </cell>
          <cell r="G3926" t="str">
            <v>Monthly</v>
          </cell>
          <cell r="H3926" t="str">
            <v>L</v>
          </cell>
          <cell r="I3926">
            <v>0</v>
          </cell>
          <cell r="J3926" t="str">
            <v>Teamsters Local Union Number 117</v>
          </cell>
          <cell r="K3926">
            <v>5241</v>
          </cell>
          <cell r="L3926">
            <v>5241</v>
          </cell>
          <cell r="M3926">
            <v>5241</v>
          </cell>
          <cell r="N3926">
            <v>5241</v>
          </cell>
          <cell r="O3926">
            <v>4940</v>
          </cell>
          <cell r="P3926">
            <v>5039</v>
          </cell>
          <cell r="Q3926">
            <v>5191</v>
          </cell>
        </row>
        <row r="3927">
          <cell r="E3927" t="str">
            <v>52EMONTHLYMNON-REPRESENTED STATE EMPLOYEES</v>
          </cell>
          <cell r="F3927" t="str">
            <v>52E</v>
          </cell>
          <cell r="G3927" t="str">
            <v>Monthly</v>
          </cell>
          <cell r="H3927" t="str">
            <v>M</v>
          </cell>
          <cell r="I3927">
            <v>0</v>
          </cell>
          <cell r="J3927" t="str">
            <v>Non-Represented State Employees</v>
          </cell>
          <cell r="K3927">
            <v>5305</v>
          </cell>
          <cell r="L3927">
            <v>5305</v>
          </cell>
          <cell r="M3927">
            <v>5305</v>
          </cell>
          <cell r="N3927">
            <v>5305</v>
          </cell>
          <cell r="O3927">
            <v>5001</v>
          </cell>
          <cell r="P3927">
            <v>5101</v>
          </cell>
          <cell r="Q3927">
            <v>5255</v>
          </cell>
        </row>
        <row r="3928">
          <cell r="E3928" t="str">
            <v>52EMONTHLYMTEAMSTERS LOCAL UNION NUMBER 117</v>
          </cell>
          <cell r="F3928" t="str">
            <v>52E</v>
          </cell>
          <cell r="G3928" t="str">
            <v>Monthly</v>
          </cell>
          <cell r="H3928" t="str">
            <v>M</v>
          </cell>
          <cell r="I3928">
            <v>0</v>
          </cell>
          <cell r="J3928" t="str">
            <v>Teamsters Local Union Number 117</v>
          </cell>
          <cell r="K3928">
            <v>5374</v>
          </cell>
          <cell r="L3928">
            <v>5374</v>
          </cell>
          <cell r="M3928">
            <v>5374</v>
          </cell>
          <cell r="N3928">
            <v>5374</v>
          </cell>
          <cell r="O3928">
            <v>5066</v>
          </cell>
          <cell r="P3928">
            <v>5167</v>
          </cell>
          <cell r="Q3928">
            <v>5323</v>
          </cell>
        </row>
        <row r="3929">
          <cell r="E3929" t="str">
            <v>52GMONTHLYGNON-REPRESENTED STATE EMPLOYEES</v>
          </cell>
          <cell r="F3929" t="str">
            <v>52G</v>
          </cell>
          <cell r="G3929" t="str">
            <v>Monthly</v>
          </cell>
          <cell r="H3929" t="str">
            <v>G</v>
          </cell>
          <cell r="I3929">
            <v>0</v>
          </cell>
          <cell r="J3929" t="str">
            <v>Non-Represented State Employees</v>
          </cell>
          <cell r="K3929">
            <v>4575</v>
          </cell>
          <cell r="L3929">
            <v>4575</v>
          </cell>
          <cell r="M3929">
            <v>4575</v>
          </cell>
          <cell r="N3929">
            <v>4575</v>
          </cell>
          <cell r="O3929">
            <v>4313</v>
          </cell>
          <cell r="P3929">
            <v>4399</v>
          </cell>
          <cell r="Q3929">
            <v>4532</v>
          </cell>
        </row>
        <row r="3930">
          <cell r="E3930" t="str">
            <v>52GMONTHLYGTEAMSTERS LOCAL UNION NUMBER 117</v>
          </cell>
          <cell r="F3930" t="str">
            <v>52G</v>
          </cell>
          <cell r="G3930" t="str">
            <v>Monthly</v>
          </cell>
          <cell r="H3930" t="str">
            <v>G</v>
          </cell>
          <cell r="I3930">
            <v>0</v>
          </cell>
          <cell r="J3930" t="str">
            <v>Teamsters Local Union Number 117</v>
          </cell>
          <cell r="K3930">
            <v>4634</v>
          </cell>
          <cell r="L3930">
            <v>4634</v>
          </cell>
          <cell r="M3930">
            <v>4634</v>
          </cell>
          <cell r="N3930">
            <v>4634</v>
          </cell>
          <cell r="O3930">
            <v>4369</v>
          </cell>
          <cell r="P3930">
            <v>4456</v>
          </cell>
          <cell r="Q3930">
            <v>4591</v>
          </cell>
        </row>
        <row r="3931">
          <cell r="E3931" t="str">
            <v>52GMONTHLYGWASHINGTON FEDERATION OF STATE EMPLOYEES</v>
          </cell>
          <cell r="F3931" t="str">
            <v>52G</v>
          </cell>
          <cell r="G3931" t="str">
            <v>Monthly</v>
          </cell>
          <cell r="H3931" t="str">
            <v>G</v>
          </cell>
          <cell r="I3931">
            <v>0</v>
          </cell>
          <cell r="J3931" t="str">
            <v>Washington Federation of State Employees</v>
          </cell>
          <cell r="K3931">
            <v>4575</v>
          </cell>
          <cell r="L3931">
            <v>4575</v>
          </cell>
          <cell r="M3931">
            <v>4575</v>
          </cell>
          <cell r="N3931">
            <v>4575</v>
          </cell>
          <cell r="O3931">
            <v>4313</v>
          </cell>
          <cell r="P3931">
            <v>4399</v>
          </cell>
          <cell r="Q3931">
            <v>4532</v>
          </cell>
        </row>
        <row r="3932">
          <cell r="E3932" t="str">
            <v>52GMONTHLYGWASHINGTON PUBLIC EMPLOYEES ASSOCIATION</v>
          </cell>
          <cell r="F3932" t="str">
            <v>52G</v>
          </cell>
          <cell r="G3932" t="str">
            <v>Monthly</v>
          </cell>
          <cell r="H3932" t="str">
            <v>G</v>
          </cell>
          <cell r="I3932">
            <v>0</v>
          </cell>
          <cell r="J3932" t="str">
            <v>Washington Public Employees Association</v>
          </cell>
          <cell r="K3932">
            <v>4575</v>
          </cell>
          <cell r="L3932">
            <v>4575</v>
          </cell>
          <cell r="M3932">
            <v>4575</v>
          </cell>
          <cell r="N3932">
            <v>4575</v>
          </cell>
          <cell r="O3932">
            <v>4313</v>
          </cell>
          <cell r="P3932">
            <v>4399</v>
          </cell>
          <cell r="Q3932">
            <v>4532</v>
          </cell>
        </row>
        <row r="3933">
          <cell r="E3933" t="str">
            <v>52GMONTHLYHNON-REPRESENTED STATE EMPLOYEES</v>
          </cell>
          <cell r="F3933" t="str">
            <v>52G</v>
          </cell>
          <cell r="G3933" t="str">
            <v>Monthly</v>
          </cell>
          <cell r="H3933" t="str">
            <v>H</v>
          </cell>
          <cell r="I3933">
            <v>0</v>
          </cell>
          <cell r="J3933" t="str">
            <v>Non-Represented State Employees</v>
          </cell>
          <cell r="K3933">
            <v>4686</v>
          </cell>
          <cell r="L3933">
            <v>4686</v>
          </cell>
          <cell r="M3933">
            <v>4686</v>
          </cell>
          <cell r="N3933">
            <v>4686</v>
          </cell>
          <cell r="O3933">
            <v>4418</v>
          </cell>
          <cell r="P3933">
            <v>4506</v>
          </cell>
          <cell r="Q3933">
            <v>4642</v>
          </cell>
        </row>
        <row r="3934">
          <cell r="E3934" t="str">
            <v>52GMONTHLYHTEAMSTERS LOCAL UNION NUMBER 117</v>
          </cell>
          <cell r="F3934" t="str">
            <v>52G</v>
          </cell>
          <cell r="G3934" t="str">
            <v>Monthly</v>
          </cell>
          <cell r="H3934" t="str">
            <v>H</v>
          </cell>
          <cell r="I3934">
            <v>0</v>
          </cell>
          <cell r="J3934" t="str">
            <v>Teamsters Local Union Number 117</v>
          </cell>
          <cell r="K3934">
            <v>4748</v>
          </cell>
          <cell r="L3934">
            <v>4748</v>
          </cell>
          <cell r="M3934">
            <v>4748</v>
          </cell>
          <cell r="N3934">
            <v>4748</v>
          </cell>
          <cell r="O3934">
            <v>4475</v>
          </cell>
          <cell r="P3934">
            <v>4565</v>
          </cell>
          <cell r="Q3934">
            <v>4703</v>
          </cell>
        </row>
        <row r="3935">
          <cell r="E3935" t="str">
            <v>52GMONTHLYHWASHINGTON FEDERATION OF STATE EMPLOYEES</v>
          </cell>
          <cell r="F3935" t="str">
            <v>52G</v>
          </cell>
          <cell r="G3935" t="str">
            <v>Monthly</v>
          </cell>
          <cell r="H3935" t="str">
            <v>H</v>
          </cell>
          <cell r="I3935">
            <v>0</v>
          </cell>
          <cell r="J3935" t="str">
            <v>Washington Federation of State Employees</v>
          </cell>
          <cell r="K3935">
            <v>4686</v>
          </cell>
          <cell r="L3935">
            <v>4686</v>
          </cell>
          <cell r="M3935">
            <v>4686</v>
          </cell>
          <cell r="N3935">
            <v>4686</v>
          </cell>
          <cell r="O3935">
            <v>4418</v>
          </cell>
          <cell r="P3935">
            <v>4506</v>
          </cell>
          <cell r="Q3935">
            <v>4642</v>
          </cell>
        </row>
        <row r="3936">
          <cell r="E3936" t="str">
            <v>52GMONTHLYHWASHINGTON PUBLIC EMPLOYEES ASSOCIATION</v>
          </cell>
          <cell r="F3936" t="str">
            <v>52G</v>
          </cell>
          <cell r="G3936" t="str">
            <v>Monthly</v>
          </cell>
          <cell r="H3936" t="str">
            <v>H</v>
          </cell>
          <cell r="I3936">
            <v>0</v>
          </cell>
          <cell r="J3936" t="str">
            <v>Washington Public Employees Association</v>
          </cell>
          <cell r="K3936">
            <v>4686</v>
          </cell>
          <cell r="L3936">
            <v>4686</v>
          </cell>
          <cell r="M3936">
            <v>4686</v>
          </cell>
          <cell r="N3936">
            <v>4686</v>
          </cell>
          <cell r="O3936">
            <v>4418</v>
          </cell>
          <cell r="P3936">
            <v>4506</v>
          </cell>
          <cell r="Q3936">
            <v>4642</v>
          </cell>
        </row>
        <row r="3937">
          <cell r="E3937" t="str">
            <v>52GMONTHLYINON-REPRESENTED STATE EMPLOYEES</v>
          </cell>
          <cell r="F3937" t="str">
            <v>52G</v>
          </cell>
          <cell r="G3937" t="str">
            <v>Monthly</v>
          </cell>
          <cell r="H3937" t="str">
            <v>I</v>
          </cell>
          <cell r="I3937">
            <v>0</v>
          </cell>
          <cell r="J3937" t="str">
            <v>Non-Represented State Employees</v>
          </cell>
          <cell r="K3937">
            <v>4808</v>
          </cell>
          <cell r="L3937">
            <v>4808</v>
          </cell>
          <cell r="M3937">
            <v>4808</v>
          </cell>
          <cell r="N3937">
            <v>4808</v>
          </cell>
          <cell r="O3937">
            <v>4532</v>
          </cell>
          <cell r="P3937">
            <v>4623</v>
          </cell>
          <cell r="Q3937">
            <v>4763</v>
          </cell>
        </row>
        <row r="3938">
          <cell r="E3938" t="str">
            <v>52GMONTHLYITEAMSTERS LOCAL UNION NUMBER 117</v>
          </cell>
          <cell r="F3938" t="str">
            <v>52G</v>
          </cell>
          <cell r="G3938" t="str">
            <v>Monthly</v>
          </cell>
          <cell r="H3938" t="str">
            <v>I</v>
          </cell>
          <cell r="I3938">
            <v>0</v>
          </cell>
          <cell r="J3938" t="str">
            <v>Teamsters Local Union Number 117</v>
          </cell>
          <cell r="K3938">
            <v>4868</v>
          </cell>
          <cell r="L3938">
            <v>4868</v>
          </cell>
          <cell r="M3938">
            <v>4868</v>
          </cell>
          <cell r="N3938">
            <v>4868</v>
          </cell>
          <cell r="O3938">
            <v>4589</v>
          </cell>
          <cell r="P3938">
            <v>4681</v>
          </cell>
          <cell r="Q3938">
            <v>4822</v>
          </cell>
        </row>
        <row r="3939">
          <cell r="E3939" t="str">
            <v>52GMONTHLYIWASHINGTON FEDERATION OF STATE EMPLOYEES</v>
          </cell>
          <cell r="F3939" t="str">
            <v>52G</v>
          </cell>
          <cell r="G3939" t="str">
            <v>Monthly</v>
          </cell>
          <cell r="H3939" t="str">
            <v>I</v>
          </cell>
          <cell r="I3939">
            <v>0</v>
          </cell>
          <cell r="J3939" t="str">
            <v>Washington Federation of State Employees</v>
          </cell>
          <cell r="K3939">
            <v>4808</v>
          </cell>
          <cell r="L3939">
            <v>4808</v>
          </cell>
          <cell r="M3939">
            <v>4808</v>
          </cell>
          <cell r="N3939">
            <v>4808</v>
          </cell>
          <cell r="O3939">
            <v>4532</v>
          </cell>
          <cell r="P3939">
            <v>4623</v>
          </cell>
          <cell r="Q3939">
            <v>4763</v>
          </cell>
        </row>
        <row r="3940">
          <cell r="E3940" t="str">
            <v>52GMONTHLYIWASHINGTON PUBLIC EMPLOYEES ASSOCIATION</v>
          </cell>
          <cell r="F3940" t="str">
            <v>52G</v>
          </cell>
          <cell r="G3940" t="str">
            <v>Monthly</v>
          </cell>
          <cell r="H3940" t="str">
            <v>I</v>
          </cell>
          <cell r="I3940">
            <v>0</v>
          </cell>
          <cell r="J3940" t="str">
            <v>Washington Public Employees Association</v>
          </cell>
          <cell r="K3940">
            <v>4808</v>
          </cell>
          <cell r="L3940">
            <v>4808</v>
          </cell>
          <cell r="M3940">
            <v>4808</v>
          </cell>
          <cell r="N3940">
            <v>4808</v>
          </cell>
          <cell r="O3940">
            <v>4532</v>
          </cell>
          <cell r="P3940">
            <v>4623</v>
          </cell>
          <cell r="Q3940">
            <v>4763</v>
          </cell>
        </row>
        <row r="3941">
          <cell r="E3941" t="str">
            <v>52GMONTHLYJNON-REPRESENTED STATE EMPLOYEES</v>
          </cell>
          <cell r="F3941" t="str">
            <v>52G</v>
          </cell>
          <cell r="G3941" t="str">
            <v>Monthly</v>
          </cell>
          <cell r="H3941" t="str">
            <v>J</v>
          </cell>
          <cell r="I3941">
            <v>0</v>
          </cell>
          <cell r="J3941" t="str">
            <v>Non-Represented State Employees</v>
          </cell>
          <cell r="K3941">
            <v>4926</v>
          </cell>
          <cell r="L3941">
            <v>4926</v>
          </cell>
          <cell r="M3941">
            <v>4926</v>
          </cell>
          <cell r="N3941">
            <v>4926</v>
          </cell>
          <cell r="O3941">
            <v>4644</v>
          </cell>
          <cell r="P3941">
            <v>4737</v>
          </cell>
          <cell r="Q3941">
            <v>4880</v>
          </cell>
        </row>
        <row r="3942">
          <cell r="E3942" t="str">
            <v>52GMONTHLYJTEAMSTERS LOCAL UNION NUMBER 117</v>
          </cell>
          <cell r="F3942" t="str">
            <v>52G</v>
          </cell>
          <cell r="G3942" t="str">
            <v>Monthly</v>
          </cell>
          <cell r="H3942" t="str">
            <v>J</v>
          </cell>
          <cell r="I3942">
            <v>0</v>
          </cell>
          <cell r="J3942" t="str">
            <v>Teamsters Local Union Number 117</v>
          </cell>
          <cell r="K3942">
            <v>4989</v>
          </cell>
          <cell r="L3942">
            <v>4989</v>
          </cell>
          <cell r="M3942">
            <v>4989</v>
          </cell>
          <cell r="N3942">
            <v>4989</v>
          </cell>
          <cell r="O3942">
            <v>4703</v>
          </cell>
          <cell r="P3942">
            <v>4797</v>
          </cell>
          <cell r="Q3942">
            <v>4942</v>
          </cell>
        </row>
        <row r="3943">
          <cell r="E3943" t="str">
            <v>52GMONTHLYJWASHINGTON FEDERATION OF STATE EMPLOYEES</v>
          </cell>
          <cell r="F3943" t="str">
            <v>52G</v>
          </cell>
          <cell r="G3943" t="str">
            <v>Monthly</v>
          </cell>
          <cell r="H3943" t="str">
            <v>J</v>
          </cell>
          <cell r="I3943">
            <v>0</v>
          </cell>
          <cell r="J3943" t="str">
            <v>Washington Federation of State Employees</v>
          </cell>
          <cell r="K3943">
            <v>4926</v>
          </cell>
          <cell r="L3943">
            <v>4926</v>
          </cell>
          <cell r="M3943">
            <v>4926</v>
          </cell>
          <cell r="N3943">
            <v>4926</v>
          </cell>
          <cell r="O3943">
            <v>4644</v>
          </cell>
          <cell r="P3943">
            <v>4737</v>
          </cell>
          <cell r="Q3943">
            <v>4880</v>
          </cell>
        </row>
        <row r="3944">
          <cell r="E3944" t="str">
            <v>52GMONTHLYJWASHINGTON PUBLIC EMPLOYEES ASSOCIATION</v>
          </cell>
          <cell r="F3944" t="str">
            <v>52G</v>
          </cell>
          <cell r="G3944" t="str">
            <v>Monthly</v>
          </cell>
          <cell r="H3944" t="str">
            <v>J</v>
          </cell>
          <cell r="I3944">
            <v>0</v>
          </cell>
          <cell r="J3944" t="str">
            <v>Washington Public Employees Association</v>
          </cell>
          <cell r="K3944">
            <v>4926</v>
          </cell>
          <cell r="L3944">
            <v>4926</v>
          </cell>
          <cell r="M3944">
            <v>4926</v>
          </cell>
          <cell r="N3944">
            <v>4926</v>
          </cell>
          <cell r="O3944">
            <v>4644</v>
          </cell>
          <cell r="P3944">
            <v>4737</v>
          </cell>
          <cell r="Q3944">
            <v>4880</v>
          </cell>
        </row>
        <row r="3945">
          <cell r="E3945" t="str">
            <v>52GMONTHLYKNON-REPRESENTED STATE EMPLOYEES</v>
          </cell>
          <cell r="F3945" t="str">
            <v>52G</v>
          </cell>
          <cell r="G3945" t="str">
            <v>Monthly</v>
          </cell>
          <cell r="H3945" t="str">
            <v>K</v>
          </cell>
          <cell r="I3945">
            <v>0</v>
          </cell>
          <cell r="J3945" t="str">
            <v>Non-Represented State Employees</v>
          </cell>
          <cell r="K3945">
            <v>5051</v>
          </cell>
          <cell r="L3945">
            <v>5051</v>
          </cell>
          <cell r="M3945">
            <v>5051</v>
          </cell>
          <cell r="N3945">
            <v>5051</v>
          </cell>
          <cell r="O3945">
            <v>4762</v>
          </cell>
          <cell r="P3945">
            <v>4857</v>
          </cell>
          <cell r="Q3945">
            <v>5004</v>
          </cell>
        </row>
        <row r="3946">
          <cell r="E3946" t="str">
            <v>52GMONTHLYKTEAMSTERS LOCAL UNION NUMBER 117</v>
          </cell>
          <cell r="F3946" t="str">
            <v>52G</v>
          </cell>
          <cell r="G3946" t="str">
            <v>Monthly</v>
          </cell>
          <cell r="H3946" t="str">
            <v>K</v>
          </cell>
          <cell r="I3946">
            <v>0</v>
          </cell>
          <cell r="J3946" t="str">
            <v>Teamsters Local Union Number 117</v>
          </cell>
          <cell r="K3946">
            <v>5116</v>
          </cell>
          <cell r="L3946">
            <v>5116</v>
          </cell>
          <cell r="M3946">
            <v>5116</v>
          </cell>
          <cell r="N3946">
            <v>5116</v>
          </cell>
          <cell r="O3946">
            <v>4823</v>
          </cell>
          <cell r="P3946">
            <v>4919</v>
          </cell>
          <cell r="Q3946">
            <v>5068</v>
          </cell>
        </row>
        <row r="3947">
          <cell r="E3947" t="str">
            <v>52GMONTHLYKWASHINGTON FEDERATION OF STATE EMPLOYEES</v>
          </cell>
          <cell r="F3947" t="str">
            <v>52G</v>
          </cell>
          <cell r="G3947" t="str">
            <v>Monthly</v>
          </cell>
          <cell r="H3947" t="str">
            <v>K</v>
          </cell>
          <cell r="I3947">
            <v>0</v>
          </cell>
          <cell r="J3947" t="str">
            <v>Washington Federation of State Employees</v>
          </cell>
          <cell r="K3947">
            <v>5051</v>
          </cell>
          <cell r="L3947">
            <v>5051</v>
          </cell>
          <cell r="M3947">
            <v>5051</v>
          </cell>
          <cell r="N3947">
            <v>5051</v>
          </cell>
          <cell r="O3947">
            <v>4762</v>
          </cell>
          <cell r="P3947">
            <v>4857</v>
          </cell>
          <cell r="Q3947">
            <v>5004</v>
          </cell>
        </row>
        <row r="3948">
          <cell r="E3948" t="str">
            <v>52GMONTHLYKWASHINGTON PUBLIC EMPLOYEES ASSOCIATION</v>
          </cell>
          <cell r="F3948" t="str">
            <v>52G</v>
          </cell>
          <cell r="G3948" t="str">
            <v>Monthly</v>
          </cell>
          <cell r="H3948" t="str">
            <v>K</v>
          </cell>
          <cell r="I3948">
            <v>0</v>
          </cell>
          <cell r="J3948" t="str">
            <v>Washington Public Employees Association</v>
          </cell>
          <cell r="K3948">
            <v>5051</v>
          </cell>
          <cell r="L3948">
            <v>5051</v>
          </cell>
          <cell r="M3948">
            <v>5051</v>
          </cell>
          <cell r="N3948">
            <v>5051</v>
          </cell>
          <cell r="O3948">
            <v>4762</v>
          </cell>
          <cell r="P3948">
            <v>4857</v>
          </cell>
          <cell r="Q3948">
            <v>5004</v>
          </cell>
        </row>
        <row r="3949">
          <cell r="E3949" t="str">
            <v>52GMONTHLYLNON-REPRESENTED STATE EMPLOYEES</v>
          </cell>
          <cell r="F3949" t="str">
            <v>52G</v>
          </cell>
          <cell r="G3949" t="str">
            <v>Monthly</v>
          </cell>
          <cell r="H3949" t="str">
            <v>L</v>
          </cell>
          <cell r="I3949">
            <v>0</v>
          </cell>
          <cell r="J3949" t="str">
            <v>Non-Represented State Employees</v>
          </cell>
          <cell r="K3949">
            <v>5176</v>
          </cell>
          <cell r="L3949">
            <v>5176</v>
          </cell>
          <cell r="M3949">
            <v>5176</v>
          </cell>
          <cell r="N3949">
            <v>5176</v>
          </cell>
          <cell r="O3949">
            <v>4879</v>
          </cell>
          <cell r="P3949">
            <v>4977</v>
          </cell>
          <cell r="Q3949">
            <v>5127</v>
          </cell>
        </row>
        <row r="3950">
          <cell r="E3950" t="str">
            <v>52GMONTHLYLTEAMSTERS LOCAL UNION NUMBER 117</v>
          </cell>
          <cell r="F3950" t="str">
            <v>52G</v>
          </cell>
          <cell r="G3950" t="str">
            <v>Monthly</v>
          </cell>
          <cell r="H3950" t="str">
            <v>L</v>
          </cell>
          <cell r="I3950">
            <v>0</v>
          </cell>
          <cell r="J3950" t="str">
            <v>Teamsters Local Union Number 117</v>
          </cell>
          <cell r="K3950">
            <v>5241</v>
          </cell>
          <cell r="L3950">
            <v>5241</v>
          </cell>
          <cell r="M3950">
            <v>5241</v>
          </cell>
          <cell r="N3950">
            <v>5241</v>
          </cell>
          <cell r="O3950">
            <v>4940</v>
          </cell>
          <cell r="P3950">
            <v>5039</v>
          </cell>
          <cell r="Q3950">
            <v>5191</v>
          </cell>
        </row>
        <row r="3951">
          <cell r="E3951" t="str">
            <v>52GMONTHLYLWASHINGTON FEDERATION OF STATE EMPLOYEES</v>
          </cell>
          <cell r="F3951" t="str">
            <v>52G</v>
          </cell>
          <cell r="G3951" t="str">
            <v>Monthly</v>
          </cell>
          <cell r="H3951" t="str">
            <v>L</v>
          </cell>
          <cell r="I3951">
            <v>0</v>
          </cell>
          <cell r="J3951" t="str">
            <v>Washington Federation of State Employees</v>
          </cell>
          <cell r="K3951">
            <v>5176</v>
          </cell>
          <cell r="L3951">
            <v>5176</v>
          </cell>
          <cell r="M3951">
            <v>5176</v>
          </cell>
          <cell r="N3951">
            <v>5176</v>
          </cell>
          <cell r="O3951">
            <v>4879</v>
          </cell>
          <cell r="P3951">
            <v>4977</v>
          </cell>
          <cell r="Q3951">
            <v>5127</v>
          </cell>
        </row>
        <row r="3952">
          <cell r="E3952" t="str">
            <v>52GMONTHLYLWASHINGTON PUBLIC EMPLOYEES ASSOCIATION</v>
          </cell>
          <cell r="F3952" t="str">
            <v>52G</v>
          </cell>
          <cell r="G3952" t="str">
            <v>Monthly</v>
          </cell>
          <cell r="H3952" t="str">
            <v>L</v>
          </cell>
          <cell r="I3952">
            <v>0</v>
          </cell>
          <cell r="J3952" t="str">
            <v>Washington Public Employees Association</v>
          </cell>
          <cell r="K3952">
            <v>5176</v>
          </cell>
          <cell r="L3952">
            <v>5176</v>
          </cell>
          <cell r="M3952">
            <v>5176</v>
          </cell>
          <cell r="N3952">
            <v>5176</v>
          </cell>
          <cell r="O3952">
            <v>4879</v>
          </cell>
          <cell r="P3952">
            <v>4977</v>
          </cell>
          <cell r="Q3952">
            <v>5127</v>
          </cell>
        </row>
        <row r="3953">
          <cell r="E3953" t="str">
            <v>52GMONTHLYMNON-REPRESENTED STATE EMPLOYEES</v>
          </cell>
          <cell r="F3953" t="str">
            <v>52G</v>
          </cell>
          <cell r="G3953" t="str">
            <v>Monthly</v>
          </cell>
          <cell r="H3953" t="str">
            <v>M</v>
          </cell>
          <cell r="I3953">
            <v>0</v>
          </cell>
          <cell r="J3953" t="str">
            <v>Non-Represented State Employees</v>
          </cell>
          <cell r="K3953">
            <v>5305</v>
          </cell>
          <cell r="L3953">
            <v>5305</v>
          </cell>
          <cell r="M3953">
            <v>5305</v>
          </cell>
          <cell r="N3953">
            <v>5305</v>
          </cell>
          <cell r="O3953">
            <v>5001</v>
          </cell>
          <cell r="P3953">
            <v>5101</v>
          </cell>
          <cell r="Q3953">
            <v>5255</v>
          </cell>
        </row>
        <row r="3954">
          <cell r="E3954" t="str">
            <v>52GMONTHLYMTEAMSTERS LOCAL UNION NUMBER 117</v>
          </cell>
          <cell r="F3954" t="str">
            <v>52G</v>
          </cell>
          <cell r="G3954" t="str">
            <v>Monthly</v>
          </cell>
          <cell r="H3954" t="str">
            <v>M</v>
          </cell>
          <cell r="I3954">
            <v>0</v>
          </cell>
          <cell r="J3954" t="str">
            <v>Teamsters Local Union Number 117</v>
          </cell>
          <cell r="K3954">
            <v>5374</v>
          </cell>
          <cell r="L3954">
            <v>5374</v>
          </cell>
          <cell r="M3954">
            <v>5374</v>
          </cell>
          <cell r="N3954">
            <v>5374</v>
          </cell>
          <cell r="O3954">
            <v>5066</v>
          </cell>
          <cell r="P3954">
            <v>5167</v>
          </cell>
          <cell r="Q3954">
            <v>5323</v>
          </cell>
        </row>
        <row r="3955">
          <cell r="E3955" t="str">
            <v>52GMONTHLYMWASHINGTON FEDERATION OF STATE EMPLOYEES</v>
          </cell>
          <cell r="F3955" t="str">
            <v>52G</v>
          </cell>
          <cell r="G3955" t="str">
            <v>Monthly</v>
          </cell>
          <cell r="H3955" t="str">
            <v>M</v>
          </cell>
          <cell r="I3955">
            <v>0</v>
          </cell>
          <cell r="J3955" t="str">
            <v>Washington Federation of State Employees</v>
          </cell>
          <cell r="K3955">
            <v>5305</v>
          </cell>
          <cell r="L3955">
            <v>5305</v>
          </cell>
          <cell r="M3955">
            <v>5305</v>
          </cell>
          <cell r="N3955">
            <v>5305</v>
          </cell>
          <cell r="O3955">
            <v>5001</v>
          </cell>
          <cell r="P3955">
            <v>5101</v>
          </cell>
          <cell r="Q3955">
            <v>5255</v>
          </cell>
        </row>
        <row r="3956">
          <cell r="E3956" t="str">
            <v>52GMONTHLYMWASHINGTON PUBLIC EMPLOYEES ASSOCIATION</v>
          </cell>
          <cell r="F3956" t="str">
            <v>52G</v>
          </cell>
          <cell r="G3956" t="str">
            <v>Monthly</v>
          </cell>
          <cell r="H3956" t="str">
            <v>M</v>
          </cell>
          <cell r="I3956">
            <v>0</v>
          </cell>
          <cell r="J3956" t="str">
            <v>Washington Public Employees Association</v>
          </cell>
          <cell r="K3956">
            <v>5305</v>
          </cell>
          <cell r="L3956">
            <v>5305</v>
          </cell>
          <cell r="M3956">
            <v>5305</v>
          </cell>
          <cell r="N3956">
            <v>5305</v>
          </cell>
          <cell r="O3956">
            <v>5001</v>
          </cell>
          <cell r="P3956">
            <v>5101</v>
          </cell>
          <cell r="Q3956">
            <v>5255</v>
          </cell>
        </row>
        <row r="3957">
          <cell r="E3957" t="str">
            <v>52MONTHLYACOALITION</v>
          </cell>
          <cell r="F3957" t="str">
            <v>52</v>
          </cell>
          <cell r="G3957" t="str">
            <v>Monthly</v>
          </cell>
          <cell r="H3957" t="str">
            <v>A</v>
          </cell>
          <cell r="I3957">
            <v>0</v>
          </cell>
          <cell r="J3957" t="str">
            <v>Coalition</v>
          </cell>
          <cell r="K3957">
            <v>3947</v>
          </cell>
          <cell r="L3957">
            <v>3947</v>
          </cell>
          <cell r="M3957">
            <v>3947</v>
          </cell>
          <cell r="N3957">
            <v>3947</v>
          </cell>
          <cell r="O3957">
            <v>3721</v>
          </cell>
          <cell r="P3957">
            <v>3795</v>
          </cell>
          <cell r="Q3957">
            <v>3910</v>
          </cell>
        </row>
        <row r="3958">
          <cell r="E3958" t="str">
            <v>52MONTHLYANON-REPRESENTED STATE EMPLOYEES</v>
          </cell>
          <cell r="F3958" t="str">
            <v>52</v>
          </cell>
          <cell r="G3958" t="str">
            <v>Monthly</v>
          </cell>
          <cell r="H3958" t="str">
            <v>A</v>
          </cell>
          <cell r="I3958">
            <v>0</v>
          </cell>
          <cell r="J3958" t="str">
            <v>Non-Represented State Employees</v>
          </cell>
          <cell r="K3958">
            <v>3947</v>
          </cell>
          <cell r="L3958">
            <v>3947</v>
          </cell>
          <cell r="M3958">
            <v>3947</v>
          </cell>
          <cell r="N3958">
            <v>3947</v>
          </cell>
          <cell r="O3958">
            <v>3721</v>
          </cell>
          <cell r="P3958">
            <v>3795</v>
          </cell>
          <cell r="Q3958">
            <v>3910</v>
          </cell>
        </row>
        <row r="3959">
          <cell r="E3959" t="str">
            <v>52MONTHLYATEAMSTERS LOCAL UNION NUMBER 117</v>
          </cell>
          <cell r="F3959" t="str">
            <v>52</v>
          </cell>
          <cell r="G3959" t="str">
            <v>Monthly</v>
          </cell>
          <cell r="H3959" t="str">
            <v>A</v>
          </cell>
          <cell r="I3959">
            <v>0</v>
          </cell>
          <cell r="J3959" t="str">
            <v>Teamsters Local Union Number 117</v>
          </cell>
          <cell r="K3959">
            <v>3997</v>
          </cell>
          <cell r="L3959">
            <v>3997</v>
          </cell>
          <cell r="M3959">
            <v>3997</v>
          </cell>
          <cell r="N3959">
            <v>3997</v>
          </cell>
          <cell r="O3959">
            <v>3768</v>
          </cell>
          <cell r="P3959">
            <v>3843</v>
          </cell>
          <cell r="Q3959">
            <v>3959</v>
          </cell>
        </row>
        <row r="3960">
          <cell r="E3960" t="str">
            <v>52MONTHLYAWASHINGTON FEDERATION OF STATE EMPLOYEES</v>
          </cell>
          <cell r="F3960" t="str">
            <v>52</v>
          </cell>
          <cell r="G3960" t="str">
            <v>Monthly</v>
          </cell>
          <cell r="H3960" t="str">
            <v>A</v>
          </cell>
          <cell r="I3960">
            <v>0</v>
          </cell>
          <cell r="J3960" t="str">
            <v>Washington Federation of State Employees</v>
          </cell>
          <cell r="K3960">
            <v>3947</v>
          </cell>
          <cell r="L3960">
            <v>3947</v>
          </cell>
          <cell r="M3960">
            <v>3947</v>
          </cell>
          <cell r="N3960">
            <v>3947</v>
          </cell>
          <cell r="O3960">
            <v>3721</v>
          </cell>
          <cell r="P3960">
            <v>3795</v>
          </cell>
          <cell r="Q3960">
            <v>3910</v>
          </cell>
        </row>
        <row r="3961">
          <cell r="E3961" t="str">
            <v>52MONTHLYAWASHINGTON PUBLIC EMPLOYEES ASSOCIATION</v>
          </cell>
          <cell r="F3961" t="str">
            <v>52</v>
          </cell>
          <cell r="G3961" t="str">
            <v>Monthly</v>
          </cell>
          <cell r="H3961" t="str">
            <v>A</v>
          </cell>
          <cell r="I3961">
            <v>0</v>
          </cell>
          <cell r="J3961" t="str">
            <v>Washington Public Employees Association</v>
          </cell>
          <cell r="K3961">
            <v>3947</v>
          </cell>
          <cell r="L3961">
            <v>3947</v>
          </cell>
          <cell r="M3961">
            <v>3947</v>
          </cell>
          <cell r="N3961">
            <v>3947</v>
          </cell>
          <cell r="O3961">
            <v>3721</v>
          </cell>
          <cell r="P3961">
            <v>3795</v>
          </cell>
          <cell r="Q3961">
            <v>3910</v>
          </cell>
        </row>
        <row r="3962">
          <cell r="E3962" t="str">
            <v>52MONTHLYBCOALITION</v>
          </cell>
          <cell r="F3962" t="str">
            <v>52</v>
          </cell>
          <cell r="G3962" t="str">
            <v>Monthly</v>
          </cell>
          <cell r="H3962" t="str">
            <v>B</v>
          </cell>
          <cell r="I3962">
            <v>0</v>
          </cell>
          <cell r="J3962" t="str">
            <v>Coalition</v>
          </cell>
          <cell r="K3962">
            <v>4038</v>
          </cell>
          <cell r="L3962">
            <v>4038</v>
          </cell>
          <cell r="M3962">
            <v>4038</v>
          </cell>
          <cell r="N3962">
            <v>4038</v>
          </cell>
          <cell r="O3962">
            <v>3807</v>
          </cell>
          <cell r="P3962">
            <v>3883</v>
          </cell>
          <cell r="Q3962">
            <v>4000</v>
          </cell>
        </row>
        <row r="3963">
          <cell r="E3963" t="str">
            <v>52MONTHLYBNON-REPRESENTED STATE EMPLOYEES</v>
          </cell>
          <cell r="F3963" t="str">
            <v>52</v>
          </cell>
          <cell r="G3963" t="str">
            <v>Monthly</v>
          </cell>
          <cell r="H3963" t="str">
            <v>B</v>
          </cell>
          <cell r="I3963">
            <v>0</v>
          </cell>
          <cell r="J3963" t="str">
            <v>Non-Represented State Employees</v>
          </cell>
          <cell r="K3963">
            <v>4038</v>
          </cell>
          <cell r="L3963">
            <v>4038</v>
          </cell>
          <cell r="M3963">
            <v>4038</v>
          </cell>
          <cell r="N3963">
            <v>4038</v>
          </cell>
          <cell r="O3963">
            <v>3807</v>
          </cell>
          <cell r="P3963">
            <v>3883</v>
          </cell>
          <cell r="Q3963">
            <v>4000</v>
          </cell>
        </row>
        <row r="3964">
          <cell r="E3964" t="str">
            <v>52MONTHLYBTEAMSTERS LOCAL UNION NUMBER 117</v>
          </cell>
          <cell r="F3964" t="str">
            <v>52</v>
          </cell>
          <cell r="G3964" t="str">
            <v>Monthly</v>
          </cell>
          <cell r="H3964" t="str">
            <v>B</v>
          </cell>
          <cell r="I3964">
            <v>0</v>
          </cell>
          <cell r="J3964" t="str">
            <v>Teamsters Local Union Number 117</v>
          </cell>
          <cell r="K3964">
            <v>4090</v>
          </cell>
          <cell r="L3964">
            <v>4090</v>
          </cell>
          <cell r="M3964">
            <v>4090</v>
          </cell>
          <cell r="N3964">
            <v>4090</v>
          </cell>
          <cell r="O3964">
            <v>3856</v>
          </cell>
          <cell r="P3964">
            <v>3933</v>
          </cell>
          <cell r="Q3964">
            <v>4052</v>
          </cell>
        </row>
        <row r="3965">
          <cell r="E3965" t="str">
            <v>52MONTHLYBWASHINGTON FEDERATION OF STATE EMPLOYEES</v>
          </cell>
          <cell r="F3965" t="str">
            <v>52</v>
          </cell>
          <cell r="G3965" t="str">
            <v>Monthly</v>
          </cell>
          <cell r="H3965" t="str">
            <v>B</v>
          </cell>
          <cell r="I3965">
            <v>0</v>
          </cell>
          <cell r="J3965" t="str">
            <v>Washington Federation of State Employees</v>
          </cell>
          <cell r="K3965">
            <v>4038</v>
          </cell>
          <cell r="L3965">
            <v>4038</v>
          </cell>
          <cell r="M3965">
            <v>4038</v>
          </cell>
          <cell r="N3965">
            <v>4038</v>
          </cell>
          <cell r="O3965">
            <v>3807</v>
          </cell>
          <cell r="P3965">
            <v>3883</v>
          </cell>
          <cell r="Q3965">
            <v>4000</v>
          </cell>
        </row>
        <row r="3966">
          <cell r="E3966" t="str">
            <v>52MONTHLYBWASHINGTON PUBLIC EMPLOYEES ASSOCIATION</v>
          </cell>
          <cell r="F3966" t="str">
            <v>52</v>
          </cell>
          <cell r="G3966" t="str">
            <v>Monthly</v>
          </cell>
          <cell r="H3966" t="str">
            <v>B</v>
          </cell>
          <cell r="I3966">
            <v>0</v>
          </cell>
          <cell r="J3966" t="str">
            <v>Washington Public Employees Association</v>
          </cell>
          <cell r="K3966">
            <v>4038</v>
          </cell>
          <cell r="L3966">
            <v>4038</v>
          </cell>
          <cell r="M3966">
            <v>4038</v>
          </cell>
          <cell r="N3966">
            <v>4038</v>
          </cell>
          <cell r="O3966">
            <v>3807</v>
          </cell>
          <cell r="P3966">
            <v>3883</v>
          </cell>
          <cell r="Q3966">
            <v>4000</v>
          </cell>
        </row>
        <row r="3967">
          <cell r="E3967" t="str">
            <v>52MONTHLYCCOALITION</v>
          </cell>
          <cell r="F3967" t="str">
            <v>52</v>
          </cell>
          <cell r="G3967" t="str">
            <v>Monthly</v>
          </cell>
          <cell r="H3967" t="str">
            <v>C</v>
          </cell>
          <cell r="I3967">
            <v>0</v>
          </cell>
          <cell r="J3967" t="str">
            <v>Coalition</v>
          </cell>
          <cell r="K3967">
            <v>4144</v>
          </cell>
          <cell r="L3967">
            <v>4144</v>
          </cell>
          <cell r="M3967">
            <v>4144</v>
          </cell>
          <cell r="N3967">
            <v>4144</v>
          </cell>
          <cell r="O3967">
            <v>3907</v>
          </cell>
          <cell r="P3967">
            <v>3985</v>
          </cell>
          <cell r="Q3967">
            <v>4105</v>
          </cell>
        </row>
        <row r="3968">
          <cell r="E3968" t="str">
            <v>52MONTHLYCNON-REPRESENTED STATE EMPLOYEES</v>
          </cell>
          <cell r="F3968" t="str">
            <v>52</v>
          </cell>
          <cell r="G3968" t="str">
            <v>Monthly</v>
          </cell>
          <cell r="H3968" t="str">
            <v>C</v>
          </cell>
          <cell r="I3968">
            <v>0</v>
          </cell>
          <cell r="J3968" t="str">
            <v>Non-Represented State Employees</v>
          </cell>
          <cell r="K3968">
            <v>4144</v>
          </cell>
          <cell r="L3968">
            <v>4144</v>
          </cell>
          <cell r="M3968">
            <v>4144</v>
          </cell>
          <cell r="N3968">
            <v>4144</v>
          </cell>
          <cell r="O3968">
            <v>3907</v>
          </cell>
          <cell r="P3968">
            <v>3985</v>
          </cell>
          <cell r="Q3968">
            <v>4105</v>
          </cell>
        </row>
        <row r="3969">
          <cell r="E3969" t="str">
            <v>52MONTHLYCTEAMSTERS LOCAL UNION NUMBER 117</v>
          </cell>
          <cell r="F3969" t="str">
            <v>52</v>
          </cell>
          <cell r="G3969" t="str">
            <v>Monthly</v>
          </cell>
          <cell r="H3969" t="str">
            <v>C</v>
          </cell>
          <cell r="I3969">
            <v>0</v>
          </cell>
          <cell r="J3969" t="str">
            <v>Teamsters Local Union Number 117</v>
          </cell>
          <cell r="K3969">
            <v>4197</v>
          </cell>
          <cell r="L3969">
            <v>4197</v>
          </cell>
          <cell r="M3969">
            <v>4197</v>
          </cell>
          <cell r="N3969">
            <v>4197</v>
          </cell>
          <cell r="O3969">
            <v>3957</v>
          </cell>
          <cell r="P3969">
            <v>4036</v>
          </cell>
          <cell r="Q3969">
            <v>4158</v>
          </cell>
        </row>
        <row r="3970">
          <cell r="E3970" t="str">
            <v>52MONTHLYCWASHINGTON FEDERATION OF STATE EMPLOYEES</v>
          </cell>
          <cell r="F3970" t="str">
            <v>52</v>
          </cell>
          <cell r="G3970" t="str">
            <v>Monthly</v>
          </cell>
          <cell r="H3970" t="str">
            <v>C</v>
          </cell>
          <cell r="I3970">
            <v>0</v>
          </cell>
          <cell r="J3970" t="str">
            <v>Washington Federation of State Employees</v>
          </cell>
          <cell r="K3970">
            <v>4144</v>
          </cell>
          <cell r="L3970">
            <v>4144</v>
          </cell>
          <cell r="M3970">
            <v>4144</v>
          </cell>
          <cell r="N3970">
            <v>4144</v>
          </cell>
          <cell r="O3970">
            <v>3907</v>
          </cell>
          <cell r="P3970">
            <v>3985</v>
          </cell>
          <cell r="Q3970">
            <v>4105</v>
          </cell>
        </row>
        <row r="3971">
          <cell r="E3971" t="str">
            <v>52MONTHLYCWASHINGTON PUBLIC EMPLOYEES ASSOCIATION</v>
          </cell>
          <cell r="F3971" t="str">
            <v>52</v>
          </cell>
          <cell r="G3971" t="str">
            <v>Monthly</v>
          </cell>
          <cell r="H3971" t="str">
            <v>C</v>
          </cell>
          <cell r="I3971">
            <v>0</v>
          </cell>
          <cell r="J3971" t="str">
            <v>Washington Public Employees Association</v>
          </cell>
          <cell r="K3971">
            <v>4144</v>
          </cell>
          <cell r="L3971">
            <v>4144</v>
          </cell>
          <cell r="M3971">
            <v>4144</v>
          </cell>
          <cell r="N3971">
            <v>4144</v>
          </cell>
          <cell r="O3971">
            <v>3907</v>
          </cell>
          <cell r="P3971">
            <v>3985</v>
          </cell>
          <cell r="Q3971">
            <v>4105</v>
          </cell>
        </row>
        <row r="3972">
          <cell r="E3972" t="str">
            <v>52MONTHLYDCOALITION</v>
          </cell>
          <cell r="F3972" t="str">
            <v>52</v>
          </cell>
          <cell r="G3972" t="str">
            <v>Monthly</v>
          </cell>
          <cell r="H3972" t="str">
            <v>D</v>
          </cell>
          <cell r="I3972">
            <v>0</v>
          </cell>
          <cell r="J3972" t="str">
            <v>Coalition</v>
          </cell>
          <cell r="K3972">
            <v>4248</v>
          </cell>
          <cell r="L3972">
            <v>4248</v>
          </cell>
          <cell r="M3972">
            <v>4248</v>
          </cell>
          <cell r="N3972">
            <v>4248</v>
          </cell>
          <cell r="O3972">
            <v>4005</v>
          </cell>
          <cell r="P3972">
            <v>4085</v>
          </cell>
          <cell r="Q3972">
            <v>4208</v>
          </cell>
        </row>
        <row r="3973">
          <cell r="E3973" t="str">
            <v>52MONTHLYDNON-REPRESENTED STATE EMPLOYEES</v>
          </cell>
          <cell r="F3973" t="str">
            <v>52</v>
          </cell>
          <cell r="G3973" t="str">
            <v>Monthly</v>
          </cell>
          <cell r="H3973" t="str">
            <v>D</v>
          </cell>
          <cell r="I3973">
            <v>0</v>
          </cell>
          <cell r="J3973" t="str">
            <v>Non-Represented State Employees</v>
          </cell>
          <cell r="K3973">
            <v>4248</v>
          </cell>
          <cell r="L3973">
            <v>4248</v>
          </cell>
          <cell r="M3973">
            <v>4248</v>
          </cell>
          <cell r="N3973">
            <v>4248</v>
          </cell>
          <cell r="O3973">
            <v>4005</v>
          </cell>
          <cell r="P3973">
            <v>4085</v>
          </cell>
          <cell r="Q3973">
            <v>4208</v>
          </cell>
        </row>
        <row r="3974">
          <cell r="E3974" t="str">
            <v>52MONTHLYDTEAMSTERS LOCAL UNION NUMBER 117</v>
          </cell>
          <cell r="F3974" t="str">
            <v>52</v>
          </cell>
          <cell r="G3974" t="str">
            <v>Monthly</v>
          </cell>
          <cell r="H3974" t="str">
            <v>D</v>
          </cell>
          <cell r="I3974">
            <v>0</v>
          </cell>
          <cell r="J3974" t="str">
            <v>Teamsters Local Union Number 117</v>
          </cell>
          <cell r="K3974">
            <v>4304</v>
          </cell>
          <cell r="L3974">
            <v>4304</v>
          </cell>
          <cell r="M3974">
            <v>4304</v>
          </cell>
          <cell r="N3974">
            <v>4304</v>
          </cell>
          <cell r="O3974">
            <v>4057</v>
          </cell>
          <cell r="P3974">
            <v>4138</v>
          </cell>
          <cell r="Q3974">
            <v>4263</v>
          </cell>
        </row>
        <row r="3975">
          <cell r="E3975" t="str">
            <v>52MONTHLYDWASHINGTON FEDERATION OF STATE EMPLOYEES</v>
          </cell>
          <cell r="F3975" t="str">
            <v>52</v>
          </cell>
          <cell r="G3975" t="str">
            <v>Monthly</v>
          </cell>
          <cell r="H3975" t="str">
            <v>D</v>
          </cell>
          <cell r="I3975">
            <v>0</v>
          </cell>
          <cell r="J3975" t="str">
            <v>Washington Federation of State Employees</v>
          </cell>
          <cell r="K3975">
            <v>4248</v>
          </cell>
          <cell r="L3975">
            <v>4248</v>
          </cell>
          <cell r="M3975">
            <v>4248</v>
          </cell>
          <cell r="N3975">
            <v>4248</v>
          </cell>
          <cell r="O3975">
            <v>4005</v>
          </cell>
          <cell r="P3975">
            <v>4085</v>
          </cell>
          <cell r="Q3975">
            <v>4208</v>
          </cell>
        </row>
        <row r="3976">
          <cell r="E3976" t="str">
            <v>52MONTHLYDWASHINGTON PUBLIC EMPLOYEES ASSOCIATION</v>
          </cell>
          <cell r="F3976" t="str">
            <v>52</v>
          </cell>
          <cell r="G3976" t="str">
            <v>Monthly</v>
          </cell>
          <cell r="H3976" t="str">
            <v>D</v>
          </cell>
          <cell r="I3976">
            <v>0</v>
          </cell>
          <cell r="J3976" t="str">
            <v>Washington Public Employees Association</v>
          </cell>
          <cell r="K3976">
            <v>4248</v>
          </cell>
          <cell r="L3976">
            <v>4248</v>
          </cell>
          <cell r="M3976">
            <v>4248</v>
          </cell>
          <cell r="N3976">
            <v>4248</v>
          </cell>
          <cell r="O3976">
            <v>4005</v>
          </cell>
          <cell r="P3976">
            <v>4085</v>
          </cell>
          <cell r="Q3976">
            <v>4208</v>
          </cell>
        </row>
        <row r="3977">
          <cell r="E3977" t="str">
            <v>52MONTHLYECOALITION</v>
          </cell>
          <cell r="F3977" t="str">
            <v>52</v>
          </cell>
          <cell r="G3977" t="str">
            <v>Monthly</v>
          </cell>
          <cell r="H3977" t="str">
            <v>E</v>
          </cell>
          <cell r="I3977">
            <v>0</v>
          </cell>
          <cell r="J3977" t="str">
            <v>Coalition</v>
          </cell>
          <cell r="K3977">
            <v>4359</v>
          </cell>
          <cell r="L3977">
            <v>4359</v>
          </cell>
          <cell r="M3977">
            <v>4359</v>
          </cell>
          <cell r="N3977">
            <v>4359</v>
          </cell>
          <cell r="O3977">
            <v>4109</v>
          </cell>
          <cell r="P3977">
            <v>4191</v>
          </cell>
          <cell r="Q3977">
            <v>4318</v>
          </cell>
        </row>
        <row r="3978">
          <cell r="E3978" t="str">
            <v>52MONTHLYENON-REPRESENTED STATE EMPLOYEES</v>
          </cell>
          <cell r="F3978" t="str">
            <v>52</v>
          </cell>
          <cell r="G3978" t="str">
            <v>Monthly</v>
          </cell>
          <cell r="H3978" t="str">
            <v>E</v>
          </cell>
          <cell r="I3978">
            <v>0</v>
          </cell>
          <cell r="J3978" t="str">
            <v>Non-Represented State Employees</v>
          </cell>
          <cell r="K3978">
            <v>4359</v>
          </cell>
          <cell r="L3978">
            <v>4359</v>
          </cell>
          <cell r="M3978">
            <v>4359</v>
          </cell>
          <cell r="N3978">
            <v>4359</v>
          </cell>
          <cell r="O3978">
            <v>4109</v>
          </cell>
          <cell r="P3978">
            <v>4191</v>
          </cell>
          <cell r="Q3978">
            <v>4318</v>
          </cell>
        </row>
        <row r="3979">
          <cell r="E3979" t="str">
            <v>52MONTHLYETEAMSTERS LOCAL UNION NUMBER 117</v>
          </cell>
          <cell r="F3979" t="str">
            <v>52</v>
          </cell>
          <cell r="G3979" t="str">
            <v>Monthly</v>
          </cell>
          <cell r="H3979" t="str">
            <v>E</v>
          </cell>
          <cell r="I3979">
            <v>0</v>
          </cell>
          <cell r="J3979" t="str">
            <v>Teamsters Local Union Number 117</v>
          </cell>
          <cell r="K3979">
            <v>4414</v>
          </cell>
          <cell r="L3979">
            <v>4414</v>
          </cell>
          <cell r="M3979">
            <v>4414</v>
          </cell>
          <cell r="N3979">
            <v>4414</v>
          </cell>
          <cell r="O3979">
            <v>4161</v>
          </cell>
          <cell r="P3979">
            <v>4244</v>
          </cell>
          <cell r="Q3979">
            <v>4372</v>
          </cell>
        </row>
        <row r="3980">
          <cell r="E3980" t="str">
            <v>52MONTHLYEWASHINGTON FEDERATION OF STATE EMPLOYEES</v>
          </cell>
          <cell r="F3980" t="str">
            <v>52</v>
          </cell>
          <cell r="G3980" t="str">
            <v>Monthly</v>
          </cell>
          <cell r="H3980" t="str">
            <v>E</v>
          </cell>
          <cell r="I3980">
            <v>0</v>
          </cell>
          <cell r="J3980" t="str">
            <v>Washington Federation of State Employees</v>
          </cell>
          <cell r="K3980">
            <v>4359</v>
          </cell>
          <cell r="L3980">
            <v>4359</v>
          </cell>
          <cell r="M3980">
            <v>4359</v>
          </cell>
          <cell r="N3980">
            <v>4359</v>
          </cell>
          <cell r="O3980">
            <v>4109</v>
          </cell>
          <cell r="P3980">
            <v>4191</v>
          </cell>
          <cell r="Q3980">
            <v>4318</v>
          </cell>
        </row>
        <row r="3981">
          <cell r="E3981" t="str">
            <v>52MONTHLYEWASHINGTON PUBLIC EMPLOYEES ASSOCIATION</v>
          </cell>
          <cell r="F3981" t="str">
            <v>52</v>
          </cell>
          <cell r="G3981" t="str">
            <v>Monthly</v>
          </cell>
          <cell r="H3981" t="str">
            <v>E</v>
          </cell>
          <cell r="I3981">
            <v>0</v>
          </cell>
          <cell r="J3981" t="str">
            <v>Washington Public Employees Association</v>
          </cell>
          <cell r="K3981">
            <v>4359</v>
          </cell>
          <cell r="L3981">
            <v>4359</v>
          </cell>
          <cell r="M3981">
            <v>4359</v>
          </cell>
          <cell r="N3981">
            <v>4359</v>
          </cell>
          <cell r="O3981">
            <v>4109</v>
          </cell>
          <cell r="P3981">
            <v>4191</v>
          </cell>
          <cell r="Q3981">
            <v>4318</v>
          </cell>
        </row>
        <row r="3982">
          <cell r="E3982" t="str">
            <v>52MONTHLYFCOALITION</v>
          </cell>
          <cell r="F3982" t="str">
            <v>52</v>
          </cell>
          <cell r="G3982" t="str">
            <v>Monthly</v>
          </cell>
          <cell r="H3982" t="str">
            <v>F</v>
          </cell>
          <cell r="I3982">
            <v>0</v>
          </cell>
          <cell r="J3982" t="str">
            <v>Coalition</v>
          </cell>
          <cell r="K3982">
            <v>4464</v>
          </cell>
          <cell r="L3982">
            <v>4464</v>
          </cell>
          <cell r="M3982">
            <v>4464</v>
          </cell>
          <cell r="N3982">
            <v>4464</v>
          </cell>
          <cell r="O3982">
            <v>4208</v>
          </cell>
          <cell r="P3982">
            <v>4292</v>
          </cell>
          <cell r="Q3982">
            <v>4422</v>
          </cell>
        </row>
        <row r="3983">
          <cell r="E3983" t="str">
            <v>52MONTHLYFNON-REPRESENTED STATE EMPLOYEES</v>
          </cell>
          <cell r="F3983" t="str">
            <v>52</v>
          </cell>
          <cell r="G3983" t="str">
            <v>Monthly</v>
          </cell>
          <cell r="H3983" t="str">
            <v>F</v>
          </cell>
          <cell r="I3983">
            <v>0</v>
          </cell>
          <cell r="J3983" t="str">
            <v>Non-Represented State Employees</v>
          </cell>
          <cell r="K3983">
            <v>4464</v>
          </cell>
          <cell r="L3983">
            <v>4464</v>
          </cell>
          <cell r="M3983">
            <v>4464</v>
          </cell>
          <cell r="N3983">
            <v>4464</v>
          </cell>
          <cell r="O3983">
            <v>4208</v>
          </cell>
          <cell r="P3983">
            <v>4292</v>
          </cell>
          <cell r="Q3983">
            <v>4422</v>
          </cell>
        </row>
        <row r="3984">
          <cell r="E3984" t="str">
            <v>52MONTHLYFTEAMSTERS LOCAL UNION NUMBER 117</v>
          </cell>
          <cell r="F3984" t="str">
            <v>52</v>
          </cell>
          <cell r="G3984" t="str">
            <v>Monthly</v>
          </cell>
          <cell r="H3984" t="str">
            <v>F</v>
          </cell>
          <cell r="I3984">
            <v>0</v>
          </cell>
          <cell r="J3984" t="str">
            <v>Teamsters Local Union Number 117</v>
          </cell>
          <cell r="K3984">
            <v>4522</v>
          </cell>
          <cell r="L3984">
            <v>4522</v>
          </cell>
          <cell r="M3984">
            <v>4522</v>
          </cell>
          <cell r="N3984">
            <v>4522</v>
          </cell>
          <cell r="O3984">
            <v>4263</v>
          </cell>
          <cell r="P3984">
            <v>4348</v>
          </cell>
          <cell r="Q3984">
            <v>4479</v>
          </cell>
        </row>
        <row r="3985">
          <cell r="E3985" t="str">
            <v>52MONTHLYFWASHINGTON FEDERATION OF STATE EMPLOYEES</v>
          </cell>
          <cell r="F3985" t="str">
            <v>52</v>
          </cell>
          <cell r="G3985" t="str">
            <v>Monthly</v>
          </cell>
          <cell r="H3985" t="str">
            <v>F</v>
          </cell>
          <cell r="I3985">
            <v>0</v>
          </cell>
          <cell r="J3985" t="str">
            <v>Washington Federation of State Employees</v>
          </cell>
          <cell r="K3985">
            <v>4464</v>
          </cell>
          <cell r="L3985">
            <v>4464</v>
          </cell>
          <cell r="M3985">
            <v>4464</v>
          </cell>
          <cell r="N3985">
            <v>4464</v>
          </cell>
          <cell r="O3985">
            <v>4208</v>
          </cell>
          <cell r="P3985">
            <v>4292</v>
          </cell>
          <cell r="Q3985">
            <v>4422</v>
          </cell>
        </row>
        <row r="3986">
          <cell r="E3986" t="str">
            <v>52MONTHLYFWASHINGTON PUBLIC EMPLOYEES ASSOCIATION</v>
          </cell>
          <cell r="F3986" t="str">
            <v>52</v>
          </cell>
          <cell r="G3986" t="str">
            <v>Monthly</v>
          </cell>
          <cell r="H3986" t="str">
            <v>F</v>
          </cell>
          <cell r="I3986">
            <v>0</v>
          </cell>
          <cell r="J3986" t="str">
            <v>Washington Public Employees Association</v>
          </cell>
          <cell r="K3986">
            <v>4464</v>
          </cell>
          <cell r="L3986">
            <v>4464</v>
          </cell>
          <cell r="M3986">
            <v>4464</v>
          </cell>
          <cell r="N3986">
            <v>4464</v>
          </cell>
          <cell r="O3986">
            <v>4208</v>
          </cell>
          <cell r="P3986">
            <v>4292</v>
          </cell>
          <cell r="Q3986">
            <v>4422</v>
          </cell>
        </row>
        <row r="3987">
          <cell r="E3987" t="str">
            <v>52MONTHLYGCOALITION</v>
          </cell>
          <cell r="F3987" t="str">
            <v>52</v>
          </cell>
          <cell r="G3987" t="str">
            <v>Monthly</v>
          </cell>
          <cell r="H3987" t="str">
            <v>G</v>
          </cell>
          <cell r="I3987">
            <v>0</v>
          </cell>
          <cell r="J3987" t="str">
            <v>Coalition</v>
          </cell>
          <cell r="K3987">
            <v>4575</v>
          </cell>
          <cell r="L3987">
            <v>4575</v>
          </cell>
          <cell r="M3987">
            <v>4575</v>
          </cell>
          <cell r="N3987">
            <v>4575</v>
          </cell>
          <cell r="O3987">
            <v>4313</v>
          </cell>
          <cell r="P3987">
            <v>4399</v>
          </cell>
          <cell r="Q3987">
            <v>4532</v>
          </cell>
        </row>
        <row r="3988">
          <cell r="E3988" t="str">
            <v>52MONTHLYGNON-REPRESENTED STATE EMPLOYEES</v>
          </cell>
          <cell r="F3988" t="str">
            <v>52</v>
          </cell>
          <cell r="G3988" t="str">
            <v>Monthly</v>
          </cell>
          <cell r="H3988" t="str">
            <v>G</v>
          </cell>
          <cell r="I3988">
            <v>0</v>
          </cell>
          <cell r="J3988" t="str">
            <v>Non-Represented State Employees</v>
          </cell>
          <cell r="K3988">
            <v>4575</v>
          </cell>
          <cell r="L3988">
            <v>4575</v>
          </cell>
          <cell r="M3988">
            <v>4575</v>
          </cell>
          <cell r="N3988">
            <v>4575</v>
          </cell>
          <cell r="O3988">
            <v>4313</v>
          </cell>
          <cell r="P3988">
            <v>4399</v>
          </cell>
          <cell r="Q3988">
            <v>4532</v>
          </cell>
        </row>
        <row r="3989">
          <cell r="E3989" t="str">
            <v>52MONTHLYGTEAMSTERS LOCAL UNION NUMBER 117</v>
          </cell>
          <cell r="F3989" t="str">
            <v>52</v>
          </cell>
          <cell r="G3989" t="str">
            <v>Monthly</v>
          </cell>
          <cell r="H3989" t="str">
            <v>G</v>
          </cell>
          <cell r="I3989">
            <v>0</v>
          </cell>
          <cell r="J3989" t="str">
            <v>Teamsters Local Union Number 117</v>
          </cell>
          <cell r="K3989">
            <v>4634</v>
          </cell>
          <cell r="L3989">
            <v>4634</v>
          </cell>
          <cell r="M3989">
            <v>4634</v>
          </cell>
          <cell r="N3989">
            <v>4634</v>
          </cell>
          <cell r="O3989">
            <v>4369</v>
          </cell>
          <cell r="P3989">
            <v>4456</v>
          </cell>
          <cell r="Q3989">
            <v>4591</v>
          </cell>
        </row>
        <row r="3990">
          <cell r="E3990" t="str">
            <v>52MONTHLYGWASHINGTON FEDERATION OF STATE EMPLOYEES</v>
          </cell>
          <cell r="F3990" t="str">
            <v>52</v>
          </cell>
          <cell r="G3990" t="str">
            <v>Monthly</v>
          </cell>
          <cell r="H3990" t="str">
            <v>G</v>
          </cell>
          <cell r="I3990">
            <v>0</v>
          </cell>
          <cell r="J3990" t="str">
            <v>Washington Federation of State Employees</v>
          </cell>
          <cell r="K3990">
            <v>4575</v>
          </cell>
          <cell r="L3990">
            <v>4575</v>
          </cell>
          <cell r="M3990">
            <v>4575</v>
          </cell>
          <cell r="N3990">
            <v>4575</v>
          </cell>
          <cell r="O3990">
            <v>4313</v>
          </cell>
          <cell r="P3990">
            <v>4399</v>
          </cell>
          <cell r="Q3990">
            <v>4532</v>
          </cell>
        </row>
        <row r="3991">
          <cell r="E3991" t="str">
            <v>52MONTHLYGWASHINGTON PUBLIC EMPLOYEES ASSOCIATION</v>
          </cell>
          <cell r="F3991" t="str">
            <v>52</v>
          </cell>
          <cell r="G3991" t="str">
            <v>Monthly</v>
          </cell>
          <cell r="H3991" t="str">
            <v>G</v>
          </cell>
          <cell r="I3991">
            <v>0</v>
          </cell>
          <cell r="J3991" t="str">
            <v>Washington Public Employees Association</v>
          </cell>
          <cell r="K3991">
            <v>4575</v>
          </cell>
          <cell r="L3991">
            <v>4575</v>
          </cell>
          <cell r="M3991">
            <v>4575</v>
          </cell>
          <cell r="N3991">
            <v>4575</v>
          </cell>
          <cell r="O3991">
            <v>4313</v>
          </cell>
          <cell r="P3991">
            <v>4399</v>
          </cell>
          <cell r="Q3991">
            <v>4532</v>
          </cell>
        </row>
        <row r="3992">
          <cell r="E3992" t="str">
            <v>52MONTHLYHCOALITION</v>
          </cell>
          <cell r="F3992" t="str">
            <v>52</v>
          </cell>
          <cell r="G3992" t="str">
            <v>Monthly</v>
          </cell>
          <cell r="H3992" t="str">
            <v>H</v>
          </cell>
          <cell r="I3992">
            <v>0</v>
          </cell>
          <cell r="J3992" t="str">
            <v>Coalition</v>
          </cell>
          <cell r="K3992">
            <v>4686</v>
          </cell>
          <cell r="L3992">
            <v>4686</v>
          </cell>
          <cell r="M3992">
            <v>4686</v>
          </cell>
          <cell r="N3992">
            <v>4686</v>
          </cell>
          <cell r="O3992">
            <v>4418</v>
          </cell>
          <cell r="P3992">
            <v>4506</v>
          </cell>
          <cell r="Q3992">
            <v>4642</v>
          </cell>
        </row>
        <row r="3993">
          <cell r="E3993" t="str">
            <v>52MONTHLYHNON-REPRESENTED STATE EMPLOYEES</v>
          </cell>
          <cell r="F3993" t="str">
            <v>52</v>
          </cell>
          <cell r="G3993" t="str">
            <v>Monthly</v>
          </cell>
          <cell r="H3993" t="str">
            <v>H</v>
          </cell>
          <cell r="I3993">
            <v>0</v>
          </cell>
          <cell r="J3993" t="str">
            <v>Non-Represented State Employees</v>
          </cell>
          <cell r="K3993">
            <v>4686</v>
          </cell>
          <cell r="L3993">
            <v>4686</v>
          </cell>
          <cell r="M3993">
            <v>4686</v>
          </cell>
          <cell r="N3993">
            <v>4686</v>
          </cell>
          <cell r="O3993">
            <v>4418</v>
          </cell>
          <cell r="P3993">
            <v>4506</v>
          </cell>
          <cell r="Q3993">
            <v>4642</v>
          </cell>
        </row>
        <row r="3994">
          <cell r="E3994" t="str">
            <v>52MONTHLYHTEAMSTERS LOCAL UNION NUMBER 117</v>
          </cell>
          <cell r="F3994" t="str">
            <v>52</v>
          </cell>
          <cell r="G3994" t="str">
            <v>Monthly</v>
          </cell>
          <cell r="H3994" t="str">
            <v>H</v>
          </cell>
          <cell r="I3994">
            <v>0</v>
          </cell>
          <cell r="J3994" t="str">
            <v>Teamsters Local Union Number 117</v>
          </cell>
          <cell r="K3994">
            <v>4748</v>
          </cell>
          <cell r="L3994">
            <v>4748</v>
          </cell>
          <cell r="M3994">
            <v>4748</v>
          </cell>
          <cell r="N3994">
            <v>4748</v>
          </cell>
          <cell r="O3994">
            <v>4475</v>
          </cell>
          <cell r="P3994">
            <v>4565</v>
          </cell>
          <cell r="Q3994">
            <v>4703</v>
          </cell>
        </row>
        <row r="3995">
          <cell r="E3995" t="str">
            <v>52MONTHLYHWASHINGTON FEDERATION OF STATE EMPLOYEES</v>
          </cell>
          <cell r="F3995" t="str">
            <v>52</v>
          </cell>
          <cell r="G3995" t="str">
            <v>Monthly</v>
          </cell>
          <cell r="H3995" t="str">
            <v>H</v>
          </cell>
          <cell r="I3995">
            <v>0</v>
          </cell>
          <cell r="J3995" t="str">
            <v>Washington Federation of State Employees</v>
          </cell>
          <cell r="K3995">
            <v>4686</v>
          </cell>
          <cell r="L3995">
            <v>4686</v>
          </cell>
          <cell r="M3995">
            <v>4686</v>
          </cell>
          <cell r="N3995">
            <v>4686</v>
          </cell>
          <cell r="O3995">
            <v>4418</v>
          </cell>
          <cell r="P3995">
            <v>4506</v>
          </cell>
          <cell r="Q3995">
            <v>4642</v>
          </cell>
        </row>
        <row r="3996">
          <cell r="E3996" t="str">
            <v>52MONTHLYHWASHINGTON PUBLIC EMPLOYEES ASSOCIATION</v>
          </cell>
          <cell r="F3996" t="str">
            <v>52</v>
          </cell>
          <cell r="G3996" t="str">
            <v>Monthly</v>
          </cell>
          <cell r="H3996" t="str">
            <v>H</v>
          </cell>
          <cell r="I3996">
            <v>0</v>
          </cell>
          <cell r="J3996" t="str">
            <v>Washington Public Employees Association</v>
          </cell>
          <cell r="K3996">
            <v>4686</v>
          </cell>
          <cell r="L3996">
            <v>4686</v>
          </cell>
          <cell r="M3996">
            <v>4686</v>
          </cell>
          <cell r="N3996">
            <v>4686</v>
          </cell>
          <cell r="O3996">
            <v>4418</v>
          </cell>
          <cell r="P3996">
            <v>4506</v>
          </cell>
          <cell r="Q3996">
            <v>4642</v>
          </cell>
        </row>
        <row r="3997">
          <cell r="E3997" t="str">
            <v>52MONTHLYICOALITION</v>
          </cell>
          <cell r="F3997" t="str">
            <v>52</v>
          </cell>
          <cell r="G3997" t="str">
            <v>Monthly</v>
          </cell>
          <cell r="H3997" t="str">
            <v>I</v>
          </cell>
          <cell r="I3997">
            <v>0</v>
          </cell>
          <cell r="J3997" t="str">
            <v>Coalition</v>
          </cell>
          <cell r="K3997">
            <v>4808</v>
          </cell>
          <cell r="L3997">
            <v>4808</v>
          </cell>
          <cell r="M3997">
            <v>4808</v>
          </cell>
          <cell r="N3997">
            <v>4808</v>
          </cell>
          <cell r="O3997">
            <v>4532</v>
          </cell>
          <cell r="P3997">
            <v>4623</v>
          </cell>
          <cell r="Q3997">
            <v>4763</v>
          </cell>
        </row>
        <row r="3998">
          <cell r="E3998" t="str">
            <v>52MONTHLYINON-REPRESENTED STATE EMPLOYEES</v>
          </cell>
          <cell r="F3998" t="str">
            <v>52</v>
          </cell>
          <cell r="G3998" t="str">
            <v>Monthly</v>
          </cell>
          <cell r="H3998" t="str">
            <v>I</v>
          </cell>
          <cell r="I3998">
            <v>0</v>
          </cell>
          <cell r="J3998" t="str">
            <v>Non-Represented State Employees</v>
          </cell>
          <cell r="K3998">
            <v>4808</v>
          </cell>
          <cell r="L3998">
            <v>4808</v>
          </cell>
          <cell r="M3998">
            <v>4808</v>
          </cell>
          <cell r="N3998">
            <v>4808</v>
          </cell>
          <cell r="O3998">
            <v>4532</v>
          </cell>
          <cell r="P3998">
            <v>4623</v>
          </cell>
          <cell r="Q3998">
            <v>4763</v>
          </cell>
        </row>
        <row r="3999">
          <cell r="E3999" t="str">
            <v>52MONTHLYITEAMSTERS LOCAL UNION NUMBER 117</v>
          </cell>
          <cell r="F3999" t="str">
            <v>52</v>
          </cell>
          <cell r="G3999" t="str">
            <v>Monthly</v>
          </cell>
          <cell r="H3999" t="str">
            <v>I</v>
          </cell>
          <cell r="I3999">
            <v>0</v>
          </cell>
          <cell r="J3999" t="str">
            <v>Teamsters Local Union Number 117</v>
          </cell>
          <cell r="K3999">
            <v>4868</v>
          </cell>
          <cell r="L3999">
            <v>4868</v>
          </cell>
          <cell r="M3999">
            <v>4868</v>
          </cell>
          <cell r="N3999">
            <v>4868</v>
          </cell>
          <cell r="O3999">
            <v>4589</v>
          </cell>
          <cell r="P3999">
            <v>4681</v>
          </cell>
          <cell r="Q3999">
            <v>4822</v>
          </cell>
        </row>
        <row r="4000">
          <cell r="E4000" t="str">
            <v>52MONTHLYIWASHINGTON FEDERATION OF STATE EMPLOYEES</v>
          </cell>
          <cell r="F4000" t="str">
            <v>52</v>
          </cell>
          <cell r="G4000" t="str">
            <v>Monthly</v>
          </cell>
          <cell r="H4000" t="str">
            <v>I</v>
          </cell>
          <cell r="I4000">
            <v>0</v>
          </cell>
          <cell r="J4000" t="str">
            <v>Washington Federation of State Employees</v>
          </cell>
          <cell r="K4000">
            <v>4808</v>
          </cell>
          <cell r="L4000">
            <v>4808</v>
          </cell>
          <cell r="M4000">
            <v>4808</v>
          </cell>
          <cell r="N4000">
            <v>4808</v>
          </cell>
          <cell r="O4000">
            <v>4532</v>
          </cell>
          <cell r="P4000">
            <v>4623</v>
          </cell>
          <cell r="Q4000">
            <v>4763</v>
          </cell>
        </row>
        <row r="4001">
          <cell r="E4001" t="str">
            <v>52MONTHLYIWASHINGTON PUBLIC EMPLOYEES ASSOCIATION</v>
          </cell>
          <cell r="F4001" t="str">
            <v>52</v>
          </cell>
          <cell r="G4001" t="str">
            <v>Monthly</v>
          </cell>
          <cell r="H4001" t="str">
            <v>I</v>
          </cell>
          <cell r="I4001">
            <v>0</v>
          </cell>
          <cell r="J4001" t="str">
            <v>Washington Public Employees Association</v>
          </cell>
          <cell r="K4001">
            <v>4808</v>
          </cell>
          <cell r="L4001">
            <v>4808</v>
          </cell>
          <cell r="M4001">
            <v>4808</v>
          </cell>
          <cell r="N4001">
            <v>4808</v>
          </cell>
          <cell r="O4001">
            <v>4532</v>
          </cell>
          <cell r="P4001">
            <v>4623</v>
          </cell>
          <cell r="Q4001">
            <v>4763</v>
          </cell>
        </row>
        <row r="4002">
          <cell r="E4002" t="str">
            <v>52MONTHLYJCOALITION</v>
          </cell>
          <cell r="F4002" t="str">
            <v>52</v>
          </cell>
          <cell r="G4002" t="str">
            <v>Monthly</v>
          </cell>
          <cell r="H4002" t="str">
            <v>J</v>
          </cell>
          <cell r="I4002">
            <v>0</v>
          </cell>
          <cell r="J4002" t="str">
            <v>Coalition</v>
          </cell>
          <cell r="K4002">
            <v>4926</v>
          </cell>
          <cell r="L4002">
            <v>4926</v>
          </cell>
          <cell r="M4002">
            <v>4926</v>
          </cell>
          <cell r="N4002">
            <v>4926</v>
          </cell>
          <cell r="O4002">
            <v>4644</v>
          </cell>
          <cell r="P4002">
            <v>4737</v>
          </cell>
          <cell r="Q4002">
            <v>4880</v>
          </cell>
        </row>
        <row r="4003">
          <cell r="E4003" t="str">
            <v>52MONTHLYJNON-REPRESENTED STATE EMPLOYEES</v>
          </cell>
          <cell r="F4003" t="str">
            <v>52</v>
          </cell>
          <cell r="G4003" t="str">
            <v>Monthly</v>
          </cell>
          <cell r="H4003" t="str">
            <v>J</v>
          </cell>
          <cell r="I4003">
            <v>0</v>
          </cell>
          <cell r="J4003" t="str">
            <v>Non-Represented State Employees</v>
          </cell>
          <cell r="K4003">
            <v>4926</v>
          </cell>
          <cell r="L4003">
            <v>4926</v>
          </cell>
          <cell r="M4003">
            <v>4926</v>
          </cell>
          <cell r="N4003">
            <v>4926</v>
          </cell>
          <cell r="O4003">
            <v>4644</v>
          </cell>
          <cell r="P4003">
            <v>4737</v>
          </cell>
          <cell r="Q4003">
            <v>4880</v>
          </cell>
        </row>
        <row r="4004">
          <cell r="E4004" t="str">
            <v>52MONTHLYJTEAMSTERS LOCAL UNION NUMBER 117</v>
          </cell>
          <cell r="F4004" t="str">
            <v>52</v>
          </cell>
          <cell r="G4004" t="str">
            <v>Monthly</v>
          </cell>
          <cell r="H4004" t="str">
            <v>J</v>
          </cell>
          <cell r="I4004">
            <v>0</v>
          </cell>
          <cell r="J4004" t="str">
            <v>Teamsters Local Union Number 117</v>
          </cell>
          <cell r="K4004">
            <v>4989</v>
          </cell>
          <cell r="L4004">
            <v>4989</v>
          </cell>
          <cell r="M4004">
            <v>4989</v>
          </cell>
          <cell r="N4004">
            <v>4989</v>
          </cell>
          <cell r="O4004">
            <v>4703</v>
          </cell>
          <cell r="P4004">
            <v>4797</v>
          </cell>
          <cell r="Q4004">
            <v>4942</v>
          </cell>
        </row>
        <row r="4005">
          <cell r="E4005" t="str">
            <v>52MONTHLYJWASHINGTON FEDERATION OF STATE EMPLOYEES</v>
          </cell>
          <cell r="F4005" t="str">
            <v>52</v>
          </cell>
          <cell r="G4005" t="str">
            <v>Monthly</v>
          </cell>
          <cell r="H4005" t="str">
            <v>J</v>
          </cell>
          <cell r="I4005">
            <v>0</v>
          </cell>
          <cell r="J4005" t="str">
            <v>Washington Federation of State Employees</v>
          </cell>
          <cell r="K4005">
            <v>4926</v>
          </cell>
          <cell r="L4005">
            <v>4926</v>
          </cell>
          <cell r="M4005">
            <v>4926</v>
          </cell>
          <cell r="N4005">
            <v>4926</v>
          </cell>
          <cell r="O4005">
            <v>4644</v>
          </cell>
          <cell r="P4005">
            <v>4737</v>
          </cell>
          <cell r="Q4005">
            <v>4880</v>
          </cell>
        </row>
        <row r="4006">
          <cell r="E4006" t="str">
            <v>52MONTHLYJWASHINGTON PUBLIC EMPLOYEES ASSOCIATION</v>
          </cell>
          <cell r="F4006" t="str">
            <v>52</v>
          </cell>
          <cell r="G4006" t="str">
            <v>Monthly</v>
          </cell>
          <cell r="H4006" t="str">
            <v>J</v>
          </cell>
          <cell r="I4006">
            <v>0</v>
          </cell>
          <cell r="J4006" t="str">
            <v>Washington Public Employees Association</v>
          </cell>
          <cell r="K4006">
            <v>4926</v>
          </cell>
          <cell r="L4006">
            <v>4926</v>
          </cell>
          <cell r="M4006">
            <v>4926</v>
          </cell>
          <cell r="N4006">
            <v>4926</v>
          </cell>
          <cell r="O4006">
            <v>4644</v>
          </cell>
          <cell r="P4006">
            <v>4737</v>
          </cell>
          <cell r="Q4006">
            <v>4880</v>
          </cell>
        </row>
        <row r="4007">
          <cell r="E4007" t="str">
            <v>52MONTHLYKCOALITION</v>
          </cell>
          <cell r="F4007" t="str">
            <v>52</v>
          </cell>
          <cell r="G4007" t="str">
            <v>Monthly</v>
          </cell>
          <cell r="H4007" t="str">
            <v>K</v>
          </cell>
          <cell r="I4007">
            <v>0</v>
          </cell>
          <cell r="J4007" t="str">
            <v>Coalition</v>
          </cell>
          <cell r="K4007">
            <v>5051</v>
          </cell>
          <cell r="L4007">
            <v>5051</v>
          </cell>
          <cell r="M4007">
            <v>5051</v>
          </cell>
          <cell r="N4007">
            <v>5051</v>
          </cell>
          <cell r="O4007">
            <v>4762</v>
          </cell>
          <cell r="P4007">
            <v>4857</v>
          </cell>
          <cell r="Q4007">
            <v>5004</v>
          </cell>
        </row>
        <row r="4008">
          <cell r="E4008" t="str">
            <v>52MONTHLYKNON-REPRESENTED STATE EMPLOYEES</v>
          </cell>
          <cell r="F4008" t="str">
            <v>52</v>
          </cell>
          <cell r="G4008" t="str">
            <v>Monthly</v>
          </cell>
          <cell r="H4008" t="str">
            <v>K</v>
          </cell>
          <cell r="I4008">
            <v>0</v>
          </cell>
          <cell r="J4008" t="str">
            <v>Non-Represented State Employees</v>
          </cell>
          <cell r="K4008">
            <v>5051</v>
          </cell>
          <cell r="L4008">
            <v>5051</v>
          </cell>
          <cell r="M4008">
            <v>5051</v>
          </cell>
          <cell r="N4008">
            <v>5051</v>
          </cell>
          <cell r="O4008">
            <v>4762</v>
          </cell>
          <cell r="P4008">
            <v>4857</v>
          </cell>
          <cell r="Q4008">
            <v>5004</v>
          </cell>
        </row>
        <row r="4009">
          <cell r="E4009" t="str">
            <v>52MONTHLYKTEAMSTERS LOCAL UNION NUMBER 117</v>
          </cell>
          <cell r="F4009" t="str">
            <v>52</v>
          </cell>
          <cell r="G4009" t="str">
            <v>Monthly</v>
          </cell>
          <cell r="H4009" t="str">
            <v>K</v>
          </cell>
          <cell r="I4009">
            <v>0</v>
          </cell>
          <cell r="J4009" t="str">
            <v>Teamsters Local Union Number 117</v>
          </cell>
          <cell r="K4009">
            <v>5116</v>
          </cell>
          <cell r="L4009">
            <v>5116</v>
          </cell>
          <cell r="M4009">
            <v>5116</v>
          </cell>
          <cell r="N4009">
            <v>5116</v>
          </cell>
          <cell r="O4009">
            <v>4823</v>
          </cell>
          <cell r="P4009">
            <v>4919</v>
          </cell>
          <cell r="Q4009">
            <v>5068</v>
          </cell>
        </row>
        <row r="4010">
          <cell r="E4010" t="str">
            <v>52MONTHLYKWASHINGTON FEDERATION OF STATE EMPLOYEES</v>
          </cell>
          <cell r="F4010" t="str">
            <v>52</v>
          </cell>
          <cell r="G4010" t="str">
            <v>Monthly</v>
          </cell>
          <cell r="H4010" t="str">
            <v>K</v>
          </cell>
          <cell r="I4010">
            <v>0</v>
          </cell>
          <cell r="J4010" t="str">
            <v>Washington Federation of State Employees</v>
          </cell>
          <cell r="K4010">
            <v>5051</v>
          </cell>
          <cell r="L4010">
            <v>5051</v>
          </cell>
          <cell r="M4010">
            <v>5051</v>
          </cell>
          <cell r="N4010">
            <v>5051</v>
          </cell>
          <cell r="O4010">
            <v>4762</v>
          </cell>
          <cell r="P4010">
            <v>4857</v>
          </cell>
          <cell r="Q4010">
            <v>5004</v>
          </cell>
        </row>
        <row r="4011">
          <cell r="E4011" t="str">
            <v>52MONTHLYKWASHINGTON PUBLIC EMPLOYEES ASSOCIATION</v>
          </cell>
          <cell r="F4011" t="str">
            <v>52</v>
          </cell>
          <cell r="G4011" t="str">
            <v>Monthly</v>
          </cell>
          <cell r="H4011" t="str">
            <v>K</v>
          </cell>
          <cell r="I4011">
            <v>0</v>
          </cell>
          <cell r="J4011" t="str">
            <v>Washington Public Employees Association</v>
          </cell>
          <cell r="K4011">
            <v>5051</v>
          </cell>
          <cell r="L4011">
            <v>5051</v>
          </cell>
          <cell r="M4011">
            <v>5051</v>
          </cell>
          <cell r="N4011">
            <v>5051</v>
          </cell>
          <cell r="O4011">
            <v>4762</v>
          </cell>
          <cell r="P4011">
            <v>4857</v>
          </cell>
          <cell r="Q4011">
            <v>5004</v>
          </cell>
        </row>
        <row r="4012">
          <cell r="E4012" t="str">
            <v>52MONTHLYLCOALITION</v>
          </cell>
          <cell r="F4012" t="str">
            <v>52</v>
          </cell>
          <cell r="G4012" t="str">
            <v>Monthly</v>
          </cell>
          <cell r="H4012" t="str">
            <v>L</v>
          </cell>
          <cell r="I4012">
            <v>0</v>
          </cell>
          <cell r="J4012" t="str">
            <v>Coalition</v>
          </cell>
          <cell r="K4012">
            <v>5176</v>
          </cell>
          <cell r="L4012">
            <v>5176</v>
          </cell>
          <cell r="M4012">
            <v>5176</v>
          </cell>
          <cell r="N4012">
            <v>5176</v>
          </cell>
          <cell r="O4012">
            <v>4879</v>
          </cell>
          <cell r="P4012">
            <v>4977</v>
          </cell>
          <cell r="Q4012">
            <v>5127</v>
          </cell>
        </row>
        <row r="4013">
          <cell r="E4013" t="str">
            <v>52MONTHLYLNON-REPRESENTED STATE EMPLOYEES</v>
          </cell>
          <cell r="F4013" t="str">
            <v>52</v>
          </cell>
          <cell r="G4013" t="str">
            <v>Monthly</v>
          </cell>
          <cell r="H4013" t="str">
            <v>L</v>
          </cell>
          <cell r="I4013">
            <v>0</v>
          </cell>
          <cell r="J4013" t="str">
            <v>Non-Represented State Employees</v>
          </cell>
          <cell r="K4013">
            <v>5176</v>
          </cell>
          <cell r="L4013">
            <v>5176</v>
          </cell>
          <cell r="M4013">
            <v>5176</v>
          </cell>
          <cell r="N4013">
            <v>5176</v>
          </cell>
          <cell r="O4013">
            <v>4879</v>
          </cell>
          <cell r="P4013">
            <v>4977</v>
          </cell>
          <cell r="Q4013">
            <v>5127</v>
          </cell>
        </row>
        <row r="4014">
          <cell r="E4014" t="str">
            <v>52MONTHLYLTEAMSTERS LOCAL UNION NUMBER 117</v>
          </cell>
          <cell r="F4014" t="str">
            <v>52</v>
          </cell>
          <cell r="G4014" t="str">
            <v>Monthly</v>
          </cell>
          <cell r="H4014" t="str">
            <v>L</v>
          </cell>
          <cell r="I4014">
            <v>0</v>
          </cell>
          <cell r="J4014" t="str">
            <v>Teamsters Local Union Number 117</v>
          </cell>
          <cell r="K4014">
            <v>5241</v>
          </cell>
          <cell r="L4014">
            <v>5241</v>
          </cell>
          <cell r="M4014">
            <v>5241</v>
          </cell>
          <cell r="N4014">
            <v>5241</v>
          </cell>
          <cell r="O4014">
            <v>4940</v>
          </cell>
          <cell r="P4014">
            <v>5039</v>
          </cell>
          <cell r="Q4014">
            <v>5191</v>
          </cell>
        </row>
        <row r="4015">
          <cell r="E4015" t="str">
            <v>52MONTHLYLWASHINGTON FEDERATION OF STATE EMPLOYEES</v>
          </cell>
          <cell r="F4015" t="str">
            <v>52</v>
          </cell>
          <cell r="G4015" t="str">
            <v>Monthly</v>
          </cell>
          <cell r="H4015" t="str">
            <v>L</v>
          </cell>
          <cell r="I4015">
            <v>0</v>
          </cell>
          <cell r="J4015" t="str">
            <v>Washington Federation of State Employees</v>
          </cell>
          <cell r="K4015">
            <v>5176</v>
          </cell>
          <cell r="L4015">
            <v>5176</v>
          </cell>
          <cell r="M4015">
            <v>5176</v>
          </cell>
          <cell r="N4015">
            <v>5176</v>
          </cell>
          <cell r="O4015">
            <v>4879</v>
          </cell>
          <cell r="P4015">
            <v>4977</v>
          </cell>
          <cell r="Q4015">
            <v>5127</v>
          </cell>
        </row>
        <row r="4016">
          <cell r="E4016" t="str">
            <v>52MONTHLYLWASHINGTON PUBLIC EMPLOYEES ASSOCIATION</v>
          </cell>
          <cell r="F4016" t="str">
            <v>52</v>
          </cell>
          <cell r="G4016" t="str">
            <v>Monthly</v>
          </cell>
          <cell r="H4016" t="str">
            <v>L</v>
          </cell>
          <cell r="I4016">
            <v>0</v>
          </cell>
          <cell r="J4016" t="str">
            <v>Washington Public Employees Association</v>
          </cell>
          <cell r="K4016">
            <v>5176</v>
          </cell>
          <cell r="L4016">
            <v>5176</v>
          </cell>
          <cell r="M4016">
            <v>5176</v>
          </cell>
          <cell r="N4016">
            <v>5176</v>
          </cell>
          <cell r="O4016">
            <v>4879</v>
          </cell>
          <cell r="P4016">
            <v>4977</v>
          </cell>
          <cell r="Q4016">
            <v>5127</v>
          </cell>
        </row>
        <row r="4017">
          <cell r="E4017" t="str">
            <v>52MONTHLYMCOALITION</v>
          </cell>
          <cell r="F4017" t="str">
            <v>52</v>
          </cell>
          <cell r="G4017" t="str">
            <v>Monthly</v>
          </cell>
          <cell r="H4017" t="str">
            <v>M</v>
          </cell>
          <cell r="I4017">
            <v>0</v>
          </cell>
          <cell r="J4017" t="str">
            <v>Coalition</v>
          </cell>
          <cell r="K4017">
            <v>5305</v>
          </cell>
          <cell r="L4017">
            <v>5305</v>
          </cell>
          <cell r="M4017">
            <v>5305</v>
          </cell>
          <cell r="N4017">
            <v>5305</v>
          </cell>
          <cell r="O4017">
            <v>5001</v>
          </cell>
          <cell r="P4017">
            <v>5101</v>
          </cell>
          <cell r="Q4017">
            <v>5255</v>
          </cell>
        </row>
        <row r="4018">
          <cell r="E4018" t="str">
            <v>52MONTHLYMNON-REPRESENTED STATE EMPLOYEES</v>
          </cell>
          <cell r="F4018" t="str">
            <v>52</v>
          </cell>
          <cell r="G4018" t="str">
            <v>Monthly</v>
          </cell>
          <cell r="H4018" t="str">
            <v>M</v>
          </cell>
          <cell r="I4018">
            <v>0</v>
          </cell>
          <cell r="J4018" t="str">
            <v>Non-Represented State Employees</v>
          </cell>
          <cell r="K4018">
            <v>5305</v>
          </cell>
          <cell r="L4018">
            <v>5305</v>
          </cell>
          <cell r="M4018">
            <v>5305</v>
          </cell>
          <cell r="N4018">
            <v>5305</v>
          </cell>
          <cell r="O4018">
            <v>5001</v>
          </cell>
          <cell r="P4018">
            <v>5101</v>
          </cell>
          <cell r="Q4018">
            <v>5255</v>
          </cell>
        </row>
        <row r="4019">
          <cell r="E4019" t="str">
            <v>52MONTHLYMTEAMSTERS LOCAL UNION NUMBER 117</v>
          </cell>
          <cell r="F4019" t="str">
            <v>52</v>
          </cell>
          <cell r="G4019" t="str">
            <v>Monthly</v>
          </cell>
          <cell r="H4019" t="str">
            <v>M</v>
          </cell>
          <cell r="I4019">
            <v>0</v>
          </cell>
          <cell r="J4019" t="str">
            <v>Teamsters Local Union Number 117</v>
          </cell>
          <cell r="K4019">
            <v>5374</v>
          </cell>
          <cell r="L4019">
            <v>5374</v>
          </cell>
          <cell r="M4019">
            <v>5374</v>
          </cell>
          <cell r="N4019">
            <v>5374</v>
          </cell>
          <cell r="O4019">
            <v>5066</v>
          </cell>
          <cell r="P4019">
            <v>5167</v>
          </cell>
          <cell r="Q4019">
            <v>5323</v>
          </cell>
        </row>
        <row r="4020">
          <cell r="E4020" t="str">
            <v>52MONTHLYMWASHINGTON FEDERATION OF STATE EMPLOYEES</v>
          </cell>
          <cell r="F4020" t="str">
            <v>52</v>
          </cell>
          <cell r="G4020" t="str">
            <v>Monthly</v>
          </cell>
          <cell r="H4020" t="str">
            <v>M</v>
          </cell>
          <cell r="I4020">
            <v>0</v>
          </cell>
          <cell r="J4020" t="str">
            <v>Washington Federation of State Employees</v>
          </cell>
          <cell r="K4020">
            <v>5305</v>
          </cell>
          <cell r="L4020">
            <v>5305</v>
          </cell>
          <cell r="M4020">
            <v>5305</v>
          </cell>
          <cell r="N4020">
            <v>5305</v>
          </cell>
          <cell r="O4020">
            <v>5001</v>
          </cell>
          <cell r="P4020">
            <v>5101</v>
          </cell>
          <cell r="Q4020">
            <v>5255</v>
          </cell>
        </row>
        <row r="4021">
          <cell r="E4021" t="str">
            <v>52MONTHLYMWASHINGTON PUBLIC EMPLOYEES ASSOCIATION</v>
          </cell>
          <cell r="F4021" t="str">
            <v>52</v>
          </cell>
          <cell r="G4021" t="str">
            <v>Monthly</v>
          </cell>
          <cell r="H4021" t="str">
            <v>M</v>
          </cell>
          <cell r="I4021">
            <v>0</v>
          </cell>
          <cell r="J4021" t="str">
            <v>Washington Public Employees Association</v>
          </cell>
          <cell r="K4021">
            <v>5305</v>
          </cell>
          <cell r="L4021">
            <v>5305</v>
          </cell>
          <cell r="M4021">
            <v>5305</v>
          </cell>
          <cell r="N4021">
            <v>5305</v>
          </cell>
          <cell r="O4021">
            <v>5001</v>
          </cell>
          <cell r="P4021">
            <v>5101</v>
          </cell>
          <cell r="Q4021">
            <v>5255</v>
          </cell>
        </row>
        <row r="4022">
          <cell r="E4022" t="str">
            <v>52NMONTHLYACOALITION</v>
          </cell>
          <cell r="F4022" t="str">
            <v>52N</v>
          </cell>
          <cell r="G4022" t="str">
            <v>Monthly</v>
          </cell>
          <cell r="H4022" t="str">
            <v>A</v>
          </cell>
          <cell r="I4022">
            <v>0</v>
          </cell>
          <cell r="J4022" t="str">
            <v>Coalition</v>
          </cell>
          <cell r="K4022">
            <v>4217</v>
          </cell>
          <cell r="L4022">
            <v>4217</v>
          </cell>
          <cell r="M4022">
            <v>4217</v>
          </cell>
          <cell r="N4022">
            <v>4217</v>
          </cell>
          <cell r="O4022">
            <v>3975</v>
          </cell>
          <cell r="P4022">
            <v>4055</v>
          </cell>
          <cell r="Q4022">
            <v>4177</v>
          </cell>
        </row>
        <row r="4023">
          <cell r="E4023" t="str">
            <v>52NMONTHLYANON-REPRESENTED STATE EMPLOYEES</v>
          </cell>
          <cell r="F4023" t="str">
            <v>52N</v>
          </cell>
          <cell r="G4023" t="str">
            <v>Monthly</v>
          </cell>
          <cell r="H4023" t="str">
            <v>A</v>
          </cell>
          <cell r="I4023">
            <v>0</v>
          </cell>
          <cell r="J4023" t="str">
            <v>Non-Represented State Employees</v>
          </cell>
          <cell r="K4023">
            <v>4217</v>
          </cell>
          <cell r="L4023">
            <v>4217</v>
          </cell>
          <cell r="M4023">
            <v>4217</v>
          </cell>
          <cell r="N4023">
            <v>4217</v>
          </cell>
          <cell r="O4023">
            <v>3975</v>
          </cell>
          <cell r="P4023">
            <v>4055</v>
          </cell>
          <cell r="Q4023">
            <v>4177</v>
          </cell>
        </row>
        <row r="4024">
          <cell r="E4024" t="str">
            <v>52NMONTHLYASERVICE EMPLOYEES INTERNATIONAL UNION DISTRICT 1199 NW</v>
          </cell>
          <cell r="F4024" t="str">
            <v>52N</v>
          </cell>
          <cell r="G4024" t="str">
            <v>Monthly</v>
          </cell>
          <cell r="H4024" t="str">
            <v>A</v>
          </cell>
          <cell r="I4024">
            <v>0</v>
          </cell>
          <cell r="J4024" t="str">
            <v>Service Employees International Union District 1199 NW</v>
          </cell>
          <cell r="K4024">
            <v>4217</v>
          </cell>
          <cell r="L4024">
            <v>4217</v>
          </cell>
          <cell r="M4024">
            <v>4217</v>
          </cell>
          <cell r="N4024">
            <v>4217</v>
          </cell>
          <cell r="O4024">
            <v>3975</v>
          </cell>
          <cell r="P4024">
            <v>4055</v>
          </cell>
          <cell r="Q4024">
            <v>4177</v>
          </cell>
        </row>
        <row r="4025">
          <cell r="E4025" t="str">
            <v>52NMONTHLYATEAMSTERS LOCAL UNION NUMBER 117</v>
          </cell>
          <cell r="F4025" t="str">
            <v>52N</v>
          </cell>
          <cell r="G4025" t="str">
            <v>Monthly</v>
          </cell>
          <cell r="H4025" t="str">
            <v>A</v>
          </cell>
          <cell r="I4025">
            <v>0</v>
          </cell>
          <cell r="J4025" t="str">
            <v>Teamsters Local Union Number 117</v>
          </cell>
          <cell r="K4025">
            <v>4271</v>
          </cell>
          <cell r="L4025">
            <v>4271</v>
          </cell>
          <cell r="M4025">
            <v>4271</v>
          </cell>
          <cell r="N4025">
            <v>4271</v>
          </cell>
          <cell r="O4025">
            <v>4026</v>
          </cell>
          <cell r="P4025">
            <v>4107</v>
          </cell>
          <cell r="Q4025">
            <v>4231</v>
          </cell>
        </row>
        <row r="4026">
          <cell r="E4026" t="str">
            <v>52NMONTHLYAWASHINGTON FEDERATION OF STATE EMPLOYEES</v>
          </cell>
          <cell r="F4026" t="str">
            <v>52N</v>
          </cell>
          <cell r="G4026" t="str">
            <v>Monthly</v>
          </cell>
          <cell r="H4026" t="str">
            <v>A</v>
          </cell>
          <cell r="I4026">
            <v>0</v>
          </cell>
          <cell r="J4026" t="str">
            <v>Washington Federation of State Employees</v>
          </cell>
          <cell r="K4026">
            <v>4217</v>
          </cell>
          <cell r="L4026">
            <v>4217</v>
          </cell>
          <cell r="M4026">
            <v>4217</v>
          </cell>
          <cell r="N4026">
            <v>4217</v>
          </cell>
          <cell r="O4026">
            <v>3975</v>
          </cell>
          <cell r="P4026">
            <v>4055</v>
          </cell>
          <cell r="Q4026">
            <v>4177</v>
          </cell>
        </row>
        <row r="4027">
          <cell r="E4027" t="str">
            <v>52NMONTHLYBCOALITION</v>
          </cell>
          <cell r="F4027" t="str">
            <v>52N</v>
          </cell>
          <cell r="G4027" t="str">
            <v>Monthly</v>
          </cell>
          <cell r="H4027" t="str">
            <v>B</v>
          </cell>
          <cell r="I4027">
            <v>0</v>
          </cell>
          <cell r="J4027" t="str">
            <v>Coalition</v>
          </cell>
          <cell r="K4027">
            <v>4316</v>
          </cell>
          <cell r="L4027">
            <v>4316</v>
          </cell>
          <cell r="M4027">
            <v>4316</v>
          </cell>
          <cell r="N4027">
            <v>4316</v>
          </cell>
          <cell r="O4027">
            <v>4069</v>
          </cell>
          <cell r="P4027">
            <v>4150</v>
          </cell>
          <cell r="Q4027">
            <v>4275</v>
          </cell>
        </row>
        <row r="4028">
          <cell r="E4028" t="str">
            <v>52NMONTHLYBNON-REPRESENTED STATE EMPLOYEES</v>
          </cell>
          <cell r="F4028" t="str">
            <v>52N</v>
          </cell>
          <cell r="G4028" t="str">
            <v>Monthly</v>
          </cell>
          <cell r="H4028" t="str">
            <v>B</v>
          </cell>
          <cell r="I4028">
            <v>0</v>
          </cell>
          <cell r="J4028" t="str">
            <v>Non-Represented State Employees</v>
          </cell>
          <cell r="K4028">
            <v>4316</v>
          </cell>
          <cell r="L4028">
            <v>4316</v>
          </cell>
          <cell r="M4028">
            <v>4316</v>
          </cell>
          <cell r="N4028">
            <v>4316</v>
          </cell>
          <cell r="O4028">
            <v>4069</v>
          </cell>
          <cell r="P4028">
            <v>4150</v>
          </cell>
          <cell r="Q4028">
            <v>4275</v>
          </cell>
        </row>
        <row r="4029">
          <cell r="E4029" t="str">
            <v>52NMONTHLYBSERVICE EMPLOYEES INTERNATIONAL UNION DISTRICT 1199 NW</v>
          </cell>
          <cell r="F4029" t="str">
            <v>52N</v>
          </cell>
          <cell r="G4029" t="str">
            <v>Monthly</v>
          </cell>
          <cell r="H4029" t="str">
            <v>B</v>
          </cell>
          <cell r="I4029">
            <v>0</v>
          </cell>
          <cell r="J4029" t="str">
            <v>Service Employees International Union District 1199 NW</v>
          </cell>
          <cell r="K4029">
            <v>4316</v>
          </cell>
          <cell r="L4029">
            <v>4316</v>
          </cell>
          <cell r="M4029">
            <v>4316</v>
          </cell>
          <cell r="N4029">
            <v>4316</v>
          </cell>
          <cell r="O4029">
            <v>4069</v>
          </cell>
          <cell r="P4029">
            <v>4150</v>
          </cell>
          <cell r="Q4029">
            <v>4275</v>
          </cell>
        </row>
        <row r="4030">
          <cell r="E4030" t="str">
            <v>52NMONTHLYBTEAMSTERS LOCAL UNION NUMBER 117</v>
          </cell>
          <cell r="F4030" t="str">
            <v>52N</v>
          </cell>
          <cell r="G4030" t="str">
            <v>Monthly</v>
          </cell>
          <cell r="H4030" t="str">
            <v>B</v>
          </cell>
          <cell r="I4030">
            <v>0</v>
          </cell>
          <cell r="J4030" t="str">
            <v>Teamsters Local Union Number 117</v>
          </cell>
          <cell r="K4030">
            <v>4371</v>
          </cell>
          <cell r="L4030">
            <v>4371</v>
          </cell>
          <cell r="M4030">
            <v>4371</v>
          </cell>
          <cell r="N4030">
            <v>4371</v>
          </cell>
          <cell r="O4030">
            <v>4121</v>
          </cell>
          <cell r="P4030">
            <v>4203</v>
          </cell>
          <cell r="Q4030">
            <v>4330</v>
          </cell>
        </row>
        <row r="4031">
          <cell r="E4031" t="str">
            <v>52NMONTHLYBWASHINGTON FEDERATION OF STATE EMPLOYEES</v>
          </cell>
          <cell r="F4031" t="str">
            <v>52N</v>
          </cell>
          <cell r="G4031" t="str">
            <v>Monthly</v>
          </cell>
          <cell r="H4031" t="str">
            <v>B</v>
          </cell>
          <cell r="I4031">
            <v>0</v>
          </cell>
          <cell r="J4031" t="str">
            <v>Washington Federation of State Employees</v>
          </cell>
          <cell r="K4031">
            <v>4316</v>
          </cell>
          <cell r="L4031">
            <v>4316</v>
          </cell>
          <cell r="M4031">
            <v>4316</v>
          </cell>
          <cell r="N4031">
            <v>4316</v>
          </cell>
          <cell r="O4031">
            <v>4069</v>
          </cell>
          <cell r="P4031">
            <v>4150</v>
          </cell>
          <cell r="Q4031">
            <v>4275</v>
          </cell>
        </row>
        <row r="4032">
          <cell r="E4032" t="str">
            <v>52NMONTHLYCCOALITION</v>
          </cell>
          <cell r="F4032" t="str">
            <v>52N</v>
          </cell>
          <cell r="G4032" t="str">
            <v>Monthly</v>
          </cell>
          <cell r="H4032" t="str">
            <v>C</v>
          </cell>
          <cell r="I4032">
            <v>0</v>
          </cell>
          <cell r="J4032" t="str">
            <v>Coalition</v>
          </cell>
          <cell r="K4032">
            <v>4425</v>
          </cell>
          <cell r="L4032">
            <v>4425</v>
          </cell>
          <cell r="M4032">
            <v>4425</v>
          </cell>
          <cell r="N4032">
            <v>4425</v>
          </cell>
          <cell r="O4032">
            <v>4172</v>
          </cell>
          <cell r="P4032">
            <v>4255</v>
          </cell>
          <cell r="Q4032">
            <v>4384</v>
          </cell>
        </row>
        <row r="4033">
          <cell r="E4033" t="str">
            <v>52NMONTHLYCNON-REPRESENTED STATE EMPLOYEES</v>
          </cell>
          <cell r="F4033" t="str">
            <v>52N</v>
          </cell>
          <cell r="G4033" t="str">
            <v>Monthly</v>
          </cell>
          <cell r="H4033" t="str">
            <v>C</v>
          </cell>
          <cell r="I4033">
            <v>0</v>
          </cell>
          <cell r="J4033" t="str">
            <v>Non-Represented State Employees</v>
          </cell>
          <cell r="K4033">
            <v>4425</v>
          </cell>
          <cell r="L4033">
            <v>4425</v>
          </cell>
          <cell r="M4033">
            <v>4425</v>
          </cell>
          <cell r="N4033">
            <v>4425</v>
          </cell>
          <cell r="O4033">
            <v>4172</v>
          </cell>
          <cell r="P4033">
            <v>4255</v>
          </cell>
          <cell r="Q4033">
            <v>4384</v>
          </cell>
        </row>
        <row r="4034">
          <cell r="E4034" t="str">
            <v>52NMONTHLYCSERVICE EMPLOYEES INTERNATIONAL UNION DISTRICT 1199 NW</v>
          </cell>
          <cell r="F4034" t="str">
            <v>52N</v>
          </cell>
          <cell r="G4034" t="str">
            <v>Monthly</v>
          </cell>
          <cell r="H4034" t="str">
            <v>C</v>
          </cell>
          <cell r="I4034">
            <v>0</v>
          </cell>
          <cell r="J4034" t="str">
            <v>Service Employees International Union District 1199 NW</v>
          </cell>
          <cell r="K4034">
            <v>4425</v>
          </cell>
          <cell r="L4034">
            <v>4425</v>
          </cell>
          <cell r="M4034">
            <v>4425</v>
          </cell>
          <cell r="N4034">
            <v>4425</v>
          </cell>
          <cell r="O4034">
            <v>4172</v>
          </cell>
          <cell r="P4034">
            <v>4255</v>
          </cell>
          <cell r="Q4034">
            <v>4384</v>
          </cell>
        </row>
        <row r="4035">
          <cell r="E4035" t="str">
            <v>52NMONTHLYCTEAMSTERS LOCAL UNION NUMBER 117</v>
          </cell>
          <cell r="F4035" t="str">
            <v>52N</v>
          </cell>
          <cell r="G4035" t="str">
            <v>Monthly</v>
          </cell>
          <cell r="H4035" t="str">
            <v>C</v>
          </cell>
          <cell r="I4035">
            <v>0</v>
          </cell>
          <cell r="J4035" t="str">
            <v>Teamsters Local Union Number 117</v>
          </cell>
          <cell r="K4035">
            <v>4482</v>
          </cell>
          <cell r="L4035">
            <v>4482</v>
          </cell>
          <cell r="M4035">
            <v>4482</v>
          </cell>
          <cell r="N4035">
            <v>4482</v>
          </cell>
          <cell r="O4035">
            <v>4225</v>
          </cell>
          <cell r="P4035">
            <v>4310</v>
          </cell>
          <cell r="Q4035">
            <v>4440</v>
          </cell>
        </row>
        <row r="4036">
          <cell r="E4036" t="str">
            <v>52NMONTHLYCWASHINGTON FEDERATION OF STATE EMPLOYEES</v>
          </cell>
          <cell r="F4036" t="str">
            <v>52N</v>
          </cell>
          <cell r="G4036" t="str">
            <v>Monthly</v>
          </cell>
          <cell r="H4036" t="str">
            <v>C</v>
          </cell>
          <cell r="I4036">
            <v>0</v>
          </cell>
          <cell r="J4036" t="str">
            <v>Washington Federation of State Employees</v>
          </cell>
          <cell r="K4036">
            <v>4425</v>
          </cell>
          <cell r="L4036">
            <v>4425</v>
          </cell>
          <cell r="M4036">
            <v>4425</v>
          </cell>
          <cell r="N4036">
            <v>4425</v>
          </cell>
          <cell r="O4036">
            <v>4172</v>
          </cell>
          <cell r="P4036">
            <v>4255</v>
          </cell>
          <cell r="Q4036">
            <v>4384</v>
          </cell>
        </row>
        <row r="4037">
          <cell r="E4037" t="str">
            <v>52NMONTHLYDCOALITION</v>
          </cell>
          <cell r="F4037" t="str">
            <v>52N</v>
          </cell>
          <cell r="G4037" t="str">
            <v>Monthly</v>
          </cell>
          <cell r="H4037" t="str">
            <v>D</v>
          </cell>
          <cell r="I4037">
            <v>0</v>
          </cell>
          <cell r="J4037" t="str">
            <v>Coalition</v>
          </cell>
          <cell r="K4037">
            <v>4538</v>
          </cell>
          <cell r="L4037">
            <v>4538</v>
          </cell>
          <cell r="M4037">
            <v>4538</v>
          </cell>
          <cell r="N4037">
            <v>4538</v>
          </cell>
          <cell r="O4037">
            <v>4277</v>
          </cell>
          <cell r="P4037">
            <v>4363</v>
          </cell>
          <cell r="Q4037">
            <v>4495</v>
          </cell>
        </row>
        <row r="4038">
          <cell r="E4038" t="str">
            <v>52NMONTHLYDNON-REPRESENTED STATE EMPLOYEES</v>
          </cell>
          <cell r="F4038" t="str">
            <v>52N</v>
          </cell>
          <cell r="G4038" t="str">
            <v>Monthly</v>
          </cell>
          <cell r="H4038" t="str">
            <v>D</v>
          </cell>
          <cell r="I4038">
            <v>0</v>
          </cell>
          <cell r="J4038" t="str">
            <v>Non-Represented State Employees</v>
          </cell>
          <cell r="K4038">
            <v>4538</v>
          </cell>
          <cell r="L4038">
            <v>4538</v>
          </cell>
          <cell r="M4038">
            <v>4538</v>
          </cell>
          <cell r="N4038">
            <v>4538</v>
          </cell>
          <cell r="O4038">
            <v>4277</v>
          </cell>
          <cell r="P4038">
            <v>4363</v>
          </cell>
          <cell r="Q4038">
            <v>4495</v>
          </cell>
        </row>
        <row r="4039">
          <cell r="E4039" t="str">
            <v>52NMONTHLYDSERVICE EMPLOYEES INTERNATIONAL UNION DISTRICT 1199 NW</v>
          </cell>
          <cell r="F4039" t="str">
            <v>52N</v>
          </cell>
          <cell r="G4039" t="str">
            <v>Monthly</v>
          </cell>
          <cell r="H4039" t="str">
            <v>D</v>
          </cell>
          <cell r="I4039">
            <v>0</v>
          </cell>
          <cell r="J4039" t="str">
            <v>Service Employees International Union District 1199 NW</v>
          </cell>
          <cell r="K4039">
            <v>4538</v>
          </cell>
          <cell r="L4039">
            <v>4538</v>
          </cell>
          <cell r="M4039">
            <v>4538</v>
          </cell>
          <cell r="N4039">
            <v>4538</v>
          </cell>
          <cell r="O4039">
            <v>4277</v>
          </cell>
          <cell r="P4039">
            <v>4363</v>
          </cell>
          <cell r="Q4039">
            <v>4495</v>
          </cell>
        </row>
        <row r="4040">
          <cell r="E4040" t="str">
            <v>52NMONTHLYDTEAMSTERS LOCAL UNION NUMBER 117</v>
          </cell>
          <cell r="F4040" t="str">
            <v>52N</v>
          </cell>
          <cell r="G4040" t="str">
            <v>Monthly</v>
          </cell>
          <cell r="H4040" t="str">
            <v>D</v>
          </cell>
          <cell r="I4040">
            <v>0</v>
          </cell>
          <cell r="J4040" t="str">
            <v>Teamsters Local Union Number 117</v>
          </cell>
          <cell r="K4040">
            <v>4597</v>
          </cell>
          <cell r="L4040">
            <v>4597</v>
          </cell>
          <cell r="M4040">
            <v>4597</v>
          </cell>
          <cell r="N4040">
            <v>4597</v>
          </cell>
          <cell r="O4040">
            <v>4333</v>
          </cell>
          <cell r="P4040">
            <v>4420</v>
          </cell>
          <cell r="Q4040">
            <v>4553</v>
          </cell>
        </row>
        <row r="4041">
          <cell r="E4041" t="str">
            <v>52NMONTHLYDWASHINGTON FEDERATION OF STATE EMPLOYEES</v>
          </cell>
          <cell r="F4041" t="str">
            <v>52N</v>
          </cell>
          <cell r="G4041" t="str">
            <v>Monthly</v>
          </cell>
          <cell r="H4041" t="str">
            <v>D</v>
          </cell>
          <cell r="I4041">
            <v>0</v>
          </cell>
          <cell r="J4041" t="str">
            <v>Washington Federation of State Employees</v>
          </cell>
          <cell r="K4041">
            <v>4538</v>
          </cell>
          <cell r="L4041">
            <v>4538</v>
          </cell>
          <cell r="M4041">
            <v>4538</v>
          </cell>
          <cell r="N4041">
            <v>4538</v>
          </cell>
          <cell r="O4041">
            <v>4277</v>
          </cell>
          <cell r="P4041">
            <v>4363</v>
          </cell>
          <cell r="Q4041">
            <v>4495</v>
          </cell>
        </row>
        <row r="4042">
          <cell r="E4042" t="str">
            <v>52NMONTHLYECOALITION</v>
          </cell>
          <cell r="F4042" t="str">
            <v>52N</v>
          </cell>
          <cell r="G4042" t="str">
            <v>Monthly</v>
          </cell>
          <cell r="H4042" t="str">
            <v>E</v>
          </cell>
          <cell r="I4042">
            <v>0</v>
          </cell>
          <cell r="J4042" t="str">
            <v>Coalition</v>
          </cell>
          <cell r="K4042">
            <v>4652</v>
          </cell>
          <cell r="L4042">
            <v>4652</v>
          </cell>
          <cell r="M4042">
            <v>4652</v>
          </cell>
          <cell r="N4042">
            <v>4652</v>
          </cell>
          <cell r="O4042">
            <v>4385</v>
          </cell>
          <cell r="P4042">
            <v>4473</v>
          </cell>
          <cell r="Q4042">
            <v>4608</v>
          </cell>
        </row>
        <row r="4043">
          <cell r="E4043" t="str">
            <v>52NMONTHLYENON-REPRESENTED STATE EMPLOYEES</v>
          </cell>
          <cell r="F4043" t="str">
            <v>52N</v>
          </cell>
          <cell r="G4043" t="str">
            <v>Monthly</v>
          </cell>
          <cell r="H4043" t="str">
            <v>E</v>
          </cell>
          <cell r="I4043">
            <v>0</v>
          </cell>
          <cell r="J4043" t="str">
            <v>Non-Represented State Employees</v>
          </cell>
          <cell r="K4043">
            <v>4652</v>
          </cell>
          <cell r="L4043">
            <v>4652</v>
          </cell>
          <cell r="M4043">
            <v>4652</v>
          </cell>
          <cell r="N4043">
            <v>4652</v>
          </cell>
          <cell r="O4043">
            <v>4385</v>
          </cell>
          <cell r="P4043">
            <v>4473</v>
          </cell>
          <cell r="Q4043">
            <v>4608</v>
          </cell>
        </row>
        <row r="4044">
          <cell r="E4044" t="str">
            <v>52NMONTHLYESERVICE EMPLOYEES INTERNATIONAL UNION DISTRICT 1199 NW</v>
          </cell>
          <cell r="F4044" t="str">
            <v>52N</v>
          </cell>
          <cell r="G4044" t="str">
            <v>Monthly</v>
          </cell>
          <cell r="H4044" t="str">
            <v>E</v>
          </cell>
          <cell r="I4044">
            <v>0</v>
          </cell>
          <cell r="J4044" t="str">
            <v>Service Employees International Union District 1199 NW</v>
          </cell>
          <cell r="K4044">
            <v>4652</v>
          </cell>
          <cell r="L4044">
            <v>4652</v>
          </cell>
          <cell r="M4044">
            <v>4652</v>
          </cell>
          <cell r="N4044">
            <v>4652</v>
          </cell>
          <cell r="O4044">
            <v>4385</v>
          </cell>
          <cell r="P4044">
            <v>4473</v>
          </cell>
          <cell r="Q4044">
            <v>4608</v>
          </cell>
        </row>
        <row r="4045">
          <cell r="E4045" t="str">
            <v>52NMONTHLYETEAMSTERS LOCAL UNION NUMBER 117</v>
          </cell>
          <cell r="F4045" t="str">
            <v>52N</v>
          </cell>
          <cell r="G4045" t="str">
            <v>Monthly</v>
          </cell>
          <cell r="H4045" t="str">
            <v>E</v>
          </cell>
          <cell r="I4045">
            <v>0</v>
          </cell>
          <cell r="J4045" t="str">
            <v>Teamsters Local Union Number 117</v>
          </cell>
          <cell r="K4045">
            <v>4711</v>
          </cell>
          <cell r="L4045">
            <v>4711</v>
          </cell>
          <cell r="M4045">
            <v>4711</v>
          </cell>
          <cell r="N4045">
            <v>4711</v>
          </cell>
          <cell r="O4045">
            <v>4441</v>
          </cell>
          <cell r="P4045">
            <v>4530</v>
          </cell>
          <cell r="Q4045">
            <v>4667</v>
          </cell>
        </row>
        <row r="4046">
          <cell r="E4046" t="str">
            <v>52NMONTHLYEWASHINGTON FEDERATION OF STATE EMPLOYEES</v>
          </cell>
          <cell r="F4046" t="str">
            <v>52N</v>
          </cell>
          <cell r="G4046" t="str">
            <v>Monthly</v>
          </cell>
          <cell r="H4046" t="str">
            <v>E</v>
          </cell>
          <cell r="I4046">
            <v>0</v>
          </cell>
          <cell r="J4046" t="str">
            <v>Washington Federation of State Employees</v>
          </cell>
          <cell r="K4046">
            <v>4652</v>
          </cell>
          <cell r="L4046">
            <v>4652</v>
          </cell>
          <cell r="M4046">
            <v>4652</v>
          </cell>
          <cell r="N4046">
            <v>4652</v>
          </cell>
          <cell r="O4046">
            <v>4385</v>
          </cell>
          <cell r="P4046">
            <v>4473</v>
          </cell>
          <cell r="Q4046">
            <v>4608</v>
          </cell>
        </row>
        <row r="4047">
          <cell r="E4047" t="str">
            <v>52NMONTHLYFCOALITION</v>
          </cell>
          <cell r="F4047" t="str">
            <v>52N</v>
          </cell>
          <cell r="G4047" t="str">
            <v>Monthly</v>
          </cell>
          <cell r="H4047" t="str">
            <v>F</v>
          </cell>
          <cell r="I4047">
            <v>0</v>
          </cell>
          <cell r="J4047" t="str">
            <v>Coalition</v>
          </cell>
          <cell r="K4047">
            <v>4770</v>
          </cell>
          <cell r="L4047">
            <v>4770</v>
          </cell>
          <cell r="M4047">
            <v>4770</v>
          </cell>
          <cell r="N4047">
            <v>4770</v>
          </cell>
          <cell r="O4047">
            <v>4497</v>
          </cell>
          <cell r="P4047">
            <v>4587</v>
          </cell>
          <cell r="Q4047">
            <v>4726</v>
          </cell>
        </row>
        <row r="4048">
          <cell r="E4048" t="str">
            <v>52NMONTHLYFNON-REPRESENTED STATE EMPLOYEES</v>
          </cell>
          <cell r="F4048" t="str">
            <v>52N</v>
          </cell>
          <cell r="G4048" t="str">
            <v>Monthly</v>
          </cell>
          <cell r="H4048" t="str">
            <v>F</v>
          </cell>
          <cell r="I4048">
            <v>0</v>
          </cell>
          <cell r="J4048" t="str">
            <v>Non-Represented State Employees</v>
          </cell>
          <cell r="K4048">
            <v>4770</v>
          </cell>
          <cell r="L4048">
            <v>4770</v>
          </cell>
          <cell r="M4048">
            <v>4770</v>
          </cell>
          <cell r="N4048">
            <v>4770</v>
          </cell>
          <cell r="O4048">
            <v>4497</v>
          </cell>
          <cell r="P4048">
            <v>4587</v>
          </cell>
          <cell r="Q4048">
            <v>4726</v>
          </cell>
        </row>
        <row r="4049">
          <cell r="E4049" t="str">
            <v>52NMONTHLYFSERVICE EMPLOYEES INTERNATIONAL UNION DISTRICT 1199 NW</v>
          </cell>
          <cell r="F4049" t="str">
            <v>52N</v>
          </cell>
          <cell r="G4049" t="str">
            <v>Monthly</v>
          </cell>
          <cell r="H4049" t="str">
            <v>F</v>
          </cell>
          <cell r="I4049">
            <v>0</v>
          </cell>
          <cell r="J4049" t="str">
            <v>Service Employees International Union District 1199 NW</v>
          </cell>
          <cell r="K4049">
            <v>4770</v>
          </cell>
          <cell r="L4049">
            <v>4770</v>
          </cell>
          <cell r="M4049">
            <v>4770</v>
          </cell>
          <cell r="N4049">
            <v>4770</v>
          </cell>
          <cell r="O4049">
            <v>4497</v>
          </cell>
          <cell r="P4049">
            <v>4587</v>
          </cell>
          <cell r="Q4049">
            <v>4726</v>
          </cell>
        </row>
        <row r="4050">
          <cell r="E4050" t="str">
            <v>52NMONTHLYFTEAMSTERS LOCAL UNION NUMBER 117</v>
          </cell>
          <cell r="F4050" t="str">
            <v>52N</v>
          </cell>
          <cell r="G4050" t="str">
            <v>Monthly</v>
          </cell>
          <cell r="H4050" t="str">
            <v>F</v>
          </cell>
          <cell r="I4050">
            <v>0</v>
          </cell>
          <cell r="J4050" t="str">
            <v>Teamsters Local Union Number 117</v>
          </cell>
          <cell r="K4050">
            <v>4831</v>
          </cell>
          <cell r="L4050">
            <v>4831</v>
          </cell>
          <cell r="M4050">
            <v>4831</v>
          </cell>
          <cell r="N4050">
            <v>4831</v>
          </cell>
          <cell r="O4050">
            <v>4554</v>
          </cell>
          <cell r="P4050">
            <v>4645</v>
          </cell>
          <cell r="Q4050">
            <v>4785</v>
          </cell>
        </row>
        <row r="4051">
          <cell r="E4051" t="str">
            <v>52NMONTHLYFWASHINGTON FEDERATION OF STATE EMPLOYEES</v>
          </cell>
          <cell r="F4051" t="str">
            <v>52N</v>
          </cell>
          <cell r="G4051" t="str">
            <v>Monthly</v>
          </cell>
          <cell r="H4051" t="str">
            <v>F</v>
          </cell>
          <cell r="I4051">
            <v>0</v>
          </cell>
          <cell r="J4051" t="str">
            <v>Washington Federation of State Employees</v>
          </cell>
          <cell r="K4051">
            <v>4770</v>
          </cell>
          <cell r="L4051">
            <v>4770</v>
          </cell>
          <cell r="M4051">
            <v>4770</v>
          </cell>
          <cell r="N4051">
            <v>4770</v>
          </cell>
          <cell r="O4051">
            <v>4497</v>
          </cell>
          <cell r="P4051">
            <v>4587</v>
          </cell>
          <cell r="Q4051">
            <v>4726</v>
          </cell>
        </row>
        <row r="4052">
          <cell r="E4052" t="str">
            <v>52NMONTHLYGCOALITION</v>
          </cell>
          <cell r="F4052" t="str">
            <v>52N</v>
          </cell>
          <cell r="G4052" t="str">
            <v>Monthly</v>
          </cell>
          <cell r="H4052" t="str">
            <v>G</v>
          </cell>
          <cell r="I4052">
            <v>0</v>
          </cell>
          <cell r="J4052" t="str">
            <v>Coalition</v>
          </cell>
          <cell r="K4052">
            <v>4886</v>
          </cell>
          <cell r="L4052">
            <v>4886</v>
          </cell>
          <cell r="M4052">
            <v>4886</v>
          </cell>
          <cell r="N4052">
            <v>4886</v>
          </cell>
          <cell r="O4052">
            <v>4606</v>
          </cell>
          <cell r="P4052">
            <v>4698</v>
          </cell>
          <cell r="Q4052">
            <v>4840</v>
          </cell>
        </row>
        <row r="4053">
          <cell r="E4053" t="str">
            <v>52NMONTHLYGNON-REPRESENTED STATE EMPLOYEES</v>
          </cell>
          <cell r="F4053" t="str">
            <v>52N</v>
          </cell>
          <cell r="G4053" t="str">
            <v>Monthly</v>
          </cell>
          <cell r="H4053" t="str">
            <v>G</v>
          </cell>
          <cell r="I4053">
            <v>0</v>
          </cell>
          <cell r="J4053" t="str">
            <v>Non-Represented State Employees</v>
          </cell>
          <cell r="K4053">
            <v>4886</v>
          </cell>
          <cell r="L4053">
            <v>4886</v>
          </cell>
          <cell r="M4053">
            <v>4886</v>
          </cell>
          <cell r="N4053">
            <v>4886</v>
          </cell>
          <cell r="O4053">
            <v>4606</v>
          </cell>
          <cell r="P4053">
            <v>4698</v>
          </cell>
          <cell r="Q4053">
            <v>4840</v>
          </cell>
        </row>
        <row r="4054">
          <cell r="E4054" t="str">
            <v>52NMONTHLYGSERVICE EMPLOYEES INTERNATIONAL UNION DISTRICT 1199 NW</v>
          </cell>
          <cell r="F4054" t="str">
            <v>52N</v>
          </cell>
          <cell r="G4054" t="str">
            <v>Monthly</v>
          </cell>
          <cell r="H4054" t="str">
            <v>G</v>
          </cell>
          <cell r="I4054">
            <v>0</v>
          </cell>
          <cell r="J4054" t="str">
            <v>Service Employees International Union District 1199 NW</v>
          </cell>
          <cell r="K4054">
            <v>4886</v>
          </cell>
          <cell r="L4054">
            <v>4886</v>
          </cell>
          <cell r="M4054">
            <v>4886</v>
          </cell>
          <cell r="N4054">
            <v>4886</v>
          </cell>
          <cell r="O4054">
            <v>4606</v>
          </cell>
          <cell r="P4054">
            <v>4698</v>
          </cell>
          <cell r="Q4054">
            <v>4840</v>
          </cell>
        </row>
        <row r="4055">
          <cell r="E4055" t="str">
            <v>52NMONTHLYGTEAMSTERS LOCAL UNION NUMBER 117</v>
          </cell>
          <cell r="F4055" t="str">
            <v>52N</v>
          </cell>
          <cell r="G4055" t="str">
            <v>Monthly</v>
          </cell>
          <cell r="H4055" t="str">
            <v>G</v>
          </cell>
          <cell r="I4055">
            <v>0</v>
          </cell>
          <cell r="J4055" t="str">
            <v>Teamsters Local Union Number 117</v>
          </cell>
          <cell r="K4055">
            <v>4946</v>
          </cell>
          <cell r="L4055">
            <v>4946</v>
          </cell>
          <cell r="M4055">
            <v>4946</v>
          </cell>
          <cell r="N4055">
            <v>4946</v>
          </cell>
          <cell r="O4055">
            <v>4663</v>
          </cell>
          <cell r="P4055">
            <v>4756</v>
          </cell>
          <cell r="Q4055">
            <v>4900</v>
          </cell>
        </row>
        <row r="4056">
          <cell r="E4056" t="str">
            <v>52NMONTHLYGWASHINGTON FEDERATION OF STATE EMPLOYEES</v>
          </cell>
          <cell r="F4056" t="str">
            <v>52N</v>
          </cell>
          <cell r="G4056" t="str">
            <v>Monthly</v>
          </cell>
          <cell r="H4056" t="str">
            <v>G</v>
          </cell>
          <cell r="I4056">
            <v>0</v>
          </cell>
          <cell r="J4056" t="str">
            <v>Washington Federation of State Employees</v>
          </cell>
          <cell r="K4056">
            <v>4886</v>
          </cell>
          <cell r="L4056">
            <v>4886</v>
          </cell>
          <cell r="M4056">
            <v>4886</v>
          </cell>
          <cell r="N4056">
            <v>4886</v>
          </cell>
          <cell r="O4056">
            <v>4606</v>
          </cell>
          <cell r="P4056">
            <v>4698</v>
          </cell>
          <cell r="Q4056">
            <v>4840</v>
          </cell>
        </row>
        <row r="4057">
          <cell r="E4057" t="str">
            <v>52NMONTHLYHCOALITION</v>
          </cell>
          <cell r="F4057" t="str">
            <v>52N</v>
          </cell>
          <cell r="G4057" t="str">
            <v>Monthly</v>
          </cell>
          <cell r="H4057" t="str">
            <v>H</v>
          </cell>
          <cell r="I4057">
            <v>0</v>
          </cell>
          <cell r="J4057" t="str">
            <v>Coalition</v>
          </cell>
          <cell r="K4057">
            <v>5008</v>
          </cell>
          <cell r="L4057">
            <v>5008</v>
          </cell>
          <cell r="M4057">
            <v>5008</v>
          </cell>
          <cell r="N4057">
            <v>5008</v>
          </cell>
          <cell r="O4057">
            <v>4721</v>
          </cell>
          <cell r="P4057">
            <v>4815</v>
          </cell>
          <cell r="Q4057">
            <v>4960</v>
          </cell>
        </row>
        <row r="4058">
          <cell r="E4058" t="str">
            <v>52NMONTHLYHNON-REPRESENTED STATE EMPLOYEES</v>
          </cell>
          <cell r="F4058" t="str">
            <v>52N</v>
          </cell>
          <cell r="G4058" t="str">
            <v>Monthly</v>
          </cell>
          <cell r="H4058" t="str">
            <v>H</v>
          </cell>
          <cell r="I4058">
            <v>0</v>
          </cell>
          <cell r="J4058" t="str">
            <v>Non-Represented State Employees</v>
          </cell>
          <cell r="K4058">
            <v>5008</v>
          </cell>
          <cell r="L4058">
            <v>5008</v>
          </cell>
          <cell r="M4058">
            <v>5008</v>
          </cell>
          <cell r="N4058">
            <v>5008</v>
          </cell>
          <cell r="O4058">
            <v>4721</v>
          </cell>
          <cell r="P4058">
            <v>4815</v>
          </cell>
          <cell r="Q4058">
            <v>4960</v>
          </cell>
        </row>
        <row r="4059">
          <cell r="E4059" t="str">
            <v>52NMONTHLYHSERVICE EMPLOYEES INTERNATIONAL UNION DISTRICT 1199 NW</v>
          </cell>
          <cell r="F4059" t="str">
            <v>52N</v>
          </cell>
          <cell r="G4059" t="str">
            <v>Monthly</v>
          </cell>
          <cell r="H4059" t="str">
            <v>H</v>
          </cell>
          <cell r="I4059">
            <v>0</v>
          </cell>
          <cell r="J4059" t="str">
            <v>Service Employees International Union District 1199 NW</v>
          </cell>
          <cell r="K4059">
            <v>5008</v>
          </cell>
          <cell r="L4059">
            <v>5008</v>
          </cell>
          <cell r="M4059">
            <v>5008</v>
          </cell>
          <cell r="N4059">
            <v>5008</v>
          </cell>
          <cell r="O4059">
            <v>4721</v>
          </cell>
          <cell r="P4059">
            <v>4815</v>
          </cell>
          <cell r="Q4059">
            <v>4960</v>
          </cell>
        </row>
        <row r="4060">
          <cell r="E4060" t="str">
            <v>52NMONTHLYHTEAMSTERS LOCAL UNION NUMBER 117</v>
          </cell>
          <cell r="F4060" t="str">
            <v>52N</v>
          </cell>
          <cell r="G4060" t="str">
            <v>Monthly</v>
          </cell>
          <cell r="H4060" t="str">
            <v>H</v>
          </cell>
          <cell r="I4060">
            <v>0</v>
          </cell>
          <cell r="J4060" t="str">
            <v>Teamsters Local Union Number 117</v>
          </cell>
          <cell r="K4060">
            <v>5074</v>
          </cell>
          <cell r="L4060">
            <v>5074</v>
          </cell>
          <cell r="M4060">
            <v>5074</v>
          </cell>
          <cell r="N4060">
            <v>5074</v>
          </cell>
          <cell r="O4060">
            <v>4783</v>
          </cell>
          <cell r="P4060">
            <v>4879</v>
          </cell>
          <cell r="Q4060">
            <v>5026</v>
          </cell>
        </row>
        <row r="4061">
          <cell r="E4061" t="str">
            <v>52NMONTHLYHWASHINGTON FEDERATION OF STATE EMPLOYEES</v>
          </cell>
          <cell r="F4061" t="str">
            <v>52N</v>
          </cell>
          <cell r="G4061" t="str">
            <v>Monthly</v>
          </cell>
          <cell r="H4061" t="str">
            <v>H</v>
          </cell>
          <cell r="I4061">
            <v>0</v>
          </cell>
          <cell r="J4061" t="str">
            <v>Washington Federation of State Employees</v>
          </cell>
          <cell r="K4061">
            <v>5008</v>
          </cell>
          <cell r="L4061">
            <v>5008</v>
          </cell>
          <cell r="M4061">
            <v>5008</v>
          </cell>
          <cell r="N4061">
            <v>5008</v>
          </cell>
          <cell r="O4061">
            <v>4721</v>
          </cell>
          <cell r="P4061">
            <v>4815</v>
          </cell>
          <cell r="Q4061">
            <v>4960</v>
          </cell>
        </row>
        <row r="4062">
          <cell r="E4062" t="str">
            <v>52NMONTHLYICOALITION</v>
          </cell>
          <cell r="F4062" t="str">
            <v>52N</v>
          </cell>
          <cell r="G4062" t="str">
            <v>Monthly</v>
          </cell>
          <cell r="H4062" t="str">
            <v>I</v>
          </cell>
          <cell r="I4062">
            <v>0</v>
          </cell>
          <cell r="J4062" t="str">
            <v>Coalition</v>
          </cell>
          <cell r="K4062">
            <v>5132</v>
          </cell>
          <cell r="L4062">
            <v>5132</v>
          </cell>
          <cell r="M4062">
            <v>5132</v>
          </cell>
          <cell r="N4062">
            <v>5132</v>
          </cell>
          <cell r="O4062">
            <v>4838</v>
          </cell>
          <cell r="P4062">
            <v>4935</v>
          </cell>
          <cell r="Q4062">
            <v>5084</v>
          </cell>
        </row>
        <row r="4063">
          <cell r="E4063" t="str">
            <v>52NMONTHLYINON-REPRESENTED STATE EMPLOYEES</v>
          </cell>
          <cell r="F4063" t="str">
            <v>52N</v>
          </cell>
          <cell r="G4063" t="str">
            <v>Monthly</v>
          </cell>
          <cell r="H4063" t="str">
            <v>I</v>
          </cell>
          <cell r="I4063">
            <v>0</v>
          </cell>
          <cell r="J4063" t="str">
            <v>Non-Represented State Employees</v>
          </cell>
          <cell r="K4063">
            <v>5132</v>
          </cell>
          <cell r="L4063">
            <v>5132</v>
          </cell>
          <cell r="M4063">
            <v>5132</v>
          </cell>
          <cell r="N4063">
            <v>5132</v>
          </cell>
          <cell r="O4063">
            <v>4838</v>
          </cell>
          <cell r="P4063">
            <v>4935</v>
          </cell>
          <cell r="Q4063">
            <v>5084</v>
          </cell>
        </row>
        <row r="4064">
          <cell r="E4064" t="str">
            <v>52NMONTHLYISERVICE EMPLOYEES INTERNATIONAL UNION DISTRICT 1199 NW</v>
          </cell>
          <cell r="F4064" t="str">
            <v>52N</v>
          </cell>
          <cell r="G4064" t="str">
            <v>Monthly</v>
          </cell>
          <cell r="H4064" t="str">
            <v>I</v>
          </cell>
          <cell r="I4064">
            <v>0</v>
          </cell>
          <cell r="J4064" t="str">
            <v>Service Employees International Union District 1199 NW</v>
          </cell>
          <cell r="K4064">
            <v>5132</v>
          </cell>
          <cell r="L4064">
            <v>5132</v>
          </cell>
          <cell r="M4064">
            <v>5132</v>
          </cell>
          <cell r="N4064">
            <v>5132</v>
          </cell>
          <cell r="O4064">
            <v>4838</v>
          </cell>
          <cell r="P4064">
            <v>4935</v>
          </cell>
          <cell r="Q4064">
            <v>5084</v>
          </cell>
        </row>
        <row r="4065">
          <cell r="E4065" t="str">
            <v>52NMONTHLYITEAMSTERS LOCAL UNION NUMBER 117</v>
          </cell>
          <cell r="F4065" t="str">
            <v>52N</v>
          </cell>
          <cell r="G4065" t="str">
            <v>Monthly</v>
          </cell>
          <cell r="H4065" t="str">
            <v>I</v>
          </cell>
          <cell r="I4065">
            <v>0</v>
          </cell>
          <cell r="J4065" t="str">
            <v>Teamsters Local Union Number 117</v>
          </cell>
          <cell r="K4065">
            <v>5199</v>
          </cell>
          <cell r="L4065">
            <v>5199</v>
          </cell>
          <cell r="M4065">
            <v>5199</v>
          </cell>
          <cell r="N4065">
            <v>5199</v>
          </cell>
          <cell r="O4065">
            <v>4901</v>
          </cell>
          <cell r="P4065">
            <v>4999</v>
          </cell>
          <cell r="Q4065">
            <v>5150</v>
          </cell>
        </row>
        <row r="4066">
          <cell r="E4066" t="str">
            <v>52NMONTHLYIWASHINGTON FEDERATION OF STATE EMPLOYEES</v>
          </cell>
          <cell r="F4066" t="str">
            <v>52N</v>
          </cell>
          <cell r="G4066" t="str">
            <v>Monthly</v>
          </cell>
          <cell r="H4066" t="str">
            <v>I</v>
          </cell>
          <cell r="I4066">
            <v>0</v>
          </cell>
          <cell r="J4066" t="str">
            <v>Washington Federation of State Employees</v>
          </cell>
          <cell r="K4066">
            <v>5132</v>
          </cell>
          <cell r="L4066">
            <v>5132</v>
          </cell>
          <cell r="M4066">
            <v>5132</v>
          </cell>
          <cell r="N4066">
            <v>5132</v>
          </cell>
          <cell r="O4066">
            <v>4838</v>
          </cell>
          <cell r="P4066">
            <v>4935</v>
          </cell>
          <cell r="Q4066">
            <v>5084</v>
          </cell>
        </row>
        <row r="4067">
          <cell r="E4067" t="str">
            <v>52NMONTHLYJCOALITION</v>
          </cell>
          <cell r="F4067" t="str">
            <v>52N</v>
          </cell>
          <cell r="G4067" t="str">
            <v>Monthly</v>
          </cell>
          <cell r="H4067" t="str">
            <v>J</v>
          </cell>
          <cell r="I4067">
            <v>0</v>
          </cell>
          <cell r="J4067" t="str">
            <v>Coalition</v>
          </cell>
          <cell r="K4067">
            <v>5266</v>
          </cell>
          <cell r="L4067">
            <v>5266</v>
          </cell>
          <cell r="M4067">
            <v>5266</v>
          </cell>
          <cell r="N4067">
            <v>5266</v>
          </cell>
          <cell r="O4067">
            <v>4964</v>
          </cell>
          <cell r="P4067">
            <v>5063</v>
          </cell>
          <cell r="Q4067">
            <v>5216</v>
          </cell>
        </row>
        <row r="4068">
          <cell r="E4068" t="str">
            <v>52NMONTHLYJNON-REPRESENTED STATE EMPLOYEES</v>
          </cell>
          <cell r="F4068" t="str">
            <v>52N</v>
          </cell>
          <cell r="G4068" t="str">
            <v>Monthly</v>
          </cell>
          <cell r="H4068" t="str">
            <v>J</v>
          </cell>
          <cell r="I4068">
            <v>0</v>
          </cell>
          <cell r="J4068" t="str">
            <v>Non-Represented State Employees</v>
          </cell>
          <cell r="K4068">
            <v>5266</v>
          </cell>
          <cell r="L4068">
            <v>5266</v>
          </cell>
          <cell r="M4068">
            <v>5266</v>
          </cell>
          <cell r="N4068">
            <v>5266</v>
          </cell>
          <cell r="O4068">
            <v>4964</v>
          </cell>
          <cell r="P4068">
            <v>5063</v>
          </cell>
          <cell r="Q4068">
            <v>5216</v>
          </cell>
        </row>
        <row r="4069">
          <cell r="E4069" t="str">
            <v>52NMONTHLYJSERVICE EMPLOYEES INTERNATIONAL UNION DISTRICT 1199 NW</v>
          </cell>
          <cell r="F4069" t="str">
            <v>52N</v>
          </cell>
          <cell r="G4069" t="str">
            <v>Monthly</v>
          </cell>
          <cell r="H4069" t="str">
            <v>J</v>
          </cell>
          <cell r="I4069">
            <v>0</v>
          </cell>
          <cell r="J4069" t="str">
            <v>Service Employees International Union District 1199 NW</v>
          </cell>
          <cell r="K4069">
            <v>5266</v>
          </cell>
          <cell r="L4069">
            <v>5266</v>
          </cell>
          <cell r="M4069">
            <v>5266</v>
          </cell>
          <cell r="N4069">
            <v>5266</v>
          </cell>
          <cell r="O4069">
            <v>4964</v>
          </cell>
          <cell r="P4069">
            <v>5063</v>
          </cell>
          <cell r="Q4069">
            <v>5216</v>
          </cell>
        </row>
        <row r="4070">
          <cell r="E4070" t="str">
            <v>52NMONTHLYJTEAMSTERS LOCAL UNION NUMBER 117</v>
          </cell>
          <cell r="F4070" t="str">
            <v>52N</v>
          </cell>
          <cell r="G4070" t="str">
            <v>Monthly</v>
          </cell>
          <cell r="H4070" t="str">
            <v>J</v>
          </cell>
          <cell r="I4070">
            <v>0</v>
          </cell>
          <cell r="J4070" t="str">
            <v>Teamsters Local Union Number 117</v>
          </cell>
          <cell r="K4070">
            <v>5333</v>
          </cell>
          <cell r="L4070">
            <v>5333</v>
          </cell>
          <cell r="M4070">
            <v>5333</v>
          </cell>
          <cell r="N4070">
            <v>5333</v>
          </cell>
          <cell r="O4070">
            <v>5027</v>
          </cell>
          <cell r="P4070">
            <v>5128</v>
          </cell>
          <cell r="Q4070">
            <v>5283</v>
          </cell>
        </row>
        <row r="4071">
          <cell r="E4071" t="str">
            <v>52NMONTHLYJWASHINGTON FEDERATION OF STATE EMPLOYEES</v>
          </cell>
          <cell r="F4071" t="str">
            <v>52N</v>
          </cell>
          <cell r="G4071" t="str">
            <v>Monthly</v>
          </cell>
          <cell r="H4071" t="str">
            <v>J</v>
          </cell>
          <cell r="I4071">
            <v>0</v>
          </cell>
          <cell r="J4071" t="str">
            <v>Washington Federation of State Employees</v>
          </cell>
          <cell r="K4071">
            <v>5266</v>
          </cell>
          <cell r="L4071">
            <v>5266</v>
          </cell>
          <cell r="M4071">
            <v>5266</v>
          </cell>
          <cell r="N4071">
            <v>5266</v>
          </cell>
          <cell r="O4071">
            <v>4964</v>
          </cell>
          <cell r="P4071">
            <v>5063</v>
          </cell>
          <cell r="Q4071">
            <v>5216</v>
          </cell>
        </row>
        <row r="4072">
          <cell r="E4072" t="str">
            <v>52NMONTHLYKCOALITION</v>
          </cell>
          <cell r="F4072" t="str">
            <v>52N</v>
          </cell>
          <cell r="G4072" t="str">
            <v>Monthly</v>
          </cell>
          <cell r="H4072" t="str">
            <v>K</v>
          </cell>
          <cell r="I4072">
            <v>0</v>
          </cell>
          <cell r="J4072" t="str">
            <v>Coalition</v>
          </cell>
          <cell r="K4072">
            <v>5393</v>
          </cell>
          <cell r="L4072">
            <v>5393</v>
          </cell>
          <cell r="M4072">
            <v>5393</v>
          </cell>
          <cell r="N4072">
            <v>5393</v>
          </cell>
          <cell r="O4072">
            <v>5084</v>
          </cell>
          <cell r="P4072">
            <v>5186</v>
          </cell>
          <cell r="Q4072">
            <v>5343</v>
          </cell>
        </row>
        <row r="4073">
          <cell r="E4073" t="str">
            <v>52NMONTHLYKNON-REPRESENTED STATE EMPLOYEES</v>
          </cell>
          <cell r="F4073" t="str">
            <v>52N</v>
          </cell>
          <cell r="G4073" t="str">
            <v>Monthly</v>
          </cell>
          <cell r="H4073" t="str">
            <v>K</v>
          </cell>
          <cell r="I4073">
            <v>0</v>
          </cell>
          <cell r="J4073" t="str">
            <v>Non-Represented State Employees</v>
          </cell>
          <cell r="K4073">
            <v>5393</v>
          </cell>
          <cell r="L4073">
            <v>5393</v>
          </cell>
          <cell r="M4073">
            <v>5393</v>
          </cell>
          <cell r="N4073">
            <v>5393</v>
          </cell>
          <cell r="O4073">
            <v>5084</v>
          </cell>
          <cell r="P4073">
            <v>5186</v>
          </cell>
          <cell r="Q4073">
            <v>5343</v>
          </cell>
        </row>
        <row r="4074">
          <cell r="E4074" t="str">
            <v>52NMONTHLYKSERVICE EMPLOYEES INTERNATIONAL UNION DISTRICT 1199 NW</v>
          </cell>
          <cell r="F4074" t="str">
            <v>52N</v>
          </cell>
          <cell r="G4074" t="str">
            <v>Monthly</v>
          </cell>
          <cell r="H4074" t="str">
            <v>K</v>
          </cell>
          <cell r="I4074">
            <v>0</v>
          </cell>
          <cell r="J4074" t="str">
            <v>Service Employees International Union District 1199 NW</v>
          </cell>
          <cell r="K4074">
            <v>5393</v>
          </cell>
          <cell r="L4074">
            <v>5393</v>
          </cell>
          <cell r="M4074">
            <v>5393</v>
          </cell>
          <cell r="N4074">
            <v>5393</v>
          </cell>
          <cell r="O4074">
            <v>5084</v>
          </cell>
          <cell r="P4074">
            <v>5186</v>
          </cell>
          <cell r="Q4074">
            <v>5343</v>
          </cell>
        </row>
        <row r="4075">
          <cell r="E4075" t="str">
            <v>52NMONTHLYKTEAMSTERS LOCAL UNION NUMBER 117</v>
          </cell>
          <cell r="F4075" t="str">
            <v>52N</v>
          </cell>
          <cell r="G4075" t="str">
            <v>Monthly</v>
          </cell>
          <cell r="H4075" t="str">
            <v>K</v>
          </cell>
          <cell r="I4075">
            <v>0</v>
          </cell>
          <cell r="J4075" t="str">
            <v>Teamsters Local Union Number 117</v>
          </cell>
          <cell r="K4075">
            <v>5461</v>
          </cell>
          <cell r="L4075">
            <v>5461</v>
          </cell>
          <cell r="M4075">
            <v>5461</v>
          </cell>
          <cell r="N4075">
            <v>5461</v>
          </cell>
          <cell r="O4075">
            <v>5148</v>
          </cell>
          <cell r="P4075">
            <v>5251</v>
          </cell>
          <cell r="Q4075">
            <v>5410</v>
          </cell>
        </row>
        <row r="4076">
          <cell r="E4076" t="str">
            <v>52NMONTHLYKWASHINGTON FEDERATION OF STATE EMPLOYEES</v>
          </cell>
          <cell r="F4076" t="str">
            <v>52N</v>
          </cell>
          <cell r="G4076" t="str">
            <v>Monthly</v>
          </cell>
          <cell r="H4076" t="str">
            <v>K</v>
          </cell>
          <cell r="I4076">
            <v>0</v>
          </cell>
          <cell r="J4076" t="str">
            <v>Washington Federation of State Employees</v>
          </cell>
          <cell r="K4076">
            <v>5393</v>
          </cell>
          <cell r="L4076">
            <v>5393</v>
          </cell>
          <cell r="M4076">
            <v>5393</v>
          </cell>
          <cell r="N4076">
            <v>5393</v>
          </cell>
          <cell r="O4076">
            <v>5084</v>
          </cell>
          <cell r="P4076">
            <v>5186</v>
          </cell>
          <cell r="Q4076">
            <v>5343</v>
          </cell>
        </row>
        <row r="4077">
          <cell r="E4077" t="str">
            <v>52NMONTHLYLCOALITION</v>
          </cell>
          <cell r="F4077" t="str">
            <v>52N</v>
          </cell>
          <cell r="G4077" t="str">
            <v>Monthly</v>
          </cell>
          <cell r="H4077" t="str">
            <v>L</v>
          </cell>
          <cell r="I4077">
            <v>0</v>
          </cell>
          <cell r="J4077" t="str">
            <v>Coalition</v>
          </cell>
          <cell r="K4077">
            <v>5529</v>
          </cell>
          <cell r="L4077">
            <v>5529</v>
          </cell>
          <cell r="M4077">
            <v>5529</v>
          </cell>
          <cell r="N4077">
            <v>5529</v>
          </cell>
          <cell r="O4077">
            <v>5212</v>
          </cell>
          <cell r="P4077">
            <v>5316</v>
          </cell>
          <cell r="Q4077">
            <v>5477</v>
          </cell>
        </row>
        <row r="4078">
          <cell r="E4078" t="str">
            <v>52NMONTHLYLNON-REPRESENTED STATE EMPLOYEES</v>
          </cell>
          <cell r="F4078" t="str">
            <v>52N</v>
          </cell>
          <cell r="G4078" t="str">
            <v>Monthly</v>
          </cell>
          <cell r="H4078" t="str">
            <v>L</v>
          </cell>
          <cell r="I4078">
            <v>0</v>
          </cell>
          <cell r="J4078" t="str">
            <v>Non-Represented State Employees</v>
          </cell>
          <cell r="K4078">
            <v>5529</v>
          </cell>
          <cell r="L4078">
            <v>5529</v>
          </cell>
          <cell r="M4078">
            <v>5529</v>
          </cell>
          <cell r="N4078">
            <v>5529</v>
          </cell>
          <cell r="O4078">
            <v>5212</v>
          </cell>
          <cell r="P4078">
            <v>5316</v>
          </cell>
          <cell r="Q4078">
            <v>5477</v>
          </cell>
        </row>
        <row r="4079">
          <cell r="E4079" t="str">
            <v>52NMONTHLYLSERVICE EMPLOYEES INTERNATIONAL UNION DISTRICT 1199 NW</v>
          </cell>
          <cell r="F4079" t="str">
            <v>52N</v>
          </cell>
          <cell r="G4079" t="str">
            <v>Monthly</v>
          </cell>
          <cell r="H4079" t="str">
            <v>L</v>
          </cell>
          <cell r="I4079">
            <v>0</v>
          </cell>
          <cell r="J4079" t="str">
            <v>Service Employees International Union District 1199 NW</v>
          </cell>
          <cell r="K4079">
            <v>5529</v>
          </cell>
          <cell r="L4079">
            <v>5529</v>
          </cell>
          <cell r="M4079">
            <v>5529</v>
          </cell>
          <cell r="N4079">
            <v>5529</v>
          </cell>
          <cell r="O4079">
            <v>5212</v>
          </cell>
          <cell r="P4079">
            <v>5316</v>
          </cell>
          <cell r="Q4079">
            <v>5477</v>
          </cell>
        </row>
        <row r="4080">
          <cell r="E4080" t="str">
            <v>52NMONTHLYLTEAMSTERS LOCAL UNION NUMBER 117</v>
          </cell>
          <cell r="F4080" t="str">
            <v>52N</v>
          </cell>
          <cell r="G4080" t="str">
            <v>Monthly</v>
          </cell>
          <cell r="H4080" t="str">
            <v>L</v>
          </cell>
          <cell r="I4080">
            <v>0</v>
          </cell>
          <cell r="J4080" t="str">
            <v>Teamsters Local Union Number 117</v>
          </cell>
          <cell r="K4080">
            <v>5601</v>
          </cell>
          <cell r="L4080">
            <v>5601</v>
          </cell>
          <cell r="M4080">
            <v>5601</v>
          </cell>
          <cell r="N4080">
            <v>5601</v>
          </cell>
          <cell r="O4080">
            <v>5280</v>
          </cell>
          <cell r="P4080">
            <v>5386</v>
          </cell>
          <cell r="Q4080">
            <v>5549</v>
          </cell>
        </row>
        <row r="4081">
          <cell r="E4081" t="str">
            <v>52NMONTHLYLWASHINGTON FEDERATION OF STATE EMPLOYEES</v>
          </cell>
          <cell r="F4081" t="str">
            <v>52N</v>
          </cell>
          <cell r="G4081" t="str">
            <v>Monthly</v>
          </cell>
          <cell r="H4081" t="str">
            <v>L</v>
          </cell>
          <cell r="I4081">
            <v>0</v>
          </cell>
          <cell r="J4081" t="str">
            <v>Washington Federation of State Employees</v>
          </cell>
          <cell r="K4081">
            <v>5529</v>
          </cell>
          <cell r="L4081">
            <v>5529</v>
          </cell>
          <cell r="M4081">
            <v>5529</v>
          </cell>
          <cell r="N4081">
            <v>5529</v>
          </cell>
          <cell r="O4081">
            <v>5212</v>
          </cell>
          <cell r="P4081">
            <v>5316</v>
          </cell>
          <cell r="Q4081">
            <v>5477</v>
          </cell>
        </row>
        <row r="4082">
          <cell r="E4082" t="str">
            <v>52NMONTHLYMCOALITION</v>
          </cell>
          <cell r="F4082" t="str">
            <v>52N</v>
          </cell>
          <cell r="G4082" t="str">
            <v>Monthly</v>
          </cell>
          <cell r="H4082" t="str">
            <v>M</v>
          </cell>
          <cell r="I4082">
            <v>0</v>
          </cell>
          <cell r="J4082" t="str">
            <v>Coalition</v>
          </cell>
          <cell r="K4082">
            <v>5668</v>
          </cell>
          <cell r="L4082">
            <v>5668</v>
          </cell>
          <cell r="M4082">
            <v>5668</v>
          </cell>
          <cell r="N4082">
            <v>5668</v>
          </cell>
          <cell r="O4082">
            <v>5343</v>
          </cell>
          <cell r="P4082">
            <v>5450</v>
          </cell>
          <cell r="Q4082">
            <v>5615</v>
          </cell>
        </row>
        <row r="4083">
          <cell r="E4083" t="str">
            <v>52NMONTHLYMNON-REPRESENTED STATE EMPLOYEES</v>
          </cell>
          <cell r="F4083" t="str">
            <v>52N</v>
          </cell>
          <cell r="G4083" t="str">
            <v>Monthly</v>
          </cell>
          <cell r="H4083" t="str">
            <v>M</v>
          </cell>
          <cell r="I4083">
            <v>0</v>
          </cell>
          <cell r="J4083" t="str">
            <v>Non-Represented State Employees</v>
          </cell>
          <cell r="K4083">
            <v>5668</v>
          </cell>
          <cell r="L4083">
            <v>5668</v>
          </cell>
          <cell r="M4083">
            <v>5668</v>
          </cell>
          <cell r="N4083">
            <v>5668</v>
          </cell>
          <cell r="O4083">
            <v>5343</v>
          </cell>
          <cell r="P4083">
            <v>5450</v>
          </cell>
          <cell r="Q4083">
            <v>5615</v>
          </cell>
        </row>
        <row r="4084">
          <cell r="E4084" t="str">
            <v>52NMONTHLYMSERVICE EMPLOYEES INTERNATIONAL UNION DISTRICT 1199 NW</v>
          </cell>
          <cell r="F4084" t="str">
            <v>52N</v>
          </cell>
          <cell r="G4084" t="str">
            <v>Monthly</v>
          </cell>
          <cell r="H4084" t="str">
            <v>M</v>
          </cell>
          <cell r="I4084">
            <v>0</v>
          </cell>
          <cell r="J4084" t="str">
            <v>Service Employees International Union District 1199 NW</v>
          </cell>
          <cell r="K4084">
            <v>5668</v>
          </cell>
          <cell r="L4084">
            <v>5668</v>
          </cell>
          <cell r="M4084">
            <v>5668</v>
          </cell>
          <cell r="N4084">
            <v>5668</v>
          </cell>
          <cell r="O4084">
            <v>5343</v>
          </cell>
          <cell r="P4084">
            <v>5450</v>
          </cell>
          <cell r="Q4084">
            <v>5615</v>
          </cell>
        </row>
        <row r="4085">
          <cell r="E4085" t="str">
            <v>52NMONTHLYMTEAMSTERS LOCAL UNION NUMBER 117</v>
          </cell>
          <cell r="F4085" t="str">
            <v>52N</v>
          </cell>
          <cell r="G4085" t="str">
            <v>Monthly</v>
          </cell>
          <cell r="H4085" t="str">
            <v>M</v>
          </cell>
          <cell r="I4085">
            <v>0</v>
          </cell>
          <cell r="J4085" t="str">
            <v>Teamsters Local Union Number 117</v>
          </cell>
          <cell r="K4085">
            <v>5741</v>
          </cell>
          <cell r="L4085">
            <v>5741</v>
          </cell>
          <cell r="M4085">
            <v>5741</v>
          </cell>
          <cell r="N4085">
            <v>5741</v>
          </cell>
          <cell r="O4085">
            <v>5412</v>
          </cell>
          <cell r="P4085">
            <v>5520</v>
          </cell>
          <cell r="Q4085">
            <v>5687</v>
          </cell>
        </row>
        <row r="4086">
          <cell r="E4086" t="str">
            <v>52NMONTHLYMWASHINGTON FEDERATION OF STATE EMPLOYEES</v>
          </cell>
          <cell r="F4086" t="str">
            <v>52N</v>
          </cell>
          <cell r="G4086" t="str">
            <v>Monthly</v>
          </cell>
          <cell r="H4086" t="str">
            <v>M</v>
          </cell>
          <cell r="I4086">
            <v>0</v>
          </cell>
          <cell r="J4086" t="str">
            <v>Washington Federation of State Employees</v>
          </cell>
          <cell r="K4086">
            <v>5668</v>
          </cell>
          <cell r="L4086">
            <v>5668</v>
          </cell>
          <cell r="M4086">
            <v>5668</v>
          </cell>
          <cell r="N4086">
            <v>5668</v>
          </cell>
          <cell r="O4086">
            <v>5343</v>
          </cell>
          <cell r="P4086">
            <v>5450</v>
          </cell>
          <cell r="Q4086">
            <v>5615</v>
          </cell>
        </row>
        <row r="4087">
          <cell r="E4087" t="str">
            <v>52NMONTHLYNCOALITION</v>
          </cell>
          <cell r="F4087" t="str">
            <v>52N</v>
          </cell>
          <cell r="G4087" t="str">
            <v>Monthly</v>
          </cell>
          <cell r="H4087" t="str">
            <v>N</v>
          </cell>
          <cell r="I4087">
            <v>0</v>
          </cell>
          <cell r="J4087" t="str">
            <v>Coalition</v>
          </cell>
          <cell r="K4087">
            <v>5808</v>
          </cell>
          <cell r="L4087">
            <v>5808</v>
          </cell>
          <cell r="M4087">
            <v>5808</v>
          </cell>
          <cell r="N4087">
            <v>5808</v>
          </cell>
          <cell r="O4087">
            <v>5475</v>
          </cell>
          <cell r="P4087">
            <v>5585</v>
          </cell>
          <cell r="Q4087">
            <v>5754</v>
          </cell>
        </row>
        <row r="4088">
          <cell r="E4088" t="str">
            <v>52NMONTHLYNNON-REPRESENTED STATE EMPLOYEES</v>
          </cell>
          <cell r="F4088" t="str">
            <v>52N</v>
          </cell>
          <cell r="G4088" t="str">
            <v>Monthly</v>
          </cell>
          <cell r="H4088" t="str">
            <v>N</v>
          </cell>
          <cell r="I4088">
            <v>0</v>
          </cell>
          <cell r="J4088" t="str">
            <v>Non-Represented State Employees</v>
          </cell>
          <cell r="K4088">
            <v>5808</v>
          </cell>
          <cell r="L4088">
            <v>5808</v>
          </cell>
          <cell r="M4088">
            <v>5808</v>
          </cell>
          <cell r="N4088">
            <v>5808</v>
          </cell>
          <cell r="O4088">
            <v>5475</v>
          </cell>
          <cell r="P4088">
            <v>5585</v>
          </cell>
          <cell r="Q4088">
            <v>5754</v>
          </cell>
        </row>
        <row r="4089">
          <cell r="E4089" t="str">
            <v>52NMONTHLYNSERVICE EMPLOYEES INTERNATIONAL UNION DISTRICT 1199 NW</v>
          </cell>
          <cell r="F4089" t="str">
            <v>52N</v>
          </cell>
          <cell r="G4089" t="str">
            <v>Monthly</v>
          </cell>
          <cell r="H4089" t="str">
            <v>N</v>
          </cell>
          <cell r="I4089">
            <v>0</v>
          </cell>
          <cell r="J4089" t="str">
            <v>Service Employees International Union District 1199 NW</v>
          </cell>
          <cell r="K4089">
            <v>5808</v>
          </cell>
          <cell r="L4089">
            <v>5808</v>
          </cell>
          <cell r="M4089">
            <v>5808</v>
          </cell>
          <cell r="N4089">
            <v>5808</v>
          </cell>
          <cell r="O4089">
            <v>5475</v>
          </cell>
          <cell r="P4089">
            <v>5585</v>
          </cell>
          <cell r="Q4089">
            <v>5754</v>
          </cell>
        </row>
        <row r="4090">
          <cell r="E4090" t="str">
            <v>52NMONTHLYNTEAMSTERS LOCAL UNION NUMBER 117</v>
          </cell>
          <cell r="F4090" t="str">
            <v>52N</v>
          </cell>
          <cell r="G4090" t="str">
            <v>Monthly</v>
          </cell>
          <cell r="H4090" t="str">
            <v>N</v>
          </cell>
          <cell r="I4090">
            <v>0</v>
          </cell>
          <cell r="J4090" t="str">
            <v>Teamsters Local Union Number 117</v>
          </cell>
          <cell r="K4090">
            <v>5883</v>
          </cell>
          <cell r="L4090">
            <v>5883</v>
          </cell>
          <cell r="M4090">
            <v>5883</v>
          </cell>
          <cell r="N4090">
            <v>5883</v>
          </cell>
          <cell r="O4090">
            <v>5546</v>
          </cell>
          <cell r="P4090">
            <v>5657</v>
          </cell>
          <cell r="Q4090">
            <v>5828</v>
          </cell>
        </row>
        <row r="4091">
          <cell r="E4091" t="str">
            <v>52NMONTHLYNWASHINGTON FEDERATION OF STATE EMPLOYEES</v>
          </cell>
          <cell r="F4091" t="str">
            <v>52N</v>
          </cell>
          <cell r="G4091" t="str">
            <v>Monthly</v>
          </cell>
          <cell r="H4091" t="str">
            <v>N</v>
          </cell>
          <cell r="I4091">
            <v>0</v>
          </cell>
          <cell r="J4091" t="str">
            <v>Washington Federation of State Employees</v>
          </cell>
          <cell r="K4091">
            <v>5808</v>
          </cell>
          <cell r="L4091">
            <v>5808</v>
          </cell>
          <cell r="M4091">
            <v>5808</v>
          </cell>
          <cell r="N4091">
            <v>5808</v>
          </cell>
          <cell r="O4091">
            <v>5475</v>
          </cell>
          <cell r="P4091">
            <v>5585</v>
          </cell>
          <cell r="Q4091">
            <v>5754</v>
          </cell>
        </row>
        <row r="4092">
          <cell r="E4092" t="str">
            <v>52NMONTHLYOCOALITION</v>
          </cell>
          <cell r="F4092" t="str">
            <v>52N</v>
          </cell>
          <cell r="G4092" t="str">
            <v>Monthly</v>
          </cell>
          <cell r="H4092" t="str">
            <v>O</v>
          </cell>
          <cell r="I4092">
            <v>0</v>
          </cell>
          <cell r="J4092" t="str">
            <v>Coalition</v>
          </cell>
          <cell r="K4092">
            <v>5953</v>
          </cell>
          <cell r="L4092">
            <v>5953</v>
          </cell>
          <cell r="M4092">
            <v>5953</v>
          </cell>
          <cell r="N4092">
            <v>5953</v>
          </cell>
          <cell r="O4092">
            <v>5612</v>
          </cell>
          <cell r="P4092">
            <v>5724</v>
          </cell>
          <cell r="Q4092">
            <v>5897</v>
          </cell>
        </row>
        <row r="4093">
          <cell r="E4093" t="str">
            <v>52NMONTHLYONON-REPRESENTED STATE EMPLOYEES</v>
          </cell>
          <cell r="F4093" t="str">
            <v>52N</v>
          </cell>
          <cell r="G4093" t="str">
            <v>Monthly</v>
          </cell>
          <cell r="H4093" t="str">
            <v>O</v>
          </cell>
          <cell r="I4093">
            <v>0</v>
          </cell>
          <cell r="J4093" t="str">
            <v>Non-Represented State Employees</v>
          </cell>
          <cell r="K4093">
            <v>5953</v>
          </cell>
          <cell r="L4093">
            <v>5953</v>
          </cell>
          <cell r="M4093">
            <v>5953</v>
          </cell>
          <cell r="N4093">
            <v>5953</v>
          </cell>
          <cell r="O4093">
            <v>5612</v>
          </cell>
          <cell r="P4093">
            <v>5724</v>
          </cell>
          <cell r="Q4093">
            <v>5897</v>
          </cell>
        </row>
        <row r="4094">
          <cell r="E4094" t="str">
            <v>52NMONTHLYOSERVICE EMPLOYEES INTERNATIONAL UNION DISTRICT 1199 NW</v>
          </cell>
          <cell r="F4094" t="str">
            <v>52N</v>
          </cell>
          <cell r="G4094" t="str">
            <v>Monthly</v>
          </cell>
          <cell r="H4094" t="str">
            <v>O</v>
          </cell>
          <cell r="I4094">
            <v>0</v>
          </cell>
          <cell r="J4094" t="str">
            <v>Service Employees International Union District 1199 NW</v>
          </cell>
          <cell r="K4094">
            <v>5953</v>
          </cell>
          <cell r="L4094">
            <v>5953</v>
          </cell>
          <cell r="M4094">
            <v>5953</v>
          </cell>
          <cell r="N4094">
            <v>5953</v>
          </cell>
          <cell r="O4094">
            <v>5612</v>
          </cell>
          <cell r="P4094">
            <v>5724</v>
          </cell>
          <cell r="Q4094">
            <v>5897</v>
          </cell>
        </row>
        <row r="4095">
          <cell r="E4095" t="str">
            <v>52NMONTHLYOTEAMSTERS LOCAL UNION NUMBER 117</v>
          </cell>
          <cell r="F4095" t="str">
            <v>52N</v>
          </cell>
          <cell r="G4095" t="str">
            <v>Monthly</v>
          </cell>
          <cell r="H4095" t="str">
            <v>O</v>
          </cell>
          <cell r="I4095">
            <v>0</v>
          </cell>
          <cell r="J4095" t="str">
            <v>Teamsters Local Union Number 117</v>
          </cell>
          <cell r="K4095">
            <v>6029</v>
          </cell>
          <cell r="L4095">
            <v>6029</v>
          </cell>
          <cell r="M4095">
            <v>6029</v>
          </cell>
          <cell r="N4095">
            <v>6029</v>
          </cell>
          <cell r="O4095">
            <v>5683</v>
          </cell>
          <cell r="P4095">
            <v>5797</v>
          </cell>
          <cell r="Q4095">
            <v>5972</v>
          </cell>
        </row>
        <row r="4096">
          <cell r="E4096" t="str">
            <v>52NMONTHLYOWASHINGTON FEDERATION OF STATE EMPLOYEES</v>
          </cell>
          <cell r="F4096" t="str">
            <v>52N</v>
          </cell>
          <cell r="G4096" t="str">
            <v>Monthly</v>
          </cell>
          <cell r="H4096" t="str">
            <v>O</v>
          </cell>
          <cell r="I4096">
            <v>0</v>
          </cell>
          <cell r="J4096" t="str">
            <v>Washington Federation of State Employees</v>
          </cell>
          <cell r="K4096">
            <v>5953</v>
          </cell>
          <cell r="L4096">
            <v>5953</v>
          </cell>
          <cell r="M4096">
            <v>5953</v>
          </cell>
          <cell r="N4096">
            <v>5953</v>
          </cell>
          <cell r="O4096">
            <v>5612</v>
          </cell>
          <cell r="P4096">
            <v>5724</v>
          </cell>
          <cell r="Q4096">
            <v>5897</v>
          </cell>
        </row>
        <row r="4097">
          <cell r="E4097" t="str">
            <v>52NMONTHLYPCOALITION</v>
          </cell>
          <cell r="F4097" t="str">
            <v>52N</v>
          </cell>
          <cell r="G4097" t="str">
            <v>Monthly</v>
          </cell>
          <cell r="H4097" t="str">
            <v>P</v>
          </cell>
          <cell r="I4097">
            <v>0</v>
          </cell>
          <cell r="J4097" t="str">
            <v>Coalition</v>
          </cell>
          <cell r="K4097">
            <v>6104</v>
          </cell>
          <cell r="L4097">
            <v>6104</v>
          </cell>
          <cell r="M4097">
            <v>6104</v>
          </cell>
          <cell r="N4097">
            <v>6104</v>
          </cell>
          <cell r="O4097">
            <v>5754</v>
          </cell>
          <cell r="P4097">
            <v>5869</v>
          </cell>
          <cell r="Q4097">
            <v>6046</v>
          </cell>
        </row>
        <row r="4098">
          <cell r="E4098" t="str">
            <v>52NMONTHLYPNON-REPRESENTED STATE EMPLOYEES</v>
          </cell>
          <cell r="F4098" t="str">
            <v>52N</v>
          </cell>
          <cell r="G4098" t="str">
            <v>Monthly</v>
          </cell>
          <cell r="H4098" t="str">
            <v>P</v>
          </cell>
          <cell r="I4098">
            <v>0</v>
          </cell>
          <cell r="J4098" t="str">
            <v>Non-Represented State Employees</v>
          </cell>
          <cell r="K4098">
            <v>6104</v>
          </cell>
          <cell r="L4098">
            <v>6104</v>
          </cell>
          <cell r="M4098">
            <v>6104</v>
          </cell>
          <cell r="N4098">
            <v>6104</v>
          </cell>
          <cell r="O4098">
            <v>5754</v>
          </cell>
          <cell r="P4098">
            <v>5869</v>
          </cell>
          <cell r="Q4098">
            <v>6046</v>
          </cell>
        </row>
        <row r="4099">
          <cell r="E4099" t="str">
            <v>52NMONTHLYPSERVICE EMPLOYEES INTERNATIONAL UNION DISTRICT 1199 NW</v>
          </cell>
          <cell r="F4099" t="str">
            <v>52N</v>
          </cell>
          <cell r="G4099" t="str">
            <v>Monthly</v>
          </cell>
          <cell r="H4099" t="str">
            <v>P</v>
          </cell>
          <cell r="I4099">
            <v>0</v>
          </cell>
          <cell r="J4099" t="str">
            <v>Service Employees International Union District 1199 NW</v>
          </cell>
          <cell r="K4099">
            <v>6104</v>
          </cell>
          <cell r="L4099">
            <v>6104</v>
          </cell>
          <cell r="M4099">
            <v>6104</v>
          </cell>
          <cell r="N4099">
            <v>6104</v>
          </cell>
          <cell r="O4099">
            <v>5754</v>
          </cell>
          <cell r="P4099">
            <v>5869</v>
          </cell>
          <cell r="Q4099">
            <v>6046</v>
          </cell>
        </row>
        <row r="4100">
          <cell r="E4100" t="str">
            <v>52NMONTHLYPTEAMSTERS LOCAL UNION NUMBER 117</v>
          </cell>
          <cell r="F4100" t="str">
            <v>52N</v>
          </cell>
          <cell r="G4100" t="str">
            <v>Monthly</v>
          </cell>
          <cell r="H4100" t="str">
            <v>P</v>
          </cell>
          <cell r="I4100">
            <v>0</v>
          </cell>
          <cell r="J4100" t="str">
            <v>Teamsters Local Union Number 117</v>
          </cell>
          <cell r="K4100">
            <v>6182</v>
          </cell>
          <cell r="L4100">
            <v>6182</v>
          </cell>
          <cell r="M4100">
            <v>6182</v>
          </cell>
          <cell r="N4100">
            <v>6182</v>
          </cell>
          <cell r="O4100">
            <v>5827</v>
          </cell>
          <cell r="P4100">
            <v>5944</v>
          </cell>
          <cell r="Q4100">
            <v>6124</v>
          </cell>
        </row>
        <row r="4101">
          <cell r="E4101" t="str">
            <v>52NMONTHLYPWASHINGTON FEDERATION OF STATE EMPLOYEES</v>
          </cell>
          <cell r="F4101" t="str">
            <v>52N</v>
          </cell>
          <cell r="G4101" t="str">
            <v>Monthly</v>
          </cell>
          <cell r="H4101" t="str">
            <v>P</v>
          </cell>
          <cell r="I4101">
            <v>0</v>
          </cell>
          <cell r="J4101" t="str">
            <v>Washington Federation of State Employees</v>
          </cell>
          <cell r="K4101">
            <v>6104</v>
          </cell>
          <cell r="L4101">
            <v>6104</v>
          </cell>
          <cell r="M4101">
            <v>6104</v>
          </cell>
          <cell r="N4101">
            <v>6104</v>
          </cell>
          <cell r="O4101">
            <v>5754</v>
          </cell>
          <cell r="P4101">
            <v>5869</v>
          </cell>
          <cell r="Q4101">
            <v>6046</v>
          </cell>
        </row>
        <row r="4102">
          <cell r="E4102" t="str">
            <v>52NMONTHLYQCOALITION</v>
          </cell>
          <cell r="F4102" t="str">
            <v>52N</v>
          </cell>
          <cell r="G4102" t="str">
            <v>Monthly</v>
          </cell>
          <cell r="H4102" t="str">
            <v>Q</v>
          </cell>
          <cell r="I4102">
            <v>0</v>
          </cell>
          <cell r="J4102" t="str">
            <v>Coalition</v>
          </cell>
          <cell r="K4102">
            <v>6257</v>
          </cell>
          <cell r="L4102">
            <v>6257</v>
          </cell>
          <cell r="M4102">
            <v>6257</v>
          </cell>
          <cell r="N4102">
            <v>6257</v>
          </cell>
          <cell r="O4102">
            <v>5898</v>
          </cell>
          <cell r="P4102">
            <v>6016</v>
          </cell>
          <cell r="Q4102">
            <v>6198</v>
          </cell>
        </row>
        <row r="4103">
          <cell r="E4103" t="str">
            <v>52NMONTHLYQNON-REPRESENTED STATE EMPLOYEES</v>
          </cell>
          <cell r="F4103" t="str">
            <v>52N</v>
          </cell>
          <cell r="G4103" t="str">
            <v>Monthly</v>
          </cell>
          <cell r="H4103" t="str">
            <v>Q</v>
          </cell>
          <cell r="I4103">
            <v>0</v>
          </cell>
          <cell r="J4103" t="str">
            <v>Non-Represented State Employees</v>
          </cell>
          <cell r="K4103">
            <v>6257</v>
          </cell>
          <cell r="L4103">
            <v>6257</v>
          </cell>
          <cell r="M4103">
            <v>6257</v>
          </cell>
          <cell r="N4103">
            <v>6257</v>
          </cell>
          <cell r="O4103">
            <v>5898</v>
          </cell>
          <cell r="P4103">
            <v>6016</v>
          </cell>
          <cell r="Q4103">
            <v>6198</v>
          </cell>
        </row>
        <row r="4104">
          <cell r="E4104" t="str">
            <v>52NMONTHLYQSERVICE EMPLOYEES INTERNATIONAL UNION DISTRICT 1199 NW</v>
          </cell>
          <cell r="F4104" t="str">
            <v>52N</v>
          </cell>
          <cell r="G4104" t="str">
            <v>Monthly</v>
          </cell>
          <cell r="H4104" t="str">
            <v>Q</v>
          </cell>
          <cell r="I4104">
            <v>0</v>
          </cell>
          <cell r="J4104" t="str">
            <v>Service Employees International Union District 1199 NW</v>
          </cell>
          <cell r="K4104">
            <v>6257</v>
          </cell>
          <cell r="L4104">
            <v>6257</v>
          </cell>
          <cell r="M4104">
            <v>6257</v>
          </cell>
          <cell r="N4104">
            <v>6257</v>
          </cell>
          <cell r="O4104">
            <v>5898</v>
          </cell>
          <cell r="P4104">
            <v>6016</v>
          </cell>
          <cell r="Q4104">
            <v>6198</v>
          </cell>
        </row>
        <row r="4105">
          <cell r="E4105" t="str">
            <v>52NMONTHLYQTEAMSTERS LOCAL UNION NUMBER 117</v>
          </cell>
          <cell r="F4105" t="str">
            <v>52N</v>
          </cell>
          <cell r="G4105" t="str">
            <v>Monthly</v>
          </cell>
          <cell r="H4105" t="str">
            <v>Q</v>
          </cell>
          <cell r="I4105">
            <v>0</v>
          </cell>
          <cell r="J4105" t="str">
            <v>Teamsters Local Union Number 117</v>
          </cell>
          <cell r="K4105">
            <v>6339</v>
          </cell>
          <cell r="L4105">
            <v>6339</v>
          </cell>
          <cell r="M4105">
            <v>6339</v>
          </cell>
          <cell r="N4105">
            <v>6339</v>
          </cell>
          <cell r="O4105">
            <v>5975</v>
          </cell>
          <cell r="P4105">
            <v>6095</v>
          </cell>
          <cell r="Q4105">
            <v>6279</v>
          </cell>
        </row>
        <row r="4106">
          <cell r="E4106" t="str">
            <v>52NMONTHLYQWASHINGTON FEDERATION OF STATE EMPLOYEES</v>
          </cell>
          <cell r="F4106" t="str">
            <v>52N</v>
          </cell>
          <cell r="G4106" t="str">
            <v>Monthly</v>
          </cell>
          <cell r="H4106" t="str">
            <v>Q</v>
          </cell>
          <cell r="I4106">
            <v>0</v>
          </cell>
          <cell r="J4106" t="str">
            <v>Washington Federation of State Employees</v>
          </cell>
          <cell r="K4106">
            <v>6257</v>
          </cell>
          <cell r="L4106">
            <v>6257</v>
          </cell>
          <cell r="M4106">
            <v>6257</v>
          </cell>
          <cell r="N4106">
            <v>6257</v>
          </cell>
          <cell r="O4106">
            <v>5898</v>
          </cell>
          <cell r="P4106">
            <v>6016</v>
          </cell>
          <cell r="Q4106">
            <v>6198</v>
          </cell>
        </row>
        <row r="4107">
          <cell r="E4107" t="str">
            <v>52NMONTHLYRCOALITION</v>
          </cell>
          <cell r="F4107" t="str">
            <v>52N</v>
          </cell>
          <cell r="G4107" t="str">
            <v>Monthly</v>
          </cell>
          <cell r="H4107" t="str">
            <v>R</v>
          </cell>
          <cell r="I4107">
            <v>0</v>
          </cell>
          <cell r="J4107" t="str">
            <v>Coalition</v>
          </cell>
          <cell r="K4107">
            <v>6411</v>
          </cell>
          <cell r="L4107">
            <v>6411</v>
          </cell>
          <cell r="M4107">
            <v>6411</v>
          </cell>
          <cell r="N4107">
            <v>6411</v>
          </cell>
          <cell r="O4107">
            <v>6043</v>
          </cell>
          <cell r="P4107">
            <v>6164</v>
          </cell>
          <cell r="Q4107">
            <v>6350</v>
          </cell>
        </row>
        <row r="4108">
          <cell r="E4108" t="str">
            <v>52NMONTHLYRNON-REPRESENTED STATE EMPLOYEES</v>
          </cell>
          <cell r="F4108" t="str">
            <v>52N</v>
          </cell>
          <cell r="G4108" t="str">
            <v>Monthly</v>
          </cell>
          <cell r="H4108" t="str">
            <v>R</v>
          </cell>
          <cell r="I4108">
            <v>0</v>
          </cell>
          <cell r="J4108" t="str">
            <v>Non-Represented State Employees</v>
          </cell>
          <cell r="K4108">
            <v>6411</v>
          </cell>
          <cell r="L4108">
            <v>6411</v>
          </cell>
          <cell r="M4108">
            <v>6411</v>
          </cell>
          <cell r="N4108">
            <v>6411</v>
          </cell>
          <cell r="O4108">
            <v>6043</v>
          </cell>
          <cell r="P4108">
            <v>6164</v>
          </cell>
          <cell r="Q4108">
            <v>6350</v>
          </cell>
        </row>
        <row r="4109">
          <cell r="E4109" t="str">
            <v>52NMONTHLYRSERVICE EMPLOYEES INTERNATIONAL UNION DISTRICT 1199 NW</v>
          </cell>
          <cell r="F4109" t="str">
            <v>52N</v>
          </cell>
          <cell r="G4109" t="str">
            <v>Monthly</v>
          </cell>
          <cell r="H4109" t="str">
            <v>R</v>
          </cell>
          <cell r="I4109">
            <v>0</v>
          </cell>
          <cell r="J4109" t="str">
            <v>Service Employees International Union District 1199 NW</v>
          </cell>
          <cell r="K4109">
            <v>6411</v>
          </cell>
          <cell r="L4109">
            <v>6411</v>
          </cell>
          <cell r="M4109">
            <v>6411</v>
          </cell>
          <cell r="N4109">
            <v>6411</v>
          </cell>
          <cell r="O4109">
            <v>6043</v>
          </cell>
          <cell r="P4109">
            <v>6164</v>
          </cell>
          <cell r="Q4109">
            <v>6350</v>
          </cell>
        </row>
        <row r="4110">
          <cell r="E4110" t="str">
            <v>52NMONTHLYRTEAMSTERS LOCAL UNION NUMBER 117</v>
          </cell>
          <cell r="F4110" t="str">
            <v>52N</v>
          </cell>
          <cell r="G4110" t="str">
            <v>Monthly</v>
          </cell>
          <cell r="H4110" t="str">
            <v>R</v>
          </cell>
          <cell r="I4110">
            <v>0</v>
          </cell>
          <cell r="J4110" t="str">
            <v>Teamsters Local Union Number 117</v>
          </cell>
          <cell r="K4110">
            <v>6491</v>
          </cell>
          <cell r="L4110">
            <v>6491</v>
          </cell>
          <cell r="M4110">
            <v>6491</v>
          </cell>
          <cell r="N4110">
            <v>6491</v>
          </cell>
          <cell r="O4110">
            <v>6119</v>
          </cell>
          <cell r="P4110">
            <v>6241</v>
          </cell>
          <cell r="Q4110">
            <v>6429</v>
          </cell>
        </row>
        <row r="4111">
          <cell r="E4111" t="str">
            <v>52NMONTHLYRWASHINGTON FEDERATION OF STATE EMPLOYEES</v>
          </cell>
          <cell r="F4111" t="str">
            <v>52N</v>
          </cell>
          <cell r="G4111" t="str">
            <v>Monthly</v>
          </cell>
          <cell r="H4111" t="str">
            <v>R</v>
          </cell>
          <cell r="I4111">
            <v>0</v>
          </cell>
          <cell r="J4111" t="str">
            <v>Washington Federation of State Employees</v>
          </cell>
          <cell r="K4111">
            <v>6411</v>
          </cell>
          <cell r="L4111">
            <v>6411</v>
          </cell>
          <cell r="M4111">
            <v>6411</v>
          </cell>
          <cell r="N4111">
            <v>6411</v>
          </cell>
          <cell r="O4111">
            <v>6043</v>
          </cell>
          <cell r="P4111">
            <v>6164</v>
          </cell>
          <cell r="Q4111">
            <v>6350</v>
          </cell>
        </row>
        <row r="4112">
          <cell r="E4112" t="str">
            <v>52NMONTHLYSCOALITION</v>
          </cell>
          <cell r="F4112" t="str">
            <v>52N</v>
          </cell>
          <cell r="G4112" t="str">
            <v>Monthly</v>
          </cell>
          <cell r="H4112" t="str">
            <v>S</v>
          </cell>
          <cell r="I4112">
            <v>0</v>
          </cell>
          <cell r="J4112" t="str">
            <v>Coalition</v>
          </cell>
          <cell r="K4112">
            <v>6575</v>
          </cell>
          <cell r="L4112">
            <v>6575</v>
          </cell>
          <cell r="M4112">
            <v>6575</v>
          </cell>
          <cell r="N4112">
            <v>6575</v>
          </cell>
          <cell r="O4112">
            <v>6198</v>
          </cell>
          <cell r="P4112">
            <v>6322</v>
          </cell>
          <cell r="Q4112">
            <v>6513</v>
          </cell>
        </row>
        <row r="4113">
          <cell r="E4113" t="str">
            <v>52NMONTHLYSNON-REPRESENTED STATE EMPLOYEES</v>
          </cell>
          <cell r="F4113" t="str">
            <v>52N</v>
          </cell>
          <cell r="G4113" t="str">
            <v>Monthly</v>
          </cell>
          <cell r="H4113" t="str">
            <v>S</v>
          </cell>
          <cell r="I4113">
            <v>0</v>
          </cell>
          <cell r="J4113" t="str">
            <v>Non-Represented State Employees</v>
          </cell>
          <cell r="K4113">
            <v>6575</v>
          </cell>
          <cell r="L4113">
            <v>6575</v>
          </cell>
          <cell r="M4113">
            <v>6575</v>
          </cell>
          <cell r="N4113">
            <v>6575</v>
          </cell>
          <cell r="O4113">
            <v>6198</v>
          </cell>
          <cell r="P4113">
            <v>6322</v>
          </cell>
          <cell r="Q4113">
            <v>6513</v>
          </cell>
        </row>
        <row r="4114">
          <cell r="E4114" t="str">
            <v>52NMONTHLYSSERVICE EMPLOYEES INTERNATIONAL UNION DISTRICT 1199 NW</v>
          </cell>
          <cell r="F4114" t="str">
            <v>52N</v>
          </cell>
          <cell r="G4114" t="str">
            <v>Monthly</v>
          </cell>
          <cell r="H4114" t="str">
            <v>S</v>
          </cell>
          <cell r="I4114">
            <v>0</v>
          </cell>
          <cell r="J4114" t="str">
            <v>Service Employees International Union District 1199 NW</v>
          </cell>
          <cell r="K4114">
            <v>6575</v>
          </cell>
          <cell r="L4114">
            <v>6575</v>
          </cell>
          <cell r="M4114">
            <v>6575</v>
          </cell>
          <cell r="N4114">
            <v>6575</v>
          </cell>
          <cell r="O4114">
            <v>6198</v>
          </cell>
          <cell r="P4114">
            <v>6322</v>
          </cell>
          <cell r="Q4114">
            <v>6513</v>
          </cell>
        </row>
        <row r="4115">
          <cell r="E4115" t="str">
            <v>52NMONTHLYSTEAMSTERS LOCAL UNION NUMBER 117</v>
          </cell>
          <cell r="F4115" t="str">
            <v>52N</v>
          </cell>
          <cell r="G4115" t="str">
            <v>Monthly</v>
          </cell>
          <cell r="H4115" t="str">
            <v>S</v>
          </cell>
          <cell r="I4115">
            <v>0</v>
          </cell>
          <cell r="J4115" t="str">
            <v>Teamsters Local Union Number 117</v>
          </cell>
          <cell r="K4115">
            <v>6659</v>
          </cell>
          <cell r="L4115">
            <v>6659</v>
          </cell>
          <cell r="M4115">
            <v>6659</v>
          </cell>
          <cell r="N4115">
            <v>6659</v>
          </cell>
          <cell r="O4115">
            <v>6277</v>
          </cell>
          <cell r="P4115">
            <v>6403</v>
          </cell>
          <cell r="Q4115">
            <v>6596</v>
          </cell>
        </row>
        <row r="4116">
          <cell r="E4116" t="str">
            <v>52NMONTHLYSWASHINGTON FEDERATION OF STATE EMPLOYEES</v>
          </cell>
          <cell r="F4116" t="str">
            <v>52N</v>
          </cell>
          <cell r="G4116" t="str">
            <v>Monthly</v>
          </cell>
          <cell r="H4116" t="str">
            <v>S</v>
          </cell>
          <cell r="I4116">
            <v>0</v>
          </cell>
          <cell r="J4116" t="str">
            <v>Washington Federation of State Employees</v>
          </cell>
          <cell r="K4116">
            <v>6575</v>
          </cell>
          <cell r="L4116">
            <v>6575</v>
          </cell>
          <cell r="M4116">
            <v>6575</v>
          </cell>
          <cell r="N4116">
            <v>6575</v>
          </cell>
          <cell r="O4116">
            <v>6198</v>
          </cell>
          <cell r="P4116">
            <v>6322</v>
          </cell>
          <cell r="Q4116">
            <v>6513</v>
          </cell>
        </row>
        <row r="4117">
          <cell r="E4117" t="str">
            <v>52NMONTHLYTCOALITION</v>
          </cell>
          <cell r="F4117" t="str">
            <v>52N</v>
          </cell>
          <cell r="G4117" t="str">
            <v>Monthly</v>
          </cell>
          <cell r="H4117" t="str">
            <v>T</v>
          </cell>
          <cell r="I4117">
            <v>0</v>
          </cell>
          <cell r="J4117" t="str">
            <v>Coalition</v>
          </cell>
          <cell r="K4117">
            <v>6737</v>
          </cell>
          <cell r="L4117">
            <v>6737</v>
          </cell>
          <cell r="M4117">
            <v>6737</v>
          </cell>
          <cell r="N4117">
            <v>6737</v>
          </cell>
          <cell r="O4117">
            <v>6351</v>
          </cell>
          <cell r="P4117">
            <v>6478</v>
          </cell>
          <cell r="Q4117">
            <v>6674</v>
          </cell>
        </row>
        <row r="4118">
          <cell r="E4118" t="str">
            <v>52NMONTHLYTNON-REPRESENTED STATE EMPLOYEES</v>
          </cell>
          <cell r="F4118" t="str">
            <v>52N</v>
          </cell>
          <cell r="G4118" t="str">
            <v>Monthly</v>
          </cell>
          <cell r="H4118" t="str">
            <v>T</v>
          </cell>
          <cell r="I4118">
            <v>0</v>
          </cell>
          <cell r="J4118" t="str">
            <v>Non-Represented State Employees</v>
          </cell>
          <cell r="K4118">
            <v>6737</v>
          </cell>
          <cell r="L4118">
            <v>6737</v>
          </cell>
          <cell r="M4118">
            <v>6737</v>
          </cell>
          <cell r="N4118">
            <v>6737</v>
          </cell>
          <cell r="O4118">
            <v>6351</v>
          </cell>
          <cell r="P4118">
            <v>6478</v>
          </cell>
          <cell r="Q4118">
            <v>6674</v>
          </cell>
        </row>
        <row r="4119">
          <cell r="E4119" t="str">
            <v>52NMONTHLYTSERVICE EMPLOYEES INTERNATIONAL UNION DISTRICT 1199 NW</v>
          </cell>
          <cell r="F4119" t="str">
            <v>52N</v>
          </cell>
          <cell r="G4119" t="str">
            <v>Monthly</v>
          </cell>
          <cell r="H4119" t="str">
            <v>T</v>
          </cell>
          <cell r="I4119">
            <v>0</v>
          </cell>
          <cell r="J4119" t="str">
            <v>Service Employees International Union District 1199 NW</v>
          </cell>
          <cell r="K4119">
            <v>6737</v>
          </cell>
          <cell r="L4119">
            <v>6737</v>
          </cell>
          <cell r="M4119">
            <v>6737</v>
          </cell>
          <cell r="N4119">
            <v>6737</v>
          </cell>
          <cell r="O4119">
            <v>6351</v>
          </cell>
          <cell r="P4119">
            <v>6478</v>
          </cell>
          <cell r="Q4119">
            <v>6674</v>
          </cell>
        </row>
        <row r="4120">
          <cell r="E4120" t="str">
            <v>52NMONTHLYTTEAMSTERS LOCAL UNION NUMBER 117</v>
          </cell>
          <cell r="F4120" t="str">
            <v>52N</v>
          </cell>
          <cell r="G4120" t="str">
            <v>Monthly</v>
          </cell>
          <cell r="H4120" t="str">
            <v>T</v>
          </cell>
          <cell r="I4120">
            <v>0</v>
          </cell>
          <cell r="J4120" t="str">
            <v>Teamsters Local Union Number 117</v>
          </cell>
          <cell r="K4120">
            <v>6822</v>
          </cell>
          <cell r="L4120">
            <v>6822</v>
          </cell>
          <cell r="M4120">
            <v>6822</v>
          </cell>
          <cell r="N4120">
            <v>6822</v>
          </cell>
          <cell r="O4120">
            <v>6431</v>
          </cell>
          <cell r="P4120">
            <v>6560</v>
          </cell>
          <cell r="Q4120">
            <v>6758</v>
          </cell>
        </row>
        <row r="4121">
          <cell r="E4121" t="str">
            <v>52NMONTHLYTWASHINGTON FEDERATION OF STATE EMPLOYEES</v>
          </cell>
          <cell r="F4121" t="str">
            <v>52N</v>
          </cell>
          <cell r="G4121" t="str">
            <v>Monthly</v>
          </cell>
          <cell r="H4121" t="str">
            <v>T</v>
          </cell>
          <cell r="I4121">
            <v>0</v>
          </cell>
          <cell r="J4121" t="str">
            <v>Washington Federation of State Employees</v>
          </cell>
          <cell r="K4121">
            <v>6737</v>
          </cell>
          <cell r="L4121">
            <v>6737</v>
          </cell>
          <cell r="M4121">
            <v>6737</v>
          </cell>
          <cell r="N4121">
            <v>6737</v>
          </cell>
          <cell r="O4121">
            <v>6351</v>
          </cell>
          <cell r="P4121">
            <v>6478</v>
          </cell>
          <cell r="Q4121">
            <v>6674</v>
          </cell>
        </row>
        <row r="4122">
          <cell r="E4122" t="str">
            <v>52NMONTHLYUCOALITION</v>
          </cell>
          <cell r="F4122" t="str">
            <v>52N</v>
          </cell>
          <cell r="G4122" t="str">
            <v>Monthly</v>
          </cell>
          <cell r="H4122" t="str">
            <v>U</v>
          </cell>
          <cell r="I4122">
            <v>0</v>
          </cell>
          <cell r="J4122" t="str">
            <v>Coalition</v>
          </cell>
          <cell r="K4122">
            <v>6905</v>
          </cell>
          <cell r="L4122">
            <v>6905</v>
          </cell>
          <cell r="M4122">
            <v>6905</v>
          </cell>
          <cell r="N4122">
            <v>6905</v>
          </cell>
          <cell r="O4122">
            <v>6509</v>
          </cell>
          <cell r="P4122">
            <v>6639</v>
          </cell>
          <cell r="Q4122">
            <v>6839</v>
          </cell>
        </row>
        <row r="4123">
          <cell r="E4123" t="str">
            <v>52NMONTHLYUNON-REPRESENTED STATE EMPLOYEES</v>
          </cell>
          <cell r="F4123" t="str">
            <v>52N</v>
          </cell>
          <cell r="G4123" t="str">
            <v>Monthly</v>
          </cell>
          <cell r="H4123" t="str">
            <v>U</v>
          </cell>
          <cell r="I4123">
            <v>0</v>
          </cell>
          <cell r="J4123" t="str">
            <v>Non-Represented State Employees</v>
          </cell>
          <cell r="K4123">
            <v>6905</v>
          </cell>
          <cell r="L4123">
            <v>6905</v>
          </cell>
          <cell r="M4123">
            <v>6905</v>
          </cell>
          <cell r="N4123">
            <v>6905</v>
          </cell>
          <cell r="O4123">
            <v>6509</v>
          </cell>
          <cell r="P4123">
            <v>6639</v>
          </cell>
          <cell r="Q4123">
            <v>6839</v>
          </cell>
        </row>
        <row r="4124">
          <cell r="E4124" t="str">
            <v>52NMONTHLYUSERVICE EMPLOYEES INTERNATIONAL UNION DISTRICT 1199 NW</v>
          </cell>
          <cell r="F4124" t="str">
            <v>52N</v>
          </cell>
          <cell r="G4124" t="str">
            <v>Monthly</v>
          </cell>
          <cell r="H4124" t="str">
            <v>U</v>
          </cell>
          <cell r="I4124">
            <v>0</v>
          </cell>
          <cell r="J4124" t="str">
            <v>Service Employees International Union District 1199 NW</v>
          </cell>
          <cell r="K4124">
            <v>6905</v>
          </cell>
          <cell r="L4124">
            <v>6905</v>
          </cell>
          <cell r="M4124">
            <v>6905</v>
          </cell>
          <cell r="N4124">
            <v>6905</v>
          </cell>
          <cell r="O4124">
            <v>6509</v>
          </cell>
          <cell r="P4124">
            <v>6639</v>
          </cell>
          <cell r="Q4124">
            <v>6839</v>
          </cell>
        </row>
        <row r="4125">
          <cell r="E4125" t="str">
            <v>52NMONTHLYUTEAMSTERS LOCAL UNION NUMBER 117</v>
          </cell>
          <cell r="F4125" t="str">
            <v>52N</v>
          </cell>
          <cell r="G4125" t="str">
            <v>Monthly</v>
          </cell>
          <cell r="H4125" t="str">
            <v>U</v>
          </cell>
          <cell r="I4125">
            <v>0</v>
          </cell>
          <cell r="J4125" t="str">
            <v>Teamsters Local Union Number 117</v>
          </cell>
          <cell r="K4125">
            <v>6993</v>
          </cell>
          <cell r="L4125">
            <v>6993</v>
          </cell>
          <cell r="M4125">
            <v>6993</v>
          </cell>
          <cell r="N4125">
            <v>6993</v>
          </cell>
          <cell r="O4125">
            <v>6592</v>
          </cell>
          <cell r="P4125">
            <v>6724</v>
          </cell>
          <cell r="Q4125">
            <v>6927</v>
          </cell>
        </row>
        <row r="4126">
          <cell r="E4126" t="str">
            <v>52NMONTHLYUWASHINGTON FEDERATION OF STATE EMPLOYEES</v>
          </cell>
          <cell r="F4126" t="str">
            <v>52N</v>
          </cell>
          <cell r="G4126" t="str">
            <v>Monthly</v>
          </cell>
          <cell r="H4126" t="str">
            <v>U</v>
          </cell>
          <cell r="I4126">
            <v>0</v>
          </cell>
          <cell r="J4126" t="str">
            <v>Washington Federation of State Employees</v>
          </cell>
          <cell r="K4126">
            <v>6905</v>
          </cell>
          <cell r="L4126">
            <v>6905</v>
          </cell>
          <cell r="M4126">
            <v>6905</v>
          </cell>
          <cell r="N4126">
            <v>6905</v>
          </cell>
          <cell r="O4126">
            <v>6509</v>
          </cell>
          <cell r="P4126">
            <v>6639</v>
          </cell>
          <cell r="Q4126">
            <v>6839</v>
          </cell>
        </row>
        <row r="4127">
          <cell r="E4127" t="str">
            <v>53EMONTHLYENON-REPRESENTED STATE EMPLOYEES</v>
          </cell>
          <cell r="F4127" t="str">
            <v>53E</v>
          </cell>
          <cell r="G4127" t="str">
            <v>Monthly</v>
          </cell>
          <cell r="H4127" t="str">
            <v>E</v>
          </cell>
          <cell r="I4127">
            <v>0</v>
          </cell>
          <cell r="J4127" t="str">
            <v>Non-Represented State Employees</v>
          </cell>
          <cell r="K4127">
            <v>4464</v>
          </cell>
          <cell r="L4127">
            <v>4464</v>
          </cell>
          <cell r="M4127">
            <v>4464</v>
          </cell>
          <cell r="N4127">
            <v>4464</v>
          </cell>
          <cell r="O4127">
            <v>4208</v>
          </cell>
          <cell r="P4127">
            <v>4292</v>
          </cell>
          <cell r="Q4127">
            <v>4422</v>
          </cell>
        </row>
        <row r="4128">
          <cell r="E4128" t="str">
            <v>53EMONTHLYEWASHINGTON FEDERATION OF STATE EMPLOYEES</v>
          </cell>
          <cell r="F4128" t="str">
            <v>53E</v>
          </cell>
          <cell r="G4128" t="str">
            <v>Monthly</v>
          </cell>
          <cell r="H4128" t="str">
            <v>E</v>
          </cell>
          <cell r="I4128">
            <v>0</v>
          </cell>
          <cell r="J4128" t="str">
            <v>Washington Federation of State Employees</v>
          </cell>
          <cell r="K4128">
            <v>4464</v>
          </cell>
          <cell r="L4128">
            <v>4464</v>
          </cell>
          <cell r="M4128">
            <v>4464</v>
          </cell>
          <cell r="N4128">
            <v>4464</v>
          </cell>
          <cell r="O4128">
            <v>4208</v>
          </cell>
          <cell r="P4128">
            <v>4292</v>
          </cell>
          <cell r="Q4128">
            <v>4422</v>
          </cell>
        </row>
        <row r="4129">
          <cell r="E4129" t="str">
            <v>53EMONTHLYFNON-REPRESENTED STATE EMPLOYEES</v>
          </cell>
          <cell r="F4129" t="str">
            <v>53E</v>
          </cell>
          <cell r="G4129" t="str">
            <v>Monthly</v>
          </cell>
          <cell r="H4129" t="str">
            <v>F</v>
          </cell>
          <cell r="I4129">
            <v>0</v>
          </cell>
          <cell r="J4129" t="str">
            <v>Non-Represented State Employees</v>
          </cell>
          <cell r="K4129">
            <v>4575</v>
          </cell>
          <cell r="L4129">
            <v>4575</v>
          </cell>
          <cell r="M4129">
            <v>4575</v>
          </cell>
          <cell r="N4129">
            <v>4575</v>
          </cell>
          <cell r="O4129">
            <v>4313</v>
          </cell>
          <cell r="P4129">
            <v>4399</v>
          </cell>
          <cell r="Q4129">
            <v>4532</v>
          </cell>
        </row>
        <row r="4130">
          <cell r="E4130" t="str">
            <v>53EMONTHLYFWASHINGTON FEDERATION OF STATE EMPLOYEES</v>
          </cell>
          <cell r="F4130" t="str">
            <v>53E</v>
          </cell>
          <cell r="G4130" t="str">
            <v>Monthly</v>
          </cell>
          <cell r="H4130" t="str">
            <v>F</v>
          </cell>
          <cell r="I4130">
            <v>0</v>
          </cell>
          <cell r="J4130" t="str">
            <v>Washington Federation of State Employees</v>
          </cell>
          <cell r="K4130">
            <v>4575</v>
          </cell>
          <cell r="L4130">
            <v>4575</v>
          </cell>
          <cell r="M4130">
            <v>4575</v>
          </cell>
          <cell r="N4130">
            <v>4575</v>
          </cell>
          <cell r="O4130">
            <v>4313</v>
          </cell>
          <cell r="P4130">
            <v>4399</v>
          </cell>
          <cell r="Q4130">
            <v>4532</v>
          </cell>
        </row>
        <row r="4131">
          <cell r="E4131" t="str">
            <v>53EMONTHLYGNON-REPRESENTED STATE EMPLOYEES</v>
          </cell>
          <cell r="F4131" t="str">
            <v>53E</v>
          </cell>
          <cell r="G4131" t="str">
            <v>Monthly</v>
          </cell>
          <cell r="H4131" t="str">
            <v>G</v>
          </cell>
          <cell r="I4131">
            <v>0</v>
          </cell>
          <cell r="J4131" t="str">
            <v>Non-Represented State Employees</v>
          </cell>
          <cell r="K4131">
            <v>4686</v>
          </cell>
          <cell r="L4131">
            <v>4686</v>
          </cell>
          <cell r="M4131">
            <v>4686</v>
          </cell>
          <cell r="N4131">
            <v>4686</v>
          </cell>
          <cell r="O4131">
            <v>4418</v>
          </cell>
          <cell r="P4131">
            <v>4506</v>
          </cell>
          <cell r="Q4131">
            <v>4642</v>
          </cell>
        </row>
        <row r="4132">
          <cell r="E4132" t="str">
            <v>53EMONTHLYGWASHINGTON FEDERATION OF STATE EMPLOYEES</v>
          </cell>
          <cell r="F4132" t="str">
            <v>53E</v>
          </cell>
          <cell r="G4132" t="str">
            <v>Monthly</v>
          </cell>
          <cell r="H4132" t="str">
            <v>G</v>
          </cell>
          <cell r="I4132">
            <v>0</v>
          </cell>
          <cell r="J4132" t="str">
            <v>Washington Federation of State Employees</v>
          </cell>
          <cell r="K4132">
            <v>4686</v>
          </cell>
          <cell r="L4132">
            <v>4686</v>
          </cell>
          <cell r="M4132">
            <v>4686</v>
          </cell>
          <cell r="N4132">
            <v>4686</v>
          </cell>
          <cell r="O4132">
            <v>4418</v>
          </cell>
          <cell r="P4132">
            <v>4506</v>
          </cell>
          <cell r="Q4132">
            <v>4642</v>
          </cell>
        </row>
        <row r="4133">
          <cell r="E4133" t="str">
            <v>53EMONTHLYHNON-REPRESENTED STATE EMPLOYEES</v>
          </cell>
          <cell r="F4133" t="str">
            <v>53E</v>
          </cell>
          <cell r="G4133" t="str">
            <v>Monthly</v>
          </cell>
          <cell r="H4133" t="str">
            <v>H</v>
          </cell>
          <cell r="I4133">
            <v>0</v>
          </cell>
          <cell r="J4133" t="str">
            <v>Non-Represented State Employees</v>
          </cell>
          <cell r="K4133">
            <v>4808</v>
          </cell>
          <cell r="L4133">
            <v>4808</v>
          </cell>
          <cell r="M4133">
            <v>4808</v>
          </cell>
          <cell r="N4133">
            <v>4808</v>
          </cell>
          <cell r="O4133">
            <v>4532</v>
          </cell>
          <cell r="P4133">
            <v>4623</v>
          </cell>
          <cell r="Q4133">
            <v>4763</v>
          </cell>
        </row>
        <row r="4134">
          <cell r="E4134" t="str">
            <v>53EMONTHLYHWASHINGTON FEDERATION OF STATE EMPLOYEES</v>
          </cell>
          <cell r="F4134" t="str">
            <v>53E</v>
          </cell>
          <cell r="G4134" t="str">
            <v>Monthly</v>
          </cell>
          <cell r="H4134" t="str">
            <v>H</v>
          </cell>
          <cell r="I4134">
            <v>0</v>
          </cell>
          <cell r="J4134" t="str">
            <v>Washington Federation of State Employees</v>
          </cell>
          <cell r="K4134">
            <v>4808</v>
          </cell>
          <cell r="L4134">
            <v>4808</v>
          </cell>
          <cell r="M4134">
            <v>4808</v>
          </cell>
          <cell r="N4134">
            <v>4808</v>
          </cell>
          <cell r="O4134">
            <v>4532</v>
          </cell>
          <cell r="P4134">
            <v>4623</v>
          </cell>
          <cell r="Q4134">
            <v>4763</v>
          </cell>
        </row>
        <row r="4135">
          <cell r="E4135" t="str">
            <v>53EMONTHLYINON-REPRESENTED STATE EMPLOYEES</v>
          </cell>
          <cell r="F4135" t="str">
            <v>53E</v>
          </cell>
          <cell r="G4135" t="str">
            <v>Monthly</v>
          </cell>
          <cell r="H4135" t="str">
            <v>I</v>
          </cell>
          <cell r="I4135">
            <v>0</v>
          </cell>
          <cell r="J4135" t="str">
            <v>Non-Represented State Employees</v>
          </cell>
          <cell r="K4135">
            <v>4926</v>
          </cell>
          <cell r="L4135">
            <v>4926</v>
          </cell>
          <cell r="M4135">
            <v>4926</v>
          </cell>
          <cell r="N4135">
            <v>4926</v>
          </cell>
          <cell r="O4135">
            <v>4644</v>
          </cell>
          <cell r="P4135">
            <v>4737</v>
          </cell>
          <cell r="Q4135">
            <v>4880</v>
          </cell>
        </row>
        <row r="4136">
          <cell r="E4136" t="str">
            <v>53EMONTHLYIWASHINGTON FEDERATION OF STATE EMPLOYEES</v>
          </cell>
          <cell r="F4136" t="str">
            <v>53E</v>
          </cell>
          <cell r="G4136" t="str">
            <v>Monthly</v>
          </cell>
          <cell r="H4136" t="str">
            <v>I</v>
          </cell>
          <cell r="I4136">
            <v>0</v>
          </cell>
          <cell r="J4136" t="str">
            <v>Washington Federation of State Employees</v>
          </cell>
          <cell r="K4136">
            <v>4926</v>
          </cell>
          <cell r="L4136">
            <v>4926</v>
          </cell>
          <cell r="M4136">
            <v>4926</v>
          </cell>
          <cell r="N4136">
            <v>4926</v>
          </cell>
          <cell r="O4136">
            <v>4644</v>
          </cell>
          <cell r="P4136">
            <v>4737</v>
          </cell>
          <cell r="Q4136">
            <v>4880</v>
          </cell>
        </row>
        <row r="4137">
          <cell r="E4137" t="str">
            <v>53EMONTHLYJNON-REPRESENTED STATE EMPLOYEES</v>
          </cell>
          <cell r="F4137" t="str">
            <v>53E</v>
          </cell>
          <cell r="G4137" t="str">
            <v>Monthly</v>
          </cell>
          <cell r="H4137" t="str">
            <v>J</v>
          </cell>
          <cell r="I4137">
            <v>0</v>
          </cell>
          <cell r="J4137" t="str">
            <v>Non-Represented State Employees</v>
          </cell>
          <cell r="K4137">
            <v>5051</v>
          </cell>
          <cell r="L4137">
            <v>5051</v>
          </cell>
          <cell r="M4137">
            <v>5051</v>
          </cell>
          <cell r="N4137">
            <v>5051</v>
          </cell>
          <cell r="O4137">
            <v>4762</v>
          </cell>
          <cell r="P4137">
            <v>4857</v>
          </cell>
          <cell r="Q4137">
            <v>5004</v>
          </cell>
        </row>
        <row r="4138">
          <cell r="E4138" t="str">
            <v>53EMONTHLYJWASHINGTON FEDERATION OF STATE EMPLOYEES</v>
          </cell>
          <cell r="F4138" t="str">
            <v>53E</v>
          </cell>
          <cell r="G4138" t="str">
            <v>Monthly</v>
          </cell>
          <cell r="H4138" t="str">
            <v>J</v>
          </cell>
          <cell r="I4138">
            <v>0</v>
          </cell>
          <cell r="J4138" t="str">
            <v>Washington Federation of State Employees</v>
          </cell>
          <cell r="K4138">
            <v>5051</v>
          </cell>
          <cell r="L4138">
            <v>5051</v>
          </cell>
          <cell r="M4138">
            <v>5051</v>
          </cell>
          <cell r="N4138">
            <v>5051</v>
          </cell>
          <cell r="O4138">
            <v>4762</v>
          </cell>
          <cell r="P4138">
            <v>4857</v>
          </cell>
          <cell r="Q4138">
            <v>5004</v>
          </cell>
        </row>
        <row r="4139">
          <cell r="E4139" t="str">
            <v>53EMONTHLYKNON-REPRESENTED STATE EMPLOYEES</v>
          </cell>
          <cell r="F4139" t="str">
            <v>53E</v>
          </cell>
          <cell r="G4139" t="str">
            <v>Monthly</v>
          </cell>
          <cell r="H4139" t="str">
            <v>K</v>
          </cell>
          <cell r="I4139">
            <v>0</v>
          </cell>
          <cell r="J4139" t="str">
            <v>Non-Represented State Employees</v>
          </cell>
          <cell r="K4139">
            <v>5176</v>
          </cell>
          <cell r="L4139">
            <v>5176</v>
          </cell>
          <cell r="M4139">
            <v>5176</v>
          </cell>
          <cell r="N4139">
            <v>5176</v>
          </cell>
          <cell r="O4139">
            <v>4879</v>
          </cell>
          <cell r="P4139">
            <v>4977</v>
          </cell>
          <cell r="Q4139">
            <v>5127</v>
          </cell>
        </row>
        <row r="4140">
          <cell r="E4140" t="str">
            <v>53EMONTHLYKWASHINGTON FEDERATION OF STATE EMPLOYEES</v>
          </cell>
          <cell r="F4140" t="str">
            <v>53E</v>
          </cell>
          <cell r="G4140" t="str">
            <v>Monthly</v>
          </cell>
          <cell r="H4140" t="str">
            <v>K</v>
          </cell>
          <cell r="I4140">
            <v>0</v>
          </cell>
          <cell r="J4140" t="str">
            <v>Washington Federation of State Employees</v>
          </cell>
          <cell r="K4140">
            <v>5176</v>
          </cell>
          <cell r="L4140">
            <v>5176</v>
          </cell>
          <cell r="M4140">
            <v>5176</v>
          </cell>
          <cell r="N4140">
            <v>5176</v>
          </cell>
          <cell r="O4140">
            <v>4879</v>
          </cell>
          <cell r="P4140">
            <v>4977</v>
          </cell>
          <cell r="Q4140">
            <v>5127</v>
          </cell>
        </row>
        <row r="4141">
          <cell r="E4141" t="str">
            <v>53EMONTHLYLNON-REPRESENTED STATE EMPLOYEES</v>
          </cell>
          <cell r="F4141" t="str">
            <v>53E</v>
          </cell>
          <cell r="G4141" t="str">
            <v>Monthly</v>
          </cell>
          <cell r="H4141" t="str">
            <v>L</v>
          </cell>
          <cell r="I4141">
            <v>0</v>
          </cell>
          <cell r="J4141" t="str">
            <v>Non-Represented State Employees</v>
          </cell>
          <cell r="K4141">
            <v>5305</v>
          </cell>
          <cell r="L4141">
            <v>5305</v>
          </cell>
          <cell r="M4141">
            <v>5305</v>
          </cell>
          <cell r="N4141">
            <v>5305</v>
          </cell>
          <cell r="O4141">
            <v>5001</v>
          </cell>
          <cell r="P4141">
            <v>5101</v>
          </cell>
          <cell r="Q4141">
            <v>5255</v>
          </cell>
        </row>
        <row r="4142">
          <cell r="E4142" t="str">
            <v>53EMONTHLYLWASHINGTON FEDERATION OF STATE EMPLOYEES</v>
          </cell>
          <cell r="F4142" t="str">
            <v>53E</v>
          </cell>
          <cell r="G4142" t="str">
            <v>Monthly</v>
          </cell>
          <cell r="H4142" t="str">
            <v>L</v>
          </cell>
          <cell r="I4142">
            <v>0</v>
          </cell>
          <cell r="J4142" t="str">
            <v>Washington Federation of State Employees</v>
          </cell>
          <cell r="K4142">
            <v>5305</v>
          </cell>
          <cell r="L4142">
            <v>5305</v>
          </cell>
          <cell r="M4142">
            <v>5305</v>
          </cell>
          <cell r="N4142">
            <v>5305</v>
          </cell>
          <cell r="O4142">
            <v>5001</v>
          </cell>
          <cell r="P4142">
            <v>5101</v>
          </cell>
          <cell r="Q4142">
            <v>5255</v>
          </cell>
        </row>
        <row r="4143">
          <cell r="E4143" t="str">
            <v>53EMONTHLYMNON-REPRESENTED STATE EMPLOYEES</v>
          </cell>
          <cell r="F4143" t="str">
            <v>53E</v>
          </cell>
          <cell r="G4143" t="str">
            <v>Monthly</v>
          </cell>
          <cell r="H4143" t="str">
            <v>M</v>
          </cell>
          <cell r="I4143">
            <v>0</v>
          </cell>
          <cell r="J4143" t="str">
            <v>Non-Represented State Employees</v>
          </cell>
          <cell r="K4143">
            <v>5438</v>
          </cell>
          <cell r="L4143">
            <v>5438</v>
          </cell>
          <cell r="M4143">
            <v>5438</v>
          </cell>
          <cell r="N4143">
            <v>5438</v>
          </cell>
          <cell r="O4143">
            <v>5126</v>
          </cell>
          <cell r="P4143">
            <v>5229</v>
          </cell>
          <cell r="Q4143">
            <v>5387</v>
          </cell>
        </row>
        <row r="4144">
          <cell r="E4144" t="str">
            <v>53EMONTHLYMWASHINGTON FEDERATION OF STATE EMPLOYEES</v>
          </cell>
          <cell r="F4144" t="str">
            <v>53E</v>
          </cell>
          <cell r="G4144" t="str">
            <v>Monthly</v>
          </cell>
          <cell r="H4144" t="str">
            <v>M</v>
          </cell>
          <cell r="I4144">
            <v>0</v>
          </cell>
          <cell r="J4144" t="str">
            <v>Washington Federation of State Employees</v>
          </cell>
          <cell r="K4144">
            <v>5438</v>
          </cell>
          <cell r="L4144">
            <v>5438</v>
          </cell>
          <cell r="M4144">
            <v>5438</v>
          </cell>
          <cell r="N4144">
            <v>5438</v>
          </cell>
          <cell r="O4144">
            <v>5126</v>
          </cell>
          <cell r="P4144">
            <v>5229</v>
          </cell>
          <cell r="Q4144">
            <v>5387</v>
          </cell>
        </row>
        <row r="4145">
          <cell r="E4145" t="str">
            <v>53GMONTHLYGCOALITION</v>
          </cell>
          <cell r="F4145" t="str">
            <v>53G</v>
          </cell>
          <cell r="G4145" t="str">
            <v>Monthly</v>
          </cell>
          <cell r="H4145" t="str">
            <v>G</v>
          </cell>
          <cell r="I4145">
            <v>0</v>
          </cell>
          <cell r="J4145" t="str">
            <v>Coalition</v>
          </cell>
          <cell r="K4145">
            <v>4686</v>
          </cell>
          <cell r="L4145">
            <v>4686</v>
          </cell>
          <cell r="M4145">
            <v>4686</v>
          </cell>
          <cell r="N4145">
            <v>4686</v>
          </cell>
          <cell r="O4145">
            <v>4418</v>
          </cell>
          <cell r="P4145">
            <v>4506</v>
          </cell>
          <cell r="Q4145">
            <v>4642</v>
          </cell>
        </row>
        <row r="4146">
          <cell r="E4146" t="str">
            <v>53GMONTHLYGNON-REPRESENTED STATE EMPLOYEES</v>
          </cell>
          <cell r="F4146" t="str">
            <v>53G</v>
          </cell>
          <cell r="G4146" t="str">
            <v>Monthly</v>
          </cell>
          <cell r="H4146" t="str">
            <v>G</v>
          </cell>
          <cell r="I4146">
            <v>0</v>
          </cell>
          <cell r="J4146" t="str">
            <v>Non-Represented State Employees</v>
          </cell>
          <cell r="K4146">
            <v>4686</v>
          </cell>
          <cell r="L4146">
            <v>4686</v>
          </cell>
          <cell r="M4146">
            <v>4686</v>
          </cell>
          <cell r="N4146">
            <v>4686</v>
          </cell>
          <cell r="O4146">
            <v>4418</v>
          </cell>
          <cell r="P4146">
            <v>4506</v>
          </cell>
          <cell r="Q4146">
            <v>4642</v>
          </cell>
        </row>
        <row r="4147">
          <cell r="E4147" t="str">
            <v>53GMONTHLYGTEAMSTERS LOCAL UNION NUMBER 117</v>
          </cell>
          <cell r="F4147" t="str">
            <v>53G</v>
          </cell>
          <cell r="G4147" t="str">
            <v>Monthly</v>
          </cell>
          <cell r="H4147" t="str">
            <v>G</v>
          </cell>
          <cell r="I4147">
            <v>0</v>
          </cell>
          <cell r="J4147" t="str">
            <v>Teamsters Local Union Number 117</v>
          </cell>
          <cell r="K4147">
            <v>4748</v>
          </cell>
          <cell r="L4147">
            <v>4748</v>
          </cell>
          <cell r="M4147">
            <v>4748</v>
          </cell>
          <cell r="N4147">
            <v>4748</v>
          </cell>
          <cell r="O4147">
            <v>4475</v>
          </cell>
          <cell r="P4147">
            <v>4565</v>
          </cell>
          <cell r="Q4147">
            <v>4703</v>
          </cell>
        </row>
        <row r="4148">
          <cell r="E4148" t="str">
            <v>53GMONTHLYGWASHINGTON FEDERATION OF STATE EMPLOYEES</v>
          </cell>
          <cell r="F4148" t="str">
            <v>53G</v>
          </cell>
          <cell r="G4148" t="str">
            <v>Monthly</v>
          </cell>
          <cell r="H4148" t="str">
            <v>G</v>
          </cell>
          <cell r="I4148">
            <v>0</v>
          </cell>
          <cell r="J4148" t="str">
            <v>Washington Federation of State Employees</v>
          </cell>
          <cell r="K4148">
            <v>4686</v>
          </cell>
          <cell r="L4148">
            <v>4686</v>
          </cell>
          <cell r="M4148">
            <v>4686</v>
          </cell>
          <cell r="N4148">
            <v>4686</v>
          </cell>
          <cell r="O4148">
            <v>4418</v>
          </cell>
          <cell r="P4148">
            <v>4506</v>
          </cell>
          <cell r="Q4148">
            <v>4642</v>
          </cell>
        </row>
        <row r="4149">
          <cell r="E4149" t="str">
            <v>53GMONTHLYGWASHINGTON PUBLIC EMPLOYEES ASSOCIATION</v>
          </cell>
          <cell r="F4149" t="str">
            <v>53G</v>
          </cell>
          <cell r="G4149" t="str">
            <v>Monthly</v>
          </cell>
          <cell r="H4149" t="str">
            <v>G</v>
          </cell>
          <cell r="I4149">
            <v>0</v>
          </cell>
          <cell r="J4149" t="str">
            <v>Washington Public Employees Association</v>
          </cell>
          <cell r="K4149">
            <v>4686</v>
          </cell>
          <cell r="L4149">
            <v>4686</v>
          </cell>
          <cell r="M4149">
            <v>4686</v>
          </cell>
          <cell r="N4149">
            <v>4686</v>
          </cell>
          <cell r="O4149">
            <v>4418</v>
          </cell>
          <cell r="P4149">
            <v>4506</v>
          </cell>
          <cell r="Q4149">
            <v>4642</v>
          </cell>
        </row>
        <row r="4150">
          <cell r="E4150" t="str">
            <v>53GMONTHLYHCOALITION</v>
          </cell>
          <cell r="F4150" t="str">
            <v>53G</v>
          </cell>
          <cell r="G4150" t="str">
            <v>Monthly</v>
          </cell>
          <cell r="H4150" t="str">
            <v>H</v>
          </cell>
          <cell r="I4150">
            <v>0</v>
          </cell>
          <cell r="J4150" t="str">
            <v>Coalition</v>
          </cell>
          <cell r="K4150">
            <v>4808</v>
          </cell>
          <cell r="L4150">
            <v>4808</v>
          </cell>
          <cell r="M4150">
            <v>4808</v>
          </cell>
          <cell r="N4150">
            <v>4808</v>
          </cell>
          <cell r="O4150">
            <v>4532</v>
          </cell>
          <cell r="P4150">
            <v>4623</v>
          </cell>
          <cell r="Q4150">
            <v>4763</v>
          </cell>
        </row>
        <row r="4151">
          <cell r="E4151" t="str">
            <v>53GMONTHLYHNON-REPRESENTED STATE EMPLOYEES</v>
          </cell>
          <cell r="F4151" t="str">
            <v>53G</v>
          </cell>
          <cell r="G4151" t="str">
            <v>Monthly</v>
          </cell>
          <cell r="H4151" t="str">
            <v>H</v>
          </cell>
          <cell r="I4151">
            <v>0</v>
          </cell>
          <cell r="J4151" t="str">
            <v>Non-Represented State Employees</v>
          </cell>
          <cell r="K4151">
            <v>4808</v>
          </cell>
          <cell r="L4151">
            <v>4808</v>
          </cell>
          <cell r="M4151">
            <v>4808</v>
          </cell>
          <cell r="N4151">
            <v>4808</v>
          </cell>
          <cell r="O4151">
            <v>4532</v>
          </cell>
          <cell r="P4151">
            <v>4623</v>
          </cell>
          <cell r="Q4151">
            <v>4763</v>
          </cell>
        </row>
        <row r="4152">
          <cell r="E4152" t="str">
            <v>53GMONTHLYHTEAMSTERS LOCAL UNION NUMBER 117</v>
          </cell>
          <cell r="F4152" t="str">
            <v>53G</v>
          </cell>
          <cell r="G4152" t="str">
            <v>Monthly</v>
          </cell>
          <cell r="H4152" t="str">
            <v>H</v>
          </cell>
          <cell r="I4152">
            <v>0</v>
          </cell>
          <cell r="J4152" t="str">
            <v>Teamsters Local Union Number 117</v>
          </cell>
          <cell r="K4152">
            <v>4868</v>
          </cell>
          <cell r="L4152">
            <v>4868</v>
          </cell>
          <cell r="M4152">
            <v>4868</v>
          </cell>
          <cell r="N4152">
            <v>4868</v>
          </cell>
          <cell r="O4152">
            <v>4589</v>
          </cell>
          <cell r="P4152">
            <v>4681</v>
          </cell>
          <cell r="Q4152">
            <v>4822</v>
          </cell>
        </row>
        <row r="4153">
          <cell r="E4153" t="str">
            <v>53GMONTHLYHWASHINGTON FEDERATION OF STATE EMPLOYEES</v>
          </cell>
          <cell r="F4153" t="str">
            <v>53G</v>
          </cell>
          <cell r="G4153" t="str">
            <v>Monthly</v>
          </cell>
          <cell r="H4153" t="str">
            <v>H</v>
          </cell>
          <cell r="I4153">
            <v>0</v>
          </cell>
          <cell r="J4153" t="str">
            <v>Washington Federation of State Employees</v>
          </cell>
          <cell r="K4153">
            <v>4808</v>
          </cell>
          <cell r="L4153">
            <v>4808</v>
          </cell>
          <cell r="M4153">
            <v>4808</v>
          </cell>
          <cell r="N4153">
            <v>4808</v>
          </cell>
          <cell r="O4153">
            <v>4532</v>
          </cell>
          <cell r="P4153">
            <v>4623</v>
          </cell>
          <cell r="Q4153">
            <v>4763</v>
          </cell>
        </row>
        <row r="4154">
          <cell r="E4154" t="str">
            <v>53GMONTHLYHWASHINGTON PUBLIC EMPLOYEES ASSOCIATION</v>
          </cell>
          <cell r="F4154" t="str">
            <v>53G</v>
          </cell>
          <cell r="G4154" t="str">
            <v>Monthly</v>
          </cell>
          <cell r="H4154" t="str">
            <v>H</v>
          </cell>
          <cell r="I4154">
            <v>0</v>
          </cell>
          <cell r="J4154" t="str">
            <v>Washington Public Employees Association</v>
          </cell>
          <cell r="K4154">
            <v>4808</v>
          </cell>
          <cell r="L4154">
            <v>4808</v>
          </cell>
          <cell r="M4154">
            <v>4808</v>
          </cell>
          <cell r="N4154">
            <v>4808</v>
          </cell>
          <cell r="O4154">
            <v>4532</v>
          </cell>
          <cell r="P4154">
            <v>4623</v>
          </cell>
          <cell r="Q4154">
            <v>4763</v>
          </cell>
        </row>
        <row r="4155">
          <cell r="E4155" t="str">
            <v>53GMONTHLYICOALITION</v>
          </cell>
          <cell r="F4155" t="str">
            <v>53G</v>
          </cell>
          <cell r="G4155" t="str">
            <v>Monthly</v>
          </cell>
          <cell r="H4155" t="str">
            <v>I</v>
          </cell>
          <cell r="I4155">
            <v>0</v>
          </cell>
          <cell r="J4155" t="str">
            <v>Coalition</v>
          </cell>
          <cell r="K4155">
            <v>4926</v>
          </cell>
          <cell r="L4155">
            <v>4926</v>
          </cell>
          <cell r="M4155">
            <v>4926</v>
          </cell>
          <cell r="N4155">
            <v>4926</v>
          </cell>
          <cell r="O4155">
            <v>4644</v>
          </cell>
          <cell r="P4155">
            <v>4737</v>
          </cell>
          <cell r="Q4155">
            <v>4880</v>
          </cell>
        </row>
        <row r="4156">
          <cell r="E4156" t="str">
            <v>53GMONTHLYINON-REPRESENTED STATE EMPLOYEES</v>
          </cell>
          <cell r="F4156" t="str">
            <v>53G</v>
          </cell>
          <cell r="G4156" t="str">
            <v>Monthly</v>
          </cell>
          <cell r="H4156" t="str">
            <v>I</v>
          </cell>
          <cell r="I4156">
            <v>0</v>
          </cell>
          <cell r="J4156" t="str">
            <v>Non-Represented State Employees</v>
          </cell>
          <cell r="K4156">
            <v>4926</v>
          </cell>
          <cell r="L4156">
            <v>4926</v>
          </cell>
          <cell r="M4156">
            <v>4926</v>
          </cell>
          <cell r="N4156">
            <v>4926</v>
          </cell>
          <cell r="O4156">
            <v>4644</v>
          </cell>
          <cell r="P4156">
            <v>4737</v>
          </cell>
          <cell r="Q4156">
            <v>4880</v>
          </cell>
        </row>
        <row r="4157">
          <cell r="E4157" t="str">
            <v>53GMONTHLYITEAMSTERS LOCAL UNION NUMBER 117</v>
          </cell>
          <cell r="F4157" t="str">
            <v>53G</v>
          </cell>
          <cell r="G4157" t="str">
            <v>Monthly</v>
          </cell>
          <cell r="H4157" t="str">
            <v>I</v>
          </cell>
          <cell r="I4157">
            <v>0</v>
          </cell>
          <cell r="J4157" t="str">
            <v>Teamsters Local Union Number 117</v>
          </cell>
          <cell r="K4157">
            <v>4989</v>
          </cell>
          <cell r="L4157">
            <v>4989</v>
          </cell>
          <cell r="M4157">
            <v>4989</v>
          </cell>
          <cell r="N4157">
            <v>4989</v>
          </cell>
          <cell r="O4157">
            <v>4703</v>
          </cell>
          <cell r="P4157">
            <v>4797</v>
          </cell>
          <cell r="Q4157">
            <v>4942</v>
          </cell>
        </row>
        <row r="4158">
          <cell r="E4158" t="str">
            <v>53GMONTHLYIWASHINGTON FEDERATION OF STATE EMPLOYEES</v>
          </cell>
          <cell r="F4158" t="str">
            <v>53G</v>
          </cell>
          <cell r="G4158" t="str">
            <v>Monthly</v>
          </cell>
          <cell r="H4158" t="str">
            <v>I</v>
          </cell>
          <cell r="I4158">
            <v>0</v>
          </cell>
          <cell r="J4158" t="str">
            <v>Washington Federation of State Employees</v>
          </cell>
          <cell r="K4158">
            <v>4926</v>
          </cell>
          <cell r="L4158">
            <v>4926</v>
          </cell>
          <cell r="M4158">
            <v>4926</v>
          </cell>
          <cell r="N4158">
            <v>4926</v>
          </cell>
          <cell r="O4158">
            <v>4644</v>
          </cell>
          <cell r="P4158">
            <v>4737</v>
          </cell>
          <cell r="Q4158">
            <v>4880</v>
          </cell>
        </row>
        <row r="4159">
          <cell r="E4159" t="str">
            <v>53GMONTHLYIWASHINGTON PUBLIC EMPLOYEES ASSOCIATION</v>
          </cell>
          <cell r="F4159" t="str">
            <v>53G</v>
          </cell>
          <cell r="G4159" t="str">
            <v>Monthly</v>
          </cell>
          <cell r="H4159" t="str">
            <v>I</v>
          </cell>
          <cell r="I4159">
            <v>0</v>
          </cell>
          <cell r="J4159" t="str">
            <v>Washington Public Employees Association</v>
          </cell>
          <cell r="K4159">
            <v>4926</v>
          </cell>
          <cell r="L4159">
            <v>4926</v>
          </cell>
          <cell r="M4159">
            <v>4926</v>
          </cell>
          <cell r="N4159">
            <v>4926</v>
          </cell>
          <cell r="O4159">
            <v>4644</v>
          </cell>
          <cell r="P4159">
            <v>4737</v>
          </cell>
          <cell r="Q4159">
            <v>4880</v>
          </cell>
        </row>
        <row r="4160">
          <cell r="E4160" t="str">
            <v>53GMONTHLYJCOALITION</v>
          </cell>
          <cell r="F4160" t="str">
            <v>53G</v>
          </cell>
          <cell r="G4160" t="str">
            <v>Monthly</v>
          </cell>
          <cell r="H4160" t="str">
            <v>J</v>
          </cell>
          <cell r="I4160">
            <v>0</v>
          </cell>
          <cell r="J4160" t="str">
            <v>Coalition</v>
          </cell>
          <cell r="K4160">
            <v>5051</v>
          </cell>
          <cell r="L4160">
            <v>5051</v>
          </cell>
          <cell r="M4160">
            <v>5051</v>
          </cell>
          <cell r="N4160">
            <v>5051</v>
          </cell>
          <cell r="O4160">
            <v>4762</v>
          </cell>
          <cell r="P4160">
            <v>4857</v>
          </cell>
          <cell r="Q4160">
            <v>5004</v>
          </cell>
        </row>
        <row r="4161">
          <cell r="E4161" t="str">
            <v>53GMONTHLYJNON-REPRESENTED STATE EMPLOYEES</v>
          </cell>
          <cell r="F4161" t="str">
            <v>53G</v>
          </cell>
          <cell r="G4161" t="str">
            <v>Monthly</v>
          </cell>
          <cell r="H4161" t="str">
            <v>J</v>
          </cell>
          <cell r="I4161">
            <v>0</v>
          </cell>
          <cell r="J4161" t="str">
            <v>Non-Represented State Employees</v>
          </cell>
          <cell r="K4161">
            <v>5051</v>
          </cell>
          <cell r="L4161">
            <v>5051</v>
          </cell>
          <cell r="M4161">
            <v>5051</v>
          </cell>
          <cell r="N4161">
            <v>5051</v>
          </cell>
          <cell r="O4161">
            <v>4762</v>
          </cell>
          <cell r="P4161">
            <v>4857</v>
          </cell>
          <cell r="Q4161">
            <v>5004</v>
          </cell>
        </row>
        <row r="4162">
          <cell r="E4162" t="str">
            <v>53GMONTHLYJTEAMSTERS LOCAL UNION NUMBER 117</v>
          </cell>
          <cell r="F4162" t="str">
            <v>53G</v>
          </cell>
          <cell r="G4162" t="str">
            <v>Monthly</v>
          </cell>
          <cell r="H4162" t="str">
            <v>J</v>
          </cell>
          <cell r="I4162">
            <v>0</v>
          </cell>
          <cell r="J4162" t="str">
            <v>Teamsters Local Union Number 117</v>
          </cell>
          <cell r="K4162">
            <v>5116</v>
          </cell>
          <cell r="L4162">
            <v>5116</v>
          </cell>
          <cell r="M4162">
            <v>5116</v>
          </cell>
          <cell r="N4162">
            <v>5116</v>
          </cell>
          <cell r="O4162">
            <v>4823</v>
          </cell>
          <cell r="P4162">
            <v>4919</v>
          </cell>
          <cell r="Q4162">
            <v>5068</v>
          </cell>
        </row>
        <row r="4163">
          <cell r="E4163" t="str">
            <v>53GMONTHLYJWASHINGTON FEDERATION OF STATE EMPLOYEES</v>
          </cell>
          <cell r="F4163" t="str">
            <v>53G</v>
          </cell>
          <cell r="G4163" t="str">
            <v>Monthly</v>
          </cell>
          <cell r="H4163" t="str">
            <v>J</v>
          </cell>
          <cell r="I4163">
            <v>0</v>
          </cell>
          <cell r="J4163" t="str">
            <v>Washington Federation of State Employees</v>
          </cell>
          <cell r="K4163">
            <v>5051</v>
          </cell>
          <cell r="L4163">
            <v>5051</v>
          </cell>
          <cell r="M4163">
            <v>5051</v>
          </cell>
          <cell r="N4163">
            <v>5051</v>
          </cell>
          <cell r="O4163">
            <v>4762</v>
          </cell>
          <cell r="P4163">
            <v>4857</v>
          </cell>
          <cell r="Q4163">
            <v>5004</v>
          </cell>
        </row>
        <row r="4164">
          <cell r="E4164" t="str">
            <v>53GMONTHLYJWASHINGTON PUBLIC EMPLOYEES ASSOCIATION</v>
          </cell>
          <cell r="F4164" t="str">
            <v>53G</v>
          </cell>
          <cell r="G4164" t="str">
            <v>Monthly</v>
          </cell>
          <cell r="H4164" t="str">
            <v>J</v>
          </cell>
          <cell r="I4164">
            <v>0</v>
          </cell>
          <cell r="J4164" t="str">
            <v>Washington Public Employees Association</v>
          </cell>
          <cell r="K4164">
            <v>5051</v>
          </cell>
          <cell r="L4164">
            <v>5051</v>
          </cell>
          <cell r="M4164">
            <v>5051</v>
          </cell>
          <cell r="N4164">
            <v>5051</v>
          </cell>
          <cell r="O4164">
            <v>4762</v>
          </cell>
          <cell r="P4164">
            <v>4857</v>
          </cell>
          <cell r="Q4164">
            <v>5004</v>
          </cell>
        </row>
        <row r="4165">
          <cell r="E4165" t="str">
            <v>53GMONTHLYKCOALITION</v>
          </cell>
          <cell r="F4165" t="str">
            <v>53G</v>
          </cell>
          <cell r="G4165" t="str">
            <v>Monthly</v>
          </cell>
          <cell r="H4165" t="str">
            <v>K</v>
          </cell>
          <cell r="I4165">
            <v>0</v>
          </cell>
          <cell r="J4165" t="str">
            <v>Coalition</v>
          </cell>
          <cell r="K4165">
            <v>5176</v>
          </cell>
          <cell r="L4165">
            <v>5176</v>
          </cell>
          <cell r="M4165">
            <v>5176</v>
          </cell>
          <cell r="N4165">
            <v>5176</v>
          </cell>
          <cell r="O4165">
            <v>4879</v>
          </cell>
          <cell r="P4165">
            <v>4977</v>
          </cell>
          <cell r="Q4165">
            <v>5127</v>
          </cell>
        </row>
        <row r="4166">
          <cell r="E4166" t="str">
            <v>53GMONTHLYKNON-REPRESENTED STATE EMPLOYEES</v>
          </cell>
          <cell r="F4166" t="str">
            <v>53G</v>
          </cell>
          <cell r="G4166" t="str">
            <v>Monthly</v>
          </cell>
          <cell r="H4166" t="str">
            <v>K</v>
          </cell>
          <cell r="I4166">
            <v>0</v>
          </cell>
          <cell r="J4166" t="str">
            <v>Non-Represented State Employees</v>
          </cell>
          <cell r="K4166">
            <v>5176</v>
          </cell>
          <cell r="L4166">
            <v>5176</v>
          </cell>
          <cell r="M4166">
            <v>5176</v>
          </cell>
          <cell r="N4166">
            <v>5176</v>
          </cell>
          <cell r="O4166">
            <v>4879</v>
          </cell>
          <cell r="P4166">
            <v>4977</v>
          </cell>
          <cell r="Q4166">
            <v>5127</v>
          </cell>
        </row>
        <row r="4167">
          <cell r="E4167" t="str">
            <v>53GMONTHLYKTEAMSTERS LOCAL UNION NUMBER 117</v>
          </cell>
          <cell r="F4167" t="str">
            <v>53G</v>
          </cell>
          <cell r="G4167" t="str">
            <v>Monthly</v>
          </cell>
          <cell r="H4167" t="str">
            <v>K</v>
          </cell>
          <cell r="I4167">
            <v>0</v>
          </cell>
          <cell r="J4167" t="str">
            <v>Teamsters Local Union Number 117</v>
          </cell>
          <cell r="K4167">
            <v>5241</v>
          </cell>
          <cell r="L4167">
            <v>5241</v>
          </cell>
          <cell r="M4167">
            <v>5241</v>
          </cell>
          <cell r="N4167">
            <v>5241</v>
          </cell>
          <cell r="O4167">
            <v>4940</v>
          </cell>
          <cell r="P4167">
            <v>5039</v>
          </cell>
          <cell r="Q4167">
            <v>5191</v>
          </cell>
        </row>
        <row r="4168">
          <cell r="E4168" t="str">
            <v>53GMONTHLYKWASHINGTON FEDERATION OF STATE EMPLOYEES</v>
          </cell>
          <cell r="F4168" t="str">
            <v>53G</v>
          </cell>
          <cell r="G4168" t="str">
            <v>Monthly</v>
          </cell>
          <cell r="H4168" t="str">
            <v>K</v>
          </cell>
          <cell r="I4168">
            <v>0</v>
          </cell>
          <cell r="J4168" t="str">
            <v>Washington Federation of State Employees</v>
          </cell>
          <cell r="K4168">
            <v>5176</v>
          </cell>
          <cell r="L4168">
            <v>5176</v>
          </cell>
          <cell r="M4168">
            <v>5176</v>
          </cell>
          <cell r="N4168">
            <v>5176</v>
          </cell>
          <cell r="O4168">
            <v>4879</v>
          </cell>
          <cell r="P4168">
            <v>4977</v>
          </cell>
          <cell r="Q4168">
            <v>5127</v>
          </cell>
        </row>
        <row r="4169">
          <cell r="E4169" t="str">
            <v>53GMONTHLYKWASHINGTON PUBLIC EMPLOYEES ASSOCIATION</v>
          </cell>
          <cell r="F4169" t="str">
            <v>53G</v>
          </cell>
          <cell r="G4169" t="str">
            <v>Monthly</v>
          </cell>
          <cell r="H4169" t="str">
            <v>K</v>
          </cell>
          <cell r="I4169">
            <v>0</v>
          </cell>
          <cell r="J4169" t="str">
            <v>Washington Public Employees Association</v>
          </cell>
          <cell r="K4169">
            <v>5176</v>
          </cell>
          <cell r="L4169">
            <v>5176</v>
          </cell>
          <cell r="M4169">
            <v>5176</v>
          </cell>
          <cell r="N4169">
            <v>5176</v>
          </cell>
          <cell r="O4169">
            <v>4879</v>
          </cell>
          <cell r="P4169">
            <v>4977</v>
          </cell>
          <cell r="Q4169">
            <v>5127</v>
          </cell>
        </row>
        <row r="4170">
          <cell r="E4170" t="str">
            <v>53GMONTHLYLCOALITION</v>
          </cell>
          <cell r="F4170" t="str">
            <v>53G</v>
          </cell>
          <cell r="G4170" t="str">
            <v>Monthly</v>
          </cell>
          <cell r="H4170" t="str">
            <v>L</v>
          </cell>
          <cell r="I4170">
            <v>0</v>
          </cell>
          <cell r="J4170" t="str">
            <v>Coalition</v>
          </cell>
          <cell r="K4170">
            <v>5305</v>
          </cell>
          <cell r="L4170">
            <v>5305</v>
          </cell>
          <cell r="M4170">
            <v>5305</v>
          </cell>
          <cell r="N4170">
            <v>5305</v>
          </cell>
          <cell r="O4170">
            <v>5001</v>
          </cell>
          <cell r="P4170">
            <v>5101</v>
          </cell>
          <cell r="Q4170">
            <v>5255</v>
          </cell>
        </row>
        <row r="4171">
          <cell r="E4171" t="str">
            <v>53GMONTHLYLNON-REPRESENTED STATE EMPLOYEES</v>
          </cell>
          <cell r="F4171" t="str">
            <v>53G</v>
          </cell>
          <cell r="G4171" t="str">
            <v>Monthly</v>
          </cell>
          <cell r="H4171" t="str">
            <v>L</v>
          </cell>
          <cell r="I4171">
            <v>0</v>
          </cell>
          <cell r="J4171" t="str">
            <v>Non-Represented State Employees</v>
          </cell>
          <cell r="K4171">
            <v>5305</v>
          </cell>
          <cell r="L4171">
            <v>5305</v>
          </cell>
          <cell r="M4171">
            <v>5305</v>
          </cell>
          <cell r="N4171">
            <v>5305</v>
          </cell>
          <cell r="O4171">
            <v>5001</v>
          </cell>
          <cell r="P4171">
            <v>5101</v>
          </cell>
          <cell r="Q4171">
            <v>5255</v>
          </cell>
        </row>
        <row r="4172">
          <cell r="E4172" t="str">
            <v>53GMONTHLYLTEAMSTERS LOCAL UNION NUMBER 117</v>
          </cell>
          <cell r="F4172" t="str">
            <v>53G</v>
          </cell>
          <cell r="G4172" t="str">
            <v>Monthly</v>
          </cell>
          <cell r="H4172" t="str">
            <v>L</v>
          </cell>
          <cell r="I4172">
            <v>0</v>
          </cell>
          <cell r="J4172" t="str">
            <v>Teamsters Local Union Number 117</v>
          </cell>
          <cell r="K4172">
            <v>5374</v>
          </cell>
          <cell r="L4172">
            <v>5374</v>
          </cell>
          <cell r="M4172">
            <v>5374</v>
          </cell>
          <cell r="N4172">
            <v>5374</v>
          </cell>
          <cell r="O4172">
            <v>5066</v>
          </cell>
          <cell r="P4172">
            <v>5167</v>
          </cell>
          <cell r="Q4172">
            <v>5323</v>
          </cell>
        </row>
        <row r="4173">
          <cell r="E4173" t="str">
            <v>53GMONTHLYLWASHINGTON FEDERATION OF STATE EMPLOYEES</v>
          </cell>
          <cell r="F4173" t="str">
            <v>53G</v>
          </cell>
          <cell r="G4173" t="str">
            <v>Monthly</v>
          </cell>
          <cell r="H4173" t="str">
            <v>L</v>
          </cell>
          <cell r="I4173">
            <v>0</v>
          </cell>
          <cell r="J4173" t="str">
            <v>Washington Federation of State Employees</v>
          </cell>
          <cell r="K4173">
            <v>5305</v>
          </cell>
          <cell r="L4173">
            <v>5305</v>
          </cell>
          <cell r="M4173">
            <v>5305</v>
          </cell>
          <cell r="N4173">
            <v>5305</v>
          </cell>
          <cell r="O4173">
            <v>5001</v>
          </cell>
          <cell r="P4173">
            <v>5101</v>
          </cell>
          <cell r="Q4173">
            <v>5255</v>
          </cell>
        </row>
        <row r="4174">
          <cell r="E4174" t="str">
            <v>53GMONTHLYLWASHINGTON PUBLIC EMPLOYEES ASSOCIATION</v>
          </cell>
          <cell r="F4174" t="str">
            <v>53G</v>
          </cell>
          <cell r="G4174" t="str">
            <v>Monthly</v>
          </cell>
          <cell r="H4174" t="str">
            <v>L</v>
          </cell>
          <cell r="I4174">
            <v>0</v>
          </cell>
          <cell r="J4174" t="str">
            <v>Washington Public Employees Association</v>
          </cell>
          <cell r="K4174">
            <v>5305</v>
          </cell>
          <cell r="L4174">
            <v>5305</v>
          </cell>
          <cell r="M4174">
            <v>5305</v>
          </cell>
          <cell r="N4174">
            <v>5305</v>
          </cell>
          <cell r="O4174">
            <v>5001</v>
          </cell>
          <cell r="P4174">
            <v>5101</v>
          </cell>
          <cell r="Q4174">
            <v>5255</v>
          </cell>
        </row>
        <row r="4175">
          <cell r="E4175" t="str">
            <v>53GMONTHLYMCOALITION</v>
          </cell>
          <cell r="F4175" t="str">
            <v>53G</v>
          </cell>
          <cell r="G4175" t="str">
            <v>Monthly</v>
          </cell>
          <cell r="H4175" t="str">
            <v>M</v>
          </cell>
          <cell r="I4175">
            <v>0</v>
          </cell>
          <cell r="J4175" t="str">
            <v>Coalition</v>
          </cell>
          <cell r="K4175">
            <v>5438</v>
          </cell>
          <cell r="L4175">
            <v>5438</v>
          </cell>
          <cell r="M4175">
            <v>5438</v>
          </cell>
          <cell r="N4175">
            <v>5438</v>
          </cell>
          <cell r="O4175">
            <v>5126</v>
          </cell>
          <cell r="P4175">
            <v>5229</v>
          </cell>
          <cell r="Q4175">
            <v>5387</v>
          </cell>
        </row>
        <row r="4176">
          <cell r="E4176" t="str">
            <v>53GMONTHLYMNON-REPRESENTED STATE EMPLOYEES</v>
          </cell>
          <cell r="F4176" t="str">
            <v>53G</v>
          </cell>
          <cell r="G4176" t="str">
            <v>Monthly</v>
          </cell>
          <cell r="H4176" t="str">
            <v>M</v>
          </cell>
          <cell r="I4176">
            <v>0</v>
          </cell>
          <cell r="J4176" t="str">
            <v>Non-Represented State Employees</v>
          </cell>
          <cell r="K4176">
            <v>5438</v>
          </cell>
          <cell r="L4176">
            <v>5438</v>
          </cell>
          <cell r="M4176">
            <v>5438</v>
          </cell>
          <cell r="N4176">
            <v>5438</v>
          </cell>
          <cell r="O4176">
            <v>5126</v>
          </cell>
          <cell r="P4176">
            <v>5229</v>
          </cell>
          <cell r="Q4176">
            <v>5387</v>
          </cell>
        </row>
        <row r="4177">
          <cell r="E4177" t="str">
            <v>53GMONTHLYMTEAMSTERS LOCAL UNION NUMBER 117</v>
          </cell>
          <cell r="F4177" t="str">
            <v>53G</v>
          </cell>
          <cell r="G4177" t="str">
            <v>Monthly</v>
          </cell>
          <cell r="H4177" t="str">
            <v>M</v>
          </cell>
          <cell r="I4177">
            <v>0</v>
          </cell>
          <cell r="J4177" t="str">
            <v>Teamsters Local Union Number 117</v>
          </cell>
          <cell r="K4177">
            <v>5507</v>
          </cell>
          <cell r="L4177">
            <v>5507</v>
          </cell>
          <cell r="M4177">
            <v>5507</v>
          </cell>
          <cell r="N4177">
            <v>5507</v>
          </cell>
          <cell r="O4177">
            <v>5191</v>
          </cell>
          <cell r="P4177">
            <v>5295</v>
          </cell>
          <cell r="Q4177">
            <v>5455</v>
          </cell>
        </row>
        <row r="4178">
          <cell r="E4178" t="str">
            <v>53GMONTHLYMWASHINGTON FEDERATION OF STATE EMPLOYEES</v>
          </cell>
          <cell r="F4178" t="str">
            <v>53G</v>
          </cell>
          <cell r="G4178" t="str">
            <v>Monthly</v>
          </cell>
          <cell r="H4178" t="str">
            <v>M</v>
          </cell>
          <cell r="I4178">
            <v>0</v>
          </cell>
          <cell r="J4178" t="str">
            <v>Washington Federation of State Employees</v>
          </cell>
          <cell r="K4178">
            <v>5438</v>
          </cell>
          <cell r="L4178">
            <v>5438</v>
          </cell>
          <cell r="M4178">
            <v>5438</v>
          </cell>
          <cell r="N4178">
            <v>5438</v>
          </cell>
          <cell r="O4178">
            <v>5126</v>
          </cell>
          <cell r="P4178">
            <v>5229</v>
          </cell>
          <cell r="Q4178">
            <v>5387</v>
          </cell>
        </row>
        <row r="4179">
          <cell r="E4179" t="str">
            <v>53GMONTHLYMWASHINGTON PUBLIC EMPLOYEES ASSOCIATION</v>
          </cell>
          <cell r="F4179" t="str">
            <v>53G</v>
          </cell>
          <cell r="G4179" t="str">
            <v>Monthly</v>
          </cell>
          <cell r="H4179" t="str">
            <v>M</v>
          </cell>
          <cell r="I4179">
            <v>0</v>
          </cell>
          <cell r="J4179" t="str">
            <v>Washington Public Employees Association</v>
          </cell>
          <cell r="K4179">
            <v>5438</v>
          </cell>
          <cell r="L4179">
            <v>5438</v>
          </cell>
          <cell r="M4179">
            <v>5438</v>
          </cell>
          <cell r="N4179">
            <v>5438</v>
          </cell>
          <cell r="O4179">
            <v>5126</v>
          </cell>
          <cell r="P4179">
            <v>5229</v>
          </cell>
          <cell r="Q4179">
            <v>5387</v>
          </cell>
        </row>
        <row r="4180">
          <cell r="E4180" t="str">
            <v>53MONTHLYACOALITION</v>
          </cell>
          <cell r="F4180" t="str">
            <v>53</v>
          </cell>
          <cell r="G4180" t="str">
            <v>Monthly</v>
          </cell>
          <cell r="H4180" t="str">
            <v>A</v>
          </cell>
          <cell r="I4180">
            <v>0</v>
          </cell>
          <cell r="J4180" t="str">
            <v>Coalition</v>
          </cell>
          <cell r="K4180">
            <v>4038</v>
          </cell>
          <cell r="L4180">
            <v>4038</v>
          </cell>
          <cell r="M4180">
            <v>4038</v>
          </cell>
          <cell r="N4180">
            <v>4038</v>
          </cell>
          <cell r="O4180">
            <v>3807</v>
          </cell>
          <cell r="P4180">
            <v>3883</v>
          </cell>
          <cell r="Q4180">
            <v>4000</v>
          </cell>
        </row>
        <row r="4181">
          <cell r="E4181" t="str">
            <v>53MONTHLYANON-REPRESENTED STATE EMPLOYEES</v>
          </cell>
          <cell r="F4181" t="str">
            <v>53</v>
          </cell>
          <cell r="G4181" t="str">
            <v>Monthly</v>
          </cell>
          <cell r="H4181" t="str">
            <v>A</v>
          </cell>
          <cell r="I4181">
            <v>0</v>
          </cell>
          <cell r="J4181" t="str">
            <v>Non-Represented State Employees</v>
          </cell>
          <cell r="K4181">
            <v>4038</v>
          </cell>
          <cell r="L4181">
            <v>4038</v>
          </cell>
          <cell r="M4181">
            <v>4038</v>
          </cell>
          <cell r="N4181">
            <v>4038</v>
          </cell>
          <cell r="O4181">
            <v>3807</v>
          </cell>
          <cell r="P4181">
            <v>3883</v>
          </cell>
          <cell r="Q4181">
            <v>4000</v>
          </cell>
        </row>
        <row r="4182">
          <cell r="E4182" t="str">
            <v>53MONTHLYATEAMSTERS LOCAL UNION NUMBER 117</v>
          </cell>
          <cell r="F4182" t="str">
            <v>53</v>
          </cell>
          <cell r="G4182" t="str">
            <v>Monthly</v>
          </cell>
          <cell r="H4182" t="str">
            <v>A</v>
          </cell>
          <cell r="I4182">
            <v>0</v>
          </cell>
          <cell r="J4182" t="str">
            <v>Teamsters Local Union Number 117</v>
          </cell>
          <cell r="K4182">
            <v>4090</v>
          </cell>
          <cell r="L4182">
            <v>4090</v>
          </cell>
          <cell r="M4182">
            <v>4090</v>
          </cell>
          <cell r="N4182">
            <v>4090</v>
          </cell>
          <cell r="O4182">
            <v>3856</v>
          </cell>
          <cell r="P4182">
            <v>3933</v>
          </cell>
          <cell r="Q4182">
            <v>4052</v>
          </cell>
        </row>
        <row r="4183">
          <cell r="E4183" t="str">
            <v>53MONTHLYAWASHINGTON FEDERATION OF STATE EMPLOYEES</v>
          </cell>
          <cell r="F4183" t="str">
            <v>53</v>
          </cell>
          <cell r="G4183" t="str">
            <v>Monthly</v>
          </cell>
          <cell r="H4183" t="str">
            <v>A</v>
          </cell>
          <cell r="I4183">
            <v>0</v>
          </cell>
          <cell r="J4183" t="str">
            <v>Washington Federation of State Employees</v>
          </cell>
          <cell r="K4183">
            <v>4038</v>
          </cell>
          <cell r="L4183">
            <v>4038</v>
          </cell>
          <cell r="M4183">
            <v>4038</v>
          </cell>
          <cell r="N4183">
            <v>4038</v>
          </cell>
          <cell r="O4183">
            <v>3807</v>
          </cell>
          <cell r="P4183">
            <v>3883</v>
          </cell>
          <cell r="Q4183">
            <v>4000</v>
          </cell>
        </row>
        <row r="4184">
          <cell r="E4184" t="str">
            <v>53MONTHLYAWASHINGTON PUBLIC EMPLOYEES ASSOCIATION</v>
          </cell>
          <cell r="F4184" t="str">
            <v>53</v>
          </cell>
          <cell r="G4184" t="str">
            <v>Monthly</v>
          </cell>
          <cell r="H4184" t="str">
            <v>A</v>
          </cell>
          <cell r="I4184">
            <v>0</v>
          </cell>
          <cell r="J4184" t="str">
            <v>Washington Public Employees Association</v>
          </cell>
          <cell r="K4184">
            <v>4038</v>
          </cell>
          <cell r="L4184">
            <v>4038</v>
          </cell>
          <cell r="M4184">
            <v>4038</v>
          </cell>
          <cell r="N4184">
            <v>4038</v>
          </cell>
          <cell r="O4184">
            <v>3807</v>
          </cell>
          <cell r="P4184">
            <v>3883</v>
          </cell>
          <cell r="Q4184">
            <v>4000</v>
          </cell>
        </row>
        <row r="4185">
          <cell r="E4185" t="str">
            <v>53MONTHLYBCOALITION</v>
          </cell>
          <cell r="F4185" t="str">
            <v>53</v>
          </cell>
          <cell r="G4185" t="str">
            <v>Monthly</v>
          </cell>
          <cell r="H4185" t="str">
            <v>B</v>
          </cell>
          <cell r="I4185">
            <v>0</v>
          </cell>
          <cell r="J4185" t="str">
            <v>Coalition</v>
          </cell>
          <cell r="K4185">
            <v>4144</v>
          </cell>
          <cell r="L4185">
            <v>4144</v>
          </cell>
          <cell r="M4185">
            <v>4144</v>
          </cell>
          <cell r="N4185">
            <v>4144</v>
          </cell>
          <cell r="O4185">
            <v>3907</v>
          </cell>
          <cell r="P4185">
            <v>3985</v>
          </cell>
          <cell r="Q4185">
            <v>4105</v>
          </cell>
        </row>
        <row r="4186">
          <cell r="E4186" t="str">
            <v>53MONTHLYBNON-REPRESENTED STATE EMPLOYEES</v>
          </cell>
          <cell r="F4186" t="str">
            <v>53</v>
          </cell>
          <cell r="G4186" t="str">
            <v>Monthly</v>
          </cell>
          <cell r="H4186" t="str">
            <v>B</v>
          </cell>
          <cell r="I4186">
            <v>0</v>
          </cell>
          <cell r="J4186" t="str">
            <v>Non-Represented State Employees</v>
          </cell>
          <cell r="K4186">
            <v>4144</v>
          </cell>
          <cell r="L4186">
            <v>4144</v>
          </cell>
          <cell r="M4186">
            <v>4144</v>
          </cell>
          <cell r="N4186">
            <v>4144</v>
          </cell>
          <cell r="O4186">
            <v>3907</v>
          </cell>
          <cell r="P4186">
            <v>3985</v>
          </cell>
          <cell r="Q4186">
            <v>4105</v>
          </cell>
        </row>
        <row r="4187">
          <cell r="E4187" t="str">
            <v>53MONTHLYBTEAMSTERS LOCAL UNION NUMBER 117</v>
          </cell>
          <cell r="F4187" t="str">
            <v>53</v>
          </cell>
          <cell r="G4187" t="str">
            <v>Monthly</v>
          </cell>
          <cell r="H4187" t="str">
            <v>B</v>
          </cell>
          <cell r="I4187">
            <v>0</v>
          </cell>
          <cell r="J4187" t="str">
            <v>Teamsters Local Union Number 117</v>
          </cell>
          <cell r="K4187">
            <v>4197</v>
          </cell>
          <cell r="L4187">
            <v>4197</v>
          </cell>
          <cell r="M4187">
            <v>4197</v>
          </cell>
          <cell r="N4187">
            <v>4197</v>
          </cell>
          <cell r="O4187">
            <v>3957</v>
          </cell>
          <cell r="P4187">
            <v>4036</v>
          </cell>
          <cell r="Q4187">
            <v>4158</v>
          </cell>
        </row>
        <row r="4188">
          <cell r="E4188" t="str">
            <v>53MONTHLYBWASHINGTON FEDERATION OF STATE EMPLOYEES</v>
          </cell>
          <cell r="F4188" t="str">
            <v>53</v>
          </cell>
          <cell r="G4188" t="str">
            <v>Monthly</v>
          </cell>
          <cell r="H4188" t="str">
            <v>B</v>
          </cell>
          <cell r="I4188">
            <v>0</v>
          </cell>
          <cell r="J4188" t="str">
            <v>Washington Federation of State Employees</v>
          </cell>
          <cell r="K4188">
            <v>4144</v>
          </cell>
          <cell r="L4188">
            <v>4144</v>
          </cell>
          <cell r="M4188">
            <v>4144</v>
          </cell>
          <cell r="N4188">
            <v>4144</v>
          </cell>
          <cell r="O4188">
            <v>3907</v>
          </cell>
          <cell r="P4188">
            <v>3985</v>
          </cell>
          <cell r="Q4188">
            <v>4105</v>
          </cell>
        </row>
        <row r="4189">
          <cell r="E4189" t="str">
            <v>53MONTHLYBWASHINGTON PUBLIC EMPLOYEES ASSOCIATION</v>
          </cell>
          <cell r="F4189" t="str">
            <v>53</v>
          </cell>
          <cell r="G4189" t="str">
            <v>Monthly</v>
          </cell>
          <cell r="H4189" t="str">
            <v>B</v>
          </cell>
          <cell r="I4189">
            <v>0</v>
          </cell>
          <cell r="J4189" t="str">
            <v>Washington Public Employees Association</v>
          </cell>
          <cell r="K4189">
            <v>4144</v>
          </cell>
          <cell r="L4189">
            <v>4144</v>
          </cell>
          <cell r="M4189">
            <v>4144</v>
          </cell>
          <cell r="N4189">
            <v>4144</v>
          </cell>
          <cell r="O4189">
            <v>3907</v>
          </cell>
          <cell r="P4189">
            <v>3985</v>
          </cell>
          <cell r="Q4189">
            <v>4105</v>
          </cell>
        </row>
        <row r="4190">
          <cell r="E4190" t="str">
            <v>53MONTHLYCCOALITION</v>
          </cell>
          <cell r="F4190" t="str">
            <v>53</v>
          </cell>
          <cell r="G4190" t="str">
            <v>Monthly</v>
          </cell>
          <cell r="H4190" t="str">
            <v>C</v>
          </cell>
          <cell r="I4190">
            <v>0</v>
          </cell>
          <cell r="J4190" t="str">
            <v>Coalition</v>
          </cell>
          <cell r="K4190">
            <v>4248</v>
          </cell>
          <cell r="L4190">
            <v>4248</v>
          </cell>
          <cell r="M4190">
            <v>4248</v>
          </cell>
          <cell r="N4190">
            <v>4248</v>
          </cell>
          <cell r="O4190">
            <v>4005</v>
          </cell>
          <cell r="P4190">
            <v>4085</v>
          </cell>
          <cell r="Q4190">
            <v>4208</v>
          </cell>
        </row>
        <row r="4191">
          <cell r="E4191" t="str">
            <v>53MONTHLYCNON-REPRESENTED STATE EMPLOYEES</v>
          </cell>
          <cell r="F4191" t="str">
            <v>53</v>
          </cell>
          <cell r="G4191" t="str">
            <v>Monthly</v>
          </cell>
          <cell r="H4191" t="str">
            <v>C</v>
          </cell>
          <cell r="I4191">
            <v>0</v>
          </cell>
          <cell r="J4191" t="str">
            <v>Non-Represented State Employees</v>
          </cell>
          <cell r="K4191">
            <v>4248</v>
          </cell>
          <cell r="L4191">
            <v>4248</v>
          </cell>
          <cell r="M4191">
            <v>4248</v>
          </cell>
          <cell r="N4191">
            <v>4248</v>
          </cell>
          <cell r="O4191">
            <v>4005</v>
          </cell>
          <cell r="P4191">
            <v>4085</v>
          </cell>
          <cell r="Q4191">
            <v>4208</v>
          </cell>
        </row>
        <row r="4192">
          <cell r="E4192" t="str">
            <v>53MONTHLYCTEAMSTERS LOCAL UNION NUMBER 117</v>
          </cell>
          <cell r="F4192" t="str">
            <v>53</v>
          </cell>
          <cell r="G4192" t="str">
            <v>Monthly</v>
          </cell>
          <cell r="H4192" t="str">
            <v>C</v>
          </cell>
          <cell r="I4192">
            <v>0</v>
          </cell>
          <cell r="J4192" t="str">
            <v>Teamsters Local Union Number 117</v>
          </cell>
          <cell r="K4192">
            <v>4304</v>
          </cell>
          <cell r="L4192">
            <v>4304</v>
          </cell>
          <cell r="M4192">
            <v>4304</v>
          </cell>
          <cell r="N4192">
            <v>4304</v>
          </cell>
          <cell r="O4192">
            <v>4057</v>
          </cell>
          <cell r="P4192">
            <v>4138</v>
          </cell>
          <cell r="Q4192">
            <v>4263</v>
          </cell>
        </row>
        <row r="4193">
          <cell r="E4193" t="str">
            <v>53MONTHLYCWASHINGTON FEDERATION OF STATE EMPLOYEES</v>
          </cell>
          <cell r="F4193" t="str">
            <v>53</v>
          </cell>
          <cell r="G4193" t="str">
            <v>Monthly</v>
          </cell>
          <cell r="H4193" t="str">
            <v>C</v>
          </cell>
          <cell r="I4193">
            <v>0</v>
          </cell>
          <cell r="J4193" t="str">
            <v>Washington Federation of State Employees</v>
          </cell>
          <cell r="K4193">
            <v>4248</v>
          </cell>
          <cell r="L4193">
            <v>4248</v>
          </cell>
          <cell r="M4193">
            <v>4248</v>
          </cell>
          <cell r="N4193">
            <v>4248</v>
          </cell>
          <cell r="O4193">
            <v>4005</v>
          </cell>
          <cell r="P4193">
            <v>4085</v>
          </cell>
          <cell r="Q4193">
            <v>4208</v>
          </cell>
        </row>
        <row r="4194">
          <cell r="E4194" t="str">
            <v>53MONTHLYCWASHINGTON PUBLIC EMPLOYEES ASSOCIATION</v>
          </cell>
          <cell r="F4194" t="str">
            <v>53</v>
          </cell>
          <cell r="G4194" t="str">
            <v>Monthly</v>
          </cell>
          <cell r="H4194" t="str">
            <v>C</v>
          </cell>
          <cell r="I4194">
            <v>0</v>
          </cell>
          <cell r="J4194" t="str">
            <v>Washington Public Employees Association</v>
          </cell>
          <cell r="K4194">
            <v>4248</v>
          </cell>
          <cell r="L4194">
            <v>4248</v>
          </cell>
          <cell r="M4194">
            <v>4248</v>
          </cell>
          <cell r="N4194">
            <v>4248</v>
          </cell>
          <cell r="O4194">
            <v>4005</v>
          </cell>
          <cell r="P4194">
            <v>4085</v>
          </cell>
          <cell r="Q4194">
            <v>4208</v>
          </cell>
        </row>
        <row r="4195">
          <cell r="E4195" t="str">
            <v>53MONTHLYDCOALITION</v>
          </cell>
          <cell r="F4195" t="str">
            <v>53</v>
          </cell>
          <cell r="G4195" t="str">
            <v>Monthly</v>
          </cell>
          <cell r="H4195" t="str">
            <v>D</v>
          </cell>
          <cell r="I4195">
            <v>0</v>
          </cell>
          <cell r="J4195" t="str">
            <v>Coalition</v>
          </cell>
          <cell r="K4195">
            <v>4359</v>
          </cell>
          <cell r="L4195">
            <v>4359</v>
          </cell>
          <cell r="M4195">
            <v>4359</v>
          </cell>
          <cell r="N4195">
            <v>4359</v>
          </cell>
          <cell r="O4195">
            <v>4109</v>
          </cell>
          <cell r="P4195">
            <v>4191</v>
          </cell>
          <cell r="Q4195">
            <v>4318</v>
          </cell>
        </row>
        <row r="4196">
          <cell r="E4196" t="str">
            <v>53MONTHLYDNON-REPRESENTED STATE EMPLOYEES</v>
          </cell>
          <cell r="F4196" t="str">
            <v>53</v>
          </cell>
          <cell r="G4196" t="str">
            <v>Monthly</v>
          </cell>
          <cell r="H4196" t="str">
            <v>D</v>
          </cell>
          <cell r="I4196">
            <v>0</v>
          </cell>
          <cell r="J4196" t="str">
            <v>Non-Represented State Employees</v>
          </cell>
          <cell r="K4196">
            <v>4359</v>
          </cell>
          <cell r="L4196">
            <v>4359</v>
          </cell>
          <cell r="M4196">
            <v>4359</v>
          </cell>
          <cell r="N4196">
            <v>4359</v>
          </cell>
          <cell r="O4196">
            <v>4109</v>
          </cell>
          <cell r="P4196">
            <v>4191</v>
          </cell>
          <cell r="Q4196">
            <v>4318</v>
          </cell>
        </row>
        <row r="4197">
          <cell r="E4197" t="str">
            <v>53MONTHLYDTEAMSTERS LOCAL UNION NUMBER 117</v>
          </cell>
          <cell r="F4197" t="str">
            <v>53</v>
          </cell>
          <cell r="G4197" t="str">
            <v>Monthly</v>
          </cell>
          <cell r="H4197" t="str">
            <v>D</v>
          </cell>
          <cell r="I4197">
            <v>0</v>
          </cell>
          <cell r="J4197" t="str">
            <v>Teamsters Local Union Number 117</v>
          </cell>
          <cell r="K4197">
            <v>4414</v>
          </cell>
          <cell r="L4197">
            <v>4414</v>
          </cell>
          <cell r="M4197">
            <v>4414</v>
          </cell>
          <cell r="N4197">
            <v>4414</v>
          </cell>
          <cell r="O4197">
            <v>4161</v>
          </cell>
          <cell r="P4197">
            <v>4244</v>
          </cell>
          <cell r="Q4197">
            <v>4372</v>
          </cell>
        </row>
        <row r="4198">
          <cell r="E4198" t="str">
            <v>53MONTHLYDWASHINGTON FEDERATION OF STATE EMPLOYEES</v>
          </cell>
          <cell r="F4198" t="str">
            <v>53</v>
          </cell>
          <cell r="G4198" t="str">
            <v>Monthly</v>
          </cell>
          <cell r="H4198" t="str">
            <v>D</v>
          </cell>
          <cell r="I4198">
            <v>0</v>
          </cell>
          <cell r="J4198" t="str">
            <v>Washington Federation of State Employees</v>
          </cell>
          <cell r="K4198">
            <v>4359</v>
          </cell>
          <cell r="L4198">
            <v>4359</v>
          </cell>
          <cell r="M4198">
            <v>4359</v>
          </cell>
          <cell r="N4198">
            <v>4359</v>
          </cell>
          <cell r="O4198">
            <v>4109</v>
          </cell>
          <cell r="P4198">
            <v>4191</v>
          </cell>
          <cell r="Q4198">
            <v>4318</v>
          </cell>
        </row>
        <row r="4199">
          <cell r="E4199" t="str">
            <v>53MONTHLYDWASHINGTON PUBLIC EMPLOYEES ASSOCIATION</v>
          </cell>
          <cell r="F4199" t="str">
            <v>53</v>
          </cell>
          <cell r="G4199" t="str">
            <v>Monthly</v>
          </cell>
          <cell r="H4199" t="str">
            <v>D</v>
          </cell>
          <cell r="I4199">
            <v>0</v>
          </cell>
          <cell r="J4199" t="str">
            <v>Washington Public Employees Association</v>
          </cell>
          <cell r="K4199">
            <v>4359</v>
          </cell>
          <cell r="L4199">
            <v>4359</v>
          </cell>
          <cell r="M4199">
            <v>4359</v>
          </cell>
          <cell r="N4199">
            <v>4359</v>
          </cell>
          <cell r="O4199">
            <v>4109</v>
          </cell>
          <cell r="P4199">
            <v>4191</v>
          </cell>
          <cell r="Q4199">
            <v>4318</v>
          </cell>
        </row>
        <row r="4200">
          <cell r="E4200" t="str">
            <v>53MONTHLYECOALITION</v>
          </cell>
          <cell r="F4200" t="str">
            <v>53</v>
          </cell>
          <cell r="G4200" t="str">
            <v>Monthly</v>
          </cell>
          <cell r="H4200" t="str">
            <v>E</v>
          </cell>
          <cell r="I4200">
            <v>0</v>
          </cell>
          <cell r="J4200" t="str">
            <v>Coalition</v>
          </cell>
          <cell r="K4200">
            <v>4464</v>
          </cell>
          <cell r="L4200">
            <v>4464</v>
          </cell>
          <cell r="M4200">
            <v>4464</v>
          </cell>
          <cell r="N4200">
            <v>4464</v>
          </cell>
          <cell r="O4200">
            <v>4208</v>
          </cell>
          <cell r="P4200">
            <v>4292</v>
          </cell>
          <cell r="Q4200">
            <v>4422</v>
          </cell>
        </row>
        <row r="4201">
          <cell r="E4201" t="str">
            <v>53MONTHLYENON-REPRESENTED STATE EMPLOYEES</v>
          </cell>
          <cell r="F4201" t="str">
            <v>53</v>
          </cell>
          <cell r="G4201" t="str">
            <v>Monthly</v>
          </cell>
          <cell r="H4201" t="str">
            <v>E</v>
          </cell>
          <cell r="I4201">
            <v>0</v>
          </cell>
          <cell r="J4201" t="str">
            <v>Non-Represented State Employees</v>
          </cell>
          <cell r="K4201">
            <v>4464</v>
          </cell>
          <cell r="L4201">
            <v>4464</v>
          </cell>
          <cell r="M4201">
            <v>4464</v>
          </cell>
          <cell r="N4201">
            <v>4464</v>
          </cell>
          <cell r="O4201">
            <v>4208</v>
          </cell>
          <cell r="P4201">
            <v>4292</v>
          </cell>
          <cell r="Q4201">
            <v>4422</v>
          </cell>
        </row>
        <row r="4202">
          <cell r="E4202" t="str">
            <v>53MONTHLYETEAMSTERS LOCAL UNION NUMBER 117</v>
          </cell>
          <cell r="F4202" t="str">
            <v>53</v>
          </cell>
          <cell r="G4202" t="str">
            <v>Monthly</v>
          </cell>
          <cell r="H4202" t="str">
            <v>E</v>
          </cell>
          <cell r="I4202">
            <v>0</v>
          </cell>
          <cell r="J4202" t="str">
            <v>Teamsters Local Union Number 117</v>
          </cell>
          <cell r="K4202">
            <v>4522</v>
          </cell>
          <cell r="L4202">
            <v>4522</v>
          </cell>
          <cell r="M4202">
            <v>4522</v>
          </cell>
          <cell r="N4202">
            <v>4522</v>
          </cell>
          <cell r="O4202">
            <v>4263</v>
          </cell>
          <cell r="P4202">
            <v>4348</v>
          </cell>
          <cell r="Q4202">
            <v>4479</v>
          </cell>
        </row>
        <row r="4203">
          <cell r="E4203" t="str">
            <v>53MONTHLYEWASHINGTON FEDERATION OF STATE EMPLOYEES</v>
          </cell>
          <cell r="F4203" t="str">
            <v>53</v>
          </cell>
          <cell r="G4203" t="str">
            <v>Monthly</v>
          </cell>
          <cell r="H4203" t="str">
            <v>E</v>
          </cell>
          <cell r="I4203">
            <v>0</v>
          </cell>
          <cell r="J4203" t="str">
            <v>Washington Federation of State Employees</v>
          </cell>
          <cell r="K4203">
            <v>4464</v>
          </cell>
          <cell r="L4203">
            <v>4464</v>
          </cell>
          <cell r="M4203">
            <v>4464</v>
          </cell>
          <cell r="N4203">
            <v>4464</v>
          </cell>
          <cell r="O4203">
            <v>4208</v>
          </cell>
          <cell r="P4203">
            <v>4292</v>
          </cell>
          <cell r="Q4203">
            <v>4422</v>
          </cell>
        </row>
        <row r="4204">
          <cell r="E4204" t="str">
            <v>53MONTHLYEWASHINGTON PUBLIC EMPLOYEES ASSOCIATION</v>
          </cell>
          <cell r="F4204" t="str">
            <v>53</v>
          </cell>
          <cell r="G4204" t="str">
            <v>Monthly</v>
          </cell>
          <cell r="H4204" t="str">
            <v>E</v>
          </cell>
          <cell r="I4204">
            <v>0</v>
          </cell>
          <cell r="J4204" t="str">
            <v>Washington Public Employees Association</v>
          </cell>
          <cell r="K4204">
            <v>4464</v>
          </cell>
          <cell r="L4204">
            <v>4464</v>
          </cell>
          <cell r="M4204">
            <v>4464</v>
          </cell>
          <cell r="N4204">
            <v>4464</v>
          </cell>
          <cell r="O4204">
            <v>4208</v>
          </cell>
          <cell r="P4204">
            <v>4292</v>
          </cell>
          <cell r="Q4204">
            <v>4422</v>
          </cell>
        </row>
        <row r="4205">
          <cell r="E4205" t="str">
            <v>53MONTHLYFCOALITION</v>
          </cell>
          <cell r="F4205" t="str">
            <v>53</v>
          </cell>
          <cell r="G4205" t="str">
            <v>Monthly</v>
          </cell>
          <cell r="H4205" t="str">
            <v>F</v>
          </cell>
          <cell r="I4205">
            <v>0</v>
          </cell>
          <cell r="J4205" t="str">
            <v>Coalition</v>
          </cell>
          <cell r="K4205">
            <v>4575</v>
          </cell>
          <cell r="L4205">
            <v>4575</v>
          </cell>
          <cell r="M4205">
            <v>4575</v>
          </cell>
          <cell r="N4205">
            <v>4575</v>
          </cell>
          <cell r="O4205">
            <v>4313</v>
          </cell>
          <cell r="P4205">
            <v>4399</v>
          </cell>
          <cell r="Q4205">
            <v>4532</v>
          </cell>
        </row>
        <row r="4206">
          <cell r="E4206" t="str">
            <v>53MONTHLYFNON-REPRESENTED STATE EMPLOYEES</v>
          </cell>
          <cell r="F4206" t="str">
            <v>53</v>
          </cell>
          <cell r="G4206" t="str">
            <v>Monthly</v>
          </cell>
          <cell r="H4206" t="str">
            <v>F</v>
          </cell>
          <cell r="I4206">
            <v>0</v>
          </cell>
          <cell r="J4206" t="str">
            <v>Non-Represented State Employees</v>
          </cell>
          <cell r="K4206">
            <v>4575</v>
          </cell>
          <cell r="L4206">
            <v>4575</v>
          </cell>
          <cell r="M4206">
            <v>4575</v>
          </cell>
          <cell r="N4206">
            <v>4575</v>
          </cell>
          <cell r="O4206">
            <v>4313</v>
          </cell>
          <cell r="P4206">
            <v>4399</v>
          </cell>
          <cell r="Q4206">
            <v>4532</v>
          </cell>
        </row>
        <row r="4207">
          <cell r="E4207" t="str">
            <v>53MONTHLYFTEAMSTERS LOCAL UNION NUMBER 117</v>
          </cell>
          <cell r="F4207" t="str">
            <v>53</v>
          </cell>
          <cell r="G4207" t="str">
            <v>Monthly</v>
          </cell>
          <cell r="H4207" t="str">
            <v>F</v>
          </cell>
          <cell r="I4207">
            <v>0</v>
          </cell>
          <cell r="J4207" t="str">
            <v>Teamsters Local Union Number 117</v>
          </cell>
          <cell r="K4207">
            <v>4634</v>
          </cell>
          <cell r="L4207">
            <v>4634</v>
          </cell>
          <cell r="M4207">
            <v>4634</v>
          </cell>
          <cell r="N4207">
            <v>4634</v>
          </cell>
          <cell r="O4207">
            <v>4369</v>
          </cell>
          <cell r="P4207">
            <v>4456</v>
          </cell>
          <cell r="Q4207">
            <v>4591</v>
          </cell>
        </row>
        <row r="4208">
          <cell r="E4208" t="str">
            <v>53MONTHLYFWASHINGTON FEDERATION OF STATE EMPLOYEES</v>
          </cell>
          <cell r="F4208" t="str">
            <v>53</v>
          </cell>
          <cell r="G4208" t="str">
            <v>Monthly</v>
          </cell>
          <cell r="H4208" t="str">
            <v>F</v>
          </cell>
          <cell r="I4208">
            <v>0</v>
          </cell>
          <cell r="J4208" t="str">
            <v>Washington Federation of State Employees</v>
          </cell>
          <cell r="K4208">
            <v>4575</v>
          </cell>
          <cell r="L4208">
            <v>4575</v>
          </cell>
          <cell r="M4208">
            <v>4575</v>
          </cell>
          <cell r="N4208">
            <v>4575</v>
          </cell>
          <cell r="O4208">
            <v>4313</v>
          </cell>
          <cell r="P4208">
            <v>4399</v>
          </cell>
          <cell r="Q4208">
            <v>4532</v>
          </cell>
        </row>
        <row r="4209">
          <cell r="E4209" t="str">
            <v>53MONTHLYFWASHINGTON PUBLIC EMPLOYEES ASSOCIATION</v>
          </cell>
          <cell r="F4209" t="str">
            <v>53</v>
          </cell>
          <cell r="G4209" t="str">
            <v>Monthly</v>
          </cell>
          <cell r="H4209" t="str">
            <v>F</v>
          </cell>
          <cell r="I4209">
            <v>0</v>
          </cell>
          <cell r="J4209" t="str">
            <v>Washington Public Employees Association</v>
          </cell>
          <cell r="K4209">
            <v>4575</v>
          </cell>
          <cell r="L4209">
            <v>4575</v>
          </cell>
          <cell r="M4209">
            <v>4575</v>
          </cell>
          <cell r="N4209">
            <v>4575</v>
          </cell>
          <cell r="O4209">
            <v>4313</v>
          </cell>
          <cell r="P4209">
            <v>4399</v>
          </cell>
          <cell r="Q4209">
            <v>4532</v>
          </cell>
        </row>
        <row r="4210">
          <cell r="E4210" t="str">
            <v>53MONTHLYGCOALITION</v>
          </cell>
          <cell r="F4210" t="str">
            <v>53</v>
          </cell>
          <cell r="G4210" t="str">
            <v>Monthly</v>
          </cell>
          <cell r="H4210" t="str">
            <v>G</v>
          </cell>
          <cell r="I4210">
            <v>0</v>
          </cell>
          <cell r="J4210" t="str">
            <v>Coalition</v>
          </cell>
          <cell r="K4210">
            <v>4686</v>
          </cell>
          <cell r="L4210">
            <v>4686</v>
          </cell>
          <cell r="M4210">
            <v>4686</v>
          </cell>
          <cell r="N4210">
            <v>4686</v>
          </cell>
          <cell r="O4210">
            <v>4418</v>
          </cell>
          <cell r="P4210">
            <v>4506</v>
          </cell>
          <cell r="Q4210">
            <v>4642</v>
          </cell>
        </row>
        <row r="4211">
          <cell r="E4211" t="str">
            <v>53MONTHLYGNON-REPRESENTED STATE EMPLOYEES</v>
          </cell>
          <cell r="F4211" t="str">
            <v>53</v>
          </cell>
          <cell r="G4211" t="str">
            <v>Monthly</v>
          </cell>
          <cell r="H4211" t="str">
            <v>G</v>
          </cell>
          <cell r="I4211">
            <v>0</v>
          </cell>
          <cell r="J4211" t="str">
            <v>Non-Represented State Employees</v>
          </cell>
          <cell r="K4211">
            <v>4686</v>
          </cell>
          <cell r="L4211">
            <v>4686</v>
          </cell>
          <cell r="M4211">
            <v>4686</v>
          </cell>
          <cell r="N4211">
            <v>4686</v>
          </cell>
          <cell r="O4211">
            <v>4418</v>
          </cell>
          <cell r="P4211">
            <v>4506</v>
          </cell>
          <cell r="Q4211">
            <v>4642</v>
          </cell>
        </row>
        <row r="4212">
          <cell r="E4212" t="str">
            <v>53MONTHLYGTEAMSTERS LOCAL UNION NUMBER 117</v>
          </cell>
          <cell r="F4212" t="str">
            <v>53</v>
          </cell>
          <cell r="G4212" t="str">
            <v>Monthly</v>
          </cell>
          <cell r="H4212" t="str">
            <v>G</v>
          </cell>
          <cell r="I4212">
            <v>0</v>
          </cell>
          <cell r="J4212" t="str">
            <v>Teamsters Local Union Number 117</v>
          </cell>
          <cell r="K4212">
            <v>4748</v>
          </cell>
          <cell r="L4212">
            <v>4748</v>
          </cell>
          <cell r="M4212">
            <v>4748</v>
          </cell>
          <cell r="N4212">
            <v>4748</v>
          </cell>
          <cell r="O4212">
            <v>4475</v>
          </cell>
          <cell r="P4212">
            <v>4565</v>
          </cell>
          <cell r="Q4212">
            <v>4703</v>
          </cell>
        </row>
        <row r="4213">
          <cell r="E4213" t="str">
            <v>53MONTHLYGWASHINGTON FEDERATION OF STATE EMPLOYEES</v>
          </cell>
          <cell r="F4213" t="str">
            <v>53</v>
          </cell>
          <cell r="G4213" t="str">
            <v>Monthly</v>
          </cell>
          <cell r="H4213" t="str">
            <v>G</v>
          </cell>
          <cell r="I4213">
            <v>0</v>
          </cell>
          <cell r="J4213" t="str">
            <v>Washington Federation of State Employees</v>
          </cell>
          <cell r="K4213">
            <v>4686</v>
          </cell>
          <cell r="L4213">
            <v>4686</v>
          </cell>
          <cell r="M4213">
            <v>4686</v>
          </cell>
          <cell r="N4213">
            <v>4686</v>
          </cell>
          <cell r="O4213">
            <v>4418</v>
          </cell>
          <cell r="P4213">
            <v>4506</v>
          </cell>
          <cell r="Q4213">
            <v>4642</v>
          </cell>
        </row>
        <row r="4214">
          <cell r="E4214" t="str">
            <v>53MONTHLYGWASHINGTON PUBLIC EMPLOYEES ASSOCIATION</v>
          </cell>
          <cell r="F4214" t="str">
            <v>53</v>
          </cell>
          <cell r="G4214" t="str">
            <v>Monthly</v>
          </cell>
          <cell r="H4214" t="str">
            <v>G</v>
          </cell>
          <cell r="I4214">
            <v>0</v>
          </cell>
          <cell r="J4214" t="str">
            <v>Washington Public Employees Association</v>
          </cell>
          <cell r="K4214">
            <v>4686</v>
          </cell>
          <cell r="L4214">
            <v>4686</v>
          </cell>
          <cell r="M4214">
            <v>4686</v>
          </cell>
          <cell r="N4214">
            <v>4686</v>
          </cell>
          <cell r="O4214">
            <v>4418</v>
          </cell>
          <cell r="P4214">
            <v>4506</v>
          </cell>
          <cell r="Q4214">
            <v>4642</v>
          </cell>
        </row>
        <row r="4215">
          <cell r="E4215" t="str">
            <v>53MONTHLYHCOALITION</v>
          </cell>
          <cell r="F4215" t="str">
            <v>53</v>
          </cell>
          <cell r="G4215" t="str">
            <v>Monthly</v>
          </cell>
          <cell r="H4215" t="str">
            <v>H</v>
          </cell>
          <cell r="I4215">
            <v>0</v>
          </cell>
          <cell r="J4215" t="str">
            <v>Coalition</v>
          </cell>
          <cell r="K4215">
            <v>4808</v>
          </cell>
          <cell r="L4215">
            <v>4808</v>
          </cell>
          <cell r="M4215">
            <v>4808</v>
          </cell>
          <cell r="N4215">
            <v>4808</v>
          </cell>
          <cell r="O4215">
            <v>4532</v>
          </cell>
          <cell r="P4215">
            <v>4623</v>
          </cell>
          <cell r="Q4215">
            <v>4763</v>
          </cell>
        </row>
        <row r="4216">
          <cell r="E4216" t="str">
            <v>53MONTHLYHNON-REPRESENTED STATE EMPLOYEES</v>
          </cell>
          <cell r="F4216" t="str">
            <v>53</v>
          </cell>
          <cell r="G4216" t="str">
            <v>Monthly</v>
          </cell>
          <cell r="H4216" t="str">
            <v>H</v>
          </cell>
          <cell r="I4216">
            <v>0</v>
          </cell>
          <cell r="J4216" t="str">
            <v>Non-Represented State Employees</v>
          </cell>
          <cell r="K4216">
            <v>4808</v>
          </cell>
          <cell r="L4216">
            <v>4808</v>
          </cell>
          <cell r="M4216">
            <v>4808</v>
          </cell>
          <cell r="N4216">
            <v>4808</v>
          </cell>
          <cell r="O4216">
            <v>4532</v>
          </cell>
          <cell r="P4216">
            <v>4623</v>
          </cell>
          <cell r="Q4216">
            <v>4763</v>
          </cell>
        </row>
        <row r="4217">
          <cell r="E4217" t="str">
            <v>53MONTHLYHTEAMSTERS LOCAL UNION NUMBER 117</v>
          </cell>
          <cell r="F4217" t="str">
            <v>53</v>
          </cell>
          <cell r="G4217" t="str">
            <v>Monthly</v>
          </cell>
          <cell r="H4217" t="str">
            <v>H</v>
          </cell>
          <cell r="I4217">
            <v>0</v>
          </cell>
          <cell r="J4217" t="str">
            <v>Teamsters Local Union Number 117</v>
          </cell>
          <cell r="K4217">
            <v>4868</v>
          </cell>
          <cell r="L4217">
            <v>4868</v>
          </cell>
          <cell r="M4217">
            <v>4868</v>
          </cell>
          <cell r="N4217">
            <v>4868</v>
          </cell>
          <cell r="O4217">
            <v>4589</v>
          </cell>
          <cell r="P4217">
            <v>4681</v>
          </cell>
          <cell r="Q4217">
            <v>4822</v>
          </cell>
        </row>
        <row r="4218">
          <cell r="E4218" t="str">
            <v>53MONTHLYHWASHINGTON FEDERATION OF STATE EMPLOYEES</v>
          </cell>
          <cell r="F4218" t="str">
            <v>53</v>
          </cell>
          <cell r="G4218" t="str">
            <v>Monthly</v>
          </cell>
          <cell r="H4218" t="str">
            <v>H</v>
          </cell>
          <cell r="I4218">
            <v>0</v>
          </cell>
          <cell r="J4218" t="str">
            <v>Washington Federation of State Employees</v>
          </cell>
          <cell r="K4218">
            <v>4808</v>
          </cell>
          <cell r="L4218">
            <v>4808</v>
          </cell>
          <cell r="M4218">
            <v>4808</v>
          </cell>
          <cell r="N4218">
            <v>4808</v>
          </cell>
          <cell r="O4218">
            <v>4532</v>
          </cell>
          <cell r="P4218">
            <v>4623</v>
          </cell>
          <cell r="Q4218">
            <v>4763</v>
          </cell>
        </row>
        <row r="4219">
          <cell r="E4219" t="str">
            <v>53MONTHLYHWASHINGTON PUBLIC EMPLOYEES ASSOCIATION</v>
          </cell>
          <cell r="F4219" t="str">
            <v>53</v>
          </cell>
          <cell r="G4219" t="str">
            <v>Monthly</v>
          </cell>
          <cell r="H4219" t="str">
            <v>H</v>
          </cell>
          <cell r="I4219">
            <v>0</v>
          </cell>
          <cell r="J4219" t="str">
            <v>Washington Public Employees Association</v>
          </cell>
          <cell r="K4219">
            <v>4808</v>
          </cell>
          <cell r="L4219">
            <v>4808</v>
          </cell>
          <cell r="M4219">
            <v>4808</v>
          </cell>
          <cell r="N4219">
            <v>4808</v>
          </cell>
          <cell r="O4219">
            <v>4532</v>
          </cell>
          <cell r="P4219">
            <v>4623</v>
          </cell>
          <cell r="Q4219">
            <v>4763</v>
          </cell>
        </row>
        <row r="4220">
          <cell r="E4220" t="str">
            <v>53MONTHLYICOALITION</v>
          </cell>
          <cell r="F4220" t="str">
            <v>53</v>
          </cell>
          <cell r="G4220" t="str">
            <v>Monthly</v>
          </cell>
          <cell r="H4220" t="str">
            <v>I</v>
          </cell>
          <cell r="I4220">
            <v>0</v>
          </cell>
          <cell r="J4220" t="str">
            <v>Coalition</v>
          </cell>
          <cell r="K4220">
            <v>4926</v>
          </cell>
          <cell r="L4220">
            <v>4926</v>
          </cell>
          <cell r="M4220">
            <v>4926</v>
          </cell>
          <cell r="N4220">
            <v>4926</v>
          </cell>
          <cell r="O4220">
            <v>4644</v>
          </cell>
          <cell r="P4220">
            <v>4737</v>
          </cell>
          <cell r="Q4220">
            <v>4880</v>
          </cell>
        </row>
        <row r="4221">
          <cell r="E4221" t="str">
            <v>53MONTHLYINON-REPRESENTED STATE EMPLOYEES</v>
          </cell>
          <cell r="F4221" t="str">
            <v>53</v>
          </cell>
          <cell r="G4221" t="str">
            <v>Monthly</v>
          </cell>
          <cell r="H4221" t="str">
            <v>I</v>
          </cell>
          <cell r="I4221">
            <v>0</v>
          </cell>
          <cell r="J4221" t="str">
            <v>Non-Represented State Employees</v>
          </cell>
          <cell r="K4221">
            <v>4926</v>
          </cell>
          <cell r="L4221">
            <v>4926</v>
          </cell>
          <cell r="M4221">
            <v>4926</v>
          </cell>
          <cell r="N4221">
            <v>4926</v>
          </cell>
          <cell r="O4221">
            <v>4644</v>
          </cell>
          <cell r="P4221">
            <v>4737</v>
          </cell>
          <cell r="Q4221">
            <v>4880</v>
          </cell>
        </row>
        <row r="4222">
          <cell r="E4222" t="str">
            <v>53MONTHLYITEAMSTERS LOCAL UNION NUMBER 117</v>
          </cell>
          <cell r="F4222" t="str">
            <v>53</v>
          </cell>
          <cell r="G4222" t="str">
            <v>Monthly</v>
          </cell>
          <cell r="H4222" t="str">
            <v>I</v>
          </cell>
          <cell r="I4222">
            <v>0</v>
          </cell>
          <cell r="J4222" t="str">
            <v>Teamsters Local Union Number 117</v>
          </cell>
          <cell r="K4222">
            <v>4989</v>
          </cell>
          <cell r="L4222">
            <v>4989</v>
          </cell>
          <cell r="M4222">
            <v>4989</v>
          </cell>
          <cell r="N4222">
            <v>4989</v>
          </cell>
          <cell r="O4222">
            <v>4703</v>
          </cell>
          <cell r="P4222">
            <v>4797</v>
          </cell>
          <cell r="Q4222">
            <v>4942</v>
          </cell>
        </row>
        <row r="4223">
          <cell r="E4223" t="str">
            <v>53MONTHLYIWASHINGTON FEDERATION OF STATE EMPLOYEES</v>
          </cell>
          <cell r="F4223" t="str">
            <v>53</v>
          </cell>
          <cell r="G4223" t="str">
            <v>Monthly</v>
          </cell>
          <cell r="H4223" t="str">
            <v>I</v>
          </cell>
          <cell r="I4223">
            <v>0</v>
          </cell>
          <cell r="J4223" t="str">
            <v>Washington Federation of State Employees</v>
          </cell>
          <cell r="K4223">
            <v>4926</v>
          </cell>
          <cell r="L4223">
            <v>4926</v>
          </cell>
          <cell r="M4223">
            <v>4926</v>
          </cell>
          <cell r="N4223">
            <v>4926</v>
          </cell>
          <cell r="O4223">
            <v>4644</v>
          </cell>
          <cell r="P4223">
            <v>4737</v>
          </cell>
          <cell r="Q4223">
            <v>4880</v>
          </cell>
        </row>
        <row r="4224">
          <cell r="E4224" t="str">
            <v>53MONTHLYIWASHINGTON PUBLIC EMPLOYEES ASSOCIATION</v>
          </cell>
          <cell r="F4224" t="str">
            <v>53</v>
          </cell>
          <cell r="G4224" t="str">
            <v>Monthly</v>
          </cell>
          <cell r="H4224" t="str">
            <v>I</v>
          </cell>
          <cell r="I4224">
            <v>0</v>
          </cell>
          <cell r="J4224" t="str">
            <v>Washington Public Employees Association</v>
          </cell>
          <cell r="K4224">
            <v>4926</v>
          </cell>
          <cell r="L4224">
            <v>4926</v>
          </cell>
          <cell r="M4224">
            <v>4926</v>
          </cell>
          <cell r="N4224">
            <v>4926</v>
          </cell>
          <cell r="O4224">
            <v>4644</v>
          </cell>
          <cell r="P4224">
            <v>4737</v>
          </cell>
          <cell r="Q4224">
            <v>4880</v>
          </cell>
        </row>
        <row r="4225">
          <cell r="E4225" t="str">
            <v>53MONTHLYJCOALITION</v>
          </cell>
          <cell r="F4225" t="str">
            <v>53</v>
          </cell>
          <cell r="G4225" t="str">
            <v>Monthly</v>
          </cell>
          <cell r="H4225" t="str">
            <v>J</v>
          </cell>
          <cell r="I4225">
            <v>0</v>
          </cell>
          <cell r="J4225" t="str">
            <v>Coalition</v>
          </cell>
          <cell r="K4225">
            <v>5051</v>
          </cell>
          <cell r="L4225">
            <v>5051</v>
          </cell>
          <cell r="M4225">
            <v>5051</v>
          </cell>
          <cell r="N4225">
            <v>5051</v>
          </cell>
          <cell r="O4225">
            <v>4762</v>
          </cell>
          <cell r="P4225">
            <v>4857</v>
          </cell>
          <cell r="Q4225">
            <v>5004</v>
          </cell>
        </row>
        <row r="4226">
          <cell r="E4226" t="str">
            <v>53MONTHLYJNON-REPRESENTED STATE EMPLOYEES</v>
          </cell>
          <cell r="F4226" t="str">
            <v>53</v>
          </cell>
          <cell r="G4226" t="str">
            <v>Monthly</v>
          </cell>
          <cell r="H4226" t="str">
            <v>J</v>
          </cell>
          <cell r="I4226">
            <v>0</v>
          </cell>
          <cell r="J4226" t="str">
            <v>Non-Represented State Employees</v>
          </cell>
          <cell r="K4226">
            <v>5051</v>
          </cell>
          <cell r="L4226">
            <v>5051</v>
          </cell>
          <cell r="M4226">
            <v>5051</v>
          </cell>
          <cell r="N4226">
            <v>5051</v>
          </cell>
          <cell r="O4226">
            <v>4762</v>
          </cell>
          <cell r="P4226">
            <v>4857</v>
          </cell>
          <cell r="Q4226">
            <v>5004</v>
          </cell>
        </row>
        <row r="4227">
          <cell r="E4227" t="str">
            <v>53MONTHLYJTEAMSTERS LOCAL UNION NUMBER 117</v>
          </cell>
          <cell r="F4227" t="str">
            <v>53</v>
          </cell>
          <cell r="G4227" t="str">
            <v>Monthly</v>
          </cell>
          <cell r="H4227" t="str">
            <v>J</v>
          </cell>
          <cell r="I4227">
            <v>0</v>
          </cell>
          <cell r="J4227" t="str">
            <v>Teamsters Local Union Number 117</v>
          </cell>
          <cell r="K4227">
            <v>5116</v>
          </cell>
          <cell r="L4227">
            <v>5116</v>
          </cell>
          <cell r="M4227">
            <v>5116</v>
          </cell>
          <cell r="N4227">
            <v>5116</v>
          </cell>
          <cell r="O4227">
            <v>4823</v>
          </cell>
          <cell r="P4227">
            <v>4919</v>
          </cell>
          <cell r="Q4227">
            <v>5068</v>
          </cell>
        </row>
        <row r="4228">
          <cell r="E4228" t="str">
            <v>53MONTHLYJWASHINGTON FEDERATION OF STATE EMPLOYEES</v>
          </cell>
          <cell r="F4228" t="str">
            <v>53</v>
          </cell>
          <cell r="G4228" t="str">
            <v>Monthly</v>
          </cell>
          <cell r="H4228" t="str">
            <v>J</v>
          </cell>
          <cell r="I4228">
            <v>0</v>
          </cell>
          <cell r="J4228" t="str">
            <v>Washington Federation of State Employees</v>
          </cell>
          <cell r="K4228">
            <v>5051</v>
          </cell>
          <cell r="L4228">
            <v>5051</v>
          </cell>
          <cell r="M4228">
            <v>5051</v>
          </cell>
          <cell r="N4228">
            <v>5051</v>
          </cell>
          <cell r="O4228">
            <v>4762</v>
          </cell>
          <cell r="P4228">
            <v>4857</v>
          </cell>
          <cell r="Q4228">
            <v>5004</v>
          </cell>
        </row>
        <row r="4229">
          <cell r="E4229" t="str">
            <v>53MONTHLYJWASHINGTON PUBLIC EMPLOYEES ASSOCIATION</v>
          </cell>
          <cell r="F4229" t="str">
            <v>53</v>
          </cell>
          <cell r="G4229" t="str">
            <v>Monthly</v>
          </cell>
          <cell r="H4229" t="str">
            <v>J</v>
          </cell>
          <cell r="I4229">
            <v>0</v>
          </cell>
          <cell r="J4229" t="str">
            <v>Washington Public Employees Association</v>
          </cell>
          <cell r="K4229">
            <v>5051</v>
          </cell>
          <cell r="L4229">
            <v>5051</v>
          </cell>
          <cell r="M4229">
            <v>5051</v>
          </cell>
          <cell r="N4229">
            <v>5051</v>
          </cell>
          <cell r="O4229">
            <v>4762</v>
          </cell>
          <cell r="P4229">
            <v>4857</v>
          </cell>
          <cell r="Q4229">
            <v>5004</v>
          </cell>
        </row>
        <row r="4230">
          <cell r="E4230" t="str">
            <v>53MONTHLYKCOALITION</v>
          </cell>
          <cell r="F4230" t="str">
            <v>53</v>
          </cell>
          <cell r="G4230" t="str">
            <v>Monthly</v>
          </cell>
          <cell r="H4230" t="str">
            <v>K</v>
          </cell>
          <cell r="I4230">
            <v>0</v>
          </cell>
          <cell r="J4230" t="str">
            <v>Coalition</v>
          </cell>
          <cell r="K4230">
            <v>5176</v>
          </cell>
          <cell r="L4230">
            <v>5176</v>
          </cell>
          <cell r="M4230">
            <v>5176</v>
          </cell>
          <cell r="N4230">
            <v>5176</v>
          </cell>
          <cell r="O4230">
            <v>4879</v>
          </cell>
          <cell r="P4230">
            <v>4977</v>
          </cell>
          <cell r="Q4230">
            <v>5127</v>
          </cell>
        </row>
        <row r="4231">
          <cell r="E4231" t="str">
            <v>53MONTHLYKNON-REPRESENTED STATE EMPLOYEES</v>
          </cell>
          <cell r="F4231" t="str">
            <v>53</v>
          </cell>
          <cell r="G4231" t="str">
            <v>Monthly</v>
          </cell>
          <cell r="H4231" t="str">
            <v>K</v>
          </cell>
          <cell r="I4231">
            <v>0</v>
          </cell>
          <cell r="J4231" t="str">
            <v>Non-Represented State Employees</v>
          </cell>
          <cell r="K4231">
            <v>5176</v>
          </cell>
          <cell r="L4231">
            <v>5176</v>
          </cell>
          <cell r="M4231">
            <v>5176</v>
          </cell>
          <cell r="N4231">
            <v>5176</v>
          </cell>
          <cell r="O4231">
            <v>4879</v>
          </cell>
          <cell r="P4231">
            <v>4977</v>
          </cell>
          <cell r="Q4231">
            <v>5127</v>
          </cell>
        </row>
        <row r="4232">
          <cell r="E4232" t="str">
            <v>53MONTHLYKTEAMSTERS LOCAL UNION NUMBER 117</v>
          </cell>
          <cell r="F4232" t="str">
            <v>53</v>
          </cell>
          <cell r="G4232" t="str">
            <v>Monthly</v>
          </cell>
          <cell r="H4232" t="str">
            <v>K</v>
          </cell>
          <cell r="I4232">
            <v>0</v>
          </cell>
          <cell r="J4232" t="str">
            <v>Teamsters Local Union Number 117</v>
          </cell>
          <cell r="K4232">
            <v>5241</v>
          </cell>
          <cell r="L4232">
            <v>5241</v>
          </cell>
          <cell r="M4232">
            <v>5241</v>
          </cell>
          <cell r="N4232">
            <v>5241</v>
          </cell>
          <cell r="O4232">
            <v>4940</v>
          </cell>
          <cell r="P4232">
            <v>5039</v>
          </cell>
          <cell r="Q4232">
            <v>5191</v>
          </cell>
        </row>
        <row r="4233">
          <cell r="E4233" t="str">
            <v>53MONTHLYKWASHINGTON FEDERATION OF STATE EMPLOYEES</v>
          </cell>
          <cell r="F4233" t="str">
            <v>53</v>
          </cell>
          <cell r="G4233" t="str">
            <v>Monthly</v>
          </cell>
          <cell r="H4233" t="str">
            <v>K</v>
          </cell>
          <cell r="I4233">
            <v>0</v>
          </cell>
          <cell r="J4233" t="str">
            <v>Washington Federation of State Employees</v>
          </cell>
          <cell r="K4233">
            <v>5176</v>
          </cell>
          <cell r="L4233">
            <v>5176</v>
          </cell>
          <cell r="M4233">
            <v>5176</v>
          </cell>
          <cell r="N4233">
            <v>5176</v>
          </cell>
          <cell r="O4233">
            <v>4879</v>
          </cell>
          <cell r="P4233">
            <v>4977</v>
          </cell>
          <cell r="Q4233">
            <v>5127</v>
          </cell>
        </row>
        <row r="4234">
          <cell r="E4234" t="str">
            <v>53MONTHLYKWASHINGTON PUBLIC EMPLOYEES ASSOCIATION</v>
          </cell>
          <cell r="F4234" t="str">
            <v>53</v>
          </cell>
          <cell r="G4234" t="str">
            <v>Monthly</v>
          </cell>
          <cell r="H4234" t="str">
            <v>K</v>
          </cell>
          <cell r="I4234">
            <v>0</v>
          </cell>
          <cell r="J4234" t="str">
            <v>Washington Public Employees Association</v>
          </cell>
          <cell r="K4234">
            <v>5176</v>
          </cell>
          <cell r="L4234">
            <v>5176</v>
          </cell>
          <cell r="M4234">
            <v>5176</v>
          </cell>
          <cell r="N4234">
            <v>5176</v>
          </cell>
          <cell r="O4234">
            <v>4879</v>
          </cell>
          <cell r="P4234">
            <v>4977</v>
          </cell>
          <cell r="Q4234">
            <v>5127</v>
          </cell>
        </row>
        <row r="4235">
          <cell r="E4235" t="str">
            <v>53MONTHLYLCOALITION</v>
          </cell>
          <cell r="F4235" t="str">
            <v>53</v>
          </cell>
          <cell r="G4235" t="str">
            <v>Monthly</v>
          </cell>
          <cell r="H4235" t="str">
            <v>L</v>
          </cell>
          <cell r="I4235">
            <v>0</v>
          </cell>
          <cell r="J4235" t="str">
            <v>Coalition</v>
          </cell>
          <cell r="K4235">
            <v>5305</v>
          </cell>
          <cell r="L4235">
            <v>5305</v>
          </cell>
          <cell r="M4235">
            <v>5305</v>
          </cell>
          <cell r="N4235">
            <v>5305</v>
          </cell>
          <cell r="O4235">
            <v>5001</v>
          </cell>
          <cell r="P4235">
            <v>5101</v>
          </cell>
          <cell r="Q4235">
            <v>5255</v>
          </cell>
        </row>
        <row r="4236">
          <cell r="E4236" t="str">
            <v>53MONTHLYLNON-REPRESENTED STATE EMPLOYEES</v>
          </cell>
          <cell r="F4236" t="str">
            <v>53</v>
          </cell>
          <cell r="G4236" t="str">
            <v>Monthly</v>
          </cell>
          <cell r="H4236" t="str">
            <v>L</v>
          </cell>
          <cell r="I4236">
            <v>0</v>
          </cell>
          <cell r="J4236" t="str">
            <v>Non-Represented State Employees</v>
          </cell>
          <cell r="K4236">
            <v>5305</v>
          </cell>
          <cell r="L4236">
            <v>5305</v>
          </cell>
          <cell r="M4236">
            <v>5305</v>
          </cell>
          <cell r="N4236">
            <v>5305</v>
          </cell>
          <cell r="O4236">
            <v>5001</v>
          </cell>
          <cell r="P4236">
            <v>5101</v>
          </cell>
          <cell r="Q4236">
            <v>5255</v>
          </cell>
        </row>
        <row r="4237">
          <cell r="E4237" t="str">
            <v>53MONTHLYLTEAMSTERS LOCAL UNION NUMBER 117</v>
          </cell>
          <cell r="F4237" t="str">
            <v>53</v>
          </cell>
          <cell r="G4237" t="str">
            <v>Monthly</v>
          </cell>
          <cell r="H4237" t="str">
            <v>L</v>
          </cell>
          <cell r="I4237">
            <v>0</v>
          </cell>
          <cell r="J4237" t="str">
            <v>Teamsters Local Union Number 117</v>
          </cell>
          <cell r="K4237">
            <v>5374</v>
          </cell>
          <cell r="L4237">
            <v>5374</v>
          </cell>
          <cell r="M4237">
            <v>5374</v>
          </cell>
          <cell r="N4237">
            <v>5374</v>
          </cell>
          <cell r="O4237">
            <v>5066</v>
          </cell>
          <cell r="P4237">
            <v>5167</v>
          </cell>
          <cell r="Q4237">
            <v>5323</v>
          </cell>
        </row>
        <row r="4238">
          <cell r="E4238" t="str">
            <v>53MONTHLYLWASHINGTON FEDERATION OF STATE EMPLOYEES</v>
          </cell>
          <cell r="F4238" t="str">
            <v>53</v>
          </cell>
          <cell r="G4238" t="str">
            <v>Monthly</v>
          </cell>
          <cell r="H4238" t="str">
            <v>L</v>
          </cell>
          <cell r="I4238">
            <v>0</v>
          </cell>
          <cell r="J4238" t="str">
            <v>Washington Federation of State Employees</v>
          </cell>
          <cell r="K4238">
            <v>5305</v>
          </cell>
          <cell r="L4238">
            <v>5305</v>
          </cell>
          <cell r="M4238">
            <v>5305</v>
          </cell>
          <cell r="N4238">
            <v>5305</v>
          </cell>
          <cell r="O4238">
            <v>5001</v>
          </cell>
          <cell r="P4238">
            <v>5101</v>
          </cell>
          <cell r="Q4238">
            <v>5255</v>
          </cell>
        </row>
        <row r="4239">
          <cell r="E4239" t="str">
            <v>53MONTHLYLWASHINGTON PUBLIC EMPLOYEES ASSOCIATION</v>
          </cell>
          <cell r="F4239" t="str">
            <v>53</v>
          </cell>
          <cell r="G4239" t="str">
            <v>Monthly</v>
          </cell>
          <cell r="H4239" t="str">
            <v>L</v>
          </cell>
          <cell r="I4239">
            <v>0</v>
          </cell>
          <cell r="J4239" t="str">
            <v>Washington Public Employees Association</v>
          </cell>
          <cell r="K4239">
            <v>5305</v>
          </cell>
          <cell r="L4239">
            <v>5305</v>
          </cell>
          <cell r="M4239">
            <v>5305</v>
          </cell>
          <cell r="N4239">
            <v>5305</v>
          </cell>
          <cell r="O4239">
            <v>5001</v>
          </cell>
          <cell r="P4239">
            <v>5101</v>
          </cell>
          <cell r="Q4239">
            <v>5255</v>
          </cell>
        </row>
        <row r="4240">
          <cell r="E4240" t="str">
            <v>53MONTHLYMCOALITION</v>
          </cell>
          <cell r="F4240" t="str">
            <v>53</v>
          </cell>
          <cell r="G4240" t="str">
            <v>Monthly</v>
          </cell>
          <cell r="H4240" t="str">
            <v>M</v>
          </cell>
          <cell r="I4240">
            <v>0</v>
          </cell>
          <cell r="J4240" t="str">
            <v>Coalition</v>
          </cell>
          <cell r="K4240">
            <v>5438</v>
          </cell>
          <cell r="L4240">
            <v>5438</v>
          </cell>
          <cell r="M4240">
            <v>5438</v>
          </cell>
          <cell r="N4240">
            <v>5438</v>
          </cell>
          <cell r="O4240">
            <v>5126</v>
          </cell>
          <cell r="P4240">
            <v>5229</v>
          </cell>
          <cell r="Q4240">
            <v>5387</v>
          </cell>
        </row>
        <row r="4241">
          <cell r="E4241" t="str">
            <v>53MONTHLYMNON-REPRESENTED STATE EMPLOYEES</v>
          </cell>
          <cell r="F4241" t="str">
            <v>53</v>
          </cell>
          <cell r="G4241" t="str">
            <v>Monthly</v>
          </cell>
          <cell r="H4241" t="str">
            <v>M</v>
          </cell>
          <cell r="I4241">
            <v>0</v>
          </cell>
          <cell r="J4241" t="str">
            <v>Non-Represented State Employees</v>
          </cell>
          <cell r="K4241">
            <v>5438</v>
          </cell>
          <cell r="L4241">
            <v>5438</v>
          </cell>
          <cell r="M4241">
            <v>5438</v>
          </cell>
          <cell r="N4241">
            <v>5438</v>
          </cell>
          <cell r="O4241">
            <v>5126</v>
          </cell>
          <cell r="P4241">
            <v>5229</v>
          </cell>
          <cell r="Q4241">
            <v>5387</v>
          </cell>
        </row>
        <row r="4242">
          <cell r="E4242" t="str">
            <v>53MONTHLYMTEAMSTERS LOCAL UNION NUMBER 117</v>
          </cell>
          <cell r="F4242" t="str">
            <v>53</v>
          </cell>
          <cell r="G4242" t="str">
            <v>Monthly</v>
          </cell>
          <cell r="H4242" t="str">
            <v>M</v>
          </cell>
          <cell r="I4242">
            <v>0</v>
          </cell>
          <cell r="J4242" t="str">
            <v>Teamsters Local Union Number 117</v>
          </cell>
          <cell r="K4242">
            <v>5507</v>
          </cell>
          <cell r="L4242">
            <v>5507</v>
          </cell>
          <cell r="M4242">
            <v>5507</v>
          </cell>
          <cell r="N4242">
            <v>5507</v>
          </cell>
          <cell r="O4242">
            <v>5191</v>
          </cell>
          <cell r="P4242">
            <v>5295</v>
          </cell>
          <cell r="Q4242">
            <v>5455</v>
          </cell>
        </row>
        <row r="4243">
          <cell r="E4243" t="str">
            <v>53MONTHLYMWASHINGTON FEDERATION OF STATE EMPLOYEES</v>
          </cell>
          <cell r="F4243" t="str">
            <v>53</v>
          </cell>
          <cell r="G4243" t="str">
            <v>Monthly</v>
          </cell>
          <cell r="H4243" t="str">
            <v>M</v>
          </cell>
          <cell r="I4243">
            <v>0</v>
          </cell>
          <cell r="J4243" t="str">
            <v>Washington Federation of State Employees</v>
          </cell>
          <cell r="K4243">
            <v>5438</v>
          </cell>
          <cell r="L4243">
            <v>5438</v>
          </cell>
          <cell r="M4243">
            <v>5438</v>
          </cell>
          <cell r="N4243">
            <v>5438</v>
          </cell>
          <cell r="O4243">
            <v>5126</v>
          </cell>
          <cell r="P4243">
            <v>5229</v>
          </cell>
          <cell r="Q4243">
            <v>5387</v>
          </cell>
        </row>
        <row r="4244">
          <cell r="E4244" t="str">
            <v>53MONTHLYMWASHINGTON PUBLIC EMPLOYEES ASSOCIATION</v>
          </cell>
          <cell r="F4244" t="str">
            <v>53</v>
          </cell>
          <cell r="G4244" t="str">
            <v>Monthly</v>
          </cell>
          <cell r="H4244" t="str">
            <v>M</v>
          </cell>
          <cell r="I4244">
            <v>0</v>
          </cell>
          <cell r="J4244" t="str">
            <v>Washington Public Employees Association</v>
          </cell>
          <cell r="K4244">
            <v>5438</v>
          </cell>
          <cell r="L4244">
            <v>5438</v>
          </cell>
          <cell r="M4244">
            <v>5438</v>
          </cell>
          <cell r="N4244">
            <v>5438</v>
          </cell>
          <cell r="O4244">
            <v>5126</v>
          </cell>
          <cell r="P4244">
            <v>5229</v>
          </cell>
          <cell r="Q4244">
            <v>5387</v>
          </cell>
        </row>
        <row r="4245">
          <cell r="E4245" t="str">
            <v>53NMONTHLYACOALITION</v>
          </cell>
          <cell r="F4245" t="str">
            <v>53N</v>
          </cell>
          <cell r="G4245" t="str">
            <v>Monthly</v>
          </cell>
          <cell r="H4245" t="str">
            <v>A</v>
          </cell>
          <cell r="I4245">
            <v>0</v>
          </cell>
          <cell r="J4245" t="str">
            <v>Coalition</v>
          </cell>
          <cell r="K4245">
            <v>4316</v>
          </cell>
          <cell r="L4245">
            <v>4316</v>
          </cell>
          <cell r="M4245">
            <v>4316</v>
          </cell>
          <cell r="N4245">
            <v>4316</v>
          </cell>
          <cell r="O4245">
            <v>4069</v>
          </cell>
          <cell r="P4245">
            <v>4150</v>
          </cell>
          <cell r="Q4245">
            <v>4275</v>
          </cell>
        </row>
        <row r="4246">
          <cell r="E4246" t="str">
            <v>53NMONTHLYANON-REPRESENTED STATE EMPLOYEES</v>
          </cell>
          <cell r="F4246" t="str">
            <v>53N</v>
          </cell>
          <cell r="G4246" t="str">
            <v>Monthly</v>
          </cell>
          <cell r="H4246" t="str">
            <v>A</v>
          </cell>
          <cell r="I4246">
            <v>0</v>
          </cell>
          <cell r="J4246" t="str">
            <v>Non-Represented State Employees</v>
          </cell>
          <cell r="K4246">
            <v>4316</v>
          </cell>
          <cell r="L4246">
            <v>4316</v>
          </cell>
          <cell r="M4246">
            <v>4316</v>
          </cell>
          <cell r="N4246">
            <v>4316</v>
          </cell>
          <cell r="O4246">
            <v>4069</v>
          </cell>
          <cell r="P4246">
            <v>4150</v>
          </cell>
          <cell r="Q4246">
            <v>4275</v>
          </cell>
        </row>
        <row r="4247">
          <cell r="E4247" t="str">
            <v>53NMONTHLYASERVICE EMPLOYEES INTERNATIONAL UNION DISTRICT 1199 NW</v>
          </cell>
          <cell r="F4247" t="str">
            <v>53N</v>
          </cell>
          <cell r="G4247" t="str">
            <v>Monthly</v>
          </cell>
          <cell r="H4247" t="str">
            <v>A</v>
          </cell>
          <cell r="I4247">
            <v>0</v>
          </cell>
          <cell r="J4247" t="str">
            <v>Service Employees International Union District 1199 NW</v>
          </cell>
          <cell r="K4247">
            <v>4316</v>
          </cell>
          <cell r="L4247">
            <v>4316</v>
          </cell>
          <cell r="M4247">
            <v>4316</v>
          </cell>
          <cell r="N4247">
            <v>4316</v>
          </cell>
          <cell r="O4247">
            <v>4069</v>
          </cell>
          <cell r="P4247">
            <v>4150</v>
          </cell>
          <cell r="Q4247">
            <v>4275</v>
          </cell>
        </row>
        <row r="4248">
          <cell r="E4248" t="str">
            <v>53NMONTHLYATEAMSTERS LOCAL UNION NUMBER 117</v>
          </cell>
          <cell r="F4248" t="str">
            <v>53N</v>
          </cell>
          <cell r="G4248" t="str">
            <v>Monthly</v>
          </cell>
          <cell r="H4248" t="str">
            <v>A</v>
          </cell>
          <cell r="I4248">
            <v>0</v>
          </cell>
          <cell r="J4248" t="str">
            <v>Teamsters Local Union Number 117</v>
          </cell>
          <cell r="K4248">
            <v>4371</v>
          </cell>
          <cell r="L4248">
            <v>4371</v>
          </cell>
          <cell r="M4248">
            <v>4371</v>
          </cell>
          <cell r="N4248">
            <v>4371</v>
          </cell>
          <cell r="O4248">
            <v>4121</v>
          </cell>
          <cell r="P4248">
            <v>4203</v>
          </cell>
          <cell r="Q4248">
            <v>4330</v>
          </cell>
        </row>
        <row r="4249">
          <cell r="E4249" t="str">
            <v>53NMONTHLYAWASHINGTON FEDERATION OF STATE EMPLOYEES</v>
          </cell>
          <cell r="F4249" t="str">
            <v>53N</v>
          </cell>
          <cell r="G4249" t="str">
            <v>Monthly</v>
          </cell>
          <cell r="H4249" t="str">
            <v>A</v>
          </cell>
          <cell r="I4249">
            <v>0</v>
          </cell>
          <cell r="J4249" t="str">
            <v>Washington Federation of State Employees</v>
          </cell>
          <cell r="K4249">
            <v>4316</v>
          </cell>
          <cell r="L4249">
            <v>4316</v>
          </cell>
          <cell r="M4249">
            <v>4316</v>
          </cell>
          <cell r="N4249">
            <v>4316</v>
          </cell>
          <cell r="O4249">
            <v>4069</v>
          </cell>
          <cell r="P4249">
            <v>4150</v>
          </cell>
          <cell r="Q4249">
            <v>4275</v>
          </cell>
        </row>
        <row r="4250">
          <cell r="E4250" t="str">
            <v>53NMONTHLYBCOALITION</v>
          </cell>
          <cell r="F4250" t="str">
            <v>53N</v>
          </cell>
          <cell r="G4250" t="str">
            <v>Monthly</v>
          </cell>
          <cell r="H4250" t="str">
            <v>B</v>
          </cell>
          <cell r="I4250">
            <v>0</v>
          </cell>
          <cell r="J4250" t="str">
            <v>Coalition</v>
          </cell>
          <cell r="K4250">
            <v>4425</v>
          </cell>
          <cell r="L4250">
            <v>4425</v>
          </cell>
          <cell r="M4250">
            <v>4425</v>
          </cell>
          <cell r="N4250">
            <v>4425</v>
          </cell>
          <cell r="O4250">
            <v>4172</v>
          </cell>
          <cell r="P4250">
            <v>4255</v>
          </cell>
          <cell r="Q4250">
            <v>4384</v>
          </cell>
        </row>
        <row r="4251">
          <cell r="E4251" t="str">
            <v>53NMONTHLYBNON-REPRESENTED STATE EMPLOYEES</v>
          </cell>
          <cell r="F4251" t="str">
            <v>53N</v>
          </cell>
          <cell r="G4251" t="str">
            <v>Monthly</v>
          </cell>
          <cell r="H4251" t="str">
            <v>B</v>
          </cell>
          <cell r="I4251">
            <v>0</v>
          </cell>
          <cell r="J4251" t="str">
            <v>Non-Represented State Employees</v>
          </cell>
          <cell r="K4251">
            <v>4425</v>
          </cell>
          <cell r="L4251">
            <v>4425</v>
          </cell>
          <cell r="M4251">
            <v>4425</v>
          </cell>
          <cell r="N4251">
            <v>4425</v>
          </cell>
          <cell r="O4251">
            <v>4172</v>
          </cell>
          <cell r="P4251">
            <v>4255</v>
          </cell>
          <cell r="Q4251">
            <v>4384</v>
          </cell>
        </row>
        <row r="4252">
          <cell r="E4252" t="str">
            <v>53NMONTHLYBSERVICE EMPLOYEES INTERNATIONAL UNION DISTRICT 1199 NW</v>
          </cell>
          <cell r="F4252" t="str">
            <v>53N</v>
          </cell>
          <cell r="G4252" t="str">
            <v>Monthly</v>
          </cell>
          <cell r="H4252" t="str">
            <v>B</v>
          </cell>
          <cell r="I4252">
            <v>0</v>
          </cell>
          <cell r="J4252" t="str">
            <v>Service Employees International Union District 1199 NW</v>
          </cell>
          <cell r="K4252">
            <v>4425</v>
          </cell>
          <cell r="L4252">
            <v>4425</v>
          </cell>
          <cell r="M4252">
            <v>4425</v>
          </cell>
          <cell r="N4252">
            <v>4425</v>
          </cell>
          <cell r="O4252">
            <v>4172</v>
          </cell>
          <cell r="P4252">
            <v>4255</v>
          </cell>
          <cell r="Q4252">
            <v>4384</v>
          </cell>
        </row>
        <row r="4253">
          <cell r="E4253" t="str">
            <v>53NMONTHLYBTEAMSTERS LOCAL UNION NUMBER 117</v>
          </cell>
          <cell r="F4253" t="str">
            <v>53N</v>
          </cell>
          <cell r="G4253" t="str">
            <v>Monthly</v>
          </cell>
          <cell r="H4253" t="str">
            <v>B</v>
          </cell>
          <cell r="I4253">
            <v>0</v>
          </cell>
          <cell r="J4253" t="str">
            <v>Teamsters Local Union Number 117</v>
          </cell>
          <cell r="K4253">
            <v>4482</v>
          </cell>
          <cell r="L4253">
            <v>4482</v>
          </cell>
          <cell r="M4253">
            <v>4482</v>
          </cell>
          <cell r="N4253">
            <v>4482</v>
          </cell>
          <cell r="O4253">
            <v>4225</v>
          </cell>
          <cell r="P4253">
            <v>4310</v>
          </cell>
          <cell r="Q4253">
            <v>4440</v>
          </cell>
        </row>
        <row r="4254">
          <cell r="E4254" t="str">
            <v>53NMONTHLYBWASHINGTON FEDERATION OF STATE EMPLOYEES</v>
          </cell>
          <cell r="F4254" t="str">
            <v>53N</v>
          </cell>
          <cell r="G4254" t="str">
            <v>Monthly</v>
          </cell>
          <cell r="H4254" t="str">
            <v>B</v>
          </cell>
          <cell r="I4254">
            <v>0</v>
          </cell>
          <cell r="J4254" t="str">
            <v>Washington Federation of State Employees</v>
          </cell>
          <cell r="K4254">
            <v>4425</v>
          </cell>
          <cell r="L4254">
            <v>4425</v>
          </cell>
          <cell r="M4254">
            <v>4425</v>
          </cell>
          <cell r="N4254">
            <v>4425</v>
          </cell>
          <cell r="O4254">
            <v>4172</v>
          </cell>
          <cell r="P4254">
            <v>4255</v>
          </cell>
          <cell r="Q4254">
            <v>4384</v>
          </cell>
        </row>
        <row r="4255">
          <cell r="E4255" t="str">
            <v>53NMONTHLYCCOALITION</v>
          </cell>
          <cell r="F4255" t="str">
            <v>53N</v>
          </cell>
          <cell r="G4255" t="str">
            <v>Monthly</v>
          </cell>
          <cell r="H4255" t="str">
            <v>C</v>
          </cell>
          <cell r="I4255">
            <v>0</v>
          </cell>
          <cell r="J4255" t="str">
            <v>Coalition</v>
          </cell>
          <cell r="K4255">
            <v>4538</v>
          </cell>
          <cell r="L4255">
            <v>4538</v>
          </cell>
          <cell r="M4255">
            <v>4538</v>
          </cell>
          <cell r="N4255">
            <v>4538</v>
          </cell>
          <cell r="O4255">
            <v>4277</v>
          </cell>
          <cell r="P4255">
            <v>4363</v>
          </cell>
          <cell r="Q4255">
            <v>4495</v>
          </cell>
        </row>
        <row r="4256">
          <cell r="E4256" t="str">
            <v>53NMONTHLYCNON-REPRESENTED STATE EMPLOYEES</v>
          </cell>
          <cell r="F4256" t="str">
            <v>53N</v>
          </cell>
          <cell r="G4256" t="str">
            <v>Monthly</v>
          </cell>
          <cell r="H4256" t="str">
            <v>C</v>
          </cell>
          <cell r="I4256">
            <v>0</v>
          </cell>
          <cell r="J4256" t="str">
            <v>Non-Represented State Employees</v>
          </cell>
          <cell r="K4256">
            <v>4538</v>
          </cell>
          <cell r="L4256">
            <v>4538</v>
          </cell>
          <cell r="M4256">
            <v>4538</v>
          </cell>
          <cell r="N4256">
            <v>4538</v>
          </cell>
          <cell r="O4256">
            <v>4277</v>
          </cell>
          <cell r="P4256">
            <v>4363</v>
          </cell>
          <cell r="Q4256">
            <v>4495</v>
          </cell>
        </row>
        <row r="4257">
          <cell r="E4257" t="str">
            <v>53NMONTHLYCSERVICE EMPLOYEES INTERNATIONAL UNION DISTRICT 1199 NW</v>
          </cell>
          <cell r="F4257" t="str">
            <v>53N</v>
          </cell>
          <cell r="G4257" t="str">
            <v>Monthly</v>
          </cell>
          <cell r="H4257" t="str">
            <v>C</v>
          </cell>
          <cell r="I4257">
            <v>0</v>
          </cell>
          <cell r="J4257" t="str">
            <v>Service Employees International Union District 1199 NW</v>
          </cell>
          <cell r="K4257">
            <v>4538</v>
          </cell>
          <cell r="L4257">
            <v>4538</v>
          </cell>
          <cell r="M4257">
            <v>4538</v>
          </cell>
          <cell r="N4257">
            <v>4538</v>
          </cell>
          <cell r="O4257">
            <v>4277</v>
          </cell>
          <cell r="P4257">
            <v>4363</v>
          </cell>
          <cell r="Q4257">
            <v>4495</v>
          </cell>
        </row>
        <row r="4258">
          <cell r="E4258" t="str">
            <v>53NMONTHLYCTEAMSTERS LOCAL UNION NUMBER 117</v>
          </cell>
          <cell r="F4258" t="str">
            <v>53N</v>
          </cell>
          <cell r="G4258" t="str">
            <v>Monthly</v>
          </cell>
          <cell r="H4258" t="str">
            <v>C</v>
          </cell>
          <cell r="I4258">
            <v>0</v>
          </cell>
          <cell r="J4258" t="str">
            <v>Teamsters Local Union Number 117</v>
          </cell>
          <cell r="K4258">
            <v>4597</v>
          </cell>
          <cell r="L4258">
            <v>4597</v>
          </cell>
          <cell r="M4258">
            <v>4597</v>
          </cell>
          <cell r="N4258">
            <v>4597</v>
          </cell>
          <cell r="O4258">
            <v>4333</v>
          </cell>
          <cell r="P4258">
            <v>4420</v>
          </cell>
          <cell r="Q4258">
            <v>4553</v>
          </cell>
        </row>
        <row r="4259">
          <cell r="E4259" t="str">
            <v>53NMONTHLYCWASHINGTON FEDERATION OF STATE EMPLOYEES</v>
          </cell>
          <cell r="F4259" t="str">
            <v>53N</v>
          </cell>
          <cell r="G4259" t="str">
            <v>Monthly</v>
          </cell>
          <cell r="H4259" t="str">
            <v>C</v>
          </cell>
          <cell r="I4259">
            <v>0</v>
          </cell>
          <cell r="J4259" t="str">
            <v>Washington Federation of State Employees</v>
          </cell>
          <cell r="K4259">
            <v>4538</v>
          </cell>
          <cell r="L4259">
            <v>4538</v>
          </cell>
          <cell r="M4259">
            <v>4538</v>
          </cell>
          <cell r="N4259">
            <v>4538</v>
          </cell>
          <cell r="O4259">
            <v>4277</v>
          </cell>
          <cell r="P4259">
            <v>4363</v>
          </cell>
          <cell r="Q4259">
            <v>4495</v>
          </cell>
        </row>
        <row r="4260">
          <cell r="E4260" t="str">
            <v>53NMONTHLYDCOALITION</v>
          </cell>
          <cell r="F4260" t="str">
            <v>53N</v>
          </cell>
          <cell r="G4260" t="str">
            <v>Monthly</v>
          </cell>
          <cell r="H4260" t="str">
            <v>D</v>
          </cell>
          <cell r="I4260">
            <v>0</v>
          </cell>
          <cell r="J4260" t="str">
            <v>Coalition</v>
          </cell>
          <cell r="K4260">
            <v>4652</v>
          </cell>
          <cell r="L4260">
            <v>4652</v>
          </cell>
          <cell r="M4260">
            <v>4652</v>
          </cell>
          <cell r="N4260">
            <v>4652</v>
          </cell>
          <cell r="O4260">
            <v>4385</v>
          </cell>
          <cell r="P4260">
            <v>4473</v>
          </cell>
          <cell r="Q4260">
            <v>4608</v>
          </cell>
        </row>
        <row r="4261">
          <cell r="E4261" t="str">
            <v>53NMONTHLYDNON-REPRESENTED STATE EMPLOYEES</v>
          </cell>
          <cell r="F4261" t="str">
            <v>53N</v>
          </cell>
          <cell r="G4261" t="str">
            <v>Monthly</v>
          </cell>
          <cell r="H4261" t="str">
            <v>D</v>
          </cell>
          <cell r="I4261">
            <v>0</v>
          </cell>
          <cell r="J4261" t="str">
            <v>Non-Represented State Employees</v>
          </cell>
          <cell r="K4261">
            <v>4652</v>
          </cell>
          <cell r="L4261">
            <v>4652</v>
          </cell>
          <cell r="M4261">
            <v>4652</v>
          </cell>
          <cell r="N4261">
            <v>4652</v>
          </cell>
          <cell r="O4261">
            <v>4385</v>
          </cell>
          <cell r="P4261">
            <v>4473</v>
          </cell>
          <cell r="Q4261">
            <v>4608</v>
          </cell>
        </row>
        <row r="4262">
          <cell r="E4262" t="str">
            <v>53NMONTHLYDSERVICE EMPLOYEES INTERNATIONAL UNION DISTRICT 1199 NW</v>
          </cell>
          <cell r="F4262" t="str">
            <v>53N</v>
          </cell>
          <cell r="G4262" t="str">
            <v>Monthly</v>
          </cell>
          <cell r="H4262" t="str">
            <v>D</v>
          </cell>
          <cell r="I4262">
            <v>0</v>
          </cell>
          <cell r="J4262" t="str">
            <v>Service Employees International Union District 1199 NW</v>
          </cell>
          <cell r="K4262">
            <v>4652</v>
          </cell>
          <cell r="L4262">
            <v>4652</v>
          </cell>
          <cell r="M4262">
            <v>4652</v>
          </cell>
          <cell r="N4262">
            <v>4652</v>
          </cell>
          <cell r="O4262">
            <v>4385</v>
          </cell>
          <cell r="P4262">
            <v>4473</v>
          </cell>
          <cell r="Q4262">
            <v>4608</v>
          </cell>
        </row>
        <row r="4263">
          <cell r="E4263" t="str">
            <v>53NMONTHLYDTEAMSTERS LOCAL UNION NUMBER 117</v>
          </cell>
          <cell r="F4263" t="str">
            <v>53N</v>
          </cell>
          <cell r="G4263" t="str">
            <v>Monthly</v>
          </cell>
          <cell r="H4263" t="str">
            <v>D</v>
          </cell>
          <cell r="I4263">
            <v>0</v>
          </cell>
          <cell r="J4263" t="str">
            <v>Teamsters Local Union Number 117</v>
          </cell>
          <cell r="K4263">
            <v>4711</v>
          </cell>
          <cell r="L4263">
            <v>4711</v>
          </cell>
          <cell r="M4263">
            <v>4711</v>
          </cell>
          <cell r="N4263">
            <v>4711</v>
          </cell>
          <cell r="O4263">
            <v>4441</v>
          </cell>
          <cell r="P4263">
            <v>4530</v>
          </cell>
          <cell r="Q4263">
            <v>4667</v>
          </cell>
        </row>
        <row r="4264">
          <cell r="E4264" t="str">
            <v>53NMONTHLYDWASHINGTON FEDERATION OF STATE EMPLOYEES</v>
          </cell>
          <cell r="F4264" t="str">
            <v>53N</v>
          </cell>
          <cell r="G4264" t="str">
            <v>Monthly</v>
          </cell>
          <cell r="H4264" t="str">
            <v>D</v>
          </cell>
          <cell r="I4264">
            <v>0</v>
          </cell>
          <cell r="J4264" t="str">
            <v>Washington Federation of State Employees</v>
          </cell>
          <cell r="K4264">
            <v>4652</v>
          </cell>
          <cell r="L4264">
            <v>4652</v>
          </cell>
          <cell r="M4264">
            <v>4652</v>
          </cell>
          <cell r="N4264">
            <v>4652</v>
          </cell>
          <cell r="O4264">
            <v>4385</v>
          </cell>
          <cell r="P4264">
            <v>4473</v>
          </cell>
          <cell r="Q4264">
            <v>4608</v>
          </cell>
        </row>
        <row r="4265">
          <cell r="E4265" t="str">
            <v>53NMONTHLYECOALITION</v>
          </cell>
          <cell r="F4265" t="str">
            <v>53N</v>
          </cell>
          <cell r="G4265" t="str">
            <v>Monthly</v>
          </cell>
          <cell r="H4265" t="str">
            <v>E</v>
          </cell>
          <cell r="I4265">
            <v>0</v>
          </cell>
          <cell r="J4265" t="str">
            <v>Coalition</v>
          </cell>
          <cell r="K4265">
            <v>4770</v>
          </cell>
          <cell r="L4265">
            <v>4770</v>
          </cell>
          <cell r="M4265">
            <v>4770</v>
          </cell>
          <cell r="N4265">
            <v>4770</v>
          </cell>
          <cell r="O4265">
            <v>4497</v>
          </cell>
          <cell r="P4265">
            <v>4587</v>
          </cell>
          <cell r="Q4265">
            <v>4726</v>
          </cell>
        </row>
        <row r="4266">
          <cell r="E4266" t="str">
            <v>53NMONTHLYENON-REPRESENTED STATE EMPLOYEES</v>
          </cell>
          <cell r="F4266" t="str">
            <v>53N</v>
          </cell>
          <cell r="G4266" t="str">
            <v>Monthly</v>
          </cell>
          <cell r="H4266" t="str">
            <v>E</v>
          </cell>
          <cell r="I4266">
            <v>0</v>
          </cell>
          <cell r="J4266" t="str">
            <v>Non-Represented State Employees</v>
          </cell>
          <cell r="K4266">
            <v>4770</v>
          </cell>
          <cell r="L4266">
            <v>4770</v>
          </cell>
          <cell r="M4266">
            <v>4770</v>
          </cell>
          <cell r="N4266">
            <v>4770</v>
          </cell>
          <cell r="O4266">
            <v>4497</v>
          </cell>
          <cell r="P4266">
            <v>4587</v>
          </cell>
          <cell r="Q4266">
            <v>4726</v>
          </cell>
        </row>
        <row r="4267">
          <cell r="E4267" t="str">
            <v>53NMONTHLYESERVICE EMPLOYEES INTERNATIONAL UNION DISTRICT 1199 NW</v>
          </cell>
          <cell r="F4267" t="str">
            <v>53N</v>
          </cell>
          <cell r="G4267" t="str">
            <v>Monthly</v>
          </cell>
          <cell r="H4267" t="str">
            <v>E</v>
          </cell>
          <cell r="I4267">
            <v>0</v>
          </cell>
          <cell r="J4267" t="str">
            <v>Service Employees International Union District 1199 NW</v>
          </cell>
          <cell r="K4267">
            <v>4770</v>
          </cell>
          <cell r="L4267">
            <v>4770</v>
          </cell>
          <cell r="M4267">
            <v>4770</v>
          </cell>
          <cell r="N4267">
            <v>4770</v>
          </cell>
          <cell r="O4267">
            <v>4497</v>
          </cell>
          <cell r="P4267">
            <v>4587</v>
          </cell>
          <cell r="Q4267">
            <v>4726</v>
          </cell>
        </row>
        <row r="4268">
          <cell r="E4268" t="str">
            <v>53NMONTHLYETEAMSTERS LOCAL UNION NUMBER 117</v>
          </cell>
          <cell r="F4268" t="str">
            <v>53N</v>
          </cell>
          <cell r="G4268" t="str">
            <v>Monthly</v>
          </cell>
          <cell r="H4268" t="str">
            <v>E</v>
          </cell>
          <cell r="I4268">
            <v>0</v>
          </cell>
          <cell r="J4268" t="str">
            <v>Teamsters Local Union Number 117</v>
          </cell>
          <cell r="K4268">
            <v>4831</v>
          </cell>
          <cell r="L4268">
            <v>4831</v>
          </cell>
          <cell r="M4268">
            <v>4831</v>
          </cell>
          <cell r="N4268">
            <v>4831</v>
          </cell>
          <cell r="O4268">
            <v>4554</v>
          </cell>
          <cell r="P4268">
            <v>4645</v>
          </cell>
          <cell r="Q4268">
            <v>4785</v>
          </cell>
        </row>
        <row r="4269">
          <cell r="E4269" t="str">
            <v>53NMONTHLYEWASHINGTON FEDERATION OF STATE EMPLOYEES</v>
          </cell>
          <cell r="F4269" t="str">
            <v>53N</v>
          </cell>
          <cell r="G4269" t="str">
            <v>Monthly</v>
          </cell>
          <cell r="H4269" t="str">
            <v>E</v>
          </cell>
          <cell r="I4269">
            <v>0</v>
          </cell>
          <cell r="J4269" t="str">
            <v>Washington Federation of State Employees</v>
          </cell>
          <cell r="K4269">
            <v>4770</v>
          </cell>
          <cell r="L4269">
            <v>4770</v>
          </cell>
          <cell r="M4269">
            <v>4770</v>
          </cell>
          <cell r="N4269">
            <v>4770</v>
          </cell>
          <cell r="O4269">
            <v>4497</v>
          </cell>
          <cell r="P4269">
            <v>4587</v>
          </cell>
          <cell r="Q4269">
            <v>4726</v>
          </cell>
        </row>
        <row r="4270">
          <cell r="E4270" t="str">
            <v>53NMONTHLYFCOALITION</v>
          </cell>
          <cell r="F4270" t="str">
            <v>53N</v>
          </cell>
          <cell r="G4270" t="str">
            <v>Monthly</v>
          </cell>
          <cell r="H4270" t="str">
            <v>F</v>
          </cell>
          <cell r="I4270">
            <v>0</v>
          </cell>
          <cell r="J4270" t="str">
            <v>Coalition</v>
          </cell>
          <cell r="K4270">
            <v>4886</v>
          </cell>
          <cell r="L4270">
            <v>4886</v>
          </cell>
          <cell r="M4270">
            <v>4886</v>
          </cell>
          <cell r="N4270">
            <v>4886</v>
          </cell>
          <cell r="O4270">
            <v>4606</v>
          </cell>
          <cell r="P4270">
            <v>4698</v>
          </cell>
          <cell r="Q4270">
            <v>4840</v>
          </cell>
        </row>
        <row r="4271">
          <cell r="E4271" t="str">
            <v>53NMONTHLYFNON-REPRESENTED STATE EMPLOYEES</v>
          </cell>
          <cell r="F4271" t="str">
            <v>53N</v>
          </cell>
          <cell r="G4271" t="str">
            <v>Monthly</v>
          </cell>
          <cell r="H4271" t="str">
            <v>F</v>
          </cell>
          <cell r="I4271">
            <v>0</v>
          </cell>
          <cell r="J4271" t="str">
            <v>Non-Represented State Employees</v>
          </cell>
          <cell r="K4271">
            <v>4886</v>
          </cell>
          <cell r="L4271">
            <v>4886</v>
          </cell>
          <cell r="M4271">
            <v>4886</v>
          </cell>
          <cell r="N4271">
            <v>4886</v>
          </cell>
          <cell r="O4271">
            <v>4606</v>
          </cell>
          <cell r="P4271">
            <v>4698</v>
          </cell>
          <cell r="Q4271">
            <v>4840</v>
          </cell>
        </row>
        <row r="4272">
          <cell r="E4272" t="str">
            <v>53NMONTHLYFSERVICE EMPLOYEES INTERNATIONAL UNION DISTRICT 1199 NW</v>
          </cell>
          <cell r="F4272" t="str">
            <v>53N</v>
          </cell>
          <cell r="G4272" t="str">
            <v>Monthly</v>
          </cell>
          <cell r="H4272" t="str">
            <v>F</v>
          </cell>
          <cell r="I4272">
            <v>0</v>
          </cell>
          <cell r="J4272" t="str">
            <v>Service Employees International Union District 1199 NW</v>
          </cell>
          <cell r="K4272">
            <v>4886</v>
          </cell>
          <cell r="L4272">
            <v>4886</v>
          </cell>
          <cell r="M4272">
            <v>4886</v>
          </cell>
          <cell r="N4272">
            <v>4886</v>
          </cell>
          <cell r="O4272">
            <v>4606</v>
          </cell>
          <cell r="P4272">
            <v>4698</v>
          </cell>
          <cell r="Q4272">
            <v>4840</v>
          </cell>
        </row>
        <row r="4273">
          <cell r="E4273" t="str">
            <v>53NMONTHLYFTEAMSTERS LOCAL UNION NUMBER 117</v>
          </cell>
          <cell r="F4273" t="str">
            <v>53N</v>
          </cell>
          <cell r="G4273" t="str">
            <v>Monthly</v>
          </cell>
          <cell r="H4273" t="str">
            <v>F</v>
          </cell>
          <cell r="I4273">
            <v>0</v>
          </cell>
          <cell r="J4273" t="str">
            <v>Teamsters Local Union Number 117</v>
          </cell>
          <cell r="K4273">
            <v>4946</v>
          </cell>
          <cell r="L4273">
            <v>4946</v>
          </cell>
          <cell r="M4273">
            <v>4946</v>
          </cell>
          <cell r="N4273">
            <v>4946</v>
          </cell>
          <cell r="O4273">
            <v>4663</v>
          </cell>
          <cell r="P4273">
            <v>4756</v>
          </cell>
          <cell r="Q4273">
            <v>4900</v>
          </cell>
        </row>
        <row r="4274">
          <cell r="E4274" t="str">
            <v>53NMONTHLYFWASHINGTON FEDERATION OF STATE EMPLOYEES</v>
          </cell>
          <cell r="F4274" t="str">
            <v>53N</v>
          </cell>
          <cell r="G4274" t="str">
            <v>Monthly</v>
          </cell>
          <cell r="H4274" t="str">
            <v>F</v>
          </cell>
          <cell r="I4274">
            <v>0</v>
          </cell>
          <cell r="J4274" t="str">
            <v>Washington Federation of State Employees</v>
          </cell>
          <cell r="K4274">
            <v>4886</v>
          </cell>
          <cell r="L4274">
            <v>4886</v>
          </cell>
          <cell r="M4274">
            <v>4886</v>
          </cell>
          <cell r="N4274">
            <v>4886</v>
          </cell>
          <cell r="O4274">
            <v>4606</v>
          </cell>
          <cell r="P4274">
            <v>4698</v>
          </cell>
          <cell r="Q4274">
            <v>4840</v>
          </cell>
        </row>
        <row r="4275">
          <cell r="E4275" t="str">
            <v>53NMONTHLYGCOALITION</v>
          </cell>
          <cell r="F4275" t="str">
            <v>53N</v>
          </cell>
          <cell r="G4275" t="str">
            <v>Monthly</v>
          </cell>
          <cell r="H4275" t="str">
            <v>G</v>
          </cell>
          <cell r="I4275">
            <v>0</v>
          </cell>
          <cell r="J4275" t="str">
            <v>Coalition</v>
          </cell>
          <cell r="K4275">
            <v>5008</v>
          </cell>
          <cell r="L4275">
            <v>5008</v>
          </cell>
          <cell r="M4275">
            <v>5008</v>
          </cell>
          <cell r="N4275">
            <v>5008</v>
          </cell>
          <cell r="O4275">
            <v>4721</v>
          </cell>
          <cell r="P4275">
            <v>4815</v>
          </cell>
          <cell r="Q4275">
            <v>4960</v>
          </cell>
        </row>
        <row r="4276">
          <cell r="E4276" t="str">
            <v>53NMONTHLYGNON-REPRESENTED STATE EMPLOYEES</v>
          </cell>
          <cell r="F4276" t="str">
            <v>53N</v>
          </cell>
          <cell r="G4276" t="str">
            <v>Monthly</v>
          </cell>
          <cell r="H4276" t="str">
            <v>G</v>
          </cell>
          <cell r="I4276">
            <v>0</v>
          </cell>
          <cell r="J4276" t="str">
            <v>Non-Represented State Employees</v>
          </cell>
          <cell r="K4276">
            <v>5008</v>
          </cell>
          <cell r="L4276">
            <v>5008</v>
          </cell>
          <cell r="M4276">
            <v>5008</v>
          </cell>
          <cell r="N4276">
            <v>5008</v>
          </cell>
          <cell r="O4276">
            <v>4721</v>
          </cell>
          <cell r="P4276">
            <v>4815</v>
          </cell>
          <cell r="Q4276">
            <v>4960</v>
          </cell>
        </row>
        <row r="4277">
          <cell r="E4277" t="str">
            <v>53NMONTHLYGSERVICE EMPLOYEES INTERNATIONAL UNION DISTRICT 1199 NW</v>
          </cell>
          <cell r="F4277" t="str">
            <v>53N</v>
          </cell>
          <cell r="G4277" t="str">
            <v>Monthly</v>
          </cell>
          <cell r="H4277" t="str">
            <v>G</v>
          </cell>
          <cell r="I4277">
            <v>0</v>
          </cell>
          <cell r="J4277" t="str">
            <v>Service Employees International Union District 1199 NW</v>
          </cell>
          <cell r="K4277">
            <v>5008</v>
          </cell>
          <cell r="L4277">
            <v>5008</v>
          </cell>
          <cell r="M4277">
            <v>5008</v>
          </cell>
          <cell r="N4277">
            <v>5008</v>
          </cell>
          <cell r="O4277">
            <v>4721</v>
          </cell>
          <cell r="P4277">
            <v>4815</v>
          </cell>
          <cell r="Q4277">
            <v>4960</v>
          </cell>
        </row>
        <row r="4278">
          <cell r="E4278" t="str">
            <v>53NMONTHLYGTEAMSTERS LOCAL UNION NUMBER 117</v>
          </cell>
          <cell r="F4278" t="str">
            <v>53N</v>
          </cell>
          <cell r="G4278" t="str">
            <v>Monthly</v>
          </cell>
          <cell r="H4278" t="str">
            <v>G</v>
          </cell>
          <cell r="I4278">
            <v>0</v>
          </cell>
          <cell r="J4278" t="str">
            <v>Teamsters Local Union Number 117</v>
          </cell>
          <cell r="K4278">
            <v>5074</v>
          </cell>
          <cell r="L4278">
            <v>5074</v>
          </cell>
          <cell r="M4278">
            <v>5074</v>
          </cell>
          <cell r="N4278">
            <v>5074</v>
          </cell>
          <cell r="O4278">
            <v>4783</v>
          </cell>
          <cell r="P4278">
            <v>4879</v>
          </cell>
          <cell r="Q4278">
            <v>5026</v>
          </cell>
        </row>
        <row r="4279">
          <cell r="E4279" t="str">
            <v>53NMONTHLYGWASHINGTON FEDERATION OF STATE EMPLOYEES</v>
          </cell>
          <cell r="F4279" t="str">
            <v>53N</v>
          </cell>
          <cell r="G4279" t="str">
            <v>Monthly</v>
          </cell>
          <cell r="H4279" t="str">
            <v>G</v>
          </cell>
          <cell r="I4279">
            <v>0</v>
          </cell>
          <cell r="J4279" t="str">
            <v>Washington Federation of State Employees</v>
          </cell>
          <cell r="K4279">
            <v>5008</v>
          </cell>
          <cell r="L4279">
            <v>5008</v>
          </cell>
          <cell r="M4279">
            <v>5008</v>
          </cell>
          <cell r="N4279">
            <v>5008</v>
          </cell>
          <cell r="O4279">
            <v>4721</v>
          </cell>
          <cell r="P4279">
            <v>4815</v>
          </cell>
          <cell r="Q4279">
            <v>4960</v>
          </cell>
        </row>
        <row r="4280">
          <cell r="E4280" t="str">
            <v>53NMONTHLYHCOALITION</v>
          </cell>
          <cell r="F4280" t="str">
            <v>53N</v>
          </cell>
          <cell r="G4280" t="str">
            <v>Monthly</v>
          </cell>
          <cell r="H4280" t="str">
            <v>H</v>
          </cell>
          <cell r="I4280">
            <v>0</v>
          </cell>
          <cell r="J4280" t="str">
            <v>Coalition</v>
          </cell>
          <cell r="K4280">
            <v>5132</v>
          </cell>
          <cell r="L4280">
            <v>5132</v>
          </cell>
          <cell r="M4280">
            <v>5132</v>
          </cell>
          <cell r="N4280">
            <v>5132</v>
          </cell>
          <cell r="O4280">
            <v>4838</v>
          </cell>
          <cell r="P4280">
            <v>4935</v>
          </cell>
          <cell r="Q4280">
            <v>5084</v>
          </cell>
        </row>
        <row r="4281">
          <cell r="E4281" t="str">
            <v>53NMONTHLYHNON-REPRESENTED STATE EMPLOYEES</v>
          </cell>
          <cell r="F4281" t="str">
            <v>53N</v>
          </cell>
          <cell r="G4281" t="str">
            <v>Monthly</v>
          </cell>
          <cell r="H4281" t="str">
            <v>H</v>
          </cell>
          <cell r="I4281">
            <v>0</v>
          </cell>
          <cell r="J4281" t="str">
            <v>Non-Represented State Employees</v>
          </cell>
          <cell r="K4281">
            <v>5132</v>
          </cell>
          <cell r="L4281">
            <v>5132</v>
          </cell>
          <cell r="M4281">
            <v>5132</v>
          </cell>
          <cell r="N4281">
            <v>5132</v>
          </cell>
          <cell r="O4281">
            <v>4838</v>
          </cell>
          <cell r="P4281">
            <v>4935</v>
          </cell>
          <cell r="Q4281">
            <v>5084</v>
          </cell>
        </row>
        <row r="4282">
          <cell r="E4282" t="str">
            <v>53NMONTHLYHSERVICE EMPLOYEES INTERNATIONAL UNION DISTRICT 1199 NW</v>
          </cell>
          <cell r="F4282" t="str">
            <v>53N</v>
          </cell>
          <cell r="G4282" t="str">
            <v>Monthly</v>
          </cell>
          <cell r="H4282" t="str">
            <v>H</v>
          </cell>
          <cell r="I4282">
            <v>0</v>
          </cell>
          <cell r="J4282" t="str">
            <v>Service Employees International Union District 1199 NW</v>
          </cell>
          <cell r="K4282">
            <v>5132</v>
          </cell>
          <cell r="L4282">
            <v>5132</v>
          </cell>
          <cell r="M4282">
            <v>5132</v>
          </cell>
          <cell r="N4282">
            <v>5132</v>
          </cell>
          <cell r="O4282">
            <v>4838</v>
          </cell>
          <cell r="P4282">
            <v>4935</v>
          </cell>
          <cell r="Q4282">
            <v>5084</v>
          </cell>
        </row>
        <row r="4283">
          <cell r="E4283" t="str">
            <v>53NMONTHLYHTEAMSTERS LOCAL UNION NUMBER 117</v>
          </cell>
          <cell r="F4283" t="str">
            <v>53N</v>
          </cell>
          <cell r="G4283" t="str">
            <v>Monthly</v>
          </cell>
          <cell r="H4283" t="str">
            <v>H</v>
          </cell>
          <cell r="I4283">
            <v>0</v>
          </cell>
          <cell r="J4283" t="str">
            <v>Teamsters Local Union Number 117</v>
          </cell>
          <cell r="K4283">
            <v>5199</v>
          </cell>
          <cell r="L4283">
            <v>5199</v>
          </cell>
          <cell r="M4283">
            <v>5199</v>
          </cell>
          <cell r="N4283">
            <v>5199</v>
          </cell>
          <cell r="O4283">
            <v>4901</v>
          </cell>
          <cell r="P4283">
            <v>4999</v>
          </cell>
          <cell r="Q4283">
            <v>5150</v>
          </cell>
        </row>
        <row r="4284">
          <cell r="E4284" t="str">
            <v>53NMONTHLYHWASHINGTON FEDERATION OF STATE EMPLOYEES</v>
          </cell>
          <cell r="F4284" t="str">
            <v>53N</v>
          </cell>
          <cell r="G4284" t="str">
            <v>Monthly</v>
          </cell>
          <cell r="H4284" t="str">
            <v>H</v>
          </cell>
          <cell r="I4284">
            <v>0</v>
          </cell>
          <cell r="J4284" t="str">
            <v>Washington Federation of State Employees</v>
          </cell>
          <cell r="K4284">
            <v>5132</v>
          </cell>
          <cell r="L4284">
            <v>5132</v>
          </cell>
          <cell r="M4284">
            <v>5132</v>
          </cell>
          <cell r="N4284">
            <v>5132</v>
          </cell>
          <cell r="O4284">
            <v>4838</v>
          </cell>
          <cell r="P4284">
            <v>4935</v>
          </cell>
          <cell r="Q4284">
            <v>5084</v>
          </cell>
        </row>
        <row r="4285">
          <cell r="E4285" t="str">
            <v>53NMONTHLYICOALITION</v>
          </cell>
          <cell r="F4285" t="str">
            <v>53N</v>
          </cell>
          <cell r="G4285" t="str">
            <v>Monthly</v>
          </cell>
          <cell r="H4285" t="str">
            <v>I</v>
          </cell>
          <cell r="I4285">
            <v>0</v>
          </cell>
          <cell r="J4285" t="str">
            <v>Coalition</v>
          </cell>
          <cell r="K4285">
            <v>5266</v>
          </cell>
          <cell r="L4285">
            <v>5266</v>
          </cell>
          <cell r="M4285">
            <v>5266</v>
          </cell>
          <cell r="N4285">
            <v>5266</v>
          </cell>
          <cell r="O4285">
            <v>4964</v>
          </cell>
          <cell r="P4285">
            <v>5063</v>
          </cell>
          <cell r="Q4285">
            <v>5216</v>
          </cell>
        </row>
        <row r="4286">
          <cell r="E4286" t="str">
            <v>53NMONTHLYINON-REPRESENTED STATE EMPLOYEES</v>
          </cell>
          <cell r="F4286" t="str">
            <v>53N</v>
          </cell>
          <cell r="G4286" t="str">
            <v>Monthly</v>
          </cell>
          <cell r="H4286" t="str">
            <v>I</v>
          </cell>
          <cell r="I4286">
            <v>0</v>
          </cell>
          <cell r="J4286" t="str">
            <v>Non-Represented State Employees</v>
          </cell>
          <cell r="K4286">
            <v>5266</v>
          </cell>
          <cell r="L4286">
            <v>5266</v>
          </cell>
          <cell r="M4286">
            <v>5266</v>
          </cell>
          <cell r="N4286">
            <v>5266</v>
          </cell>
          <cell r="O4286">
            <v>4964</v>
          </cell>
          <cell r="P4286">
            <v>5063</v>
          </cell>
          <cell r="Q4286">
            <v>5216</v>
          </cell>
        </row>
        <row r="4287">
          <cell r="E4287" t="str">
            <v>53NMONTHLYISERVICE EMPLOYEES INTERNATIONAL UNION DISTRICT 1199 NW</v>
          </cell>
          <cell r="F4287" t="str">
            <v>53N</v>
          </cell>
          <cell r="G4287" t="str">
            <v>Monthly</v>
          </cell>
          <cell r="H4287" t="str">
            <v>I</v>
          </cell>
          <cell r="I4287">
            <v>0</v>
          </cell>
          <cell r="J4287" t="str">
            <v>Service Employees International Union District 1199 NW</v>
          </cell>
          <cell r="K4287">
            <v>5266</v>
          </cell>
          <cell r="L4287">
            <v>5266</v>
          </cell>
          <cell r="M4287">
            <v>5266</v>
          </cell>
          <cell r="N4287">
            <v>5266</v>
          </cell>
          <cell r="O4287">
            <v>4964</v>
          </cell>
          <cell r="P4287">
            <v>5063</v>
          </cell>
          <cell r="Q4287">
            <v>5216</v>
          </cell>
        </row>
        <row r="4288">
          <cell r="E4288" t="str">
            <v>53NMONTHLYITEAMSTERS LOCAL UNION NUMBER 117</v>
          </cell>
          <cell r="F4288" t="str">
            <v>53N</v>
          </cell>
          <cell r="G4288" t="str">
            <v>Monthly</v>
          </cell>
          <cell r="H4288" t="str">
            <v>I</v>
          </cell>
          <cell r="I4288">
            <v>0</v>
          </cell>
          <cell r="J4288" t="str">
            <v>Teamsters Local Union Number 117</v>
          </cell>
          <cell r="K4288">
            <v>5333</v>
          </cell>
          <cell r="L4288">
            <v>5333</v>
          </cell>
          <cell r="M4288">
            <v>5333</v>
          </cell>
          <cell r="N4288">
            <v>5333</v>
          </cell>
          <cell r="O4288">
            <v>5027</v>
          </cell>
          <cell r="P4288">
            <v>5128</v>
          </cell>
          <cell r="Q4288">
            <v>5283</v>
          </cell>
        </row>
        <row r="4289">
          <cell r="E4289" t="str">
            <v>53NMONTHLYIWASHINGTON FEDERATION OF STATE EMPLOYEES</v>
          </cell>
          <cell r="F4289" t="str">
            <v>53N</v>
          </cell>
          <cell r="G4289" t="str">
            <v>Monthly</v>
          </cell>
          <cell r="H4289" t="str">
            <v>I</v>
          </cell>
          <cell r="I4289">
            <v>0</v>
          </cell>
          <cell r="J4289" t="str">
            <v>Washington Federation of State Employees</v>
          </cell>
          <cell r="K4289">
            <v>5266</v>
          </cell>
          <cell r="L4289">
            <v>5266</v>
          </cell>
          <cell r="M4289">
            <v>5266</v>
          </cell>
          <cell r="N4289">
            <v>5266</v>
          </cell>
          <cell r="O4289">
            <v>4964</v>
          </cell>
          <cell r="P4289">
            <v>5063</v>
          </cell>
          <cell r="Q4289">
            <v>5216</v>
          </cell>
        </row>
        <row r="4290">
          <cell r="E4290" t="str">
            <v>53NMONTHLYJCOALITION</v>
          </cell>
          <cell r="F4290" t="str">
            <v>53N</v>
          </cell>
          <cell r="G4290" t="str">
            <v>Monthly</v>
          </cell>
          <cell r="H4290" t="str">
            <v>J</v>
          </cell>
          <cell r="I4290">
            <v>0</v>
          </cell>
          <cell r="J4290" t="str">
            <v>Coalition</v>
          </cell>
          <cell r="K4290">
            <v>5393</v>
          </cell>
          <cell r="L4290">
            <v>5393</v>
          </cell>
          <cell r="M4290">
            <v>5393</v>
          </cell>
          <cell r="N4290">
            <v>5393</v>
          </cell>
          <cell r="O4290">
            <v>5084</v>
          </cell>
          <cell r="P4290">
            <v>5186</v>
          </cell>
          <cell r="Q4290">
            <v>5343</v>
          </cell>
        </row>
        <row r="4291">
          <cell r="E4291" t="str">
            <v>53NMONTHLYJNON-REPRESENTED STATE EMPLOYEES</v>
          </cell>
          <cell r="F4291" t="str">
            <v>53N</v>
          </cell>
          <cell r="G4291" t="str">
            <v>Monthly</v>
          </cell>
          <cell r="H4291" t="str">
            <v>J</v>
          </cell>
          <cell r="I4291">
            <v>0</v>
          </cell>
          <cell r="J4291" t="str">
            <v>Non-Represented State Employees</v>
          </cell>
          <cell r="K4291">
            <v>5393</v>
          </cell>
          <cell r="L4291">
            <v>5393</v>
          </cell>
          <cell r="M4291">
            <v>5393</v>
          </cell>
          <cell r="N4291">
            <v>5393</v>
          </cell>
          <cell r="O4291">
            <v>5084</v>
          </cell>
          <cell r="P4291">
            <v>5186</v>
          </cell>
          <cell r="Q4291">
            <v>5343</v>
          </cell>
        </row>
        <row r="4292">
          <cell r="E4292" t="str">
            <v>53NMONTHLYJSERVICE EMPLOYEES INTERNATIONAL UNION DISTRICT 1199 NW</v>
          </cell>
          <cell r="F4292" t="str">
            <v>53N</v>
          </cell>
          <cell r="G4292" t="str">
            <v>Monthly</v>
          </cell>
          <cell r="H4292" t="str">
            <v>J</v>
          </cell>
          <cell r="I4292">
            <v>0</v>
          </cell>
          <cell r="J4292" t="str">
            <v>Service Employees International Union District 1199 NW</v>
          </cell>
          <cell r="K4292">
            <v>5393</v>
          </cell>
          <cell r="L4292">
            <v>5393</v>
          </cell>
          <cell r="M4292">
            <v>5393</v>
          </cell>
          <cell r="N4292">
            <v>5393</v>
          </cell>
          <cell r="O4292">
            <v>5084</v>
          </cell>
          <cell r="P4292">
            <v>5186</v>
          </cell>
          <cell r="Q4292">
            <v>5343</v>
          </cell>
        </row>
        <row r="4293">
          <cell r="E4293" t="str">
            <v>53NMONTHLYJTEAMSTERS LOCAL UNION NUMBER 117</v>
          </cell>
          <cell r="F4293" t="str">
            <v>53N</v>
          </cell>
          <cell r="G4293" t="str">
            <v>Monthly</v>
          </cell>
          <cell r="H4293" t="str">
            <v>J</v>
          </cell>
          <cell r="I4293">
            <v>0</v>
          </cell>
          <cell r="J4293" t="str">
            <v>Teamsters Local Union Number 117</v>
          </cell>
          <cell r="K4293">
            <v>5461</v>
          </cell>
          <cell r="L4293">
            <v>5461</v>
          </cell>
          <cell r="M4293">
            <v>5461</v>
          </cell>
          <cell r="N4293">
            <v>5461</v>
          </cell>
          <cell r="O4293">
            <v>5148</v>
          </cell>
          <cell r="P4293">
            <v>5251</v>
          </cell>
          <cell r="Q4293">
            <v>5410</v>
          </cell>
        </row>
        <row r="4294">
          <cell r="E4294" t="str">
            <v>53NMONTHLYJWASHINGTON FEDERATION OF STATE EMPLOYEES</v>
          </cell>
          <cell r="F4294" t="str">
            <v>53N</v>
          </cell>
          <cell r="G4294" t="str">
            <v>Monthly</v>
          </cell>
          <cell r="H4294" t="str">
            <v>J</v>
          </cell>
          <cell r="I4294">
            <v>0</v>
          </cell>
          <cell r="J4294" t="str">
            <v>Washington Federation of State Employees</v>
          </cell>
          <cell r="K4294">
            <v>5393</v>
          </cell>
          <cell r="L4294">
            <v>5393</v>
          </cell>
          <cell r="M4294">
            <v>5393</v>
          </cell>
          <cell r="N4294">
            <v>5393</v>
          </cell>
          <cell r="O4294">
            <v>5084</v>
          </cell>
          <cell r="P4294">
            <v>5186</v>
          </cell>
          <cell r="Q4294">
            <v>5343</v>
          </cell>
        </row>
        <row r="4295">
          <cell r="E4295" t="str">
            <v>53NMONTHLYKCOALITION</v>
          </cell>
          <cell r="F4295" t="str">
            <v>53N</v>
          </cell>
          <cell r="G4295" t="str">
            <v>Monthly</v>
          </cell>
          <cell r="H4295" t="str">
            <v>K</v>
          </cell>
          <cell r="I4295">
            <v>0</v>
          </cell>
          <cell r="J4295" t="str">
            <v>Coalition</v>
          </cell>
          <cell r="K4295">
            <v>5529</v>
          </cell>
          <cell r="L4295">
            <v>5529</v>
          </cell>
          <cell r="M4295">
            <v>5529</v>
          </cell>
          <cell r="N4295">
            <v>5529</v>
          </cell>
          <cell r="O4295">
            <v>5212</v>
          </cell>
          <cell r="P4295">
            <v>5316</v>
          </cell>
          <cell r="Q4295">
            <v>5477</v>
          </cell>
        </row>
        <row r="4296">
          <cell r="E4296" t="str">
            <v>53NMONTHLYKNON-REPRESENTED STATE EMPLOYEES</v>
          </cell>
          <cell r="F4296" t="str">
            <v>53N</v>
          </cell>
          <cell r="G4296" t="str">
            <v>Monthly</v>
          </cell>
          <cell r="H4296" t="str">
            <v>K</v>
          </cell>
          <cell r="I4296">
            <v>0</v>
          </cell>
          <cell r="J4296" t="str">
            <v>Non-Represented State Employees</v>
          </cell>
          <cell r="K4296">
            <v>5529</v>
          </cell>
          <cell r="L4296">
            <v>5529</v>
          </cell>
          <cell r="M4296">
            <v>5529</v>
          </cell>
          <cell r="N4296">
            <v>5529</v>
          </cell>
          <cell r="O4296">
            <v>5212</v>
          </cell>
          <cell r="P4296">
            <v>5316</v>
          </cell>
          <cell r="Q4296">
            <v>5477</v>
          </cell>
        </row>
        <row r="4297">
          <cell r="E4297" t="str">
            <v>53NMONTHLYKSERVICE EMPLOYEES INTERNATIONAL UNION DISTRICT 1199 NW</v>
          </cell>
          <cell r="F4297" t="str">
            <v>53N</v>
          </cell>
          <cell r="G4297" t="str">
            <v>Monthly</v>
          </cell>
          <cell r="H4297" t="str">
            <v>K</v>
          </cell>
          <cell r="I4297">
            <v>0</v>
          </cell>
          <cell r="J4297" t="str">
            <v>Service Employees International Union District 1199 NW</v>
          </cell>
          <cell r="K4297">
            <v>5529</v>
          </cell>
          <cell r="L4297">
            <v>5529</v>
          </cell>
          <cell r="M4297">
            <v>5529</v>
          </cell>
          <cell r="N4297">
            <v>5529</v>
          </cell>
          <cell r="O4297">
            <v>5212</v>
          </cell>
          <cell r="P4297">
            <v>5316</v>
          </cell>
          <cell r="Q4297">
            <v>5477</v>
          </cell>
        </row>
        <row r="4298">
          <cell r="E4298" t="str">
            <v>53NMONTHLYKTEAMSTERS LOCAL UNION NUMBER 117</v>
          </cell>
          <cell r="F4298" t="str">
            <v>53N</v>
          </cell>
          <cell r="G4298" t="str">
            <v>Monthly</v>
          </cell>
          <cell r="H4298" t="str">
            <v>K</v>
          </cell>
          <cell r="I4298">
            <v>0</v>
          </cell>
          <cell r="J4298" t="str">
            <v>Teamsters Local Union Number 117</v>
          </cell>
          <cell r="K4298">
            <v>5601</v>
          </cell>
          <cell r="L4298">
            <v>5601</v>
          </cell>
          <cell r="M4298">
            <v>5601</v>
          </cell>
          <cell r="N4298">
            <v>5601</v>
          </cell>
          <cell r="O4298">
            <v>5280</v>
          </cell>
          <cell r="P4298">
            <v>5386</v>
          </cell>
          <cell r="Q4298">
            <v>5549</v>
          </cell>
        </row>
        <row r="4299">
          <cell r="E4299" t="str">
            <v>53NMONTHLYKWASHINGTON FEDERATION OF STATE EMPLOYEES</v>
          </cell>
          <cell r="F4299" t="str">
            <v>53N</v>
          </cell>
          <cell r="G4299" t="str">
            <v>Monthly</v>
          </cell>
          <cell r="H4299" t="str">
            <v>K</v>
          </cell>
          <cell r="I4299">
            <v>0</v>
          </cell>
          <cell r="J4299" t="str">
            <v>Washington Federation of State Employees</v>
          </cell>
          <cell r="K4299">
            <v>5529</v>
          </cell>
          <cell r="L4299">
            <v>5529</v>
          </cell>
          <cell r="M4299">
            <v>5529</v>
          </cell>
          <cell r="N4299">
            <v>5529</v>
          </cell>
          <cell r="O4299">
            <v>5212</v>
          </cell>
          <cell r="P4299">
            <v>5316</v>
          </cell>
          <cell r="Q4299">
            <v>5477</v>
          </cell>
        </row>
        <row r="4300">
          <cell r="E4300" t="str">
            <v>53NMONTHLYLCOALITION</v>
          </cell>
          <cell r="F4300" t="str">
            <v>53N</v>
          </cell>
          <cell r="G4300" t="str">
            <v>Monthly</v>
          </cell>
          <cell r="H4300" t="str">
            <v>L</v>
          </cell>
          <cell r="I4300">
            <v>0</v>
          </cell>
          <cell r="J4300" t="str">
            <v>Coalition</v>
          </cell>
          <cell r="K4300">
            <v>5668</v>
          </cell>
          <cell r="L4300">
            <v>5668</v>
          </cell>
          <cell r="M4300">
            <v>5668</v>
          </cell>
          <cell r="N4300">
            <v>5668</v>
          </cell>
          <cell r="O4300">
            <v>5343</v>
          </cell>
          <cell r="P4300">
            <v>5450</v>
          </cell>
          <cell r="Q4300">
            <v>5615</v>
          </cell>
        </row>
        <row r="4301">
          <cell r="E4301" t="str">
            <v>53NMONTHLYLNON-REPRESENTED STATE EMPLOYEES</v>
          </cell>
          <cell r="F4301" t="str">
            <v>53N</v>
          </cell>
          <cell r="G4301" t="str">
            <v>Monthly</v>
          </cell>
          <cell r="H4301" t="str">
            <v>L</v>
          </cell>
          <cell r="I4301">
            <v>0</v>
          </cell>
          <cell r="J4301" t="str">
            <v>Non-Represented State Employees</v>
          </cell>
          <cell r="K4301">
            <v>5668</v>
          </cell>
          <cell r="L4301">
            <v>5668</v>
          </cell>
          <cell r="M4301">
            <v>5668</v>
          </cell>
          <cell r="N4301">
            <v>5668</v>
          </cell>
          <cell r="O4301">
            <v>5343</v>
          </cell>
          <cell r="P4301">
            <v>5450</v>
          </cell>
          <cell r="Q4301">
            <v>5615</v>
          </cell>
        </row>
        <row r="4302">
          <cell r="E4302" t="str">
            <v>53NMONTHLYLSERVICE EMPLOYEES INTERNATIONAL UNION DISTRICT 1199 NW</v>
          </cell>
          <cell r="F4302" t="str">
            <v>53N</v>
          </cell>
          <cell r="G4302" t="str">
            <v>Monthly</v>
          </cell>
          <cell r="H4302" t="str">
            <v>L</v>
          </cell>
          <cell r="I4302">
            <v>0</v>
          </cell>
          <cell r="J4302" t="str">
            <v>Service Employees International Union District 1199 NW</v>
          </cell>
          <cell r="K4302">
            <v>5668</v>
          </cell>
          <cell r="L4302">
            <v>5668</v>
          </cell>
          <cell r="M4302">
            <v>5668</v>
          </cell>
          <cell r="N4302">
            <v>5668</v>
          </cell>
          <cell r="O4302">
            <v>5343</v>
          </cell>
          <cell r="P4302">
            <v>5450</v>
          </cell>
          <cell r="Q4302">
            <v>5615</v>
          </cell>
        </row>
        <row r="4303">
          <cell r="E4303" t="str">
            <v>53NMONTHLYLTEAMSTERS LOCAL UNION NUMBER 117</v>
          </cell>
          <cell r="F4303" t="str">
            <v>53N</v>
          </cell>
          <cell r="G4303" t="str">
            <v>Monthly</v>
          </cell>
          <cell r="H4303" t="str">
            <v>L</v>
          </cell>
          <cell r="I4303">
            <v>0</v>
          </cell>
          <cell r="J4303" t="str">
            <v>Teamsters Local Union Number 117</v>
          </cell>
          <cell r="K4303">
            <v>5741</v>
          </cell>
          <cell r="L4303">
            <v>5741</v>
          </cell>
          <cell r="M4303">
            <v>5741</v>
          </cell>
          <cell r="N4303">
            <v>5741</v>
          </cell>
          <cell r="O4303">
            <v>5412</v>
          </cell>
          <cell r="P4303">
            <v>5520</v>
          </cell>
          <cell r="Q4303">
            <v>5687</v>
          </cell>
        </row>
        <row r="4304">
          <cell r="E4304" t="str">
            <v>53NMONTHLYLWASHINGTON FEDERATION OF STATE EMPLOYEES</v>
          </cell>
          <cell r="F4304" t="str">
            <v>53N</v>
          </cell>
          <cell r="G4304" t="str">
            <v>Monthly</v>
          </cell>
          <cell r="H4304" t="str">
            <v>L</v>
          </cell>
          <cell r="I4304">
            <v>0</v>
          </cell>
          <cell r="J4304" t="str">
            <v>Washington Federation of State Employees</v>
          </cell>
          <cell r="K4304">
            <v>5668</v>
          </cell>
          <cell r="L4304">
            <v>5668</v>
          </cell>
          <cell r="M4304">
            <v>5668</v>
          </cell>
          <cell r="N4304">
            <v>5668</v>
          </cell>
          <cell r="O4304">
            <v>5343</v>
          </cell>
          <cell r="P4304">
            <v>5450</v>
          </cell>
          <cell r="Q4304">
            <v>5615</v>
          </cell>
        </row>
        <row r="4305">
          <cell r="E4305" t="str">
            <v>53NMONTHLYMCOALITION</v>
          </cell>
          <cell r="F4305" t="str">
            <v>53N</v>
          </cell>
          <cell r="G4305" t="str">
            <v>Monthly</v>
          </cell>
          <cell r="H4305" t="str">
            <v>M</v>
          </cell>
          <cell r="I4305">
            <v>0</v>
          </cell>
          <cell r="J4305" t="str">
            <v>Coalition</v>
          </cell>
          <cell r="K4305">
            <v>5808</v>
          </cell>
          <cell r="L4305">
            <v>5808</v>
          </cell>
          <cell r="M4305">
            <v>5808</v>
          </cell>
          <cell r="N4305">
            <v>5808</v>
          </cell>
          <cell r="O4305">
            <v>5475</v>
          </cell>
          <cell r="P4305">
            <v>5585</v>
          </cell>
          <cell r="Q4305">
            <v>5754</v>
          </cell>
        </row>
        <row r="4306">
          <cell r="E4306" t="str">
            <v>53NMONTHLYMNON-REPRESENTED STATE EMPLOYEES</v>
          </cell>
          <cell r="F4306" t="str">
            <v>53N</v>
          </cell>
          <cell r="G4306" t="str">
            <v>Monthly</v>
          </cell>
          <cell r="H4306" t="str">
            <v>M</v>
          </cell>
          <cell r="I4306">
            <v>0</v>
          </cell>
          <cell r="J4306" t="str">
            <v>Non-Represented State Employees</v>
          </cell>
          <cell r="K4306">
            <v>5808</v>
          </cell>
          <cell r="L4306">
            <v>5808</v>
          </cell>
          <cell r="M4306">
            <v>5808</v>
          </cell>
          <cell r="N4306">
            <v>5808</v>
          </cell>
          <cell r="O4306">
            <v>5475</v>
          </cell>
          <cell r="P4306">
            <v>5585</v>
          </cell>
          <cell r="Q4306">
            <v>5754</v>
          </cell>
        </row>
        <row r="4307">
          <cell r="E4307" t="str">
            <v>53NMONTHLYMSERVICE EMPLOYEES INTERNATIONAL UNION DISTRICT 1199 NW</v>
          </cell>
          <cell r="F4307" t="str">
            <v>53N</v>
          </cell>
          <cell r="G4307" t="str">
            <v>Monthly</v>
          </cell>
          <cell r="H4307" t="str">
            <v>M</v>
          </cell>
          <cell r="I4307">
            <v>0</v>
          </cell>
          <cell r="J4307" t="str">
            <v>Service Employees International Union District 1199 NW</v>
          </cell>
          <cell r="K4307">
            <v>5808</v>
          </cell>
          <cell r="L4307">
            <v>5808</v>
          </cell>
          <cell r="M4307">
            <v>5808</v>
          </cell>
          <cell r="N4307">
            <v>5808</v>
          </cell>
          <cell r="O4307">
            <v>5475</v>
          </cell>
          <cell r="P4307">
            <v>5585</v>
          </cell>
          <cell r="Q4307">
            <v>5754</v>
          </cell>
        </row>
        <row r="4308">
          <cell r="E4308" t="str">
            <v>53NMONTHLYMTEAMSTERS LOCAL UNION NUMBER 117</v>
          </cell>
          <cell r="F4308" t="str">
            <v>53N</v>
          </cell>
          <cell r="G4308" t="str">
            <v>Monthly</v>
          </cell>
          <cell r="H4308" t="str">
            <v>M</v>
          </cell>
          <cell r="I4308">
            <v>0</v>
          </cell>
          <cell r="J4308" t="str">
            <v>Teamsters Local Union Number 117</v>
          </cell>
          <cell r="K4308">
            <v>5883</v>
          </cell>
          <cell r="L4308">
            <v>5883</v>
          </cell>
          <cell r="M4308">
            <v>5883</v>
          </cell>
          <cell r="N4308">
            <v>5883</v>
          </cell>
          <cell r="O4308">
            <v>5546</v>
          </cell>
          <cell r="P4308">
            <v>5657</v>
          </cell>
          <cell r="Q4308">
            <v>5828</v>
          </cell>
        </row>
        <row r="4309">
          <cell r="E4309" t="str">
            <v>53NMONTHLYMWASHINGTON FEDERATION OF STATE EMPLOYEES</v>
          </cell>
          <cell r="F4309" t="str">
            <v>53N</v>
          </cell>
          <cell r="G4309" t="str">
            <v>Monthly</v>
          </cell>
          <cell r="H4309" t="str">
            <v>M</v>
          </cell>
          <cell r="I4309">
            <v>0</v>
          </cell>
          <cell r="J4309" t="str">
            <v>Washington Federation of State Employees</v>
          </cell>
          <cell r="K4309">
            <v>5808</v>
          </cell>
          <cell r="L4309">
            <v>5808</v>
          </cell>
          <cell r="M4309">
            <v>5808</v>
          </cell>
          <cell r="N4309">
            <v>5808</v>
          </cell>
          <cell r="O4309">
            <v>5475</v>
          </cell>
          <cell r="P4309">
            <v>5585</v>
          </cell>
          <cell r="Q4309">
            <v>5754</v>
          </cell>
        </row>
        <row r="4310">
          <cell r="E4310" t="str">
            <v>53NMONTHLYNCOALITION</v>
          </cell>
          <cell r="F4310" t="str">
            <v>53N</v>
          </cell>
          <cell r="G4310" t="str">
            <v>Monthly</v>
          </cell>
          <cell r="H4310" t="str">
            <v>N</v>
          </cell>
          <cell r="I4310">
            <v>0</v>
          </cell>
          <cell r="J4310" t="str">
            <v>Coalition</v>
          </cell>
          <cell r="K4310">
            <v>5953</v>
          </cell>
          <cell r="L4310">
            <v>5953</v>
          </cell>
          <cell r="M4310">
            <v>5953</v>
          </cell>
          <cell r="N4310">
            <v>5953</v>
          </cell>
          <cell r="O4310">
            <v>5612</v>
          </cell>
          <cell r="P4310">
            <v>5724</v>
          </cell>
          <cell r="Q4310">
            <v>5897</v>
          </cell>
        </row>
        <row r="4311">
          <cell r="E4311" t="str">
            <v>53NMONTHLYNNON-REPRESENTED STATE EMPLOYEES</v>
          </cell>
          <cell r="F4311" t="str">
            <v>53N</v>
          </cell>
          <cell r="G4311" t="str">
            <v>Monthly</v>
          </cell>
          <cell r="H4311" t="str">
            <v>N</v>
          </cell>
          <cell r="I4311">
            <v>0</v>
          </cell>
          <cell r="J4311" t="str">
            <v>Non-Represented State Employees</v>
          </cell>
          <cell r="K4311">
            <v>5953</v>
          </cell>
          <cell r="L4311">
            <v>5953</v>
          </cell>
          <cell r="M4311">
            <v>5953</v>
          </cell>
          <cell r="N4311">
            <v>5953</v>
          </cell>
          <cell r="O4311">
            <v>5612</v>
          </cell>
          <cell r="P4311">
            <v>5724</v>
          </cell>
          <cell r="Q4311">
            <v>5897</v>
          </cell>
        </row>
        <row r="4312">
          <cell r="E4312" t="str">
            <v>53NMONTHLYNSERVICE EMPLOYEES INTERNATIONAL UNION DISTRICT 1199 NW</v>
          </cell>
          <cell r="F4312" t="str">
            <v>53N</v>
          </cell>
          <cell r="G4312" t="str">
            <v>Monthly</v>
          </cell>
          <cell r="H4312" t="str">
            <v>N</v>
          </cell>
          <cell r="I4312">
            <v>0</v>
          </cell>
          <cell r="J4312" t="str">
            <v>Service Employees International Union District 1199 NW</v>
          </cell>
          <cell r="K4312">
            <v>5953</v>
          </cell>
          <cell r="L4312">
            <v>5953</v>
          </cell>
          <cell r="M4312">
            <v>5953</v>
          </cell>
          <cell r="N4312">
            <v>5953</v>
          </cell>
          <cell r="O4312">
            <v>5612</v>
          </cell>
          <cell r="P4312">
            <v>5724</v>
          </cell>
          <cell r="Q4312">
            <v>5897</v>
          </cell>
        </row>
        <row r="4313">
          <cell r="E4313" t="str">
            <v>53NMONTHLYNTEAMSTERS LOCAL UNION NUMBER 117</v>
          </cell>
          <cell r="F4313" t="str">
            <v>53N</v>
          </cell>
          <cell r="G4313" t="str">
            <v>Monthly</v>
          </cell>
          <cell r="H4313" t="str">
            <v>N</v>
          </cell>
          <cell r="I4313">
            <v>0</v>
          </cell>
          <cell r="J4313" t="str">
            <v>Teamsters Local Union Number 117</v>
          </cell>
          <cell r="K4313">
            <v>6029</v>
          </cell>
          <cell r="L4313">
            <v>6029</v>
          </cell>
          <cell r="M4313">
            <v>6029</v>
          </cell>
          <cell r="N4313">
            <v>6029</v>
          </cell>
          <cell r="O4313">
            <v>5683</v>
          </cell>
          <cell r="P4313">
            <v>5797</v>
          </cell>
          <cell r="Q4313">
            <v>5972</v>
          </cell>
        </row>
        <row r="4314">
          <cell r="E4314" t="str">
            <v>53NMONTHLYNWASHINGTON FEDERATION OF STATE EMPLOYEES</v>
          </cell>
          <cell r="F4314" t="str">
            <v>53N</v>
          </cell>
          <cell r="G4314" t="str">
            <v>Monthly</v>
          </cell>
          <cell r="H4314" t="str">
            <v>N</v>
          </cell>
          <cell r="I4314">
            <v>0</v>
          </cell>
          <cell r="J4314" t="str">
            <v>Washington Federation of State Employees</v>
          </cell>
          <cell r="K4314">
            <v>5953</v>
          </cell>
          <cell r="L4314">
            <v>5953</v>
          </cell>
          <cell r="M4314">
            <v>5953</v>
          </cell>
          <cell r="N4314">
            <v>5953</v>
          </cell>
          <cell r="O4314">
            <v>5612</v>
          </cell>
          <cell r="P4314">
            <v>5724</v>
          </cell>
          <cell r="Q4314">
            <v>5897</v>
          </cell>
        </row>
        <row r="4315">
          <cell r="E4315" t="str">
            <v>53NMONTHLYOCOALITION</v>
          </cell>
          <cell r="F4315" t="str">
            <v>53N</v>
          </cell>
          <cell r="G4315" t="str">
            <v>Monthly</v>
          </cell>
          <cell r="H4315" t="str">
            <v>O</v>
          </cell>
          <cell r="I4315">
            <v>0</v>
          </cell>
          <cell r="J4315" t="str">
            <v>Coalition</v>
          </cell>
          <cell r="K4315">
            <v>6104</v>
          </cell>
          <cell r="L4315">
            <v>6104</v>
          </cell>
          <cell r="M4315">
            <v>6104</v>
          </cell>
          <cell r="N4315">
            <v>6104</v>
          </cell>
          <cell r="O4315">
            <v>5754</v>
          </cell>
          <cell r="P4315">
            <v>5869</v>
          </cell>
          <cell r="Q4315">
            <v>6046</v>
          </cell>
        </row>
        <row r="4316">
          <cell r="E4316" t="str">
            <v>53NMONTHLYONON-REPRESENTED STATE EMPLOYEES</v>
          </cell>
          <cell r="F4316" t="str">
            <v>53N</v>
          </cell>
          <cell r="G4316" t="str">
            <v>Monthly</v>
          </cell>
          <cell r="H4316" t="str">
            <v>O</v>
          </cell>
          <cell r="I4316">
            <v>0</v>
          </cell>
          <cell r="J4316" t="str">
            <v>Non-Represented State Employees</v>
          </cell>
          <cell r="K4316">
            <v>6104</v>
          </cell>
          <cell r="L4316">
            <v>6104</v>
          </cell>
          <cell r="M4316">
            <v>6104</v>
          </cell>
          <cell r="N4316">
            <v>6104</v>
          </cell>
          <cell r="O4316">
            <v>5754</v>
          </cell>
          <cell r="P4316">
            <v>5869</v>
          </cell>
          <cell r="Q4316">
            <v>6046</v>
          </cell>
        </row>
        <row r="4317">
          <cell r="E4317" t="str">
            <v>53NMONTHLYOSERVICE EMPLOYEES INTERNATIONAL UNION DISTRICT 1199 NW</v>
          </cell>
          <cell r="F4317" t="str">
            <v>53N</v>
          </cell>
          <cell r="G4317" t="str">
            <v>Monthly</v>
          </cell>
          <cell r="H4317" t="str">
            <v>O</v>
          </cell>
          <cell r="I4317">
            <v>0</v>
          </cell>
          <cell r="J4317" t="str">
            <v>Service Employees International Union District 1199 NW</v>
          </cell>
          <cell r="K4317">
            <v>6104</v>
          </cell>
          <cell r="L4317">
            <v>6104</v>
          </cell>
          <cell r="M4317">
            <v>6104</v>
          </cell>
          <cell r="N4317">
            <v>6104</v>
          </cell>
          <cell r="O4317">
            <v>5754</v>
          </cell>
          <cell r="P4317">
            <v>5869</v>
          </cell>
          <cell r="Q4317">
            <v>6046</v>
          </cell>
        </row>
        <row r="4318">
          <cell r="E4318" t="str">
            <v>53NMONTHLYOTEAMSTERS LOCAL UNION NUMBER 117</v>
          </cell>
          <cell r="F4318" t="str">
            <v>53N</v>
          </cell>
          <cell r="G4318" t="str">
            <v>Monthly</v>
          </cell>
          <cell r="H4318" t="str">
            <v>O</v>
          </cell>
          <cell r="I4318">
            <v>0</v>
          </cell>
          <cell r="J4318" t="str">
            <v>Teamsters Local Union Number 117</v>
          </cell>
          <cell r="K4318">
            <v>6182</v>
          </cell>
          <cell r="L4318">
            <v>6182</v>
          </cell>
          <cell r="M4318">
            <v>6182</v>
          </cell>
          <cell r="N4318">
            <v>6182</v>
          </cell>
          <cell r="O4318">
            <v>5827</v>
          </cell>
          <cell r="P4318">
            <v>5944</v>
          </cell>
          <cell r="Q4318">
            <v>6124</v>
          </cell>
        </row>
        <row r="4319">
          <cell r="E4319" t="str">
            <v>53NMONTHLYOWASHINGTON FEDERATION OF STATE EMPLOYEES</v>
          </cell>
          <cell r="F4319" t="str">
            <v>53N</v>
          </cell>
          <cell r="G4319" t="str">
            <v>Monthly</v>
          </cell>
          <cell r="H4319" t="str">
            <v>O</v>
          </cell>
          <cell r="I4319">
            <v>0</v>
          </cell>
          <cell r="J4319" t="str">
            <v>Washington Federation of State Employees</v>
          </cell>
          <cell r="K4319">
            <v>6104</v>
          </cell>
          <cell r="L4319">
            <v>6104</v>
          </cell>
          <cell r="M4319">
            <v>6104</v>
          </cell>
          <cell r="N4319">
            <v>6104</v>
          </cell>
          <cell r="O4319">
            <v>5754</v>
          </cell>
          <cell r="P4319">
            <v>5869</v>
          </cell>
          <cell r="Q4319">
            <v>6046</v>
          </cell>
        </row>
        <row r="4320">
          <cell r="E4320" t="str">
            <v>53NMONTHLYPCOALITION</v>
          </cell>
          <cell r="F4320" t="str">
            <v>53N</v>
          </cell>
          <cell r="G4320" t="str">
            <v>Monthly</v>
          </cell>
          <cell r="H4320" t="str">
            <v>P</v>
          </cell>
          <cell r="I4320">
            <v>0</v>
          </cell>
          <cell r="J4320" t="str">
            <v>Coalition</v>
          </cell>
          <cell r="K4320">
            <v>6257</v>
          </cell>
          <cell r="L4320">
            <v>6257</v>
          </cell>
          <cell r="M4320">
            <v>6257</v>
          </cell>
          <cell r="N4320">
            <v>6257</v>
          </cell>
          <cell r="O4320">
            <v>5898</v>
          </cell>
          <cell r="P4320">
            <v>6016</v>
          </cell>
          <cell r="Q4320">
            <v>6198</v>
          </cell>
        </row>
        <row r="4321">
          <cell r="E4321" t="str">
            <v>53NMONTHLYPNON-REPRESENTED STATE EMPLOYEES</v>
          </cell>
          <cell r="F4321" t="str">
            <v>53N</v>
          </cell>
          <cell r="G4321" t="str">
            <v>Monthly</v>
          </cell>
          <cell r="H4321" t="str">
            <v>P</v>
          </cell>
          <cell r="I4321">
            <v>0</v>
          </cell>
          <cell r="J4321" t="str">
            <v>Non-Represented State Employees</v>
          </cell>
          <cell r="K4321">
            <v>6257</v>
          </cell>
          <cell r="L4321">
            <v>6257</v>
          </cell>
          <cell r="M4321">
            <v>6257</v>
          </cell>
          <cell r="N4321">
            <v>6257</v>
          </cell>
          <cell r="O4321">
            <v>5898</v>
          </cell>
          <cell r="P4321">
            <v>6016</v>
          </cell>
          <cell r="Q4321">
            <v>6198</v>
          </cell>
        </row>
        <row r="4322">
          <cell r="E4322" t="str">
            <v>53NMONTHLYPSERVICE EMPLOYEES INTERNATIONAL UNION DISTRICT 1199 NW</v>
          </cell>
          <cell r="F4322" t="str">
            <v>53N</v>
          </cell>
          <cell r="G4322" t="str">
            <v>Monthly</v>
          </cell>
          <cell r="H4322" t="str">
            <v>P</v>
          </cell>
          <cell r="I4322">
            <v>0</v>
          </cell>
          <cell r="J4322" t="str">
            <v>Service Employees International Union District 1199 NW</v>
          </cell>
          <cell r="K4322">
            <v>6257</v>
          </cell>
          <cell r="L4322">
            <v>6257</v>
          </cell>
          <cell r="M4322">
            <v>6257</v>
          </cell>
          <cell r="N4322">
            <v>6257</v>
          </cell>
          <cell r="O4322">
            <v>5898</v>
          </cell>
          <cell r="P4322">
            <v>6016</v>
          </cell>
          <cell r="Q4322">
            <v>6198</v>
          </cell>
        </row>
        <row r="4323">
          <cell r="E4323" t="str">
            <v>53NMONTHLYPTEAMSTERS LOCAL UNION NUMBER 117</v>
          </cell>
          <cell r="F4323" t="str">
            <v>53N</v>
          </cell>
          <cell r="G4323" t="str">
            <v>Monthly</v>
          </cell>
          <cell r="H4323" t="str">
            <v>P</v>
          </cell>
          <cell r="I4323">
            <v>0</v>
          </cell>
          <cell r="J4323" t="str">
            <v>Teamsters Local Union Number 117</v>
          </cell>
          <cell r="K4323">
            <v>6339</v>
          </cell>
          <cell r="L4323">
            <v>6339</v>
          </cell>
          <cell r="M4323">
            <v>6339</v>
          </cell>
          <cell r="N4323">
            <v>6339</v>
          </cell>
          <cell r="O4323">
            <v>5975</v>
          </cell>
          <cell r="P4323">
            <v>6095</v>
          </cell>
          <cell r="Q4323">
            <v>6279</v>
          </cell>
        </row>
        <row r="4324">
          <cell r="E4324" t="str">
            <v>53NMONTHLYPWASHINGTON FEDERATION OF STATE EMPLOYEES</v>
          </cell>
          <cell r="F4324" t="str">
            <v>53N</v>
          </cell>
          <cell r="G4324" t="str">
            <v>Monthly</v>
          </cell>
          <cell r="H4324" t="str">
            <v>P</v>
          </cell>
          <cell r="I4324">
            <v>0</v>
          </cell>
          <cell r="J4324" t="str">
            <v>Washington Federation of State Employees</v>
          </cell>
          <cell r="K4324">
            <v>6257</v>
          </cell>
          <cell r="L4324">
            <v>6257</v>
          </cell>
          <cell r="M4324">
            <v>6257</v>
          </cell>
          <cell r="N4324">
            <v>6257</v>
          </cell>
          <cell r="O4324">
            <v>5898</v>
          </cell>
          <cell r="P4324">
            <v>6016</v>
          </cell>
          <cell r="Q4324">
            <v>6198</v>
          </cell>
        </row>
        <row r="4325">
          <cell r="E4325" t="str">
            <v>53NMONTHLYQCOALITION</v>
          </cell>
          <cell r="F4325" t="str">
            <v>53N</v>
          </cell>
          <cell r="G4325" t="str">
            <v>Monthly</v>
          </cell>
          <cell r="H4325" t="str">
            <v>Q</v>
          </cell>
          <cell r="I4325">
            <v>0</v>
          </cell>
          <cell r="J4325" t="str">
            <v>Coalition</v>
          </cell>
          <cell r="K4325">
            <v>6411</v>
          </cell>
          <cell r="L4325">
            <v>6411</v>
          </cell>
          <cell r="M4325">
            <v>6411</v>
          </cell>
          <cell r="N4325">
            <v>6411</v>
          </cell>
          <cell r="O4325">
            <v>6043</v>
          </cell>
          <cell r="P4325">
            <v>6164</v>
          </cell>
          <cell r="Q4325">
            <v>6350</v>
          </cell>
        </row>
        <row r="4326">
          <cell r="E4326" t="str">
            <v>53NMONTHLYQNON-REPRESENTED STATE EMPLOYEES</v>
          </cell>
          <cell r="F4326" t="str">
            <v>53N</v>
          </cell>
          <cell r="G4326" t="str">
            <v>Monthly</v>
          </cell>
          <cell r="H4326" t="str">
            <v>Q</v>
          </cell>
          <cell r="I4326">
            <v>0</v>
          </cell>
          <cell r="J4326" t="str">
            <v>Non-Represented State Employees</v>
          </cell>
          <cell r="K4326">
            <v>6411</v>
          </cell>
          <cell r="L4326">
            <v>6411</v>
          </cell>
          <cell r="M4326">
            <v>6411</v>
          </cell>
          <cell r="N4326">
            <v>6411</v>
          </cell>
          <cell r="O4326">
            <v>6043</v>
          </cell>
          <cell r="P4326">
            <v>6164</v>
          </cell>
          <cell r="Q4326">
            <v>6350</v>
          </cell>
        </row>
        <row r="4327">
          <cell r="E4327" t="str">
            <v>53NMONTHLYQSERVICE EMPLOYEES INTERNATIONAL UNION DISTRICT 1199 NW</v>
          </cell>
          <cell r="F4327" t="str">
            <v>53N</v>
          </cell>
          <cell r="G4327" t="str">
            <v>Monthly</v>
          </cell>
          <cell r="H4327" t="str">
            <v>Q</v>
          </cell>
          <cell r="I4327">
            <v>0</v>
          </cell>
          <cell r="J4327" t="str">
            <v>Service Employees International Union District 1199 NW</v>
          </cell>
          <cell r="K4327">
            <v>6411</v>
          </cell>
          <cell r="L4327">
            <v>6411</v>
          </cell>
          <cell r="M4327">
            <v>6411</v>
          </cell>
          <cell r="N4327">
            <v>6411</v>
          </cell>
          <cell r="O4327">
            <v>6043</v>
          </cell>
          <cell r="P4327">
            <v>6164</v>
          </cell>
          <cell r="Q4327">
            <v>6350</v>
          </cell>
        </row>
        <row r="4328">
          <cell r="E4328" t="str">
            <v>53NMONTHLYQTEAMSTERS LOCAL UNION NUMBER 117</v>
          </cell>
          <cell r="F4328" t="str">
            <v>53N</v>
          </cell>
          <cell r="G4328" t="str">
            <v>Monthly</v>
          </cell>
          <cell r="H4328" t="str">
            <v>Q</v>
          </cell>
          <cell r="I4328">
            <v>0</v>
          </cell>
          <cell r="J4328" t="str">
            <v>Teamsters Local Union Number 117</v>
          </cell>
          <cell r="K4328">
            <v>6491</v>
          </cell>
          <cell r="L4328">
            <v>6491</v>
          </cell>
          <cell r="M4328">
            <v>6491</v>
          </cell>
          <cell r="N4328">
            <v>6491</v>
          </cell>
          <cell r="O4328">
            <v>6119</v>
          </cell>
          <cell r="P4328">
            <v>6241</v>
          </cell>
          <cell r="Q4328">
            <v>6429</v>
          </cell>
        </row>
        <row r="4329">
          <cell r="E4329" t="str">
            <v>53NMONTHLYQWASHINGTON FEDERATION OF STATE EMPLOYEES</v>
          </cell>
          <cell r="F4329" t="str">
            <v>53N</v>
          </cell>
          <cell r="G4329" t="str">
            <v>Monthly</v>
          </cell>
          <cell r="H4329" t="str">
            <v>Q</v>
          </cell>
          <cell r="I4329">
            <v>0</v>
          </cell>
          <cell r="J4329" t="str">
            <v>Washington Federation of State Employees</v>
          </cell>
          <cell r="K4329">
            <v>6411</v>
          </cell>
          <cell r="L4329">
            <v>6411</v>
          </cell>
          <cell r="M4329">
            <v>6411</v>
          </cell>
          <cell r="N4329">
            <v>6411</v>
          </cell>
          <cell r="O4329">
            <v>6043</v>
          </cell>
          <cell r="P4329">
            <v>6164</v>
          </cell>
          <cell r="Q4329">
            <v>6350</v>
          </cell>
        </row>
        <row r="4330">
          <cell r="E4330" t="str">
            <v>53NMONTHLYRCOALITION</v>
          </cell>
          <cell r="F4330" t="str">
            <v>53N</v>
          </cell>
          <cell r="G4330" t="str">
            <v>Monthly</v>
          </cell>
          <cell r="H4330" t="str">
            <v>R</v>
          </cell>
          <cell r="I4330">
            <v>0</v>
          </cell>
          <cell r="J4330" t="str">
            <v>Coalition</v>
          </cell>
          <cell r="K4330">
            <v>6575</v>
          </cell>
          <cell r="L4330">
            <v>6575</v>
          </cell>
          <cell r="M4330">
            <v>6575</v>
          </cell>
          <cell r="N4330">
            <v>6575</v>
          </cell>
          <cell r="O4330">
            <v>6198</v>
          </cell>
          <cell r="P4330">
            <v>6322</v>
          </cell>
          <cell r="Q4330">
            <v>6513</v>
          </cell>
        </row>
        <row r="4331">
          <cell r="E4331" t="str">
            <v>53NMONTHLYRNON-REPRESENTED STATE EMPLOYEES</v>
          </cell>
          <cell r="F4331" t="str">
            <v>53N</v>
          </cell>
          <cell r="G4331" t="str">
            <v>Monthly</v>
          </cell>
          <cell r="H4331" t="str">
            <v>R</v>
          </cell>
          <cell r="I4331">
            <v>0</v>
          </cell>
          <cell r="J4331" t="str">
            <v>Non-Represented State Employees</v>
          </cell>
          <cell r="K4331">
            <v>6575</v>
          </cell>
          <cell r="L4331">
            <v>6575</v>
          </cell>
          <cell r="M4331">
            <v>6575</v>
          </cell>
          <cell r="N4331">
            <v>6575</v>
          </cell>
          <cell r="O4331">
            <v>6198</v>
          </cell>
          <cell r="P4331">
            <v>6322</v>
          </cell>
          <cell r="Q4331">
            <v>6513</v>
          </cell>
        </row>
        <row r="4332">
          <cell r="E4332" t="str">
            <v>53NMONTHLYRSERVICE EMPLOYEES INTERNATIONAL UNION DISTRICT 1199 NW</v>
          </cell>
          <cell r="F4332" t="str">
            <v>53N</v>
          </cell>
          <cell r="G4332" t="str">
            <v>Monthly</v>
          </cell>
          <cell r="H4332" t="str">
            <v>R</v>
          </cell>
          <cell r="I4332">
            <v>0</v>
          </cell>
          <cell r="J4332" t="str">
            <v>Service Employees International Union District 1199 NW</v>
          </cell>
          <cell r="K4332">
            <v>6575</v>
          </cell>
          <cell r="L4332">
            <v>6575</v>
          </cell>
          <cell r="M4332">
            <v>6575</v>
          </cell>
          <cell r="N4332">
            <v>6575</v>
          </cell>
          <cell r="O4332">
            <v>6198</v>
          </cell>
          <cell r="P4332">
            <v>6322</v>
          </cell>
          <cell r="Q4332">
            <v>6513</v>
          </cell>
        </row>
        <row r="4333">
          <cell r="E4333" t="str">
            <v>53NMONTHLYRTEAMSTERS LOCAL UNION NUMBER 117</v>
          </cell>
          <cell r="F4333" t="str">
            <v>53N</v>
          </cell>
          <cell r="G4333" t="str">
            <v>Monthly</v>
          </cell>
          <cell r="H4333" t="str">
            <v>R</v>
          </cell>
          <cell r="I4333">
            <v>0</v>
          </cell>
          <cell r="J4333" t="str">
            <v>Teamsters Local Union Number 117</v>
          </cell>
          <cell r="K4333">
            <v>6659</v>
          </cell>
          <cell r="L4333">
            <v>6659</v>
          </cell>
          <cell r="M4333">
            <v>6659</v>
          </cell>
          <cell r="N4333">
            <v>6659</v>
          </cell>
          <cell r="O4333">
            <v>6277</v>
          </cell>
          <cell r="P4333">
            <v>6403</v>
          </cell>
          <cell r="Q4333">
            <v>6596</v>
          </cell>
        </row>
        <row r="4334">
          <cell r="E4334" t="str">
            <v>53NMONTHLYRWASHINGTON FEDERATION OF STATE EMPLOYEES</v>
          </cell>
          <cell r="F4334" t="str">
            <v>53N</v>
          </cell>
          <cell r="G4334" t="str">
            <v>Monthly</v>
          </cell>
          <cell r="H4334" t="str">
            <v>R</v>
          </cell>
          <cell r="I4334">
            <v>0</v>
          </cell>
          <cell r="J4334" t="str">
            <v>Washington Federation of State Employees</v>
          </cell>
          <cell r="K4334">
            <v>6575</v>
          </cell>
          <cell r="L4334">
            <v>6575</v>
          </cell>
          <cell r="M4334">
            <v>6575</v>
          </cell>
          <cell r="N4334">
            <v>6575</v>
          </cell>
          <cell r="O4334">
            <v>6198</v>
          </cell>
          <cell r="P4334">
            <v>6322</v>
          </cell>
          <cell r="Q4334">
            <v>6513</v>
          </cell>
        </row>
        <row r="4335">
          <cell r="E4335" t="str">
            <v>53NMONTHLYSCOALITION</v>
          </cell>
          <cell r="F4335" t="str">
            <v>53N</v>
          </cell>
          <cell r="G4335" t="str">
            <v>Monthly</v>
          </cell>
          <cell r="H4335" t="str">
            <v>S</v>
          </cell>
          <cell r="I4335">
            <v>0</v>
          </cell>
          <cell r="J4335" t="str">
            <v>Coalition</v>
          </cell>
          <cell r="K4335">
            <v>6737</v>
          </cell>
          <cell r="L4335">
            <v>6737</v>
          </cell>
          <cell r="M4335">
            <v>6737</v>
          </cell>
          <cell r="N4335">
            <v>6737</v>
          </cell>
          <cell r="O4335">
            <v>6351</v>
          </cell>
          <cell r="P4335">
            <v>6478</v>
          </cell>
          <cell r="Q4335">
            <v>6674</v>
          </cell>
        </row>
        <row r="4336">
          <cell r="E4336" t="str">
            <v>53NMONTHLYSNON-REPRESENTED STATE EMPLOYEES</v>
          </cell>
          <cell r="F4336" t="str">
            <v>53N</v>
          </cell>
          <cell r="G4336" t="str">
            <v>Monthly</v>
          </cell>
          <cell r="H4336" t="str">
            <v>S</v>
          </cell>
          <cell r="I4336">
            <v>0</v>
          </cell>
          <cell r="J4336" t="str">
            <v>Non-Represented State Employees</v>
          </cell>
          <cell r="K4336">
            <v>6737</v>
          </cell>
          <cell r="L4336">
            <v>6737</v>
          </cell>
          <cell r="M4336">
            <v>6737</v>
          </cell>
          <cell r="N4336">
            <v>6737</v>
          </cell>
          <cell r="O4336">
            <v>6351</v>
          </cell>
          <cell r="P4336">
            <v>6478</v>
          </cell>
          <cell r="Q4336">
            <v>6674</v>
          </cell>
        </row>
        <row r="4337">
          <cell r="E4337" t="str">
            <v>53NMONTHLYSSERVICE EMPLOYEES INTERNATIONAL UNION DISTRICT 1199 NW</v>
          </cell>
          <cell r="F4337" t="str">
            <v>53N</v>
          </cell>
          <cell r="G4337" t="str">
            <v>Monthly</v>
          </cell>
          <cell r="H4337" t="str">
            <v>S</v>
          </cell>
          <cell r="I4337">
            <v>0</v>
          </cell>
          <cell r="J4337" t="str">
            <v>Service Employees International Union District 1199 NW</v>
          </cell>
          <cell r="K4337">
            <v>6737</v>
          </cell>
          <cell r="L4337">
            <v>6737</v>
          </cell>
          <cell r="M4337">
            <v>6737</v>
          </cell>
          <cell r="N4337">
            <v>6737</v>
          </cell>
          <cell r="O4337">
            <v>6351</v>
          </cell>
          <cell r="P4337">
            <v>6478</v>
          </cell>
          <cell r="Q4337">
            <v>6674</v>
          </cell>
        </row>
        <row r="4338">
          <cell r="E4338" t="str">
            <v>53NMONTHLYSTEAMSTERS LOCAL UNION NUMBER 117</v>
          </cell>
          <cell r="F4338" t="str">
            <v>53N</v>
          </cell>
          <cell r="G4338" t="str">
            <v>Monthly</v>
          </cell>
          <cell r="H4338" t="str">
            <v>S</v>
          </cell>
          <cell r="I4338">
            <v>0</v>
          </cell>
          <cell r="J4338" t="str">
            <v>Teamsters Local Union Number 117</v>
          </cell>
          <cell r="K4338">
            <v>6822</v>
          </cell>
          <cell r="L4338">
            <v>6822</v>
          </cell>
          <cell r="M4338">
            <v>6822</v>
          </cell>
          <cell r="N4338">
            <v>6822</v>
          </cell>
          <cell r="O4338">
            <v>6431</v>
          </cell>
          <cell r="P4338">
            <v>6560</v>
          </cell>
          <cell r="Q4338">
            <v>6758</v>
          </cell>
        </row>
        <row r="4339">
          <cell r="E4339" t="str">
            <v>53NMONTHLYSWASHINGTON FEDERATION OF STATE EMPLOYEES</v>
          </cell>
          <cell r="F4339" t="str">
            <v>53N</v>
          </cell>
          <cell r="G4339" t="str">
            <v>Monthly</v>
          </cell>
          <cell r="H4339" t="str">
            <v>S</v>
          </cell>
          <cell r="I4339">
            <v>0</v>
          </cell>
          <cell r="J4339" t="str">
            <v>Washington Federation of State Employees</v>
          </cell>
          <cell r="K4339">
            <v>6737</v>
          </cell>
          <cell r="L4339">
            <v>6737</v>
          </cell>
          <cell r="M4339">
            <v>6737</v>
          </cell>
          <cell r="N4339">
            <v>6737</v>
          </cell>
          <cell r="O4339">
            <v>6351</v>
          </cell>
          <cell r="P4339">
            <v>6478</v>
          </cell>
          <cell r="Q4339">
            <v>6674</v>
          </cell>
        </row>
        <row r="4340">
          <cell r="E4340" t="str">
            <v>53NMONTHLYTCOALITION</v>
          </cell>
          <cell r="F4340" t="str">
            <v>53N</v>
          </cell>
          <cell r="G4340" t="str">
            <v>Monthly</v>
          </cell>
          <cell r="H4340" t="str">
            <v>T</v>
          </cell>
          <cell r="I4340">
            <v>0</v>
          </cell>
          <cell r="J4340" t="str">
            <v>Coalition</v>
          </cell>
          <cell r="K4340">
            <v>6905</v>
          </cell>
          <cell r="L4340">
            <v>6905</v>
          </cell>
          <cell r="M4340">
            <v>6905</v>
          </cell>
          <cell r="N4340">
            <v>6905</v>
          </cell>
          <cell r="O4340">
            <v>6509</v>
          </cell>
          <cell r="P4340">
            <v>6639</v>
          </cell>
          <cell r="Q4340">
            <v>6839</v>
          </cell>
        </row>
        <row r="4341">
          <cell r="E4341" t="str">
            <v>53NMONTHLYTNON-REPRESENTED STATE EMPLOYEES</v>
          </cell>
          <cell r="F4341" t="str">
            <v>53N</v>
          </cell>
          <cell r="G4341" t="str">
            <v>Monthly</v>
          </cell>
          <cell r="H4341" t="str">
            <v>T</v>
          </cell>
          <cell r="I4341">
            <v>0</v>
          </cell>
          <cell r="J4341" t="str">
            <v>Non-Represented State Employees</v>
          </cell>
          <cell r="K4341">
            <v>6905</v>
          </cell>
          <cell r="L4341">
            <v>6905</v>
          </cell>
          <cell r="M4341">
            <v>6905</v>
          </cell>
          <cell r="N4341">
            <v>6905</v>
          </cell>
          <cell r="O4341">
            <v>6509</v>
          </cell>
          <cell r="P4341">
            <v>6639</v>
          </cell>
          <cell r="Q4341">
            <v>6839</v>
          </cell>
        </row>
        <row r="4342">
          <cell r="E4342" t="str">
            <v>53NMONTHLYTSERVICE EMPLOYEES INTERNATIONAL UNION DISTRICT 1199 NW</v>
          </cell>
          <cell r="F4342" t="str">
            <v>53N</v>
          </cell>
          <cell r="G4342" t="str">
            <v>Monthly</v>
          </cell>
          <cell r="H4342" t="str">
            <v>T</v>
          </cell>
          <cell r="I4342">
            <v>0</v>
          </cell>
          <cell r="J4342" t="str">
            <v>Service Employees International Union District 1199 NW</v>
          </cell>
          <cell r="K4342">
            <v>6905</v>
          </cell>
          <cell r="L4342">
            <v>6905</v>
          </cell>
          <cell r="M4342">
            <v>6905</v>
          </cell>
          <cell r="N4342">
            <v>6905</v>
          </cell>
          <cell r="O4342">
            <v>6509</v>
          </cell>
          <cell r="P4342">
            <v>6639</v>
          </cell>
          <cell r="Q4342">
            <v>6839</v>
          </cell>
        </row>
        <row r="4343">
          <cell r="E4343" t="str">
            <v>53NMONTHLYTTEAMSTERS LOCAL UNION NUMBER 117</v>
          </cell>
          <cell r="F4343" t="str">
            <v>53N</v>
          </cell>
          <cell r="G4343" t="str">
            <v>Monthly</v>
          </cell>
          <cell r="H4343" t="str">
            <v>T</v>
          </cell>
          <cell r="I4343">
            <v>0</v>
          </cell>
          <cell r="J4343" t="str">
            <v>Teamsters Local Union Number 117</v>
          </cell>
          <cell r="K4343">
            <v>6993</v>
          </cell>
          <cell r="L4343">
            <v>6993</v>
          </cell>
          <cell r="M4343">
            <v>6993</v>
          </cell>
          <cell r="N4343">
            <v>6993</v>
          </cell>
          <cell r="O4343">
            <v>6592</v>
          </cell>
          <cell r="P4343">
            <v>6724</v>
          </cell>
          <cell r="Q4343">
            <v>6927</v>
          </cell>
        </row>
        <row r="4344">
          <cell r="E4344" t="str">
            <v>53NMONTHLYTWASHINGTON FEDERATION OF STATE EMPLOYEES</v>
          </cell>
          <cell r="F4344" t="str">
            <v>53N</v>
          </cell>
          <cell r="G4344" t="str">
            <v>Monthly</v>
          </cell>
          <cell r="H4344" t="str">
            <v>T</v>
          </cell>
          <cell r="I4344">
            <v>0</v>
          </cell>
          <cell r="J4344" t="str">
            <v>Washington Federation of State Employees</v>
          </cell>
          <cell r="K4344">
            <v>6905</v>
          </cell>
          <cell r="L4344">
            <v>6905</v>
          </cell>
          <cell r="M4344">
            <v>6905</v>
          </cell>
          <cell r="N4344">
            <v>6905</v>
          </cell>
          <cell r="O4344">
            <v>6509</v>
          </cell>
          <cell r="P4344">
            <v>6639</v>
          </cell>
          <cell r="Q4344">
            <v>6839</v>
          </cell>
        </row>
        <row r="4345">
          <cell r="E4345" t="str">
            <v>53NMONTHLYUCOALITION</v>
          </cell>
          <cell r="F4345" t="str">
            <v>53N</v>
          </cell>
          <cell r="G4345" t="str">
            <v>Monthly</v>
          </cell>
          <cell r="H4345" t="str">
            <v>U</v>
          </cell>
          <cell r="I4345">
            <v>0</v>
          </cell>
          <cell r="J4345" t="str">
            <v>Coalition</v>
          </cell>
          <cell r="K4345">
            <v>7081</v>
          </cell>
          <cell r="L4345">
            <v>7081</v>
          </cell>
          <cell r="M4345">
            <v>7081</v>
          </cell>
          <cell r="N4345">
            <v>7081</v>
          </cell>
          <cell r="O4345">
            <v>6675</v>
          </cell>
          <cell r="P4345">
            <v>6809</v>
          </cell>
          <cell r="Q4345">
            <v>7015</v>
          </cell>
        </row>
        <row r="4346">
          <cell r="E4346" t="str">
            <v>53NMONTHLYUNON-REPRESENTED STATE EMPLOYEES</v>
          </cell>
          <cell r="F4346" t="str">
            <v>53N</v>
          </cell>
          <cell r="G4346" t="str">
            <v>Monthly</v>
          </cell>
          <cell r="H4346" t="str">
            <v>U</v>
          </cell>
          <cell r="I4346">
            <v>0</v>
          </cell>
          <cell r="J4346" t="str">
            <v>Non-Represented State Employees</v>
          </cell>
          <cell r="K4346">
            <v>7081</v>
          </cell>
          <cell r="L4346">
            <v>7081</v>
          </cell>
          <cell r="M4346">
            <v>7081</v>
          </cell>
          <cell r="N4346">
            <v>7081</v>
          </cell>
          <cell r="O4346">
            <v>6675</v>
          </cell>
          <cell r="P4346">
            <v>6809</v>
          </cell>
          <cell r="Q4346">
            <v>7015</v>
          </cell>
        </row>
        <row r="4347">
          <cell r="E4347" t="str">
            <v>53NMONTHLYUSERVICE EMPLOYEES INTERNATIONAL UNION DISTRICT 1199 NW</v>
          </cell>
          <cell r="F4347" t="str">
            <v>53N</v>
          </cell>
          <cell r="G4347" t="str">
            <v>Monthly</v>
          </cell>
          <cell r="H4347" t="str">
            <v>U</v>
          </cell>
          <cell r="I4347">
            <v>0</v>
          </cell>
          <cell r="J4347" t="str">
            <v>Service Employees International Union District 1199 NW</v>
          </cell>
          <cell r="K4347">
            <v>7081</v>
          </cell>
          <cell r="L4347">
            <v>7081</v>
          </cell>
          <cell r="M4347">
            <v>7081</v>
          </cell>
          <cell r="N4347">
            <v>7081</v>
          </cell>
          <cell r="O4347">
            <v>6675</v>
          </cell>
          <cell r="P4347">
            <v>6809</v>
          </cell>
          <cell r="Q4347">
            <v>7015</v>
          </cell>
        </row>
        <row r="4348">
          <cell r="E4348" t="str">
            <v>53NMONTHLYUTEAMSTERS LOCAL UNION NUMBER 117</v>
          </cell>
          <cell r="F4348" t="str">
            <v>53N</v>
          </cell>
          <cell r="G4348" t="str">
            <v>Monthly</v>
          </cell>
          <cell r="H4348" t="str">
            <v>U</v>
          </cell>
          <cell r="I4348">
            <v>0</v>
          </cell>
          <cell r="J4348" t="str">
            <v>Teamsters Local Union Number 117</v>
          </cell>
          <cell r="K4348">
            <v>7171</v>
          </cell>
          <cell r="L4348">
            <v>7171</v>
          </cell>
          <cell r="M4348">
            <v>7171</v>
          </cell>
          <cell r="N4348">
            <v>7171</v>
          </cell>
          <cell r="O4348">
            <v>6760</v>
          </cell>
          <cell r="P4348">
            <v>6895</v>
          </cell>
          <cell r="Q4348">
            <v>7103</v>
          </cell>
        </row>
        <row r="4349">
          <cell r="E4349" t="str">
            <v>53NMONTHLYUWASHINGTON FEDERATION OF STATE EMPLOYEES</v>
          </cell>
          <cell r="F4349" t="str">
            <v>53N</v>
          </cell>
          <cell r="G4349" t="str">
            <v>Monthly</v>
          </cell>
          <cell r="H4349" t="str">
            <v>U</v>
          </cell>
          <cell r="I4349">
            <v>0</v>
          </cell>
          <cell r="J4349" t="str">
            <v>Washington Federation of State Employees</v>
          </cell>
          <cell r="K4349">
            <v>7081</v>
          </cell>
          <cell r="L4349">
            <v>7081</v>
          </cell>
          <cell r="M4349">
            <v>7081</v>
          </cell>
          <cell r="N4349">
            <v>7081</v>
          </cell>
          <cell r="O4349">
            <v>6675</v>
          </cell>
          <cell r="P4349">
            <v>6809</v>
          </cell>
          <cell r="Q4349">
            <v>7015</v>
          </cell>
        </row>
        <row r="4350">
          <cell r="E4350" t="str">
            <v>54GMONTHLYGNON-REPRESENTED STATE EMPLOYEES</v>
          </cell>
          <cell r="F4350" t="str">
            <v>54G</v>
          </cell>
          <cell r="G4350" t="str">
            <v>Monthly</v>
          </cell>
          <cell r="H4350" t="str">
            <v>G</v>
          </cell>
          <cell r="I4350">
            <v>0</v>
          </cell>
          <cell r="J4350" t="str">
            <v>Non-Represented State Employees</v>
          </cell>
          <cell r="K4350">
            <v>4808</v>
          </cell>
          <cell r="L4350">
            <v>4808</v>
          </cell>
          <cell r="M4350">
            <v>4808</v>
          </cell>
          <cell r="N4350">
            <v>4808</v>
          </cell>
          <cell r="O4350">
            <v>4532</v>
          </cell>
          <cell r="P4350">
            <v>4623</v>
          </cell>
          <cell r="Q4350">
            <v>4763</v>
          </cell>
        </row>
        <row r="4351">
          <cell r="E4351" t="str">
            <v>54GMONTHLYGTEAMSTERS LOCAL UNION NUMBER 117</v>
          </cell>
          <cell r="F4351" t="str">
            <v>54G</v>
          </cell>
          <cell r="G4351" t="str">
            <v>Monthly</v>
          </cell>
          <cell r="H4351" t="str">
            <v>G</v>
          </cell>
          <cell r="I4351">
            <v>0</v>
          </cell>
          <cell r="J4351" t="str">
            <v>Teamsters Local Union Number 117</v>
          </cell>
          <cell r="K4351">
            <v>4868</v>
          </cell>
          <cell r="L4351">
            <v>4868</v>
          </cell>
          <cell r="M4351">
            <v>4868</v>
          </cell>
          <cell r="N4351">
            <v>4868</v>
          </cell>
          <cell r="O4351">
            <v>4589</v>
          </cell>
          <cell r="P4351">
            <v>4681</v>
          </cell>
          <cell r="Q4351">
            <v>4822</v>
          </cell>
        </row>
        <row r="4352">
          <cell r="E4352" t="str">
            <v>54GMONTHLYGWASHINGTON FEDERATION OF STATE EMPLOYEES</v>
          </cell>
          <cell r="F4352" t="str">
            <v>54G</v>
          </cell>
          <cell r="G4352" t="str">
            <v>Monthly</v>
          </cell>
          <cell r="H4352" t="str">
            <v>G</v>
          </cell>
          <cell r="I4352">
            <v>0</v>
          </cell>
          <cell r="J4352" t="str">
            <v>Washington Federation of State Employees</v>
          </cell>
          <cell r="K4352">
            <v>4808</v>
          </cell>
          <cell r="L4352">
            <v>4808</v>
          </cell>
          <cell r="M4352">
            <v>4808</v>
          </cell>
          <cell r="N4352">
            <v>4808</v>
          </cell>
          <cell r="O4352">
            <v>4532</v>
          </cell>
          <cell r="P4352">
            <v>4623</v>
          </cell>
          <cell r="Q4352">
            <v>4763</v>
          </cell>
        </row>
        <row r="4353">
          <cell r="E4353" t="str">
            <v>54GMONTHLYGWASHINGTON PUBLIC EMPLOYEES ASSOCIATION</v>
          </cell>
          <cell r="F4353" t="str">
            <v>54G</v>
          </cell>
          <cell r="G4353" t="str">
            <v>Monthly</v>
          </cell>
          <cell r="H4353" t="str">
            <v>G</v>
          </cell>
          <cell r="I4353">
            <v>0</v>
          </cell>
          <cell r="J4353" t="str">
            <v>Washington Public Employees Association</v>
          </cell>
          <cell r="K4353">
            <v>4808</v>
          </cell>
          <cell r="L4353">
            <v>4808</v>
          </cell>
          <cell r="M4353">
            <v>4808</v>
          </cell>
          <cell r="N4353">
            <v>4808</v>
          </cell>
          <cell r="O4353">
            <v>4532</v>
          </cell>
          <cell r="P4353">
            <v>4623</v>
          </cell>
          <cell r="Q4353">
            <v>4763</v>
          </cell>
        </row>
        <row r="4354">
          <cell r="E4354" t="str">
            <v>54GMONTHLYHNON-REPRESENTED STATE EMPLOYEES</v>
          </cell>
          <cell r="F4354" t="str">
            <v>54G</v>
          </cell>
          <cell r="G4354" t="str">
            <v>Monthly</v>
          </cell>
          <cell r="H4354" t="str">
            <v>H</v>
          </cell>
          <cell r="I4354">
            <v>0</v>
          </cell>
          <cell r="J4354" t="str">
            <v>Non-Represented State Employees</v>
          </cell>
          <cell r="K4354">
            <v>4926</v>
          </cell>
          <cell r="L4354">
            <v>4926</v>
          </cell>
          <cell r="M4354">
            <v>4926</v>
          </cell>
          <cell r="N4354">
            <v>4926</v>
          </cell>
          <cell r="O4354">
            <v>4644</v>
          </cell>
          <cell r="P4354">
            <v>4737</v>
          </cell>
          <cell r="Q4354">
            <v>4880</v>
          </cell>
        </row>
        <row r="4355">
          <cell r="E4355" t="str">
            <v>54GMONTHLYHTEAMSTERS LOCAL UNION NUMBER 117</v>
          </cell>
          <cell r="F4355" t="str">
            <v>54G</v>
          </cell>
          <cell r="G4355" t="str">
            <v>Monthly</v>
          </cell>
          <cell r="H4355" t="str">
            <v>H</v>
          </cell>
          <cell r="I4355">
            <v>0</v>
          </cell>
          <cell r="J4355" t="str">
            <v>Teamsters Local Union Number 117</v>
          </cell>
          <cell r="K4355">
            <v>4989</v>
          </cell>
          <cell r="L4355">
            <v>4989</v>
          </cell>
          <cell r="M4355">
            <v>4989</v>
          </cell>
          <cell r="N4355">
            <v>4989</v>
          </cell>
          <cell r="O4355">
            <v>4703</v>
          </cell>
          <cell r="P4355">
            <v>4797</v>
          </cell>
          <cell r="Q4355">
            <v>4942</v>
          </cell>
        </row>
        <row r="4356">
          <cell r="E4356" t="str">
            <v>54GMONTHLYHWASHINGTON FEDERATION OF STATE EMPLOYEES</v>
          </cell>
          <cell r="F4356" t="str">
            <v>54G</v>
          </cell>
          <cell r="G4356" t="str">
            <v>Monthly</v>
          </cell>
          <cell r="H4356" t="str">
            <v>H</v>
          </cell>
          <cell r="I4356">
            <v>0</v>
          </cell>
          <cell r="J4356" t="str">
            <v>Washington Federation of State Employees</v>
          </cell>
          <cell r="K4356">
            <v>4926</v>
          </cell>
          <cell r="L4356">
            <v>4926</v>
          </cell>
          <cell r="M4356">
            <v>4926</v>
          </cell>
          <cell r="N4356">
            <v>4926</v>
          </cell>
          <cell r="O4356">
            <v>4644</v>
          </cell>
          <cell r="P4356">
            <v>4737</v>
          </cell>
          <cell r="Q4356">
            <v>4880</v>
          </cell>
        </row>
        <row r="4357">
          <cell r="E4357" t="str">
            <v>54GMONTHLYHWASHINGTON PUBLIC EMPLOYEES ASSOCIATION</v>
          </cell>
          <cell r="F4357" t="str">
            <v>54G</v>
          </cell>
          <cell r="G4357" t="str">
            <v>Monthly</v>
          </cell>
          <cell r="H4357" t="str">
            <v>H</v>
          </cell>
          <cell r="I4357">
            <v>0</v>
          </cell>
          <cell r="J4357" t="str">
            <v>Washington Public Employees Association</v>
          </cell>
          <cell r="K4357">
            <v>4926</v>
          </cell>
          <cell r="L4357">
            <v>4926</v>
          </cell>
          <cell r="M4357">
            <v>4926</v>
          </cell>
          <cell r="N4357">
            <v>4926</v>
          </cell>
          <cell r="O4357">
            <v>4644</v>
          </cell>
          <cell r="P4357">
            <v>4737</v>
          </cell>
          <cell r="Q4357">
            <v>4880</v>
          </cell>
        </row>
        <row r="4358">
          <cell r="E4358" t="str">
            <v>54GMONTHLYINON-REPRESENTED STATE EMPLOYEES</v>
          </cell>
          <cell r="F4358" t="str">
            <v>54G</v>
          </cell>
          <cell r="G4358" t="str">
            <v>Monthly</v>
          </cell>
          <cell r="H4358" t="str">
            <v>I</v>
          </cell>
          <cell r="I4358">
            <v>0</v>
          </cell>
          <cell r="J4358" t="str">
            <v>Non-Represented State Employees</v>
          </cell>
          <cell r="K4358">
            <v>5051</v>
          </cell>
          <cell r="L4358">
            <v>5051</v>
          </cell>
          <cell r="M4358">
            <v>5051</v>
          </cell>
          <cell r="N4358">
            <v>5051</v>
          </cell>
          <cell r="O4358">
            <v>4762</v>
          </cell>
          <cell r="P4358">
            <v>4857</v>
          </cell>
          <cell r="Q4358">
            <v>5004</v>
          </cell>
        </row>
        <row r="4359">
          <cell r="E4359" t="str">
            <v>54GMONTHLYITEAMSTERS LOCAL UNION NUMBER 117</v>
          </cell>
          <cell r="F4359" t="str">
            <v>54G</v>
          </cell>
          <cell r="G4359" t="str">
            <v>Monthly</v>
          </cell>
          <cell r="H4359" t="str">
            <v>I</v>
          </cell>
          <cell r="I4359">
            <v>0</v>
          </cell>
          <cell r="J4359" t="str">
            <v>Teamsters Local Union Number 117</v>
          </cell>
          <cell r="K4359">
            <v>5116</v>
          </cell>
          <cell r="L4359">
            <v>5116</v>
          </cell>
          <cell r="M4359">
            <v>5116</v>
          </cell>
          <cell r="N4359">
            <v>5116</v>
          </cell>
          <cell r="O4359">
            <v>4823</v>
          </cell>
          <cell r="P4359">
            <v>4919</v>
          </cell>
          <cell r="Q4359">
            <v>5068</v>
          </cell>
        </row>
        <row r="4360">
          <cell r="E4360" t="str">
            <v>54GMONTHLYIWASHINGTON FEDERATION OF STATE EMPLOYEES</v>
          </cell>
          <cell r="F4360" t="str">
            <v>54G</v>
          </cell>
          <cell r="G4360" t="str">
            <v>Monthly</v>
          </cell>
          <cell r="H4360" t="str">
            <v>I</v>
          </cell>
          <cell r="I4360">
            <v>0</v>
          </cell>
          <cell r="J4360" t="str">
            <v>Washington Federation of State Employees</v>
          </cell>
          <cell r="K4360">
            <v>5051</v>
          </cell>
          <cell r="L4360">
            <v>5051</v>
          </cell>
          <cell r="M4360">
            <v>5051</v>
          </cell>
          <cell r="N4360">
            <v>5051</v>
          </cell>
          <cell r="O4360">
            <v>4762</v>
          </cell>
          <cell r="P4360">
            <v>4857</v>
          </cell>
          <cell r="Q4360">
            <v>5004</v>
          </cell>
        </row>
        <row r="4361">
          <cell r="E4361" t="str">
            <v>54GMONTHLYIWASHINGTON PUBLIC EMPLOYEES ASSOCIATION</v>
          </cell>
          <cell r="F4361" t="str">
            <v>54G</v>
          </cell>
          <cell r="G4361" t="str">
            <v>Monthly</v>
          </cell>
          <cell r="H4361" t="str">
            <v>I</v>
          </cell>
          <cell r="I4361">
            <v>0</v>
          </cell>
          <cell r="J4361" t="str">
            <v>Washington Public Employees Association</v>
          </cell>
          <cell r="K4361">
            <v>5051</v>
          </cell>
          <cell r="L4361">
            <v>5051</v>
          </cell>
          <cell r="M4361">
            <v>5051</v>
          </cell>
          <cell r="N4361">
            <v>5051</v>
          </cell>
          <cell r="O4361">
            <v>4762</v>
          </cell>
          <cell r="P4361">
            <v>4857</v>
          </cell>
          <cell r="Q4361">
            <v>5004</v>
          </cell>
        </row>
        <row r="4362">
          <cell r="E4362" t="str">
            <v>54GMONTHLYJNON-REPRESENTED STATE EMPLOYEES</v>
          </cell>
          <cell r="F4362" t="str">
            <v>54G</v>
          </cell>
          <cell r="G4362" t="str">
            <v>Monthly</v>
          </cell>
          <cell r="H4362" t="str">
            <v>J</v>
          </cell>
          <cell r="I4362">
            <v>0</v>
          </cell>
          <cell r="J4362" t="str">
            <v>Non-Represented State Employees</v>
          </cell>
          <cell r="K4362">
            <v>5176</v>
          </cell>
          <cell r="L4362">
            <v>5176</v>
          </cell>
          <cell r="M4362">
            <v>5176</v>
          </cell>
          <cell r="N4362">
            <v>5176</v>
          </cell>
          <cell r="O4362">
            <v>4879</v>
          </cell>
          <cell r="P4362">
            <v>4977</v>
          </cell>
          <cell r="Q4362">
            <v>5127</v>
          </cell>
        </row>
        <row r="4363">
          <cell r="E4363" t="str">
            <v>54GMONTHLYJTEAMSTERS LOCAL UNION NUMBER 117</v>
          </cell>
          <cell r="F4363" t="str">
            <v>54G</v>
          </cell>
          <cell r="G4363" t="str">
            <v>Monthly</v>
          </cell>
          <cell r="H4363" t="str">
            <v>J</v>
          </cell>
          <cell r="I4363">
            <v>0</v>
          </cell>
          <cell r="J4363" t="str">
            <v>Teamsters Local Union Number 117</v>
          </cell>
          <cell r="K4363">
            <v>5241</v>
          </cell>
          <cell r="L4363">
            <v>5241</v>
          </cell>
          <cell r="M4363">
            <v>5241</v>
          </cell>
          <cell r="N4363">
            <v>5241</v>
          </cell>
          <cell r="O4363">
            <v>4940</v>
          </cell>
          <cell r="P4363">
            <v>5039</v>
          </cell>
          <cell r="Q4363">
            <v>5191</v>
          </cell>
        </row>
        <row r="4364">
          <cell r="E4364" t="str">
            <v>54GMONTHLYJWASHINGTON FEDERATION OF STATE EMPLOYEES</v>
          </cell>
          <cell r="F4364" t="str">
            <v>54G</v>
          </cell>
          <cell r="G4364" t="str">
            <v>Monthly</v>
          </cell>
          <cell r="H4364" t="str">
            <v>J</v>
          </cell>
          <cell r="I4364">
            <v>0</v>
          </cell>
          <cell r="J4364" t="str">
            <v>Washington Federation of State Employees</v>
          </cell>
          <cell r="K4364">
            <v>5176</v>
          </cell>
          <cell r="L4364">
            <v>5176</v>
          </cell>
          <cell r="M4364">
            <v>5176</v>
          </cell>
          <cell r="N4364">
            <v>5176</v>
          </cell>
          <cell r="O4364">
            <v>4879</v>
          </cell>
          <cell r="P4364">
            <v>4977</v>
          </cell>
          <cell r="Q4364">
            <v>5127</v>
          </cell>
        </row>
        <row r="4365">
          <cell r="E4365" t="str">
            <v>54GMONTHLYJWASHINGTON PUBLIC EMPLOYEES ASSOCIATION</v>
          </cell>
          <cell r="F4365" t="str">
            <v>54G</v>
          </cell>
          <cell r="G4365" t="str">
            <v>Monthly</v>
          </cell>
          <cell r="H4365" t="str">
            <v>J</v>
          </cell>
          <cell r="I4365">
            <v>0</v>
          </cell>
          <cell r="J4365" t="str">
            <v>Washington Public Employees Association</v>
          </cell>
          <cell r="K4365">
            <v>5176</v>
          </cell>
          <cell r="L4365">
            <v>5176</v>
          </cell>
          <cell r="M4365">
            <v>5176</v>
          </cell>
          <cell r="N4365">
            <v>5176</v>
          </cell>
          <cell r="O4365">
            <v>4879</v>
          </cell>
          <cell r="P4365">
            <v>4977</v>
          </cell>
          <cell r="Q4365">
            <v>5127</v>
          </cell>
        </row>
        <row r="4366">
          <cell r="E4366" t="str">
            <v>54GMONTHLYKNON-REPRESENTED STATE EMPLOYEES</v>
          </cell>
          <cell r="F4366" t="str">
            <v>54G</v>
          </cell>
          <cell r="G4366" t="str">
            <v>Monthly</v>
          </cell>
          <cell r="H4366" t="str">
            <v>K</v>
          </cell>
          <cell r="I4366">
            <v>0</v>
          </cell>
          <cell r="J4366" t="str">
            <v>Non-Represented State Employees</v>
          </cell>
          <cell r="K4366">
            <v>5305</v>
          </cell>
          <cell r="L4366">
            <v>5305</v>
          </cell>
          <cell r="M4366">
            <v>5305</v>
          </cell>
          <cell r="N4366">
            <v>5305</v>
          </cell>
          <cell r="O4366">
            <v>5001</v>
          </cell>
          <cell r="P4366">
            <v>5101</v>
          </cell>
          <cell r="Q4366">
            <v>5255</v>
          </cell>
        </row>
        <row r="4367">
          <cell r="E4367" t="str">
            <v>54GMONTHLYKTEAMSTERS LOCAL UNION NUMBER 117</v>
          </cell>
          <cell r="F4367" t="str">
            <v>54G</v>
          </cell>
          <cell r="G4367" t="str">
            <v>Monthly</v>
          </cell>
          <cell r="H4367" t="str">
            <v>K</v>
          </cell>
          <cell r="I4367">
            <v>0</v>
          </cell>
          <cell r="J4367" t="str">
            <v>Teamsters Local Union Number 117</v>
          </cell>
          <cell r="K4367">
            <v>5374</v>
          </cell>
          <cell r="L4367">
            <v>5374</v>
          </cell>
          <cell r="M4367">
            <v>5374</v>
          </cell>
          <cell r="N4367">
            <v>5374</v>
          </cell>
          <cell r="O4367">
            <v>5066</v>
          </cell>
          <cell r="P4367">
            <v>5167</v>
          </cell>
          <cell r="Q4367">
            <v>5323</v>
          </cell>
        </row>
        <row r="4368">
          <cell r="E4368" t="str">
            <v>54GMONTHLYKWASHINGTON FEDERATION OF STATE EMPLOYEES</v>
          </cell>
          <cell r="F4368" t="str">
            <v>54G</v>
          </cell>
          <cell r="G4368" t="str">
            <v>Monthly</v>
          </cell>
          <cell r="H4368" t="str">
            <v>K</v>
          </cell>
          <cell r="I4368">
            <v>0</v>
          </cell>
          <cell r="J4368" t="str">
            <v>Washington Federation of State Employees</v>
          </cell>
          <cell r="K4368">
            <v>5305</v>
          </cell>
          <cell r="L4368">
            <v>5305</v>
          </cell>
          <cell r="M4368">
            <v>5305</v>
          </cell>
          <cell r="N4368">
            <v>5305</v>
          </cell>
          <cell r="O4368">
            <v>5001</v>
          </cell>
          <cell r="P4368">
            <v>5101</v>
          </cell>
          <cell r="Q4368">
            <v>5255</v>
          </cell>
        </row>
        <row r="4369">
          <cell r="E4369" t="str">
            <v>54GMONTHLYKWASHINGTON PUBLIC EMPLOYEES ASSOCIATION</v>
          </cell>
          <cell r="F4369" t="str">
            <v>54G</v>
          </cell>
          <cell r="G4369" t="str">
            <v>Monthly</v>
          </cell>
          <cell r="H4369" t="str">
            <v>K</v>
          </cell>
          <cell r="I4369">
            <v>0</v>
          </cell>
          <cell r="J4369" t="str">
            <v>Washington Public Employees Association</v>
          </cell>
          <cell r="K4369">
            <v>5305</v>
          </cell>
          <cell r="L4369">
            <v>5305</v>
          </cell>
          <cell r="M4369">
            <v>5305</v>
          </cell>
          <cell r="N4369">
            <v>5305</v>
          </cell>
          <cell r="O4369">
            <v>5001</v>
          </cell>
          <cell r="P4369">
            <v>5101</v>
          </cell>
          <cell r="Q4369">
            <v>5255</v>
          </cell>
        </row>
        <row r="4370">
          <cell r="E4370" t="str">
            <v>54GMONTHLYLNON-REPRESENTED STATE EMPLOYEES</v>
          </cell>
          <cell r="F4370" t="str">
            <v>54G</v>
          </cell>
          <cell r="G4370" t="str">
            <v>Monthly</v>
          </cell>
          <cell r="H4370" t="str">
            <v>L</v>
          </cell>
          <cell r="I4370">
            <v>0</v>
          </cell>
          <cell r="J4370" t="str">
            <v>Non-Represented State Employees</v>
          </cell>
          <cell r="K4370">
            <v>5438</v>
          </cell>
          <cell r="L4370">
            <v>5438</v>
          </cell>
          <cell r="M4370">
            <v>5438</v>
          </cell>
          <cell r="N4370">
            <v>5438</v>
          </cell>
          <cell r="O4370">
            <v>5126</v>
          </cell>
          <cell r="P4370">
            <v>5229</v>
          </cell>
          <cell r="Q4370">
            <v>5387</v>
          </cell>
        </row>
        <row r="4371">
          <cell r="E4371" t="str">
            <v>54GMONTHLYLTEAMSTERS LOCAL UNION NUMBER 117</v>
          </cell>
          <cell r="F4371" t="str">
            <v>54G</v>
          </cell>
          <cell r="G4371" t="str">
            <v>Monthly</v>
          </cell>
          <cell r="H4371" t="str">
            <v>L</v>
          </cell>
          <cell r="I4371">
            <v>0</v>
          </cell>
          <cell r="J4371" t="str">
            <v>Teamsters Local Union Number 117</v>
          </cell>
          <cell r="K4371">
            <v>5507</v>
          </cell>
          <cell r="L4371">
            <v>5507</v>
          </cell>
          <cell r="M4371">
            <v>5507</v>
          </cell>
          <cell r="N4371">
            <v>5507</v>
          </cell>
          <cell r="O4371">
            <v>5191</v>
          </cell>
          <cell r="P4371">
            <v>5295</v>
          </cell>
          <cell r="Q4371">
            <v>5455</v>
          </cell>
        </row>
        <row r="4372">
          <cell r="E4372" t="str">
            <v>54GMONTHLYLWASHINGTON FEDERATION OF STATE EMPLOYEES</v>
          </cell>
          <cell r="F4372" t="str">
            <v>54G</v>
          </cell>
          <cell r="G4372" t="str">
            <v>Monthly</v>
          </cell>
          <cell r="H4372" t="str">
            <v>L</v>
          </cell>
          <cell r="I4372">
            <v>0</v>
          </cell>
          <cell r="J4372" t="str">
            <v>Washington Federation of State Employees</v>
          </cell>
          <cell r="K4372">
            <v>5438</v>
          </cell>
          <cell r="L4372">
            <v>5438</v>
          </cell>
          <cell r="M4372">
            <v>5438</v>
          </cell>
          <cell r="N4372">
            <v>5438</v>
          </cell>
          <cell r="O4372">
            <v>5126</v>
          </cell>
          <cell r="P4372">
            <v>5229</v>
          </cell>
          <cell r="Q4372">
            <v>5387</v>
          </cell>
        </row>
        <row r="4373">
          <cell r="E4373" t="str">
            <v>54GMONTHLYLWASHINGTON PUBLIC EMPLOYEES ASSOCIATION</v>
          </cell>
          <cell r="F4373" t="str">
            <v>54G</v>
          </cell>
          <cell r="G4373" t="str">
            <v>Monthly</v>
          </cell>
          <cell r="H4373" t="str">
            <v>L</v>
          </cell>
          <cell r="I4373">
            <v>0</v>
          </cell>
          <cell r="J4373" t="str">
            <v>Washington Public Employees Association</v>
          </cell>
          <cell r="K4373">
            <v>5438</v>
          </cell>
          <cell r="L4373">
            <v>5438</v>
          </cell>
          <cell r="M4373">
            <v>5438</v>
          </cell>
          <cell r="N4373">
            <v>5438</v>
          </cell>
          <cell r="O4373">
            <v>5126</v>
          </cell>
          <cell r="P4373">
            <v>5229</v>
          </cell>
          <cell r="Q4373">
            <v>5387</v>
          </cell>
        </row>
        <row r="4374">
          <cell r="E4374" t="str">
            <v>54GMONTHLYMNON-REPRESENTED STATE EMPLOYEES</v>
          </cell>
          <cell r="F4374" t="str">
            <v>54G</v>
          </cell>
          <cell r="G4374" t="str">
            <v>Monthly</v>
          </cell>
          <cell r="H4374" t="str">
            <v>M</v>
          </cell>
          <cell r="I4374">
            <v>0</v>
          </cell>
          <cell r="J4374" t="str">
            <v>Non-Represented State Employees</v>
          </cell>
          <cell r="K4374">
            <v>5572</v>
          </cell>
          <cell r="L4374">
            <v>5572</v>
          </cell>
          <cell r="M4374">
            <v>5572</v>
          </cell>
          <cell r="N4374">
            <v>5572</v>
          </cell>
          <cell r="O4374">
            <v>5253</v>
          </cell>
          <cell r="P4374">
            <v>5358</v>
          </cell>
          <cell r="Q4374">
            <v>5520</v>
          </cell>
        </row>
        <row r="4375">
          <cell r="E4375" t="str">
            <v>54GMONTHLYMTEAMSTERS LOCAL UNION NUMBER 117</v>
          </cell>
          <cell r="F4375" t="str">
            <v>54G</v>
          </cell>
          <cell r="G4375" t="str">
            <v>Monthly</v>
          </cell>
          <cell r="H4375" t="str">
            <v>M</v>
          </cell>
          <cell r="I4375">
            <v>0</v>
          </cell>
          <cell r="J4375" t="str">
            <v>Teamsters Local Union Number 117</v>
          </cell>
          <cell r="K4375">
            <v>5644</v>
          </cell>
          <cell r="L4375">
            <v>5644</v>
          </cell>
          <cell r="M4375">
            <v>5644</v>
          </cell>
          <cell r="N4375">
            <v>5644</v>
          </cell>
          <cell r="O4375">
            <v>5321</v>
          </cell>
          <cell r="P4375">
            <v>5427</v>
          </cell>
          <cell r="Q4375">
            <v>5591</v>
          </cell>
        </row>
        <row r="4376">
          <cell r="E4376" t="str">
            <v>54GMONTHLYMWASHINGTON FEDERATION OF STATE EMPLOYEES</v>
          </cell>
          <cell r="F4376" t="str">
            <v>54G</v>
          </cell>
          <cell r="G4376" t="str">
            <v>Monthly</v>
          </cell>
          <cell r="H4376" t="str">
            <v>M</v>
          </cell>
          <cell r="I4376">
            <v>0</v>
          </cell>
          <cell r="J4376" t="str">
            <v>Washington Federation of State Employees</v>
          </cell>
          <cell r="K4376">
            <v>5572</v>
          </cell>
          <cell r="L4376">
            <v>5572</v>
          </cell>
          <cell r="M4376">
            <v>5572</v>
          </cell>
          <cell r="N4376">
            <v>5572</v>
          </cell>
          <cell r="O4376">
            <v>5253</v>
          </cell>
          <cell r="P4376">
            <v>5358</v>
          </cell>
          <cell r="Q4376">
            <v>5520</v>
          </cell>
        </row>
        <row r="4377">
          <cell r="E4377" t="str">
            <v>54GMONTHLYMWASHINGTON PUBLIC EMPLOYEES ASSOCIATION</v>
          </cell>
          <cell r="F4377" t="str">
            <v>54G</v>
          </cell>
          <cell r="G4377" t="str">
            <v>Monthly</v>
          </cell>
          <cell r="H4377" t="str">
            <v>M</v>
          </cell>
          <cell r="I4377">
            <v>0</v>
          </cell>
          <cell r="J4377" t="str">
            <v>Washington Public Employees Association</v>
          </cell>
          <cell r="K4377">
            <v>5572</v>
          </cell>
          <cell r="L4377">
            <v>5572</v>
          </cell>
          <cell r="M4377">
            <v>5572</v>
          </cell>
          <cell r="N4377">
            <v>5572</v>
          </cell>
          <cell r="O4377">
            <v>5253</v>
          </cell>
          <cell r="P4377">
            <v>5358</v>
          </cell>
          <cell r="Q4377">
            <v>5520</v>
          </cell>
        </row>
        <row r="4378">
          <cell r="E4378" t="str">
            <v>54MONTHLYACOALITION</v>
          </cell>
          <cell r="F4378" t="str">
            <v>54</v>
          </cell>
          <cell r="G4378" t="str">
            <v>Monthly</v>
          </cell>
          <cell r="H4378" t="str">
            <v>A</v>
          </cell>
          <cell r="I4378">
            <v>0</v>
          </cell>
          <cell r="J4378" t="str">
            <v>Coalition</v>
          </cell>
          <cell r="K4378">
            <v>4144</v>
          </cell>
          <cell r="L4378">
            <v>4144</v>
          </cell>
          <cell r="M4378">
            <v>4144</v>
          </cell>
          <cell r="N4378">
            <v>4144</v>
          </cell>
          <cell r="O4378">
            <v>3907</v>
          </cell>
          <cell r="P4378">
            <v>3985</v>
          </cell>
          <cell r="Q4378">
            <v>4105</v>
          </cell>
        </row>
        <row r="4379">
          <cell r="E4379" t="str">
            <v>54MONTHLYANON-REPRESENTED STATE EMPLOYEES</v>
          </cell>
          <cell r="F4379" t="str">
            <v>54</v>
          </cell>
          <cell r="G4379" t="str">
            <v>Monthly</v>
          </cell>
          <cell r="H4379" t="str">
            <v>A</v>
          </cell>
          <cell r="I4379">
            <v>0</v>
          </cell>
          <cell r="J4379" t="str">
            <v>Non-Represented State Employees</v>
          </cell>
          <cell r="K4379">
            <v>4144</v>
          </cell>
          <cell r="L4379">
            <v>4144</v>
          </cell>
          <cell r="M4379">
            <v>4144</v>
          </cell>
          <cell r="N4379">
            <v>4144</v>
          </cell>
          <cell r="O4379">
            <v>3907</v>
          </cell>
          <cell r="P4379">
            <v>3985</v>
          </cell>
          <cell r="Q4379">
            <v>4105</v>
          </cell>
        </row>
        <row r="4380">
          <cell r="E4380" t="str">
            <v>54MONTHLYATEAMSTERS LOCAL UNION NUMBER 117</v>
          </cell>
          <cell r="F4380" t="str">
            <v>54</v>
          </cell>
          <cell r="G4380" t="str">
            <v>Monthly</v>
          </cell>
          <cell r="H4380" t="str">
            <v>A</v>
          </cell>
          <cell r="I4380">
            <v>0</v>
          </cell>
          <cell r="J4380" t="str">
            <v>Teamsters Local Union Number 117</v>
          </cell>
          <cell r="K4380">
            <v>4197</v>
          </cell>
          <cell r="L4380">
            <v>4197</v>
          </cell>
          <cell r="M4380">
            <v>4197</v>
          </cell>
          <cell r="N4380">
            <v>4197</v>
          </cell>
          <cell r="O4380">
            <v>3957</v>
          </cell>
          <cell r="P4380">
            <v>4036</v>
          </cell>
          <cell r="Q4380">
            <v>4158</v>
          </cell>
        </row>
        <row r="4381">
          <cell r="E4381" t="str">
            <v>54MONTHLYAWASHINGTON FEDERATION OF STATE EMPLOYEES</v>
          </cell>
          <cell r="F4381" t="str">
            <v>54</v>
          </cell>
          <cell r="G4381" t="str">
            <v>Monthly</v>
          </cell>
          <cell r="H4381" t="str">
            <v>A</v>
          </cell>
          <cell r="I4381">
            <v>0</v>
          </cell>
          <cell r="J4381" t="str">
            <v>Washington Federation of State Employees</v>
          </cell>
          <cell r="K4381">
            <v>4144</v>
          </cell>
          <cell r="L4381">
            <v>4144</v>
          </cell>
          <cell r="M4381">
            <v>4144</v>
          </cell>
          <cell r="N4381">
            <v>4144</v>
          </cell>
          <cell r="O4381">
            <v>3907</v>
          </cell>
          <cell r="P4381">
            <v>3985</v>
          </cell>
          <cell r="Q4381">
            <v>4105</v>
          </cell>
        </row>
        <row r="4382">
          <cell r="E4382" t="str">
            <v>54MONTHLYAWASHINGTON PUBLIC EMPLOYEES ASSOCIATION</v>
          </cell>
          <cell r="F4382" t="str">
            <v>54</v>
          </cell>
          <cell r="G4382" t="str">
            <v>Monthly</v>
          </cell>
          <cell r="H4382" t="str">
            <v>A</v>
          </cell>
          <cell r="I4382">
            <v>0</v>
          </cell>
          <cell r="J4382" t="str">
            <v>Washington Public Employees Association</v>
          </cell>
          <cell r="K4382">
            <v>4144</v>
          </cell>
          <cell r="L4382">
            <v>4144</v>
          </cell>
          <cell r="M4382">
            <v>4144</v>
          </cell>
          <cell r="N4382">
            <v>4144</v>
          </cell>
          <cell r="O4382">
            <v>3907</v>
          </cell>
          <cell r="P4382">
            <v>3985</v>
          </cell>
          <cell r="Q4382">
            <v>4105</v>
          </cell>
        </row>
        <row r="4383">
          <cell r="E4383" t="str">
            <v>54MONTHLYBCOALITION</v>
          </cell>
          <cell r="F4383" t="str">
            <v>54</v>
          </cell>
          <cell r="G4383" t="str">
            <v>Monthly</v>
          </cell>
          <cell r="H4383" t="str">
            <v>B</v>
          </cell>
          <cell r="I4383">
            <v>0</v>
          </cell>
          <cell r="J4383" t="str">
            <v>Coalition</v>
          </cell>
          <cell r="K4383">
            <v>4248</v>
          </cell>
          <cell r="L4383">
            <v>4248</v>
          </cell>
          <cell r="M4383">
            <v>4248</v>
          </cell>
          <cell r="N4383">
            <v>4248</v>
          </cell>
          <cell r="O4383">
            <v>4005</v>
          </cell>
          <cell r="P4383">
            <v>4085</v>
          </cell>
          <cell r="Q4383">
            <v>4208</v>
          </cell>
        </row>
        <row r="4384">
          <cell r="E4384" t="str">
            <v>54MONTHLYBNON-REPRESENTED STATE EMPLOYEES</v>
          </cell>
          <cell r="F4384" t="str">
            <v>54</v>
          </cell>
          <cell r="G4384" t="str">
            <v>Monthly</v>
          </cell>
          <cell r="H4384" t="str">
            <v>B</v>
          </cell>
          <cell r="I4384">
            <v>0</v>
          </cell>
          <cell r="J4384" t="str">
            <v>Non-Represented State Employees</v>
          </cell>
          <cell r="K4384">
            <v>4248</v>
          </cell>
          <cell r="L4384">
            <v>4248</v>
          </cell>
          <cell r="M4384">
            <v>4248</v>
          </cell>
          <cell r="N4384">
            <v>4248</v>
          </cell>
          <cell r="O4384">
            <v>4005</v>
          </cell>
          <cell r="P4384">
            <v>4085</v>
          </cell>
          <cell r="Q4384">
            <v>4208</v>
          </cell>
        </row>
        <row r="4385">
          <cell r="E4385" t="str">
            <v>54MONTHLYBTEAMSTERS LOCAL UNION NUMBER 117</v>
          </cell>
          <cell r="F4385" t="str">
            <v>54</v>
          </cell>
          <cell r="G4385" t="str">
            <v>Monthly</v>
          </cell>
          <cell r="H4385" t="str">
            <v>B</v>
          </cell>
          <cell r="I4385">
            <v>0</v>
          </cell>
          <cell r="J4385" t="str">
            <v>Teamsters Local Union Number 117</v>
          </cell>
          <cell r="K4385">
            <v>4304</v>
          </cell>
          <cell r="L4385">
            <v>4304</v>
          </cell>
          <cell r="M4385">
            <v>4304</v>
          </cell>
          <cell r="N4385">
            <v>4304</v>
          </cell>
          <cell r="O4385">
            <v>4057</v>
          </cell>
          <cell r="P4385">
            <v>4138</v>
          </cell>
          <cell r="Q4385">
            <v>4263</v>
          </cell>
        </row>
        <row r="4386">
          <cell r="E4386" t="str">
            <v>54MONTHLYBWASHINGTON FEDERATION OF STATE EMPLOYEES</v>
          </cell>
          <cell r="F4386" t="str">
            <v>54</v>
          </cell>
          <cell r="G4386" t="str">
            <v>Monthly</v>
          </cell>
          <cell r="H4386" t="str">
            <v>B</v>
          </cell>
          <cell r="I4386">
            <v>0</v>
          </cell>
          <cell r="J4386" t="str">
            <v>Washington Federation of State Employees</v>
          </cell>
          <cell r="K4386">
            <v>4248</v>
          </cell>
          <cell r="L4386">
            <v>4248</v>
          </cell>
          <cell r="M4386">
            <v>4248</v>
          </cell>
          <cell r="N4386">
            <v>4248</v>
          </cell>
          <cell r="O4386">
            <v>4005</v>
          </cell>
          <cell r="P4386">
            <v>4085</v>
          </cell>
          <cell r="Q4386">
            <v>4208</v>
          </cell>
        </row>
        <row r="4387">
          <cell r="E4387" t="str">
            <v>54MONTHLYBWASHINGTON PUBLIC EMPLOYEES ASSOCIATION</v>
          </cell>
          <cell r="F4387" t="str">
            <v>54</v>
          </cell>
          <cell r="G4387" t="str">
            <v>Monthly</v>
          </cell>
          <cell r="H4387" t="str">
            <v>B</v>
          </cell>
          <cell r="I4387">
            <v>0</v>
          </cell>
          <cell r="J4387" t="str">
            <v>Washington Public Employees Association</v>
          </cell>
          <cell r="K4387">
            <v>4248</v>
          </cell>
          <cell r="L4387">
            <v>4248</v>
          </cell>
          <cell r="M4387">
            <v>4248</v>
          </cell>
          <cell r="N4387">
            <v>4248</v>
          </cell>
          <cell r="O4387">
            <v>4005</v>
          </cell>
          <cell r="P4387">
            <v>4085</v>
          </cell>
          <cell r="Q4387">
            <v>4208</v>
          </cell>
        </row>
        <row r="4388">
          <cell r="E4388" t="str">
            <v>54MONTHLYCCOALITION</v>
          </cell>
          <cell r="F4388" t="str">
            <v>54</v>
          </cell>
          <cell r="G4388" t="str">
            <v>Monthly</v>
          </cell>
          <cell r="H4388" t="str">
            <v>C</v>
          </cell>
          <cell r="I4388">
            <v>0</v>
          </cell>
          <cell r="J4388" t="str">
            <v>Coalition</v>
          </cell>
          <cell r="K4388">
            <v>4359</v>
          </cell>
          <cell r="L4388">
            <v>4359</v>
          </cell>
          <cell r="M4388">
            <v>4359</v>
          </cell>
          <cell r="N4388">
            <v>4359</v>
          </cell>
          <cell r="O4388">
            <v>4109</v>
          </cell>
          <cell r="P4388">
            <v>4191</v>
          </cell>
          <cell r="Q4388">
            <v>4318</v>
          </cell>
        </row>
        <row r="4389">
          <cell r="E4389" t="str">
            <v>54MONTHLYCNON-REPRESENTED STATE EMPLOYEES</v>
          </cell>
          <cell r="F4389" t="str">
            <v>54</v>
          </cell>
          <cell r="G4389" t="str">
            <v>Monthly</v>
          </cell>
          <cell r="H4389" t="str">
            <v>C</v>
          </cell>
          <cell r="I4389">
            <v>0</v>
          </cell>
          <cell r="J4389" t="str">
            <v>Non-Represented State Employees</v>
          </cell>
          <cell r="K4389">
            <v>4359</v>
          </cell>
          <cell r="L4389">
            <v>4359</v>
          </cell>
          <cell r="M4389">
            <v>4359</v>
          </cell>
          <cell r="N4389">
            <v>4359</v>
          </cell>
          <cell r="O4389">
            <v>4109</v>
          </cell>
          <cell r="P4389">
            <v>4191</v>
          </cell>
          <cell r="Q4389">
            <v>4318</v>
          </cell>
        </row>
        <row r="4390">
          <cell r="E4390" t="str">
            <v>54MONTHLYCTEAMSTERS LOCAL UNION NUMBER 117</v>
          </cell>
          <cell r="F4390" t="str">
            <v>54</v>
          </cell>
          <cell r="G4390" t="str">
            <v>Monthly</v>
          </cell>
          <cell r="H4390" t="str">
            <v>C</v>
          </cell>
          <cell r="I4390">
            <v>0</v>
          </cell>
          <cell r="J4390" t="str">
            <v>Teamsters Local Union Number 117</v>
          </cell>
          <cell r="K4390">
            <v>4414</v>
          </cell>
          <cell r="L4390">
            <v>4414</v>
          </cell>
          <cell r="M4390">
            <v>4414</v>
          </cell>
          <cell r="N4390">
            <v>4414</v>
          </cell>
          <cell r="O4390">
            <v>4161</v>
          </cell>
          <cell r="P4390">
            <v>4244</v>
          </cell>
          <cell r="Q4390">
            <v>4372</v>
          </cell>
        </row>
        <row r="4391">
          <cell r="E4391" t="str">
            <v>54MONTHLYCWASHINGTON FEDERATION OF STATE EMPLOYEES</v>
          </cell>
          <cell r="F4391" t="str">
            <v>54</v>
          </cell>
          <cell r="G4391" t="str">
            <v>Monthly</v>
          </cell>
          <cell r="H4391" t="str">
            <v>C</v>
          </cell>
          <cell r="I4391">
            <v>0</v>
          </cell>
          <cell r="J4391" t="str">
            <v>Washington Federation of State Employees</v>
          </cell>
          <cell r="K4391">
            <v>4359</v>
          </cell>
          <cell r="L4391">
            <v>4359</v>
          </cell>
          <cell r="M4391">
            <v>4359</v>
          </cell>
          <cell r="N4391">
            <v>4359</v>
          </cell>
          <cell r="O4391">
            <v>4109</v>
          </cell>
          <cell r="P4391">
            <v>4191</v>
          </cell>
          <cell r="Q4391">
            <v>4318</v>
          </cell>
        </row>
        <row r="4392">
          <cell r="E4392" t="str">
            <v>54MONTHLYCWASHINGTON PUBLIC EMPLOYEES ASSOCIATION</v>
          </cell>
          <cell r="F4392" t="str">
            <v>54</v>
          </cell>
          <cell r="G4392" t="str">
            <v>Monthly</v>
          </cell>
          <cell r="H4392" t="str">
            <v>C</v>
          </cell>
          <cell r="I4392">
            <v>0</v>
          </cell>
          <cell r="J4392" t="str">
            <v>Washington Public Employees Association</v>
          </cell>
          <cell r="K4392">
            <v>4359</v>
          </cell>
          <cell r="L4392">
            <v>4359</v>
          </cell>
          <cell r="M4392">
            <v>4359</v>
          </cell>
          <cell r="N4392">
            <v>4359</v>
          </cell>
          <cell r="O4392">
            <v>4109</v>
          </cell>
          <cell r="P4392">
            <v>4191</v>
          </cell>
          <cell r="Q4392">
            <v>4318</v>
          </cell>
        </row>
        <row r="4393">
          <cell r="E4393" t="str">
            <v>54MONTHLYDCOALITION</v>
          </cell>
          <cell r="F4393" t="str">
            <v>54</v>
          </cell>
          <cell r="G4393" t="str">
            <v>Monthly</v>
          </cell>
          <cell r="H4393" t="str">
            <v>D</v>
          </cell>
          <cell r="I4393">
            <v>0</v>
          </cell>
          <cell r="J4393" t="str">
            <v>Coalition</v>
          </cell>
          <cell r="K4393">
            <v>4464</v>
          </cell>
          <cell r="L4393">
            <v>4464</v>
          </cell>
          <cell r="M4393">
            <v>4464</v>
          </cell>
          <cell r="N4393">
            <v>4464</v>
          </cell>
          <cell r="O4393">
            <v>4208</v>
          </cell>
          <cell r="P4393">
            <v>4292</v>
          </cell>
          <cell r="Q4393">
            <v>4422</v>
          </cell>
        </row>
        <row r="4394">
          <cell r="E4394" t="str">
            <v>54MONTHLYDNON-REPRESENTED STATE EMPLOYEES</v>
          </cell>
          <cell r="F4394" t="str">
            <v>54</v>
          </cell>
          <cell r="G4394" t="str">
            <v>Monthly</v>
          </cell>
          <cell r="H4394" t="str">
            <v>D</v>
          </cell>
          <cell r="I4394">
            <v>0</v>
          </cell>
          <cell r="J4394" t="str">
            <v>Non-Represented State Employees</v>
          </cell>
          <cell r="K4394">
            <v>4464</v>
          </cell>
          <cell r="L4394">
            <v>4464</v>
          </cell>
          <cell r="M4394">
            <v>4464</v>
          </cell>
          <cell r="N4394">
            <v>4464</v>
          </cell>
          <cell r="O4394">
            <v>4208</v>
          </cell>
          <cell r="P4394">
            <v>4292</v>
          </cell>
          <cell r="Q4394">
            <v>4422</v>
          </cell>
        </row>
        <row r="4395">
          <cell r="E4395" t="str">
            <v>54MONTHLYDTEAMSTERS LOCAL UNION NUMBER 117</v>
          </cell>
          <cell r="F4395" t="str">
            <v>54</v>
          </cell>
          <cell r="G4395" t="str">
            <v>Monthly</v>
          </cell>
          <cell r="H4395" t="str">
            <v>D</v>
          </cell>
          <cell r="I4395">
            <v>0</v>
          </cell>
          <cell r="J4395" t="str">
            <v>Teamsters Local Union Number 117</v>
          </cell>
          <cell r="K4395">
            <v>4522</v>
          </cell>
          <cell r="L4395">
            <v>4522</v>
          </cell>
          <cell r="M4395">
            <v>4522</v>
          </cell>
          <cell r="N4395">
            <v>4522</v>
          </cell>
          <cell r="O4395">
            <v>4263</v>
          </cell>
          <cell r="P4395">
            <v>4348</v>
          </cell>
          <cell r="Q4395">
            <v>4479</v>
          </cell>
        </row>
        <row r="4396">
          <cell r="E4396" t="str">
            <v>54MONTHLYDWASHINGTON FEDERATION OF STATE EMPLOYEES</v>
          </cell>
          <cell r="F4396" t="str">
            <v>54</v>
          </cell>
          <cell r="G4396" t="str">
            <v>Monthly</v>
          </cell>
          <cell r="H4396" t="str">
            <v>D</v>
          </cell>
          <cell r="I4396">
            <v>0</v>
          </cell>
          <cell r="J4396" t="str">
            <v>Washington Federation of State Employees</v>
          </cell>
          <cell r="K4396">
            <v>4464</v>
          </cell>
          <cell r="L4396">
            <v>4464</v>
          </cell>
          <cell r="M4396">
            <v>4464</v>
          </cell>
          <cell r="N4396">
            <v>4464</v>
          </cell>
          <cell r="O4396">
            <v>4208</v>
          </cell>
          <cell r="P4396">
            <v>4292</v>
          </cell>
          <cell r="Q4396">
            <v>4422</v>
          </cell>
        </row>
        <row r="4397">
          <cell r="E4397" t="str">
            <v>54MONTHLYDWASHINGTON PUBLIC EMPLOYEES ASSOCIATION</v>
          </cell>
          <cell r="F4397" t="str">
            <v>54</v>
          </cell>
          <cell r="G4397" t="str">
            <v>Monthly</v>
          </cell>
          <cell r="H4397" t="str">
            <v>D</v>
          </cell>
          <cell r="I4397">
            <v>0</v>
          </cell>
          <cell r="J4397" t="str">
            <v>Washington Public Employees Association</v>
          </cell>
          <cell r="K4397">
            <v>4464</v>
          </cell>
          <cell r="L4397">
            <v>4464</v>
          </cell>
          <cell r="M4397">
            <v>4464</v>
          </cell>
          <cell r="N4397">
            <v>4464</v>
          </cell>
          <cell r="O4397">
            <v>4208</v>
          </cell>
          <cell r="P4397">
            <v>4292</v>
          </cell>
          <cell r="Q4397">
            <v>4422</v>
          </cell>
        </row>
        <row r="4398">
          <cell r="E4398" t="str">
            <v>54MONTHLYECOALITION</v>
          </cell>
          <cell r="F4398" t="str">
            <v>54</v>
          </cell>
          <cell r="G4398" t="str">
            <v>Monthly</v>
          </cell>
          <cell r="H4398" t="str">
            <v>E</v>
          </cell>
          <cell r="I4398">
            <v>0</v>
          </cell>
          <cell r="J4398" t="str">
            <v>Coalition</v>
          </cell>
          <cell r="K4398">
            <v>4575</v>
          </cell>
          <cell r="L4398">
            <v>4575</v>
          </cell>
          <cell r="M4398">
            <v>4575</v>
          </cell>
          <cell r="N4398">
            <v>4575</v>
          </cell>
          <cell r="O4398">
            <v>4313</v>
          </cell>
          <cell r="P4398">
            <v>4399</v>
          </cell>
          <cell r="Q4398">
            <v>4532</v>
          </cell>
        </row>
        <row r="4399">
          <cell r="E4399" t="str">
            <v>54MONTHLYENON-REPRESENTED STATE EMPLOYEES</v>
          </cell>
          <cell r="F4399" t="str">
            <v>54</v>
          </cell>
          <cell r="G4399" t="str">
            <v>Monthly</v>
          </cell>
          <cell r="H4399" t="str">
            <v>E</v>
          </cell>
          <cell r="I4399">
            <v>0</v>
          </cell>
          <cell r="J4399" t="str">
            <v>Non-Represented State Employees</v>
          </cell>
          <cell r="K4399">
            <v>4575</v>
          </cell>
          <cell r="L4399">
            <v>4575</v>
          </cell>
          <cell r="M4399">
            <v>4575</v>
          </cell>
          <cell r="N4399">
            <v>4575</v>
          </cell>
          <cell r="O4399">
            <v>4313</v>
          </cell>
          <cell r="P4399">
            <v>4399</v>
          </cell>
          <cell r="Q4399">
            <v>4532</v>
          </cell>
        </row>
        <row r="4400">
          <cell r="E4400" t="str">
            <v>54MONTHLYETEAMSTERS LOCAL UNION NUMBER 117</v>
          </cell>
          <cell r="F4400" t="str">
            <v>54</v>
          </cell>
          <cell r="G4400" t="str">
            <v>Monthly</v>
          </cell>
          <cell r="H4400" t="str">
            <v>E</v>
          </cell>
          <cell r="I4400">
            <v>0</v>
          </cell>
          <cell r="J4400" t="str">
            <v>Teamsters Local Union Number 117</v>
          </cell>
          <cell r="K4400">
            <v>4634</v>
          </cell>
          <cell r="L4400">
            <v>4634</v>
          </cell>
          <cell r="M4400">
            <v>4634</v>
          </cell>
          <cell r="N4400">
            <v>4634</v>
          </cell>
          <cell r="O4400">
            <v>4369</v>
          </cell>
          <cell r="P4400">
            <v>4456</v>
          </cell>
          <cell r="Q4400">
            <v>4591</v>
          </cell>
        </row>
        <row r="4401">
          <cell r="E4401" t="str">
            <v>54MONTHLYEWASHINGTON FEDERATION OF STATE EMPLOYEES</v>
          </cell>
          <cell r="F4401" t="str">
            <v>54</v>
          </cell>
          <cell r="G4401" t="str">
            <v>Monthly</v>
          </cell>
          <cell r="H4401" t="str">
            <v>E</v>
          </cell>
          <cell r="I4401">
            <v>0</v>
          </cell>
          <cell r="J4401" t="str">
            <v>Washington Federation of State Employees</v>
          </cell>
          <cell r="K4401">
            <v>4575</v>
          </cell>
          <cell r="L4401">
            <v>4575</v>
          </cell>
          <cell r="M4401">
            <v>4575</v>
          </cell>
          <cell r="N4401">
            <v>4575</v>
          </cell>
          <cell r="O4401">
            <v>4313</v>
          </cell>
          <cell r="P4401">
            <v>4399</v>
          </cell>
          <cell r="Q4401">
            <v>4532</v>
          </cell>
        </row>
        <row r="4402">
          <cell r="E4402" t="str">
            <v>54MONTHLYEWASHINGTON PUBLIC EMPLOYEES ASSOCIATION</v>
          </cell>
          <cell r="F4402" t="str">
            <v>54</v>
          </cell>
          <cell r="G4402" t="str">
            <v>Monthly</v>
          </cell>
          <cell r="H4402" t="str">
            <v>E</v>
          </cell>
          <cell r="I4402">
            <v>0</v>
          </cell>
          <cell r="J4402" t="str">
            <v>Washington Public Employees Association</v>
          </cell>
          <cell r="K4402">
            <v>4575</v>
          </cell>
          <cell r="L4402">
            <v>4575</v>
          </cell>
          <cell r="M4402">
            <v>4575</v>
          </cell>
          <cell r="N4402">
            <v>4575</v>
          </cell>
          <cell r="O4402">
            <v>4313</v>
          </cell>
          <cell r="P4402">
            <v>4399</v>
          </cell>
          <cell r="Q4402">
            <v>4532</v>
          </cell>
        </row>
        <row r="4403">
          <cell r="E4403" t="str">
            <v>54MONTHLYFCOALITION</v>
          </cell>
          <cell r="F4403" t="str">
            <v>54</v>
          </cell>
          <cell r="G4403" t="str">
            <v>Monthly</v>
          </cell>
          <cell r="H4403" t="str">
            <v>F</v>
          </cell>
          <cell r="I4403">
            <v>0</v>
          </cell>
          <cell r="J4403" t="str">
            <v>Coalition</v>
          </cell>
          <cell r="K4403">
            <v>4686</v>
          </cell>
          <cell r="L4403">
            <v>4686</v>
          </cell>
          <cell r="M4403">
            <v>4686</v>
          </cell>
          <cell r="N4403">
            <v>4686</v>
          </cell>
          <cell r="O4403">
            <v>4418</v>
          </cell>
          <cell r="P4403">
            <v>4506</v>
          </cell>
          <cell r="Q4403">
            <v>4642</v>
          </cell>
        </row>
        <row r="4404">
          <cell r="E4404" t="str">
            <v>54MONTHLYFNON-REPRESENTED STATE EMPLOYEES</v>
          </cell>
          <cell r="F4404" t="str">
            <v>54</v>
          </cell>
          <cell r="G4404" t="str">
            <v>Monthly</v>
          </cell>
          <cell r="H4404" t="str">
            <v>F</v>
          </cell>
          <cell r="I4404">
            <v>0</v>
          </cell>
          <cell r="J4404" t="str">
            <v>Non-Represented State Employees</v>
          </cell>
          <cell r="K4404">
            <v>4686</v>
          </cell>
          <cell r="L4404">
            <v>4686</v>
          </cell>
          <cell r="M4404">
            <v>4686</v>
          </cell>
          <cell r="N4404">
            <v>4686</v>
          </cell>
          <cell r="O4404">
            <v>4418</v>
          </cell>
          <cell r="P4404">
            <v>4506</v>
          </cell>
          <cell r="Q4404">
            <v>4642</v>
          </cell>
        </row>
        <row r="4405">
          <cell r="E4405" t="str">
            <v>54MONTHLYFTEAMSTERS LOCAL UNION NUMBER 117</v>
          </cell>
          <cell r="F4405" t="str">
            <v>54</v>
          </cell>
          <cell r="G4405" t="str">
            <v>Monthly</v>
          </cell>
          <cell r="H4405" t="str">
            <v>F</v>
          </cell>
          <cell r="I4405">
            <v>0</v>
          </cell>
          <cell r="J4405" t="str">
            <v>Teamsters Local Union Number 117</v>
          </cell>
          <cell r="K4405">
            <v>4748</v>
          </cell>
          <cell r="L4405">
            <v>4748</v>
          </cell>
          <cell r="M4405">
            <v>4748</v>
          </cell>
          <cell r="N4405">
            <v>4748</v>
          </cell>
          <cell r="O4405">
            <v>4475</v>
          </cell>
          <cell r="P4405">
            <v>4565</v>
          </cell>
          <cell r="Q4405">
            <v>4703</v>
          </cell>
        </row>
        <row r="4406">
          <cell r="E4406" t="str">
            <v>54MONTHLYFWASHINGTON FEDERATION OF STATE EMPLOYEES</v>
          </cell>
          <cell r="F4406" t="str">
            <v>54</v>
          </cell>
          <cell r="G4406" t="str">
            <v>Monthly</v>
          </cell>
          <cell r="H4406" t="str">
            <v>F</v>
          </cell>
          <cell r="I4406">
            <v>0</v>
          </cell>
          <cell r="J4406" t="str">
            <v>Washington Federation of State Employees</v>
          </cell>
          <cell r="K4406">
            <v>4686</v>
          </cell>
          <cell r="L4406">
            <v>4686</v>
          </cell>
          <cell r="M4406">
            <v>4686</v>
          </cell>
          <cell r="N4406">
            <v>4686</v>
          </cell>
          <cell r="O4406">
            <v>4418</v>
          </cell>
          <cell r="P4406">
            <v>4506</v>
          </cell>
          <cell r="Q4406">
            <v>4642</v>
          </cell>
        </row>
        <row r="4407">
          <cell r="E4407" t="str">
            <v>54MONTHLYFWASHINGTON PUBLIC EMPLOYEES ASSOCIATION</v>
          </cell>
          <cell r="F4407" t="str">
            <v>54</v>
          </cell>
          <cell r="G4407" t="str">
            <v>Monthly</v>
          </cell>
          <cell r="H4407" t="str">
            <v>F</v>
          </cell>
          <cell r="I4407">
            <v>0</v>
          </cell>
          <cell r="J4407" t="str">
            <v>Washington Public Employees Association</v>
          </cell>
          <cell r="K4407">
            <v>4686</v>
          </cell>
          <cell r="L4407">
            <v>4686</v>
          </cell>
          <cell r="M4407">
            <v>4686</v>
          </cell>
          <cell r="N4407">
            <v>4686</v>
          </cell>
          <cell r="O4407">
            <v>4418</v>
          </cell>
          <cell r="P4407">
            <v>4506</v>
          </cell>
          <cell r="Q4407">
            <v>4642</v>
          </cell>
        </row>
        <row r="4408">
          <cell r="E4408" t="str">
            <v>54MONTHLYGCOALITION</v>
          </cell>
          <cell r="F4408" t="str">
            <v>54</v>
          </cell>
          <cell r="G4408" t="str">
            <v>Monthly</v>
          </cell>
          <cell r="H4408" t="str">
            <v>G</v>
          </cell>
          <cell r="I4408">
            <v>0</v>
          </cell>
          <cell r="J4408" t="str">
            <v>Coalition</v>
          </cell>
          <cell r="K4408">
            <v>4808</v>
          </cell>
          <cell r="L4408">
            <v>4808</v>
          </cell>
          <cell r="M4408">
            <v>4808</v>
          </cell>
          <cell r="N4408">
            <v>4808</v>
          </cell>
          <cell r="O4408">
            <v>4532</v>
          </cell>
          <cell r="P4408">
            <v>4623</v>
          </cell>
          <cell r="Q4408">
            <v>4763</v>
          </cell>
        </row>
        <row r="4409">
          <cell r="E4409" t="str">
            <v>54MONTHLYGNON-REPRESENTED STATE EMPLOYEES</v>
          </cell>
          <cell r="F4409" t="str">
            <v>54</v>
          </cell>
          <cell r="G4409" t="str">
            <v>Monthly</v>
          </cell>
          <cell r="H4409" t="str">
            <v>G</v>
          </cell>
          <cell r="I4409">
            <v>0</v>
          </cell>
          <cell r="J4409" t="str">
            <v>Non-Represented State Employees</v>
          </cell>
          <cell r="K4409">
            <v>4808</v>
          </cell>
          <cell r="L4409">
            <v>4808</v>
          </cell>
          <cell r="M4409">
            <v>4808</v>
          </cell>
          <cell r="N4409">
            <v>4808</v>
          </cell>
          <cell r="O4409">
            <v>4532</v>
          </cell>
          <cell r="P4409">
            <v>4623</v>
          </cell>
          <cell r="Q4409">
            <v>4763</v>
          </cell>
        </row>
        <row r="4410">
          <cell r="E4410" t="str">
            <v>54MONTHLYGTEAMSTERS LOCAL UNION NUMBER 117</v>
          </cell>
          <cell r="F4410" t="str">
            <v>54</v>
          </cell>
          <cell r="G4410" t="str">
            <v>Monthly</v>
          </cell>
          <cell r="H4410" t="str">
            <v>G</v>
          </cell>
          <cell r="I4410">
            <v>0</v>
          </cell>
          <cell r="J4410" t="str">
            <v>Teamsters Local Union Number 117</v>
          </cell>
          <cell r="K4410">
            <v>4868</v>
          </cell>
          <cell r="L4410">
            <v>4868</v>
          </cell>
          <cell r="M4410">
            <v>4868</v>
          </cell>
          <cell r="N4410">
            <v>4868</v>
          </cell>
          <cell r="O4410">
            <v>4589</v>
          </cell>
          <cell r="P4410">
            <v>4681</v>
          </cell>
          <cell r="Q4410">
            <v>4822</v>
          </cell>
        </row>
        <row r="4411">
          <cell r="E4411" t="str">
            <v>54MONTHLYGWASHINGTON FEDERATION OF STATE EMPLOYEES</v>
          </cell>
          <cell r="F4411" t="str">
            <v>54</v>
          </cell>
          <cell r="G4411" t="str">
            <v>Monthly</v>
          </cell>
          <cell r="H4411" t="str">
            <v>G</v>
          </cell>
          <cell r="I4411">
            <v>0</v>
          </cell>
          <cell r="J4411" t="str">
            <v>Washington Federation of State Employees</v>
          </cell>
          <cell r="K4411">
            <v>4808</v>
          </cell>
          <cell r="L4411">
            <v>4808</v>
          </cell>
          <cell r="M4411">
            <v>4808</v>
          </cell>
          <cell r="N4411">
            <v>4808</v>
          </cell>
          <cell r="O4411">
            <v>4532</v>
          </cell>
          <cell r="P4411">
            <v>4623</v>
          </cell>
          <cell r="Q4411">
            <v>4763</v>
          </cell>
        </row>
        <row r="4412">
          <cell r="E4412" t="str">
            <v>54MONTHLYGWASHINGTON PUBLIC EMPLOYEES ASSOCIATION</v>
          </cell>
          <cell r="F4412" t="str">
            <v>54</v>
          </cell>
          <cell r="G4412" t="str">
            <v>Monthly</v>
          </cell>
          <cell r="H4412" t="str">
            <v>G</v>
          </cell>
          <cell r="I4412">
            <v>0</v>
          </cell>
          <cell r="J4412" t="str">
            <v>Washington Public Employees Association</v>
          </cell>
          <cell r="K4412">
            <v>4808</v>
          </cell>
          <cell r="L4412">
            <v>4808</v>
          </cell>
          <cell r="M4412">
            <v>4808</v>
          </cell>
          <cell r="N4412">
            <v>4808</v>
          </cell>
          <cell r="O4412">
            <v>4532</v>
          </cell>
          <cell r="P4412">
            <v>4623</v>
          </cell>
          <cell r="Q4412">
            <v>4763</v>
          </cell>
        </row>
        <row r="4413">
          <cell r="E4413" t="str">
            <v>54MONTHLYHCOALITION</v>
          </cell>
          <cell r="F4413" t="str">
            <v>54</v>
          </cell>
          <cell r="G4413" t="str">
            <v>Monthly</v>
          </cell>
          <cell r="H4413" t="str">
            <v>H</v>
          </cell>
          <cell r="I4413">
            <v>0</v>
          </cell>
          <cell r="J4413" t="str">
            <v>Coalition</v>
          </cell>
          <cell r="K4413">
            <v>4926</v>
          </cell>
          <cell r="L4413">
            <v>4926</v>
          </cell>
          <cell r="M4413">
            <v>4926</v>
          </cell>
          <cell r="N4413">
            <v>4926</v>
          </cell>
          <cell r="O4413">
            <v>4644</v>
          </cell>
          <cell r="P4413">
            <v>4737</v>
          </cell>
          <cell r="Q4413">
            <v>4880</v>
          </cell>
        </row>
        <row r="4414">
          <cell r="E4414" t="str">
            <v>54MONTHLYHNON-REPRESENTED STATE EMPLOYEES</v>
          </cell>
          <cell r="F4414" t="str">
            <v>54</v>
          </cell>
          <cell r="G4414" t="str">
            <v>Monthly</v>
          </cell>
          <cell r="H4414" t="str">
            <v>H</v>
          </cell>
          <cell r="I4414">
            <v>0</v>
          </cell>
          <cell r="J4414" t="str">
            <v>Non-Represented State Employees</v>
          </cell>
          <cell r="K4414">
            <v>4926</v>
          </cell>
          <cell r="L4414">
            <v>4926</v>
          </cell>
          <cell r="M4414">
            <v>4926</v>
          </cell>
          <cell r="N4414">
            <v>4926</v>
          </cell>
          <cell r="O4414">
            <v>4644</v>
          </cell>
          <cell r="P4414">
            <v>4737</v>
          </cell>
          <cell r="Q4414">
            <v>4880</v>
          </cell>
        </row>
        <row r="4415">
          <cell r="E4415" t="str">
            <v>54MONTHLYHTEAMSTERS LOCAL UNION NUMBER 117</v>
          </cell>
          <cell r="F4415" t="str">
            <v>54</v>
          </cell>
          <cell r="G4415" t="str">
            <v>Monthly</v>
          </cell>
          <cell r="H4415" t="str">
            <v>H</v>
          </cell>
          <cell r="I4415">
            <v>0</v>
          </cell>
          <cell r="J4415" t="str">
            <v>Teamsters Local Union Number 117</v>
          </cell>
          <cell r="K4415">
            <v>4989</v>
          </cell>
          <cell r="L4415">
            <v>4989</v>
          </cell>
          <cell r="M4415">
            <v>4989</v>
          </cell>
          <cell r="N4415">
            <v>4989</v>
          </cell>
          <cell r="O4415">
            <v>4703</v>
          </cell>
          <cell r="P4415">
            <v>4797</v>
          </cell>
          <cell r="Q4415">
            <v>4942</v>
          </cell>
        </row>
        <row r="4416">
          <cell r="E4416" t="str">
            <v>54MONTHLYHWASHINGTON FEDERATION OF STATE EMPLOYEES</v>
          </cell>
          <cell r="F4416" t="str">
            <v>54</v>
          </cell>
          <cell r="G4416" t="str">
            <v>Monthly</v>
          </cell>
          <cell r="H4416" t="str">
            <v>H</v>
          </cell>
          <cell r="I4416">
            <v>0</v>
          </cell>
          <cell r="J4416" t="str">
            <v>Washington Federation of State Employees</v>
          </cell>
          <cell r="K4416">
            <v>4926</v>
          </cell>
          <cell r="L4416">
            <v>4926</v>
          </cell>
          <cell r="M4416">
            <v>4926</v>
          </cell>
          <cell r="N4416">
            <v>4926</v>
          </cell>
          <cell r="O4416">
            <v>4644</v>
          </cell>
          <cell r="P4416">
            <v>4737</v>
          </cell>
          <cell r="Q4416">
            <v>4880</v>
          </cell>
        </row>
        <row r="4417">
          <cell r="E4417" t="str">
            <v>54MONTHLYHWASHINGTON PUBLIC EMPLOYEES ASSOCIATION</v>
          </cell>
          <cell r="F4417" t="str">
            <v>54</v>
          </cell>
          <cell r="G4417" t="str">
            <v>Monthly</v>
          </cell>
          <cell r="H4417" t="str">
            <v>H</v>
          </cell>
          <cell r="I4417">
            <v>0</v>
          </cell>
          <cell r="J4417" t="str">
            <v>Washington Public Employees Association</v>
          </cell>
          <cell r="K4417">
            <v>4926</v>
          </cell>
          <cell r="L4417">
            <v>4926</v>
          </cell>
          <cell r="M4417">
            <v>4926</v>
          </cell>
          <cell r="N4417">
            <v>4926</v>
          </cell>
          <cell r="O4417">
            <v>4644</v>
          </cell>
          <cell r="P4417">
            <v>4737</v>
          </cell>
          <cell r="Q4417">
            <v>4880</v>
          </cell>
        </row>
        <row r="4418">
          <cell r="E4418" t="str">
            <v>54MONTHLYICOALITION</v>
          </cell>
          <cell r="F4418" t="str">
            <v>54</v>
          </cell>
          <cell r="G4418" t="str">
            <v>Monthly</v>
          </cell>
          <cell r="H4418" t="str">
            <v>I</v>
          </cell>
          <cell r="I4418">
            <v>0</v>
          </cell>
          <cell r="J4418" t="str">
            <v>Coalition</v>
          </cell>
          <cell r="K4418">
            <v>5051</v>
          </cell>
          <cell r="L4418">
            <v>5051</v>
          </cell>
          <cell r="M4418">
            <v>5051</v>
          </cell>
          <cell r="N4418">
            <v>5051</v>
          </cell>
          <cell r="O4418">
            <v>4762</v>
          </cell>
          <cell r="P4418">
            <v>4857</v>
          </cell>
          <cell r="Q4418">
            <v>5004</v>
          </cell>
        </row>
        <row r="4419">
          <cell r="E4419" t="str">
            <v>54MONTHLYINON-REPRESENTED STATE EMPLOYEES</v>
          </cell>
          <cell r="F4419" t="str">
            <v>54</v>
          </cell>
          <cell r="G4419" t="str">
            <v>Monthly</v>
          </cell>
          <cell r="H4419" t="str">
            <v>I</v>
          </cell>
          <cell r="I4419">
            <v>0</v>
          </cell>
          <cell r="J4419" t="str">
            <v>Non-Represented State Employees</v>
          </cell>
          <cell r="K4419">
            <v>5051</v>
          </cell>
          <cell r="L4419">
            <v>5051</v>
          </cell>
          <cell r="M4419">
            <v>5051</v>
          </cell>
          <cell r="N4419">
            <v>5051</v>
          </cell>
          <cell r="O4419">
            <v>4762</v>
          </cell>
          <cell r="P4419">
            <v>4857</v>
          </cell>
          <cell r="Q4419">
            <v>5004</v>
          </cell>
        </row>
        <row r="4420">
          <cell r="E4420" t="str">
            <v>54MONTHLYITEAMSTERS LOCAL UNION NUMBER 117</v>
          </cell>
          <cell r="F4420" t="str">
            <v>54</v>
          </cell>
          <cell r="G4420" t="str">
            <v>Monthly</v>
          </cell>
          <cell r="H4420" t="str">
            <v>I</v>
          </cell>
          <cell r="I4420">
            <v>0</v>
          </cell>
          <cell r="J4420" t="str">
            <v>Teamsters Local Union Number 117</v>
          </cell>
          <cell r="K4420">
            <v>5116</v>
          </cell>
          <cell r="L4420">
            <v>5116</v>
          </cell>
          <cell r="M4420">
            <v>5116</v>
          </cell>
          <cell r="N4420">
            <v>5116</v>
          </cell>
          <cell r="O4420">
            <v>4823</v>
          </cell>
          <cell r="P4420">
            <v>4919</v>
          </cell>
          <cell r="Q4420">
            <v>5068</v>
          </cell>
        </row>
        <row r="4421">
          <cell r="E4421" t="str">
            <v>54MONTHLYIWASHINGTON FEDERATION OF STATE EMPLOYEES</v>
          </cell>
          <cell r="F4421" t="str">
            <v>54</v>
          </cell>
          <cell r="G4421" t="str">
            <v>Monthly</v>
          </cell>
          <cell r="H4421" t="str">
            <v>I</v>
          </cell>
          <cell r="I4421">
            <v>0</v>
          </cell>
          <cell r="J4421" t="str">
            <v>Washington Federation of State Employees</v>
          </cell>
          <cell r="K4421">
            <v>5051</v>
          </cell>
          <cell r="L4421">
            <v>5051</v>
          </cell>
          <cell r="M4421">
            <v>5051</v>
          </cell>
          <cell r="N4421">
            <v>5051</v>
          </cell>
          <cell r="O4421">
            <v>4762</v>
          </cell>
          <cell r="P4421">
            <v>4857</v>
          </cell>
          <cell r="Q4421">
            <v>5004</v>
          </cell>
        </row>
        <row r="4422">
          <cell r="E4422" t="str">
            <v>54MONTHLYIWASHINGTON PUBLIC EMPLOYEES ASSOCIATION</v>
          </cell>
          <cell r="F4422" t="str">
            <v>54</v>
          </cell>
          <cell r="G4422" t="str">
            <v>Monthly</v>
          </cell>
          <cell r="H4422" t="str">
            <v>I</v>
          </cell>
          <cell r="I4422">
            <v>0</v>
          </cell>
          <cell r="J4422" t="str">
            <v>Washington Public Employees Association</v>
          </cell>
          <cell r="K4422">
            <v>5051</v>
          </cell>
          <cell r="L4422">
            <v>5051</v>
          </cell>
          <cell r="M4422">
            <v>5051</v>
          </cell>
          <cell r="N4422">
            <v>5051</v>
          </cell>
          <cell r="O4422">
            <v>4762</v>
          </cell>
          <cell r="P4422">
            <v>4857</v>
          </cell>
          <cell r="Q4422">
            <v>5004</v>
          </cell>
        </row>
        <row r="4423">
          <cell r="E4423" t="str">
            <v>54MONTHLYJCOALITION</v>
          </cell>
          <cell r="F4423" t="str">
            <v>54</v>
          </cell>
          <cell r="G4423" t="str">
            <v>Monthly</v>
          </cell>
          <cell r="H4423" t="str">
            <v>J</v>
          </cell>
          <cell r="I4423">
            <v>0</v>
          </cell>
          <cell r="J4423" t="str">
            <v>Coalition</v>
          </cell>
          <cell r="K4423">
            <v>5176</v>
          </cell>
          <cell r="L4423">
            <v>5176</v>
          </cell>
          <cell r="M4423">
            <v>5176</v>
          </cell>
          <cell r="N4423">
            <v>5176</v>
          </cell>
          <cell r="O4423">
            <v>4879</v>
          </cell>
          <cell r="P4423">
            <v>4977</v>
          </cell>
          <cell r="Q4423">
            <v>5127</v>
          </cell>
        </row>
        <row r="4424">
          <cell r="E4424" t="str">
            <v>54MONTHLYJNON-REPRESENTED STATE EMPLOYEES</v>
          </cell>
          <cell r="F4424" t="str">
            <v>54</v>
          </cell>
          <cell r="G4424" t="str">
            <v>Monthly</v>
          </cell>
          <cell r="H4424" t="str">
            <v>J</v>
          </cell>
          <cell r="I4424">
            <v>0</v>
          </cell>
          <cell r="J4424" t="str">
            <v>Non-Represented State Employees</v>
          </cell>
          <cell r="K4424">
            <v>5176</v>
          </cell>
          <cell r="L4424">
            <v>5176</v>
          </cell>
          <cell r="M4424">
            <v>5176</v>
          </cell>
          <cell r="N4424">
            <v>5176</v>
          </cell>
          <cell r="O4424">
            <v>4879</v>
          </cell>
          <cell r="P4424">
            <v>4977</v>
          </cell>
          <cell r="Q4424">
            <v>5127</v>
          </cell>
        </row>
        <row r="4425">
          <cell r="E4425" t="str">
            <v>54MONTHLYJTEAMSTERS LOCAL UNION NUMBER 117</v>
          </cell>
          <cell r="F4425" t="str">
            <v>54</v>
          </cell>
          <cell r="G4425" t="str">
            <v>Monthly</v>
          </cell>
          <cell r="H4425" t="str">
            <v>J</v>
          </cell>
          <cell r="I4425">
            <v>0</v>
          </cell>
          <cell r="J4425" t="str">
            <v>Teamsters Local Union Number 117</v>
          </cell>
          <cell r="K4425">
            <v>5241</v>
          </cell>
          <cell r="L4425">
            <v>5241</v>
          </cell>
          <cell r="M4425">
            <v>5241</v>
          </cell>
          <cell r="N4425">
            <v>5241</v>
          </cell>
          <cell r="O4425">
            <v>4940</v>
          </cell>
          <cell r="P4425">
            <v>5039</v>
          </cell>
          <cell r="Q4425">
            <v>5191</v>
          </cell>
        </row>
        <row r="4426">
          <cell r="E4426" t="str">
            <v>54MONTHLYJWASHINGTON FEDERATION OF STATE EMPLOYEES</v>
          </cell>
          <cell r="F4426" t="str">
            <v>54</v>
          </cell>
          <cell r="G4426" t="str">
            <v>Monthly</v>
          </cell>
          <cell r="H4426" t="str">
            <v>J</v>
          </cell>
          <cell r="I4426">
            <v>0</v>
          </cell>
          <cell r="J4426" t="str">
            <v>Washington Federation of State Employees</v>
          </cell>
          <cell r="K4426">
            <v>5176</v>
          </cell>
          <cell r="L4426">
            <v>5176</v>
          </cell>
          <cell r="M4426">
            <v>5176</v>
          </cell>
          <cell r="N4426">
            <v>5176</v>
          </cell>
          <cell r="O4426">
            <v>4879</v>
          </cell>
          <cell r="P4426">
            <v>4977</v>
          </cell>
          <cell r="Q4426">
            <v>5127</v>
          </cell>
        </row>
        <row r="4427">
          <cell r="E4427" t="str">
            <v>54MONTHLYJWASHINGTON PUBLIC EMPLOYEES ASSOCIATION</v>
          </cell>
          <cell r="F4427" t="str">
            <v>54</v>
          </cell>
          <cell r="G4427" t="str">
            <v>Monthly</v>
          </cell>
          <cell r="H4427" t="str">
            <v>J</v>
          </cell>
          <cell r="I4427">
            <v>0</v>
          </cell>
          <cell r="J4427" t="str">
            <v>Washington Public Employees Association</v>
          </cell>
          <cell r="K4427">
            <v>5176</v>
          </cell>
          <cell r="L4427">
            <v>5176</v>
          </cell>
          <cell r="M4427">
            <v>5176</v>
          </cell>
          <cell r="N4427">
            <v>5176</v>
          </cell>
          <cell r="O4427">
            <v>4879</v>
          </cell>
          <cell r="P4427">
            <v>4977</v>
          </cell>
          <cell r="Q4427">
            <v>5127</v>
          </cell>
        </row>
        <row r="4428">
          <cell r="E4428" t="str">
            <v>54MONTHLYKCOALITION</v>
          </cell>
          <cell r="F4428" t="str">
            <v>54</v>
          </cell>
          <cell r="G4428" t="str">
            <v>Monthly</v>
          </cell>
          <cell r="H4428" t="str">
            <v>K</v>
          </cell>
          <cell r="I4428">
            <v>0</v>
          </cell>
          <cell r="J4428" t="str">
            <v>Coalition</v>
          </cell>
          <cell r="K4428">
            <v>5305</v>
          </cell>
          <cell r="L4428">
            <v>5305</v>
          </cell>
          <cell r="M4428">
            <v>5305</v>
          </cell>
          <cell r="N4428">
            <v>5305</v>
          </cell>
          <cell r="O4428">
            <v>5001</v>
          </cell>
          <cell r="P4428">
            <v>5101</v>
          </cell>
          <cell r="Q4428">
            <v>5255</v>
          </cell>
        </row>
        <row r="4429">
          <cell r="E4429" t="str">
            <v>54MONTHLYKNON-REPRESENTED STATE EMPLOYEES</v>
          </cell>
          <cell r="F4429" t="str">
            <v>54</v>
          </cell>
          <cell r="G4429" t="str">
            <v>Monthly</v>
          </cell>
          <cell r="H4429" t="str">
            <v>K</v>
          </cell>
          <cell r="I4429">
            <v>0</v>
          </cell>
          <cell r="J4429" t="str">
            <v>Non-Represented State Employees</v>
          </cell>
          <cell r="K4429">
            <v>5305</v>
          </cell>
          <cell r="L4429">
            <v>5305</v>
          </cell>
          <cell r="M4429">
            <v>5305</v>
          </cell>
          <cell r="N4429">
            <v>5305</v>
          </cell>
          <cell r="O4429">
            <v>5001</v>
          </cell>
          <cell r="P4429">
            <v>5101</v>
          </cell>
          <cell r="Q4429">
            <v>5255</v>
          </cell>
        </row>
        <row r="4430">
          <cell r="E4430" t="str">
            <v>54MONTHLYKTEAMSTERS LOCAL UNION NUMBER 117</v>
          </cell>
          <cell r="F4430" t="str">
            <v>54</v>
          </cell>
          <cell r="G4430" t="str">
            <v>Monthly</v>
          </cell>
          <cell r="H4430" t="str">
            <v>K</v>
          </cell>
          <cell r="I4430">
            <v>0</v>
          </cell>
          <cell r="J4430" t="str">
            <v>Teamsters Local Union Number 117</v>
          </cell>
          <cell r="K4430">
            <v>5374</v>
          </cell>
          <cell r="L4430">
            <v>5374</v>
          </cell>
          <cell r="M4430">
            <v>5374</v>
          </cell>
          <cell r="N4430">
            <v>5374</v>
          </cell>
          <cell r="O4430">
            <v>5066</v>
          </cell>
          <cell r="P4430">
            <v>5167</v>
          </cell>
          <cell r="Q4430">
            <v>5323</v>
          </cell>
        </row>
        <row r="4431">
          <cell r="E4431" t="str">
            <v>54MONTHLYKWASHINGTON FEDERATION OF STATE EMPLOYEES</v>
          </cell>
          <cell r="F4431" t="str">
            <v>54</v>
          </cell>
          <cell r="G4431" t="str">
            <v>Monthly</v>
          </cell>
          <cell r="H4431" t="str">
            <v>K</v>
          </cell>
          <cell r="I4431">
            <v>0</v>
          </cell>
          <cell r="J4431" t="str">
            <v>Washington Federation of State Employees</v>
          </cell>
          <cell r="K4431">
            <v>5305</v>
          </cell>
          <cell r="L4431">
            <v>5305</v>
          </cell>
          <cell r="M4431">
            <v>5305</v>
          </cell>
          <cell r="N4431">
            <v>5305</v>
          </cell>
          <cell r="O4431">
            <v>5001</v>
          </cell>
          <cell r="P4431">
            <v>5101</v>
          </cell>
          <cell r="Q4431">
            <v>5255</v>
          </cell>
        </row>
        <row r="4432">
          <cell r="E4432" t="str">
            <v>54MONTHLYKWASHINGTON PUBLIC EMPLOYEES ASSOCIATION</v>
          </cell>
          <cell r="F4432" t="str">
            <v>54</v>
          </cell>
          <cell r="G4432" t="str">
            <v>Monthly</v>
          </cell>
          <cell r="H4432" t="str">
            <v>K</v>
          </cell>
          <cell r="I4432">
            <v>0</v>
          </cell>
          <cell r="J4432" t="str">
            <v>Washington Public Employees Association</v>
          </cell>
          <cell r="K4432">
            <v>5305</v>
          </cell>
          <cell r="L4432">
            <v>5305</v>
          </cell>
          <cell r="M4432">
            <v>5305</v>
          </cell>
          <cell r="N4432">
            <v>5305</v>
          </cell>
          <cell r="O4432">
            <v>5001</v>
          </cell>
          <cell r="P4432">
            <v>5101</v>
          </cell>
          <cell r="Q4432">
            <v>5255</v>
          </cell>
        </row>
        <row r="4433">
          <cell r="E4433" t="str">
            <v>54MONTHLYLCOALITION</v>
          </cell>
          <cell r="F4433" t="str">
            <v>54</v>
          </cell>
          <cell r="G4433" t="str">
            <v>Monthly</v>
          </cell>
          <cell r="H4433" t="str">
            <v>L</v>
          </cell>
          <cell r="I4433">
            <v>0</v>
          </cell>
          <cell r="J4433" t="str">
            <v>Coalition</v>
          </cell>
          <cell r="K4433">
            <v>5438</v>
          </cell>
          <cell r="L4433">
            <v>5438</v>
          </cell>
          <cell r="M4433">
            <v>5438</v>
          </cell>
          <cell r="N4433">
            <v>5438</v>
          </cell>
          <cell r="O4433">
            <v>5126</v>
          </cell>
          <cell r="P4433">
            <v>5229</v>
          </cell>
          <cell r="Q4433">
            <v>5387</v>
          </cell>
        </row>
        <row r="4434">
          <cell r="E4434" t="str">
            <v>54MONTHLYLNON-REPRESENTED STATE EMPLOYEES</v>
          </cell>
          <cell r="F4434" t="str">
            <v>54</v>
          </cell>
          <cell r="G4434" t="str">
            <v>Monthly</v>
          </cell>
          <cell r="H4434" t="str">
            <v>L</v>
          </cell>
          <cell r="I4434">
            <v>0</v>
          </cell>
          <cell r="J4434" t="str">
            <v>Non-Represented State Employees</v>
          </cell>
          <cell r="K4434">
            <v>5438</v>
          </cell>
          <cell r="L4434">
            <v>5438</v>
          </cell>
          <cell r="M4434">
            <v>5438</v>
          </cell>
          <cell r="N4434">
            <v>5438</v>
          </cell>
          <cell r="O4434">
            <v>5126</v>
          </cell>
          <cell r="P4434">
            <v>5229</v>
          </cell>
          <cell r="Q4434">
            <v>5387</v>
          </cell>
        </row>
        <row r="4435">
          <cell r="E4435" t="str">
            <v>54MONTHLYLTEAMSTERS LOCAL UNION NUMBER 117</v>
          </cell>
          <cell r="F4435" t="str">
            <v>54</v>
          </cell>
          <cell r="G4435" t="str">
            <v>Monthly</v>
          </cell>
          <cell r="H4435" t="str">
            <v>L</v>
          </cell>
          <cell r="I4435">
            <v>0</v>
          </cell>
          <cell r="J4435" t="str">
            <v>Teamsters Local Union Number 117</v>
          </cell>
          <cell r="K4435">
            <v>5507</v>
          </cell>
          <cell r="L4435">
            <v>5507</v>
          </cell>
          <cell r="M4435">
            <v>5507</v>
          </cell>
          <cell r="N4435">
            <v>5507</v>
          </cell>
          <cell r="O4435">
            <v>5191</v>
          </cell>
          <cell r="P4435">
            <v>5295</v>
          </cell>
          <cell r="Q4435">
            <v>5455</v>
          </cell>
        </row>
        <row r="4436">
          <cell r="E4436" t="str">
            <v>54MONTHLYLWASHINGTON FEDERATION OF STATE EMPLOYEES</v>
          </cell>
          <cell r="F4436" t="str">
            <v>54</v>
          </cell>
          <cell r="G4436" t="str">
            <v>Monthly</v>
          </cell>
          <cell r="H4436" t="str">
            <v>L</v>
          </cell>
          <cell r="I4436">
            <v>0</v>
          </cell>
          <cell r="J4436" t="str">
            <v>Washington Federation of State Employees</v>
          </cell>
          <cell r="K4436">
            <v>5438</v>
          </cell>
          <cell r="L4436">
            <v>5438</v>
          </cell>
          <cell r="M4436">
            <v>5438</v>
          </cell>
          <cell r="N4436">
            <v>5438</v>
          </cell>
          <cell r="O4436">
            <v>5126</v>
          </cell>
          <cell r="P4436">
            <v>5229</v>
          </cell>
          <cell r="Q4436">
            <v>5387</v>
          </cell>
        </row>
        <row r="4437">
          <cell r="E4437" t="str">
            <v>54MONTHLYLWASHINGTON PUBLIC EMPLOYEES ASSOCIATION</v>
          </cell>
          <cell r="F4437" t="str">
            <v>54</v>
          </cell>
          <cell r="G4437" t="str">
            <v>Monthly</v>
          </cell>
          <cell r="H4437" t="str">
            <v>L</v>
          </cell>
          <cell r="I4437">
            <v>0</v>
          </cell>
          <cell r="J4437" t="str">
            <v>Washington Public Employees Association</v>
          </cell>
          <cell r="K4437">
            <v>5438</v>
          </cell>
          <cell r="L4437">
            <v>5438</v>
          </cell>
          <cell r="M4437">
            <v>5438</v>
          </cell>
          <cell r="N4437">
            <v>5438</v>
          </cell>
          <cell r="O4437">
            <v>5126</v>
          </cell>
          <cell r="P4437">
            <v>5229</v>
          </cell>
          <cell r="Q4437">
            <v>5387</v>
          </cell>
        </row>
        <row r="4438">
          <cell r="E4438" t="str">
            <v>54MONTHLYMCOALITION</v>
          </cell>
          <cell r="F4438" t="str">
            <v>54</v>
          </cell>
          <cell r="G4438" t="str">
            <v>Monthly</v>
          </cell>
          <cell r="H4438" t="str">
            <v>M</v>
          </cell>
          <cell r="I4438">
            <v>0</v>
          </cell>
          <cell r="J4438" t="str">
            <v>Coalition</v>
          </cell>
          <cell r="K4438">
            <v>5572</v>
          </cell>
          <cell r="L4438">
            <v>5572</v>
          </cell>
          <cell r="M4438">
            <v>5572</v>
          </cell>
          <cell r="N4438">
            <v>5572</v>
          </cell>
          <cell r="O4438">
            <v>5253</v>
          </cell>
          <cell r="P4438">
            <v>5358</v>
          </cell>
          <cell r="Q4438">
            <v>5520</v>
          </cell>
        </row>
        <row r="4439">
          <cell r="E4439" t="str">
            <v>54MONTHLYMNON-REPRESENTED STATE EMPLOYEES</v>
          </cell>
          <cell r="F4439" t="str">
            <v>54</v>
          </cell>
          <cell r="G4439" t="str">
            <v>Monthly</v>
          </cell>
          <cell r="H4439" t="str">
            <v>M</v>
          </cell>
          <cell r="I4439">
            <v>0</v>
          </cell>
          <cell r="J4439" t="str">
            <v>Non-Represented State Employees</v>
          </cell>
          <cell r="K4439">
            <v>5572</v>
          </cell>
          <cell r="L4439">
            <v>5572</v>
          </cell>
          <cell r="M4439">
            <v>5572</v>
          </cell>
          <cell r="N4439">
            <v>5572</v>
          </cell>
          <cell r="O4439">
            <v>5253</v>
          </cell>
          <cell r="P4439">
            <v>5358</v>
          </cell>
          <cell r="Q4439">
            <v>5520</v>
          </cell>
        </row>
        <row r="4440">
          <cell r="E4440" t="str">
            <v>54MONTHLYMTEAMSTERS LOCAL UNION NUMBER 117</v>
          </cell>
          <cell r="F4440" t="str">
            <v>54</v>
          </cell>
          <cell r="G4440" t="str">
            <v>Monthly</v>
          </cell>
          <cell r="H4440" t="str">
            <v>M</v>
          </cell>
          <cell r="I4440">
            <v>0</v>
          </cell>
          <cell r="J4440" t="str">
            <v>Teamsters Local Union Number 117</v>
          </cell>
          <cell r="K4440">
            <v>5644</v>
          </cell>
          <cell r="L4440">
            <v>5644</v>
          </cell>
          <cell r="M4440">
            <v>5644</v>
          </cell>
          <cell r="N4440">
            <v>5644</v>
          </cell>
          <cell r="O4440">
            <v>5321</v>
          </cell>
          <cell r="P4440">
            <v>5427</v>
          </cell>
          <cell r="Q4440">
            <v>5591</v>
          </cell>
        </row>
        <row r="4441">
          <cell r="E4441" t="str">
            <v>54MONTHLYMWASHINGTON FEDERATION OF STATE EMPLOYEES</v>
          </cell>
          <cell r="F4441" t="str">
            <v>54</v>
          </cell>
          <cell r="G4441" t="str">
            <v>Monthly</v>
          </cell>
          <cell r="H4441" t="str">
            <v>M</v>
          </cell>
          <cell r="I4441">
            <v>0</v>
          </cell>
          <cell r="J4441" t="str">
            <v>Washington Federation of State Employees</v>
          </cell>
          <cell r="K4441">
            <v>5572</v>
          </cell>
          <cell r="L4441">
            <v>5572</v>
          </cell>
          <cell r="M4441">
            <v>5572</v>
          </cell>
          <cell r="N4441">
            <v>5572</v>
          </cell>
          <cell r="O4441">
            <v>5253</v>
          </cell>
          <cell r="P4441">
            <v>5358</v>
          </cell>
          <cell r="Q4441">
            <v>5520</v>
          </cell>
        </row>
        <row r="4442">
          <cell r="E4442" t="str">
            <v>54MONTHLYMWASHINGTON PUBLIC EMPLOYEES ASSOCIATION</v>
          </cell>
          <cell r="F4442" t="str">
            <v>54</v>
          </cell>
          <cell r="G4442" t="str">
            <v>Monthly</v>
          </cell>
          <cell r="H4442" t="str">
            <v>M</v>
          </cell>
          <cell r="I4442">
            <v>0</v>
          </cell>
          <cell r="J4442" t="str">
            <v>Washington Public Employees Association</v>
          </cell>
          <cell r="K4442">
            <v>5572</v>
          </cell>
          <cell r="L4442">
            <v>5572</v>
          </cell>
          <cell r="M4442">
            <v>5572</v>
          </cell>
          <cell r="N4442">
            <v>5572</v>
          </cell>
          <cell r="O4442">
            <v>5253</v>
          </cell>
          <cell r="P4442">
            <v>5358</v>
          </cell>
          <cell r="Q4442">
            <v>5520</v>
          </cell>
        </row>
        <row r="4443">
          <cell r="E4443" t="str">
            <v>54NMONTHLYACOALITION</v>
          </cell>
          <cell r="F4443" t="str">
            <v>54N</v>
          </cell>
          <cell r="G4443" t="str">
            <v>Monthly</v>
          </cell>
          <cell r="H4443" t="str">
            <v>A</v>
          </cell>
          <cell r="I4443">
            <v>0</v>
          </cell>
          <cell r="J4443" t="str">
            <v>Coalition</v>
          </cell>
          <cell r="K4443">
            <v>4425</v>
          </cell>
          <cell r="L4443">
            <v>4425</v>
          </cell>
          <cell r="M4443">
            <v>4425</v>
          </cell>
          <cell r="N4443">
            <v>4425</v>
          </cell>
          <cell r="O4443">
            <v>4172</v>
          </cell>
          <cell r="P4443">
            <v>4255</v>
          </cell>
          <cell r="Q4443">
            <v>4384</v>
          </cell>
        </row>
        <row r="4444">
          <cell r="E4444" t="str">
            <v>54NMONTHLYANON-REPRESENTED STATE EMPLOYEES</v>
          </cell>
          <cell r="F4444" t="str">
            <v>54N</v>
          </cell>
          <cell r="G4444" t="str">
            <v>Monthly</v>
          </cell>
          <cell r="H4444" t="str">
            <v>A</v>
          </cell>
          <cell r="I4444">
            <v>0</v>
          </cell>
          <cell r="J4444" t="str">
            <v>Non-Represented State Employees</v>
          </cell>
          <cell r="K4444">
            <v>4425</v>
          </cell>
          <cell r="L4444">
            <v>4425</v>
          </cell>
          <cell r="M4444">
            <v>4425</v>
          </cell>
          <cell r="N4444">
            <v>4425</v>
          </cell>
          <cell r="O4444">
            <v>4172</v>
          </cell>
          <cell r="P4444">
            <v>4255</v>
          </cell>
          <cell r="Q4444">
            <v>4384</v>
          </cell>
        </row>
        <row r="4445">
          <cell r="E4445" t="str">
            <v>54NMONTHLYASERVICE EMPLOYEES INTERNATIONAL UNION DISTRICT 1199 NW</v>
          </cell>
          <cell r="F4445" t="str">
            <v>54N</v>
          </cell>
          <cell r="G4445" t="str">
            <v>Monthly</v>
          </cell>
          <cell r="H4445" t="str">
            <v>A</v>
          </cell>
          <cell r="I4445">
            <v>0</v>
          </cell>
          <cell r="J4445" t="str">
            <v>Service Employees International Union District 1199 NW</v>
          </cell>
          <cell r="K4445">
            <v>4425</v>
          </cell>
          <cell r="L4445">
            <v>4425</v>
          </cell>
          <cell r="M4445">
            <v>4425</v>
          </cell>
          <cell r="N4445">
            <v>4425</v>
          </cell>
          <cell r="O4445">
            <v>4172</v>
          </cell>
          <cell r="P4445">
            <v>4255</v>
          </cell>
          <cell r="Q4445">
            <v>4384</v>
          </cell>
        </row>
        <row r="4446">
          <cell r="E4446" t="str">
            <v>54NMONTHLYATEAMSTERS LOCAL UNION NUMBER 117</v>
          </cell>
          <cell r="F4446" t="str">
            <v>54N</v>
          </cell>
          <cell r="G4446" t="str">
            <v>Monthly</v>
          </cell>
          <cell r="H4446" t="str">
            <v>A</v>
          </cell>
          <cell r="I4446">
            <v>0</v>
          </cell>
          <cell r="J4446" t="str">
            <v>Teamsters Local Union Number 117</v>
          </cell>
          <cell r="K4446">
            <v>4482</v>
          </cell>
          <cell r="L4446">
            <v>4482</v>
          </cell>
          <cell r="M4446">
            <v>4482</v>
          </cell>
          <cell r="N4446">
            <v>4482</v>
          </cell>
          <cell r="O4446">
            <v>4225</v>
          </cell>
          <cell r="P4446">
            <v>4310</v>
          </cell>
          <cell r="Q4446">
            <v>4440</v>
          </cell>
        </row>
        <row r="4447">
          <cell r="E4447" t="str">
            <v>54NMONTHLYAWASHINGTON FEDERATION OF STATE EMPLOYEES</v>
          </cell>
          <cell r="F4447" t="str">
            <v>54N</v>
          </cell>
          <cell r="G4447" t="str">
            <v>Monthly</v>
          </cell>
          <cell r="H4447" t="str">
            <v>A</v>
          </cell>
          <cell r="I4447">
            <v>0</v>
          </cell>
          <cell r="J4447" t="str">
            <v>Washington Federation of State Employees</v>
          </cell>
          <cell r="K4447">
            <v>4425</v>
          </cell>
          <cell r="L4447">
            <v>4425</v>
          </cell>
          <cell r="M4447">
            <v>4425</v>
          </cell>
          <cell r="N4447">
            <v>4425</v>
          </cell>
          <cell r="O4447">
            <v>4172</v>
          </cell>
          <cell r="P4447">
            <v>4255</v>
          </cell>
          <cell r="Q4447">
            <v>4384</v>
          </cell>
        </row>
        <row r="4448">
          <cell r="E4448" t="str">
            <v>54NMONTHLYBCOALITION</v>
          </cell>
          <cell r="F4448" t="str">
            <v>54N</v>
          </cell>
          <cell r="G4448" t="str">
            <v>Monthly</v>
          </cell>
          <cell r="H4448" t="str">
            <v>B</v>
          </cell>
          <cell r="I4448">
            <v>0</v>
          </cell>
          <cell r="J4448" t="str">
            <v>Coalition</v>
          </cell>
          <cell r="K4448">
            <v>4538</v>
          </cell>
          <cell r="L4448">
            <v>4538</v>
          </cell>
          <cell r="M4448">
            <v>4538</v>
          </cell>
          <cell r="N4448">
            <v>4538</v>
          </cell>
          <cell r="O4448">
            <v>4277</v>
          </cell>
          <cell r="P4448">
            <v>4363</v>
          </cell>
          <cell r="Q4448">
            <v>4495</v>
          </cell>
        </row>
        <row r="4449">
          <cell r="E4449" t="str">
            <v>54NMONTHLYBNON-REPRESENTED STATE EMPLOYEES</v>
          </cell>
          <cell r="F4449" t="str">
            <v>54N</v>
          </cell>
          <cell r="G4449" t="str">
            <v>Monthly</v>
          </cell>
          <cell r="H4449" t="str">
            <v>B</v>
          </cell>
          <cell r="I4449">
            <v>0</v>
          </cell>
          <cell r="J4449" t="str">
            <v>Non-Represented State Employees</v>
          </cell>
          <cell r="K4449">
            <v>4538</v>
          </cell>
          <cell r="L4449">
            <v>4538</v>
          </cell>
          <cell r="M4449">
            <v>4538</v>
          </cell>
          <cell r="N4449">
            <v>4538</v>
          </cell>
          <cell r="O4449">
            <v>4277</v>
          </cell>
          <cell r="P4449">
            <v>4363</v>
          </cell>
          <cell r="Q4449">
            <v>4495</v>
          </cell>
        </row>
        <row r="4450">
          <cell r="E4450" t="str">
            <v>54NMONTHLYBSERVICE EMPLOYEES INTERNATIONAL UNION DISTRICT 1199 NW</v>
          </cell>
          <cell r="F4450" t="str">
            <v>54N</v>
          </cell>
          <cell r="G4450" t="str">
            <v>Monthly</v>
          </cell>
          <cell r="H4450" t="str">
            <v>B</v>
          </cell>
          <cell r="I4450">
            <v>0</v>
          </cell>
          <cell r="J4450" t="str">
            <v>Service Employees International Union District 1199 NW</v>
          </cell>
          <cell r="K4450">
            <v>4538</v>
          </cell>
          <cell r="L4450">
            <v>4538</v>
          </cell>
          <cell r="M4450">
            <v>4538</v>
          </cell>
          <cell r="N4450">
            <v>4538</v>
          </cell>
          <cell r="O4450">
            <v>4277</v>
          </cell>
          <cell r="P4450">
            <v>4363</v>
          </cell>
          <cell r="Q4450">
            <v>4495</v>
          </cell>
        </row>
        <row r="4451">
          <cell r="E4451" t="str">
            <v>54NMONTHLYBTEAMSTERS LOCAL UNION NUMBER 117</v>
          </cell>
          <cell r="F4451" t="str">
            <v>54N</v>
          </cell>
          <cell r="G4451" t="str">
            <v>Monthly</v>
          </cell>
          <cell r="H4451" t="str">
            <v>B</v>
          </cell>
          <cell r="I4451">
            <v>0</v>
          </cell>
          <cell r="J4451" t="str">
            <v>Teamsters Local Union Number 117</v>
          </cell>
          <cell r="K4451">
            <v>4597</v>
          </cell>
          <cell r="L4451">
            <v>4597</v>
          </cell>
          <cell r="M4451">
            <v>4597</v>
          </cell>
          <cell r="N4451">
            <v>4597</v>
          </cell>
          <cell r="O4451">
            <v>4333</v>
          </cell>
          <cell r="P4451">
            <v>4420</v>
          </cell>
          <cell r="Q4451">
            <v>4553</v>
          </cell>
        </row>
        <row r="4452">
          <cell r="E4452" t="str">
            <v>54NMONTHLYBWASHINGTON FEDERATION OF STATE EMPLOYEES</v>
          </cell>
          <cell r="F4452" t="str">
            <v>54N</v>
          </cell>
          <cell r="G4452" t="str">
            <v>Monthly</v>
          </cell>
          <cell r="H4452" t="str">
            <v>B</v>
          </cell>
          <cell r="I4452">
            <v>0</v>
          </cell>
          <cell r="J4452" t="str">
            <v>Washington Federation of State Employees</v>
          </cell>
          <cell r="K4452">
            <v>4538</v>
          </cell>
          <cell r="L4452">
            <v>4538</v>
          </cell>
          <cell r="M4452">
            <v>4538</v>
          </cell>
          <cell r="N4452">
            <v>4538</v>
          </cell>
          <cell r="O4452">
            <v>4277</v>
          </cell>
          <cell r="P4452">
            <v>4363</v>
          </cell>
          <cell r="Q4452">
            <v>4495</v>
          </cell>
        </row>
        <row r="4453">
          <cell r="E4453" t="str">
            <v>54NMONTHLYCCOALITION</v>
          </cell>
          <cell r="F4453" t="str">
            <v>54N</v>
          </cell>
          <cell r="G4453" t="str">
            <v>Monthly</v>
          </cell>
          <cell r="H4453" t="str">
            <v>C</v>
          </cell>
          <cell r="I4453">
            <v>0</v>
          </cell>
          <cell r="J4453" t="str">
            <v>Coalition</v>
          </cell>
          <cell r="K4453">
            <v>4652</v>
          </cell>
          <cell r="L4453">
            <v>4652</v>
          </cell>
          <cell r="M4453">
            <v>4652</v>
          </cell>
          <cell r="N4453">
            <v>4652</v>
          </cell>
          <cell r="O4453">
            <v>4385</v>
          </cell>
          <cell r="P4453">
            <v>4473</v>
          </cell>
          <cell r="Q4453">
            <v>4608</v>
          </cell>
        </row>
        <row r="4454">
          <cell r="E4454" t="str">
            <v>54NMONTHLYCNON-REPRESENTED STATE EMPLOYEES</v>
          </cell>
          <cell r="F4454" t="str">
            <v>54N</v>
          </cell>
          <cell r="G4454" t="str">
            <v>Monthly</v>
          </cell>
          <cell r="H4454" t="str">
            <v>C</v>
          </cell>
          <cell r="I4454">
            <v>0</v>
          </cell>
          <cell r="J4454" t="str">
            <v>Non-Represented State Employees</v>
          </cell>
          <cell r="K4454">
            <v>4652</v>
          </cell>
          <cell r="L4454">
            <v>4652</v>
          </cell>
          <cell r="M4454">
            <v>4652</v>
          </cell>
          <cell r="N4454">
            <v>4652</v>
          </cell>
          <cell r="O4454">
            <v>4385</v>
          </cell>
          <cell r="P4454">
            <v>4473</v>
          </cell>
          <cell r="Q4454">
            <v>4608</v>
          </cell>
        </row>
        <row r="4455">
          <cell r="E4455" t="str">
            <v>54NMONTHLYCSERVICE EMPLOYEES INTERNATIONAL UNION DISTRICT 1199 NW</v>
          </cell>
          <cell r="F4455" t="str">
            <v>54N</v>
          </cell>
          <cell r="G4455" t="str">
            <v>Monthly</v>
          </cell>
          <cell r="H4455" t="str">
            <v>C</v>
          </cell>
          <cell r="I4455">
            <v>0</v>
          </cell>
          <cell r="J4455" t="str">
            <v>Service Employees International Union District 1199 NW</v>
          </cell>
          <cell r="K4455">
            <v>4652</v>
          </cell>
          <cell r="L4455">
            <v>4652</v>
          </cell>
          <cell r="M4455">
            <v>4652</v>
          </cell>
          <cell r="N4455">
            <v>4652</v>
          </cell>
          <cell r="O4455">
            <v>4385</v>
          </cell>
          <cell r="P4455">
            <v>4473</v>
          </cell>
          <cell r="Q4455">
            <v>4608</v>
          </cell>
        </row>
        <row r="4456">
          <cell r="E4456" t="str">
            <v>54NMONTHLYCTEAMSTERS LOCAL UNION NUMBER 117</v>
          </cell>
          <cell r="F4456" t="str">
            <v>54N</v>
          </cell>
          <cell r="G4456" t="str">
            <v>Monthly</v>
          </cell>
          <cell r="H4456" t="str">
            <v>C</v>
          </cell>
          <cell r="I4456">
            <v>0</v>
          </cell>
          <cell r="J4456" t="str">
            <v>Teamsters Local Union Number 117</v>
          </cell>
          <cell r="K4456">
            <v>4711</v>
          </cell>
          <cell r="L4456">
            <v>4711</v>
          </cell>
          <cell r="M4456">
            <v>4711</v>
          </cell>
          <cell r="N4456">
            <v>4711</v>
          </cell>
          <cell r="O4456">
            <v>4441</v>
          </cell>
          <cell r="P4456">
            <v>4530</v>
          </cell>
          <cell r="Q4456">
            <v>4667</v>
          </cell>
        </row>
        <row r="4457">
          <cell r="E4457" t="str">
            <v>54NMONTHLYCWASHINGTON FEDERATION OF STATE EMPLOYEES</v>
          </cell>
          <cell r="F4457" t="str">
            <v>54N</v>
          </cell>
          <cell r="G4457" t="str">
            <v>Monthly</v>
          </cell>
          <cell r="H4457" t="str">
            <v>C</v>
          </cell>
          <cell r="I4457">
            <v>0</v>
          </cell>
          <cell r="J4457" t="str">
            <v>Washington Federation of State Employees</v>
          </cell>
          <cell r="K4457">
            <v>4652</v>
          </cell>
          <cell r="L4457">
            <v>4652</v>
          </cell>
          <cell r="M4457">
            <v>4652</v>
          </cell>
          <cell r="N4457">
            <v>4652</v>
          </cell>
          <cell r="O4457">
            <v>4385</v>
          </cell>
          <cell r="P4457">
            <v>4473</v>
          </cell>
          <cell r="Q4457">
            <v>4608</v>
          </cell>
        </row>
        <row r="4458">
          <cell r="E4458" t="str">
            <v>54NMONTHLYDCOALITION</v>
          </cell>
          <cell r="F4458" t="str">
            <v>54N</v>
          </cell>
          <cell r="G4458" t="str">
            <v>Monthly</v>
          </cell>
          <cell r="H4458" t="str">
            <v>D</v>
          </cell>
          <cell r="I4458">
            <v>0</v>
          </cell>
          <cell r="J4458" t="str">
            <v>Coalition</v>
          </cell>
          <cell r="K4458">
            <v>4770</v>
          </cell>
          <cell r="L4458">
            <v>4770</v>
          </cell>
          <cell r="M4458">
            <v>4770</v>
          </cell>
          <cell r="N4458">
            <v>4770</v>
          </cell>
          <cell r="O4458">
            <v>4497</v>
          </cell>
          <cell r="P4458">
            <v>4587</v>
          </cell>
          <cell r="Q4458">
            <v>4726</v>
          </cell>
        </row>
        <row r="4459">
          <cell r="E4459" t="str">
            <v>54NMONTHLYDNON-REPRESENTED STATE EMPLOYEES</v>
          </cell>
          <cell r="F4459" t="str">
            <v>54N</v>
          </cell>
          <cell r="G4459" t="str">
            <v>Monthly</v>
          </cell>
          <cell r="H4459" t="str">
            <v>D</v>
          </cell>
          <cell r="I4459">
            <v>0</v>
          </cell>
          <cell r="J4459" t="str">
            <v>Non-Represented State Employees</v>
          </cell>
          <cell r="K4459">
            <v>4770</v>
          </cell>
          <cell r="L4459">
            <v>4770</v>
          </cell>
          <cell r="M4459">
            <v>4770</v>
          </cell>
          <cell r="N4459">
            <v>4770</v>
          </cell>
          <cell r="O4459">
            <v>4497</v>
          </cell>
          <cell r="P4459">
            <v>4587</v>
          </cell>
          <cell r="Q4459">
            <v>4726</v>
          </cell>
        </row>
        <row r="4460">
          <cell r="E4460" t="str">
            <v>54NMONTHLYDSERVICE EMPLOYEES INTERNATIONAL UNION DISTRICT 1199 NW</v>
          </cell>
          <cell r="F4460" t="str">
            <v>54N</v>
          </cell>
          <cell r="G4460" t="str">
            <v>Monthly</v>
          </cell>
          <cell r="H4460" t="str">
            <v>D</v>
          </cell>
          <cell r="I4460">
            <v>0</v>
          </cell>
          <cell r="J4460" t="str">
            <v>Service Employees International Union District 1199 NW</v>
          </cell>
          <cell r="K4460">
            <v>4770</v>
          </cell>
          <cell r="L4460">
            <v>4770</v>
          </cell>
          <cell r="M4460">
            <v>4770</v>
          </cell>
          <cell r="N4460">
            <v>4770</v>
          </cell>
          <cell r="O4460">
            <v>4497</v>
          </cell>
          <cell r="P4460">
            <v>4587</v>
          </cell>
          <cell r="Q4460">
            <v>4726</v>
          </cell>
        </row>
        <row r="4461">
          <cell r="E4461" t="str">
            <v>54NMONTHLYDTEAMSTERS LOCAL UNION NUMBER 117</v>
          </cell>
          <cell r="F4461" t="str">
            <v>54N</v>
          </cell>
          <cell r="G4461" t="str">
            <v>Monthly</v>
          </cell>
          <cell r="H4461" t="str">
            <v>D</v>
          </cell>
          <cell r="I4461">
            <v>0</v>
          </cell>
          <cell r="J4461" t="str">
            <v>Teamsters Local Union Number 117</v>
          </cell>
          <cell r="K4461">
            <v>4831</v>
          </cell>
          <cell r="L4461">
            <v>4831</v>
          </cell>
          <cell r="M4461">
            <v>4831</v>
          </cell>
          <cell r="N4461">
            <v>4831</v>
          </cell>
          <cell r="O4461">
            <v>4554</v>
          </cell>
          <cell r="P4461">
            <v>4645</v>
          </cell>
          <cell r="Q4461">
            <v>4785</v>
          </cell>
        </row>
        <row r="4462">
          <cell r="E4462" t="str">
            <v>54NMONTHLYDWASHINGTON FEDERATION OF STATE EMPLOYEES</v>
          </cell>
          <cell r="F4462" t="str">
            <v>54N</v>
          </cell>
          <cell r="G4462" t="str">
            <v>Monthly</v>
          </cell>
          <cell r="H4462" t="str">
            <v>D</v>
          </cell>
          <cell r="I4462">
            <v>0</v>
          </cell>
          <cell r="J4462" t="str">
            <v>Washington Federation of State Employees</v>
          </cell>
          <cell r="K4462">
            <v>4770</v>
          </cell>
          <cell r="L4462">
            <v>4770</v>
          </cell>
          <cell r="M4462">
            <v>4770</v>
          </cell>
          <cell r="N4462">
            <v>4770</v>
          </cell>
          <cell r="O4462">
            <v>4497</v>
          </cell>
          <cell r="P4462">
            <v>4587</v>
          </cell>
          <cell r="Q4462">
            <v>4726</v>
          </cell>
        </row>
        <row r="4463">
          <cell r="E4463" t="str">
            <v>54NMONTHLYECOALITION</v>
          </cell>
          <cell r="F4463" t="str">
            <v>54N</v>
          </cell>
          <cell r="G4463" t="str">
            <v>Monthly</v>
          </cell>
          <cell r="H4463" t="str">
            <v>E</v>
          </cell>
          <cell r="I4463">
            <v>0</v>
          </cell>
          <cell r="J4463" t="str">
            <v>Coalition</v>
          </cell>
          <cell r="K4463">
            <v>4886</v>
          </cell>
          <cell r="L4463">
            <v>4886</v>
          </cell>
          <cell r="M4463">
            <v>4886</v>
          </cell>
          <cell r="N4463">
            <v>4886</v>
          </cell>
          <cell r="O4463">
            <v>4606</v>
          </cell>
          <cell r="P4463">
            <v>4698</v>
          </cell>
          <cell r="Q4463">
            <v>4840</v>
          </cell>
        </row>
        <row r="4464">
          <cell r="E4464" t="str">
            <v>54NMONTHLYENON-REPRESENTED STATE EMPLOYEES</v>
          </cell>
          <cell r="F4464" t="str">
            <v>54N</v>
          </cell>
          <cell r="G4464" t="str">
            <v>Monthly</v>
          </cell>
          <cell r="H4464" t="str">
            <v>E</v>
          </cell>
          <cell r="I4464">
            <v>0</v>
          </cell>
          <cell r="J4464" t="str">
            <v>Non-Represented State Employees</v>
          </cell>
          <cell r="K4464">
            <v>4886</v>
          </cell>
          <cell r="L4464">
            <v>4886</v>
          </cell>
          <cell r="M4464">
            <v>4886</v>
          </cell>
          <cell r="N4464">
            <v>4886</v>
          </cell>
          <cell r="O4464">
            <v>4606</v>
          </cell>
          <cell r="P4464">
            <v>4698</v>
          </cell>
          <cell r="Q4464">
            <v>4840</v>
          </cell>
        </row>
        <row r="4465">
          <cell r="E4465" t="str">
            <v>54NMONTHLYESERVICE EMPLOYEES INTERNATIONAL UNION DISTRICT 1199 NW</v>
          </cell>
          <cell r="F4465" t="str">
            <v>54N</v>
          </cell>
          <cell r="G4465" t="str">
            <v>Monthly</v>
          </cell>
          <cell r="H4465" t="str">
            <v>E</v>
          </cell>
          <cell r="I4465">
            <v>0</v>
          </cell>
          <cell r="J4465" t="str">
            <v>Service Employees International Union District 1199 NW</v>
          </cell>
          <cell r="K4465">
            <v>4886</v>
          </cell>
          <cell r="L4465">
            <v>4886</v>
          </cell>
          <cell r="M4465">
            <v>4886</v>
          </cell>
          <cell r="N4465">
            <v>4886</v>
          </cell>
          <cell r="O4465">
            <v>4606</v>
          </cell>
          <cell r="P4465">
            <v>4698</v>
          </cell>
          <cell r="Q4465">
            <v>4840</v>
          </cell>
        </row>
        <row r="4466">
          <cell r="E4466" t="str">
            <v>54NMONTHLYETEAMSTERS LOCAL UNION NUMBER 117</v>
          </cell>
          <cell r="F4466" t="str">
            <v>54N</v>
          </cell>
          <cell r="G4466" t="str">
            <v>Monthly</v>
          </cell>
          <cell r="H4466" t="str">
            <v>E</v>
          </cell>
          <cell r="I4466">
            <v>0</v>
          </cell>
          <cell r="J4466" t="str">
            <v>Teamsters Local Union Number 117</v>
          </cell>
          <cell r="K4466">
            <v>4946</v>
          </cell>
          <cell r="L4466">
            <v>4946</v>
          </cell>
          <cell r="M4466">
            <v>4946</v>
          </cell>
          <cell r="N4466">
            <v>4946</v>
          </cell>
          <cell r="O4466">
            <v>4663</v>
          </cell>
          <cell r="P4466">
            <v>4756</v>
          </cell>
          <cell r="Q4466">
            <v>4900</v>
          </cell>
        </row>
        <row r="4467">
          <cell r="E4467" t="str">
            <v>54NMONTHLYEWASHINGTON FEDERATION OF STATE EMPLOYEES</v>
          </cell>
          <cell r="F4467" t="str">
            <v>54N</v>
          </cell>
          <cell r="G4467" t="str">
            <v>Monthly</v>
          </cell>
          <cell r="H4467" t="str">
            <v>E</v>
          </cell>
          <cell r="I4467">
            <v>0</v>
          </cell>
          <cell r="J4467" t="str">
            <v>Washington Federation of State Employees</v>
          </cell>
          <cell r="K4467">
            <v>4886</v>
          </cell>
          <cell r="L4467">
            <v>4886</v>
          </cell>
          <cell r="M4467">
            <v>4886</v>
          </cell>
          <cell r="N4467">
            <v>4886</v>
          </cell>
          <cell r="O4467">
            <v>4606</v>
          </cell>
          <cell r="P4467">
            <v>4698</v>
          </cell>
          <cell r="Q4467">
            <v>4840</v>
          </cell>
        </row>
        <row r="4468">
          <cell r="E4468" t="str">
            <v>54NMONTHLYFCOALITION</v>
          </cell>
          <cell r="F4468" t="str">
            <v>54N</v>
          </cell>
          <cell r="G4468" t="str">
            <v>Monthly</v>
          </cell>
          <cell r="H4468" t="str">
            <v>F</v>
          </cell>
          <cell r="I4468">
            <v>0</v>
          </cell>
          <cell r="J4468" t="str">
            <v>Coalition</v>
          </cell>
          <cell r="K4468">
            <v>5008</v>
          </cell>
          <cell r="L4468">
            <v>5008</v>
          </cell>
          <cell r="M4468">
            <v>5008</v>
          </cell>
          <cell r="N4468">
            <v>5008</v>
          </cell>
          <cell r="O4468">
            <v>4721</v>
          </cell>
          <cell r="P4468">
            <v>4815</v>
          </cell>
          <cell r="Q4468">
            <v>4960</v>
          </cell>
        </row>
        <row r="4469">
          <cell r="E4469" t="str">
            <v>54NMONTHLYFNON-REPRESENTED STATE EMPLOYEES</v>
          </cell>
          <cell r="F4469" t="str">
            <v>54N</v>
          </cell>
          <cell r="G4469" t="str">
            <v>Monthly</v>
          </cell>
          <cell r="H4469" t="str">
            <v>F</v>
          </cell>
          <cell r="I4469">
            <v>0</v>
          </cell>
          <cell r="J4469" t="str">
            <v>Non-Represented State Employees</v>
          </cell>
          <cell r="K4469">
            <v>5008</v>
          </cell>
          <cell r="L4469">
            <v>5008</v>
          </cell>
          <cell r="M4469">
            <v>5008</v>
          </cell>
          <cell r="N4469">
            <v>5008</v>
          </cell>
          <cell r="O4469">
            <v>4721</v>
          </cell>
          <cell r="P4469">
            <v>4815</v>
          </cell>
          <cell r="Q4469">
            <v>4960</v>
          </cell>
        </row>
        <row r="4470">
          <cell r="E4470" t="str">
            <v>54NMONTHLYFSERVICE EMPLOYEES INTERNATIONAL UNION DISTRICT 1199 NW</v>
          </cell>
          <cell r="F4470" t="str">
            <v>54N</v>
          </cell>
          <cell r="G4470" t="str">
            <v>Monthly</v>
          </cell>
          <cell r="H4470" t="str">
            <v>F</v>
          </cell>
          <cell r="I4470">
            <v>0</v>
          </cell>
          <cell r="J4470" t="str">
            <v>Service Employees International Union District 1199 NW</v>
          </cell>
          <cell r="K4470">
            <v>5008</v>
          </cell>
          <cell r="L4470">
            <v>5008</v>
          </cell>
          <cell r="M4470">
            <v>5008</v>
          </cell>
          <cell r="N4470">
            <v>5008</v>
          </cell>
          <cell r="O4470">
            <v>4721</v>
          </cell>
          <cell r="P4470">
            <v>4815</v>
          </cell>
          <cell r="Q4470">
            <v>4960</v>
          </cell>
        </row>
        <row r="4471">
          <cell r="E4471" t="str">
            <v>54NMONTHLYFTEAMSTERS LOCAL UNION NUMBER 117</v>
          </cell>
          <cell r="F4471" t="str">
            <v>54N</v>
          </cell>
          <cell r="G4471" t="str">
            <v>Monthly</v>
          </cell>
          <cell r="H4471" t="str">
            <v>F</v>
          </cell>
          <cell r="I4471">
            <v>0</v>
          </cell>
          <cell r="J4471" t="str">
            <v>Teamsters Local Union Number 117</v>
          </cell>
          <cell r="K4471">
            <v>5074</v>
          </cell>
          <cell r="L4471">
            <v>5074</v>
          </cell>
          <cell r="M4471">
            <v>5074</v>
          </cell>
          <cell r="N4471">
            <v>5074</v>
          </cell>
          <cell r="O4471">
            <v>4783</v>
          </cell>
          <cell r="P4471">
            <v>4879</v>
          </cell>
          <cell r="Q4471">
            <v>5026</v>
          </cell>
        </row>
        <row r="4472">
          <cell r="E4472" t="str">
            <v>54NMONTHLYFWASHINGTON FEDERATION OF STATE EMPLOYEES</v>
          </cell>
          <cell r="F4472" t="str">
            <v>54N</v>
          </cell>
          <cell r="G4472" t="str">
            <v>Monthly</v>
          </cell>
          <cell r="H4472" t="str">
            <v>F</v>
          </cell>
          <cell r="I4472">
            <v>0</v>
          </cell>
          <cell r="J4472" t="str">
            <v>Washington Federation of State Employees</v>
          </cell>
          <cell r="K4472">
            <v>5008</v>
          </cell>
          <cell r="L4472">
            <v>5008</v>
          </cell>
          <cell r="M4472">
            <v>5008</v>
          </cell>
          <cell r="N4472">
            <v>5008</v>
          </cell>
          <cell r="O4472">
            <v>4721</v>
          </cell>
          <cell r="P4472">
            <v>4815</v>
          </cell>
          <cell r="Q4472">
            <v>4960</v>
          </cell>
        </row>
        <row r="4473">
          <cell r="E4473" t="str">
            <v>54NMONTHLYGCOALITION</v>
          </cell>
          <cell r="F4473" t="str">
            <v>54N</v>
          </cell>
          <cell r="G4473" t="str">
            <v>Monthly</v>
          </cell>
          <cell r="H4473" t="str">
            <v>G</v>
          </cell>
          <cell r="I4473">
            <v>0</v>
          </cell>
          <cell r="J4473" t="str">
            <v>Coalition</v>
          </cell>
          <cell r="K4473">
            <v>5132</v>
          </cell>
          <cell r="L4473">
            <v>5132</v>
          </cell>
          <cell r="M4473">
            <v>5132</v>
          </cell>
          <cell r="N4473">
            <v>5132</v>
          </cell>
          <cell r="O4473">
            <v>4838</v>
          </cell>
          <cell r="P4473">
            <v>4935</v>
          </cell>
          <cell r="Q4473">
            <v>5084</v>
          </cell>
        </row>
        <row r="4474">
          <cell r="E4474" t="str">
            <v>54NMONTHLYGNON-REPRESENTED STATE EMPLOYEES</v>
          </cell>
          <cell r="F4474" t="str">
            <v>54N</v>
          </cell>
          <cell r="G4474" t="str">
            <v>Monthly</v>
          </cell>
          <cell r="H4474" t="str">
            <v>G</v>
          </cell>
          <cell r="I4474">
            <v>0</v>
          </cell>
          <cell r="J4474" t="str">
            <v>Non-Represented State Employees</v>
          </cell>
          <cell r="K4474">
            <v>5132</v>
          </cell>
          <cell r="L4474">
            <v>5132</v>
          </cell>
          <cell r="M4474">
            <v>5132</v>
          </cell>
          <cell r="N4474">
            <v>5132</v>
          </cell>
          <cell r="O4474">
            <v>4838</v>
          </cell>
          <cell r="P4474">
            <v>4935</v>
          </cell>
          <cell r="Q4474">
            <v>5084</v>
          </cell>
        </row>
        <row r="4475">
          <cell r="E4475" t="str">
            <v>54NMONTHLYGSERVICE EMPLOYEES INTERNATIONAL UNION DISTRICT 1199 NW</v>
          </cell>
          <cell r="F4475" t="str">
            <v>54N</v>
          </cell>
          <cell r="G4475" t="str">
            <v>Monthly</v>
          </cell>
          <cell r="H4475" t="str">
            <v>G</v>
          </cell>
          <cell r="I4475">
            <v>0</v>
          </cell>
          <cell r="J4475" t="str">
            <v>Service Employees International Union District 1199 NW</v>
          </cell>
          <cell r="K4475">
            <v>5132</v>
          </cell>
          <cell r="L4475">
            <v>5132</v>
          </cell>
          <cell r="M4475">
            <v>5132</v>
          </cell>
          <cell r="N4475">
            <v>5132</v>
          </cell>
          <cell r="O4475">
            <v>4838</v>
          </cell>
          <cell r="P4475">
            <v>4935</v>
          </cell>
          <cell r="Q4475">
            <v>5084</v>
          </cell>
        </row>
        <row r="4476">
          <cell r="E4476" t="str">
            <v>54NMONTHLYGTEAMSTERS LOCAL UNION NUMBER 117</v>
          </cell>
          <cell r="F4476" t="str">
            <v>54N</v>
          </cell>
          <cell r="G4476" t="str">
            <v>Monthly</v>
          </cell>
          <cell r="H4476" t="str">
            <v>G</v>
          </cell>
          <cell r="I4476">
            <v>0</v>
          </cell>
          <cell r="J4476" t="str">
            <v>Teamsters Local Union Number 117</v>
          </cell>
          <cell r="K4476">
            <v>5199</v>
          </cell>
          <cell r="L4476">
            <v>5199</v>
          </cell>
          <cell r="M4476">
            <v>5199</v>
          </cell>
          <cell r="N4476">
            <v>5199</v>
          </cell>
          <cell r="O4476">
            <v>4901</v>
          </cell>
          <cell r="P4476">
            <v>4999</v>
          </cell>
          <cell r="Q4476">
            <v>5150</v>
          </cell>
        </row>
        <row r="4477">
          <cell r="E4477" t="str">
            <v>54NMONTHLYGWASHINGTON FEDERATION OF STATE EMPLOYEES</v>
          </cell>
          <cell r="F4477" t="str">
            <v>54N</v>
          </cell>
          <cell r="G4477" t="str">
            <v>Monthly</v>
          </cell>
          <cell r="H4477" t="str">
            <v>G</v>
          </cell>
          <cell r="I4477">
            <v>0</v>
          </cell>
          <cell r="J4477" t="str">
            <v>Washington Federation of State Employees</v>
          </cell>
          <cell r="K4477">
            <v>5132</v>
          </cell>
          <cell r="L4477">
            <v>5132</v>
          </cell>
          <cell r="M4477">
            <v>5132</v>
          </cell>
          <cell r="N4477">
            <v>5132</v>
          </cell>
          <cell r="O4477">
            <v>4838</v>
          </cell>
          <cell r="P4477">
            <v>4935</v>
          </cell>
          <cell r="Q4477">
            <v>5084</v>
          </cell>
        </row>
        <row r="4478">
          <cell r="E4478" t="str">
            <v>54NMONTHLYHCOALITION</v>
          </cell>
          <cell r="F4478" t="str">
            <v>54N</v>
          </cell>
          <cell r="G4478" t="str">
            <v>Monthly</v>
          </cell>
          <cell r="H4478" t="str">
            <v>H</v>
          </cell>
          <cell r="I4478">
            <v>0</v>
          </cell>
          <cell r="J4478" t="str">
            <v>Coalition</v>
          </cell>
          <cell r="K4478">
            <v>5266</v>
          </cell>
          <cell r="L4478">
            <v>5266</v>
          </cell>
          <cell r="M4478">
            <v>5266</v>
          </cell>
          <cell r="N4478">
            <v>5266</v>
          </cell>
          <cell r="O4478">
            <v>4964</v>
          </cell>
          <cell r="P4478">
            <v>5063</v>
          </cell>
          <cell r="Q4478">
            <v>5216</v>
          </cell>
        </row>
        <row r="4479">
          <cell r="E4479" t="str">
            <v>54NMONTHLYHNON-REPRESENTED STATE EMPLOYEES</v>
          </cell>
          <cell r="F4479" t="str">
            <v>54N</v>
          </cell>
          <cell r="G4479" t="str">
            <v>Monthly</v>
          </cell>
          <cell r="H4479" t="str">
            <v>H</v>
          </cell>
          <cell r="I4479">
            <v>0</v>
          </cell>
          <cell r="J4479" t="str">
            <v>Non-Represented State Employees</v>
          </cell>
          <cell r="K4479">
            <v>5266</v>
          </cell>
          <cell r="L4479">
            <v>5266</v>
          </cell>
          <cell r="M4479">
            <v>5266</v>
          </cell>
          <cell r="N4479">
            <v>5266</v>
          </cell>
          <cell r="O4479">
            <v>4964</v>
          </cell>
          <cell r="P4479">
            <v>5063</v>
          </cell>
          <cell r="Q4479">
            <v>5216</v>
          </cell>
        </row>
        <row r="4480">
          <cell r="E4480" t="str">
            <v>54NMONTHLYHSERVICE EMPLOYEES INTERNATIONAL UNION DISTRICT 1199 NW</v>
          </cell>
          <cell r="F4480" t="str">
            <v>54N</v>
          </cell>
          <cell r="G4480" t="str">
            <v>Monthly</v>
          </cell>
          <cell r="H4480" t="str">
            <v>H</v>
          </cell>
          <cell r="I4480">
            <v>0</v>
          </cell>
          <cell r="J4480" t="str">
            <v>Service Employees International Union District 1199 NW</v>
          </cell>
          <cell r="K4480">
            <v>5266</v>
          </cell>
          <cell r="L4480">
            <v>5266</v>
          </cell>
          <cell r="M4480">
            <v>5266</v>
          </cell>
          <cell r="N4480">
            <v>5266</v>
          </cell>
          <cell r="O4480">
            <v>4964</v>
          </cell>
          <cell r="P4480">
            <v>5063</v>
          </cell>
          <cell r="Q4480">
            <v>5216</v>
          </cell>
        </row>
        <row r="4481">
          <cell r="E4481" t="str">
            <v>54NMONTHLYHTEAMSTERS LOCAL UNION NUMBER 117</v>
          </cell>
          <cell r="F4481" t="str">
            <v>54N</v>
          </cell>
          <cell r="G4481" t="str">
            <v>Monthly</v>
          </cell>
          <cell r="H4481" t="str">
            <v>H</v>
          </cell>
          <cell r="I4481">
            <v>0</v>
          </cell>
          <cell r="J4481" t="str">
            <v>Teamsters Local Union Number 117</v>
          </cell>
          <cell r="K4481">
            <v>5333</v>
          </cell>
          <cell r="L4481">
            <v>5333</v>
          </cell>
          <cell r="M4481">
            <v>5333</v>
          </cell>
          <cell r="N4481">
            <v>5333</v>
          </cell>
          <cell r="O4481">
            <v>5027</v>
          </cell>
          <cell r="P4481">
            <v>5128</v>
          </cell>
          <cell r="Q4481">
            <v>5283</v>
          </cell>
        </row>
        <row r="4482">
          <cell r="E4482" t="str">
            <v>54NMONTHLYHWASHINGTON FEDERATION OF STATE EMPLOYEES</v>
          </cell>
          <cell r="F4482" t="str">
            <v>54N</v>
          </cell>
          <cell r="G4482" t="str">
            <v>Monthly</v>
          </cell>
          <cell r="H4482" t="str">
            <v>H</v>
          </cell>
          <cell r="I4482">
            <v>0</v>
          </cell>
          <cell r="J4482" t="str">
            <v>Washington Federation of State Employees</v>
          </cell>
          <cell r="K4482">
            <v>5266</v>
          </cell>
          <cell r="L4482">
            <v>5266</v>
          </cell>
          <cell r="M4482">
            <v>5266</v>
          </cell>
          <cell r="N4482">
            <v>5266</v>
          </cell>
          <cell r="O4482">
            <v>4964</v>
          </cell>
          <cell r="P4482">
            <v>5063</v>
          </cell>
          <cell r="Q4482">
            <v>5216</v>
          </cell>
        </row>
        <row r="4483">
          <cell r="E4483" t="str">
            <v>54NMONTHLYICOALITION</v>
          </cell>
          <cell r="F4483" t="str">
            <v>54N</v>
          </cell>
          <cell r="G4483" t="str">
            <v>Monthly</v>
          </cell>
          <cell r="H4483" t="str">
            <v>I</v>
          </cell>
          <cell r="I4483">
            <v>0</v>
          </cell>
          <cell r="J4483" t="str">
            <v>Coalition</v>
          </cell>
          <cell r="K4483">
            <v>5393</v>
          </cell>
          <cell r="L4483">
            <v>5393</v>
          </cell>
          <cell r="M4483">
            <v>5393</v>
          </cell>
          <cell r="N4483">
            <v>5393</v>
          </cell>
          <cell r="O4483">
            <v>5084</v>
          </cell>
          <cell r="P4483">
            <v>5186</v>
          </cell>
          <cell r="Q4483">
            <v>5343</v>
          </cell>
        </row>
        <row r="4484">
          <cell r="E4484" t="str">
            <v>54NMONTHLYINON-REPRESENTED STATE EMPLOYEES</v>
          </cell>
          <cell r="F4484" t="str">
            <v>54N</v>
          </cell>
          <cell r="G4484" t="str">
            <v>Monthly</v>
          </cell>
          <cell r="H4484" t="str">
            <v>I</v>
          </cell>
          <cell r="I4484">
            <v>0</v>
          </cell>
          <cell r="J4484" t="str">
            <v>Non-Represented State Employees</v>
          </cell>
          <cell r="K4484">
            <v>5393</v>
          </cell>
          <cell r="L4484">
            <v>5393</v>
          </cell>
          <cell r="M4484">
            <v>5393</v>
          </cell>
          <cell r="N4484">
            <v>5393</v>
          </cell>
          <cell r="O4484">
            <v>5084</v>
          </cell>
          <cell r="P4484">
            <v>5186</v>
          </cell>
          <cell r="Q4484">
            <v>5343</v>
          </cell>
        </row>
        <row r="4485">
          <cell r="E4485" t="str">
            <v>54NMONTHLYISERVICE EMPLOYEES INTERNATIONAL UNION DISTRICT 1199 NW</v>
          </cell>
          <cell r="F4485" t="str">
            <v>54N</v>
          </cell>
          <cell r="G4485" t="str">
            <v>Monthly</v>
          </cell>
          <cell r="H4485" t="str">
            <v>I</v>
          </cell>
          <cell r="I4485">
            <v>0</v>
          </cell>
          <cell r="J4485" t="str">
            <v>Service Employees International Union District 1199 NW</v>
          </cell>
          <cell r="K4485">
            <v>5393</v>
          </cell>
          <cell r="L4485">
            <v>5393</v>
          </cell>
          <cell r="M4485">
            <v>5393</v>
          </cell>
          <cell r="N4485">
            <v>5393</v>
          </cell>
          <cell r="O4485">
            <v>5084</v>
          </cell>
          <cell r="P4485">
            <v>5186</v>
          </cell>
          <cell r="Q4485">
            <v>5343</v>
          </cell>
        </row>
        <row r="4486">
          <cell r="E4486" t="str">
            <v>54NMONTHLYITEAMSTERS LOCAL UNION NUMBER 117</v>
          </cell>
          <cell r="F4486" t="str">
            <v>54N</v>
          </cell>
          <cell r="G4486" t="str">
            <v>Monthly</v>
          </cell>
          <cell r="H4486" t="str">
            <v>I</v>
          </cell>
          <cell r="I4486">
            <v>0</v>
          </cell>
          <cell r="J4486" t="str">
            <v>Teamsters Local Union Number 117</v>
          </cell>
          <cell r="K4486">
            <v>5461</v>
          </cell>
          <cell r="L4486">
            <v>5461</v>
          </cell>
          <cell r="M4486">
            <v>5461</v>
          </cell>
          <cell r="N4486">
            <v>5461</v>
          </cell>
          <cell r="O4486">
            <v>5148</v>
          </cell>
          <cell r="P4486">
            <v>5251</v>
          </cell>
          <cell r="Q4486">
            <v>5410</v>
          </cell>
        </row>
        <row r="4487">
          <cell r="E4487" t="str">
            <v>54NMONTHLYIWASHINGTON FEDERATION OF STATE EMPLOYEES</v>
          </cell>
          <cell r="F4487" t="str">
            <v>54N</v>
          </cell>
          <cell r="G4487" t="str">
            <v>Monthly</v>
          </cell>
          <cell r="H4487" t="str">
            <v>I</v>
          </cell>
          <cell r="I4487">
            <v>0</v>
          </cell>
          <cell r="J4487" t="str">
            <v>Washington Federation of State Employees</v>
          </cell>
          <cell r="K4487">
            <v>5393</v>
          </cell>
          <cell r="L4487">
            <v>5393</v>
          </cell>
          <cell r="M4487">
            <v>5393</v>
          </cell>
          <cell r="N4487">
            <v>5393</v>
          </cell>
          <cell r="O4487">
            <v>5084</v>
          </cell>
          <cell r="P4487">
            <v>5186</v>
          </cell>
          <cell r="Q4487">
            <v>5343</v>
          </cell>
        </row>
        <row r="4488">
          <cell r="E4488" t="str">
            <v>54NMONTHLYJCOALITION</v>
          </cell>
          <cell r="F4488" t="str">
            <v>54N</v>
          </cell>
          <cell r="G4488" t="str">
            <v>Monthly</v>
          </cell>
          <cell r="H4488" t="str">
            <v>J</v>
          </cell>
          <cell r="I4488">
            <v>0</v>
          </cell>
          <cell r="J4488" t="str">
            <v>Coalition</v>
          </cell>
          <cell r="K4488">
            <v>5529</v>
          </cell>
          <cell r="L4488">
            <v>5529</v>
          </cell>
          <cell r="M4488">
            <v>5529</v>
          </cell>
          <cell r="N4488">
            <v>5529</v>
          </cell>
          <cell r="O4488">
            <v>5212</v>
          </cell>
          <cell r="P4488">
            <v>5316</v>
          </cell>
          <cell r="Q4488">
            <v>5477</v>
          </cell>
        </row>
        <row r="4489">
          <cell r="E4489" t="str">
            <v>54NMONTHLYJNON-REPRESENTED STATE EMPLOYEES</v>
          </cell>
          <cell r="F4489" t="str">
            <v>54N</v>
          </cell>
          <cell r="G4489" t="str">
            <v>Monthly</v>
          </cell>
          <cell r="H4489" t="str">
            <v>J</v>
          </cell>
          <cell r="I4489">
            <v>0</v>
          </cell>
          <cell r="J4489" t="str">
            <v>Non-Represented State Employees</v>
          </cell>
          <cell r="K4489">
            <v>5529</v>
          </cell>
          <cell r="L4489">
            <v>5529</v>
          </cell>
          <cell r="M4489">
            <v>5529</v>
          </cell>
          <cell r="N4489">
            <v>5529</v>
          </cell>
          <cell r="O4489">
            <v>5212</v>
          </cell>
          <cell r="P4489">
            <v>5316</v>
          </cell>
          <cell r="Q4489">
            <v>5477</v>
          </cell>
        </row>
        <row r="4490">
          <cell r="E4490" t="str">
            <v>54NMONTHLYJSERVICE EMPLOYEES INTERNATIONAL UNION DISTRICT 1199 NW</v>
          </cell>
          <cell r="F4490" t="str">
            <v>54N</v>
          </cell>
          <cell r="G4490" t="str">
            <v>Monthly</v>
          </cell>
          <cell r="H4490" t="str">
            <v>J</v>
          </cell>
          <cell r="I4490">
            <v>0</v>
          </cell>
          <cell r="J4490" t="str">
            <v>Service Employees International Union District 1199 NW</v>
          </cell>
          <cell r="K4490">
            <v>5529</v>
          </cell>
          <cell r="L4490">
            <v>5529</v>
          </cell>
          <cell r="M4490">
            <v>5529</v>
          </cell>
          <cell r="N4490">
            <v>5529</v>
          </cell>
          <cell r="O4490">
            <v>5212</v>
          </cell>
          <cell r="P4490">
            <v>5316</v>
          </cell>
          <cell r="Q4490">
            <v>5477</v>
          </cell>
        </row>
        <row r="4491">
          <cell r="E4491" t="str">
            <v>54NMONTHLYJTEAMSTERS LOCAL UNION NUMBER 117</v>
          </cell>
          <cell r="F4491" t="str">
            <v>54N</v>
          </cell>
          <cell r="G4491" t="str">
            <v>Monthly</v>
          </cell>
          <cell r="H4491" t="str">
            <v>J</v>
          </cell>
          <cell r="I4491">
            <v>0</v>
          </cell>
          <cell r="J4491" t="str">
            <v>Teamsters Local Union Number 117</v>
          </cell>
          <cell r="K4491">
            <v>5601</v>
          </cell>
          <cell r="L4491">
            <v>5601</v>
          </cell>
          <cell r="M4491">
            <v>5601</v>
          </cell>
          <cell r="N4491">
            <v>5601</v>
          </cell>
          <cell r="O4491">
            <v>5280</v>
          </cell>
          <cell r="P4491">
            <v>5386</v>
          </cell>
          <cell r="Q4491">
            <v>5549</v>
          </cell>
        </row>
        <row r="4492">
          <cell r="E4492" t="str">
            <v>54NMONTHLYJWASHINGTON FEDERATION OF STATE EMPLOYEES</v>
          </cell>
          <cell r="F4492" t="str">
            <v>54N</v>
          </cell>
          <cell r="G4492" t="str">
            <v>Monthly</v>
          </cell>
          <cell r="H4492" t="str">
            <v>J</v>
          </cell>
          <cell r="I4492">
            <v>0</v>
          </cell>
          <cell r="J4492" t="str">
            <v>Washington Federation of State Employees</v>
          </cell>
          <cell r="K4492">
            <v>5529</v>
          </cell>
          <cell r="L4492">
            <v>5529</v>
          </cell>
          <cell r="M4492">
            <v>5529</v>
          </cell>
          <cell r="N4492">
            <v>5529</v>
          </cell>
          <cell r="O4492">
            <v>5212</v>
          </cell>
          <cell r="P4492">
            <v>5316</v>
          </cell>
          <cell r="Q4492">
            <v>5477</v>
          </cell>
        </row>
        <row r="4493">
          <cell r="E4493" t="str">
            <v>54NMONTHLYKCOALITION</v>
          </cell>
          <cell r="F4493" t="str">
            <v>54N</v>
          </cell>
          <cell r="G4493" t="str">
            <v>Monthly</v>
          </cell>
          <cell r="H4493" t="str">
            <v>K</v>
          </cell>
          <cell r="I4493">
            <v>0</v>
          </cell>
          <cell r="J4493" t="str">
            <v>Coalition</v>
          </cell>
          <cell r="K4493">
            <v>5668</v>
          </cell>
          <cell r="L4493">
            <v>5668</v>
          </cell>
          <cell r="M4493">
            <v>5668</v>
          </cell>
          <cell r="N4493">
            <v>5668</v>
          </cell>
          <cell r="O4493">
            <v>5343</v>
          </cell>
          <cell r="P4493">
            <v>5450</v>
          </cell>
          <cell r="Q4493">
            <v>5615</v>
          </cell>
        </row>
        <row r="4494">
          <cell r="E4494" t="str">
            <v>54NMONTHLYKNON-REPRESENTED STATE EMPLOYEES</v>
          </cell>
          <cell r="F4494" t="str">
            <v>54N</v>
          </cell>
          <cell r="G4494" t="str">
            <v>Monthly</v>
          </cell>
          <cell r="H4494" t="str">
            <v>K</v>
          </cell>
          <cell r="I4494">
            <v>0</v>
          </cell>
          <cell r="J4494" t="str">
            <v>Non-Represented State Employees</v>
          </cell>
          <cell r="K4494">
            <v>5668</v>
          </cell>
          <cell r="L4494">
            <v>5668</v>
          </cell>
          <cell r="M4494">
            <v>5668</v>
          </cell>
          <cell r="N4494">
            <v>5668</v>
          </cell>
          <cell r="O4494">
            <v>5343</v>
          </cell>
          <cell r="P4494">
            <v>5450</v>
          </cell>
          <cell r="Q4494">
            <v>5615</v>
          </cell>
        </row>
        <row r="4495">
          <cell r="E4495" t="str">
            <v>54NMONTHLYKSERVICE EMPLOYEES INTERNATIONAL UNION DISTRICT 1199 NW</v>
          </cell>
          <cell r="F4495" t="str">
            <v>54N</v>
          </cell>
          <cell r="G4495" t="str">
            <v>Monthly</v>
          </cell>
          <cell r="H4495" t="str">
            <v>K</v>
          </cell>
          <cell r="I4495">
            <v>0</v>
          </cell>
          <cell r="J4495" t="str">
            <v>Service Employees International Union District 1199 NW</v>
          </cell>
          <cell r="K4495">
            <v>5668</v>
          </cell>
          <cell r="L4495">
            <v>5668</v>
          </cell>
          <cell r="M4495">
            <v>5668</v>
          </cell>
          <cell r="N4495">
            <v>5668</v>
          </cell>
          <cell r="O4495">
            <v>5343</v>
          </cell>
          <cell r="P4495">
            <v>5450</v>
          </cell>
          <cell r="Q4495">
            <v>5615</v>
          </cell>
        </row>
        <row r="4496">
          <cell r="E4496" t="str">
            <v>54NMONTHLYKTEAMSTERS LOCAL UNION NUMBER 117</v>
          </cell>
          <cell r="F4496" t="str">
            <v>54N</v>
          </cell>
          <cell r="G4496" t="str">
            <v>Monthly</v>
          </cell>
          <cell r="H4496" t="str">
            <v>K</v>
          </cell>
          <cell r="I4496">
            <v>0</v>
          </cell>
          <cell r="J4496" t="str">
            <v>Teamsters Local Union Number 117</v>
          </cell>
          <cell r="K4496">
            <v>5741</v>
          </cell>
          <cell r="L4496">
            <v>5741</v>
          </cell>
          <cell r="M4496">
            <v>5741</v>
          </cell>
          <cell r="N4496">
            <v>5741</v>
          </cell>
          <cell r="O4496">
            <v>5412</v>
          </cell>
          <cell r="P4496">
            <v>5520</v>
          </cell>
          <cell r="Q4496">
            <v>5687</v>
          </cell>
        </row>
        <row r="4497">
          <cell r="E4497" t="str">
            <v>54NMONTHLYKWASHINGTON FEDERATION OF STATE EMPLOYEES</v>
          </cell>
          <cell r="F4497" t="str">
            <v>54N</v>
          </cell>
          <cell r="G4497" t="str">
            <v>Monthly</v>
          </cell>
          <cell r="H4497" t="str">
            <v>K</v>
          </cell>
          <cell r="I4497">
            <v>0</v>
          </cell>
          <cell r="J4497" t="str">
            <v>Washington Federation of State Employees</v>
          </cell>
          <cell r="K4497">
            <v>5668</v>
          </cell>
          <cell r="L4497">
            <v>5668</v>
          </cell>
          <cell r="M4497">
            <v>5668</v>
          </cell>
          <cell r="N4497">
            <v>5668</v>
          </cell>
          <cell r="O4497">
            <v>5343</v>
          </cell>
          <cell r="P4497">
            <v>5450</v>
          </cell>
          <cell r="Q4497">
            <v>5615</v>
          </cell>
        </row>
        <row r="4498">
          <cell r="E4498" t="str">
            <v>54NMONTHLYLCOALITION</v>
          </cell>
          <cell r="F4498" t="str">
            <v>54N</v>
          </cell>
          <cell r="G4498" t="str">
            <v>Monthly</v>
          </cell>
          <cell r="H4498" t="str">
            <v>L</v>
          </cell>
          <cell r="I4498">
            <v>0</v>
          </cell>
          <cell r="J4498" t="str">
            <v>Coalition</v>
          </cell>
          <cell r="K4498">
            <v>5808</v>
          </cell>
          <cell r="L4498">
            <v>5808</v>
          </cell>
          <cell r="M4498">
            <v>5808</v>
          </cell>
          <cell r="N4498">
            <v>5808</v>
          </cell>
          <cell r="O4498">
            <v>5475</v>
          </cell>
          <cell r="P4498">
            <v>5585</v>
          </cell>
          <cell r="Q4498">
            <v>5754</v>
          </cell>
        </row>
        <row r="4499">
          <cell r="E4499" t="str">
            <v>54NMONTHLYLNON-REPRESENTED STATE EMPLOYEES</v>
          </cell>
          <cell r="F4499" t="str">
            <v>54N</v>
          </cell>
          <cell r="G4499" t="str">
            <v>Monthly</v>
          </cell>
          <cell r="H4499" t="str">
            <v>L</v>
          </cell>
          <cell r="I4499">
            <v>0</v>
          </cell>
          <cell r="J4499" t="str">
            <v>Non-Represented State Employees</v>
          </cell>
          <cell r="K4499">
            <v>5808</v>
          </cell>
          <cell r="L4499">
            <v>5808</v>
          </cell>
          <cell r="M4499">
            <v>5808</v>
          </cell>
          <cell r="N4499">
            <v>5808</v>
          </cell>
          <cell r="O4499">
            <v>5475</v>
          </cell>
          <cell r="P4499">
            <v>5585</v>
          </cell>
          <cell r="Q4499">
            <v>5754</v>
          </cell>
        </row>
        <row r="4500">
          <cell r="E4500" t="str">
            <v>54NMONTHLYLSERVICE EMPLOYEES INTERNATIONAL UNION DISTRICT 1199 NW</v>
          </cell>
          <cell r="F4500" t="str">
            <v>54N</v>
          </cell>
          <cell r="G4500" t="str">
            <v>Monthly</v>
          </cell>
          <cell r="H4500" t="str">
            <v>L</v>
          </cell>
          <cell r="I4500">
            <v>0</v>
          </cell>
          <cell r="J4500" t="str">
            <v>Service Employees International Union District 1199 NW</v>
          </cell>
          <cell r="K4500">
            <v>5808</v>
          </cell>
          <cell r="L4500">
            <v>5808</v>
          </cell>
          <cell r="M4500">
            <v>5808</v>
          </cell>
          <cell r="N4500">
            <v>5808</v>
          </cell>
          <cell r="O4500">
            <v>5475</v>
          </cell>
          <cell r="P4500">
            <v>5585</v>
          </cell>
          <cell r="Q4500">
            <v>5754</v>
          </cell>
        </row>
        <row r="4501">
          <cell r="E4501" t="str">
            <v>54NMONTHLYLTEAMSTERS LOCAL UNION NUMBER 117</v>
          </cell>
          <cell r="F4501" t="str">
            <v>54N</v>
          </cell>
          <cell r="G4501" t="str">
            <v>Monthly</v>
          </cell>
          <cell r="H4501" t="str">
            <v>L</v>
          </cell>
          <cell r="I4501">
            <v>0</v>
          </cell>
          <cell r="J4501" t="str">
            <v>Teamsters Local Union Number 117</v>
          </cell>
          <cell r="K4501">
            <v>5883</v>
          </cell>
          <cell r="L4501">
            <v>5883</v>
          </cell>
          <cell r="M4501">
            <v>5883</v>
          </cell>
          <cell r="N4501">
            <v>5883</v>
          </cell>
          <cell r="O4501">
            <v>5546</v>
          </cell>
          <cell r="P4501">
            <v>5657</v>
          </cell>
          <cell r="Q4501">
            <v>5828</v>
          </cell>
        </row>
        <row r="4502">
          <cell r="E4502" t="str">
            <v>54NMONTHLYLWASHINGTON FEDERATION OF STATE EMPLOYEES</v>
          </cell>
          <cell r="F4502" t="str">
            <v>54N</v>
          </cell>
          <cell r="G4502" t="str">
            <v>Monthly</v>
          </cell>
          <cell r="H4502" t="str">
            <v>L</v>
          </cell>
          <cell r="I4502">
            <v>0</v>
          </cell>
          <cell r="J4502" t="str">
            <v>Washington Federation of State Employees</v>
          </cell>
          <cell r="K4502">
            <v>5808</v>
          </cell>
          <cell r="L4502">
            <v>5808</v>
          </cell>
          <cell r="M4502">
            <v>5808</v>
          </cell>
          <cell r="N4502">
            <v>5808</v>
          </cell>
          <cell r="O4502">
            <v>5475</v>
          </cell>
          <cell r="P4502">
            <v>5585</v>
          </cell>
          <cell r="Q4502">
            <v>5754</v>
          </cell>
        </row>
        <row r="4503">
          <cell r="E4503" t="str">
            <v>54NMONTHLYMCOALITION</v>
          </cell>
          <cell r="F4503" t="str">
            <v>54N</v>
          </cell>
          <cell r="G4503" t="str">
            <v>Monthly</v>
          </cell>
          <cell r="H4503" t="str">
            <v>M</v>
          </cell>
          <cell r="I4503">
            <v>0</v>
          </cell>
          <cell r="J4503" t="str">
            <v>Coalition</v>
          </cell>
          <cell r="K4503">
            <v>5953</v>
          </cell>
          <cell r="L4503">
            <v>5953</v>
          </cell>
          <cell r="M4503">
            <v>5953</v>
          </cell>
          <cell r="N4503">
            <v>5953</v>
          </cell>
          <cell r="O4503">
            <v>5612</v>
          </cell>
          <cell r="P4503">
            <v>5724</v>
          </cell>
          <cell r="Q4503">
            <v>5897</v>
          </cell>
        </row>
        <row r="4504">
          <cell r="E4504" t="str">
            <v>54NMONTHLYMNON-REPRESENTED STATE EMPLOYEES</v>
          </cell>
          <cell r="F4504" t="str">
            <v>54N</v>
          </cell>
          <cell r="G4504" t="str">
            <v>Monthly</v>
          </cell>
          <cell r="H4504" t="str">
            <v>M</v>
          </cell>
          <cell r="I4504">
            <v>0</v>
          </cell>
          <cell r="J4504" t="str">
            <v>Non-Represented State Employees</v>
          </cell>
          <cell r="K4504">
            <v>5953</v>
          </cell>
          <cell r="L4504">
            <v>5953</v>
          </cell>
          <cell r="M4504">
            <v>5953</v>
          </cell>
          <cell r="N4504">
            <v>5953</v>
          </cell>
          <cell r="O4504">
            <v>5612</v>
          </cell>
          <cell r="P4504">
            <v>5724</v>
          </cell>
          <cell r="Q4504">
            <v>5897</v>
          </cell>
        </row>
        <row r="4505">
          <cell r="E4505" t="str">
            <v>54NMONTHLYMSERVICE EMPLOYEES INTERNATIONAL UNION DISTRICT 1199 NW</v>
          </cell>
          <cell r="F4505" t="str">
            <v>54N</v>
          </cell>
          <cell r="G4505" t="str">
            <v>Monthly</v>
          </cell>
          <cell r="H4505" t="str">
            <v>M</v>
          </cell>
          <cell r="I4505">
            <v>0</v>
          </cell>
          <cell r="J4505" t="str">
            <v>Service Employees International Union District 1199 NW</v>
          </cell>
          <cell r="K4505">
            <v>5953</v>
          </cell>
          <cell r="L4505">
            <v>5953</v>
          </cell>
          <cell r="M4505">
            <v>5953</v>
          </cell>
          <cell r="N4505">
            <v>5953</v>
          </cell>
          <cell r="O4505">
            <v>5612</v>
          </cell>
          <cell r="P4505">
            <v>5724</v>
          </cell>
          <cell r="Q4505">
            <v>5897</v>
          </cell>
        </row>
        <row r="4506">
          <cell r="E4506" t="str">
            <v>54NMONTHLYMTEAMSTERS LOCAL UNION NUMBER 117</v>
          </cell>
          <cell r="F4506" t="str">
            <v>54N</v>
          </cell>
          <cell r="G4506" t="str">
            <v>Monthly</v>
          </cell>
          <cell r="H4506" t="str">
            <v>M</v>
          </cell>
          <cell r="I4506">
            <v>0</v>
          </cell>
          <cell r="J4506" t="str">
            <v>Teamsters Local Union Number 117</v>
          </cell>
          <cell r="K4506">
            <v>6029</v>
          </cell>
          <cell r="L4506">
            <v>6029</v>
          </cell>
          <cell r="M4506">
            <v>6029</v>
          </cell>
          <cell r="N4506">
            <v>6029</v>
          </cell>
          <cell r="O4506">
            <v>5683</v>
          </cell>
          <cell r="P4506">
            <v>5797</v>
          </cell>
          <cell r="Q4506">
            <v>5972</v>
          </cell>
        </row>
        <row r="4507">
          <cell r="E4507" t="str">
            <v>54NMONTHLYMWASHINGTON FEDERATION OF STATE EMPLOYEES</v>
          </cell>
          <cell r="F4507" t="str">
            <v>54N</v>
          </cell>
          <cell r="G4507" t="str">
            <v>Monthly</v>
          </cell>
          <cell r="H4507" t="str">
            <v>M</v>
          </cell>
          <cell r="I4507">
            <v>0</v>
          </cell>
          <cell r="J4507" t="str">
            <v>Washington Federation of State Employees</v>
          </cell>
          <cell r="K4507">
            <v>5953</v>
          </cell>
          <cell r="L4507">
            <v>5953</v>
          </cell>
          <cell r="M4507">
            <v>5953</v>
          </cell>
          <cell r="N4507">
            <v>5953</v>
          </cell>
          <cell r="O4507">
            <v>5612</v>
          </cell>
          <cell r="P4507">
            <v>5724</v>
          </cell>
          <cell r="Q4507">
            <v>5897</v>
          </cell>
        </row>
        <row r="4508">
          <cell r="E4508" t="str">
            <v>54NMONTHLYNCOALITION</v>
          </cell>
          <cell r="F4508" t="str">
            <v>54N</v>
          </cell>
          <cell r="G4508" t="str">
            <v>Monthly</v>
          </cell>
          <cell r="H4508" t="str">
            <v>N</v>
          </cell>
          <cell r="I4508">
            <v>0</v>
          </cell>
          <cell r="J4508" t="str">
            <v>Coalition</v>
          </cell>
          <cell r="K4508">
            <v>6104</v>
          </cell>
          <cell r="L4508">
            <v>6104</v>
          </cell>
          <cell r="M4508">
            <v>6104</v>
          </cell>
          <cell r="N4508">
            <v>6104</v>
          </cell>
          <cell r="O4508">
            <v>5754</v>
          </cell>
          <cell r="P4508">
            <v>5869</v>
          </cell>
          <cell r="Q4508">
            <v>6046</v>
          </cell>
        </row>
        <row r="4509">
          <cell r="E4509" t="str">
            <v>54NMONTHLYNNON-REPRESENTED STATE EMPLOYEES</v>
          </cell>
          <cell r="F4509" t="str">
            <v>54N</v>
          </cell>
          <cell r="G4509" t="str">
            <v>Monthly</v>
          </cell>
          <cell r="H4509" t="str">
            <v>N</v>
          </cell>
          <cell r="I4509">
            <v>0</v>
          </cell>
          <cell r="J4509" t="str">
            <v>Non-Represented State Employees</v>
          </cell>
          <cell r="K4509">
            <v>6104</v>
          </cell>
          <cell r="L4509">
            <v>6104</v>
          </cell>
          <cell r="M4509">
            <v>6104</v>
          </cell>
          <cell r="N4509">
            <v>6104</v>
          </cell>
          <cell r="O4509">
            <v>5754</v>
          </cell>
          <cell r="P4509">
            <v>5869</v>
          </cell>
          <cell r="Q4509">
            <v>6046</v>
          </cell>
        </row>
        <row r="4510">
          <cell r="E4510" t="str">
            <v>54NMONTHLYNSERVICE EMPLOYEES INTERNATIONAL UNION DISTRICT 1199 NW</v>
          </cell>
          <cell r="F4510" t="str">
            <v>54N</v>
          </cell>
          <cell r="G4510" t="str">
            <v>Monthly</v>
          </cell>
          <cell r="H4510" t="str">
            <v>N</v>
          </cell>
          <cell r="I4510">
            <v>0</v>
          </cell>
          <cell r="J4510" t="str">
            <v>Service Employees International Union District 1199 NW</v>
          </cell>
          <cell r="K4510">
            <v>6104</v>
          </cell>
          <cell r="L4510">
            <v>6104</v>
          </cell>
          <cell r="M4510">
            <v>6104</v>
          </cell>
          <cell r="N4510">
            <v>6104</v>
          </cell>
          <cell r="O4510">
            <v>5754</v>
          </cell>
          <cell r="P4510">
            <v>5869</v>
          </cell>
          <cell r="Q4510">
            <v>6046</v>
          </cell>
        </row>
        <row r="4511">
          <cell r="E4511" t="str">
            <v>54NMONTHLYNTEAMSTERS LOCAL UNION NUMBER 117</v>
          </cell>
          <cell r="F4511" t="str">
            <v>54N</v>
          </cell>
          <cell r="G4511" t="str">
            <v>Monthly</v>
          </cell>
          <cell r="H4511" t="str">
            <v>N</v>
          </cell>
          <cell r="I4511">
            <v>0</v>
          </cell>
          <cell r="J4511" t="str">
            <v>Teamsters Local Union Number 117</v>
          </cell>
          <cell r="K4511">
            <v>6182</v>
          </cell>
          <cell r="L4511">
            <v>6182</v>
          </cell>
          <cell r="M4511">
            <v>6182</v>
          </cell>
          <cell r="N4511">
            <v>6182</v>
          </cell>
          <cell r="O4511">
            <v>5827</v>
          </cell>
          <cell r="P4511">
            <v>5944</v>
          </cell>
          <cell r="Q4511">
            <v>6124</v>
          </cell>
        </row>
        <row r="4512">
          <cell r="E4512" t="str">
            <v>54NMONTHLYNWASHINGTON FEDERATION OF STATE EMPLOYEES</v>
          </cell>
          <cell r="F4512" t="str">
            <v>54N</v>
          </cell>
          <cell r="G4512" t="str">
            <v>Monthly</v>
          </cell>
          <cell r="H4512" t="str">
            <v>N</v>
          </cell>
          <cell r="I4512">
            <v>0</v>
          </cell>
          <cell r="J4512" t="str">
            <v>Washington Federation of State Employees</v>
          </cell>
          <cell r="K4512">
            <v>6104</v>
          </cell>
          <cell r="L4512">
            <v>6104</v>
          </cell>
          <cell r="M4512">
            <v>6104</v>
          </cell>
          <cell r="N4512">
            <v>6104</v>
          </cell>
          <cell r="O4512">
            <v>5754</v>
          </cell>
          <cell r="P4512">
            <v>5869</v>
          </cell>
          <cell r="Q4512">
            <v>6046</v>
          </cell>
        </row>
        <row r="4513">
          <cell r="E4513" t="str">
            <v>54NMONTHLYOCOALITION</v>
          </cell>
          <cell r="F4513" t="str">
            <v>54N</v>
          </cell>
          <cell r="G4513" t="str">
            <v>Monthly</v>
          </cell>
          <cell r="H4513" t="str">
            <v>O</v>
          </cell>
          <cell r="I4513">
            <v>0</v>
          </cell>
          <cell r="J4513" t="str">
            <v>Coalition</v>
          </cell>
          <cell r="K4513">
            <v>6257</v>
          </cell>
          <cell r="L4513">
            <v>6257</v>
          </cell>
          <cell r="M4513">
            <v>6257</v>
          </cell>
          <cell r="N4513">
            <v>6257</v>
          </cell>
          <cell r="O4513">
            <v>5898</v>
          </cell>
          <cell r="P4513">
            <v>6016</v>
          </cell>
          <cell r="Q4513">
            <v>6198</v>
          </cell>
        </row>
        <row r="4514">
          <cell r="E4514" t="str">
            <v>54NMONTHLYONON-REPRESENTED STATE EMPLOYEES</v>
          </cell>
          <cell r="F4514" t="str">
            <v>54N</v>
          </cell>
          <cell r="G4514" t="str">
            <v>Monthly</v>
          </cell>
          <cell r="H4514" t="str">
            <v>O</v>
          </cell>
          <cell r="I4514">
            <v>0</v>
          </cell>
          <cell r="J4514" t="str">
            <v>Non-Represented State Employees</v>
          </cell>
          <cell r="K4514">
            <v>6257</v>
          </cell>
          <cell r="L4514">
            <v>6257</v>
          </cell>
          <cell r="M4514">
            <v>6257</v>
          </cell>
          <cell r="N4514">
            <v>6257</v>
          </cell>
          <cell r="O4514">
            <v>5898</v>
          </cell>
          <cell r="P4514">
            <v>6016</v>
          </cell>
          <cell r="Q4514">
            <v>6198</v>
          </cell>
        </row>
        <row r="4515">
          <cell r="E4515" t="str">
            <v>54NMONTHLYOSERVICE EMPLOYEES INTERNATIONAL UNION DISTRICT 1199 NW</v>
          </cell>
          <cell r="F4515" t="str">
            <v>54N</v>
          </cell>
          <cell r="G4515" t="str">
            <v>Monthly</v>
          </cell>
          <cell r="H4515" t="str">
            <v>O</v>
          </cell>
          <cell r="I4515">
            <v>0</v>
          </cell>
          <cell r="J4515" t="str">
            <v>Service Employees International Union District 1199 NW</v>
          </cell>
          <cell r="K4515">
            <v>6257</v>
          </cell>
          <cell r="L4515">
            <v>6257</v>
          </cell>
          <cell r="M4515">
            <v>6257</v>
          </cell>
          <cell r="N4515">
            <v>6257</v>
          </cell>
          <cell r="O4515">
            <v>5898</v>
          </cell>
          <cell r="P4515">
            <v>6016</v>
          </cell>
          <cell r="Q4515">
            <v>6198</v>
          </cell>
        </row>
        <row r="4516">
          <cell r="E4516" t="str">
            <v>54NMONTHLYOTEAMSTERS LOCAL UNION NUMBER 117</v>
          </cell>
          <cell r="F4516" t="str">
            <v>54N</v>
          </cell>
          <cell r="G4516" t="str">
            <v>Monthly</v>
          </cell>
          <cell r="H4516" t="str">
            <v>O</v>
          </cell>
          <cell r="I4516">
            <v>0</v>
          </cell>
          <cell r="J4516" t="str">
            <v>Teamsters Local Union Number 117</v>
          </cell>
          <cell r="K4516">
            <v>6339</v>
          </cell>
          <cell r="L4516">
            <v>6339</v>
          </cell>
          <cell r="M4516">
            <v>6339</v>
          </cell>
          <cell r="N4516">
            <v>6339</v>
          </cell>
          <cell r="O4516">
            <v>5975</v>
          </cell>
          <cell r="P4516">
            <v>6095</v>
          </cell>
          <cell r="Q4516">
            <v>6279</v>
          </cell>
        </row>
        <row r="4517">
          <cell r="E4517" t="str">
            <v>54NMONTHLYOWASHINGTON FEDERATION OF STATE EMPLOYEES</v>
          </cell>
          <cell r="F4517" t="str">
            <v>54N</v>
          </cell>
          <cell r="G4517" t="str">
            <v>Monthly</v>
          </cell>
          <cell r="H4517" t="str">
            <v>O</v>
          </cell>
          <cell r="I4517">
            <v>0</v>
          </cell>
          <cell r="J4517" t="str">
            <v>Washington Federation of State Employees</v>
          </cell>
          <cell r="K4517">
            <v>6257</v>
          </cell>
          <cell r="L4517">
            <v>6257</v>
          </cell>
          <cell r="M4517">
            <v>6257</v>
          </cell>
          <cell r="N4517">
            <v>6257</v>
          </cell>
          <cell r="O4517">
            <v>5898</v>
          </cell>
          <cell r="P4517">
            <v>6016</v>
          </cell>
          <cell r="Q4517">
            <v>6198</v>
          </cell>
        </row>
        <row r="4518">
          <cell r="E4518" t="str">
            <v>54NMONTHLYPCOALITION</v>
          </cell>
          <cell r="F4518" t="str">
            <v>54N</v>
          </cell>
          <cell r="G4518" t="str">
            <v>Monthly</v>
          </cell>
          <cell r="H4518" t="str">
            <v>P</v>
          </cell>
          <cell r="I4518">
            <v>0</v>
          </cell>
          <cell r="J4518" t="str">
            <v>Coalition</v>
          </cell>
          <cell r="K4518">
            <v>6411</v>
          </cell>
          <cell r="L4518">
            <v>6411</v>
          </cell>
          <cell r="M4518">
            <v>6411</v>
          </cell>
          <cell r="N4518">
            <v>6411</v>
          </cell>
          <cell r="O4518">
            <v>6043</v>
          </cell>
          <cell r="P4518">
            <v>6164</v>
          </cell>
          <cell r="Q4518">
            <v>6350</v>
          </cell>
        </row>
        <row r="4519">
          <cell r="E4519" t="str">
            <v>54NMONTHLYPNON-REPRESENTED STATE EMPLOYEES</v>
          </cell>
          <cell r="F4519" t="str">
            <v>54N</v>
          </cell>
          <cell r="G4519" t="str">
            <v>Monthly</v>
          </cell>
          <cell r="H4519" t="str">
            <v>P</v>
          </cell>
          <cell r="I4519">
            <v>0</v>
          </cell>
          <cell r="J4519" t="str">
            <v>Non-Represented State Employees</v>
          </cell>
          <cell r="K4519">
            <v>6411</v>
          </cell>
          <cell r="L4519">
            <v>6411</v>
          </cell>
          <cell r="M4519">
            <v>6411</v>
          </cell>
          <cell r="N4519">
            <v>6411</v>
          </cell>
          <cell r="O4519">
            <v>6043</v>
          </cell>
          <cell r="P4519">
            <v>6164</v>
          </cell>
          <cell r="Q4519">
            <v>6350</v>
          </cell>
        </row>
        <row r="4520">
          <cell r="E4520" t="str">
            <v>54NMONTHLYPSERVICE EMPLOYEES INTERNATIONAL UNION DISTRICT 1199 NW</v>
          </cell>
          <cell r="F4520" t="str">
            <v>54N</v>
          </cell>
          <cell r="G4520" t="str">
            <v>Monthly</v>
          </cell>
          <cell r="H4520" t="str">
            <v>P</v>
          </cell>
          <cell r="I4520">
            <v>0</v>
          </cell>
          <cell r="J4520" t="str">
            <v>Service Employees International Union District 1199 NW</v>
          </cell>
          <cell r="K4520">
            <v>6411</v>
          </cell>
          <cell r="L4520">
            <v>6411</v>
          </cell>
          <cell r="M4520">
            <v>6411</v>
          </cell>
          <cell r="N4520">
            <v>6411</v>
          </cell>
          <cell r="O4520">
            <v>6043</v>
          </cell>
          <cell r="P4520">
            <v>6164</v>
          </cell>
          <cell r="Q4520">
            <v>6350</v>
          </cell>
        </row>
        <row r="4521">
          <cell r="E4521" t="str">
            <v>54NMONTHLYPTEAMSTERS LOCAL UNION NUMBER 117</v>
          </cell>
          <cell r="F4521" t="str">
            <v>54N</v>
          </cell>
          <cell r="G4521" t="str">
            <v>Monthly</v>
          </cell>
          <cell r="H4521" t="str">
            <v>P</v>
          </cell>
          <cell r="I4521">
            <v>0</v>
          </cell>
          <cell r="J4521" t="str">
            <v>Teamsters Local Union Number 117</v>
          </cell>
          <cell r="K4521">
            <v>6491</v>
          </cell>
          <cell r="L4521">
            <v>6491</v>
          </cell>
          <cell r="M4521">
            <v>6491</v>
          </cell>
          <cell r="N4521">
            <v>6491</v>
          </cell>
          <cell r="O4521">
            <v>6119</v>
          </cell>
          <cell r="P4521">
            <v>6241</v>
          </cell>
          <cell r="Q4521">
            <v>6429</v>
          </cell>
        </row>
        <row r="4522">
          <cell r="E4522" t="str">
            <v>54NMONTHLYPWASHINGTON FEDERATION OF STATE EMPLOYEES</v>
          </cell>
          <cell r="F4522" t="str">
            <v>54N</v>
          </cell>
          <cell r="G4522" t="str">
            <v>Monthly</v>
          </cell>
          <cell r="H4522" t="str">
            <v>P</v>
          </cell>
          <cell r="I4522">
            <v>0</v>
          </cell>
          <cell r="J4522" t="str">
            <v>Washington Federation of State Employees</v>
          </cell>
          <cell r="K4522">
            <v>6411</v>
          </cell>
          <cell r="L4522">
            <v>6411</v>
          </cell>
          <cell r="M4522">
            <v>6411</v>
          </cell>
          <cell r="N4522">
            <v>6411</v>
          </cell>
          <cell r="O4522">
            <v>6043</v>
          </cell>
          <cell r="P4522">
            <v>6164</v>
          </cell>
          <cell r="Q4522">
            <v>6350</v>
          </cell>
        </row>
        <row r="4523">
          <cell r="E4523" t="str">
            <v>54NMONTHLYQCOALITION</v>
          </cell>
          <cell r="F4523" t="str">
            <v>54N</v>
          </cell>
          <cell r="G4523" t="str">
            <v>Monthly</v>
          </cell>
          <cell r="H4523" t="str">
            <v>Q</v>
          </cell>
          <cell r="I4523">
            <v>0</v>
          </cell>
          <cell r="J4523" t="str">
            <v>Coalition</v>
          </cell>
          <cell r="K4523">
            <v>6575</v>
          </cell>
          <cell r="L4523">
            <v>6575</v>
          </cell>
          <cell r="M4523">
            <v>6575</v>
          </cell>
          <cell r="N4523">
            <v>6575</v>
          </cell>
          <cell r="O4523">
            <v>6198</v>
          </cell>
          <cell r="P4523">
            <v>6322</v>
          </cell>
          <cell r="Q4523">
            <v>6513</v>
          </cell>
        </row>
        <row r="4524">
          <cell r="E4524" t="str">
            <v>54NMONTHLYQNON-REPRESENTED STATE EMPLOYEES</v>
          </cell>
          <cell r="F4524" t="str">
            <v>54N</v>
          </cell>
          <cell r="G4524" t="str">
            <v>Monthly</v>
          </cell>
          <cell r="H4524" t="str">
            <v>Q</v>
          </cell>
          <cell r="I4524">
            <v>0</v>
          </cell>
          <cell r="J4524" t="str">
            <v>Non-Represented State Employees</v>
          </cell>
          <cell r="K4524">
            <v>6575</v>
          </cell>
          <cell r="L4524">
            <v>6575</v>
          </cell>
          <cell r="M4524">
            <v>6575</v>
          </cell>
          <cell r="N4524">
            <v>6575</v>
          </cell>
          <cell r="O4524">
            <v>6198</v>
          </cell>
          <cell r="P4524">
            <v>6322</v>
          </cell>
          <cell r="Q4524">
            <v>6513</v>
          </cell>
        </row>
        <row r="4525">
          <cell r="E4525" t="str">
            <v>54NMONTHLYQSERVICE EMPLOYEES INTERNATIONAL UNION DISTRICT 1199 NW</v>
          </cell>
          <cell r="F4525" t="str">
            <v>54N</v>
          </cell>
          <cell r="G4525" t="str">
            <v>Monthly</v>
          </cell>
          <cell r="H4525" t="str">
            <v>Q</v>
          </cell>
          <cell r="I4525">
            <v>0</v>
          </cell>
          <cell r="J4525" t="str">
            <v>Service Employees International Union District 1199 NW</v>
          </cell>
          <cell r="K4525">
            <v>6575</v>
          </cell>
          <cell r="L4525">
            <v>6575</v>
          </cell>
          <cell r="M4525">
            <v>6575</v>
          </cell>
          <cell r="N4525">
            <v>6575</v>
          </cell>
          <cell r="O4525">
            <v>6198</v>
          </cell>
          <cell r="P4525">
            <v>6322</v>
          </cell>
          <cell r="Q4525">
            <v>6513</v>
          </cell>
        </row>
        <row r="4526">
          <cell r="E4526" t="str">
            <v>54NMONTHLYQTEAMSTERS LOCAL UNION NUMBER 117</v>
          </cell>
          <cell r="F4526" t="str">
            <v>54N</v>
          </cell>
          <cell r="G4526" t="str">
            <v>Monthly</v>
          </cell>
          <cell r="H4526" t="str">
            <v>Q</v>
          </cell>
          <cell r="I4526">
            <v>0</v>
          </cell>
          <cell r="J4526" t="str">
            <v>Teamsters Local Union Number 117</v>
          </cell>
          <cell r="K4526">
            <v>6659</v>
          </cell>
          <cell r="L4526">
            <v>6659</v>
          </cell>
          <cell r="M4526">
            <v>6659</v>
          </cell>
          <cell r="N4526">
            <v>6659</v>
          </cell>
          <cell r="O4526">
            <v>6277</v>
          </cell>
          <cell r="P4526">
            <v>6403</v>
          </cell>
          <cell r="Q4526">
            <v>6596</v>
          </cell>
        </row>
        <row r="4527">
          <cell r="E4527" t="str">
            <v>54NMONTHLYQWASHINGTON FEDERATION OF STATE EMPLOYEES</v>
          </cell>
          <cell r="F4527" t="str">
            <v>54N</v>
          </cell>
          <cell r="G4527" t="str">
            <v>Monthly</v>
          </cell>
          <cell r="H4527" t="str">
            <v>Q</v>
          </cell>
          <cell r="I4527">
            <v>0</v>
          </cell>
          <cell r="J4527" t="str">
            <v>Washington Federation of State Employees</v>
          </cell>
          <cell r="K4527">
            <v>6575</v>
          </cell>
          <cell r="L4527">
            <v>6575</v>
          </cell>
          <cell r="M4527">
            <v>6575</v>
          </cell>
          <cell r="N4527">
            <v>6575</v>
          </cell>
          <cell r="O4527">
            <v>6198</v>
          </cell>
          <cell r="P4527">
            <v>6322</v>
          </cell>
          <cell r="Q4527">
            <v>6513</v>
          </cell>
        </row>
        <row r="4528">
          <cell r="E4528" t="str">
            <v>54NMONTHLYRCOALITION</v>
          </cell>
          <cell r="F4528" t="str">
            <v>54N</v>
          </cell>
          <cell r="G4528" t="str">
            <v>Monthly</v>
          </cell>
          <cell r="H4528" t="str">
            <v>R</v>
          </cell>
          <cell r="I4528">
            <v>0</v>
          </cell>
          <cell r="J4528" t="str">
            <v>Coalition</v>
          </cell>
          <cell r="K4528">
            <v>6737</v>
          </cell>
          <cell r="L4528">
            <v>6737</v>
          </cell>
          <cell r="M4528">
            <v>6737</v>
          </cell>
          <cell r="N4528">
            <v>6737</v>
          </cell>
          <cell r="O4528">
            <v>6351</v>
          </cell>
          <cell r="P4528">
            <v>6478</v>
          </cell>
          <cell r="Q4528">
            <v>6674</v>
          </cell>
        </row>
        <row r="4529">
          <cell r="E4529" t="str">
            <v>54NMONTHLYRNON-REPRESENTED STATE EMPLOYEES</v>
          </cell>
          <cell r="F4529" t="str">
            <v>54N</v>
          </cell>
          <cell r="G4529" t="str">
            <v>Monthly</v>
          </cell>
          <cell r="H4529" t="str">
            <v>R</v>
          </cell>
          <cell r="I4529">
            <v>0</v>
          </cell>
          <cell r="J4529" t="str">
            <v>Non-Represented State Employees</v>
          </cell>
          <cell r="K4529">
            <v>6737</v>
          </cell>
          <cell r="L4529">
            <v>6737</v>
          </cell>
          <cell r="M4529">
            <v>6737</v>
          </cell>
          <cell r="N4529">
            <v>6737</v>
          </cell>
          <cell r="O4529">
            <v>6351</v>
          </cell>
          <cell r="P4529">
            <v>6478</v>
          </cell>
          <cell r="Q4529">
            <v>6674</v>
          </cell>
        </row>
        <row r="4530">
          <cell r="E4530" t="str">
            <v>54NMONTHLYRSERVICE EMPLOYEES INTERNATIONAL UNION DISTRICT 1199 NW</v>
          </cell>
          <cell r="F4530" t="str">
            <v>54N</v>
          </cell>
          <cell r="G4530" t="str">
            <v>Monthly</v>
          </cell>
          <cell r="H4530" t="str">
            <v>R</v>
          </cell>
          <cell r="I4530">
            <v>0</v>
          </cell>
          <cell r="J4530" t="str">
            <v>Service Employees International Union District 1199 NW</v>
          </cell>
          <cell r="K4530">
            <v>6737</v>
          </cell>
          <cell r="L4530">
            <v>6737</v>
          </cell>
          <cell r="M4530">
            <v>6737</v>
          </cell>
          <cell r="N4530">
            <v>6737</v>
          </cell>
          <cell r="O4530">
            <v>6351</v>
          </cell>
          <cell r="P4530">
            <v>6478</v>
          </cell>
          <cell r="Q4530">
            <v>6674</v>
          </cell>
        </row>
        <row r="4531">
          <cell r="E4531" t="str">
            <v>54NMONTHLYRTEAMSTERS LOCAL UNION NUMBER 117</v>
          </cell>
          <cell r="F4531" t="str">
            <v>54N</v>
          </cell>
          <cell r="G4531" t="str">
            <v>Monthly</v>
          </cell>
          <cell r="H4531" t="str">
            <v>R</v>
          </cell>
          <cell r="I4531">
            <v>0</v>
          </cell>
          <cell r="J4531" t="str">
            <v>Teamsters Local Union Number 117</v>
          </cell>
          <cell r="K4531">
            <v>6822</v>
          </cell>
          <cell r="L4531">
            <v>6822</v>
          </cell>
          <cell r="M4531">
            <v>6822</v>
          </cell>
          <cell r="N4531">
            <v>6822</v>
          </cell>
          <cell r="O4531">
            <v>6431</v>
          </cell>
          <cell r="P4531">
            <v>6560</v>
          </cell>
          <cell r="Q4531">
            <v>6758</v>
          </cell>
        </row>
        <row r="4532">
          <cell r="E4532" t="str">
            <v>54NMONTHLYRWASHINGTON FEDERATION OF STATE EMPLOYEES</v>
          </cell>
          <cell r="F4532" t="str">
            <v>54N</v>
          </cell>
          <cell r="G4532" t="str">
            <v>Monthly</v>
          </cell>
          <cell r="H4532" t="str">
            <v>R</v>
          </cell>
          <cell r="I4532">
            <v>0</v>
          </cell>
          <cell r="J4532" t="str">
            <v>Washington Federation of State Employees</v>
          </cell>
          <cell r="K4532">
            <v>6737</v>
          </cell>
          <cell r="L4532">
            <v>6737</v>
          </cell>
          <cell r="M4532">
            <v>6737</v>
          </cell>
          <cell r="N4532">
            <v>6737</v>
          </cell>
          <cell r="O4532">
            <v>6351</v>
          </cell>
          <cell r="P4532">
            <v>6478</v>
          </cell>
          <cell r="Q4532">
            <v>6674</v>
          </cell>
        </row>
        <row r="4533">
          <cell r="E4533" t="str">
            <v>54NMONTHLYSCOALITION</v>
          </cell>
          <cell r="F4533" t="str">
            <v>54N</v>
          </cell>
          <cell r="G4533" t="str">
            <v>Monthly</v>
          </cell>
          <cell r="H4533" t="str">
            <v>S</v>
          </cell>
          <cell r="I4533">
            <v>0</v>
          </cell>
          <cell r="J4533" t="str">
            <v>Coalition</v>
          </cell>
          <cell r="K4533">
            <v>6905</v>
          </cell>
          <cell r="L4533">
            <v>6905</v>
          </cell>
          <cell r="M4533">
            <v>6905</v>
          </cell>
          <cell r="N4533">
            <v>6905</v>
          </cell>
          <cell r="O4533">
            <v>6509</v>
          </cell>
          <cell r="P4533">
            <v>6639</v>
          </cell>
          <cell r="Q4533">
            <v>6839</v>
          </cell>
        </row>
        <row r="4534">
          <cell r="E4534" t="str">
            <v>54NMONTHLYSNON-REPRESENTED STATE EMPLOYEES</v>
          </cell>
          <cell r="F4534" t="str">
            <v>54N</v>
          </cell>
          <cell r="G4534" t="str">
            <v>Monthly</v>
          </cell>
          <cell r="H4534" t="str">
            <v>S</v>
          </cell>
          <cell r="I4534">
            <v>0</v>
          </cell>
          <cell r="J4534" t="str">
            <v>Non-Represented State Employees</v>
          </cell>
          <cell r="K4534">
            <v>6905</v>
          </cell>
          <cell r="L4534">
            <v>6905</v>
          </cell>
          <cell r="M4534">
            <v>6905</v>
          </cell>
          <cell r="N4534">
            <v>6905</v>
          </cell>
          <cell r="O4534">
            <v>6509</v>
          </cell>
          <cell r="P4534">
            <v>6639</v>
          </cell>
          <cell r="Q4534">
            <v>6839</v>
          </cell>
        </row>
        <row r="4535">
          <cell r="E4535" t="str">
            <v>54NMONTHLYSSERVICE EMPLOYEES INTERNATIONAL UNION DISTRICT 1199 NW</v>
          </cell>
          <cell r="F4535" t="str">
            <v>54N</v>
          </cell>
          <cell r="G4535" t="str">
            <v>Monthly</v>
          </cell>
          <cell r="H4535" t="str">
            <v>S</v>
          </cell>
          <cell r="I4535">
            <v>0</v>
          </cell>
          <cell r="J4535" t="str">
            <v>Service Employees International Union District 1199 NW</v>
          </cell>
          <cell r="K4535">
            <v>6905</v>
          </cell>
          <cell r="L4535">
            <v>6905</v>
          </cell>
          <cell r="M4535">
            <v>6905</v>
          </cell>
          <cell r="N4535">
            <v>6905</v>
          </cell>
          <cell r="O4535">
            <v>6509</v>
          </cell>
          <cell r="P4535">
            <v>6639</v>
          </cell>
          <cell r="Q4535">
            <v>6839</v>
          </cell>
        </row>
        <row r="4536">
          <cell r="E4536" t="str">
            <v>54NMONTHLYSTEAMSTERS LOCAL UNION NUMBER 117</v>
          </cell>
          <cell r="F4536" t="str">
            <v>54N</v>
          </cell>
          <cell r="G4536" t="str">
            <v>Monthly</v>
          </cell>
          <cell r="H4536" t="str">
            <v>S</v>
          </cell>
          <cell r="I4536">
            <v>0</v>
          </cell>
          <cell r="J4536" t="str">
            <v>Teamsters Local Union Number 117</v>
          </cell>
          <cell r="K4536">
            <v>6993</v>
          </cell>
          <cell r="L4536">
            <v>6993</v>
          </cell>
          <cell r="M4536">
            <v>6993</v>
          </cell>
          <cell r="N4536">
            <v>6993</v>
          </cell>
          <cell r="O4536">
            <v>6592</v>
          </cell>
          <cell r="P4536">
            <v>6724</v>
          </cell>
          <cell r="Q4536">
            <v>6927</v>
          </cell>
        </row>
        <row r="4537">
          <cell r="E4537" t="str">
            <v>54NMONTHLYSWASHINGTON FEDERATION OF STATE EMPLOYEES</v>
          </cell>
          <cell r="F4537" t="str">
            <v>54N</v>
          </cell>
          <cell r="G4537" t="str">
            <v>Monthly</v>
          </cell>
          <cell r="H4537" t="str">
            <v>S</v>
          </cell>
          <cell r="I4537">
            <v>0</v>
          </cell>
          <cell r="J4537" t="str">
            <v>Washington Federation of State Employees</v>
          </cell>
          <cell r="K4537">
            <v>6905</v>
          </cell>
          <cell r="L4537">
            <v>6905</v>
          </cell>
          <cell r="M4537">
            <v>6905</v>
          </cell>
          <cell r="N4537">
            <v>6905</v>
          </cell>
          <cell r="O4537">
            <v>6509</v>
          </cell>
          <cell r="P4537">
            <v>6639</v>
          </cell>
          <cell r="Q4537">
            <v>6839</v>
          </cell>
        </row>
        <row r="4538">
          <cell r="E4538" t="str">
            <v>54NMONTHLYTCOALITION</v>
          </cell>
          <cell r="F4538" t="str">
            <v>54N</v>
          </cell>
          <cell r="G4538" t="str">
            <v>Monthly</v>
          </cell>
          <cell r="H4538" t="str">
            <v>T</v>
          </cell>
          <cell r="I4538">
            <v>0</v>
          </cell>
          <cell r="J4538" t="str">
            <v>Coalition</v>
          </cell>
          <cell r="K4538">
            <v>7081</v>
          </cell>
          <cell r="L4538">
            <v>7081</v>
          </cell>
          <cell r="M4538">
            <v>7081</v>
          </cell>
          <cell r="N4538">
            <v>7081</v>
          </cell>
          <cell r="O4538">
            <v>6675</v>
          </cell>
          <cell r="P4538">
            <v>6809</v>
          </cell>
          <cell r="Q4538">
            <v>7015</v>
          </cell>
        </row>
        <row r="4539">
          <cell r="E4539" t="str">
            <v>54NMONTHLYTNON-REPRESENTED STATE EMPLOYEES</v>
          </cell>
          <cell r="F4539" t="str">
            <v>54N</v>
          </cell>
          <cell r="G4539" t="str">
            <v>Monthly</v>
          </cell>
          <cell r="H4539" t="str">
            <v>T</v>
          </cell>
          <cell r="I4539">
            <v>0</v>
          </cell>
          <cell r="J4539" t="str">
            <v>Non-Represented State Employees</v>
          </cell>
          <cell r="K4539">
            <v>7081</v>
          </cell>
          <cell r="L4539">
            <v>7081</v>
          </cell>
          <cell r="M4539">
            <v>7081</v>
          </cell>
          <cell r="N4539">
            <v>7081</v>
          </cell>
          <cell r="O4539">
            <v>6675</v>
          </cell>
          <cell r="P4539">
            <v>6809</v>
          </cell>
          <cell r="Q4539">
            <v>7015</v>
          </cell>
        </row>
        <row r="4540">
          <cell r="E4540" t="str">
            <v>54NMONTHLYTSERVICE EMPLOYEES INTERNATIONAL UNION DISTRICT 1199 NW</v>
          </cell>
          <cell r="F4540" t="str">
            <v>54N</v>
          </cell>
          <cell r="G4540" t="str">
            <v>Monthly</v>
          </cell>
          <cell r="H4540" t="str">
            <v>T</v>
          </cell>
          <cell r="I4540">
            <v>0</v>
          </cell>
          <cell r="J4540" t="str">
            <v>Service Employees International Union District 1199 NW</v>
          </cell>
          <cell r="K4540">
            <v>7081</v>
          </cell>
          <cell r="L4540">
            <v>7081</v>
          </cell>
          <cell r="M4540">
            <v>7081</v>
          </cell>
          <cell r="N4540">
            <v>7081</v>
          </cell>
          <cell r="O4540">
            <v>6675</v>
          </cell>
          <cell r="P4540">
            <v>6809</v>
          </cell>
          <cell r="Q4540">
            <v>7015</v>
          </cell>
        </row>
        <row r="4541">
          <cell r="E4541" t="str">
            <v>54NMONTHLYTTEAMSTERS LOCAL UNION NUMBER 117</v>
          </cell>
          <cell r="F4541" t="str">
            <v>54N</v>
          </cell>
          <cell r="G4541" t="str">
            <v>Monthly</v>
          </cell>
          <cell r="H4541" t="str">
            <v>T</v>
          </cell>
          <cell r="I4541">
            <v>0</v>
          </cell>
          <cell r="J4541" t="str">
            <v>Teamsters Local Union Number 117</v>
          </cell>
          <cell r="K4541">
            <v>7171</v>
          </cell>
          <cell r="L4541">
            <v>7171</v>
          </cell>
          <cell r="M4541">
            <v>7171</v>
          </cell>
          <cell r="N4541">
            <v>7171</v>
          </cell>
          <cell r="O4541">
            <v>6760</v>
          </cell>
          <cell r="P4541">
            <v>6895</v>
          </cell>
          <cell r="Q4541">
            <v>7103</v>
          </cell>
        </row>
        <row r="4542">
          <cell r="E4542" t="str">
            <v>54NMONTHLYTWASHINGTON FEDERATION OF STATE EMPLOYEES</v>
          </cell>
          <cell r="F4542" t="str">
            <v>54N</v>
          </cell>
          <cell r="G4542" t="str">
            <v>Monthly</v>
          </cell>
          <cell r="H4542" t="str">
            <v>T</v>
          </cell>
          <cell r="I4542">
            <v>0</v>
          </cell>
          <cell r="J4542" t="str">
            <v>Washington Federation of State Employees</v>
          </cell>
          <cell r="K4542">
            <v>7081</v>
          </cell>
          <cell r="L4542">
            <v>7081</v>
          </cell>
          <cell r="M4542">
            <v>7081</v>
          </cell>
          <cell r="N4542">
            <v>7081</v>
          </cell>
          <cell r="O4542">
            <v>6675</v>
          </cell>
          <cell r="P4542">
            <v>6809</v>
          </cell>
          <cell r="Q4542">
            <v>7015</v>
          </cell>
        </row>
        <row r="4543">
          <cell r="E4543" t="str">
            <v>54NMONTHLYUCOALITION</v>
          </cell>
          <cell r="F4543" t="str">
            <v>54N</v>
          </cell>
          <cell r="G4543" t="str">
            <v>Monthly</v>
          </cell>
          <cell r="H4543" t="str">
            <v>U</v>
          </cell>
          <cell r="I4543">
            <v>0</v>
          </cell>
          <cell r="J4543" t="str">
            <v>Coalition</v>
          </cell>
          <cell r="K4543">
            <v>7254</v>
          </cell>
          <cell r="L4543">
            <v>7254</v>
          </cell>
          <cell r="M4543">
            <v>7254</v>
          </cell>
          <cell r="N4543">
            <v>7254</v>
          </cell>
          <cell r="O4543">
            <v>6838</v>
          </cell>
          <cell r="P4543">
            <v>6975</v>
          </cell>
          <cell r="Q4543">
            <v>7186</v>
          </cell>
        </row>
        <row r="4544">
          <cell r="E4544" t="str">
            <v>54NMONTHLYUNON-REPRESENTED STATE EMPLOYEES</v>
          </cell>
          <cell r="F4544" t="str">
            <v>54N</v>
          </cell>
          <cell r="G4544" t="str">
            <v>Monthly</v>
          </cell>
          <cell r="H4544" t="str">
            <v>U</v>
          </cell>
          <cell r="I4544">
            <v>0</v>
          </cell>
          <cell r="J4544" t="str">
            <v>Non-Represented State Employees</v>
          </cell>
          <cell r="K4544">
            <v>7254</v>
          </cell>
          <cell r="L4544">
            <v>7254</v>
          </cell>
          <cell r="M4544">
            <v>7254</v>
          </cell>
          <cell r="N4544">
            <v>7254</v>
          </cell>
          <cell r="O4544">
            <v>6838</v>
          </cell>
          <cell r="P4544">
            <v>6975</v>
          </cell>
          <cell r="Q4544">
            <v>7186</v>
          </cell>
        </row>
        <row r="4545">
          <cell r="E4545" t="str">
            <v>54NMONTHLYUSERVICE EMPLOYEES INTERNATIONAL UNION DISTRICT 1199 NW</v>
          </cell>
          <cell r="F4545" t="str">
            <v>54N</v>
          </cell>
          <cell r="G4545" t="str">
            <v>Monthly</v>
          </cell>
          <cell r="H4545" t="str">
            <v>U</v>
          </cell>
          <cell r="I4545">
            <v>0</v>
          </cell>
          <cell r="J4545" t="str">
            <v>Service Employees International Union District 1199 NW</v>
          </cell>
          <cell r="K4545">
            <v>7254</v>
          </cell>
          <cell r="L4545">
            <v>7254</v>
          </cell>
          <cell r="M4545">
            <v>7254</v>
          </cell>
          <cell r="N4545">
            <v>7254</v>
          </cell>
          <cell r="O4545">
            <v>6838</v>
          </cell>
          <cell r="P4545">
            <v>6975</v>
          </cell>
          <cell r="Q4545">
            <v>7186</v>
          </cell>
        </row>
        <row r="4546">
          <cell r="E4546" t="str">
            <v>54NMONTHLYUTEAMSTERS LOCAL UNION NUMBER 117</v>
          </cell>
          <cell r="F4546" t="str">
            <v>54N</v>
          </cell>
          <cell r="G4546" t="str">
            <v>Monthly</v>
          </cell>
          <cell r="H4546" t="str">
            <v>U</v>
          </cell>
          <cell r="I4546">
            <v>0</v>
          </cell>
          <cell r="J4546" t="str">
            <v>Teamsters Local Union Number 117</v>
          </cell>
          <cell r="K4546">
            <v>7347</v>
          </cell>
          <cell r="L4546">
            <v>7347</v>
          </cell>
          <cell r="M4546">
            <v>7347</v>
          </cell>
          <cell r="N4546">
            <v>7347</v>
          </cell>
          <cell r="O4546">
            <v>6925</v>
          </cell>
          <cell r="P4546">
            <v>7064</v>
          </cell>
          <cell r="Q4546">
            <v>7277</v>
          </cell>
        </row>
        <row r="4547">
          <cell r="E4547" t="str">
            <v>54NMONTHLYUWASHINGTON FEDERATION OF STATE EMPLOYEES</v>
          </cell>
          <cell r="F4547" t="str">
            <v>54N</v>
          </cell>
          <cell r="G4547" t="str">
            <v>Monthly</v>
          </cell>
          <cell r="H4547" t="str">
            <v>U</v>
          </cell>
          <cell r="I4547">
            <v>0</v>
          </cell>
          <cell r="J4547" t="str">
            <v>Washington Federation of State Employees</v>
          </cell>
          <cell r="K4547">
            <v>7254</v>
          </cell>
          <cell r="L4547">
            <v>7254</v>
          </cell>
          <cell r="M4547">
            <v>7254</v>
          </cell>
          <cell r="N4547">
            <v>7254</v>
          </cell>
          <cell r="O4547">
            <v>6838</v>
          </cell>
          <cell r="P4547">
            <v>6975</v>
          </cell>
          <cell r="Q4547">
            <v>7186</v>
          </cell>
        </row>
        <row r="4548">
          <cell r="E4548" t="str">
            <v>55GMONTHLYGNON-REPRESENTED STATE EMPLOYEES</v>
          </cell>
          <cell r="F4548" t="str">
            <v>55G</v>
          </cell>
          <cell r="G4548" t="str">
            <v>Monthly</v>
          </cell>
          <cell r="H4548" t="str">
            <v>G</v>
          </cell>
          <cell r="I4548">
            <v>0</v>
          </cell>
          <cell r="J4548" t="str">
            <v>Non-Represented State Employees</v>
          </cell>
          <cell r="K4548">
            <v>4926</v>
          </cell>
          <cell r="L4548">
            <v>4926</v>
          </cell>
          <cell r="M4548">
            <v>4926</v>
          </cell>
          <cell r="N4548">
            <v>4926</v>
          </cell>
          <cell r="O4548">
            <v>4644</v>
          </cell>
          <cell r="P4548">
            <v>4737</v>
          </cell>
          <cell r="Q4548">
            <v>4880</v>
          </cell>
        </row>
        <row r="4549">
          <cell r="E4549" t="str">
            <v>55GMONTHLYGTEAMSTERS LOCAL UNION NUMBER 117</v>
          </cell>
          <cell r="F4549" t="str">
            <v>55G</v>
          </cell>
          <cell r="G4549" t="str">
            <v>Monthly</v>
          </cell>
          <cell r="H4549" t="str">
            <v>G</v>
          </cell>
          <cell r="I4549">
            <v>0</v>
          </cell>
          <cell r="J4549" t="str">
            <v>Teamsters Local Union Number 117</v>
          </cell>
          <cell r="K4549">
            <v>5363</v>
          </cell>
          <cell r="L4549">
            <v>5363</v>
          </cell>
          <cell r="M4549">
            <v>5363</v>
          </cell>
          <cell r="N4549">
            <v>5363</v>
          </cell>
          <cell r="O4549"/>
          <cell r="P4549">
            <v>5157</v>
          </cell>
          <cell r="Q4549">
            <v>5313</v>
          </cell>
        </row>
        <row r="4550">
          <cell r="E4550" t="str">
            <v>55GMONTHLYGWASHINGTON FEDERATION OF STATE EMPLOYEES</v>
          </cell>
          <cell r="F4550" t="str">
            <v>55G</v>
          </cell>
          <cell r="G4550" t="str">
            <v>Monthly</v>
          </cell>
          <cell r="H4550" t="str">
            <v>G</v>
          </cell>
          <cell r="I4550">
            <v>0</v>
          </cell>
          <cell r="J4550" t="str">
            <v>Washington Federation of State Employees</v>
          </cell>
          <cell r="K4550">
            <v>4926</v>
          </cell>
          <cell r="L4550">
            <v>4926</v>
          </cell>
          <cell r="M4550">
            <v>4926</v>
          </cell>
          <cell r="N4550">
            <v>4926</v>
          </cell>
          <cell r="O4550">
            <v>4644</v>
          </cell>
          <cell r="P4550">
            <v>4737</v>
          </cell>
          <cell r="Q4550">
            <v>4880</v>
          </cell>
        </row>
        <row r="4551">
          <cell r="E4551" t="str">
            <v>55GMONTHLYGWASHINGTON PUBLIC EMPLOYEES ASSOCIATION</v>
          </cell>
          <cell r="F4551" t="str">
            <v>55G</v>
          </cell>
          <cell r="G4551" t="str">
            <v>Monthly</v>
          </cell>
          <cell r="H4551" t="str">
            <v>G</v>
          </cell>
          <cell r="I4551">
            <v>0</v>
          </cell>
          <cell r="J4551" t="str">
            <v>Washington Public Employees Association</v>
          </cell>
          <cell r="K4551">
            <v>4926</v>
          </cell>
          <cell r="L4551">
            <v>4926</v>
          </cell>
          <cell r="M4551">
            <v>4926</v>
          </cell>
          <cell r="N4551">
            <v>4926</v>
          </cell>
          <cell r="O4551">
            <v>4644</v>
          </cell>
          <cell r="P4551">
            <v>4737</v>
          </cell>
          <cell r="Q4551">
            <v>4880</v>
          </cell>
        </row>
        <row r="4552">
          <cell r="E4552" t="str">
            <v>55GMONTHLYHNON-REPRESENTED STATE EMPLOYEES</v>
          </cell>
          <cell r="F4552" t="str">
            <v>55G</v>
          </cell>
          <cell r="G4552" t="str">
            <v>Monthly</v>
          </cell>
          <cell r="H4552" t="str">
            <v>H</v>
          </cell>
          <cell r="I4552">
            <v>0</v>
          </cell>
          <cell r="J4552" t="str">
            <v>Non-Represented State Employees</v>
          </cell>
          <cell r="K4552">
            <v>5051</v>
          </cell>
          <cell r="L4552">
            <v>5051</v>
          </cell>
          <cell r="M4552">
            <v>5051</v>
          </cell>
          <cell r="N4552">
            <v>5051</v>
          </cell>
          <cell r="O4552">
            <v>4762</v>
          </cell>
          <cell r="P4552">
            <v>4857</v>
          </cell>
          <cell r="Q4552">
            <v>5004</v>
          </cell>
        </row>
        <row r="4553">
          <cell r="E4553" t="str">
            <v>55GMONTHLYHTEAMSTERS LOCAL UNION NUMBER 117</v>
          </cell>
          <cell r="F4553" t="str">
            <v>55G</v>
          </cell>
          <cell r="G4553" t="str">
            <v>Monthly</v>
          </cell>
          <cell r="H4553" t="str">
            <v>H</v>
          </cell>
          <cell r="I4553">
            <v>0</v>
          </cell>
          <cell r="J4553" t="str">
            <v>Teamsters Local Union Number 117</v>
          </cell>
          <cell r="K4553">
            <v>5502</v>
          </cell>
          <cell r="L4553">
            <v>5502</v>
          </cell>
          <cell r="M4553">
            <v>5502</v>
          </cell>
          <cell r="N4553">
            <v>5502</v>
          </cell>
          <cell r="O4553"/>
          <cell r="P4553">
            <v>5290</v>
          </cell>
          <cell r="Q4553">
            <v>5450</v>
          </cell>
        </row>
        <row r="4554">
          <cell r="E4554" t="str">
            <v>55GMONTHLYHWASHINGTON FEDERATION OF STATE EMPLOYEES</v>
          </cell>
          <cell r="F4554" t="str">
            <v>55G</v>
          </cell>
          <cell r="G4554" t="str">
            <v>Monthly</v>
          </cell>
          <cell r="H4554" t="str">
            <v>H</v>
          </cell>
          <cell r="I4554">
            <v>0</v>
          </cell>
          <cell r="J4554" t="str">
            <v>Washington Federation of State Employees</v>
          </cell>
          <cell r="K4554">
            <v>5051</v>
          </cell>
          <cell r="L4554">
            <v>5051</v>
          </cell>
          <cell r="M4554">
            <v>5051</v>
          </cell>
          <cell r="N4554">
            <v>5051</v>
          </cell>
          <cell r="O4554">
            <v>4762</v>
          </cell>
          <cell r="P4554">
            <v>4857</v>
          </cell>
          <cell r="Q4554">
            <v>5004</v>
          </cell>
        </row>
        <row r="4555">
          <cell r="E4555" t="str">
            <v>55GMONTHLYHWASHINGTON PUBLIC EMPLOYEES ASSOCIATION</v>
          </cell>
          <cell r="F4555" t="str">
            <v>55G</v>
          </cell>
          <cell r="G4555" t="str">
            <v>Monthly</v>
          </cell>
          <cell r="H4555" t="str">
            <v>H</v>
          </cell>
          <cell r="I4555">
            <v>0</v>
          </cell>
          <cell r="J4555" t="str">
            <v>Washington Public Employees Association</v>
          </cell>
          <cell r="K4555">
            <v>5051</v>
          </cell>
          <cell r="L4555">
            <v>5051</v>
          </cell>
          <cell r="M4555">
            <v>5051</v>
          </cell>
          <cell r="N4555">
            <v>5051</v>
          </cell>
          <cell r="O4555">
            <v>4762</v>
          </cell>
          <cell r="P4555">
            <v>4857</v>
          </cell>
          <cell r="Q4555">
            <v>5004</v>
          </cell>
        </row>
        <row r="4556">
          <cell r="E4556" t="str">
            <v>55GMONTHLYINON-REPRESENTED STATE EMPLOYEES</v>
          </cell>
          <cell r="F4556" t="str">
            <v>55G</v>
          </cell>
          <cell r="G4556" t="str">
            <v>Monthly</v>
          </cell>
          <cell r="H4556" t="str">
            <v>I</v>
          </cell>
          <cell r="I4556">
            <v>0</v>
          </cell>
          <cell r="J4556" t="str">
            <v>Non-Represented State Employees</v>
          </cell>
          <cell r="K4556">
            <v>5176</v>
          </cell>
          <cell r="L4556">
            <v>5176</v>
          </cell>
          <cell r="M4556">
            <v>5176</v>
          </cell>
          <cell r="N4556">
            <v>5176</v>
          </cell>
          <cell r="O4556">
            <v>4879</v>
          </cell>
          <cell r="P4556">
            <v>4977</v>
          </cell>
          <cell r="Q4556">
            <v>5127</v>
          </cell>
        </row>
        <row r="4557">
          <cell r="E4557" t="str">
            <v>55GMONTHLYITEAMSTERS LOCAL UNION NUMBER 117</v>
          </cell>
          <cell r="F4557" t="str">
            <v>55G</v>
          </cell>
          <cell r="G4557" t="str">
            <v>Monthly</v>
          </cell>
          <cell r="H4557" t="str">
            <v>I</v>
          </cell>
          <cell r="I4557">
            <v>0</v>
          </cell>
          <cell r="J4557" t="str">
            <v>Teamsters Local Union Number 117</v>
          </cell>
          <cell r="K4557">
            <v>5635</v>
          </cell>
          <cell r="L4557">
            <v>5635</v>
          </cell>
          <cell r="M4557">
            <v>5635</v>
          </cell>
          <cell r="N4557">
            <v>5635</v>
          </cell>
          <cell r="O4557"/>
          <cell r="P4557">
            <v>5418</v>
          </cell>
          <cell r="Q4557">
            <v>5582</v>
          </cell>
        </row>
        <row r="4558">
          <cell r="E4558" t="str">
            <v>55GMONTHLYIWASHINGTON FEDERATION OF STATE EMPLOYEES</v>
          </cell>
          <cell r="F4558" t="str">
            <v>55G</v>
          </cell>
          <cell r="G4558" t="str">
            <v>Monthly</v>
          </cell>
          <cell r="H4558" t="str">
            <v>I</v>
          </cell>
          <cell r="I4558">
            <v>0</v>
          </cell>
          <cell r="J4558" t="str">
            <v>Washington Federation of State Employees</v>
          </cell>
          <cell r="K4558">
            <v>5176</v>
          </cell>
          <cell r="L4558">
            <v>5176</v>
          </cell>
          <cell r="M4558">
            <v>5176</v>
          </cell>
          <cell r="N4558">
            <v>5176</v>
          </cell>
          <cell r="O4558">
            <v>4879</v>
          </cell>
          <cell r="P4558">
            <v>4977</v>
          </cell>
          <cell r="Q4558">
            <v>5127</v>
          </cell>
        </row>
        <row r="4559">
          <cell r="E4559" t="str">
            <v>55GMONTHLYIWASHINGTON PUBLIC EMPLOYEES ASSOCIATION</v>
          </cell>
          <cell r="F4559" t="str">
            <v>55G</v>
          </cell>
          <cell r="G4559" t="str">
            <v>Monthly</v>
          </cell>
          <cell r="H4559" t="str">
            <v>I</v>
          </cell>
          <cell r="I4559">
            <v>0</v>
          </cell>
          <cell r="J4559" t="str">
            <v>Washington Public Employees Association</v>
          </cell>
          <cell r="K4559">
            <v>5176</v>
          </cell>
          <cell r="L4559">
            <v>5176</v>
          </cell>
          <cell r="M4559">
            <v>5176</v>
          </cell>
          <cell r="N4559">
            <v>5176</v>
          </cell>
          <cell r="O4559">
            <v>4879</v>
          </cell>
          <cell r="P4559">
            <v>4977</v>
          </cell>
          <cell r="Q4559">
            <v>5127</v>
          </cell>
        </row>
        <row r="4560">
          <cell r="E4560" t="str">
            <v>55GMONTHLYJNON-REPRESENTED STATE EMPLOYEES</v>
          </cell>
          <cell r="F4560" t="str">
            <v>55G</v>
          </cell>
          <cell r="G4560" t="str">
            <v>Monthly</v>
          </cell>
          <cell r="H4560" t="str">
            <v>J</v>
          </cell>
          <cell r="I4560">
            <v>0</v>
          </cell>
          <cell r="J4560" t="str">
            <v>Non-Represented State Employees</v>
          </cell>
          <cell r="K4560">
            <v>5305</v>
          </cell>
          <cell r="L4560">
            <v>5305</v>
          </cell>
          <cell r="M4560">
            <v>5305</v>
          </cell>
          <cell r="N4560">
            <v>5305</v>
          </cell>
          <cell r="O4560">
            <v>5001</v>
          </cell>
          <cell r="P4560">
            <v>5101</v>
          </cell>
          <cell r="Q4560">
            <v>5255</v>
          </cell>
        </row>
        <row r="4561">
          <cell r="E4561" t="str">
            <v>55GMONTHLYJTEAMSTERS LOCAL UNION NUMBER 117</v>
          </cell>
          <cell r="F4561" t="str">
            <v>55G</v>
          </cell>
          <cell r="G4561" t="str">
            <v>Monthly</v>
          </cell>
          <cell r="H4561" t="str">
            <v>J</v>
          </cell>
          <cell r="I4561">
            <v>0</v>
          </cell>
          <cell r="J4561" t="str">
            <v>Teamsters Local Union Number 117</v>
          </cell>
          <cell r="K4561">
            <v>5777</v>
          </cell>
          <cell r="L4561">
            <v>5777</v>
          </cell>
          <cell r="M4561">
            <v>5777</v>
          </cell>
          <cell r="N4561">
            <v>5777</v>
          </cell>
          <cell r="O4561"/>
          <cell r="P4561">
            <v>5555</v>
          </cell>
          <cell r="Q4561">
            <v>5723</v>
          </cell>
        </row>
        <row r="4562">
          <cell r="E4562" t="str">
            <v>55GMONTHLYJWASHINGTON FEDERATION OF STATE EMPLOYEES</v>
          </cell>
          <cell r="F4562" t="str">
            <v>55G</v>
          </cell>
          <cell r="G4562" t="str">
            <v>Monthly</v>
          </cell>
          <cell r="H4562" t="str">
            <v>J</v>
          </cell>
          <cell r="I4562">
            <v>0</v>
          </cell>
          <cell r="J4562" t="str">
            <v>Washington Federation of State Employees</v>
          </cell>
          <cell r="K4562">
            <v>5305</v>
          </cell>
          <cell r="L4562">
            <v>5305</v>
          </cell>
          <cell r="M4562">
            <v>5305</v>
          </cell>
          <cell r="N4562">
            <v>5305</v>
          </cell>
          <cell r="O4562">
            <v>5001</v>
          </cell>
          <cell r="P4562">
            <v>5101</v>
          </cell>
          <cell r="Q4562">
            <v>5255</v>
          </cell>
        </row>
        <row r="4563">
          <cell r="E4563" t="str">
            <v>55GMONTHLYJWASHINGTON PUBLIC EMPLOYEES ASSOCIATION</v>
          </cell>
          <cell r="F4563" t="str">
            <v>55G</v>
          </cell>
          <cell r="G4563" t="str">
            <v>Monthly</v>
          </cell>
          <cell r="H4563" t="str">
            <v>J</v>
          </cell>
          <cell r="I4563">
            <v>0</v>
          </cell>
          <cell r="J4563" t="str">
            <v>Washington Public Employees Association</v>
          </cell>
          <cell r="K4563">
            <v>5305</v>
          </cell>
          <cell r="L4563">
            <v>5305</v>
          </cell>
          <cell r="M4563">
            <v>5305</v>
          </cell>
          <cell r="N4563">
            <v>5305</v>
          </cell>
          <cell r="O4563">
            <v>5001</v>
          </cell>
          <cell r="P4563">
            <v>5101</v>
          </cell>
          <cell r="Q4563">
            <v>5255</v>
          </cell>
        </row>
        <row r="4564">
          <cell r="E4564" t="str">
            <v>55GMONTHLYKNON-REPRESENTED STATE EMPLOYEES</v>
          </cell>
          <cell r="F4564" t="str">
            <v>55G</v>
          </cell>
          <cell r="G4564" t="str">
            <v>Monthly</v>
          </cell>
          <cell r="H4564" t="str">
            <v>K</v>
          </cell>
          <cell r="I4564">
            <v>0</v>
          </cell>
          <cell r="J4564" t="str">
            <v>Non-Represented State Employees</v>
          </cell>
          <cell r="K4564">
            <v>5438</v>
          </cell>
          <cell r="L4564">
            <v>5438</v>
          </cell>
          <cell r="M4564">
            <v>5438</v>
          </cell>
          <cell r="N4564">
            <v>5438</v>
          </cell>
          <cell r="O4564">
            <v>5126</v>
          </cell>
          <cell r="P4564">
            <v>5229</v>
          </cell>
          <cell r="Q4564">
            <v>5387</v>
          </cell>
        </row>
        <row r="4565">
          <cell r="E4565" t="str">
            <v>55GMONTHLYKTEAMSTERS LOCAL UNION NUMBER 117</v>
          </cell>
          <cell r="F4565" t="str">
            <v>55G</v>
          </cell>
          <cell r="G4565" t="str">
            <v>Monthly</v>
          </cell>
          <cell r="H4565" t="str">
            <v>K</v>
          </cell>
          <cell r="I4565">
            <v>0</v>
          </cell>
          <cell r="J4565" t="str">
            <v>Teamsters Local Union Number 117</v>
          </cell>
          <cell r="K4565">
            <v>5920</v>
          </cell>
          <cell r="L4565">
            <v>5920</v>
          </cell>
          <cell r="M4565">
            <v>5920</v>
          </cell>
          <cell r="N4565">
            <v>5920</v>
          </cell>
          <cell r="O4565"/>
          <cell r="P4565">
            <v>5692</v>
          </cell>
          <cell r="Q4565">
            <v>5864</v>
          </cell>
        </row>
        <row r="4566">
          <cell r="E4566" t="str">
            <v>55GMONTHLYKWASHINGTON FEDERATION OF STATE EMPLOYEES</v>
          </cell>
          <cell r="F4566" t="str">
            <v>55G</v>
          </cell>
          <cell r="G4566" t="str">
            <v>Monthly</v>
          </cell>
          <cell r="H4566" t="str">
            <v>K</v>
          </cell>
          <cell r="I4566">
            <v>0</v>
          </cell>
          <cell r="J4566" t="str">
            <v>Washington Federation of State Employees</v>
          </cell>
          <cell r="K4566">
            <v>5438</v>
          </cell>
          <cell r="L4566">
            <v>5438</v>
          </cell>
          <cell r="M4566">
            <v>5438</v>
          </cell>
          <cell r="N4566">
            <v>5438</v>
          </cell>
          <cell r="O4566">
            <v>5126</v>
          </cell>
          <cell r="P4566">
            <v>5229</v>
          </cell>
          <cell r="Q4566">
            <v>5387</v>
          </cell>
        </row>
        <row r="4567">
          <cell r="E4567" t="str">
            <v>55GMONTHLYKWASHINGTON PUBLIC EMPLOYEES ASSOCIATION</v>
          </cell>
          <cell r="F4567" t="str">
            <v>55G</v>
          </cell>
          <cell r="G4567" t="str">
            <v>Monthly</v>
          </cell>
          <cell r="H4567" t="str">
            <v>K</v>
          </cell>
          <cell r="I4567">
            <v>0</v>
          </cell>
          <cell r="J4567" t="str">
            <v>Washington Public Employees Association</v>
          </cell>
          <cell r="K4567">
            <v>5438</v>
          </cell>
          <cell r="L4567">
            <v>5438</v>
          </cell>
          <cell r="M4567">
            <v>5438</v>
          </cell>
          <cell r="N4567">
            <v>5438</v>
          </cell>
          <cell r="O4567">
            <v>5126</v>
          </cell>
          <cell r="P4567">
            <v>5229</v>
          </cell>
          <cell r="Q4567">
            <v>5387</v>
          </cell>
        </row>
        <row r="4568">
          <cell r="E4568" t="str">
            <v>55GMONTHLYLNON-REPRESENTED STATE EMPLOYEES</v>
          </cell>
          <cell r="F4568" t="str">
            <v>55G</v>
          </cell>
          <cell r="G4568" t="str">
            <v>Monthly</v>
          </cell>
          <cell r="H4568" t="str">
            <v>L</v>
          </cell>
          <cell r="I4568">
            <v>0</v>
          </cell>
          <cell r="J4568" t="str">
            <v>Non-Represented State Employees</v>
          </cell>
          <cell r="K4568">
            <v>5572</v>
          </cell>
          <cell r="L4568">
            <v>5572</v>
          </cell>
          <cell r="M4568">
            <v>5572</v>
          </cell>
          <cell r="N4568">
            <v>5572</v>
          </cell>
          <cell r="O4568">
            <v>5253</v>
          </cell>
          <cell r="P4568">
            <v>5358</v>
          </cell>
          <cell r="Q4568">
            <v>5520</v>
          </cell>
        </row>
        <row r="4569">
          <cell r="E4569" t="str">
            <v>55GMONTHLYLTEAMSTERS LOCAL UNION NUMBER 117</v>
          </cell>
          <cell r="F4569" t="str">
            <v>55G</v>
          </cell>
          <cell r="G4569" t="str">
            <v>Monthly</v>
          </cell>
          <cell r="H4569" t="str">
            <v>L</v>
          </cell>
          <cell r="I4569">
            <v>0</v>
          </cell>
          <cell r="J4569" t="str">
            <v>Teamsters Local Union Number 117</v>
          </cell>
          <cell r="K4569">
            <v>6068</v>
          </cell>
          <cell r="L4569">
            <v>6068</v>
          </cell>
          <cell r="M4569">
            <v>6068</v>
          </cell>
          <cell r="N4569">
            <v>6068</v>
          </cell>
          <cell r="O4569"/>
          <cell r="P4569">
            <v>5835</v>
          </cell>
          <cell r="Q4569">
            <v>6011</v>
          </cell>
        </row>
        <row r="4570">
          <cell r="E4570" t="str">
            <v>55GMONTHLYLWASHINGTON FEDERATION OF STATE EMPLOYEES</v>
          </cell>
          <cell r="F4570" t="str">
            <v>55G</v>
          </cell>
          <cell r="G4570" t="str">
            <v>Monthly</v>
          </cell>
          <cell r="H4570" t="str">
            <v>L</v>
          </cell>
          <cell r="I4570">
            <v>0</v>
          </cell>
          <cell r="J4570" t="str">
            <v>Washington Federation of State Employees</v>
          </cell>
          <cell r="K4570">
            <v>5572</v>
          </cell>
          <cell r="L4570">
            <v>5572</v>
          </cell>
          <cell r="M4570">
            <v>5572</v>
          </cell>
          <cell r="N4570">
            <v>5572</v>
          </cell>
          <cell r="O4570">
            <v>5253</v>
          </cell>
          <cell r="P4570">
            <v>5358</v>
          </cell>
          <cell r="Q4570">
            <v>5520</v>
          </cell>
        </row>
        <row r="4571">
          <cell r="E4571" t="str">
            <v>55GMONTHLYLWASHINGTON PUBLIC EMPLOYEES ASSOCIATION</v>
          </cell>
          <cell r="F4571" t="str">
            <v>55G</v>
          </cell>
          <cell r="G4571" t="str">
            <v>Monthly</v>
          </cell>
          <cell r="H4571" t="str">
            <v>L</v>
          </cell>
          <cell r="I4571">
            <v>0</v>
          </cell>
          <cell r="J4571" t="str">
            <v>Washington Public Employees Association</v>
          </cell>
          <cell r="K4571">
            <v>5572</v>
          </cell>
          <cell r="L4571">
            <v>5572</v>
          </cell>
          <cell r="M4571">
            <v>5572</v>
          </cell>
          <cell r="N4571">
            <v>5572</v>
          </cell>
          <cell r="O4571">
            <v>5253</v>
          </cell>
          <cell r="P4571">
            <v>5358</v>
          </cell>
          <cell r="Q4571">
            <v>5520</v>
          </cell>
        </row>
        <row r="4572">
          <cell r="E4572" t="str">
            <v>55GMONTHLYMNON-REPRESENTED STATE EMPLOYEES</v>
          </cell>
          <cell r="F4572" t="str">
            <v>55G</v>
          </cell>
          <cell r="G4572" t="str">
            <v>Monthly</v>
          </cell>
          <cell r="H4572" t="str">
            <v>M</v>
          </cell>
          <cell r="I4572">
            <v>0</v>
          </cell>
          <cell r="J4572" t="str">
            <v>Non-Represented State Employees</v>
          </cell>
          <cell r="K4572">
            <v>5713</v>
          </cell>
          <cell r="L4572">
            <v>5713</v>
          </cell>
          <cell r="M4572">
            <v>5713</v>
          </cell>
          <cell r="N4572">
            <v>5713</v>
          </cell>
          <cell r="O4572">
            <v>5385</v>
          </cell>
          <cell r="P4572">
            <v>5493</v>
          </cell>
          <cell r="Q4572">
            <v>5659</v>
          </cell>
        </row>
        <row r="4573">
          <cell r="E4573" t="str">
            <v>55GMONTHLYMTEAMSTERS LOCAL UNION NUMBER 117</v>
          </cell>
          <cell r="F4573" t="str">
            <v>55G</v>
          </cell>
          <cell r="G4573" t="str">
            <v>Monthly</v>
          </cell>
          <cell r="H4573" t="str">
            <v>M</v>
          </cell>
          <cell r="I4573">
            <v>0</v>
          </cell>
          <cell r="J4573" t="str">
            <v>Teamsters Local Union Number 117</v>
          </cell>
          <cell r="K4573">
            <v>6220</v>
          </cell>
          <cell r="L4573">
            <v>6220</v>
          </cell>
          <cell r="M4573">
            <v>6220</v>
          </cell>
          <cell r="N4573">
            <v>6220</v>
          </cell>
          <cell r="O4573"/>
          <cell r="P4573">
            <v>5981</v>
          </cell>
          <cell r="Q4573">
            <v>6162</v>
          </cell>
        </row>
        <row r="4574">
          <cell r="E4574" t="str">
            <v>55GMONTHLYMWASHINGTON FEDERATION OF STATE EMPLOYEES</v>
          </cell>
          <cell r="F4574" t="str">
            <v>55G</v>
          </cell>
          <cell r="G4574" t="str">
            <v>Monthly</v>
          </cell>
          <cell r="H4574" t="str">
            <v>M</v>
          </cell>
          <cell r="I4574">
            <v>0</v>
          </cell>
          <cell r="J4574" t="str">
            <v>Washington Federation of State Employees</v>
          </cell>
          <cell r="K4574">
            <v>5713</v>
          </cell>
          <cell r="L4574">
            <v>5713</v>
          </cell>
          <cell r="M4574">
            <v>5713</v>
          </cell>
          <cell r="N4574">
            <v>5713</v>
          </cell>
          <cell r="O4574">
            <v>5385</v>
          </cell>
          <cell r="P4574">
            <v>5493</v>
          </cell>
          <cell r="Q4574">
            <v>5659</v>
          </cell>
        </row>
        <row r="4575">
          <cell r="E4575" t="str">
            <v>55GMONTHLYMWASHINGTON PUBLIC EMPLOYEES ASSOCIATION</v>
          </cell>
          <cell r="F4575" t="str">
            <v>55G</v>
          </cell>
          <cell r="G4575" t="str">
            <v>Monthly</v>
          </cell>
          <cell r="H4575" t="str">
            <v>M</v>
          </cell>
          <cell r="I4575">
            <v>0</v>
          </cell>
          <cell r="J4575" t="str">
            <v>Washington Public Employees Association</v>
          </cell>
          <cell r="K4575">
            <v>5713</v>
          </cell>
          <cell r="L4575">
            <v>5713</v>
          </cell>
          <cell r="M4575">
            <v>5713</v>
          </cell>
          <cell r="N4575">
            <v>5713</v>
          </cell>
          <cell r="O4575">
            <v>5385</v>
          </cell>
          <cell r="P4575">
            <v>5493</v>
          </cell>
          <cell r="Q4575">
            <v>5659</v>
          </cell>
        </row>
        <row r="4576">
          <cell r="E4576" t="str">
            <v>55MONTHLYACOALITION</v>
          </cell>
          <cell r="F4576" t="str">
            <v>55</v>
          </cell>
          <cell r="G4576" t="str">
            <v>Monthly</v>
          </cell>
          <cell r="H4576" t="str">
            <v>A</v>
          </cell>
          <cell r="I4576">
            <v>0</v>
          </cell>
          <cell r="J4576" t="str">
            <v>Coalition</v>
          </cell>
          <cell r="K4576">
            <v>4248</v>
          </cell>
          <cell r="L4576">
            <v>4248</v>
          </cell>
          <cell r="M4576">
            <v>4248</v>
          </cell>
          <cell r="N4576">
            <v>4248</v>
          </cell>
          <cell r="O4576">
            <v>4005</v>
          </cell>
          <cell r="P4576">
            <v>4085</v>
          </cell>
          <cell r="Q4576">
            <v>4208</v>
          </cell>
        </row>
        <row r="4577">
          <cell r="E4577" t="str">
            <v>55MONTHLYANON-REPRESENTED STATE EMPLOYEES</v>
          </cell>
          <cell r="F4577" t="str">
            <v>55</v>
          </cell>
          <cell r="G4577" t="str">
            <v>Monthly</v>
          </cell>
          <cell r="H4577" t="str">
            <v>A</v>
          </cell>
          <cell r="I4577">
            <v>0</v>
          </cell>
          <cell r="J4577" t="str">
            <v>Non-Represented State Employees</v>
          </cell>
          <cell r="K4577">
            <v>4248</v>
          </cell>
          <cell r="L4577">
            <v>4248</v>
          </cell>
          <cell r="M4577">
            <v>4248</v>
          </cell>
          <cell r="N4577">
            <v>4248</v>
          </cell>
          <cell r="O4577">
            <v>4005</v>
          </cell>
          <cell r="P4577">
            <v>4085</v>
          </cell>
          <cell r="Q4577">
            <v>4208</v>
          </cell>
        </row>
        <row r="4578">
          <cell r="E4578" t="str">
            <v>55MONTHLYATEAMSTERS LOCAL UNION NUMBER 117</v>
          </cell>
          <cell r="F4578" t="str">
            <v>55</v>
          </cell>
          <cell r="G4578" t="str">
            <v>Monthly</v>
          </cell>
          <cell r="H4578" t="str">
            <v>A</v>
          </cell>
          <cell r="I4578">
            <v>0</v>
          </cell>
          <cell r="J4578" t="str">
            <v>Teamsters Local Union Number 117</v>
          </cell>
          <cell r="K4578">
            <v>4304</v>
          </cell>
          <cell r="L4578">
            <v>4304</v>
          </cell>
          <cell r="M4578">
            <v>4304</v>
          </cell>
          <cell r="N4578">
            <v>4304</v>
          </cell>
          <cell r="O4578">
            <v>4057</v>
          </cell>
          <cell r="P4578">
            <v>4138</v>
          </cell>
          <cell r="Q4578">
            <v>4263</v>
          </cell>
        </row>
        <row r="4579">
          <cell r="E4579" t="str">
            <v>55MONTHLYAWASHINGTON FEDERATION OF STATE EMPLOYEES</v>
          </cell>
          <cell r="F4579" t="str">
            <v>55</v>
          </cell>
          <cell r="G4579" t="str">
            <v>Monthly</v>
          </cell>
          <cell r="H4579" t="str">
            <v>A</v>
          </cell>
          <cell r="I4579">
            <v>0</v>
          </cell>
          <cell r="J4579" t="str">
            <v>Washington Federation of State Employees</v>
          </cell>
          <cell r="K4579">
            <v>4248</v>
          </cell>
          <cell r="L4579">
            <v>4248</v>
          </cell>
          <cell r="M4579">
            <v>4248</v>
          </cell>
          <cell r="N4579">
            <v>4248</v>
          </cell>
          <cell r="O4579">
            <v>4005</v>
          </cell>
          <cell r="P4579">
            <v>4085</v>
          </cell>
          <cell r="Q4579">
            <v>4208</v>
          </cell>
        </row>
        <row r="4580">
          <cell r="E4580" t="str">
            <v>55MONTHLYAWASHINGTON PUBLIC EMPLOYEES ASSOCIATION</v>
          </cell>
          <cell r="F4580" t="str">
            <v>55</v>
          </cell>
          <cell r="G4580" t="str">
            <v>Monthly</v>
          </cell>
          <cell r="H4580" t="str">
            <v>A</v>
          </cell>
          <cell r="I4580">
            <v>0</v>
          </cell>
          <cell r="J4580" t="str">
            <v>Washington Public Employees Association</v>
          </cell>
          <cell r="K4580">
            <v>4248</v>
          </cell>
          <cell r="L4580">
            <v>4248</v>
          </cell>
          <cell r="M4580">
            <v>4248</v>
          </cell>
          <cell r="N4580">
            <v>4248</v>
          </cell>
          <cell r="O4580">
            <v>4005</v>
          </cell>
          <cell r="P4580">
            <v>4085</v>
          </cell>
          <cell r="Q4580">
            <v>4208</v>
          </cell>
        </row>
        <row r="4581">
          <cell r="E4581" t="str">
            <v>55MONTHLYBCOALITION</v>
          </cell>
          <cell r="F4581" t="str">
            <v>55</v>
          </cell>
          <cell r="G4581" t="str">
            <v>Monthly</v>
          </cell>
          <cell r="H4581" t="str">
            <v>B</v>
          </cell>
          <cell r="I4581">
            <v>0</v>
          </cell>
          <cell r="J4581" t="str">
            <v>Coalition</v>
          </cell>
          <cell r="K4581">
            <v>4359</v>
          </cell>
          <cell r="L4581">
            <v>4359</v>
          </cell>
          <cell r="M4581">
            <v>4359</v>
          </cell>
          <cell r="N4581">
            <v>4359</v>
          </cell>
          <cell r="O4581">
            <v>4109</v>
          </cell>
          <cell r="P4581">
            <v>4191</v>
          </cell>
          <cell r="Q4581">
            <v>4318</v>
          </cell>
        </row>
        <row r="4582">
          <cell r="E4582" t="str">
            <v>55MONTHLYBNON-REPRESENTED STATE EMPLOYEES</v>
          </cell>
          <cell r="F4582" t="str">
            <v>55</v>
          </cell>
          <cell r="G4582" t="str">
            <v>Monthly</v>
          </cell>
          <cell r="H4582" t="str">
            <v>B</v>
          </cell>
          <cell r="I4582">
            <v>0</v>
          </cell>
          <cell r="J4582" t="str">
            <v>Non-Represented State Employees</v>
          </cell>
          <cell r="K4582">
            <v>4359</v>
          </cell>
          <cell r="L4582">
            <v>4359</v>
          </cell>
          <cell r="M4582">
            <v>4359</v>
          </cell>
          <cell r="N4582">
            <v>4359</v>
          </cell>
          <cell r="O4582">
            <v>4109</v>
          </cell>
          <cell r="P4582">
            <v>4191</v>
          </cell>
          <cell r="Q4582">
            <v>4318</v>
          </cell>
        </row>
        <row r="4583">
          <cell r="E4583" t="str">
            <v>55MONTHLYBTEAMSTERS LOCAL UNION NUMBER 117</v>
          </cell>
          <cell r="F4583" t="str">
            <v>55</v>
          </cell>
          <cell r="G4583" t="str">
            <v>Monthly</v>
          </cell>
          <cell r="H4583" t="str">
            <v>B</v>
          </cell>
          <cell r="I4583">
            <v>0</v>
          </cell>
          <cell r="J4583" t="str">
            <v>Teamsters Local Union Number 117</v>
          </cell>
          <cell r="K4583">
            <v>4414</v>
          </cell>
          <cell r="L4583">
            <v>4414</v>
          </cell>
          <cell r="M4583">
            <v>4414</v>
          </cell>
          <cell r="N4583">
            <v>4414</v>
          </cell>
          <cell r="O4583">
            <v>4161</v>
          </cell>
          <cell r="P4583">
            <v>4244</v>
          </cell>
          <cell r="Q4583">
            <v>4372</v>
          </cell>
        </row>
        <row r="4584">
          <cell r="E4584" t="str">
            <v>55MONTHLYBWASHINGTON FEDERATION OF STATE EMPLOYEES</v>
          </cell>
          <cell r="F4584" t="str">
            <v>55</v>
          </cell>
          <cell r="G4584" t="str">
            <v>Monthly</v>
          </cell>
          <cell r="H4584" t="str">
            <v>B</v>
          </cell>
          <cell r="I4584">
            <v>0</v>
          </cell>
          <cell r="J4584" t="str">
            <v>Washington Federation of State Employees</v>
          </cell>
          <cell r="K4584">
            <v>4359</v>
          </cell>
          <cell r="L4584">
            <v>4359</v>
          </cell>
          <cell r="M4584">
            <v>4359</v>
          </cell>
          <cell r="N4584">
            <v>4359</v>
          </cell>
          <cell r="O4584">
            <v>4109</v>
          </cell>
          <cell r="P4584">
            <v>4191</v>
          </cell>
          <cell r="Q4584">
            <v>4318</v>
          </cell>
        </row>
        <row r="4585">
          <cell r="E4585" t="str">
            <v>55MONTHLYBWASHINGTON PUBLIC EMPLOYEES ASSOCIATION</v>
          </cell>
          <cell r="F4585" t="str">
            <v>55</v>
          </cell>
          <cell r="G4585" t="str">
            <v>Monthly</v>
          </cell>
          <cell r="H4585" t="str">
            <v>B</v>
          </cell>
          <cell r="I4585">
            <v>0</v>
          </cell>
          <cell r="J4585" t="str">
            <v>Washington Public Employees Association</v>
          </cell>
          <cell r="K4585">
            <v>4359</v>
          </cell>
          <cell r="L4585">
            <v>4359</v>
          </cell>
          <cell r="M4585">
            <v>4359</v>
          </cell>
          <cell r="N4585">
            <v>4359</v>
          </cell>
          <cell r="O4585">
            <v>4109</v>
          </cell>
          <cell r="P4585">
            <v>4191</v>
          </cell>
          <cell r="Q4585">
            <v>4318</v>
          </cell>
        </row>
        <row r="4586">
          <cell r="E4586" t="str">
            <v>55MONTHLYCCOALITION</v>
          </cell>
          <cell r="F4586" t="str">
            <v>55</v>
          </cell>
          <cell r="G4586" t="str">
            <v>Monthly</v>
          </cell>
          <cell r="H4586" t="str">
            <v>C</v>
          </cell>
          <cell r="I4586">
            <v>0</v>
          </cell>
          <cell r="J4586" t="str">
            <v>Coalition</v>
          </cell>
          <cell r="K4586">
            <v>4464</v>
          </cell>
          <cell r="L4586">
            <v>4464</v>
          </cell>
          <cell r="M4586">
            <v>4464</v>
          </cell>
          <cell r="N4586">
            <v>4464</v>
          </cell>
          <cell r="O4586">
            <v>4208</v>
          </cell>
          <cell r="P4586">
            <v>4292</v>
          </cell>
          <cell r="Q4586">
            <v>4422</v>
          </cell>
        </row>
        <row r="4587">
          <cell r="E4587" t="str">
            <v>55MONTHLYCNON-REPRESENTED STATE EMPLOYEES</v>
          </cell>
          <cell r="F4587" t="str">
            <v>55</v>
          </cell>
          <cell r="G4587" t="str">
            <v>Monthly</v>
          </cell>
          <cell r="H4587" t="str">
            <v>C</v>
          </cell>
          <cell r="I4587">
            <v>0</v>
          </cell>
          <cell r="J4587" t="str">
            <v>Non-Represented State Employees</v>
          </cell>
          <cell r="K4587">
            <v>4464</v>
          </cell>
          <cell r="L4587">
            <v>4464</v>
          </cell>
          <cell r="M4587">
            <v>4464</v>
          </cell>
          <cell r="N4587">
            <v>4464</v>
          </cell>
          <cell r="O4587">
            <v>4208</v>
          </cell>
          <cell r="P4587">
            <v>4292</v>
          </cell>
          <cell r="Q4587">
            <v>4422</v>
          </cell>
        </row>
        <row r="4588">
          <cell r="E4588" t="str">
            <v>55MONTHLYCTEAMSTERS LOCAL UNION NUMBER 117</v>
          </cell>
          <cell r="F4588" t="str">
            <v>55</v>
          </cell>
          <cell r="G4588" t="str">
            <v>Monthly</v>
          </cell>
          <cell r="H4588" t="str">
            <v>C</v>
          </cell>
          <cell r="I4588">
            <v>0</v>
          </cell>
          <cell r="J4588" t="str">
            <v>Teamsters Local Union Number 117</v>
          </cell>
          <cell r="K4588">
            <v>4522</v>
          </cell>
          <cell r="L4588">
            <v>4522</v>
          </cell>
          <cell r="M4588">
            <v>4522</v>
          </cell>
          <cell r="N4588">
            <v>4522</v>
          </cell>
          <cell r="O4588">
            <v>4263</v>
          </cell>
          <cell r="P4588">
            <v>4348</v>
          </cell>
          <cell r="Q4588">
            <v>4479</v>
          </cell>
        </row>
        <row r="4589">
          <cell r="E4589" t="str">
            <v>55MONTHLYCWASHINGTON FEDERATION OF STATE EMPLOYEES</v>
          </cell>
          <cell r="F4589" t="str">
            <v>55</v>
          </cell>
          <cell r="G4589" t="str">
            <v>Monthly</v>
          </cell>
          <cell r="H4589" t="str">
            <v>C</v>
          </cell>
          <cell r="I4589">
            <v>0</v>
          </cell>
          <cell r="J4589" t="str">
            <v>Washington Federation of State Employees</v>
          </cell>
          <cell r="K4589">
            <v>4464</v>
          </cell>
          <cell r="L4589">
            <v>4464</v>
          </cell>
          <cell r="M4589">
            <v>4464</v>
          </cell>
          <cell r="N4589">
            <v>4464</v>
          </cell>
          <cell r="O4589">
            <v>4208</v>
          </cell>
          <cell r="P4589">
            <v>4292</v>
          </cell>
          <cell r="Q4589">
            <v>4422</v>
          </cell>
        </row>
        <row r="4590">
          <cell r="E4590" t="str">
            <v>55MONTHLYCWASHINGTON PUBLIC EMPLOYEES ASSOCIATION</v>
          </cell>
          <cell r="F4590" t="str">
            <v>55</v>
          </cell>
          <cell r="G4590" t="str">
            <v>Monthly</v>
          </cell>
          <cell r="H4590" t="str">
            <v>C</v>
          </cell>
          <cell r="I4590">
            <v>0</v>
          </cell>
          <cell r="J4590" t="str">
            <v>Washington Public Employees Association</v>
          </cell>
          <cell r="K4590">
            <v>4464</v>
          </cell>
          <cell r="L4590">
            <v>4464</v>
          </cell>
          <cell r="M4590">
            <v>4464</v>
          </cell>
          <cell r="N4590">
            <v>4464</v>
          </cell>
          <cell r="O4590">
            <v>4208</v>
          </cell>
          <cell r="P4590">
            <v>4292</v>
          </cell>
          <cell r="Q4590">
            <v>4422</v>
          </cell>
        </row>
        <row r="4591">
          <cell r="E4591" t="str">
            <v>55MONTHLYDCOALITION</v>
          </cell>
          <cell r="F4591" t="str">
            <v>55</v>
          </cell>
          <cell r="G4591" t="str">
            <v>Monthly</v>
          </cell>
          <cell r="H4591" t="str">
            <v>D</v>
          </cell>
          <cell r="I4591">
            <v>0</v>
          </cell>
          <cell r="J4591" t="str">
            <v>Coalition</v>
          </cell>
          <cell r="K4591">
            <v>4575</v>
          </cell>
          <cell r="L4591">
            <v>4575</v>
          </cell>
          <cell r="M4591">
            <v>4575</v>
          </cell>
          <cell r="N4591">
            <v>4575</v>
          </cell>
          <cell r="O4591">
            <v>4313</v>
          </cell>
          <cell r="P4591">
            <v>4399</v>
          </cell>
          <cell r="Q4591">
            <v>4532</v>
          </cell>
        </row>
        <row r="4592">
          <cell r="E4592" t="str">
            <v>55MONTHLYDNON-REPRESENTED STATE EMPLOYEES</v>
          </cell>
          <cell r="F4592" t="str">
            <v>55</v>
          </cell>
          <cell r="G4592" t="str">
            <v>Monthly</v>
          </cell>
          <cell r="H4592" t="str">
            <v>D</v>
          </cell>
          <cell r="I4592">
            <v>0</v>
          </cell>
          <cell r="J4592" t="str">
            <v>Non-Represented State Employees</v>
          </cell>
          <cell r="K4592">
            <v>4575</v>
          </cell>
          <cell r="L4592">
            <v>4575</v>
          </cell>
          <cell r="M4592">
            <v>4575</v>
          </cell>
          <cell r="N4592">
            <v>4575</v>
          </cell>
          <cell r="O4592">
            <v>4313</v>
          </cell>
          <cell r="P4592">
            <v>4399</v>
          </cell>
          <cell r="Q4592">
            <v>4532</v>
          </cell>
        </row>
        <row r="4593">
          <cell r="E4593" t="str">
            <v>55MONTHLYDTEAMSTERS LOCAL UNION NUMBER 117</v>
          </cell>
          <cell r="F4593" t="str">
            <v>55</v>
          </cell>
          <cell r="G4593" t="str">
            <v>Monthly</v>
          </cell>
          <cell r="H4593" t="str">
            <v>D</v>
          </cell>
          <cell r="I4593">
            <v>0</v>
          </cell>
          <cell r="J4593" t="str">
            <v>Teamsters Local Union Number 117</v>
          </cell>
          <cell r="K4593">
            <v>4634</v>
          </cell>
          <cell r="L4593">
            <v>4634</v>
          </cell>
          <cell r="M4593">
            <v>4634</v>
          </cell>
          <cell r="N4593">
            <v>4634</v>
          </cell>
          <cell r="O4593">
            <v>4369</v>
          </cell>
          <cell r="P4593">
            <v>4456</v>
          </cell>
          <cell r="Q4593">
            <v>4591</v>
          </cell>
        </row>
        <row r="4594">
          <cell r="E4594" t="str">
            <v>55MONTHLYDWASHINGTON FEDERATION OF STATE EMPLOYEES</v>
          </cell>
          <cell r="F4594" t="str">
            <v>55</v>
          </cell>
          <cell r="G4594" t="str">
            <v>Monthly</v>
          </cell>
          <cell r="H4594" t="str">
            <v>D</v>
          </cell>
          <cell r="I4594">
            <v>0</v>
          </cell>
          <cell r="J4594" t="str">
            <v>Washington Federation of State Employees</v>
          </cell>
          <cell r="K4594">
            <v>4575</v>
          </cell>
          <cell r="L4594">
            <v>4575</v>
          </cell>
          <cell r="M4594">
            <v>4575</v>
          </cell>
          <cell r="N4594">
            <v>4575</v>
          </cell>
          <cell r="O4594">
            <v>4313</v>
          </cell>
          <cell r="P4594">
            <v>4399</v>
          </cell>
          <cell r="Q4594">
            <v>4532</v>
          </cell>
        </row>
        <row r="4595">
          <cell r="E4595" t="str">
            <v>55MONTHLYDWASHINGTON PUBLIC EMPLOYEES ASSOCIATION</v>
          </cell>
          <cell r="F4595" t="str">
            <v>55</v>
          </cell>
          <cell r="G4595" t="str">
            <v>Monthly</v>
          </cell>
          <cell r="H4595" t="str">
            <v>D</v>
          </cell>
          <cell r="I4595">
            <v>0</v>
          </cell>
          <cell r="J4595" t="str">
            <v>Washington Public Employees Association</v>
          </cell>
          <cell r="K4595">
            <v>4575</v>
          </cell>
          <cell r="L4595">
            <v>4575</v>
          </cell>
          <cell r="M4595">
            <v>4575</v>
          </cell>
          <cell r="N4595">
            <v>4575</v>
          </cell>
          <cell r="O4595">
            <v>4313</v>
          </cell>
          <cell r="P4595">
            <v>4399</v>
          </cell>
          <cell r="Q4595">
            <v>4532</v>
          </cell>
        </row>
        <row r="4596">
          <cell r="E4596" t="str">
            <v>55MONTHLYECOALITION</v>
          </cell>
          <cell r="F4596" t="str">
            <v>55</v>
          </cell>
          <cell r="G4596" t="str">
            <v>Monthly</v>
          </cell>
          <cell r="H4596" t="str">
            <v>E</v>
          </cell>
          <cell r="I4596">
            <v>0</v>
          </cell>
          <cell r="J4596" t="str">
            <v>Coalition</v>
          </cell>
          <cell r="K4596">
            <v>4686</v>
          </cell>
          <cell r="L4596">
            <v>4686</v>
          </cell>
          <cell r="M4596">
            <v>4686</v>
          </cell>
          <cell r="N4596">
            <v>4686</v>
          </cell>
          <cell r="O4596">
            <v>4418</v>
          </cell>
          <cell r="P4596">
            <v>4506</v>
          </cell>
          <cell r="Q4596">
            <v>4642</v>
          </cell>
        </row>
        <row r="4597">
          <cell r="E4597" t="str">
            <v>55MONTHLYENON-REPRESENTED STATE EMPLOYEES</v>
          </cell>
          <cell r="F4597" t="str">
            <v>55</v>
          </cell>
          <cell r="G4597" t="str">
            <v>Monthly</v>
          </cell>
          <cell r="H4597" t="str">
            <v>E</v>
          </cell>
          <cell r="I4597">
            <v>0</v>
          </cell>
          <cell r="J4597" t="str">
            <v>Non-Represented State Employees</v>
          </cell>
          <cell r="K4597">
            <v>4686</v>
          </cell>
          <cell r="L4597">
            <v>4686</v>
          </cell>
          <cell r="M4597">
            <v>4686</v>
          </cell>
          <cell r="N4597">
            <v>4686</v>
          </cell>
          <cell r="O4597">
            <v>4418</v>
          </cell>
          <cell r="P4597">
            <v>4506</v>
          </cell>
          <cell r="Q4597">
            <v>4642</v>
          </cell>
        </row>
        <row r="4598">
          <cell r="E4598" t="str">
            <v>55MONTHLYETEAMSTERS LOCAL UNION NUMBER 117</v>
          </cell>
          <cell r="F4598" t="str">
            <v>55</v>
          </cell>
          <cell r="G4598" t="str">
            <v>Monthly</v>
          </cell>
          <cell r="H4598" t="str">
            <v>E</v>
          </cell>
          <cell r="I4598">
            <v>0</v>
          </cell>
          <cell r="J4598" t="str">
            <v>Teamsters Local Union Number 117</v>
          </cell>
          <cell r="K4598">
            <v>4748</v>
          </cell>
          <cell r="L4598">
            <v>4748</v>
          </cell>
          <cell r="M4598">
            <v>4748</v>
          </cell>
          <cell r="N4598">
            <v>4748</v>
          </cell>
          <cell r="O4598">
            <v>4475</v>
          </cell>
          <cell r="P4598">
            <v>4565</v>
          </cell>
          <cell r="Q4598">
            <v>4703</v>
          </cell>
        </row>
        <row r="4599">
          <cell r="E4599" t="str">
            <v>55MONTHLYEWASHINGTON FEDERATION OF STATE EMPLOYEES</v>
          </cell>
          <cell r="F4599" t="str">
            <v>55</v>
          </cell>
          <cell r="G4599" t="str">
            <v>Monthly</v>
          </cell>
          <cell r="H4599" t="str">
            <v>E</v>
          </cell>
          <cell r="I4599">
            <v>0</v>
          </cell>
          <cell r="J4599" t="str">
            <v>Washington Federation of State Employees</v>
          </cell>
          <cell r="K4599">
            <v>4686</v>
          </cell>
          <cell r="L4599">
            <v>4686</v>
          </cell>
          <cell r="M4599">
            <v>4686</v>
          </cell>
          <cell r="N4599">
            <v>4686</v>
          </cell>
          <cell r="O4599">
            <v>4418</v>
          </cell>
          <cell r="P4599">
            <v>4506</v>
          </cell>
          <cell r="Q4599">
            <v>4642</v>
          </cell>
        </row>
        <row r="4600">
          <cell r="E4600" t="str">
            <v>55MONTHLYEWASHINGTON PUBLIC EMPLOYEES ASSOCIATION</v>
          </cell>
          <cell r="F4600" t="str">
            <v>55</v>
          </cell>
          <cell r="G4600" t="str">
            <v>Monthly</v>
          </cell>
          <cell r="H4600" t="str">
            <v>E</v>
          </cell>
          <cell r="I4600">
            <v>0</v>
          </cell>
          <cell r="J4600" t="str">
            <v>Washington Public Employees Association</v>
          </cell>
          <cell r="K4600">
            <v>4686</v>
          </cell>
          <cell r="L4600">
            <v>4686</v>
          </cell>
          <cell r="M4600">
            <v>4686</v>
          </cell>
          <cell r="N4600">
            <v>4686</v>
          </cell>
          <cell r="O4600">
            <v>4418</v>
          </cell>
          <cell r="P4600">
            <v>4506</v>
          </cell>
          <cell r="Q4600">
            <v>4642</v>
          </cell>
        </row>
        <row r="4601">
          <cell r="E4601" t="str">
            <v>55MONTHLYFCOALITION</v>
          </cell>
          <cell r="F4601" t="str">
            <v>55</v>
          </cell>
          <cell r="G4601" t="str">
            <v>Monthly</v>
          </cell>
          <cell r="H4601" t="str">
            <v>F</v>
          </cell>
          <cell r="I4601">
            <v>0</v>
          </cell>
          <cell r="J4601" t="str">
            <v>Coalition</v>
          </cell>
          <cell r="K4601">
            <v>4808</v>
          </cell>
          <cell r="L4601">
            <v>4808</v>
          </cell>
          <cell r="M4601">
            <v>4808</v>
          </cell>
          <cell r="N4601">
            <v>4808</v>
          </cell>
          <cell r="O4601">
            <v>4532</v>
          </cell>
          <cell r="P4601">
            <v>4623</v>
          </cell>
          <cell r="Q4601">
            <v>4763</v>
          </cell>
        </row>
        <row r="4602">
          <cell r="E4602" t="str">
            <v>55MONTHLYFNON-REPRESENTED STATE EMPLOYEES</v>
          </cell>
          <cell r="F4602" t="str">
            <v>55</v>
          </cell>
          <cell r="G4602" t="str">
            <v>Monthly</v>
          </cell>
          <cell r="H4602" t="str">
            <v>F</v>
          </cell>
          <cell r="I4602">
            <v>0</v>
          </cell>
          <cell r="J4602" t="str">
            <v>Non-Represented State Employees</v>
          </cell>
          <cell r="K4602">
            <v>4808</v>
          </cell>
          <cell r="L4602">
            <v>4808</v>
          </cell>
          <cell r="M4602">
            <v>4808</v>
          </cell>
          <cell r="N4602">
            <v>4808</v>
          </cell>
          <cell r="O4602">
            <v>4532</v>
          </cell>
          <cell r="P4602">
            <v>4623</v>
          </cell>
          <cell r="Q4602">
            <v>4763</v>
          </cell>
        </row>
        <row r="4603">
          <cell r="E4603" t="str">
            <v>55MONTHLYFTEAMSTERS LOCAL UNION NUMBER 117</v>
          </cell>
          <cell r="F4603" t="str">
            <v>55</v>
          </cell>
          <cell r="G4603" t="str">
            <v>Monthly</v>
          </cell>
          <cell r="H4603" t="str">
            <v>F</v>
          </cell>
          <cell r="I4603">
            <v>0</v>
          </cell>
          <cell r="J4603" t="str">
            <v>Teamsters Local Union Number 117</v>
          </cell>
          <cell r="K4603">
            <v>4868</v>
          </cell>
          <cell r="L4603">
            <v>4868</v>
          </cell>
          <cell r="M4603">
            <v>4868</v>
          </cell>
          <cell r="N4603">
            <v>4868</v>
          </cell>
          <cell r="O4603">
            <v>4589</v>
          </cell>
          <cell r="P4603">
            <v>4681</v>
          </cell>
          <cell r="Q4603">
            <v>4822</v>
          </cell>
        </row>
        <row r="4604">
          <cell r="E4604" t="str">
            <v>55MONTHLYFWASHINGTON FEDERATION OF STATE EMPLOYEES</v>
          </cell>
          <cell r="F4604" t="str">
            <v>55</v>
          </cell>
          <cell r="G4604" t="str">
            <v>Monthly</v>
          </cell>
          <cell r="H4604" t="str">
            <v>F</v>
          </cell>
          <cell r="I4604">
            <v>0</v>
          </cell>
          <cell r="J4604" t="str">
            <v>Washington Federation of State Employees</v>
          </cell>
          <cell r="K4604">
            <v>4808</v>
          </cell>
          <cell r="L4604">
            <v>4808</v>
          </cell>
          <cell r="M4604">
            <v>4808</v>
          </cell>
          <cell r="N4604">
            <v>4808</v>
          </cell>
          <cell r="O4604">
            <v>4532</v>
          </cell>
          <cell r="P4604">
            <v>4623</v>
          </cell>
          <cell r="Q4604">
            <v>4763</v>
          </cell>
        </row>
        <row r="4605">
          <cell r="E4605" t="str">
            <v>55MONTHLYFWASHINGTON PUBLIC EMPLOYEES ASSOCIATION</v>
          </cell>
          <cell r="F4605" t="str">
            <v>55</v>
          </cell>
          <cell r="G4605" t="str">
            <v>Monthly</v>
          </cell>
          <cell r="H4605" t="str">
            <v>F</v>
          </cell>
          <cell r="I4605">
            <v>0</v>
          </cell>
          <cell r="J4605" t="str">
            <v>Washington Public Employees Association</v>
          </cell>
          <cell r="K4605">
            <v>4808</v>
          </cell>
          <cell r="L4605">
            <v>4808</v>
          </cell>
          <cell r="M4605">
            <v>4808</v>
          </cell>
          <cell r="N4605">
            <v>4808</v>
          </cell>
          <cell r="O4605">
            <v>4532</v>
          </cell>
          <cell r="P4605">
            <v>4623</v>
          </cell>
          <cell r="Q4605">
            <v>4763</v>
          </cell>
        </row>
        <row r="4606">
          <cell r="E4606" t="str">
            <v>55MONTHLYGCOALITION</v>
          </cell>
          <cell r="F4606" t="str">
            <v>55</v>
          </cell>
          <cell r="G4606" t="str">
            <v>Monthly</v>
          </cell>
          <cell r="H4606" t="str">
            <v>G</v>
          </cell>
          <cell r="I4606">
            <v>0</v>
          </cell>
          <cell r="J4606" t="str">
            <v>Coalition</v>
          </cell>
          <cell r="K4606">
            <v>4926</v>
          </cell>
          <cell r="L4606">
            <v>4926</v>
          </cell>
          <cell r="M4606">
            <v>4926</v>
          </cell>
          <cell r="N4606">
            <v>4926</v>
          </cell>
          <cell r="O4606">
            <v>4644</v>
          </cell>
          <cell r="P4606">
            <v>4737</v>
          </cell>
          <cell r="Q4606">
            <v>4880</v>
          </cell>
        </row>
        <row r="4607">
          <cell r="E4607" t="str">
            <v>55MONTHLYGNON-REPRESENTED STATE EMPLOYEES</v>
          </cell>
          <cell r="F4607" t="str">
            <v>55</v>
          </cell>
          <cell r="G4607" t="str">
            <v>Monthly</v>
          </cell>
          <cell r="H4607" t="str">
            <v>G</v>
          </cell>
          <cell r="I4607">
            <v>0</v>
          </cell>
          <cell r="J4607" t="str">
            <v>Non-Represented State Employees</v>
          </cell>
          <cell r="K4607">
            <v>4926</v>
          </cell>
          <cell r="L4607">
            <v>4926</v>
          </cell>
          <cell r="M4607">
            <v>4926</v>
          </cell>
          <cell r="N4607">
            <v>4926</v>
          </cell>
          <cell r="O4607">
            <v>4644</v>
          </cell>
          <cell r="P4607">
            <v>4737</v>
          </cell>
          <cell r="Q4607">
            <v>4880</v>
          </cell>
        </row>
        <row r="4608">
          <cell r="E4608" t="str">
            <v>55MONTHLYGTEAMSTERS LOCAL UNION NUMBER 117</v>
          </cell>
          <cell r="F4608" t="str">
            <v>55</v>
          </cell>
          <cell r="G4608" t="str">
            <v>Monthly</v>
          </cell>
          <cell r="H4608" t="str">
            <v>G</v>
          </cell>
          <cell r="I4608">
            <v>0</v>
          </cell>
          <cell r="J4608" t="str">
            <v>Teamsters Local Union Number 117</v>
          </cell>
          <cell r="K4608">
            <v>4989</v>
          </cell>
          <cell r="L4608">
            <v>4989</v>
          </cell>
          <cell r="M4608">
            <v>4989</v>
          </cell>
          <cell r="N4608">
            <v>4989</v>
          </cell>
          <cell r="O4608">
            <v>4703</v>
          </cell>
          <cell r="P4608">
            <v>4797</v>
          </cell>
          <cell r="Q4608">
            <v>4942</v>
          </cell>
        </row>
        <row r="4609">
          <cell r="E4609" t="str">
            <v>55MONTHLYGWASHINGTON FEDERATION OF STATE EMPLOYEES</v>
          </cell>
          <cell r="F4609" t="str">
            <v>55</v>
          </cell>
          <cell r="G4609" t="str">
            <v>Monthly</v>
          </cell>
          <cell r="H4609" t="str">
            <v>G</v>
          </cell>
          <cell r="I4609">
            <v>0</v>
          </cell>
          <cell r="J4609" t="str">
            <v>Washington Federation of State Employees</v>
          </cell>
          <cell r="K4609">
            <v>4926</v>
          </cell>
          <cell r="L4609">
            <v>4926</v>
          </cell>
          <cell r="M4609">
            <v>4926</v>
          </cell>
          <cell r="N4609">
            <v>4926</v>
          </cell>
          <cell r="O4609">
            <v>4644</v>
          </cell>
          <cell r="P4609">
            <v>4737</v>
          </cell>
          <cell r="Q4609">
            <v>4880</v>
          </cell>
        </row>
        <row r="4610">
          <cell r="E4610" t="str">
            <v>55MONTHLYGWASHINGTON PUBLIC EMPLOYEES ASSOCIATION</v>
          </cell>
          <cell r="F4610" t="str">
            <v>55</v>
          </cell>
          <cell r="G4610" t="str">
            <v>Monthly</v>
          </cell>
          <cell r="H4610" t="str">
            <v>G</v>
          </cell>
          <cell r="I4610">
            <v>0</v>
          </cell>
          <cell r="J4610" t="str">
            <v>Washington Public Employees Association</v>
          </cell>
          <cell r="K4610">
            <v>4926</v>
          </cell>
          <cell r="L4610">
            <v>4926</v>
          </cell>
          <cell r="M4610">
            <v>4926</v>
          </cell>
          <cell r="N4610">
            <v>4926</v>
          </cell>
          <cell r="O4610">
            <v>4644</v>
          </cell>
          <cell r="P4610">
            <v>4737</v>
          </cell>
          <cell r="Q4610">
            <v>4880</v>
          </cell>
        </row>
        <row r="4611">
          <cell r="E4611" t="str">
            <v>55MONTHLYHCOALITION</v>
          </cell>
          <cell r="F4611" t="str">
            <v>55</v>
          </cell>
          <cell r="G4611" t="str">
            <v>Monthly</v>
          </cell>
          <cell r="H4611" t="str">
            <v>H</v>
          </cell>
          <cell r="I4611">
            <v>0</v>
          </cell>
          <cell r="J4611" t="str">
            <v>Coalition</v>
          </cell>
          <cell r="K4611">
            <v>5051</v>
          </cell>
          <cell r="L4611">
            <v>5051</v>
          </cell>
          <cell r="M4611">
            <v>5051</v>
          </cell>
          <cell r="N4611">
            <v>5051</v>
          </cell>
          <cell r="O4611">
            <v>4762</v>
          </cell>
          <cell r="P4611">
            <v>4857</v>
          </cell>
          <cell r="Q4611">
            <v>5004</v>
          </cell>
        </row>
        <row r="4612">
          <cell r="E4612" t="str">
            <v>55MONTHLYHNON-REPRESENTED STATE EMPLOYEES</v>
          </cell>
          <cell r="F4612" t="str">
            <v>55</v>
          </cell>
          <cell r="G4612" t="str">
            <v>Monthly</v>
          </cell>
          <cell r="H4612" t="str">
            <v>H</v>
          </cell>
          <cell r="I4612">
            <v>0</v>
          </cell>
          <cell r="J4612" t="str">
            <v>Non-Represented State Employees</v>
          </cell>
          <cell r="K4612">
            <v>5051</v>
          </cell>
          <cell r="L4612">
            <v>5051</v>
          </cell>
          <cell r="M4612">
            <v>5051</v>
          </cell>
          <cell r="N4612">
            <v>5051</v>
          </cell>
          <cell r="O4612">
            <v>4762</v>
          </cell>
          <cell r="P4612">
            <v>4857</v>
          </cell>
          <cell r="Q4612">
            <v>5004</v>
          </cell>
        </row>
        <row r="4613">
          <cell r="E4613" t="str">
            <v>55MONTHLYHTEAMSTERS LOCAL UNION NUMBER 117</v>
          </cell>
          <cell r="F4613" t="str">
            <v>55</v>
          </cell>
          <cell r="G4613" t="str">
            <v>Monthly</v>
          </cell>
          <cell r="H4613" t="str">
            <v>H</v>
          </cell>
          <cell r="I4613">
            <v>0</v>
          </cell>
          <cell r="J4613" t="str">
            <v>Teamsters Local Union Number 117</v>
          </cell>
          <cell r="K4613">
            <v>5116</v>
          </cell>
          <cell r="L4613">
            <v>5116</v>
          </cell>
          <cell r="M4613">
            <v>5116</v>
          </cell>
          <cell r="N4613">
            <v>5116</v>
          </cell>
          <cell r="O4613">
            <v>4823</v>
          </cell>
          <cell r="P4613">
            <v>4919</v>
          </cell>
          <cell r="Q4613">
            <v>5068</v>
          </cell>
        </row>
        <row r="4614">
          <cell r="E4614" t="str">
            <v>55MONTHLYHWASHINGTON FEDERATION OF STATE EMPLOYEES</v>
          </cell>
          <cell r="F4614" t="str">
            <v>55</v>
          </cell>
          <cell r="G4614" t="str">
            <v>Monthly</v>
          </cell>
          <cell r="H4614" t="str">
            <v>H</v>
          </cell>
          <cell r="I4614">
            <v>0</v>
          </cell>
          <cell r="J4614" t="str">
            <v>Washington Federation of State Employees</v>
          </cell>
          <cell r="K4614">
            <v>5051</v>
          </cell>
          <cell r="L4614">
            <v>5051</v>
          </cell>
          <cell r="M4614">
            <v>5051</v>
          </cell>
          <cell r="N4614">
            <v>5051</v>
          </cell>
          <cell r="O4614">
            <v>4762</v>
          </cell>
          <cell r="P4614">
            <v>4857</v>
          </cell>
          <cell r="Q4614">
            <v>5004</v>
          </cell>
        </row>
        <row r="4615">
          <cell r="E4615" t="str">
            <v>55MONTHLYHWASHINGTON PUBLIC EMPLOYEES ASSOCIATION</v>
          </cell>
          <cell r="F4615" t="str">
            <v>55</v>
          </cell>
          <cell r="G4615" t="str">
            <v>Monthly</v>
          </cell>
          <cell r="H4615" t="str">
            <v>H</v>
          </cell>
          <cell r="I4615">
            <v>0</v>
          </cell>
          <cell r="J4615" t="str">
            <v>Washington Public Employees Association</v>
          </cell>
          <cell r="K4615">
            <v>5051</v>
          </cell>
          <cell r="L4615">
            <v>5051</v>
          </cell>
          <cell r="M4615">
            <v>5051</v>
          </cell>
          <cell r="N4615">
            <v>5051</v>
          </cell>
          <cell r="O4615">
            <v>4762</v>
          </cell>
          <cell r="P4615">
            <v>4857</v>
          </cell>
          <cell r="Q4615">
            <v>5004</v>
          </cell>
        </row>
        <row r="4616">
          <cell r="E4616" t="str">
            <v>55MONTHLYICOALITION</v>
          </cell>
          <cell r="F4616" t="str">
            <v>55</v>
          </cell>
          <cell r="G4616" t="str">
            <v>Monthly</v>
          </cell>
          <cell r="H4616" t="str">
            <v>I</v>
          </cell>
          <cell r="I4616">
            <v>0</v>
          </cell>
          <cell r="J4616" t="str">
            <v>Coalition</v>
          </cell>
          <cell r="K4616">
            <v>5176</v>
          </cell>
          <cell r="L4616">
            <v>5176</v>
          </cell>
          <cell r="M4616">
            <v>5176</v>
          </cell>
          <cell r="N4616">
            <v>5176</v>
          </cell>
          <cell r="O4616">
            <v>4879</v>
          </cell>
          <cell r="P4616">
            <v>4977</v>
          </cell>
          <cell r="Q4616">
            <v>5127</v>
          </cell>
        </row>
        <row r="4617">
          <cell r="E4617" t="str">
            <v>55MONTHLYINON-REPRESENTED STATE EMPLOYEES</v>
          </cell>
          <cell r="F4617" t="str">
            <v>55</v>
          </cell>
          <cell r="G4617" t="str">
            <v>Monthly</v>
          </cell>
          <cell r="H4617" t="str">
            <v>I</v>
          </cell>
          <cell r="I4617">
            <v>0</v>
          </cell>
          <cell r="J4617" t="str">
            <v>Non-Represented State Employees</v>
          </cell>
          <cell r="K4617">
            <v>5176</v>
          </cell>
          <cell r="L4617">
            <v>5176</v>
          </cell>
          <cell r="M4617">
            <v>5176</v>
          </cell>
          <cell r="N4617">
            <v>5176</v>
          </cell>
          <cell r="O4617">
            <v>4879</v>
          </cell>
          <cell r="P4617">
            <v>4977</v>
          </cell>
          <cell r="Q4617">
            <v>5127</v>
          </cell>
        </row>
        <row r="4618">
          <cell r="E4618" t="str">
            <v>55MONTHLYITEAMSTERS LOCAL UNION NUMBER 117</v>
          </cell>
          <cell r="F4618" t="str">
            <v>55</v>
          </cell>
          <cell r="G4618" t="str">
            <v>Monthly</v>
          </cell>
          <cell r="H4618" t="str">
            <v>I</v>
          </cell>
          <cell r="I4618">
            <v>0</v>
          </cell>
          <cell r="J4618" t="str">
            <v>Teamsters Local Union Number 117</v>
          </cell>
          <cell r="K4618">
            <v>5241</v>
          </cell>
          <cell r="L4618">
            <v>5241</v>
          </cell>
          <cell r="M4618">
            <v>5241</v>
          </cell>
          <cell r="N4618">
            <v>5241</v>
          </cell>
          <cell r="O4618">
            <v>4940</v>
          </cell>
          <cell r="P4618">
            <v>5039</v>
          </cell>
          <cell r="Q4618">
            <v>5191</v>
          </cell>
        </row>
        <row r="4619">
          <cell r="E4619" t="str">
            <v>55MONTHLYIWASHINGTON FEDERATION OF STATE EMPLOYEES</v>
          </cell>
          <cell r="F4619" t="str">
            <v>55</v>
          </cell>
          <cell r="G4619" t="str">
            <v>Monthly</v>
          </cell>
          <cell r="H4619" t="str">
            <v>I</v>
          </cell>
          <cell r="I4619">
            <v>0</v>
          </cell>
          <cell r="J4619" t="str">
            <v>Washington Federation of State Employees</v>
          </cell>
          <cell r="K4619">
            <v>5176</v>
          </cell>
          <cell r="L4619">
            <v>5176</v>
          </cell>
          <cell r="M4619">
            <v>5176</v>
          </cell>
          <cell r="N4619">
            <v>5176</v>
          </cell>
          <cell r="O4619">
            <v>4879</v>
          </cell>
          <cell r="P4619">
            <v>4977</v>
          </cell>
          <cell r="Q4619">
            <v>5127</v>
          </cell>
        </row>
        <row r="4620">
          <cell r="E4620" t="str">
            <v>55MONTHLYIWASHINGTON PUBLIC EMPLOYEES ASSOCIATION</v>
          </cell>
          <cell r="F4620" t="str">
            <v>55</v>
          </cell>
          <cell r="G4620" t="str">
            <v>Monthly</v>
          </cell>
          <cell r="H4620" t="str">
            <v>I</v>
          </cell>
          <cell r="I4620">
            <v>0</v>
          </cell>
          <cell r="J4620" t="str">
            <v>Washington Public Employees Association</v>
          </cell>
          <cell r="K4620">
            <v>5176</v>
          </cell>
          <cell r="L4620">
            <v>5176</v>
          </cell>
          <cell r="M4620">
            <v>5176</v>
          </cell>
          <cell r="N4620">
            <v>5176</v>
          </cell>
          <cell r="O4620">
            <v>4879</v>
          </cell>
          <cell r="P4620">
            <v>4977</v>
          </cell>
          <cell r="Q4620">
            <v>5127</v>
          </cell>
        </row>
        <row r="4621">
          <cell r="E4621" t="str">
            <v>55MONTHLYJCOALITION</v>
          </cell>
          <cell r="F4621" t="str">
            <v>55</v>
          </cell>
          <cell r="G4621" t="str">
            <v>Monthly</v>
          </cell>
          <cell r="H4621" t="str">
            <v>J</v>
          </cell>
          <cell r="I4621">
            <v>0</v>
          </cell>
          <cell r="J4621" t="str">
            <v>Coalition</v>
          </cell>
          <cell r="K4621">
            <v>5305</v>
          </cell>
          <cell r="L4621">
            <v>5305</v>
          </cell>
          <cell r="M4621">
            <v>5305</v>
          </cell>
          <cell r="N4621">
            <v>5305</v>
          </cell>
          <cell r="O4621">
            <v>5001</v>
          </cell>
          <cell r="P4621">
            <v>5101</v>
          </cell>
          <cell r="Q4621">
            <v>5255</v>
          </cell>
        </row>
        <row r="4622">
          <cell r="E4622" t="str">
            <v>55MONTHLYJNON-REPRESENTED STATE EMPLOYEES</v>
          </cell>
          <cell r="F4622" t="str">
            <v>55</v>
          </cell>
          <cell r="G4622" t="str">
            <v>Monthly</v>
          </cell>
          <cell r="H4622" t="str">
            <v>J</v>
          </cell>
          <cell r="I4622">
            <v>0</v>
          </cell>
          <cell r="J4622" t="str">
            <v>Non-Represented State Employees</v>
          </cell>
          <cell r="K4622">
            <v>5305</v>
          </cell>
          <cell r="L4622">
            <v>5305</v>
          </cell>
          <cell r="M4622">
            <v>5305</v>
          </cell>
          <cell r="N4622">
            <v>5305</v>
          </cell>
          <cell r="O4622">
            <v>5001</v>
          </cell>
          <cell r="P4622">
            <v>5101</v>
          </cell>
          <cell r="Q4622">
            <v>5255</v>
          </cell>
        </row>
        <row r="4623">
          <cell r="E4623" t="str">
            <v>55MONTHLYJTEAMSTERS LOCAL UNION NUMBER 117</v>
          </cell>
          <cell r="F4623" t="str">
            <v>55</v>
          </cell>
          <cell r="G4623" t="str">
            <v>Monthly</v>
          </cell>
          <cell r="H4623" t="str">
            <v>J</v>
          </cell>
          <cell r="I4623">
            <v>0</v>
          </cell>
          <cell r="J4623" t="str">
            <v>Teamsters Local Union Number 117</v>
          </cell>
          <cell r="K4623">
            <v>5374</v>
          </cell>
          <cell r="L4623">
            <v>5374</v>
          </cell>
          <cell r="M4623">
            <v>5374</v>
          </cell>
          <cell r="N4623">
            <v>5374</v>
          </cell>
          <cell r="O4623">
            <v>5066</v>
          </cell>
          <cell r="P4623">
            <v>5167</v>
          </cell>
          <cell r="Q4623">
            <v>5323</v>
          </cell>
        </row>
        <row r="4624">
          <cell r="E4624" t="str">
            <v>55MONTHLYJWASHINGTON FEDERATION OF STATE EMPLOYEES</v>
          </cell>
          <cell r="F4624" t="str">
            <v>55</v>
          </cell>
          <cell r="G4624" t="str">
            <v>Monthly</v>
          </cell>
          <cell r="H4624" t="str">
            <v>J</v>
          </cell>
          <cell r="I4624">
            <v>0</v>
          </cell>
          <cell r="J4624" t="str">
            <v>Washington Federation of State Employees</v>
          </cell>
          <cell r="K4624">
            <v>5305</v>
          </cell>
          <cell r="L4624">
            <v>5305</v>
          </cell>
          <cell r="M4624">
            <v>5305</v>
          </cell>
          <cell r="N4624">
            <v>5305</v>
          </cell>
          <cell r="O4624">
            <v>5001</v>
          </cell>
          <cell r="P4624">
            <v>5101</v>
          </cell>
          <cell r="Q4624">
            <v>5255</v>
          </cell>
        </row>
        <row r="4625">
          <cell r="E4625" t="str">
            <v>55MONTHLYJWASHINGTON PUBLIC EMPLOYEES ASSOCIATION</v>
          </cell>
          <cell r="F4625" t="str">
            <v>55</v>
          </cell>
          <cell r="G4625" t="str">
            <v>Monthly</v>
          </cell>
          <cell r="H4625" t="str">
            <v>J</v>
          </cell>
          <cell r="I4625">
            <v>0</v>
          </cell>
          <cell r="J4625" t="str">
            <v>Washington Public Employees Association</v>
          </cell>
          <cell r="K4625">
            <v>5305</v>
          </cell>
          <cell r="L4625">
            <v>5305</v>
          </cell>
          <cell r="M4625">
            <v>5305</v>
          </cell>
          <cell r="N4625">
            <v>5305</v>
          </cell>
          <cell r="O4625">
            <v>5001</v>
          </cell>
          <cell r="P4625">
            <v>5101</v>
          </cell>
          <cell r="Q4625">
            <v>5255</v>
          </cell>
        </row>
        <row r="4626">
          <cell r="E4626" t="str">
            <v>55MONTHLYKCOALITION</v>
          </cell>
          <cell r="F4626" t="str">
            <v>55</v>
          </cell>
          <cell r="G4626" t="str">
            <v>Monthly</v>
          </cell>
          <cell r="H4626" t="str">
            <v>K</v>
          </cell>
          <cell r="I4626">
            <v>0</v>
          </cell>
          <cell r="J4626" t="str">
            <v>Coalition</v>
          </cell>
          <cell r="K4626">
            <v>5438</v>
          </cell>
          <cell r="L4626">
            <v>5438</v>
          </cell>
          <cell r="M4626">
            <v>5438</v>
          </cell>
          <cell r="N4626">
            <v>5438</v>
          </cell>
          <cell r="O4626">
            <v>5126</v>
          </cell>
          <cell r="P4626">
            <v>5229</v>
          </cell>
          <cell r="Q4626">
            <v>5387</v>
          </cell>
        </row>
        <row r="4627">
          <cell r="E4627" t="str">
            <v>55MONTHLYKNON-REPRESENTED STATE EMPLOYEES</v>
          </cell>
          <cell r="F4627" t="str">
            <v>55</v>
          </cell>
          <cell r="G4627" t="str">
            <v>Monthly</v>
          </cell>
          <cell r="H4627" t="str">
            <v>K</v>
          </cell>
          <cell r="I4627">
            <v>0</v>
          </cell>
          <cell r="J4627" t="str">
            <v>Non-Represented State Employees</v>
          </cell>
          <cell r="K4627">
            <v>5438</v>
          </cell>
          <cell r="L4627">
            <v>5438</v>
          </cell>
          <cell r="M4627">
            <v>5438</v>
          </cell>
          <cell r="N4627">
            <v>5438</v>
          </cell>
          <cell r="O4627">
            <v>5126</v>
          </cell>
          <cell r="P4627">
            <v>5229</v>
          </cell>
          <cell r="Q4627">
            <v>5387</v>
          </cell>
        </row>
        <row r="4628">
          <cell r="E4628" t="str">
            <v>55MONTHLYKTEAMSTERS LOCAL UNION NUMBER 117</v>
          </cell>
          <cell r="F4628" t="str">
            <v>55</v>
          </cell>
          <cell r="G4628" t="str">
            <v>Monthly</v>
          </cell>
          <cell r="H4628" t="str">
            <v>K</v>
          </cell>
          <cell r="I4628">
            <v>0</v>
          </cell>
          <cell r="J4628" t="str">
            <v>Teamsters Local Union Number 117</v>
          </cell>
          <cell r="K4628">
            <v>5507</v>
          </cell>
          <cell r="L4628">
            <v>5507</v>
          </cell>
          <cell r="M4628">
            <v>5507</v>
          </cell>
          <cell r="N4628">
            <v>5507</v>
          </cell>
          <cell r="O4628">
            <v>5191</v>
          </cell>
          <cell r="P4628">
            <v>5295</v>
          </cell>
          <cell r="Q4628">
            <v>5455</v>
          </cell>
        </row>
        <row r="4629">
          <cell r="E4629" t="str">
            <v>55MONTHLYKWASHINGTON FEDERATION OF STATE EMPLOYEES</v>
          </cell>
          <cell r="F4629" t="str">
            <v>55</v>
          </cell>
          <cell r="G4629" t="str">
            <v>Monthly</v>
          </cell>
          <cell r="H4629" t="str">
            <v>K</v>
          </cell>
          <cell r="I4629">
            <v>0</v>
          </cell>
          <cell r="J4629" t="str">
            <v>Washington Federation of State Employees</v>
          </cell>
          <cell r="K4629">
            <v>5438</v>
          </cell>
          <cell r="L4629">
            <v>5438</v>
          </cell>
          <cell r="M4629">
            <v>5438</v>
          </cell>
          <cell r="N4629">
            <v>5438</v>
          </cell>
          <cell r="O4629">
            <v>5126</v>
          </cell>
          <cell r="P4629">
            <v>5229</v>
          </cell>
          <cell r="Q4629">
            <v>5387</v>
          </cell>
        </row>
        <row r="4630">
          <cell r="E4630" t="str">
            <v>55MONTHLYKWASHINGTON PUBLIC EMPLOYEES ASSOCIATION</v>
          </cell>
          <cell r="F4630" t="str">
            <v>55</v>
          </cell>
          <cell r="G4630" t="str">
            <v>Monthly</v>
          </cell>
          <cell r="H4630" t="str">
            <v>K</v>
          </cell>
          <cell r="I4630">
            <v>0</v>
          </cell>
          <cell r="J4630" t="str">
            <v>Washington Public Employees Association</v>
          </cell>
          <cell r="K4630">
            <v>5438</v>
          </cell>
          <cell r="L4630">
            <v>5438</v>
          </cell>
          <cell r="M4630">
            <v>5438</v>
          </cell>
          <cell r="N4630">
            <v>5438</v>
          </cell>
          <cell r="O4630">
            <v>5126</v>
          </cell>
          <cell r="P4630">
            <v>5229</v>
          </cell>
          <cell r="Q4630">
            <v>5387</v>
          </cell>
        </row>
        <row r="4631">
          <cell r="E4631" t="str">
            <v>55MONTHLYLCOALITION</v>
          </cell>
          <cell r="F4631" t="str">
            <v>55</v>
          </cell>
          <cell r="G4631" t="str">
            <v>Monthly</v>
          </cell>
          <cell r="H4631" t="str">
            <v>L</v>
          </cell>
          <cell r="I4631">
            <v>0</v>
          </cell>
          <cell r="J4631" t="str">
            <v>Coalition</v>
          </cell>
          <cell r="K4631">
            <v>5572</v>
          </cell>
          <cell r="L4631">
            <v>5572</v>
          </cell>
          <cell r="M4631">
            <v>5572</v>
          </cell>
          <cell r="N4631">
            <v>5572</v>
          </cell>
          <cell r="O4631">
            <v>5253</v>
          </cell>
          <cell r="P4631">
            <v>5358</v>
          </cell>
          <cell r="Q4631">
            <v>5520</v>
          </cell>
        </row>
        <row r="4632">
          <cell r="E4632" t="str">
            <v>55MONTHLYLNON-REPRESENTED STATE EMPLOYEES</v>
          </cell>
          <cell r="F4632" t="str">
            <v>55</v>
          </cell>
          <cell r="G4632" t="str">
            <v>Monthly</v>
          </cell>
          <cell r="H4632" t="str">
            <v>L</v>
          </cell>
          <cell r="I4632">
            <v>0</v>
          </cell>
          <cell r="J4632" t="str">
            <v>Non-Represented State Employees</v>
          </cell>
          <cell r="K4632">
            <v>5572</v>
          </cell>
          <cell r="L4632">
            <v>5572</v>
          </cell>
          <cell r="M4632">
            <v>5572</v>
          </cell>
          <cell r="N4632">
            <v>5572</v>
          </cell>
          <cell r="O4632">
            <v>5253</v>
          </cell>
          <cell r="P4632">
            <v>5358</v>
          </cell>
          <cell r="Q4632">
            <v>5520</v>
          </cell>
        </row>
        <row r="4633">
          <cell r="E4633" t="str">
            <v>55MONTHLYLTEAMSTERS LOCAL UNION NUMBER 117</v>
          </cell>
          <cell r="F4633" t="str">
            <v>55</v>
          </cell>
          <cell r="G4633" t="str">
            <v>Monthly</v>
          </cell>
          <cell r="H4633" t="str">
            <v>L</v>
          </cell>
          <cell r="I4633">
            <v>0</v>
          </cell>
          <cell r="J4633" t="str">
            <v>Teamsters Local Union Number 117</v>
          </cell>
          <cell r="K4633">
            <v>5644</v>
          </cell>
          <cell r="L4633">
            <v>5644</v>
          </cell>
          <cell r="M4633">
            <v>5644</v>
          </cell>
          <cell r="N4633">
            <v>5644</v>
          </cell>
          <cell r="O4633">
            <v>5321</v>
          </cell>
          <cell r="P4633">
            <v>5427</v>
          </cell>
          <cell r="Q4633">
            <v>5591</v>
          </cell>
        </row>
        <row r="4634">
          <cell r="E4634" t="str">
            <v>55MONTHLYLWASHINGTON FEDERATION OF STATE EMPLOYEES</v>
          </cell>
          <cell r="F4634" t="str">
            <v>55</v>
          </cell>
          <cell r="G4634" t="str">
            <v>Monthly</v>
          </cell>
          <cell r="H4634" t="str">
            <v>L</v>
          </cell>
          <cell r="I4634">
            <v>0</v>
          </cell>
          <cell r="J4634" t="str">
            <v>Washington Federation of State Employees</v>
          </cell>
          <cell r="K4634">
            <v>5572</v>
          </cell>
          <cell r="L4634">
            <v>5572</v>
          </cell>
          <cell r="M4634">
            <v>5572</v>
          </cell>
          <cell r="N4634">
            <v>5572</v>
          </cell>
          <cell r="O4634">
            <v>5253</v>
          </cell>
          <cell r="P4634">
            <v>5358</v>
          </cell>
          <cell r="Q4634">
            <v>5520</v>
          </cell>
        </row>
        <row r="4635">
          <cell r="E4635" t="str">
            <v>55MONTHLYLWASHINGTON PUBLIC EMPLOYEES ASSOCIATION</v>
          </cell>
          <cell r="F4635" t="str">
            <v>55</v>
          </cell>
          <cell r="G4635" t="str">
            <v>Monthly</v>
          </cell>
          <cell r="H4635" t="str">
            <v>L</v>
          </cell>
          <cell r="I4635">
            <v>0</v>
          </cell>
          <cell r="J4635" t="str">
            <v>Washington Public Employees Association</v>
          </cell>
          <cell r="K4635">
            <v>5572</v>
          </cell>
          <cell r="L4635">
            <v>5572</v>
          </cell>
          <cell r="M4635">
            <v>5572</v>
          </cell>
          <cell r="N4635">
            <v>5572</v>
          </cell>
          <cell r="O4635">
            <v>5253</v>
          </cell>
          <cell r="P4635">
            <v>5358</v>
          </cell>
          <cell r="Q4635">
            <v>5520</v>
          </cell>
        </row>
        <row r="4636">
          <cell r="E4636" t="str">
            <v>55MONTHLYMCOALITION</v>
          </cell>
          <cell r="F4636" t="str">
            <v>55</v>
          </cell>
          <cell r="G4636" t="str">
            <v>Monthly</v>
          </cell>
          <cell r="H4636" t="str">
            <v>M</v>
          </cell>
          <cell r="I4636">
            <v>0</v>
          </cell>
          <cell r="J4636" t="str">
            <v>Coalition</v>
          </cell>
          <cell r="K4636">
            <v>5713</v>
          </cell>
          <cell r="L4636">
            <v>5713</v>
          </cell>
          <cell r="M4636">
            <v>5713</v>
          </cell>
          <cell r="N4636">
            <v>5713</v>
          </cell>
          <cell r="O4636">
            <v>5385</v>
          </cell>
          <cell r="P4636">
            <v>5493</v>
          </cell>
          <cell r="Q4636">
            <v>5659</v>
          </cell>
        </row>
        <row r="4637">
          <cell r="E4637" t="str">
            <v>55MONTHLYMNON-REPRESENTED STATE EMPLOYEES</v>
          </cell>
          <cell r="F4637" t="str">
            <v>55</v>
          </cell>
          <cell r="G4637" t="str">
            <v>Monthly</v>
          </cell>
          <cell r="H4637" t="str">
            <v>M</v>
          </cell>
          <cell r="I4637">
            <v>0</v>
          </cell>
          <cell r="J4637" t="str">
            <v>Non-Represented State Employees</v>
          </cell>
          <cell r="K4637">
            <v>5713</v>
          </cell>
          <cell r="L4637">
            <v>5713</v>
          </cell>
          <cell r="M4637">
            <v>5713</v>
          </cell>
          <cell r="N4637">
            <v>5713</v>
          </cell>
          <cell r="O4637">
            <v>5385</v>
          </cell>
          <cell r="P4637">
            <v>5493</v>
          </cell>
          <cell r="Q4637">
            <v>5659</v>
          </cell>
        </row>
        <row r="4638">
          <cell r="E4638" t="str">
            <v>55MONTHLYMTEAMSTERS LOCAL UNION NUMBER 117</v>
          </cell>
          <cell r="F4638" t="str">
            <v>55</v>
          </cell>
          <cell r="G4638" t="str">
            <v>Monthly</v>
          </cell>
          <cell r="H4638" t="str">
            <v>M</v>
          </cell>
          <cell r="I4638">
            <v>0</v>
          </cell>
          <cell r="J4638" t="str">
            <v>Teamsters Local Union Number 117</v>
          </cell>
          <cell r="K4638">
            <v>5784</v>
          </cell>
          <cell r="L4638">
            <v>5784</v>
          </cell>
          <cell r="M4638">
            <v>5784</v>
          </cell>
          <cell r="N4638">
            <v>5784</v>
          </cell>
          <cell r="O4638">
            <v>5453</v>
          </cell>
          <cell r="P4638">
            <v>5562</v>
          </cell>
          <cell r="Q4638">
            <v>5730</v>
          </cell>
        </row>
        <row r="4639">
          <cell r="E4639" t="str">
            <v>55MONTHLYMWASHINGTON FEDERATION OF STATE EMPLOYEES</v>
          </cell>
          <cell r="F4639" t="str">
            <v>55</v>
          </cell>
          <cell r="G4639" t="str">
            <v>Monthly</v>
          </cell>
          <cell r="H4639" t="str">
            <v>M</v>
          </cell>
          <cell r="I4639">
            <v>0</v>
          </cell>
          <cell r="J4639" t="str">
            <v>Washington Federation of State Employees</v>
          </cell>
          <cell r="K4639">
            <v>5713</v>
          </cell>
          <cell r="L4639">
            <v>5713</v>
          </cell>
          <cell r="M4639">
            <v>5713</v>
          </cell>
          <cell r="N4639">
            <v>5713</v>
          </cell>
          <cell r="O4639">
            <v>5385</v>
          </cell>
          <cell r="P4639">
            <v>5493</v>
          </cell>
          <cell r="Q4639">
            <v>5659</v>
          </cell>
        </row>
        <row r="4640">
          <cell r="E4640" t="str">
            <v>55MONTHLYMWASHINGTON PUBLIC EMPLOYEES ASSOCIATION</v>
          </cell>
          <cell r="F4640" t="str">
            <v>55</v>
          </cell>
          <cell r="G4640" t="str">
            <v>Monthly</v>
          </cell>
          <cell r="H4640" t="str">
            <v>M</v>
          </cell>
          <cell r="I4640">
            <v>0</v>
          </cell>
          <cell r="J4640" t="str">
            <v>Washington Public Employees Association</v>
          </cell>
          <cell r="K4640">
            <v>5713</v>
          </cell>
          <cell r="L4640">
            <v>5713</v>
          </cell>
          <cell r="M4640">
            <v>5713</v>
          </cell>
          <cell r="N4640">
            <v>5713</v>
          </cell>
          <cell r="O4640">
            <v>5385</v>
          </cell>
          <cell r="P4640">
            <v>5493</v>
          </cell>
          <cell r="Q4640">
            <v>5659</v>
          </cell>
        </row>
        <row r="4641">
          <cell r="E4641" t="str">
            <v>55NMONTHLYACOALITION</v>
          </cell>
          <cell r="F4641" t="str">
            <v>55N</v>
          </cell>
          <cell r="G4641" t="str">
            <v>Monthly</v>
          </cell>
          <cell r="H4641" t="str">
            <v>A</v>
          </cell>
          <cell r="I4641">
            <v>0</v>
          </cell>
          <cell r="J4641" t="str">
            <v>Coalition</v>
          </cell>
          <cell r="K4641">
            <v>4538</v>
          </cell>
          <cell r="L4641">
            <v>4538</v>
          </cell>
          <cell r="M4641">
            <v>4538</v>
          </cell>
          <cell r="N4641">
            <v>4538</v>
          </cell>
          <cell r="O4641">
            <v>4277</v>
          </cell>
          <cell r="P4641">
            <v>4363</v>
          </cell>
          <cell r="Q4641">
            <v>4495</v>
          </cell>
        </row>
        <row r="4642">
          <cell r="E4642" t="str">
            <v>55NMONTHLYANON-REPRESENTED STATE EMPLOYEES</v>
          </cell>
          <cell r="F4642" t="str">
            <v>55N</v>
          </cell>
          <cell r="G4642" t="str">
            <v>Monthly</v>
          </cell>
          <cell r="H4642" t="str">
            <v>A</v>
          </cell>
          <cell r="I4642">
            <v>0</v>
          </cell>
          <cell r="J4642" t="str">
            <v>Non-Represented State Employees</v>
          </cell>
          <cell r="K4642">
            <v>4538</v>
          </cell>
          <cell r="L4642">
            <v>4538</v>
          </cell>
          <cell r="M4642">
            <v>4538</v>
          </cell>
          <cell r="N4642">
            <v>4538</v>
          </cell>
          <cell r="O4642">
            <v>4277</v>
          </cell>
          <cell r="P4642">
            <v>4363</v>
          </cell>
          <cell r="Q4642">
            <v>4495</v>
          </cell>
        </row>
        <row r="4643">
          <cell r="E4643" t="str">
            <v>55NMONTHLYASERVICE EMPLOYEES INTERNATIONAL UNION DISTRICT 1199 NW</v>
          </cell>
          <cell r="F4643" t="str">
            <v>55N</v>
          </cell>
          <cell r="G4643" t="str">
            <v>Monthly</v>
          </cell>
          <cell r="H4643" t="str">
            <v>A</v>
          </cell>
          <cell r="I4643">
            <v>0</v>
          </cell>
          <cell r="J4643" t="str">
            <v>Service Employees International Union District 1199 NW</v>
          </cell>
          <cell r="K4643">
            <v>4538</v>
          </cell>
          <cell r="L4643">
            <v>4538</v>
          </cell>
          <cell r="M4643">
            <v>4538</v>
          </cell>
          <cell r="N4643">
            <v>4538</v>
          </cell>
          <cell r="O4643">
            <v>4277</v>
          </cell>
          <cell r="P4643">
            <v>4363</v>
          </cell>
          <cell r="Q4643">
            <v>4495</v>
          </cell>
        </row>
        <row r="4644">
          <cell r="E4644" t="str">
            <v>55NMONTHLYATEAMSTERS LOCAL UNION NUMBER 117</v>
          </cell>
          <cell r="F4644" t="str">
            <v>55N</v>
          </cell>
          <cell r="G4644" t="str">
            <v>Monthly</v>
          </cell>
          <cell r="H4644" t="str">
            <v>A</v>
          </cell>
          <cell r="I4644">
            <v>0</v>
          </cell>
          <cell r="J4644" t="str">
            <v>Teamsters Local Union Number 117</v>
          </cell>
          <cell r="K4644">
            <v>4597</v>
          </cell>
          <cell r="L4644">
            <v>4597</v>
          </cell>
          <cell r="M4644">
            <v>4597</v>
          </cell>
          <cell r="N4644">
            <v>4597</v>
          </cell>
          <cell r="O4644">
            <v>4333</v>
          </cell>
          <cell r="P4644">
            <v>4420</v>
          </cell>
          <cell r="Q4644">
            <v>4553</v>
          </cell>
        </row>
        <row r="4645">
          <cell r="E4645" t="str">
            <v>55NMONTHLYAWASHINGTON FEDERATION OF STATE EMPLOYEES</v>
          </cell>
          <cell r="F4645" t="str">
            <v>55N</v>
          </cell>
          <cell r="G4645" t="str">
            <v>Monthly</v>
          </cell>
          <cell r="H4645" t="str">
            <v>A</v>
          </cell>
          <cell r="I4645">
            <v>0</v>
          </cell>
          <cell r="J4645" t="str">
            <v>Washington Federation of State Employees</v>
          </cell>
          <cell r="K4645">
            <v>4538</v>
          </cell>
          <cell r="L4645">
            <v>4538</v>
          </cell>
          <cell r="M4645">
            <v>4538</v>
          </cell>
          <cell r="N4645">
            <v>4538</v>
          </cell>
          <cell r="O4645">
            <v>4277</v>
          </cell>
          <cell r="P4645">
            <v>4363</v>
          </cell>
          <cell r="Q4645">
            <v>4495</v>
          </cell>
        </row>
        <row r="4646">
          <cell r="E4646" t="str">
            <v>55NMONTHLYBCOALITION</v>
          </cell>
          <cell r="F4646" t="str">
            <v>55N</v>
          </cell>
          <cell r="G4646" t="str">
            <v>Monthly</v>
          </cell>
          <cell r="H4646" t="str">
            <v>B</v>
          </cell>
          <cell r="I4646">
            <v>0</v>
          </cell>
          <cell r="J4646" t="str">
            <v>Coalition</v>
          </cell>
          <cell r="K4646">
            <v>4652</v>
          </cell>
          <cell r="L4646">
            <v>4652</v>
          </cell>
          <cell r="M4646">
            <v>4652</v>
          </cell>
          <cell r="N4646">
            <v>4652</v>
          </cell>
          <cell r="O4646">
            <v>4385</v>
          </cell>
          <cell r="P4646">
            <v>4473</v>
          </cell>
          <cell r="Q4646">
            <v>4608</v>
          </cell>
        </row>
        <row r="4647">
          <cell r="E4647" t="str">
            <v>55NMONTHLYBNON-REPRESENTED STATE EMPLOYEES</v>
          </cell>
          <cell r="F4647" t="str">
            <v>55N</v>
          </cell>
          <cell r="G4647" t="str">
            <v>Monthly</v>
          </cell>
          <cell r="H4647" t="str">
            <v>B</v>
          </cell>
          <cell r="I4647">
            <v>0</v>
          </cell>
          <cell r="J4647" t="str">
            <v>Non-Represented State Employees</v>
          </cell>
          <cell r="K4647">
            <v>4652</v>
          </cell>
          <cell r="L4647">
            <v>4652</v>
          </cell>
          <cell r="M4647">
            <v>4652</v>
          </cell>
          <cell r="N4647">
            <v>4652</v>
          </cell>
          <cell r="O4647">
            <v>4385</v>
          </cell>
          <cell r="P4647">
            <v>4473</v>
          </cell>
          <cell r="Q4647">
            <v>4608</v>
          </cell>
        </row>
        <row r="4648">
          <cell r="E4648" t="str">
            <v>55NMONTHLYBSERVICE EMPLOYEES INTERNATIONAL UNION DISTRICT 1199 NW</v>
          </cell>
          <cell r="F4648" t="str">
            <v>55N</v>
          </cell>
          <cell r="G4648" t="str">
            <v>Monthly</v>
          </cell>
          <cell r="H4648" t="str">
            <v>B</v>
          </cell>
          <cell r="I4648">
            <v>0</v>
          </cell>
          <cell r="J4648" t="str">
            <v>Service Employees International Union District 1199 NW</v>
          </cell>
          <cell r="K4648">
            <v>4652</v>
          </cell>
          <cell r="L4648">
            <v>4652</v>
          </cell>
          <cell r="M4648">
            <v>4652</v>
          </cell>
          <cell r="N4648">
            <v>4652</v>
          </cell>
          <cell r="O4648">
            <v>4385</v>
          </cell>
          <cell r="P4648">
            <v>4473</v>
          </cell>
          <cell r="Q4648">
            <v>4608</v>
          </cell>
        </row>
        <row r="4649">
          <cell r="E4649" t="str">
            <v>55NMONTHLYBTEAMSTERS LOCAL UNION NUMBER 117</v>
          </cell>
          <cell r="F4649" t="str">
            <v>55N</v>
          </cell>
          <cell r="G4649" t="str">
            <v>Monthly</v>
          </cell>
          <cell r="H4649" t="str">
            <v>B</v>
          </cell>
          <cell r="I4649">
            <v>0</v>
          </cell>
          <cell r="J4649" t="str">
            <v>Teamsters Local Union Number 117</v>
          </cell>
          <cell r="K4649">
            <v>4711</v>
          </cell>
          <cell r="L4649">
            <v>4711</v>
          </cell>
          <cell r="M4649">
            <v>4711</v>
          </cell>
          <cell r="N4649">
            <v>4711</v>
          </cell>
          <cell r="O4649">
            <v>4441</v>
          </cell>
          <cell r="P4649">
            <v>4530</v>
          </cell>
          <cell r="Q4649">
            <v>4667</v>
          </cell>
        </row>
        <row r="4650">
          <cell r="E4650" t="str">
            <v>55NMONTHLYBWASHINGTON FEDERATION OF STATE EMPLOYEES</v>
          </cell>
          <cell r="F4650" t="str">
            <v>55N</v>
          </cell>
          <cell r="G4650" t="str">
            <v>Monthly</v>
          </cell>
          <cell r="H4650" t="str">
            <v>B</v>
          </cell>
          <cell r="I4650">
            <v>0</v>
          </cell>
          <cell r="J4650" t="str">
            <v>Washington Federation of State Employees</v>
          </cell>
          <cell r="K4650">
            <v>4652</v>
          </cell>
          <cell r="L4650">
            <v>4652</v>
          </cell>
          <cell r="M4650">
            <v>4652</v>
          </cell>
          <cell r="N4650">
            <v>4652</v>
          </cell>
          <cell r="O4650">
            <v>4385</v>
          </cell>
          <cell r="P4650">
            <v>4473</v>
          </cell>
          <cell r="Q4650">
            <v>4608</v>
          </cell>
        </row>
        <row r="4651">
          <cell r="E4651" t="str">
            <v>55NMONTHLYCCOALITION</v>
          </cell>
          <cell r="F4651" t="str">
            <v>55N</v>
          </cell>
          <cell r="G4651" t="str">
            <v>Monthly</v>
          </cell>
          <cell r="H4651" t="str">
            <v>C</v>
          </cell>
          <cell r="I4651">
            <v>0</v>
          </cell>
          <cell r="J4651" t="str">
            <v>Coalition</v>
          </cell>
          <cell r="K4651">
            <v>4770</v>
          </cell>
          <cell r="L4651">
            <v>4770</v>
          </cell>
          <cell r="M4651">
            <v>4770</v>
          </cell>
          <cell r="N4651">
            <v>4770</v>
          </cell>
          <cell r="O4651">
            <v>4497</v>
          </cell>
          <cell r="P4651">
            <v>4587</v>
          </cell>
          <cell r="Q4651">
            <v>4726</v>
          </cell>
        </row>
        <row r="4652">
          <cell r="E4652" t="str">
            <v>55NMONTHLYCNON-REPRESENTED STATE EMPLOYEES</v>
          </cell>
          <cell r="F4652" t="str">
            <v>55N</v>
          </cell>
          <cell r="G4652" t="str">
            <v>Monthly</v>
          </cell>
          <cell r="H4652" t="str">
            <v>C</v>
          </cell>
          <cell r="I4652">
            <v>0</v>
          </cell>
          <cell r="J4652" t="str">
            <v>Non-Represented State Employees</v>
          </cell>
          <cell r="K4652">
            <v>4770</v>
          </cell>
          <cell r="L4652">
            <v>4770</v>
          </cell>
          <cell r="M4652">
            <v>4770</v>
          </cell>
          <cell r="N4652">
            <v>4770</v>
          </cell>
          <cell r="O4652">
            <v>4497</v>
          </cell>
          <cell r="P4652">
            <v>4587</v>
          </cell>
          <cell r="Q4652">
            <v>4726</v>
          </cell>
        </row>
        <row r="4653">
          <cell r="E4653" t="str">
            <v>55NMONTHLYCSERVICE EMPLOYEES INTERNATIONAL UNION DISTRICT 1199 NW</v>
          </cell>
          <cell r="F4653" t="str">
            <v>55N</v>
          </cell>
          <cell r="G4653" t="str">
            <v>Monthly</v>
          </cell>
          <cell r="H4653" t="str">
            <v>C</v>
          </cell>
          <cell r="I4653">
            <v>0</v>
          </cell>
          <cell r="J4653" t="str">
            <v>Service Employees International Union District 1199 NW</v>
          </cell>
          <cell r="K4653">
            <v>4770</v>
          </cell>
          <cell r="L4653">
            <v>4770</v>
          </cell>
          <cell r="M4653">
            <v>4770</v>
          </cell>
          <cell r="N4653">
            <v>4770</v>
          </cell>
          <cell r="O4653">
            <v>4497</v>
          </cell>
          <cell r="P4653">
            <v>4587</v>
          </cell>
          <cell r="Q4653">
            <v>4726</v>
          </cell>
        </row>
        <row r="4654">
          <cell r="E4654" t="str">
            <v>55NMONTHLYCTEAMSTERS LOCAL UNION NUMBER 117</v>
          </cell>
          <cell r="F4654" t="str">
            <v>55N</v>
          </cell>
          <cell r="G4654" t="str">
            <v>Monthly</v>
          </cell>
          <cell r="H4654" t="str">
            <v>C</v>
          </cell>
          <cell r="I4654">
            <v>0</v>
          </cell>
          <cell r="J4654" t="str">
            <v>Teamsters Local Union Number 117</v>
          </cell>
          <cell r="K4654">
            <v>4831</v>
          </cell>
          <cell r="L4654">
            <v>4831</v>
          </cell>
          <cell r="M4654">
            <v>4831</v>
          </cell>
          <cell r="N4654">
            <v>4831</v>
          </cell>
          <cell r="O4654">
            <v>4554</v>
          </cell>
          <cell r="P4654">
            <v>4645</v>
          </cell>
          <cell r="Q4654">
            <v>4785</v>
          </cell>
        </row>
        <row r="4655">
          <cell r="E4655" t="str">
            <v>55NMONTHLYCWASHINGTON FEDERATION OF STATE EMPLOYEES</v>
          </cell>
          <cell r="F4655" t="str">
            <v>55N</v>
          </cell>
          <cell r="G4655" t="str">
            <v>Monthly</v>
          </cell>
          <cell r="H4655" t="str">
            <v>C</v>
          </cell>
          <cell r="I4655">
            <v>0</v>
          </cell>
          <cell r="J4655" t="str">
            <v>Washington Federation of State Employees</v>
          </cell>
          <cell r="K4655">
            <v>4770</v>
          </cell>
          <cell r="L4655">
            <v>4770</v>
          </cell>
          <cell r="M4655">
            <v>4770</v>
          </cell>
          <cell r="N4655">
            <v>4770</v>
          </cell>
          <cell r="O4655">
            <v>4497</v>
          </cell>
          <cell r="P4655">
            <v>4587</v>
          </cell>
          <cell r="Q4655">
            <v>4726</v>
          </cell>
        </row>
        <row r="4656">
          <cell r="E4656" t="str">
            <v>55NMONTHLYDCOALITION</v>
          </cell>
          <cell r="F4656" t="str">
            <v>55N</v>
          </cell>
          <cell r="G4656" t="str">
            <v>Monthly</v>
          </cell>
          <cell r="H4656" t="str">
            <v>D</v>
          </cell>
          <cell r="I4656">
            <v>0</v>
          </cell>
          <cell r="J4656" t="str">
            <v>Coalition</v>
          </cell>
          <cell r="K4656">
            <v>4886</v>
          </cell>
          <cell r="L4656">
            <v>4886</v>
          </cell>
          <cell r="M4656">
            <v>4886</v>
          </cell>
          <cell r="N4656">
            <v>4886</v>
          </cell>
          <cell r="O4656">
            <v>4606</v>
          </cell>
          <cell r="P4656">
            <v>4698</v>
          </cell>
          <cell r="Q4656">
            <v>4840</v>
          </cell>
        </row>
        <row r="4657">
          <cell r="E4657" t="str">
            <v>55NMONTHLYDNON-REPRESENTED STATE EMPLOYEES</v>
          </cell>
          <cell r="F4657" t="str">
            <v>55N</v>
          </cell>
          <cell r="G4657" t="str">
            <v>Monthly</v>
          </cell>
          <cell r="H4657" t="str">
            <v>D</v>
          </cell>
          <cell r="I4657">
            <v>0</v>
          </cell>
          <cell r="J4657" t="str">
            <v>Non-Represented State Employees</v>
          </cell>
          <cell r="K4657">
            <v>4886</v>
          </cell>
          <cell r="L4657">
            <v>4886</v>
          </cell>
          <cell r="M4657">
            <v>4886</v>
          </cell>
          <cell r="N4657">
            <v>4886</v>
          </cell>
          <cell r="O4657">
            <v>4606</v>
          </cell>
          <cell r="P4657">
            <v>4698</v>
          </cell>
          <cell r="Q4657">
            <v>4840</v>
          </cell>
        </row>
        <row r="4658">
          <cell r="E4658" t="str">
            <v>55NMONTHLYDSERVICE EMPLOYEES INTERNATIONAL UNION DISTRICT 1199 NW</v>
          </cell>
          <cell r="F4658" t="str">
            <v>55N</v>
          </cell>
          <cell r="G4658" t="str">
            <v>Monthly</v>
          </cell>
          <cell r="H4658" t="str">
            <v>D</v>
          </cell>
          <cell r="I4658">
            <v>0</v>
          </cell>
          <cell r="J4658" t="str">
            <v>Service Employees International Union District 1199 NW</v>
          </cell>
          <cell r="K4658">
            <v>4886</v>
          </cell>
          <cell r="L4658">
            <v>4886</v>
          </cell>
          <cell r="M4658">
            <v>4886</v>
          </cell>
          <cell r="N4658">
            <v>4886</v>
          </cell>
          <cell r="O4658">
            <v>4606</v>
          </cell>
          <cell r="P4658">
            <v>4698</v>
          </cell>
          <cell r="Q4658">
            <v>4840</v>
          </cell>
        </row>
        <row r="4659">
          <cell r="E4659" t="str">
            <v>55NMONTHLYDTEAMSTERS LOCAL UNION NUMBER 117</v>
          </cell>
          <cell r="F4659" t="str">
            <v>55N</v>
          </cell>
          <cell r="G4659" t="str">
            <v>Monthly</v>
          </cell>
          <cell r="H4659" t="str">
            <v>D</v>
          </cell>
          <cell r="I4659">
            <v>0</v>
          </cell>
          <cell r="J4659" t="str">
            <v>Teamsters Local Union Number 117</v>
          </cell>
          <cell r="K4659">
            <v>4946</v>
          </cell>
          <cell r="L4659">
            <v>4946</v>
          </cell>
          <cell r="M4659">
            <v>4946</v>
          </cell>
          <cell r="N4659">
            <v>4946</v>
          </cell>
          <cell r="O4659">
            <v>4663</v>
          </cell>
          <cell r="P4659">
            <v>4756</v>
          </cell>
          <cell r="Q4659">
            <v>4900</v>
          </cell>
        </row>
        <row r="4660">
          <cell r="E4660" t="str">
            <v>55NMONTHLYDWASHINGTON FEDERATION OF STATE EMPLOYEES</v>
          </cell>
          <cell r="F4660" t="str">
            <v>55N</v>
          </cell>
          <cell r="G4660" t="str">
            <v>Monthly</v>
          </cell>
          <cell r="H4660" t="str">
            <v>D</v>
          </cell>
          <cell r="I4660">
            <v>0</v>
          </cell>
          <cell r="J4660" t="str">
            <v>Washington Federation of State Employees</v>
          </cell>
          <cell r="K4660">
            <v>4886</v>
          </cell>
          <cell r="L4660">
            <v>4886</v>
          </cell>
          <cell r="M4660">
            <v>4886</v>
          </cell>
          <cell r="N4660">
            <v>4886</v>
          </cell>
          <cell r="O4660">
            <v>4606</v>
          </cell>
          <cell r="P4660">
            <v>4698</v>
          </cell>
          <cell r="Q4660">
            <v>4840</v>
          </cell>
        </row>
        <row r="4661">
          <cell r="E4661" t="str">
            <v>55NMONTHLYECOALITION</v>
          </cell>
          <cell r="F4661" t="str">
            <v>55N</v>
          </cell>
          <cell r="G4661" t="str">
            <v>Monthly</v>
          </cell>
          <cell r="H4661" t="str">
            <v>E</v>
          </cell>
          <cell r="I4661">
            <v>0</v>
          </cell>
          <cell r="J4661" t="str">
            <v>Coalition</v>
          </cell>
          <cell r="K4661">
            <v>5008</v>
          </cell>
          <cell r="L4661">
            <v>5008</v>
          </cell>
          <cell r="M4661">
            <v>5008</v>
          </cell>
          <cell r="N4661">
            <v>5008</v>
          </cell>
          <cell r="O4661">
            <v>4721</v>
          </cell>
          <cell r="P4661">
            <v>4815</v>
          </cell>
          <cell r="Q4661">
            <v>4960</v>
          </cell>
        </row>
        <row r="4662">
          <cell r="E4662" t="str">
            <v>55NMONTHLYENON-REPRESENTED STATE EMPLOYEES</v>
          </cell>
          <cell r="F4662" t="str">
            <v>55N</v>
          </cell>
          <cell r="G4662" t="str">
            <v>Monthly</v>
          </cell>
          <cell r="H4662" t="str">
            <v>E</v>
          </cell>
          <cell r="I4662">
            <v>0</v>
          </cell>
          <cell r="J4662" t="str">
            <v>Non-Represented State Employees</v>
          </cell>
          <cell r="K4662">
            <v>5008</v>
          </cell>
          <cell r="L4662">
            <v>5008</v>
          </cell>
          <cell r="M4662">
            <v>5008</v>
          </cell>
          <cell r="N4662">
            <v>5008</v>
          </cell>
          <cell r="O4662">
            <v>4721</v>
          </cell>
          <cell r="P4662">
            <v>4815</v>
          </cell>
          <cell r="Q4662">
            <v>4960</v>
          </cell>
        </row>
        <row r="4663">
          <cell r="E4663" t="str">
            <v>55NMONTHLYESERVICE EMPLOYEES INTERNATIONAL UNION DISTRICT 1199 NW</v>
          </cell>
          <cell r="F4663" t="str">
            <v>55N</v>
          </cell>
          <cell r="G4663" t="str">
            <v>Monthly</v>
          </cell>
          <cell r="H4663" t="str">
            <v>E</v>
          </cell>
          <cell r="I4663">
            <v>0</v>
          </cell>
          <cell r="J4663" t="str">
            <v>Service Employees International Union District 1199 NW</v>
          </cell>
          <cell r="K4663">
            <v>5008</v>
          </cell>
          <cell r="L4663">
            <v>5008</v>
          </cell>
          <cell r="M4663">
            <v>5008</v>
          </cell>
          <cell r="N4663">
            <v>5008</v>
          </cell>
          <cell r="O4663">
            <v>4721</v>
          </cell>
          <cell r="P4663">
            <v>4815</v>
          </cell>
          <cell r="Q4663">
            <v>4960</v>
          </cell>
        </row>
        <row r="4664">
          <cell r="E4664" t="str">
            <v>55NMONTHLYETEAMSTERS LOCAL UNION NUMBER 117</v>
          </cell>
          <cell r="F4664" t="str">
            <v>55N</v>
          </cell>
          <cell r="G4664" t="str">
            <v>Monthly</v>
          </cell>
          <cell r="H4664" t="str">
            <v>E</v>
          </cell>
          <cell r="I4664">
            <v>0</v>
          </cell>
          <cell r="J4664" t="str">
            <v>Teamsters Local Union Number 117</v>
          </cell>
          <cell r="K4664">
            <v>5074</v>
          </cell>
          <cell r="L4664">
            <v>5074</v>
          </cell>
          <cell r="M4664">
            <v>5074</v>
          </cell>
          <cell r="N4664">
            <v>5074</v>
          </cell>
          <cell r="O4664">
            <v>4783</v>
          </cell>
          <cell r="P4664">
            <v>4879</v>
          </cell>
          <cell r="Q4664">
            <v>5026</v>
          </cell>
        </row>
        <row r="4665">
          <cell r="E4665" t="str">
            <v>55NMONTHLYEWASHINGTON FEDERATION OF STATE EMPLOYEES</v>
          </cell>
          <cell r="F4665" t="str">
            <v>55N</v>
          </cell>
          <cell r="G4665" t="str">
            <v>Monthly</v>
          </cell>
          <cell r="H4665" t="str">
            <v>E</v>
          </cell>
          <cell r="I4665">
            <v>0</v>
          </cell>
          <cell r="J4665" t="str">
            <v>Washington Federation of State Employees</v>
          </cell>
          <cell r="K4665">
            <v>5008</v>
          </cell>
          <cell r="L4665">
            <v>5008</v>
          </cell>
          <cell r="M4665">
            <v>5008</v>
          </cell>
          <cell r="N4665">
            <v>5008</v>
          </cell>
          <cell r="O4665">
            <v>4721</v>
          </cell>
          <cell r="P4665">
            <v>4815</v>
          </cell>
          <cell r="Q4665">
            <v>4960</v>
          </cell>
        </row>
        <row r="4666">
          <cell r="E4666" t="str">
            <v>55NMONTHLYFCOALITION</v>
          </cell>
          <cell r="F4666" t="str">
            <v>55N</v>
          </cell>
          <cell r="G4666" t="str">
            <v>Monthly</v>
          </cell>
          <cell r="H4666" t="str">
            <v>F</v>
          </cell>
          <cell r="I4666">
            <v>0</v>
          </cell>
          <cell r="J4666" t="str">
            <v>Coalition</v>
          </cell>
          <cell r="K4666">
            <v>5132</v>
          </cell>
          <cell r="L4666">
            <v>5132</v>
          </cell>
          <cell r="M4666">
            <v>5132</v>
          </cell>
          <cell r="N4666">
            <v>5132</v>
          </cell>
          <cell r="O4666">
            <v>4838</v>
          </cell>
          <cell r="P4666">
            <v>4935</v>
          </cell>
          <cell r="Q4666">
            <v>5084</v>
          </cell>
        </row>
        <row r="4667">
          <cell r="E4667" t="str">
            <v>55NMONTHLYFNON-REPRESENTED STATE EMPLOYEES</v>
          </cell>
          <cell r="F4667" t="str">
            <v>55N</v>
          </cell>
          <cell r="G4667" t="str">
            <v>Monthly</v>
          </cell>
          <cell r="H4667" t="str">
            <v>F</v>
          </cell>
          <cell r="I4667">
            <v>0</v>
          </cell>
          <cell r="J4667" t="str">
            <v>Non-Represented State Employees</v>
          </cell>
          <cell r="K4667">
            <v>5132</v>
          </cell>
          <cell r="L4667">
            <v>5132</v>
          </cell>
          <cell r="M4667">
            <v>5132</v>
          </cell>
          <cell r="N4667">
            <v>5132</v>
          </cell>
          <cell r="O4667">
            <v>4838</v>
          </cell>
          <cell r="P4667">
            <v>4935</v>
          </cell>
          <cell r="Q4667">
            <v>5084</v>
          </cell>
        </row>
        <row r="4668">
          <cell r="E4668" t="str">
            <v>55NMONTHLYFSERVICE EMPLOYEES INTERNATIONAL UNION DISTRICT 1199 NW</v>
          </cell>
          <cell r="F4668" t="str">
            <v>55N</v>
          </cell>
          <cell r="G4668" t="str">
            <v>Monthly</v>
          </cell>
          <cell r="H4668" t="str">
            <v>F</v>
          </cell>
          <cell r="I4668">
            <v>0</v>
          </cell>
          <cell r="J4668" t="str">
            <v>Service Employees International Union District 1199 NW</v>
          </cell>
          <cell r="K4668">
            <v>5132</v>
          </cell>
          <cell r="L4668">
            <v>5132</v>
          </cell>
          <cell r="M4668">
            <v>5132</v>
          </cell>
          <cell r="N4668">
            <v>5132</v>
          </cell>
          <cell r="O4668">
            <v>4838</v>
          </cell>
          <cell r="P4668">
            <v>4935</v>
          </cell>
          <cell r="Q4668">
            <v>5084</v>
          </cell>
        </row>
        <row r="4669">
          <cell r="E4669" t="str">
            <v>55NMONTHLYFTEAMSTERS LOCAL UNION NUMBER 117</v>
          </cell>
          <cell r="F4669" t="str">
            <v>55N</v>
          </cell>
          <cell r="G4669" t="str">
            <v>Monthly</v>
          </cell>
          <cell r="H4669" t="str">
            <v>F</v>
          </cell>
          <cell r="I4669">
            <v>0</v>
          </cell>
          <cell r="J4669" t="str">
            <v>Teamsters Local Union Number 117</v>
          </cell>
          <cell r="K4669">
            <v>5199</v>
          </cell>
          <cell r="L4669">
            <v>5199</v>
          </cell>
          <cell r="M4669">
            <v>5199</v>
          </cell>
          <cell r="N4669">
            <v>5199</v>
          </cell>
          <cell r="O4669">
            <v>4901</v>
          </cell>
          <cell r="P4669">
            <v>4999</v>
          </cell>
          <cell r="Q4669">
            <v>5150</v>
          </cell>
        </row>
        <row r="4670">
          <cell r="E4670" t="str">
            <v>55NMONTHLYFWASHINGTON FEDERATION OF STATE EMPLOYEES</v>
          </cell>
          <cell r="F4670" t="str">
            <v>55N</v>
          </cell>
          <cell r="G4670" t="str">
            <v>Monthly</v>
          </cell>
          <cell r="H4670" t="str">
            <v>F</v>
          </cell>
          <cell r="I4670">
            <v>0</v>
          </cell>
          <cell r="J4670" t="str">
            <v>Washington Federation of State Employees</v>
          </cell>
          <cell r="K4670">
            <v>5132</v>
          </cell>
          <cell r="L4670">
            <v>5132</v>
          </cell>
          <cell r="M4670">
            <v>5132</v>
          </cell>
          <cell r="N4670">
            <v>5132</v>
          </cell>
          <cell r="O4670">
            <v>4838</v>
          </cell>
          <cell r="P4670">
            <v>4935</v>
          </cell>
          <cell r="Q4670">
            <v>5084</v>
          </cell>
        </row>
        <row r="4671">
          <cell r="E4671" t="str">
            <v>55NMONTHLYGCOALITION</v>
          </cell>
          <cell r="F4671" t="str">
            <v>55N</v>
          </cell>
          <cell r="G4671" t="str">
            <v>Monthly</v>
          </cell>
          <cell r="H4671" t="str">
            <v>G</v>
          </cell>
          <cell r="I4671">
            <v>0</v>
          </cell>
          <cell r="J4671" t="str">
            <v>Coalition</v>
          </cell>
          <cell r="K4671">
            <v>5266</v>
          </cell>
          <cell r="L4671">
            <v>5266</v>
          </cell>
          <cell r="M4671">
            <v>5266</v>
          </cell>
          <cell r="N4671">
            <v>5266</v>
          </cell>
          <cell r="O4671">
            <v>4964</v>
          </cell>
          <cell r="P4671">
            <v>5063</v>
          </cell>
          <cell r="Q4671">
            <v>5216</v>
          </cell>
        </row>
        <row r="4672">
          <cell r="E4672" t="str">
            <v>55NMONTHLYGNON-REPRESENTED STATE EMPLOYEES</v>
          </cell>
          <cell r="F4672" t="str">
            <v>55N</v>
          </cell>
          <cell r="G4672" t="str">
            <v>Monthly</v>
          </cell>
          <cell r="H4672" t="str">
            <v>G</v>
          </cell>
          <cell r="I4672">
            <v>0</v>
          </cell>
          <cell r="J4672" t="str">
            <v>Non-Represented State Employees</v>
          </cell>
          <cell r="K4672">
            <v>5266</v>
          </cell>
          <cell r="L4672">
            <v>5266</v>
          </cell>
          <cell r="M4672">
            <v>5266</v>
          </cell>
          <cell r="N4672">
            <v>5266</v>
          </cell>
          <cell r="O4672">
            <v>4964</v>
          </cell>
          <cell r="P4672">
            <v>5063</v>
          </cell>
          <cell r="Q4672">
            <v>5216</v>
          </cell>
        </row>
        <row r="4673">
          <cell r="E4673" t="str">
            <v>55NMONTHLYGSERVICE EMPLOYEES INTERNATIONAL UNION DISTRICT 1199 NW</v>
          </cell>
          <cell r="F4673" t="str">
            <v>55N</v>
          </cell>
          <cell r="G4673" t="str">
            <v>Monthly</v>
          </cell>
          <cell r="H4673" t="str">
            <v>G</v>
          </cell>
          <cell r="I4673">
            <v>0</v>
          </cell>
          <cell r="J4673" t="str">
            <v>Service Employees International Union District 1199 NW</v>
          </cell>
          <cell r="K4673">
            <v>5266</v>
          </cell>
          <cell r="L4673">
            <v>5266</v>
          </cell>
          <cell r="M4673">
            <v>5266</v>
          </cell>
          <cell r="N4673">
            <v>5266</v>
          </cell>
          <cell r="O4673">
            <v>4964</v>
          </cell>
          <cell r="P4673">
            <v>5063</v>
          </cell>
          <cell r="Q4673">
            <v>5216</v>
          </cell>
        </row>
        <row r="4674">
          <cell r="E4674" t="str">
            <v>55NMONTHLYGTEAMSTERS LOCAL UNION NUMBER 117</v>
          </cell>
          <cell r="F4674" t="str">
            <v>55N</v>
          </cell>
          <cell r="G4674" t="str">
            <v>Monthly</v>
          </cell>
          <cell r="H4674" t="str">
            <v>G</v>
          </cell>
          <cell r="I4674">
            <v>0</v>
          </cell>
          <cell r="J4674" t="str">
            <v>Teamsters Local Union Number 117</v>
          </cell>
          <cell r="K4674">
            <v>5333</v>
          </cell>
          <cell r="L4674">
            <v>5333</v>
          </cell>
          <cell r="M4674">
            <v>5333</v>
          </cell>
          <cell r="N4674">
            <v>5333</v>
          </cell>
          <cell r="O4674">
            <v>5027</v>
          </cell>
          <cell r="P4674">
            <v>5128</v>
          </cell>
          <cell r="Q4674">
            <v>5283</v>
          </cell>
        </row>
        <row r="4675">
          <cell r="E4675" t="str">
            <v>55NMONTHLYGWASHINGTON FEDERATION OF STATE EMPLOYEES</v>
          </cell>
          <cell r="F4675" t="str">
            <v>55N</v>
          </cell>
          <cell r="G4675" t="str">
            <v>Monthly</v>
          </cell>
          <cell r="H4675" t="str">
            <v>G</v>
          </cell>
          <cell r="I4675">
            <v>0</v>
          </cell>
          <cell r="J4675" t="str">
            <v>Washington Federation of State Employees</v>
          </cell>
          <cell r="K4675">
            <v>5266</v>
          </cell>
          <cell r="L4675">
            <v>5266</v>
          </cell>
          <cell r="M4675">
            <v>5266</v>
          </cell>
          <cell r="N4675">
            <v>5266</v>
          </cell>
          <cell r="O4675">
            <v>4964</v>
          </cell>
          <cell r="P4675">
            <v>5063</v>
          </cell>
          <cell r="Q4675">
            <v>5216</v>
          </cell>
        </row>
        <row r="4676">
          <cell r="E4676" t="str">
            <v>55NMONTHLYHCOALITION</v>
          </cell>
          <cell r="F4676" t="str">
            <v>55N</v>
          </cell>
          <cell r="G4676" t="str">
            <v>Monthly</v>
          </cell>
          <cell r="H4676" t="str">
            <v>H</v>
          </cell>
          <cell r="I4676">
            <v>0</v>
          </cell>
          <cell r="J4676" t="str">
            <v>Coalition</v>
          </cell>
          <cell r="K4676">
            <v>5393</v>
          </cell>
          <cell r="L4676">
            <v>5393</v>
          </cell>
          <cell r="M4676">
            <v>5393</v>
          </cell>
          <cell r="N4676">
            <v>5393</v>
          </cell>
          <cell r="O4676">
            <v>5084</v>
          </cell>
          <cell r="P4676">
            <v>5186</v>
          </cell>
          <cell r="Q4676">
            <v>5343</v>
          </cell>
        </row>
        <row r="4677">
          <cell r="E4677" t="str">
            <v>55NMONTHLYHNON-REPRESENTED STATE EMPLOYEES</v>
          </cell>
          <cell r="F4677" t="str">
            <v>55N</v>
          </cell>
          <cell r="G4677" t="str">
            <v>Monthly</v>
          </cell>
          <cell r="H4677" t="str">
            <v>H</v>
          </cell>
          <cell r="I4677">
            <v>0</v>
          </cell>
          <cell r="J4677" t="str">
            <v>Non-Represented State Employees</v>
          </cell>
          <cell r="K4677">
            <v>5393</v>
          </cell>
          <cell r="L4677">
            <v>5393</v>
          </cell>
          <cell r="M4677">
            <v>5393</v>
          </cell>
          <cell r="N4677">
            <v>5393</v>
          </cell>
          <cell r="O4677">
            <v>5084</v>
          </cell>
          <cell r="P4677">
            <v>5186</v>
          </cell>
          <cell r="Q4677">
            <v>5343</v>
          </cell>
        </row>
        <row r="4678">
          <cell r="E4678" t="str">
            <v>55NMONTHLYHSERVICE EMPLOYEES INTERNATIONAL UNION DISTRICT 1199 NW</v>
          </cell>
          <cell r="F4678" t="str">
            <v>55N</v>
          </cell>
          <cell r="G4678" t="str">
            <v>Monthly</v>
          </cell>
          <cell r="H4678" t="str">
            <v>H</v>
          </cell>
          <cell r="I4678">
            <v>0</v>
          </cell>
          <cell r="J4678" t="str">
            <v>Service Employees International Union District 1199 NW</v>
          </cell>
          <cell r="K4678">
            <v>5393</v>
          </cell>
          <cell r="L4678">
            <v>5393</v>
          </cell>
          <cell r="M4678">
            <v>5393</v>
          </cell>
          <cell r="N4678">
            <v>5393</v>
          </cell>
          <cell r="O4678">
            <v>5084</v>
          </cell>
          <cell r="P4678">
            <v>5186</v>
          </cell>
          <cell r="Q4678">
            <v>5343</v>
          </cell>
        </row>
        <row r="4679">
          <cell r="E4679" t="str">
            <v>55NMONTHLYHTEAMSTERS LOCAL UNION NUMBER 117</v>
          </cell>
          <cell r="F4679" t="str">
            <v>55N</v>
          </cell>
          <cell r="G4679" t="str">
            <v>Monthly</v>
          </cell>
          <cell r="H4679" t="str">
            <v>H</v>
          </cell>
          <cell r="I4679">
            <v>0</v>
          </cell>
          <cell r="J4679" t="str">
            <v>Teamsters Local Union Number 117</v>
          </cell>
          <cell r="K4679">
            <v>5461</v>
          </cell>
          <cell r="L4679">
            <v>5461</v>
          </cell>
          <cell r="M4679">
            <v>5461</v>
          </cell>
          <cell r="N4679">
            <v>5461</v>
          </cell>
          <cell r="O4679">
            <v>5148</v>
          </cell>
          <cell r="P4679">
            <v>5251</v>
          </cell>
          <cell r="Q4679">
            <v>5410</v>
          </cell>
        </row>
        <row r="4680">
          <cell r="E4680" t="str">
            <v>55NMONTHLYHWASHINGTON FEDERATION OF STATE EMPLOYEES</v>
          </cell>
          <cell r="F4680" t="str">
            <v>55N</v>
          </cell>
          <cell r="G4680" t="str">
            <v>Monthly</v>
          </cell>
          <cell r="H4680" t="str">
            <v>H</v>
          </cell>
          <cell r="I4680">
            <v>0</v>
          </cell>
          <cell r="J4680" t="str">
            <v>Washington Federation of State Employees</v>
          </cell>
          <cell r="K4680">
            <v>5393</v>
          </cell>
          <cell r="L4680">
            <v>5393</v>
          </cell>
          <cell r="M4680">
            <v>5393</v>
          </cell>
          <cell r="N4680">
            <v>5393</v>
          </cell>
          <cell r="O4680">
            <v>5084</v>
          </cell>
          <cell r="P4680">
            <v>5186</v>
          </cell>
          <cell r="Q4680">
            <v>5343</v>
          </cell>
        </row>
        <row r="4681">
          <cell r="E4681" t="str">
            <v>55NMONTHLYICOALITION</v>
          </cell>
          <cell r="F4681" t="str">
            <v>55N</v>
          </cell>
          <cell r="G4681" t="str">
            <v>Monthly</v>
          </cell>
          <cell r="H4681" t="str">
            <v>I</v>
          </cell>
          <cell r="I4681">
            <v>0</v>
          </cell>
          <cell r="J4681" t="str">
            <v>Coalition</v>
          </cell>
          <cell r="K4681">
            <v>5529</v>
          </cell>
          <cell r="L4681">
            <v>5529</v>
          </cell>
          <cell r="M4681">
            <v>5529</v>
          </cell>
          <cell r="N4681">
            <v>5529</v>
          </cell>
          <cell r="O4681">
            <v>5212</v>
          </cell>
          <cell r="P4681">
            <v>5316</v>
          </cell>
          <cell r="Q4681">
            <v>5477</v>
          </cell>
        </row>
        <row r="4682">
          <cell r="E4682" t="str">
            <v>55NMONTHLYINON-REPRESENTED STATE EMPLOYEES</v>
          </cell>
          <cell r="F4682" t="str">
            <v>55N</v>
          </cell>
          <cell r="G4682" t="str">
            <v>Monthly</v>
          </cell>
          <cell r="H4682" t="str">
            <v>I</v>
          </cell>
          <cell r="I4682">
            <v>0</v>
          </cell>
          <cell r="J4682" t="str">
            <v>Non-Represented State Employees</v>
          </cell>
          <cell r="K4682">
            <v>5529</v>
          </cell>
          <cell r="L4682">
            <v>5529</v>
          </cell>
          <cell r="M4682">
            <v>5529</v>
          </cell>
          <cell r="N4682">
            <v>5529</v>
          </cell>
          <cell r="O4682">
            <v>5212</v>
          </cell>
          <cell r="P4682">
            <v>5316</v>
          </cell>
          <cell r="Q4682">
            <v>5477</v>
          </cell>
        </row>
        <row r="4683">
          <cell r="E4683" t="str">
            <v>55NMONTHLYISERVICE EMPLOYEES INTERNATIONAL UNION DISTRICT 1199 NW</v>
          </cell>
          <cell r="F4683" t="str">
            <v>55N</v>
          </cell>
          <cell r="G4683" t="str">
            <v>Monthly</v>
          </cell>
          <cell r="H4683" t="str">
            <v>I</v>
          </cell>
          <cell r="I4683">
            <v>0</v>
          </cell>
          <cell r="J4683" t="str">
            <v>Service Employees International Union District 1199 NW</v>
          </cell>
          <cell r="K4683">
            <v>5529</v>
          </cell>
          <cell r="L4683">
            <v>5529</v>
          </cell>
          <cell r="M4683">
            <v>5529</v>
          </cell>
          <cell r="N4683">
            <v>5529</v>
          </cell>
          <cell r="O4683">
            <v>5212</v>
          </cell>
          <cell r="P4683">
            <v>5316</v>
          </cell>
          <cell r="Q4683">
            <v>5477</v>
          </cell>
        </row>
        <row r="4684">
          <cell r="E4684" t="str">
            <v>55NMONTHLYITEAMSTERS LOCAL UNION NUMBER 117</v>
          </cell>
          <cell r="F4684" t="str">
            <v>55N</v>
          </cell>
          <cell r="G4684" t="str">
            <v>Monthly</v>
          </cell>
          <cell r="H4684" t="str">
            <v>I</v>
          </cell>
          <cell r="I4684">
            <v>0</v>
          </cell>
          <cell r="J4684" t="str">
            <v>Teamsters Local Union Number 117</v>
          </cell>
          <cell r="K4684">
            <v>5601</v>
          </cell>
          <cell r="L4684">
            <v>5601</v>
          </cell>
          <cell r="M4684">
            <v>5601</v>
          </cell>
          <cell r="N4684">
            <v>5601</v>
          </cell>
          <cell r="O4684">
            <v>5280</v>
          </cell>
          <cell r="P4684">
            <v>5386</v>
          </cell>
          <cell r="Q4684">
            <v>5549</v>
          </cell>
        </row>
        <row r="4685">
          <cell r="E4685" t="str">
            <v>55NMONTHLYIWASHINGTON FEDERATION OF STATE EMPLOYEES</v>
          </cell>
          <cell r="F4685" t="str">
            <v>55N</v>
          </cell>
          <cell r="G4685" t="str">
            <v>Monthly</v>
          </cell>
          <cell r="H4685" t="str">
            <v>I</v>
          </cell>
          <cell r="I4685">
            <v>0</v>
          </cell>
          <cell r="J4685" t="str">
            <v>Washington Federation of State Employees</v>
          </cell>
          <cell r="K4685">
            <v>5529</v>
          </cell>
          <cell r="L4685">
            <v>5529</v>
          </cell>
          <cell r="M4685">
            <v>5529</v>
          </cell>
          <cell r="N4685">
            <v>5529</v>
          </cell>
          <cell r="O4685">
            <v>5212</v>
          </cell>
          <cell r="P4685">
            <v>5316</v>
          </cell>
          <cell r="Q4685">
            <v>5477</v>
          </cell>
        </row>
        <row r="4686">
          <cell r="E4686" t="str">
            <v>55NMONTHLYJCOALITION</v>
          </cell>
          <cell r="F4686" t="str">
            <v>55N</v>
          </cell>
          <cell r="G4686" t="str">
            <v>Monthly</v>
          </cell>
          <cell r="H4686" t="str">
            <v>J</v>
          </cell>
          <cell r="I4686">
            <v>0</v>
          </cell>
          <cell r="J4686" t="str">
            <v>Coalition</v>
          </cell>
          <cell r="K4686">
            <v>5668</v>
          </cell>
          <cell r="L4686">
            <v>5668</v>
          </cell>
          <cell r="M4686">
            <v>5668</v>
          </cell>
          <cell r="N4686">
            <v>5668</v>
          </cell>
          <cell r="O4686">
            <v>5343</v>
          </cell>
          <cell r="P4686">
            <v>5450</v>
          </cell>
          <cell r="Q4686">
            <v>5615</v>
          </cell>
        </row>
        <row r="4687">
          <cell r="E4687" t="str">
            <v>55NMONTHLYJNON-REPRESENTED STATE EMPLOYEES</v>
          </cell>
          <cell r="F4687" t="str">
            <v>55N</v>
          </cell>
          <cell r="G4687" t="str">
            <v>Monthly</v>
          </cell>
          <cell r="H4687" t="str">
            <v>J</v>
          </cell>
          <cell r="I4687">
            <v>0</v>
          </cell>
          <cell r="J4687" t="str">
            <v>Non-Represented State Employees</v>
          </cell>
          <cell r="K4687">
            <v>5668</v>
          </cell>
          <cell r="L4687">
            <v>5668</v>
          </cell>
          <cell r="M4687">
            <v>5668</v>
          </cell>
          <cell r="N4687">
            <v>5668</v>
          </cell>
          <cell r="O4687">
            <v>5343</v>
          </cell>
          <cell r="P4687">
            <v>5450</v>
          </cell>
          <cell r="Q4687">
            <v>5615</v>
          </cell>
        </row>
        <row r="4688">
          <cell r="E4688" t="str">
            <v>55NMONTHLYJSERVICE EMPLOYEES INTERNATIONAL UNION DISTRICT 1199 NW</v>
          </cell>
          <cell r="F4688" t="str">
            <v>55N</v>
          </cell>
          <cell r="G4688" t="str">
            <v>Monthly</v>
          </cell>
          <cell r="H4688" t="str">
            <v>J</v>
          </cell>
          <cell r="I4688">
            <v>0</v>
          </cell>
          <cell r="J4688" t="str">
            <v>Service Employees International Union District 1199 NW</v>
          </cell>
          <cell r="K4688">
            <v>5668</v>
          </cell>
          <cell r="L4688">
            <v>5668</v>
          </cell>
          <cell r="M4688">
            <v>5668</v>
          </cell>
          <cell r="N4688">
            <v>5668</v>
          </cell>
          <cell r="O4688">
            <v>5343</v>
          </cell>
          <cell r="P4688">
            <v>5450</v>
          </cell>
          <cell r="Q4688">
            <v>5615</v>
          </cell>
        </row>
        <row r="4689">
          <cell r="E4689" t="str">
            <v>55NMONTHLYJTEAMSTERS LOCAL UNION NUMBER 117</v>
          </cell>
          <cell r="F4689" t="str">
            <v>55N</v>
          </cell>
          <cell r="G4689" t="str">
            <v>Monthly</v>
          </cell>
          <cell r="H4689" t="str">
            <v>J</v>
          </cell>
          <cell r="I4689">
            <v>0</v>
          </cell>
          <cell r="J4689" t="str">
            <v>Teamsters Local Union Number 117</v>
          </cell>
          <cell r="K4689">
            <v>5741</v>
          </cell>
          <cell r="L4689">
            <v>5741</v>
          </cell>
          <cell r="M4689">
            <v>5741</v>
          </cell>
          <cell r="N4689">
            <v>5741</v>
          </cell>
          <cell r="O4689">
            <v>5412</v>
          </cell>
          <cell r="P4689">
            <v>5520</v>
          </cell>
          <cell r="Q4689">
            <v>5687</v>
          </cell>
        </row>
        <row r="4690">
          <cell r="E4690" t="str">
            <v>55NMONTHLYJWASHINGTON FEDERATION OF STATE EMPLOYEES</v>
          </cell>
          <cell r="F4690" t="str">
            <v>55N</v>
          </cell>
          <cell r="G4690" t="str">
            <v>Monthly</v>
          </cell>
          <cell r="H4690" t="str">
            <v>J</v>
          </cell>
          <cell r="I4690">
            <v>0</v>
          </cell>
          <cell r="J4690" t="str">
            <v>Washington Federation of State Employees</v>
          </cell>
          <cell r="K4690">
            <v>5668</v>
          </cell>
          <cell r="L4690">
            <v>5668</v>
          </cell>
          <cell r="M4690">
            <v>5668</v>
          </cell>
          <cell r="N4690">
            <v>5668</v>
          </cell>
          <cell r="O4690">
            <v>5343</v>
          </cell>
          <cell r="P4690">
            <v>5450</v>
          </cell>
          <cell r="Q4690">
            <v>5615</v>
          </cell>
        </row>
        <row r="4691">
          <cell r="E4691" t="str">
            <v>55NMONTHLYKCOALITION</v>
          </cell>
          <cell r="F4691" t="str">
            <v>55N</v>
          </cell>
          <cell r="G4691" t="str">
            <v>Monthly</v>
          </cell>
          <cell r="H4691" t="str">
            <v>K</v>
          </cell>
          <cell r="I4691">
            <v>0</v>
          </cell>
          <cell r="J4691" t="str">
            <v>Coalition</v>
          </cell>
          <cell r="K4691">
            <v>5808</v>
          </cell>
          <cell r="L4691">
            <v>5808</v>
          </cell>
          <cell r="M4691">
            <v>5808</v>
          </cell>
          <cell r="N4691">
            <v>5808</v>
          </cell>
          <cell r="O4691">
            <v>5475</v>
          </cell>
          <cell r="P4691">
            <v>5585</v>
          </cell>
          <cell r="Q4691">
            <v>5754</v>
          </cell>
        </row>
        <row r="4692">
          <cell r="E4692" t="str">
            <v>55NMONTHLYKNON-REPRESENTED STATE EMPLOYEES</v>
          </cell>
          <cell r="F4692" t="str">
            <v>55N</v>
          </cell>
          <cell r="G4692" t="str">
            <v>Monthly</v>
          </cell>
          <cell r="H4692" t="str">
            <v>K</v>
          </cell>
          <cell r="I4692">
            <v>0</v>
          </cell>
          <cell r="J4692" t="str">
            <v>Non-Represented State Employees</v>
          </cell>
          <cell r="K4692">
            <v>5808</v>
          </cell>
          <cell r="L4692">
            <v>5808</v>
          </cell>
          <cell r="M4692">
            <v>5808</v>
          </cell>
          <cell r="N4692">
            <v>5808</v>
          </cell>
          <cell r="O4692">
            <v>5475</v>
          </cell>
          <cell r="P4692">
            <v>5585</v>
          </cell>
          <cell r="Q4692">
            <v>5754</v>
          </cell>
        </row>
        <row r="4693">
          <cell r="E4693" t="str">
            <v>55NMONTHLYKSERVICE EMPLOYEES INTERNATIONAL UNION DISTRICT 1199 NW</v>
          </cell>
          <cell r="F4693" t="str">
            <v>55N</v>
          </cell>
          <cell r="G4693" t="str">
            <v>Monthly</v>
          </cell>
          <cell r="H4693" t="str">
            <v>K</v>
          </cell>
          <cell r="I4693">
            <v>0</v>
          </cell>
          <cell r="J4693" t="str">
            <v>Service Employees International Union District 1199 NW</v>
          </cell>
          <cell r="K4693">
            <v>5808</v>
          </cell>
          <cell r="L4693">
            <v>5808</v>
          </cell>
          <cell r="M4693">
            <v>5808</v>
          </cell>
          <cell r="N4693">
            <v>5808</v>
          </cell>
          <cell r="O4693">
            <v>5475</v>
          </cell>
          <cell r="P4693">
            <v>5585</v>
          </cell>
          <cell r="Q4693">
            <v>5754</v>
          </cell>
        </row>
        <row r="4694">
          <cell r="E4694" t="str">
            <v>55NMONTHLYKTEAMSTERS LOCAL UNION NUMBER 117</v>
          </cell>
          <cell r="F4694" t="str">
            <v>55N</v>
          </cell>
          <cell r="G4694" t="str">
            <v>Monthly</v>
          </cell>
          <cell r="H4694" t="str">
            <v>K</v>
          </cell>
          <cell r="I4694">
            <v>0</v>
          </cell>
          <cell r="J4694" t="str">
            <v>Teamsters Local Union Number 117</v>
          </cell>
          <cell r="K4694">
            <v>5883</v>
          </cell>
          <cell r="L4694">
            <v>5883</v>
          </cell>
          <cell r="M4694">
            <v>5883</v>
          </cell>
          <cell r="N4694">
            <v>5883</v>
          </cell>
          <cell r="O4694">
            <v>5546</v>
          </cell>
          <cell r="P4694">
            <v>5657</v>
          </cell>
          <cell r="Q4694">
            <v>5828</v>
          </cell>
        </row>
        <row r="4695">
          <cell r="E4695" t="str">
            <v>55NMONTHLYKWASHINGTON FEDERATION OF STATE EMPLOYEES</v>
          </cell>
          <cell r="F4695" t="str">
            <v>55N</v>
          </cell>
          <cell r="G4695" t="str">
            <v>Monthly</v>
          </cell>
          <cell r="H4695" t="str">
            <v>K</v>
          </cell>
          <cell r="I4695">
            <v>0</v>
          </cell>
          <cell r="J4695" t="str">
            <v>Washington Federation of State Employees</v>
          </cell>
          <cell r="K4695">
            <v>5808</v>
          </cell>
          <cell r="L4695">
            <v>5808</v>
          </cell>
          <cell r="M4695">
            <v>5808</v>
          </cell>
          <cell r="N4695">
            <v>5808</v>
          </cell>
          <cell r="O4695">
            <v>5475</v>
          </cell>
          <cell r="P4695">
            <v>5585</v>
          </cell>
          <cell r="Q4695">
            <v>5754</v>
          </cell>
        </row>
        <row r="4696">
          <cell r="E4696" t="str">
            <v>55NMONTHLYLCOALITION</v>
          </cell>
          <cell r="F4696" t="str">
            <v>55N</v>
          </cell>
          <cell r="G4696" t="str">
            <v>Monthly</v>
          </cell>
          <cell r="H4696" t="str">
            <v>L</v>
          </cell>
          <cell r="I4696">
            <v>0</v>
          </cell>
          <cell r="J4696" t="str">
            <v>Coalition</v>
          </cell>
          <cell r="K4696">
            <v>5953</v>
          </cell>
          <cell r="L4696">
            <v>5953</v>
          </cell>
          <cell r="M4696">
            <v>5953</v>
          </cell>
          <cell r="N4696">
            <v>5953</v>
          </cell>
          <cell r="O4696">
            <v>5612</v>
          </cell>
          <cell r="P4696">
            <v>5724</v>
          </cell>
          <cell r="Q4696">
            <v>5897</v>
          </cell>
        </row>
        <row r="4697">
          <cell r="E4697" t="str">
            <v>55NMONTHLYLNON-REPRESENTED STATE EMPLOYEES</v>
          </cell>
          <cell r="F4697" t="str">
            <v>55N</v>
          </cell>
          <cell r="G4697" t="str">
            <v>Monthly</v>
          </cell>
          <cell r="H4697" t="str">
            <v>L</v>
          </cell>
          <cell r="I4697">
            <v>0</v>
          </cell>
          <cell r="J4697" t="str">
            <v>Non-Represented State Employees</v>
          </cell>
          <cell r="K4697">
            <v>5953</v>
          </cell>
          <cell r="L4697">
            <v>5953</v>
          </cell>
          <cell r="M4697">
            <v>5953</v>
          </cell>
          <cell r="N4697">
            <v>5953</v>
          </cell>
          <cell r="O4697">
            <v>5612</v>
          </cell>
          <cell r="P4697">
            <v>5724</v>
          </cell>
          <cell r="Q4697">
            <v>5897</v>
          </cell>
        </row>
        <row r="4698">
          <cell r="E4698" t="str">
            <v>55NMONTHLYLSERVICE EMPLOYEES INTERNATIONAL UNION DISTRICT 1199 NW</v>
          </cell>
          <cell r="F4698" t="str">
            <v>55N</v>
          </cell>
          <cell r="G4698" t="str">
            <v>Monthly</v>
          </cell>
          <cell r="H4698" t="str">
            <v>L</v>
          </cell>
          <cell r="I4698">
            <v>0</v>
          </cell>
          <cell r="J4698" t="str">
            <v>Service Employees International Union District 1199 NW</v>
          </cell>
          <cell r="K4698">
            <v>5953</v>
          </cell>
          <cell r="L4698">
            <v>5953</v>
          </cell>
          <cell r="M4698">
            <v>5953</v>
          </cell>
          <cell r="N4698">
            <v>5953</v>
          </cell>
          <cell r="O4698">
            <v>5612</v>
          </cell>
          <cell r="P4698">
            <v>5724</v>
          </cell>
          <cell r="Q4698">
            <v>5897</v>
          </cell>
        </row>
        <row r="4699">
          <cell r="E4699" t="str">
            <v>55NMONTHLYLTEAMSTERS LOCAL UNION NUMBER 117</v>
          </cell>
          <cell r="F4699" t="str">
            <v>55N</v>
          </cell>
          <cell r="G4699" t="str">
            <v>Monthly</v>
          </cell>
          <cell r="H4699" t="str">
            <v>L</v>
          </cell>
          <cell r="I4699">
            <v>0</v>
          </cell>
          <cell r="J4699" t="str">
            <v>Teamsters Local Union Number 117</v>
          </cell>
          <cell r="K4699">
            <v>6029</v>
          </cell>
          <cell r="L4699">
            <v>6029</v>
          </cell>
          <cell r="M4699">
            <v>6029</v>
          </cell>
          <cell r="N4699">
            <v>6029</v>
          </cell>
          <cell r="O4699">
            <v>5683</v>
          </cell>
          <cell r="P4699">
            <v>5797</v>
          </cell>
          <cell r="Q4699">
            <v>5972</v>
          </cell>
        </row>
        <row r="4700">
          <cell r="E4700" t="str">
            <v>55NMONTHLYLWASHINGTON FEDERATION OF STATE EMPLOYEES</v>
          </cell>
          <cell r="F4700" t="str">
            <v>55N</v>
          </cell>
          <cell r="G4700" t="str">
            <v>Monthly</v>
          </cell>
          <cell r="H4700" t="str">
            <v>L</v>
          </cell>
          <cell r="I4700">
            <v>0</v>
          </cell>
          <cell r="J4700" t="str">
            <v>Washington Federation of State Employees</v>
          </cell>
          <cell r="K4700">
            <v>5953</v>
          </cell>
          <cell r="L4700">
            <v>5953</v>
          </cell>
          <cell r="M4700">
            <v>5953</v>
          </cell>
          <cell r="N4700">
            <v>5953</v>
          </cell>
          <cell r="O4700">
            <v>5612</v>
          </cell>
          <cell r="P4700">
            <v>5724</v>
          </cell>
          <cell r="Q4700">
            <v>5897</v>
          </cell>
        </row>
        <row r="4701">
          <cell r="E4701" t="str">
            <v>55NMONTHLYMCOALITION</v>
          </cell>
          <cell r="F4701" t="str">
            <v>55N</v>
          </cell>
          <cell r="G4701" t="str">
            <v>Monthly</v>
          </cell>
          <cell r="H4701" t="str">
            <v>M</v>
          </cell>
          <cell r="I4701">
            <v>0</v>
          </cell>
          <cell r="J4701" t="str">
            <v>Coalition</v>
          </cell>
          <cell r="K4701">
            <v>6104</v>
          </cell>
          <cell r="L4701">
            <v>6104</v>
          </cell>
          <cell r="M4701">
            <v>6104</v>
          </cell>
          <cell r="N4701">
            <v>6104</v>
          </cell>
          <cell r="O4701">
            <v>5754</v>
          </cell>
          <cell r="P4701">
            <v>5869</v>
          </cell>
          <cell r="Q4701">
            <v>6046</v>
          </cell>
        </row>
        <row r="4702">
          <cell r="E4702" t="str">
            <v>55NMONTHLYMNON-REPRESENTED STATE EMPLOYEES</v>
          </cell>
          <cell r="F4702" t="str">
            <v>55N</v>
          </cell>
          <cell r="G4702" t="str">
            <v>Monthly</v>
          </cell>
          <cell r="H4702" t="str">
            <v>M</v>
          </cell>
          <cell r="I4702">
            <v>0</v>
          </cell>
          <cell r="J4702" t="str">
            <v>Non-Represented State Employees</v>
          </cell>
          <cell r="K4702">
            <v>6104</v>
          </cell>
          <cell r="L4702">
            <v>6104</v>
          </cell>
          <cell r="M4702">
            <v>6104</v>
          </cell>
          <cell r="N4702">
            <v>6104</v>
          </cell>
          <cell r="O4702">
            <v>5754</v>
          </cell>
          <cell r="P4702">
            <v>5869</v>
          </cell>
          <cell r="Q4702">
            <v>6046</v>
          </cell>
        </row>
        <row r="4703">
          <cell r="E4703" t="str">
            <v>55NMONTHLYMSERVICE EMPLOYEES INTERNATIONAL UNION DISTRICT 1199 NW</v>
          </cell>
          <cell r="F4703" t="str">
            <v>55N</v>
          </cell>
          <cell r="G4703" t="str">
            <v>Monthly</v>
          </cell>
          <cell r="H4703" t="str">
            <v>M</v>
          </cell>
          <cell r="I4703">
            <v>0</v>
          </cell>
          <cell r="J4703" t="str">
            <v>Service Employees International Union District 1199 NW</v>
          </cell>
          <cell r="K4703">
            <v>6104</v>
          </cell>
          <cell r="L4703">
            <v>6104</v>
          </cell>
          <cell r="M4703">
            <v>6104</v>
          </cell>
          <cell r="N4703">
            <v>6104</v>
          </cell>
          <cell r="O4703">
            <v>5754</v>
          </cell>
          <cell r="P4703">
            <v>5869</v>
          </cell>
          <cell r="Q4703">
            <v>6046</v>
          </cell>
        </row>
        <row r="4704">
          <cell r="E4704" t="str">
            <v>55NMONTHLYMTEAMSTERS LOCAL UNION NUMBER 117</v>
          </cell>
          <cell r="F4704" t="str">
            <v>55N</v>
          </cell>
          <cell r="G4704" t="str">
            <v>Monthly</v>
          </cell>
          <cell r="H4704" t="str">
            <v>M</v>
          </cell>
          <cell r="I4704">
            <v>0</v>
          </cell>
          <cell r="J4704" t="str">
            <v>Teamsters Local Union Number 117</v>
          </cell>
          <cell r="K4704">
            <v>6182</v>
          </cell>
          <cell r="L4704">
            <v>6182</v>
          </cell>
          <cell r="M4704">
            <v>6182</v>
          </cell>
          <cell r="N4704">
            <v>6182</v>
          </cell>
          <cell r="O4704">
            <v>5827</v>
          </cell>
          <cell r="P4704">
            <v>5944</v>
          </cell>
          <cell r="Q4704">
            <v>6124</v>
          </cell>
        </row>
        <row r="4705">
          <cell r="E4705" t="str">
            <v>55NMONTHLYMWASHINGTON FEDERATION OF STATE EMPLOYEES</v>
          </cell>
          <cell r="F4705" t="str">
            <v>55N</v>
          </cell>
          <cell r="G4705" t="str">
            <v>Monthly</v>
          </cell>
          <cell r="H4705" t="str">
            <v>M</v>
          </cell>
          <cell r="I4705">
            <v>0</v>
          </cell>
          <cell r="J4705" t="str">
            <v>Washington Federation of State Employees</v>
          </cell>
          <cell r="K4705">
            <v>6104</v>
          </cell>
          <cell r="L4705">
            <v>6104</v>
          </cell>
          <cell r="M4705">
            <v>6104</v>
          </cell>
          <cell r="N4705">
            <v>6104</v>
          </cell>
          <cell r="O4705">
            <v>5754</v>
          </cell>
          <cell r="P4705">
            <v>5869</v>
          </cell>
          <cell r="Q4705">
            <v>6046</v>
          </cell>
        </row>
        <row r="4706">
          <cell r="E4706" t="str">
            <v>55NMONTHLYNCOALITION</v>
          </cell>
          <cell r="F4706" t="str">
            <v>55N</v>
          </cell>
          <cell r="G4706" t="str">
            <v>Monthly</v>
          </cell>
          <cell r="H4706" t="str">
            <v>N</v>
          </cell>
          <cell r="I4706">
            <v>0</v>
          </cell>
          <cell r="J4706" t="str">
            <v>Coalition</v>
          </cell>
          <cell r="K4706">
            <v>6257</v>
          </cell>
          <cell r="L4706">
            <v>6257</v>
          </cell>
          <cell r="M4706">
            <v>6257</v>
          </cell>
          <cell r="N4706">
            <v>6257</v>
          </cell>
          <cell r="O4706">
            <v>5898</v>
          </cell>
          <cell r="P4706">
            <v>6016</v>
          </cell>
          <cell r="Q4706">
            <v>6198</v>
          </cell>
        </row>
        <row r="4707">
          <cell r="E4707" t="str">
            <v>55NMONTHLYNNON-REPRESENTED STATE EMPLOYEES</v>
          </cell>
          <cell r="F4707" t="str">
            <v>55N</v>
          </cell>
          <cell r="G4707" t="str">
            <v>Monthly</v>
          </cell>
          <cell r="H4707" t="str">
            <v>N</v>
          </cell>
          <cell r="I4707">
            <v>0</v>
          </cell>
          <cell r="J4707" t="str">
            <v>Non-Represented State Employees</v>
          </cell>
          <cell r="K4707">
            <v>6257</v>
          </cell>
          <cell r="L4707">
            <v>6257</v>
          </cell>
          <cell r="M4707">
            <v>6257</v>
          </cell>
          <cell r="N4707">
            <v>6257</v>
          </cell>
          <cell r="O4707">
            <v>5898</v>
          </cell>
          <cell r="P4707">
            <v>6016</v>
          </cell>
          <cell r="Q4707">
            <v>6198</v>
          </cell>
        </row>
        <row r="4708">
          <cell r="E4708" t="str">
            <v>55NMONTHLYNSERVICE EMPLOYEES INTERNATIONAL UNION DISTRICT 1199 NW</v>
          </cell>
          <cell r="F4708" t="str">
            <v>55N</v>
          </cell>
          <cell r="G4708" t="str">
            <v>Monthly</v>
          </cell>
          <cell r="H4708" t="str">
            <v>N</v>
          </cell>
          <cell r="I4708">
            <v>0</v>
          </cell>
          <cell r="J4708" t="str">
            <v>Service Employees International Union District 1199 NW</v>
          </cell>
          <cell r="K4708">
            <v>6257</v>
          </cell>
          <cell r="L4708">
            <v>6257</v>
          </cell>
          <cell r="M4708">
            <v>6257</v>
          </cell>
          <cell r="N4708">
            <v>6257</v>
          </cell>
          <cell r="O4708">
            <v>5898</v>
          </cell>
          <cell r="P4708">
            <v>6016</v>
          </cell>
          <cell r="Q4708">
            <v>6198</v>
          </cell>
        </row>
        <row r="4709">
          <cell r="E4709" t="str">
            <v>55NMONTHLYNTEAMSTERS LOCAL UNION NUMBER 117</v>
          </cell>
          <cell r="F4709" t="str">
            <v>55N</v>
          </cell>
          <cell r="G4709" t="str">
            <v>Monthly</v>
          </cell>
          <cell r="H4709" t="str">
            <v>N</v>
          </cell>
          <cell r="I4709">
            <v>0</v>
          </cell>
          <cell r="J4709" t="str">
            <v>Teamsters Local Union Number 117</v>
          </cell>
          <cell r="K4709">
            <v>6339</v>
          </cell>
          <cell r="L4709">
            <v>6339</v>
          </cell>
          <cell r="M4709">
            <v>6339</v>
          </cell>
          <cell r="N4709">
            <v>6339</v>
          </cell>
          <cell r="O4709">
            <v>5975</v>
          </cell>
          <cell r="P4709">
            <v>6095</v>
          </cell>
          <cell r="Q4709">
            <v>6279</v>
          </cell>
        </row>
        <row r="4710">
          <cell r="E4710" t="str">
            <v>55NMONTHLYNWASHINGTON FEDERATION OF STATE EMPLOYEES</v>
          </cell>
          <cell r="F4710" t="str">
            <v>55N</v>
          </cell>
          <cell r="G4710" t="str">
            <v>Monthly</v>
          </cell>
          <cell r="H4710" t="str">
            <v>N</v>
          </cell>
          <cell r="I4710">
            <v>0</v>
          </cell>
          <cell r="J4710" t="str">
            <v>Washington Federation of State Employees</v>
          </cell>
          <cell r="K4710">
            <v>6257</v>
          </cell>
          <cell r="L4710">
            <v>6257</v>
          </cell>
          <cell r="M4710">
            <v>6257</v>
          </cell>
          <cell r="N4710">
            <v>6257</v>
          </cell>
          <cell r="O4710">
            <v>5898</v>
          </cell>
          <cell r="P4710">
            <v>6016</v>
          </cell>
          <cell r="Q4710">
            <v>6198</v>
          </cell>
        </row>
        <row r="4711">
          <cell r="E4711" t="str">
            <v>55NMONTHLYOCOALITION</v>
          </cell>
          <cell r="F4711" t="str">
            <v>55N</v>
          </cell>
          <cell r="G4711" t="str">
            <v>Monthly</v>
          </cell>
          <cell r="H4711" t="str">
            <v>O</v>
          </cell>
          <cell r="I4711">
            <v>0</v>
          </cell>
          <cell r="J4711" t="str">
            <v>Coalition</v>
          </cell>
          <cell r="K4711">
            <v>6411</v>
          </cell>
          <cell r="L4711">
            <v>6411</v>
          </cell>
          <cell r="M4711">
            <v>6411</v>
          </cell>
          <cell r="N4711">
            <v>6411</v>
          </cell>
          <cell r="O4711">
            <v>6043</v>
          </cell>
          <cell r="P4711">
            <v>6164</v>
          </cell>
          <cell r="Q4711">
            <v>6350</v>
          </cell>
        </row>
        <row r="4712">
          <cell r="E4712" t="str">
            <v>55NMONTHLYONON-REPRESENTED STATE EMPLOYEES</v>
          </cell>
          <cell r="F4712" t="str">
            <v>55N</v>
          </cell>
          <cell r="G4712" t="str">
            <v>Monthly</v>
          </cell>
          <cell r="H4712" t="str">
            <v>O</v>
          </cell>
          <cell r="I4712">
            <v>0</v>
          </cell>
          <cell r="J4712" t="str">
            <v>Non-Represented State Employees</v>
          </cell>
          <cell r="K4712">
            <v>6411</v>
          </cell>
          <cell r="L4712">
            <v>6411</v>
          </cell>
          <cell r="M4712">
            <v>6411</v>
          </cell>
          <cell r="N4712">
            <v>6411</v>
          </cell>
          <cell r="O4712">
            <v>6043</v>
          </cell>
          <cell r="P4712">
            <v>6164</v>
          </cell>
          <cell r="Q4712">
            <v>6350</v>
          </cell>
        </row>
        <row r="4713">
          <cell r="E4713" t="str">
            <v>55NMONTHLYOSERVICE EMPLOYEES INTERNATIONAL UNION DISTRICT 1199 NW</v>
          </cell>
          <cell r="F4713" t="str">
            <v>55N</v>
          </cell>
          <cell r="G4713" t="str">
            <v>Monthly</v>
          </cell>
          <cell r="H4713" t="str">
            <v>O</v>
          </cell>
          <cell r="I4713">
            <v>0</v>
          </cell>
          <cell r="J4713" t="str">
            <v>Service Employees International Union District 1199 NW</v>
          </cell>
          <cell r="K4713">
            <v>6411</v>
          </cell>
          <cell r="L4713">
            <v>6411</v>
          </cell>
          <cell r="M4713">
            <v>6411</v>
          </cell>
          <cell r="N4713">
            <v>6411</v>
          </cell>
          <cell r="O4713">
            <v>6043</v>
          </cell>
          <cell r="P4713">
            <v>6164</v>
          </cell>
          <cell r="Q4713">
            <v>6350</v>
          </cell>
        </row>
        <row r="4714">
          <cell r="E4714" t="str">
            <v>55NMONTHLYOTEAMSTERS LOCAL UNION NUMBER 117</v>
          </cell>
          <cell r="F4714" t="str">
            <v>55N</v>
          </cell>
          <cell r="G4714" t="str">
            <v>Monthly</v>
          </cell>
          <cell r="H4714" t="str">
            <v>O</v>
          </cell>
          <cell r="I4714">
            <v>0</v>
          </cell>
          <cell r="J4714" t="str">
            <v>Teamsters Local Union Number 117</v>
          </cell>
          <cell r="K4714">
            <v>6491</v>
          </cell>
          <cell r="L4714">
            <v>6491</v>
          </cell>
          <cell r="M4714">
            <v>6491</v>
          </cell>
          <cell r="N4714">
            <v>6491</v>
          </cell>
          <cell r="O4714">
            <v>6119</v>
          </cell>
          <cell r="P4714">
            <v>6241</v>
          </cell>
          <cell r="Q4714">
            <v>6429</v>
          </cell>
        </row>
        <row r="4715">
          <cell r="E4715" t="str">
            <v>55NMONTHLYOWASHINGTON FEDERATION OF STATE EMPLOYEES</v>
          </cell>
          <cell r="F4715" t="str">
            <v>55N</v>
          </cell>
          <cell r="G4715" t="str">
            <v>Monthly</v>
          </cell>
          <cell r="H4715" t="str">
            <v>O</v>
          </cell>
          <cell r="I4715">
            <v>0</v>
          </cell>
          <cell r="J4715" t="str">
            <v>Washington Federation of State Employees</v>
          </cell>
          <cell r="K4715">
            <v>6411</v>
          </cell>
          <cell r="L4715">
            <v>6411</v>
          </cell>
          <cell r="M4715">
            <v>6411</v>
          </cell>
          <cell r="N4715">
            <v>6411</v>
          </cell>
          <cell r="O4715">
            <v>6043</v>
          </cell>
          <cell r="P4715">
            <v>6164</v>
          </cell>
          <cell r="Q4715">
            <v>6350</v>
          </cell>
        </row>
        <row r="4716">
          <cell r="E4716" t="str">
            <v>55NMONTHLYPCOALITION</v>
          </cell>
          <cell r="F4716" t="str">
            <v>55N</v>
          </cell>
          <cell r="G4716" t="str">
            <v>Monthly</v>
          </cell>
          <cell r="H4716" t="str">
            <v>P</v>
          </cell>
          <cell r="I4716">
            <v>0</v>
          </cell>
          <cell r="J4716" t="str">
            <v>Coalition</v>
          </cell>
          <cell r="K4716">
            <v>6575</v>
          </cell>
          <cell r="L4716">
            <v>6575</v>
          </cell>
          <cell r="M4716">
            <v>6575</v>
          </cell>
          <cell r="N4716">
            <v>6575</v>
          </cell>
          <cell r="O4716">
            <v>6198</v>
          </cell>
          <cell r="P4716">
            <v>6322</v>
          </cell>
          <cell r="Q4716">
            <v>6513</v>
          </cell>
        </row>
        <row r="4717">
          <cell r="E4717" t="str">
            <v>55NMONTHLYPNON-REPRESENTED STATE EMPLOYEES</v>
          </cell>
          <cell r="F4717" t="str">
            <v>55N</v>
          </cell>
          <cell r="G4717" t="str">
            <v>Monthly</v>
          </cell>
          <cell r="H4717" t="str">
            <v>P</v>
          </cell>
          <cell r="I4717">
            <v>0</v>
          </cell>
          <cell r="J4717" t="str">
            <v>Non-Represented State Employees</v>
          </cell>
          <cell r="K4717">
            <v>6575</v>
          </cell>
          <cell r="L4717">
            <v>6575</v>
          </cell>
          <cell r="M4717">
            <v>6575</v>
          </cell>
          <cell r="N4717">
            <v>6575</v>
          </cell>
          <cell r="O4717">
            <v>6198</v>
          </cell>
          <cell r="P4717">
            <v>6322</v>
          </cell>
          <cell r="Q4717">
            <v>6513</v>
          </cell>
        </row>
        <row r="4718">
          <cell r="E4718" t="str">
            <v>55NMONTHLYPSERVICE EMPLOYEES INTERNATIONAL UNION DISTRICT 1199 NW</v>
          </cell>
          <cell r="F4718" t="str">
            <v>55N</v>
          </cell>
          <cell r="G4718" t="str">
            <v>Monthly</v>
          </cell>
          <cell r="H4718" t="str">
            <v>P</v>
          </cell>
          <cell r="I4718">
            <v>0</v>
          </cell>
          <cell r="J4718" t="str">
            <v>Service Employees International Union District 1199 NW</v>
          </cell>
          <cell r="K4718">
            <v>6575</v>
          </cell>
          <cell r="L4718">
            <v>6575</v>
          </cell>
          <cell r="M4718">
            <v>6575</v>
          </cell>
          <cell r="N4718">
            <v>6575</v>
          </cell>
          <cell r="O4718">
            <v>6198</v>
          </cell>
          <cell r="P4718">
            <v>6322</v>
          </cell>
          <cell r="Q4718">
            <v>6513</v>
          </cell>
        </row>
        <row r="4719">
          <cell r="E4719" t="str">
            <v>55NMONTHLYPTEAMSTERS LOCAL UNION NUMBER 117</v>
          </cell>
          <cell r="F4719" t="str">
            <v>55N</v>
          </cell>
          <cell r="G4719" t="str">
            <v>Monthly</v>
          </cell>
          <cell r="H4719" t="str">
            <v>P</v>
          </cell>
          <cell r="I4719">
            <v>0</v>
          </cell>
          <cell r="J4719" t="str">
            <v>Teamsters Local Union Number 117</v>
          </cell>
          <cell r="K4719">
            <v>6659</v>
          </cell>
          <cell r="L4719">
            <v>6659</v>
          </cell>
          <cell r="M4719">
            <v>6659</v>
          </cell>
          <cell r="N4719">
            <v>6659</v>
          </cell>
          <cell r="O4719">
            <v>6277</v>
          </cell>
          <cell r="P4719">
            <v>6403</v>
          </cell>
          <cell r="Q4719">
            <v>6596</v>
          </cell>
        </row>
        <row r="4720">
          <cell r="E4720" t="str">
            <v>55NMONTHLYPWASHINGTON FEDERATION OF STATE EMPLOYEES</v>
          </cell>
          <cell r="F4720" t="str">
            <v>55N</v>
          </cell>
          <cell r="G4720" t="str">
            <v>Monthly</v>
          </cell>
          <cell r="H4720" t="str">
            <v>P</v>
          </cell>
          <cell r="I4720">
            <v>0</v>
          </cell>
          <cell r="J4720" t="str">
            <v>Washington Federation of State Employees</v>
          </cell>
          <cell r="K4720">
            <v>6575</v>
          </cell>
          <cell r="L4720">
            <v>6575</v>
          </cell>
          <cell r="M4720">
            <v>6575</v>
          </cell>
          <cell r="N4720">
            <v>6575</v>
          </cell>
          <cell r="O4720">
            <v>6198</v>
          </cell>
          <cell r="P4720">
            <v>6322</v>
          </cell>
          <cell r="Q4720">
            <v>6513</v>
          </cell>
        </row>
        <row r="4721">
          <cell r="E4721" t="str">
            <v>55NMONTHLYQCOALITION</v>
          </cell>
          <cell r="F4721" t="str">
            <v>55N</v>
          </cell>
          <cell r="G4721" t="str">
            <v>Monthly</v>
          </cell>
          <cell r="H4721" t="str">
            <v>Q</v>
          </cell>
          <cell r="I4721">
            <v>0</v>
          </cell>
          <cell r="J4721" t="str">
            <v>Coalition</v>
          </cell>
          <cell r="K4721">
            <v>6737</v>
          </cell>
          <cell r="L4721">
            <v>6737</v>
          </cell>
          <cell r="M4721">
            <v>6737</v>
          </cell>
          <cell r="N4721">
            <v>6737</v>
          </cell>
          <cell r="O4721">
            <v>6351</v>
          </cell>
          <cell r="P4721">
            <v>6478</v>
          </cell>
          <cell r="Q4721">
            <v>6674</v>
          </cell>
        </row>
        <row r="4722">
          <cell r="E4722" t="str">
            <v>55NMONTHLYQNON-REPRESENTED STATE EMPLOYEES</v>
          </cell>
          <cell r="F4722" t="str">
            <v>55N</v>
          </cell>
          <cell r="G4722" t="str">
            <v>Monthly</v>
          </cell>
          <cell r="H4722" t="str">
            <v>Q</v>
          </cell>
          <cell r="I4722">
            <v>0</v>
          </cell>
          <cell r="J4722" t="str">
            <v>Non-Represented State Employees</v>
          </cell>
          <cell r="K4722">
            <v>6737</v>
          </cell>
          <cell r="L4722">
            <v>6737</v>
          </cell>
          <cell r="M4722">
            <v>6737</v>
          </cell>
          <cell r="N4722">
            <v>6737</v>
          </cell>
          <cell r="O4722">
            <v>6351</v>
          </cell>
          <cell r="P4722">
            <v>6478</v>
          </cell>
          <cell r="Q4722">
            <v>6674</v>
          </cell>
        </row>
        <row r="4723">
          <cell r="E4723" t="str">
            <v>55NMONTHLYQSERVICE EMPLOYEES INTERNATIONAL UNION DISTRICT 1199 NW</v>
          </cell>
          <cell r="F4723" t="str">
            <v>55N</v>
          </cell>
          <cell r="G4723" t="str">
            <v>Monthly</v>
          </cell>
          <cell r="H4723" t="str">
            <v>Q</v>
          </cell>
          <cell r="I4723">
            <v>0</v>
          </cell>
          <cell r="J4723" t="str">
            <v>Service Employees International Union District 1199 NW</v>
          </cell>
          <cell r="K4723">
            <v>6737</v>
          </cell>
          <cell r="L4723">
            <v>6737</v>
          </cell>
          <cell r="M4723">
            <v>6737</v>
          </cell>
          <cell r="N4723">
            <v>6737</v>
          </cell>
          <cell r="O4723">
            <v>6351</v>
          </cell>
          <cell r="P4723">
            <v>6478</v>
          </cell>
          <cell r="Q4723">
            <v>6674</v>
          </cell>
        </row>
        <row r="4724">
          <cell r="E4724" t="str">
            <v>55NMONTHLYQTEAMSTERS LOCAL UNION NUMBER 117</v>
          </cell>
          <cell r="F4724" t="str">
            <v>55N</v>
          </cell>
          <cell r="G4724" t="str">
            <v>Monthly</v>
          </cell>
          <cell r="H4724" t="str">
            <v>Q</v>
          </cell>
          <cell r="I4724">
            <v>0</v>
          </cell>
          <cell r="J4724" t="str">
            <v>Teamsters Local Union Number 117</v>
          </cell>
          <cell r="K4724">
            <v>6822</v>
          </cell>
          <cell r="L4724">
            <v>6822</v>
          </cell>
          <cell r="M4724">
            <v>6822</v>
          </cell>
          <cell r="N4724">
            <v>6822</v>
          </cell>
          <cell r="O4724">
            <v>6431</v>
          </cell>
          <cell r="P4724">
            <v>6560</v>
          </cell>
          <cell r="Q4724">
            <v>6758</v>
          </cell>
        </row>
        <row r="4725">
          <cell r="E4725" t="str">
            <v>55NMONTHLYQWASHINGTON FEDERATION OF STATE EMPLOYEES</v>
          </cell>
          <cell r="F4725" t="str">
            <v>55N</v>
          </cell>
          <cell r="G4725" t="str">
            <v>Monthly</v>
          </cell>
          <cell r="H4725" t="str">
            <v>Q</v>
          </cell>
          <cell r="I4725">
            <v>0</v>
          </cell>
          <cell r="J4725" t="str">
            <v>Washington Federation of State Employees</v>
          </cell>
          <cell r="K4725">
            <v>6737</v>
          </cell>
          <cell r="L4725">
            <v>6737</v>
          </cell>
          <cell r="M4725">
            <v>6737</v>
          </cell>
          <cell r="N4725">
            <v>6737</v>
          </cell>
          <cell r="O4725">
            <v>6351</v>
          </cell>
          <cell r="P4725">
            <v>6478</v>
          </cell>
          <cell r="Q4725">
            <v>6674</v>
          </cell>
        </row>
        <row r="4726">
          <cell r="E4726" t="str">
            <v>55NMONTHLYRCOALITION</v>
          </cell>
          <cell r="F4726" t="str">
            <v>55N</v>
          </cell>
          <cell r="G4726" t="str">
            <v>Monthly</v>
          </cell>
          <cell r="H4726" t="str">
            <v>R</v>
          </cell>
          <cell r="I4726">
            <v>0</v>
          </cell>
          <cell r="J4726" t="str">
            <v>Coalition</v>
          </cell>
          <cell r="K4726">
            <v>6905</v>
          </cell>
          <cell r="L4726">
            <v>6905</v>
          </cell>
          <cell r="M4726">
            <v>6905</v>
          </cell>
          <cell r="N4726">
            <v>6905</v>
          </cell>
          <cell r="O4726">
            <v>6509</v>
          </cell>
          <cell r="P4726">
            <v>6639</v>
          </cell>
          <cell r="Q4726">
            <v>6839</v>
          </cell>
        </row>
        <row r="4727">
          <cell r="E4727" t="str">
            <v>55NMONTHLYRNON-REPRESENTED STATE EMPLOYEES</v>
          </cell>
          <cell r="F4727" t="str">
            <v>55N</v>
          </cell>
          <cell r="G4727" t="str">
            <v>Monthly</v>
          </cell>
          <cell r="H4727" t="str">
            <v>R</v>
          </cell>
          <cell r="I4727">
            <v>0</v>
          </cell>
          <cell r="J4727" t="str">
            <v>Non-Represented State Employees</v>
          </cell>
          <cell r="K4727">
            <v>6905</v>
          </cell>
          <cell r="L4727">
            <v>6905</v>
          </cell>
          <cell r="M4727">
            <v>6905</v>
          </cell>
          <cell r="N4727">
            <v>6905</v>
          </cell>
          <cell r="O4727">
            <v>6509</v>
          </cell>
          <cell r="P4727">
            <v>6639</v>
          </cell>
          <cell r="Q4727">
            <v>6839</v>
          </cell>
        </row>
        <row r="4728">
          <cell r="E4728" t="str">
            <v>55NMONTHLYRSERVICE EMPLOYEES INTERNATIONAL UNION DISTRICT 1199 NW</v>
          </cell>
          <cell r="F4728" t="str">
            <v>55N</v>
          </cell>
          <cell r="G4728" t="str">
            <v>Monthly</v>
          </cell>
          <cell r="H4728" t="str">
            <v>R</v>
          </cell>
          <cell r="I4728">
            <v>0</v>
          </cell>
          <cell r="J4728" t="str">
            <v>Service Employees International Union District 1199 NW</v>
          </cell>
          <cell r="K4728">
            <v>6905</v>
          </cell>
          <cell r="L4728">
            <v>6905</v>
          </cell>
          <cell r="M4728">
            <v>6905</v>
          </cell>
          <cell r="N4728">
            <v>6905</v>
          </cell>
          <cell r="O4728">
            <v>6509</v>
          </cell>
          <cell r="P4728">
            <v>6639</v>
          </cell>
          <cell r="Q4728">
            <v>6839</v>
          </cell>
        </row>
        <row r="4729">
          <cell r="E4729" t="str">
            <v>55NMONTHLYRTEAMSTERS LOCAL UNION NUMBER 117</v>
          </cell>
          <cell r="F4729" t="str">
            <v>55N</v>
          </cell>
          <cell r="G4729" t="str">
            <v>Monthly</v>
          </cell>
          <cell r="H4729" t="str">
            <v>R</v>
          </cell>
          <cell r="I4729">
            <v>0</v>
          </cell>
          <cell r="J4729" t="str">
            <v>Teamsters Local Union Number 117</v>
          </cell>
          <cell r="K4729">
            <v>6993</v>
          </cell>
          <cell r="L4729">
            <v>6993</v>
          </cell>
          <cell r="M4729">
            <v>6993</v>
          </cell>
          <cell r="N4729">
            <v>6993</v>
          </cell>
          <cell r="O4729">
            <v>6592</v>
          </cell>
          <cell r="P4729">
            <v>6724</v>
          </cell>
          <cell r="Q4729">
            <v>6927</v>
          </cell>
        </row>
        <row r="4730">
          <cell r="E4730" t="str">
            <v>55NMONTHLYRWASHINGTON FEDERATION OF STATE EMPLOYEES</v>
          </cell>
          <cell r="F4730" t="str">
            <v>55N</v>
          </cell>
          <cell r="G4730" t="str">
            <v>Monthly</v>
          </cell>
          <cell r="H4730" t="str">
            <v>R</v>
          </cell>
          <cell r="I4730">
            <v>0</v>
          </cell>
          <cell r="J4730" t="str">
            <v>Washington Federation of State Employees</v>
          </cell>
          <cell r="K4730">
            <v>6905</v>
          </cell>
          <cell r="L4730">
            <v>6905</v>
          </cell>
          <cell r="M4730">
            <v>6905</v>
          </cell>
          <cell r="N4730">
            <v>6905</v>
          </cell>
          <cell r="O4730">
            <v>6509</v>
          </cell>
          <cell r="P4730">
            <v>6639</v>
          </cell>
          <cell r="Q4730">
            <v>6839</v>
          </cell>
        </row>
        <row r="4731">
          <cell r="E4731" t="str">
            <v>55NMONTHLYSCOALITION</v>
          </cell>
          <cell r="F4731" t="str">
            <v>55N</v>
          </cell>
          <cell r="G4731" t="str">
            <v>Monthly</v>
          </cell>
          <cell r="H4731" t="str">
            <v>S</v>
          </cell>
          <cell r="I4731">
            <v>0</v>
          </cell>
          <cell r="J4731" t="str">
            <v>Coalition</v>
          </cell>
          <cell r="K4731">
            <v>7081</v>
          </cell>
          <cell r="L4731">
            <v>7081</v>
          </cell>
          <cell r="M4731">
            <v>7081</v>
          </cell>
          <cell r="N4731">
            <v>7081</v>
          </cell>
          <cell r="O4731">
            <v>6675</v>
          </cell>
          <cell r="P4731">
            <v>6809</v>
          </cell>
          <cell r="Q4731">
            <v>7015</v>
          </cell>
        </row>
        <row r="4732">
          <cell r="E4732" t="str">
            <v>55NMONTHLYSNON-REPRESENTED STATE EMPLOYEES</v>
          </cell>
          <cell r="F4732" t="str">
            <v>55N</v>
          </cell>
          <cell r="G4732" t="str">
            <v>Monthly</v>
          </cell>
          <cell r="H4732" t="str">
            <v>S</v>
          </cell>
          <cell r="I4732">
            <v>0</v>
          </cell>
          <cell r="J4732" t="str">
            <v>Non-Represented State Employees</v>
          </cell>
          <cell r="K4732">
            <v>7081</v>
          </cell>
          <cell r="L4732">
            <v>7081</v>
          </cell>
          <cell r="M4732">
            <v>7081</v>
          </cell>
          <cell r="N4732">
            <v>7081</v>
          </cell>
          <cell r="O4732">
            <v>6675</v>
          </cell>
          <cell r="P4732">
            <v>6809</v>
          </cell>
          <cell r="Q4732">
            <v>7015</v>
          </cell>
        </row>
        <row r="4733">
          <cell r="E4733" t="str">
            <v>55NMONTHLYSSERVICE EMPLOYEES INTERNATIONAL UNION DISTRICT 1199 NW</v>
          </cell>
          <cell r="F4733" t="str">
            <v>55N</v>
          </cell>
          <cell r="G4733" t="str">
            <v>Monthly</v>
          </cell>
          <cell r="H4733" t="str">
            <v>S</v>
          </cell>
          <cell r="I4733">
            <v>0</v>
          </cell>
          <cell r="J4733" t="str">
            <v>Service Employees International Union District 1199 NW</v>
          </cell>
          <cell r="K4733">
            <v>7081</v>
          </cell>
          <cell r="L4733">
            <v>7081</v>
          </cell>
          <cell r="M4733">
            <v>7081</v>
          </cell>
          <cell r="N4733">
            <v>7081</v>
          </cell>
          <cell r="O4733">
            <v>6675</v>
          </cell>
          <cell r="P4733">
            <v>6809</v>
          </cell>
          <cell r="Q4733">
            <v>7015</v>
          </cell>
        </row>
        <row r="4734">
          <cell r="E4734" t="str">
            <v>55NMONTHLYSTEAMSTERS LOCAL UNION NUMBER 117</v>
          </cell>
          <cell r="F4734" t="str">
            <v>55N</v>
          </cell>
          <cell r="G4734" t="str">
            <v>Monthly</v>
          </cell>
          <cell r="H4734" t="str">
            <v>S</v>
          </cell>
          <cell r="I4734">
            <v>0</v>
          </cell>
          <cell r="J4734" t="str">
            <v>Teamsters Local Union Number 117</v>
          </cell>
          <cell r="K4734">
            <v>7171</v>
          </cell>
          <cell r="L4734">
            <v>7171</v>
          </cell>
          <cell r="M4734">
            <v>7171</v>
          </cell>
          <cell r="N4734">
            <v>7171</v>
          </cell>
          <cell r="O4734">
            <v>6760</v>
          </cell>
          <cell r="P4734">
            <v>6895</v>
          </cell>
          <cell r="Q4734">
            <v>7103</v>
          </cell>
        </row>
        <row r="4735">
          <cell r="E4735" t="str">
            <v>55NMONTHLYSWASHINGTON FEDERATION OF STATE EMPLOYEES</v>
          </cell>
          <cell r="F4735" t="str">
            <v>55N</v>
          </cell>
          <cell r="G4735" t="str">
            <v>Monthly</v>
          </cell>
          <cell r="H4735" t="str">
            <v>S</v>
          </cell>
          <cell r="I4735">
            <v>0</v>
          </cell>
          <cell r="J4735" t="str">
            <v>Washington Federation of State Employees</v>
          </cell>
          <cell r="K4735">
            <v>7081</v>
          </cell>
          <cell r="L4735">
            <v>7081</v>
          </cell>
          <cell r="M4735">
            <v>7081</v>
          </cell>
          <cell r="N4735">
            <v>7081</v>
          </cell>
          <cell r="O4735">
            <v>6675</v>
          </cell>
          <cell r="P4735">
            <v>6809</v>
          </cell>
          <cell r="Q4735">
            <v>7015</v>
          </cell>
        </row>
        <row r="4736">
          <cell r="E4736" t="str">
            <v>55NMONTHLYTCOALITION</v>
          </cell>
          <cell r="F4736" t="str">
            <v>55N</v>
          </cell>
          <cell r="G4736" t="str">
            <v>Monthly</v>
          </cell>
          <cell r="H4736" t="str">
            <v>T</v>
          </cell>
          <cell r="I4736">
            <v>0</v>
          </cell>
          <cell r="J4736" t="str">
            <v>Coalition</v>
          </cell>
          <cell r="K4736">
            <v>7254</v>
          </cell>
          <cell r="L4736">
            <v>7254</v>
          </cell>
          <cell r="M4736">
            <v>7254</v>
          </cell>
          <cell r="N4736">
            <v>7254</v>
          </cell>
          <cell r="O4736">
            <v>6838</v>
          </cell>
          <cell r="P4736">
            <v>6975</v>
          </cell>
          <cell r="Q4736">
            <v>7186</v>
          </cell>
        </row>
        <row r="4737">
          <cell r="E4737" t="str">
            <v>55NMONTHLYTNON-REPRESENTED STATE EMPLOYEES</v>
          </cell>
          <cell r="F4737" t="str">
            <v>55N</v>
          </cell>
          <cell r="G4737" t="str">
            <v>Monthly</v>
          </cell>
          <cell r="H4737" t="str">
            <v>T</v>
          </cell>
          <cell r="I4737">
            <v>0</v>
          </cell>
          <cell r="J4737" t="str">
            <v>Non-Represented State Employees</v>
          </cell>
          <cell r="K4737">
            <v>7254</v>
          </cell>
          <cell r="L4737">
            <v>7254</v>
          </cell>
          <cell r="M4737">
            <v>7254</v>
          </cell>
          <cell r="N4737">
            <v>7254</v>
          </cell>
          <cell r="O4737">
            <v>6838</v>
          </cell>
          <cell r="P4737">
            <v>6975</v>
          </cell>
          <cell r="Q4737">
            <v>7186</v>
          </cell>
        </row>
        <row r="4738">
          <cell r="E4738" t="str">
            <v>55NMONTHLYTSERVICE EMPLOYEES INTERNATIONAL UNION DISTRICT 1199 NW</v>
          </cell>
          <cell r="F4738" t="str">
            <v>55N</v>
          </cell>
          <cell r="G4738" t="str">
            <v>Monthly</v>
          </cell>
          <cell r="H4738" t="str">
            <v>T</v>
          </cell>
          <cell r="I4738">
            <v>0</v>
          </cell>
          <cell r="J4738" t="str">
            <v>Service Employees International Union District 1199 NW</v>
          </cell>
          <cell r="K4738">
            <v>7254</v>
          </cell>
          <cell r="L4738">
            <v>7254</v>
          </cell>
          <cell r="M4738">
            <v>7254</v>
          </cell>
          <cell r="N4738">
            <v>7254</v>
          </cell>
          <cell r="O4738">
            <v>6838</v>
          </cell>
          <cell r="P4738">
            <v>6975</v>
          </cell>
          <cell r="Q4738">
            <v>7186</v>
          </cell>
        </row>
        <row r="4739">
          <cell r="E4739" t="str">
            <v>55NMONTHLYTTEAMSTERS LOCAL UNION NUMBER 117</v>
          </cell>
          <cell r="F4739" t="str">
            <v>55N</v>
          </cell>
          <cell r="G4739" t="str">
            <v>Monthly</v>
          </cell>
          <cell r="H4739" t="str">
            <v>T</v>
          </cell>
          <cell r="I4739">
            <v>0</v>
          </cell>
          <cell r="J4739" t="str">
            <v>Teamsters Local Union Number 117</v>
          </cell>
          <cell r="K4739">
            <v>7347</v>
          </cell>
          <cell r="L4739">
            <v>7347</v>
          </cell>
          <cell r="M4739">
            <v>7347</v>
          </cell>
          <cell r="N4739">
            <v>7347</v>
          </cell>
          <cell r="O4739">
            <v>6925</v>
          </cell>
          <cell r="P4739">
            <v>7064</v>
          </cell>
          <cell r="Q4739">
            <v>7277</v>
          </cell>
        </row>
        <row r="4740">
          <cell r="E4740" t="str">
            <v>55NMONTHLYTWASHINGTON FEDERATION OF STATE EMPLOYEES</v>
          </cell>
          <cell r="F4740" t="str">
            <v>55N</v>
          </cell>
          <cell r="G4740" t="str">
            <v>Monthly</v>
          </cell>
          <cell r="H4740" t="str">
            <v>T</v>
          </cell>
          <cell r="I4740">
            <v>0</v>
          </cell>
          <cell r="J4740" t="str">
            <v>Washington Federation of State Employees</v>
          </cell>
          <cell r="K4740">
            <v>7254</v>
          </cell>
          <cell r="L4740">
            <v>7254</v>
          </cell>
          <cell r="M4740">
            <v>7254</v>
          </cell>
          <cell r="N4740">
            <v>7254</v>
          </cell>
          <cell r="O4740">
            <v>6838</v>
          </cell>
          <cell r="P4740">
            <v>6975</v>
          </cell>
          <cell r="Q4740">
            <v>7186</v>
          </cell>
        </row>
        <row r="4741">
          <cell r="E4741" t="str">
            <v>55NMONTHLYUCOALITION</v>
          </cell>
          <cell r="F4741" t="str">
            <v>55N</v>
          </cell>
          <cell r="G4741" t="str">
            <v>Monthly</v>
          </cell>
          <cell r="H4741" t="str">
            <v>U</v>
          </cell>
          <cell r="I4741">
            <v>0</v>
          </cell>
          <cell r="J4741" t="str">
            <v>Coalition</v>
          </cell>
          <cell r="K4741">
            <v>7435</v>
          </cell>
          <cell r="L4741">
            <v>7435</v>
          </cell>
          <cell r="M4741">
            <v>7435</v>
          </cell>
          <cell r="N4741">
            <v>7435</v>
          </cell>
          <cell r="O4741">
            <v>7009</v>
          </cell>
          <cell r="P4741">
            <v>7149</v>
          </cell>
          <cell r="Q4741">
            <v>7365</v>
          </cell>
        </row>
        <row r="4742">
          <cell r="E4742" t="str">
            <v>55NMONTHLYUNON-REPRESENTED STATE EMPLOYEES</v>
          </cell>
          <cell r="F4742" t="str">
            <v>55N</v>
          </cell>
          <cell r="G4742" t="str">
            <v>Monthly</v>
          </cell>
          <cell r="H4742" t="str">
            <v>U</v>
          </cell>
          <cell r="I4742">
            <v>0</v>
          </cell>
          <cell r="J4742" t="str">
            <v>Non-Represented State Employees</v>
          </cell>
          <cell r="K4742">
            <v>7435</v>
          </cell>
          <cell r="L4742">
            <v>7435</v>
          </cell>
          <cell r="M4742">
            <v>7435</v>
          </cell>
          <cell r="N4742">
            <v>7435</v>
          </cell>
          <cell r="O4742">
            <v>7009</v>
          </cell>
          <cell r="P4742">
            <v>7149</v>
          </cell>
          <cell r="Q4742">
            <v>7365</v>
          </cell>
        </row>
        <row r="4743">
          <cell r="E4743" t="str">
            <v>55NMONTHLYUSERVICE EMPLOYEES INTERNATIONAL UNION DISTRICT 1199 NW</v>
          </cell>
          <cell r="F4743" t="str">
            <v>55N</v>
          </cell>
          <cell r="G4743" t="str">
            <v>Monthly</v>
          </cell>
          <cell r="H4743" t="str">
            <v>U</v>
          </cell>
          <cell r="I4743">
            <v>0</v>
          </cell>
          <cell r="J4743" t="str">
            <v>Service Employees International Union District 1199 NW</v>
          </cell>
          <cell r="K4743">
            <v>7435</v>
          </cell>
          <cell r="L4743">
            <v>7435</v>
          </cell>
          <cell r="M4743">
            <v>7435</v>
          </cell>
          <cell r="N4743">
            <v>7435</v>
          </cell>
          <cell r="O4743">
            <v>7009</v>
          </cell>
          <cell r="P4743">
            <v>7149</v>
          </cell>
          <cell r="Q4743">
            <v>7365</v>
          </cell>
        </row>
        <row r="4744">
          <cell r="E4744" t="str">
            <v>55NMONTHLYUTEAMSTERS LOCAL UNION NUMBER 117</v>
          </cell>
          <cell r="F4744" t="str">
            <v>55N</v>
          </cell>
          <cell r="G4744" t="str">
            <v>Monthly</v>
          </cell>
          <cell r="H4744" t="str">
            <v>U</v>
          </cell>
          <cell r="I4744">
            <v>0</v>
          </cell>
          <cell r="J4744" t="str">
            <v>Teamsters Local Union Number 117</v>
          </cell>
          <cell r="K4744">
            <v>7531</v>
          </cell>
          <cell r="L4744">
            <v>7531</v>
          </cell>
          <cell r="M4744">
            <v>7531</v>
          </cell>
          <cell r="N4744">
            <v>7531</v>
          </cell>
          <cell r="O4744">
            <v>7099</v>
          </cell>
          <cell r="P4744">
            <v>7241</v>
          </cell>
          <cell r="Q4744">
            <v>7460</v>
          </cell>
        </row>
        <row r="4745">
          <cell r="E4745" t="str">
            <v>55NMONTHLYUWASHINGTON FEDERATION OF STATE EMPLOYEES</v>
          </cell>
          <cell r="F4745" t="str">
            <v>55N</v>
          </cell>
          <cell r="G4745" t="str">
            <v>Monthly</v>
          </cell>
          <cell r="H4745" t="str">
            <v>U</v>
          </cell>
          <cell r="I4745">
            <v>0</v>
          </cell>
          <cell r="J4745" t="str">
            <v>Washington Federation of State Employees</v>
          </cell>
          <cell r="K4745">
            <v>7435</v>
          </cell>
          <cell r="L4745">
            <v>7435</v>
          </cell>
          <cell r="M4745">
            <v>7435</v>
          </cell>
          <cell r="N4745">
            <v>7435</v>
          </cell>
          <cell r="O4745">
            <v>7009</v>
          </cell>
          <cell r="P4745">
            <v>7149</v>
          </cell>
          <cell r="Q4745">
            <v>7365</v>
          </cell>
        </row>
        <row r="4746">
          <cell r="E4746" t="str">
            <v>56EMONTHLYENON-REPRESENTED STATE EMPLOYEES</v>
          </cell>
          <cell r="F4746" t="str">
            <v>56E</v>
          </cell>
          <cell r="G4746" t="str">
            <v>Monthly</v>
          </cell>
          <cell r="H4746" t="str">
            <v>E</v>
          </cell>
          <cell r="I4746">
            <v>0</v>
          </cell>
          <cell r="J4746" t="str">
            <v>Non-Represented State Employees</v>
          </cell>
          <cell r="K4746">
            <v>4808</v>
          </cell>
          <cell r="L4746">
            <v>4808</v>
          </cell>
          <cell r="M4746">
            <v>4808</v>
          </cell>
          <cell r="N4746">
            <v>4808</v>
          </cell>
          <cell r="O4746">
            <v>4532</v>
          </cell>
          <cell r="P4746">
            <v>4623</v>
          </cell>
          <cell r="Q4746">
            <v>4763</v>
          </cell>
        </row>
        <row r="4747">
          <cell r="E4747" t="str">
            <v>56EMONTHLYETEAMSTERS LOCAL UNION NUMBER 117</v>
          </cell>
          <cell r="F4747" t="str">
            <v>56E</v>
          </cell>
          <cell r="G4747" t="str">
            <v>Monthly</v>
          </cell>
          <cell r="H4747" t="str">
            <v>E</v>
          </cell>
          <cell r="I4747">
            <v>0</v>
          </cell>
          <cell r="J4747" t="str">
            <v>Teamsters Local Union Number 117</v>
          </cell>
          <cell r="K4747">
            <v>4868</v>
          </cell>
          <cell r="L4747">
            <v>4868</v>
          </cell>
          <cell r="M4747">
            <v>4868</v>
          </cell>
          <cell r="N4747">
            <v>4868</v>
          </cell>
          <cell r="O4747">
            <v>4589</v>
          </cell>
          <cell r="P4747">
            <v>4681</v>
          </cell>
          <cell r="Q4747">
            <v>4822</v>
          </cell>
        </row>
        <row r="4748">
          <cell r="E4748" t="str">
            <v>56EMONTHLYFNON-REPRESENTED STATE EMPLOYEES</v>
          </cell>
          <cell r="F4748" t="str">
            <v>56E</v>
          </cell>
          <cell r="G4748" t="str">
            <v>Monthly</v>
          </cell>
          <cell r="H4748" t="str">
            <v>F</v>
          </cell>
          <cell r="I4748">
            <v>0</v>
          </cell>
          <cell r="J4748" t="str">
            <v>Non-Represented State Employees</v>
          </cell>
          <cell r="K4748">
            <v>4926</v>
          </cell>
          <cell r="L4748">
            <v>4926</v>
          </cell>
          <cell r="M4748">
            <v>4926</v>
          </cell>
          <cell r="N4748">
            <v>4926</v>
          </cell>
          <cell r="O4748">
            <v>4644</v>
          </cell>
          <cell r="P4748">
            <v>4737</v>
          </cell>
          <cell r="Q4748">
            <v>4880</v>
          </cell>
        </row>
        <row r="4749">
          <cell r="E4749" t="str">
            <v>56EMONTHLYFTEAMSTERS LOCAL UNION NUMBER 117</v>
          </cell>
          <cell r="F4749" t="str">
            <v>56E</v>
          </cell>
          <cell r="G4749" t="str">
            <v>Monthly</v>
          </cell>
          <cell r="H4749" t="str">
            <v>F</v>
          </cell>
          <cell r="I4749">
            <v>0</v>
          </cell>
          <cell r="J4749" t="str">
            <v>Teamsters Local Union Number 117</v>
          </cell>
          <cell r="K4749">
            <v>4989</v>
          </cell>
          <cell r="L4749">
            <v>4989</v>
          </cell>
          <cell r="M4749">
            <v>4989</v>
          </cell>
          <cell r="N4749">
            <v>4989</v>
          </cell>
          <cell r="O4749">
            <v>4703</v>
          </cell>
          <cell r="P4749">
            <v>4797</v>
          </cell>
          <cell r="Q4749">
            <v>4942</v>
          </cell>
        </row>
        <row r="4750">
          <cell r="E4750" t="str">
            <v>56EMONTHLYGNON-REPRESENTED STATE EMPLOYEES</v>
          </cell>
          <cell r="F4750" t="str">
            <v>56E</v>
          </cell>
          <cell r="G4750" t="str">
            <v>Monthly</v>
          </cell>
          <cell r="H4750" t="str">
            <v>G</v>
          </cell>
          <cell r="I4750">
            <v>0</v>
          </cell>
          <cell r="J4750" t="str">
            <v>Non-Represented State Employees</v>
          </cell>
          <cell r="K4750">
            <v>5051</v>
          </cell>
          <cell r="L4750">
            <v>5051</v>
          </cell>
          <cell r="M4750">
            <v>5051</v>
          </cell>
          <cell r="N4750">
            <v>5051</v>
          </cell>
          <cell r="O4750">
            <v>4762</v>
          </cell>
          <cell r="P4750">
            <v>4857</v>
          </cell>
          <cell r="Q4750">
            <v>5004</v>
          </cell>
        </row>
        <row r="4751">
          <cell r="E4751" t="str">
            <v>56EMONTHLYGTEAMSTERS LOCAL UNION NUMBER 117</v>
          </cell>
          <cell r="F4751" t="str">
            <v>56E</v>
          </cell>
          <cell r="G4751" t="str">
            <v>Monthly</v>
          </cell>
          <cell r="H4751" t="str">
            <v>G</v>
          </cell>
          <cell r="I4751">
            <v>0</v>
          </cell>
          <cell r="J4751" t="str">
            <v>Teamsters Local Union Number 117</v>
          </cell>
          <cell r="K4751">
            <v>5116</v>
          </cell>
          <cell r="L4751">
            <v>5116</v>
          </cell>
          <cell r="M4751">
            <v>5116</v>
          </cell>
          <cell r="N4751">
            <v>5116</v>
          </cell>
          <cell r="O4751">
            <v>4823</v>
          </cell>
          <cell r="P4751">
            <v>4919</v>
          </cell>
          <cell r="Q4751">
            <v>5068</v>
          </cell>
        </row>
        <row r="4752">
          <cell r="E4752" t="str">
            <v>56EMONTHLYHNON-REPRESENTED STATE EMPLOYEES</v>
          </cell>
          <cell r="F4752" t="str">
            <v>56E</v>
          </cell>
          <cell r="G4752" t="str">
            <v>Monthly</v>
          </cell>
          <cell r="H4752" t="str">
            <v>H</v>
          </cell>
          <cell r="I4752">
            <v>0</v>
          </cell>
          <cell r="J4752" t="str">
            <v>Non-Represented State Employees</v>
          </cell>
          <cell r="K4752">
            <v>5176</v>
          </cell>
          <cell r="L4752">
            <v>5176</v>
          </cell>
          <cell r="M4752">
            <v>5176</v>
          </cell>
          <cell r="N4752">
            <v>5176</v>
          </cell>
          <cell r="O4752">
            <v>4879</v>
          </cell>
          <cell r="P4752">
            <v>4977</v>
          </cell>
          <cell r="Q4752">
            <v>5127</v>
          </cell>
        </row>
        <row r="4753">
          <cell r="E4753" t="str">
            <v>56EMONTHLYHTEAMSTERS LOCAL UNION NUMBER 117</v>
          </cell>
          <cell r="F4753" t="str">
            <v>56E</v>
          </cell>
          <cell r="G4753" t="str">
            <v>Monthly</v>
          </cell>
          <cell r="H4753" t="str">
            <v>H</v>
          </cell>
          <cell r="I4753">
            <v>0</v>
          </cell>
          <cell r="J4753" t="str">
            <v>Teamsters Local Union Number 117</v>
          </cell>
          <cell r="K4753">
            <v>5241</v>
          </cell>
          <cell r="L4753">
            <v>5241</v>
          </cell>
          <cell r="M4753">
            <v>5241</v>
          </cell>
          <cell r="N4753">
            <v>5241</v>
          </cell>
          <cell r="O4753">
            <v>4940</v>
          </cell>
          <cell r="P4753">
            <v>5039</v>
          </cell>
          <cell r="Q4753">
            <v>5191</v>
          </cell>
        </row>
        <row r="4754">
          <cell r="E4754" t="str">
            <v>56EMONTHLYINON-REPRESENTED STATE EMPLOYEES</v>
          </cell>
          <cell r="F4754" t="str">
            <v>56E</v>
          </cell>
          <cell r="G4754" t="str">
            <v>Monthly</v>
          </cell>
          <cell r="H4754" t="str">
            <v>I</v>
          </cell>
          <cell r="I4754">
            <v>0</v>
          </cell>
          <cell r="J4754" t="str">
            <v>Non-Represented State Employees</v>
          </cell>
          <cell r="K4754">
            <v>5305</v>
          </cell>
          <cell r="L4754">
            <v>5305</v>
          </cell>
          <cell r="M4754">
            <v>5305</v>
          </cell>
          <cell r="N4754">
            <v>5305</v>
          </cell>
          <cell r="O4754">
            <v>5001</v>
          </cell>
          <cell r="P4754">
            <v>5101</v>
          </cell>
          <cell r="Q4754">
            <v>5255</v>
          </cell>
        </row>
        <row r="4755">
          <cell r="E4755" t="str">
            <v>56EMONTHLYITEAMSTERS LOCAL UNION NUMBER 117</v>
          </cell>
          <cell r="F4755" t="str">
            <v>56E</v>
          </cell>
          <cell r="G4755" t="str">
            <v>Monthly</v>
          </cell>
          <cell r="H4755" t="str">
            <v>I</v>
          </cell>
          <cell r="I4755">
            <v>0</v>
          </cell>
          <cell r="J4755" t="str">
            <v>Teamsters Local Union Number 117</v>
          </cell>
          <cell r="K4755">
            <v>5374</v>
          </cell>
          <cell r="L4755">
            <v>5374</v>
          </cell>
          <cell r="M4755">
            <v>5374</v>
          </cell>
          <cell r="N4755">
            <v>5374</v>
          </cell>
          <cell r="O4755">
            <v>5066</v>
          </cell>
          <cell r="P4755">
            <v>5167</v>
          </cell>
          <cell r="Q4755">
            <v>5323</v>
          </cell>
        </row>
        <row r="4756">
          <cell r="E4756" t="str">
            <v>56EMONTHLYJNON-REPRESENTED STATE EMPLOYEES</v>
          </cell>
          <cell r="F4756" t="str">
            <v>56E</v>
          </cell>
          <cell r="G4756" t="str">
            <v>Monthly</v>
          </cell>
          <cell r="H4756" t="str">
            <v>J</v>
          </cell>
          <cell r="I4756">
            <v>0</v>
          </cell>
          <cell r="J4756" t="str">
            <v>Non-Represented State Employees</v>
          </cell>
          <cell r="K4756">
            <v>5438</v>
          </cell>
          <cell r="L4756">
            <v>5438</v>
          </cell>
          <cell r="M4756">
            <v>5438</v>
          </cell>
          <cell r="N4756">
            <v>5438</v>
          </cell>
          <cell r="O4756">
            <v>5126</v>
          </cell>
          <cell r="P4756">
            <v>5229</v>
          </cell>
          <cell r="Q4756">
            <v>5387</v>
          </cell>
        </row>
        <row r="4757">
          <cell r="E4757" t="str">
            <v>56EMONTHLYJTEAMSTERS LOCAL UNION NUMBER 117</v>
          </cell>
          <cell r="F4757" t="str">
            <v>56E</v>
          </cell>
          <cell r="G4757" t="str">
            <v>Monthly</v>
          </cell>
          <cell r="H4757" t="str">
            <v>J</v>
          </cell>
          <cell r="I4757">
            <v>0</v>
          </cell>
          <cell r="J4757" t="str">
            <v>Teamsters Local Union Number 117</v>
          </cell>
          <cell r="K4757">
            <v>5507</v>
          </cell>
          <cell r="L4757">
            <v>5507</v>
          </cell>
          <cell r="M4757">
            <v>5507</v>
          </cell>
          <cell r="N4757">
            <v>5507</v>
          </cell>
          <cell r="O4757">
            <v>5191</v>
          </cell>
          <cell r="P4757">
            <v>5295</v>
          </cell>
          <cell r="Q4757">
            <v>5455</v>
          </cell>
        </row>
        <row r="4758">
          <cell r="E4758" t="str">
            <v>56EMONTHLYKNON-REPRESENTED STATE EMPLOYEES</v>
          </cell>
          <cell r="F4758" t="str">
            <v>56E</v>
          </cell>
          <cell r="G4758" t="str">
            <v>Monthly</v>
          </cell>
          <cell r="H4758" t="str">
            <v>K</v>
          </cell>
          <cell r="I4758">
            <v>0</v>
          </cell>
          <cell r="J4758" t="str">
            <v>Non-Represented State Employees</v>
          </cell>
          <cell r="K4758">
            <v>5572</v>
          </cell>
          <cell r="L4758">
            <v>5572</v>
          </cell>
          <cell r="M4758">
            <v>5572</v>
          </cell>
          <cell r="N4758">
            <v>5572</v>
          </cell>
          <cell r="O4758">
            <v>5253</v>
          </cell>
          <cell r="P4758">
            <v>5358</v>
          </cell>
          <cell r="Q4758">
            <v>5520</v>
          </cell>
        </row>
        <row r="4759">
          <cell r="E4759" t="str">
            <v>56EMONTHLYKTEAMSTERS LOCAL UNION NUMBER 117</v>
          </cell>
          <cell r="F4759" t="str">
            <v>56E</v>
          </cell>
          <cell r="G4759" t="str">
            <v>Monthly</v>
          </cell>
          <cell r="H4759" t="str">
            <v>K</v>
          </cell>
          <cell r="I4759">
            <v>0</v>
          </cell>
          <cell r="J4759" t="str">
            <v>Teamsters Local Union Number 117</v>
          </cell>
          <cell r="K4759">
            <v>5644</v>
          </cell>
          <cell r="L4759">
            <v>5644</v>
          </cell>
          <cell r="M4759">
            <v>5644</v>
          </cell>
          <cell r="N4759">
            <v>5644</v>
          </cell>
          <cell r="O4759">
            <v>5321</v>
          </cell>
          <cell r="P4759">
            <v>5427</v>
          </cell>
          <cell r="Q4759">
            <v>5591</v>
          </cell>
        </row>
        <row r="4760">
          <cell r="E4760" t="str">
            <v>56EMONTHLYLNON-REPRESENTED STATE EMPLOYEES</v>
          </cell>
          <cell r="F4760" t="str">
            <v>56E</v>
          </cell>
          <cell r="G4760" t="str">
            <v>Monthly</v>
          </cell>
          <cell r="H4760" t="str">
            <v>L</v>
          </cell>
          <cell r="I4760">
            <v>0</v>
          </cell>
          <cell r="J4760" t="str">
            <v>Non-Represented State Employees</v>
          </cell>
          <cell r="K4760">
            <v>5713</v>
          </cell>
          <cell r="L4760">
            <v>5713</v>
          </cell>
          <cell r="M4760">
            <v>5713</v>
          </cell>
          <cell r="N4760">
            <v>5713</v>
          </cell>
          <cell r="O4760">
            <v>5385</v>
          </cell>
          <cell r="P4760">
            <v>5493</v>
          </cell>
          <cell r="Q4760">
            <v>5659</v>
          </cell>
        </row>
        <row r="4761">
          <cell r="E4761" t="str">
            <v>56EMONTHLYLTEAMSTERS LOCAL UNION NUMBER 117</v>
          </cell>
          <cell r="F4761" t="str">
            <v>56E</v>
          </cell>
          <cell r="G4761" t="str">
            <v>Monthly</v>
          </cell>
          <cell r="H4761" t="str">
            <v>L</v>
          </cell>
          <cell r="I4761">
            <v>0</v>
          </cell>
          <cell r="J4761" t="str">
            <v>Teamsters Local Union Number 117</v>
          </cell>
          <cell r="K4761">
            <v>5784</v>
          </cell>
          <cell r="L4761">
            <v>5784</v>
          </cell>
          <cell r="M4761">
            <v>5784</v>
          </cell>
          <cell r="N4761">
            <v>5784</v>
          </cell>
          <cell r="O4761">
            <v>5453</v>
          </cell>
          <cell r="P4761">
            <v>5562</v>
          </cell>
          <cell r="Q4761">
            <v>5730</v>
          </cell>
        </row>
        <row r="4762">
          <cell r="E4762" t="str">
            <v>56EMONTHLYMNON-REPRESENTED STATE EMPLOYEES</v>
          </cell>
          <cell r="F4762" t="str">
            <v>56E</v>
          </cell>
          <cell r="G4762" t="str">
            <v>Monthly</v>
          </cell>
          <cell r="H4762" t="str">
            <v>M</v>
          </cell>
          <cell r="I4762">
            <v>0</v>
          </cell>
          <cell r="J4762" t="str">
            <v>Non-Represented State Employees</v>
          </cell>
          <cell r="K4762">
            <v>5857</v>
          </cell>
          <cell r="L4762">
            <v>5857</v>
          </cell>
          <cell r="M4762">
            <v>5857</v>
          </cell>
          <cell r="N4762">
            <v>5857</v>
          </cell>
          <cell r="O4762">
            <v>5522</v>
          </cell>
          <cell r="P4762">
            <v>5632</v>
          </cell>
          <cell r="Q4762">
            <v>5802</v>
          </cell>
        </row>
        <row r="4763">
          <cell r="E4763" t="str">
            <v>56EMONTHLYMTEAMSTERS LOCAL UNION NUMBER 117</v>
          </cell>
          <cell r="F4763" t="str">
            <v>56E</v>
          </cell>
          <cell r="G4763" t="str">
            <v>Monthly</v>
          </cell>
          <cell r="H4763" t="str">
            <v>M</v>
          </cell>
          <cell r="I4763">
            <v>0</v>
          </cell>
          <cell r="J4763" t="str">
            <v>Teamsters Local Union Number 117</v>
          </cell>
          <cell r="K4763">
            <v>5933</v>
          </cell>
          <cell r="L4763">
            <v>5933</v>
          </cell>
          <cell r="M4763">
            <v>5933</v>
          </cell>
          <cell r="N4763">
            <v>5933</v>
          </cell>
          <cell r="O4763">
            <v>5593</v>
          </cell>
          <cell r="P4763">
            <v>5705</v>
          </cell>
          <cell r="Q4763">
            <v>5877</v>
          </cell>
        </row>
        <row r="4764">
          <cell r="E4764" t="str">
            <v>56GMONTHLYGNON-REPRESENTED STATE EMPLOYEES</v>
          </cell>
          <cell r="F4764" t="str">
            <v>56G</v>
          </cell>
          <cell r="G4764" t="str">
            <v>Monthly</v>
          </cell>
          <cell r="H4764" t="str">
            <v>G</v>
          </cell>
          <cell r="I4764">
            <v>0</v>
          </cell>
          <cell r="J4764" t="str">
            <v>Non-Represented State Employees</v>
          </cell>
          <cell r="K4764">
            <v>5051</v>
          </cell>
          <cell r="L4764">
            <v>5051</v>
          </cell>
          <cell r="M4764">
            <v>5051</v>
          </cell>
          <cell r="N4764">
            <v>5051</v>
          </cell>
          <cell r="O4764">
            <v>4762</v>
          </cell>
          <cell r="P4764">
            <v>4857</v>
          </cell>
          <cell r="Q4764">
            <v>5004</v>
          </cell>
        </row>
        <row r="4765">
          <cell r="E4765" t="str">
            <v>56GMONTHLYGTEAMSTERS LOCAL UNION NUMBER 117</v>
          </cell>
          <cell r="F4765" t="str">
            <v>56G</v>
          </cell>
          <cell r="G4765" t="str">
            <v>Monthly</v>
          </cell>
          <cell r="H4765" t="str">
            <v>G</v>
          </cell>
          <cell r="I4765">
            <v>0</v>
          </cell>
          <cell r="J4765" t="str">
            <v>Teamsters Local Union Number 117</v>
          </cell>
          <cell r="K4765">
            <v>5116</v>
          </cell>
          <cell r="L4765">
            <v>5116</v>
          </cell>
          <cell r="M4765">
            <v>5116</v>
          </cell>
          <cell r="N4765">
            <v>5116</v>
          </cell>
          <cell r="O4765">
            <v>4823</v>
          </cell>
          <cell r="P4765">
            <v>4919</v>
          </cell>
          <cell r="Q4765">
            <v>5068</v>
          </cell>
        </row>
        <row r="4766">
          <cell r="E4766" t="str">
            <v>56GMONTHLYGWASHINGTON FEDERATION OF STATE EMPLOYEES</v>
          </cell>
          <cell r="F4766" t="str">
            <v>56G</v>
          </cell>
          <cell r="G4766" t="str">
            <v>Monthly</v>
          </cell>
          <cell r="H4766" t="str">
            <v>G</v>
          </cell>
          <cell r="I4766">
            <v>0</v>
          </cell>
          <cell r="J4766" t="str">
            <v>Washington Federation of State Employees</v>
          </cell>
          <cell r="K4766">
            <v>5051</v>
          </cell>
          <cell r="L4766">
            <v>5051</v>
          </cell>
          <cell r="M4766">
            <v>5051</v>
          </cell>
          <cell r="N4766">
            <v>5051</v>
          </cell>
          <cell r="O4766">
            <v>4762</v>
          </cell>
          <cell r="P4766">
            <v>4857</v>
          </cell>
          <cell r="Q4766">
            <v>5004</v>
          </cell>
        </row>
        <row r="4767">
          <cell r="E4767" t="str">
            <v>56GMONTHLYHNON-REPRESENTED STATE EMPLOYEES</v>
          </cell>
          <cell r="F4767" t="str">
            <v>56G</v>
          </cell>
          <cell r="G4767" t="str">
            <v>Monthly</v>
          </cell>
          <cell r="H4767" t="str">
            <v>H</v>
          </cell>
          <cell r="I4767">
            <v>0</v>
          </cell>
          <cell r="J4767" t="str">
            <v>Non-Represented State Employees</v>
          </cell>
          <cell r="K4767">
            <v>5176</v>
          </cell>
          <cell r="L4767">
            <v>5176</v>
          </cell>
          <cell r="M4767">
            <v>5176</v>
          </cell>
          <cell r="N4767">
            <v>5176</v>
          </cell>
          <cell r="O4767">
            <v>4879</v>
          </cell>
          <cell r="P4767">
            <v>4977</v>
          </cell>
          <cell r="Q4767">
            <v>5127</v>
          </cell>
        </row>
        <row r="4768">
          <cell r="E4768" t="str">
            <v>56GMONTHLYHTEAMSTERS LOCAL UNION NUMBER 117</v>
          </cell>
          <cell r="F4768" t="str">
            <v>56G</v>
          </cell>
          <cell r="G4768" t="str">
            <v>Monthly</v>
          </cell>
          <cell r="H4768" t="str">
            <v>H</v>
          </cell>
          <cell r="I4768">
            <v>0</v>
          </cell>
          <cell r="J4768" t="str">
            <v>Teamsters Local Union Number 117</v>
          </cell>
          <cell r="K4768">
            <v>5241</v>
          </cell>
          <cell r="L4768">
            <v>5241</v>
          </cell>
          <cell r="M4768">
            <v>5241</v>
          </cell>
          <cell r="N4768">
            <v>5241</v>
          </cell>
          <cell r="O4768">
            <v>4940</v>
          </cell>
          <cell r="P4768">
            <v>5039</v>
          </cell>
          <cell r="Q4768">
            <v>5191</v>
          </cell>
        </row>
        <row r="4769">
          <cell r="E4769" t="str">
            <v>56GMONTHLYHWASHINGTON FEDERATION OF STATE EMPLOYEES</v>
          </cell>
          <cell r="F4769" t="str">
            <v>56G</v>
          </cell>
          <cell r="G4769" t="str">
            <v>Monthly</v>
          </cell>
          <cell r="H4769" t="str">
            <v>H</v>
          </cell>
          <cell r="I4769">
            <v>0</v>
          </cell>
          <cell r="J4769" t="str">
            <v>Washington Federation of State Employees</v>
          </cell>
          <cell r="K4769">
            <v>5176</v>
          </cell>
          <cell r="L4769">
            <v>5176</v>
          </cell>
          <cell r="M4769">
            <v>5176</v>
          </cell>
          <cell r="N4769">
            <v>5176</v>
          </cell>
          <cell r="O4769">
            <v>4879</v>
          </cell>
          <cell r="P4769">
            <v>4977</v>
          </cell>
          <cell r="Q4769">
            <v>5127</v>
          </cell>
        </row>
        <row r="4770">
          <cell r="E4770" t="str">
            <v>56GMONTHLYINON-REPRESENTED STATE EMPLOYEES</v>
          </cell>
          <cell r="F4770" t="str">
            <v>56G</v>
          </cell>
          <cell r="G4770" t="str">
            <v>Monthly</v>
          </cell>
          <cell r="H4770" t="str">
            <v>I</v>
          </cell>
          <cell r="I4770">
            <v>0</v>
          </cell>
          <cell r="J4770" t="str">
            <v>Non-Represented State Employees</v>
          </cell>
          <cell r="K4770">
            <v>5305</v>
          </cell>
          <cell r="L4770">
            <v>5305</v>
          </cell>
          <cell r="M4770">
            <v>5305</v>
          </cell>
          <cell r="N4770">
            <v>5305</v>
          </cell>
          <cell r="O4770">
            <v>5001</v>
          </cell>
          <cell r="P4770">
            <v>5101</v>
          </cell>
          <cell r="Q4770">
            <v>5255</v>
          </cell>
        </row>
        <row r="4771">
          <cell r="E4771" t="str">
            <v>56GMONTHLYITEAMSTERS LOCAL UNION NUMBER 117</v>
          </cell>
          <cell r="F4771" t="str">
            <v>56G</v>
          </cell>
          <cell r="G4771" t="str">
            <v>Monthly</v>
          </cell>
          <cell r="H4771" t="str">
            <v>I</v>
          </cell>
          <cell r="I4771">
            <v>0</v>
          </cell>
          <cell r="J4771" t="str">
            <v>Teamsters Local Union Number 117</v>
          </cell>
          <cell r="K4771">
            <v>5374</v>
          </cell>
          <cell r="L4771">
            <v>5374</v>
          </cell>
          <cell r="M4771">
            <v>5374</v>
          </cell>
          <cell r="N4771">
            <v>5374</v>
          </cell>
          <cell r="O4771">
            <v>5066</v>
          </cell>
          <cell r="P4771">
            <v>5167</v>
          </cell>
          <cell r="Q4771">
            <v>5323</v>
          </cell>
        </row>
        <row r="4772">
          <cell r="E4772" t="str">
            <v>56GMONTHLYIWASHINGTON FEDERATION OF STATE EMPLOYEES</v>
          </cell>
          <cell r="F4772" t="str">
            <v>56G</v>
          </cell>
          <cell r="G4772" t="str">
            <v>Monthly</v>
          </cell>
          <cell r="H4772" t="str">
            <v>I</v>
          </cell>
          <cell r="I4772">
            <v>0</v>
          </cell>
          <cell r="J4772" t="str">
            <v>Washington Federation of State Employees</v>
          </cell>
          <cell r="K4772">
            <v>5305</v>
          </cell>
          <cell r="L4772">
            <v>5305</v>
          </cell>
          <cell r="M4772">
            <v>5305</v>
          </cell>
          <cell r="N4772">
            <v>5305</v>
          </cell>
          <cell r="O4772">
            <v>5001</v>
          </cell>
          <cell r="P4772">
            <v>5101</v>
          </cell>
          <cell r="Q4772">
            <v>5255</v>
          </cell>
        </row>
        <row r="4773">
          <cell r="E4773" t="str">
            <v>56GMONTHLYJNON-REPRESENTED STATE EMPLOYEES</v>
          </cell>
          <cell r="F4773" t="str">
            <v>56G</v>
          </cell>
          <cell r="G4773" t="str">
            <v>Monthly</v>
          </cell>
          <cell r="H4773" t="str">
            <v>J</v>
          </cell>
          <cell r="I4773">
            <v>0</v>
          </cell>
          <cell r="J4773" t="str">
            <v>Non-Represented State Employees</v>
          </cell>
          <cell r="K4773">
            <v>5438</v>
          </cell>
          <cell r="L4773">
            <v>5438</v>
          </cell>
          <cell r="M4773">
            <v>5438</v>
          </cell>
          <cell r="N4773">
            <v>5438</v>
          </cell>
          <cell r="O4773">
            <v>5126</v>
          </cell>
          <cell r="P4773">
            <v>5229</v>
          </cell>
          <cell r="Q4773">
            <v>5387</v>
          </cell>
        </row>
        <row r="4774">
          <cell r="E4774" t="str">
            <v>56GMONTHLYJTEAMSTERS LOCAL UNION NUMBER 117</v>
          </cell>
          <cell r="F4774" t="str">
            <v>56G</v>
          </cell>
          <cell r="G4774" t="str">
            <v>Monthly</v>
          </cell>
          <cell r="H4774" t="str">
            <v>J</v>
          </cell>
          <cell r="I4774">
            <v>0</v>
          </cell>
          <cell r="J4774" t="str">
            <v>Teamsters Local Union Number 117</v>
          </cell>
          <cell r="K4774">
            <v>5507</v>
          </cell>
          <cell r="L4774">
            <v>5507</v>
          </cell>
          <cell r="M4774">
            <v>5507</v>
          </cell>
          <cell r="N4774">
            <v>5507</v>
          </cell>
          <cell r="O4774">
            <v>5191</v>
          </cell>
          <cell r="P4774">
            <v>5295</v>
          </cell>
          <cell r="Q4774">
            <v>5455</v>
          </cell>
        </row>
        <row r="4775">
          <cell r="E4775" t="str">
            <v>56GMONTHLYJWASHINGTON FEDERATION OF STATE EMPLOYEES</v>
          </cell>
          <cell r="F4775" t="str">
            <v>56G</v>
          </cell>
          <cell r="G4775" t="str">
            <v>Monthly</v>
          </cell>
          <cell r="H4775" t="str">
            <v>J</v>
          </cell>
          <cell r="I4775">
            <v>0</v>
          </cell>
          <cell r="J4775" t="str">
            <v>Washington Federation of State Employees</v>
          </cell>
          <cell r="K4775">
            <v>5438</v>
          </cell>
          <cell r="L4775">
            <v>5438</v>
          </cell>
          <cell r="M4775">
            <v>5438</v>
          </cell>
          <cell r="N4775">
            <v>5438</v>
          </cell>
          <cell r="O4775">
            <v>5126</v>
          </cell>
          <cell r="P4775">
            <v>5229</v>
          </cell>
          <cell r="Q4775">
            <v>5387</v>
          </cell>
        </row>
        <row r="4776">
          <cell r="E4776" t="str">
            <v>56GMONTHLYKNON-REPRESENTED STATE EMPLOYEES</v>
          </cell>
          <cell r="F4776" t="str">
            <v>56G</v>
          </cell>
          <cell r="G4776" t="str">
            <v>Monthly</v>
          </cell>
          <cell r="H4776" t="str">
            <v>K</v>
          </cell>
          <cell r="I4776">
            <v>0</v>
          </cell>
          <cell r="J4776" t="str">
            <v>Non-Represented State Employees</v>
          </cell>
          <cell r="K4776">
            <v>5572</v>
          </cell>
          <cell r="L4776">
            <v>5572</v>
          </cell>
          <cell r="M4776">
            <v>5572</v>
          </cell>
          <cell r="N4776">
            <v>5572</v>
          </cell>
          <cell r="O4776">
            <v>5253</v>
          </cell>
          <cell r="P4776">
            <v>5358</v>
          </cell>
          <cell r="Q4776">
            <v>5520</v>
          </cell>
        </row>
        <row r="4777">
          <cell r="E4777" t="str">
            <v>56GMONTHLYKTEAMSTERS LOCAL UNION NUMBER 117</v>
          </cell>
          <cell r="F4777" t="str">
            <v>56G</v>
          </cell>
          <cell r="G4777" t="str">
            <v>Monthly</v>
          </cell>
          <cell r="H4777" t="str">
            <v>K</v>
          </cell>
          <cell r="I4777">
            <v>0</v>
          </cell>
          <cell r="J4777" t="str">
            <v>Teamsters Local Union Number 117</v>
          </cell>
          <cell r="K4777">
            <v>5644</v>
          </cell>
          <cell r="L4777">
            <v>5644</v>
          </cell>
          <cell r="M4777">
            <v>5644</v>
          </cell>
          <cell r="N4777">
            <v>5644</v>
          </cell>
          <cell r="O4777">
            <v>5321</v>
          </cell>
          <cell r="P4777">
            <v>5427</v>
          </cell>
          <cell r="Q4777">
            <v>5591</v>
          </cell>
        </row>
        <row r="4778">
          <cell r="E4778" t="str">
            <v>56GMONTHLYKWASHINGTON FEDERATION OF STATE EMPLOYEES</v>
          </cell>
          <cell r="F4778" t="str">
            <v>56G</v>
          </cell>
          <cell r="G4778" t="str">
            <v>Monthly</v>
          </cell>
          <cell r="H4778" t="str">
            <v>K</v>
          </cell>
          <cell r="I4778">
            <v>0</v>
          </cell>
          <cell r="J4778" t="str">
            <v>Washington Federation of State Employees</v>
          </cell>
          <cell r="K4778">
            <v>5572</v>
          </cell>
          <cell r="L4778">
            <v>5572</v>
          </cell>
          <cell r="M4778">
            <v>5572</v>
          </cell>
          <cell r="N4778">
            <v>5572</v>
          </cell>
          <cell r="O4778">
            <v>5253</v>
          </cell>
          <cell r="P4778">
            <v>5358</v>
          </cell>
          <cell r="Q4778">
            <v>5520</v>
          </cell>
        </row>
        <row r="4779">
          <cell r="E4779" t="str">
            <v>56GMONTHLYLNON-REPRESENTED STATE EMPLOYEES</v>
          </cell>
          <cell r="F4779" t="str">
            <v>56G</v>
          </cell>
          <cell r="G4779" t="str">
            <v>Monthly</v>
          </cell>
          <cell r="H4779" t="str">
            <v>L</v>
          </cell>
          <cell r="I4779">
            <v>0</v>
          </cell>
          <cell r="J4779" t="str">
            <v>Non-Represented State Employees</v>
          </cell>
          <cell r="K4779">
            <v>5713</v>
          </cell>
          <cell r="L4779">
            <v>5713</v>
          </cell>
          <cell r="M4779">
            <v>5713</v>
          </cell>
          <cell r="N4779">
            <v>5713</v>
          </cell>
          <cell r="O4779">
            <v>5385</v>
          </cell>
          <cell r="P4779">
            <v>5493</v>
          </cell>
          <cell r="Q4779">
            <v>5659</v>
          </cell>
        </row>
        <row r="4780">
          <cell r="E4780" t="str">
            <v>56GMONTHLYLTEAMSTERS LOCAL UNION NUMBER 117</v>
          </cell>
          <cell r="F4780" t="str">
            <v>56G</v>
          </cell>
          <cell r="G4780" t="str">
            <v>Monthly</v>
          </cell>
          <cell r="H4780" t="str">
            <v>L</v>
          </cell>
          <cell r="I4780">
            <v>0</v>
          </cell>
          <cell r="J4780" t="str">
            <v>Teamsters Local Union Number 117</v>
          </cell>
          <cell r="K4780">
            <v>5784</v>
          </cell>
          <cell r="L4780">
            <v>5784</v>
          </cell>
          <cell r="M4780">
            <v>5784</v>
          </cell>
          <cell r="N4780">
            <v>5784</v>
          </cell>
          <cell r="O4780">
            <v>5453</v>
          </cell>
          <cell r="P4780">
            <v>5562</v>
          </cell>
          <cell r="Q4780">
            <v>5730</v>
          </cell>
        </row>
        <row r="4781">
          <cell r="E4781" t="str">
            <v>56GMONTHLYLWASHINGTON FEDERATION OF STATE EMPLOYEES</v>
          </cell>
          <cell r="F4781" t="str">
            <v>56G</v>
          </cell>
          <cell r="G4781" t="str">
            <v>Monthly</v>
          </cell>
          <cell r="H4781" t="str">
            <v>L</v>
          </cell>
          <cell r="I4781">
            <v>0</v>
          </cell>
          <cell r="J4781" t="str">
            <v>Washington Federation of State Employees</v>
          </cell>
          <cell r="K4781">
            <v>5713</v>
          </cell>
          <cell r="L4781">
            <v>5713</v>
          </cell>
          <cell r="M4781">
            <v>5713</v>
          </cell>
          <cell r="N4781">
            <v>5713</v>
          </cell>
          <cell r="O4781">
            <v>5385</v>
          </cell>
          <cell r="P4781">
            <v>5493</v>
          </cell>
          <cell r="Q4781">
            <v>5659</v>
          </cell>
        </row>
        <row r="4782">
          <cell r="E4782" t="str">
            <v>56GMONTHLYMNON-REPRESENTED STATE EMPLOYEES</v>
          </cell>
          <cell r="F4782" t="str">
            <v>56G</v>
          </cell>
          <cell r="G4782" t="str">
            <v>Monthly</v>
          </cell>
          <cell r="H4782" t="str">
            <v>M</v>
          </cell>
          <cell r="I4782">
            <v>0</v>
          </cell>
          <cell r="J4782" t="str">
            <v>Non-Represented State Employees</v>
          </cell>
          <cell r="K4782">
            <v>5857</v>
          </cell>
          <cell r="L4782">
            <v>5857</v>
          </cell>
          <cell r="M4782">
            <v>5857</v>
          </cell>
          <cell r="N4782">
            <v>5857</v>
          </cell>
          <cell r="O4782">
            <v>5522</v>
          </cell>
          <cell r="P4782">
            <v>5632</v>
          </cell>
          <cell r="Q4782">
            <v>5802</v>
          </cell>
        </row>
        <row r="4783">
          <cell r="E4783" t="str">
            <v>56GMONTHLYMTEAMSTERS LOCAL UNION NUMBER 117</v>
          </cell>
          <cell r="F4783" t="str">
            <v>56G</v>
          </cell>
          <cell r="G4783" t="str">
            <v>Monthly</v>
          </cell>
          <cell r="H4783" t="str">
            <v>M</v>
          </cell>
          <cell r="I4783">
            <v>0</v>
          </cell>
          <cell r="J4783" t="str">
            <v>Teamsters Local Union Number 117</v>
          </cell>
          <cell r="K4783">
            <v>5933</v>
          </cell>
          <cell r="L4783">
            <v>5933</v>
          </cell>
          <cell r="M4783">
            <v>5933</v>
          </cell>
          <cell r="N4783">
            <v>5933</v>
          </cell>
          <cell r="O4783">
            <v>5593</v>
          </cell>
          <cell r="P4783">
            <v>5705</v>
          </cell>
          <cell r="Q4783">
            <v>5877</v>
          </cell>
        </row>
        <row r="4784">
          <cell r="E4784" t="str">
            <v>56GMONTHLYMWASHINGTON FEDERATION OF STATE EMPLOYEES</v>
          </cell>
          <cell r="F4784" t="str">
            <v>56G</v>
          </cell>
          <cell r="G4784" t="str">
            <v>Monthly</v>
          </cell>
          <cell r="H4784" t="str">
            <v>M</v>
          </cell>
          <cell r="I4784">
            <v>0</v>
          </cell>
          <cell r="J4784" t="str">
            <v>Washington Federation of State Employees</v>
          </cell>
          <cell r="K4784">
            <v>5857</v>
          </cell>
          <cell r="L4784">
            <v>5857</v>
          </cell>
          <cell r="M4784">
            <v>5857</v>
          </cell>
          <cell r="N4784">
            <v>5857</v>
          </cell>
          <cell r="O4784">
            <v>5522</v>
          </cell>
          <cell r="P4784">
            <v>5632</v>
          </cell>
          <cell r="Q4784">
            <v>5802</v>
          </cell>
        </row>
        <row r="4785">
          <cell r="E4785" t="str">
            <v>56MONTHLYACOALITION</v>
          </cell>
          <cell r="F4785" t="str">
            <v>56</v>
          </cell>
          <cell r="G4785" t="str">
            <v>Monthly</v>
          </cell>
          <cell r="H4785" t="str">
            <v>A</v>
          </cell>
          <cell r="I4785">
            <v>0</v>
          </cell>
          <cell r="J4785" t="str">
            <v>Coalition</v>
          </cell>
          <cell r="K4785">
            <v>4359</v>
          </cell>
          <cell r="L4785">
            <v>4359</v>
          </cell>
          <cell r="M4785">
            <v>4359</v>
          </cell>
          <cell r="N4785">
            <v>4359</v>
          </cell>
          <cell r="O4785">
            <v>4109</v>
          </cell>
          <cell r="P4785">
            <v>4191</v>
          </cell>
          <cell r="Q4785">
            <v>4318</v>
          </cell>
        </row>
        <row r="4786">
          <cell r="E4786" t="str">
            <v>56MONTHLYANON-REPRESENTED STATE EMPLOYEES</v>
          </cell>
          <cell r="F4786" t="str">
            <v>56</v>
          </cell>
          <cell r="G4786" t="str">
            <v>Monthly</v>
          </cell>
          <cell r="H4786" t="str">
            <v>A</v>
          </cell>
          <cell r="I4786">
            <v>0</v>
          </cell>
          <cell r="J4786" t="str">
            <v>Non-Represented State Employees</v>
          </cell>
          <cell r="K4786">
            <v>4359</v>
          </cell>
          <cell r="L4786">
            <v>4359</v>
          </cell>
          <cell r="M4786">
            <v>4359</v>
          </cell>
          <cell r="N4786">
            <v>4359</v>
          </cell>
          <cell r="O4786">
            <v>4109</v>
          </cell>
          <cell r="P4786">
            <v>4191</v>
          </cell>
          <cell r="Q4786">
            <v>4318</v>
          </cell>
        </row>
        <row r="4787">
          <cell r="E4787" t="str">
            <v>56MONTHLYATEAMSTERS LOCAL UNION NUMBER 117</v>
          </cell>
          <cell r="F4787" t="str">
            <v>56</v>
          </cell>
          <cell r="G4787" t="str">
            <v>Monthly</v>
          </cell>
          <cell r="H4787" t="str">
            <v>A</v>
          </cell>
          <cell r="I4787">
            <v>0</v>
          </cell>
          <cell r="J4787" t="str">
            <v>Teamsters Local Union Number 117</v>
          </cell>
          <cell r="K4787">
            <v>4414</v>
          </cell>
          <cell r="L4787">
            <v>4414</v>
          </cell>
          <cell r="M4787">
            <v>4414</v>
          </cell>
          <cell r="N4787">
            <v>4414</v>
          </cell>
          <cell r="O4787">
            <v>4161</v>
          </cell>
          <cell r="P4787">
            <v>4244</v>
          </cell>
          <cell r="Q4787">
            <v>4372</v>
          </cell>
        </row>
        <row r="4788">
          <cell r="E4788" t="str">
            <v>56MONTHLYAWASHINGTON FEDERATION OF STATE EMPLOYEES</v>
          </cell>
          <cell r="F4788" t="str">
            <v>56</v>
          </cell>
          <cell r="G4788" t="str">
            <v>Monthly</v>
          </cell>
          <cell r="H4788" t="str">
            <v>A</v>
          </cell>
          <cell r="I4788">
            <v>0</v>
          </cell>
          <cell r="J4788" t="str">
            <v>Washington Federation of State Employees</v>
          </cell>
          <cell r="K4788">
            <v>4359</v>
          </cell>
          <cell r="L4788">
            <v>4359</v>
          </cell>
          <cell r="M4788">
            <v>4359</v>
          </cell>
          <cell r="N4788">
            <v>4359</v>
          </cell>
          <cell r="O4788">
            <v>4109</v>
          </cell>
          <cell r="P4788">
            <v>4191</v>
          </cell>
          <cell r="Q4788">
            <v>4318</v>
          </cell>
        </row>
        <row r="4789">
          <cell r="E4789" t="str">
            <v>56MONTHLYAWASHINGTON PUBLIC EMPLOYEES ASSOCIATION</v>
          </cell>
          <cell r="F4789" t="str">
            <v>56</v>
          </cell>
          <cell r="G4789" t="str">
            <v>Monthly</v>
          </cell>
          <cell r="H4789" t="str">
            <v>A</v>
          </cell>
          <cell r="I4789">
            <v>0</v>
          </cell>
          <cell r="J4789" t="str">
            <v>Washington Public Employees Association</v>
          </cell>
          <cell r="K4789">
            <v>4359</v>
          </cell>
          <cell r="L4789">
            <v>4359</v>
          </cell>
          <cell r="M4789">
            <v>4359</v>
          </cell>
          <cell r="N4789">
            <v>4359</v>
          </cell>
          <cell r="O4789">
            <v>4109</v>
          </cell>
          <cell r="P4789">
            <v>4191</v>
          </cell>
          <cell r="Q4789">
            <v>4318</v>
          </cell>
        </row>
        <row r="4790">
          <cell r="E4790" t="str">
            <v>56MONTHLYBCOALITION</v>
          </cell>
          <cell r="F4790" t="str">
            <v>56</v>
          </cell>
          <cell r="G4790" t="str">
            <v>Monthly</v>
          </cell>
          <cell r="H4790" t="str">
            <v>B</v>
          </cell>
          <cell r="I4790">
            <v>0</v>
          </cell>
          <cell r="J4790" t="str">
            <v>Coalition</v>
          </cell>
          <cell r="K4790">
            <v>4464</v>
          </cell>
          <cell r="L4790">
            <v>4464</v>
          </cell>
          <cell r="M4790">
            <v>4464</v>
          </cell>
          <cell r="N4790">
            <v>4464</v>
          </cell>
          <cell r="O4790">
            <v>4208</v>
          </cell>
          <cell r="P4790">
            <v>4292</v>
          </cell>
          <cell r="Q4790">
            <v>4422</v>
          </cell>
        </row>
        <row r="4791">
          <cell r="E4791" t="str">
            <v>56MONTHLYBNON-REPRESENTED STATE EMPLOYEES</v>
          </cell>
          <cell r="F4791" t="str">
            <v>56</v>
          </cell>
          <cell r="G4791" t="str">
            <v>Monthly</v>
          </cell>
          <cell r="H4791" t="str">
            <v>B</v>
          </cell>
          <cell r="I4791">
            <v>0</v>
          </cell>
          <cell r="J4791" t="str">
            <v>Non-Represented State Employees</v>
          </cell>
          <cell r="K4791">
            <v>4464</v>
          </cell>
          <cell r="L4791">
            <v>4464</v>
          </cell>
          <cell r="M4791">
            <v>4464</v>
          </cell>
          <cell r="N4791">
            <v>4464</v>
          </cell>
          <cell r="O4791">
            <v>4208</v>
          </cell>
          <cell r="P4791">
            <v>4292</v>
          </cell>
          <cell r="Q4791">
            <v>4422</v>
          </cell>
        </row>
        <row r="4792">
          <cell r="E4792" t="str">
            <v>56MONTHLYBTEAMSTERS LOCAL UNION NUMBER 117</v>
          </cell>
          <cell r="F4792" t="str">
            <v>56</v>
          </cell>
          <cell r="G4792" t="str">
            <v>Monthly</v>
          </cell>
          <cell r="H4792" t="str">
            <v>B</v>
          </cell>
          <cell r="I4792">
            <v>0</v>
          </cell>
          <cell r="J4792" t="str">
            <v>Teamsters Local Union Number 117</v>
          </cell>
          <cell r="K4792">
            <v>4522</v>
          </cell>
          <cell r="L4792">
            <v>4522</v>
          </cell>
          <cell r="M4792">
            <v>4522</v>
          </cell>
          <cell r="N4792">
            <v>4522</v>
          </cell>
          <cell r="O4792">
            <v>4263</v>
          </cell>
          <cell r="P4792">
            <v>4348</v>
          </cell>
          <cell r="Q4792">
            <v>4479</v>
          </cell>
        </row>
        <row r="4793">
          <cell r="E4793" t="str">
            <v>56MONTHLYBWASHINGTON FEDERATION OF STATE EMPLOYEES</v>
          </cell>
          <cell r="F4793" t="str">
            <v>56</v>
          </cell>
          <cell r="G4793" t="str">
            <v>Monthly</v>
          </cell>
          <cell r="H4793" t="str">
            <v>B</v>
          </cell>
          <cell r="I4793">
            <v>0</v>
          </cell>
          <cell r="J4793" t="str">
            <v>Washington Federation of State Employees</v>
          </cell>
          <cell r="K4793">
            <v>4464</v>
          </cell>
          <cell r="L4793">
            <v>4464</v>
          </cell>
          <cell r="M4793">
            <v>4464</v>
          </cell>
          <cell r="N4793">
            <v>4464</v>
          </cell>
          <cell r="O4793">
            <v>4208</v>
          </cell>
          <cell r="P4793">
            <v>4292</v>
          </cell>
          <cell r="Q4793">
            <v>4422</v>
          </cell>
        </row>
        <row r="4794">
          <cell r="E4794" t="str">
            <v>56MONTHLYBWASHINGTON PUBLIC EMPLOYEES ASSOCIATION</v>
          </cell>
          <cell r="F4794" t="str">
            <v>56</v>
          </cell>
          <cell r="G4794" t="str">
            <v>Monthly</v>
          </cell>
          <cell r="H4794" t="str">
            <v>B</v>
          </cell>
          <cell r="I4794">
            <v>0</v>
          </cell>
          <cell r="J4794" t="str">
            <v>Washington Public Employees Association</v>
          </cell>
          <cell r="K4794">
            <v>4464</v>
          </cell>
          <cell r="L4794">
            <v>4464</v>
          </cell>
          <cell r="M4794">
            <v>4464</v>
          </cell>
          <cell r="N4794">
            <v>4464</v>
          </cell>
          <cell r="O4794">
            <v>4208</v>
          </cell>
          <cell r="P4794">
            <v>4292</v>
          </cell>
          <cell r="Q4794">
            <v>4422</v>
          </cell>
        </row>
        <row r="4795">
          <cell r="E4795" t="str">
            <v>56MONTHLYCCOALITION</v>
          </cell>
          <cell r="F4795" t="str">
            <v>56</v>
          </cell>
          <cell r="G4795" t="str">
            <v>Monthly</v>
          </cell>
          <cell r="H4795" t="str">
            <v>C</v>
          </cell>
          <cell r="I4795">
            <v>0</v>
          </cell>
          <cell r="J4795" t="str">
            <v>Coalition</v>
          </cell>
          <cell r="K4795">
            <v>4575</v>
          </cell>
          <cell r="L4795">
            <v>4575</v>
          </cell>
          <cell r="M4795">
            <v>4575</v>
          </cell>
          <cell r="N4795">
            <v>4575</v>
          </cell>
          <cell r="O4795">
            <v>4313</v>
          </cell>
          <cell r="P4795">
            <v>4399</v>
          </cell>
          <cell r="Q4795">
            <v>4532</v>
          </cell>
        </row>
        <row r="4796">
          <cell r="E4796" t="str">
            <v>56MONTHLYCNON-REPRESENTED STATE EMPLOYEES</v>
          </cell>
          <cell r="F4796" t="str">
            <v>56</v>
          </cell>
          <cell r="G4796" t="str">
            <v>Monthly</v>
          </cell>
          <cell r="H4796" t="str">
            <v>C</v>
          </cell>
          <cell r="I4796">
            <v>0</v>
          </cell>
          <cell r="J4796" t="str">
            <v>Non-Represented State Employees</v>
          </cell>
          <cell r="K4796">
            <v>4575</v>
          </cell>
          <cell r="L4796">
            <v>4575</v>
          </cell>
          <cell r="M4796">
            <v>4575</v>
          </cell>
          <cell r="N4796">
            <v>4575</v>
          </cell>
          <cell r="O4796">
            <v>4313</v>
          </cell>
          <cell r="P4796">
            <v>4399</v>
          </cell>
          <cell r="Q4796">
            <v>4532</v>
          </cell>
        </row>
        <row r="4797">
          <cell r="E4797" t="str">
            <v>56MONTHLYCTEAMSTERS LOCAL UNION NUMBER 117</v>
          </cell>
          <cell r="F4797" t="str">
            <v>56</v>
          </cell>
          <cell r="G4797" t="str">
            <v>Monthly</v>
          </cell>
          <cell r="H4797" t="str">
            <v>C</v>
          </cell>
          <cell r="I4797">
            <v>0</v>
          </cell>
          <cell r="J4797" t="str">
            <v>Teamsters Local Union Number 117</v>
          </cell>
          <cell r="K4797">
            <v>4634</v>
          </cell>
          <cell r="L4797">
            <v>4634</v>
          </cell>
          <cell r="M4797">
            <v>4634</v>
          </cell>
          <cell r="N4797">
            <v>4634</v>
          </cell>
          <cell r="O4797">
            <v>4369</v>
          </cell>
          <cell r="P4797">
            <v>4456</v>
          </cell>
          <cell r="Q4797">
            <v>4591</v>
          </cell>
        </row>
        <row r="4798">
          <cell r="E4798" t="str">
            <v>56MONTHLYCWASHINGTON FEDERATION OF STATE EMPLOYEES</v>
          </cell>
          <cell r="F4798" t="str">
            <v>56</v>
          </cell>
          <cell r="G4798" t="str">
            <v>Monthly</v>
          </cell>
          <cell r="H4798" t="str">
            <v>C</v>
          </cell>
          <cell r="I4798">
            <v>0</v>
          </cell>
          <cell r="J4798" t="str">
            <v>Washington Federation of State Employees</v>
          </cell>
          <cell r="K4798">
            <v>4575</v>
          </cell>
          <cell r="L4798">
            <v>4575</v>
          </cell>
          <cell r="M4798">
            <v>4575</v>
          </cell>
          <cell r="N4798">
            <v>4575</v>
          </cell>
          <cell r="O4798">
            <v>4313</v>
          </cell>
          <cell r="P4798">
            <v>4399</v>
          </cell>
          <cell r="Q4798">
            <v>4532</v>
          </cell>
        </row>
        <row r="4799">
          <cell r="E4799" t="str">
            <v>56MONTHLYCWASHINGTON PUBLIC EMPLOYEES ASSOCIATION</v>
          </cell>
          <cell r="F4799" t="str">
            <v>56</v>
          </cell>
          <cell r="G4799" t="str">
            <v>Monthly</v>
          </cell>
          <cell r="H4799" t="str">
            <v>C</v>
          </cell>
          <cell r="I4799">
            <v>0</v>
          </cell>
          <cell r="J4799" t="str">
            <v>Washington Public Employees Association</v>
          </cell>
          <cell r="K4799">
            <v>4575</v>
          </cell>
          <cell r="L4799">
            <v>4575</v>
          </cell>
          <cell r="M4799">
            <v>4575</v>
          </cell>
          <cell r="N4799">
            <v>4575</v>
          </cell>
          <cell r="O4799">
            <v>4313</v>
          </cell>
          <cell r="P4799">
            <v>4399</v>
          </cell>
          <cell r="Q4799">
            <v>4532</v>
          </cell>
        </row>
        <row r="4800">
          <cell r="E4800" t="str">
            <v>56MONTHLYDCOALITION</v>
          </cell>
          <cell r="F4800" t="str">
            <v>56</v>
          </cell>
          <cell r="G4800" t="str">
            <v>Monthly</v>
          </cell>
          <cell r="H4800" t="str">
            <v>D</v>
          </cell>
          <cell r="I4800">
            <v>0</v>
          </cell>
          <cell r="J4800" t="str">
            <v>Coalition</v>
          </cell>
          <cell r="K4800">
            <v>4686</v>
          </cell>
          <cell r="L4800">
            <v>4686</v>
          </cell>
          <cell r="M4800">
            <v>4686</v>
          </cell>
          <cell r="N4800">
            <v>4686</v>
          </cell>
          <cell r="O4800">
            <v>4418</v>
          </cell>
          <cell r="P4800">
            <v>4506</v>
          </cell>
          <cell r="Q4800">
            <v>4642</v>
          </cell>
        </row>
        <row r="4801">
          <cell r="E4801" t="str">
            <v>56MONTHLYDNON-REPRESENTED STATE EMPLOYEES</v>
          </cell>
          <cell r="F4801" t="str">
            <v>56</v>
          </cell>
          <cell r="G4801" t="str">
            <v>Monthly</v>
          </cell>
          <cell r="H4801" t="str">
            <v>D</v>
          </cell>
          <cell r="I4801">
            <v>0</v>
          </cell>
          <cell r="J4801" t="str">
            <v>Non-Represented State Employees</v>
          </cell>
          <cell r="K4801">
            <v>4686</v>
          </cell>
          <cell r="L4801">
            <v>4686</v>
          </cell>
          <cell r="M4801">
            <v>4686</v>
          </cell>
          <cell r="N4801">
            <v>4686</v>
          </cell>
          <cell r="O4801">
            <v>4418</v>
          </cell>
          <cell r="P4801">
            <v>4506</v>
          </cell>
          <cell r="Q4801">
            <v>4642</v>
          </cell>
        </row>
        <row r="4802">
          <cell r="E4802" t="str">
            <v>56MONTHLYDTEAMSTERS LOCAL UNION NUMBER 117</v>
          </cell>
          <cell r="F4802" t="str">
            <v>56</v>
          </cell>
          <cell r="G4802" t="str">
            <v>Monthly</v>
          </cell>
          <cell r="H4802" t="str">
            <v>D</v>
          </cell>
          <cell r="I4802">
            <v>0</v>
          </cell>
          <cell r="J4802" t="str">
            <v>Teamsters Local Union Number 117</v>
          </cell>
          <cell r="K4802">
            <v>4748</v>
          </cell>
          <cell r="L4802">
            <v>4748</v>
          </cell>
          <cell r="M4802">
            <v>4748</v>
          </cell>
          <cell r="N4802">
            <v>4748</v>
          </cell>
          <cell r="O4802">
            <v>4475</v>
          </cell>
          <cell r="P4802">
            <v>4565</v>
          </cell>
          <cell r="Q4802">
            <v>4703</v>
          </cell>
        </row>
        <row r="4803">
          <cell r="E4803" t="str">
            <v>56MONTHLYDWASHINGTON FEDERATION OF STATE EMPLOYEES</v>
          </cell>
          <cell r="F4803" t="str">
            <v>56</v>
          </cell>
          <cell r="G4803" t="str">
            <v>Monthly</v>
          </cell>
          <cell r="H4803" t="str">
            <v>D</v>
          </cell>
          <cell r="I4803">
            <v>0</v>
          </cell>
          <cell r="J4803" t="str">
            <v>Washington Federation of State Employees</v>
          </cell>
          <cell r="K4803">
            <v>4686</v>
          </cell>
          <cell r="L4803">
            <v>4686</v>
          </cell>
          <cell r="M4803">
            <v>4686</v>
          </cell>
          <cell r="N4803">
            <v>4686</v>
          </cell>
          <cell r="O4803">
            <v>4418</v>
          </cell>
          <cell r="P4803">
            <v>4506</v>
          </cell>
          <cell r="Q4803">
            <v>4642</v>
          </cell>
        </row>
        <row r="4804">
          <cell r="E4804" t="str">
            <v>56MONTHLYDWASHINGTON PUBLIC EMPLOYEES ASSOCIATION</v>
          </cell>
          <cell r="F4804" t="str">
            <v>56</v>
          </cell>
          <cell r="G4804" t="str">
            <v>Monthly</v>
          </cell>
          <cell r="H4804" t="str">
            <v>D</v>
          </cell>
          <cell r="I4804">
            <v>0</v>
          </cell>
          <cell r="J4804" t="str">
            <v>Washington Public Employees Association</v>
          </cell>
          <cell r="K4804">
            <v>4686</v>
          </cell>
          <cell r="L4804">
            <v>4686</v>
          </cell>
          <cell r="M4804">
            <v>4686</v>
          </cell>
          <cell r="N4804">
            <v>4686</v>
          </cell>
          <cell r="O4804">
            <v>4418</v>
          </cell>
          <cell r="P4804">
            <v>4506</v>
          </cell>
          <cell r="Q4804">
            <v>4642</v>
          </cell>
        </row>
        <row r="4805">
          <cell r="E4805" t="str">
            <v>56MONTHLYECOALITION</v>
          </cell>
          <cell r="F4805" t="str">
            <v>56</v>
          </cell>
          <cell r="G4805" t="str">
            <v>Monthly</v>
          </cell>
          <cell r="H4805" t="str">
            <v>E</v>
          </cell>
          <cell r="I4805">
            <v>0</v>
          </cell>
          <cell r="J4805" t="str">
            <v>Coalition</v>
          </cell>
          <cell r="K4805">
            <v>4808</v>
          </cell>
          <cell r="L4805">
            <v>4808</v>
          </cell>
          <cell r="M4805">
            <v>4808</v>
          </cell>
          <cell r="N4805">
            <v>4808</v>
          </cell>
          <cell r="O4805">
            <v>4532</v>
          </cell>
          <cell r="P4805">
            <v>4623</v>
          </cell>
          <cell r="Q4805">
            <v>4763</v>
          </cell>
        </row>
        <row r="4806">
          <cell r="E4806" t="str">
            <v>56MONTHLYENON-REPRESENTED STATE EMPLOYEES</v>
          </cell>
          <cell r="F4806" t="str">
            <v>56</v>
          </cell>
          <cell r="G4806" t="str">
            <v>Monthly</v>
          </cell>
          <cell r="H4806" t="str">
            <v>E</v>
          </cell>
          <cell r="I4806">
            <v>0</v>
          </cell>
          <cell r="J4806" t="str">
            <v>Non-Represented State Employees</v>
          </cell>
          <cell r="K4806">
            <v>4808</v>
          </cell>
          <cell r="L4806">
            <v>4808</v>
          </cell>
          <cell r="M4806">
            <v>4808</v>
          </cell>
          <cell r="N4806">
            <v>4808</v>
          </cell>
          <cell r="O4806">
            <v>4532</v>
          </cell>
          <cell r="P4806">
            <v>4623</v>
          </cell>
          <cell r="Q4806">
            <v>4763</v>
          </cell>
        </row>
        <row r="4807">
          <cell r="E4807" t="str">
            <v>56MONTHLYETEAMSTERS LOCAL UNION NUMBER 117</v>
          </cell>
          <cell r="F4807" t="str">
            <v>56</v>
          </cell>
          <cell r="G4807" t="str">
            <v>Monthly</v>
          </cell>
          <cell r="H4807" t="str">
            <v>E</v>
          </cell>
          <cell r="I4807">
            <v>0</v>
          </cell>
          <cell r="J4807" t="str">
            <v>Teamsters Local Union Number 117</v>
          </cell>
          <cell r="K4807">
            <v>4868</v>
          </cell>
          <cell r="L4807">
            <v>4868</v>
          </cell>
          <cell r="M4807">
            <v>4868</v>
          </cell>
          <cell r="N4807">
            <v>4868</v>
          </cell>
          <cell r="O4807">
            <v>4589</v>
          </cell>
          <cell r="P4807">
            <v>4681</v>
          </cell>
          <cell r="Q4807">
            <v>4822</v>
          </cell>
        </row>
        <row r="4808">
          <cell r="E4808" t="str">
            <v>56MONTHLYEWASHINGTON FEDERATION OF STATE EMPLOYEES</v>
          </cell>
          <cell r="F4808" t="str">
            <v>56</v>
          </cell>
          <cell r="G4808" t="str">
            <v>Monthly</v>
          </cell>
          <cell r="H4808" t="str">
            <v>E</v>
          </cell>
          <cell r="I4808">
            <v>0</v>
          </cell>
          <cell r="J4808" t="str">
            <v>Washington Federation of State Employees</v>
          </cell>
          <cell r="K4808">
            <v>4808</v>
          </cell>
          <cell r="L4808">
            <v>4808</v>
          </cell>
          <cell r="M4808">
            <v>4808</v>
          </cell>
          <cell r="N4808">
            <v>4808</v>
          </cell>
          <cell r="O4808">
            <v>4532</v>
          </cell>
          <cell r="P4808">
            <v>4623</v>
          </cell>
          <cell r="Q4808">
            <v>4763</v>
          </cell>
        </row>
        <row r="4809">
          <cell r="E4809" t="str">
            <v>56MONTHLYEWASHINGTON PUBLIC EMPLOYEES ASSOCIATION</v>
          </cell>
          <cell r="F4809" t="str">
            <v>56</v>
          </cell>
          <cell r="G4809" t="str">
            <v>Monthly</v>
          </cell>
          <cell r="H4809" t="str">
            <v>E</v>
          </cell>
          <cell r="I4809">
            <v>0</v>
          </cell>
          <cell r="J4809" t="str">
            <v>Washington Public Employees Association</v>
          </cell>
          <cell r="K4809">
            <v>4808</v>
          </cell>
          <cell r="L4809">
            <v>4808</v>
          </cell>
          <cell r="M4809">
            <v>4808</v>
          </cell>
          <cell r="N4809">
            <v>4808</v>
          </cell>
          <cell r="O4809">
            <v>4532</v>
          </cell>
          <cell r="P4809">
            <v>4623</v>
          </cell>
          <cell r="Q4809">
            <v>4763</v>
          </cell>
        </row>
        <row r="4810">
          <cell r="E4810" t="str">
            <v>56MONTHLYFCOALITION</v>
          </cell>
          <cell r="F4810" t="str">
            <v>56</v>
          </cell>
          <cell r="G4810" t="str">
            <v>Monthly</v>
          </cell>
          <cell r="H4810" t="str">
            <v>F</v>
          </cell>
          <cell r="I4810">
            <v>0</v>
          </cell>
          <cell r="J4810" t="str">
            <v>Coalition</v>
          </cell>
          <cell r="K4810">
            <v>4926</v>
          </cell>
          <cell r="L4810">
            <v>4926</v>
          </cell>
          <cell r="M4810">
            <v>4926</v>
          </cell>
          <cell r="N4810">
            <v>4926</v>
          </cell>
          <cell r="O4810">
            <v>4644</v>
          </cell>
          <cell r="P4810">
            <v>4737</v>
          </cell>
          <cell r="Q4810">
            <v>4880</v>
          </cell>
        </row>
        <row r="4811">
          <cell r="E4811" t="str">
            <v>56MONTHLYFNON-REPRESENTED STATE EMPLOYEES</v>
          </cell>
          <cell r="F4811" t="str">
            <v>56</v>
          </cell>
          <cell r="G4811" t="str">
            <v>Monthly</v>
          </cell>
          <cell r="H4811" t="str">
            <v>F</v>
          </cell>
          <cell r="I4811">
            <v>0</v>
          </cell>
          <cell r="J4811" t="str">
            <v>Non-Represented State Employees</v>
          </cell>
          <cell r="K4811">
            <v>4926</v>
          </cell>
          <cell r="L4811">
            <v>4926</v>
          </cell>
          <cell r="M4811">
            <v>4926</v>
          </cell>
          <cell r="N4811">
            <v>4926</v>
          </cell>
          <cell r="O4811">
            <v>4644</v>
          </cell>
          <cell r="P4811">
            <v>4737</v>
          </cell>
          <cell r="Q4811">
            <v>4880</v>
          </cell>
        </row>
        <row r="4812">
          <cell r="E4812" t="str">
            <v>56MONTHLYFTEAMSTERS LOCAL UNION NUMBER 117</v>
          </cell>
          <cell r="F4812" t="str">
            <v>56</v>
          </cell>
          <cell r="G4812" t="str">
            <v>Monthly</v>
          </cell>
          <cell r="H4812" t="str">
            <v>F</v>
          </cell>
          <cell r="I4812">
            <v>0</v>
          </cell>
          <cell r="J4812" t="str">
            <v>Teamsters Local Union Number 117</v>
          </cell>
          <cell r="K4812">
            <v>4989</v>
          </cell>
          <cell r="L4812">
            <v>4989</v>
          </cell>
          <cell r="M4812">
            <v>4989</v>
          </cell>
          <cell r="N4812">
            <v>4989</v>
          </cell>
          <cell r="O4812">
            <v>4703</v>
          </cell>
          <cell r="P4812">
            <v>4797</v>
          </cell>
          <cell r="Q4812">
            <v>4942</v>
          </cell>
        </row>
        <row r="4813">
          <cell r="E4813" t="str">
            <v>56MONTHLYFWASHINGTON FEDERATION OF STATE EMPLOYEES</v>
          </cell>
          <cell r="F4813" t="str">
            <v>56</v>
          </cell>
          <cell r="G4813" t="str">
            <v>Monthly</v>
          </cell>
          <cell r="H4813" t="str">
            <v>F</v>
          </cell>
          <cell r="I4813">
            <v>0</v>
          </cell>
          <cell r="J4813" t="str">
            <v>Washington Federation of State Employees</v>
          </cell>
          <cell r="K4813">
            <v>4926</v>
          </cell>
          <cell r="L4813">
            <v>4926</v>
          </cell>
          <cell r="M4813">
            <v>4926</v>
          </cell>
          <cell r="N4813">
            <v>4926</v>
          </cell>
          <cell r="O4813">
            <v>4644</v>
          </cell>
          <cell r="P4813">
            <v>4737</v>
          </cell>
          <cell r="Q4813">
            <v>4880</v>
          </cell>
        </row>
        <row r="4814">
          <cell r="E4814" t="str">
            <v>56MONTHLYFWASHINGTON PUBLIC EMPLOYEES ASSOCIATION</v>
          </cell>
          <cell r="F4814" t="str">
            <v>56</v>
          </cell>
          <cell r="G4814" t="str">
            <v>Monthly</v>
          </cell>
          <cell r="H4814" t="str">
            <v>F</v>
          </cell>
          <cell r="I4814">
            <v>0</v>
          </cell>
          <cell r="J4814" t="str">
            <v>Washington Public Employees Association</v>
          </cell>
          <cell r="K4814">
            <v>4926</v>
          </cell>
          <cell r="L4814">
            <v>4926</v>
          </cell>
          <cell r="M4814">
            <v>4926</v>
          </cell>
          <cell r="N4814">
            <v>4926</v>
          </cell>
          <cell r="O4814">
            <v>4644</v>
          </cell>
          <cell r="P4814">
            <v>4737</v>
          </cell>
          <cell r="Q4814">
            <v>4880</v>
          </cell>
        </row>
        <row r="4815">
          <cell r="E4815" t="str">
            <v>56MONTHLYGCOALITION</v>
          </cell>
          <cell r="F4815" t="str">
            <v>56</v>
          </cell>
          <cell r="G4815" t="str">
            <v>Monthly</v>
          </cell>
          <cell r="H4815" t="str">
            <v>G</v>
          </cell>
          <cell r="I4815">
            <v>0</v>
          </cell>
          <cell r="J4815" t="str">
            <v>Coalition</v>
          </cell>
          <cell r="K4815">
            <v>5051</v>
          </cell>
          <cell r="L4815">
            <v>5051</v>
          </cell>
          <cell r="M4815">
            <v>5051</v>
          </cell>
          <cell r="N4815">
            <v>5051</v>
          </cell>
          <cell r="O4815">
            <v>4762</v>
          </cell>
          <cell r="P4815">
            <v>4857</v>
          </cell>
          <cell r="Q4815">
            <v>5004</v>
          </cell>
        </row>
        <row r="4816">
          <cell r="E4816" t="str">
            <v>56MONTHLYGNON-REPRESENTED STATE EMPLOYEES</v>
          </cell>
          <cell r="F4816" t="str">
            <v>56</v>
          </cell>
          <cell r="G4816" t="str">
            <v>Monthly</v>
          </cell>
          <cell r="H4816" t="str">
            <v>G</v>
          </cell>
          <cell r="I4816">
            <v>0</v>
          </cell>
          <cell r="J4816" t="str">
            <v>Non-Represented State Employees</v>
          </cell>
          <cell r="K4816">
            <v>5051</v>
          </cell>
          <cell r="L4816">
            <v>5051</v>
          </cell>
          <cell r="M4816">
            <v>5051</v>
          </cell>
          <cell r="N4816">
            <v>5051</v>
          </cell>
          <cell r="O4816">
            <v>4762</v>
          </cell>
          <cell r="P4816">
            <v>4857</v>
          </cell>
          <cell r="Q4816">
            <v>5004</v>
          </cell>
        </row>
        <row r="4817">
          <cell r="E4817" t="str">
            <v>56MONTHLYGTEAMSTERS LOCAL UNION NUMBER 117</v>
          </cell>
          <cell r="F4817" t="str">
            <v>56</v>
          </cell>
          <cell r="G4817" t="str">
            <v>Monthly</v>
          </cell>
          <cell r="H4817" t="str">
            <v>G</v>
          </cell>
          <cell r="I4817">
            <v>0</v>
          </cell>
          <cell r="J4817" t="str">
            <v>Teamsters Local Union Number 117</v>
          </cell>
          <cell r="K4817">
            <v>5116</v>
          </cell>
          <cell r="L4817">
            <v>5116</v>
          </cell>
          <cell r="M4817">
            <v>5116</v>
          </cell>
          <cell r="N4817">
            <v>5116</v>
          </cell>
          <cell r="O4817">
            <v>4823</v>
          </cell>
          <cell r="P4817">
            <v>4919</v>
          </cell>
          <cell r="Q4817">
            <v>5068</v>
          </cell>
        </row>
        <row r="4818">
          <cell r="E4818" t="str">
            <v>56MONTHLYGWASHINGTON FEDERATION OF STATE EMPLOYEES</v>
          </cell>
          <cell r="F4818" t="str">
            <v>56</v>
          </cell>
          <cell r="G4818" t="str">
            <v>Monthly</v>
          </cell>
          <cell r="H4818" t="str">
            <v>G</v>
          </cell>
          <cell r="I4818">
            <v>0</v>
          </cell>
          <cell r="J4818" t="str">
            <v>Washington Federation of State Employees</v>
          </cell>
          <cell r="K4818">
            <v>5051</v>
          </cell>
          <cell r="L4818">
            <v>5051</v>
          </cell>
          <cell r="M4818">
            <v>5051</v>
          </cell>
          <cell r="N4818">
            <v>5051</v>
          </cell>
          <cell r="O4818">
            <v>4762</v>
          </cell>
          <cell r="P4818">
            <v>4857</v>
          </cell>
          <cell r="Q4818">
            <v>5004</v>
          </cell>
        </row>
        <row r="4819">
          <cell r="E4819" t="str">
            <v>56MONTHLYGWASHINGTON PUBLIC EMPLOYEES ASSOCIATION</v>
          </cell>
          <cell r="F4819" t="str">
            <v>56</v>
          </cell>
          <cell r="G4819" t="str">
            <v>Monthly</v>
          </cell>
          <cell r="H4819" t="str">
            <v>G</v>
          </cell>
          <cell r="I4819">
            <v>0</v>
          </cell>
          <cell r="J4819" t="str">
            <v>Washington Public Employees Association</v>
          </cell>
          <cell r="K4819">
            <v>5051</v>
          </cell>
          <cell r="L4819">
            <v>5051</v>
          </cell>
          <cell r="M4819">
            <v>5051</v>
          </cell>
          <cell r="N4819">
            <v>5051</v>
          </cell>
          <cell r="O4819">
            <v>4762</v>
          </cell>
          <cell r="P4819">
            <v>4857</v>
          </cell>
          <cell r="Q4819">
            <v>5004</v>
          </cell>
        </row>
        <row r="4820">
          <cell r="E4820" t="str">
            <v>56MONTHLYHCOALITION</v>
          </cell>
          <cell r="F4820" t="str">
            <v>56</v>
          </cell>
          <cell r="G4820" t="str">
            <v>Monthly</v>
          </cell>
          <cell r="H4820" t="str">
            <v>H</v>
          </cell>
          <cell r="I4820">
            <v>0</v>
          </cell>
          <cell r="J4820" t="str">
            <v>Coalition</v>
          </cell>
          <cell r="K4820">
            <v>5176</v>
          </cell>
          <cell r="L4820">
            <v>5176</v>
          </cell>
          <cell r="M4820">
            <v>5176</v>
          </cell>
          <cell r="N4820">
            <v>5176</v>
          </cell>
          <cell r="O4820">
            <v>4879</v>
          </cell>
          <cell r="P4820">
            <v>4977</v>
          </cell>
          <cell r="Q4820">
            <v>5127</v>
          </cell>
        </row>
        <row r="4821">
          <cell r="E4821" t="str">
            <v>56MONTHLYHNON-REPRESENTED STATE EMPLOYEES</v>
          </cell>
          <cell r="F4821" t="str">
            <v>56</v>
          </cell>
          <cell r="G4821" t="str">
            <v>Monthly</v>
          </cell>
          <cell r="H4821" t="str">
            <v>H</v>
          </cell>
          <cell r="I4821">
            <v>0</v>
          </cell>
          <cell r="J4821" t="str">
            <v>Non-Represented State Employees</v>
          </cell>
          <cell r="K4821">
            <v>5176</v>
          </cell>
          <cell r="L4821">
            <v>5176</v>
          </cell>
          <cell r="M4821">
            <v>5176</v>
          </cell>
          <cell r="N4821">
            <v>5176</v>
          </cell>
          <cell r="O4821">
            <v>4879</v>
          </cell>
          <cell r="P4821">
            <v>4977</v>
          </cell>
          <cell r="Q4821">
            <v>5127</v>
          </cell>
        </row>
        <row r="4822">
          <cell r="E4822" t="str">
            <v>56MONTHLYHTEAMSTERS LOCAL UNION NUMBER 117</v>
          </cell>
          <cell r="F4822" t="str">
            <v>56</v>
          </cell>
          <cell r="G4822" t="str">
            <v>Monthly</v>
          </cell>
          <cell r="H4822" t="str">
            <v>H</v>
          </cell>
          <cell r="I4822">
            <v>0</v>
          </cell>
          <cell r="J4822" t="str">
            <v>Teamsters Local Union Number 117</v>
          </cell>
          <cell r="K4822">
            <v>5241</v>
          </cell>
          <cell r="L4822">
            <v>5241</v>
          </cell>
          <cell r="M4822">
            <v>5241</v>
          </cell>
          <cell r="N4822">
            <v>5241</v>
          </cell>
          <cell r="O4822">
            <v>4940</v>
          </cell>
          <cell r="P4822">
            <v>5039</v>
          </cell>
          <cell r="Q4822">
            <v>5191</v>
          </cell>
        </row>
        <row r="4823">
          <cell r="E4823" t="str">
            <v>56MONTHLYHWASHINGTON FEDERATION OF STATE EMPLOYEES</v>
          </cell>
          <cell r="F4823" t="str">
            <v>56</v>
          </cell>
          <cell r="G4823" t="str">
            <v>Monthly</v>
          </cell>
          <cell r="H4823" t="str">
            <v>H</v>
          </cell>
          <cell r="I4823">
            <v>0</v>
          </cell>
          <cell r="J4823" t="str">
            <v>Washington Federation of State Employees</v>
          </cell>
          <cell r="K4823">
            <v>5176</v>
          </cell>
          <cell r="L4823">
            <v>5176</v>
          </cell>
          <cell r="M4823">
            <v>5176</v>
          </cell>
          <cell r="N4823">
            <v>5176</v>
          </cell>
          <cell r="O4823">
            <v>4879</v>
          </cell>
          <cell r="P4823">
            <v>4977</v>
          </cell>
          <cell r="Q4823">
            <v>5127</v>
          </cell>
        </row>
        <row r="4824">
          <cell r="E4824" t="str">
            <v>56MONTHLYHWASHINGTON PUBLIC EMPLOYEES ASSOCIATION</v>
          </cell>
          <cell r="F4824" t="str">
            <v>56</v>
          </cell>
          <cell r="G4824" t="str">
            <v>Monthly</v>
          </cell>
          <cell r="H4824" t="str">
            <v>H</v>
          </cell>
          <cell r="I4824">
            <v>0</v>
          </cell>
          <cell r="J4824" t="str">
            <v>Washington Public Employees Association</v>
          </cell>
          <cell r="K4824">
            <v>5176</v>
          </cell>
          <cell r="L4824">
            <v>5176</v>
          </cell>
          <cell r="M4824">
            <v>5176</v>
          </cell>
          <cell r="N4824">
            <v>5176</v>
          </cell>
          <cell r="O4824">
            <v>4879</v>
          </cell>
          <cell r="P4824">
            <v>4977</v>
          </cell>
          <cell r="Q4824">
            <v>5127</v>
          </cell>
        </row>
        <row r="4825">
          <cell r="E4825" t="str">
            <v>56MONTHLYICOALITION</v>
          </cell>
          <cell r="F4825" t="str">
            <v>56</v>
          </cell>
          <cell r="G4825" t="str">
            <v>Monthly</v>
          </cell>
          <cell r="H4825" t="str">
            <v>I</v>
          </cell>
          <cell r="I4825">
            <v>0</v>
          </cell>
          <cell r="J4825" t="str">
            <v>Coalition</v>
          </cell>
          <cell r="K4825">
            <v>5305</v>
          </cell>
          <cell r="L4825">
            <v>5305</v>
          </cell>
          <cell r="M4825">
            <v>5305</v>
          </cell>
          <cell r="N4825">
            <v>5305</v>
          </cell>
          <cell r="O4825">
            <v>5001</v>
          </cell>
          <cell r="P4825">
            <v>5101</v>
          </cell>
          <cell r="Q4825">
            <v>5255</v>
          </cell>
        </row>
        <row r="4826">
          <cell r="E4826" t="str">
            <v>56MONTHLYINON-REPRESENTED STATE EMPLOYEES</v>
          </cell>
          <cell r="F4826" t="str">
            <v>56</v>
          </cell>
          <cell r="G4826" t="str">
            <v>Monthly</v>
          </cell>
          <cell r="H4826" t="str">
            <v>I</v>
          </cell>
          <cell r="I4826">
            <v>0</v>
          </cell>
          <cell r="J4826" t="str">
            <v>Non-Represented State Employees</v>
          </cell>
          <cell r="K4826">
            <v>5305</v>
          </cell>
          <cell r="L4826">
            <v>5305</v>
          </cell>
          <cell r="M4826">
            <v>5305</v>
          </cell>
          <cell r="N4826">
            <v>5305</v>
          </cell>
          <cell r="O4826">
            <v>5001</v>
          </cell>
          <cell r="P4826">
            <v>5101</v>
          </cell>
          <cell r="Q4826">
            <v>5255</v>
          </cell>
        </row>
        <row r="4827">
          <cell r="E4827" t="str">
            <v>56MONTHLYITEAMSTERS LOCAL UNION NUMBER 117</v>
          </cell>
          <cell r="F4827" t="str">
            <v>56</v>
          </cell>
          <cell r="G4827" t="str">
            <v>Monthly</v>
          </cell>
          <cell r="H4827" t="str">
            <v>I</v>
          </cell>
          <cell r="I4827">
            <v>0</v>
          </cell>
          <cell r="J4827" t="str">
            <v>Teamsters Local Union Number 117</v>
          </cell>
          <cell r="K4827">
            <v>5374</v>
          </cell>
          <cell r="L4827">
            <v>5374</v>
          </cell>
          <cell r="M4827">
            <v>5374</v>
          </cell>
          <cell r="N4827">
            <v>5374</v>
          </cell>
          <cell r="O4827">
            <v>5066</v>
          </cell>
          <cell r="P4827">
            <v>5167</v>
          </cell>
          <cell r="Q4827">
            <v>5323</v>
          </cell>
        </row>
        <row r="4828">
          <cell r="E4828" t="str">
            <v>56MONTHLYIWASHINGTON FEDERATION OF STATE EMPLOYEES</v>
          </cell>
          <cell r="F4828" t="str">
            <v>56</v>
          </cell>
          <cell r="G4828" t="str">
            <v>Monthly</v>
          </cell>
          <cell r="H4828" t="str">
            <v>I</v>
          </cell>
          <cell r="I4828">
            <v>0</v>
          </cell>
          <cell r="J4828" t="str">
            <v>Washington Federation of State Employees</v>
          </cell>
          <cell r="K4828">
            <v>5305</v>
          </cell>
          <cell r="L4828">
            <v>5305</v>
          </cell>
          <cell r="M4828">
            <v>5305</v>
          </cell>
          <cell r="N4828">
            <v>5305</v>
          </cell>
          <cell r="O4828">
            <v>5001</v>
          </cell>
          <cell r="P4828">
            <v>5101</v>
          </cell>
          <cell r="Q4828">
            <v>5255</v>
          </cell>
        </row>
        <row r="4829">
          <cell r="E4829" t="str">
            <v>56MONTHLYIWASHINGTON PUBLIC EMPLOYEES ASSOCIATION</v>
          </cell>
          <cell r="F4829" t="str">
            <v>56</v>
          </cell>
          <cell r="G4829" t="str">
            <v>Monthly</v>
          </cell>
          <cell r="H4829" t="str">
            <v>I</v>
          </cell>
          <cell r="I4829">
            <v>0</v>
          </cell>
          <cell r="J4829" t="str">
            <v>Washington Public Employees Association</v>
          </cell>
          <cell r="K4829">
            <v>5305</v>
          </cell>
          <cell r="L4829">
            <v>5305</v>
          </cell>
          <cell r="M4829">
            <v>5305</v>
          </cell>
          <cell r="N4829">
            <v>5305</v>
          </cell>
          <cell r="O4829">
            <v>5001</v>
          </cell>
          <cell r="P4829">
            <v>5101</v>
          </cell>
          <cell r="Q4829">
            <v>5255</v>
          </cell>
        </row>
        <row r="4830">
          <cell r="E4830" t="str">
            <v>56MONTHLYJCOALITION</v>
          </cell>
          <cell r="F4830" t="str">
            <v>56</v>
          </cell>
          <cell r="G4830" t="str">
            <v>Monthly</v>
          </cell>
          <cell r="H4830" t="str">
            <v>J</v>
          </cell>
          <cell r="I4830">
            <v>0</v>
          </cell>
          <cell r="J4830" t="str">
            <v>Coalition</v>
          </cell>
          <cell r="K4830">
            <v>5438</v>
          </cell>
          <cell r="L4830">
            <v>5438</v>
          </cell>
          <cell r="M4830">
            <v>5438</v>
          </cell>
          <cell r="N4830">
            <v>5438</v>
          </cell>
          <cell r="O4830">
            <v>5126</v>
          </cell>
          <cell r="P4830">
            <v>5229</v>
          </cell>
          <cell r="Q4830">
            <v>5387</v>
          </cell>
        </row>
        <row r="4831">
          <cell r="E4831" t="str">
            <v>56MONTHLYJNON-REPRESENTED STATE EMPLOYEES</v>
          </cell>
          <cell r="F4831" t="str">
            <v>56</v>
          </cell>
          <cell r="G4831" t="str">
            <v>Monthly</v>
          </cell>
          <cell r="H4831" t="str">
            <v>J</v>
          </cell>
          <cell r="I4831">
            <v>0</v>
          </cell>
          <cell r="J4831" t="str">
            <v>Non-Represented State Employees</v>
          </cell>
          <cell r="K4831">
            <v>5438</v>
          </cell>
          <cell r="L4831">
            <v>5438</v>
          </cell>
          <cell r="M4831">
            <v>5438</v>
          </cell>
          <cell r="N4831">
            <v>5438</v>
          </cell>
          <cell r="O4831">
            <v>5126</v>
          </cell>
          <cell r="P4831">
            <v>5229</v>
          </cell>
          <cell r="Q4831">
            <v>5387</v>
          </cell>
        </row>
        <row r="4832">
          <cell r="E4832" t="str">
            <v>56MONTHLYJTEAMSTERS LOCAL UNION NUMBER 117</v>
          </cell>
          <cell r="F4832" t="str">
            <v>56</v>
          </cell>
          <cell r="G4832" t="str">
            <v>Monthly</v>
          </cell>
          <cell r="H4832" t="str">
            <v>J</v>
          </cell>
          <cell r="I4832">
            <v>0</v>
          </cell>
          <cell r="J4832" t="str">
            <v>Teamsters Local Union Number 117</v>
          </cell>
          <cell r="K4832">
            <v>5507</v>
          </cell>
          <cell r="L4832">
            <v>5507</v>
          </cell>
          <cell r="M4832">
            <v>5507</v>
          </cell>
          <cell r="N4832">
            <v>5507</v>
          </cell>
          <cell r="O4832">
            <v>5191</v>
          </cell>
          <cell r="P4832">
            <v>5295</v>
          </cell>
          <cell r="Q4832">
            <v>5455</v>
          </cell>
        </row>
        <row r="4833">
          <cell r="E4833" t="str">
            <v>56MONTHLYJWASHINGTON FEDERATION OF STATE EMPLOYEES</v>
          </cell>
          <cell r="F4833" t="str">
            <v>56</v>
          </cell>
          <cell r="G4833" t="str">
            <v>Monthly</v>
          </cell>
          <cell r="H4833" t="str">
            <v>J</v>
          </cell>
          <cell r="I4833">
            <v>0</v>
          </cell>
          <cell r="J4833" t="str">
            <v>Washington Federation of State Employees</v>
          </cell>
          <cell r="K4833">
            <v>5438</v>
          </cell>
          <cell r="L4833">
            <v>5438</v>
          </cell>
          <cell r="M4833">
            <v>5438</v>
          </cell>
          <cell r="N4833">
            <v>5438</v>
          </cell>
          <cell r="O4833">
            <v>5126</v>
          </cell>
          <cell r="P4833">
            <v>5229</v>
          </cell>
          <cell r="Q4833">
            <v>5387</v>
          </cell>
        </row>
        <row r="4834">
          <cell r="E4834" t="str">
            <v>56MONTHLYJWASHINGTON PUBLIC EMPLOYEES ASSOCIATION</v>
          </cell>
          <cell r="F4834" t="str">
            <v>56</v>
          </cell>
          <cell r="G4834" t="str">
            <v>Monthly</v>
          </cell>
          <cell r="H4834" t="str">
            <v>J</v>
          </cell>
          <cell r="I4834">
            <v>0</v>
          </cell>
          <cell r="J4834" t="str">
            <v>Washington Public Employees Association</v>
          </cell>
          <cell r="K4834">
            <v>5438</v>
          </cell>
          <cell r="L4834">
            <v>5438</v>
          </cell>
          <cell r="M4834">
            <v>5438</v>
          </cell>
          <cell r="N4834">
            <v>5438</v>
          </cell>
          <cell r="O4834">
            <v>5126</v>
          </cell>
          <cell r="P4834">
            <v>5229</v>
          </cell>
          <cell r="Q4834">
            <v>5387</v>
          </cell>
        </row>
        <row r="4835">
          <cell r="E4835" t="str">
            <v>56MONTHLYKCOALITION</v>
          </cell>
          <cell r="F4835" t="str">
            <v>56</v>
          </cell>
          <cell r="G4835" t="str">
            <v>Monthly</v>
          </cell>
          <cell r="H4835" t="str">
            <v>K</v>
          </cell>
          <cell r="I4835">
            <v>0</v>
          </cell>
          <cell r="J4835" t="str">
            <v>Coalition</v>
          </cell>
          <cell r="K4835">
            <v>5572</v>
          </cell>
          <cell r="L4835">
            <v>5572</v>
          </cell>
          <cell r="M4835">
            <v>5572</v>
          </cell>
          <cell r="N4835">
            <v>5572</v>
          </cell>
          <cell r="O4835">
            <v>5253</v>
          </cell>
          <cell r="P4835">
            <v>5358</v>
          </cell>
          <cell r="Q4835">
            <v>5520</v>
          </cell>
        </row>
        <row r="4836">
          <cell r="E4836" t="str">
            <v>56MONTHLYKNON-REPRESENTED STATE EMPLOYEES</v>
          </cell>
          <cell r="F4836" t="str">
            <v>56</v>
          </cell>
          <cell r="G4836" t="str">
            <v>Monthly</v>
          </cell>
          <cell r="H4836" t="str">
            <v>K</v>
          </cell>
          <cell r="I4836">
            <v>0</v>
          </cell>
          <cell r="J4836" t="str">
            <v>Non-Represented State Employees</v>
          </cell>
          <cell r="K4836">
            <v>5572</v>
          </cell>
          <cell r="L4836">
            <v>5572</v>
          </cell>
          <cell r="M4836">
            <v>5572</v>
          </cell>
          <cell r="N4836">
            <v>5572</v>
          </cell>
          <cell r="O4836">
            <v>5253</v>
          </cell>
          <cell r="P4836">
            <v>5358</v>
          </cell>
          <cell r="Q4836">
            <v>5520</v>
          </cell>
        </row>
        <row r="4837">
          <cell r="E4837" t="str">
            <v>56MONTHLYKTEAMSTERS LOCAL UNION NUMBER 117</v>
          </cell>
          <cell r="F4837" t="str">
            <v>56</v>
          </cell>
          <cell r="G4837" t="str">
            <v>Monthly</v>
          </cell>
          <cell r="H4837" t="str">
            <v>K</v>
          </cell>
          <cell r="I4837">
            <v>0</v>
          </cell>
          <cell r="J4837" t="str">
            <v>Teamsters Local Union Number 117</v>
          </cell>
          <cell r="K4837">
            <v>5644</v>
          </cell>
          <cell r="L4837">
            <v>5644</v>
          </cell>
          <cell r="M4837">
            <v>5644</v>
          </cell>
          <cell r="N4837">
            <v>5644</v>
          </cell>
          <cell r="O4837">
            <v>5321</v>
          </cell>
          <cell r="P4837">
            <v>5427</v>
          </cell>
          <cell r="Q4837">
            <v>5591</v>
          </cell>
        </row>
        <row r="4838">
          <cell r="E4838" t="str">
            <v>56MONTHLYKWASHINGTON FEDERATION OF STATE EMPLOYEES</v>
          </cell>
          <cell r="F4838" t="str">
            <v>56</v>
          </cell>
          <cell r="G4838" t="str">
            <v>Monthly</v>
          </cell>
          <cell r="H4838" t="str">
            <v>K</v>
          </cell>
          <cell r="I4838">
            <v>0</v>
          </cell>
          <cell r="J4838" t="str">
            <v>Washington Federation of State Employees</v>
          </cell>
          <cell r="K4838">
            <v>5572</v>
          </cell>
          <cell r="L4838">
            <v>5572</v>
          </cell>
          <cell r="M4838">
            <v>5572</v>
          </cell>
          <cell r="N4838">
            <v>5572</v>
          </cell>
          <cell r="O4838">
            <v>5253</v>
          </cell>
          <cell r="P4838">
            <v>5358</v>
          </cell>
          <cell r="Q4838">
            <v>5520</v>
          </cell>
        </row>
        <row r="4839">
          <cell r="E4839" t="str">
            <v>56MONTHLYKWASHINGTON PUBLIC EMPLOYEES ASSOCIATION</v>
          </cell>
          <cell r="F4839" t="str">
            <v>56</v>
          </cell>
          <cell r="G4839" t="str">
            <v>Monthly</v>
          </cell>
          <cell r="H4839" t="str">
            <v>K</v>
          </cell>
          <cell r="I4839">
            <v>0</v>
          </cell>
          <cell r="J4839" t="str">
            <v>Washington Public Employees Association</v>
          </cell>
          <cell r="K4839">
            <v>5572</v>
          </cell>
          <cell r="L4839">
            <v>5572</v>
          </cell>
          <cell r="M4839">
            <v>5572</v>
          </cell>
          <cell r="N4839">
            <v>5572</v>
          </cell>
          <cell r="O4839">
            <v>5253</v>
          </cell>
          <cell r="P4839">
            <v>5358</v>
          </cell>
          <cell r="Q4839">
            <v>5520</v>
          </cell>
        </row>
        <row r="4840">
          <cell r="E4840" t="str">
            <v>56MONTHLYLCOALITION</v>
          </cell>
          <cell r="F4840" t="str">
            <v>56</v>
          </cell>
          <cell r="G4840" t="str">
            <v>Monthly</v>
          </cell>
          <cell r="H4840" t="str">
            <v>L</v>
          </cell>
          <cell r="I4840">
            <v>0</v>
          </cell>
          <cell r="J4840" t="str">
            <v>Coalition</v>
          </cell>
          <cell r="K4840">
            <v>5713</v>
          </cell>
          <cell r="L4840">
            <v>5713</v>
          </cell>
          <cell r="M4840">
            <v>5713</v>
          </cell>
          <cell r="N4840">
            <v>5713</v>
          </cell>
          <cell r="O4840">
            <v>5385</v>
          </cell>
          <cell r="P4840">
            <v>5493</v>
          </cell>
          <cell r="Q4840">
            <v>5659</v>
          </cell>
        </row>
        <row r="4841">
          <cell r="E4841" t="str">
            <v>56MONTHLYLNON-REPRESENTED STATE EMPLOYEES</v>
          </cell>
          <cell r="F4841" t="str">
            <v>56</v>
          </cell>
          <cell r="G4841" t="str">
            <v>Monthly</v>
          </cell>
          <cell r="H4841" t="str">
            <v>L</v>
          </cell>
          <cell r="I4841">
            <v>0</v>
          </cell>
          <cell r="J4841" t="str">
            <v>Non-Represented State Employees</v>
          </cell>
          <cell r="K4841">
            <v>5713</v>
          </cell>
          <cell r="L4841">
            <v>5713</v>
          </cell>
          <cell r="M4841">
            <v>5713</v>
          </cell>
          <cell r="N4841">
            <v>5713</v>
          </cell>
          <cell r="O4841">
            <v>5385</v>
          </cell>
          <cell r="P4841">
            <v>5493</v>
          </cell>
          <cell r="Q4841">
            <v>5659</v>
          </cell>
        </row>
        <row r="4842">
          <cell r="E4842" t="str">
            <v>56MONTHLYLTEAMSTERS LOCAL UNION NUMBER 117</v>
          </cell>
          <cell r="F4842" t="str">
            <v>56</v>
          </cell>
          <cell r="G4842" t="str">
            <v>Monthly</v>
          </cell>
          <cell r="H4842" t="str">
            <v>L</v>
          </cell>
          <cell r="I4842">
            <v>0</v>
          </cell>
          <cell r="J4842" t="str">
            <v>Teamsters Local Union Number 117</v>
          </cell>
          <cell r="K4842">
            <v>5784</v>
          </cell>
          <cell r="L4842">
            <v>5784</v>
          </cell>
          <cell r="M4842">
            <v>5784</v>
          </cell>
          <cell r="N4842">
            <v>5784</v>
          </cell>
          <cell r="O4842">
            <v>5453</v>
          </cell>
          <cell r="P4842">
            <v>5562</v>
          </cell>
          <cell r="Q4842">
            <v>5730</v>
          </cell>
        </row>
        <row r="4843">
          <cell r="E4843" t="str">
            <v>56MONTHLYLWASHINGTON FEDERATION OF STATE EMPLOYEES</v>
          </cell>
          <cell r="F4843" t="str">
            <v>56</v>
          </cell>
          <cell r="G4843" t="str">
            <v>Monthly</v>
          </cell>
          <cell r="H4843" t="str">
            <v>L</v>
          </cell>
          <cell r="I4843">
            <v>0</v>
          </cell>
          <cell r="J4843" t="str">
            <v>Washington Federation of State Employees</v>
          </cell>
          <cell r="K4843">
            <v>5713</v>
          </cell>
          <cell r="L4843">
            <v>5713</v>
          </cell>
          <cell r="M4843">
            <v>5713</v>
          </cell>
          <cell r="N4843">
            <v>5713</v>
          </cell>
          <cell r="O4843">
            <v>5385</v>
          </cell>
          <cell r="P4843">
            <v>5493</v>
          </cell>
          <cell r="Q4843">
            <v>5659</v>
          </cell>
        </row>
        <row r="4844">
          <cell r="E4844" t="str">
            <v>56MONTHLYLWASHINGTON PUBLIC EMPLOYEES ASSOCIATION</v>
          </cell>
          <cell r="F4844" t="str">
            <v>56</v>
          </cell>
          <cell r="G4844" t="str">
            <v>Monthly</v>
          </cell>
          <cell r="H4844" t="str">
            <v>L</v>
          </cell>
          <cell r="I4844">
            <v>0</v>
          </cell>
          <cell r="J4844" t="str">
            <v>Washington Public Employees Association</v>
          </cell>
          <cell r="K4844">
            <v>5713</v>
          </cell>
          <cell r="L4844">
            <v>5713</v>
          </cell>
          <cell r="M4844">
            <v>5713</v>
          </cell>
          <cell r="N4844">
            <v>5713</v>
          </cell>
          <cell r="O4844">
            <v>5385</v>
          </cell>
          <cell r="P4844">
            <v>5493</v>
          </cell>
          <cell r="Q4844">
            <v>5659</v>
          </cell>
        </row>
        <row r="4845">
          <cell r="E4845" t="str">
            <v>56MONTHLYMCOALITION</v>
          </cell>
          <cell r="F4845" t="str">
            <v>56</v>
          </cell>
          <cell r="G4845" t="str">
            <v>Monthly</v>
          </cell>
          <cell r="H4845" t="str">
            <v>M</v>
          </cell>
          <cell r="I4845">
            <v>0</v>
          </cell>
          <cell r="J4845" t="str">
            <v>Coalition</v>
          </cell>
          <cell r="K4845">
            <v>5857</v>
          </cell>
          <cell r="L4845">
            <v>5857</v>
          </cell>
          <cell r="M4845">
            <v>5857</v>
          </cell>
          <cell r="N4845">
            <v>5857</v>
          </cell>
          <cell r="O4845">
            <v>5522</v>
          </cell>
          <cell r="P4845">
            <v>5632</v>
          </cell>
          <cell r="Q4845">
            <v>5802</v>
          </cell>
        </row>
        <row r="4846">
          <cell r="E4846" t="str">
            <v>56MONTHLYMNON-REPRESENTED STATE EMPLOYEES</v>
          </cell>
          <cell r="F4846" t="str">
            <v>56</v>
          </cell>
          <cell r="G4846" t="str">
            <v>Monthly</v>
          </cell>
          <cell r="H4846" t="str">
            <v>M</v>
          </cell>
          <cell r="I4846">
            <v>0</v>
          </cell>
          <cell r="J4846" t="str">
            <v>Non-Represented State Employees</v>
          </cell>
          <cell r="K4846">
            <v>5857</v>
          </cell>
          <cell r="L4846">
            <v>5857</v>
          </cell>
          <cell r="M4846">
            <v>5857</v>
          </cell>
          <cell r="N4846">
            <v>5857</v>
          </cell>
          <cell r="O4846">
            <v>5522</v>
          </cell>
          <cell r="P4846">
            <v>5632</v>
          </cell>
          <cell r="Q4846">
            <v>5802</v>
          </cell>
        </row>
        <row r="4847">
          <cell r="E4847" t="str">
            <v>56MONTHLYMTEAMSTERS LOCAL UNION NUMBER 117</v>
          </cell>
          <cell r="F4847" t="str">
            <v>56</v>
          </cell>
          <cell r="G4847" t="str">
            <v>Monthly</v>
          </cell>
          <cell r="H4847" t="str">
            <v>M</v>
          </cell>
          <cell r="I4847">
            <v>0</v>
          </cell>
          <cell r="J4847" t="str">
            <v>Teamsters Local Union Number 117</v>
          </cell>
          <cell r="K4847">
            <v>5933</v>
          </cell>
          <cell r="L4847">
            <v>5933</v>
          </cell>
          <cell r="M4847">
            <v>5933</v>
          </cell>
          <cell r="N4847">
            <v>5933</v>
          </cell>
          <cell r="O4847">
            <v>5593</v>
          </cell>
          <cell r="P4847">
            <v>5705</v>
          </cell>
          <cell r="Q4847">
            <v>5877</v>
          </cell>
        </row>
        <row r="4848">
          <cell r="E4848" t="str">
            <v>56MONTHLYMWASHINGTON FEDERATION OF STATE EMPLOYEES</v>
          </cell>
          <cell r="F4848" t="str">
            <v>56</v>
          </cell>
          <cell r="G4848" t="str">
            <v>Monthly</v>
          </cell>
          <cell r="H4848" t="str">
            <v>M</v>
          </cell>
          <cell r="I4848">
            <v>0</v>
          </cell>
          <cell r="J4848" t="str">
            <v>Washington Federation of State Employees</v>
          </cell>
          <cell r="K4848">
            <v>5857</v>
          </cell>
          <cell r="L4848">
            <v>5857</v>
          </cell>
          <cell r="M4848">
            <v>5857</v>
          </cell>
          <cell r="N4848">
            <v>5857</v>
          </cell>
          <cell r="O4848">
            <v>5522</v>
          </cell>
          <cell r="P4848">
            <v>5632</v>
          </cell>
          <cell r="Q4848">
            <v>5802</v>
          </cell>
        </row>
        <row r="4849">
          <cell r="E4849" t="str">
            <v>56MONTHLYMWASHINGTON PUBLIC EMPLOYEES ASSOCIATION</v>
          </cell>
          <cell r="F4849" t="str">
            <v>56</v>
          </cell>
          <cell r="G4849" t="str">
            <v>Monthly</v>
          </cell>
          <cell r="H4849" t="str">
            <v>M</v>
          </cell>
          <cell r="I4849">
            <v>0</v>
          </cell>
          <cell r="J4849" t="str">
            <v>Washington Public Employees Association</v>
          </cell>
          <cell r="K4849">
            <v>5857</v>
          </cell>
          <cell r="L4849">
            <v>5857</v>
          </cell>
          <cell r="M4849">
            <v>5857</v>
          </cell>
          <cell r="N4849">
            <v>5857</v>
          </cell>
          <cell r="O4849">
            <v>5522</v>
          </cell>
          <cell r="P4849">
            <v>5632</v>
          </cell>
          <cell r="Q4849">
            <v>5802</v>
          </cell>
        </row>
        <row r="4850">
          <cell r="E4850" t="str">
            <v>56NMONTHLYACOALITION</v>
          </cell>
          <cell r="F4850" t="str">
            <v>56N</v>
          </cell>
          <cell r="G4850" t="str">
            <v>Monthly</v>
          </cell>
          <cell r="H4850" t="str">
            <v>A</v>
          </cell>
          <cell r="I4850">
            <v>0</v>
          </cell>
          <cell r="J4850" t="str">
            <v>Coalition</v>
          </cell>
          <cell r="K4850">
            <v>4652</v>
          </cell>
          <cell r="L4850">
            <v>4652</v>
          </cell>
          <cell r="M4850">
            <v>4652</v>
          </cell>
          <cell r="N4850">
            <v>4652</v>
          </cell>
          <cell r="O4850">
            <v>4385</v>
          </cell>
          <cell r="P4850">
            <v>4473</v>
          </cell>
          <cell r="Q4850">
            <v>4608</v>
          </cell>
        </row>
        <row r="4851">
          <cell r="E4851" t="str">
            <v>56NMONTHLYANON-REPRESENTED STATE EMPLOYEES</v>
          </cell>
          <cell r="F4851" t="str">
            <v>56N</v>
          </cell>
          <cell r="G4851" t="str">
            <v>Monthly</v>
          </cell>
          <cell r="H4851" t="str">
            <v>A</v>
          </cell>
          <cell r="I4851">
            <v>0</v>
          </cell>
          <cell r="J4851" t="str">
            <v>Non-Represented State Employees</v>
          </cell>
          <cell r="K4851">
            <v>4652</v>
          </cell>
          <cell r="L4851">
            <v>4652</v>
          </cell>
          <cell r="M4851">
            <v>4652</v>
          </cell>
          <cell r="N4851">
            <v>4652</v>
          </cell>
          <cell r="O4851">
            <v>4385</v>
          </cell>
          <cell r="P4851">
            <v>4473</v>
          </cell>
          <cell r="Q4851">
            <v>4608</v>
          </cell>
        </row>
        <row r="4852">
          <cell r="E4852" t="str">
            <v>56NMONTHLYASERVICE EMPLOYEES INTERNATIONAL UNION DISTRICT 1199 NW</v>
          </cell>
          <cell r="F4852" t="str">
            <v>56N</v>
          </cell>
          <cell r="G4852" t="str">
            <v>Monthly</v>
          </cell>
          <cell r="H4852" t="str">
            <v>A</v>
          </cell>
          <cell r="I4852">
            <v>0</v>
          </cell>
          <cell r="J4852" t="str">
            <v>Service Employees International Union District 1199 NW</v>
          </cell>
          <cell r="K4852">
            <v>4652</v>
          </cell>
          <cell r="L4852">
            <v>4652</v>
          </cell>
          <cell r="M4852">
            <v>4652</v>
          </cell>
          <cell r="N4852">
            <v>4652</v>
          </cell>
          <cell r="O4852">
            <v>4385</v>
          </cell>
          <cell r="P4852">
            <v>4473</v>
          </cell>
          <cell r="Q4852">
            <v>4608</v>
          </cell>
        </row>
        <row r="4853">
          <cell r="E4853" t="str">
            <v>56NMONTHLYATEAMSTERS LOCAL UNION NUMBER 117</v>
          </cell>
          <cell r="F4853" t="str">
            <v>56N</v>
          </cell>
          <cell r="G4853" t="str">
            <v>Monthly</v>
          </cell>
          <cell r="H4853" t="str">
            <v>A</v>
          </cell>
          <cell r="I4853">
            <v>0</v>
          </cell>
          <cell r="J4853" t="str">
            <v>Teamsters Local Union Number 117</v>
          </cell>
          <cell r="K4853">
            <v>4711</v>
          </cell>
          <cell r="L4853">
            <v>4711</v>
          </cell>
          <cell r="M4853">
            <v>4711</v>
          </cell>
          <cell r="N4853">
            <v>4711</v>
          </cell>
          <cell r="O4853">
            <v>4441</v>
          </cell>
          <cell r="P4853">
            <v>4530</v>
          </cell>
          <cell r="Q4853">
            <v>4667</v>
          </cell>
        </row>
        <row r="4854">
          <cell r="E4854" t="str">
            <v>56NMONTHLYAWASHINGTON FEDERATION OF STATE EMPLOYEES</v>
          </cell>
          <cell r="F4854" t="str">
            <v>56N</v>
          </cell>
          <cell r="G4854" t="str">
            <v>Monthly</v>
          </cell>
          <cell r="H4854" t="str">
            <v>A</v>
          </cell>
          <cell r="I4854">
            <v>0</v>
          </cell>
          <cell r="J4854" t="str">
            <v>Washington Federation of State Employees</v>
          </cell>
          <cell r="K4854">
            <v>4652</v>
          </cell>
          <cell r="L4854">
            <v>4652</v>
          </cell>
          <cell r="M4854">
            <v>4652</v>
          </cell>
          <cell r="N4854">
            <v>4652</v>
          </cell>
          <cell r="O4854">
            <v>4385</v>
          </cell>
          <cell r="P4854">
            <v>4473</v>
          </cell>
          <cell r="Q4854">
            <v>4608</v>
          </cell>
        </row>
        <row r="4855">
          <cell r="E4855" t="str">
            <v>56NMONTHLYBCOALITION</v>
          </cell>
          <cell r="F4855" t="str">
            <v>56N</v>
          </cell>
          <cell r="G4855" t="str">
            <v>Monthly</v>
          </cell>
          <cell r="H4855" t="str">
            <v>B</v>
          </cell>
          <cell r="I4855">
            <v>0</v>
          </cell>
          <cell r="J4855" t="str">
            <v>Coalition</v>
          </cell>
          <cell r="K4855">
            <v>4770</v>
          </cell>
          <cell r="L4855">
            <v>4770</v>
          </cell>
          <cell r="M4855">
            <v>4770</v>
          </cell>
          <cell r="N4855">
            <v>4770</v>
          </cell>
          <cell r="O4855">
            <v>4497</v>
          </cell>
          <cell r="P4855">
            <v>4587</v>
          </cell>
          <cell r="Q4855">
            <v>4726</v>
          </cell>
        </row>
        <row r="4856">
          <cell r="E4856" t="str">
            <v>56NMONTHLYBNON-REPRESENTED STATE EMPLOYEES</v>
          </cell>
          <cell r="F4856" t="str">
            <v>56N</v>
          </cell>
          <cell r="G4856" t="str">
            <v>Monthly</v>
          </cell>
          <cell r="H4856" t="str">
            <v>B</v>
          </cell>
          <cell r="I4856">
            <v>0</v>
          </cell>
          <cell r="J4856" t="str">
            <v>Non-Represented State Employees</v>
          </cell>
          <cell r="K4856">
            <v>4770</v>
          </cell>
          <cell r="L4856">
            <v>4770</v>
          </cell>
          <cell r="M4856">
            <v>4770</v>
          </cell>
          <cell r="N4856">
            <v>4770</v>
          </cell>
          <cell r="O4856">
            <v>4497</v>
          </cell>
          <cell r="P4856">
            <v>4587</v>
          </cell>
          <cell r="Q4856">
            <v>4726</v>
          </cell>
        </row>
        <row r="4857">
          <cell r="E4857" t="str">
            <v>56NMONTHLYBSERVICE EMPLOYEES INTERNATIONAL UNION DISTRICT 1199 NW</v>
          </cell>
          <cell r="F4857" t="str">
            <v>56N</v>
          </cell>
          <cell r="G4857" t="str">
            <v>Monthly</v>
          </cell>
          <cell r="H4857" t="str">
            <v>B</v>
          </cell>
          <cell r="I4857">
            <v>0</v>
          </cell>
          <cell r="J4857" t="str">
            <v>Service Employees International Union District 1199 NW</v>
          </cell>
          <cell r="K4857">
            <v>4770</v>
          </cell>
          <cell r="L4857">
            <v>4770</v>
          </cell>
          <cell r="M4857">
            <v>4770</v>
          </cell>
          <cell r="N4857">
            <v>4770</v>
          </cell>
          <cell r="O4857">
            <v>4497</v>
          </cell>
          <cell r="P4857">
            <v>4587</v>
          </cell>
          <cell r="Q4857">
            <v>4726</v>
          </cell>
        </row>
        <row r="4858">
          <cell r="E4858" t="str">
            <v>56NMONTHLYBTEAMSTERS LOCAL UNION NUMBER 117</v>
          </cell>
          <cell r="F4858" t="str">
            <v>56N</v>
          </cell>
          <cell r="G4858" t="str">
            <v>Monthly</v>
          </cell>
          <cell r="H4858" t="str">
            <v>B</v>
          </cell>
          <cell r="I4858">
            <v>0</v>
          </cell>
          <cell r="J4858" t="str">
            <v>Teamsters Local Union Number 117</v>
          </cell>
          <cell r="K4858">
            <v>4831</v>
          </cell>
          <cell r="L4858">
            <v>4831</v>
          </cell>
          <cell r="M4858">
            <v>4831</v>
          </cell>
          <cell r="N4858">
            <v>4831</v>
          </cell>
          <cell r="O4858">
            <v>4554</v>
          </cell>
          <cell r="P4858">
            <v>4645</v>
          </cell>
          <cell r="Q4858">
            <v>4785</v>
          </cell>
        </row>
        <row r="4859">
          <cell r="E4859" t="str">
            <v>56NMONTHLYBWASHINGTON FEDERATION OF STATE EMPLOYEES</v>
          </cell>
          <cell r="F4859" t="str">
            <v>56N</v>
          </cell>
          <cell r="G4859" t="str">
            <v>Monthly</v>
          </cell>
          <cell r="H4859" t="str">
            <v>B</v>
          </cell>
          <cell r="I4859">
            <v>0</v>
          </cell>
          <cell r="J4859" t="str">
            <v>Washington Federation of State Employees</v>
          </cell>
          <cell r="K4859">
            <v>4770</v>
          </cell>
          <cell r="L4859">
            <v>4770</v>
          </cell>
          <cell r="M4859">
            <v>4770</v>
          </cell>
          <cell r="N4859">
            <v>4770</v>
          </cell>
          <cell r="O4859">
            <v>4497</v>
          </cell>
          <cell r="P4859">
            <v>4587</v>
          </cell>
          <cell r="Q4859">
            <v>4726</v>
          </cell>
        </row>
        <row r="4860">
          <cell r="E4860" t="str">
            <v>56NMONTHLYCCOALITION</v>
          </cell>
          <cell r="F4860" t="str">
            <v>56N</v>
          </cell>
          <cell r="G4860" t="str">
            <v>Monthly</v>
          </cell>
          <cell r="H4860" t="str">
            <v>C</v>
          </cell>
          <cell r="I4860">
            <v>0</v>
          </cell>
          <cell r="J4860" t="str">
            <v>Coalition</v>
          </cell>
          <cell r="K4860">
            <v>4886</v>
          </cell>
          <cell r="L4860">
            <v>4886</v>
          </cell>
          <cell r="M4860">
            <v>4886</v>
          </cell>
          <cell r="N4860">
            <v>4886</v>
          </cell>
          <cell r="O4860">
            <v>4606</v>
          </cell>
          <cell r="P4860">
            <v>4698</v>
          </cell>
          <cell r="Q4860">
            <v>4840</v>
          </cell>
        </row>
        <row r="4861">
          <cell r="E4861" t="str">
            <v>56NMONTHLYCNON-REPRESENTED STATE EMPLOYEES</v>
          </cell>
          <cell r="F4861" t="str">
            <v>56N</v>
          </cell>
          <cell r="G4861" t="str">
            <v>Monthly</v>
          </cell>
          <cell r="H4861" t="str">
            <v>C</v>
          </cell>
          <cell r="I4861">
            <v>0</v>
          </cell>
          <cell r="J4861" t="str">
            <v>Non-Represented State Employees</v>
          </cell>
          <cell r="K4861">
            <v>4886</v>
          </cell>
          <cell r="L4861">
            <v>4886</v>
          </cell>
          <cell r="M4861">
            <v>4886</v>
          </cell>
          <cell r="N4861">
            <v>4886</v>
          </cell>
          <cell r="O4861">
            <v>4606</v>
          </cell>
          <cell r="P4861">
            <v>4698</v>
          </cell>
          <cell r="Q4861">
            <v>4840</v>
          </cell>
        </row>
        <row r="4862">
          <cell r="E4862" t="str">
            <v>56NMONTHLYCSERVICE EMPLOYEES INTERNATIONAL UNION DISTRICT 1199 NW</v>
          </cell>
          <cell r="F4862" t="str">
            <v>56N</v>
          </cell>
          <cell r="G4862" t="str">
            <v>Monthly</v>
          </cell>
          <cell r="H4862" t="str">
            <v>C</v>
          </cell>
          <cell r="I4862">
            <v>0</v>
          </cell>
          <cell r="J4862" t="str">
            <v>Service Employees International Union District 1199 NW</v>
          </cell>
          <cell r="K4862">
            <v>4886</v>
          </cell>
          <cell r="L4862">
            <v>4886</v>
          </cell>
          <cell r="M4862">
            <v>4886</v>
          </cell>
          <cell r="N4862">
            <v>4886</v>
          </cell>
          <cell r="O4862">
            <v>4606</v>
          </cell>
          <cell r="P4862">
            <v>4698</v>
          </cell>
          <cell r="Q4862">
            <v>4840</v>
          </cell>
        </row>
        <row r="4863">
          <cell r="E4863" t="str">
            <v>56NMONTHLYCTEAMSTERS LOCAL UNION NUMBER 117</v>
          </cell>
          <cell r="F4863" t="str">
            <v>56N</v>
          </cell>
          <cell r="G4863" t="str">
            <v>Monthly</v>
          </cell>
          <cell r="H4863" t="str">
            <v>C</v>
          </cell>
          <cell r="I4863">
            <v>0</v>
          </cell>
          <cell r="J4863" t="str">
            <v>Teamsters Local Union Number 117</v>
          </cell>
          <cell r="K4863">
            <v>4946</v>
          </cell>
          <cell r="L4863">
            <v>4946</v>
          </cell>
          <cell r="M4863">
            <v>4946</v>
          </cell>
          <cell r="N4863">
            <v>4946</v>
          </cell>
          <cell r="O4863">
            <v>4663</v>
          </cell>
          <cell r="P4863">
            <v>4756</v>
          </cell>
          <cell r="Q4863">
            <v>4900</v>
          </cell>
        </row>
        <row r="4864">
          <cell r="E4864" t="str">
            <v>56NMONTHLYCWASHINGTON FEDERATION OF STATE EMPLOYEES</v>
          </cell>
          <cell r="F4864" t="str">
            <v>56N</v>
          </cell>
          <cell r="G4864" t="str">
            <v>Monthly</v>
          </cell>
          <cell r="H4864" t="str">
            <v>C</v>
          </cell>
          <cell r="I4864">
            <v>0</v>
          </cell>
          <cell r="J4864" t="str">
            <v>Washington Federation of State Employees</v>
          </cell>
          <cell r="K4864">
            <v>4886</v>
          </cell>
          <cell r="L4864">
            <v>4886</v>
          </cell>
          <cell r="M4864">
            <v>4886</v>
          </cell>
          <cell r="N4864">
            <v>4886</v>
          </cell>
          <cell r="O4864">
            <v>4606</v>
          </cell>
          <cell r="P4864">
            <v>4698</v>
          </cell>
          <cell r="Q4864">
            <v>4840</v>
          </cell>
        </row>
        <row r="4865">
          <cell r="E4865" t="str">
            <v>56NMONTHLYDCOALITION</v>
          </cell>
          <cell r="F4865" t="str">
            <v>56N</v>
          </cell>
          <cell r="G4865" t="str">
            <v>Monthly</v>
          </cell>
          <cell r="H4865" t="str">
            <v>D</v>
          </cell>
          <cell r="I4865">
            <v>0</v>
          </cell>
          <cell r="J4865" t="str">
            <v>Coalition</v>
          </cell>
          <cell r="K4865">
            <v>5008</v>
          </cell>
          <cell r="L4865">
            <v>5008</v>
          </cell>
          <cell r="M4865">
            <v>5008</v>
          </cell>
          <cell r="N4865">
            <v>5008</v>
          </cell>
          <cell r="O4865">
            <v>4721</v>
          </cell>
          <cell r="P4865">
            <v>4815</v>
          </cell>
          <cell r="Q4865">
            <v>4960</v>
          </cell>
        </row>
        <row r="4866">
          <cell r="E4866" t="str">
            <v>56NMONTHLYDNON-REPRESENTED STATE EMPLOYEES</v>
          </cell>
          <cell r="F4866" t="str">
            <v>56N</v>
          </cell>
          <cell r="G4866" t="str">
            <v>Monthly</v>
          </cell>
          <cell r="H4866" t="str">
            <v>D</v>
          </cell>
          <cell r="I4866">
            <v>0</v>
          </cell>
          <cell r="J4866" t="str">
            <v>Non-Represented State Employees</v>
          </cell>
          <cell r="K4866">
            <v>5008</v>
          </cell>
          <cell r="L4866">
            <v>5008</v>
          </cell>
          <cell r="M4866">
            <v>5008</v>
          </cell>
          <cell r="N4866">
            <v>5008</v>
          </cell>
          <cell r="O4866">
            <v>4721</v>
          </cell>
          <cell r="P4866">
            <v>4815</v>
          </cell>
          <cell r="Q4866">
            <v>4960</v>
          </cell>
        </row>
        <row r="4867">
          <cell r="E4867" t="str">
            <v>56NMONTHLYDSERVICE EMPLOYEES INTERNATIONAL UNION DISTRICT 1199 NW</v>
          </cell>
          <cell r="F4867" t="str">
            <v>56N</v>
          </cell>
          <cell r="G4867" t="str">
            <v>Monthly</v>
          </cell>
          <cell r="H4867" t="str">
            <v>D</v>
          </cell>
          <cell r="I4867">
            <v>0</v>
          </cell>
          <cell r="J4867" t="str">
            <v>Service Employees International Union District 1199 NW</v>
          </cell>
          <cell r="K4867">
            <v>5008</v>
          </cell>
          <cell r="L4867">
            <v>5008</v>
          </cell>
          <cell r="M4867">
            <v>5008</v>
          </cell>
          <cell r="N4867">
            <v>5008</v>
          </cell>
          <cell r="O4867">
            <v>4721</v>
          </cell>
          <cell r="P4867">
            <v>4815</v>
          </cell>
          <cell r="Q4867">
            <v>4960</v>
          </cell>
        </row>
        <row r="4868">
          <cell r="E4868" t="str">
            <v>56NMONTHLYDTEAMSTERS LOCAL UNION NUMBER 117</v>
          </cell>
          <cell r="F4868" t="str">
            <v>56N</v>
          </cell>
          <cell r="G4868" t="str">
            <v>Monthly</v>
          </cell>
          <cell r="H4868" t="str">
            <v>D</v>
          </cell>
          <cell r="I4868">
            <v>0</v>
          </cell>
          <cell r="J4868" t="str">
            <v>Teamsters Local Union Number 117</v>
          </cell>
          <cell r="K4868">
            <v>5074</v>
          </cell>
          <cell r="L4868">
            <v>5074</v>
          </cell>
          <cell r="M4868">
            <v>5074</v>
          </cell>
          <cell r="N4868">
            <v>5074</v>
          </cell>
          <cell r="O4868">
            <v>4783</v>
          </cell>
          <cell r="P4868">
            <v>4879</v>
          </cell>
          <cell r="Q4868">
            <v>5026</v>
          </cell>
        </row>
        <row r="4869">
          <cell r="E4869" t="str">
            <v>56NMONTHLYDWASHINGTON FEDERATION OF STATE EMPLOYEES</v>
          </cell>
          <cell r="F4869" t="str">
            <v>56N</v>
          </cell>
          <cell r="G4869" t="str">
            <v>Monthly</v>
          </cell>
          <cell r="H4869" t="str">
            <v>D</v>
          </cell>
          <cell r="I4869">
            <v>0</v>
          </cell>
          <cell r="J4869" t="str">
            <v>Washington Federation of State Employees</v>
          </cell>
          <cell r="K4869">
            <v>5008</v>
          </cell>
          <cell r="L4869">
            <v>5008</v>
          </cell>
          <cell r="M4869">
            <v>5008</v>
          </cell>
          <cell r="N4869">
            <v>5008</v>
          </cell>
          <cell r="O4869">
            <v>4721</v>
          </cell>
          <cell r="P4869">
            <v>4815</v>
          </cell>
          <cell r="Q4869">
            <v>4960</v>
          </cell>
        </row>
        <row r="4870">
          <cell r="E4870" t="str">
            <v>56NMONTHLYECOALITION</v>
          </cell>
          <cell r="F4870" t="str">
            <v>56N</v>
          </cell>
          <cell r="G4870" t="str">
            <v>Monthly</v>
          </cell>
          <cell r="H4870" t="str">
            <v>E</v>
          </cell>
          <cell r="I4870">
            <v>0</v>
          </cell>
          <cell r="J4870" t="str">
            <v>Coalition</v>
          </cell>
          <cell r="K4870">
            <v>5132</v>
          </cell>
          <cell r="L4870">
            <v>5132</v>
          </cell>
          <cell r="M4870">
            <v>5132</v>
          </cell>
          <cell r="N4870">
            <v>5132</v>
          </cell>
          <cell r="O4870">
            <v>4838</v>
          </cell>
          <cell r="P4870">
            <v>4935</v>
          </cell>
          <cell r="Q4870">
            <v>5084</v>
          </cell>
        </row>
        <row r="4871">
          <cell r="E4871" t="str">
            <v>56NMONTHLYENON-REPRESENTED STATE EMPLOYEES</v>
          </cell>
          <cell r="F4871" t="str">
            <v>56N</v>
          </cell>
          <cell r="G4871" t="str">
            <v>Monthly</v>
          </cell>
          <cell r="H4871" t="str">
            <v>E</v>
          </cell>
          <cell r="I4871">
            <v>0</v>
          </cell>
          <cell r="J4871" t="str">
            <v>Non-Represented State Employees</v>
          </cell>
          <cell r="K4871">
            <v>5132</v>
          </cell>
          <cell r="L4871">
            <v>5132</v>
          </cell>
          <cell r="M4871">
            <v>5132</v>
          </cell>
          <cell r="N4871">
            <v>5132</v>
          </cell>
          <cell r="O4871">
            <v>4838</v>
          </cell>
          <cell r="P4871">
            <v>4935</v>
          </cell>
          <cell r="Q4871">
            <v>5084</v>
          </cell>
        </row>
        <row r="4872">
          <cell r="E4872" t="str">
            <v>56NMONTHLYESERVICE EMPLOYEES INTERNATIONAL UNION DISTRICT 1199 NW</v>
          </cell>
          <cell r="F4872" t="str">
            <v>56N</v>
          </cell>
          <cell r="G4872" t="str">
            <v>Monthly</v>
          </cell>
          <cell r="H4872" t="str">
            <v>E</v>
          </cell>
          <cell r="I4872">
            <v>0</v>
          </cell>
          <cell r="J4872" t="str">
            <v>Service Employees International Union District 1199 NW</v>
          </cell>
          <cell r="K4872">
            <v>5132</v>
          </cell>
          <cell r="L4872">
            <v>5132</v>
          </cell>
          <cell r="M4872">
            <v>5132</v>
          </cell>
          <cell r="N4872">
            <v>5132</v>
          </cell>
          <cell r="O4872">
            <v>4838</v>
          </cell>
          <cell r="P4872">
            <v>4935</v>
          </cell>
          <cell r="Q4872">
            <v>5084</v>
          </cell>
        </row>
        <row r="4873">
          <cell r="E4873" t="str">
            <v>56NMONTHLYETEAMSTERS LOCAL UNION NUMBER 117</v>
          </cell>
          <cell r="F4873" t="str">
            <v>56N</v>
          </cell>
          <cell r="G4873" t="str">
            <v>Monthly</v>
          </cell>
          <cell r="H4873" t="str">
            <v>E</v>
          </cell>
          <cell r="I4873">
            <v>0</v>
          </cell>
          <cell r="J4873" t="str">
            <v>Teamsters Local Union Number 117</v>
          </cell>
          <cell r="K4873">
            <v>5199</v>
          </cell>
          <cell r="L4873">
            <v>5199</v>
          </cell>
          <cell r="M4873">
            <v>5199</v>
          </cell>
          <cell r="N4873">
            <v>5199</v>
          </cell>
          <cell r="O4873">
            <v>4901</v>
          </cell>
          <cell r="P4873">
            <v>4999</v>
          </cell>
          <cell r="Q4873">
            <v>5150</v>
          </cell>
        </row>
        <row r="4874">
          <cell r="E4874" t="str">
            <v>56NMONTHLYEWASHINGTON FEDERATION OF STATE EMPLOYEES</v>
          </cell>
          <cell r="F4874" t="str">
            <v>56N</v>
          </cell>
          <cell r="G4874" t="str">
            <v>Monthly</v>
          </cell>
          <cell r="H4874" t="str">
            <v>E</v>
          </cell>
          <cell r="I4874">
            <v>0</v>
          </cell>
          <cell r="J4874" t="str">
            <v>Washington Federation of State Employees</v>
          </cell>
          <cell r="K4874">
            <v>5132</v>
          </cell>
          <cell r="L4874">
            <v>5132</v>
          </cell>
          <cell r="M4874">
            <v>5132</v>
          </cell>
          <cell r="N4874">
            <v>5132</v>
          </cell>
          <cell r="O4874">
            <v>4838</v>
          </cell>
          <cell r="P4874">
            <v>4935</v>
          </cell>
          <cell r="Q4874">
            <v>5084</v>
          </cell>
        </row>
        <row r="4875">
          <cell r="E4875" t="str">
            <v>56NMONTHLYFCOALITION</v>
          </cell>
          <cell r="F4875" t="str">
            <v>56N</v>
          </cell>
          <cell r="G4875" t="str">
            <v>Monthly</v>
          </cell>
          <cell r="H4875" t="str">
            <v>F</v>
          </cell>
          <cell r="I4875">
            <v>0</v>
          </cell>
          <cell r="J4875" t="str">
            <v>Coalition</v>
          </cell>
          <cell r="K4875">
            <v>5266</v>
          </cell>
          <cell r="L4875">
            <v>5266</v>
          </cell>
          <cell r="M4875">
            <v>5266</v>
          </cell>
          <cell r="N4875">
            <v>5266</v>
          </cell>
          <cell r="O4875">
            <v>4964</v>
          </cell>
          <cell r="P4875">
            <v>5063</v>
          </cell>
          <cell r="Q4875">
            <v>5216</v>
          </cell>
        </row>
        <row r="4876">
          <cell r="E4876" t="str">
            <v>56NMONTHLYFNON-REPRESENTED STATE EMPLOYEES</v>
          </cell>
          <cell r="F4876" t="str">
            <v>56N</v>
          </cell>
          <cell r="G4876" t="str">
            <v>Monthly</v>
          </cell>
          <cell r="H4876" t="str">
            <v>F</v>
          </cell>
          <cell r="I4876">
            <v>0</v>
          </cell>
          <cell r="J4876" t="str">
            <v>Non-Represented State Employees</v>
          </cell>
          <cell r="K4876">
            <v>5266</v>
          </cell>
          <cell r="L4876">
            <v>5266</v>
          </cell>
          <cell r="M4876">
            <v>5266</v>
          </cell>
          <cell r="N4876">
            <v>5266</v>
          </cell>
          <cell r="O4876">
            <v>4964</v>
          </cell>
          <cell r="P4876">
            <v>5063</v>
          </cell>
          <cell r="Q4876">
            <v>5216</v>
          </cell>
        </row>
        <row r="4877">
          <cell r="E4877" t="str">
            <v>56NMONTHLYFSERVICE EMPLOYEES INTERNATIONAL UNION DISTRICT 1199 NW</v>
          </cell>
          <cell r="F4877" t="str">
            <v>56N</v>
          </cell>
          <cell r="G4877" t="str">
            <v>Monthly</v>
          </cell>
          <cell r="H4877" t="str">
            <v>F</v>
          </cell>
          <cell r="I4877">
            <v>0</v>
          </cell>
          <cell r="J4877" t="str">
            <v>Service Employees International Union District 1199 NW</v>
          </cell>
          <cell r="K4877">
            <v>5266</v>
          </cell>
          <cell r="L4877">
            <v>5266</v>
          </cell>
          <cell r="M4877">
            <v>5266</v>
          </cell>
          <cell r="N4877">
            <v>5266</v>
          </cell>
          <cell r="O4877">
            <v>4964</v>
          </cell>
          <cell r="P4877">
            <v>5063</v>
          </cell>
          <cell r="Q4877">
            <v>5216</v>
          </cell>
        </row>
        <row r="4878">
          <cell r="E4878" t="str">
            <v>56NMONTHLYFTEAMSTERS LOCAL UNION NUMBER 117</v>
          </cell>
          <cell r="F4878" t="str">
            <v>56N</v>
          </cell>
          <cell r="G4878" t="str">
            <v>Monthly</v>
          </cell>
          <cell r="H4878" t="str">
            <v>F</v>
          </cell>
          <cell r="I4878">
            <v>0</v>
          </cell>
          <cell r="J4878" t="str">
            <v>Teamsters Local Union Number 117</v>
          </cell>
          <cell r="K4878">
            <v>5333</v>
          </cell>
          <cell r="L4878">
            <v>5333</v>
          </cell>
          <cell r="M4878">
            <v>5333</v>
          </cell>
          <cell r="N4878">
            <v>5333</v>
          </cell>
          <cell r="O4878">
            <v>5027</v>
          </cell>
          <cell r="P4878">
            <v>5128</v>
          </cell>
          <cell r="Q4878">
            <v>5283</v>
          </cell>
        </row>
        <row r="4879">
          <cell r="E4879" t="str">
            <v>56NMONTHLYFWASHINGTON FEDERATION OF STATE EMPLOYEES</v>
          </cell>
          <cell r="F4879" t="str">
            <v>56N</v>
          </cell>
          <cell r="G4879" t="str">
            <v>Monthly</v>
          </cell>
          <cell r="H4879" t="str">
            <v>F</v>
          </cell>
          <cell r="I4879">
            <v>0</v>
          </cell>
          <cell r="J4879" t="str">
            <v>Washington Federation of State Employees</v>
          </cell>
          <cell r="K4879">
            <v>5266</v>
          </cell>
          <cell r="L4879">
            <v>5266</v>
          </cell>
          <cell r="M4879">
            <v>5266</v>
          </cell>
          <cell r="N4879">
            <v>5266</v>
          </cell>
          <cell r="O4879">
            <v>4964</v>
          </cell>
          <cell r="P4879">
            <v>5063</v>
          </cell>
          <cell r="Q4879">
            <v>5216</v>
          </cell>
        </row>
        <row r="4880">
          <cell r="E4880" t="str">
            <v>56NMONTHLYGCOALITION</v>
          </cell>
          <cell r="F4880" t="str">
            <v>56N</v>
          </cell>
          <cell r="G4880" t="str">
            <v>Monthly</v>
          </cell>
          <cell r="H4880" t="str">
            <v>G</v>
          </cell>
          <cell r="I4880">
            <v>0</v>
          </cell>
          <cell r="J4880" t="str">
            <v>Coalition</v>
          </cell>
          <cell r="K4880">
            <v>5393</v>
          </cell>
          <cell r="L4880">
            <v>5393</v>
          </cell>
          <cell r="M4880">
            <v>5393</v>
          </cell>
          <cell r="N4880">
            <v>5393</v>
          </cell>
          <cell r="O4880">
            <v>5084</v>
          </cell>
          <cell r="P4880">
            <v>5186</v>
          </cell>
          <cell r="Q4880">
            <v>5343</v>
          </cell>
        </row>
        <row r="4881">
          <cell r="E4881" t="str">
            <v>56NMONTHLYGNON-REPRESENTED STATE EMPLOYEES</v>
          </cell>
          <cell r="F4881" t="str">
            <v>56N</v>
          </cell>
          <cell r="G4881" t="str">
            <v>Monthly</v>
          </cell>
          <cell r="H4881" t="str">
            <v>G</v>
          </cell>
          <cell r="I4881">
            <v>0</v>
          </cell>
          <cell r="J4881" t="str">
            <v>Non-Represented State Employees</v>
          </cell>
          <cell r="K4881">
            <v>5393</v>
          </cell>
          <cell r="L4881">
            <v>5393</v>
          </cell>
          <cell r="M4881">
            <v>5393</v>
          </cell>
          <cell r="N4881">
            <v>5393</v>
          </cell>
          <cell r="O4881">
            <v>5084</v>
          </cell>
          <cell r="P4881">
            <v>5186</v>
          </cell>
          <cell r="Q4881">
            <v>5343</v>
          </cell>
        </row>
        <row r="4882">
          <cell r="E4882" t="str">
            <v>56NMONTHLYGSERVICE EMPLOYEES INTERNATIONAL UNION DISTRICT 1199 NW</v>
          </cell>
          <cell r="F4882" t="str">
            <v>56N</v>
          </cell>
          <cell r="G4882" t="str">
            <v>Monthly</v>
          </cell>
          <cell r="H4882" t="str">
            <v>G</v>
          </cell>
          <cell r="I4882">
            <v>0</v>
          </cell>
          <cell r="J4882" t="str">
            <v>Service Employees International Union District 1199 NW</v>
          </cell>
          <cell r="K4882">
            <v>5393</v>
          </cell>
          <cell r="L4882">
            <v>5393</v>
          </cell>
          <cell r="M4882">
            <v>5393</v>
          </cell>
          <cell r="N4882">
            <v>5393</v>
          </cell>
          <cell r="O4882">
            <v>5084</v>
          </cell>
          <cell r="P4882">
            <v>5186</v>
          </cell>
          <cell r="Q4882">
            <v>5343</v>
          </cell>
        </row>
        <row r="4883">
          <cell r="E4883" t="str">
            <v>56NMONTHLYGTEAMSTERS LOCAL UNION NUMBER 117</v>
          </cell>
          <cell r="F4883" t="str">
            <v>56N</v>
          </cell>
          <cell r="G4883" t="str">
            <v>Monthly</v>
          </cell>
          <cell r="H4883" t="str">
            <v>G</v>
          </cell>
          <cell r="I4883">
            <v>0</v>
          </cell>
          <cell r="J4883" t="str">
            <v>Teamsters Local Union Number 117</v>
          </cell>
          <cell r="K4883">
            <v>5461</v>
          </cell>
          <cell r="L4883">
            <v>5461</v>
          </cell>
          <cell r="M4883">
            <v>5461</v>
          </cell>
          <cell r="N4883">
            <v>5461</v>
          </cell>
          <cell r="O4883">
            <v>5148</v>
          </cell>
          <cell r="P4883">
            <v>5251</v>
          </cell>
          <cell r="Q4883">
            <v>5410</v>
          </cell>
        </row>
        <row r="4884">
          <cell r="E4884" t="str">
            <v>56NMONTHLYGWASHINGTON FEDERATION OF STATE EMPLOYEES</v>
          </cell>
          <cell r="F4884" t="str">
            <v>56N</v>
          </cell>
          <cell r="G4884" t="str">
            <v>Monthly</v>
          </cell>
          <cell r="H4884" t="str">
            <v>G</v>
          </cell>
          <cell r="I4884">
            <v>0</v>
          </cell>
          <cell r="J4884" t="str">
            <v>Washington Federation of State Employees</v>
          </cell>
          <cell r="K4884">
            <v>5393</v>
          </cell>
          <cell r="L4884">
            <v>5393</v>
          </cell>
          <cell r="M4884">
            <v>5393</v>
          </cell>
          <cell r="N4884">
            <v>5393</v>
          </cell>
          <cell r="O4884">
            <v>5084</v>
          </cell>
          <cell r="P4884">
            <v>5186</v>
          </cell>
          <cell r="Q4884">
            <v>5343</v>
          </cell>
        </row>
        <row r="4885">
          <cell r="E4885" t="str">
            <v>56NMONTHLYHCOALITION</v>
          </cell>
          <cell r="F4885" t="str">
            <v>56N</v>
          </cell>
          <cell r="G4885" t="str">
            <v>Monthly</v>
          </cell>
          <cell r="H4885" t="str">
            <v>H</v>
          </cell>
          <cell r="I4885">
            <v>0</v>
          </cell>
          <cell r="J4885" t="str">
            <v>Coalition</v>
          </cell>
          <cell r="K4885">
            <v>5529</v>
          </cell>
          <cell r="L4885">
            <v>5529</v>
          </cell>
          <cell r="M4885">
            <v>5529</v>
          </cell>
          <cell r="N4885">
            <v>5529</v>
          </cell>
          <cell r="O4885">
            <v>5212</v>
          </cell>
          <cell r="P4885">
            <v>5316</v>
          </cell>
          <cell r="Q4885">
            <v>5477</v>
          </cell>
        </row>
        <row r="4886">
          <cell r="E4886" t="str">
            <v>56NMONTHLYHNON-REPRESENTED STATE EMPLOYEES</v>
          </cell>
          <cell r="F4886" t="str">
            <v>56N</v>
          </cell>
          <cell r="G4886" t="str">
            <v>Monthly</v>
          </cell>
          <cell r="H4886" t="str">
            <v>H</v>
          </cell>
          <cell r="I4886">
            <v>0</v>
          </cell>
          <cell r="J4886" t="str">
            <v>Non-Represented State Employees</v>
          </cell>
          <cell r="K4886">
            <v>5529</v>
          </cell>
          <cell r="L4886">
            <v>5529</v>
          </cell>
          <cell r="M4886">
            <v>5529</v>
          </cell>
          <cell r="N4886">
            <v>5529</v>
          </cell>
          <cell r="O4886">
            <v>5212</v>
          </cell>
          <cell r="P4886">
            <v>5316</v>
          </cell>
          <cell r="Q4886">
            <v>5477</v>
          </cell>
        </row>
        <row r="4887">
          <cell r="E4887" t="str">
            <v>56NMONTHLYHSERVICE EMPLOYEES INTERNATIONAL UNION DISTRICT 1199 NW</v>
          </cell>
          <cell r="F4887" t="str">
            <v>56N</v>
          </cell>
          <cell r="G4887" t="str">
            <v>Monthly</v>
          </cell>
          <cell r="H4887" t="str">
            <v>H</v>
          </cell>
          <cell r="I4887">
            <v>0</v>
          </cell>
          <cell r="J4887" t="str">
            <v>Service Employees International Union District 1199 NW</v>
          </cell>
          <cell r="K4887">
            <v>5529</v>
          </cell>
          <cell r="L4887">
            <v>5529</v>
          </cell>
          <cell r="M4887">
            <v>5529</v>
          </cell>
          <cell r="N4887">
            <v>5529</v>
          </cell>
          <cell r="O4887">
            <v>5212</v>
          </cell>
          <cell r="P4887">
            <v>5316</v>
          </cell>
          <cell r="Q4887">
            <v>5477</v>
          </cell>
        </row>
        <row r="4888">
          <cell r="E4888" t="str">
            <v>56NMONTHLYHTEAMSTERS LOCAL UNION NUMBER 117</v>
          </cell>
          <cell r="F4888" t="str">
            <v>56N</v>
          </cell>
          <cell r="G4888" t="str">
            <v>Monthly</v>
          </cell>
          <cell r="H4888" t="str">
            <v>H</v>
          </cell>
          <cell r="I4888">
            <v>0</v>
          </cell>
          <cell r="J4888" t="str">
            <v>Teamsters Local Union Number 117</v>
          </cell>
          <cell r="K4888">
            <v>5601</v>
          </cell>
          <cell r="L4888">
            <v>5601</v>
          </cell>
          <cell r="M4888">
            <v>5601</v>
          </cell>
          <cell r="N4888">
            <v>5601</v>
          </cell>
          <cell r="O4888">
            <v>5280</v>
          </cell>
          <cell r="P4888">
            <v>5386</v>
          </cell>
          <cell r="Q4888">
            <v>5549</v>
          </cell>
        </row>
        <row r="4889">
          <cell r="E4889" t="str">
            <v>56NMONTHLYHWASHINGTON FEDERATION OF STATE EMPLOYEES</v>
          </cell>
          <cell r="F4889" t="str">
            <v>56N</v>
          </cell>
          <cell r="G4889" t="str">
            <v>Monthly</v>
          </cell>
          <cell r="H4889" t="str">
            <v>H</v>
          </cell>
          <cell r="I4889">
            <v>0</v>
          </cell>
          <cell r="J4889" t="str">
            <v>Washington Federation of State Employees</v>
          </cell>
          <cell r="K4889">
            <v>5529</v>
          </cell>
          <cell r="L4889">
            <v>5529</v>
          </cell>
          <cell r="M4889">
            <v>5529</v>
          </cell>
          <cell r="N4889">
            <v>5529</v>
          </cell>
          <cell r="O4889">
            <v>5212</v>
          </cell>
          <cell r="P4889">
            <v>5316</v>
          </cell>
          <cell r="Q4889">
            <v>5477</v>
          </cell>
        </row>
        <row r="4890">
          <cell r="E4890" t="str">
            <v>56NMONTHLYICOALITION</v>
          </cell>
          <cell r="F4890" t="str">
            <v>56N</v>
          </cell>
          <cell r="G4890" t="str">
            <v>Monthly</v>
          </cell>
          <cell r="H4890" t="str">
            <v>I</v>
          </cell>
          <cell r="I4890">
            <v>0</v>
          </cell>
          <cell r="J4890" t="str">
            <v>Coalition</v>
          </cell>
          <cell r="K4890">
            <v>5668</v>
          </cell>
          <cell r="L4890">
            <v>5668</v>
          </cell>
          <cell r="M4890">
            <v>5668</v>
          </cell>
          <cell r="N4890">
            <v>5668</v>
          </cell>
          <cell r="O4890">
            <v>5343</v>
          </cell>
          <cell r="P4890">
            <v>5450</v>
          </cell>
          <cell r="Q4890">
            <v>5615</v>
          </cell>
        </row>
        <row r="4891">
          <cell r="E4891" t="str">
            <v>56NMONTHLYINON-REPRESENTED STATE EMPLOYEES</v>
          </cell>
          <cell r="F4891" t="str">
            <v>56N</v>
          </cell>
          <cell r="G4891" t="str">
            <v>Monthly</v>
          </cell>
          <cell r="H4891" t="str">
            <v>I</v>
          </cell>
          <cell r="I4891">
            <v>0</v>
          </cell>
          <cell r="J4891" t="str">
            <v>Non-Represented State Employees</v>
          </cell>
          <cell r="K4891">
            <v>5668</v>
          </cell>
          <cell r="L4891">
            <v>5668</v>
          </cell>
          <cell r="M4891">
            <v>5668</v>
          </cell>
          <cell r="N4891">
            <v>5668</v>
          </cell>
          <cell r="O4891">
            <v>5343</v>
          </cell>
          <cell r="P4891">
            <v>5450</v>
          </cell>
          <cell r="Q4891">
            <v>5615</v>
          </cell>
        </row>
        <row r="4892">
          <cell r="E4892" t="str">
            <v>56NMONTHLYISERVICE EMPLOYEES INTERNATIONAL UNION DISTRICT 1199 NW</v>
          </cell>
          <cell r="F4892" t="str">
            <v>56N</v>
          </cell>
          <cell r="G4892" t="str">
            <v>Monthly</v>
          </cell>
          <cell r="H4892" t="str">
            <v>I</v>
          </cell>
          <cell r="I4892">
            <v>0</v>
          </cell>
          <cell r="J4892" t="str">
            <v>Service Employees International Union District 1199 NW</v>
          </cell>
          <cell r="K4892">
            <v>5668</v>
          </cell>
          <cell r="L4892">
            <v>5668</v>
          </cell>
          <cell r="M4892">
            <v>5668</v>
          </cell>
          <cell r="N4892">
            <v>5668</v>
          </cell>
          <cell r="O4892">
            <v>5343</v>
          </cell>
          <cell r="P4892">
            <v>5450</v>
          </cell>
          <cell r="Q4892">
            <v>5615</v>
          </cell>
        </row>
        <row r="4893">
          <cell r="E4893" t="str">
            <v>56NMONTHLYITEAMSTERS LOCAL UNION NUMBER 117</v>
          </cell>
          <cell r="F4893" t="str">
            <v>56N</v>
          </cell>
          <cell r="G4893" t="str">
            <v>Monthly</v>
          </cell>
          <cell r="H4893" t="str">
            <v>I</v>
          </cell>
          <cell r="I4893">
            <v>0</v>
          </cell>
          <cell r="J4893" t="str">
            <v>Teamsters Local Union Number 117</v>
          </cell>
          <cell r="K4893">
            <v>5741</v>
          </cell>
          <cell r="L4893">
            <v>5741</v>
          </cell>
          <cell r="M4893">
            <v>5741</v>
          </cell>
          <cell r="N4893">
            <v>5741</v>
          </cell>
          <cell r="O4893">
            <v>5412</v>
          </cell>
          <cell r="P4893">
            <v>5520</v>
          </cell>
          <cell r="Q4893">
            <v>5687</v>
          </cell>
        </row>
        <row r="4894">
          <cell r="E4894" t="str">
            <v>56NMONTHLYIWASHINGTON FEDERATION OF STATE EMPLOYEES</v>
          </cell>
          <cell r="F4894" t="str">
            <v>56N</v>
          </cell>
          <cell r="G4894" t="str">
            <v>Monthly</v>
          </cell>
          <cell r="H4894" t="str">
            <v>I</v>
          </cell>
          <cell r="I4894">
            <v>0</v>
          </cell>
          <cell r="J4894" t="str">
            <v>Washington Federation of State Employees</v>
          </cell>
          <cell r="K4894">
            <v>5668</v>
          </cell>
          <cell r="L4894">
            <v>5668</v>
          </cell>
          <cell r="M4894">
            <v>5668</v>
          </cell>
          <cell r="N4894">
            <v>5668</v>
          </cell>
          <cell r="O4894">
            <v>5343</v>
          </cell>
          <cell r="P4894">
            <v>5450</v>
          </cell>
          <cell r="Q4894">
            <v>5615</v>
          </cell>
        </row>
        <row r="4895">
          <cell r="E4895" t="str">
            <v>56NMONTHLYJCOALITION</v>
          </cell>
          <cell r="F4895" t="str">
            <v>56N</v>
          </cell>
          <cell r="G4895" t="str">
            <v>Monthly</v>
          </cell>
          <cell r="H4895" t="str">
            <v>J</v>
          </cell>
          <cell r="I4895">
            <v>0</v>
          </cell>
          <cell r="J4895" t="str">
            <v>Coalition</v>
          </cell>
          <cell r="K4895">
            <v>5808</v>
          </cell>
          <cell r="L4895">
            <v>5808</v>
          </cell>
          <cell r="M4895">
            <v>5808</v>
          </cell>
          <cell r="N4895">
            <v>5808</v>
          </cell>
          <cell r="O4895">
            <v>5475</v>
          </cell>
          <cell r="P4895">
            <v>5585</v>
          </cell>
          <cell r="Q4895">
            <v>5754</v>
          </cell>
        </row>
        <row r="4896">
          <cell r="E4896" t="str">
            <v>56NMONTHLYJNON-REPRESENTED STATE EMPLOYEES</v>
          </cell>
          <cell r="F4896" t="str">
            <v>56N</v>
          </cell>
          <cell r="G4896" t="str">
            <v>Monthly</v>
          </cell>
          <cell r="H4896" t="str">
            <v>J</v>
          </cell>
          <cell r="I4896">
            <v>0</v>
          </cell>
          <cell r="J4896" t="str">
            <v>Non-Represented State Employees</v>
          </cell>
          <cell r="K4896">
            <v>5808</v>
          </cell>
          <cell r="L4896">
            <v>5808</v>
          </cell>
          <cell r="M4896">
            <v>5808</v>
          </cell>
          <cell r="N4896">
            <v>5808</v>
          </cell>
          <cell r="O4896">
            <v>5475</v>
          </cell>
          <cell r="P4896">
            <v>5585</v>
          </cell>
          <cell r="Q4896">
            <v>5754</v>
          </cell>
        </row>
        <row r="4897">
          <cell r="E4897" t="str">
            <v>56NMONTHLYJSERVICE EMPLOYEES INTERNATIONAL UNION DISTRICT 1199 NW</v>
          </cell>
          <cell r="F4897" t="str">
            <v>56N</v>
          </cell>
          <cell r="G4897" t="str">
            <v>Monthly</v>
          </cell>
          <cell r="H4897" t="str">
            <v>J</v>
          </cell>
          <cell r="I4897">
            <v>0</v>
          </cell>
          <cell r="J4897" t="str">
            <v>Service Employees International Union District 1199 NW</v>
          </cell>
          <cell r="K4897">
            <v>5808</v>
          </cell>
          <cell r="L4897">
            <v>5808</v>
          </cell>
          <cell r="M4897">
            <v>5808</v>
          </cell>
          <cell r="N4897">
            <v>5808</v>
          </cell>
          <cell r="O4897">
            <v>5475</v>
          </cell>
          <cell r="P4897">
            <v>5585</v>
          </cell>
          <cell r="Q4897">
            <v>5754</v>
          </cell>
        </row>
        <row r="4898">
          <cell r="E4898" t="str">
            <v>56NMONTHLYJTEAMSTERS LOCAL UNION NUMBER 117</v>
          </cell>
          <cell r="F4898" t="str">
            <v>56N</v>
          </cell>
          <cell r="G4898" t="str">
            <v>Monthly</v>
          </cell>
          <cell r="H4898" t="str">
            <v>J</v>
          </cell>
          <cell r="I4898">
            <v>0</v>
          </cell>
          <cell r="J4898" t="str">
            <v>Teamsters Local Union Number 117</v>
          </cell>
          <cell r="K4898">
            <v>5883</v>
          </cell>
          <cell r="L4898">
            <v>5883</v>
          </cell>
          <cell r="M4898">
            <v>5883</v>
          </cell>
          <cell r="N4898">
            <v>5883</v>
          </cell>
          <cell r="O4898">
            <v>5546</v>
          </cell>
          <cell r="P4898">
            <v>5657</v>
          </cell>
          <cell r="Q4898">
            <v>5828</v>
          </cell>
        </row>
        <row r="4899">
          <cell r="E4899" t="str">
            <v>56NMONTHLYJWASHINGTON FEDERATION OF STATE EMPLOYEES</v>
          </cell>
          <cell r="F4899" t="str">
            <v>56N</v>
          </cell>
          <cell r="G4899" t="str">
            <v>Monthly</v>
          </cell>
          <cell r="H4899" t="str">
            <v>J</v>
          </cell>
          <cell r="I4899">
            <v>0</v>
          </cell>
          <cell r="J4899" t="str">
            <v>Washington Federation of State Employees</v>
          </cell>
          <cell r="K4899">
            <v>5808</v>
          </cell>
          <cell r="L4899">
            <v>5808</v>
          </cell>
          <cell r="M4899">
            <v>5808</v>
          </cell>
          <cell r="N4899">
            <v>5808</v>
          </cell>
          <cell r="O4899">
            <v>5475</v>
          </cell>
          <cell r="P4899">
            <v>5585</v>
          </cell>
          <cell r="Q4899">
            <v>5754</v>
          </cell>
        </row>
        <row r="4900">
          <cell r="E4900" t="str">
            <v>56NMONTHLYKCOALITION</v>
          </cell>
          <cell r="F4900" t="str">
            <v>56N</v>
          </cell>
          <cell r="G4900" t="str">
            <v>Monthly</v>
          </cell>
          <cell r="H4900" t="str">
            <v>K</v>
          </cell>
          <cell r="I4900">
            <v>0</v>
          </cell>
          <cell r="J4900" t="str">
            <v>Coalition</v>
          </cell>
          <cell r="K4900">
            <v>5953</v>
          </cell>
          <cell r="L4900">
            <v>5953</v>
          </cell>
          <cell r="M4900">
            <v>5953</v>
          </cell>
          <cell r="N4900">
            <v>5953</v>
          </cell>
          <cell r="O4900">
            <v>5612</v>
          </cell>
          <cell r="P4900">
            <v>5724</v>
          </cell>
          <cell r="Q4900">
            <v>5897</v>
          </cell>
        </row>
        <row r="4901">
          <cell r="E4901" t="str">
            <v>56NMONTHLYKNON-REPRESENTED STATE EMPLOYEES</v>
          </cell>
          <cell r="F4901" t="str">
            <v>56N</v>
          </cell>
          <cell r="G4901" t="str">
            <v>Monthly</v>
          </cell>
          <cell r="H4901" t="str">
            <v>K</v>
          </cell>
          <cell r="I4901">
            <v>0</v>
          </cell>
          <cell r="J4901" t="str">
            <v>Non-Represented State Employees</v>
          </cell>
          <cell r="K4901">
            <v>5953</v>
          </cell>
          <cell r="L4901">
            <v>5953</v>
          </cell>
          <cell r="M4901">
            <v>5953</v>
          </cell>
          <cell r="N4901">
            <v>5953</v>
          </cell>
          <cell r="O4901">
            <v>5612</v>
          </cell>
          <cell r="P4901">
            <v>5724</v>
          </cell>
          <cell r="Q4901">
            <v>5897</v>
          </cell>
        </row>
        <row r="4902">
          <cell r="E4902" t="str">
            <v>56NMONTHLYKSERVICE EMPLOYEES INTERNATIONAL UNION DISTRICT 1199 NW</v>
          </cell>
          <cell r="F4902" t="str">
            <v>56N</v>
          </cell>
          <cell r="G4902" t="str">
            <v>Monthly</v>
          </cell>
          <cell r="H4902" t="str">
            <v>K</v>
          </cell>
          <cell r="I4902">
            <v>0</v>
          </cell>
          <cell r="J4902" t="str">
            <v>Service Employees International Union District 1199 NW</v>
          </cell>
          <cell r="K4902">
            <v>5953</v>
          </cell>
          <cell r="L4902">
            <v>5953</v>
          </cell>
          <cell r="M4902">
            <v>5953</v>
          </cell>
          <cell r="N4902">
            <v>5953</v>
          </cell>
          <cell r="O4902">
            <v>5612</v>
          </cell>
          <cell r="P4902">
            <v>5724</v>
          </cell>
          <cell r="Q4902">
            <v>5897</v>
          </cell>
        </row>
        <row r="4903">
          <cell r="E4903" t="str">
            <v>56NMONTHLYKTEAMSTERS LOCAL UNION NUMBER 117</v>
          </cell>
          <cell r="F4903" t="str">
            <v>56N</v>
          </cell>
          <cell r="G4903" t="str">
            <v>Monthly</v>
          </cell>
          <cell r="H4903" t="str">
            <v>K</v>
          </cell>
          <cell r="I4903">
            <v>0</v>
          </cell>
          <cell r="J4903" t="str">
            <v>Teamsters Local Union Number 117</v>
          </cell>
          <cell r="K4903">
            <v>6029</v>
          </cell>
          <cell r="L4903">
            <v>6029</v>
          </cell>
          <cell r="M4903">
            <v>6029</v>
          </cell>
          <cell r="N4903">
            <v>6029</v>
          </cell>
          <cell r="O4903">
            <v>5683</v>
          </cell>
          <cell r="P4903">
            <v>5797</v>
          </cell>
          <cell r="Q4903">
            <v>5972</v>
          </cell>
        </row>
        <row r="4904">
          <cell r="E4904" t="str">
            <v>56NMONTHLYKWASHINGTON FEDERATION OF STATE EMPLOYEES</v>
          </cell>
          <cell r="F4904" t="str">
            <v>56N</v>
          </cell>
          <cell r="G4904" t="str">
            <v>Monthly</v>
          </cell>
          <cell r="H4904" t="str">
            <v>K</v>
          </cell>
          <cell r="I4904">
            <v>0</v>
          </cell>
          <cell r="J4904" t="str">
            <v>Washington Federation of State Employees</v>
          </cell>
          <cell r="K4904">
            <v>5953</v>
          </cell>
          <cell r="L4904">
            <v>5953</v>
          </cell>
          <cell r="M4904">
            <v>5953</v>
          </cell>
          <cell r="N4904">
            <v>5953</v>
          </cell>
          <cell r="O4904">
            <v>5612</v>
          </cell>
          <cell r="P4904">
            <v>5724</v>
          </cell>
          <cell r="Q4904">
            <v>5897</v>
          </cell>
        </row>
        <row r="4905">
          <cell r="E4905" t="str">
            <v>56NMONTHLYLCOALITION</v>
          </cell>
          <cell r="F4905" t="str">
            <v>56N</v>
          </cell>
          <cell r="G4905" t="str">
            <v>Monthly</v>
          </cell>
          <cell r="H4905" t="str">
            <v>L</v>
          </cell>
          <cell r="I4905">
            <v>0</v>
          </cell>
          <cell r="J4905" t="str">
            <v>Coalition</v>
          </cell>
          <cell r="K4905">
            <v>6104</v>
          </cell>
          <cell r="L4905">
            <v>6104</v>
          </cell>
          <cell r="M4905">
            <v>6104</v>
          </cell>
          <cell r="N4905">
            <v>6104</v>
          </cell>
          <cell r="O4905">
            <v>5754</v>
          </cell>
          <cell r="P4905">
            <v>5869</v>
          </cell>
          <cell r="Q4905">
            <v>6046</v>
          </cell>
        </row>
        <row r="4906">
          <cell r="E4906" t="str">
            <v>56NMONTHLYLNON-REPRESENTED STATE EMPLOYEES</v>
          </cell>
          <cell r="F4906" t="str">
            <v>56N</v>
          </cell>
          <cell r="G4906" t="str">
            <v>Monthly</v>
          </cell>
          <cell r="H4906" t="str">
            <v>L</v>
          </cell>
          <cell r="I4906">
            <v>0</v>
          </cell>
          <cell r="J4906" t="str">
            <v>Non-Represented State Employees</v>
          </cell>
          <cell r="K4906">
            <v>6104</v>
          </cell>
          <cell r="L4906">
            <v>6104</v>
          </cell>
          <cell r="M4906">
            <v>6104</v>
          </cell>
          <cell r="N4906">
            <v>6104</v>
          </cell>
          <cell r="O4906">
            <v>5754</v>
          </cell>
          <cell r="P4906">
            <v>5869</v>
          </cell>
          <cell r="Q4906">
            <v>6046</v>
          </cell>
        </row>
        <row r="4907">
          <cell r="E4907" t="str">
            <v>56NMONTHLYLSERVICE EMPLOYEES INTERNATIONAL UNION DISTRICT 1199 NW</v>
          </cell>
          <cell r="F4907" t="str">
            <v>56N</v>
          </cell>
          <cell r="G4907" t="str">
            <v>Monthly</v>
          </cell>
          <cell r="H4907" t="str">
            <v>L</v>
          </cell>
          <cell r="I4907">
            <v>0</v>
          </cell>
          <cell r="J4907" t="str">
            <v>Service Employees International Union District 1199 NW</v>
          </cell>
          <cell r="K4907">
            <v>6104</v>
          </cell>
          <cell r="L4907">
            <v>6104</v>
          </cell>
          <cell r="M4907">
            <v>6104</v>
          </cell>
          <cell r="N4907">
            <v>6104</v>
          </cell>
          <cell r="O4907">
            <v>5754</v>
          </cell>
          <cell r="P4907">
            <v>5869</v>
          </cell>
          <cell r="Q4907">
            <v>6046</v>
          </cell>
        </row>
        <row r="4908">
          <cell r="E4908" t="str">
            <v>56NMONTHLYLTEAMSTERS LOCAL UNION NUMBER 117</v>
          </cell>
          <cell r="F4908" t="str">
            <v>56N</v>
          </cell>
          <cell r="G4908" t="str">
            <v>Monthly</v>
          </cell>
          <cell r="H4908" t="str">
            <v>L</v>
          </cell>
          <cell r="I4908">
            <v>0</v>
          </cell>
          <cell r="J4908" t="str">
            <v>Teamsters Local Union Number 117</v>
          </cell>
          <cell r="K4908">
            <v>6182</v>
          </cell>
          <cell r="L4908">
            <v>6182</v>
          </cell>
          <cell r="M4908">
            <v>6182</v>
          </cell>
          <cell r="N4908">
            <v>6182</v>
          </cell>
          <cell r="O4908">
            <v>5827</v>
          </cell>
          <cell r="P4908">
            <v>5944</v>
          </cell>
          <cell r="Q4908">
            <v>6124</v>
          </cell>
        </row>
        <row r="4909">
          <cell r="E4909" t="str">
            <v>56NMONTHLYLWASHINGTON FEDERATION OF STATE EMPLOYEES</v>
          </cell>
          <cell r="F4909" t="str">
            <v>56N</v>
          </cell>
          <cell r="G4909" t="str">
            <v>Monthly</v>
          </cell>
          <cell r="H4909" t="str">
            <v>L</v>
          </cell>
          <cell r="I4909">
            <v>0</v>
          </cell>
          <cell r="J4909" t="str">
            <v>Washington Federation of State Employees</v>
          </cell>
          <cell r="K4909">
            <v>6104</v>
          </cell>
          <cell r="L4909">
            <v>6104</v>
          </cell>
          <cell r="M4909">
            <v>6104</v>
          </cell>
          <cell r="N4909">
            <v>6104</v>
          </cell>
          <cell r="O4909">
            <v>5754</v>
          </cell>
          <cell r="P4909">
            <v>5869</v>
          </cell>
          <cell r="Q4909">
            <v>6046</v>
          </cell>
        </row>
        <row r="4910">
          <cell r="E4910" t="str">
            <v>56NMONTHLYMCOALITION</v>
          </cell>
          <cell r="F4910" t="str">
            <v>56N</v>
          </cell>
          <cell r="G4910" t="str">
            <v>Monthly</v>
          </cell>
          <cell r="H4910" t="str">
            <v>M</v>
          </cell>
          <cell r="I4910">
            <v>0</v>
          </cell>
          <cell r="J4910" t="str">
            <v>Coalition</v>
          </cell>
          <cell r="K4910">
            <v>6257</v>
          </cell>
          <cell r="L4910">
            <v>6257</v>
          </cell>
          <cell r="M4910">
            <v>6257</v>
          </cell>
          <cell r="N4910">
            <v>6257</v>
          </cell>
          <cell r="O4910">
            <v>5898</v>
          </cell>
          <cell r="P4910">
            <v>6016</v>
          </cell>
          <cell r="Q4910">
            <v>6198</v>
          </cell>
        </row>
        <row r="4911">
          <cell r="E4911" t="str">
            <v>56NMONTHLYMNON-REPRESENTED STATE EMPLOYEES</v>
          </cell>
          <cell r="F4911" t="str">
            <v>56N</v>
          </cell>
          <cell r="G4911" t="str">
            <v>Monthly</v>
          </cell>
          <cell r="H4911" t="str">
            <v>M</v>
          </cell>
          <cell r="I4911">
            <v>0</v>
          </cell>
          <cell r="J4911" t="str">
            <v>Non-Represented State Employees</v>
          </cell>
          <cell r="K4911">
            <v>6257</v>
          </cell>
          <cell r="L4911">
            <v>6257</v>
          </cell>
          <cell r="M4911">
            <v>6257</v>
          </cell>
          <cell r="N4911">
            <v>6257</v>
          </cell>
          <cell r="O4911">
            <v>5898</v>
          </cell>
          <cell r="P4911">
            <v>6016</v>
          </cell>
          <cell r="Q4911">
            <v>6198</v>
          </cell>
        </row>
        <row r="4912">
          <cell r="E4912" t="str">
            <v>56NMONTHLYMSERVICE EMPLOYEES INTERNATIONAL UNION DISTRICT 1199 NW</v>
          </cell>
          <cell r="F4912" t="str">
            <v>56N</v>
          </cell>
          <cell r="G4912" t="str">
            <v>Monthly</v>
          </cell>
          <cell r="H4912" t="str">
            <v>M</v>
          </cell>
          <cell r="I4912">
            <v>0</v>
          </cell>
          <cell r="J4912" t="str">
            <v>Service Employees International Union District 1199 NW</v>
          </cell>
          <cell r="K4912">
            <v>6257</v>
          </cell>
          <cell r="L4912">
            <v>6257</v>
          </cell>
          <cell r="M4912">
            <v>6257</v>
          </cell>
          <cell r="N4912">
            <v>6257</v>
          </cell>
          <cell r="O4912">
            <v>5898</v>
          </cell>
          <cell r="P4912">
            <v>6016</v>
          </cell>
          <cell r="Q4912">
            <v>6198</v>
          </cell>
        </row>
        <row r="4913">
          <cell r="E4913" t="str">
            <v>56NMONTHLYMTEAMSTERS LOCAL UNION NUMBER 117</v>
          </cell>
          <cell r="F4913" t="str">
            <v>56N</v>
          </cell>
          <cell r="G4913" t="str">
            <v>Monthly</v>
          </cell>
          <cell r="H4913" t="str">
            <v>M</v>
          </cell>
          <cell r="I4913">
            <v>0</v>
          </cell>
          <cell r="J4913" t="str">
            <v>Teamsters Local Union Number 117</v>
          </cell>
          <cell r="K4913">
            <v>6339</v>
          </cell>
          <cell r="L4913">
            <v>6339</v>
          </cell>
          <cell r="M4913">
            <v>6339</v>
          </cell>
          <cell r="N4913">
            <v>6339</v>
          </cell>
          <cell r="O4913">
            <v>5975</v>
          </cell>
          <cell r="P4913">
            <v>6095</v>
          </cell>
          <cell r="Q4913">
            <v>6279</v>
          </cell>
        </row>
        <row r="4914">
          <cell r="E4914" t="str">
            <v>56NMONTHLYMWASHINGTON FEDERATION OF STATE EMPLOYEES</v>
          </cell>
          <cell r="F4914" t="str">
            <v>56N</v>
          </cell>
          <cell r="G4914" t="str">
            <v>Monthly</v>
          </cell>
          <cell r="H4914" t="str">
            <v>M</v>
          </cell>
          <cell r="I4914">
            <v>0</v>
          </cell>
          <cell r="J4914" t="str">
            <v>Washington Federation of State Employees</v>
          </cell>
          <cell r="K4914">
            <v>6257</v>
          </cell>
          <cell r="L4914">
            <v>6257</v>
          </cell>
          <cell r="M4914">
            <v>6257</v>
          </cell>
          <cell r="N4914">
            <v>6257</v>
          </cell>
          <cell r="O4914">
            <v>5898</v>
          </cell>
          <cell r="P4914">
            <v>6016</v>
          </cell>
          <cell r="Q4914">
            <v>6198</v>
          </cell>
        </row>
        <row r="4915">
          <cell r="E4915" t="str">
            <v>56NMONTHLYNCOALITION</v>
          </cell>
          <cell r="F4915" t="str">
            <v>56N</v>
          </cell>
          <cell r="G4915" t="str">
            <v>Monthly</v>
          </cell>
          <cell r="H4915" t="str">
            <v>N</v>
          </cell>
          <cell r="I4915">
            <v>0</v>
          </cell>
          <cell r="J4915" t="str">
            <v>Coalition</v>
          </cell>
          <cell r="K4915">
            <v>6411</v>
          </cell>
          <cell r="L4915">
            <v>6411</v>
          </cell>
          <cell r="M4915">
            <v>6411</v>
          </cell>
          <cell r="N4915">
            <v>6411</v>
          </cell>
          <cell r="O4915">
            <v>6043</v>
          </cell>
          <cell r="P4915">
            <v>6164</v>
          </cell>
          <cell r="Q4915">
            <v>6350</v>
          </cell>
        </row>
        <row r="4916">
          <cell r="E4916" t="str">
            <v>56NMONTHLYNNON-REPRESENTED STATE EMPLOYEES</v>
          </cell>
          <cell r="F4916" t="str">
            <v>56N</v>
          </cell>
          <cell r="G4916" t="str">
            <v>Monthly</v>
          </cell>
          <cell r="H4916" t="str">
            <v>N</v>
          </cell>
          <cell r="I4916">
            <v>0</v>
          </cell>
          <cell r="J4916" t="str">
            <v>Non-Represented State Employees</v>
          </cell>
          <cell r="K4916">
            <v>6411</v>
          </cell>
          <cell r="L4916">
            <v>6411</v>
          </cell>
          <cell r="M4916">
            <v>6411</v>
          </cell>
          <cell r="N4916">
            <v>6411</v>
          </cell>
          <cell r="O4916">
            <v>6043</v>
          </cell>
          <cell r="P4916">
            <v>6164</v>
          </cell>
          <cell r="Q4916">
            <v>6350</v>
          </cell>
        </row>
        <row r="4917">
          <cell r="E4917" t="str">
            <v>56NMONTHLYNSERVICE EMPLOYEES INTERNATIONAL UNION DISTRICT 1199 NW</v>
          </cell>
          <cell r="F4917" t="str">
            <v>56N</v>
          </cell>
          <cell r="G4917" t="str">
            <v>Monthly</v>
          </cell>
          <cell r="H4917" t="str">
            <v>N</v>
          </cell>
          <cell r="I4917">
            <v>0</v>
          </cell>
          <cell r="J4917" t="str">
            <v>Service Employees International Union District 1199 NW</v>
          </cell>
          <cell r="K4917">
            <v>6411</v>
          </cell>
          <cell r="L4917">
            <v>6411</v>
          </cell>
          <cell r="M4917">
            <v>6411</v>
          </cell>
          <cell r="N4917">
            <v>6411</v>
          </cell>
          <cell r="O4917">
            <v>6043</v>
          </cell>
          <cell r="P4917">
            <v>6164</v>
          </cell>
          <cell r="Q4917">
            <v>6350</v>
          </cell>
        </row>
        <row r="4918">
          <cell r="E4918" t="str">
            <v>56NMONTHLYNTEAMSTERS LOCAL UNION NUMBER 117</v>
          </cell>
          <cell r="F4918" t="str">
            <v>56N</v>
          </cell>
          <cell r="G4918" t="str">
            <v>Monthly</v>
          </cell>
          <cell r="H4918" t="str">
            <v>N</v>
          </cell>
          <cell r="I4918">
            <v>0</v>
          </cell>
          <cell r="J4918" t="str">
            <v>Teamsters Local Union Number 117</v>
          </cell>
          <cell r="K4918">
            <v>6491</v>
          </cell>
          <cell r="L4918">
            <v>6491</v>
          </cell>
          <cell r="M4918">
            <v>6491</v>
          </cell>
          <cell r="N4918">
            <v>6491</v>
          </cell>
          <cell r="O4918">
            <v>6119</v>
          </cell>
          <cell r="P4918">
            <v>6241</v>
          </cell>
          <cell r="Q4918">
            <v>6429</v>
          </cell>
        </row>
        <row r="4919">
          <cell r="E4919" t="str">
            <v>56NMONTHLYNWASHINGTON FEDERATION OF STATE EMPLOYEES</v>
          </cell>
          <cell r="F4919" t="str">
            <v>56N</v>
          </cell>
          <cell r="G4919" t="str">
            <v>Monthly</v>
          </cell>
          <cell r="H4919" t="str">
            <v>N</v>
          </cell>
          <cell r="I4919">
            <v>0</v>
          </cell>
          <cell r="J4919" t="str">
            <v>Washington Federation of State Employees</v>
          </cell>
          <cell r="K4919">
            <v>6411</v>
          </cell>
          <cell r="L4919">
            <v>6411</v>
          </cell>
          <cell r="M4919">
            <v>6411</v>
          </cell>
          <cell r="N4919">
            <v>6411</v>
          </cell>
          <cell r="O4919">
            <v>6043</v>
          </cell>
          <cell r="P4919">
            <v>6164</v>
          </cell>
          <cell r="Q4919">
            <v>6350</v>
          </cell>
        </row>
        <row r="4920">
          <cell r="E4920" t="str">
            <v>56NMONTHLYOCOALITION</v>
          </cell>
          <cell r="F4920" t="str">
            <v>56N</v>
          </cell>
          <cell r="G4920" t="str">
            <v>Monthly</v>
          </cell>
          <cell r="H4920" t="str">
            <v>O</v>
          </cell>
          <cell r="I4920">
            <v>0</v>
          </cell>
          <cell r="J4920" t="str">
            <v>Coalition</v>
          </cell>
          <cell r="K4920">
            <v>6575</v>
          </cell>
          <cell r="L4920">
            <v>6575</v>
          </cell>
          <cell r="M4920">
            <v>6575</v>
          </cell>
          <cell r="N4920">
            <v>6575</v>
          </cell>
          <cell r="O4920">
            <v>6198</v>
          </cell>
          <cell r="P4920">
            <v>6322</v>
          </cell>
          <cell r="Q4920">
            <v>6513</v>
          </cell>
        </row>
        <row r="4921">
          <cell r="E4921" t="str">
            <v>56NMONTHLYONON-REPRESENTED STATE EMPLOYEES</v>
          </cell>
          <cell r="F4921" t="str">
            <v>56N</v>
          </cell>
          <cell r="G4921" t="str">
            <v>Monthly</v>
          </cell>
          <cell r="H4921" t="str">
            <v>O</v>
          </cell>
          <cell r="I4921">
            <v>0</v>
          </cell>
          <cell r="J4921" t="str">
            <v>Non-Represented State Employees</v>
          </cell>
          <cell r="K4921">
            <v>6575</v>
          </cell>
          <cell r="L4921">
            <v>6575</v>
          </cell>
          <cell r="M4921">
            <v>6575</v>
          </cell>
          <cell r="N4921">
            <v>6575</v>
          </cell>
          <cell r="O4921">
            <v>6198</v>
          </cell>
          <cell r="P4921">
            <v>6322</v>
          </cell>
          <cell r="Q4921">
            <v>6513</v>
          </cell>
        </row>
        <row r="4922">
          <cell r="E4922" t="str">
            <v>56NMONTHLYOSERVICE EMPLOYEES INTERNATIONAL UNION DISTRICT 1199 NW</v>
          </cell>
          <cell r="F4922" t="str">
            <v>56N</v>
          </cell>
          <cell r="G4922" t="str">
            <v>Monthly</v>
          </cell>
          <cell r="H4922" t="str">
            <v>O</v>
          </cell>
          <cell r="I4922">
            <v>0</v>
          </cell>
          <cell r="J4922" t="str">
            <v>Service Employees International Union District 1199 NW</v>
          </cell>
          <cell r="K4922">
            <v>6575</v>
          </cell>
          <cell r="L4922">
            <v>6575</v>
          </cell>
          <cell r="M4922">
            <v>6575</v>
          </cell>
          <cell r="N4922">
            <v>6575</v>
          </cell>
          <cell r="O4922">
            <v>6198</v>
          </cell>
          <cell r="P4922">
            <v>6322</v>
          </cell>
          <cell r="Q4922">
            <v>6513</v>
          </cell>
        </row>
        <row r="4923">
          <cell r="E4923" t="str">
            <v>56NMONTHLYOTEAMSTERS LOCAL UNION NUMBER 117</v>
          </cell>
          <cell r="F4923" t="str">
            <v>56N</v>
          </cell>
          <cell r="G4923" t="str">
            <v>Monthly</v>
          </cell>
          <cell r="H4923" t="str">
            <v>O</v>
          </cell>
          <cell r="I4923">
            <v>0</v>
          </cell>
          <cell r="J4923" t="str">
            <v>Teamsters Local Union Number 117</v>
          </cell>
          <cell r="K4923">
            <v>6659</v>
          </cell>
          <cell r="L4923">
            <v>6659</v>
          </cell>
          <cell r="M4923">
            <v>6659</v>
          </cell>
          <cell r="N4923">
            <v>6659</v>
          </cell>
          <cell r="O4923">
            <v>6277</v>
          </cell>
          <cell r="P4923">
            <v>6403</v>
          </cell>
          <cell r="Q4923">
            <v>6596</v>
          </cell>
        </row>
        <row r="4924">
          <cell r="E4924" t="str">
            <v>56NMONTHLYOWASHINGTON FEDERATION OF STATE EMPLOYEES</v>
          </cell>
          <cell r="F4924" t="str">
            <v>56N</v>
          </cell>
          <cell r="G4924" t="str">
            <v>Monthly</v>
          </cell>
          <cell r="H4924" t="str">
            <v>O</v>
          </cell>
          <cell r="I4924">
            <v>0</v>
          </cell>
          <cell r="J4924" t="str">
            <v>Washington Federation of State Employees</v>
          </cell>
          <cell r="K4924">
            <v>6575</v>
          </cell>
          <cell r="L4924">
            <v>6575</v>
          </cell>
          <cell r="M4924">
            <v>6575</v>
          </cell>
          <cell r="N4924">
            <v>6575</v>
          </cell>
          <cell r="O4924">
            <v>6198</v>
          </cell>
          <cell r="P4924">
            <v>6322</v>
          </cell>
          <cell r="Q4924">
            <v>6513</v>
          </cell>
        </row>
        <row r="4925">
          <cell r="E4925" t="str">
            <v>56NMONTHLYPCOALITION</v>
          </cell>
          <cell r="F4925" t="str">
            <v>56N</v>
          </cell>
          <cell r="G4925" t="str">
            <v>Monthly</v>
          </cell>
          <cell r="H4925" t="str">
            <v>P</v>
          </cell>
          <cell r="I4925">
            <v>0</v>
          </cell>
          <cell r="J4925" t="str">
            <v>Coalition</v>
          </cell>
          <cell r="K4925">
            <v>6737</v>
          </cell>
          <cell r="L4925">
            <v>6737</v>
          </cell>
          <cell r="M4925">
            <v>6737</v>
          </cell>
          <cell r="N4925">
            <v>6737</v>
          </cell>
          <cell r="O4925">
            <v>6351</v>
          </cell>
          <cell r="P4925">
            <v>6478</v>
          </cell>
          <cell r="Q4925">
            <v>6674</v>
          </cell>
        </row>
        <row r="4926">
          <cell r="E4926" t="str">
            <v>56NMONTHLYPNON-REPRESENTED STATE EMPLOYEES</v>
          </cell>
          <cell r="F4926" t="str">
            <v>56N</v>
          </cell>
          <cell r="G4926" t="str">
            <v>Monthly</v>
          </cell>
          <cell r="H4926" t="str">
            <v>P</v>
          </cell>
          <cell r="I4926">
            <v>0</v>
          </cell>
          <cell r="J4926" t="str">
            <v>Non-Represented State Employees</v>
          </cell>
          <cell r="K4926">
            <v>6737</v>
          </cell>
          <cell r="L4926">
            <v>6737</v>
          </cell>
          <cell r="M4926">
            <v>6737</v>
          </cell>
          <cell r="N4926">
            <v>6737</v>
          </cell>
          <cell r="O4926">
            <v>6351</v>
          </cell>
          <cell r="P4926">
            <v>6478</v>
          </cell>
          <cell r="Q4926">
            <v>6674</v>
          </cell>
        </row>
        <row r="4927">
          <cell r="E4927" t="str">
            <v>56NMONTHLYPSERVICE EMPLOYEES INTERNATIONAL UNION DISTRICT 1199 NW</v>
          </cell>
          <cell r="F4927" t="str">
            <v>56N</v>
          </cell>
          <cell r="G4927" t="str">
            <v>Monthly</v>
          </cell>
          <cell r="H4927" t="str">
            <v>P</v>
          </cell>
          <cell r="I4927">
            <v>0</v>
          </cell>
          <cell r="J4927" t="str">
            <v>Service Employees International Union District 1199 NW</v>
          </cell>
          <cell r="K4927">
            <v>6737</v>
          </cell>
          <cell r="L4927">
            <v>6737</v>
          </cell>
          <cell r="M4927">
            <v>6737</v>
          </cell>
          <cell r="N4927">
            <v>6737</v>
          </cell>
          <cell r="O4927">
            <v>6351</v>
          </cell>
          <cell r="P4927">
            <v>6478</v>
          </cell>
          <cell r="Q4927">
            <v>6674</v>
          </cell>
        </row>
        <row r="4928">
          <cell r="E4928" t="str">
            <v>56NMONTHLYPTEAMSTERS LOCAL UNION NUMBER 117</v>
          </cell>
          <cell r="F4928" t="str">
            <v>56N</v>
          </cell>
          <cell r="G4928" t="str">
            <v>Monthly</v>
          </cell>
          <cell r="H4928" t="str">
            <v>P</v>
          </cell>
          <cell r="I4928">
            <v>0</v>
          </cell>
          <cell r="J4928" t="str">
            <v>Teamsters Local Union Number 117</v>
          </cell>
          <cell r="K4928">
            <v>6822</v>
          </cell>
          <cell r="L4928">
            <v>6822</v>
          </cell>
          <cell r="M4928">
            <v>6822</v>
          </cell>
          <cell r="N4928">
            <v>6822</v>
          </cell>
          <cell r="O4928">
            <v>6431</v>
          </cell>
          <cell r="P4928">
            <v>6560</v>
          </cell>
          <cell r="Q4928">
            <v>6758</v>
          </cell>
        </row>
        <row r="4929">
          <cell r="E4929" t="str">
            <v>56NMONTHLYPWASHINGTON FEDERATION OF STATE EMPLOYEES</v>
          </cell>
          <cell r="F4929" t="str">
            <v>56N</v>
          </cell>
          <cell r="G4929" t="str">
            <v>Monthly</v>
          </cell>
          <cell r="H4929" t="str">
            <v>P</v>
          </cell>
          <cell r="I4929">
            <v>0</v>
          </cell>
          <cell r="J4929" t="str">
            <v>Washington Federation of State Employees</v>
          </cell>
          <cell r="K4929">
            <v>6737</v>
          </cell>
          <cell r="L4929">
            <v>6737</v>
          </cell>
          <cell r="M4929">
            <v>6737</v>
          </cell>
          <cell r="N4929">
            <v>6737</v>
          </cell>
          <cell r="O4929">
            <v>6351</v>
          </cell>
          <cell r="P4929">
            <v>6478</v>
          </cell>
          <cell r="Q4929">
            <v>6674</v>
          </cell>
        </row>
        <row r="4930">
          <cell r="E4930" t="str">
            <v>56NMONTHLYQCOALITION</v>
          </cell>
          <cell r="F4930" t="str">
            <v>56N</v>
          </cell>
          <cell r="G4930" t="str">
            <v>Monthly</v>
          </cell>
          <cell r="H4930" t="str">
            <v>Q</v>
          </cell>
          <cell r="I4930">
            <v>0</v>
          </cell>
          <cell r="J4930" t="str">
            <v>Coalition</v>
          </cell>
          <cell r="K4930">
            <v>6905</v>
          </cell>
          <cell r="L4930">
            <v>6905</v>
          </cell>
          <cell r="M4930">
            <v>6905</v>
          </cell>
          <cell r="N4930">
            <v>6905</v>
          </cell>
          <cell r="O4930">
            <v>6509</v>
          </cell>
          <cell r="P4930">
            <v>6639</v>
          </cell>
          <cell r="Q4930">
            <v>6839</v>
          </cell>
        </row>
        <row r="4931">
          <cell r="E4931" t="str">
            <v>56NMONTHLYQNON-REPRESENTED STATE EMPLOYEES</v>
          </cell>
          <cell r="F4931" t="str">
            <v>56N</v>
          </cell>
          <cell r="G4931" t="str">
            <v>Monthly</v>
          </cell>
          <cell r="H4931" t="str">
            <v>Q</v>
          </cell>
          <cell r="I4931">
            <v>0</v>
          </cell>
          <cell r="J4931" t="str">
            <v>Non-Represented State Employees</v>
          </cell>
          <cell r="K4931">
            <v>6905</v>
          </cell>
          <cell r="L4931">
            <v>6905</v>
          </cell>
          <cell r="M4931">
            <v>6905</v>
          </cell>
          <cell r="N4931">
            <v>6905</v>
          </cell>
          <cell r="O4931">
            <v>6509</v>
          </cell>
          <cell r="P4931">
            <v>6639</v>
          </cell>
          <cell r="Q4931">
            <v>6839</v>
          </cell>
        </row>
        <row r="4932">
          <cell r="E4932" t="str">
            <v>56NMONTHLYQSERVICE EMPLOYEES INTERNATIONAL UNION DISTRICT 1199 NW</v>
          </cell>
          <cell r="F4932" t="str">
            <v>56N</v>
          </cell>
          <cell r="G4932" t="str">
            <v>Monthly</v>
          </cell>
          <cell r="H4932" t="str">
            <v>Q</v>
          </cell>
          <cell r="I4932">
            <v>0</v>
          </cell>
          <cell r="J4932" t="str">
            <v>Service Employees International Union District 1199 NW</v>
          </cell>
          <cell r="K4932">
            <v>6905</v>
          </cell>
          <cell r="L4932">
            <v>6905</v>
          </cell>
          <cell r="M4932">
            <v>6905</v>
          </cell>
          <cell r="N4932">
            <v>6905</v>
          </cell>
          <cell r="O4932">
            <v>6509</v>
          </cell>
          <cell r="P4932">
            <v>6639</v>
          </cell>
          <cell r="Q4932">
            <v>6839</v>
          </cell>
        </row>
        <row r="4933">
          <cell r="E4933" t="str">
            <v>56NMONTHLYQTEAMSTERS LOCAL UNION NUMBER 117</v>
          </cell>
          <cell r="F4933" t="str">
            <v>56N</v>
          </cell>
          <cell r="G4933" t="str">
            <v>Monthly</v>
          </cell>
          <cell r="H4933" t="str">
            <v>Q</v>
          </cell>
          <cell r="I4933">
            <v>0</v>
          </cell>
          <cell r="J4933" t="str">
            <v>Teamsters Local Union Number 117</v>
          </cell>
          <cell r="K4933">
            <v>6993</v>
          </cell>
          <cell r="L4933">
            <v>6993</v>
          </cell>
          <cell r="M4933">
            <v>6993</v>
          </cell>
          <cell r="N4933">
            <v>6993</v>
          </cell>
          <cell r="O4933">
            <v>6592</v>
          </cell>
          <cell r="P4933">
            <v>6724</v>
          </cell>
          <cell r="Q4933">
            <v>6927</v>
          </cell>
        </row>
        <row r="4934">
          <cell r="E4934" t="str">
            <v>56NMONTHLYQWASHINGTON FEDERATION OF STATE EMPLOYEES</v>
          </cell>
          <cell r="F4934" t="str">
            <v>56N</v>
          </cell>
          <cell r="G4934" t="str">
            <v>Monthly</v>
          </cell>
          <cell r="H4934" t="str">
            <v>Q</v>
          </cell>
          <cell r="I4934">
            <v>0</v>
          </cell>
          <cell r="J4934" t="str">
            <v>Washington Federation of State Employees</v>
          </cell>
          <cell r="K4934">
            <v>6905</v>
          </cell>
          <cell r="L4934">
            <v>6905</v>
          </cell>
          <cell r="M4934">
            <v>6905</v>
          </cell>
          <cell r="N4934">
            <v>6905</v>
          </cell>
          <cell r="O4934">
            <v>6509</v>
          </cell>
          <cell r="P4934">
            <v>6639</v>
          </cell>
          <cell r="Q4934">
            <v>6839</v>
          </cell>
        </row>
        <row r="4935">
          <cell r="E4935" t="str">
            <v>56NMONTHLYRCOALITION</v>
          </cell>
          <cell r="F4935" t="str">
            <v>56N</v>
          </cell>
          <cell r="G4935" t="str">
            <v>Monthly</v>
          </cell>
          <cell r="H4935" t="str">
            <v>R</v>
          </cell>
          <cell r="I4935">
            <v>0</v>
          </cell>
          <cell r="J4935" t="str">
            <v>Coalition</v>
          </cell>
          <cell r="K4935">
            <v>7081</v>
          </cell>
          <cell r="L4935">
            <v>7081</v>
          </cell>
          <cell r="M4935">
            <v>7081</v>
          </cell>
          <cell r="N4935">
            <v>7081</v>
          </cell>
          <cell r="O4935">
            <v>6675</v>
          </cell>
          <cell r="P4935">
            <v>6809</v>
          </cell>
          <cell r="Q4935">
            <v>7015</v>
          </cell>
        </row>
        <row r="4936">
          <cell r="E4936" t="str">
            <v>56NMONTHLYRNON-REPRESENTED STATE EMPLOYEES</v>
          </cell>
          <cell r="F4936" t="str">
            <v>56N</v>
          </cell>
          <cell r="G4936" t="str">
            <v>Monthly</v>
          </cell>
          <cell r="H4936" t="str">
            <v>R</v>
          </cell>
          <cell r="I4936">
            <v>0</v>
          </cell>
          <cell r="J4936" t="str">
            <v>Non-Represented State Employees</v>
          </cell>
          <cell r="K4936">
            <v>7081</v>
          </cell>
          <cell r="L4936">
            <v>7081</v>
          </cell>
          <cell r="M4936">
            <v>7081</v>
          </cell>
          <cell r="N4936">
            <v>7081</v>
          </cell>
          <cell r="O4936">
            <v>6675</v>
          </cell>
          <cell r="P4936">
            <v>6809</v>
          </cell>
          <cell r="Q4936">
            <v>7015</v>
          </cell>
        </row>
        <row r="4937">
          <cell r="E4937" t="str">
            <v>56NMONTHLYRSERVICE EMPLOYEES INTERNATIONAL UNION DISTRICT 1199 NW</v>
          </cell>
          <cell r="F4937" t="str">
            <v>56N</v>
          </cell>
          <cell r="G4937" t="str">
            <v>Monthly</v>
          </cell>
          <cell r="H4937" t="str">
            <v>R</v>
          </cell>
          <cell r="I4937">
            <v>0</v>
          </cell>
          <cell r="J4937" t="str">
            <v>Service Employees International Union District 1199 NW</v>
          </cell>
          <cell r="K4937">
            <v>7081</v>
          </cell>
          <cell r="L4937">
            <v>7081</v>
          </cell>
          <cell r="M4937">
            <v>7081</v>
          </cell>
          <cell r="N4937">
            <v>7081</v>
          </cell>
          <cell r="O4937">
            <v>6675</v>
          </cell>
          <cell r="P4937">
            <v>6809</v>
          </cell>
          <cell r="Q4937">
            <v>7015</v>
          </cell>
        </row>
        <row r="4938">
          <cell r="E4938" t="str">
            <v>56NMONTHLYRTEAMSTERS LOCAL UNION NUMBER 117</v>
          </cell>
          <cell r="F4938" t="str">
            <v>56N</v>
          </cell>
          <cell r="G4938" t="str">
            <v>Monthly</v>
          </cell>
          <cell r="H4938" t="str">
            <v>R</v>
          </cell>
          <cell r="I4938">
            <v>0</v>
          </cell>
          <cell r="J4938" t="str">
            <v>Teamsters Local Union Number 117</v>
          </cell>
          <cell r="K4938">
            <v>7171</v>
          </cell>
          <cell r="L4938">
            <v>7171</v>
          </cell>
          <cell r="M4938">
            <v>7171</v>
          </cell>
          <cell r="N4938">
            <v>7171</v>
          </cell>
          <cell r="O4938">
            <v>6760</v>
          </cell>
          <cell r="P4938">
            <v>6895</v>
          </cell>
          <cell r="Q4938">
            <v>7103</v>
          </cell>
        </row>
        <row r="4939">
          <cell r="E4939" t="str">
            <v>56NMONTHLYRWASHINGTON FEDERATION OF STATE EMPLOYEES</v>
          </cell>
          <cell r="F4939" t="str">
            <v>56N</v>
          </cell>
          <cell r="G4939" t="str">
            <v>Monthly</v>
          </cell>
          <cell r="H4939" t="str">
            <v>R</v>
          </cell>
          <cell r="I4939">
            <v>0</v>
          </cell>
          <cell r="J4939" t="str">
            <v>Washington Federation of State Employees</v>
          </cell>
          <cell r="K4939">
            <v>7081</v>
          </cell>
          <cell r="L4939">
            <v>7081</v>
          </cell>
          <cell r="M4939">
            <v>7081</v>
          </cell>
          <cell r="N4939">
            <v>7081</v>
          </cell>
          <cell r="O4939">
            <v>6675</v>
          </cell>
          <cell r="P4939">
            <v>6809</v>
          </cell>
          <cell r="Q4939">
            <v>7015</v>
          </cell>
        </row>
        <row r="4940">
          <cell r="E4940" t="str">
            <v>56NMONTHLYSCOALITION</v>
          </cell>
          <cell r="F4940" t="str">
            <v>56N</v>
          </cell>
          <cell r="G4940" t="str">
            <v>Monthly</v>
          </cell>
          <cell r="H4940" t="str">
            <v>S</v>
          </cell>
          <cell r="I4940">
            <v>0</v>
          </cell>
          <cell r="J4940" t="str">
            <v>Coalition</v>
          </cell>
          <cell r="K4940">
            <v>7254</v>
          </cell>
          <cell r="L4940">
            <v>7254</v>
          </cell>
          <cell r="M4940">
            <v>7254</v>
          </cell>
          <cell r="N4940">
            <v>7254</v>
          </cell>
          <cell r="O4940">
            <v>6838</v>
          </cell>
          <cell r="P4940">
            <v>6975</v>
          </cell>
          <cell r="Q4940">
            <v>7186</v>
          </cell>
        </row>
        <row r="4941">
          <cell r="E4941" t="str">
            <v>56NMONTHLYSNON-REPRESENTED STATE EMPLOYEES</v>
          </cell>
          <cell r="F4941" t="str">
            <v>56N</v>
          </cell>
          <cell r="G4941" t="str">
            <v>Monthly</v>
          </cell>
          <cell r="H4941" t="str">
            <v>S</v>
          </cell>
          <cell r="I4941">
            <v>0</v>
          </cell>
          <cell r="J4941" t="str">
            <v>Non-Represented State Employees</v>
          </cell>
          <cell r="K4941">
            <v>7254</v>
          </cell>
          <cell r="L4941">
            <v>7254</v>
          </cell>
          <cell r="M4941">
            <v>7254</v>
          </cell>
          <cell r="N4941">
            <v>7254</v>
          </cell>
          <cell r="O4941">
            <v>6838</v>
          </cell>
          <cell r="P4941">
            <v>6975</v>
          </cell>
          <cell r="Q4941">
            <v>7186</v>
          </cell>
        </row>
        <row r="4942">
          <cell r="E4942" t="str">
            <v>56NMONTHLYSSERVICE EMPLOYEES INTERNATIONAL UNION DISTRICT 1199 NW</v>
          </cell>
          <cell r="F4942" t="str">
            <v>56N</v>
          </cell>
          <cell r="G4942" t="str">
            <v>Monthly</v>
          </cell>
          <cell r="H4942" t="str">
            <v>S</v>
          </cell>
          <cell r="I4942">
            <v>0</v>
          </cell>
          <cell r="J4942" t="str">
            <v>Service Employees International Union District 1199 NW</v>
          </cell>
          <cell r="K4942">
            <v>7254</v>
          </cell>
          <cell r="L4942">
            <v>7254</v>
          </cell>
          <cell r="M4942">
            <v>7254</v>
          </cell>
          <cell r="N4942">
            <v>7254</v>
          </cell>
          <cell r="O4942">
            <v>6838</v>
          </cell>
          <cell r="P4942">
            <v>6975</v>
          </cell>
          <cell r="Q4942">
            <v>7186</v>
          </cell>
        </row>
        <row r="4943">
          <cell r="E4943" t="str">
            <v>56NMONTHLYSTEAMSTERS LOCAL UNION NUMBER 117</v>
          </cell>
          <cell r="F4943" t="str">
            <v>56N</v>
          </cell>
          <cell r="G4943" t="str">
            <v>Monthly</v>
          </cell>
          <cell r="H4943" t="str">
            <v>S</v>
          </cell>
          <cell r="I4943">
            <v>0</v>
          </cell>
          <cell r="J4943" t="str">
            <v>Teamsters Local Union Number 117</v>
          </cell>
          <cell r="K4943">
            <v>7347</v>
          </cell>
          <cell r="L4943">
            <v>7347</v>
          </cell>
          <cell r="M4943">
            <v>7347</v>
          </cell>
          <cell r="N4943">
            <v>7347</v>
          </cell>
          <cell r="O4943">
            <v>6925</v>
          </cell>
          <cell r="P4943">
            <v>7064</v>
          </cell>
          <cell r="Q4943">
            <v>7277</v>
          </cell>
        </row>
        <row r="4944">
          <cell r="E4944" t="str">
            <v>56NMONTHLYSWASHINGTON FEDERATION OF STATE EMPLOYEES</v>
          </cell>
          <cell r="F4944" t="str">
            <v>56N</v>
          </cell>
          <cell r="G4944" t="str">
            <v>Monthly</v>
          </cell>
          <cell r="H4944" t="str">
            <v>S</v>
          </cell>
          <cell r="I4944">
            <v>0</v>
          </cell>
          <cell r="J4944" t="str">
            <v>Washington Federation of State Employees</v>
          </cell>
          <cell r="K4944">
            <v>7254</v>
          </cell>
          <cell r="L4944">
            <v>7254</v>
          </cell>
          <cell r="M4944">
            <v>7254</v>
          </cell>
          <cell r="N4944">
            <v>7254</v>
          </cell>
          <cell r="O4944">
            <v>6838</v>
          </cell>
          <cell r="P4944">
            <v>6975</v>
          </cell>
          <cell r="Q4944">
            <v>7186</v>
          </cell>
        </row>
        <row r="4945">
          <cell r="E4945" t="str">
            <v>56NMONTHLYTCOALITION</v>
          </cell>
          <cell r="F4945" t="str">
            <v>56N</v>
          </cell>
          <cell r="G4945" t="str">
            <v>Monthly</v>
          </cell>
          <cell r="H4945" t="str">
            <v>T</v>
          </cell>
          <cell r="I4945">
            <v>0</v>
          </cell>
          <cell r="J4945" t="str">
            <v>Coalition</v>
          </cell>
          <cell r="K4945">
            <v>7435</v>
          </cell>
          <cell r="L4945">
            <v>7435</v>
          </cell>
          <cell r="M4945">
            <v>7435</v>
          </cell>
          <cell r="N4945">
            <v>7435</v>
          </cell>
          <cell r="O4945">
            <v>7009</v>
          </cell>
          <cell r="P4945">
            <v>7149</v>
          </cell>
          <cell r="Q4945">
            <v>7365</v>
          </cell>
        </row>
        <row r="4946">
          <cell r="E4946" t="str">
            <v>56NMONTHLYTNON-REPRESENTED STATE EMPLOYEES</v>
          </cell>
          <cell r="F4946" t="str">
            <v>56N</v>
          </cell>
          <cell r="G4946" t="str">
            <v>Monthly</v>
          </cell>
          <cell r="H4946" t="str">
            <v>T</v>
          </cell>
          <cell r="I4946">
            <v>0</v>
          </cell>
          <cell r="J4946" t="str">
            <v>Non-Represented State Employees</v>
          </cell>
          <cell r="K4946">
            <v>7435</v>
          </cell>
          <cell r="L4946">
            <v>7435</v>
          </cell>
          <cell r="M4946">
            <v>7435</v>
          </cell>
          <cell r="N4946">
            <v>7435</v>
          </cell>
          <cell r="O4946">
            <v>7009</v>
          </cell>
          <cell r="P4946">
            <v>7149</v>
          </cell>
          <cell r="Q4946">
            <v>7365</v>
          </cell>
        </row>
        <row r="4947">
          <cell r="E4947" t="str">
            <v>56NMONTHLYTSERVICE EMPLOYEES INTERNATIONAL UNION DISTRICT 1199 NW</v>
          </cell>
          <cell r="F4947" t="str">
            <v>56N</v>
          </cell>
          <cell r="G4947" t="str">
            <v>Monthly</v>
          </cell>
          <cell r="H4947" t="str">
            <v>T</v>
          </cell>
          <cell r="I4947">
            <v>0</v>
          </cell>
          <cell r="J4947" t="str">
            <v>Service Employees International Union District 1199 NW</v>
          </cell>
          <cell r="K4947">
            <v>7435</v>
          </cell>
          <cell r="L4947">
            <v>7435</v>
          </cell>
          <cell r="M4947">
            <v>7435</v>
          </cell>
          <cell r="N4947">
            <v>7435</v>
          </cell>
          <cell r="O4947">
            <v>7009</v>
          </cell>
          <cell r="P4947">
            <v>7149</v>
          </cell>
          <cell r="Q4947">
            <v>7365</v>
          </cell>
        </row>
        <row r="4948">
          <cell r="E4948" t="str">
            <v>56NMONTHLYTTEAMSTERS LOCAL UNION NUMBER 117</v>
          </cell>
          <cell r="F4948" t="str">
            <v>56N</v>
          </cell>
          <cell r="G4948" t="str">
            <v>Monthly</v>
          </cell>
          <cell r="H4948" t="str">
            <v>T</v>
          </cell>
          <cell r="I4948">
            <v>0</v>
          </cell>
          <cell r="J4948" t="str">
            <v>Teamsters Local Union Number 117</v>
          </cell>
          <cell r="K4948">
            <v>7531</v>
          </cell>
          <cell r="L4948">
            <v>7531</v>
          </cell>
          <cell r="M4948">
            <v>7531</v>
          </cell>
          <cell r="N4948">
            <v>7531</v>
          </cell>
          <cell r="O4948">
            <v>7099</v>
          </cell>
          <cell r="P4948">
            <v>7241</v>
          </cell>
          <cell r="Q4948">
            <v>7460</v>
          </cell>
        </row>
        <row r="4949">
          <cell r="E4949" t="str">
            <v>56NMONTHLYTWASHINGTON FEDERATION OF STATE EMPLOYEES</v>
          </cell>
          <cell r="F4949" t="str">
            <v>56N</v>
          </cell>
          <cell r="G4949" t="str">
            <v>Monthly</v>
          </cell>
          <cell r="H4949" t="str">
            <v>T</v>
          </cell>
          <cell r="I4949">
            <v>0</v>
          </cell>
          <cell r="J4949" t="str">
            <v>Washington Federation of State Employees</v>
          </cell>
          <cell r="K4949">
            <v>7435</v>
          </cell>
          <cell r="L4949">
            <v>7435</v>
          </cell>
          <cell r="M4949">
            <v>7435</v>
          </cell>
          <cell r="N4949">
            <v>7435</v>
          </cell>
          <cell r="O4949">
            <v>7009</v>
          </cell>
          <cell r="P4949">
            <v>7149</v>
          </cell>
          <cell r="Q4949">
            <v>7365</v>
          </cell>
        </row>
        <row r="4950">
          <cell r="E4950" t="str">
            <v>56NMONTHLYUCOALITION</v>
          </cell>
          <cell r="F4950" t="str">
            <v>56N</v>
          </cell>
          <cell r="G4950" t="str">
            <v>Monthly</v>
          </cell>
          <cell r="H4950" t="str">
            <v>U</v>
          </cell>
          <cell r="I4950">
            <v>0</v>
          </cell>
          <cell r="J4950" t="str">
            <v>Coalition</v>
          </cell>
          <cell r="K4950">
            <v>7620</v>
          </cell>
          <cell r="L4950">
            <v>7620</v>
          </cell>
          <cell r="M4950">
            <v>7620</v>
          </cell>
          <cell r="N4950">
            <v>7620</v>
          </cell>
          <cell r="O4950">
            <v>7183</v>
          </cell>
          <cell r="P4950">
            <v>7327</v>
          </cell>
          <cell r="Q4950">
            <v>7548</v>
          </cell>
        </row>
        <row r="4951">
          <cell r="E4951" t="str">
            <v>56NMONTHLYUNON-REPRESENTED STATE EMPLOYEES</v>
          </cell>
          <cell r="F4951" t="str">
            <v>56N</v>
          </cell>
          <cell r="G4951" t="str">
            <v>Monthly</v>
          </cell>
          <cell r="H4951" t="str">
            <v>U</v>
          </cell>
          <cell r="I4951">
            <v>0</v>
          </cell>
          <cell r="J4951" t="str">
            <v>Non-Represented State Employees</v>
          </cell>
          <cell r="K4951">
            <v>7620</v>
          </cell>
          <cell r="L4951">
            <v>7620</v>
          </cell>
          <cell r="M4951">
            <v>7620</v>
          </cell>
          <cell r="N4951">
            <v>7620</v>
          </cell>
          <cell r="O4951">
            <v>7183</v>
          </cell>
          <cell r="P4951">
            <v>7327</v>
          </cell>
          <cell r="Q4951">
            <v>7548</v>
          </cell>
        </row>
        <row r="4952">
          <cell r="E4952" t="str">
            <v>56NMONTHLYUSERVICE EMPLOYEES INTERNATIONAL UNION DISTRICT 1199 NW</v>
          </cell>
          <cell r="F4952" t="str">
            <v>56N</v>
          </cell>
          <cell r="G4952" t="str">
            <v>Monthly</v>
          </cell>
          <cell r="H4952" t="str">
            <v>U</v>
          </cell>
          <cell r="I4952">
            <v>0</v>
          </cell>
          <cell r="J4952" t="str">
            <v>Service Employees International Union District 1199 NW</v>
          </cell>
          <cell r="K4952">
            <v>7620</v>
          </cell>
          <cell r="L4952">
            <v>7620</v>
          </cell>
          <cell r="M4952">
            <v>7620</v>
          </cell>
          <cell r="N4952">
            <v>7620</v>
          </cell>
          <cell r="O4952">
            <v>7183</v>
          </cell>
          <cell r="P4952">
            <v>7327</v>
          </cell>
          <cell r="Q4952">
            <v>7548</v>
          </cell>
        </row>
        <row r="4953">
          <cell r="E4953" t="str">
            <v>56NMONTHLYUTEAMSTERS LOCAL UNION NUMBER 117</v>
          </cell>
          <cell r="F4953" t="str">
            <v>56N</v>
          </cell>
          <cell r="G4953" t="str">
            <v>Monthly</v>
          </cell>
          <cell r="H4953" t="str">
            <v>U</v>
          </cell>
          <cell r="I4953">
            <v>0</v>
          </cell>
          <cell r="J4953" t="str">
            <v>Teamsters Local Union Number 117</v>
          </cell>
          <cell r="K4953">
            <v>7719</v>
          </cell>
          <cell r="L4953">
            <v>7719</v>
          </cell>
          <cell r="M4953">
            <v>7719</v>
          </cell>
          <cell r="N4953">
            <v>7719</v>
          </cell>
          <cell r="O4953">
            <v>7276</v>
          </cell>
          <cell r="P4953">
            <v>7422</v>
          </cell>
          <cell r="Q4953">
            <v>7646</v>
          </cell>
        </row>
        <row r="4954">
          <cell r="E4954" t="str">
            <v>56NMONTHLYUWASHINGTON FEDERATION OF STATE EMPLOYEES</v>
          </cell>
          <cell r="F4954" t="str">
            <v>56N</v>
          </cell>
          <cell r="G4954" t="str">
            <v>Monthly</v>
          </cell>
          <cell r="H4954" t="str">
            <v>U</v>
          </cell>
          <cell r="I4954">
            <v>0</v>
          </cell>
          <cell r="J4954" t="str">
            <v>Washington Federation of State Employees</v>
          </cell>
          <cell r="K4954">
            <v>7620</v>
          </cell>
          <cell r="L4954">
            <v>7620</v>
          </cell>
          <cell r="M4954">
            <v>7620</v>
          </cell>
          <cell r="N4954">
            <v>7620</v>
          </cell>
          <cell r="O4954">
            <v>7183</v>
          </cell>
          <cell r="P4954">
            <v>7327</v>
          </cell>
          <cell r="Q4954">
            <v>7548</v>
          </cell>
        </row>
        <row r="4955">
          <cell r="E4955" t="str">
            <v>57EMONTHLYECOALITION</v>
          </cell>
          <cell r="F4955" t="str">
            <v>57E</v>
          </cell>
          <cell r="G4955" t="str">
            <v>Monthly</v>
          </cell>
          <cell r="H4955" t="str">
            <v>E</v>
          </cell>
          <cell r="I4955">
            <v>0</v>
          </cell>
          <cell r="J4955" t="str">
            <v>Coalition</v>
          </cell>
          <cell r="K4955">
            <v>4926</v>
          </cell>
          <cell r="L4955">
            <v>4926</v>
          </cell>
          <cell r="M4955">
            <v>4926</v>
          </cell>
          <cell r="N4955">
            <v>4926</v>
          </cell>
          <cell r="O4955">
            <v>4644</v>
          </cell>
          <cell r="P4955">
            <v>4737</v>
          </cell>
          <cell r="Q4955">
            <v>4880</v>
          </cell>
        </row>
        <row r="4956">
          <cell r="E4956" t="str">
            <v>57EMONTHLYENON-REPRESENTED STATE EMPLOYEES</v>
          </cell>
          <cell r="F4956" t="str">
            <v>57E</v>
          </cell>
          <cell r="G4956" t="str">
            <v>Monthly</v>
          </cell>
          <cell r="H4956" t="str">
            <v>E</v>
          </cell>
          <cell r="I4956">
            <v>0</v>
          </cell>
          <cell r="J4956" t="str">
            <v>Non-Represented State Employees</v>
          </cell>
          <cell r="K4956">
            <v>4926</v>
          </cell>
          <cell r="L4956">
            <v>4926</v>
          </cell>
          <cell r="M4956">
            <v>4926</v>
          </cell>
          <cell r="N4956">
            <v>4926</v>
          </cell>
          <cell r="O4956">
            <v>4644</v>
          </cell>
          <cell r="P4956">
            <v>4737</v>
          </cell>
          <cell r="Q4956">
            <v>4880</v>
          </cell>
        </row>
        <row r="4957">
          <cell r="E4957" t="str">
            <v>57EMONTHLYEWASHINGTON FEDERATION OF STATE EMPLOYEES</v>
          </cell>
          <cell r="F4957" t="str">
            <v>57E</v>
          </cell>
          <cell r="G4957" t="str">
            <v>Monthly</v>
          </cell>
          <cell r="H4957" t="str">
            <v>E</v>
          </cell>
          <cell r="I4957">
            <v>0</v>
          </cell>
          <cell r="J4957" t="str">
            <v>Washington Federation of State Employees</v>
          </cell>
          <cell r="K4957">
            <v>4926</v>
          </cell>
          <cell r="L4957">
            <v>4926</v>
          </cell>
          <cell r="M4957">
            <v>4926</v>
          </cell>
          <cell r="N4957">
            <v>4926</v>
          </cell>
          <cell r="O4957">
            <v>4644</v>
          </cell>
          <cell r="P4957">
            <v>4737</v>
          </cell>
          <cell r="Q4957">
            <v>4880</v>
          </cell>
        </row>
        <row r="4958">
          <cell r="E4958" t="str">
            <v>57EMONTHLYFCOALITION</v>
          </cell>
          <cell r="F4958" t="str">
            <v>57E</v>
          </cell>
          <cell r="G4958" t="str">
            <v>Monthly</v>
          </cell>
          <cell r="H4958" t="str">
            <v>F</v>
          </cell>
          <cell r="I4958">
            <v>0</v>
          </cell>
          <cell r="J4958" t="str">
            <v>Coalition</v>
          </cell>
          <cell r="K4958">
            <v>5051</v>
          </cell>
          <cell r="L4958">
            <v>5051</v>
          </cell>
          <cell r="M4958">
            <v>5051</v>
          </cell>
          <cell r="N4958">
            <v>5051</v>
          </cell>
          <cell r="O4958">
            <v>4762</v>
          </cell>
          <cell r="P4958">
            <v>4857</v>
          </cell>
          <cell r="Q4958">
            <v>5004</v>
          </cell>
        </row>
        <row r="4959">
          <cell r="E4959" t="str">
            <v>57EMONTHLYFNON-REPRESENTED STATE EMPLOYEES</v>
          </cell>
          <cell r="F4959" t="str">
            <v>57E</v>
          </cell>
          <cell r="G4959" t="str">
            <v>Monthly</v>
          </cell>
          <cell r="H4959" t="str">
            <v>F</v>
          </cell>
          <cell r="I4959">
            <v>0</v>
          </cell>
          <cell r="J4959" t="str">
            <v>Non-Represented State Employees</v>
          </cell>
          <cell r="K4959">
            <v>5051</v>
          </cell>
          <cell r="L4959">
            <v>5051</v>
          </cell>
          <cell r="M4959">
            <v>5051</v>
          </cell>
          <cell r="N4959">
            <v>5051</v>
          </cell>
          <cell r="O4959">
            <v>4762</v>
          </cell>
          <cell r="P4959">
            <v>4857</v>
          </cell>
          <cell r="Q4959">
            <v>5004</v>
          </cell>
        </row>
        <row r="4960">
          <cell r="E4960" t="str">
            <v>57EMONTHLYFWASHINGTON FEDERATION OF STATE EMPLOYEES</v>
          </cell>
          <cell r="F4960" t="str">
            <v>57E</v>
          </cell>
          <cell r="G4960" t="str">
            <v>Monthly</v>
          </cell>
          <cell r="H4960" t="str">
            <v>F</v>
          </cell>
          <cell r="I4960">
            <v>0</v>
          </cell>
          <cell r="J4960" t="str">
            <v>Washington Federation of State Employees</v>
          </cell>
          <cell r="K4960">
            <v>5051</v>
          </cell>
          <cell r="L4960">
            <v>5051</v>
          </cell>
          <cell r="M4960">
            <v>5051</v>
          </cell>
          <cell r="N4960">
            <v>5051</v>
          </cell>
          <cell r="O4960">
            <v>4762</v>
          </cell>
          <cell r="P4960">
            <v>4857</v>
          </cell>
          <cell r="Q4960">
            <v>5004</v>
          </cell>
        </row>
        <row r="4961">
          <cell r="E4961" t="str">
            <v>57EMONTHLYGCOALITION</v>
          </cell>
          <cell r="F4961" t="str">
            <v>57E</v>
          </cell>
          <cell r="G4961" t="str">
            <v>Monthly</v>
          </cell>
          <cell r="H4961" t="str">
            <v>G</v>
          </cell>
          <cell r="I4961">
            <v>0</v>
          </cell>
          <cell r="J4961" t="str">
            <v>Coalition</v>
          </cell>
          <cell r="K4961">
            <v>5176</v>
          </cell>
          <cell r="L4961">
            <v>5176</v>
          </cell>
          <cell r="M4961">
            <v>5176</v>
          </cell>
          <cell r="N4961">
            <v>5176</v>
          </cell>
          <cell r="O4961">
            <v>4879</v>
          </cell>
          <cell r="P4961">
            <v>4977</v>
          </cell>
          <cell r="Q4961">
            <v>5127</v>
          </cell>
        </row>
        <row r="4962">
          <cell r="E4962" t="str">
            <v>57EMONTHLYGNON-REPRESENTED STATE EMPLOYEES</v>
          </cell>
          <cell r="F4962" t="str">
            <v>57E</v>
          </cell>
          <cell r="G4962" t="str">
            <v>Monthly</v>
          </cell>
          <cell r="H4962" t="str">
            <v>G</v>
          </cell>
          <cell r="I4962">
            <v>0</v>
          </cell>
          <cell r="J4962" t="str">
            <v>Non-Represented State Employees</v>
          </cell>
          <cell r="K4962">
            <v>5176</v>
          </cell>
          <cell r="L4962">
            <v>5176</v>
          </cell>
          <cell r="M4962">
            <v>5176</v>
          </cell>
          <cell r="N4962">
            <v>5176</v>
          </cell>
          <cell r="O4962">
            <v>4879</v>
          </cell>
          <cell r="P4962">
            <v>4977</v>
          </cell>
          <cell r="Q4962">
            <v>5127</v>
          </cell>
        </row>
        <row r="4963">
          <cell r="E4963" t="str">
            <v>57EMONTHLYGWASHINGTON FEDERATION OF STATE EMPLOYEES</v>
          </cell>
          <cell r="F4963" t="str">
            <v>57E</v>
          </cell>
          <cell r="G4963" t="str">
            <v>Monthly</v>
          </cell>
          <cell r="H4963" t="str">
            <v>G</v>
          </cell>
          <cell r="I4963">
            <v>0</v>
          </cell>
          <cell r="J4963" t="str">
            <v>Washington Federation of State Employees</v>
          </cell>
          <cell r="K4963">
            <v>5176</v>
          </cell>
          <cell r="L4963">
            <v>5176</v>
          </cell>
          <cell r="M4963">
            <v>5176</v>
          </cell>
          <cell r="N4963">
            <v>5176</v>
          </cell>
          <cell r="O4963">
            <v>4879</v>
          </cell>
          <cell r="P4963">
            <v>4977</v>
          </cell>
          <cell r="Q4963">
            <v>5127</v>
          </cell>
        </row>
        <row r="4964">
          <cell r="E4964" t="str">
            <v>57EMONTHLYHCOALITION</v>
          </cell>
          <cell r="F4964" t="str">
            <v>57E</v>
          </cell>
          <cell r="G4964" t="str">
            <v>Monthly</v>
          </cell>
          <cell r="H4964" t="str">
            <v>H</v>
          </cell>
          <cell r="I4964">
            <v>0</v>
          </cell>
          <cell r="J4964" t="str">
            <v>Coalition</v>
          </cell>
          <cell r="K4964">
            <v>5305</v>
          </cell>
          <cell r="L4964">
            <v>5305</v>
          </cell>
          <cell r="M4964">
            <v>5305</v>
          </cell>
          <cell r="N4964">
            <v>5305</v>
          </cell>
          <cell r="O4964">
            <v>5001</v>
          </cell>
          <cell r="P4964">
            <v>5101</v>
          </cell>
          <cell r="Q4964">
            <v>5255</v>
          </cell>
        </row>
        <row r="4965">
          <cell r="E4965" t="str">
            <v>57EMONTHLYHNON-REPRESENTED STATE EMPLOYEES</v>
          </cell>
          <cell r="F4965" t="str">
            <v>57E</v>
          </cell>
          <cell r="G4965" t="str">
            <v>Monthly</v>
          </cell>
          <cell r="H4965" t="str">
            <v>H</v>
          </cell>
          <cell r="I4965">
            <v>0</v>
          </cell>
          <cell r="J4965" t="str">
            <v>Non-Represented State Employees</v>
          </cell>
          <cell r="K4965">
            <v>5305</v>
          </cell>
          <cell r="L4965">
            <v>5305</v>
          </cell>
          <cell r="M4965">
            <v>5305</v>
          </cell>
          <cell r="N4965">
            <v>5305</v>
          </cell>
          <cell r="O4965">
            <v>5001</v>
          </cell>
          <cell r="P4965">
            <v>5101</v>
          </cell>
          <cell r="Q4965">
            <v>5255</v>
          </cell>
        </row>
        <row r="4966">
          <cell r="E4966" t="str">
            <v>57EMONTHLYHWASHINGTON FEDERATION OF STATE EMPLOYEES</v>
          </cell>
          <cell r="F4966" t="str">
            <v>57E</v>
          </cell>
          <cell r="G4966" t="str">
            <v>Monthly</v>
          </cell>
          <cell r="H4966" t="str">
            <v>H</v>
          </cell>
          <cell r="I4966">
            <v>0</v>
          </cell>
          <cell r="J4966" t="str">
            <v>Washington Federation of State Employees</v>
          </cell>
          <cell r="K4966">
            <v>5305</v>
          </cell>
          <cell r="L4966">
            <v>5305</v>
          </cell>
          <cell r="M4966">
            <v>5305</v>
          </cell>
          <cell r="N4966">
            <v>5305</v>
          </cell>
          <cell r="O4966">
            <v>5001</v>
          </cell>
          <cell r="P4966">
            <v>5101</v>
          </cell>
          <cell r="Q4966">
            <v>5255</v>
          </cell>
        </row>
        <row r="4967">
          <cell r="E4967" t="str">
            <v>57EMONTHLYICOALITION</v>
          </cell>
          <cell r="F4967" t="str">
            <v>57E</v>
          </cell>
          <cell r="G4967" t="str">
            <v>Monthly</v>
          </cell>
          <cell r="H4967" t="str">
            <v>I</v>
          </cell>
          <cell r="I4967">
            <v>0</v>
          </cell>
          <cell r="J4967" t="str">
            <v>Coalition</v>
          </cell>
          <cell r="K4967">
            <v>5438</v>
          </cell>
          <cell r="L4967">
            <v>5438</v>
          </cell>
          <cell r="M4967">
            <v>5438</v>
          </cell>
          <cell r="N4967">
            <v>5438</v>
          </cell>
          <cell r="O4967">
            <v>5126</v>
          </cell>
          <cell r="P4967">
            <v>5229</v>
          </cell>
          <cell r="Q4967">
            <v>5387</v>
          </cell>
        </row>
        <row r="4968">
          <cell r="E4968" t="str">
            <v>57EMONTHLYINON-REPRESENTED STATE EMPLOYEES</v>
          </cell>
          <cell r="F4968" t="str">
            <v>57E</v>
          </cell>
          <cell r="G4968" t="str">
            <v>Monthly</v>
          </cell>
          <cell r="H4968" t="str">
            <v>I</v>
          </cell>
          <cell r="I4968">
            <v>0</v>
          </cell>
          <cell r="J4968" t="str">
            <v>Non-Represented State Employees</v>
          </cell>
          <cell r="K4968">
            <v>5438</v>
          </cell>
          <cell r="L4968">
            <v>5438</v>
          </cell>
          <cell r="M4968">
            <v>5438</v>
          </cell>
          <cell r="N4968">
            <v>5438</v>
          </cell>
          <cell r="O4968">
            <v>5126</v>
          </cell>
          <cell r="P4968">
            <v>5229</v>
          </cell>
          <cell r="Q4968">
            <v>5387</v>
          </cell>
        </row>
        <row r="4969">
          <cell r="E4969" t="str">
            <v>57EMONTHLYIWASHINGTON FEDERATION OF STATE EMPLOYEES</v>
          </cell>
          <cell r="F4969" t="str">
            <v>57E</v>
          </cell>
          <cell r="G4969" t="str">
            <v>Monthly</v>
          </cell>
          <cell r="H4969" t="str">
            <v>I</v>
          </cell>
          <cell r="I4969">
            <v>0</v>
          </cell>
          <cell r="J4969" t="str">
            <v>Washington Federation of State Employees</v>
          </cell>
          <cell r="K4969">
            <v>5438</v>
          </cell>
          <cell r="L4969">
            <v>5438</v>
          </cell>
          <cell r="M4969">
            <v>5438</v>
          </cell>
          <cell r="N4969">
            <v>5438</v>
          </cell>
          <cell r="O4969">
            <v>5126</v>
          </cell>
          <cell r="P4969">
            <v>5229</v>
          </cell>
          <cell r="Q4969">
            <v>5387</v>
          </cell>
        </row>
        <row r="4970">
          <cell r="E4970" t="str">
            <v>57EMONTHLYJCOALITION</v>
          </cell>
          <cell r="F4970" t="str">
            <v>57E</v>
          </cell>
          <cell r="G4970" t="str">
            <v>Monthly</v>
          </cell>
          <cell r="H4970" t="str">
            <v>J</v>
          </cell>
          <cell r="I4970">
            <v>0</v>
          </cell>
          <cell r="J4970" t="str">
            <v>Coalition</v>
          </cell>
          <cell r="K4970">
            <v>5572</v>
          </cell>
          <cell r="L4970">
            <v>5572</v>
          </cell>
          <cell r="M4970">
            <v>5572</v>
          </cell>
          <cell r="N4970">
            <v>5572</v>
          </cell>
          <cell r="O4970">
            <v>5253</v>
          </cell>
          <cell r="P4970">
            <v>5358</v>
          </cell>
          <cell r="Q4970">
            <v>5520</v>
          </cell>
        </row>
        <row r="4971">
          <cell r="E4971" t="str">
            <v>57EMONTHLYJNON-REPRESENTED STATE EMPLOYEES</v>
          </cell>
          <cell r="F4971" t="str">
            <v>57E</v>
          </cell>
          <cell r="G4971" t="str">
            <v>Monthly</v>
          </cell>
          <cell r="H4971" t="str">
            <v>J</v>
          </cell>
          <cell r="I4971">
            <v>0</v>
          </cell>
          <cell r="J4971" t="str">
            <v>Non-Represented State Employees</v>
          </cell>
          <cell r="K4971">
            <v>5572</v>
          </cell>
          <cell r="L4971">
            <v>5572</v>
          </cell>
          <cell r="M4971">
            <v>5572</v>
          </cell>
          <cell r="N4971">
            <v>5572</v>
          </cell>
          <cell r="O4971">
            <v>5253</v>
          </cell>
          <cell r="P4971">
            <v>5358</v>
          </cell>
          <cell r="Q4971">
            <v>5520</v>
          </cell>
        </row>
        <row r="4972">
          <cell r="E4972" t="str">
            <v>57EMONTHLYJWASHINGTON FEDERATION OF STATE EMPLOYEES</v>
          </cell>
          <cell r="F4972" t="str">
            <v>57E</v>
          </cell>
          <cell r="G4972" t="str">
            <v>Monthly</v>
          </cell>
          <cell r="H4972" t="str">
            <v>J</v>
          </cell>
          <cell r="I4972">
            <v>0</v>
          </cell>
          <cell r="J4972" t="str">
            <v>Washington Federation of State Employees</v>
          </cell>
          <cell r="K4972">
            <v>5572</v>
          </cell>
          <cell r="L4972">
            <v>5572</v>
          </cell>
          <cell r="M4972">
            <v>5572</v>
          </cell>
          <cell r="N4972">
            <v>5572</v>
          </cell>
          <cell r="O4972">
            <v>5253</v>
          </cell>
          <cell r="P4972">
            <v>5358</v>
          </cell>
          <cell r="Q4972">
            <v>5520</v>
          </cell>
        </row>
        <row r="4973">
          <cell r="E4973" t="str">
            <v>57EMONTHLYKCOALITION</v>
          </cell>
          <cell r="F4973" t="str">
            <v>57E</v>
          </cell>
          <cell r="G4973" t="str">
            <v>Monthly</v>
          </cell>
          <cell r="H4973" t="str">
            <v>K</v>
          </cell>
          <cell r="I4973">
            <v>0</v>
          </cell>
          <cell r="J4973" t="str">
            <v>Coalition</v>
          </cell>
          <cell r="K4973">
            <v>5713</v>
          </cell>
          <cell r="L4973">
            <v>5713</v>
          </cell>
          <cell r="M4973">
            <v>5713</v>
          </cell>
          <cell r="N4973">
            <v>5713</v>
          </cell>
          <cell r="O4973">
            <v>5385</v>
          </cell>
          <cell r="P4973">
            <v>5493</v>
          </cell>
          <cell r="Q4973">
            <v>5659</v>
          </cell>
        </row>
        <row r="4974">
          <cell r="E4974" t="str">
            <v>57EMONTHLYKNON-REPRESENTED STATE EMPLOYEES</v>
          </cell>
          <cell r="F4974" t="str">
            <v>57E</v>
          </cell>
          <cell r="G4974" t="str">
            <v>Monthly</v>
          </cell>
          <cell r="H4974" t="str">
            <v>K</v>
          </cell>
          <cell r="I4974">
            <v>0</v>
          </cell>
          <cell r="J4974" t="str">
            <v>Non-Represented State Employees</v>
          </cell>
          <cell r="K4974">
            <v>5713</v>
          </cell>
          <cell r="L4974">
            <v>5713</v>
          </cell>
          <cell r="M4974">
            <v>5713</v>
          </cell>
          <cell r="N4974">
            <v>5713</v>
          </cell>
          <cell r="O4974">
            <v>5385</v>
          </cell>
          <cell r="P4974">
            <v>5493</v>
          </cell>
          <cell r="Q4974">
            <v>5659</v>
          </cell>
        </row>
        <row r="4975">
          <cell r="E4975" t="str">
            <v>57EMONTHLYKWASHINGTON FEDERATION OF STATE EMPLOYEES</v>
          </cell>
          <cell r="F4975" t="str">
            <v>57E</v>
          </cell>
          <cell r="G4975" t="str">
            <v>Monthly</v>
          </cell>
          <cell r="H4975" t="str">
            <v>K</v>
          </cell>
          <cell r="I4975">
            <v>0</v>
          </cell>
          <cell r="J4975" t="str">
            <v>Washington Federation of State Employees</v>
          </cell>
          <cell r="K4975">
            <v>5713</v>
          </cell>
          <cell r="L4975">
            <v>5713</v>
          </cell>
          <cell r="M4975">
            <v>5713</v>
          </cell>
          <cell r="N4975">
            <v>5713</v>
          </cell>
          <cell r="O4975">
            <v>5385</v>
          </cell>
          <cell r="P4975">
            <v>5493</v>
          </cell>
          <cell r="Q4975">
            <v>5659</v>
          </cell>
        </row>
        <row r="4976">
          <cell r="E4976" t="str">
            <v>57EMONTHLYLCOALITION</v>
          </cell>
          <cell r="F4976" t="str">
            <v>57E</v>
          </cell>
          <cell r="G4976" t="str">
            <v>Monthly</v>
          </cell>
          <cell r="H4976" t="str">
            <v>L</v>
          </cell>
          <cell r="I4976">
            <v>0</v>
          </cell>
          <cell r="J4976" t="str">
            <v>Coalition</v>
          </cell>
          <cell r="K4976">
            <v>5857</v>
          </cell>
          <cell r="L4976">
            <v>5857</v>
          </cell>
          <cell r="M4976">
            <v>5857</v>
          </cell>
          <cell r="N4976">
            <v>5857</v>
          </cell>
          <cell r="O4976">
            <v>5522</v>
          </cell>
          <cell r="P4976">
            <v>5632</v>
          </cell>
          <cell r="Q4976">
            <v>5802</v>
          </cell>
        </row>
        <row r="4977">
          <cell r="E4977" t="str">
            <v>57EMONTHLYLNON-REPRESENTED STATE EMPLOYEES</v>
          </cell>
          <cell r="F4977" t="str">
            <v>57E</v>
          </cell>
          <cell r="G4977" t="str">
            <v>Monthly</v>
          </cell>
          <cell r="H4977" t="str">
            <v>L</v>
          </cell>
          <cell r="I4977">
            <v>0</v>
          </cell>
          <cell r="J4977" t="str">
            <v>Non-Represented State Employees</v>
          </cell>
          <cell r="K4977">
            <v>5857</v>
          </cell>
          <cell r="L4977">
            <v>5857</v>
          </cell>
          <cell r="M4977">
            <v>5857</v>
          </cell>
          <cell r="N4977">
            <v>5857</v>
          </cell>
          <cell r="O4977">
            <v>5522</v>
          </cell>
          <cell r="P4977">
            <v>5632</v>
          </cell>
          <cell r="Q4977">
            <v>5802</v>
          </cell>
        </row>
        <row r="4978">
          <cell r="E4978" t="str">
            <v>57EMONTHLYLWASHINGTON FEDERATION OF STATE EMPLOYEES</v>
          </cell>
          <cell r="F4978" t="str">
            <v>57E</v>
          </cell>
          <cell r="G4978" t="str">
            <v>Monthly</v>
          </cell>
          <cell r="H4978" t="str">
            <v>L</v>
          </cell>
          <cell r="I4978">
            <v>0</v>
          </cell>
          <cell r="J4978" t="str">
            <v>Washington Federation of State Employees</v>
          </cell>
          <cell r="K4978">
            <v>5857</v>
          </cell>
          <cell r="L4978">
            <v>5857</v>
          </cell>
          <cell r="M4978">
            <v>5857</v>
          </cell>
          <cell r="N4978">
            <v>5857</v>
          </cell>
          <cell r="O4978">
            <v>5522</v>
          </cell>
          <cell r="P4978">
            <v>5632</v>
          </cell>
          <cell r="Q4978">
            <v>5802</v>
          </cell>
        </row>
        <row r="4979">
          <cell r="E4979" t="str">
            <v>57EMONTHLYMCOALITION</v>
          </cell>
          <cell r="F4979" t="str">
            <v>57E</v>
          </cell>
          <cell r="G4979" t="str">
            <v>Monthly</v>
          </cell>
          <cell r="H4979" t="str">
            <v>M</v>
          </cell>
          <cell r="I4979">
            <v>0</v>
          </cell>
          <cell r="J4979" t="str">
            <v>Coalition</v>
          </cell>
          <cell r="K4979">
            <v>6001</v>
          </cell>
          <cell r="L4979">
            <v>6001</v>
          </cell>
          <cell r="M4979">
            <v>6001</v>
          </cell>
          <cell r="N4979">
            <v>6001</v>
          </cell>
          <cell r="O4979">
            <v>5657</v>
          </cell>
          <cell r="P4979">
            <v>5770</v>
          </cell>
          <cell r="Q4979">
            <v>5944</v>
          </cell>
        </row>
        <row r="4980">
          <cell r="E4980" t="str">
            <v>57EMONTHLYMNON-REPRESENTED STATE EMPLOYEES</v>
          </cell>
          <cell r="F4980" t="str">
            <v>57E</v>
          </cell>
          <cell r="G4980" t="str">
            <v>Monthly</v>
          </cell>
          <cell r="H4980" t="str">
            <v>M</v>
          </cell>
          <cell r="I4980">
            <v>0</v>
          </cell>
          <cell r="J4980" t="str">
            <v>Non-Represented State Employees</v>
          </cell>
          <cell r="K4980">
            <v>6001</v>
          </cell>
          <cell r="L4980">
            <v>6001</v>
          </cell>
          <cell r="M4980">
            <v>6001</v>
          </cell>
          <cell r="N4980">
            <v>6001</v>
          </cell>
          <cell r="O4980">
            <v>5657</v>
          </cell>
          <cell r="P4980">
            <v>5770</v>
          </cell>
          <cell r="Q4980">
            <v>5944</v>
          </cell>
        </row>
        <row r="4981">
          <cell r="E4981" t="str">
            <v>57EMONTHLYMWASHINGTON FEDERATION OF STATE EMPLOYEES</v>
          </cell>
          <cell r="F4981" t="str">
            <v>57E</v>
          </cell>
          <cell r="G4981" t="str">
            <v>Monthly</v>
          </cell>
          <cell r="H4981" t="str">
            <v>M</v>
          </cell>
          <cell r="I4981">
            <v>0</v>
          </cell>
          <cell r="J4981" t="str">
            <v>Washington Federation of State Employees</v>
          </cell>
          <cell r="K4981">
            <v>6001</v>
          </cell>
          <cell r="L4981">
            <v>6001</v>
          </cell>
          <cell r="M4981">
            <v>6001</v>
          </cell>
          <cell r="N4981">
            <v>6001</v>
          </cell>
          <cell r="O4981">
            <v>5657</v>
          </cell>
          <cell r="P4981">
            <v>5770</v>
          </cell>
          <cell r="Q4981">
            <v>5944</v>
          </cell>
        </row>
        <row r="4982">
          <cell r="E4982" t="str">
            <v>57GMONTHLYGNON-REPRESENTED STATE EMPLOYEES</v>
          </cell>
          <cell r="F4982" t="str">
            <v>57G</v>
          </cell>
          <cell r="G4982" t="str">
            <v>Monthly</v>
          </cell>
          <cell r="H4982" t="str">
            <v>G</v>
          </cell>
          <cell r="I4982">
            <v>0</v>
          </cell>
          <cell r="J4982" t="str">
            <v>Non-Represented State Employees</v>
          </cell>
          <cell r="K4982">
            <v>5176</v>
          </cell>
          <cell r="L4982">
            <v>5176</v>
          </cell>
          <cell r="M4982">
            <v>5176</v>
          </cell>
          <cell r="N4982">
            <v>5176</v>
          </cell>
          <cell r="O4982">
            <v>4879</v>
          </cell>
          <cell r="P4982">
            <v>4977</v>
          </cell>
          <cell r="Q4982">
            <v>5127</v>
          </cell>
        </row>
        <row r="4983">
          <cell r="E4983" t="str">
            <v>57GMONTHLYHNON-REPRESENTED STATE EMPLOYEES</v>
          </cell>
          <cell r="F4983" t="str">
            <v>57G</v>
          </cell>
          <cell r="G4983" t="str">
            <v>Monthly</v>
          </cell>
          <cell r="H4983" t="str">
            <v>H</v>
          </cell>
          <cell r="I4983">
            <v>0</v>
          </cell>
          <cell r="J4983" t="str">
            <v>Non-Represented State Employees</v>
          </cell>
          <cell r="K4983">
            <v>5305</v>
          </cell>
          <cell r="L4983">
            <v>5305</v>
          </cell>
          <cell r="M4983">
            <v>5305</v>
          </cell>
          <cell r="N4983">
            <v>5305</v>
          </cell>
          <cell r="O4983">
            <v>5001</v>
          </cell>
          <cell r="P4983">
            <v>5101</v>
          </cell>
          <cell r="Q4983">
            <v>5255</v>
          </cell>
        </row>
        <row r="4984">
          <cell r="E4984" t="str">
            <v>57GMONTHLYINON-REPRESENTED STATE EMPLOYEES</v>
          </cell>
          <cell r="F4984" t="str">
            <v>57G</v>
          </cell>
          <cell r="G4984" t="str">
            <v>Monthly</v>
          </cell>
          <cell r="H4984" t="str">
            <v>I</v>
          </cell>
          <cell r="I4984">
            <v>0</v>
          </cell>
          <cell r="J4984" t="str">
            <v>Non-Represented State Employees</v>
          </cell>
          <cell r="K4984">
            <v>5438</v>
          </cell>
          <cell r="L4984">
            <v>5438</v>
          </cell>
          <cell r="M4984">
            <v>5438</v>
          </cell>
          <cell r="N4984">
            <v>5438</v>
          </cell>
          <cell r="O4984">
            <v>5126</v>
          </cell>
          <cell r="P4984">
            <v>5229</v>
          </cell>
          <cell r="Q4984">
            <v>5387</v>
          </cell>
        </row>
        <row r="4985">
          <cell r="E4985" t="str">
            <v>57GMONTHLYJNON-REPRESENTED STATE EMPLOYEES</v>
          </cell>
          <cell r="F4985" t="str">
            <v>57G</v>
          </cell>
          <cell r="G4985" t="str">
            <v>Monthly</v>
          </cell>
          <cell r="H4985" t="str">
            <v>J</v>
          </cell>
          <cell r="I4985">
            <v>0</v>
          </cell>
          <cell r="J4985" t="str">
            <v>Non-Represented State Employees</v>
          </cell>
          <cell r="K4985">
            <v>5572</v>
          </cell>
          <cell r="L4985">
            <v>5572</v>
          </cell>
          <cell r="M4985">
            <v>5572</v>
          </cell>
          <cell r="N4985">
            <v>5572</v>
          </cell>
          <cell r="O4985">
            <v>5253</v>
          </cell>
          <cell r="P4985">
            <v>5358</v>
          </cell>
          <cell r="Q4985">
            <v>5520</v>
          </cell>
        </row>
        <row r="4986">
          <cell r="E4986" t="str">
            <v>57GMONTHLYKNON-REPRESENTED STATE EMPLOYEES</v>
          </cell>
          <cell r="F4986" t="str">
            <v>57G</v>
          </cell>
          <cell r="G4986" t="str">
            <v>Monthly</v>
          </cell>
          <cell r="H4986" t="str">
            <v>K</v>
          </cell>
          <cell r="I4986">
            <v>0</v>
          </cell>
          <cell r="J4986" t="str">
            <v>Non-Represented State Employees</v>
          </cell>
          <cell r="K4986">
            <v>5713</v>
          </cell>
          <cell r="L4986">
            <v>5713</v>
          </cell>
          <cell r="M4986">
            <v>5713</v>
          </cell>
          <cell r="N4986">
            <v>5713</v>
          </cell>
          <cell r="O4986">
            <v>5385</v>
          </cell>
          <cell r="P4986">
            <v>5493</v>
          </cell>
          <cell r="Q4986">
            <v>5659</v>
          </cell>
        </row>
        <row r="4987">
          <cell r="E4987" t="str">
            <v>57GMONTHLYLNON-REPRESENTED STATE EMPLOYEES</v>
          </cell>
          <cell r="F4987" t="str">
            <v>57G</v>
          </cell>
          <cell r="G4987" t="str">
            <v>Monthly</v>
          </cell>
          <cell r="H4987" t="str">
            <v>L</v>
          </cell>
          <cell r="I4987">
            <v>0</v>
          </cell>
          <cell r="J4987" t="str">
            <v>Non-Represented State Employees</v>
          </cell>
          <cell r="K4987">
            <v>5857</v>
          </cell>
          <cell r="L4987">
            <v>5857</v>
          </cell>
          <cell r="M4987">
            <v>5857</v>
          </cell>
          <cell r="N4987">
            <v>5857</v>
          </cell>
          <cell r="O4987">
            <v>5522</v>
          </cell>
          <cell r="P4987">
            <v>5632</v>
          </cell>
          <cell r="Q4987">
            <v>5802</v>
          </cell>
        </row>
        <row r="4988">
          <cell r="E4988" t="str">
            <v>57GMONTHLYMNON-REPRESENTED STATE EMPLOYEES</v>
          </cell>
          <cell r="F4988" t="str">
            <v>57G</v>
          </cell>
          <cell r="G4988" t="str">
            <v>Monthly</v>
          </cell>
          <cell r="H4988" t="str">
            <v>M</v>
          </cell>
          <cell r="I4988">
            <v>0</v>
          </cell>
          <cell r="J4988" t="str">
            <v>Non-Represented State Employees</v>
          </cell>
          <cell r="K4988">
            <v>6001</v>
          </cell>
          <cell r="L4988">
            <v>6001</v>
          </cell>
          <cell r="M4988">
            <v>6001</v>
          </cell>
          <cell r="N4988">
            <v>6001</v>
          </cell>
          <cell r="O4988">
            <v>5657</v>
          </cell>
          <cell r="P4988">
            <v>5770</v>
          </cell>
          <cell r="Q4988">
            <v>5944</v>
          </cell>
        </row>
        <row r="4989">
          <cell r="E4989" t="str">
            <v>57MONTHLYACOALITION</v>
          </cell>
          <cell r="F4989" t="str">
            <v>57</v>
          </cell>
          <cell r="G4989" t="str">
            <v>Monthly</v>
          </cell>
          <cell r="H4989" t="str">
            <v>A</v>
          </cell>
          <cell r="I4989">
            <v>0</v>
          </cell>
          <cell r="J4989" t="str">
            <v>Coalition</v>
          </cell>
          <cell r="K4989">
            <v>4464</v>
          </cell>
          <cell r="L4989">
            <v>4464</v>
          </cell>
          <cell r="M4989">
            <v>4464</v>
          </cell>
          <cell r="N4989">
            <v>4464</v>
          </cell>
          <cell r="O4989">
            <v>4208</v>
          </cell>
          <cell r="P4989">
            <v>4292</v>
          </cell>
          <cell r="Q4989">
            <v>4422</v>
          </cell>
        </row>
        <row r="4990">
          <cell r="E4990" t="str">
            <v>57MONTHLYANON-REPRESENTED STATE EMPLOYEES</v>
          </cell>
          <cell r="F4990" t="str">
            <v>57</v>
          </cell>
          <cell r="G4990" t="str">
            <v>Monthly</v>
          </cell>
          <cell r="H4990" t="str">
            <v>A</v>
          </cell>
          <cell r="I4990">
            <v>0</v>
          </cell>
          <cell r="J4990" t="str">
            <v>Non-Represented State Employees</v>
          </cell>
          <cell r="K4990">
            <v>4464</v>
          </cell>
          <cell r="L4990">
            <v>4464</v>
          </cell>
          <cell r="M4990">
            <v>4464</v>
          </cell>
          <cell r="N4990">
            <v>4464</v>
          </cell>
          <cell r="O4990">
            <v>4208</v>
          </cell>
          <cell r="P4990">
            <v>4292</v>
          </cell>
          <cell r="Q4990">
            <v>4422</v>
          </cell>
        </row>
        <row r="4991">
          <cell r="E4991" t="str">
            <v>57MONTHLYATEAMSTERS LOCAL UNION NUMBER 117</v>
          </cell>
          <cell r="F4991" t="str">
            <v>57</v>
          </cell>
          <cell r="G4991" t="str">
            <v>Monthly</v>
          </cell>
          <cell r="H4991" t="str">
            <v>A</v>
          </cell>
          <cell r="I4991">
            <v>0</v>
          </cell>
          <cell r="J4991" t="str">
            <v>Teamsters Local Union Number 117</v>
          </cell>
          <cell r="K4991">
            <v>4522</v>
          </cell>
          <cell r="L4991">
            <v>4522</v>
          </cell>
          <cell r="M4991">
            <v>4522</v>
          </cell>
          <cell r="N4991">
            <v>4522</v>
          </cell>
          <cell r="O4991">
            <v>4263</v>
          </cell>
          <cell r="P4991">
            <v>4348</v>
          </cell>
          <cell r="Q4991">
            <v>4479</v>
          </cell>
        </row>
        <row r="4992">
          <cell r="E4992" t="str">
            <v>57MONTHLYAWASHINGTON FEDERATION OF STATE EMPLOYEES</v>
          </cell>
          <cell r="F4992" t="str">
            <v>57</v>
          </cell>
          <cell r="G4992" t="str">
            <v>Monthly</v>
          </cell>
          <cell r="H4992" t="str">
            <v>A</v>
          </cell>
          <cell r="I4992">
            <v>0</v>
          </cell>
          <cell r="J4992" t="str">
            <v>Washington Federation of State Employees</v>
          </cell>
          <cell r="K4992">
            <v>4464</v>
          </cell>
          <cell r="L4992">
            <v>4464</v>
          </cell>
          <cell r="M4992">
            <v>4464</v>
          </cell>
          <cell r="N4992">
            <v>4464</v>
          </cell>
          <cell r="O4992">
            <v>4208</v>
          </cell>
          <cell r="P4992">
            <v>4292</v>
          </cell>
          <cell r="Q4992">
            <v>4422</v>
          </cell>
        </row>
        <row r="4993">
          <cell r="E4993" t="str">
            <v>57MONTHLYAWASHINGTON PUBLIC EMPLOYEES ASSOCIATION</v>
          </cell>
          <cell r="F4993" t="str">
            <v>57</v>
          </cell>
          <cell r="G4993" t="str">
            <v>Monthly</v>
          </cell>
          <cell r="H4993" t="str">
            <v>A</v>
          </cell>
          <cell r="I4993">
            <v>0</v>
          </cell>
          <cell r="J4993" t="str">
            <v>Washington Public Employees Association</v>
          </cell>
          <cell r="K4993">
            <v>4464</v>
          </cell>
          <cell r="L4993">
            <v>4464</v>
          </cell>
          <cell r="M4993">
            <v>4464</v>
          </cell>
          <cell r="N4993">
            <v>4464</v>
          </cell>
          <cell r="O4993">
            <v>4208</v>
          </cell>
          <cell r="P4993">
            <v>4292</v>
          </cell>
          <cell r="Q4993">
            <v>4422</v>
          </cell>
        </row>
        <row r="4994">
          <cell r="E4994" t="str">
            <v>57MONTHLYBCOALITION</v>
          </cell>
          <cell r="F4994" t="str">
            <v>57</v>
          </cell>
          <cell r="G4994" t="str">
            <v>Monthly</v>
          </cell>
          <cell r="H4994" t="str">
            <v>B</v>
          </cell>
          <cell r="I4994">
            <v>0</v>
          </cell>
          <cell r="J4994" t="str">
            <v>Coalition</v>
          </cell>
          <cell r="K4994">
            <v>4575</v>
          </cell>
          <cell r="L4994">
            <v>4575</v>
          </cell>
          <cell r="M4994">
            <v>4575</v>
          </cell>
          <cell r="N4994">
            <v>4575</v>
          </cell>
          <cell r="O4994">
            <v>4313</v>
          </cell>
          <cell r="P4994">
            <v>4399</v>
          </cell>
          <cell r="Q4994">
            <v>4532</v>
          </cell>
        </row>
        <row r="4995">
          <cell r="E4995" t="str">
            <v>57MONTHLYBNON-REPRESENTED STATE EMPLOYEES</v>
          </cell>
          <cell r="F4995" t="str">
            <v>57</v>
          </cell>
          <cell r="G4995" t="str">
            <v>Monthly</v>
          </cell>
          <cell r="H4995" t="str">
            <v>B</v>
          </cell>
          <cell r="I4995">
            <v>0</v>
          </cell>
          <cell r="J4995" t="str">
            <v>Non-Represented State Employees</v>
          </cell>
          <cell r="K4995">
            <v>4575</v>
          </cell>
          <cell r="L4995">
            <v>4575</v>
          </cell>
          <cell r="M4995">
            <v>4575</v>
          </cell>
          <cell r="N4995">
            <v>4575</v>
          </cell>
          <cell r="O4995">
            <v>4313</v>
          </cell>
          <cell r="P4995">
            <v>4399</v>
          </cell>
          <cell r="Q4995">
            <v>4532</v>
          </cell>
        </row>
        <row r="4996">
          <cell r="E4996" t="str">
            <v>57MONTHLYBTEAMSTERS LOCAL UNION NUMBER 117</v>
          </cell>
          <cell r="F4996" t="str">
            <v>57</v>
          </cell>
          <cell r="G4996" t="str">
            <v>Monthly</v>
          </cell>
          <cell r="H4996" t="str">
            <v>B</v>
          </cell>
          <cell r="I4996">
            <v>0</v>
          </cell>
          <cell r="J4996" t="str">
            <v>Teamsters Local Union Number 117</v>
          </cell>
          <cell r="K4996">
            <v>4634</v>
          </cell>
          <cell r="L4996">
            <v>4634</v>
          </cell>
          <cell r="M4996">
            <v>4634</v>
          </cell>
          <cell r="N4996">
            <v>4634</v>
          </cell>
          <cell r="O4996">
            <v>4369</v>
          </cell>
          <cell r="P4996">
            <v>4456</v>
          </cell>
          <cell r="Q4996">
            <v>4591</v>
          </cell>
        </row>
        <row r="4997">
          <cell r="E4997" t="str">
            <v>57MONTHLYBWASHINGTON FEDERATION OF STATE EMPLOYEES</v>
          </cell>
          <cell r="F4997" t="str">
            <v>57</v>
          </cell>
          <cell r="G4997" t="str">
            <v>Monthly</v>
          </cell>
          <cell r="H4997" t="str">
            <v>B</v>
          </cell>
          <cell r="I4997">
            <v>0</v>
          </cell>
          <cell r="J4997" t="str">
            <v>Washington Federation of State Employees</v>
          </cell>
          <cell r="K4997">
            <v>4575</v>
          </cell>
          <cell r="L4997">
            <v>4575</v>
          </cell>
          <cell r="M4997">
            <v>4575</v>
          </cell>
          <cell r="N4997">
            <v>4575</v>
          </cell>
          <cell r="O4997">
            <v>4313</v>
          </cell>
          <cell r="P4997">
            <v>4399</v>
          </cell>
          <cell r="Q4997">
            <v>4532</v>
          </cell>
        </row>
        <row r="4998">
          <cell r="E4998" t="str">
            <v>57MONTHLYBWASHINGTON PUBLIC EMPLOYEES ASSOCIATION</v>
          </cell>
          <cell r="F4998" t="str">
            <v>57</v>
          </cell>
          <cell r="G4998" t="str">
            <v>Monthly</v>
          </cell>
          <cell r="H4998" t="str">
            <v>B</v>
          </cell>
          <cell r="I4998">
            <v>0</v>
          </cell>
          <cell r="J4998" t="str">
            <v>Washington Public Employees Association</v>
          </cell>
          <cell r="K4998">
            <v>4575</v>
          </cell>
          <cell r="L4998">
            <v>4575</v>
          </cell>
          <cell r="M4998">
            <v>4575</v>
          </cell>
          <cell r="N4998">
            <v>4575</v>
          </cell>
          <cell r="O4998">
            <v>4313</v>
          </cell>
          <cell r="P4998">
            <v>4399</v>
          </cell>
          <cell r="Q4998">
            <v>4532</v>
          </cell>
        </row>
        <row r="4999">
          <cell r="E4999" t="str">
            <v>57MONTHLYCCOALITION</v>
          </cell>
          <cell r="F4999" t="str">
            <v>57</v>
          </cell>
          <cell r="G4999" t="str">
            <v>Monthly</v>
          </cell>
          <cell r="H4999" t="str">
            <v>C</v>
          </cell>
          <cell r="I4999">
            <v>0</v>
          </cell>
          <cell r="J4999" t="str">
            <v>Coalition</v>
          </cell>
          <cell r="K4999">
            <v>4686</v>
          </cell>
          <cell r="L4999">
            <v>4686</v>
          </cell>
          <cell r="M4999">
            <v>4686</v>
          </cell>
          <cell r="N4999">
            <v>4686</v>
          </cell>
          <cell r="O4999">
            <v>4418</v>
          </cell>
          <cell r="P4999">
            <v>4506</v>
          </cell>
          <cell r="Q4999">
            <v>4642</v>
          </cell>
        </row>
        <row r="5000">
          <cell r="E5000" t="str">
            <v>57MONTHLYCNON-REPRESENTED STATE EMPLOYEES</v>
          </cell>
          <cell r="F5000" t="str">
            <v>57</v>
          </cell>
          <cell r="G5000" t="str">
            <v>Monthly</v>
          </cell>
          <cell r="H5000" t="str">
            <v>C</v>
          </cell>
          <cell r="I5000">
            <v>0</v>
          </cell>
          <cell r="J5000" t="str">
            <v>Non-Represented State Employees</v>
          </cell>
          <cell r="K5000">
            <v>4686</v>
          </cell>
          <cell r="L5000">
            <v>4686</v>
          </cell>
          <cell r="M5000">
            <v>4686</v>
          </cell>
          <cell r="N5000">
            <v>4686</v>
          </cell>
          <cell r="O5000">
            <v>4418</v>
          </cell>
          <cell r="P5000">
            <v>4506</v>
          </cell>
          <cell r="Q5000">
            <v>4642</v>
          </cell>
        </row>
        <row r="5001">
          <cell r="E5001" t="str">
            <v>57MONTHLYCTEAMSTERS LOCAL UNION NUMBER 117</v>
          </cell>
          <cell r="F5001" t="str">
            <v>57</v>
          </cell>
          <cell r="G5001" t="str">
            <v>Monthly</v>
          </cell>
          <cell r="H5001" t="str">
            <v>C</v>
          </cell>
          <cell r="I5001">
            <v>0</v>
          </cell>
          <cell r="J5001" t="str">
            <v>Teamsters Local Union Number 117</v>
          </cell>
          <cell r="K5001">
            <v>4748</v>
          </cell>
          <cell r="L5001">
            <v>4748</v>
          </cell>
          <cell r="M5001">
            <v>4748</v>
          </cell>
          <cell r="N5001">
            <v>4748</v>
          </cell>
          <cell r="O5001">
            <v>4475</v>
          </cell>
          <cell r="P5001">
            <v>4565</v>
          </cell>
          <cell r="Q5001">
            <v>4703</v>
          </cell>
        </row>
        <row r="5002">
          <cell r="E5002" t="str">
            <v>57MONTHLYCWASHINGTON FEDERATION OF STATE EMPLOYEES</v>
          </cell>
          <cell r="F5002" t="str">
            <v>57</v>
          </cell>
          <cell r="G5002" t="str">
            <v>Monthly</v>
          </cell>
          <cell r="H5002" t="str">
            <v>C</v>
          </cell>
          <cell r="I5002">
            <v>0</v>
          </cell>
          <cell r="J5002" t="str">
            <v>Washington Federation of State Employees</v>
          </cell>
          <cell r="K5002">
            <v>4686</v>
          </cell>
          <cell r="L5002">
            <v>4686</v>
          </cell>
          <cell r="M5002">
            <v>4686</v>
          </cell>
          <cell r="N5002">
            <v>4686</v>
          </cell>
          <cell r="O5002">
            <v>4418</v>
          </cell>
          <cell r="P5002">
            <v>4506</v>
          </cell>
          <cell r="Q5002">
            <v>4642</v>
          </cell>
        </row>
        <row r="5003">
          <cell r="E5003" t="str">
            <v>57MONTHLYCWASHINGTON PUBLIC EMPLOYEES ASSOCIATION</v>
          </cell>
          <cell r="F5003" t="str">
            <v>57</v>
          </cell>
          <cell r="G5003" t="str">
            <v>Monthly</v>
          </cell>
          <cell r="H5003" t="str">
            <v>C</v>
          </cell>
          <cell r="I5003">
            <v>0</v>
          </cell>
          <cell r="J5003" t="str">
            <v>Washington Public Employees Association</v>
          </cell>
          <cell r="K5003">
            <v>4686</v>
          </cell>
          <cell r="L5003">
            <v>4686</v>
          </cell>
          <cell r="M5003">
            <v>4686</v>
          </cell>
          <cell r="N5003">
            <v>4686</v>
          </cell>
          <cell r="O5003">
            <v>4418</v>
          </cell>
          <cell r="P5003">
            <v>4506</v>
          </cell>
          <cell r="Q5003">
            <v>4642</v>
          </cell>
        </row>
        <row r="5004">
          <cell r="E5004" t="str">
            <v>57MONTHLYDCOALITION</v>
          </cell>
          <cell r="F5004" t="str">
            <v>57</v>
          </cell>
          <cell r="G5004" t="str">
            <v>Monthly</v>
          </cell>
          <cell r="H5004" t="str">
            <v>D</v>
          </cell>
          <cell r="I5004">
            <v>0</v>
          </cell>
          <cell r="J5004" t="str">
            <v>Coalition</v>
          </cell>
          <cell r="K5004">
            <v>4808</v>
          </cell>
          <cell r="L5004">
            <v>4808</v>
          </cell>
          <cell r="M5004">
            <v>4808</v>
          </cell>
          <cell r="N5004">
            <v>4808</v>
          </cell>
          <cell r="O5004">
            <v>4532</v>
          </cell>
          <cell r="P5004">
            <v>4623</v>
          </cell>
          <cell r="Q5004">
            <v>4763</v>
          </cell>
        </row>
        <row r="5005">
          <cell r="E5005" t="str">
            <v>57MONTHLYDNON-REPRESENTED STATE EMPLOYEES</v>
          </cell>
          <cell r="F5005" t="str">
            <v>57</v>
          </cell>
          <cell r="G5005" t="str">
            <v>Monthly</v>
          </cell>
          <cell r="H5005" t="str">
            <v>D</v>
          </cell>
          <cell r="I5005">
            <v>0</v>
          </cell>
          <cell r="J5005" t="str">
            <v>Non-Represented State Employees</v>
          </cell>
          <cell r="K5005">
            <v>4808</v>
          </cell>
          <cell r="L5005">
            <v>4808</v>
          </cell>
          <cell r="M5005">
            <v>4808</v>
          </cell>
          <cell r="N5005">
            <v>4808</v>
          </cell>
          <cell r="O5005">
            <v>4532</v>
          </cell>
          <cell r="P5005">
            <v>4623</v>
          </cell>
          <cell r="Q5005">
            <v>4763</v>
          </cell>
        </row>
        <row r="5006">
          <cell r="E5006" t="str">
            <v>57MONTHLYDTEAMSTERS LOCAL UNION NUMBER 117</v>
          </cell>
          <cell r="F5006" t="str">
            <v>57</v>
          </cell>
          <cell r="G5006" t="str">
            <v>Monthly</v>
          </cell>
          <cell r="H5006" t="str">
            <v>D</v>
          </cell>
          <cell r="I5006">
            <v>0</v>
          </cell>
          <cell r="J5006" t="str">
            <v>Teamsters Local Union Number 117</v>
          </cell>
          <cell r="K5006">
            <v>4868</v>
          </cell>
          <cell r="L5006">
            <v>4868</v>
          </cell>
          <cell r="M5006">
            <v>4868</v>
          </cell>
          <cell r="N5006">
            <v>4868</v>
          </cell>
          <cell r="O5006">
            <v>4589</v>
          </cell>
          <cell r="P5006">
            <v>4681</v>
          </cell>
          <cell r="Q5006">
            <v>4822</v>
          </cell>
        </row>
        <row r="5007">
          <cell r="E5007" t="str">
            <v>57MONTHLYDWASHINGTON FEDERATION OF STATE EMPLOYEES</v>
          </cell>
          <cell r="F5007" t="str">
            <v>57</v>
          </cell>
          <cell r="G5007" t="str">
            <v>Monthly</v>
          </cell>
          <cell r="H5007" t="str">
            <v>D</v>
          </cell>
          <cell r="I5007">
            <v>0</v>
          </cell>
          <cell r="J5007" t="str">
            <v>Washington Federation of State Employees</v>
          </cell>
          <cell r="K5007">
            <v>4808</v>
          </cell>
          <cell r="L5007">
            <v>4808</v>
          </cell>
          <cell r="M5007">
            <v>4808</v>
          </cell>
          <cell r="N5007">
            <v>4808</v>
          </cell>
          <cell r="O5007">
            <v>4532</v>
          </cell>
          <cell r="P5007">
            <v>4623</v>
          </cell>
          <cell r="Q5007">
            <v>4763</v>
          </cell>
        </row>
        <row r="5008">
          <cell r="E5008" t="str">
            <v>57MONTHLYDWASHINGTON PUBLIC EMPLOYEES ASSOCIATION</v>
          </cell>
          <cell r="F5008" t="str">
            <v>57</v>
          </cell>
          <cell r="G5008" t="str">
            <v>Monthly</v>
          </cell>
          <cell r="H5008" t="str">
            <v>D</v>
          </cell>
          <cell r="I5008">
            <v>0</v>
          </cell>
          <cell r="J5008" t="str">
            <v>Washington Public Employees Association</v>
          </cell>
          <cell r="K5008">
            <v>4808</v>
          </cell>
          <cell r="L5008">
            <v>4808</v>
          </cell>
          <cell r="M5008">
            <v>4808</v>
          </cell>
          <cell r="N5008">
            <v>4808</v>
          </cell>
          <cell r="O5008">
            <v>4532</v>
          </cell>
          <cell r="P5008">
            <v>4623</v>
          </cell>
          <cell r="Q5008">
            <v>4763</v>
          </cell>
        </row>
        <row r="5009">
          <cell r="E5009" t="str">
            <v>57MONTHLYECOALITION</v>
          </cell>
          <cell r="F5009" t="str">
            <v>57</v>
          </cell>
          <cell r="G5009" t="str">
            <v>Monthly</v>
          </cell>
          <cell r="H5009" t="str">
            <v>E</v>
          </cell>
          <cell r="I5009">
            <v>0</v>
          </cell>
          <cell r="J5009" t="str">
            <v>Coalition</v>
          </cell>
          <cell r="K5009">
            <v>4926</v>
          </cell>
          <cell r="L5009">
            <v>4926</v>
          </cell>
          <cell r="M5009">
            <v>4926</v>
          </cell>
          <cell r="N5009">
            <v>4926</v>
          </cell>
          <cell r="O5009">
            <v>4644</v>
          </cell>
          <cell r="P5009">
            <v>4737</v>
          </cell>
          <cell r="Q5009">
            <v>4880</v>
          </cell>
        </row>
        <row r="5010">
          <cell r="E5010" t="str">
            <v>57MONTHLYENON-REPRESENTED STATE EMPLOYEES</v>
          </cell>
          <cell r="F5010" t="str">
            <v>57</v>
          </cell>
          <cell r="G5010" t="str">
            <v>Monthly</v>
          </cell>
          <cell r="H5010" t="str">
            <v>E</v>
          </cell>
          <cell r="I5010">
            <v>0</v>
          </cell>
          <cell r="J5010" t="str">
            <v>Non-Represented State Employees</v>
          </cell>
          <cell r="K5010">
            <v>4926</v>
          </cell>
          <cell r="L5010">
            <v>4926</v>
          </cell>
          <cell r="M5010">
            <v>4926</v>
          </cell>
          <cell r="N5010">
            <v>4926</v>
          </cell>
          <cell r="O5010">
            <v>4644</v>
          </cell>
          <cell r="P5010">
            <v>4737</v>
          </cell>
          <cell r="Q5010">
            <v>4880</v>
          </cell>
        </row>
        <row r="5011">
          <cell r="E5011" t="str">
            <v>57MONTHLYETEAMSTERS LOCAL UNION NUMBER 117</v>
          </cell>
          <cell r="F5011" t="str">
            <v>57</v>
          </cell>
          <cell r="G5011" t="str">
            <v>Monthly</v>
          </cell>
          <cell r="H5011" t="str">
            <v>E</v>
          </cell>
          <cell r="I5011">
            <v>0</v>
          </cell>
          <cell r="J5011" t="str">
            <v>Teamsters Local Union Number 117</v>
          </cell>
          <cell r="K5011">
            <v>4989</v>
          </cell>
          <cell r="L5011">
            <v>4989</v>
          </cell>
          <cell r="M5011">
            <v>4989</v>
          </cell>
          <cell r="N5011">
            <v>4989</v>
          </cell>
          <cell r="O5011">
            <v>4703</v>
          </cell>
          <cell r="P5011">
            <v>4797</v>
          </cell>
          <cell r="Q5011">
            <v>4942</v>
          </cell>
        </row>
        <row r="5012">
          <cell r="E5012" t="str">
            <v>57MONTHLYEWASHINGTON FEDERATION OF STATE EMPLOYEES</v>
          </cell>
          <cell r="F5012" t="str">
            <v>57</v>
          </cell>
          <cell r="G5012" t="str">
            <v>Monthly</v>
          </cell>
          <cell r="H5012" t="str">
            <v>E</v>
          </cell>
          <cell r="I5012">
            <v>0</v>
          </cell>
          <cell r="J5012" t="str">
            <v>Washington Federation of State Employees</v>
          </cell>
          <cell r="K5012">
            <v>4926</v>
          </cell>
          <cell r="L5012">
            <v>4926</v>
          </cell>
          <cell r="M5012">
            <v>4926</v>
          </cell>
          <cell r="N5012">
            <v>4926</v>
          </cell>
          <cell r="O5012">
            <v>4644</v>
          </cell>
          <cell r="P5012">
            <v>4737</v>
          </cell>
          <cell r="Q5012">
            <v>4880</v>
          </cell>
        </row>
        <row r="5013">
          <cell r="E5013" t="str">
            <v>57MONTHLYEWASHINGTON PUBLIC EMPLOYEES ASSOCIATION</v>
          </cell>
          <cell r="F5013" t="str">
            <v>57</v>
          </cell>
          <cell r="G5013" t="str">
            <v>Monthly</v>
          </cell>
          <cell r="H5013" t="str">
            <v>E</v>
          </cell>
          <cell r="I5013">
            <v>0</v>
          </cell>
          <cell r="J5013" t="str">
            <v>Washington Public Employees Association</v>
          </cell>
          <cell r="K5013">
            <v>4926</v>
          </cell>
          <cell r="L5013">
            <v>4926</v>
          </cell>
          <cell r="M5013">
            <v>4926</v>
          </cell>
          <cell r="N5013">
            <v>4926</v>
          </cell>
          <cell r="O5013">
            <v>4644</v>
          </cell>
          <cell r="P5013">
            <v>4737</v>
          </cell>
          <cell r="Q5013">
            <v>4880</v>
          </cell>
        </row>
        <row r="5014">
          <cell r="E5014" t="str">
            <v>57MONTHLYFCOALITION</v>
          </cell>
          <cell r="F5014" t="str">
            <v>57</v>
          </cell>
          <cell r="G5014" t="str">
            <v>Monthly</v>
          </cell>
          <cell r="H5014" t="str">
            <v>F</v>
          </cell>
          <cell r="I5014">
            <v>0</v>
          </cell>
          <cell r="J5014" t="str">
            <v>Coalition</v>
          </cell>
          <cell r="K5014">
            <v>5051</v>
          </cell>
          <cell r="L5014">
            <v>5051</v>
          </cell>
          <cell r="M5014">
            <v>5051</v>
          </cell>
          <cell r="N5014">
            <v>5051</v>
          </cell>
          <cell r="O5014">
            <v>4762</v>
          </cell>
          <cell r="P5014">
            <v>4857</v>
          </cell>
          <cell r="Q5014">
            <v>5004</v>
          </cell>
        </row>
        <row r="5015">
          <cell r="E5015" t="str">
            <v>57MONTHLYFNON-REPRESENTED STATE EMPLOYEES</v>
          </cell>
          <cell r="F5015" t="str">
            <v>57</v>
          </cell>
          <cell r="G5015" t="str">
            <v>Monthly</v>
          </cell>
          <cell r="H5015" t="str">
            <v>F</v>
          </cell>
          <cell r="I5015">
            <v>0</v>
          </cell>
          <cell r="J5015" t="str">
            <v>Non-Represented State Employees</v>
          </cell>
          <cell r="K5015">
            <v>5051</v>
          </cell>
          <cell r="L5015">
            <v>5051</v>
          </cell>
          <cell r="M5015">
            <v>5051</v>
          </cell>
          <cell r="N5015">
            <v>5051</v>
          </cell>
          <cell r="O5015">
            <v>4762</v>
          </cell>
          <cell r="P5015">
            <v>4857</v>
          </cell>
          <cell r="Q5015">
            <v>5004</v>
          </cell>
        </row>
        <row r="5016">
          <cell r="E5016" t="str">
            <v>57MONTHLYFTEAMSTERS LOCAL UNION NUMBER 117</v>
          </cell>
          <cell r="F5016" t="str">
            <v>57</v>
          </cell>
          <cell r="G5016" t="str">
            <v>Monthly</v>
          </cell>
          <cell r="H5016" t="str">
            <v>F</v>
          </cell>
          <cell r="I5016">
            <v>0</v>
          </cell>
          <cell r="J5016" t="str">
            <v>Teamsters Local Union Number 117</v>
          </cell>
          <cell r="K5016">
            <v>5116</v>
          </cell>
          <cell r="L5016">
            <v>5116</v>
          </cell>
          <cell r="M5016">
            <v>5116</v>
          </cell>
          <cell r="N5016">
            <v>5116</v>
          </cell>
          <cell r="O5016">
            <v>4823</v>
          </cell>
          <cell r="P5016">
            <v>4919</v>
          </cell>
          <cell r="Q5016">
            <v>5068</v>
          </cell>
        </row>
        <row r="5017">
          <cell r="E5017" t="str">
            <v>57MONTHLYFWASHINGTON FEDERATION OF STATE EMPLOYEES</v>
          </cell>
          <cell r="F5017" t="str">
            <v>57</v>
          </cell>
          <cell r="G5017" t="str">
            <v>Monthly</v>
          </cell>
          <cell r="H5017" t="str">
            <v>F</v>
          </cell>
          <cell r="I5017">
            <v>0</v>
          </cell>
          <cell r="J5017" t="str">
            <v>Washington Federation of State Employees</v>
          </cell>
          <cell r="K5017">
            <v>5051</v>
          </cell>
          <cell r="L5017">
            <v>5051</v>
          </cell>
          <cell r="M5017">
            <v>5051</v>
          </cell>
          <cell r="N5017">
            <v>5051</v>
          </cell>
          <cell r="O5017">
            <v>4762</v>
          </cell>
          <cell r="P5017">
            <v>4857</v>
          </cell>
          <cell r="Q5017">
            <v>5004</v>
          </cell>
        </row>
        <row r="5018">
          <cell r="E5018" t="str">
            <v>57MONTHLYFWASHINGTON PUBLIC EMPLOYEES ASSOCIATION</v>
          </cell>
          <cell r="F5018" t="str">
            <v>57</v>
          </cell>
          <cell r="G5018" t="str">
            <v>Monthly</v>
          </cell>
          <cell r="H5018" t="str">
            <v>F</v>
          </cell>
          <cell r="I5018">
            <v>0</v>
          </cell>
          <cell r="J5018" t="str">
            <v>Washington Public Employees Association</v>
          </cell>
          <cell r="K5018">
            <v>5051</v>
          </cell>
          <cell r="L5018">
            <v>5051</v>
          </cell>
          <cell r="M5018">
            <v>5051</v>
          </cell>
          <cell r="N5018">
            <v>5051</v>
          </cell>
          <cell r="O5018">
            <v>4762</v>
          </cell>
          <cell r="P5018">
            <v>4857</v>
          </cell>
          <cell r="Q5018">
            <v>5004</v>
          </cell>
        </row>
        <row r="5019">
          <cell r="E5019" t="str">
            <v>57MONTHLYGCOALITION</v>
          </cell>
          <cell r="F5019" t="str">
            <v>57</v>
          </cell>
          <cell r="G5019" t="str">
            <v>Monthly</v>
          </cell>
          <cell r="H5019" t="str">
            <v>G</v>
          </cell>
          <cell r="I5019">
            <v>0</v>
          </cell>
          <cell r="J5019" t="str">
            <v>Coalition</v>
          </cell>
          <cell r="K5019">
            <v>5176</v>
          </cell>
          <cell r="L5019">
            <v>5176</v>
          </cell>
          <cell r="M5019">
            <v>5176</v>
          </cell>
          <cell r="N5019">
            <v>5176</v>
          </cell>
          <cell r="O5019">
            <v>4879</v>
          </cell>
          <cell r="P5019">
            <v>4977</v>
          </cell>
          <cell r="Q5019">
            <v>5127</v>
          </cell>
        </row>
        <row r="5020">
          <cell r="E5020" t="str">
            <v>57MONTHLYGNON-REPRESENTED STATE EMPLOYEES</v>
          </cell>
          <cell r="F5020" t="str">
            <v>57</v>
          </cell>
          <cell r="G5020" t="str">
            <v>Monthly</v>
          </cell>
          <cell r="H5020" t="str">
            <v>G</v>
          </cell>
          <cell r="I5020">
            <v>0</v>
          </cell>
          <cell r="J5020" t="str">
            <v>Non-Represented State Employees</v>
          </cell>
          <cell r="K5020">
            <v>5176</v>
          </cell>
          <cell r="L5020">
            <v>5176</v>
          </cell>
          <cell r="M5020">
            <v>5176</v>
          </cell>
          <cell r="N5020">
            <v>5176</v>
          </cell>
          <cell r="O5020">
            <v>4879</v>
          </cell>
          <cell r="P5020">
            <v>4977</v>
          </cell>
          <cell r="Q5020">
            <v>5127</v>
          </cell>
        </row>
        <row r="5021">
          <cell r="E5021" t="str">
            <v>57MONTHLYGTEAMSTERS LOCAL UNION NUMBER 117</v>
          </cell>
          <cell r="F5021" t="str">
            <v>57</v>
          </cell>
          <cell r="G5021" t="str">
            <v>Monthly</v>
          </cell>
          <cell r="H5021" t="str">
            <v>G</v>
          </cell>
          <cell r="I5021">
            <v>0</v>
          </cell>
          <cell r="J5021" t="str">
            <v>Teamsters Local Union Number 117</v>
          </cell>
          <cell r="K5021">
            <v>5241</v>
          </cell>
          <cell r="L5021">
            <v>5241</v>
          </cell>
          <cell r="M5021">
            <v>5241</v>
          </cell>
          <cell r="N5021">
            <v>5241</v>
          </cell>
          <cell r="O5021">
            <v>4940</v>
          </cell>
          <cell r="P5021">
            <v>5039</v>
          </cell>
          <cell r="Q5021">
            <v>5191</v>
          </cell>
        </row>
        <row r="5022">
          <cell r="E5022" t="str">
            <v>57MONTHLYGWASHINGTON FEDERATION OF STATE EMPLOYEES</v>
          </cell>
          <cell r="F5022" t="str">
            <v>57</v>
          </cell>
          <cell r="G5022" t="str">
            <v>Monthly</v>
          </cell>
          <cell r="H5022" t="str">
            <v>G</v>
          </cell>
          <cell r="I5022">
            <v>0</v>
          </cell>
          <cell r="J5022" t="str">
            <v>Washington Federation of State Employees</v>
          </cell>
          <cell r="K5022">
            <v>5176</v>
          </cell>
          <cell r="L5022">
            <v>5176</v>
          </cell>
          <cell r="M5022">
            <v>5176</v>
          </cell>
          <cell r="N5022">
            <v>5176</v>
          </cell>
          <cell r="O5022">
            <v>4879</v>
          </cell>
          <cell r="P5022">
            <v>4977</v>
          </cell>
          <cell r="Q5022">
            <v>5127</v>
          </cell>
        </row>
        <row r="5023">
          <cell r="E5023" t="str">
            <v>57MONTHLYGWASHINGTON PUBLIC EMPLOYEES ASSOCIATION</v>
          </cell>
          <cell r="F5023" t="str">
            <v>57</v>
          </cell>
          <cell r="G5023" t="str">
            <v>Monthly</v>
          </cell>
          <cell r="H5023" t="str">
            <v>G</v>
          </cell>
          <cell r="I5023">
            <v>0</v>
          </cell>
          <cell r="J5023" t="str">
            <v>Washington Public Employees Association</v>
          </cell>
          <cell r="K5023">
            <v>5176</v>
          </cell>
          <cell r="L5023">
            <v>5176</v>
          </cell>
          <cell r="M5023">
            <v>5176</v>
          </cell>
          <cell r="N5023">
            <v>5176</v>
          </cell>
          <cell r="O5023">
            <v>4879</v>
          </cell>
          <cell r="P5023">
            <v>4977</v>
          </cell>
          <cell r="Q5023">
            <v>5127</v>
          </cell>
        </row>
        <row r="5024">
          <cell r="E5024" t="str">
            <v>57MONTHLYHCOALITION</v>
          </cell>
          <cell r="F5024" t="str">
            <v>57</v>
          </cell>
          <cell r="G5024" t="str">
            <v>Monthly</v>
          </cell>
          <cell r="H5024" t="str">
            <v>H</v>
          </cell>
          <cell r="I5024">
            <v>0</v>
          </cell>
          <cell r="J5024" t="str">
            <v>Coalition</v>
          </cell>
          <cell r="K5024">
            <v>5305</v>
          </cell>
          <cell r="L5024">
            <v>5305</v>
          </cell>
          <cell r="M5024">
            <v>5305</v>
          </cell>
          <cell r="N5024">
            <v>5305</v>
          </cell>
          <cell r="O5024">
            <v>5001</v>
          </cell>
          <cell r="P5024">
            <v>5101</v>
          </cell>
          <cell r="Q5024">
            <v>5255</v>
          </cell>
        </row>
        <row r="5025">
          <cell r="E5025" t="str">
            <v>57MONTHLYHNON-REPRESENTED STATE EMPLOYEES</v>
          </cell>
          <cell r="F5025" t="str">
            <v>57</v>
          </cell>
          <cell r="G5025" t="str">
            <v>Monthly</v>
          </cell>
          <cell r="H5025" t="str">
            <v>H</v>
          </cell>
          <cell r="I5025">
            <v>0</v>
          </cell>
          <cell r="J5025" t="str">
            <v>Non-Represented State Employees</v>
          </cell>
          <cell r="K5025">
            <v>5305</v>
          </cell>
          <cell r="L5025">
            <v>5305</v>
          </cell>
          <cell r="M5025">
            <v>5305</v>
          </cell>
          <cell r="N5025">
            <v>5305</v>
          </cell>
          <cell r="O5025">
            <v>5001</v>
          </cell>
          <cell r="P5025">
            <v>5101</v>
          </cell>
          <cell r="Q5025">
            <v>5255</v>
          </cell>
        </row>
        <row r="5026">
          <cell r="E5026" t="str">
            <v>57MONTHLYHTEAMSTERS LOCAL UNION NUMBER 117</v>
          </cell>
          <cell r="F5026" t="str">
            <v>57</v>
          </cell>
          <cell r="G5026" t="str">
            <v>Monthly</v>
          </cell>
          <cell r="H5026" t="str">
            <v>H</v>
          </cell>
          <cell r="I5026">
            <v>0</v>
          </cell>
          <cell r="J5026" t="str">
            <v>Teamsters Local Union Number 117</v>
          </cell>
          <cell r="K5026">
            <v>5374</v>
          </cell>
          <cell r="L5026">
            <v>5374</v>
          </cell>
          <cell r="M5026">
            <v>5374</v>
          </cell>
          <cell r="N5026">
            <v>5374</v>
          </cell>
          <cell r="O5026">
            <v>5066</v>
          </cell>
          <cell r="P5026">
            <v>5167</v>
          </cell>
          <cell r="Q5026">
            <v>5323</v>
          </cell>
        </row>
        <row r="5027">
          <cell r="E5027" t="str">
            <v>57MONTHLYHWASHINGTON FEDERATION OF STATE EMPLOYEES</v>
          </cell>
          <cell r="F5027" t="str">
            <v>57</v>
          </cell>
          <cell r="G5027" t="str">
            <v>Monthly</v>
          </cell>
          <cell r="H5027" t="str">
            <v>H</v>
          </cell>
          <cell r="I5027">
            <v>0</v>
          </cell>
          <cell r="J5027" t="str">
            <v>Washington Federation of State Employees</v>
          </cell>
          <cell r="K5027">
            <v>5305</v>
          </cell>
          <cell r="L5027">
            <v>5305</v>
          </cell>
          <cell r="M5027">
            <v>5305</v>
          </cell>
          <cell r="N5027">
            <v>5305</v>
          </cell>
          <cell r="O5027">
            <v>5001</v>
          </cell>
          <cell r="P5027">
            <v>5101</v>
          </cell>
          <cell r="Q5027">
            <v>5255</v>
          </cell>
        </row>
        <row r="5028">
          <cell r="E5028" t="str">
            <v>57MONTHLYHWASHINGTON PUBLIC EMPLOYEES ASSOCIATION</v>
          </cell>
          <cell r="F5028" t="str">
            <v>57</v>
          </cell>
          <cell r="G5028" t="str">
            <v>Monthly</v>
          </cell>
          <cell r="H5028" t="str">
            <v>H</v>
          </cell>
          <cell r="I5028">
            <v>0</v>
          </cell>
          <cell r="J5028" t="str">
            <v>Washington Public Employees Association</v>
          </cell>
          <cell r="K5028">
            <v>5305</v>
          </cell>
          <cell r="L5028">
            <v>5305</v>
          </cell>
          <cell r="M5028">
            <v>5305</v>
          </cell>
          <cell r="N5028">
            <v>5305</v>
          </cell>
          <cell r="O5028">
            <v>5001</v>
          </cell>
          <cell r="P5028">
            <v>5101</v>
          </cell>
          <cell r="Q5028">
            <v>5255</v>
          </cell>
        </row>
        <row r="5029">
          <cell r="E5029" t="str">
            <v>57MONTHLYICOALITION</v>
          </cell>
          <cell r="F5029" t="str">
            <v>57</v>
          </cell>
          <cell r="G5029" t="str">
            <v>Monthly</v>
          </cell>
          <cell r="H5029" t="str">
            <v>I</v>
          </cell>
          <cell r="I5029">
            <v>0</v>
          </cell>
          <cell r="J5029" t="str">
            <v>Coalition</v>
          </cell>
          <cell r="K5029">
            <v>5438</v>
          </cell>
          <cell r="L5029">
            <v>5438</v>
          </cell>
          <cell r="M5029">
            <v>5438</v>
          </cell>
          <cell r="N5029">
            <v>5438</v>
          </cell>
          <cell r="O5029">
            <v>5126</v>
          </cell>
          <cell r="P5029">
            <v>5229</v>
          </cell>
          <cell r="Q5029">
            <v>5387</v>
          </cell>
        </row>
        <row r="5030">
          <cell r="E5030" t="str">
            <v>57MONTHLYINON-REPRESENTED STATE EMPLOYEES</v>
          </cell>
          <cell r="F5030" t="str">
            <v>57</v>
          </cell>
          <cell r="G5030" t="str">
            <v>Monthly</v>
          </cell>
          <cell r="H5030" t="str">
            <v>I</v>
          </cell>
          <cell r="I5030">
            <v>0</v>
          </cell>
          <cell r="J5030" t="str">
            <v>Non-Represented State Employees</v>
          </cell>
          <cell r="K5030">
            <v>5438</v>
          </cell>
          <cell r="L5030">
            <v>5438</v>
          </cell>
          <cell r="M5030">
            <v>5438</v>
          </cell>
          <cell r="N5030">
            <v>5438</v>
          </cell>
          <cell r="O5030">
            <v>5126</v>
          </cell>
          <cell r="P5030">
            <v>5229</v>
          </cell>
          <cell r="Q5030">
            <v>5387</v>
          </cell>
        </row>
        <row r="5031">
          <cell r="E5031" t="str">
            <v>57MONTHLYITEAMSTERS LOCAL UNION NUMBER 117</v>
          </cell>
          <cell r="F5031" t="str">
            <v>57</v>
          </cell>
          <cell r="G5031" t="str">
            <v>Monthly</v>
          </cell>
          <cell r="H5031" t="str">
            <v>I</v>
          </cell>
          <cell r="I5031">
            <v>0</v>
          </cell>
          <cell r="J5031" t="str">
            <v>Teamsters Local Union Number 117</v>
          </cell>
          <cell r="K5031">
            <v>5507</v>
          </cell>
          <cell r="L5031">
            <v>5507</v>
          </cell>
          <cell r="M5031">
            <v>5507</v>
          </cell>
          <cell r="N5031">
            <v>5507</v>
          </cell>
          <cell r="O5031">
            <v>5191</v>
          </cell>
          <cell r="P5031">
            <v>5295</v>
          </cell>
          <cell r="Q5031">
            <v>5455</v>
          </cell>
        </row>
        <row r="5032">
          <cell r="E5032" t="str">
            <v>57MONTHLYIWASHINGTON FEDERATION OF STATE EMPLOYEES</v>
          </cell>
          <cell r="F5032" t="str">
            <v>57</v>
          </cell>
          <cell r="G5032" t="str">
            <v>Monthly</v>
          </cell>
          <cell r="H5032" t="str">
            <v>I</v>
          </cell>
          <cell r="I5032">
            <v>0</v>
          </cell>
          <cell r="J5032" t="str">
            <v>Washington Federation of State Employees</v>
          </cell>
          <cell r="K5032">
            <v>5438</v>
          </cell>
          <cell r="L5032">
            <v>5438</v>
          </cell>
          <cell r="M5032">
            <v>5438</v>
          </cell>
          <cell r="N5032">
            <v>5438</v>
          </cell>
          <cell r="O5032">
            <v>5126</v>
          </cell>
          <cell r="P5032">
            <v>5229</v>
          </cell>
          <cell r="Q5032">
            <v>5387</v>
          </cell>
        </row>
        <row r="5033">
          <cell r="E5033" t="str">
            <v>57MONTHLYIWASHINGTON PUBLIC EMPLOYEES ASSOCIATION</v>
          </cell>
          <cell r="F5033" t="str">
            <v>57</v>
          </cell>
          <cell r="G5033" t="str">
            <v>Monthly</v>
          </cell>
          <cell r="H5033" t="str">
            <v>I</v>
          </cell>
          <cell r="I5033">
            <v>0</v>
          </cell>
          <cell r="J5033" t="str">
            <v>Washington Public Employees Association</v>
          </cell>
          <cell r="K5033">
            <v>5438</v>
          </cell>
          <cell r="L5033">
            <v>5438</v>
          </cell>
          <cell r="M5033">
            <v>5438</v>
          </cell>
          <cell r="N5033">
            <v>5438</v>
          </cell>
          <cell r="O5033">
            <v>5126</v>
          </cell>
          <cell r="P5033">
            <v>5229</v>
          </cell>
          <cell r="Q5033">
            <v>5387</v>
          </cell>
        </row>
        <row r="5034">
          <cell r="E5034" t="str">
            <v>57MONTHLYJCOALITION</v>
          </cell>
          <cell r="F5034" t="str">
            <v>57</v>
          </cell>
          <cell r="G5034" t="str">
            <v>Monthly</v>
          </cell>
          <cell r="H5034" t="str">
            <v>J</v>
          </cell>
          <cell r="I5034">
            <v>0</v>
          </cell>
          <cell r="J5034" t="str">
            <v>Coalition</v>
          </cell>
          <cell r="K5034">
            <v>5572</v>
          </cell>
          <cell r="L5034">
            <v>5572</v>
          </cell>
          <cell r="M5034">
            <v>5572</v>
          </cell>
          <cell r="N5034">
            <v>5572</v>
          </cell>
          <cell r="O5034">
            <v>5253</v>
          </cell>
          <cell r="P5034">
            <v>5358</v>
          </cell>
          <cell r="Q5034">
            <v>5520</v>
          </cell>
        </row>
        <row r="5035">
          <cell r="E5035" t="str">
            <v>57MONTHLYJNON-REPRESENTED STATE EMPLOYEES</v>
          </cell>
          <cell r="F5035" t="str">
            <v>57</v>
          </cell>
          <cell r="G5035" t="str">
            <v>Monthly</v>
          </cell>
          <cell r="H5035" t="str">
            <v>J</v>
          </cell>
          <cell r="I5035">
            <v>0</v>
          </cell>
          <cell r="J5035" t="str">
            <v>Non-Represented State Employees</v>
          </cell>
          <cell r="K5035">
            <v>5572</v>
          </cell>
          <cell r="L5035">
            <v>5572</v>
          </cell>
          <cell r="M5035">
            <v>5572</v>
          </cell>
          <cell r="N5035">
            <v>5572</v>
          </cell>
          <cell r="O5035">
            <v>5253</v>
          </cell>
          <cell r="P5035">
            <v>5358</v>
          </cell>
          <cell r="Q5035">
            <v>5520</v>
          </cell>
        </row>
        <row r="5036">
          <cell r="E5036" t="str">
            <v>57MONTHLYJTEAMSTERS LOCAL UNION NUMBER 117</v>
          </cell>
          <cell r="F5036" t="str">
            <v>57</v>
          </cell>
          <cell r="G5036" t="str">
            <v>Monthly</v>
          </cell>
          <cell r="H5036" t="str">
            <v>J</v>
          </cell>
          <cell r="I5036">
            <v>0</v>
          </cell>
          <cell r="J5036" t="str">
            <v>Teamsters Local Union Number 117</v>
          </cell>
          <cell r="K5036">
            <v>5644</v>
          </cell>
          <cell r="L5036">
            <v>5644</v>
          </cell>
          <cell r="M5036">
            <v>5644</v>
          </cell>
          <cell r="N5036">
            <v>5644</v>
          </cell>
          <cell r="O5036">
            <v>5321</v>
          </cell>
          <cell r="P5036">
            <v>5427</v>
          </cell>
          <cell r="Q5036">
            <v>5591</v>
          </cell>
        </row>
        <row r="5037">
          <cell r="E5037" t="str">
            <v>57MONTHLYJWASHINGTON FEDERATION OF STATE EMPLOYEES</v>
          </cell>
          <cell r="F5037" t="str">
            <v>57</v>
          </cell>
          <cell r="G5037" t="str">
            <v>Monthly</v>
          </cell>
          <cell r="H5037" t="str">
            <v>J</v>
          </cell>
          <cell r="I5037">
            <v>0</v>
          </cell>
          <cell r="J5037" t="str">
            <v>Washington Federation of State Employees</v>
          </cell>
          <cell r="K5037">
            <v>5572</v>
          </cell>
          <cell r="L5037">
            <v>5572</v>
          </cell>
          <cell r="M5037">
            <v>5572</v>
          </cell>
          <cell r="N5037">
            <v>5572</v>
          </cell>
          <cell r="O5037">
            <v>5253</v>
          </cell>
          <cell r="P5037">
            <v>5358</v>
          </cell>
          <cell r="Q5037">
            <v>5520</v>
          </cell>
        </row>
        <row r="5038">
          <cell r="E5038" t="str">
            <v>57MONTHLYJWASHINGTON PUBLIC EMPLOYEES ASSOCIATION</v>
          </cell>
          <cell r="F5038" t="str">
            <v>57</v>
          </cell>
          <cell r="G5038" t="str">
            <v>Monthly</v>
          </cell>
          <cell r="H5038" t="str">
            <v>J</v>
          </cell>
          <cell r="I5038">
            <v>0</v>
          </cell>
          <cell r="J5038" t="str">
            <v>Washington Public Employees Association</v>
          </cell>
          <cell r="K5038">
            <v>5572</v>
          </cell>
          <cell r="L5038">
            <v>5572</v>
          </cell>
          <cell r="M5038">
            <v>5572</v>
          </cell>
          <cell r="N5038">
            <v>5572</v>
          </cell>
          <cell r="O5038">
            <v>5253</v>
          </cell>
          <cell r="P5038">
            <v>5358</v>
          </cell>
          <cell r="Q5038">
            <v>5520</v>
          </cell>
        </row>
        <row r="5039">
          <cell r="E5039" t="str">
            <v>57MONTHLYKCOALITION</v>
          </cell>
          <cell r="F5039" t="str">
            <v>57</v>
          </cell>
          <cell r="G5039" t="str">
            <v>Monthly</v>
          </cell>
          <cell r="H5039" t="str">
            <v>K</v>
          </cell>
          <cell r="I5039">
            <v>0</v>
          </cell>
          <cell r="J5039" t="str">
            <v>Coalition</v>
          </cell>
          <cell r="K5039">
            <v>5713</v>
          </cell>
          <cell r="L5039">
            <v>5713</v>
          </cell>
          <cell r="M5039">
            <v>5713</v>
          </cell>
          <cell r="N5039">
            <v>5713</v>
          </cell>
          <cell r="O5039">
            <v>5385</v>
          </cell>
          <cell r="P5039">
            <v>5493</v>
          </cell>
          <cell r="Q5039">
            <v>5659</v>
          </cell>
        </row>
        <row r="5040">
          <cell r="E5040" t="str">
            <v>57MONTHLYKNON-REPRESENTED STATE EMPLOYEES</v>
          </cell>
          <cell r="F5040" t="str">
            <v>57</v>
          </cell>
          <cell r="G5040" t="str">
            <v>Monthly</v>
          </cell>
          <cell r="H5040" t="str">
            <v>K</v>
          </cell>
          <cell r="I5040">
            <v>0</v>
          </cell>
          <cell r="J5040" t="str">
            <v>Non-Represented State Employees</v>
          </cell>
          <cell r="K5040">
            <v>5713</v>
          </cell>
          <cell r="L5040">
            <v>5713</v>
          </cell>
          <cell r="M5040">
            <v>5713</v>
          </cell>
          <cell r="N5040">
            <v>5713</v>
          </cell>
          <cell r="O5040">
            <v>5385</v>
          </cell>
          <cell r="P5040">
            <v>5493</v>
          </cell>
          <cell r="Q5040">
            <v>5659</v>
          </cell>
        </row>
        <row r="5041">
          <cell r="E5041" t="str">
            <v>57MONTHLYKTEAMSTERS LOCAL UNION NUMBER 117</v>
          </cell>
          <cell r="F5041" t="str">
            <v>57</v>
          </cell>
          <cell r="G5041" t="str">
            <v>Monthly</v>
          </cell>
          <cell r="H5041" t="str">
            <v>K</v>
          </cell>
          <cell r="I5041">
            <v>0</v>
          </cell>
          <cell r="J5041" t="str">
            <v>Teamsters Local Union Number 117</v>
          </cell>
          <cell r="K5041">
            <v>5784</v>
          </cell>
          <cell r="L5041">
            <v>5784</v>
          </cell>
          <cell r="M5041">
            <v>5784</v>
          </cell>
          <cell r="N5041">
            <v>5784</v>
          </cell>
          <cell r="O5041">
            <v>5453</v>
          </cell>
          <cell r="P5041">
            <v>5562</v>
          </cell>
          <cell r="Q5041">
            <v>5730</v>
          </cell>
        </row>
        <row r="5042">
          <cell r="E5042" t="str">
            <v>57MONTHLYKWASHINGTON FEDERATION OF STATE EMPLOYEES</v>
          </cell>
          <cell r="F5042" t="str">
            <v>57</v>
          </cell>
          <cell r="G5042" t="str">
            <v>Monthly</v>
          </cell>
          <cell r="H5042" t="str">
            <v>K</v>
          </cell>
          <cell r="I5042">
            <v>0</v>
          </cell>
          <cell r="J5042" t="str">
            <v>Washington Federation of State Employees</v>
          </cell>
          <cell r="K5042">
            <v>5713</v>
          </cell>
          <cell r="L5042">
            <v>5713</v>
          </cell>
          <cell r="M5042">
            <v>5713</v>
          </cell>
          <cell r="N5042">
            <v>5713</v>
          </cell>
          <cell r="O5042">
            <v>5385</v>
          </cell>
          <cell r="P5042">
            <v>5493</v>
          </cell>
          <cell r="Q5042">
            <v>5659</v>
          </cell>
        </row>
        <row r="5043">
          <cell r="E5043" t="str">
            <v>57MONTHLYKWASHINGTON PUBLIC EMPLOYEES ASSOCIATION</v>
          </cell>
          <cell r="F5043" t="str">
            <v>57</v>
          </cell>
          <cell r="G5043" t="str">
            <v>Monthly</v>
          </cell>
          <cell r="H5043" t="str">
            <v>K</v>
          </cell>
          <cell r="I5043">
            <v>0</v>
          </cell>
          <cell r="J5043" t="str">
            <v>Washington Public Employees Association</v>
          </cell>
          <cell r="K5043">
            <v>5713</v>
          </cell>
          <cell r="L5043">
            <v>5713</v>
          </cell>
          <cell r="M5043">
            <v>5713</v>
          </cell>
          <cell r="N5043">
            <v>5713</v>
          </cell>
          <cell r="O5043">
            <v>5385</v>
          </cell>
          <cell r="P5043">
            <v>5493</v>
          </cell>
          <cell r="Q5043">
            <v>5659</v>
          </cell>
        </row>
        <row r="5044">
          <cell r="E5044" t="str">
            <v>57MONTHLYLCOALITION</v>
          </cell>
          <cell r="F5044" t="str">
            <v>57</v>
          </cell>
          <cell r="G5044" t="str">
            <v>Monthly</v>
          </cell>
          <cell r="H5044" t="str">
            <v>L</v>
          </cell>
          <cell r="I5044">
            <v>0</v>
          </cell>
          <cell r="J5044" t="str">
            <v>Coalition</v>
          </cell>
          <cell r="K5044">
            <v>5857</v>
          </cell>
          <cell r="L5044">
            <v>5857</v>
          </cell>
          <cell r="M5044">
            <v>5857</v>
          </cell>
          <cell r="N5044">
            <v>5857</v>
          </cell>
          <cell r="O5044">
            <v>5522</v>
          </cell>
          <cell r="P5044">
            <v>5632</v>
          </cell>
          <cell r="Q5044">
            <v>5802</v>
          </cell>
        </row>
        <row r="5045">
          <cell r="E5045" t="str">
            <v>57MONTHLYLNON-REPRESENTED STATE EMPLOYEES</v>
          </cell>
          <cell r="F5045" t="str">
            <v>57</v>
          </cell>
          <cell r="G5045" t="str">
            <v>Monthly</v>
          </cell>
          <cell r="H5045" t="str">
            <v>L</v>
          </cell>
          <cell r="I5045">
            <v>0</v>
          </cell>
          <cell r="J5045" t="str">
            <v>Non-Represented State Employees</v>
          </cell>
          <cell r="K5045">
            <v>5857</v>
          </cell>
          <cell r="L5045">
            <v>5857</v>
          </cell>
          <cell r="M5045">
            <v>5857</v>
          </cell>
          <cell r="N5045">
            <v>5857</v>
          </cell>
          <cell r="O5045">
            <v>5522</v>
          </cell>
          <cell r="P5045">
            <v>5632</v>
          </cell>
          <cell r="Q5045">
            <v>5802</v>
          </cell>
        </row>
        <row r="5046">
          <cell r="E5046" t="str">
            <v>57MONTHLYLTEAMSTERS LOCAL UNION NUMBER 117</v>
          </cell>
          <cell r="F5046" t="str">
            <v>57</v>
          </cell>
          <cell r="G5046" t="str">
            <v>Monthly</v>
          </cell>
          <cell r="H5046" t="str">
            <v>L</v>
          </cell>
          <cell r="I5046">
            <v>0</v>
          </cell>
          <cell r="J5046" t="str">
            <v>Teamsters Local Union Number 117</v>
          </cell>
          <cell r="K5046">
            <v>5933</v>
          </cell>
          <cell r="L5046">
            <v>5933</v>
          </cell>
          <cell r="M5046">
            <v>5933</v>
          </cell>
          <cell r="N5046">
            <v>5933</v>
          </cell>
          <cell r="O5046">
            <v>5593</v>
          </cell>
          <cell r="P5046">
            <v>5705</v>
          </cell>
          <cell r="Q5046">
            <v>5877</v>
          </cell>
        </row>
        <row r="5047">
          <cell r="E5047" t="str">
            <v>57MONTHLYLWASHINGTON FEDERATION OF STATE EMPLOYEES</v>
          </cell>
          <cell r="F5047" t="str">
            <v>57</v>
          </cell>
          <cell r="G5047" t="str">
            <v>Monthly</v>
          </cell>
          <cell r="H5047" t="str">
            <v>L</v>
          </cell>
          <cell r="I5047">
            <v>0</v>
          </cell>
          <cell r="J5047" t="str">
            <v>Washington Federation of State Employees</v>
          </cell>
          <cell r="K5047">
            <v>5857</v>
          </cell>
          <cell r="L5047">
            <v>5857</v>
          </cell>
          <cell r="M5047">
            <v>5857</v>
          </cell>
          <cell r="N5047">
            <v>5857</v>
          </cell>
          <cell r="O5047">
            <v>5522</v>
          </cell>
          <cell r="P5047">
            <v>5632</v>
          </cell>
          <cell r="Q5047">
            <v>5802</v>
          </cell>
        </row>
        <row r="5048">
          <cell r="E5048" t="str">
            <v>57MONTHLYLWASHINGTON PUBLIC EMPLOYEES ASSOCIATION</v>
          </cell>
          <cell r="F5048" t="str">
            <v>57</v>
          </cell>
          <cell r="G5048" t="str">
            <v>Monthly</v>
          </cell>
          <cell r="H5048" t="str">
            <v>L</v>
          </cell>
          <cell r="I5048">
            <v>0</v>
          </cell>
          <cell r="J5048" t="str">
            <v>Washington Public Employees Association</v>
          </cell>
          <cell r="K5048">
            <v>5857</v>
          </cell>
          <cell r="L5048">
            <v>5857</v>
          </cell>
          <cell r="M5048">
            <v>5857</v>
          </cell>
          <cell r="N5048">
            <v>5857</v>
          </cell>
          <cell r="O5048">
            <v>5522</v>
          </cell>
          <cell r="P5048">
            <v>5632</v>
          </cell>
          <cell r="Q5048">
            <v>5802</v>
          </cell>
        </row>
        <row r="5049">
          <cell r="E5049" t="str">
            <v>57MONTHLYMCOALITION</v>
          </cell>
          <cell r="F5049" t="str">
            <v>57</v>
          </cell>
          <cell r="G5049" t="str">
            <v>Monthly</v>
          </cell>
          <cell r="H5049" t="str">
            <v>M</v>
          </cell>
          <cell r="I5049">
            <v>0</v>
          </cell>
          <cell r="J5049" t="str">
            <v>Coalition</v>
          </cell>
          <cell r="K5049">
            <v>6001</v>
          </cell>
          <cell r="L5049">
            <v>6001</v>
          </cell>
          <cell r="M5049">
            <v>6001</v>
          </cell>
          <cell r="N5049">
            <v>6001</v>
          </cell>
          <cell r="O5049">
            <v>5657</v>
          </cell>
          <cell r="P5049">
            <v>5770</v>
          </cell>
          <cell r="Q5049">
            <v>5944</v>
          </cell>
        </row>
        <row r="5050">
          <cell r="E5050" t="str">
            <v>57MONTHLYMNON-REPRESENTED STATE EMPLOYEES</v>
          </cell>
          <cell r="F5050" t="str">
            <v>57</v>
          </cell>
          <cell r="G5050" t="str">
            <v>Monthly</v>
          </cell>
          <cell r="H5050" t="str">
            <v>M</v>
          </cell>
          <cell r="I5050">
            <v>0</v>
          </cell>
          <cell r="J5050" t="str">
            <v>Non-Represented State Employees</v>
          </cell>
          <cell r="K5050">
            <v>6001</v>
          </cell>
          <cell r="L5050">
            <v>6001</v>
          </cell>
          <cell r="M5050">
            <v>6001</v>
          </cell>
          <cell r="N5050">
            <v>6001</v>
          </cell>
          <cell r="O5050">
            <v>5657</v>
          </cell>
          <cell r="P5050">
            <v>5770</v>
          </cell>
          <cell r="Q5050">
            <v>5944</v>
          </cell>
        </row>
        <row r="5051">
          <cell r="E5051" t="str">
            <v>57MONTHLYMTEAMSTERS LOCAL UNION NUMBER 117</v>
          </cell>
          <cell r="F5051" t="str">
            <v>57</v>
          </cell>
          <cell r="G5051" t="str">
            <v>Monthly</v>
          </cell>
          <cell r="H5051" t="str">
            <v>M</v>
          </cell>
          <cell r="I5051">
            <v>0</v>
          </cell>
          <cell r="J5051" t="str">
            <v>Teamsters Local Union Number 117</v>
          </cell>
          <cell r="K5051">
            <v>6077</v>
          </cell>
          <cell r="L5051">
            <v>6077</v>
          </cell>
          <cell r="M5051">
            <v>6077</v>
          </cell>
          <cell r="N5051">
            <v>6077</v>
          </cell>
          <cell r="O5051">
            <v>5728</v>
          </cell>
          <cell r="P5051">
            <v>5843</v>
          </cell>
          <cell r="Q5051">
            <v>6019</v>
          </cell>
        </row>
        <row r="5052">
          <cell r="E5052" t="str">
            <v>57MONTHLYMWASHINGTON FEDERATION OF STATE EMPLOYEES</v>
          </cell>
          <cell r="F5052" t="str">
            <v>57</v>
          </cell>
          <cell r="G5052" t="str">
            <v>Monthly</v>
          </cell>
          <cell r="H5052" t="str">
            <v>M</v>
          </cell>
          <cell r="I5052">
            <v>0</v>
          </cell>
          <cell r="J5052" t="str">
            <v>Washington Federation of State Employees</v>
          </cell>
          <cell r="K5052">
            <v>6001</v>
          </cell>
          <cell r="L5052">
            <v>6001</v>
          </cell>
          <cell r="M5052">
            <v>6001</v>
          </cell>
          <cell r="N5052">
            <v>6001</v>
          </cell>
          <cell r="O5052">
            <v>5657</v>
          </cell>
          <cell r="P5052">
            <v>5770</v>
          </cell>
          <cell r="Q5052">
            <v>5944</v>
          </cell>
        </row>
        <row r="5053">
          <cell r="E5053" t="str">
            <v>57MONTHLYMWASHINGTON PUBLIC EMPLOYEES ASSOCIATION</v>
          </cell>
          <cell r="F5053" t="str">
            <v>57</v>
          </cell>
          <cell r="G5053" t="str">
            <v>Monthly</v>
          </cell>
          <cell r="H5053" t="str">
            <v>M</v>
          </cell>
          <cell r="I5053">
            <v>0</v>
          </cell>
          <cell r="J5053" t="str">
            <v>Washington Public Employees Association</v>
          </cell>
          <cell r="K5053">
            <v>6001</v>
          </cell>
          <cell r="L5053">
            <v>6001</v>
          </cell>
          <cell r="M5053">
            <v>6001</v>
          </cell>
          <cell r="N5053">
            <v>6001</v>
          </cell>
          <cell r="O5053">
            <v>5657</v>
          </cell>
          <cell r="P5053">
            <v>5770</v>
          </cell>
          <cell r="Q5053">
            <v>5944</v>
          </cell>
        </row>
        <row r="5054">
          <cell r="E5054" t="str">
            <v>57NMONTHLYACOALITION</v>
          </cell>
          <cell r="F5054" t="str">
            <v>57N</v>
          </cell>
          <cell r="G5054" t="str">
            <v>Monthly</v>
          </cell>
          <cell r="H5054" t="str">
            <v>A</v>
          </cell>
          <cell r="I5054">
            <v>0</v>
          </cell>
          <cell r="J5054" t="str">
            <v>Coalition</v>
          </cell>
          <cell r="K5054">
            <v>4770</v>
          </cell>
          <cell r="L5054">
            <v>4770</v>
          </cell>
          <cell r="M5054">
            <v>4770</v>
          </cell>
          <cell r="N5054">
            <v>4770</v>
          </cell>
          <cell r="O5054">
            <v>4497</v>
          </cell>
          <cell r="P5054">
            <v>4587</v>
          </cell>
          <cell r="Q5054">
            <v>4726</v>
          </cell>
        </row>
        <row r="5055">
          <cell r="E5055" t="str">
            <v>57NMONTHLYANON-REPRESENTED STATE EMPLOYEES</v>
          </cell>
          <cell r="F5055" t="str">
            <v>57N</v>
          </cell>
          <cell r="G5055" t="str">
            <v>Monthly</v>
          </cell>
          <cell r="H5055" t="str">
            <v>A</v>
          </cell>
          <cell r="I5055">
            <v>0</v>
          </cell>
          <cell r="J5055" t="str">
            <v>Non-Represented State Employees</v>
          </cell>
          <cell r="K5055">
            <v>4770</v>
          </cell>
          <cell r="L5055">
            <v>4770</v>
          </cell>
          <cell r="M5055">
            <v>4770</v>
          </cell>
          <cell r="N5055">
            <v>4770</v>
          </cell>
          <cell r="O5055">
            <v>4497</v>
          </cell>
          <cell r="P5055">
            <v>4587</v>
          </cell>
          <cell r="Q5055">
            <v>4726</v>
          </cell>
        </row>
        <row r="5056">
          <cell r="E5056" t="str">
            <v>57NMONTHLYASERVICE EMPLOYEES INTERNATIONAL UNION DISTRICT 1199 NW</v>
          </cell>
          <cell r="F5056" t="str">
            <v>57N</v>
          </cell>
          <cell r="G5056" t="str">
            <v>Monthly</v>
          </cell>
          <cell r="H5056" t="str">
            <v>A</v>
          </cell>
          <cell r="I5056">
            <v>0</v>
          </cell>
          <cell r="J5056" t="str">
            <v>Service Employees International Union District 1199 NW</v>
          </cell>
          <cell r="K5056">
            <v>4770</v>
          </cell>
          <cell r="L5056">
            <v>4770</v>
          </cell>
          <cell r="M5056">
            <v>4770</v>
          </cell>
          <cell r="N5056">
            <v>4770</v>
          </cell>
          <cell r="O5056">
            <v>4497</v>
          </cell>
          <cell r="P5056">
            <v>4587</v>
          </cell>
          <cell r="Q5056">
            <v>4726</v>
          </cell>
        </row>
        <row r="5057">
          <cell r="E5057" t="str">
            <v>57NMONTHLYATEAMSTERS LOCAL UNION NUMBER 117</v>
          </cell>
          <cell r="F5057" t="str">
            <v>57N</v>
          </cell>
          <cell r="G5057" t="str">
            <v>Monthly</v>
          </cell>
          <cell r="H5057" t="str">
            <v>A</v>
          </cell>
          <cell r="I5057">
            <v>0</v>
          </cell>
          <cell r="J5057" t="str">
            <v>Teamsters Local Union Number 117</v>
          </cell>
          <cell r="K5057">
            <v>4831</v>
          </cell>
          <cell r="L5057">
            <v>4831</v>
          </cell>
          <cell r="M5057">
            <v>4831</v>
          </cell>
          <cell r="N5057">
            <v>4831</v>
          </cell>
          <cell r="O5057">
            <v>4554</v>
          </cell>
          <cell r="P5057">
            <v>4645</v>
          </cell>
          <cell r="Q5057">
            <v>4785</v>
          </cell>
        </row>
        <row r="5058">
          <cell r="E5058" t="str">
            <v>57NMONTHLYAWASHINGTON FEDERATION OF STATE EMPLOYEES</v>
          </cell>
          <cell r="F5058" t="str">
            <v>57N</v>
          </cell>
          <cell r="G5058" t="str">
            <v>Monthly</v>
          </cell>
          <cell r="H5058" t="str">
            <v>A</v>
          </cell>
          <cell r="I5058">
            <v>0</v>
          </cell>
          <cell r="J5058" t="str">
            <v>Washington Federation of State Employees</v>
          </cell>
          <cell r="K5058">
            <v>4770</v>
          </cell>
          <cell r="L5058">
            <v>4770</v>
          </cell>
          <cell r="M5058">
            <v>4770</v>
          </cell>
          <cell r="N5058">
            <v>4770</v>
          </cell>
          <cell r="O5058">
            <v>4497</v>
          </cell>
          <cell r="P5058">
            <v>4587</v>
          </cell>
          <cell r="Q5058">
            <v>4726</v>
          </cell>
        </row>
        <row r="5059">
          <cell r="E5059" t="str">
            <v>57NMONTHLYBCOALITION</v>
          </cell>
          <cell r="F5059" t="str">
            <v>57N</v>
          </cell>
          <cell r="G5059" t="str">
            <v>Monthly</v>
          </cell>
          <cell r="H5059" t="str">
            <v>B</v>
          </cell>
          <cell r="I5059">
            <v>0</v>
          </cell>
          <cell r="J5059" t="str">
            <v>Coalition</v>
          </cell>
          <cell r="K5059">
            <v>4886</v>
          </cell>
          <cell r="L5059">
            <v>4886</v>
          </cell>
          <cell r="M5059">
            <v>4886</v>
          </cell>
          <cell r="N5059">
            <v>4886</v>
          </cell>
          <cell r="O5059">
            <v>4606</v>
          </cell>
          <cell r="P5059">
            <v>4698</v>
          </cell>
          <cell r="Q5059">
            <v>4840</v>
          </cell>
        </row>
        <row r="5060">
          <cell r="E5060" t="str">
            <v>57NMONTHLYBNON-REPRESENTED STATE EMPLOYEES</v>
          </cell>
          <cell r="F5060" t="str">
            <v>57N</v>
          </cell>
          <cell r="G5060" t="str">
            <v>Monthly</v>
          </cell>
          <cell r="H5060" t="str">
            <v>B</v>
          </cell>
          <cell r="I5060">
            <v>0</v>
          </cell>
          <cell r="J5060" t="str">
            <v>Non-Represented State Employees</v>
          </cell>
          <cell r="K5060">
            <v>4886</v>
          </cell>
          <cell r="L5060">
            <v>4886</v>
          </cell>
          <cell r="M5060">
            <v>4886</v>
          </cell>
          <cell r="N5060">
            <v>4886</v>
          </cell>
          <cell r="O5060">
            <v>4606</v>
          </cell>
          <cell r="P5060">
            <v>4698</v>
          </cell>
          <cell r="Q5060">
            <v>4840</v>
          </cell>
        </row>
        <row r="5061">
          <cell r="E5061" t="str">
            <v>57NMONTHLYBSERVICE EMPLOYEES INTERNATIONAL UNION DISTRICT 1199 NW</v>
          </cell>
          <cell r="F5061" t="str">
            <v>57N</v>
          </cell>
          <cell r="G5061" t="str">
            <v>Monthly</v>
          </cell>
          <cell r="H5061" t="str">
            <v>B</v>
          </cell>
          <cell r="I5061">
            <v>0</v>
          </cell>
          <cell r="J5061" t="str">
            <v>Service Employees International Union District 1199 NW</v>
          </cell>
          <cell r="K5061">
            <v>4886</v>
          </cell>
          <cell r="L5061">
            <v>4886</v>
          </cell>
          <cell r="M5061">
            <v>4886</v>
          </cell>
          <cell r="N5061">
            <v>4886</v>
          </cell>
          <cell r="O5061">
            <v>4606</v>
          </cell>
          <cell r="P5061">
            <v>4698</v>
          </cell>
          <cell r="Q5061">
            <v>4840</v>
          </cell>
        </row>
        <row r="5062">
          <cell r="E5062" t="str">
            <v>57NMONTHLYBTEAMSTERS LOCAL UNION NUMBER 117</v>
          </cell>
          <cell r="F5062" t="str">
            <v>57N</v>
          </cell>
          <cell r="G5062" t="str">
            <v>Monthly</v>
          </cell>
          <cell r="H5062" t="str">
            <v>B</v>
          </cell>
          <cell r="I5062">
            <v>0</v>
          </cell>
          <cell r="J5062" t="str">
            <v>Teamsters Local Union Number 117</v>
          </cell>
          <cell r="K5062">
            <v>4946</v>
          </cell>
          <cell r="L5062">
            <v>4946</v>
          </cell>
          <cell r="M5062">
            <v>4946</v>
          </cell>
          <cell r="N5062">
            <v>4946</v>
          </cell>
          <cell r="O5062">
            <v>4663</v>
          </cell>
          <cell r="P5062">
            <v>4756</v>
          </cell>
          <cell r="Q5062">
            <v>4900</v>
          </cell>
        </row>
        <row r="5063">
          <cell r="E5063" t="str">
            <v>57NMONTHLYBWASHINGTON FEDERATION OF STATE EMPLOYEES</v>
          </cell>
          <cell r="F5063" t="str">
            <v>57N</v>
          </cell>
          <cell r="G5063" t="str">
            <v>Monthly</v>
          </cell>
          <cell r="H5063" t="str">
            <v>B</v>
          </cell>
          <cell r="I5063">
            <v>0</v>
          </cell>
          <cell r="J5063" t="str">
            <v>Washington Federation of State Employees</v>
          </cell>
          <cell r="K5063">
            <v>4886</v>
          </cell>
          <cell r="L5063">
            <v>4886</v>
          </cell>
          <cell r="M5063">
            <v>4886</v>
          </cell>
          <cell r="N5063">
            <v>4886</v>
          </cell>
          <cell r="O5063">
            <v>4606</v>
          </cell>
          <cell r="P5063">
            <v>4698</v>
          </cell>
          <cell r="Q5063">
            <v>4840</v>
          </cell>
        </row>
        <row r="5064">
          <cell r="E5064" t="str">
            <v>57NMONTHLYCCOALITION</v>
          </cell>
          <cell r="F5064" t="str">
            <v>57N</v>
          </cell>
          <cell r="G5064" t="str">
            <v>Monthly</v>
          </cell>
          <cell r="H5064" t="str">
            <v>C</v>
          </cell>
          <cell r="I5064">
            <v>0</v>
          </cell>
          <cell r="J5064" t="str">
            <v>Coalition</v>
          </cell>
          <cell r="K5064">
            <v>5008</v>
          </cell>
          <cell r="L5064">
            <v>5008</v>
          </cell>
          <cell r="M5064">
            <v>5008</v>
          </cell>
          <cell r="N5064">
            <v>5008</v>
          </cell>
          <cell r="O5064">
            <v>4721</v>
          </cell>
          <cell r="P5064">
            <v>4815</v>
          </cell>
          <cell r="Q5064">
            <v>4960</v>
          </cell>
        </row>
        <row r="5065">
          <cell r="E5065" t="str">
            <v>57NMONTHLYCNON-REPRESENTED STATE EMPLOYEES</v>
          </cell>
          <cell r="F5065" t="str">
            <v>57N</v>
          </cell>
          <cell r="G5065" t="str">
            <v>Monthly</v>
          </cell>
          <cell r="H5065" t="str">
            <v>C</v>
          </cell>
          <cell r="I5065">
            <v>0</v>
          </cell>
          <cell r="J5065" t="str">
            <v>Non-Represented State Employees</v>
          </cell>
          <cell r="K5065">
            <v>5008</v>
          </cell>
          <cell r="L5065">
            <v>5008</v>
          </cell>
          <cell r="M5065">
            <v>5008</v>
          </cell>
          <cell r="N5065">
            <v>5008</v>
          </cell>
          <cell r="O5065">
            <v>4721</v>
          </cell>
          <cell r="P5065">
            <v>4815</v>
          </cell>
          <cell r="Q5065">
            <v>4960</v>
          </cell>
        </row>
        <row r="5066">
          <cell r="E5066" t="str">
            <v>57NMONTHLYCSERVICE EMPLOYEES INTERNATIONAL UNION DISTRICT 1199 NW</v>
          </cell>
          <cell r="F5066" t="str">
            <v>57N</v>
          </cell>
          <cell r="G5066" t="str">
            <v>Monthly</v>
          </cell>
          <cell r="H5066" t="str">
            <v>C</v>
          </cell>
          <cell r="I5066">
            <v>0</v>
          </cell>
          <cell r="J5066" t="str">
            <v>Service Employees International Union District 1199 NW</v>
          </cell>
          <cell r="K5066">
            <v>5008</v>
          </cell>
          <cell r="L5066">
            <v>5008</v>
          </cell>
          <cell r="M5066">
            <v>5008</v>
          </cell>
          <cell r="N5066">
            <v>5008</v>
          </cell>
          <cell r="O5066">
            <v>4721</v>
          </cell>
          <cell r="P5066">
            <v>4815</v>
          </cell>
          <cell r="Q5066">
            <v>4960</v>
          </cell>
        </row>
        <row r="5067">
          <cell r="E5067" t="str">
            <v>57NMONTHLYCTEAMSTERS LOCAL UNION NUMBER 117</v>
          </cell>
          <cell r="F5067" t="str">
            <v>57N</v>
          </cell>
          <cell r="G5067" t="str">
            <v>Monthly</v>
          </cell>
          <cell r="H5067" t="str">
            <v>C</v>
          </cell>
          <cell r="I5067">
            <v>0</v>
          </cell>
          <cell r="J5067" t="str">
            <v>Teamsters Local Union Number 117</v>
          </cell>
          <cell r="K5067">
            <v>5074</v>
          </cell>
          <cell r="L5067">
            <v>5074</v>
          </cell>
          <cell r="M5067">
            <v>5074</v>
          </cell>
          <cell r="N5067">
            <v>5074</v>
          </cell>
          <cell r="O5067">
            <v>4783</v>
          </cell>
          <cell r="P5067">
            <v>4879</v>
          </cell>
          <cell r="Q5067">
            <v>5026</v>
          </cell>
        </row>
        <row r="5068">
          <cell r="E5068" t="str">
            <v>57NMONTHLYCWASHINGTON FEDERATION OF STATE EMPLOYEES</v>
          </cell>
          <cell r="F5068" t="str">
            <v>57N</v>
          </cell>
          <cell r="G5068" t="str">
            <v>Monthly</v>
          </cell>
          <cell r="H5068" t="str">
            <v>C</v>
          </cell>
          <cell r="I5068">
            <v>0</v>
          </cell>
          <cell r="J5068" t="str">
            <v>Washington Federation of State Employees</v>
          </cell>
          <cell r="K5068">
            <v>5008</v>
          </cell>
          <cell r="L5068">
            <v>5008</v>
          </cell>
          <cell r="M5068">
            <v>5008</v>
          </cell>
          <cell r="N5068">
            <v>5008</v>
          </cell>
          <cell r="O5068">
            <v>4721</v>
          </cell>
          <cell r="P5068">
            <v>4815</v>
          </cell>
          <cell r="Q5068">
            <v>4960</v>
          </cell>
        </row>
        <row r="5069">
          <cell r="E5069" t="str">
            <v>57NMONTHLYDCOALITION</v>
          </cell>
          <cell r="F5069" t="str">
            <v>57N</v>
          </cell>
          <cell r="G5069" t="str">
            <v>Monthly</v>
          </cell>
          <cell r="H5069" t="str">
            <v>D</v>
          </cell>
          <cell r="I5069">
            <v>0</v>
          </cell>
          <cell r="J5069" t="str">
            <v>Coalition</v>
          </cell>
          <cell r="K5069">
            <v>5132</v>
          </cell>
          <cell r="L5069">
            <v>5132</v>
          </cell>
          <cell r="M5069">
            <v>5132</v>
          </cell>
          <cell r="N5069">
            <v>5132</v>
          </cell>
          <cell r="O5069">
            <v>4838</v>
          </cell>
          <cell r="P5069">
            <v>4935</v>
          </cell>
          <cell r="Q5069">
            <v>5084</v>
          </cell>
        </row>
        <row r="5070">
          <cell r="E5070" t="str">
            <v>57NMONTHLYDNON-REPRESENTED STATE EMPLOYEES</v>
          </cell>
          <cell r="F5070" t="str">
            <v>57N</v>
          </cell>
          <cell r="G5070" t="str">
            <v>Monthly</v>
          </cell>
          <cell r="H5070" t="str">
            <v>D</v>
          </cell>
          <cell r="I5070">
            <v>0</v>
          </cell>
          <cell r="J5070" t="str">
            <v>Non-Represented State Employees</v>
          </cell>
          <cell r="K5070">
            <v>5132</v>
          </cell>
          <cell r="L5070">
            <v>5132</v>
          </cell>
          <cell r="M5070">
            <v>5132</v>
          </cell>
          <cell r="N5070">
            <v>5132</v>
          </cell>
          <cell r="O5070">
            <v>4838</v>
          </cell>
          <cell r="P5070">
            <v>4935</v>
          </cell>
          <cell r="Q5070">
            <v>5084</v>
          </cell>
        </row>
        <row r="5071">
          <cell r="E5071" t="str">
            <v>57NMONTHLYDSERVICE EMPLOYEES INTERNATIONAL UNION DISTRICT 1199 NW</v>
          </cell>
          <cell r="F5071" t="str">
            <v>57N</v>
          </cell>
          <cell r="G5071" t="str">
            <v>Monthly</v>
          </cell>
          <cell r="H5071" t="str">
            <v>D</v>
          </cell>
          <cell r="I5071">
            <v>0</v>
          </cell>
          <cell r="J5071" t="str">
            <v>Service Employees International Union District 1199 NW</v>
          </cell>
          <cell r="K5071">
            <v>5132</v>
          </cell>
          <cell r="L5071">
            <v>5132</v>
          </cell>
          <cell r="M5071">
            <v>5132</v>
          </cell>
          <cell r="N5071">
            <v>5132</v>
          </cell>
          <cell r="O5071">
            <v>4838</v>
          </cell>
          <cell r="P5071">
            <v>4935</v>
          </cell>
          <cell r="Q5071">
            <v>5084</v>
          </cell>
        </row>
        <row r="5072">
          <cell r="E5072" t="str">
            <v>57NMONTHLYDTEAMSTERS LOCAL UNION NUMBER 117</v>
          </cell>
          <cell r="F5072" t="str">
            <v>57N</v>
          </cell>
          <cell r="G5072" t="str">
            <v>Monthly</v>
          </cell>
          <cell r="H5072" t="str">
            <v>D</v>
          </cell>
          <cell r="I5072">
            <v>0</v>
          </cell>
          <cell r="J5072" t="str">
            <v>Teamsters Local Union Number 117</v>
          </cell>
          <cell r="K5072">
            <v>5199</v>
          </cell>
          <cell r="L5072">
            <v>5199</v>
          </cell>
          <cell r="M5072">
            <v>5199</v>
          </cell>
          <cell r="N5072">
            <v>5199</v>
          </cell>
          <cell r="O5072">
            <v>4901</v>
          </cell>
          <cell r="P5072">
            <v>4999</v>
          </cell>
          <cell r="Q5072">
            <v>5150</v>
          </cell>
        </row>
        <row r="5073">
          <cell r="E5073" t="str">
            <v>57NMONTHLYDWASHINGTON FEDERATION OF STATE EMPLOYEES</v>
          </cell>
          <cell r="F5073" t="str">
            <v>57N</v>
          </cell>
          <cell r="G5073" t="str">
            <v>Monthly</v>
          </cell>
          <cell r="H5073" t="str">
            <v>D</v>
          </cell>
          <cell r="I5073">
            <v>0</v>
          </cell>
          <cell r="J5073" t="str">
            <v>Washington Federation of State Employees</v>
          </cell>
          <cell r="K5073">
            <v>5132</v>
          </cell>
          <cell r="L5073">
            <v>5132</v>
          </cell>
          <cell r="M5073">
            <v>5132</v>
          </cell>
          <cell r="N5073">
            <v>5132</v>
          </cell>
          <cell r="O5073">
            <v>4838</v>
          </cell>
          <cell r="P5073">
            <v>4935</v>
          </cell>
          <cell r="Q5073">
            <v>5084</v>
          </cell>
        </row>
        <row r="5074">
          <cell r="E5074" t="str">
            <v>57NMONTHLYECOALITION</v>
          </cell>
          <cell r="F5074" t="str">
            <v>57N</v>
          </cell>
          <cell r="G5074" t="str">
            <v>Monthly</v>
          </cell>
          <cell r="H5074" t="str">
            <v>E</v>
          </cell>
          <cell r="I5074">
            <v>0</v>
          </cell>
          <cell r="J5074" t="str">
            <v>Coalition</v>
          </cell>
          <cell r="K5074">
            <v>5266</v>
          </cell>
          <cell r="L5074">
            <v>5266</v>
          </cell>
          <cell r="M5074">
            <v>5266</v>
          </cell>
          <cell r="N5074">
            <v>5266</v>
          </cell>
          <cell r="O5074">
            <v>4964</v>
          </cell>
          <cell r="P5074">
            <v>5063</v>
          </cell>
          <cell r="Q5074">
            <v>5216</v>
          </cell>
        </row>
        <row r="5075">
          <cell r="E5075" t="str">
            <v>57NMONTHLYENON-REPRESENTED STATE EMPLOYEES</v>
          </cell>
          <cell r="F5075" t="str">
            <v>57N</v>
          </cell>
          <cell r="G5075" t="str">
            <v>Monthly</v>
          </cell>
          <cell r="H5075" t="str">
            <v>E</v>
          </cell>
          <cell r="I5075">
            <v>0</v>
          </cell>
          <cell r="J5075" t="str">
            <v>Non-Represented State Employees</v>
          </cell>
          <cell r="K5075">
            <v>5266</v>
          </cell>
          <cell r="L5075">
            <v>5266</v>
          </cell>
          <cell r="M5075">
            <v>5266</v>
          </cell>
          <cell r="N5075">
            <v>5266</v>
          </cell>
          <cell r="O5075">
            <v>4964</v>
          </cell>
          <cell r="P5075">
            <v>5063</v>
          </cell>
          <cell r="Q5075">
            <v>5216</v>
          </cell>
        </row>
        <row r="5076">
          <cell r="E5076" t="str">
            <v>57NMONTHLYESERVICE EMPLOYEES INTERNATIONAL UNION DISTRICT 1199 NW</v>
          </cell>
          <cell r="F5076" t="str">
            <v>57N</v>
          </cell>
          <cell r="G5076" t="str">
            <v>Monthly</v>
          </cell>
          <cell r="H5076" t="str">
            <v>E</v>
          </cell>
          <cell r="I5076">
            <v>0</v>
          </cell>
          <cell r="J5076" t="str">
            <v>Service Employees International Union District 1199 NW</v>
          </cell>
          <cell r="K5076">
            <v>5266</v>
          </cell>
          <cell r="L5076">
            <v>5266</v>
          </cell>
          <cell r="M5076">
            <v>5266</v>
          </cell>
          <cell r="N5076">
            <v>5266</v>
          </cell>
          <cell r="O5076">
            <v>4964</v>
          </cell>
          <cell r="P5076">
            <v>5063</v>
          </cell>
          <cell r="Q5076">
            <v>5216</v>
          </cell>
        </row>
        <row r="5077">
          <cell r="E5077" t="str">
            <v>57NMONTHLYETEAMSTERS LOCAL UNION NUMBER 117</v>
          </cell>
          <cell r="F5077" t="str">
            <v>57N</v>
          </cell>
          <cell r="G5077" t="str">
            <v>Monthly</v>
          </cell>
          <cell r="H5077" t="str">
            <v>E</v>
          </cell>
          <cell r="I5077">
            <v>0</v>
          </cell>
          <cell r="J5077" t="str">
            <v>Teamsters Local Union Number 117</v>
          </cell>
          <cell r="K5077">
            <v>5333</v>
          </cell>
          <cell r="L5077">
            <v>5333</v>
          </cell>
          <cell r="M5077">
            <v>5333</v>
          </cell>
          <cell r="N5077">
            <v>5333</v>
          </cell>
          <cell r="O5077">
            <v>5027</v>
          </cell>
          <cell r="P5077">
            <v>5128</v>
          </cell>
          <cell r="Q5077">
            <v>5283</v>
          </cell>
        </row>
        <row r="5078">
          <cell r="E5078" t="str">
            <v>57NMONTHLYEWASHINGTON FEDERATION OF STATE EMPLOYEES</v>
          </cell>
          <cell r="F5078" t="str">
            <v>57N</v>
          </cell>
          <cell r="G5078" t="str">
            <v>Monthly</v>
          </cell>
          <cell r="H5078" t="str">
            <v>E</v>
          </cell>
          <cell r="I5078">
            <v>0</v>
          </cell>
          <cell r="J5078" t="str">
            <v>Washington Federation of State Employees</v>
          </cell>
          <cell r="K5078">
            <v>5266</v>
          </cell>
          <cell r="L5078">
            <v>5266</v>
          </cell>
          <cell r="M5078">
            <v>5266</v>
          </cell>
          <cell r="N5078">
            <v>5266</v>
          </cell>
          <cell r="O5078">
            <v>4964</v>
          </cell>
          <cell r="P5078">
            <v>5063</v>
          </cell>
          <cell r="Q5078">
            <v>5216</v>
          </cell>
        </row>
        <row r="5079">
          <cell r="E5079" t="str">
            <v>57NMONTHLYFCOALITION</v>
          </cell>
          <cell r="F5079" t="str">
            <v>57N</v>
          </cell>
          <cell r="G5079" t="str">
            <v>Monthly</v>
          </cell>
          <cell r="H5079" t="str">
            <v>F</v>
          </cell>
          <cell r="I5079">
            <v>0</v>
          </cell>
          <cell r="J5079" t="str">
            <v>Coalition</v>
          </cell>
          <cell r="K5079">
            <v>5393</v>
          </cell>
          <cell r="L5079">
            <v>5393</v>
          </cell>
          <cell r="M5079">
            <v>5393</v>
          </cell>
          <cell r="N5079">
            <v>5393</v>
          </cell>
          <cell r="O5079">
            <v>5084</v>
          </cell>
          <cell r="P5079">
            <v>5186</v>
          </cell>
          <cell r="Q5079">
            <v>5343</v>
          </cell>
        </row>
        <row r="5080">
          <cell r="E5080" t="str">
            <v>57NMONTHLYFNON-REPRESENTED STATE EMPLOYEES</v>
          </cell>
          <cell r="F5080" t="str">
            <v>57N</v>
          </cell>
          <cell r="G5080" t="str">
            <v>Monthly</v>
          </cell>
          <cell r="H5080" t="str">
            <v>F</v>
          </cell>
          <cell r="I5080">
            <v>0</v>
          </cell>
          <cell r="J5080" t="str">
            <v>Non-Represented State Employees</v>
          </cell>
          <cell r="K5080">
            <v>5393</v>
          </cell>
          <cell r="L5080">
            <v>5393</v>
          </cell>
          <cell r="M5080">
            <v>5393</v>
          </cell>
          <cell r="N5080">
            <v>5393</v>
          </cell>
          <cell r="O5080">
            <v>5084</v>
          </cell>
          <cell r="P5080">
            <v>5186</v>
          </cell>
          <cell r="Q5080">
            <v>5343</v>
          </cell>
        </row>
        <row r="5081">
          <cell r="E5081" t="str">
            <v>57NMONTHLYFSERVICE EMPLOYEES INTERNATIONAL UNION DISTRICT 1199 NW</v>
          </cell>
          <cell r="F5081" t="str">
            <v>57N</v>
          </cell>
          <cell r="G5081" t="str">
            <v>Monthly</v>
          </cell>
          <cell r="H5081" t="str">
            <v>F</v>
          </cell>
          <cell r="I5081">
            <v>0</v>
          </cell>
          <cell r="J5081" t="str">
            <v>Service Employees International Union District 1199 NW</v>
          </cell>
          <cell r="K5081">
            <v>5393</v>
          </cell>
          <cell r="L5081">
            <v>5393</v>
          </cell>
          <cell r="M5081">
            <v>5393</v>
          </cell>
          <cell r="N5081">
            <v>5393</v>
          </cell>
          <cell r="O5081">
            <v>5084</v>
          </cell>
          <cell r="P5081">
            <v>5186</v>
          </cell>
          <cell r="Q5081">
            <v>5343</v>
          </cell>
        </row>
        <row r="5082">
          <cell r="E5082" t="str">
            <v>57NMONTHLYFTEAMSTERS LOCAL UNION NUMBER 117</v>
          </cell>
          <cell r="F5082" t="str">
            <v>57N</v>
          </cell>
          <cell r="G5082" t="str">
            <v>Monthly</v>
          </cell>
          <cell r="H5082" t="str">
            <v>F</v>
          </cell>
          <cell r="I5082">
            <v>0</v>
          </cell>
          <cell r="J5082" t="str">
            <v>Teamsters Local Union Number 117</v>
          </cell>
          <cell r="K5082">
            <v>5461</v>
          </cell>
          <cell r="L5082">
            <v>5461</v>
          </cell>
          <cell r="M5082">
            <v>5461</v>
          </cell>
          <cell r="N5082">
            <v>5461</v>
          </cell>
          <cell r="O5082">
            <v>5148</v>
          </cell>
          <cell r="P5082">
            <v>5251</v>
          </cell>
          <cell r="Q5082">
            <v>5410</v>
          </cell>
        </row>
        <row r="5083">
          <cell r="E5083" t="str">
            <v>57NMONTHLYFWASHINGTON FEDERATION OF STATE EMPLOYEES</v>
          </cell>
          <cell r="F5083" t="str">
            <v>57N</v>
          </cell>
          <cell r="G5083" t="str">
            <v>Monthly</v>
          </cell>
          <cell r="H5083" t="str">
            <v>F</v>
          </cell>
          <cell r="I5083">
            <v>0</v>
          </cell>
          <cell r="J5083" t="str">
            <v>Washington Federation of State Employees</v>
          </cell>
          <cell r="K5083">
            <v>5393</v>
          </cell>
          <cell r="L5083">
            <v>5393</v>
          </cell>
          <cell r="M5083">
            <v>5393</v>
          </cell>
          <cell r="N5083">
            <v>5393</v>
          </cell>
          <cell r="O5083">
            <v>5084</v>
          </cell>
          <cell r="P5083">
            <v>5186</v>
          </cell>
          <cell r="Q5083">
            <v>5343</v>
          </cell>
        </row>
        <row r="5084">
          <cell r="E5084" t="str">
            <v>57NMONTHLYGCOALITION</v>
          </cell>
          <cell r="F5084" t="str">
            <v>57N</v>
          </cell>
          <cell r="G5084" t="str">
            <v>Monthly</v>
          </cell>
          <cell r="H5084" t="str">
            <v>G</v>
          </cell>
          <cell r="I5084">
            <v>0</v>
          </cell>
          <cell r="J5084" t="str">
            <v>Coalition</v>
          </cell>
          <cell r="K5084">
            <v>5529</v>
          </cell>
          <cell r="L5084">
            <v>5529</v>
          </cell>
          <cell r="M5084">
            <v>5529</v>
          </cell>
          <cell r="N5084">
            <v>5529</v>
          </cell>
          <cell r="O5084">
            <v>5212</v>
          </cell>
          <cell r="P5084">
            <v>5316</v>
          </cell>
          <cell r="Q5084">
            <v>5477</v>
          </cell>
        </row>
        <row r="5085">
          <cell r="E5085" t="str">
            <v>57NMONTHLYGNON-REPRESENTED STATE EMPLOYEES</v>
          </cell>
          <cell r="F5085" t="str">
            <v>57N</v>
          </cell>
          <cell r="G5085" t="str">
            <v>Monthly</v>
          </cell>
          <cell r="H5085" t="str">
            <v>G</v>
          </cell>
          <cell r="I5085">
            <v>0</v>
          </cell>
          <cell r="J5085" t="str">
            <v>Non-Represented State Employees</v>
          </cell>
          <cell r="K5085">
            <v>5529</v>
          </cell>
          <cell r="L5085">
            <v>5529</v>
          </cell>
          <cell r="M5085">
            <v>5529</v>
          </cell>
          <cell r="N5085">
            <v>5529</v>
          </cell>
          <cell r="O5085">
            <v>5212</v>
          </cell>
          <cell r="P5085">
            <v>5316</v>
          </cell>
          <cell r="Q5085">
            <v>5477</v>
          </cell>
        </row>
        <row r="5086">
          <cell r="E5086" t="str">
            <v>57NMONTHLYGSERVICE EMPLOYEES INTERNATIONAL UNION DISTRICT 1199 NW</v>
          </cell>
          <cell r="F5086" t="str">
            <v>57N</v>
          </cell>
          <cell r="G5086" t="str">
            <v>Monthly</v>
          </cell>
          <cell r="H5086" t="str">
            <v>G</v>
          </cell>
          <cell r="I5086">
            <v>0</v>
          </cell>
          <cell r="J5086" t="str">
            <v>Service Employees International Union District 1199 NW</v>
          </cell>
          <cell r="K5086">
            <v>5529</v>
          </cell>
          <cell r="L5086">
            <v>5529</v>
          </cell>
          <cell r="M5086">
            <v>5529</v>
          </cell>
          <cell r="N5086">
            <v>5529</v>
          </cell>
          <cell r="O5086">
            <v>5212</v>
          </cell>
          <cell r="P5086">
            <v>5316</v>
          </cell>
          <cell r="Q5086">
            <v>5477</v>
          </cell>
        </row>
        <row r="5087">
          <cell r="E5087" t="str">
            <v>57NMONTHLYGTEAMSTERS LOCAL UNION NUMBER 117</v>
          </cell>
          <cell r="F5087" t="str">
            <v>57N</v>
          </cell>
          <cell r="G5087" t="str">
            <v>Monthly</v>
          </cell>
          <cell r="H5087" t="str">
            <v>G</v>
          </cell>
          <cell r="I5087">
            <v>0</v>
          </cell>
          <cell r="J5087" t="str">
            <v>Teamsters Local Union Number 117</v>
          </cell>
          <cell r="K5087">
            <v>5601</v>
          </cell>
          <cell r="L5087">
            <v>5601</v>
          </cell>
          <cell r="M5087">
            <v>5601</v>
          </cell>
          <cell r="N5087">
            <v>5601</v>
          </cell>
          <cell r="O5087">
            <v>5280</v>
          </cell>
          <cell r="P5087">
            <v>5386</v>
          </cell>
          <cell r="Q5087">
            <v>5549</v>
          </cell>
        </row>
        <row r="5088">
          <cell r="E5088" t="str">
            <v>57NMONTHLYGWASHINGTON FEDERATION OF STATE EMPLOYEES</v>
          </cell>
          <cell r="F5088" t="str">
            <v>57N</v>
          </cell>
          <cell r="G5088" t="str">
            <v>Monthly</v>
          </cell>
          <cell r="H5088" t="str">
            <v>G</v>
          </cell>
          <cell r="I5088">
            <v>0</v>
          </cell>
          <cell r="J5088" t="str">
            <v>Washington Federation of State Employees</v>
          </cell>
          <cell r="K5088">
            <v>5529</v>
          </cell>
          <cell r="L5088">
            <v>5529</v>
          </cell>
          <cell r="M5088">
            <v>5529</v>
          </cell>
          <cell r="N5088">
            <v>5529</v>
          </cell>
          <cell r="O5088">
            <v>5212</v>
          </cell>
          <cell r="P5088">
            <v>5316</v>
          </cell>
          <cell r="Q5088">
            <v>5477</v>
          </cell>
        </row>
        <row r="5089">
          <cell r="E5089" t="str">
            <v>57NMONTHLYHCOALITION</v>
          </cell>
          <cell r="F5089" t="str">
            <v>57N</v>
          </cell>
          <cell r="G5089" t="str">
            <v>Monthly</v>
          </cell>
          <cell r="H5089" t="str">
            <v>H</v>
          </cell>
          <cell r="I5089">
            <v>0</v>
          </cell>
          <cell r="J5089" t="str">
            <v>Coalition</v>
          </cell>
          <cell r="K5089">
            <v>5668</v>
          </cell>
          <cell r="L5089">
            <v>5668</v>
          </cell>
          <cell r="M5089">
            <v>5668</v>
          </cell>
          <cell r="N5089">
            <v>5668</v>
          </cell>
          <cell r="O5089">
            <v>5343</v>
          </cell>
          <cell r="P5089">
            <v>5450</v>
          </cell>
          <cell r="Q5089">
            <v>5615</v>
          </cell>
        </row>
        <row r="5090">
          <cell r="E5090" t="str">
            <v>57NMONTHLYHNON-REPRESENTED STATE EMPLOYEES</v>
          </cell>
          <cell r="F5090" t="str">
            <v>57N</v>
          </cell>
          <cell r="G5090" t="str">
            <v>Monthly</v>
          </cell>
          <cell r="H5090" t="str">
            <v>H</v>
          </cell>
          <cell r="I5090">
            <v>0</v>
          </cell>
          <cell r="J5090" t="str">
            <v>Non-Represented State Employees</v>
          </cell>
          <cell r="K5090">
            <v>5668</v>
          </cell>
          <cell r="L5090">
            <v>5668</v>
          </cell>
          <cell r="M5090">
            <v>5668</v>
          </cell>
          <cell r="N5090">
            <v>5668</v>
          </cell>
          <cell r="O5090">
            <v>5343</v>
          </cell>
          <cell r="P5090">
            <v>5450</v>
          </cell>
          <cell r="Q5090">
            <v>5615</v>
          </cell>
        </row>
        <row r="5091">
          <cell r="E5091" t="str">
            <v>57NMONTHLYHSERVICE EMPLOYEES INTERNATIONAL UNION DISTRICT 1199 NW</v>
          </cell>
          <cell r="F5091" t="str">
            <v>57N</v>
          </cell>
          <cell r="G5091" t="str">
            <v>Monthly</v>
          </cell>
          <cell r="H5091" t="str">
            <v>H</v>
          </cell>
          <cell r="I5091">
            <v>0</v>
          </cell>
          <cell r="J5091" t="str">
            <v>Service Employees International Union District 1199 NW</v>
          </cell>
          <cell r="K5091">
            <v>5668</v>
          </cell>
          <cell r="L5091">
            <v>5668</v>
          </cell>
          <cell r="M5091">
            <v>5668</v>
          </cell>
          <cell r="N5091">
            <v>5668</v>
          </cell>
          <cell r="O5091">
            <v>5343</v>
          </cell>
          <cell r="P5091">
            <v>5450</v>
          </cell>
          <cell r="Q5091">
            <v>5615</v>
          </cell>
        </row>
        <row r="5092">
          <cell r="E5092" t="str">
            <v>57NMONTHLYHTEAMSTERS LOCAL UNION NUMBER 117</v>
          </cell>
          <cell r="F5092" t="str">
            <v>57N</v>
          </cell>
          <cell r="G5092" t="str">
            <v>Monthly</v>
          </cell>
          <cell r="H5092" t="str">
            <v>H</v>
          </cell>
          <cell r="I5092">
            <v>0</v>
          </cell>
          <cell r="J5092" t="str">
            <v>Teamsters Local Union Number 117</v>
          </cell>
          <cell r="K5092">
            <v>5741</v>
          </cell>
          <cell r="L5092">
            <v>5741</v>
          </cell>
          <cell r="M5092">
            <v>5741</v>
          </cell>
          <cell r="N5092">
            <v>5741</v>
          </cell>
          <cell r="O5092">
            <v>5412</v>
          </cell>
          <cell r="P5092">
            <v>5520</v>
          </cell>
          <cell r="Q5092">
            <v>5687</v>
          </cell>
        </row>
        <row r="5093">
          <cell r="E5093" t="str">
            <v>57NMONTHLYHWASHINGTON FEDERATION OF STATE EMPLOYEES</v>
          </cell>
          <cell r="F5093" t="str">
            <v>57N</v>
          </cell>
          <cell r="G5093" t="str">
            <v>Monthly</v>
          </cell>
          <cell r="H5093" t="str">
            <v>H</v>
          </cell>
          <cell r="I5093">
            <v>0</v>
          </cell>
          <cell r="J5093" t="str">
            <v>Washington Federation of State Employees</v>
          </cell>
          <cell r="K5093">
            <v>5668</v>
          </cell>
          <cell r="L5093">
            <v>5668</v>
          </cell>
          <cell r="M5093">
            <v>5668</v>
          </cell>
          <cell r="N5093">
            <v>5668</v>
          </cell>
          <cell r="O5093">
            <v>5343</v>
          </cell>
          <cell r="P5093">
            <v>5450</v>
          </cell>
          <cell r="Q5093">
            <v>5615</v>
          </cell>
        </row>
        <row r="5094">
          <cell r="E5094" t="str">
            <v>57NMONTHLYICOALITION</v>
          </cell>
          <cell r="F5094" t="str">
            <v>57N</v>
          </cell>
          <cell r="G5094" t="str">
            <v>Monthly</v>
          </cell>
          <cell r="H5094" t="str">
            <v>I</v>
          </cell>
          <cell r="I5094">
            <v>0</v>
          </cell>
          <cell r="J5094" t="str">
            <v>Coalition</v>
          </cell>
          <cell r="K5094">
            <v>5808</v>
          </cell>
          <cell r="L5094">
            <v>5808</v>
          </cell>
          <cell r="M5094">
            <v>5808</v>
          </cell>
          <cell r="N5094">
            <v>5808</v>
          </cell>
          <cell r="O5094">
            <v>5475</v>
          </cell>
          <cell r="P5094">
            <v>5585</v>
          </cell>
          <cell r="Q5094">
            <v>5754</v>
          </cell>
        </row>
        <row r="5095">
          <cell r="E5095" t="str">
            <v>57NMONTHLYINON-REPRESENTED STATE EMPLOYEES</v>
          </cell>
          <cell r="F5095" t="str">
            <v>57N</v>
          </cell>
          <cell r="G5095" t="str">
            <v>Monthly</v>
          </cell>
          <cell r="H5095" t="str">
            <v>I</v>
          </cell>
          <cell r="I5095">
            <v>0</v>
          </cell>
          <cell r="J5095" t="str">
            <v>Non-Represented State Employees</v>
          </cell>
          <cell r="K5095">
            <v>5808</v>
          </cell>
          <cell r="L5095">
            <v>5808</v>
          </cell>
          <cell r="M5095">
            <v>5808</v>
          </cell>
          <cell r="N5095">
            <v>5808</v>
          </cell>
          <cell r="O5095">
            <v>5475</v>
          </cell>
          <cell r="P5095">
            <v>5585</v>
          </cell>
          <cell r="Q5095">
            <v>5754</v>
          </cell>
        </row>
        <row r="5096">
          <cell r="E5096" t="str">
            <v>57NMONTHLYISERVICE EMPLOYEES INTERNATIONAL UNION DISTRICT 1199 NW</v>
          </cell>
          <cell r="F5096" t="str">
            <v>57N</v>
          </cell>
          <cell r="G5096" t="str">
            <v>Monthly</v>
          </cell>
          <cell r="H5096" t="str">
            <v>I</v>
          </cell>
          <cell r="I5096">
            <v>0</v>
          </cell>
          <cell r="J5096" t="str">
            <v>Service Employees International Union District 1199 NW</v>
          </cell>
          <cell r="K5096">
            <v>5808</v>
          </cell>
          <cell r="L5096">
            <v>5808</v>
          </cell>
          <cell r="M5096">
            <v>5808</v>
          </cell>
          <cell r="N5096">
            <v>5808</v>
          </cell>
          <cell r="O5096">
            <v>5475</v>
          </cell>
          <cell r="P5096">
            <v>5585</v>
          </cell>
          <cell r="Q5096">
            <v>5754</v>
          </cell>
        </row>
        <row r="5097">
          <cell r="E5097" t="str">
            <v>57NMONTHLYITEAMSTERS LOCAL UNION NUMBER 117</v>
          </cell>
          <cell r="F5097" t="str">
            <v>57N</v>
          </cell>
          <cell r="G5097" t="str">
            <v>Monthly</v>
          </cell>
          <cell r="H5097" t="str">
            <v>I</v>
          </cell>
          <cell r="I5097">
            <v>0</v>
          </cell>
          <cell r="J5097" t="str">
            <v>Teamsters Local Union Number 117</v>
          </cell>
          <cell r="K5097">
            <v>5883</v>
          </cell>
          <cell r="L5097">
            <v>5883</v>
          </cell>
          <cell r="M5097">
            <v>5883</v>
          </cell>
          <cell r="N5097">
            <v>5883</v>
          </cell>
          <cell r="O5097">
            <v>5546</v>
          </cell>
          <cell r="P5097">
            <v>5657</v>
          </cell>
          <cell r="Q5097">
            <v>5828</v>
          </cell>
        </row>
        <row r="5098">
          <cell r="E5098" t="str">
            <v>57NMONTHLYIWASHINGTON FEDERATION OF STATE EMPLOYEES</v>
          </cell>
          <cell r="F5098" t="str">
            <v>57N</v>
          </cell>
          <cell r="G5098" t="str">
            <v>Monthly</v>
          </cell>
          <cell r="H5098" t="str">
            <v>I</v>
          </cell>
          <cell r="I5098">
            <v>0</v>
          </cell>
          <cell r="J5098" t="str">
            <v>Washington Federation of State Employees</v>
          </cell>
          <cell r="K5098">
            <v>5808</v>
          </cell>
          <cell r="L5098">
            <v>5808</v>
          </cell>
          <cell r="M5098">
            <v>5808</v>
          </cell>
          <cell r="N5098">
            <v>5808</v>
          </cell>
          <cell r="O5098">
            <v>5475</v>
          </cell>
          <cell r="P5098">
            <v>5585</v>
          </cell>
          <cell r="Q5098">
            <v>5754</v>
          </cell>
        </row>
        <row r="5099">
          <cell r="E5099" t="str">
            <v>57NMONTHLYJCOALITION</v>
          </cell>
          <cell r="F5099" t="str">
            <v>57N</v>
          </cell>
          <cell r="G5099" t="str">
            <v>Monthly</v>
          </cell>
          <cell r="H5099" t="str">
            <v>J</v>
          </cell>
          <cell r="I5099">
            <v>0</v>
          </cell>
          <cell r="J5099" t="str">
            <v>Coalition</v>
          </cell>
          <cell r="K5099">
            <v>5953</v>
          </cell>
          <cell r="L5099">
            <v>5953</v>
          </cell>
          <cell r="M5099">
            <v>5953</v>
          </cell>
          <cell r="N5099">
            <v>5953</v>
          </cell>
          <cell r="O5099">
            <v>5612</v>
          </cell>
          <cell r="P5099">
            <v>5724</v>
          </cell>
          <cell r="Q5099">
            <v>5897</v>
          </cell>
        </row>
        <row r="5100">
          <cell r="E5100" t="str">
            <v>57NMONTHLYJNON-REPRESENTED STATE EMPLOYEES</v>
          </cell>
          <cell r="F5100" t="str">
            <v>57N</v>
          </cell>
          <cell r="G5100" t="str">
            <v>Monthly</v>
          </cell>
          <cell r="H5100" t="str">
            <v>J</v>
          </cell>
          <cell r="I5100">
            <v>0</v>
          </cell>
          <cell r="J5100" t="str">
            <v>Non-Represented State Employees</v>
          </cell>
          <cell r="K5100">
            <v>5953</v>
          </cell>
          <cell r="L5100">
            <v>5953</v>
          </cell>
          <cell r="M5100">
            <v>5953</v>
          </cell>
          <cell r="N5100">
            <v>5953</v>
          </cell>
          <cell r="O5100">
            <v>5612</v>
          </cell>
          <cell r="P5100">
            <v>5724</v>
          </cell>
          <cell r="Q5100">
            <v>5897</v>
          </cell>
        </row>
        <row r="5101">
          <cell r="E5101" t="str">
            <v>57NMONTHLYJSERVICE EMPLOYEES INTERNATIONAL UNION DISTRICT 1199 NW</v>
          </cell>
          <cell r="F5101" t="str">
            <v>57N</v>
          </cell>
          <cell r="G5101" t="str">
            <v>Monthly</v>
          </cell>
          <cell r="H5101" t="str">
            <v>J</v>
          </cell>
          <cell r="I5101">
            <v>0</v>
          </cell>
          <cell r="J5101" t="str">
            <v>Service Employees International Union District 1199 NW</v>
          </cell>
          <cell r="K5101">
            <v>5953</v>
          </cell>
          <cell r="L5101">
            <v>5953</v>
          </cell>
          <cell r="M5101">
            <v>5953</v>
          </cell>
          <cell r="N5101">
            <v>5953</v>
          </cell>
          <cell r="O5101">
            <v>5612</v>
          </cell>
          <cell r="P5101">
            <v>5724</v>
          </cell>
          <cell r="Q5101">
            <v>5897</v>
          </cell>
        </row>
        <row r="5102">
          <cell r="E5102" t="str">
            <v>57NMONTHLYJTEAMSTERS LOCAL UNION NUMBER 117</v>
          </cell>
          <cell r="F5102" t="str">
            <v>57N</v>
          </cell>
          <cell r="G5102" t="str">
            <v>Monthly</v>
          </cell>
          <cell r="H5102" t="str">
            <v>J</v>
          </cell>
          <cell r="I5102">
            <v>0</v>
          </cell>
          <cell r="J5102" t="str">
            <v>Teamsters Local Union Number 117</v>
          </cell>
          <cell r="K5102">
            <v>6029</v>
          </cell>
          <cell r="L5102">
            <v>6029</v>
          </cell>
          <cell r="M5102">
            <v>6029</v>
          </cell>
          <cell r="N5102">
            <v>6029</v>
          </cell>
          <cell r="O5102">
            <v>5683</v>
          </cell>
          <cell r="P5102">
            <v>5797</v>
          </cell>
          <cell r="Q5102">
            <v>5972</v>
          </cell>
        </row>
        <row r="5103">
          <cell r="E5103" t="str">
            <v>57NMONTHLYJWASHINGTON FEDERATION OF STATE EMPLOYEES</v>
          </cell>
          <cell r="F5103" t="str">
            <v>57N</v>
          </cell>
          <cell r="G5103" t="str">
            <v>Monthly</v>
          </cell>
          <cell r="H5103" t="str">
            <v>J</v>
          </cell>
          <cell r="I5103">
            <v>0</v>
          </cell>
          <cell r="J5103" t="str">
            <v>Washington Federation of State Employees</v>
          </cell>
          <cell r="K5103">
            <v>5953</v>
          </cell>
          <cell r="L5103">
            <v>5953</v>
          </cell>
          <cell r="M5103">
            <v>5953</v>
          </cell>
          <cell r="N5103">
            <v>5953</v>
          </cell>
          <cell r="O5103">
            <v>5612</v>
          </cell>
          <cell r="P5103">
            <v>5724</v>
          </cell>
          <cell r="Q5103">
            <v>5897</v>
          </cell>
        </row>
        <row r="5104">
          <cell r="E5104" t="str">
            <v>57NMONTHLYKCOALITION</v>
          </cell>
          <cell r="F5104" t="str">
            <v>57N</v>
          </cell>
          <cell r="G5104" t="str">
            <v>Monthly</v>
          </cell>
          <cell r="H5104" t="str">
            <v>K</v>
          </cell>
          <cell r="I5104">
            <v>0</v>
          </cell>
          <cell r="J5104" t="str">
            <v>Coalition</v>
          </cell>
          <cell r="K5104">
            <v>6104</v>
          </cell>
          <cell r="L5104">
            <v>6104</v>
          </cell>
          <cell r="M5104">
            <v>6104</v>
          </cell>
          <cell r="N5104">
            <v>6104</v>
          </cell>
          <cell r="O5104">
            <v>5754</v>
          </cell>
          <cell r="P5104">
            <v>5869</v>
          </cell>
          <cell r="Q5104">
            <v>6046</v>
          </cell>
        </row>
        <row r="5105">
          <cell r="E5105" t="str">
            <v>57NMONTHLYKNON-REPRESENTED STATE EMPLOYEES</v>
          </cell>
          <cell r="F5105" t="str">
            <v>57N</v>
          </cell>
          <cell r="G5105" t="str">
            <v>Monthly</v>
          </cell>
          <cell r="H5105" t="str">
            <v>K</v>
          </cell>
          <cell r="I5105">
            <v>0</v>
          </cell>
          <cell r="J5105" t="str">
            <v>Non-Represented State Employees</v>
          </cell>
          <cell r="K5105">
            <v>6104</v>
          </cell>
          <cell r="L5105">
            <v>6104</v>
          </cell>
          <cell r="M5105">
            <v>6104</v>
          </cell>
          <cell r="N5105">
            <v>6104</v>
          </cell>
          <cell r="O5105">
            <v>5754</v>
          </cell>
          <cell r="P5105">
            <v>5869</v>
          </cell>
          <cell r="Q5105">
            <v>6046</v>
          </cell>
        </row>
        <row r="5106">
          <cell r="E5106" t="str">
            <v>57NMONTHLYKSERVICE EMPLOYEES INTERNATIONAL UNION DISTRICT 1199 NW</v>
          </cell>
          <cell r="F5106" t="str">
            <v>57N</v>
          </cell>
          <cell r="G5106" t="str">
            <v>Monthly</v>
          </cell>
          <cell r="H5106" t="str">
            <v>K</v>
          </cell>
          <cell r="I5106">
            <v>0</v>
          </cell>
          <cell r="J5106" t="str">
            <v>Service Employees International Union District 1199 NW</v>
          </cell>
          <cell r="K5106">
            <v>6104</v>
          </cell>
          <cell r="L5106">
            <v>6104</v>
          </cell>
          <cell r="M5106">
            <v>6104</v>
          </cell>
          <cell r="N5106">
            <v>6104</v>
          </cell>
          <cell r="O5106">
            <v>5754</v>
          </cell>
          <cell r="P5106">
            <v>5869</v>
          </cell>
          <cell r="Q5106">
            <v>6046</v>
          </cell>
        </row>
        <row r="5107">
          <cell r="E5107" t="str">
            <v>57NMONTHLYKTEAMSTERS LOCAL UNION NUMBER 117</v>
          </cell>
          <cell r="F5107" t="str">
            <v>57N</v>
          </cell>
          <cell r="G5107" t="str">
            <v>Monthly</v>
          </cell>
          <cell r="H5107" t="str">
            <v>K</v>
          </cell>
          <cell r="I5107">
            <v>0</v>
          </cell>
          <cell r="J5107" t="str">
            <v>Teamsters Local Union Number 117</v>
          </cell>
          <cell r="K5107">
            <v>6182</v>
          </cell>
          <cell r="L5107">
            <v>6182</v>
          </cell>
          <cell r="M5107">
            <v>6182</v>
          </cell>
          <cell r="N5107">
            <v>6182</v>
          </cell>
          <cell r="O5107">
            <v>5827</v>
          </cell>
          <cell r="P5107">
            <v>5944</v>
          </cell>
          <cell r="Q5107">
            <v>6124</v>
          </cell>
        </row>
        <row r="5108">
          <cell r="E5108" t="str">
            <v>57NMONTHLYKWASHINGTON FEDERATION OF STATE EMPLOYEES</v>
          </cell>
          <cell r="F5108" t="str">
            <v>57N</v>
          </cell>
          <cell r="G5108" t="str">
            <v>Monthly</v>
          </cell>
          <cell r="H5108" t="str">
            <v>K</v>
          </cell>
          <cell r="I5108">
            <v>0</v>
          </cell>
          <cell r="J5108" t="str">
            <v>Washington Federation of State Employees</v>
          </cell>
          <cell r="K5108">
            <v>6104</v>
          </cell>
          <cell r="L5108">
            <v>6104</v>
          </cell>
          <cell r="M5108">
            <v>6104</v>
          </cell>
          <cell r="N5108">
            <v>6104</v>
          </cell>
          <cell r="O5108">
            <v>5754</v>
          </cell>
          <cell r="P5108">
            <v>5869</v>
          </cell>
          <cell r="Q5108">
            <v>6046</v>
          </cell>
        </row>
        <row r="5109">
          <cell r="E5109" t="str">
            <v>57NMONTHLYLCOALITION</v>
          </cell>
          <cell r="F5109" t="str">
            <v>57N</v>
          </cell>
          <cell r="G5109" t="str">
            <v>Monthly</v>
          </cell>
          <cell r="H5109" t="str">
            <v>L</v>
          </cell>
          <cell r="I5109">
            <v>0</v>
          </cell>
          <cell r="J5109" t="str">
            <v>Coalition</v>
          </cell>
          <cell r="K5109">
            <v>6257</v>
          </cell>
          <cell r="L5109">
            <v>6257</v>
          </cell>
          <cell r="M5109">
            <v>6257</v>
          </cell>
          <cell r="N5109">
            <v>6257</v>
          </cell>
          <cell r="O5109">
            <v>5898</v>
          </cell>
          <cell r="P5109">
            <v>6016</v>
          </cell>
          <cell r="Q5109">
            <v>6198</v>
          </cell>
        </row>
        <row r="5110">
          <cell r="E5110" t="str">
            <v>57NMONTHLYLNON-REPRESENTED STATE EMPLOYEES</v>
          </cell>
          <cell r="F5110" t="str">
            <v>57N</v>
          </cell>
          <cell r="G5110" t="str">
            <v>Monthly</v>
          </cell>
          <cell r="H5110" t="str">
            <v>L</v>
          </cell>
          <cell r="I5110">
            <v>0</v>
          </cell>
          <cell r="J5110" t="str">
            <v>Non-Represented State Employees</v>
          </cell>
          <cell r="K5110">
            <v>6257</v>
          </cell>
          <cell r="L5110">
            <v>6257</v>
          </cell>
          <cell r="M5110">
            <v>6257</v>
          </cell>
          <cell r="N5110">
            <v>6257</v>
          </cell>
          <cell r="O5110">
            <v>5898</v>
          </cell>
          <cell r="P5110">
            <v>6016</v>
          </cell>
          <cell r="Q5110">
            <v>6198</v>
          </cell>
        </row>
        <row r="5111">
          <cell r="E5111" t="str">
            <v>57NMONTHLYLSERVICE EMPLOYEES INTERNATIONAL UNION DISTRICT 1199 NW</v>
          </cell>
          <cell r="F5111" t="str">
            <v>57N</v>
          </cell>
          <cell r="G5111" t="str">
            <v>Monthly</v>
          </cell>
          <cell r="H5111" t="str">
            <v>L</v>
          </cell>
          <cell r="I5111">
            <v>0</v>
          </cell>
          <cell r="J5111" t="str">
            <v>Service Employees International Union District 1199 NW</v>
          </cell>
          <cell r="K5111">
            <v>6257</v>
          </cell>
          <cell r="L5111">
            <v>6257</v>
          </cell>
          <cell r="M5111">
            <v>6257</v>
          </cell>
          <cell r="N5111">
            <v>6257</v>
          </cell>
          <cell r="O5111">
            <v>5898</v>
          </cell>
          <cell r="P5111">
            <v>6016</v>
          </cell>
          <cell r="Q5111">
            <v>6198</v>
          </cell>
        </row>
        <row r="5112">
          <cell r="E5112" t="str">
            <v>57NMONTHLYLTEAMSTERS LOCAL UNION NUMBER 117</v>
          </cell>
          <cell r="F5112" t="str">
            <v>57N</v>
          </cell>
          <cell r="G5112" t="str">
            <v>Monthly</v>
          </cell>
          <cell r="H5112" t="str">
            <v>L</v>
          </cell>
          <cell r="I5112">
            <v>0</v>
          </cell>
          <cell r="J5112" t="str">
            <v>Teamsters Local Union Number 117</v>
          </cell>
          <cell r="K5112">
            <v>6339</v>
          </cell>
          <cell r="L5112">
            <v>6339</v>
          </cell>
          <cell r="M5112">
            <v>6339</v>
          </cell>
          <cell r="N5112">
            <v>6339</v>
          </cell>
          <cell r="O5112">
            <v>5975</v>
          </cell>
          <cell r="P5112">
            <v>6095</v>
          </cell>
          <cell r="Q5112">
            <v>6279</v>
          </cell>
        </row>
        <row r="5113">
          <cell r="E5113" t="str">
            <v>57NMONTHLYLWASHINGTON FEDERATION OF STATE EMPLOYEES</v>
          </cell>
          <cell r="F5113" t="str">
            <v>57N</v>
          </cell>
          <cell r="G5113" t="str">
            <v>Monthly</v>
          </cell>
          <cell r="H5113" t="str">
            <v>L</v>
          </cell>
          <cell r="I5113">
            <v>0</v>
          </cell>
          <cell r="J5113" t="str">
            <v>Washington Federation of State Employees</v>
          </cell>
          <cell r="K5113">
            <v>6257</v>
          </cell>
          <cell r="L5113">
            <v>6257</v>
          </cell>
          <cell r="M5113">
            <v>6257</v>
          </cell>
          <cell r="N5113">
            <v>6257</v>
          </cell>
          <cell r="O5113">
            <v>5898</v>
          </cell>
          <cell r="P5113">
            <v>6016</v>
          </cell>
          <cell r="Q5113">
            <v>6198</v>
          </cell>
        </row>
        <row r="5114">
          <cell r="E5114" t="str">
            <v>57NMONTHLYMCOALITION</v>
          </cell>
          <cell r="F5114" t="str">
            <v>57N</v>
          </cell>
          <cell r="G5114" t="str">
            <v>Monthly</v>
          </cell>
          <cell r="H5114" t="str">
            <v>M</v>
          </cell>
          <cell r="I5114">
            <v>0</v>
          </cell>
          <cell r="J5114" t="str">
            <v>Coalition</v>
          </cell>
          <cell r="K5114">
            <v>6411</v>
          </cell>
          <cell r="L5114">
            <v>6411</v>
          </cell>
          <cell r="M5114">
            <v>6411</v>
          </cell>
          <cell r="N5114">
            <v>6411</v>
          </cell>
          <cell r="O5114">
            <v>6043</v>
          </cell>
          <cell r="P5114">
            <v>6164</v>
          </cell>
          <cell r="Q5114">
            <v>6350</v>
          </cell>
        </row>
        <row r="5115">
          <cell r="E5115" t="str">
            <v>57NMONTHLYMNON-REPRESENTED STATE EMPLOYEES</v>
          </cell>
          <cell r="F5115" t="str">
            <v>57N</v>
          </cell>
          <cell r="G5115" t="str">
            <v>Monthly</v>
          </cell>
          <cell r="H5115" t="str">
            <v>M</v>
          </cell>
          <cell r="I5115">
            <v>0</v>
          </cell>
          <cell r="J5115" t="str">
            <v>Non-Represented State Employees</v>
          </cell>
          <cell r="K5115">
            <v>6411</v>
          </cell>
          <cell r="L5115">
            <v>6411</v>
          </cell>
          <cell r="M5115">
            <v>6411</v>
          </cell>
          <cell r="N5115">
            <v>6411</v>
          </cell>
          <cell r="O5115">
            <v>6043</v>
          </cell>
          <cell r="P5115">
            <v>6164</v>
          </cell>
          <cell r="Q5115">
            <v>6350</v>
          </cell>
        </row>
        <row r="5116">
          <cell r="E5116" t="str">
            <v>57NMONTHLYMSERVICE EMPLOYEES INTERNATIONAL UNION DISTRICT 1199 NW</v>
          </cell>
          <cell r="F5116" t="str">
            <v>57N</v>
          </cell>
          <cell r="G5116" t="str">
            <v>Monthly</v>
          </cell>
          <cell r="H5116" t="str">
            <v>M</v>
          </cell>
          <cell r="I5116">
            <v>0</v>
          </cell>
          <cell r="J5116" t="str">
            <v>Service Employees International Union District 1199 NW</v>
          </cell>
          <cell r="K5116">
            <v>6411</v>
          </cell>
          <cell r="L5116">
            <v>6411</v>
          </cell>
          <cell r="M5116">
            <v>6411</v>
          </cell>
          <cell r="N5116">
            <v>6411</v>
          </cell>
          <cell r="O5116">
            <v>6043</v>
          </cell>
          <cell r="P5116">
            <v>6164</v>
          </cell>
          <cell r="Q5116">
            <v>6350</v>
          </cell>
        </row>
        <row r="5117">
          <cell r="E5117" t="str">
            <v>57NMONTHLYMTEAMSTERS LOCAL UNION NUMBER 117</v>
          </cell>
          <cell r="F5117" t="str">
            <v>57N</v>
          </cell>
          <cell r="G5117" t="str">
            <v>Monthly</v>
          </cell>
          <cell r="H5117" t="str">
            <v>M</v>
          </cell>
          <cell r="I5117">
            <v>0</v>
          </cell>
          <cell r="J5117" t="str">
            <v>Teamsters Local Union Number 117</v>
          </cell>
          <cell r="K5117">
            <v>6491</v>
          </cell>
          <cell r="L5117">
            <v>6491</v>
          </cell>
          <cell r="M5117">
            <v>6491</v>
          </cell>
          <cell r="N5117">
            <v>6491</v>
          </cell>
          <cell r="O5117">
            <v>6119</v>
          </cell>
          <cell r="P5117">
            <v>6241</v>
          </cell>
          <cell r="Q5117">
            <v>6429</v>
          </cell>
        </row>
        <row r="5118">
          <cell r="E5118" t="str">
            <v>57NMONTHLYMWASHINGTON FEDERATION OF STATE EMPLOYEES</v>
          </cell>
          <cell r="F5118" t="str">
            <v>57N</v>
          </cell>
          <cell r="G5118" t="str">
            <v>Monthly</v>
          </cell>
          <cell r="H5118" t="str">
            <v>M</v>
          </cell>
          <cell r="I5118">
            <v>0</v>
          </cell>
          <cell r="J5118" t="str">
            <v>Washington Federation of State Employees</v>
          </cell>
          <cell r="K5118">
            <v>6411</v>
          </cell>
          <cell r="L5118">
            <v>6411</v>
          </cell>
          <cell r="M5118">
            <v>6411</v>
          </cell>
          <cell r="N5118">
            <v>6411</v>
          </cell>
          <cell r="O5118">
            <v>6043</v>
          </cell>
          <cell r="P5118">
            <v>6164</v>
          </cell>
          <cell r="Q5118">
            <v>6350</v>
          </cell>
        </row>
        <row r="5119">
          <cell r="E5119" t="str">
            <v>57NMONTHLYNCOALITION</v>
          </cell>
          <cell r="F5119" t="str">
            <v>57N</v>
          </cell>
          <cell r="G5119" t="str">
            <v>Monthly</v>
          </cell>
          <cell r="H5119" t="str">
            <v>N</v>
          </cell>
          <cell r="I5119">
            <v>0</v>
          </cell>
          <cell r="J5119" t="str">
            <v>Coalition</v>
          </cell>
          <cell r="K5119">
            <v>6575</v>
          </cell>
          <cell r="L5119">
            <v>6575</v>
          </cell>
          <cell r="M5119">
            <v>6575</v>
          </cell>
          <cell r="N5119">
            <v>6575</v>
          </cell>
          <cell r="O5119">
            <v>6198</v>
          </cell>
          <cell r="P5119">
            <v>6322</v>
          </cell>
          <cell r="Q5119">
            <v>6513</v>
          </cell>
        </row>
        <row r="5120">
          <cell r="E5120" t="str">
            <v>57NMONTHLYNNON-REPRESENTED STATE EMPLOYEES</v>
          </cell>
          <cell r="F5120" t="str">
            <v>57N</v>
          </cell>
          <cell r="G5120" t="str">
            <v>Monthly</v>
          </cell>
          <cell r="H5120" t="str">
            <v>N</v>
          </cell>
          <cell r="I5120">
            <v>0</v>
          </cell>
          <cell r="J5120" t="str">
            <v>Non-Represented State Employees</v>
          </cell>
          <cell r="K5120">
            <v>6575</v>
          </cell>
          <cell r="L5120">
            <v>6575</v>
          </cell>
          <cell r="M5120">
            <v>6575</v>
          </cell>
          <cell r="N5120">
            <v>6575</v>
          </cell>
          <cell r="O5120">
            <v>6198</v>
          </cell>
          <cell r="P5120">
            <v>6322</v>
          </cell>
          <cell r="Q5120">
            <v>6513</v>
          </cell>
        </row>
        <row r="5121">
          <cell r="E5121" t="str">
            <v>57NMONTHLYNSERVICE EMPLOYEES INTERNATIONAL UNION DISTRICT 1199 NW</v>
          </cell>
          <cell r="F5121" t="str">
            <v>57N</v>
          </cell>
          <cell r="G5121" t="str">
            <v>Monthly</v>
          </cell>
          <cell r="H5121" t="str">
            <v>N</v>
          </cell>
          <cell r="I5121">
            <v>0</v>
          </cell>
          <cell r="J5121" t="str">
            <v>Service Employees International Union District 1199 NW</v>
          </cell>
          <cell r="K5121">
            <v>6575</v>
          </cell>
          <cell r="L5121">
            <v>6575</v>
          </cell>
          <cell r="M5121">
            <v>6575</v>
          </cell>
          <cell r="N5121">
            <v>6575</v>
          </cell>
          <cell r="O5121">
            <v>6198</v>
          </cell>
          <cell r="P5121">
            <v>6322</v>
          </cell>
          <cell r="Q5121">
            <v>6513</v>
          </cell>
        </row>
        <row r="5122">
          <cell r="E5122" t="str">
            <v>57NMONTHLYNTEAMSTERS LOCAL UNION NUMBER 117</v>
          </cell>
          <cell r="F5122" t="str">
            <v>57N</v>
          </cell>
          <cell r="G5122" t="str">
            <v>Monthly</v>
          </cell>
          <cell r="H5122" t="str">
            <v>N</v>
          </cell>
          <cell r="I5122">
            <v>0</v>
          </cell>
          <cell r="J5122" t="str">
            <v>Teamsters Local Union Number 117</v>
          </cell>
          <cell r="K5122">
            <v>6659</v>
          </cell>
          <cell r="L5122">
            <v>6659</v>
          </cell>
          <cell r="M5122">
            <v>6659</v>
          </cell>
          <cell r="N5122">
            <v>6659</v>
          </cell>
          <cell r="O5122">
            <v>6277</v>
          </cell>
          <cell r="P5122">
            <v>6403</v>
          </cell>
          <cell r="Q5122">
            <v>6596</v>
          </cell>
        </row>
        <row r="5123">
          <cell r="E5123" t="str">
            <v>57NMONTHLYNWASHINGTON FEDERATION OF STATE EMPLOYEES</v>
          </cell>
          <cell r="F5123" t="str">
            <v>57N</v>
          </cell>
          <cell r="G5123" t="str">
            <v>Monthly</v>
          </cell>
          <cell r="H5123" t="str">
            <v>N</v>
          </cell>
          <cell r="I5123">
            <v>0</v>
          </cell>
          <cell r="J5123" t="str">
            <v>Washington Federation of State Employees</v>
          </cell>
          <cell r="K5123">
            <v>6575</v>
          </cell>
          <cell r="L5123">
            <v>6575</v>
          </cell>
          <cell r="M5123">
            <v>6575</v>
          </cell>
          <cell r="N5123">
            <v>6575</v>
          </cell>
          <cell r="O5123">
            <v>6198</v>
          </cell>
          <cell r="P5123">
            <v>6322</v>
          </cell>
          <cell r="Q5123">
            <v>6513</v>
          </cell>
        </row>
        <row r="5124">
          <cell r="E5124" t="str">
            <v>57NMONTHLYOCOALITION</v>
          </cell>
          <cell r="F5124" t="str">
            <v>57N</v>
          </cell>
          <cell r="G5124" t="str">
            <v>Monthly</v>
          </cell>
          <cell r="H5124" t="str">
            <v>O</v>
          </cell>
          <cell r="I5124">
            <v>0</v>
          </cell>
          <cell r="J5124" t="str">
            <v>Coalition</v>
          </cell>
          <cell r="K5124">
            <v>6737</v>
          </cell>
          <cell r="L5124">
            <v>6737</v>
          </cell>
          <cell r="M5124">
            <v>6737</v>
          </cell>
          <cell r="N5124">
            <v>6737</v>
          </cell>
          <cell r="O5124">
            <v>6351</v>
          </cell>
          <cell r="P5124">
            <v>6478</v>
          </cell>
          <cell r="Q5124">
            <v>6674</v>
          </cell>
        </row>
        <row r="5125">
          <cell r="E5125" t="str">
            <v>57NMONTHLYONON-REPRESENTED STATE EMPLOYEES</v>
          </cell>
          <cell r="F5125" t="str">
            <v>57N</v>
          </cell>
          <cell r="G5125" t="str">
            <v>Monthly</v>
          </cell>
          <cell r="H5125" t="str">
            <v>O</v>
          </cell>
          <cell r="I5125">
            <v>0</v>
          </cell>
          <cell r="J5125" t="str">
            <v>Non-Represented State Employees</v>
          </cell>
          <cell r="K5125">
            <v>6737</v>
          </cell>
          <cell r="L5125">
            <v>6737</v>
          </cell>
          <cell r="M5125">
            <v>6737</v>
          </cell>
          <cell r="N5125">
            <v>6737</v>
          </cell>
          <cell r="O5125">
            <v>6351</v>
          </cell>
          <cell r="P5125">
            <v>6478</v>
          </cell>
          <cell r="Q5125">
            <v>6674</v>
          </cell>
        </row>
        <row r="5126">
          <cell r="E5126" t="str">
            <v>57NMONTHLYOSERVICE EMPLOYEES INTERNATIONAL UNION DISTRICT 1199 NW</v>
          </cell>
          <cell r="F5126" t="str">
            <v>57N</v>
          </cell>
          <cell r="G5126" t="str">
            <v>Monthly</v>
          </cell>
          <cell r="H5126" t="str">
            <v>O</v>
          </cell>
          <cell r="I5126">
            <v>0</v>
          </cell>
          <cell r="J5126" t="str">
            <v>Service Employees International Union District 1199 NW</v>
          </cell>
          <cell r="K5126">
            <v>6737</v>
          </cell>
          <cell r="L5126">
            <v>6737</v>
          </cell>
          <cell r="M5126">
            <v>6737</v>
          </cell>
          <cell r="N5126">
            <v>6737</v>
          </cell>
          <cell r="O5126">
            <v>6351</v>
          </cell>
          <cell r="P5126">
            <v>6478</v>
          </cell>
          <cell r="Q5126">
            <v>6674</v>
          </cell>
        </row>
        <row r="5127">
          <cell r="E5127" t="str">
            <v>57NMONTHLYOTEAMSTERS LOCAL UNION NUMBER 117</v>
          </cell>
          <cell r="F5127" t="str">
            <v>57N</v>
          </cell>
          <cell r="G5127" t="str">
            <v>Monthly</v>
          </cell>
          <cell r="H5127" t="str">
            <v>O</v>
          </cell>
          <cell r="I5127">
            <v>0</v>
          </cell>
          <cell r="J5127" t="str">
            <v>Teamsters Local Union Number 117</v>
          </cell>
          <cell r="K5127">
            <v>6822</v>
          </cell>
          <cell r="L5127">
            <v>6822</v>
          </cell>
          <cell r="M5127">
            <v>6822</v>
          </cell>
          <cell r="N5127">
            <v>6822</v>
          </cell>
          <cell r="O5127">
            <v>6431</v>
          </cell>
          <cell r="P5127">
            <v>6560</v>
          </cell>
          <cell r="Q5127">
            <v>6758</v>
          </cell>
        </row>
        <row r="5128">
          <cell r="E5128" t="str">
            <v>57NMONTHLYOWASHINGTON FEDERATION OF STATE EMPLOYEES</v>
          </cell>
          <cell r="F5128" t="str">
            <v>57N</v>
          </cell>
          <cell r="G5128" t="str">
            <v>Monthly</v>
          </cell>
          <cell r="H5128" t="str">
            <v>O</v>
          </cell>
          <cell r="I5128">
            <v>0</v>
          </cell>
          <cell r="J5128" t="str">
            <v>Washington Federation of State Employees</v>
          </cell>
          <cell r="K5128">
            <v>6737</v>
          </cell>
          <cell r="L5128">
            <v>6737</v>
          </cell>
          <cell r="M5128">
            <v>6737</v>
          </cell>
          <cell r="N5128">
            <v>6737</v>
          </cell>
          <cell r="O5128">
            <v>6351</v>
          </cell>
          <cell r="P5128">
            <v>6478</v>
          </cell>
          <cell r="Q5128">
            <v>6674</v>
          </cell>
        </row>
        <row r="5129">
          <cell r="E5129" t="str">
            <v>57NMONTHLYPCOALITION</v>
          </cell>
          <cell r="F5129" t="str">
            <v>57N</v>
          </cell>
          <cell r="G5129" t="str">
            <v>Monthly</v>
          </cell>
          <cell r="H5129" t="str">
            <v>P</v>
          </cell>
          <cell r="I5129">
            <v>0</v>
          </cell>
          <cell r="J5129" t="str">
            <v>Coalition</v>
          </cell>
          <cell r="K5129">
            <v>6905</v>
          </cell>
          <cell r="L5129">
            <v>6905</v>
          </cell>
          <cell r="M5129">
            <v>6905</v>
          </cell>
          <cell r="N5129">
            <v>6905</v>
          </cell>
          <cell r="O5129">
            <v>6509</v>
          </cell>
          <cell r="P5129">
            <v>6639</v>
          </cell>
          <cell r="Q5129">
            <v>6839</v>
          </cell>
        </row>
        <row r="5130">
          <cell r="E5130" t="str">
            <v>57NMONTHLYPNON-REPRESENTED STATE EMPLOYEES</v>
          </cell>
          <cell r="F5130" t="str">
            <v>57N</v>
          </cell>
          <cell r="G5130" t="str">
            <v>Monthly</v>
          </cell>
          <cell r="H5130" t="str">
            <v>P</v>
          </cell>
          <cell r="I5130">
            <v>0</v>
          </cell>
          <cell r="J5130" t="str">
            <v>Non-Represented State Employees</v>
          </cell>
          <cell r="K5130">
            <v>6905</v>
          </cell>
          <cell r="L5130">
            <v>6905</v>
          </cell>
          <cell r="M5130">
            <v>6905</v>
          </cell>
          <cell r="N5130">
            <v>6905</v>
          </cell>
          <cell r="O5130">
            <v>6509</v>
          </cell>
          <cell r="P5130">
            <v>6639</v>
          </cell>
          <cell r="Q5130">
            <v>6839</v>
          </cell>
        </row>
        <row r="5131">
          <cell r="E5131" t="str">
            <v>57NMONTHLYPSERVICE EMPLOYEES INTERNATIONAL UNION DISTRICT 1199 NW</v>
          </cell>
          <cell r="F5131" t="str">
            <v>57N</v>
          </cell>
          <cell r="G5131" t="str">
            <v>Monthly</v>
          </cell>
          <cell r="H5131" t="str">
            <v>P</v>
          </cell>
          <cell r="I5131">
            <v>0</v>
          </cell>
          <cell r="J5131" t="str">
            <v>Service Employees International Union District 1199 NW</v>
          </cell>
          <cell r="K5131">
            <v>6905</v>
          </cell>
          <cell r="L5131">
            <v>6905</v>
          </cell>
          <cell r="M5131">
            <v>6905</v>
          </cell>
          <cell r="N5131">
            <v>6905</v>
          </cell>
          <cell r="O5131">
            <v>6509</v>
          </cell>
          <cell r="P5131">
            <v>6639</v>
          </cell>
          <cell r="Q5131">
            <v>6839</v>
          </cell>
        </row>
        <row r="5132">
          <cell r="E5132" t="str">
            <v>57NMONTHLYPTEAMSTERS LOCAL UNION NUMBER 117</v>
          </cell>
          <cell r="F5132" t="str">
            <v>57N</v>
          </cell>
          <cell r="G5132" t="str">
            <v>Monthly</v>
          </cell>
          <cell r="H5132" t="str">
            <v>P</v>
          </cell>
          <cell r="I5132">
            <v>0</v>
          </cell>
          <cell r="J5132" t="str">
            <v>Teamsters Local Union Number 117</v>
          </cell>
          <cell r="K5132">
            <v>6993</v>
          </cell>
          <cell r="L5132">
            <v>6993</v>
          </cell>
          <cell r="M5132">
            <v>6993</v>
          </cell>
          <cell r="N5132">
            <v>6993</v>
          </cell>
          <cell r="O5132">
            <v>6592</v>
          </cell>
          <cell r="P5132">
            <v>6724</v>
          </cell>
          <cell r="Q5132">
            <v>6927</v>
          </cell>
        </row>
        <row r="5133">
          <cell r="E5133" t="str">
            <v>57NMONTHLYPWASHINGTON FEDERATION OF STATE EMPLOYEES</v>
          </cell>
          <cell r="F5133" t="str">
            <v>57N</v>
          </cell>
          <cell r="G5133" t="str">
            <v>Monthly</v>
          </cell>
          <cell r="H5133" t="str">
            <v>P</v>
          </cell>
          <cell r="I5133">
            <v>0</v>
          </cell>
          <cell r="J5133" t="str">
            <v>Washington Federation of State Employees</v>
          </cell>
          <cell r="K5133">
            <v>6905</v>
          </cell>
          <cell r="L5133">
            <v>6905</v>
          </cell>
          <cell r="M5133">
            <v>6905</v>
          </cell>
          <cell r="N5133">
            <v>6905</v>
          </cell>
          <cell r="O5133">
            <v>6509</v>
          </cell>
          <cell r="P5133">
            <v>6639</v>
          </cell>
          <cell r="Q5133">
            <v>6839</v>
          </cell>
        </row>
        <row r="5134">
          <cell r="E5134" t="str">
            <v>57NMONTHLYQCOALITION</v>
          </cell>
          <cell r="F5134" t="str">
            <v>57N</v>
          </cell>
          <cell r="G5134" t="str">
            <v>Monthly</v>
          </cell>
          <cell r="H5134" t="str">
            <v>Q</v>
          </cell>
          <cell r="I5134">
            <v>0</v>
          </cell>
          <cell r="J5134" t="str">
            <v>Coalition</v>
          </cell>
          <cell r="K5134">
            <v>7081</v>
          </cell>
          <cell r="L5134">
            <v>7081</v>
          </cell>
          <cell r="M5134">
            <v>7081</v>
          </cell>
          <cell r="N5134">
            <v>7081</v>
          </cell>
          <cell r="O5134">
            <v>6675</v>
          </cell>
          <cell r="P5134">
            <v>6809</v>
          </cell>
          <cell r="Q5134">
            <v>7015</v>
          </cell>
        </row>
        <row r="5135">
          <cell r="E5135" t="str">
            <v>57NMONTHLYQNON-REPRESENTED STATE EMPLOYEES</v>
          </cell>
          <cell r="F5135" t="str">
            <v>57N</v>
          </cell>
          <cell r="G5135" t="str">
            <v>Monthly</v>
          </cell>
          <cell r="H5135" t="str">
            <v>Q</v>
          </cell>
          <cell r="I5135">
            <v>0</v>
          </cell>
          <cell r="J5135" t="str">
            <v>Non-Represented State Employees</v>
          </cell>
          <cell r="K5135">
            <v>7081</v>
          </cell>
          <cell r="L5135">
            <v>7081</v>
          </cell>
          <cell r="M5135">
            <v>7081</v>
          </cell>
          <cell r="N5135">
            <v>7081</v>
          </cell>
          <cell r="O5135">
            <v>6675</v>
          </cell>
          <cell r="P5135">
            <v>6809</v>
          </cell>
          <cell r="Q5135">
            <v>7015</v>
          </cell>
        </row>
        <row r="5136">
          <cell r="E5136" t="str">
            <v>57NMONTHLYQSERVICE EMPLOYEES INTERNATIONAL UNION DISTRICT 1199 NW</v>
          </cell>
          <cell r="F5136" t="str">
            <v>57N</v>
          </cell>
          <cell r="G5136" t="str">
            <v>Monthly</v>
          </cell>
          <cell r="H5136" t="str">
            <v>Q</v>
          </cell>
          <cell r="I5136">
            <v>0</v>
          </cell>
          <cell r="J5136" t="str">
            <v>Service Employees International Union District 1199 NW</v>
          </cell>
          <cell r="K5136">
            <v>7081</v>
          </cell>
          <cell r="L5136">
            <v>7081</v>
          </cell>
          <cell r="M5136">
            <v>7081</v>
          </cell>
          <cell r="N5136">
            <v>7081</v>
          </cell>
          <cell r="O5136">
            <v>6675</v>
          </cell>
          <cell r="P5136">
            <v>6809</v>
          </cell>
          <cell r="Q5136">
            <v>7015</v>
          </cell>
        </row>
        <row r="5137">
          <cell r="E5137" t="str">
            <v>57NMONTHLYQTEAMSTERS LOCAL UNION NUMBER 117</v>
          </cell>
          <cell r="F5137" t="str">
            <v>57N</v>
          </cell>
          <cell r="G5137" t="str">
            <v>Monthly</v>
          </cell>
          <cell r="H5137" t="str">
            <v>Q</v>
          </cell>
          <cell r="I5137">
            <v>0</v>
          </cell>
          <cell r="J5137" t="str">
            <v>Teamsters Local Union Number 117</v>
          </cell>
          <cell r="K5137">
            <v>7171</v>
          </cell>
          <cell r="L5137">
            <v>7171</v>
          </cell>
          <cell r="M5137">
            <v>7171</v>
          </cell>
          <cell r="N5137">
            <v>7171</v>
          </cell>
          <cell r="O5137">
            <v>6760</v>
          </cell>
          <cell r="P5137">
            <v>6895</v>
          </cell>
          <cell r="Q5137">
            <v>7103</v>
          </cell>
        </row>
        <row r="5138">
          <cell r="E5138" t="str">
            <v>57NMONTHLYQWASHINGTON FEDERATION OF STATE EMPLOYEES</v>
          </cell>
          <cell r="F5138" t="str">
            <v>57N</v>
          </cell>
          <cell r="G5138" t="str">
            <v>Monthly</v>
          </cell>
          <cell r="H5138" t="str">
            <v>Q</v>
          </cell>
          <cell r="I5138">
            <v>0</v>
          </cell>
          <cell r="J5138" t="str">
            <v>Washington Federation of State Employees</v>
          </cell>
          <cell r="K5138">
            <v>7081</v>
          </cell>
          <cell r="L5138">
            <v>7081</v>
          </cell>
          <cell r="M5138">
            <v>7081</v>
          </cell>
          <cell r="N5138">
            <v>7081</v>
          </cell>
          <cell r="O5138">
            <v>6675</v>
          </cell>
          <cell r="P5138">
            <v>6809</v>
          </cell>
          <cell r="Q5138">
            <v>7015</v>
          </cell>
        </row>
        <row r="5139">
          <cell r="E5139" t="str">
            <v>57NMONTHLYRCOALITION</v>
          </cell>
          <cell r="F5139" t="str">
            <v>57N</v>
          </cell>
          <cell r="G5139" t="str">
            <v>Monthly</v>
          </cell>
          <cell r="H5139" t="str">
            <v>R</v>
          </cell>
          <cell r="I5139">
            <v>0</v>
          </cell>
          <cell r="J5139" t="str">
            <v>Coalition</v>
          </cell>
          <cell r="K5139">
            <v>7254</v>
          </cell>
          <cell r="L5139">
            <v>7254</v>
          </cell>
          <cell r="M5139">
            <v>7254</v>
          </cell>
          <cell r="N5139">
            <v>7254</v>
          </cell>
          <cell r="O5139">
            <v>6838</v>
          </cell>
          <cell r="P5139">
            <v>6975</v>
          </cell>
          <cell r="Q5139">
            <v>7186</v>
          </cell>
        </row>
        <row r="5140">
          <cell r="E5140" t="str">
            <v>57NMONTHLYRNON-REPRESENTED STATE EMPLOYEES</v>
          </cell>
          <cell r="F5140" t="str">
            <v>57N</v>
          </cell>
          <cell r="G5140" t="str">
            <v>Monthly</v>
          </cell>
          <cell r="H5140" t="str">
            <v>R</v>
          </cell>
          <cell r="I5140">
            <v>0</v>
          </cell>
          <cell r="J5140" t="str">
            <v>Non-Represented State Employees</v>
          </cell>
          <cell r="K5140">
            <v>7254</v>
          </cell>
          <cell r="L5140">
            <v>7254</v>
          </cell>
          <cell r="M5140">
            <v>7254</v>
          </cell>
          <cell r="N5140">
            <v>7254</v>
          </cell>
          <cell r="O5140">
            <v>6838</v>
          </cell>
          <cell r="P5140">
            <v>6975</v>
          </cell>
          <cell r="Q5140">
            <v>7186</v>
          </cell>
        </row>
        <row r="5141">
          <cell r="E5141" t="str">
            <v>57NMONTHLYRSERVICE EMPLOYEES INTERNATIONAL UNION DISTRICT 1199 NW</v>
          </cell>
          <cell r="F5141" t="str">
            <v>57N</v>
          </cell>
          <cell r="G5141" t="str">
            <v>Monthly</v>
          </cell>
          <cell r="H5141" t="str">
            <v>R</v>
          </cell>
          <cell r="I5141">
            <v>0</v>
          </cell>
          <cell r="J5141" t="str">
            <v>Service Employees International Union District 1199 NW</v>
          </cell>
          <cell r="K5141">
            <v>7254</v>
          </cell>
          <cell r="L5141">
            <v>7254</v>
          </cell>
          <cell r="M5141">
            <v>7254</v>
          </cell>
          <cell r="N5141">
            <v>7254</v>
          </cell>
          <cell r="O5141">
            <v>6838</v>
          </cell>
          <cell r="P5141">
            <v>6975</v>
          </cell>
          <cell r="Q5141">
            <v>7186</v>
          </cell>
        </row>
        <row r="5142">
          <cell r="E5142" t="str">
            <v>57NMONTHLYRTEAMSTERS LOCAL UNION NUMBER 117</v>
          </cell>
          <cell r="F5142" t="str">
            <v>57N</v>
          </cell>
          <cell r="G5142" t="str">
            <v>Monthly</v>
          </cell>
          <cell r="H5142" t="str">
            <v>R</v>
          </cell>
          <cell r="I5142">
            <v>0</v>
          </cell>
          <cell r="J5142" t="str">
            <v>Teamsters Local Union Number 117</v>
          </cell>
          <cell r="K5142">
            <v>7347</v>
          </cell>
          <cell r="L5142">
            <v>7347</v>
          </cell>
          <cell r="M5142">
            <v>7347</v>
          </cell>
          <cell r="N5142">
            <v>7347</v>
          </cell>
          <cell r="O5142">
            <v>6925</v>
          </cell>
          <cell r="P5142">
            <v>7064</v>
          </cell>
          <cell r="Q5142">
            <v>7277</v>
          </cell>
        </row>
        <row r="5143">
          <cell r="E5143" t="str">
            <v>57NMONTHLYRWASHINGTON FEDERATION OF STATE EMPLOYEES</v>
          </cell>
          <cell r="F5143" t="str">
            <v>57N</v>
          </cell>
          <cell r="G5143" t="str">
            <v>Monthly</v>
          </cell>
          <cell r="H5143" t="str">
            <v>R</v>
          </cell>
          <cell r="I5143">
            <v>0</v>
          </cell>
          <cell r="J5143" t="str">
            <v>Washington Federation of State Employees</v>
          </cell>
          <cell r="K5143">
            <v>7254</v>
          </cell>
          <cell r="L5143">
            <v>7254</v>
          </cell>
          <cell r="M5143">
            <v>7254</v>
          </cell>
          <cell r="N5143">
            <v>7254</v>
          </cell>
          <cell r="O5143">
            <v>6838</v>
          </cell>
          <cell r="P5143">
            <v>6975</v>
          </cell>
          <cell r="Q5143">
            <v>7186</v>
          </cell>
        </row>
        <row r="5144">
          <cell r="E5144" t="str">
            <v>57NMONTHLYSCOALITION</v>
          </cell>
          <cell r="F5144" t="str">
            <v>57N</v>
          </cell>
          <cell r="G5144" t="str">
            <v>Monthly</v>
          </cell>
          <cell r="H5144" t="str">
            <v>S</v>
          </cell>
          <cell r="I5144">
            <v>0</v>
          </cell>
          <cell r="J5144" t="str">
            <v>Coalition</v>
          </cell>
          <cell r="K5144">
            <v>7435</v>
          </cell>
          <cell r="L5144">
            <v>7435</v>
          </cell>
          <cell r="M5144">
            <v>7435</v>
          </cell>
          <cell r="N5144">
            <v>7435</v>
          </cell>
          <cell r="O5144">
            <v>7009</v>
          </cell>
          <cell r="P5144">
            <v>7149</v>
          </cell>
          <cell r="Q5144">
            <v>7365</v>
          </cell>
        </row>
        <row r="5145">
          <cell r="E5145" t="str">
            <v>57NMONTHLYSNON-REPRESENTED STATE EMPLOYEES</v>
          </cell>
          <cell r="F5145" t="str">
            <v>57N</v>
          </cell>
          <cell r="G5145" t="str">
            <v>Monthly</v>
          </cell>
          <cell r="H5145" t="str">
            <v>S</v>
          </cell>
          <cell r="I5145">
            <v>0</v>
          </cell>
          <cell r="J5145" t="str">
            <v>Non-Represented State Employees</v>
          </cell>
          <cell r="K5145">
            <v>7435</v>
          </cell>
          <cell r="L5145">
            <v>7435</v>
          </cell>
          <cell r="M5145">
            <v>7435</v>
          </cell>
          <cell r="N5145">
            <v>7435</v>
          </cell>
          <cell r="O5145">
            <v>7009</v>
          </cell>
          <cell r="P5145">
            <v>7149</v>
          </cell>
          <cell r="Q5145">
            <v>7365</v>
          </cell>
        </row>
        <row r="5146">
          <cell r="E5146" t="str">
            <v>57NMONTHLYSSERVICE EMPLOYEES INTERNATIONAL UNION DISTRICT 1199 NW</v>
          </cell>
          <cell r="F5146" t="str">
            <v>57N</v>
          </cell>
          <cell r="G5146" t="str">
            <v>Monthly</v>
          </cell>
          <cell r="H5146" t="str">
            <v>S</v>
          </cell>
          <cell r="I5146">
            <v>0</v>
          </cell>
          <cell r="J5146" t="str">
            <v>Service Employees International Union District 1199 NW</v>
          </cell>
          <cell r="K5146">
            <v>7435</v>
          </cell>
          <cell r="L5146">
            <v>7435</v>
          </cell>
          <cell r="M5146">
            <v>7435</v>
          </cell>
          <cell r="N5146">
            <v>7435</v>
          </cell>
          <cell r="O5146">
            <v>7009</v>
          </cell>
          <cell r="P5146">
            <v>7149</v>
          </cell>
          <cell r="Q5146">
            <v>7365</v>
          </cell>
        </row>
        <row r="5147">
          <cell r="E5147" t="str">
            <v>57NMONTHLYSTEAMSTERS LOCAL UNION NUMBER 117</v>
          </cell>
          <cell r="F5147" t="str">
            <v>57N</v>
          </cell>
          <cell r="G5147" t="str">
            <v>Monthly</v>
          </cell>
          <cell r="H5147" t="str">
            <v>S</v>
          </cell>
          <cell r="I5147">
            <v>0</v>
          </cell>
          <cell r="J5147" t="str">
            <v>Teamsters Local Union Number 117</v>
          </cell>
          <cell r="K5147">
            <v>7531</v>
          </cell>
          <cell r="L5147">
            <v>7531</v>
          </cell>
          <cell r="M5147">
            <v>7531</v>
          </cell>
          <cell r="N5147">
            <v>7531</v>
          </cell>
          <cell r="O5147">
            <v>7099</v>
          </cell>
          <cell r="P5147">
            <v>7241</v>
          </cell>
          <cell r="Q5147">
            <v>7460</v>
          </cell>
        </row>
        <row r="5148">
          <cell r="E5148" t="str">
            <v>57NMONTHLYSWASHINGTON FEDERATION OF STATE EMPLOYEES</v>
          </cell>
          <cell r="F5148" t="str">
            <v>57N</v>
          </cell>
          <cell r="G5148" t="str">
            <v>Monthly</v>
          </cell>
          <cell r="H5148" t="str">
            <v>S</v>
          </cell>
          <cell r="I5148">
            <v>0</v>
          </cell>
          <cell r="J5148" t="str">
            <v>Washington Federation of State Employees</v>
          </cell>
          <cell r="K5148">
            <v>7435</v>
          </cell>
          <cell r="L5148">
            <v>7435</v>
          </cell>
          <cell r="M5148">
            <v>7435</v>
          </cell>
          <cell r="N5148">
            <v>7435</v>
          </cell>
          <cell r="O5148">
            <v>7009</v>
          </cell>
          <cell r="P5148">
            <v>7149</v>
          </cell>
          <cell r="Q5148">
            <v>7365</v>
          </cell>
        </row>
        <row r="5149">
          <cell r="E5149" t="str">
            <v>57NMONTHLYTCOALITION</v>
          </cell>
          <cell r="F5149" t="str">
            <v>57N</v>
          </cell>
          <cell r="G5149" t="str">
            <v>Monthly</v>
          </cell>
          <cell r="H5149" t="str">
            <v>T</v>
          </cell>
          <cell r="I5149">
            <v>0</v>
          </cell>
          <cell r="J5149" t="str">
            <v>Coalition</v>
          </cell>
          <cell r="K5149">
            <v>7620</v>
          </cell>
          <cell r="L5149">
            <v>7620</v>
          </cell>
          <cell r="M5149">
            <v>7620</v>
          </cell>
          <cell r="N5149">
            <v>7620</v>
          </cell>
          <cell r="O5149">
            <v>7183</v>
          </cell>
          <cell r="P5149">
            <v>7327</v>
          </cell>
          <cell r="Q5149">
            <v>7548</v>
          </cell>
        </row>
        <row r="5150">
          <cell r="E5150" t="str">
            <v>57NMONTHLYTNON-REPRESENTED STATE EMPLOYEES</v>
          </cell>
          <cell r="F5150" t="str">
            <v>57N</v>
          </cell>
          <cell r="G5150" t="str">
            <v>Monthly</v>
          </cell>
          <cell r="H5150" t="str">
            <v>T</v>
          </cell>
          <cell r="I5150">
            <v>0</v>
          </cell>
          <cell r="J5150" t="str">
            <v>Non-Represented State Employees</v>
          </cell>
          <cell r="K5150">
            <v>7620</v>
          </cell>
          <cell r="L5150">
            <v>7620</v>
          </cell>
          <cell r="M5150">
            <v>7620</v>
          </cell>
          <cell r="N5150">
            <v>7620</v>
          </cell>
          <cell r="O5150">
            <v>7183</v>
          </cell>
          <cell r="P5150">
            <v>7327</v>
          </cell>
          <cell r="Q5150">
            <v>7548</v>
          </cell>
        </row>
        <row r="5151">
          <cell r="E5151" t="str">
            <v>57NMONTHLYTSERVICE EMPLOYEES INTERNATIONAL UNION DISTRICT 1199 NW</v>
          </cell>
          <cell r="F5151" t="str">
            <v>57N</v>
          </cell>
          <cell r="G5151" t="str">
            <v>Monthly</v>
          </cell>
          <cell r="H5151" t="str">
            <v>T</v>
          </cell>
          <cell r="I5151">
            <v>0</v>
          </cell>
          <cell r="J5151" t="str">
            <v>Service Employees International Union District 1199 NW</v>
          </cell>
          <cell r="K5151">
            <v>7620</v>
          </cell>
          <cell r="L5151">
            <v>7620</v>
          </cell>
          <cell r="M5151">
            <v>7620</v>
          </cell>
          <cell r="N5151">
            <v>7620</v>
          </cell>
          <cell r="O5151">
            <v>7183</v>
          </cell>
          <cell r="P5151">
            <v>7327</v>
          </cell>
          <cell r="Q5151">
            <v>7548</v>
          </cell>
        </row>
        <row r="5152">
          <cell r="E5152" t="str">
            <v>57NMONTHLYTTEAMSTERS LOCAL UNION NUMBER 117</v>
          </cell>
          <cell r="F5152" t="str">
            <v>57N</v>
          </cell>
          <cell r="G5152" t="str">
            <v>Monthly</v>
          </cell>
          <cell r="H5152" t="str">
            <v>T</v>
          </cell>
          <cell r="I5152">
            <v>0</v>
          </cell>
          <cell r="J5152" t="str">
            <v>Teamsters Local Union Number 117</v>
          </cell>
          <cell r="K5152">
            <v>7719</v>
          </cell>
          <cell r="L5152">
            <v>7719</v>
          </cell>
          <cell r="M5152">
            <v>7719</v>
          </cell>
          <cell r="N5152">
            <v>7719</v>
          </cell>
          <cell r="O5152">
            <v>7276</v>
          </cell>
          <cell r="P5152">
            <v>7422</v>
          </cell>
          <cell r="Q5152">
            <v>7646</v>
          </cell>
        </row>
        <row r="5153">
          <cell r="E5153" t="str">
            <v>57NMONTHLYTWASHINGTON FEDERATION OF STATE EMPLOYEES</v>
          </cell>
          <cell r="F5153" t="str">
            <v>57N</v>
          </cell>
          <cell r="G5153" t="str">
            <v>Monthly</v>
          </cell>
          <cell r="H5153" t="str">
            <v>T</v>
          </cell>
          <cell r="I5153">
            <v>0</v>
          </cell>
          <cell r="J5153" t="str">
            <v>Washington Federation of State Employees</v>
          </cell>
          <cell r="K5153">
            <v>7620</v>
          </cell>
          <cell r="L5153">
            <v>7620</v>
          </cell>
          <cell r="M5153">
            <v>7620</v>
          </cell>
          <cell r="N5153">
            <v>7620</v>
          </cell>
          <cell r="O5153">
            <v>7183</v>
          </cell>
          <cell r="P5153">
            <v>7327</v>
          </cell>
          <cell r="Q5153">
            <v>7548</v>
          </cell>
        </row>
        <row r="5154">
          <cell r="E5154" t="str">
            <v>57NMONTHLYUCOALITION</v>
          </cell>
          <cell r="F5154" t="str">
            <v>57N</v>
          </cell>
          <cell r="G5154" t="str">
            <v>Monthly</v>
          </cell>
          <cell r="H5154" t="str">
            <v>U</v>
          </cell>
          <cell r="I5154">
            <v>0</v>
          </cell>
          <cell r="J5154" t="str">
            <v>Coalition</v>
          </cell>
          <cell r="K5154">
            <v>7810</v>
          </cell>
          <cell r="L5154">
            <v>7810</v>
          </cell>
          <cell r="M5154">
            <v>7810</v>
          </cell>
          <cell r="N5154">
            <v>7810</v>
          </cell>
          <cell r="O5154">
            <v>7363</v>
          </cell>
          <cell r="P5154">
            <v>7510</v>
          </cell>
          <cell r="Q5154">
            <v>7737</v>
          </cell>
        </row>
        <row r="5155">
          <cell r="E5155" t="str">
            <v>57NMONTHLYUNON-REPRESENTED STATE EMPLOYEES</v>
          </cell>
          <cell r="F5155" t="str">
            <v>57N</v>
          </cell>
          <cell r="G5155" t="str">
            <v>Monthly</v>
          </cell>
          <cell r="H5155" t="str">
            <v>U</v>
          </cell>
          <cell r="I5155">
            <v>0</v>
          </cell>
          <cell r="J5155" t="str">
            <v>Non-Represented State Employees</v>
          </cell>
          <cell r="K5155">
            <v>7810</v>
          </cell>
          <cell r="L5155">
            <v>7810</v>
          </cell>
          <cell r="M5155">
            <v>7810</v>
          </cell>
          <cell r="N5155">
            <v>7810</v>
          </cell>
          <cell r="O5155">
            <v>7363</v>
          </cell>
          <cell r="P5155">
            <v>7510</v>
          </cell>
          <cell r="Q5155">
            <v>7737</v>
          </cell>
        </row>
        <row r="5156">
          <cell r="E5156" t="str">
            <v>57NMONTHLYUSERVICE EMPLOYEES INTERNATIONAL UNION DISTRICT 1199 NW</v>
          </cell>
          <cell r="F5156" t="str">
            <v>57N</v>
          </cell>
          <cell r="G5156" t="str">
            <v>Monthly</v>
          </cell>
          <cell r="H5156" t="str">
            <v>U</v>
          </cell>
          <cell r="I5156">
            <v>0</v>
          </cell>
          <cell r="J5156" t="str">
            <v>Service Employees International Union District 1199 NW</v>
          </cell>
          <cell r="K5156">
            <v>7810</v>
          </cell>
          <cell r="L5156">
            <v>7810</v>
          </cell>
          <cell r="M5156">
            <v>7810</v>
          </cell>
          <cell r="N5156">
            <v>7810</v>
          </cell>
          <cell r="O5156">
            <v>7363</v>
          </cell>
          <cell r="P5156">
            <v>7510</v>
          </cell>
          <cell r="Q5156">
            <v>7737</v>
          </cell>
        </row>
        <row r="5157">
          <cell r="E5157" t="str">
            <v>57NMONTHLYUTEAMSTERS LOCAL UNION NUMBER 117</v>
          </cell>
          <cell r="F5157" t="str">
            <v>57N</v>
          </cell>
          <cell r="G5157" t="str">
            <v>Monthly</v>
          </cell>
          <cell r="H5157" t="str">
            <v>U</v>
          </cell>
          <cell r="I5157">
            <v>0</v>
          </cell>
          <cell r="J5157" t="str">
            <v>Teamsters Local Union Number 117</v>
          </cell>
          <cell r="K5157">
            <v>7909</v>
          </cell>
          <cell r="L5157">
            <v>7909</v>
          </cell>
          <cell r="M5157">
            <v>7909</v>
          </cell>
          <cell r="N5157">
            <v>7909</v>
          </cell>
          <cell r="O5157">
            <v>7456</v>
          </cell>
          <cell r="P5157">
            <v>7605</v>
          </cell>
          <cell r="Q5157">
            <v>7835</v>
          </cell>
        </row>
        <row r="5158">
          <cell r="E5158" t="str">
            <v>57NMONTHLYUWASHINGTON FEDERATION OF STATE EMPLOYEES</v>
          </cell>
          <cell r="F5158" t="str">
            <v>57N</v>
          </cell>
          <cell r="G5158" t="str">
            <v>Monthly</v>
          </cell>
          <cell r="H5158" t="str">
            <v>U</v>
          </cell>
          <cell r="I5158">
            <v>0</v>
          </cell>
          <cell r="J5158" t="str">
            <v>Washington Federation of State Employees</v>
          </cell>
          <cell r="K5158">
            <v>7810</v>
          </cell>
          <cell r="L5158">
            <v>7810</v>
          </cell>
          <cell r="M5158">
            <v>7810</v>
          </cell>
          <cell r="N5158">
            <v>7810</v>
          </cell>
          <cell r="O5158">
            <v>7363</v>
          </cell>
          <cell r="P5158">
            <v>7510</v>
          </cell>
          <cell r="Q5158">
            <v>7737</v>
          </cell>
        </row>
        <row r="5159">
          <cell r="E5159" t="str">
            <v>58GMONTHLYGNON-REPRESENTED STATE EMPLOYEES</v>
          </cell>
          <cell r="F5159" t="str">
            <v>58G</v>
          </cell>
          <cell r="G5159" t="str">
            <v>Monthly</v>
          </cell>
          <cell r="H5159" t="str">
            <v>G</v>
          </cell>
          <cell r="I5159">
            <v>0</v>
          </cell>
          <cell r="J5159" t="str">
            <v>Non-Represented State Employees</v>
          </cell>
          <cell r="K5159">
            <v>5305</v>
          </cell>
          <cell r="L5159">
            <v>5305</v>
          </cell>
          <cell r="M5159">
            <v>5305</v>
          </cell>
          <cell r="N5159">
            <v>5305</v>
          </cell>
          <cell r="O5159">
            <v>5001</v>
          </cell>
          <cell r="P5159">
            <v>5101</v>
          </cell>
          <cell r="Q5159">
            <v>5255</v>
          </cell>
        </row>
        <row r="5160">
          <cell r="E5160" t="str">
            <v>58GMONTHLYGWASHINGTON FEDERATION OF STATE EMPLOYEES</v>
          </cell>
          <cell r="F5160" t="str">
            <v>58G</v>
          </cell>
          <cell r="G5160" t="str">
            <v>Monthly</v>
          </cell>
          <cell r="H5160" t="str">
            <v>G</v>
          </cell>
          <cell r="I5160">
            <v>0</v>
          </cell>
          <cell r="J5160" t="str">
            <v>Washington Federation of State Employees</v>
          </cell>
          <cell r="K5160">
            <v>5305</v>
          </cell>
          <cell r="L5160">
            <v>5305</v>
          </cell>
          <cell r="M5160">
            <v>5305</v>
          </cell>
          <cell r="N5160">
            <v>5305</v>
          </cell>
          <cell r="O5160">
            <v>5001</v>
          </cell>
          <cell r="P5160">
            <v>5101</v>
          </cell>
          <cell r="Q5160">
            <v>5255</v>
          </cell>
        </row>
        <row r="5161">
          <cell r="E5161" t="str">
            <v>58GMONTHLYHNON-REPRESENTED STATE EMPLOYEES</v>
          </cell>
          <cell r="F5161" t="str">
            <v>58G</v>
          </cell>
          <cell r="G5161" t="str">
            <v>Monthly</v>
          </cell>
          <cell r="H5161" t="str">
            <v>H</v>
          </cell>
          <cell r="I5161">
            <v>0</v>
          </cell>
          <cell r="J5161" t="str">
            <v>Non-Represented State Employees</v>
          </cell>
          <cell r="K5161">
            <v>5438</v>
          </cell>
          <cell r="L5161">
            <v>5438</v>
          </cell>
          <cell r="M5161">
            <v>5438</v>
          </cell>
          <cell r="N5161">
            <v>5438</v>
          </cell>
          <cell r="O5161">
            <v>5126</v>
          </cell>
          <cell r="P5161">
            <v>5229</v>
          </cell>
          <cell r="Q5161">
            <v>5387</v>
          </cell>
        </row>
        <row r="5162">
          <cell r="E5162" t="str">
            <v>58GMONTHLYHWASHINGTON FEDERATION OF STATE EMPLOYEES</v>
          </cell>
          <cell r="F5162" t="str">
            <v>58G</v>
          </cell>
          <cell r="G5162" t="str">
            <v>Monthly</v>
          </cell>
          <cell r="H5162" t="str">
            <v>H</v>
          </cell>
          <cell r="I5162">
            <v>0</v>
          </cell>
          <cell r="J5162" t="str">
            <v>Washington Federation of State Employees</v>
          </cell>
          <cell r="K5162">
            <v>5438</v>
          </cell>
          <cell r="L5162">
            <v>5438</v>
          </cell>
          <cell r="M5162">
            <v>5438</v>
          </cell>
          <cell r="N5162">
            <v>5438</v>
          </cell>
          <cell r="O5162">
            <v>5126</v>
          </cell>
          <cell r="P5162">
            <v>5229</v>
          </cell>
          <cell r="Q5162">
            <v>5387</v>
          </cell>
        </row>
        <row r="5163">
          <cell r="E5163" t="str">
            <v>58GMONTHLYINON-REPRESENTED STATE EMPLOYEES</v>
          </cell>
          <cell r="F5163" t="str">
            <v>58G</v>
          </cell>
          <cell r="G5163" t="str">
            <v>Monthly</v>
          </cell>
          <cell r="H5163" t="str">
            <v>I</v>
          </cell>
          <cell r="I5163">
            <v>0</v>
          </cell>
          <cell r="J5163" t="str">
            <v>Non-Represented State Employees</v>
          </cell>
          <cell r="K5163">
            <v>5572</v>
          </cell>
          <cell r="L5163">
            <v>5572</v>
          </cell>
          <cell r="M5163">
            <v>5572</v>
          </cell>
          <cell r="N5163">
            <v>5572</v>
          </cell>
          <cell r="O5163">
            <v>5253</v>
          </cell>
          <cell r="P5163">
            <v>5358</v>
          </cell>
          <cell r="Q5163">
            <v>5520</v>
          </cell>
        </row>
        <row r="5164">
          <cell r="E5164" t="str">
            <v>58GMONTHLYIWASHINGTON FEDERATION OF STATE EMPLOYEES</v>
          </cell>
          <cell r="F5164" t="str">
            <v>58G</v>
          </cell>
          <cell r="G5164" t="str">
            <v>Monthly</v>
          </cell>
          <cell r="H5164" t="str">
            <v>I</v>
          </cell>
          <cell r="I5164">
            <v>0</v>
          </cell>
          <cell r="J5164" t="str">
            <v>Washington Federation of State Employees</v>
          </cell>
          <cell r="K5164">
            <v>5572</v>
          </cell>
          <cell r="L5164">
            <v>5572</v>
          </cell>
          <cell r="M5164">
            <v>5572</v>
          </cell>
          <cell r="N5164">
            <v>5572</v>
          </cell>
          <cell r="O5164">
            <v>5253</v>
          </cell>
          <cell r="P5164">
            <v>5358</v>
          </cell>
          <cell r="Q5164">
            <v>5520</v>
          </cell>
        </row>
        <row r="5165">
          <cell r="E5165" t="str">
            <v>58GMONTHLYJNON-REPRESENTED STATE EMPLOYEES</v>
          </cell>
          <cell r="F5165" t="str">
            <v>58G</v>
          </cell>
          <cell r="G5165" t="str">
            <v>Monthly</v>
          </cell>
          <cell r="H5165" t="str">
            <v>J</v>
          </cell>
          <cell r="I5165">
            <v>0</v>
          </cell>
          <cell r="J5165" t="str">
            <v>Non-Represented State Employees</v>
          </cell>
          <cell r="K5165">
            <v>5713</v>
          </cell>
          <cell r="L5165">
            <v>5713</v>
          </cell>
          <cell r="M5165">
            <v>5713</v>
          </cell>
          <cell r="N5165">
            <v>5713</v>
          </cell>
          <cell r="O5165">
            <v>5385</v>
          </cell>
          <cell r="P5165">
            <v>5493</v>
          </cell>
          <cell r="Q5165">
            <v>5659</v>
          </cell>
        </row>
        <row r="5166">
          <cell r="E5166" t="str">
            <v>58GMONTHLYJWASHINGTON FEDERATION OF STATE EMPLOYEES</v>
          </cell>
          <cell r="F5166" t="str">
            <v>58G</v>
          </cell>
          <cell r="G5166" t="str">
            <v>Monthly</v>
          </cell>
          <cell r="H5166" t="str">
            <v>J</v>
          </cell>
          <cell r="I5166">
            <v>0</v>
          </cell>
          <cell r="J5166" t="str">
            <v>Washington Federation of State Employees</v>
          </cell>
          <cell r="K5166">
            <v>5713</v>
          </cell>
          <cell r="L5166">
            <v>5713</v>
          </cell>
          <cell r="M5166">
            <v>5713</v>
          </cell>
          <cell r="N5166">
            <v>5713</v>
          </cell>
          <cell r="O5166">
            <v>5385</v>
          </cell>
          <cell r="P5166">
            <v>5493</v>
          </cell>
          <cell r="Q5166">
            <v>5659</v>
          </cell>
        </row>
        <row r="5167">
          <cell r="E5167" t="str">
            <v>58GMONTHLYKNON-REPRESENTED STATE EMPLOYEES</v>
          </cell>
          <cell r="F5167" t="str">
            <v>58G</v>
          </cell>
          <cell r="G5167" t="str">
            <v>Monthly</v>
          </cell>
          <cell r="H5167" t="str">
            <v>K</v>
          </cell>
          <cell r="I5167">
            <v>0</v>
          </cell>
          <cell r="J5167" t="str">
            <v>Non-Represented State Employees</v>
          </cell>
          <cell r="K5167">
            <v>5857</v>
          </cell>
          <cell r="L5167">
            <v>5857</v>
          </cell>
          <cell r="M5167">
            <v>5857</v>
          </cell>
          <cell r="N5167">
            <v>5857</v>
          </cell>
          <cell r="O5167">
            <v>5522</v>
          </cell>
          <cell r="P5167">
            <v>5632</v>
          </cell>
          <cell r="Q5167">
            <v>5802</v>
          </cell>
        </row>
        <row r="5168">
          <cell r="E5168" t="str">
            <v>58GMONTHLYKWASHINGTON FEDERATION OF STATE EMPLOYEES</v>
          </cell>
          <cell r="F5168" t="str">
            <v>58G</v>
          </cell>
          <cell r="G5168" t="str">
            <v>Monthly</v>
          </cell>
          <cell r="H5168" t="str">
            <v>K</v>
          </cell>
          <cell r="I5168">
            <v>0</v>
          </cell>
          <cell r="J5168" t="str">
            <v>Washington Federation of State Employees</v>
          </cell>
          <cell r="K5168">
            <v>5857</v>
          </cell>
          <cell r="L5168">
            <v>5857</v>
          </cell>
          <cell r="M5168">
            <v>5857</v>
          </cell>
          <cell r="N5168">
            <v>5857</v>
          </cell>
          <cell r="O5168">
            <v>5522</v>
          </cell>
          <cell r="P5168">
            <v>5632</v>
          </cell>
          <cell r="Q5168">
            <v>5802</v>
          </cell>
        </row>
        <row r="5169">
          <cell r="E5169" t="str">
            <v>58GMONTHLYLNON-REPRESENTED STATE EMPLOYEES</v>
          </cell>
          <cell r="F5169" t="str">
            <v>58G</v>
          </cell>
          <cell r="G5169" t="str">
            <v>Monthly</v>
          </cell>
          <cell r="H5169" t="str">
            <v>L</v>
          </cell>
          <cell r="I5169">
            <v>0</v>
          </cell>
          <cell r="J5169" t="str">
            <v>Non-Represented State Employees</v>
          </cell>
          <cell r="K5169">
            <v>6001</v>
          </cell>
          <cell r="L5169">
            <v>6001</v>
          </cell>
          <cell r="M5169">
            <v>6001</v>
          </cell>
          <cell r="N5169">
            <v>6001</v>
          </cell>
          <cell r="O5169">
            <v>5657</v>
          </cell>
          <cell r="P5169">
            <v>5770</v>
          </cell>
          <cell r="Q5169">
            <v>5944</v>
          </cell>
        </row>
        <row r="5170">
          <cell r="E5170" t="str">
            <v>58GMONTHLYLWASHINGTON FEDERATION OF STATE EMPLOYEES</v>
          </cell>
          <cell r="F5170" t="str">
            <v>58G</v>
          </cell>
          <cell r="G5170" t="str">
            <v>Monthly</v>
          </cell>
          <cell r="H5170" t="str">
            <v>L</v>
          </cell>
          <cell r="I5170">
            <v>0</v>
          </cell>
          <cell r="J5170" t="str">
            <v>Washington Federation of State Employees</v>
          </cell>
          <cell r="K5170">
            <v>6001</v>
          </cell>
          <cell r="L5170">
            <v>6001</v>
          </cell>
          <cell r="M5170">
            <v>6001</v>
          </cell>
          <cell r="N5170">
            <v>6001</v>
          </cell>
          <cell r="O5170">
            <v>5657</v>
          </cell>
          <cell r="P5170">
            <v>5770</v>
          </cell>
          <cell r="Q5170">
            <v>5944</v>
          </cell>
        </row>
        <row r="5171">
          <cell r="E5171" t="str">
            <v>58GMONTHLYMNON-REPRESENTED STATE EMPLOYEES</v>
          </cell>
          <cell r="F5171" t="str">
            <v>58G</v>
          </cell>
          <cell r="G5171" t="str">
            <v>Monthly</v>
          </cell>
          <cell r="H5171" t="str">
            <v>M</v>
          </cell>
          <cell r="I5171">
            <v>0</v>
          </cell>
          <cell r="J5171" t="str">
            <v>Non-Represented State Employees</v>
          </cell>
          <cell r="K5171">
            <v>6157</v>
          </cell>
          <cell r="L5171">
            <v>6157</v>
          </cell>
          <cell r="M5171">
            <v>6157</v>
          </cell>
          <cell r="N5171">
            <v>6157</v>
          </cell>
          <cell r="O5171">
            <v>5804</v>
          </cell>
          <cell r="P5171">
            <v>5920</v>
          </cell>
          <cell r="Q5171">
            <v>6099</v>
          </cell>
        </row>
        <row r="5172">
          <cell r="E5172" t="str">
            <v>58GMONTHLYMWASHINGTON FEDERATION OF STATE EMPLOYEES</v>
          </cell>
          <cell r="F5172" t="str">
            <v>58G</v>
          </cell>
          <cell r="G5172" t="str">
            <v>Monthly</v>
          </cell>
          <cell r="H5172" t="str">
            <v>M</v>
          </cell>
          <cell r="I5172">
            <v>0</v>
          </cell>
          <cell r="J5172" t="str">
            <v>Washington Federation of State Employees</v>
          </cell>
          <cell r="K5172">
            <v>6157</v>
          </cell>
          <cell r="L5172">
            <v>6157</v>
          </cell>
          <cell r="M5172">
            <v>6157</v>
          </cell>
          <cell r="N5172">
            <v>6157</v>
          </cell>
          <cell r="O5172">
            <v>5804</v>
          </cell>
          <cell r="P5172">
            <v>5920</v>
          </cell>
          <cell r="Q5172">
            <v>6099</v>
          </cell>
        </row>
        <row r="5173">
          <cell r="E5173" t="str">
            <v>58MONTHLYACOALITION</v>
          </cell>
          <cell r="F5173" t="str">
            <v>58</v>
          </cell>
          <cell r="G5173" t="str">
            <v>Monthly</v>
          </cell>
          <cell r="H5173" t="str">
            <v>A</v>
          </cell>
          <cell r="I5173">
            <v>0</v>
          </cell>
          <cell r="J5173" t="str">
            <v>Coalition</v>
          </cell>
          <cell r="K5173">
            <v>4575</v>
          </cell>
          <cell r="L5173">
            <v>4575</v>
          </cell>
          <cell r="M5173">
            <v>4575</v>
          </cell>
          <cell r="N5173">
            <v>4575</v>
          </cell>
          <cell r="O5173">
            <v>4313</v>
          </cell>
          <cell r="P5173">
            <v>4399</v>
          </cell>
          <cell r="Q5173">
            <v>4532</v>
          </cell>
        </row>
        <row r="5174">
          <cell r="E5174" t="str">
            <v>58MONTHLYANON-REPRESENTED STATE EMPLOYEES</v>
          </cell>
          <cell r="F5174" t="str">
            <v>58</v>
          </cell>
          <cell r="G5174" t="str">
            <v>Monthly</v>
          </cell>
          <cell r="H5174" t="str">
            <v>A</v>
          </cell>
          <cell r="I5174">
            <v>0</v>
          </cell>
          <cell r="J5174" t="str">
            <v>Non-Represented State Employees</v>
          </cell>
          <cell r="K5174">
            <v>4575</v>
          </cell>
          <cell r="L5174">
            <v>4575</v>
          </cell>
          <cell r="M5174">
            <v>4575</v>
          </cell>
          <cell r="N5174">
            <v>4575</v>
          </cell>
          <cell r="O5174">
            <v>4313</v>
          </cell>
          <cell r="P5174">
            <v>4399</v>
          </cell>
          <cell r="Q5174">
            <v>4532</v>
          </cell>
        </row>
        <row r="5175">
          <cell r="E5175" t="str">
            <v>58MONTHLYATEAMSTERS LOCAL UNION NUMBER 117</v>
          </cell>
          <cell r="F5175" t="str">
            <v>58</v>
          </cell>
          <cell r="G5175" t="str">
            <v>Monthly</v>
          </cell>
          <cell r="H5175" t="str">
            <v>A</v>
          </cell>
          <cell r="I5175">
            <v>0</v>
          </cell>
          <cell r="J5175" t="str">
            <v>Teamsters Local Union Number 117</v>
          </cell>
          <cell r="K5175">
            <v>4634</v>
          </cell>
          <cell r="L5175">
            <v>4634</v>
          </cell>
          <cell r="M5175">
            <v>4634</v>
          </cell>
          <cell r="N5175">
            <v>4634</v>
          </cell>
          <cell r="O5175">
            <v>4369</v>
          </cell>
          <cell r="P5175">
            <v>4456</v>
          </cell>
          <cell r="Q5175">
            <v>4591</v>
          </cell>
        </row>
        <row r="5176">
          <cell r="E5176" t="str">
            <v>58MONTHLYAWASHINGTON FEDERATION OF STATE EMPLOYEES</v>
          </cell>
          <cell r="F5176" t="str">
            <v>58</v>
          </cell>
          <cell r="G5176" t="str">
            <v>Monthly</v>
          </cell>
          <cell r="H5176" t="str">
            <v>A</v>
          </cell>
          <cell r="I5176">
            <v>0</v>
          </cell>
          <cell r="J5176" t="str">
            <v>Washington Federation of State Employees</v>
          </cell>
          <cell r="K5176">
            <v>4575</v>
          </cell>
          <cell r="L5176">
            <v>4575</v>
          </cell>
          <cell r="M5176">
            <v>4575</v>
          </cell>
          <cell r="N5176">
            <v>4575</v>
          </cell>
          <cell r="O5176">
            <v>4313</v>
          </cell>
          <cell r="P5176">
            <v>4399</v>
          </cell>
          <cell r="Q5176">
            <v>4532</v>
          </cell>
        </row>
        <row r="5177">
          <cell r="E5177" t="str">
            <v>58MONTHLYAWASHINGTON PUBLIC EMPLOYEES ASSOCIATION</v>
          </cell>
          <cell r="F5177" t="str">
            <v>58</v>
          </cell>
          <cell r="G5177" t="str">
            <v>Monthly</v>
          </cell>
          <cell r="H5177" t="str">
            <v>A</v>
          </cell>
          <cell r="I5177">
            <v>0</v>
          </cell>
          <cell r="J5177" t="str">
            <v>Washington Public Employees Association</v>
          </cell>
          <cell r="K5177">
            <v>4575</v>
          </cell>
          <cell r="L5177">
            <v>4575</v>
          </cell>
          <cell r="M5177">
            <v>4575</v>
          </cell>
          <cell r="N5177">
            <v>4575</v>
          </cell>
          <cell r="O5177">
            <v>4313</v>
          </cell>
          <cell r="P5177">
            <v>4399</v>
          </cell>
          <cell r="Q5177">
            <v>4532</v>
          </cell>
        </row>
        <row r="5178">
          <cell r="E5178" t="str">
            <v>58MONTHLYBCOALITION</v>
          </cell>
          <cell r="F5178" t="str">
            <v>58</v>
          </cell>
          <cell r="G5178" t="str">
            <v>Monthly</v>
          </cell>
          <cell r="H5178" t="str">
            <v>B</v>
          </cell>
          <cell r="I5178">
            <v>0</v>
          </cell>
          <cell r="J5178" t="str">
            <v>Coalition</v>
          </cell>
          <cell r="K5178">
            <v>4686</v>
          </cell>
          <cell r="L5178">
            <v>4686</v>
          </cell>
          <cell r="M5178">
            <v>4686</v>
          </cell>
          <cell r="N5178">
            <v>4686</v>
          </cell>
          <cell r="O5178">
            <v>4418</v>
          </cell>
          <cell r="P5178">
            <v>4506</v>
          </cell>
          <cell r="Q5178">
            <v>4642</v>
          </cell>
        </row>
        <row r="5179">
          <cell r="E5179" t="str">
            <v>58MONTHLYBNON-REPRESENTED STATE EMPLOYEES</v>
          </cell>
          <cell r="F5179" t="str">
            <v>58</v>
          </cell>
          <cell r="G5179" t="str">
            <v>Monthly</v>
          </cell>
          <cell r="H5179" t="str">
            <v>B</v>
          </cell>
          <cell r="I5179">
            <v>0</v>
          </cell>
          <cell r="J5179" t="str">
            <v>Non-Represented State Employees</v>
          </cell>
          <cell r="K5179">
            <v>4686</v>
          </cell>
          <cell r="L5179">
            <v>4686</v>
          </cell>
          <cell r="M5179">
            <v>4686</v>
          </cell>
          <cell r="N5179">
            <v>4686</v>
          </cell>
          <cell r="O5179">
            <v>4418</v>
          </cell>
          <cell r="P5179">
            <v>4506</v>
          </cell>
          <cell r="Q5179">
            <v>4642</v>
          </cell>
        </row>
        <row r="5180">
          <cell r="E5180" t="str">
            <v>58MONTHLYBTEAMSTERS LOCAL UNION NUMBER 117</v>
          </cell>
          <cell r="F5180" t="str">
            <v>58</v>
          </cell>
          <cell r="G5180" t="str">
            <v>Monthly</v>
          </cell>
          <cell r="H5180" t="str">
            <v>B</v>
          </cell>
          <cell r="I5180">
            <v>0</v>
          </cell>
          <cell r="J5180" t="str">
            <v>Teamsters Local Union Number 117</v>
          </cell>
          <cell r="K5180">
            <v>4748</v>
          </cell>
          <cell r="L5180">
            <v>4748</v>
          </cell>
          <cell r="M5180">
            <v>4748</v>
          </cell>
          <cell r="N5180">
            <v>4748</v>
          </cell>
          <cell r="O5180">
            <v>4475</v>
          </cell>
          <cell r="P5180">
            <v>4565</v>
          </cell>
          <cell r="Q5180">
            <v>4703</v>
          </cell>
        </row>
        <row r="5181">
          <cell r="E5181" t="str">
            <v>58MONTHLYBWASHINGTON FEDERATION OF STATE EMPLOYEES</v>
          </cell>
          <cell r="F5181" t="str">
            <v>58</v>
          </cell>
          <cell r="G5181" t="str">
            <v>Monthly</v>
          </cell>
          <cell r="H5181" t="str">
            <v>B</v>
          </cell>
          <cell r="I5181">
            <v>0</v>
          </cell>
          <cell r="J5181" t="str">
            <v>Washington Federation of State Employees</v>
          </cell>
          <cell r="K5181">
            <v>4686</v>
          </cell>
          <cell r="L5181">
            <v>4686</v>
          </cell>
          <cell r="M5181">
            <v>4686</v>
          </cell>
          <cell r="N5181">
            <v>4686</v>
          </cell>
          <cell r="O5181">
            <v>4418</v>
          </cell>
          <cell r="P5181">
            <v>4506</v>
          </cell>
          <cell r="Q5181">
            <v>4642</v>
          </cell>
        </row>
        <row r="5182">
          <cell r="E5182" t="str">
            <v>58MONTHLYBWASHINGTON PUBLIC EMPLOYEES ASSOCIATION</v>
          </cell>
          <cell r="F5182" t="str">
            <v>58</v>
          </cell>
          <cell r="G5182" t="str">
            <v>Monthly</v>
          </cell>
          <cell r="H5182" t="str">
            <v>B</v>
          </cell>
          <cell r="I5182">
            <v>0</v>
          </cell>
          <cell r="J5182" t="str">
            <v>Washington Public Employees Association</v>
          </cell>
          <cell r="K5182">
            <v>4686</v>
          </cell>
          <cell r="L5182">
            <v>4686</v>
          </cell>
          <cell r="M5182">
            <v>4686</v>
          </cell>
          <cell r="N5182">
            <v>4686</v>
          </cell>
          <cell r="O5182">
            <v>4418</v>
          </cell>
          <cell r="P5182">
            <v>4506</v>
          </cell>
          <cell r="Q5182">
            <v>4642</v>
          </cell>
        </row>
        <row r="5183">
          <cell r="E5183" t="str">
            <v>58MONTHLYCCOALITION</v>
          </cell>
          <cell r="F5183" t="str">
            <v>58</v>
          </cell>
          <cell r="G5183" t="str">
            <v>Monthly</v>
          </cell>
          <cell r="H5183" t="str">
            <v>C</v>
          </cell>
          <cell r="I5183">
            <v>0</v>
          </cell>
          <cell r="J5183" t="str">
            <v>Coalition</v>
          </cell>
          <cell r="K5183">
            <v>4808</v>
          </cell>
          <cell r="L5183">
            <v>4808</v>
          </cell>
          <cell r="M5183">
            <v>4808</v>
          </cell>
          <cell r="N5183">
            <v>4808</v>
          </cell>
          <cell r="O5183">
            <v>4532</v>
          </cell>
          <cell r="P5183">
            <v>4623</v>
          </cell>
          <cell r="Q5183">
            <v>4763</v>
          </cell>
        </row>
        <row r="5184">
          <cell r="E5184" t="str">
            <v>58MONTHLYCNON-REPRESENTED STATE EMPLOYEES</v>
          </cell>
          <cell r="F5184" t="str">
            <v>58</v>
          </cell>
          <cell r="G5184" t="str">
            <v>Monthly</v>
          </cell>
          <cell r="H5184" t="str">
            <v>C</v>
          </cell>
          <cell r="I5184">
            <v>0</v>
          </cell>
          <cell r="J5184" t="str">
            <v>Non-Represented State Employees</v>
          </cell>
          <cell r="K5184">
            <v>4808</v>
          </cell>
          <cell r="L5184">
            <v>4808</v>
          </cell>
          <cell r="M5184">
            <v>4808</v>
          </cell>
          <cell r="N5184">
            <v>4808</v>
          </cell>
          <cell r="O5184">
            <v>4532</v>
          </cell>
          <cell r="P5184">
            <v>4623</v>
          </cell>
          <cell r="Q5184">
            <v>4763</v>
          </cell>
        </row>
        <row r="5185">
          <cell r="E5185" t="str">
            <v>58MONTHLYCTEAMSTERS LOCAL UNION NUMBER 117</v>
          </cell>
          <cell r="F5185" t="str">
            <v>58</v>
          </cell>
          <cell r="G5185" t="str">
            <v>Monthly</v>
          </cell>
          <cell r="H5185" t="str">
            <v>C</v>
          </cell>
          <cell r="I5185">
            <v>0</v>
          </cell>
          <cell r="J5185" t="str">
            <v>Teamsters Local Union Number 117</v>
          </cell>
          <cell r="K5185">
            <v>4868</v>
          </cell>
          <cell r="L5185">
            <v>4868</v>
          </cell>
          <cell r="M5185">
            <v>4868</v>
          </cell>
          <cell r="N5185">
            <v>4868</v>
          </cell>
          <cell r="O5185">
            <v>4589</v>
          </cell>
          <cell r="P5185">
            <v>4681</v>
          </cell>
          <cell r="Q5185">
            <v>4822</v>
          </cell>
        </row>
        <row r="5186">
          <cell r="E5186" t="str">
            <v>58MONTHLYCWASHINGTON FEDERATION OF STATE EMPLOYEES</v>
          </cell>
          <cell r="F5186" t="str">
            <v>58</v>
          </cell>
          <cell r="G5186" t="str">
            <v>Monthly</v>
          </cell>
          <cell r="H5186" t="str">
            <v>C</v>
          </cell>
          <cell r="I5186">
            <v>0</v>
          </cell>
          <cell r="J5186" t="str">
            <v>Washington Federation of State Employees</v>
          </cell>
          <cell r="K5186">
            <v>4808</v>
          </cell>
          <cell r="L5186">
            <v>4808</v>
          </cell>
          <cell r="M5186">
            <v>4808</v>
          </cell>
          <cell r="N5186">
            <v>4808</v>
          </cell>
          <cell r="O5186">
            <v>4532</v>
          </cell>
          <cell r="P5186">
            <v>4623</v>
          </cell>
          <cell r="Q5186">
            <v>4763</v>
          </cell>
        </row>
        <row r="5187">
          <cell r="E5187" t="str">
            <v>58MONTHLYCWASHINGTON PUBLIC EMPLOYEES ASSOCIATION</v>
          </cell>
          <cell r="F5187" t="str">
            <v>58</v>
          </cell>
          <cell r="G5187" t="str">
            <v>Monthly</v>
          </cell>
          <cell r="H5187" t="str">
            <v>C</v>
          </cell>
          <cell r="I5187">
            <v>0</v>
          </cell>
          <cell r="J5187" t="str">
            <v>Washington Public Employees Association</v>
          </cell>
          <cell r="K5187">
            <v>4808</v>
          </cell>
          <cell r="L5187">
            <v>4808</v>
          </cell>
          <cell r="M5187">
            <v>4808</v>
          </cell>
          <cell r="N5187">
            <v>4808</v>
          </cell>
          <cell r="O5187">
            <v>4532</v>
          </cell>
          <cell r="P5187">
            <v>4623</v>
          </cell>
          <cell r="Q5187">
            <v>4763</v>
          </cell>
        </row>
        <row r="5188">
          <cell r="E5188" t="str">
            <v>58MONTHLYDCOALITION</v>
          </cell>
          <cell r="F5188" t="str">
            <v>58</v>
          </cell>
          <cell r="G5188" t="str">
            <v>Monthly</v>
          </cell>
          <cell r="H5188" t="str">
            <v>D</v>
          </cell>
          <cell r="I5188">
            <v>0</v>
          </cell>
          <cell r="J5188" t="str">
            <v>Coalition</v>
          </cell>
          <cell r="K5188">
            <v>4926</v>
          </cell>
          <cell r="L5188">
            <v>4926</v>
          </cell>
          <cell r="M5188">
            <v>4926</v>
          </cell>
          <cell r="N5188">
            <v>4926</v>
          </cell>
          <cell r="O5188">
            <v>4644</v>
          </cell>
          <cell r="P5188">
            <v>4737</v>
          </cell>
          <cell r="Q5188">
            <v>4880</v>
          </cell>
        </row>
        <row r="5189">
          <cell r="E5189" t="str">
            <v>58MONTHLYDNON-REPRESENTED STATE EMPLOYEES</v>
          </cell>
          <cell r="F5189" t="str">
            <v>58</v>
          </cell>
          <cell r="G5189" t="str">
            <v>Monthly</v>
          </cell>
          <cell r="H5189" t="str">
            <v>D</v>
          </cell>
          <cell r="I5189">
            <v>0</v>
          </cell>
          <cell r="J5189" t="str">
            <v>Non-Represented State Employees</v>
          </cell>
          <cell r="K5189">
            <v>4926</v>
          </cell>
          <cell r="L5189">
            <v>4926</v>
          </cell>
          <cell r="M5189">
            <v>4926</v>
          </cell>
          <cell r="N5189">
            <v>4926</v>
          </cell>
          <cell r="O5189">
            <v>4644</v>
          </cell>
          <cell r="P5189">
            <v>4737</v>
          </cell>
          <cell r="Q5189">
            <v>4880</v>
          </cell>
        </row>
        <row r="5190">
          <cell r="E5190" t="str">
            <v>58MONTHLYDTEAMSTERS LOCAL UNION NUMBER 117</v>
          </cell>
          <cell r="F5190" t="str">
            <v>58</v>
          </cell>
          <cell r="G5190" t="str">
            <v>Monthly</v>
          </cell>
          <cell r="H5190" t="str">
            <v>D</v>
          </cell>
          <cell r="I5190">
            <v>0</v>
          </cell>
          <cell r="J5190" t="str">
            <v>Teamsters Local Union Number 117</v>
          </cell>
          <cell r="K5190">
            <v>4989</v>
          </cell>
          <cell r="L5190">
            <v>4989</v>
          </cell>
          <cell r="M5190">
            <v>4989</v>
          </cell>
          <cell r="N5190">
            <v>4989</v>
          </cell>
          <cell r="O5190">
            <v>4703</v>
          </cell>
          <cell r="P5190">
            <v>4797</v>
          </cell>
          <cell r="Q5190">
            <v>4942</v>
          </cell>
        </row>
        <row r="5191">
          <cell r="E5191" t="str">
            <v>58MONTHLYDWASHINGTON FEDERATION OF STATE EMPLOYEES</v>
          </cell>
          <cell r="F5191" t="str">
            <v>58</v>
          </cell>
          <cell r="G5191" t="str">
            <v>Monthly</v>
          </cell>
          <cell r="H5191" t="str">
            <v>D</v>
          </cell>
          <cell r="I5191">
            <v>0</v>
          </cell>
          <cell r="J5191" t="str">
            <v>Washington Federation of State Employees</v>
          </cell>
          <cell r="K5191">
            <v>4926</v>
          </cell>
          <cell r="L5191">
            <v>4926</v>
          </cell>
          <cell r="M5191">
            <v>4926</v>
          </cell>
          <cell r="N5191">
            <v>4926</v>
          </cell>
          <cell r="O5191">
            <v>4644</v>
          </cell>
          <cell r="P5191">
            <v>4737</v>
          </cell>
          <cell r="Q5191">
            <v>4880</v>
          </cell>
        </row>
        <row r="5192">
          <cell r="E5192" t="str">
            <v>58MONTHLYDWASHINGTON PUBLIC EMPLOYEES ASSOCIATION</v>
          </cell>
          <cell r="F5192" t="str">
            <v>58</v>
          </cell>
          <cell r="G5192" t="str">
            <v>Monthly</v>
          </cell>
          <cell r="H5192" t="str">
            <v>D</v>
          </cell>
          <cell r="I5192">
            <v>0</v>
          </cell>
          <cell r="J5192" t="str">
            <v>Washington Public Employees Association</v>
          </cell>
          <cell r="K5192">
            <v>4926</v>
          </cell>
          <cell r="L5192">
            <v>4926</v>
          </cell>
          <cell r="M5192">
            <v>4926</v>
          </cell>
          <cell r="N5192">
            <v>4926</v>
          </cell>
          <cell r="O5192">
            <v>4644</v>
          </cell>
          <cell r="P5192">
            <v>4737</v>
          </cell>
          <cell r="Q5192">
            <v>4880</v>
          </cell>
        </row>
        <row r="5193">
          <cell r="E5193" t="str">
            <v>58MONTHLYECOALITION</v>
          </cell>
          <cell r="F5193" t="str">
            <v>58</v>
          </cell>
          <cell r="G5193" t="str">
            <v>Monthly</v>
          </cell>
          <cell r="H5193" t="str">
            <v>E</v>
          </cell>
          <cell r="I5193">
            <v>0</v>
          </cell>
          <cell r="J5193" t="str">
            <v>Coalition</v>
          </cell>
          <cell r="K5193">
            <v>5051</v>
          </cell>
          <cell r="L5193">
            <v>5051</v>
          </cell>
          <cell r="M5193">
            <v>5051</v>
          </cell>
          <cell r="N5193">
            <v>5051</v>
          </cell>
          <cell r="O5193">
            <v>4762</v>
          </cell>
          <cell r="P5193">
            <v>4857</v>
          </cell>
          <cell r="Q5193">
            <v>5004</v>
          </cell>
        </row>
        <row r="5194">
          <cell r="E5194" t="str">
            <v>58MONTHLYENON-REPRESENTED STATE EMPLOYEES</v>
          </cell>
          <cell r="F5194" t="str">
            <v>58</v>
          </cell>
          <cell r="G5194" t="str">
            <v>Monthly</v>
          </cell>
          <cell r="H5194" t="str">
            <v>E</v>
          </cell>
          <cell r="I5194">
            <v>0</v>
          </cell>
          <cell r="J5194" t="str">
            <v>Non-Represented State Employees</v>
          </cell>
          <cell r="K5194">
            <v>5051</v>
          </cell>
          <cell r="L5194">
            <v>5051</v>
          </cell>
          <cell r="M5194">
            <v>5051</v>
          </cell>
          <cell r="N5194">
            <v>5051</v>
          </cell>
          <cell r="O5194">
            <v>4762</v>
          </cell>
          <cell r="P5194">
            <v>4857</v>
          </cell>
          <cell r="Q5194">
            <v>5004</v>
          </cell>
        </row>
        <row r="5195">
          <cell r="E5195" t="str">
            <v>58MONTHLYETEAMSTERS LOCAL UNION NUMBER 117</v>
          </cell>
          <cell r="F5195" t="str">
            <v>58</v>
          </cell>
          <cell r="G5195" t="str">
            <v>Monthly</v>
          </cell>
          <cell r="H5195" t="str">
            <v>E</v>
          </cell>
          <cell r="I5195">
            <v>0</v>
          </cell>
          <cell r="J5195" t="str">
            <v>Teamsters Local Union Number 117</v>
          </cell>
          <cell r="K5195">
            <v>5116</v>
          </cell>
          <cell r="L5195">
            <v>5116</v>
          </cell>
          <cell r="M5195">
            <v>5116</v>
          </cell>
          <cell r="N5195">
            <v>5116</v>
          </cell>
          <cell r="O5195">
            <v>4823</v>
          </cell>
          <cell r="P5195">
            <v>4919</v>
          </cell>
          <cell r="Q5195">
            <v>5068</v>
          </cell>
        </row>
        <row r="5196">
          <cell r="E5196" t="str">
            <v>58MONTHLYEWASHINGTON FEDERATION OF STATE EMPLOYEES</v>
          </cell>
          <cell r="F5196" t="str">
            <v>58</v>
          </cell>
          <cell r="G5196" t="str">
            <v>Monthly</v>
          </cell>
          <cell r="H5196" t="str">
            <v>E</v>
          </cell>
          <cell r="I5196">
            <v>0</v>
          </cell>
          <cell r="J5196" t="str">
            <v>Washington Federation of State Employees</v>
          </cell>
          <cell r="K5196">
            <v>5051</v>
          </cell>
          <cell r="L5196">
            <v>5051</v>
          </cell>
          <cell r="M5196">
            <v>5051</v>
          </cell>
          <cell r="N5196">
            <v>5051</v>
          </cell>
          <cell r="O5196">
            <v>4762</v>
          </cell>
          <cell r="P5196">
            <v>4857</v>
          </cell>
          <cell r="Q5196">
            <v>5004</v>
          </cell>
        </row>
        <row r="5197">
          <cell r="E5197" t="str">
            <v>58MONTHLYEWASHINGTON PUBLIC EMPLOYEES ASSOCIATION</v>
          </cell>
          <cell r="F5197" t="str">
            <v>58</v>
          </cell>
          <cell r="G5197" t="str">
            <v>Monthly</v>
          </cell>
          <cell r="H5197" t="str">
            <v>E</v>
          </cell>
          <cell r="I5197">
            <v>0</v>
          </cell>
          <cell r="J5197" t="str">
            <v>Washington Public Employees Association</v>
          </cell>
          <cell r="K5197">
            <v>5051</v>
          </cell>
          <cell r="L5197">
            <v>5051</v>
          </cell>
          <cell r="M5197">
            <v>5051</v>
          </cell>
          <cell r="N5197">
            <v>5051</v>
          </cell>
          <cell r="O5197">
            <v>4762</v>
          </cell>
          <cell r="P5197">
            <v>4857</v>
          </cell>
          <cell r="Q5197">
            <v>5004</v>
          </cell>
        </row>
        <row r="5198">
          <cell r="E5198" t="str">
            <v>58MONTHLYFCOALITION</v>
          </cell>
          <cell r="F5198" t="str">
            <v>58</v>
          </cell>
          <cell r="G5198" t="str">
            <v>Monthly</v>
          </cell>
          <cell r="H5198" t="str">
            <v>F</v>
          </cell>
          <cell r="I5198">
            <v>0</v>
          </cell>
          <cell r="J5198" t="str">
            <v>Coalition</v>
          </cell>
          <cell r="K5198">
            <v>5176</v>
          </cell>
          <cell r="L5198">
            <v>5176</v>
          </cell>
          <cell r="M5198">
            <v>5176</v>
          </cell>
          <cell r="N5198">
            <v>5176</v>
          </cell>
          <cell r="O5198">
            <v>4879</v>
          </cell>
          <cell r="P5198">
            <v>4977</v>
          </cell>
          <cell r="Q5198">
            <v>5127</v>
          </cell>
        </row>
        <row r="5199">
          <cell r="E5199" t="str">
            <v>58MONTHLYFNON-REPRESENTED STATE EMPLOYEES</v>
          </cell>
          <cell r="F5199" t="str">
            <v>58</v>
          </cell>
          <cell r="G5199" t="str">
            <v>Monthly</v>
          </cell>
          <cell r="H5199" t="str">
            <v>F</v>
          </cell>
          <cell r="I5199">
            <v>0</v>
          </cell>
          <cell r="J5199" t="str">
            <v>Non-Represented State Employees</v>
          </cell>
          <cell r="K5199">
            <v>5176</v>
          </cell>
          <cell r="L5199">
            <v>5176</v>
          </cell>
          <cell r="M5199">
            <v>5176</v>
          </cell>
          <cell r="N5199">
            <v>5176</v>
          </cell>
          <cell r="O5199">
            <v>4879</v>
          </cell>
          <cell r="P5199">
            <v>4977</v>
          </cell>
          <cell r="Q5199">
            <v>5127</v>
          </cell>
        </row>
        <row r="5200">
          <cell r="E5200" t="str">
            <v>58MONTHLYFTEAMSTERS LOCAL UNION NUMBER 117</v>
          </cell>
          <cell r="F5200" t="str">
            <v>58</v>
          </cell>
          <cell r="G5200" t="str">
            <v>Monthly</v>
          </cell>
          <cell r="H5200" t="str">
            <v>F</v>
          </cell>
          <cell r="I5200">
            <v>0</v>
          </cell>
          <cell r="J5200" t="str">
            <v>Teamsters Local Union Number 117</v>
          </cell>
          <cell r="K5200">
            <v>5241</v>
          </cell>
          <cell r="L5200">
            <v>5241</v>
          </cell>
          <cell r="M5200">
            <v>5241</v>
          </cell>
          <cell r="N5200">
            <v>5241</v>
          </cell>
          <cell r="O5200">
            <v>4940</v>
          </cell>
          <cell r="P5200">
            <v>5039</v>
          </cell>
          <cell r="Q5200">
            <v>5191</v>
          </cell>
        </row>
        <row r="5201">
          <cell r="E5201" t="str">
            <v>58MONTHLYFWASHINGTON FEDERATION OF STATE EMPLOYEES</v>
          </cell>
          <cell r="F5201" t="str">
            <v>58</v>
          </cell>
          <cell r="G5201" t="str">
            <v>Monthly</v>
          </cell>
          <cell r="H5201" t="str">
            <v>F</v>
          </cell>
          <cell r="I5201">
            <v>0</v>
          </cell>
          <cell r="J5201" t="str">
            <v>Washington Federation of State Employees</v>
          </cell>
          <cell r="K5201">
            <v>5176</v>
          </cell>
          <cell r="L5201">
            <v>5176</v>
          </cell>
          <cell r="M5201">
            <v>5176</v>
          </cell>
          <cell r="N5201">
            <v>5176</v>
          </cell>
          <cell r="O5201">
            <v>4879</v>
          </cell>
          <cell r="P5201">
            <v>4977</v>
          </cell>
          <cell r="Q5201">
            <v>5127</v>
          </cell>
        </row>
        <row r="5202">
          <cell r="E5202" t="str">
            <v>58MONTHLYFWASHINGTON PUBLIC EMPLOYEES ASSOCIATION</v>
          </cell>
          <cell r="F5202" t="str">
            <v>58</v>
          </cell>
          <cell r="G5202" t="str">
            <v>Monthly</v>
          </cell>
          <cell r="H5202" t="str">
            <v>F</v>
          </cell>
          <cell r="I5202">
            <v>0</v>
          </cell>
          <cell r="J5202" t="str">
            <v>Washington Public Employees Association</v>
          </cell>
          <cell r="K5202">
            <v>5176</v>
          </cell>
          <cell r="L5202">
            <v>5176</v>
          </cell>
          <cell r="M5202">
            <v>5176</v>
          </cell>
          <cell r="N5202">
            <v>5176</v>
          </cell>
          <cell r="O5202">
            <v>4879</v>
          </cell>
          <cell r="P5202">
            <v>4977</v>
          </cell>
          <cell r="Q5202">
            <v>5127</v>
          </cell>
        </row>
        <row r="5203">
          <cell r="E5203" t="str">
            <v>58MONTHLYGCOALITION</v>
          </cell>
          <cell r="F5203" t="str">
            <v>58</v>
          </cell>
          <cell r="G5203" t="str">
            <v>Monthly</v>
          </cell>
          <cell r="H5203" t="str">
            <v>G</v>
          </cell>
          <cell r="I5203">
            <v>0</v>
          </cell>
          <cell r="J5203" t="str">
            <v>Coalition</v>
          </cell>
          <cell r="K5203">
            <v>5305</v>
          </cell>
          <cell r="L5203">
            <v>5305</v>
          </cell>
          <cell r="M5203">
            <v>5305</v>
          </cell>
          <cell r="N5203">
            <v>5305</v>
          </cell>
          <cell r="O5203">
            <v>5001</v>
          </cell>
          <cell r="P5203">
            <v>5101</v>
          </cell>
          <cell r="Q5203">
            <v>5255</v>
          </cell>
        </row>
        <row r="5204">
          <cell r="E5204" t="str">
            <v>58MONTHLYGNON-REPRESENTED STATE EMPLOYEES</v>
          </cell>
          <cell r="F5204" t="str">
            <v>58</v>
          </cell>
          <cell r="G5204" t="str">
            <v>Monthly</v>
          </cell>
          <cell r="H5204" t="str">
            <v>G</v>
          </cell>
          <cell r="I5204">
            <v>0</v>
          </cell>
          <cell r="J5204" t="str">
            <v>Non-Represented State Employees</v>
          </cell>
          <cell r="K5204">
            <v>5305</v>
          </cell>
          <cell r="L5204">
            <v>5305</v>
          </cell>
          <cell r="M5204">
            <v>5305</v>
          </cell>
          <cell r="N5204">
            <v>5305</v>
          </cell>
          <cell r="O5204">
            <v>5001</v>
          </cell>
          <cell r="P5204">
            <v>5101</v>
          </cell>
          <cell r="Q5204">
            <v>5255</v>
          </cell>
        </row>
        <row r="5205">
          <cell r="E5205" t="str">
            <v>58MONTHLYGTEAMSTERS LOCAL UNION NUMBER 117</v>
          </cell>
          <cell r="F5205" t="str">
            <v>58</v>
          </cell>
          <cell r="G5205" t="str">
            <v>Monthly</v>
          </cell>
          <cell r="H5205" t="str">
            <v>G</v>
          </cell>
          <cell r="I5205">
            <v>0</v>
          </cell>
          <cell r="J5205" t="str">
            <v>Teamsters Local Union Number 117</v>
          </cell>
          <cell r="K5205">
            <v>5374</v>
          </cell>
          <cell r="L5205">
            <v>5374</v>
          </cell>
          <cell r="M5205">
            <v>5374</v>
          </cell>
          <cell r="N5205">
            <v>5374</v>
          </cell>
          <cell r="O5205">
            <v>5066</v>
          </cell>
          <cell r="P5205">
            <v>5167</v>
          </cell>
          <cell r="Q5205">
            <v>5323</v>
          </cell>
        </row>
        <row r="5206">
          <cell r="E5206" t="str">
            <v>58MONTHLYGWASHINGTON FEDERATION OF STATE EMPLOYEES</v>
          </cell>
          <cell r="F5206" t="str">
            <v>58</v>
          </cell>
          <cell r="G5206" t="str">
            <v>Monthly</v>
          </cell>
          <cell r="H5206" t="str">
            <v>G</v>
          </cell>
          <cell r="I5206">
            <v>0</v>
          </cell>
          <cell r="J5206" t="str">
            <v>Washington Federation of State Employees</v>
          </cell>
          <cell r="K5206">
            <v>5305</v>
          </cell>
          <cell r="L5206">
            <v>5305</v>
          </cell>
          <cell r="M5206">
            <v>5305</v>
          </cell>
          <cell r="N5206">
            <v>5305</v>
          </cell>
          <cell r="O5206">
            <v>5001</v>
          </cell>
          <cell r="P5206">
            <v>5101</v>
          </cell>
          <cell r="Q5206">
            <v>5255</v>
          </cell>
        </row>
        <row r="5207">
          <cell r="E5207" t="str">
            <v>58MONTHLYGWASHINGTON PUBLIC EMPLOYEES ASSOCIATION</v>
          </cell>
          <cell r="F5207" t="str">
            <v>58</v>
          </cell>
          <cell r="G5207" t="str">
            <v>Monthly</v>
          </cell>
          <cell r="H5207" t="str">
            <v>G</v>
          </cell>
          <cell r="I5207">
            <v>0</v>
          </cell>
          <cell r="J5207" t="str">
            <v>Washington Public Employees Association</v>
          </cell>
          <cell r="K5207">
            <v>5305</v>
          </cell>
          <cell r="L5207">
            <v>5305</v>
          </cell>
          <cell r="M5207">
            <v>5305</v>
          </cell>
          <cell r="N5207">
            <v>5305</v>
          </cell>
          <cell r="O5207">
            <v>5001</v>
          </cell>
          <cell r="P5207">
            <v>5101</v>
          </cell>
          <cell r="Q5207">
            <v>5255</v>
          </cell>
        </row>
        <row r="5208">
          <cell r="E5208" t="str">
            <v>58MONTHLYHCOALITION</v>
          </cell>
          <cell r="F5208" t="str">
            <v>58</v>
          </cell>
          <cell r="G5208" t="str">
            <v>Monthly</v>
          </cell>
          <cell r="H5208" t="str">
            <v>H</v>
          </cell>
          <cell r="I5208">
            <v>0</v>
          </cell>
          <cell r="J5208" t="str">
            <v>Coalition</v>
          </cell>
          <cell r="K5208">
            <v>5438</v>
          </cell>
          <cell r="L5208">
            <v>5438</v>
          </cell>
          <cell r="M5208">
            <v>5438</v>
          </cell>
          <cell r="N5208">
            <v>5438</v>
          </cell>
          <cell r="O5208">
            <v>5126</v>
          </cell>
          <cell r="P5208">
            <v>5229</v>
          </cell>
          <cell r="Q5208">
            <v>5387</v>
          </cell>
        </row>
        <row r="5209">
          <cell r="E5209" t="str">
            <v>58MONTHLYHNON-REPRESENTED STATE EMPLOYEES</v>
          </cell>
          <cell r="F5209" t="str">
            <v>58</v>
          </cell>
          <cell r="G5209" t="str">
            <v>Monthly</v>
          </cell>
          <cell r="H5209" t="str">
            <v>H</v>
          </cell>
          <cell r="I5209">
            <v>0</v>
          </cell>
          <cell r="J5209" t="str">
            <v>Non-Represented State Employees</v>
          </cell>
          <cell r="K5209">
            <v>5438</v>
          </cell>
          <cell r="L5209">
            <v>5438</v>
          </cell>
          <cell r="M5209">
            <v>5438</v>
          </cell>
          <cell r="N5209">
            <v>5438</v>
          </cell>
          <cell r="O5209">
            <v>5126</v>
          </cell>
          <cell r="P5209">
            <v>5229</v>
          </cell>
          <cell r="Q5209">
            <v>5387</v>
          </cell>
        </row>
        <row r="5210">
          <cell r="E5210" t="str">
            <v>58MONTHLYHTEAMSTERS LOCAL UNION NUMBER 117</v>
          </cell>
          <cell r="F5210" t="str">
            <v>58</v>
          </cell>
          <cell r="G5210" t="str">
            <v>Monthly</v>
          </cell>
          <cell r="H5210" t="str">
            <v>H</v>
          </cell>
          <cell r="I5210">
            <v>0</v>
          </cell>
          <cell r="J5210" t="str">
            <v>Teamsters Local Union Number 117</v>
          </cell>
          <cell r="K5210">
            <v>5507</v>
          </cell>
          <cell r="L5210">
            <v>5507</v>
          </cell>
          <cell r="M5210">
            <v>5507</v>
          </cell>
          <cell r="N5210">
            <v>5507</v>
          </cell>
          <cell r="O5210">
            <v>5191</v>
          </cell>
          <cell r="P5210">
            <v>5295</v>
          </cell>
          <cell r="Q5210">
            <v>5455</v>
          </cell>
        </row>
        <row r="5211">
          <cell r="E5211" t="str">
            <v>58MONTHLYHWASHINGTON FEDERATION OF STATE EMPLOYEES</v>
          </cell>
          <cell r="F5211" t="str">
            <v>58</v>
          </cell>
          <cell r="G5211" t="str">
            <v>Monthly</v>
          </cell>
          <cell r="H5211" t="str">
            <v>H</v>
          </cell>
          <cell r="I5211">
            <v>0</v>
          </cell>
          <cell r="J5211" t="str">
            <v>Washington Federation of State Employees</v>
          </cell>
          <cell r="K5211">
            <v>5438</v>
          </cell>
          <cell r="L5211">
            <v>5438</v>
          </cell>
          <cell r="M5211">
            <v>5438</v>
          </cell>
          <cell r="N5211">
            <v>5438</v>
          </cell>
          <cell r="O5211">
            <v>5126</v>
          </cell>
          <cell r="P5211">
            <v>5229</v>
          </cell>
          <cell r="Q5211">
            <v>5387</v>
          </cell>
        </row>
        <row r="5212">
          <cell r="E5212" t="str">
            <v>58MONTHLYHWASHINGTON PUBLIC EMPLOYEES ASSOCIATION</v>
          </cell>
          <cell r="F5212" t="str">
            <v>58</v>
          </cell>
          <cell r="G5212" t="str">
            <v>Monthly</v>
          </cell>
          <cell r="H5212" t="str">
            <v>H</v>
          </cell>
          <cell r="I5212">
            <v>0</v>
          </cell>
          <cell r="J5212" t="str">
            <v>Washington Public Employees Association</v>
          </cell>
          <cell r="K5212">
            <v>5438</v>
          </cell>
          <cell r="L5212">
            <v>5438</v>
          </cell>
          <cell r="M5212">
            <v>5438</v>
          </cell>
          <cell r="N5212">
            <v>5438</v>
          </cell>
          <cell r="O5212">
            <v>5126</v>
          </cell>
          <cell r="P5212">
            <v>5229</v>
          </cell>
          <cell r="Q5212">
            <v>5387</v>
          </cell>
        </row>
        <row r="5213">
          <cell r="E5213" t="str">
            <v>58MONTHLYICOALITION</v>
          </cell>
          <cell r="F5213" t="str">
            <v>58</v>
          </cell>
          <cell r="G5213" t="str">
            <v>Monthly</v>
          </cell>
          <cell r="H5213" t="str">
            <v>I</v>
          </cell>
          <cell r="I5213">
            <v>0</v>
          </cell>
          <cell r="J5213" t="str">
            <v>Coalition</v>
          </cell>
          <cell r="K5213">
            <v>5572</v>
          </cell>
          <cell r="L5213">
            <v>5572</v>
          </cell>
          <cell r="M5213">
            <v>5572</v>
          </cell>
          <cell r="N5213">
            <v>5572</v>
          </cell>
          <cell r="O5213">
            <v>5253</v>
          </cell>
          <cell r="P5213">
            <v>5358</v>
          </cell>
          <cell r="Q5213">
            <v>5520</v>
          </cell>
        </row>
        <row r="5214">
          <cell r="E5214" t="str">
            <v>58MONTHLYINON-REPRESENTED STATE EMPLOYEES</v>
          </cell>
          <cell r="F5214" t="str">
            <v>58</v>
          </cell>
          <cell r="G5214" t="str">
            <v>Monthly</v>
          </cell>
          <cell r="H5214" t="str">
            <v>I</v>
          </cell>
          <cell r="I5214">
            <v>0</v>
          </cell>
          <cell r="J5214" t="str">
            <v>Non-Represented State Employees</v>
          </cell>
          <cell r="K5214">
            <v>5572</v>
          </cell>
          <cell r="L5214">
            <v>5572</v>
          </cell>
          <cell r="M5214">
            <v>5572</v>
          </cell>
          <cell r="N5214">
            <v>5572</v>
          </cell>
          <cell r="O5214">
            <v>5253</v>
          </cell>
          <cell r="P5214">
            <v>5358</v>
          </cell>
          <cell r="Q5214">
            <v>5520</v>
          </cell>
        </row>
        <row r="5215">
          <cell r="E5215" t="str">
            <v>58MONTHLYITEAMSTERS LOCAL UNION NUMBER 117</v>
          </cell>
          <cell r="F5215" t="str">
            <v>58</v>
          </cell>
          <cell r="G5215" t="str">
            <v>Monthly</v>
          </cell>
          <cell r="H5215" t="str">
            <v>I</v>
          </cell>
          <cell r="I5215">
            <v>0</v>
          </cell>
          <cell r="J5215" t="str">
            <v>Teamsters Local Union Number 117</v>
          </cell>
          <cell r="K5215">
            <v>5644</v>
          </cell>
          <cell r="L5215">
            <v>5644</v>
          </cell>
          <cell r="M5215">
            <v>5644</v>
          </cell>
          <cell r="N5215">
            <v>5644</v>
          </cell>
          <cell r="O5215">
            <v>5321</v>
          </cell>
          <cell r="P5215">
            <v>5427</v>
          </cell>
          <cell r="Q5215">
            <v>5591</v>
          </cell>
        </row>
        <row r="5216">
          <cell r="E5216" t="str">
            <v>58MONTHLYIWASHINGTON FEDERATION OF STATE EMPLOYEES</v>
          </cell>
          <cell r="F5216" t="str">
            <v>58</v>
          </cell>
          <cell r="G5216" t="str">
            <v>Monthly</v>
          </cell>
          <cell r="H5216" t="str">
            <v>I</v>
          </cell>
          <cell r="I5216">
            <v>0</v>
          </cell>
          <cell r="J5216" t="str">
            <v>Washington Federation of State Employees</v>
          </cell>
          <cell r="K5216">
            <v>5572</v>
          </cell>
          <cell r="L5216">
            <v>5572</v>
          </cell>
          <cell r="M5216">
            <v>5572</v>
          </cell>
          <cell r="N5216">
            <v>5572</v>
          </cell>
          <cell r="O5216">
            <v>5253</v>
          </cell>
          <cell r="P5216">
            <v>5358</v>
          </cell>
          <cell r="Q5216">
            <v>5520</v>
          </cell>
        </row>
        <row r="5217">
          <cell r="E5217" t="str">
            <v>58MONTHLYIWASHINGTON PUBLIC EMPLOYEES ASSOCIATION</v>
          </cell>
          <cell r="F5217" t="str">
            <v>58</v>
          </cell>
          <cell r="G5217" t="str">
            <v>Monthly</v>
          </cell>
          <cell r="H5217" t="str">
            <v>I</v>
          </cell>
          <cell r="I5217">
            <v>0</v>
          </cell>
          <cell r="J5217" t="str">
            <v>Washington Public Employees Association</v>
          </cell>
          <cell r="K5217">
            <v>5572</v>
          </cell>
          <cell r="L5217">
            <v>5572</v>
          </cell>
          <cell r="M5217">
            <v>5572</v>
          </cell>
          <cell r="N5217">
            <v>5572</v>
          </cell>
          <cell r="O5217">
            <v>5253</v>
          </cell>
          <cell r="P5217">
            <v>5358</v>
          </cell>
          <cell r="Q5217">
            <v>5520</v>
          </cell>
        </row>
        <row r="5218">
          <cell r="E5218" t="str">
            <v>58MONTHLYJCOALITION</v>
          </cell>
          <cell r="F5218" t="str">
            <v>58</v>
          </cell>
          <cell r="G5218" t="str">
            <v>Monthly</v>
          </cell>
          <cell r="H5218" t="str">
            <v>J</v>
          </cell>
          <cell r="I5218">
            <v>0</v>
          </cell>
          <cell r="J5218" t="str">
            <v>Coalition</v>
          </cell>
          <cell r="K5218">
            <v>5713</v>
          </cell>
          <cell r="L5218">
            <v>5713</v>
          </cell>
          <cell r="M5218">
            <v>5713</v>
          </cell>
          <cell r="N5218">
            <v>5713</v>
          </cell>
          <cell r="O5218">
            <v>5385</v>
          </cell>
          <cell r="P5218">
            <v>5493</v>
          </cell>
          <cell r="Q5218">
            <v>5659</v>
          </cell>
        </row>
        <row r="5219">
          <cell r="E5219" t="str">
            <v>58MONTHLYJNON-REPRESENTED STATE EMPLOYEES</v>
          </cell>
          <cell r="F5219" t="str">
            <v>58</v>
          </cell>
          <cell r="G5219" t="str">
            <v>Monthly</v>
          </cell>
          <cell r="H5219" t="str">
            <v>J</v>
          </cell>
          <cell r="I5219">
            <v>0</v>
          </cell>
          <cell r="J5219" t="str">
            <v>Non-Represented State Employees</v>
          </cell>
          <cell r="K5219">
            <v>5713</v>
          </cell>
          <cell r="L5219">
            <v>5713</v>
          </cell>
          <cell r="M5219">
            <v>5713</v>
          </cell>
          <cell r="N5219">
            <v>5713</v>
          </cell>
          <cell r="O5219">
            <v>5385</v>
          </cell>
          <cell r="P5219">
            <v>5493</v>
          </cell>
          <cell r="Q5219">
            <v>5659</v>
          </cell>
        </row>
        <row r="5220">
          <cell r="E5220" t="str">
            <v>58MONTHLYJTEAMSTERS LOCAL UNION NUMBER 117</v>
          </cell>
          <cell r="F5220" t="str">
            <v>58</v>
          </cell>
          <cell r="G5220" t="str">
            <v>Monthly</v>
          </cell>
          <cell r="H5220" t="str">
            <v>J</v>
          </cell>
          <cell r="I5220">
            <v>0</v>
          </cell>
          <cell r="J5220" t="str">
            <v>Teamsters Local Union Number 117</v>
          </cell>
          <cell r="K5220">
            <v>5784</v>
          </cell>
          <cell r="L5220">
            <v>5784</v>
          </cell>
          <cell r="M5220">
            <v>5784</v>
          </cell>
          <cell r="N5220">
            <v>5784</v>
          </cell>
          <cell r="O5220">
            <v>5453</v>
          </cell>
          <cell r="P5220">
            <v>5562</v>
          </cell>
          <cell r="Q5220">
            <v>5730</v>
          </cell>
        </row>
        <row r="5221">
          <cell r="E5221" t="str">
            <v>58MONTHLYJWASHINGTON FEDERATION OF STATE EMPLOYEES</v>
          </cell>
          <cell r="F5221" t="str">
            <v>58</v>
          </cell>
          <cell r="G5221" t="str">
            <v>Monthly</v>
          </cell>
          <cell r="H5221" t="str">
            <v>J</v>
          </cell>
          <cell r="I5221">
            <v>0</v>
          </cell>
          <cell r="J5221" t="str">
            <v>Washington Federation of State Employees</v>
          </cell>
          <cell r="K5221">
            <v>5713</v>
          </cell>
          <cell r="L5221">
            <v>5713</v>
          </cell>
          <cell r="M5221">
            <v>5713</v>
          </cell>
          <cell r="N5221">
            <v>5713</v>
          </cell>
          <cell r="O5221">
            <v>5385</v>
          </cell>
          <cell r="P5221">
            <v>5493</v>
          </cell>
          <cell r="Q5221">
            <v>5659</v>
          </cell>
        </row>
        <row r="5222">
          <cell r="E5222" t="str">
            <v>58MONTHLYJWASHINGTON PUBLIC EMPLOYEES ASSOCIATION</v>
          </cell>
          <cell r="F5222" t="str">
            <v>58</v>
          </cell>
          <cell r="G5222" t="str">
            <v>Monthly</v>
          </cell>
          <cell r="H5222" t="str">
            <v>J</v>
          </cell>
          <cell r="I5222">
            <v>0</v>
          </cell>
          <cell r="J5222" t="str">
            <v>Washington Public Employees Association</v>
          </cell>
          <cell r="K5222">
            <v>5713</v>
          </cell>
          <cell r="L5222">
            <v>5713</v>
          </cell>
          <cell r="M5222">
            <v>5713</v>
          </cell>
          <cell r="N5222">
            <v>5713</v>
          </cell>
          <cell r="O5222">
            <v>5385</v>
          </cell>
          <cell r="P5222">
            <v>5493</v>
          </cell>
          <cell r="Q5222">
            <v>5659</v>
          </cell>
        </row>
        <row r="5223">
          <cell r="E5223" t="str">
            <v>58MONTHLYKCOALITION</v>
          </cell>
          <cell r="F5223" t="str">
            <v>58</v>
          </cell>
          <cell r="G5223" t="str">
            <v>Monthly</v>
          </cell>
          <cell r="H5223" t="str">
            <v>K</v>
          </cell>
          <cell r="I5223">
            <v>0</v>
          </cell>
          <cell r="J5223" t="str">
            <v>Coalition</v>
          </cell>
          <cell r="K5223">
            <v>5857</v>
          </cell>
          <cell r="L5223">
            <v>5857</v>
          </cell>
          <cell r="M5223">
            <v>5857</v>
          </cell>
          <cell r="N5223">
            <v>5857</v>
          </cell>
          <cell r="O5223">
            <v>5522</v>
          </cell>
          <cell r="P5223">
            <v>5632</v>
          </cell>
          <cell r="Q5223">
            <v>5802</v>
          </cell>
        </row>
        <row r="5224">
          <cell r="E5224" t="str">
            <v>58MONTHLYKNON-REPRESENTED STATE EMPLOYEES</v>
          </cell>
          <cell r="F5224" t="str">
            <v>58</v>
          </cell>
          <cell r="G5224" t="str">
            <v>Monthly</v>
          </cell>
          <cell r="H5224" t="str">
            <v>K</v>
          </cell>
          <cell r="I5224">
            <v>0</v>
          </cell>
          <cell r="J5224" t="str">
            <v>Non-Represented State Employees</v>
          </cell>
          <cell r="K5224">
            <v>5857</v>
          </cell>
          <cell r="L5224">
            <v>5857</v>
          </cell>
          <cell r="M5224">
            <v>5857</v>
          </cell>
          <cell r="N5224">
            <v>5857</v>
          </cell>
          <cell r="O5224">
            <v>5522</v>
          </cell>
          <cell r="P5224">
            <v>5632</v>
          </cell>
          <cell r="Q5224">
            <v>5802</v>
          </cell>
        </row>
        <row r="5225">
          <cell r="E5225" t="str">
            <v>58MONTHLYKTEAMSTERS LOCAL UNION NUMBER 117</v>
          </cell>
          <cell r="F5225" t="str">
            <v>58</v>
          </cell>
          <cell r="G5225" t="str">
            <v>Monthly</v>
          </cell>
          <cell r="H5225" t="str">
            <v>K</v>
          </cell>
          <cell r="I5225">
            <v>0</v>
          </cell>
          <cell r="J5225" t="str">
            <v>Teamsters Local Union Number 117</v>
          </cell>
          <cell r="K5225">
            <v>5933</v>
          </cell>
          <cell r="L5225">
            <v>5933</v>
          </cell>
          <cell r="M5225">
            <v>5933</v>
          </cell>
          <cell r="N5225">
            <v>5933</v>
          </cell>
          <cell r="O5225">
            <v>5593</v>
          </cell>
          <cell r="P5225">
            <v>5705</v>
          </cell>
          <cell r="Q5225">
            <v>5877</v>
          </cell>
        </row>
        <row r="5226">
          <cell r="E5226" t="str">
            <v>58MONTHLYKWASHINGTON FEDERATION OF STATE EMPLOYEES</v>
          </cell>
          <cell r="F5226" t="str">
            <v>58</v>
          </cell>
          <cell r="G5226" t="str">
            <v>Monthly</v>
          </cell>
          <cell r="H5226" t="str">
            <v>K</v>
          </cell>
          <cell r="I5226">
            <v>0</v>
          </cell>
          <cell r="J5226" t="str">
            <v>Washington Federation of State Employees</v>
          </cell>
          <cell r="K5226">
            <v>5857</v>
          </cell>
          <cell r="L5226">
            <v>5857</v>
          </cell>
          <cell r="M5226">
            <v>5857</v>
          </cell>
          <cell r="N5226">
            <v>5857</v>
          </cell>
          <cell r="O5226">
            <v>5522</v>
          </cell>
          <cell r="P5226">
            <v>5632</v>
          </cell>
          <cell r="Q5226">
            <v>5802</v>
          </cell>
        </row>
        <row r="5227">
          <cell r="E5227" t="str">
            <v>58MONTHLYKWASHINGTON PUBLIC EMPLOYEES ASSOCIATION</v>
          </cell>
          <cell r="F5227" t="str">
            <v>58</v>
          </cell>
          <cell r="G5227" t="str">
            <v>Monthly</v>
          </cell>
          <cell r="H5227" t="str">
            <v>K</v>
          </cell>
          <cell r="I5227">
            <v>0</v>
          </cell>
          <cell r="J5227" t="str">
            <v>Washington Public Employees Association</v>
          </cell>
          <cell r="K5227">
            <v>5857</v>
          </cell>
          <cell r="L5227">
            <v>5857</v>
          </cell>
          <cell r="M5227">
            <v>5857</v>
          </cell>
          <cell r="N5227">
            <v>5857</v>
          </cell>
          <cell r="O5227">
            <v>5522</v>
          </cell>
          <cell r="P5227">
            <v>5632</v>
          </cell>
          <cell r="Q5227">
            <v>5802</v>
          </cell>
        </row>
        <row r="5228">
          <cell r="E5228" t="str">
            <v>58MONTHLYLCOALITION</v>
          </cell>
          <cell r="F5228" t="str">
            <v>58</v>
          </cell>
          <cell r="G5228" t="str">
            <v>Monthly</v>
          </cell>
          <cell r="H5228" t="str">
            <v>L</v>
          </cell>
          <cell r="I5228">
            <v>0</v>
          </cell>
          <cell r="J5228" t="str">
            <v>Coalition</v>
          </cell>
          <cell r="K5228">
            <v>6001</v>
          </cell>
          <cell r="L5228">
            <v>6001</v>
          </cell>
          <cell r="M5228">
            <v>6001</v>
          </cell>
          <cell r="N5228">
            <v>6001</v>
          </cell>
          <cell r="O5228">
            <v>5657</v>
          </cell>
          <cell r="P5228">
            <v>5770</v>
          </cell>
          <cell r="Q5228">
            <v>5944</v>
          </cell>
        </row>
        <row r="5229">
          <cell r="E5229" t="str">
            <v>58MONTHLYLNON-REPRESENTED STATE EMPLOYEES</v>
          </cell>
          <cell r="F5229" t="str">
            <v>58</v>
          </cell>
          <cell r="G5229" t="str">
            <v>Monthly</v>
          </cell>
          <cell r="H5229" t="str">
            <v>L</v>
          </cell>
          <cell r="I5229">
            <v>0</v>
          </cell>
          <cell r="J5229" t="str">
            <v>Non-Represented State Employees</v>
          </cell>
          <cell r="K5229">
            <v>6001</v>
          </cell>
          <cell r="L5229">
            <v>6001</v>
          </cell>
          <cell r="M5229">
            <v>6001</v>
          </cell>
          <cell r="N5229">
            <v>6001</v>
          </cell>
          <cell r="O5229">
            <v>5657</v>
          </cell>
          <cell r="P5229">
            <v>5770</v>
          </cell>
          <cell r="Q5229">
            <v>5944</v>
          </cell>
        </row>
        <row r="5230">
          <cell r="E5230" t="str">
            <v>58MONTHLYLTEAMSTERS LOCAL UNION NUMBER 117</v>
          </cell>
          <cell r="F5230" t="str">
            <v>58</v>
          </cell>
          <cell r="G5230" t="str">
            <v>Monthly</v>
          </cell>
          <cell r="H5230" t="str">
            <v>L</v>
          </cell>
          <cell r="I5230">
            <v>0</v>
          </cell>
          <cell r="J5230" t="str">
            <v>Teamsters Local Union Number 117</v>
          </cell>
          <cell r="K5230">
            <v>6077</v>
          </cell>
          <cell r="L5230">
            <v>6077</v>
          </cell>
          <cell r="M5230">
            <v>6077</v>
          </cell>
          <cell r="N5230">
            <v>6077</v>
          </cell>
          <cell r="O5230">
            <v>5728</v>
          </cell>
          <cell r="P5230">
            <v>5843</v>
          </cell>
          <cell r="Q5230">
            <v>6019</v>
          </cell>
        </row>
        <row r="5231">
          <cell r="E5231" t="str">
            <v>58MONTHLYLWASHINGTON FEDERATION OF STATE EMPLOYEES</v>
          </cell>
          <cell r="F5231" t="str">
            <v>58</v>
          </cell>
          <cell r="G5231" t="str">
            <v>Monthly</v>
          </cell>
          <cell r="H5231" t="str">
            <v>L</v>
          </cell>
          <cell r="I5231">
            <v>0</v>
          </cell>
          <cell r="J5231" t="str">
            <v>Washington Federation of State Employees</v>
          </cell>
          <cell r="K5231">
            <v>6001</v>
          </cell>
          <cell r="L5231">
            <v>6001</v>
          </cell>
          <cell r="M5231">
            <v>6001</v>
          </cell>
          <cell r="N5231">
            <v>6001</v>
          </cell>
          <cell r="O5231">
            <v>5657</v>
          </cell>
          <cell r="P5231">
            <v>5770</v>
          </cell>
          <cell r="Q5231">
            <v>5944</v>
          </cell>
        </row>
        <row r="5232">
          <cell r="E5232" t="str">
            <v>58MONTHLYLWASHINGTON PUBLIC EMPLOYEES ASSOCIATION</v>
          </cell>
          <cell r="F5232" t="str">
            <v>58</v>
          </cell>
          <cell r="G5232" t="str">
            <v>Monthly</v>
          </cell>
          <cell r="H5232" t="str">
            <v>L</v>
          </cell>
          <cell r="I5232">
            <v>0</v>
          </cell>
          <cell r="J5232" t="str">
            <v>Washington Public Employees Association</v>
          </cell>
          <cell r="K5232">
            <v>6001</v>
          </cell>
          <cell r="L5232">
            <v>6001</v>
          </cell>
          <cell r="M5232">
            <v>6001</v>
          </cell>
          <cell r="N5232">
            <v>6001</v>
          </cell>
          <cell r="O5232">
            <v>5657</v>
          </cell>
          <cell r="P5232">
            <v>5770</v>
          </cell>
          <cell r="Q5232">
            <v>5944</v>
          </cell>
        </row>
        <row r="5233">
          <cell r="E5233" t="str">
            <v>58MONTHLYMCOALITION</v>
          </cell>
          <cell r="F5233" t="str">
            <v>58</v>
          </cell>
          <cell r="G5233" t="str">
            <v>Monthly</v>
          </cell>
          <cell r="H5233" t="str">
            <v>M</v>
          </cell>
          <cell r="I5233">
            <v>0</v>
          </cell>
          <cell r="J5233" t="str">
            <v>Coalition</v>
          </cell>
          <cell r="K5233">
            <v>6157</v>
          </cell>
          <cell r="L5233">
            <v>6157</v>
          </cell>
          <cell r="M5233">
            <v>6157</v>
          </cell>
          <cell r="N5233">
            <v>6157</v>
          </cell>
          <cell r="O5233">
            <v>5804</v>
          </cell>
          <cell r="P5233">
            <v>5920</v>
          </cell>
          <cell r="Q5233">
            <v>6099</v>
          </cell>
        </row>
        <row r="5234">
          <cell r="E5234" t="str">
            <v>58MONTHLYMNON-REPRESENTED STATE EMPLOYEES</v>
          </cell>
          <cell r="F5234" t="str">
            <v>58</v>
          </cell>
          <cell r="G5234" t="str">
            <v>Monthly</v>
          </cell>
          <cell r="H5234" t="str">
            <v>M</v>
          </cell>
          <cell r="I5234">
            <v>0</v>
          </cell>
          <cell r="J5234" t="str">
            <v>Non-Represented State Employees</v>
          </cell>
          <cell r="K5234">
            <v>6157</v>
          </cell>
          <cell r="L5234">
            <v>6157</v>
          </cell>
          <cell r="M5234">
            <v>6157</v>
          </cell>
          <cell r="N5234">
            <v>6157</v>
          </cell>
          <cell r="O5234">
            <v>5804</v>
          </cell>
          <cell r="P5234">
            <v>5920</v>
          </cell>
          <cell r="Q5234">
            <v>6099</v>
          </cell>
        </row>
        <row r="5235">
          <cell r="E5235" t="str">
            <v>58MONTHLYMTEAMSTERS LOCAL UNION NUMBER 117</v>
          </cell>
          <cell r="F5235" t="str">
            <v>58</v>
          </cell>
          <cell r="G5235" t="str">
            <v>Monthly</v>
          </cell>
          <cell r="H5235" t="str">
            <v>M</v>
          </cell>
          <cell r="I5235">
            <v>0</v>
          </cell>
          <cell r="J5235" t="str">
            <v>Teamsters Local Union Number 117</v>
          </cell>
          <cell r="K5235">
            <v>6235</v>
          </cell>
          <cell r="L5235">
            <v>6235</v>
          </cell>
          <cell r="M5235">
            <v>6235</v>
          </cell>
          <cell r="N5235">
            <v>6235</v>
          </cell>
          <cell r="O5235">
            <v>5877</v>
          </cell>
          <cell r="P5235">
            <v>5995</v>
          </cell>
          <cell r="Q5235">
            <v>6176</v>
          </cell>
        </row>
        <row r="5236">
          <cell r="E5236" t="str">
            <v>58MONTHLYMWASHINGTON FEDERATION OF STATE EMPLOYEES</v>
          </cell>
          <cell r="F5236" t="str">
            <v>58</v>
          </cell>
          <cell r="G5236" t="str">
            <v>Monthly</v>
          </cell>
          <cell r="H5236" t="str">
            <v>M</v>
          </cell>
          <cell r="I5236">
            <v>0</v>
          </cell>
          <cell r="J5236" t="str">
            <v>Washington Federation of State Employees</v>
          </cell>
          <cell r="K5236">
            <v>6157</v>
          </cell>
          <cell r="L5236">
            <v>6157</v>
          </cell>
          <cell r="M5236">
            <v>6157</v>
          </cell>
          <cell r="N5236">
            <v>6157</v>
          </cell>
          <cell r="O5236">
            <v>5804</v>
          </cell>
          <cell r="P5236">
            <v>5920</v>
          </cell>
          <cell r="Q5236">
            <v>6099</v>
          </cell>
        </row>
        <row r="5237">
          <cell r="E5237" t="str">
            <v>58MONTHLYMWASHINGTON PUBLIC EMPLOYEES ASSOCIATION</v>
          </cell>
          <cell r="F5237" t="str">
            <v>58</v>
          </cell>
          <cell r="G5237" t="str">
            <v>Monthly</v>
          </cell>
          <cell r="H5237" t="str">
            <v>M</v>
          </cell>
          <cell r="I5237">
            <v>0</v>
          </cell>
          <cell r="J5237" t="str">
            <v>Washington Public Employees Association</v>
          </cell>
          <cell r="K5237">
            <v>6157</v>
          </cell>
          <cell r="L5237">
            <v>6157</v>
          </cell>
          <cell r="M5237">
            <v>6157</v>
          </cell>
          <cell r="N5237">
            <v>6157</v>
          </cell>
          <cell r="O5237">
            <v>5804</v>
          </cell>
          <cell r="P5237">
            <v>5920</v>
          </cell>
          <cell r="Q5237">
            <v>6099</v>
          </cell>
        </row>
        <row r="5238">
          <cell r="E5238" t="str">
            <v>58NMONTHLYACOALITION</v>
          </cell>
          <cell r="F5238" t="str">
            <v>58N</v>
          </cell>
          <cell r="G5238" t="str">
            <v>Monthly</v>
          </cell>
          <cell r="H5238" t="str">
            <v>A</v>
          </cell>
          <cell r="I5238">
            <v>0</v>
          </cell>
          <cell r="J5238" t="str">
            <v>Coalition</v>
          </cell>
          <cell r="K5238">
            <v>4886</v>
          </cell>
          <cell r="L5238">
            <v>4886</v>
          </cell>
          <cell r="M5238">
            <v>4886</v>
          </cell>
          <cell r="N5238">
            <v>4886</v>
          </cell>
          <cell r="O5238">
            <v>4606</v>
          </cell>
          <cell r="P5238">
            <v>4698</v>
          </cell>
          <cell r="Q5238">
            <v>4840</v>
          </cell>
        </row>
        <row r="5239">
          <cell r="E5239" t="str">
            <v>58NMONTHLYANON-REPRESENTED STATE EMPLOYEES</v>
          </cell>
          <cell r="F5239" t="str">
            <v>58N</v>
          </cell>
          <cell r="G5239" t="str">
            <v>Monthly</v>
          </cell>
          <cell r="H5239" t="str">
            <v>A</v>
          </cell>
          <cell r="I5239">
            <v>0</v>
          </cell>
          <cell r="J5239" t="str">
            <v>Non-Represented State Employees</v>
          </cell>
          <cell r="K5239">
            <v>4886</v>
          </cell>
          <cell r="L5239">
            <v>4886</v>
          </cell>
          <cell r="M5239">
            <v>4886</v>
          </cell>
          <cell r="N5239">
            <v>4886</v>
          </cell>
          <cell r="O5239">
            <v>4606</v>
          </cell>
          <cell r="P5239">
            <v>4698</v>
          </cell>
          <cell r="Q5239">
            <v>4840</v>
          </cell>
        </row>
        <row r="5240">
          <cell r="E5240" t="str">
            <v>58NMONTHLYASERVICE EMPLOYEES INTERNATIONAL UNION DISTRICT 1199 NW</v>
          </cell>
          <cell r="F5240" t="str">
            <v>58N</v>
          </cell>
          <cell r="G5240" t="str">
            <v>Monthly</v>
          </cell>
          <cell r="H5240" t="str">
            <v>A</v>
          </cell>
          <cell r="I5240">
            <v>0</v>
          </cell>
          <cell r="J5240" t="str">
            <v>Service Employees International Union District 1199 NW</v>
          </cell>
          <cell r="K5240">
            <v>4886</v>
          </cell>
          <cell r="L5240">
            <v>4886</v>
          </cell>
          <cell r="M5240">
            <v>4886</v>
          </cell>
          <cell r="N5240">
            <v>4886</v>
          </cell>
          <cell r="O5240">
            <v>4606</v>
          </cell>
          <cell r="P5240">
            <v>4698</v>
          </cell>
          <cell r="Q5240">
            <v>4840</v>
          </cell>
        </row>
        <row r="5241">
          <cell r="E5241" t="str">
            <v>58NMONTHLYATEAMSTERS LOCAL UNION NUMBER 117</v>
          </cell>
          <cell r="F5241" t="str">
            <v>58N</v>
          </cell>
          <cell r="G5241" t="str">
            <v>Monthly</v>
          </cell>
          <cell r="H5241" t="str">
            <v>A</v>
          </cell>
          <cell r="I5241">
            <v>0</v>
          </cell>
          <cell r="J5241" t="str">
            <v>Teamsters Local Union Number 117</v>
          </cell>
          <cell r="K5241">
            <v>4946</v>
          </cell>
          <cell r="L5241">
            <v>4946</v>
          </cell>
          <cell r="M5241">
            <v>4946</v>
          </cell>
          <cell r="N5241">
            <v>4946</v>
          </cell>
          <cell r="O5241">
            <v>4663</v>
          </cell>
          <cell r="P5241">
            <v>4756</v>
          </cell>
          <cell r="Q5241">
            <v>4900</v>
          </cell>
        </row>
        <row r="5242">
          <cell r="E5242" t="str">
            <v>58NMONTHLYAWASHINGTON FEDERATION OF STATE EMPLOYEES</v>
          </cell>
          <cell r="F5242" t="str">
            <v>58N</v>
          </cell>
          <cell r="G5242" t="str">
            <v>Monthly</v>
          </cell>
          <cell r="H5242" t="str">
            <v>A</v>
          </cell>
          <cell r="I5242">
            <v>0</v>
          </cell>
          <cell r="J5242" t="str">
            <v>Washington Federation of State Employees</v>
          </cell>
          <cell r="K5242">
            <v>4886</v>
          </cell>
          <cell r="L5242">
            <v>4886</v>
          </cell>
          <cell r="M5242">
            <v>4886</v>
          </cell>
          <cell r="N5242">
            <v>4886</v>
          </cell>
          <cell r="O5242">
            <v>4606</v>
          </cell>
          <cell r="P5242">
            <v>4698</v>
          </cell>
          <cell r="Q5242">
            <v>4840</v>
          </cell>
        </row>
        <row r="5243">
          <cell r="E5243" t="str">
            <v>58NMONTHLYBCOALITION</v>
          </cell>
          <cell r="F5243" t="str">
            <v>58N</v>
          </cell>
          <cell r="G5243" t="str">
            <v>Monthly</v>
          </cell>
          <cell r="H5243" t="str">
            <v>B</v>
          </cell>
          <cell r="I5243">
            <v>0</v>
          </cell>
          <cell r="J5243" t="str">
            <v>Coalition</v>
          </cell>
          <cell r="K5243">
            <v>5008</v>
          </cell>
          <cell r="L5243">
            <v>5008</v>
          </cell>
          <cell r="M5243">
            <v>5008</v>
          </cell>
          <cell r="N5243">
            <v>5008</v>
          </cell>
          <cell r="O5243">
            <v>4721</v>
          </cell>
          <cell r="P5243">
            <v>4815</v>
          </cell>
          <cell r="Q5243">
            <v>4960</v>
          </cell>
        </row>
        <row r="5244">
          <cell r="E5244" t="str">
            <v>58NMONTHLYBNON-REPRESENTED STATE EMPLOYEES</v>
          </cell>
          <cell r="F5244" t="str">
            <v>58N</v>
          </cell>
          <cell r="G5244" t="str">
            <v>Monthly</v>
          </cell>
          <cell r="H5244" t="str">
            <v>B</v>
          </cell>
          <cell r="I5244">
            <v>0</v>
          </cell>
          <cell r="J5244" t="str">
            <v>Non-Represented State Employees</v>
          </cell>
          <cell r="K5244">
            <v>5008</v>
          </cell>
          <cell r="L5244">
            <v>5008</v>
          </cell>
          <cell r="M5244">
            <v>5008</v>
          </cell>
          <cell r="N5244">
            <v>5008</v>
          </cell>
          <cell r="O5244">
            <v>4721</v>
          </cell>
          <cell r="P5244">
            <v>4815</v>
          </cell>
          <cell r="Q5244">
            <v>4960</v>
          </cell>
        </row>
        <row r="5245">
          <cell r="E5245" t="str">
            <v>58NMONTHLYBSERVICE EMPLOYEES INTERNATIONAL UNION DISTRICT 1199 NW</v>
          </cell>
          <cell r="F5245" t="str">
            <v>58N</v>
          </cell>
          <cell r="G5245" t="str">
            <v>Monthly</v>
          </cell>
          <cell r="H5245" t="str">
            <v>B</v>
          </cell>
          <cell r="I5245">
            <v>0</v>
          </cell>
          <cell r="J5245" t="str">
            <v>Service Employees International Union District 1199 NW</v>
          </cell>
          <cell r="K5245">
            <v>5008</v>
          </cell>
          <cell r="L5245">
            <v>5008</v>
          </cell>
          <cell r="M5245">
            <v>5008</v>
          </cell>
          <cell r="N5245">
            <v>5008</v>
          </cell>
          <cell r="O5245">
            <v>4721</v>
          </cell>
          <cell r="P5245">
            <v>4815</v>
          </cell>
          <cell r="Q5245">
            <v>4960</v>
          </cell>
        </row>
        <row r="5246">
          <cell r="E5246" t="str">
            <v>58NMONTHLYBTEAMSTERS LOCAL UNION NUMBER 117</v>
          </cell>
          <cell r="F5246" t="str">
            <v>58N</v>
          </cell>
          <cell r="G5246" t="str">
            <v>Monthly</v>
          </cell>
          <cell r="H5246" t="str">
            <v>B</v>
          </cell>
          <cell r="I5246">
            <v>0</v>
          </cell>
          <cell r="J5246" t="str">
            <v>Teamsters Local Union Number 117</v>
          </cell>
          <cell r="K5246">
            <v>5074</v>
          </cell>
          <cell r="L5246">
            <v>5074</v>
          </cell>
          <cell r="M5246">
            <v>5074</v>
          </cell>
          <cell r="N5246">
            <v>5074</v>
          </cell>
          <cell r="O5246">
            <v>4783</v>
          </cell>
          <cell r="P5246">
            <v>4879</v>
          </cell>
          <cell r="Q5246">
            <v>5026</v>
          </cell>
        </row>
        <row r="5247">
          <cell r="E5247" t="str">
            <v>58NMONTHLYBWASHINGTON FEDERATION OF STATE EMPLOYEES</v>
          </cell>
          <cell r="F5247" t="str">
            <v>58N</v>
          </cell>
          <cell r="G5247" t="str">
            <v>Monthly</v>
          </cell>
          <cell r="H5247" t="str">
            <v>B</v>
          </cell>
          <cell r="I5247">
            <v>0</v>
          </cell>
          <cell r="J5247" t="str">
            <v>Washington Federation of State Employees</v>
          </cell>
          <cell r="K5247">
            <v>5008</v>
          </cell>
          <cell r="L5247">
            <v>5008</v>
          </cell>
          <cell r="M5247">
            <v>5008</v>
          </cell>
          <cell r="N5247">
            <v>5008</v>
          </cell>
          <cell r="O5247">
            <v>4721</v>
          </cell>
          <cell r="P5247">
            <v>4815</v>
          </cell>
          <cell r="Q5247">
            <v>4960</v>
          </cell>
        </row>
        <row r="5248">
          <cell r="E5248" t="str">
            <v>58NMONTHLYCCOALITION</v>
          </cell>
          <cell r="F5248" t="str">
            <v>58N</v>
          </cell>
          <cell r="G5248" t="str">
            <v>Monthly</v>
          </cell>
          <cell r="H5248" t="str">
            <v>C</v>
          </cell>
          <cell r="I5248">
            <v>0</v>
          </cell>
          <cell r="J5248" t="str">
            <v>Coalition</v>
          </cell>
          <cell r="K5248">
            <v>5132</v>
          </cell>
          <cell r="L5248">
            <v>5132</v>
          </cell>
          <cell r="M5248">
            <v>5132</v>
          </cell>
          <cell r="N5248">
            <v>5132</v>
          </cell>
          <cell r="O5248">
            <v>4838</v>
          </cell>
          <cell r="P5248">
            <v>4935</v>
          </cell>
          <cell r="Q5248">
            <v>5084</v>
          </cell>
        </row>
        <row r="5249">
          <cell r="E5249" t="str">
            <v>58NMONTHLYCNON-REPRESENTED STATE EMPLOYEES</v>
          </cell>
          <cell r="F5249" t="str">
            <v>58N</v>
          </cell>
          <cell r="G5249" t="str">
            <v>Monthly</v>
          </cell>
          <cell r="H5249" t="str">
            <v>C</v>
          </cell>
          <cell r="I5249">
            <v>0</v>
          </cell>
          <cell r="J5249" t="str">
            <v>Non-Represented State Employees</v>
          </cell>
          <cell r="K5249">
            <v>5132</v>
          </cell>
          <cell r="L5249">
            <v>5132</v>
          </cell>
          <cell r="M5249">
            <v>5132</v>
          </cell>
          <cell r="N5249">
            <v>5132</v>
          </cell>
          <cell r="O5249">
            <v>4838</v>
          </cell>
          <cell r="P5249">
            <v>4935</v>
          </cell>
          <cell r="Q5249">
            <v>5084</v>
          </cell>
        </row>
        <row r="5250">
          <cell r="E5250" t="str">
            <v>58NMONTHLYCSERVICE EMPLOYEES INTERNATIONAL UNION DISTRICT 1199 NW</v>
          </cell>
          <cell r="F5250" t="str">
            <v>58N</v>
          </cell>
          <cell r="G5250" t="str">
            <v>Monthly</v>
          </cell>
          <cell r="H5250" t="str">
            <v>C</v>
          </cell>
          <cell r="I5250">
            <v>0</v>
          </cell>
          <cell r="J5250" t="str">
            <v>Service Employees International Union District 1199 NW</v>
          </cell>
          <cell r="K5250">
            <v>5132</v>
          </cell>
          <cell r="L5250">
            <v>5132</v>
          </cell>
          <cell r="M5250">
            <v>5132</v>
          </cell>
          <cell r="N5250">
            <v>5132</v>
          </cell>
          <cell r="O5250">
            <v>4838</v>
          </cell>
          <cell r="P5250">
            <v>4935</v>
          </cell>
          <cell r="Q5250">
            <v>5084</v>
          </cell>
        </row>
        <row r="5251">
          <cell r="E5251" t="str">
            <v>58NMONTHLYCTEAMSTERS LOCAL UNION NUMBER 117</v>
          </cell>
          <cell r="F5251" t="str">
            <v>58N</v>
          </cell>
          <cell r="G5251" t="str">
            <v>Monthly</v>
          </cell>
          <cell r="H5251" t="str">
            <v>C</v>
          </cell>
          <cell r="I5251">
            <v>0</v>
          </cell>
          <cell r="J5251" t="str">
            <v>Teamsters Local Union Number 117</v>
          </cell>
          <cell r="K5251">
            <v>5199</v>
          </cell>
          <cell r="L5251">
            <v>5199</v>
          </cell>
          <cell r="M5251">
            <v>5199</v>
          </cell>
          <cell r="N5251">
            <v>5199</v>
          </cell>
          <cell r="O5251">
            <v>4901</v>
          </cell>
          <cell r="P5251">
            <v>4999</v>
          </cell>
          <cell r="Q5251">
            <v>5150</v>
          </cell>
        </row>
        <row r="5252">
          <cell r="E5252" t="str">
            <v>58NMONTHLYCWASHINGTON FEDERATION OF STATE EMPLOYEES</v>
          </cell>
          <cell r="F5252" t="str">
            <v>58N</v>
          </cell>
          <cell r="G5252" t="str">
            <v>Monthly</v>
          </cell>
          <cell r="H5252" t="str">
            <v>C</v>
          </cell>
          <cell r="I5252">
            <v>0</v>
          </cell>
          <cell r="J5252" t="str">
            <v>Washington Federation of State Employees</v>
          </cell>
          <cell r="K5252">
            <v>5132</v>
          </cell>
          <cell r="L5252">
            <v>5132</v>
          </cell>
          <cell r="M5252">
            <v>5132</v>
          </cell>
          <cell r="N5252">
            <v>5132</v>
          </cell>
          <cell r="O5252">
            <v>4838</v>
          </cell>
          <cell r="P5252">
            <v>4935</v>
          </cell>
          <cell r="Q5252">
            <v>5084</v>
          </cell>
        </row>
        <row r="5253">
          <cell r="E5253" t="str">
            <v>58NMONTHLYDCOALITION</v>
          </cell>
          <cell r="F5253" t="str">
            <v>58N</v>
          </cell>
          <cell r="G5253" t="str">
            <v>Monthly</v>
          </cell>
          <cell r="H5253" t="str">
            <v>D</v>
          </cell>
          <cell r="I5253">
            <v>0</v>
          </cell>
          <cell r="J5253" t="str">
            <v>Coalition</v>
          </cell>
          <cell r="K5253">
            <v>5266</v>
          </cell>
          <cell r="L5253">
            <v>5266</v>
          </cell>
          <cell r="M5253">
            <v>5266</v>
          </cell>
          <cell r="N5253">
            <v>5266</v>
          </cell>
          <cell r="O5253">
            <v>4964</v>
          </cell>
          <cell r="P5253">
            <v>5063</v>
          </cell>
          <cell r="Q5253">
            <v>5216</v>
          </cell>
        </row>
        <row r="5254">
          <cell r="E5254" t="str">
            <v>58NMONTHLYDNON-REPRESENTED STATE EMPLOYEES</v>
          </cell>
          <cell r="F5254" t="str">
            <v>58N</v>
          </cell>
          <cell r="G5254" t="str">
            <v>Monthly</v>
          </cell>
          <cell r="H5254" t="str">
            <v>D</v>
          </cell>
          <cell r="I5254">
            <v>0</v>
          </cell>
          <cell r="J5254" t="str">
            <v>Non-Represented State Employees</v>
          </cell>
          <cell r="K5254">
            <v>5266</v>
          </cell>
          <cell r="L5254">
            <v>5266</v>
          </cell>
          <cell r="M5254">
            <v>5266</v>
          </cell>
          <cell r="N5254">
            <v>5266</v>
          </cell>
          <cell r="O5254">
            <v>4964</v>
          </cell>
          <cell r="P5254">
            <v>5063</v>
          </cell>
          <cell r="Q5254">
            <v>5216</v>
          </cell>
        </row>
        <row r="5255">
          <cell r="E5255" t="str">
            <v>58NMONTHLYDSERVICE EMPLOYEES INTERNATIONAL UNION DISTRICT 1199 NW</v>
          </cell>
          <cell r="F5255" t="str">
            <v>58N</v>
          </cell>
          <cell r="G5255" t="str">
            <v>Monthly</v>
          </cell>
          <cell r="H5255" t="str">
            <v>D</v>
          </cell>
          <cell r="I5255">
            <v>0</v>
          </cell>
          <cell r="J5255" t="str">
            <v>Service Employees International Union District 1199 NW</v>
          </cell>
          <cell r="K5255">
            <v>5266</v>
          </cell>
          <cell r="L5255">
            <v>5266</v>
          </cell>
          <cell r="M5255">
            <v>5266</v>
          </cell>
          <cell r="N5255">
            <v>5266</v>
          </cell>
          <cell r="O5255">
            <v>4964</v>
          </cell>
          <cell r="P5255">
            <v>5063</v>
          </cell>
          <cell r="Q5255">
            <v>5216</v>
          </cell>
        </row>
        <row r="5256">
          <cell r="E5256" t="str">
            <v>58NMONTHLYDTEAMSTERS LOCAL UNION NUMBER 117</v>
          </cell>
          <cell r="F5256" t="str">
            <v>58N</v>
          </cell>
          <cell r="G5256" t="str">
            <v>Monthly</v>
          </cell>
          <cell r="H5256" t="str">
            <v>D</v>
          </cell>
          <cell r="I5256">
            <v>0</v>
          </cell>
          <cell r="J5256" t="str">
            <v>Teamsters Local Union Number 117</v>
          </cell>
          <cell r="K5256">
            <v>5333</v>
          </cell>
          <cell r="L5256">
            <v>5333</v>
          </cell>
          <cell r="M5256">
            <v>5333</v>
          </cell>
          <cell r="N5256">
            <v>5333</v>
          </cell>
          <cell r="O5256">
            <v>5027</v>
          </cell>
          <cell r="P5256">
            <v>5128</v>
          </cell>
          <cell r="Q5256">
            <v>5283</v>
          </cell>
        </row>
        <row r="5257">
          <cell r="E5257" t="str">
            <v>58NMONTHLYDWASHINGTON FEDERATION OF STATE EMPLOYEES</v>
          </cell>
          <cell r="F5257" t="str">
            <v>58N</v>
          </cell>
          <cell r="G5257" t="str">
            <v>Monthly</v>
          </cell>
          <cell r="H5257" t="str">
            <v>D</v>
          </cell>
          <cell r="I5257">
            <v>0</v>
          </cell>
          <cell r="J5257" t="str">
            <v>Washington Federation of State Employees</v>
          </cell>
          <cell r="K5257">
            <v>5266</v>
          </cell>
          <cell r="L5257">
            <v>5266</v>
          </cell>
          <cell r="M5257">
            <v>5266</v>
          </cell>
          <cell r="N5257">
            <v>5266</v>
          </cell>
          <cell r="O5257">
            <v>4964</v>
          </cell>
          <cell r="P5257">
            <v>5063</v>
          </cell>
          <cell r="Q5257">
            <v>5216</v>
          </cell>
        </row>
        <row r="5258">
          <cell r="E5258" t="str">
            <v>58NMONTHLYECOALITION</v>
          </cell>
          <cell r="F5258" t="str">
            <v>58N</v>
          </cell>
          <cell r="G5258" t="str">
            <v>Monthly</v>
          </cell>
          <cell r="H5258" t="str">
            <v>E</v>
          </cell>
          <cell r="I5258">
            <v>0</v>
          </cell>
          <cell r="J5258" t="str">
            <v>Coalition</v>
          </cell>
          <cell r="K5258">
            <v>5393</v>
          </cell>
          <cell r="L5258">
            <v>5393</v>
          </cell>
          <cell r="M5258">
            <v>5393</v>
          </cell>
          <cell r="N5258">
            <v>5393</v>
          </cell>
          <cell r="O5258">
            <v>5084</v>
          </cell>
          <cell r="P5258">
            <v>5186</v>
          </cell>
          <cell r="Q5258">
            <v>5343</v>
          </cell>
        </row>
        <row r="5259">
          <cell r="E5259" t="str">
            <v>58NMONTHLYENON-REPRESENTED STATE EMPLOYEES</v>
          </cell>
          <cell r="F5259" t="str">
            <v>58N</v>
          </cell>
          <cell r="G5259" t="str">
            <v>Monthly</v>
          </cell>
          <cell r="H5259" t="str">
            <v>E</v>
          </cell>
          <cell r="I5259">
            <v>0</v>
          </cell>
          <cell r="J5259" t="str">
            <v>Non-Represented State Employees</v>
          </cell>
          <cell r="K5259">
            <v>5393</v>
          </cell>
          <cell r="L5259">
            <v>5393</v>
          </cell>
          <cell r="M5259">
            <v>5393</v>
          </cell>
          <cell r="N5259">
            <v>5393</v>
          </cell>
          <cell r="O5259">
            <v>5084</v>
          </cell>
          <cell r="P5259">
            <v>5186</v>
          </cell>
          <cell r="Q5259">
            <v>5343</v>
          </cell>
        </row>
        <row r="5260">
          <cell r="E5260" t="str">
            <v>58NMONTHLYESERVICE EMPLOYEES INTERNATIONAL UNION DISTRICT 1199 NW</v>
          </cell>
          <cell r="F5260" t="str">
            <v>58N</v>
          </cell>
          <cell r="G5260" t="str">
            <v>Monthly</v>
          </cell>
          <cell r="H5260" t="str">
            <v>E</v>
          </cell>
          <cell r="I5260">
            <v>0</v>
          </cell>
          <cell r="J5260" t="str">
            <v>Service Employees International Union District 1199 NW</v>
          </cell>
          <cell r="K5260">
            <v>5393</v>
          </cell>
          <cell r="L5260">
            <v>5393</v>
          </cell>
          <cell r="M5260">
            <v>5393</v>
          </cell>
          <cell r="N5260">
            <v>5393</v>
          </cell>
          <cell r="O5260">
            <v>5084</v>
          </cell>
          <cell r="P5260">
            <v>5186</v>
          </cell>
          <cell r="Q5260">
            <v>5343</v>
          </cell>
        </row>
        <row r="5261">
          <cell r="E5261" t="str">
            <v>58NMONTHLYETEAMSTERS LOCAL UNION NUMBER 117</v>
          </cell>
          <cell r="F5261" t="str">
            <v>58N</v>
          </cell>
          <cell r="G5261" t="str">
            <v>Monthly</v>
          </cell>
          <cell r="H5261" t="str">
            <v>E</v>
          </cell>
          <cell r="I5261">
            <v>0</v>
          </cell>
          <cell r="J5261" t="str">
            <v>Teamsters Local Union Number 117</v>
          </cell>
          <cell r="K5261">
            <v>5461</v>
          </cell>
          <cell r="L5261">
            <v>5461</v>
          </cell>
          <cell r="M5261">
            <v>5461</v>
          </cell>
          <cell r="N5261">
            <v>5461</v>
          </cell>
          <cell r="O5261">
            <v>5148</v>
          </cell>
          <cell r="P5261">
            <v>5251</v>
          </cell>
          <cell r="Q5261">
            <v>5410</v>
          </cell>
        </row>
        <row r="5262">
          <cell r="E5262" t="str">
            <v>58NMONTHLYEWASHINGTON FEDERATION OF STATE EMPLOYEES</v>
          </cell>
          <cell r="F5262" t="str">
            <v>58N</v>
          </cell>
          <cell r="G5262" t="str">
            <v>Monthly</v>
          </cell>
          <cell r="H5262" t="str">
            <v>E</v>
          </cell>
          <cell r="I5262">
            <v>0</v>
          </cell>
          <cell r="J5262" t="str">
            <v>Washington Federation of State Employees</v>
          </cell>
          <cell r="K5262">
            <v>5393</v>
          </cell>
          <cell r="L5262">
            <v>5393</v>
          </cell>
          <cell r="M5262">
            <v>5393</v>
          </cell>
          <cell r="N5262">
            <v>5393</v>
          </cell>
          <cell r="O5262">
            <v>5084</v>
          </cell>
          <cell r="P5262">
            <v>5186</v>
          </cell>
          <cell r="Q5262">
            <v>5343</v>
          </cell>
        </row>
        <row r="5263">
          <cell r="E5263" t="str">
            <v>58NMONTHLYFCOALITION</v>
          </cell>
          <cell r="F5263" t="str">
            <v>58N</v>
          </cell>
          <cell r="G5263" t="str">
            <v>Monthly</v>
          </cell>
          <cell r="H5263" t="str">
            <v>F</v>
          </cell>
          <cell r="I5263">
            <v>0</v>
          </cell>
          <cell r="J5263" t="str">
            <v>Coalition</v>
          </cell>
          <cell r="K5263">
            <v>5529</v>
          </cell>
          <cell r="L5263">
            <v>5529</v>
          </cell>
          <cell r="M5263">
            <v>5529</v>
          </cell>
          <cell r="N5263">
            <v>5529</v>
          </cell>
          <cell r="O5263">
            <v>5212</v>
          </cell>
          <cell r="P5263">
            <v>5316</v>
          </cell>
          <cell r="Q5263">
            <v>5477</v>
          </cell>
        </row>
        <row r="5264">
          <cell r="E5264" t="str">
            <v>58NMONTHLYFNON-REPRESENTED STATE EMPLOYEES</v>
          </cell>
          <cell r="F5264" t="str">
            <v>58N</v>
          </cell>
          <cell r="G5264" t="str">
            <v>Monthly</v>
          </cell>
          <cell r="H5264" t="str">
            <v>F</v>
          </cell>
          <cell r="I5264">
            <v>0</v>
          </cell>
          <cell r="J5264" t="str">
            <v>Non-Represented State Employees</v>
          </cell>
          <cell r="K5264">
            <v>5529</v>
          </cell>
          <cell r="L5264">
            <v>5529</v>
          </cell>
          <cell r="M5264">
            <v>5529</v>
          </cell>
          <cell r="N5264">
            <v>5529</v>
          </cell>
          <cell r="O5264">
            <v>5212</v>
          </cell>
          <cell r="P5264">
            <v>5316</v>
          </cell>
          <cell r="Q5264">
            <v>5477</v>
          </cell>
        </row>
        <row r="5265">
          <cell r="E5265" t="str">
            <v>58NMONTHLYFSERVICE EMPLOYEES INTERNATIONAL UNION DISTRICT 1199 NW</v>
          </cell>
          <cell r="F5265" t="str">
            <v>58N</v>
          </cell>
          <cell r="G5265" t="str">
            <v>Monthly</v>
          </cell>
          <cell r="H5265" t="str">
            <v>F</v>
          </cell>
          <cell r="I5265">
            <v>0</v>
          </cell>
          <cell r="J5265" t="str">
            <v>Service Employees International Union District 1199 NW</v>
          </cell>
          <cell r="K5265">
            <v>5529</v>
          </cell>
          <cell r="L5265">
            <v>5529</v>
          </cell>
          <cell r="M5265">
            <v>5529</v>
          </cell>
          <cell r="N5265">
            <v>5529</v>
          </cell>
          <cell r="O5265">
            <v>5212</v>
          </cell>
          <cell r="P5265">
            <v>5316</v>
          </cell>
          <cell r="Q5265">
            <v>5477</v>
          </cell>
        </row>
        <row r="5266">
          <cell r="E5266" t="str">
            <v>58NMONTHLYFTEAMSTERS LOCAL UNION NUMBER 117</v>
          </cell>
          <cell r="F5266" t="str">
            <v>58N</v>
          </cell>
          <cell r="G5266" t="str">
            <v>Monthly</v>
          </cell>
          <cell r="H5266" t="str">
            <v>F</v>
          </cell>
          <cell r="I5266">
            <v>0</v>
          </cell>
          <cell r="J5266" t="str">
            <v>Teamsters Local Union Number 117</v>
          </cell>
          <cell r="K5266">
            <v>5601</v>
          </cell>
          <cell r="L5266">
            <v>5601</v>
          </cell>
          <cell r="M5266">
            <v>5601</v>
          </cell>
          <cell r="N5266">
            <v>5601</v>
          </cell>
          <cell r="O5266">
            <v>5280</v>
          </cell>
          <cell r="P5266">
            <v>5386</v>
          </cell>
          <cell r="Q5266">
            <v>5549</v>
          </cell>
        </row>
        <row r="5267">
          <cell r="E5267" t="str">
            <v>58NMONTHLYFWASHINGTON FEDERATION OF STATE EMPLOYEES</v>
          </cell>
          <cell r="F5267" t="str">
            <v>58N</v>
          </cell>
          <cell r="G5267" t="str">
            <v>Monthly</v>
          </cell>
          <cell r="H5267" t="str">
            <v>F</v>
          </cell>
          <cell r="I5267">
            <v>0</v>
          </cell>
          <cell r="J5267" t="str">
            <v>Washington Federation of State Employees</v>
          </cell>
          <cell r="K5267">
            <v>5529</v>
          </cell>
          <cell r="L5267">
            <v>5529</v>
          </cell>
          <cell r="M5267">
            <v>5529</v>
          </cell>
          <cell r="N5267">
            <v>5529</v>
          </cell>
          <cell r="O5267">
            <v>5212</v>
          </cell>
          <cell r="P5267">
            <v>5316</v>
          </cell>
          <cell r="Q5267">
            <v>5477</v>
          </cell>
        </row>
        <row r="5268">
          <cell r="E5268" t="str">
            <v>58NMONTHLYGCOALITION</v>
          </cell>
          <cell r="F5268" t="str">
            <v>58N</v>
          </cell>
          <cell r="G5268" t="str">
            <v>Monthly</v>
          </cell>
          <cell r="H5268" t="str">
            <v>G</v>
          </cell>
          <cell r="I5268">
            <v>0</v>
          </cell>
          <cell r="J5268" t="str">
            <v>Coalition</v>
          </cell>
          <cell r="K5268">
            <v>5668</v>
          </cell>
          <cell r="L5268">
            <v>5668</v>
          </cell>
          <cell r="M5268">
            <v>5668</v>
          </cell>
          <cell r="N5268">
            <v>5668</v>
          </cell>
          <cell r="O5268">
            <v>5343</v>
          </cell>
          <cell r="P5268">
            <v>5450</v>
          </cell>
          <cell r="Q5268">
            <v>5615</v>
          </cell>
        </row>
        <row r="5269">
          <cell r="E5269" t="str">
            <v>58NMONTHLYGNON-REPRESENTED STATE EMPLOYEES</v>
          </cell>
          <cell r="F5269" t="str">
            <v>58N</v>
          </cell>
          <cell r="G5269" t="str">
            <v>Monthly</v>
          </cell>
          <cell r="H5269" t="str">
            <v>G</v>
          </cell>
          <cell r="I5269">
            <v>0</v>
          </cell>
          <cell r="J5269" t="str">
            <v>Non-Represented State Employees</v>
          </cell>
          <cell r="K5269">
            <v>5668</v>
          </cell>
          <cell r="L5269">
            <v>5668</v>
          </cell>
          <cell r="M5269">
            <v>5668</v>
          </cell>
          <cell r="N5269">
            <v>5668</v>
          </cell>
          <cell r="O5269">
            <v>5343</v>
          </cell>
          <cell r="P5269">
            <v>5450</v>
          </cell>
          <cell r="Q5269">
            <v>5615</v>
          </cell>
        </row>
        <row r="5270">
          <cell r="E5270" t="str">
            <v>58NMONTHLYGSERVICE EMPLOYEES INTERNATIONAL UNION DISTRICT 1199 NW</v>
          </cell>
          <cell r="F5270" t="str">
            <v>58N</v>
          </cell>
          <cell r="G5270" t="str">
            <v>Monthly</v>
          </cell>
          <cell r="H5270" t="str">
            <v>G</v>
          </cell>
          <cell r="I5270">
            <v>0</v>
          </cell>
          <cell r="J5270" t="str">
            <v>Service Employees International Union District 1199 NW</v>
          </cell>
          <cell r="K5270">
            <v>5668</v>
          </cell>
          <cell r="L5270">
            <v>5668</v>
          </cell>
          <cell r="M5270">
            <v>5668</v>
          </cell>
          <cell r="N5270">
            <v>5668</v>
          </cell>
          <cell r="O5270">
            <v>5343</v>
          </cell>
          <cell r="P5270">
            <v>5450</v>
          </cell>
          <cell r="Q5270">
            <v>5615</v>
          </cell>
        </row>
        <row r="5271">
          <cell r="E5271" t="str">
            <v>58NMONTHLYGTEAMSTERS LOCAL UNION NUMBER 117</v>
          </cell>
          <cell r="F5271" t="str">
            <v>58N</v>
          </cell>
          <cell r="G5271" t="str">
            <v>Monthly</v>
          </cell>
          <cell r="H5271" t="str">
            <v>G</v>
          </cell>
          <cell r="I5271">
            <v>0</v>
          </cell>
          <cell r="J5271" t="str">
            <v>Teamsters Local Union Number 117</v>
          </cell>
          <cell r="K5271">
            <v>5741</v>
          </cell>
          <cell r="L5271">
            <v>5741</v>
          </cell>
          <cell r="M5271">
            <v>5741</v>
          </cell>
          <cell r="N5271">
            <v>5741</v>
          </cell>
          <cell r="O5271">
            <v>5412</v>
          </cell>
          <cell r="P5271">
            <v>5520</v>
          </cell>
          <cell r="Q5271">
            <v>5687</v>
          </cell>
        </row>
        <row r="5272">
          <cell r="E5272" t="str">
            <v>58NMONTHLYGWASHINGTON FEDERATION OF STATE EMPLOYEES</v>
          </cell>
          <cell r="F5272" t="str">
            <v>58N</v>
          </cell>
          <cell r="G5272" t="str">
            <v>Monthly</v>
          </cell>
          <cell r="H5272" t="str">
            <v>G</v>
          </cell>
          <cell r="I5272">
            <v>0</v>
          </cell>
          <cell r="J5272" t="str">
            <v>Washington Federation of State Employees</v>
          </cell>
          <cell r="K5272">
            <v>5668</v>
          </cell>
          <cell r="L5272">
            <v>5668</v>
          </cell>
          <cell r="M5272">
            <v>5668</v>
          </cell>
          <cell r="N5272">
            <v>5668</v>
          </cell>
          <cell r="O5272">
            <v>5343</v>
          </cell>
          <cell r="P5272">
            <v>5450</v>
          </cell>
          <cell r="Q5272">
            <v>5615</v>
          </cell>
        </row>
        <row r="5273">
          <cell r="E5273" t="str">
            <v>58NMONTHLYHCOALITION</v>
          </cell>
          <cell r="F5273" t="str">
            <v>58N</v>
          </cell>
          <cell r="G5273" t="str">
            <v>Monthly</v>
          </cell>
          <cell r="H5273" t="str">
            <v>H</v>
          </cell>
          <cell r="I5273">
            <v>0</v>
          </cell>
          <cell r="J5273" t="str">
            <v>Coalition</v>
          </cell>
          <cell r="K5273">
            <v>5808</v>
          </cell>
          <cell r="L5273">
            <v>5808</v>
          </cell>
          <cell r="M5273">
            <v>5808</v>
          </cell>
          <cell r="N5273">
            <v>5808</v>
          </cell>
          <cell r="O5273">
            <v>5475</v>
          </cell>
          <cell r="P5273">
            <v>5585</v>
          </cell>
          <cell r="Q5273">
            <v>5754</v>
          </cell>
        </row>
        <row r="5274">
          <cell r="E5274" t="str">
            <v>58NMONTHLYHNON-REPRESENTED STATE EMPLOYEES</v>
          </cell>
          <cell r="F5274" t="str">
            <v>58N</v>
          </cell>
          <cell r="G5274" t="str">
            <v>Monthly</v>
          </cell>
          <cell r="H5274" t="str">
            <v>H</v>
          </cell>
          <cell r="I5274">
            <v>0</v>
          </cell>
          <cell r="J5274" t="str">
            <v>Non-Represented State Employees</v>
          </cell>
          <cell r="K5274">
            <v>5808</v>
          </cell>
          <cell r="L5274">
            <v>5808</v>
          </cell>
          <cell r="M5274">
            <v>5808</v>
          </cell>
          <cell r="N5274">
            <v>5808</v>
          </cell>
          <cell r="O5274">
            <v>5475</v>
          </cell>
          <cell r="P5274">
            <v>5585</v>
          </cell>
          <cell r="Q5274">
            <v>5754</v>
          </cell>
        </row>
        <row r="5275">
          <cell r="E5275" t="str">
            <v>58NMONTHLYHSERVICE EMPLOYEES INTERNATIONAL UNION DISTRICT 1199 NW</v>
          </cell>
          <cell r="F5275" t="str">
            <v>58N</v>
          </cell>
          <cell r="G5275" t="str">
            <v>Monthly</v>
          </cell>
          <cell r="H5275" t="str">
            <v>H</v>
          </cell>
          <cell r="I5275">
            <v>0</v>
          </cell>
          <cell r="J5275" t="str">
            <v>Service Employees International Union District 1199 NW</v>
          </cell>
          <cell r="K5275">
            <v>5808</v>
          </cell>
          <cell r="L5275">
            <v>5808</v>
          </cell>
          <cell r="M5275">
            <v>5808</v>
          </cell>
          <cell r="N5275">
            <v>5808</v>
          </cell>
          <cell r="O5275">
            <v>5475</v>
          </cell>
          <cell r="P5275">
            <v>5585</v>
          </cell>
          <cell r="Q5275">
            <v>5754</v>
          </cell>
        </row>
        <row r="5276">
          <cell r="E5276" t="str">
            <v>58NMONTHLYHTEAMSTERS LOCAL UNION NUMBER 117</v>
          </cell>
          <cell r="F5276" t="str">
            <v>58N</v>
          </cell>
          <cell r="G5276" t="str">
            <v>Monthly</v>
          </cell>
          <cell r="H5276" t="str">
            <v>H</v>
          </cell>
          <cell r="I5276">
            <v>0</v>
          </cell>
          <cell r="J5276" t="str">
            <v>Teamsters Local Union Number 117</v>
          </cell>
          <cell r="K5276">
            <v>5883</v>
          </cell>
          <cell r="L5276">
            <v>5883</v>
          </cell>
          <cell r="M5276">
            <v>5883</v>
          </cell>
          <cell r="N5276">
            <v>5883</v>
          </cell>
          <cell r="O5276">
            <v>5546</v>
          </cell>
          <cell r="P5276">
            <v>5657</v>
          </cell>
          <cell r="Q5276">
            <v>5828</v>
          </cell>
        </row>
        <row r="5277">
          <cell r="E5277" t="str">
            <v>58NMONTHLYHWASHINGTON FEDERATION OF STATE EMPLOYEES</v>
          </cell>
          <cell r="F5277" t="str">
            <v>58N</v>
          </cell>
          <cell r="G5277" t="str">
            <v>Monthly</v>
          </cell>
          <cell r="H5277" t="str">
            <v>H</v>
          </cell>
          <cell r="I5277">
            <v>0</v>
          </cell>
          <cell r="J5277" t="str">
            <v>Washington Federation of State Employees</v>
          </cell>
          <cell r="K5277">
            <v>5808</v>
          </cell>
          <cell r="L5277">
            <v>5808</v>
          </cell>
          <cell r="M5277">
            <v>5808</v>
          </cell>
          <cell r="N5277">
            <v>5808</v>
          </cell>
          <cell r="O5277">
            <v>5475</v>
          </cell>
          <cell r="P5277">
            <v>5585</v>
          </cell>
          <cell r="Q5277">
            <v>5754</v>
          </cell>
        </row>
        <row r="5278">
          <cell r="E5278" t="str">
            <v>58NMONTHLYICOALITION</v>
          </cell>
          <cell r="F5278" t="str">
            <v>58N</v>
          </cell>
          <cell r="G5278" t="str">
            <v>Monthly</v>
          </cell>
          <cell r="H5278" t="str">
            <v>I</v>
          </cell>
          <cell r="I5278">
            <v>0</v>
          </cell>
          <cell r="J5278" t="str">
            <v>Coalition</v>
          </cell>
          <cell r="K5278">
            <v>5953</v>
          </cell>
          <cell r="L5278">
            <v>5953</v>
          </cell>
          <cell r="M5278">
            <v>5953</v>
          </cell>
          <cell r="N5278">
            <v>5953</v>
          </cell>
          <cell r="O5278">
            <v>5612</v>
          </cell>
          <cell r="P5278">
            <v>5724</v>
          </cell>
          <cell r="Q5278">
            <v>5897</v>
          </cell>
        </row>
        <row r="5279">
          <cell r="E5279" t="str">
            <v>58NMONTHLYINON-REPRESENTED STATE EMPLOYEES</v>
          </cell>
          <cell r="F5279" t="str">
            <v>58N</v>
          </cell>
          <cell r="G5279" t="str">
            <v>Monthly</v>
          </cell>
          <cell r="H5279" t="str">
            <v>I</v>
          </cell>
          <cell r="I5279">
            <v>0</v>
          </cell>
          <cell r="J5279" t="str">
            <v>Non-Represented State Employees</v>
          </cell>
          <cell r="K5279">
            <v>5953</v>
          </cell>
          <cell r="L5279">
            <v>5953</v>
          </cell>
          <cell r="M5279">
            <v>5953</v>
          </cell>
          <cell r="N5279">
            <v>5953</v>
          </cell>
          <cell r="O5279">
            <v>5612</v>
          </cell>
          <cell r="P5279">
            <v>5724</v>
          </cell>
          <cell r="Q5279">
            <v>5897</v>
          </cell>
        </row>
        <row r="5280">
          <cell r="E5280" t="str">
            <v>58NMONTHLYISERVICE EMPLOYEES INTERNATIONAL UNION DISTRICT 1199 NW</v>
          </cell>
          <cell r="F5280" t="str">
            <v>58N</v>
          </cell>
          <cell r="G5280" t="str">
            <v>Monthly</v>
          </cell>
          <cell r="H5280" t="str">
            <v>I</v>
          </cell>
          <cell r="I5280">
            <v>0</v>
          </cell>
          <cell r="J5280" t="str">
            <v>Service Employees International Union District 1199 NW</v>
          </cell>
          <cell r="K5280">
            <v>5953</v>
          </cell>
          <cell r="L5280">
            <v>5953</v>
          </cell>
          <cell r="M5280">
            <v>5953</v>
          </cell>
          <cell r="N5280">
            <v>5953</v>
          </cell>
          <cell r="O5280">
            <v>5612</v>
          </cell>
          <cell r="P5280">
            <v>5724</v>
          </cell>
          <cell r="Q5280">
            <v>5897</v>
          </cell>
        </row>
        <row r="5281">
          <cell r="E5281" t="str">
            <v>58NMONTHLYITEAMSTERS LOCAL UNION NUMBER 117</v>
          </cell>
          <cell r="F5281" t="str">
            <v>58N</v>
          </cell>
          <cell r="G5281" t="str">
            <v>Monthly</v>
          </cell>
          <cell r="H5281" t="str">
            <v>I</v>
          </cell>
          <cell r="I5281">
            <v>0</v>
          </cell>
          <cell r="J5281" t="str">
            <v>Teamsters Local Union Number 117</v>
          </cell>
          <cell r="K5281">
            <v>6029</v>
          </cell>
          <cell r="L5281">
            <v>6029</v>
          </cell>
          <cell r="M5281">
            <v>6029</v>
          </cell>
          <cell r="N5281">
            <v>6029</v>
          </cell>
          <cell r="O5281">
            <v>5683</v>
          </cell>
          <cell r="P5281">
            <v>5797</v>
          </cell>
          <cell r="Q5281">
            <v>5972</v>
          </cell>
        </row>
        <row r="5282">
          <cell r="E5282" t="str">
            <v>58NMONTHLYIWASHINGTON FEDERATION OF STATE EMPLOYEES</v>
          </cell>
          <cell r="F5282" t="str">
            <v>58N</v>
          </cell>
          <cell r="G5282" t="str">
            <v>Monthly</v>
          </cell>
          <cell r="H5282" t="str">
            <v>I</v>
          </cell>
          <cell r="I5282">
            <v>0</v>
          </cell>
          <cell r="J5282" t="str">
            <v>Washington Federation of State Employees</v>
          </cell>
          <cell r="K5282">
            <v>5953</v>
          </cell>
          <cell r="L5282">
            <v>5953</v>
          </cell>
          <cell r="M5282">
            <v>5953</v>
          </cell>
          <cell r="N5282">
            <v>5953</v>
          </cell>
          <cell r="O5282">
            <v>5612</v>
          </cell>
          <cell r="P5282">
            <v>5724</v>
          </cell>
          <cell r="Q5282">
            <v>5897</v>
          </cell>
        </row>
        <row r="5283">
          <cell r="E5283" t="str">
            <v>58NMONTHLYJCOALITION</v>
          </cell>
          <cell r="F5283" t="str">
            <v>58N</v>
          </cell>
          <cell r="G5283" t="str">
            <v>Monthly</v>
          </cell>
          <cell r="H5283" t="str">
            <v>J</v>
          </cell>
          <cell r="I5283">
            <v>0</v>
          </cell>
          <cell r="J5283" t="str">
            <v>Coalition</v>
          </cell>
          <cell r="K5283">
            <v>6104</v>
          </cell>
          <cell r="L5283">
            <v>6104</v>
          </cell>
          <cell r="M5283">
            <v>6104</v>
          </cell>
          <cell r="N5283">
            <v>6104</v>
          </cell>
          <cell r="O5283">
            <v>5754</v>
          </cell>
          <cell r="P5283">
            <v>5869</v>
          </cell>
          <cell r="Q5283">
            <v>6046</v>
          </cell>
        </row>
        <row r="5284">
          <cell r="E5284" t="str">
            <v>58NMONTHLYJNON-REPRESENTED STATE EMPLOYEES</v>
          </cell>
          <cell r="F5284" t="str">
            <v>58N</v>
          </cell>
          <cell r="G5284" t="str">
            <v>Monthly</v>
          </cell>
          <cell r="H5284" t="str">
            <v>J</v>
          </cell>
          <cell r="I5284">
            <v>0</v>
          </cell>
          <cell r="J5284" t="str">
            <v>Non-Represented State Employees</v>
          </cell>
          <cell r="K5284">
            <v>6104</v>
          </cell>
          <cell r="L5284">
            <v>6104</v>
          </cell>
          <cell r="M5284">
            <v>6104</v>
          </cell>
          <cell r="N5284">
            <v>6104</v>
          </cell>
          <cell r="O5284">
            <v>5754</v>
          </cell>
          <cell r="P5284">
            <v>5869</v>
          </cell>
          <cell r="Q5284">
            <v>6046</v>
          </cell>
        </row>
        <row r="5285">
          <cell r="E5285" t="str">
            <v>58NMONTHLYJSERVICE EMPLOYEES INTERNATIONAL UNION DISTRICT 1199 NW</v>
          </cell>
          <cell r="F5285" t="str">
            <v>58N</v>
          </cell>
          <cell r="G5285" t="str">
            <v>Monthly</v>
          </cell>
          <cell r="H5285" t="str">
            <v>J</v>
          </cell>
          <cell r="I5285">
            <v>0</v>
          </cell>
          <cell r="J5285" t="str">
            <v>Service Employees International Union District 1199 NW</v>
          </cell>
          <cell r="K5285">
            <v>6104</v>
          </cell>
          <cell r="L5285">
            <v>6104</v>
          </cell>
          <cell r="M5285">
            <v>6104</v>
          </cell>
          <cell r="N5285">
            <v>6104</v>
          </cell>
          <cell r="O5285">
            <v>5754</v>
          </cell>
          <cell r="P5285">
            <v>5869</v>
          </cell>
          <cell r="Q5285">
            <v>6046</v>
          </cell>
        </row>
        <row r="5286">
          <cell r="E5286" t="str">
            <v>58NMONTHLYJTEAMSTERS LOCAL UNION NUMBER 117</v>
          </cell>
          <cell r="F5286" t="str">
            <v>58N</v>
          </cell>
          <cell r="G5286" t="str">
            <v>Monthly</v>
          </cell>
          <cell r="H5286" t="str">
            <v>J</v>
          </cell>
          <cell r="I5286">
            <v>0</v>
          </cell>
          <cell r="J5286" t="str">
            <v>Teamsters Local Union Number 117</v>
          </cell>
          <cell r="K5286">
            <v>6182</v>
          </cell>
          <cell r="L5286">
            <v>6182</v>
          </cell>
          <cell r="M5286">
            <v>6182</v>
          </cell>
          <cell r="N5286">
            <v>6182</v>
          </cell>
          <cell r="O5286">
            <v>5827</v>
          </cell>
          <cell r="P5286">
            <v>5944</v>
          </cell>
          <cell r="Q5286">
            <v>6124</v>
          </cell>
        </row>
        <row r="5287">
          <cell r="E5287" t="str">
            <v>58NMONTHLYJWASHINGTON FEDERATION OF STATE EMPLOYEES</v>
          </cell>
          <cell r="F5287" t="str">
            <v>58N</v>
          </cell>
          <cell r="G5287" t="str">
            <v>Monthly</v>
          </cell>
          <cell r="H5287" t="str">
            <v>J</v>
          </cell>
          <cell r="I5287">
            <v>0</v>
          </cell>
          <cell r="J5287" t="str">
            <v>Washington Federation of State Employees</v>
          </cell>
          <cell r="K5287">
            <v>6104</v>
          </cell>
          <cell r="L5287">
            <v>6104</v>
          </cell>
          <cell r="M5287">
            <v>6104</v>
          </cell>
          <cell r="N5287">
            <v>6104</v>
          </cell>
          <cell r="O5287">
            <v>5754</v>
          </cell>
          <cell r="P5287">
            <v>5869</v>
          </cell>
          <cell r="Q5287">
            <v>6046</v>
          </cell>
        </row>
        <row r="5288">
          <cell r="E5288" t="str">
            <v>58NMONTHLYKCOALITION</v>
          </cell>
          <cell r="F5288" t="str">
            <v>58N</v>
          </cell>
          <cell r="G5288" t="str">
            <v>Monthly</v>
          </cell>
          <cell r="H5288" t="str">
            <v>K</v>
          </cell>
          <cell r="I5288">
            <v>0</v>
          </cell>
          <cell r="J5288" t="str">
            <v>Coalition</v>
          </cell>
          <cell r="K5288">
            <v>6257</v>
          </cell>
          <cell r="L5288">
            <v>6257</v>
          </cell>
          <cell r="M5288">
            <v>6257</v>
          </cell>
          <cell r="N5288">
            <v>6257</v>
          </cell>
          <cell r="O5288">
            <v>5898</v>
          </cell>
          <cell r="P5288">
            <v>6016</v>
          </cell>
          <cell r="Q5288">
            <v>6198</v>
          </cell>
        </row>
        <row r="5289">
          <cell r="E5289" t="str">
            <v>58NMONTHLYKNON-REPRESENTED STATE EMPLOYEES</v>
          </cell>
          <cell r="F5289" t="str">
            <v>58N</v>
          </cell>
          <cell r="G5289" t="str">
            <v>Monthly</v>
          </cell>
          <cell r="H5289" t="str">
            <v>K</v>
          </cell>
          <cell r="I5289">
            <v>0</v>
          </cell>
          <cell r="J5289" t="str">
            <v>Non-Represented State Employees</v>
          </cell>
          <cell r="K5289">
            <v>6257</v>
          </cell>
          <cell r="L5289">
            <v>6257</v>
          </cell>
          <cell r="M5289">
            <v>6257</v>
          </cell>
          <cell r="N5289">
            <v>6257</v>
          </cell>
          <cell r="O5289">
            <v>5898</v>
          </cell>
          <cell r="P5289">
            <v>6016</v>
          </cell>
          <cell r="Q5289">
            <v>6198</v>
          </cell>
        </row>
        <row r="5290">
          <cell r="E5290" t="str">
            <v>58NMONTHLYKSERVICE EMPLOYEES INTERNATIONAL UNION DISTRICT 1199 NW</v>
          </cell>
          <cell r="F5290" t="str">
            <v>58N</v>
          </cell>
          <cell r="G5290" t="str">
            <v>Monthly</v>
          </cell>
          <cell r="H5290" t="str">
            <v>K</v>
          </cell>
          <cell r="I5290">
            <v>0</v>
          </cell>
          <cell r="J5290" t="str">
            <v>Service Employees International Union District 1199 NW</v>
          </cell>
          <cell r="K5290">
            <v>6257</v>
          </cell>
          <cell r="L5290">
            <v>6257</v>
          </cell>
          <cell r="M5290">
            <v>6257</v>
          </cell>
          <cell r="N5290">
            <v>6257</v>
          </cell>
          <cell r="O5290">
            <v>5898</v>
          </cell>
          <cell r="P5290">
            <v>6016</v>
          </cell>
          <cell r="Q5290">
            <v>6198</v>
          </cell>
        </row>
        <row r="5291">
          <cell r="E5291" t="str">
            <v>58NMONTHLYKTEAMSTERS LOCAL UNION NUMBER 117</v>
          </cell>
          <cell r="F5291" t="str">
            <v>58N</v>
          </cell>
          <cell r="G5291" t="str">
            <v>Monthly</v>
          </cell>
          <cell r="H5291" t="str">
            <v>K</v>
          </cell>
          <cell r="I5291">
            <v>0</v>
          </cell>
          <cell r="J5291" t="str">
            <v>Teamsters Local Union Number 117</v>
          </cell>
          <cell r="K5291">
            <v>6339</v>
          </cell>
          <cell r="L5291">
            <v>6339</v>
          </cell>
          <cell r="M5291">
            <v>6339</v>
          </cell>
          <cell r="N5291">
            <v>6339</v>
          </cell>
          <cell r="O5291">
            <v>5975</v>
          </cell>
          <cell r="P5291">
            <v>6095</v>
          </cell>
          <cell r="Q5291">
            <v>6279</v>
          </cell>
        </row>
        <row r="5292">
          <cell r="E5292" t="str">
            <v>58NMONTHLYKWASHINGTON FEDERATION OF STATE EMPLOYEES</v>
          </cell>
          <cell r="F5292" t="str">
            <v>58N</v>
          </cell>
          <cell r="G5292" t="str">
            <v>Monthly</v>
          </cell>
          <cell r="H5292" t="str">
            <v>K</v>
          </cell>
          <cell r="I5292">
            <v>0</v>
          </cell>
          <cell r="J5292" t="str">
            <v>Washington Federation of State Employees</v>
          </cell>
          <cell r="K5292">
            <v>6257</v>
          </cell>
          <cell r="L5292">
            <v>6257</v>
          </cell>
          <cell r="M5292">
            <v>6257</v>
          </cell>
          <cell r="N5292">
            <v>6257</v>
          </cell>
          <cell r="O5292">
            <v>5898</v>
          </cell>
          <cell r="P5292">
            <v>6016</v>
          </cell>
          <cell r="Q5292">
            <v>6198</v>
          </cell>
        </row>
        <row r="5293">
          <cell r="E5293" t="str">
            <v>58NMONTHLYLCOALITION</v>
          </cell>
          <cell r="F5293" t="str">
            <v>58N</v>
          </cell>
          <cell r="G5293" t="str">
            <v>Monthly</v>
          </cell>
          <cell r="H5293" t="str">
            <v>L</v>
          </cell>
          <cell r="I5293">
            <v>0</v>
          </cell>
          <cell r="J5293" t="str">
            <v>Coalition</v>
          </cell>
          <cell r="K5293">
            <v>6411</v>
          </cell>
          <cell r="L5293">
            <v>6411</v>
          </cell>
          <cell r="M5293">
            <v>6411</v>
          </cell>
          <cell r="N5293">
            <v>6411</v>
          </cell>
          <cell r="O5293">
            <v>6043</v>
          </cell>
          <cell r="P5293">
            <v>6164</v>
          </cell>
          <cell r="Q5293">
            <v>6350</v>
          </cell>
        </row>
        <row r="5294">
          <cell r="E5294" t="str">
            <v>58NMONTHLYLNON-REPRESENTED STATE EMPLOYEES</v>
          </cell>
          <cell r="F5294" t="str">
            <v>58N</v>
          </cell>
          <cell r="G5294" t="str">
            <v>Monthly</v>
          </cell>
          <cell r="H5294" t="str">
            <v>L</v>
          </cell>
          <cell r="I5294">
            <v>0</v>
          </cell>
          <cell r="J5294" t="str">
            <v>Non-Represented State Employees</v>
          </cell>
          <cell r="K5294">
            <v>6411</v>
          </cell>
          <cell r="L5294">
            <v>6411</v>
          </cell>
          <cell r="M5294">
            <v>6411</v>
          </cell>
          <cell r="N5294">
            <v>6411</v>
          </cell>
          <cell r="O5294">
            <v>6043</v>
          </cell>
          <cell r="P5294">
            <v>6164</v>
          </cell>
          <cell r="Q5294">
            <v>6350</v>
          </cell>
        </row>
        <row r="5295">
          <cell r="E5295" t="str">
            <v>58NMONTHLYLSERVICE EMPLOYEES INTERNATIONAL UNION DISTRICT 1199 NW</v>
          </cell>
          <cell r="F5295" t="str">
            <v>58N</v>
          </cell>
          <cell r="G5295" t="str">
            <v>Monthly</v>
          </cell>
          <cell r="H5295" t="str">
            <v>L</v>
          </cell>
          <cell r="I5295">
            <v>0</v>
          </cell>
          <cell r="J5295" t="str">
            <v>Service Employees International Union District 1199 NW</v>
          </cell>
          <cell r="K5295">
            <v>6411</v>
          </cell>
          <cell r="L5295">
            <v>6411</v>
          </cell>
          <cell r="M5295">
            <v>6411</v>
          </cell>
          <cell r="N5295">
            <v>6411</v>
          </cell>
          <cell r="O5295">
            <v>6043</v>
          </cell>
          <cell r="P5295">
            <v>6164</v>
          </cell>
          <cell r="Q5295">
            <v>6350</v>
          </cell>
        </row>
        <row r="5296">
          <cell r="E5296" t="str">
            <v>58NMONTHLYLTEAMSTERS LOCAL UNION NUMBER 117</v>
          </cell>
          <cell r="F5296" t="str">
            <v>58N</v>
          </cell>
          <cell r="G5296" t="str">
            <v>Monthly</v>
          </cell>
          <cell r="H5296" t="str">
            <v>L</v>
          </cell>
          <cell r="I5296">
            <v>0</v>
          </cell>
          <cell r="J5296" t="str">
            <v>Teamsters Local Union Number 117</v>
          </cell>
          <cell r="K5296">
            <v>6491</v>
          </cell>
          <cell r="L5296">
            <v>6491</v>
          </cell>
          <cell r="M5296">
            <v>6491</v>
          </cell>
          <cell r="N5296">
            <v>6491</v>
          </cell>
          <cell r="O5296">
            <v>6119</v>
          </cell>
          <cell r="P5296">
            <v>6241</v>
          </cell>
          <cell r="Q5296">
            <v>6429</v>
          </cell>
        </row>
        <row r="5297">
          <cell r="E5297" t="str">
            <v>58NMONTHLYLWASHINGTON FEDERATION OF STATE EMPLOYEES</v>
          </cell>
          <cell r="F5297" t="str">
            <v>58N</v>
          </cell>
          <cell r="G5297" t="str">
            <v>Monthly</v>
          </cell>
          <cell r="H5297" t="str">
            <v>L</v>
          </cell>
          <cell r="I5297">
            <v>0</v>
          </cell>
          <cell r="J5297" t="str">
            <v>Washington Federation of State Employees</v>
          </cell>
          <cell r="K5297">
            <v>6411</v>
          </cell>
          <cell r="L5297">
            <v>6411</v>
          </cell>
          <cell r="M5297">
            <v>6411</v>
          </cell>
          <cell r="N5297">
            <v>6411</v>
          </cell>
          <cell r="O5297">
            <v>6043</v>
          </cell>
          <cell r="P5297">
            <v>6164</v>
          </cell>
          <cell r="Q5297">
            <v>6350</v>
          </cell>
        </row>
        <row r="5298">
          <cell r="E5298" t="str">
            <v>58NMONTHLYMCOALITION</v>
          </cell>
          <cell r="F5298" t="str">
            <v>58N</v>
          </cell>
          <cell r="G5298" t="str">
            <v>Monthly</v>
          </cell>
          <cell r="H5298" t="str">
            <v>M</v>
          </cell>
          <cell r="I5298">
            <v>0</v>
          </cell>
          <cell r="J5298" t="str">
            <v>Coalition</v>
          </cell>
          <cell r="K5298">
            <v>6575</v>
          </cell>
          <cell r="L5298">
            <v>6575</v>
          </cell>
          <cell r="M5298">
            <v>6575</v>
          </cell>
          <cell r="N5298">
            <v>6575</v>
          </cell>
          <cell r="O5298">
            <v>6198</v>
          </cell>
          <cell r="P5298">
            <v>6322</v>
          </cell>
          <cell r="Q5298">
            <v>6513</v>
          </cell>
        </row>
        <row r="5299">
          <cell r="E5299" t="str">
            <v>58NMONTHLYMNON-REPRESENTED STATE EMPLOYEES</v>
          </cell>
          <cell r="F5299" t="str">
            <v>58N</v>
          </cell>
          <cell r="G5299" t="str">
            <v>Monthly</v>
          </cell>
          <cell r="H5299" t="str">
            <v>M</v>
          </cell>
          <cell r="I5299">
            <v>0</v>
          </cell>
          <cell r="J5299" t="str">
            <v>Non-Represented State Employees</v>
          </cell>
          <cell r="K5299">
            <v>6575</v>
          </cell>
          <cell r="L5299">
            <v>6575</v>
          </cell>
          <cell r="M5299">
            <v>6575</v>
          </cell>
          <cell r="N5299">
            <v>6575</v>
          </cell>
          <cell r="O5299">
            <v>6198</v>
          </cell>
          <cell r="P5299">
            <v>6322</v>
          </cell>
          <cell r="Q5299">
            <v>6513</v>
          </cell>
        </row>
        <row r="5300">
          <cell r="E5300" t="str">
            <v>58NMONTHLYMSERVICE EMPLOYEES INTERNATIONAL UNION DISTRICT 1199 NW</v>
          </cell>
          <cell r="F5300" t="str">
            <v>58N</v>
          </cell>
          <cell r="G5300" t="str">
            <v>Monthly</v>
          </cell>
          <cell r="H5300" t="str">
            <v>M</v>
          </cell>
          <cell r="I5300">
            <v>0</v>
          </cell>
          <cell r="J5300" t="str">
            <v>Service Employees International Union District 1199 NW</v>
          </cell>
          <cell r="K5300">
            <v>6575</v>
          </cell>
          <cell r="L5300">
            <v>6575</v>
          </cell>
          <cell r="M5300">
            <v>6575</v>
          </cell>
          <cell r="N5300">
            <v>6575</v>
          </cell>
          <cell r="O5300">
            <v>6198</v>
          </cell>
          <cell r="P5300">
            <v>6322</v>
          </cell>
          <cell r="Q5300">
            <v>6513</v>
          </cell>
        </row>
        <row r="5301">
          <cell r="E5301" t="str">
            <v>58NMONTHLYMTEAMSTERS LOCAL UNION NUMBER 117</v>
          </cell>
          <cell r="F5301" t="str">
            <v>58N</v>
          </cell>
          <cell r="G5301" t="str">
            <v>Monthly</v>
          </cell>
          <cell r="H5301" t="str">
            <v>M</v>
          </cell>
          <cell r="I5301">
            <v>0</v>
          </cell>
          <cell r="J5301" t="str">
            <v>Teamsters Local Union Number 117</v>
          </cell>
          <cell r="K5301">
            <v>6659</v>
          </cell>
          <cell r="L5301">
            <v>6659</v>
          </cell>
          <cell r="M5301">
            <v>6659</v>
          </cell>
          <cell r="N5301">
            <v>6659</v>
          </cell>
          <cell r="O5301">
            <v>6277</v>
          </cell>
          <cell r="P5301">
            <v>6403</v>
          </cell>
          <cell r="Q5301">
            <v>6596</v>
          </cell>
        </row>
        <row r="5302">
          <cell r="E5302" t="str">
            <v>58NMONTHLYMWASHINGTON FEDERATION OF STATE EMPLOYEES</v>
          </cell>
          <cell r="F5302" t="str">
            <v>58N</v>
          </cell>
          <cell r="G5302" t="str">
            <v>Monthly</v>
          </cell>
          <cell r="H5302" t="str">
            <v>M</v>
          </cell>
          <cell r="I5302">
            <v>0</v>
          </cell>
          <cell r="J5302" t="str">
            <v>Washington Federation of State Employees</v>
          </cell>
          <cell r="K5302">
            <v>6575</v>
          </cell>
          <cell r="L5302">
            <v>6575</v>
          </cell>
          <cell r="M5302">
            <v>6575</v>
          </cell>
          <cell r="N5302">
            <v>6575</v>
          </cell>
          <cell r="O5302">
            <v>6198</v>
          </cell>
          <cell r="P5302">
            <v>6322</v>
          </cell>
          <cell r="Q5302">
            <v>6513</v>
          </cell>
        </row>
        <row r="5303">
          <cell r="E5303" t="str">
            <v>58NMONTHLYNCOALITION</v>
          </cell>
          <cell r="F5303" t="str">
            <v>58N</v>
          </cell>
          <cell r="G5303" t="str">
            <v>Monthly</v>
          </cell>
          <cell r="H5303" t="str">
            <v>N</v>
          </cell>
          <cell r="I5303">
            <v>0</v>
          </cell>
          <cell r="J5303" t="str">
            <v>Coalition</v>
          </cell>
          <cell r="K5303">
            <v>6737</v>
          </cell>
          <cell r="L5303">
            <v>6737</v>
          </cell>
          <cell r="M5303">
            <v>6737</v>
          </cell>
          <cell r="N5303">
            <v>6737</v>
          </cell>
          <cell r="O5303">
            <v>6351</v>
          </cell>
          <cell r="P5303">
            <v>6478</v>
          </cell>
          <cell r="Q5303">
            <v>6674</v>
          </cell>
        </row>
        <row r="5304">
          <cell r="E5304" t="str">
            <v>58NMONTHLYNNON-REPRESENTED STATE EMPLOYEES</v>
          </cell>
          <cell r="F5304" t="str">
            <v>58N</v>
          </cell>
          <cell r="G5304" t="str">
            <v>Monthly</v>
          </cell>
          <cell r="H5304" t="str">
            <v>N</v>
          </cell>
          <cell r="I5304">
            <v>0</v>
          </cell>
          <cell r="J5304" t="str">
            <v>Non-Represented State Employees</v>
          </cell>
          <cell r="K5304">
            <v>6737</v>
          </cell>
          <cell r="L5304">
            <v>6737</v>
          </cell>
          <cell r="M5304">
            <v>6737</v>
          </cell>
          <cell r="N5304">
            <v>6737</v>
          </cell>
          <cell r="O5304">
            <v>6351</v>
          </cell>
          <cell r="P5304">
            <v>6478</v>
          </cell>
          <cell r="Q5304">
            <v>6674</v>
          </cell>
        </row>
        <row r="5305">
          <cell r="E5305" t="str">
            <v>58NMONTHLYNSERVICE EMPLOYEES INTERNATIONAL UNION DISTRICT 1199 NW</v>
          </cell>
          <cell r="F5305" t="str">
            <v>58N</v>
          </cell>
          <cell r="G5305" t="str">
            <v>Monthly</v>
          </cell>
          <cell r="H5305" t="str">
            <v>N</v>
          </cell>
          <cell r="I5305">
            <v>0</v>
          </cell>
          <cell r="J5305" t="str">
            <v>Service Employees International Union District 1199 NW</v>
          </cell>
          <cell r="K5305">
            <v>6737</v>
          </cell>
          <cell r="L5305">
            <v>6737</v>
          </cell>
          <cell r="M5305">
            <v>6737</v>
          </cell>
          <cell r="N5305">
            <v>6737</v>
          </cell>
          <cell r="O5305">
            <v>6351</v>
          </cell>
          <cell r="P5305">
            <v>6478</v>
          </cell>
          <cell r="Q5305">
            <v>6674</v>
          </cell>
        </row>
        <row r="5306">
          <cell r="E5306" t="str">
            <v>58NMONTHLYNTEAMSTERS LOCAL UNION NUMBER 117</v>
          </cell>
          <cell r="F5306" t="str">
            <v>58N</v>
          </cell>
          <cell r="G5306" t="str">
            <v>Monthly</v>
          </cell>
          <cell r="H5306" t="str">
            <v>N</v>
          </cell>
          <cell r="I5306">
            <v>0</v>
          </cell>
          <cell r="J5306" t="str">
            <v>Teamsters Local Union Number 117</v>
          </cell>
          <cell r="K5306">
            <v>6822</v>
          </cell>
          <cell r="L5306">
            <v>6822</v>
          </cell>
          <cell r="M5306">
            <v>6822</v>
          </cell>
          <cell r="N5306">
            <v>6822</v>
          </cell>
          <cell r="O5306">
            <v>6431</v>
          </cell>
          <cell r="P5306">
            <v>6560</v>
          </cell>
          <cell r="Q5306">
            <v>6758</v>
          </cell>
        </row>
        <row r="5307">
          <cell r="E5307" t="str">
            <v>58NMONTHLYNWASHINGTON FEDERATION OF STATE EMPLOYEES</v>
          </cell>
          <cell r="F5307" t="str">
            <v>58N</v>
          </cell>
          <cell r="G5307" t="str">
            <v>Monthly</v>
          </cell>
          <cell r="H5307" t="str">
            <v>N</v>
          </cell>
          <cell r="I5307">
            <v>0</v>
          </cell>
          <cell r="J5307" t="str">
            <v>Washington Federation of State Employees</v>
          </cell>
          <cell r="K5307">
            <v>6737</v>
          </cell>
          <cell r="L5307">
            <v>6737</v>
          </cell>
          <cell r="M5307">
            <v>6737</v>
          </cell>
          <cell r="N5307">
            <v>6737</v>
          </cell>
          <cell r="O5307">
            <v>6351</v>
          </cell>
          <cell r="P5307">
            <v>6478</v>
          </cell>
          <cell r="Q5307">
            <v>6674</v>
          </cell>
        </row>
        <row r="5308">
          <cell r="E5308" t="str">
            <v>58NMONTHLYOCOALITION</v>
          </cell>
          <cell r="F5308" t="str">
            <v>58N</v>
          </cell>
          <cell r="G5308" t="str">
            <v>Monthly</v>
          </cell>
          <cell r="H5308" t="str">
            <v>O</v>
          </cell>
          <cell r="I5308">
            <v>0</v>
          </cell>
          <cell r="J5308" t="str">
            <v>Coalition</v>
          </cell>
          <cell r="K5308">
            <v>6905</v>
          </cell>
          <cell r="L5308">
            <v>6905</v>
          </cell>
          <cell r="M5308">
            <v>6905</v>
          </cell>
          <cell r="N5308">
            <v>6905</v>
          </cell>
          <cell r="O5308">
            <v>6509</v>
          </cell>
          <cell r="P5308">
            <v>6639</v>
          </cell>
          <cell r="Q5308">
            <v>6839</v>
          </cell>
        </row>
        <row r="5309">
          <cell r="E5309" t="str">
            <v>58NMONTHLYONON-REPRESENTED STATE EMPLOYEES</v>
          </cell>
          <cell r="F5309" t="str">
            <v>58N</v>
          </cell>
          <cell r="G5309" t="str">
            <v>Monthly</v>
          </cell>
          <cell r="H5309" t="str">
            <v>O</v>
          </cell>
          <cell r="I5309">
            <v>0</v>
          </cell>
          <cell r="J5309" t="str">
            <v>Non-Represented State Employees</v>
          </cell>
          <cell r="K5309">
            <v>6905</v>
          </cell>
          <cell r="L5309">
            <v>6905</v>
          </cell>
          <cell r="M5309">
            <v>6905</v>
          </cell>
          <cell r="N5309">
            <v>6905</v>
          </cell>
          <cell r="O5309">
            <v>6509</v>
          </cell>
          <cell r="P5309">
            <v>6639</v>
          </cell>
          <cell r="Q5309">
            <v>6839</v>
          </cell>
        </row>
        <row r="5310">
          <cell r="E5310" t="str">
            <v>58NMONTHLYOSERVICE EMPLOYEES INTERNATIONAL UNION DISTRICT 1199 NW</v>
          </cell>
          <cell r="F5310" t="str">
            <v>58N</v>
          </cell>
          <cell r="G5310" t="str">
            <v>Monthly</v>
          </cell>
          <cell r="H5310" t="str">
            <v>O</v>
          </cell>
          <cell r="I5310">
            <v>0</v>
          </cell>
          <cell r="J5310" t="str">
            <v>Service Employees International Union District 1199 NW</v>
          </cell>
          <cell r="K5310">
            <v>6905</v>
          </cell>
          <cell r="L5310">
            <v>6905</v>
          </cell>
          <cell r="M5310">
            <v>6905</v>
          </cell>
          <cell r="N5310">
            <v>6905</v>
          </cell>
          <cell r="O5310">
            <v>6509</v>
          </cell>
          <cell r="P5310">
            <v>6639</v>
          </cell>
          <cell r="Q5310">
            <v>6839</v>
          </cell>
        </row>
        <row r="5311">
          <cell r="E5311" t="str">
            <v>58NMONTHLYOTEAMSTERS LOCAL UNION NUMBER 117</v>
          </cell>
          <cell r="F5311" t="str">
            <v>58N</v>
          </cell>
          <cell r="G5311" t="str">
            <v>Monthly</v>
          </cell>
          <cell r="H5311" t="str">
            <v>O</v>
          </cell>
          <cell r="I5311">
            <v>0</v>
          </cell>
          <cell r="J5311" t="str">
            <v>Teamsters Local Union Number 117</v>
          </cell>
          <cell r="K5311">
            <v>6993</v>
          </cell>
          <cell r="L5311">
            <v>6993</v>
          </cell>
          <cell r="M5311">
            <v>6993</v>
          </cell>
          <cell r="N5311">
            <v>6993</v>
          </cell>
          <cell r="O5311">
            <v>6592</v>
          </cell>
          <cell r="P5311">
            <v>6724</v>
          </cell>
          <cell r="Q5311">
            <v>6927</v>
          </cell>
        </row>
        <row r="5312">
          <cell r="E5312" t="str">
            <v>58NMONTHLYOWASHINGTON FEDERATION OF STATE EMPLOYEES</v>
          </cell>
          <cell r="F5312" t="str">
            <v>58N</v>
          </cell>
          <cell r="G5312" t="str">
            <v>Monthly</v>
          </cell>
          <cell r="H5312" t="str">
            <v>O</v>
          </cell>
          <cell r="I5312">
            <v>0</v>
          </cell>
          <cell r="J5312" t="str">
            <v>Washington Federation of State Employees</v>
          </cell>
          <cell r="K5312">
            <v>6905</v>
          </cell>
          <cell r="L5312">
            <v>6905</v>
          </cell>
          <cell r="M5312">
            <v>6905</v>
          </cell>
          <cell r="N5312">
            <v>6905</v>
          </cell>
          <cell r="O5312">
            <v>6509</v>
          </cell>
          <cell r="P5312">
            <v>6639</v>
          </cell>
          <cell r="Q5312">
            <v>6839</v>
          </cell>
        </row>
        <row r="5313">
          <cell r="E5313" t="str">
            <v>58NMONTHLYPCOALITION</v>
          </cell>
          <cell r="F5313" t="str">
            <v>58N</v>
          </cell>
          <cell r="G5313" t="str">
            <v>Monthly</v>
          </cell>
          <cell r="H5313" t="str">
            <v>P</v>
          </cell>
          <cell r="I5313">
            <v>0</v>
          </cell>
          <cell r="J5313" t="str">
            <v>Coalition</v>
          </cell>
          <cell r="K5313">
            <v>7081</v>
          </cell>
          <cell r="L5313">
            <v>7081</v>
          </cell>
          <cell r="M5313">
            <v>7081</v>
          </cell>
          <cell r="N5313">
            <v>7081</v>
          </cell>
          <cell r="O5313">
            <v>6675</v>
          </cell>
          <cell r="P5313">
            <v>6809</v>
          </cell>
          <cell r="Q5313">
            <v>7015</v>
          </cell>
        </row>
        <row r="5314">
          <cell r="E5314" t="str">
            <v>58NMONTHLYPNON-REPRESENTED STATE EMPLOYEES</v>
          </cell>
          <cell r="F5314" t="str">
            <v>58N</v>
          </cell>
          <cell r="G5314" t="str">
            <v>Monthly</v>
          </cell>
          <cell r="H5314" t="str">
            <v>P</v>
          </cell>
          <cell r="I5314">
            <v>0</v>
          </cell>
          <cell r="J5314" t="str">
            <v>Non-Represented State Employees</v>
          </cell>
          <cell r="K5314">
            <v>7081</v>
          </cell>
          <cell r="L5314">
            <v>7081</v>
          </cell>
          <cell r="M5314">
            <v>7081</v>
          </cell>
          <cell r="N5314">
            <v>7081</v>
          </cell>
          <cell r="O5314">
            <v>6675</v>
          </cell>
          <cell r="P5314">
            <v>6809</v>
          </cell>
          <cell r="Q5314">
            <v>7015</v>
          </cell>
        </row>
        <row r="5315">
          <cell r="E5315" t="str">
            <v>58NMONTHLYPSERVICE EMPLOYEES INTERNATIONAL UNION DISTRICT 1199 NW</v>
          </cell>
          <cell r="F5315" t="str">
            <v>58N</v>
          </cell>
          <cell r="G5315" t="str">
            <v>Monthly</v>
          </cell>
          <cell r="H5315" t="str">
            <v>P</v>
          </cell>
          <cell r="I5315">
            <v>0</v>
          </cell>
          <cell r="J5315" t="str">
            <v>Service Employees International Union District 1199 NW</v>
          </cell>
          <cell r="K5315">
            <v>7081</v>
          </cell>
          <cell r="L5315">
            <v>7081</v>
          </cell>
          <cell r="M5315">
            <v>7081</v>
          </cell>
          <cell r="N5315">
            <v>7081</v>
          </cell>
          <cell r="O5315">
            <v>6675</v>
          </cell>
          <cell r="P5315">
            <v>6809</v>
          </cell>
          <cell r="Q5315">
            <v>7015</v>
          </cell>
        </row>
        <row r="5316">
          <cell r="E5316" t="str">
            <v>58NMONTHLYPTEAMSTERS LOCAL UNION NUMBER 117</v>
          </cell>
          <cell r="F5316" t="str">
            <v>58N</v>
          </cell>
          <cell r="G5316" t="str">
            <v>Monthly</v>
          </cell>
          <cell r="H5316" t="str">
            <v>P</v>
          </cell>
          <cell r="I5316">
            <v>0</v>
          </cell>
          <cell r="J5316" t="str">
            <v>Teamsters Local Union Number 117</v>
          </cell>
          <cell r="K5316">
            <v>7171</v>
          </cell>
          <cell r="L5316">
            <v>7171</v>
          </cell>
          <cell r="M5316">
            <v>7171</v>
          </cell>
          <cell r="N5316">
            <v>7171</v>
          </cell>
          <cell r="O5316">
            <v>6760</v>
          </cell>
          <cell r="P5316">
            <v>6895</v>
          </cell>
          <cell r="Q5316">
            <v>7103</v>
          </cell>
        </row>
        <row r="5317">
          <cell r="E5317" t="str">
            <v>58NMONTHLYPWASHINGTON FEDERATION OF STATE EMPLOYEES</v>
          </cell>
          <cell r="F5317" t="str">
            <v>58N</v>
          </cell>
          <cell r="G5317" t="str">
            <v>Monthly</v>
          </cell>
          <cell r="H5317" t="str">
            <v>P</v>
          </cell>
          <cell r="I5317">
            <v>0</v>
          </cell>
          <cell r="J5317" t="str">
            <v>Washington Federation of State Employees</v>
          </cell>
          <cell r="K5317">
            <v>7081</v>
          </cell>
          <cell r="L5317">
            <v>7081</v>
          </cell>
          <cell r="M5317">
            <v>7081</v>
          </cell>
          <cell r="N5317">
            <v>7081</v>
          </cell>
          <cell r="O5317">
            <v>6675</v>
          </cell>
          <cell r="P5317">
            <v>6809</v>
          </cell>
          <cell r="Q5317">
            <v>7015</v>
          </cell>
        </row>
        <row r="5318">
          <cell r="E5318" t="str">
            <v>58NMONTHLYQCOALITION</v>
          </cell>
          <cell r="F5318" t="str">
            <v>58N</v>
          </cell>
          <cell r="G5318" t="str">
            <v>Monthly</v>
          </cell>
          <cell r="H5318" t="str">
            <v>Q</v>
          </cell>
          <cell r="I5318">
            <v>0</v>
          </cell>
          <cell r="J5318" t="str">
            <v>Coalition</v>
          </cell>
          <cell r="K5318">
            <v>7254</v>
          </cell>
          <cell r="L5318">
            <v>7254</v>
          </cell>
          <cell r="M5318">
            <v>7254</v>
          </cell>
          <cell r="N5318">
            <v>7254</v>
          </cell>
          <cell r="O5318">
            <v>6838</v>
          </cell>
          <cell r="P5318">
            <v>6975</v>
          </cell>
          <cell r="Q5318">
            <v>7186</v>
          </cell>
        </row>
        <row r="5319">
          <cell r="E5319" t="str">
            <v>58NMONTHLYQNON-REPRESENTED STATE EMPLOYEES</v>
          </cell>
          <cell r="F5319" t="str">
            <v>58N</v>
          </cell>
          <cell r="G5319" t="str">
            <v>Monthly</v>
          </cell>
          <cell r="H5319" t="str">
            <v>Q</v>
          </cell>
          <cell r="I5319">
            <v>0</v>
          </cell>
          <cell r="J5319" t="str">
            <v>Non-Represented State Employees</v>
          </cell>
          <cell r="K5319">
            <v>7254</v>
          </cell>
          <cell r="L5319">
            <v>7254</v>
          </cell>
          <cell r="M5319">
            <v>7254</v>
          </cell>
          <cell r="N5319">
            <v>7254</v>
          </cell>
          <cell r="O5319">
            <v>6838</v>
          </cell>
          <cell r="P5319">
            <v>6975</v>
          </cell>
          <cell r="Q5319">
            <v>7186</v>
          </cell>
        </row>
        <row r="5320">
          <cell r="E5320" t="str">
            <v>58NMONTHLYQSERVICE EMPLOYEES INTERNATIONAL UNION DISTRICT 1199 NW</v>
          </cell>
          <cell r="F5320" t="str">
            <v>58N</v>
          </cell>
          <cell r="G5320" t="str">
            <v>Monthly</v>
          </cell>
          <cell r="H5320" t="str">
            <v>Q</v>
          </cell>
          <cell r="I5320">
            <v>0</v>
          </cell>
          <cell r="J5320" t="str">
            <v>Service Employees International Union District 1199 NW</v>
          </cell>
          <cell r="K5320">
            <v>7254</v>
          </cell>
          <cell r="L5320">
            <v>7254</v>
          </cell>
          <cell r="M5320">
            <v>7254</v>
          </cell>
          <cell r="N5320">
            <v>7254</v>
          </cell>
          <cell r="O5320">
            <v>6838</v>
          </cell>
          <cell r="P5320">
            <v>6975</v>
          </cell>
          <cell r="Q5320">
            <v>7186</v>
          </cell>
        </row>
        <row r="5321">
          <cell r="E5321" t="str">
            <v>58NMONTHLYQTEAMSTERS LOCAL UNION NUMBER 117</v>
          </cell>
          <cell r="F5321" t="str">
            <v>58N</v>
          </cell>
          <cell r="G5321" t="str">
            <v>Monthly</v>
          </cell>
          <cell r="H5321" t="str">
            <v>Q</v>
          </cell>
          <cell r="I5321">
            <v>0</v>
          </cell>
          <cell r="J5321" t="str">
            <v>Teamsters Local Union Number 117</v>
          </cell>
          <cell r="K5321">
            <v>7347</v>
          </cell>
          <cell r="L5321">
            <v>7347</v>
          </cell>
          <cell r="M5321">
            <v>7347</v>
          </cell>
          <cell r="N5321">
            <v>7347</v>
          </cell>
          <cell r="O5321">
            <v>6925</v>
          </cell>
          <cell r="P5321">
            <v>7064</v>
          </cell>
          <cell r="Q5321">
            <v>7277</v>
          </cell>
        </row>
        <row r="5322">
          <cell r="E5322" t="str">
            <v>58NMONTHLYQWASHINGTON FEDERATION OF STATE EMPLOYEES</v>
          </cell>
          <cell r="F5322" t="str">
            <v>58N</v>
          </cell>
          <cell r="G5322" t="str">
            <v>Monthly</v>
          </cell>
          <cell r="H5322" t="str">
            <v>Q</v>
          </cell>
          <cell r="I5322">
            <v>0</v>
          </cell>
          <cell r="J5322" t="str">
            <v>Washington Federation of State Employees</v>
          </cell>
          <cell r="K5322">
            <v>7254</v>
          </cell>
          <cell r="L5322">
            <v>7254</v>
          </cell>
          <cell r="M5322">
            <v>7254</v>
          </cell>
          <cell r="N5322">
            <v>7254</v>
          </cell>
          <cell r="O5322">
            <v>6838</v>
          </cell>
          <cell r="P5322">
            <v>6975</v>
          </cell>
          <cell r="Q5322">
            <v>7186</v>
          </cell>
        </row>
        <row r="5323">
          <cell r="E5323" t="str">
            <v>58NMONTHLYRCOALITION</v>
          </cell>
          <cell r="F5323" t="str">
            <v>58N</v>
          </cell>
          <cell r="G5323" t="str">
            <v>Monthly</v>
          </cell>
          <cell r="H5323" t="str">
            <v>R</v>
          </cell>
          <cell r="I5323">
            <v>0</v>
          </cell>
          <cell r="J5323" t="str">
            <v>Coalition</v>
          </cell>
          <cell r="K5323">
            <v>7435</v>
          </cell>
          <cell r="L5323">
            <v>7435</v>
          </cell>
          <cell r="M5323">
            <v>7435</v>
          </cell>
          <cell r="N5323">
            <v>7435</v>
          </cell>
          <cell r="O5323">
            <v>7009</v>
          </cell>
          <cell r="P5323">
            <v>7149</v>
          </cell>
          <cell r="Q5323">
            <v>7365</v>
          </cell>
        </row>
        <row r="5324">
          <cell r="E5324" t="str">
            <v>58NMONTHLYRNON-REPRESENTED STATE EMPLOYEES</v>
          </cell>
          <cell r="F5324" t="str">
            <v>58N</v>
          </cell>
          <cell r="G5324" t="str">
            <v>Monthly</v>
          </cell>
          <cell r="H5324" t="str">
            <v>R</v>
          </cell>
          <cell r="I5324">
            <v>0</v>
          </cell>
          <cell r="J5324" t="str">
            <v>Non-Represented State Employees</v>
          </cell>
          <cell r="K5324">
            <v>7435</v>
          </cell>
          <cell r="L5324">
            <v>7435</v>
          </cell>
          <cell r="M5324">
            <v>7435</v>
          </cell>
          <cell r="N5324">
            <v>7435</v>
          </cell>
          <cell r="O5324">
            <v>7009</v>
          </cell>
          <cell r="P5324">
            <v>7149</v>
          </cell>
          <cell r="Q5324">
            <v>7365</v>
          </cell>
        </row>
        <row r="5325">
          <cell r="E5325" t="str">
            <v>58NMONTHLYRSERVICE EMPLOYEES INTERNATIONAL UNION DISTRICT 1199 NW</v>
          </cell>
          <cell r="F5325" t="str">
            <v>58N</v>
          </cell>
          <cell r="G5325" t="str">
            <v>Monthly</v>
          </cell>
          <cell r="H5325" t="str">
            <v>R</v>
          </cell>
          <cell r="I5325">
            <v>0</v>
          </cell>
          <cell r="J5325" t="str">
            <v>Service Employees International Union District 1199 NW</v>
          </cell>
          <cell r="K5325">
            <v>7435</v>
          </cell>
          <cell r="L5325">
            <v>7435</v>
          </cell>
          <cell r="M5325">
            <v>7435</v>
          </cell>
          <cell r="N5325">
            <v>7435</v>
          </cell>
          <cell r="O5325">
            <v>7009</v>
          </cell>
          <cell r="P5325">
            <v>7149</v>
          </cell>
          <cell r="Q5325">
            <v>7365</v>
          </cell>
        </row>
        <row r="5326">
          <cell r="E5326" t="str">
            <v>58NMONTHLYRTEAMSTERS LOCAL UNION NUMBER 117</v>
          </cell>
          <cell r="F5326" t="str">
            <v>58N</v>
          </cell>
          <cell r="G5326" t="str">
            <v>Monthly</v>
          </cell>
          <cell r="H5326" t="str">
            <v>R</v>
          </cell>
          <cell r="I5326">
            <v>0</v>
          </cell>
          <cell r="J5326" t="str">
            <v>Teamsters Local Union Number 117</v>
          </cell>
          <cell r="K5326">
            <v>7531</v>
          </cell>
          <cell r="L5326">
            <v>7531</v>
          </cell>
          <cell r="M5326">
            <v>7531</v>
          </cell>
          <cell r="N5326">
            <v>7531</v>
          </cell>
          <cell r="O5326">
            <v>7099</v>
          </cell>
          <cell r="P5326">
            <v>7241</v>
          </cell>
          <cell r="Q5326">
            <v>7460</v>
          </cell>
        </row>
        <row r="5327">
          <cell r="E5327" t="str">
            <v>58NMONTHLYRWASHINGTON FEDERATION OF STATE EMPLOYEES</v>
          </cell>
          <cell r="F5327" t="str">
            <v>58N</v>
          </cell>
          <cell r="G5327" t="str">
            <v>Monthly</v>
          </cell>
          <cell r="H5327" t="str">
            <v>R</v>
          </cell>
          <cell r="I5327">
            <v>0</v>
          </cell>
          <cell r="J5327" t="str">
            <v>Washington Federation of State Employees</v>
          </cell>
          <cell r="K5327">
            <v>7435</v>
          </cell>
          <cell r="L5327">
            <v>7435</v>
          </cell>
          <cell r="M5327">
            <v>7435</v>
          </cell>
          <cell r="N5327">
            <v>7435</v>
          </cell>
          <cell r="O5327">
            <v>7009</v>
          </cell>
          <cell r="P5327">
            <v>7149</v>
          </cell>
          <cell r="Q5327">
            <v>7365</v>
          </cell>
        </row>
        <row r="5328">
          <cell r="E5328" t="str">
            <v>58NMONTHLYSCOALITION</v>
          </cell>
          <cell r="F5328" t="str">
            <v>58N</v>
          </cell>
          <cell r="G5328" t="str">
            <v>Monthly</v>
          </cell>
          <cell r="H5328" t="str">
            <v>S</v>
          </cell>
          <cell r="I5328">
            <v>0</v>
          </cell>
          <cell r="J5328" t="str">
            <v>Coalition</v>
          </cell>
          <cell r="K5328">
            <v>7620</v>
          </cell>
          <cell r="L5328">
            <v>7620</v>
          </cell>
          <cell r="M5328">
            <v>7620</v>
          </cell>
          <cell r="N5328">
            <v>7620</v>
          </cell>
          <cell r="O5328">
            <v>7183</v>
          </cell>
          <cell r="P5328">
            <v>7327</v>
          </cell>
          <cell r="Q5328">
            <v>7548</v>
          </cell>
        </row>
        <row r="5329">
          <cell r="E5329" t="str">
            <v>58NMONTHLYSNON-REPRESENTED STATE EMPLOYEES</v>
          </cell>
          <cell r="F5329" t="str">
            <v>58N</v>
          </cell>
          <cell r="G5329" t="str">
            <v>Monthly</v>
          </cell>
          <cell r="H5329" t="str">
            <v>S</v>
          </cell>
          <cell r="I5329">
            <v>0</v>
          </cell>
          <cell r="J5329" t="str">
            <v>Non-Represented State Employees</v>
          </cell>
          <cell r="K5329">
            <v>7620</v>
          </cell>
          <cell r="L5329">
            <v>7620</v>
          </cell>
          <cell r="M5329">
            <v>7620</v>
          </cell>
          <cell r="N5329">
            <v>7620</v>
          </cell>
          <cell r="O5329">
            <v>7183</v>
          </cell>
          <cell r="P5329">
            <v>7327</v>
          </cell>
          <cell r="Q5329">
            <v>7548</v>
          </cell>
        </row>
        <row r="5330">
          <cell r="E5330" t="str">
            <v>58NMONTHLYSSERVICE EMPLOYEES INTERNATIONAL UNION DISTRICT 1199 NW</v>
          </cell>
          <cell r="F5330" t="str">
            <v>58N</v>
          </cell>
          <cell r="G5330" t="str">
            <v>Monthly</v>
          </cell>
          <cell r="H5330" t="str">
            <v>S</v>
          </cell>
          <cell r="I5330">
            <v>0</v>
          </cell>
          <cell r="J5330" t="str">
            <v>Service Employees International Union District 1199 NW</v>
          </cell>
          <cell r="K5330">
            <v>7620</v>
          </cell>
          <cell r="L5330">
            <v>7620</v>
          </cell>
          <cell r="M5330">
            <v>7620</v>
          </cell>
          <cell r="N5330">
            <v>7620</v>
          </cell>
          <cell r="O5330">
            <v>7183</v>
          </cell>
          <cell r="P5330">
            <v>7327</v>
          </cell>
          <cell r="Q5330">
            <v>7548</v>
          </cell>
        </row>
        <row r="5331">
          <cell r="E5331" t="str">
            <v>58NMONTHLYSTEAMSTERS LOCAL UNION NUMBER 117</v>
          </cell>
          <cell r="F5331" t="str">
            <v>58N</v>
          </cell>
          <cell r="G5331" t="str">
            <v>Monthly</v>
          </cell>
          <cell r="H5331" t="str">
            <v>S</v>
          </cell>
          <cell r="I5331">
            <v>0</v>
          </cell>
          <cell r="J5331" t="str">
            <v>Teamsters Local Union Number 117</v>
          </cell>
          <cell r="K5331">
            <v>7719</v>
          </cell>
          <cell r="L5331">
            <v>7719</v>
          </cell>
          <cell r="M5331">
            <v>7719</v>
          </cell>
          <cell r="N5331">
            <v>7719</v>
          </cell>
          <cell r="O5331">
            <v>7276</v>
          </cell>
          <cell r="P5331">
            <v>7422</v>
          </cell>
          <cell r="Q5331">
            <v>7646</v>
          </cell>
        </row>
        <row r="5332">
          <cell r="E5332" t="str">
            <v>58NMONTHLYSWASHINGTON FEDERATION OF STATE EMPLOYEES</v>
          </cell>
          <cell r="F5332" t="str">
            <v>58N</v>
          </cell>
          <cell r="G5332" t="str">
            <v>Monthly</v>
          </cell>
          <cell r="H5332" t="str">
            <v>S</v>
          </cell>
          <cell r="I5332">
            <v>0</v>
          </cell>
          <cell r="J5332" t="str">
            <v>Washington Federation of State Employees</v>
          </cell>
          <cell r="K5332">
            <v>7620</v>
          </cell>
          <cell r="L5332">
            <v>7620</v>
          </cell>
          <cell r="M5332">
            <v>7620</v>
          </cell>
          <cell r="N5332">
            <v>7620</v>
          </cell>
          <cell r="O5332">
            <v>7183</v>
          </cell>
          <cell r="P5332">
            <v>7327</v>
          </cell>
          <cell r="Q5332">
            <v>7548</v>
          </cell>
        </row>
        <row r="5333">
          <cell r="E5333" t="str">
            <v>58NMONTHLYTCOALITION</v>
          </cell>
          <cell r="F5333" t="str">
            <v>58N</v>
          </cell>
          <cell r="G5333" t="str">
            <v>Monthly</v>
          </cell>
          <cell r="H5333" t="str">
            <v>T</v>
          </cell>
          <cell r="I5333">
            <v>0</v>
          </cell>
          <cell r="J5333" t="str">
            <v>Coalition</v>
          </cell>
          <cell r="K5333">
            <v>7810</v>
          </cell>
          <cell r="L5333">
            <v>7810</v>
          </cell>
          <cell r="M5333">
            <v>7810</v>
          </cell>
          <cell r="N5333">
            <v>7810</v>
          </cell>
          <cell r="O5333">
            <v>7363</v>
          </cell>
          <cell r="P5333">
            <v>7510</v>
          </cell>
          <cell r="Q5333">
            <v>7737</v>
          </cell>
        </row>
        <row r="5334">
          <cell r="E5334" t="str">
            <v>58NMONTHLYTNON-REPRESENTED STATE EMPLOYEES</v>
          </cell>
          <cell r="F5334" t="str">
            <v>58N</v>
          </cell>
          <cell r="G5334" t="str">
            <v>Monthly</v>
          </cell>
          <cell r="H5334" t="str">
            <v>T</v>
          </cell>
          <cell r="I5334">
            <v>0</v>
          </cell>
          <cell r="J5334" t="str">
            <v>Non-Represented State Employees</v>
          </cell>
          <cell r="K5334">
            <v>7810</v>
          </cell>
          <cell r="L5334">
            <v>7810</v>
          </cell>
          <cell r="M5334">
            <v>7810</v>
          </cell>
          <cell r="N5334">
            <v>7810</v>
          </cell>
          <cell r="O5334">
            <v>7363</v>
          </cell>
          <cell r="P5334">
            <v>7510</v>
          </cell>
          <cell r="Q5334">
            <v>7737</v>
          </cell>
        </row>
        <row r="5335">
          <cell r="E5335" t="str">
            <v>58NMONTHLYTSERVICE EMPLOYEES INTERNATIONAL UNION DISTRICT 1199 NW</v>
          </cell>
          <cell r="F5335" t="str">
            <v>58N</v>
          </cell>
          <cell r="G5335" t="str">
            <v>Monthly</v>
          </cell>
          <cell r="H5335" t="str">
            <v>T</v>
          </cell>
          <cell r="I5335">
            <v>0</v>
          </cell>
          <cell r="J5335" t="str">
            <v>Service Employees International Union District 1199 NW</v>
          </cell>
          <cell r="K5335">
            <v>7810</v>
          </cell>
          <cell r="L5335">
            <v>7810</v>
          </cell>
          <cell r="M5335">
            <v>7810</v>
          </cell>
          <cell r="N5335">
            <v>7810</v>
          </cell>
          <cell r="O5335">
            <v>7363</v>
          </cell>
          <cell r="P5335">
            <v>7510</v>
          </cell>
          <cell r="Q5335">
            <v>7737</v>
          </cell>
        </row>
        <row r="5336">
          <cell r="E5336" t="str">
            <v>58NMONTHLYTTEAMSTERS LOCAL UNION NUMBER 117</v>
          </cell>
          <cell r="F5336" t="str">
            <v>58N</v>
          </cell>
          <cell r="G5336" t="str">
            <v>Monthly</v>
          </cell>
          <cell r="H5336" t="str">
            <v>T</v>
          </cell>
          <cell r="I5336">
            <v>0</v>
          </cell>
          <cell r="J5336" t="str">
            <v>Teamsters Local Union Number 117</v>
          </cell>
          <cell r="K5336">
            <v>7909</v>
          </cell>
          <cell r="L5336">
            <v>7909</v>
          </cell>
          <cell r="M5336">
            <v>7909</v>
          </cell>
          <cell r="N5336">
            <v>7909</v>
          </cell>
          <cell r="O5336">
            <v>7456</v>
          </cell>
          <cell r="P5336">
            <v>7605</v>
          </cell>
          <cell r="Q5336">
            <v>7835</v>
          </cell>
        </row>
        <row r="5337">
          <cell r="E5337" t="str">
            <v>58NMONTHLYTWASHINGTON FEDERATION OF STATE EMPLOYEES</v>
          </cell>
          <cell r="F5337" t="str">
            <v>58N</v>
          </cell>
          <cell r="G5337" t="str">
            <v>Monthly</v>
          </cell>
          <cell r="H5337" t="str">
            <v>T</v>
          </cell>
          <cell r="I5337">
            <v>0</v>
          </cell>
          <cell r="J5337" t="str">
            <v>Washington Federation of State Employees</v>
          </cell>
          <cell r="K5337">
            <v>7810</v>
          </cell>
          <cell r="L5337">
            <v>7810</v>
          </cell>
          <cell r="M5337">
            <v>7810</v>
          </cell>
          <cell r="N5337">
            <v>7810</v>
          </cell>
          <cell r="O5337">
            <v>7363</v>
          </cell>
          <cell r="P5337">
            <v>7510</v>
          </cell>
          <cell r="Q5337">
            <v>7737</v>
          </cell>
        </row>
        <row r="5338">
          <cell r="E5338" t="str">
            <v>58NMONTHLYUCOALITION</v>
          </cell>
          <cell r="F5338" t="str">
            <v>58N</v>
          </cell>
          <cell r="G5338" t="str">
            <v>Monthly</v>
          </cell>
          <cell r="H5338" t="str">
            <v>U</v>
          </cell>
          <cell r="I5338">
            <v>0</v>
          </cell>
          <cell r="J5338" t="str">
            <v>Coalition</v>
          </cell>
          <cell r="K5338">
            <v>8008</v>
          </cell>
          <cell r="L5338">
            <v>8008</v>
          </cell>
          <cell r="M5338">
            <v>8008</v>
          </cell>
          <cell r="N5338">
            <v>8008</v>
          </cell>
          <cell r="O5338">
            <v>7549</v>
          </cell>
          <cell r="P5338">
            <v>7700</v>
          </cell>
          <cell r="Q5338">
            <v>7933</v>
          </cell>
        </row>
        <row r="5339">
          <cell r="E5339" t="str">
            <v>58NMONTHLYUNON-REPRESENTED STATE EMPLOYEES</v>
          </cell>
          <cell r="F5339" t="str">
            <v>58N</v>
          </cell>
          <cell r="G5339" t="str">
            <v>Monthly</v>
          </cell>
          <cell r="H5339" t="str">
            <v>U</v>
          </cell>
          <cell r="I5339">
            <v>0</v>
          </cell>
          <cell r="J5339" t="str">
            <v>Non-Represented State Employees</v>
          </cell>
          <cell r="K5339">
            <v>8008</v>
          </cell>
          <cell r="L5339">
            <v>8008</v>
          </cell>
          <cell r="M5339">
            <v>8008</v>
          </cell>
          <cell r="N5339">
            <v>8008</v>
          </cell>
          <cell r="O5339">
            <v>7549</v>
          </cell>
          <cell r="P5339">
            <v>7700</v>
          </cell>
          <cell r="Q5339">
            <v>7933</v>
          </cell>
        </row>
        <row r="5340">
          <cell r="E5340" t="str">
            <v>58NMONTHLYUSERVICE EMPLOYEES INTERNATIONAL UNION DISTRICT 1199 NW</v>
          </cell>
          <cell r="F5340" t="str">
            <v>58N</v>
          </cell>
          <cell r="G5340" t="str">
            <v>Monthly</v>
          </cell>
          <cell r="H5340" t="str">
            <v>U</v>
          </cell>
          <cell r="I5340">
            <v>0</v>
          </cell>
          <cell r="J5340" t="str">
            <v>Service Employees International Union District 1199 NW</v>
          </cell>
          <cell r="K5340">
            <v>8008</v>
          </cell>
          <cell r="L5340">
            <v>8008</v>
          </cell>
          <cell r="M5340">
            <v>8008</v>
          </cell>
          <cell r="N5340">
            <v>8008</v>
          </cell>
          <cell r="O5340">
            <v>7549</v>
          </cell>
          <cell r="P5340">
            <v>7700</v>
          </cell>
          <cell r="Q5340">
            <v>7933</v>
          </cell>
        </row>
        <row r="5341">
          <cell r="E5341" t="str">
            <v>58NMONTHLYUTEAMSTERS LOCAL UNION NUMBER 117</v>
          </cell>
          <cell r="F5341" t="str">
            <v>58N</v>
          </cell>
          <cell r="G5341" t="str">
            <v>Monthly</v>
          </cell>
          <cell r="H5341" t="str">
            <v>U</v>
          </cell>
          <cell r="I5341">
            <v>0</v>
          </cell>
          <cell r="J5341" t="str">
            <v>Teamsters Local Union Number 117</v>
          </cell>
          <cell r="K5341">
            <v>8111</v>
          </cell>
          <cell r="L5341">
            <v>8111</v>
          </cell>
          <cell r="M5341">
            <v>8111</v>
          </cell>
          <cell r="N5341">
            <v>8111</v>
          </cell>
          <cell r="O5341">
            <v>7646</v>
          </cell>
          <cell r="P5341">
            <v>7799</v>
          </cell>
          <cell r="Q5341">
            <v>8035</v>
          </cell>
        </row>
        <row r="5342">
          <cell r="E5342" t="str">
            <v>58NMONTHLYUWASHINGTON FEDERATION OF STATE EMPLOYEES</v>
          </cell>
          <cell r="F5342" t="str">
            <v>58N</v>
          </cell>
          <cell r="G5342" t="str">
            <v>Monthly</v>
          </cell>
          <cell r="H5342" t="str">
            <v>U</v>
          </cell>
          <cell r="I5342">
            <v>0</v>
          </cell>
          <cell r="J5342" t="str">
            <v>Washington Federation of State Employees</v>
          </cell>
          <cell r="K5342">
            <v>8008</v>
          </cell>
          <cell r="L5342">
            <v>8008</v>
          </cell>
          <cell r="M5342">
            <v>8008</v>
          </cell>
          <cell r="N5342">
            <v>8008</v>
          </cell>
          <cell r="O5342">
            <v>7549</v>
          </cell>
          <cell r="P5342">
            <v>7700</v>
          </cell>
          <cell r="Q5342">
            <v>7933</v>
          </cell>
        </row>
        <row r="5343">
          <cell r="E5343" t="str">
            <v>58TMONTHLY10WASHINGTON FEDERATION OF STATE EMPLOYEES</v>
          </cell>
          <cell r="F5343" t="str">
            <v>58T</v>
          </cell>
          <cell r="G5343" t="str">
            <v>Monthly</v>
          </cell>
          <cell r="H5343">
            <v>10</v>
          </cell>
          <cell r="I5343">
            <v>0</v>
          </cell>
          <cell r="J5343" t="str">
            <v>Washington Federation of State Employees</v>
          </cell>
          <cell r="K5343">
            <v>5857</v>
          </cell>
          <cell r="L5343">
            <v>5857</v>
          </cell>
          <cell r="M5343">
            <v>5857</v>
          </cell>
          <cell r="N5343">
            <v>5857</v>
          </cell>
          <cell r="O5343">
            <v>5522</v>
          </cell>
          <cell r="P5343">
            <v>5632</v>
          </cell>
          <cell r="Q5343">
            <v>5802</v>
          </cell>
        </row>
        <row r="5344">
          <cell r="E5344" t="str">
            <v>58TMONTHLY11WASHINGTON FEDERATION OF STATE EMPLOYEES</v>
          </cell>
          <cell r="F5344" t="str">
            <v>58T</v>
          </cell>
          <cell r="G5344" t="str">
            <v>Monthly</v>
          </cell>
          <cell r="H5344">
            <v>11</v>
          </cell>
          <cell r="I5344">
            <v>0</v>
          </cell>
          <cell r="J5344" t="str">
            <v>Washington Federation of State Employees</v>
          </cell>
          <cell r="K5344">
            <v>6157</v>
          </cell>
          <cell r="L5344">
            <v>6157</v>
          </cell>
          <cell r="M5344">
            <v>6157</v>
          </cell>
          <cell r="N5344">
            <v>6157</v>
          </cell>
          <cell r="O5344">
            <v>5804</v>
          </cell>
          <cell r="P5344">
            <v>5920</v>
          </cell>
          <cell r="Q5344">
            <v>6099</v>
          </cell>
        </row>
        <row r="5345">
          <cell r="E5345" t="str">
            <v>58TMONTHLY12WASHINGTON FEDERATION OF STATE EMPLOYEES</v>
          </cell>
          <cell r="F5345" t="str">
            <v>58T</v>
          </cell>
          <cell r="G5345" t="str">
            <v>Monthly</v>
          </cell>
          <cell r="H5345">
            <v>12</v>
          </cell>
          <cell r="I5345">
            <v>0</v>
          </cell>
          <cell r="J5345" t="str">
            <v>Washington Federation of State Employees</v>
          </cell>
          <cell r="K5345">
            <v>6466</v>
          </cell>
          <cell r="L5345">
            <v>6466</v>
          </cell>
          <cell r="M5345">
            <v>6466</v>
          </cell>
          <cell r="N5345">
            <v>6466</v>
          </cell>
          <cell r="O5345">
            <v>6095</v>
          </cell>
          <cell r="P5345">
            <v>6217</v>
          </cell>
          <cell r="Q5345">
            <v>6405</v>
          </cell>
        </row>
        <row r="5346">
          <cell r="E5346" t="str">
            <v>58TMONTHLY1WASHINGTON FEDERATION OF STATE EMPLOYEES</v>
          </cell>
          <cell r="F5346" t="str">
            <v>58T</v>
          </cell>
          <cell r="G5346" t="str">
            <v>Monthly</v>
          </cell>
          <cell r="H5346">
            <v>1</v>
          </cell>
          <cell r="I5346">
            <v>0</v>
          </cell>
          <cell r="J5346" t="str">
            <v>Washington Federation of State Employees</v>
          </cell>
          <cell r="K5346">
            <v>3756</v>
          </cell>
          <cell r="L5346">
            <v>3756</v>
          </cell>
          <cell r="M5346">
            <v>3756</v>
          </cell>
          <cell r="N5346">
            <v>3756</v>
          </cell>
          <cell r="O5346">
            <v>3541</v>
          </cell>
          <cell r="P5346">
            <v>3612</v>
          </cell>
          <cell r="Q5346">
            <v>3721</v>
          </cell>
        </row>
        <row r="5347">
          <cell r="E5347" t="str">
            <v>58TMONTHLY2WASHINGTON FEDERATION OF STATE EMPLOYEES</v>
          </cell>
          <cell r="F5347" t="str">
            <v>58T</v>
          </cell>
          <cell r="G5347" t="str">
            <v>Monthly</v>
          </cell>
          <cell r="H5347">
            <v>2</v>
          </cell>
          <cell r="I5347">
            <v>0</v>
          </cell>
          <cell r="J5347" t="str">
            <v>Washington Federation of State Employees</v>
          </cell>
          <cell r="K5347">
            <v>3947</v>
          </cell>
          <cell r="L5347">
            <v>3947</v>
          </cell>
          <cell r="M5347">
            <v>3947</v>
          </cell>
          <cell r="N5347">
            <v>3947</v>
          </cell>
          <cell r="O5347">
            <v>3721</v>
          </cell>
          <cell r="P5347">
            <v>3795</v>
          </cell>
          <cell r="Q5347">
            <v>3910</v>
          </cell>
        </row>
        <row r="5348">
          <cell r="E5348" t="str">
            <v>58TMONTHLY3WASHINGTON FEDERATION OF STATE EMPLOYEES</v>
          </cell>
          <cell r="F5348" t="str">
            <v>58T</v>
          </cell>
          <cell r="G5348" t="str">
            <v>Monthly</v>
          </cell>
          <cell r="H5348">
            <v>3</v>
          </cell>
          <cell r="I5348">
            <v>0</v>
          </cell>
          <cell r="J5348" t="str">
            <v>Washington Federation of State Employees</v>
          </cell>
          <cell r="K5348">
            <v>4144</v>
          </cell>
          <cell r="L5348">
            <v>4144</v>
          </cell>
          <cell r="M5348">
            <v>4144</v>
          </cell>
          <cell r="N5348">
            <v>4144</v>
          </cell>
          <cell r="O5348">
            <v>3907</v>
          </cell>
          <cell r="P5348">
            <v>3985</v>
          </cell>
          <cell r="Q5348">
            <v>4105</v>
          </cell>
        </row>
        <row r="5349">
          <cell r="E5349" t="str">
            <v>58TMONTHLY4WASHINGTON FEDERATION OF STATE EMPLOYEES</v>
          </cell>
          <cell r="F5349" t="str">
            <v>58T</v>
          </cell>
          <cell r="G5349" t="str">
            <v>Monthly</v>
          </cell>
          <cell r="H5349">
            <v>4</v>
          </cell>
          <cell r="I5349">
            <v>0</v>
          </cell>
          <cell r="J5349" t="str">
            <v>Washington Federation of State Employees</v>
          </cell>
          <cell r="K5349">
            <v>4359</v>
          </cell>
          <cell r="L5349">
            <v>4359</v>
          </cell>
          <cell r="M5349">
            <v>4359</v>
          </cell>
          <cell r="N5349">
            <v>4359</v>
          </cell>
          <cell r="O5349">
            <v>4109</v>
          </cell>
          <cell r="P5349">
            <v>4191</v>
          </cell>
          <cell r="Q5349">
            <v>4318</v>
          </cell>
        </row>
        <row r="5350">
          <cell r="E5350" t="str">
            <v>58TMONTHLY5WASHINGTON FEDERATION OF STATE EMPLOYEES</v>
          </cell>
          <cell r="F5350" t="str">
            <v>58T</v>
          </cell>
          <cell r="G5350" t="str">
            <v>Monthly</v>
          </cell>
          <cell r="H5350">
            <v>5</v>
          </cell>
          <cell r="I5350">
            <v>0</v>
          </cell>
          <cell r="J5350" t="str">
            <v>Washington Federation of State Employees</v>
          </cell>
          <cell r="K5350">
            <v>4575</v>
          </cell>
          <cell r="L5350">
            <v>4575</v>
          </cell>
          <cell r="M5350">
            <v>4575</v>
          </cell>
          <cell r="N5350">
            <v>4575</v>
          </cell>
          <cell r="O5350">
            <v>4313</v>
          </cell>
          <cell r="P5350">
            <v>4399</v>
          </cell>
          <cell r="Q5350">
            <v>4532</v>
          </cell>
        </row>
        <row r="5351">
          <cell r="E5351" t="str">
            <v>58TMONTHLY6WASHINGTON FEDERATION OF STATE EMPLOYEES</v>
          </cell>
          <cell r="F5351" t="str">
            <v>58T</v>
          </cell>
          <cell r="G5351" t="str">
            <v>Monthly</v>
          </cell>
          <cell r="H5351">
            <v>6</v>
          </cell>
          <cell r="I5351">
            <v>0</v>
          </cell>
          <cell r="J5351" t="str">
            <v>Washington Federation of State Employees</v>
          </cell>
          <cell r="K5351">
            <v>4808</v>
          </cell>
          <cell r="L5351">
            <v>4808</v>
          </cell>
          <cell r="M5351">
            <v>4808</v>
          </cell>
          <cell r="N5351">
            <v>4808</v>
          </cell>
          <cell r="O5351">
            <v>4532</v>
          </cell>
          <cell r="P5351">
            <v>4623</v>
          </cell>
          <cell r="Q5351">
            <v>4763</v>
          </cell>
        </row>
        <row r="5352">
          <cell r="E5352" t="str">
            <v>58TMONTHLY7WASHINGTON FEDERATION OF STATE EMPLOYEES</v>
          </cell>
          <cell r="F5352" t="str">
            <v>58T</v>
          </cell>
          <cell r="G5352" t="str">
            <v>Monthly</v>
          </cell>
          <cell r="H5352">
            <v>7</v>
          </cell>
          <cell r="I5352">
            <v>0</v>
          </cell>
          <cell r="J5352" t="str">
            <v>Washington Federation of State Employees</v>
          </cell>
          <cell r="K5352">
            <v>5051</v>
          </cell>
          <cell r="L5352">
            <v>5051</v>
          </cell>
          <cell r="M5352">
            <v>5051</v>
          </cell>
          <cell r="N5352">
            <v>5051</v>
          </cell>
          <cell r="O5352">
            <v>4762</v>
          </cell>
          <cell r="P5352">
            <v>4857</v>
          </cell>
          <cell r="Q5352">
            <v>5004</v>
          </cell>
        </row>
        <row r="5353">
          <cell r="E5353" t="str">
            <v>58TMONTHLY8WASHINGTON FEDERATION OF STATE EMPLOYEES</v>
          </cell>
          <cell r="F5353" t="str">
            <v>58T</v>
          </cell>
          <cell r="G5353" t="str">
            <v>Monthly</v>
          </cell>
          <cell r="H5353">
            <v>8</v>
          </cell>
          <cell r="I5353">
            <v>0</v>
          </cell>
          <cell r="J5353" t="str">
            <v>Washington Federation of State Employees</v>
          </cell>
          <cell r="K5353">
            <v>5305</v>
          </cell>
          <cell r="L5353">
            <v>5305</v>
          </cell>
          <cell r="M5353">
            <v>5305</v>
          </cell>
          <cell r="N5353">
            <v>5305</v>
          </cell>
          <cell r="O5353">
            <v>5001</v>
          </cell>
          <cell r="P5353">
            <v>5101</v>
          </cell>
          <cell r="Q5353">
            <v>5255</v>
          </cell>
        </row>
        <row r="5354">
          <cell r="E5354" t="str">
            <v>58TMONTHLY9WASHINGTON FEDERATION OF STATE EMPLOYEES</v>
          </cell>
          <cell r="F5354" t="str">
            <v>58T</v>
          </cell>
          <cell r="G5354" t="str">
            <v>Monthly</v>
          </cell>
          <cell r="H5354">
            <v>9</v>
          </cell>
          <cell r="I5354">
            <v>0</v>
          </cell>
          <cell r="J5354" t="str">
            <v>Washington Federation of State Employees</v>
          </cell>
          <cell r="K5354">
            <v>5572</v>
          </cell>
          <cell r="L5354">
            <v>5572</v>
          </cell>
          <cell r="M5354">
            <v>5572</v>
          </cell>
          <cell r="N5354">
            <v>5572</v>
          </cell>
          <cell r="O5354">
            <v>5253</v>
          </cell>
          <cell r="P5354">
            <v>5358</v>
          </cell>
          <cell r="Q5354">
            <v>5520</v>
          </cell>
        </row>
        <row r="5355">
          <cell r="E5355" t="str">
            <v>59EMONTHLYECOALITION</v>
          </cell>
          <cell r="F5355" t="str">
            <v>59E</v>
          </cell>
          <cell r="G5355" t="str">
            <v>Monthly</v>
          </cell>
          <cell r="H5355" t="str">
            <v>E</v>
          </cell>
          <cell r="I5355">
            <v>0</v>
          </cell>
          <cell r="J5355" t="str">
            <v>Coalition</v>
          </cell>
          <cell r="K5355">
            <v>5176</v>
          </cell>
          <cell r="L5355">
            <v>5176</v>
          </cell>
          <cell r="M5355">
            <v>5176</v>
          </cell>
          <cell r="N5355">
            <v>5176</v>
          </cell>
          <cell r="O5355">
            <v>4879</v>
          </cell>
          <cell r="P5355">
            <v>4977</v>
          </cell>
          <cell r="Q5355">
            <v>5127</v>
          </cell>
        </row>
        <row r="5356">
          <cell r="E5356" t="str">
            <v>59EMONTHLYENON-REPRESENTED STATE EMPLOYEES</v>
          </cell>
          <cell r="F5356" t="str">
            <v>59E</v>
          </cell>
          <cell r="G5356" t="str">
            <v>Monthly</v>
          </cell>
          <cell r="H5356" t="str">
            <v>E</v>
          </cell>
          <cell r="I5356">
            <v>0</v>
          </cell>
          <cell r="J5356" t="str">
            <v>Non-Represented State Employees</v>
          </cell>
          <cell r="K5356">
            <v>5176</v>
          </cell>
          <cell r="L5356">
            <v>5176</v>
          </cell>
          <cell r="M5356">
            <v>5176</v>
          </cell>
          <cell r="N5356">
            <v>5176</v>
          </cell>
          <cell r="O5356">
            <v>4879</v>
          </cell>
          <cell r="P5356">
            <v>4977</v>
          </cell>
          <cell r="Q5356">
            <v>5127</v>
          </cell>
        </row>
        <row r="5357">
          <cell r="E5357" t="str">
            <v>59EMONTHLYEWASHINGTON FEDERATION OF STATE EMPLOYEES</v>
          </cell>
          <cell r="F5357" t="str">
            <v>59E</v>
          </cell>
          <cell r="G5357" t="str">
            <v>Monthly</v>
          </cell>
          <cell r="H5357" t="str">
            <v>E</v>
          </cell>
          <cell r="I5357">
            <v>0</v>
          </cell>
          <cell r="J5357" t="str">
            <v>Washington Federation of State Employees</v>
          </cell>
          <cell r="K5357">
            <v>5176</v>
          </cell>
          <cell r="L5357">
            <v>5176</v>
          </cell>
          <cell r="M5357">
            <v>5176</v>
          </cell>
          <cell r="N5357">
            <v>5176</v>
          </cell>
          <cell r="O5357">
            <v>4879</v>
          </cell>
          <cell r="P5357">
            <v>4977</v>
          </cell>
          <cell r="Q5357">
            <v>5127</v>
          </cell>
        </row>
        <row r="5358">
          <cell r="E5358" t="str">
            <v>59EMONTHLYEWASHINGTON PUBLIC EMPLOYEES ASSOCIATION</v>
          </cell>
          <cell r="F5358" t="str">
            <v>59E</v>
          </cell>
          <cell r="G5358" t="str">
            <v>Monthly</v>
          </cell>
          <cell r="H5358" t="str">
            <v>E</v>
          </cell>
          <cell r="I5358">
            <v>0</v>
          </cell>
          <cell r="J5358" t="str">
            <v>Washington Public Employees Association</v>
          </cell>
          <cell r="K5358">
            <v>5176</v>
          </cell>
          <cell r="L5358">
            <v>5176</v>
          </cell>
          <cell r="M5358">
            <v>5176</v>
          </cell>
          <cell r="N5358">
            <v>5176</v>
          </cell>
          <cell r="O5358">
            <v>4879</v>
          </cell>
          <cell r="P5358">
            <v>4977</v>
          </cell>
          <cell r="Q5358">
            <v>5127</v>
          </cell>
        </row>
        <row r="5359">
          <cell r="E5359" t="str">
            <v>59EMONTHLYFCOALITION</v>
          </cell>
          <cell r="F5359" t="str">
            <v>59E</v>
          </cell>
          <cell r="G5359" t="str">
            <v>Monthly</v>
          </cell>
          <cell r="H5359" t="str">
            <v>F</v>
          </cell>
          <cell r="I5359">
            <v>0</v>
          </cell>
          <cell r="J5359" t="str">
            <v>Coalition</v>
          </cell>
          <cell r="K5359">
            <v>5305</v>
          </cell>
          <cell r="L5359">
            <v>5305</v>
          </cell>
          <cell r="M5359">
            <v>5305</v>
          </cell>
          <cell r="N5359">
            <v>5305</v>
          </cell>
          <cell r="O5359">
            <v>5001</v>
          </cell>
          <cell r="P5359">
            <v>5101</v>
          </cell>
          <cell r="Q5359">
            <v>5255</v>
          </cell>
        </row>
        <row r="5360">
          <cell r="E5360" t="str">
            <v>59EMONTHLYFNON-REPRESENTED STATE EMPLOYEES</v>
          </cell>
          <cell r="F5360" t="str">
            <v>59E</v>
          </cell>
          <cell r="G5360" t="str">
            <v>Monthly</v>
          </cell>
          <cell r="H5360" t="str">
            <v>F</v>
          </cell>
          <cell r="I5360">
            <v>0</v>
          </cell>
          <cell r="J5360" t="str">
            <v>Non-Represented State Employees</v>
          </cell>
          <cell r="K5360">
            <v>5305</v>
          </cell>
          <cell r="L5360">
            <v>5305</v>
          </cell>
          <cell r="M5360">
            <v>5305</v>
          </cell>
          <cell r="N5360">
            <v>5305</v>
          </cell>
          <cell r="O5360">
            <v>5001</v>
          </cell>
          <cell r="P5360">
            <v>5101</v>
          </cell>
          <cell r="Q5360">
            <v>5255</v>
          </cell>
        </row>
        <row r="5361">
          <cell r="E5361" t="str">
            <v>59EMONTHLYFWASHINGTON FEDERATION OF STATE EMPLOYEES</v>
          </cell>
          <cell r="F5361" t="str">
            <v>59E</v>
          </cell>
          <cell r="G5361" t="str">
            <v>Monthly</v>
          </cell>
          <cell r="H5361" t="str">
            <v>F</v>
          </cell>
          <cell r="I5361">
            <v>0</v>
          </cell>
          <cell r="J5361" t="str">
            <v>Washington Federation of State Employees</v>
          </cell>
          <cell r="K5361">
            <v>5305</v>
          </cell>
          <cell r="L5361">
            <v>5305</v>
          </cell>
          <cell r="M5361">
            <v>5305</v>
          </cell>
          <cell r="N5361">
            <v>5305</v>
          </cell>
          <cell r="O5361">
            <v>5001</v>
          </cell>
          <cell r="P5361">
            <v>5101</v>
          </cell>
          <cell r="Q5361">
            <v>5255</v>
          </cell>
        </row>
        <row r="5362">
          <cell r="E5362" t="str">
            <v>59EMONTHLYFWASHINGTON PUBLIC EMPLOYEES ASSOCIATION</v>
          </cell>
          <cell r="F5362" t="str">
            <v>59E</v>
          </cell>
          <cell r="G5362" t="str">
            <v>Monthly</v>
          </cell>
          <cell r="H5362" t="str">
            <v>F</v>
          </cell>
          <cell r="I5362">
            <v>0</v>
          </cell>
          <cell r="J5362" t="str">
            <v>Washington Public Employees Association</v>
          </cell>
          <cell r="K5362">
            <v>5305</v>
          </cell>
          <cell r="L5362">
            <v>5305</v>
          </cell>
          <cell r="M5362">
            <v>5305</v>
          </cell>
          <cell r="N5362">
            <v>5305</v>
          </cell>
          <cell r="O5362">
            <v>5001</v>
          </cell>
          <cell r="P5362">
            <v>5101</v>
          </cell>
          <cell r="Q5362">
            <v>5255</v>
          </cell>
        </row>
        <row r="5363">
          <cell r="E5363" t="str">
            <v>59EMONTHLYGCOALITION</v>
          </cell>
          <cell r="F5363" t="str">
            <v>59E</v>
          </cell>
          <cell r="G5363" t="str">
            <v>Monthly</v>
          </cell>
          <cell r="H5363" t="str">
            <v>G</v>
          </cell>
          <cell r="I5363">
            <v>0</v>
          </cell>
          <cell r="J5363" t="str">
            <v>Coalition</v>
          </cell>
          <cell r="K5363">
            <v>5438</v>
          </cell>
          <cell r="L5363">
            <v>5438</v>
          </cell>
          <cell r="M5363">
            <v>5438</v>
          </cell>
          <cell r="N5363">
            <v>5438</v>
          </cell>
          <cell r="O5363">
            <v>5126</v>
          </cell>
          <cell r="P5363">
            <v>5229</v>
          </cell>
          <cell r="Q5363">
            <v>5387</v>
          </cell>
        </row>
        <row r="5364">
          <cell r="E5364" t="str">
            <v>59EMONTHLYGNON-REPRESENTED STATE EMPLOYEES</v>
          </cell>
          <cell r="F5364" t="str">
            <v>59E</v>
          </cell>
          <cell r="G5364" t="str">
            <v>Monthly</v>
          </cell>
          <cell r="H5364" t="str">
            <v>G</v>
          </cell>
          <cell r="I5364">
            <v>0</v>
          </cell>
          <cell r="J5364" t="str">
            <v>Non-Represented State Employees</v>
          </cell>
          <cell r="K5364">
            <v>5438</v>
          </cell>
          <cell r="L5364">
            <v>5438</v>
          </cell>
          <cell r="M5364">
            <v>5438</v>
          </cell>
          <cell r="N5364">
            <v>5438</v>
          </cell>
          <cell r="O5364">
            <v>5126</v>
          </cell>
          <cell r="P5364">
            <v>5229</v>
          </cell>
          <cell r="Q5364">
            <v>5387</v>
          </cell>
        </row>
        <row r="5365">
          <cell r="E5365" t="str">
            <v>59EMONTHLYGWASHINGTON FEDERATION OF STATE EMPLOYEES</v>
          </cell>
          <cell r="F5365" t="str">
            <v>59E</v>
          </cell>
          <cell r="G5365" t="str">
            <v>Monthly</v>
          </cell>
          <cell r="H5365" t="str">
            <v>G</v>
          </cell>
          <cell r="I5365">
            <v>0</v>
          </cell>
          <cell r="J5365" t="str">
            <v>Washington Federation of State Employees</v>
          </cell>
          <cell r="K5365">
            <v>5438</v>
          </cell>
          <cell r="L5365">
            <v>5438</v>
          </cell>
          <cell r="M5365">
            <v>5438</v>
          </cell>
          <cell r="N5365">
            <v>5438</v>
          </cell>
          <cell r="O5365">
            <v>5126</v>
          </cell>
          <cell r="P5365">
            <v>5229</v>
          </cell>
          <cell r="Q5365">
            <v>5387</v>
          </cell>
        </row>
        <row r="5366">
          <cell r="E5366" t="str">
            <v>59EMONTHLYGWASHINGTON PUBLIC EMPLOYEES ASSOCIATION</v>
          </cell>
          <cell r="F5366" t="str">
            <v>59E</v>
          </cell>
          <cell r="G5366" t="str">
            <v>Monthly</v>
          </cell>
          <cell r="H5366" t="str">
            <v>G</v>
          </cell>
          <cell r="I5366">
            <v>0</v>
          </cell>
          <cell r="J5366" t="str">
            <v>Washington Public Employees Association</v>
          </cell>
          <cell r="K5366">
            <v>5438</v>
          </cell>
          <cell r="L5366">
            <v>5438</v>
          </cell>
          <cell r="M5366">
            <v>5438</v>
          </cell>
          <cell r="N5366">
            <v>5438</v>
          </cell>
          <cell r="O5366">
            <v>5126</v>
          </cell>
          <cell r="P5366">
            <v>5229</v>
          </cell>
          <cell r="Q5366">
            <v>5387</v>
          </cell>
        </row>
        <row r="5367">
          <cell r="E5367" t="str">
            <v>59EMONTHLYHCOALITION</v>
          </cell>
          <cell r="F5367" t="str">
            <v>59E</v>
          </cell>
          <cell r="G5367" t="str">
            <v>Monthly</v>
          </cell>
          <cell r="H5367" t="str">
            <v>H</v>
          </cell>
          <cell r="I5367">
            <v>0</v>
          </cell>
          <cell r="J5367" t="str">
            <v>Coalition</v>
          </cell>
          <cell r="K5367">
            <v>5572</v>
          </cell>
          <cell r="L5367">
            <v>5572</v>
          </cell>
          <cell r="M5367">
            <v>5572</v>
          </cell>
          <cell r="N5367">
            <v>5572</v>
          </cell>
          <cell r="O5367">
            <v>5253</v>
          </cell>
          <cell r="P5367">
            <v>5358</v>
          </cell>
          <cell r="Q5367">
            <v>5520</v>
          </cell>
        </row>
        <row r="5368">
          <cell r="E5368" t="str">
            <v>59EMONTHLYHNON-REPRESENTED STATE EMPLOYEES</v>
          </cell>
          <cell r="F5368" t="str">
            <v>59E</v>
          </cell>
          <cell r="G5368" t="str">
            <v>Monthly</v>
          </cell>
          <cell r="H5368" t="str">
            <v>H</v>
          </cell>
          <cell r="I5368">
            <v>0</v>
          </cell>
          <cell r="J5368" t="str">
            <v>Non-Represented State Employees</v>
          </cell>
          <cell r="K5368">
            <v>5572</v>
          </cell>
          <cell r="L5368">
            <v>5572</v>
          </cell>
          <cell r="M5368">
            <v>5572</v>
          </cell>
          <cell r="N5368">
            <v>5572</v>
          </cell>
          <cell r="O5368">
            <v>5253</v>
          </cell>
          <cell r="P5368">
            <v>5358</v>
          </cell>
          <cell r="Q5368">
            <v>5520</v>
          </cell>
        </row>
        <row r="5369">
          <cell r="E5369" t="str">
            <v>59EMONTHLYHWASHINGTON FEDERATION OF STATE EMPLOYEES</v>
          </cell>
          <cell r="F5369" t="str">
            <v>59E</v>
          </cell>
          <cell r="G5369" t="str">
            <v>Monthly</v>
          </cell>
          <cell r="H5369" t="str">
            <v>H</v>
          </cell>
          <cell r="I5369">
            <v>0</v>
          </cell>
          <cell r="J5369" t="str">
            <v>Washington Federation of State Employees</v>
          </cell>
          <cell r="K5369">
            <v>5572</v>
          </cell>
          <cell r="L5369">
            <v>5572</v>
          </cell>
          <cell r="M5369">
            <v>5572</v>
          </cell>
          <cell r="N5369">
            <v>5572</v>
          </cell>
          <cell r="O5369">
            <v>5253</v>
          </cell>
          <cell r="P5369">
            <v>5358</v>
          </cell>
          <cell r="Q5369">
            <v>5520</v>
          </cell>
        </row>
        <row r="5370">
          <cell r="E5370" t="str">
            <v>59EMONTHLYHWASHINGTON PUBLIC EMPLOYEES ASSOCIATION</v>
          </cell>
          <cell r="F5370" t="str">
            <v>59E</v>
          </cell>
          <cell r="G5370" t="str">
            <v>Monthly</v>
          </cell>
          <cell r="H5370" t="str">
            <v>H</v>
          </cell>
          <cell r="I5370">
            <v>0</v>
          </cell>
          <cell r="J5370" t="str">
            <v>Washington Public Employees Association</v>
          </cell>
          <cell r="K5370">
            <v>5572</v>
          </cell>
          <cell r="L5370">
            <v>5572</v>
          </cell>
          <cell r="M5370">
            <v>5572</v>
          </cell>
          <cell r="N5370">
            <v>5572</v>
          </cell>
          <cell r="O5370">
            <v>5253</v>
          </cell>
          <cell r="P5370">
            <v>5358</v>
          </cell>
          <cell r="Q5370">
            <v>5520</v>
          </cell>
        </row>
        <row r="5371">
          <cell r="E5371" t="str">
            <v>59EMONTHLYICOALITION</v>
          </cell>
          <cell r="F5371" t="str">
            <v>59E</v>
          </cell>
          <cell r="G5371" t="str">
            <v>Monthly</v>
          </cell>
          <cell r="H5371" t="str">
            <v>I</v>
          </cell>
          <cell r="I5371">
            <v>0</v>
          </cell>
          <cell r="J5371" t="str">
            <v>Coalition</v>
          </cell>
          <cell r="K5371">
            <v>5713</v>
          </cell>
          <cell r="L5371">
            <v>5713</v>
          </cell>
          <cell r="M5371">
            <v>5713</v>
          </cell>
          <cell r="N5371">
            <v>5713</v>
          </cell>
          <cell r="O5371">
            <v>5385</v>
          </cell>
          <cell r="P5371">
            <v>5493</v>
          </cell>
          <cell r="Q5371">
            <v>5659</v>
          </cell>
        </row>
        <row r="5372">
          <cell r="E5372" t="str">
            <v>59EMONTHLYINON-REPRESENTED STATE EMPLOYEES</v>
          </cell>
          <cell r="F5372" t="str">
            <v>59E</v>
          </cell>
          <cell r="G5372" t="str">
            <v>Monthly</v>
          </cell>
          <cell r="H5372" t="str">
            <v>I</v>
          </cell>
          <cell r="I5372">
            <v>0</v>
          </cell>
          <cell r="J5372" t="str">
            <v>Non-Represented State Employees</v>
          </cell>
          <cell r="K5372">
            <v>5713</v>
          </cell>
          <cell r="L5372">
            <v>5713</v>
          </cell>
          <cell r="M5372">
            <v>5713</v>
          </cell>
          <cell r="N5372">
            <v>5713</v>
          </cell>
          <cell r="O5372">
            <v>5385</v>
          </cell>
          <cell r="P5372">
            <v>5493</v>
          </cell>
          <cell r="Q5372">
            <v>5659</v>
          </cell>
        </row>
        <row r="5373">
          <cell r="E5373" t="str">
            <v>59EMONTHLYIWASHINGTON FEDERATION OF STATE EMPLOYEES</v>
          </cell>
          <cell r="F5373" t="str">
            <v>59E</v>
          </cell>
          <cell r="G5373" t="str">
            <v>Monthly</v>
          </cell>
          <cell r="H5373" t="str">
            <v>I</v>
          </cell>
          <cell r="I5373">
            <v>0</v>
          </cell>
          <cell r="J5373" t="str">
            <v>Washington Federation of State Employees</v>
          </cell>
          <cell r="K5373">
            <v>5713</v>
          </cell>
          <cell r="L5373">
            <v>5713</v>
          </cell>
          <cell r="M5373">
            <v>5713</v>
          </cell>
          <cell r="N5373">
            <v>5713</v>
          </cell>
          <cell r="O5373">
            <v>5385</v>
          </cell>
          <cell r="P5373">
            <v>5493</v>
          </cell>
          <cell r="Q5373">
            <v>5659</v>
          </cell>
        </row>
        <row r="5374">
          <cell r="E5374" t="str">
            <v>59EMONTHLYIWASHINGTON PUBLIC EMPLOYEES ASSOCIATION</v>
          </cell>
          <cell r="F5374" t="str">
            <v>59E</v>
          </cell>
          <cell r="G5374" t="str">
            <v>Monthly</v>
          </cell>
          <cell r="H5374" t="str">
            <v>I</v>
          </cell>
          <cell r="I5374">
            <v>0</v>
          </cell>
          <cell r="J5374" t="str">
            <v>Washington Public Employees Association</v>
          </cell>
          <cell r="K5374">
            <v>5713</v>
          </cell>
          <cell r="L5374">
            <v>5713</v>
          </cell>
          <cell r="M5374">
            <v>5713</v>
          </cell>
          <cell r="N5374">
            <v>5713</v>
          </cell>
          <cell r="O5374">
            <v>5385</v>
          </cell>
          <cell r="P5374">
            <v>5493</v>
          </cell>
          <cell r="Q5374">
            <v>5659</v>
          </cell>
        </row>
        <row r="5375">
          <cell r="E5375" t="str">
            <v>59EMONTHLYJCOALITION</v>
          </cell>
          <cell r="F5375" t="str">
            <v>59E</v>
          </cell>
          <cell r="G5375" t="str">
            <v>Monthly</v>
          </cell>
          <cell r="H5375" t="str">
            <v>J</v>
          </cell>
          <cell r="I5375">
            <v>0</v>
          </cell>
          <cell r="J5375" t="str">
            <v>Coalition</v>
          </cell>
          <cell r="K5375">
            <v>5857</v>
          </cell>
          <cell r="L5375">
            <v>5857</v>
          </cell>
          <cell r="M5375">
            <v>5857</v>
          </cell>
          <cell r="N5375">
            <v>5857</v>
          </cell>
          <cell r="O5375">
            <v>5522</v>
          </cell>
          <cell r="P5375">
            <v>5632</v>
          </cell>
          <cell r="Q5375">
            <v>5802</v>
          </cell>
        </row>
        <row r="5376">
          <cell r="E5376" t="str">
            <v>59EMONTHLYJNON-REPRESENTED STATE EMPLOYEES</v>
          </cell>
          <cell r="F5376" t="str">
            <v>59E</v>
          </cell>
          <cell r="G5376" t="str">
            <v>Monthly</v>
          </cell>
          <cell r="H5376" t="str">
            <v>J</v>
          </cell>
          <cell r="I5376">
            <v>0</v>
          </cell>
          <cell r="J5376" t="str">
            <v>Non-Represented State Employees</v>
          </cell>
          <cell r="K5376">
            <v>5857</v>
          </cell>
          <cell r="L5376">
            <v>5857</v>
          </cell>
          <cell r="M5376">
            <v>5857</v>
          </cell>
          <cell r="N5376">
            <v>5857</v>
          </cell>
          <cell r="O5376">
            <v>5522</v>
          </cell>
          <cell r="P5376">
            <v>5632</v>
          </cell>
          <cell r="Q5376">
            <v>5802</v>
          </cell>
        </row>
        <row r="5377">
          <cell r="E5377" t="str">
            <v>59EMONTHLYJWASHINGTON FEDERATION OF STATE EMPLOYEES</v>
          </cell>
          <cell r="F5377" t="str">
            <v>59E</v>
          </cell>
          <cell r="G5377" t="str">
            <v>Monthly</v>
          </cell>
          <cell r="H5377" t="str">
            <v>J</v>
          </cell>
          <cell r="I5377">
            <v>0</v>
          </cell>
          <cell r="J5377" t="str">
            <v>Washington Federation of State Employees</v>
          </cell>
          <cell r="K5377">
            <v>5857</v>
          </cell>
          <cell r="L5377">
            <v>5857</v>
          </cell>
          <cell r="M5377">
            <v>5857</v>
          </cell>
          <cell r="N5377">
            <v>5857</v>
          </cell>
          <cell r="O5377">
            <v>5522</v>
          </cell>
          <cell r="P5377">
            <v>5632</v>
          </cell>
          <cell r="Q5377">
            <v>5802</v>
          </cell>
        </row>
        <row r="5378">
          <cell r="E5378" t="str">
            <v>59EMONTHLYJWASHINGTON PUBLIC EMPLOYEES ASSOCIATION</v>
          </cell>
          <cell r="F5378" t="str">
            <v>59E</v>
          </cell>
          <cell r="G5378" t="str">
            <v>Monthly</v>
          </cell>
          <cell r="H5378" t="str">
            <v>J</v>
          </cell>
          <cell r="I5378">
            <v>0</v>
          </cell>
          <cell r="J5378" t="str">
            <v>Washington Public Employees Association</v>
          </cell>
          <cell r="K5378">
            <v>5857</v>
          </cell>
          <cell r="L5378">
            <v>5857</v>
          </cell>
          <cell r="M5378">
            <v>5857</v>
          </cell>
          <cell r="N5378">
            <v>5857</v>
          </cell>
          <cell r="O5378">
            <v>5522</v>
          </cell>
          <cell r="P5378">
            <v>5632</v>
          </cell>
          <cell r="Q5378">
            <v>5802</v>
          </cell>
        </row>
        <row r="5379">
          <cell r="E5379" t="str">
            <v>59EMONTHLYKCOALITION</v>
          </cell>
          <cell r="F5379" t="str">
            <v>59E</v>
          </cell>
          <cell r="G5379" t="str">
            <v>Monthly</v>
          </cell>
          <cell r="H5379" t="str">
            <v>K</v>
          </cell>
          <cell r="I5379">
            <v>0</v>
          </cell>
          <cell r="J5379" t="str">
            <v>Coalition</v>
          </cell>
          <cell r="K5379">
            <v>6001</v>
          </cell>
          <cell r="L5379">
            <v>6001</v>
          </cell>
          <cell r="M5379">
            <v>6001</v>
          </cell>
          <cell r="N5379">
            <v>6001</v>
          </cell>
          <cell r="O5379">
            <v>5657</v>
          </cell>
          <cell r="P5379">
            <v>5770</v>
          </cell>
          <cell r="Q5379">
            <v>5944</v>
          </cell>
        </row>
        <row r="5380">
          <cell r="E5380" t="str">
            <v>59EMONTHLYKNON-REPRESENTED STATE EMPLOYEES</v>
          </cell>
          <cell r="F5380" t="str">
            <v>59E</v>
          </cell>
          <cell r="G5380" t="str">
            <v>Monthly</v>
          </cell>
          <cell r="H5380" t="str">
            <v>K</v>
          </cell>
          <cell r="I5380">
            <v>0</v>
          </cell>
          <cell r="J5380" t="str">
            <v>Non-Represented State Employees</v>
          </cell>
          <cell r="K5380">
            <v>6001</v>
          </cell>
          <cell r="L5380">
            <v>6001</v>
          </cell>
          <cell r="M5380">
            <v>6001</v>
          </cell>
          <cell r="N5380">
            <v>6001</v>
          </cell>
          <cell r="O5380">
            <v>5657</v>
          </cell>
          <cell r="P5380">
            <v>5770</v>
          </cell>
          <cell r="Q5380">
            <v>5944</v>
          </cell>
        </row>
        <row r="5381">
          <cell r="E5381" t="str">
            <v>59EMONTHLYKWASHINGTON FEDERATION OF STATE EMPLOYEES</v>
          </cell>
          <cell r="F5381" t="str">
            <v>59E</v>
          </cell>
          <cell r="G5381" t="str">
            <v>Monthly</v>
          </cell>
          <cell r="H5381" t="str">
            <v>K</v>
          </cell>
          <cell r="I5381">
            <v>0</v>
          </cell>
          <cell r="J5381" t="str">
            <v>Washington Federation of State Employees</v>
          </cell>
          <cell r="K5381">
            <v>6001</v>
          </cell>
          <cell r="L5381">
            <v>6001</v>
          </cell>
          <cell r="M5381">
            <v>6001</v>
          </cell>
          <cell r="N5381">
            <v>6001</v>
          </cell>
          <cell r="O5381">
            <v>5657</v>
          </cell>
          <cell r="P5381">
            <v>5770</v>
          </cell>
          <cell r="Q5381">
            <v>5944</v>
          </cell>
        </row>
        <row r="5382">
          <cell r="E5382" t="str">
            <v>59EMONTHLYKWASHINGTON PUBLIC EMPLOYEES ASSOCIATION</v>
          </cell>
          <cell r="F5382" t="str">
            <v>59E</v>
          </cell>
          <cell r="G5382" t="str">
            <v>Monthly</v>
          </cell>
          <cell r="H5382" t="str">
            <v>K</v>
          </cell>
          <cell r="I5382">
            <v>0</v>
          </cell>
          <cell r="J5382" t="str">
            <v>Washington Public Employees Association</v>
          </cell>
          <cell r="K5382">
            <v>6001</v>
          </cell>
          <cell r="L5382">
            <v>6001</v>
          </cell>
          <cell r="M5382">
            <v>6001</v>
          </cell>
          <cell r="N5382">
            <v>6001</v>
          </cell>
          <cell r="O5382">
            <v>5657</v>
          </cell>
          <cell r="P5382">
            <v>5770</v>
          </cell>
          <cell r="Q5382">
            <v>5944</v>
          </cell>
        </row>
        <row r="5383">
          <cell r="E5383" t="str">
            <v>59EMONTHLYLCOALITION</v>
          </cell>
          <cell r="F5383" t="str">
            <v>59E</v>
          </cell>
          <cell r="G5383" t="str">
            <v>Monthly</v>
          </cell>
          <cell r="H5383" t="str">
            <v>L</v>
          </cell>
          <cell r="I5383">
            <v>0</v>
          </cell>
          <cell r="J5383" t="str">
            <v>Coalition</v>
          </cell>
          <cell r="K5383">
            <v>6157</v>
          </cell>
          <cell r="L5383">
            <v>6157</v>
          </cell>
          <cell r="M5383">
            <v>6157</v>
          </cell>
          <cell r="N5383">
            <v>6157</v>
          </cell>
          <cell r="O5383">
            <v>5804</v>
          </cell>
          <cell r="P5383">
            <v>5920</v>
          </cell>
          <cell r="Q5383">
            <v>6099</v>
          </cell>
        </row>
        <row r="5384">
          <cell r="E5384" t="str">
            <v>59EMONTHLYLNON-REPRESENTED STATE EMPLOYEES</v>
          </cell>
          <cell r="F5384" t="str">
            <v>59E</v>
          </cell>
          <cell r="G5384" t="str">
            <v>Monthly</v>
          </cell>
          <cell r="H5384" t="str">
            <v>L</v>
          </cell>
          <cell r="I5384">
            <v>0</v>
          </cell>
          <cell r="J5384" t="str">
            <v>Non-Represented State Employees</v>
          </cell>
          <cell r="K5384">
            <v>6157</v>
          </cell>
          <cell r="L5384">
            <v>6157</v>
          </cell>
          <cell r="M5384">
            <v>6157</v>
          </cell>
          <cell r="N5384">
            <v>6157</v>
          </cell>
          <cell r="O5384">
            <v>5804</v>
          </cell>
          <cell r="P5384">
            <v>5920</v>
          </cell>
          <cell r="Q5384">
            <v>6099</v>
          </cell>
        </row>
        <row r="5385">
          <cell r="E5385" t="str">
            <v>59EMONTHLYLWASHINGTON FEDERATION OF STATE EMPLOYEES</v>
          </cell>
          <cell r="F5385" t="str">
            <v>59E</v>
          </cell>
          <cell r="G5385" t="str">
            <v>Monthly</v>
          </cell>
          <cell r="H5385" t="str">
            <v>L</v>
          </cell>
          <cell r="I5385">
            <v>0</v>
          </cell>
          <cell r="J5385" t="str">
            <v>Washington Federation of State Employees</v>
          </cell>
          <cell r="K5385">
            <v>6157</v>
          </cell>
          <cell r="L5385">
            <v>6157</v>
          </cell>
          <cell r="M5385">
            <v>6157</v>
          </cell>
          <cell r="N5385">
            <v>6157</v>
          </cell>
          <cell r="O5385">
            <v>5804</v>
          </cell>
          <cell r="P5385">
            <v>5920</v>
          </cell>
          <cell r="Q5385">
            <v>6099</v>
          </cell>
        </row>
        <row r="5386">
          <cell r="E5386" t="str">
            <v>59EMONTHLYLWASHINGTON PUBLIC EMPLOYEES ASSOCIATION</v>
          </cell>
          <cell r="F5386" t="str">
            <v>59E</v>
          </cell>
          <cell r="G5386" t="str">
            <v>Monthly</v>
          </cell>
          <cell r="H5386" t="str">
            <v>L</v>
          </cell>
          <cell r="I5386">
            <v>0</v>
          </cell>
          <cell r="J5386" t="str">
            <v>Washington Public Employees Association</v>
          </cell>
          <cell r="K5386">
            <v>6157</v>
          </cell>
          <cell r="L5386">
            <v>6157</v>
          </cell>
          <cell r="M5386">
            <v>6157</v>
          </cell>
          <cell r="N5386">
            <v>6157</v>
          </cell>
          <cell r="O5386">
            <v>5804</v>
          </cell>
          <cell r="P5386">
            <v>5920</v>
          </cell>
          <cell r="Q5386">
            <v>6099</v>
          </cell>
        </row>
        <row r="5387">
          <cell r="E5387" t="str">
            <v>59EMONTHLYMCOALITION</v>
          </cell>
          <cell r="F5387" t="str">
            <v>59E</v>
          </cell>
          <cell r="G5387" t="str">
            <v>Monthly</v>
          </cell>
          <cell r="H5387" t="str">
            <v>M</v>
          </cell>
          <cell r="I5387">
            <v>0</v>
          </cell>
          <cell r="J5387" t="str">
            <v>Coalition</v>
          </cell>
          <cell r="K5387">
            <v>6304</v>
          </cell>
          <cell r="L5387">
            <v>6304</v>
          </cell>
          <cell r="M5387">
            <v>6304</v>
          </cell>
          <cell r="N5387">
            <v>6304</v>
          </cell>
          <cell r="O5387">
            <v>5943</v>
          </cell>
          <cell r="P5387">
            <v>6062</v>
          </cell>
          <cell r="Q5387">
            <v>6245</v>
          </cell>
        </row>
        <row r="5388">
          <cell r="E5388" t="str">
            <v>59EMONTHLYMNON-REPRESENTED STATE EMPLOYEES</v>
          </cell>
          <cell r="F5388" t="str">
            <v>59E</v>
          </cell>
          <cell r="G5388" t="str">
            <v>Monthly</v>
          </cell>
          <cell r="H5388" t="str">
            <v>M</v>
          </cell>
          <cell r="I5388">
            <v>0</v>
          </cell>
          <cell r="J5388" t="str">
            <v>Non-Represented State Employees</v>
          </cell>
          <cell r="K5388">
            <v>6304</v>
          </cell>
          <cell r="L5388">
            <v>6304</v>
          </cell>
          <cell r="M5388">
            <v>6304</v>
          </cell>
          <cell r="N5388">
            <v>6304</v>
          </cell>
          <cell r="O5388">
            <v>5943</v>
          </cell>
          <cell r="P5388">
            <v>6062</v>
          </cell>
          <cell r="Q5388">
            <v>6245</v>
          </cell>
        </row>
        <row r="5389">
          <cell r="E5389" t="str">
            <v>59EMONTHLYMWASHINGTON FEDERATION OF STATE EMPLOYEES</v>
          </cell>
          <cell r="F5389" t="str">
            <v>59E</v>
          </cell>
          <cell r="G5389" t="str">
            <v>Monthly</v>
          </cell>
          <cell r="H5389" t="str">
            <v>M</v>
          </cell>
          <cell r="I5389">
            <v>0</v>
          </cell>
          <cell r="J5389" t="str">
            <v>Washington Federation of State Employees</v>
          </cell>
          <cell r="K5389">
            <v>6304</v>
          </cell>
          <cell r="L5389">
            <v>6304</v>
          </cell>
          <cell r="M5389">
            <v>6304</v>
          </cell>
          <cell r="N5389">
            <v>6304</v>
          </cell>
          <cell r="O5389">
            <v>5943</v>
          </cell>
          <cell r="P5389">
            <v>6062</v>
          </cell>
          <cell r="Q5389">
            <v>6245</v>
          </cell>
        </row>
        <row r="5390">
          <cell r="E5390" t="str">
            <v>59EMONTHLYMWASHINGTON PUBLIC EMPLOYEES ASSOCIATION</v>
          </cell>
          <cell r="F5390" t="str">
            <v>59E</v>
          </cell>
          <cell r="G5390" t="str">
            <v>Monthly</v>
          </cell>
          <cell r="H5390" t="str">
            <v>M</v>
          </cell>
          <cell r="I5390">
            <v>0</v>
          </cell>
          <cell r="J5390" t="str">
            <v>Washington Public Employees Association</v>
          </cell>
          <cell r="K5390">
            <v>6304</v>
          </cell>
          <cell r="L5390">
            <v>6304</v>
          </cell>
          <cell r="M5390">
            <v>6304</v>
          </cell>
          <cell r="N5390">
            <v>6304</v>
          </cell>
          <cell r="O5390">
            <v>5943</v>
          </cell>
          <cell r="P5390">
            <v>6062</v>
          </cell>
          <cell r="Q5390">
            <v>6245</v>
          </cell>
        </row>
        <row r="5391">
          <cell r="E5391" t="str">
            <v>59MONTHLYACOALITION</v>
          </cell>
          <cell r="F5391" t="str">
            <v>59</v>
          </cell>
          <cell r="G5391" t="str">
            <v>Monthly</v>
          </cell>
          <cell r="H5391" t="str">
            <v>A</v>
          </cell>
          <cell r="I5391">
            <v>0</v>
          </cell>
          <cell r="J5391" t="str">
            <v>Coalition</v>
          </cell>
          <cell r="K5391">
            <v>4686</v>
          </cell>
          <cell r="L5391">
            <v>4686</v>
          </cell>
          <cell r="M5391">
            <v>4686</v>
          </cell>
          <cell r="N5391">
            <v>4686</v>
          </cell>
          <cell r="O5391">
            <v>4418</v>
          </cell>
          <cell r="P5391">
            <v>4506</v>
          </cell>
          <cell r="Q5391">
            <v>4642</v>
          </cell>
        </row>
        <row r="5392">
          <cell r="E5392" t="str">
            <v>59MONTHLYANON-REPRESENTED STATE EMPLOYEES</v>
          </cell>
          <cell r="F5392" t="str">
            <v>59</v>
          </cell>
          <cell r="G5392" t="str">
            <v>Monthly</v>
          </cell>
          <cell r="H5392" t="str">
            <v>A</v>
          </cell>
          <cell r="I5392">
            <v>0</v>
          </cell>
          <cell r="J5392" t="str">
            <v>Non-Represented State Employees</v>
          </cell>
          <cell r="K5392">
            <v>4686</v>
          </cell>
          <cell r="L5392">
            <v>4686</v>
          </cell>
          <cell r="M5392">
            <v>4686</v>
          </cell>
          <cell r="N5392">
            <v>4686</v>
          </cell>
          <cell r="O5392">
            <v>4418</v>
          </cell>
          <cell r="P5392">
            <v>4506</v>
          </cell>
          <cell r="Q5392">
            <v>4642</v>
          </cell>
        </row>
        <row r="5393">
          <cell r="E5393" t="str">
            <v>59MONTHLYATEAMSTERS LOCAL UNION NUMBER 117</v>
          </cell>
          <cell r="F5393" t="str">
            <v>59</v>
          </cell>
          <cell r="G5393" t="str">
            <v>Monthly</v>
          </cell>
          <cell r="H5393" t="str">
            <v>A</v>
          </cell>
          <cell r="I5393">
            <v>0</v>
          </cell>
          <cell r="J5393" t="str">
            <v>Teamsters Local Union Number 117</v>
          </cell>
          <cell r="K5393">
            <v>4748</v>
          </cell>
          <cell r="L5393">
            <v>4748</v>
          </cell>
          <cell r="M5393">
            <v>4748</v>
          </cell>
          <cell r="N5393">
            <v>4748</v>
          </cell>
          <cell r="O5393">
            <v>4475</v>
          </cell>
          <cell r="P5393">
            <v>4565</v>
          </cell>
          <cell r="Q5393">
            <v>4703</v>
          </cell>
        </row>
        <row r="5394">
          <cell r="E5394" t="str">
            <v>59MONTHLYAWASHINGTON FEDERATION OF STATE EMPLOYEES</v>
          </cell>
          <cell r="F5394" t="str">
            <v>59</v>
          </cell>
          <cell r="G5394" t="str">
            <v>Monthly</v>
          </cell>
          <cell r="H5394" t="str">
            <v>A</v>
          </cell>
          <cell r="I5394">
            <v>0</v>
          </cell>
          <cell r="J5394" t="str">
            <v>Washington Federation of State Employees</v>
          </cell>
          <cell r="K5394">
            <v>4686</v>
          </cell>
          <cell r="L5394">
            <v>4686</v>
          </cell>
          <cell r="M5394">
            <v>4686</v>
          </cell>
          <cell r="N5394">
            <v>4686</v>
          </cell>
          <cell r="O5394">
            <v>4418</v>
          </cell>
          <cell r="P5394">
            <v>4506</v>
          </cell>
          <cell r="Q5394">
            <v>4642</v>
          </cell>
        </row>
        <row r="5395">
          <cell r="E5395" t="str">
            <v>59MONTHLYAWASHINGTON PUBLIC EMPLOYEES ASSOCIATION</v>
          </cell>
          <cell r="F5395" t="str">
            <v>59</v>
          </cell>
          <cell r="G5395" t="str">
            <v>Monthly</v>
          </cell>
          <cell r="H5395" t="str">
            <v>A</v>
          </cell>
          <cell r="I5395">
            <v>0</v>
          </cell>
          <cell r="J5395" t="str">
            <v>Washington Public Employees Association</v>
          </cell>
          <cell r="K5395">
            <v>4686</v>
          </cell>
          <cell r="L5395">
            <v>4686</v>
          </cell>
          <cell r="M5395">
            <v>4686</v>
          </cell>
          <cell r="N5395">
            <v>4686</v>
          </cell>
          <cell r="O5395">
            <v>4418</v>
          </cell>
          <cell r="P5395">
            <v>4506</v>
          </cell>
          <cell r="Q5395">
            <v>4642</v>
          </cell>
        </row>
        <row r="5396">
          <cell r="E5396" t="str">
            <v>59MONTHLYBCOALITION</v>
          </cell>
          <cell r="F5396" t="str">
            <v>59</v>
          </cell>
          <cell r="G5396" t="str">
            <v>Monthly</v>
          </cell>
          <cell r="H5396" t="str">
            <v>B</v>
          </cell>
          <cell r="I5396">
            <v>0</v>
          </cell>
          <cell r="J5396" t="str">
            <v>Coalition</v>
          </cell>
          <cell r="K5396">
            <v>4808</v>
          </cell>
          <cell r="L5396">
            <v>4808</v>
          </cell>
          <cell r="M5396">
            <v>4808</v>
          </cell>
          <cell r="N5396">
            <v>4808</v>
          </cell>
          <cell r="O5396">
            <v>4532</v>
          </cell>
          <cell r="P5396">
            <v>4623</v>
          </cell>
          <cell r="Q5396">
            <v>4763</v>
          </cell>
        </row>
        <row r="5397">
          <cell r="E5397" t="str">
            <v>59MONTHLYBNON-REPRESENTED STATE EMPLOYEES</v>
          </cell>
          <cell r="F5397" t="str">
            <v>59</v>
          </cell>
          <cell r="G5397" t="str">
            <v>Monthly</v>
          </cell>
          <cell r="H5397" t="str">
            <v>B</v>
          </cell>
          <cell r="I5397">
            <v>0</v>
          </cell>
          <cell r="J5397" t="str">
            <v>Non-Represented State Employees</v>
          </cell>
          <cell r="K5397">
            <v>4808</v>
          </cell>
          <cell r="L5397">
            <v>4808</v>
          </cell>
          <cell r="M5397">
            <v>4808</v>
          </cell>
          <cell r="N5397">
            <v>4808</v>
          </cell>
          <cell r="O5397">
            <v>4532</v>
          </cell>
          <cell r="P5397">
            <v>4623</v>
          </cell>
          <cell r="Q5397">
            <v>4763</v>
          </cell>
        </row>
        <row r="5398">
          <cell r="E5398" t="str">
            <v>59MONTHLYBTEAMSTERS LOCAL UNION NUMBER 117</v>
          </cell>
          <cell r="F5398" t="str">
            <v>59</v>
          </cell>
          <cell r="G5398" t="str">
            <v>Monthly</v>
          </cell>
          <cell r="H5398" t="str">
            <v>B</v>
          </cell>
          <cell r="I5398">
            <v>0</v>
          </cell>
          <cell r="J5398" t="str">
            <v>Teamsters Local Union Number 117</v>
          </cell>
          <cell r="K5398">
            <v>4868</v>
          </cell>
          <cell r="L5398">
            <v>4868</v>
          </cell>
          <cell r="M5398">
            <v>4868</v>
          </cell>
          <cell r="N5398">
            <v>4868</v>
          </cell>
          <cell r="O5398">
            <v>4589</v>
          </cell>
          <cell r="P5398">
            <v>4681</v>
          </cell>
          <cell r="Q5398">
            <v>4822</v>
          </cell>
        </row>
        <row r="5399">
          <cell r="E5399" t="str">
            <v>59MONTHLYBWASHINGTON FEDERATION OF STATE EMPLOYEES</v>
          </cell>
          <cell r="F5399" t="str">
            <v>59</v>
          </cell>
          <cell r="G5399" t="str">
            <v>Monthly</v>
          </cell>
          <cell r="H5399" t="str">
            <v>B</v>
          </cell>
          <cell r="I5399">
            <v>0</v>
          </cell>
          <cell r="J5399" t="str">
            <v>Washington Federation of State Employees</v>
          </cell>
          <cell r="K5399">
            <v>4808</v>
          </cell>
          <cell r="L5399">
            <v>4808</v>
          </cell>
          <cell r="M5399">
            <v>4808</v>
          </cell>
          <cell r="N5399">
            <v>4808</v>
          </cell>
          <cell r="O5399">
            <v>4532</v>
          </cell>
          <cell r="P5399">
            <v>4623</v>
          </cell>
          <cell r="Q5399">
            <v>4763</v>
          </cell>
        </row>
        <row r="5400">
          <cell r="E5400" t="str">
            <v>59MONTHLYBWASHINGTON PUBLIC EMPLOYEES ASSOCIATION</v>
          </cell>
          <cell r="F5400" t="str">
            <v>59</v>
          </cell>
          <cell r="G5400" t="str">
            <v>Monthly</v>
          </cell>
          <cell r="H5400" t="str">
            <v>B</v>
          </cell>
          <cell r="I5400">
            <v>0</v>
          </cell>
          <cell r="J5400" t="str">
            <v>Washington Public Employees Association</v>
          </cell>
          <cell r="K5400">
            <v>4808</v>
          </cell>
          <cell r="L5400">
            <v>4808</v>
          </cell>
          <cell r="M5400">
            <v>4808</v>
          </cell>
          <cell r="N5400">
            <v>4808</v>
          </cell>
          <cell r="O5400">
            <v>4532</v>
          </cell>
          <cell r="P5400">
            <v>4623</v>
          </cell>
          <cell r="Q5400">
            <v>4763</v>
          </cell>
        </row>
        <row r="5401">
          <cell r="E5401" t="str">
            <v>59MONTHLYCCOALITION</v>
          </cell>
          <cell r="F5401" t="str">
            <v>59</v>
          </cell>
          <cell r="G5401" t="str">
            <v>Monthly</v>
          </cell>
          <cell r="H5401" t="str">
            <v>C</v>
          </cell>
          <cell r="I5401">
            <v>0</v>
          </cell>
          <cell r="J5401" t="str">
            <v>Coalition</v>
          </cell>
          <cell r="K5401">
            <v>4926</v>
          </cell>
          <cell r="L5401">
            <v>4926</v>
          </cell>
          <cell r="M5401">
            <v>4926</v>
          </cell>
          <cell r="N5401">
            <v>4926</v>
          </cell>
          <cell r="O5401">
            <v>4644</v>
          </cell>
          <cell r="P5401">
            <v>4737</v>
          </cell>
          <cell r="Q5401">
            <v>4880</v>
          </cell>
        </row>
        <row r="5402">
          <cell r="E5402" t="str">
            <v>59MONTHLYCNON-REPRESENTED STATE EMPLOYEES</v>
          </cell>
          <cell r="F5402" t="str">
            <v>59</v>
          </cell>
          <cell r="G5402" t="str">
            <v>Monthly</v>
          </cell>
          <cell r="H5402" t="str">
            <v>C</v>
          </cell>
          <cell r="I5402">
            <v>0</v>
          </cell>
          <cell r="J5402" t="str">
            <v>Non-Represented State Employees</v>
          </cell>
          <cell r="K5402">
            <v>4926</v>
          </cell>
          <cell r="L5402">
            <v>4926</v>
          </cell>
          <cell r="M5402">
            <v>4926</v>
          </cell>
          <cell r="N5402">
            <v>4926</v>
          </cell>
          <cell r="O5402">
            <v>4644</v>
          </cell>
          <cell r="P5402">
            <v>4737</v>
          </cell>
          <cell r="Q5402">
            <v>4880</v>
          </cell>
        </row>
        <row r="5403">
          <cell r="E5403" t="str">
            <v>59MONTHLYCTEAMSTERS LOCAL UNION NUMBER 117</v>
          </cell>
          <cell r="F5403" t="str">
            <v>59</v>
          </cell>
          <cell r="G5403" t="str">
            <v>Monthly</v>
          </cell>
          <cell r="H5403" t="str">
            <v>C</v>
          </cell>
          <cell r="I5403">
            <v>0</v>
          </cell>
          <cell r="J5403" t="str">
            <v>Teamsters Local Union Number 117</v>
          </cell>
          <cell r="K5403">
            <v>4989</v>
          </cell>
          <cell r="L5403">
            <v>4989</v>
          </cell>
          <cell r="M5403">
            <v>4989</v>
          </cell>
          <cell r="N5403">
            <v>4989</v>
          </cell>
          <cell r="O5403">
            <v>4703</v>
          </cell>
          <cell r="P5403">
            <v>4797</v>
          </cell>
          <cell r="Q5403">
            <v>4942</v>
          </cell>
        </row>
        <row r="5404">
          <cell r="E5404" t="str">
            <v>59MONTHLYCWASHINGTON FEDERATION OF STATE EMPLOYEES</v>
          </cell>
          <cell r="F5404" t="str">
            <v>59</v>
          </cell>
          <cell r="G5404" t="str">
            <v>Monthly</v>
          </cell>
          <cell r="H5404" t="str">
            <v>C</v>
          </cell>
          <cell r="I5404">
            <v>0</v>
          </cell>
          <cell r="J5404" t="str">
            <v>Washington Federation of State Employees</v>
          </cell>
          <cell r="K5404">
            <v>4926</v>
          </cell>
          <cell r="L5404">
            <v>4926</v>
          </cell>
          <cell r="M5404">
            <v>4926</v>
          </cell>
          <cell r="N5404">
            <v>4926</v>
          </cell>
          <cell r="O5404">
            <v>4644</v>
          </cell>
          <cell r="P5404">
            <v>4737</v>
          </cell>
          <cell r="Q5404">
            <v>4880</v>
          </cell>
        </row>
        <row r="5405">
          <cell r="E5405" t="str">
            <v>59MONTHLYCWASHINGTON PUBLIC EMPLOYEES ASSOCIATION</v>
          </cell>
          <cell r="F5405" t="str">
            <v>59</v>
          </cell>
          <cell r="G5405" t="str">
            <v>Monthly</v>
          </cell>
          <cell r="H5405" t="str">
            <v>C</v>
          </cell>
          <cell r="I5405">
            <v>0</v>
          </cell>
          <cell r="J5405" t="str">
            <v>Washington Public Employees Association</v>
          </cell>
          <cell r="K5405">
            <v>4926</v>
          </cell>
          <cell r="L5405">
            <v>4926</v>
          </cell>
          <cell r="M5405">
            <v>4926</v>
          </cell>
          <cell r="N5405">
            <v>4926</v>
          </cell>
          <cell r="O5405">
            <v>4644</v>
          </cell>
          <cell r="P5405">
            <v>4737</v>
          </cell>
          <cell r="Q5405">
            <v>4880</v>
          </cell>
        </row>
        <row r="5406">
          <cell r="E5406" t="str">
            <v>59MONTHLYDCOALITION</v>
          </cell>
          <cell r="F5406" t="str">
            <v>59</v>
          </cell>
          <cell r="G5406" t="str">
            <v>Monthly</v>
          </cell>
          <cell r="H5406" t="str">
            <v>D</v>
          </cell>
          <cell r="I5406">
            <v>0</v>
          </cell>
          <cell r="J5406" t="str">
            <v>Coalition</v>
          </cell>
          <cell r="K5406">
            <v>5051</v>
          </cell>
          <cell r="L5406">
            <v>5051</v>
          </cell>
          <cell r="M5406">
            <v>5051</v>
          </cell>
          <cell r="N5406">
            <v>5051</v>
          </cell>
          <cell r="O5406">
            <v>4762</v>
          </cell>
          <cell r="P5406">
            <v>4857</v>
          </cell>
          <cell r="Q5406">
            <v>5004</v>
          </cell>
        </row>
        <row r="5407">
          <cell r="E5407" t="str">
            <v>59MONTHLYDNON-REPRESENTED STATE EMPLOYEES</v>
          </cell>
          <cell r="F5407" t="str">
            <v>59</v>
          </cell>
          <cell r="G5407" t="str">
            <v>Monthly</v>
          </cell>
          <cell r="H5407" t="str">
            <v>D</v>
          </cell>
          <cell r="I5407">
            <v>0</v>
          </cell>
          <cell r="J5407" t="str">
            <v>Non-Represented State Employees</v>
          </cell>
          <cell r="K5407">
            <v>5051</v>
          </cell>
          <cell r="L5407">
            <v>5051</v>
          </cell>
          <cell r="M5407">
            <v>5051</v>
          </cell>
          <cell r="N5407">
            <v>5051</v>
          </cell>
          <cell r="O5407">
            <v>4762</v>
          </cell>
          <cell r="P5407">
            <v>4857</v>
          </cell>
          <cell r="Q5407">
            <v>5004</v>
          </cell>
        </row>
        <row r="5408">
          <cell r="E5408" t="str">
            <v>59MONTHLYDTEAMSTERS LOCAL UNION NUMBER 117</v>
          </cell>
          <cell r="F5408" t="str">
            <v>59</v>
          </cell>
          <cell r="G5408" t="str">
            <v>Monthly</v>
          </cell>
          <cell r="H5408" t="str">
            <v>D</v>
          </cell>
          <cell r="I5408">
            <v>0</v>
          </cell>
          <cell r="J5408" t="str">
            <v>Teamsters Local Union Number 117</v>
          </cell>
          <cell r="K5408">
            <v>5116</v>
          </cell>
          <cell r="L5408">
            <v>5116</v>
          </cell>
          <cell r="M5408">
            <v>5116</v>
          </cell>
          <cell r="N5408">
            <v>5116</v>
          </cell>
          <cell r="O5408">
            <v>4823</v>
          </cell>
          <cell r="P5408">
            <v>4919</v>
          </cell>
          <cell r="Q5408">
            <v>5068</v>
          </cell>
        </row>
        <row r="5409">
          <cell r="E5409" t="str">
            <v>59MONTHLYDWASHINGTON FEDERATION OF STATE EMPLOYEES</v>
          </cell>
          <cell r="F5409" t="str">
            <v>59</v>
          </cell>
          <cell r="G5409" t="str">
            <v>Monthly</v>
          </cell>
          <cell r="H5409" t="str">
            <v>D</v>
          </cell>
          <cell r="I5409">
            <v>0</v>
          </cell>
          <cell r="J5409" t="str">
            <v>Washington Federation of State Employees</v>
          </cell>
          <cell r="K5409">
            <v>5051</v>
          </cell>
          <cell r="L5409">
            <v>5051</v>
          </cell>
          <cell r="M5409">
            <v>5051</v>
          </cell>
          <cell r="N5409">
            <v>5051</v>
          </cell>
          <cell r="O5409">
            <v>4762</v>
          </cell>
          <cell r="P5409">
            <v>4857</v>
          </cell>
          <cell r="Q5409">
            <v>5004</v>
          </cell>
        </row>
        <row r="5410">
          <cell r="E5410" t="str">
            <v>59MONTHLYDWASHINGTON PUBLIC EMPLOYEES ASSOCIATION</v>
          </cell>
          <cell r="F5410" t="str">
            <v>59</v>
          </cell>
          <cell r="G5410" t="str">
            <v>Monthly</v>
          </cell>
          <cell r="H5410" t="str">
            <v>D</v>
          </cell>
          <cell r="I5410">
            <v>0</v>
          </cell>
          <cell r="J5410" t="str">
            <v>Washington Public Employees Association</v>
          </cell>
          <cell r="K5410">
            <v>5051</v>
          </cell>
          <cell r="L5410">
            <v>5051</v>
          </cell>
          <cell r="M5410">
            <v>5051</v>
          </cell>
          <cell r="N5410">
            <v>5051</v>
          </cell>
          <cell r="O5410">
            <v>4762</v>
          </cell>
          <cell r="P5410">
            <v>4857</v>
          </cell>
          <cell r="Q5410">
            <v>5004</v>
          </cell>
        </row>
        <row r="5411">
          <cell r="E5411" t="str">
            <v>59MONTHLYECOALITION</v>
          </cell>
          <cell r="F5411" t="str">
            <v>59</v>
          </cell>
          <cell r="G5411" t="str">
            <v>Monthly</v>
          </cell>
          <cell r="H5411" t="str">
            <v>E</v>
          </cell>
          <cell r="I5411">
            <v>0</v>
          </cell>
          <cell r="J5411" t="str">
            <v>Coalition</v>
          </cell>
          <cell r="K5411">
            <v>5176</v>
          </cell>
          <cell r="L5411">
            <v>5176</v>
          </cell>
          <cell r="M5411">
            <v>5176</v>
          </cell>
          <cell r="N5411">
            <v>5176</v>
          </cell>
          <cell r="O5411">
            <v>4879</v>
          </cell>
          <cell r="P5411">
            <v>4977</v>
          </cell>
          <cell r="Q5411">
            <v>5127</v>
          </cell>
        </row>
        <row r="5412">
          <cell r="E5412" t="str">
            <v>59MONTHLYENON-REPRESENTED STATE EMPLOYEES</v>
          </cell>
          <cell r="F5412" t="str">
            <v>59</v>
          </cell>
          <cell r="G5412" t="str">
            <v>Monthly</v>
          </cell>
          <cell r="H5412" t="str">
            <v>E</v>
          </cell>
          <cell r="I5412">
            <v>0</v>
          </cell>
          <cell r="J5412" t="str">
            <v>Non-Represented State Employees</v>
          </cell>
          <cell r="K5412">
            <v>5176</v>
          </cell>
          <cell r="L5412">
            <v>5176</v>
          </cell>
          <cell r="M5412">
            <v>5176</v>
          </cell>
          <cell r="N5412">
            <v>5176</v>
          </cell>
          <cell r="O5412">
            <v>4879</v>
          </cell>
          <cell r="P5412">
            <v>4977</v>
          </cell>
          <cell r="Q5412">
            <v>5127</v>
          </cell>
        </row>
        <row r="5413">
          <cell r="E5413" t="str">
            <v>59MONTHLYETEAMSTERS LOCAL UNION NUMBER 117</v>
          </cell>
          <cell r="F5413" t="str">
            <v>59</v>
          </cell>
          <cell r="G5413" t="str">
            <v>Monthly</v>
          </cell>
          <cell r="H5413" t="str">
            <v>E</v>
          </cell>
          <cell r="I5413">
            <v>0</v>
          </cell>
          <cell r="J5413" t="str">
            <v>Teamsters Local Union Number 117</v>
          </cell>
          <cell r="K5413">
            <v>5241</v>
          </cell>
          <cell r="L5413">
            <v>5241</v>
          </cell>
          <cell r="M5413">
            <v>5241</v>
          </cell>
          <cell r="N5413">
            <v>5241</v>
          </cell>
          <cell r="O5413">
            <v>4940</v>
          </cell>
          <cell r="P5413">
            <v>5039</v>
          </cell>
          <cell r="Q5413">
            <v>5191</v>
          </cell>
        </row>
        <row r="5414">
          <cell r="E5414" t="str">
            <v>59MONTHLYEWASHINGTON FEDERATION OF STATE EMPLOYEES</v>
          </cell>
          <cell r="F5414" t="str">
            <v>59</v>
          </cell>
          <cell r="G5414" t="str">
            <v>Monthly</v>
          </cell>
          <cell r="H5414" t="str">
            <v>E</v>
          </cell>
          <cell r="I5414">
            <v>0</v>
          </cell>
          <cell r="J5414" t="str">
            <v>Washington Federation of State Employees</v>
          </cell>
          <cell r="K5414">
            <v>5176</v>
          </cell>
          <cell r="L5414">
            <v>5176</v>
          </cell>
          <cell r="M5414">
            <v>5176</v>
          </cell>
          <cell r="N5414">
            <v>5176</v>
          </cell>
          <cell r="O5414">
            <v>4879</v>
          </cell>
          <cell r="P5414">
            <v>4977</v>
          </cell>
          <cell r="Q5414">
            <v>5127</v>
          </cell>
        </row>
        <row r="5415">
          <cell r="E5415" t="str">
            <v>59MONTHLYEWASHINGTON PUBLIC EMPLOYEES ASSOCIATION</v>
          </cell>
          <cell r="F5415" t="str">
            <v>59</v>
          </cell>
          <cell r="G5415" t="str">
            <v>Monthly</v>
          </cell>
          <cell r="H5415" t="str">
            <v>E</v>
          </cell>
          <cell r="I5415">
            <v>0</v>
          </cell>
          <cell r="J5415" t="str">
            <v>Washington Public Employees Association</v>
          </cell>
          <cell r="K5415">
            <v>5176</v>
          </cell>
          <cell r="L5415">
            <v>5176</v>
          </cell>
          <cell r="M5415">
            <v>5176</v>
          </cell>
          <cell r="N5415">
            <v>5176</v>
          </cell>
          <cell r="O5415">
            <v>4879</v>
          </cell>
          <cell r="P5415">
            <v>4977</v>
          </cell>
          <cell r="Q5415">
            <v>5127</v>
          </cell>
        </row>
        <row r="5416">
          <cell r="E5416" t="str">
            <v>59MONTHLYFCOALITION</v>
          </cell>
          <cell r="F5416" t="str">
            <v>59</v>
          </cell>
          <cell r="G5416" t="str">
            <v>Monthly</v>
          </cell>
          <cell r="H5416" t="str">
            <v>F</v>
          </cell>
          <cell r="I5416">
            <v>0</v>
          </cell>
          <cell r="J5416" t="str">
            <v>Coalition</v>
          </cell>
          <cell r="K5416">
            <v>5305</v>
          </cell>
          <cell r="L5416">
            <v>5305</v>
          </cell>
          <cell r="M5416">
            <v>5305</v>
          </cell>
          <cell r="N5416">
            <v>5305</v>
          </cell>
          <cell r="O5416">
            <v>5001</v>
          </cell>
          <cell r="P5416">
            <v>5101</v>
          </cell>
          <cell r="Q5416">
            <v>5255</v>
          </cell>
        </row>
        <row r="5417">
          <cell r="E5417" t="str">
            <v>59MONTHLYFNON-REPRESENTED STATE EMPLOYEES</v>
          </cell>
          <cell r="F5417" t="str">
            <v>59</v>
          </cell>
          <cell r="G5417" t="str">
            <v>Monthly</v>
          </cell>
          <cell r="H5417" t="str">
            <v>F</v>
          </cell>
          <cell r="I5417">
            <v>0</v>
          </cell>
          <cell r="J5417" t="str">
            <v>Non-Represented State Employees</v>
          </cell>
          <cell r="K5417">
            <v>5305</v>
          </cell>
          <cell r="L5417">
            <v>5305</v>
          </cell>
          <cell r="M5417">
            <v>5305</v>
          </cell>
          <cell r="N5417">
            <v>5305</v>
          </cell>
          <cell r="O5417">
            <v>5001</v>
          </cell>
          <cell r="P5417">
            <v>5101</v>
          </cell>
          <cell r="Q5417">
            <v>5255</v>
          </cell>
        </row>
        <row r="5418">
          <cell r="E5418" t="str">
            <v>59MONTHLYFTEAMSTERS LOCAL UNION NUMBER 117</v>
          </cell>
          <cell r="F5418" t="str">
            <v>59</v>
          </cell>
          <cell r="G5418" t="str">
            <v>Monthly</v>
          </cell>
          <cell r="H5418" t="str">
            <v>F</v>
          </cell>
          <cell r="I5418">
            <v>0</v>
          </cell>
          <cell r="J5418" t="str">
            <v>Teamsters Local Union Number 117</v>
          </cell>
          <cell r="K5418">
            <v>5374</v>
          </cell>
          <cell r="L5418">
            <v>5374</v>
          </cell>
          <cell r="M5418">
            <v>5374</v>
          </cell>
          <cell r="N5418">
            <v>5374</v>
          </cell>
          <cell r="O5418">
            <v>5066</v>
          </cell>
          <cell r="P5418">
            <v>5167</v>
          </cell>
          <cell r="Q5418">
            <v>5323</v>
          </cell>
        </row>
        <row r="5419">
          <cell r="E5419" t="str">
            <v>59MONTHLYFWASHINGTON FEDERATION OF STATE EMPLOYEES</v>
          </cell>
          <cell r="F5419" t="str">
            <v>59</v>
          </cell>
          <cell r="G5419" t="str">
            <v>Monthly</v>
          </cell>
          <cell r="H5419" t="str">
            <v>F</v>
          </cell>
          <cell r="I5419">
            <v>0</v>
          </cell>
          <cell r="J5419" t="str">
            <v>Washington Federation of State Employees</v>
          </cell>
          <cell r="K5419">
            <v>5305</v>
          </cell>
          <cell r="L5419">
            <v>5305</v>
          </cell>
          <cell r="M5419">
            <v>5305</v>
          </cell>
          <cell r="N5419">
            <v>5305</v>
          </cell>
          <cell r="O5419">
            <v>5001</v>
          </cell>
          <cell r="P5419">
            <v>5101</v>
          </cell>
          <cell r="Q5419">
            <v>5255</v>
          </cell>
        </row>
        <row r="5420">
          <cell r="E5420" t="str">
            <v>59MONTHLYFWASHINGTON PUBLIC EMPLOYEES ASSOCIATION</v>
          </cell>
          <cell r="F5420" t="str">
            <v>59</v>
          </cell>
          <cell r="G5420" t="str">
            <v>Monthly</v>
          </cell>
          <cell r="H5420" t="str">
            <v>F</v>
          </cell>
          <cell r="I5420">
            <v>0</v>
          </cell>
          <cell r="J5420" t="str">
            <v>Washington Public Employees Association</v>
          </cell>
          <cell r="K5420">
            <v>5305</v>
          </cell>
          <cell r="L5420">
            <v>5305</v>
          </cell>
          <cell r="M5420">
            <v>5305</v>
          </cell>
          <cell r="N5420">
            <v>5305</v>
          </cell>
          <cell r="O5420">
            <v>5001</v>
          </cell>
          <cell r="P5420">
            <v>5101</v>
          </cell>
          <cell r="Q5420">
            <v>5255</v>
          </cell>
        </row>
        <row r="5421">
          <cell r="E5421" t="str">
            <v>59MONTHLYGCOALITION</v>
          </cell>
          <cell r="F5421" t="str">
            <v>59</v>
          </cell>
          <cell r="G5421" t="str">
            <v>Monthly</v>
          </cell>
          <cell r="H5421" t="str">
            <v>G</v>
          </cell>
          <cell r="I5421">
            <v>0</v>
          </cell>
          <cell r="J5421" t="str">
            <v>Coalition</v>
          </cell>
          <cell r="K5421">
            <v>5438</v>
          </cell>
          <cell r="L5421">
            <v>5438</v>
          </cell>
          <cell r="M5421">
            <v>5438</v>
          </cell>
          <cell r="N5421">
            <v>5438</v>
          </cell>
          <cell r="O5421">
            <v>5126</v>
          </cell>
          <cell r="P5421">
            <v>5229</v>
          </cell>
          <cell r="Q5421">
            <v>5387</v>
          </cell>
        </row>
        <row r="5422">
          <cell r="E5422" t="str">
            <v>59MONTHLYGNON-REPRESENTED STATE EMPLOYEES</v>
          </cell>
          <cell r="F5422" t="str">
            <v>59</v>
          </cell>
          <cell r="G5422" t="str">
            <v>Monthly</v>
          </cell>
          <cell r="H5422" t="str">
            <v>G</v>
          </cell>
          <cell r="I5422">
            <v>0</v>
          </cell>
          <cell r="J5422" t="str">
            <v>Non-Represented State Employees</v>
          </cell>
          <cell r="K5422">
            <v>5438</v>
          </cell>
          <cell r="L5422">
            <v>5438</v>
          </cell>
          <cell r="M5422">
            <v>5438</v>
          </cell>
          <cell r="N5422">
            <v>5438</v>
          </cell>
          <cell r="O5422">
            <v>5126</v>
          </cell>
          <cell r="P5422">
            <v>5229</v>
          </cell>
          <cell r="Q5422">
            <v>5387</v>
          </cell>
        </row>
        <row r="5423">
          <cell r="E5423" t="str">
            <v>59MONTHLYGTEAMSTERS LOCAL UNION NUMBER 117</v>
          </cell>
          <cell r="F5423" t="str">
            <v>59</v>
          </cell>
          <cell r="G5423" t="str">
            <v>Monthly</v>
          </cell>
          <cell r="H5423" t="str">
            <v>G</v>
          </cell>
          <cell r="I5423">
            <v>0</v>
          </cell>
          <cell r="J5423" t="str">
            <v>Teamsters Local Union Number 117</v>
          </cell>
          <cell r="K5423">
            <v>5507</v>
          </cell>
          <cell r="L5423">
            <v>5507</v>
          </cell>
          <cell r="M5423">
            <v>5507</v>
          </cell>
          <cell r="N5423">
            <v>5507</v>
          </cell>
          <cell r="O5423">
            <v>5191</v>
          </cell>
          <cell r="P5423">
            <v>5295</v>
          </cell>
          <cell r="Q5423">
            <v>5455</v>
          </cell>
        </row>
        <row r="5424">
          <cell r="E5424" t="str">
            <v>59MONTHLYGWASHINGTON FEDERATION OF STATE EMPLOYEES</v>
          </cell>
          <cell r="F5424" t="str">
            <v>59</v>
          </cell>
          <cell r="G5424" t="str">
            <v>Monthly</v>
          </cell>
          <cell r="H5424" t="str">
            <v>G</v>
          </cell>
          <cell r="I5424">
            <v>0</v>
          </cell>
          <cell r="J5424" t="str">
            <v>Washington Federation of State Employees</v>
          </cell>
          <cell r="K5424">
            <v>5438</v>
          </cell>
          <cell r="L5424">
            <v>5438</v>
          </cell>
          <cell r="M5424">
            <v>5438</v>
          </cell>
          <cell r="N5424">
            <v>5438</v>
          </cell>
          <cell r="O5424">
            <v>5126</v>
          </cell>
          <cell r="P5424">
            <v>5229</v>
          </cell>
          <cell r="Q5424">
            <v>5387</v>
          </cell>
        </row>
        <row r="5425">
          <cell r="E5425" t="str">
            <v>59MONTHLYGWASHINGTON PUBLIC EMPLOYEES ASSOCIATION</v>
          </cell>
          <cell r="F5425" t="str">
            <v>59</v>
          </cell>
          <cell r="G5425" t="str">
            <v>Monthly</v>
          </cell>
          <cell r="H5425" t="str">
            <v>G</v>
          </cell>
          <cell r="I5425">
            <v>0</v>
          </cell>
          <cell r="J5425" t="str">
            <v>Washington Public Employees Association</v>
          </cell>
          <cell r="K5425">
            <v>5438</v>
          </cell>
          <cell r="L5425">
            <v>5438</v>
          </cell>
          <cell r="M5425">
            <v>5438</v>
          </cell>
          <cell r="N5425">
            <v>5438</v>
          </cell>
          <cell r="O5425">
            <v>5126</v>
          </cell>
          <cell r="P5425">
            <v>5229</v>
          </cell>
          <cell r="Q5425">
            <v>5387</v>
          </cell>
        </row>
        <row r="5426">
          <cell r="E5426" t="str">
            <v>59MONTHLYHCOALITION</v>
          </cell>
          <cell r="F5426" t="str">
            <v>59</v>
          </cell>
          <cell r="G5426" t="str">
            <v>Monthly</v>
          </cell>
          <cell r="H5426" t="str">
            <v>H</v>
          </cell>
          <cell r="I5426">
            <v>0</v>
          </cell>
          <cell r="J5426" t="str">
            <v>Coalition</v>
          </cell>
          <cell r="K5426">
            <v>5572</v>
          </cell>
          <cell r="L5426">
            <v>5572</v>
          </cell>
          <cell r="M5426">
            <v>5572</v>
          </cell>
          <cell r="N5426">
            <v>5572</v>
          </cell>
          <cell r="O5426">
            <v>5253</v>
          </cell>
          <cell r="P5426">
            <v>5358</v>
          </cell>
          <cell r="Q5426">
            <v>5520</v>
          </cell>
        </row>
        <row r="5427">
          <cell r="E5427" t="str">
            <v>59MONTHLYHNON-REPRESENTED STATE EMPLOYEES</v>
          </cell>
          <cell r="F5427" t="str">
            <v>59</v>
          </cell>
          <cell r="G5427" t="str">
            <v>Monthly</v>
          </cell>
          <cell r="H5427" t="str">
            <v>H</v>
          </cell>
          <cell r="I5427">
            <v>0</v>
          </cell>
          <cell r="J5427" t="str">
            <v>Non-Represented State Employees</v>
          </cell>
          <cell r="K5427">
            <v>5572</v>
          </cell>
          <cell r="L5427">
            <v>5572</v>
          </cell>
          <cell r="M5427">
            <v>5572</v>
          </cell>
          <cell r="N5427">
            <v>5572</v>
          </cell>
          <cell r="O5427">
            <v>5253</v>
          </cell>
          <cell r="P5427">
            <v>5358</v>
          </cell>
          <cell r="Q5427">
            <v>5520</v>
          </cell>
        </row>
        <row r="5428">
          <cell r="E5428" t="str">
            <v>59MONTHLYHTEAMSTERS LOCAL UNION NUMBER 117</v>
          </cell>
          <cell r="F5428" t="str">
            <v>59</v>
          </cell>
          <cell r="G5428" t="str">
            <v>Monthly</v>
          </cell>
          <cell r="H5428" t="str">
            <v>H</v>
          </cell>
          <cell r="I5428">
            <v>0</v>
          </cell>
          <cell r="J5428" t="str">
            <v>Teamsters Local Union Number 117</v>
          </cell>
          <cell r="K5428">
            <v>5644</v>
          </cell>
          <cell r="L5428">
            <v>5644</v>
          </cell>
          <cell r="M5428">
            <v>5644</v>
          </cell>
          <cell r="N5428">
            <v>5644</v>
          </cell>
          <cell r="O5428">
            <v>5321</v>
          </cell>
          <cell r="P5428">
            <v>5427</v>
          </cell>
          <cell r="Q5428">
            <v>5591</v>
          </cell>
        </row>
        <row r="5429">
          <cell r="E5429" t="str">
            <v>59MONTHLYHWASHINGTON FEDERATION OF STATE EMPLOYEES</v>
          </cell>
          <cell r="F5429" t="str">
            <v>59</v>
          </cell>
          <cell r="G5429" t="str">
            <v>Monthly</v>
          </cell>
          <cell r="H5429" t="str">
            <v>H</v>
          </cell>
          <cell r="I5429">
            <v>0</v>
          </cell>
          <cell r="J5429" t="str">
            <v>Washington Federation of State Employees</v>
          </cell>
          <cell r="K5429">
            <v>5572</v>
          </cell>
          <cell r="L5429">
            <v>5572</v>
          </cell>
          <cell r="M5429">
            <v>5572</v>
          </cell>
          <cell r="N5429">
            <v>5572</v>
          </cell>
          <cell r="O5429">
            <v>5253</v>
          </cell>
          <cell r="P5429">
            <v>5358</v>
          </cell>
          <cell r="Q5429">
            <v>5520</v>
          </cell>
        </row>
        <row r="5430">
          <cell r="E5430" t="str">
            <v>59MONTHLYHWASHINGTON PUBLIC EMPLOYEES ASSOCIATION</v>
          </cell>
          <cell r="F5430" t="str">
            <v>59</v>
          </cell>
          <cell r="G5430" t="str">
            <v>Monthly</v>
          </cell>
          <cell r="H5430" t="str">
            <v>H</v>
          </cell>
          <cell r="I5430">
            <v>0</v>
          </cell>
          <cell r="J5430" t="str">
            <v>Washington Public Employees Association</v>
          </cell>
          <cell r="K5430">
            <v>5572</v>
          </cell>
          <cell r="L5430">
            <v>5572</v>
          </cell>
          <cell r="M5430">
            <v>5572</v>
          </cell>
          <cell r="N5430">
            <v>5572</v>
          </cell>
          <cell r="O5430">
            <v>5253</v>
          </cell>
          <cell r="P5430">
            <v>5358</v>
          </cell>
          <cell r="Q5430">
            <v>5520</v>
          </cell>
        </row>
        <row r="5431">
          <cell r="E5431" t="str">
            <v>59MONTHLYICOALITION</v>
          </cell>
          <cell r="F5431" t="str">
            <v>59</v>
          </cell>
          <cell r="G5431" t="str">
            <v>Monthly</v>
          </cell>
          <cell r="H5431" t="str">
            <v>I</v>
          </cell>
          <cell r="I5431">
            <v>0</v>
          </cell>
          <cell r="J5431" t="str">
            <v>Coalition</v>
          </cell>
          <cell r="K5431">
            <v>5713</v>
          </cell>
          <cell r="L5431">
            <v>5713</v>
          </cell>
          <cell r="M5431">
            <v>5713</v>
          </cell>
          <cell r="N5431">
            <v>5713</v>
          </cell>
          <cell r="O5431">
            <v>5385</v>
          </cell>
          <cell r="P5431">
            <v>5493</v>
          </cell>
          <cell r="Q5431">
            <v>5659</v>
          </cell>
        </row>
        <row r="5432">
          <cell r="E5432" t="str">
            <v>59MONTHLYINON-REPRESENTED STATE EMPLOYEES</v>
          </cell>
          <cell r="F5432" t="str">
            <v>59</v>
          </cell>
          <cell r="G5432" t="str">
            <v>Monthly</v>
          </cell>
          <cell r="H5432" t="str">
            <v>I</v>
          </cell>
          <cell r="I5432">
            <v>0</v>
          </cell>
          <cell r="J5432" t="str">
            <v>Non-Represented State Employees</v>
          </cell>
          <cell r="K5432">
            <v>5713</v>
          </cell>
          <cell r="L5432">
            <v>5713</v>
          </cell>
          <cell r="M5432">
            <v>5713</v>
          </cell>
          <cell r="N5432">
            <v>5713</v>
          </cell>
          <cell r="O5432">
            <v>5385</v>
          </cell>
          <cell r="P5432">
            <v>5493</v>
          </cell>
          <cell r="Q5432">
            <v>5659</v>
          </cell>
        </row>
        <row r="5433">
          <cell r="E5433" t="str">
            <v>59MONTHLYITEAMSTERS LOCAL UNION NUMBER 117</v>
          </cell>
          <cell r="F5433" t="str">
            <v>59</v>
          </cell>
          <cell r="G5433" t="str">
            <v>Monthly</v>
          </cell>
          <cell r="H5433" t="str">
            <v>I</v>
          </cell>
          <cell r="I5433">
            <v>0</v>
          </cell>
          <cell r="J5433" t="str">
            <v>Teamsters Local Union Number 117</v>
          </cell>
          <cell r="K5433">
            <v>5784</v>
          </cell>
          <cell r="L5433">
            <v>5784</v>
          </cell>
          <cell r="M5433">
            <v>5784</v>
          </cell>
          <cell r="N5433">
            <v>5784</v>
          </cell>
          <cell r="O5433">
            <v>5453</v>
          </cell>
          <cell r="P5433">
            <v>5562</v>
          </cell>
          <cell r="Q5433">
            <v>5730</v>
          </cell>
        </row>
        <row r="5434">
          <cell r="E5434" t="str">
            <v>59MONTHLYIWASHINGTON FEDERATION OF STATE EMPLOYEES</v>
          </cell>
          <cell r="F5434" t="str">
            <v>59</v>
          </cell>
          <cell r="G5434" t="str">
            <v>Monthly</v>
          </cell>
          <cell r="H5434" t="str">
            <v>I</v>
          </cell>
          <cell r="I5434">
            <v>0</v>
          </cell>
          <cell r="J5434" t="str">
            <v>Washington Federation of State Employees</v>
          </cell>
          <cell r="K5434">
            <v>5713</v>
          </cell>
          <cell r="L5434">
            <v>5713</v>
          </cell>
          <cell r="M5434">
            <v>5713</v>
          </cell>
          <cell r="N5434">
            <v>5713</v>
          </cell>
          <cell r="O5434">
            <v>5385</v>
          </cell>
          <cell r="P5434">
            <v>5493</v>
          </cell>
          <cell r="Q5434">
            <v>5659</v>
          </cell>
        </row>
        <row r="5435">
          <cell r="E5435" t="str">
            <v>59MONTHLYIWASHINGTON PUBLIC EMPLOYEES ASSOCIATION</v>
          </cell>
          <cell r="F5435" t="str">
            <v>59</v>
          </cell>
          <cell r="G5435" t="str">
            <v>Monthly</v>
          </cell>
          <cell r="H5435" t="str">
            <v>I</v>
          </cell>
          <cell r="I5435">
            <v>0</v>
          </cell>
          <cell r="J5435" t="str">
            <v>Washington Public Employees Association</v>
          </cell>
          <cell r="K5435">
            <v>5713</v>
          </cell>
          <cell r="L5435">
            <v>5713</v>
          </cell>
          <cell r="M5435">
            <v>5713</v>
          </cell>
          <cell r="N5435">
            <v>5713</v>
          </cell>
          <cell r="O5435">
            <v>5385</v>
          </cell>
          <cell r="P5435">
            <v>5493</v>
          </cell>
          <cell r="Q5435">
            <v>5659</v>
          </cell>
        </row>
        <row r="5436">
          <cell r="E5436" t="str">
            <v>59MONTHLYJCOALITION</v>
          </cell>
          <cell r="F5436" t="str">
            <v>59</v>
          </cell>
          <cell r="G5436" t="str">
            <v>Monthly</v>
          </cell>
          <cell r="H5436" t="str">
            <v>J</v>
          </cell>
          <cell r="I5436">
            <v>0</v>
          </cell>
          <cell r="J5436" t="str">
            <v>Coalition</v>
          </cell>
          <cell r="K5436">
            <v>5857</v>
          </cell>
          <cell r="L5436">
            <v>5857</v>
          </cell>
          <cell r="M5436">
            <v>5857</v>
          </cell>
          <cell r="N5436">
            <v>5857</v>
          </cell>
          <cell r="O5436">
            <v>5522</v>
          </cell>
          <cell r="P5436">
            <v>5632</v>
          </cell>
          <cell r="Q5436">
            <v>5802</v>
          </cell>
        </row>
        <row r="5437">
          <cell r="E5437" t="str">
            <v>59MONTHLYJNON-REPRESENTED STATE EMPLOYEES</v>
          </cell>
          <cell r="F5437" t="str">
            <v>59</v>
          </cell>
          <cell r="G5437" t="str">
            <v>Monthly</v>
          </cell>
          <cell r="H5437" t="str">
            <v>J</v>
          </cell>
          <cell r="I5437">
            <v>0</v>
          </cell>
          <cell r="J5437" t="str">
            <v>Non-Represented State Employees</v>
          </cell>
          <cell r="K5437">
            <v>5857</v>
          </cell>
          <cell r="L5437">
            <v>5857</v>
          </cell>
          <cell r="M5437">
            <v>5857</v>
          </cell>
          <cell r="N5437">
            <v>5857</v>
          </cell>
          <cell r="O5437">
            <v>5522</v>
          </cell>
          <cell r="P5437">
            <v>5632</v>
          </cell>
          <cell r="Q5437">
            <v>5802</v>
          </cell>
        </row>
        <row r="5438">
          <cell r="E5438" t="str">
            <v>59MONTHLYJTEAMSTERS LOCAL UNION NUMBER 117</v>
          </cell>
          <cell r="F5438" t="str">
            <v>59</v>
          </cell>
          <cell r="G5438" t="str">
            <v>Monthly</v>
          </cell>
          <cell r="H5438" t="str">
            <v>J</v>
          </cell>
          <cell r="I5438">
            <v>0</v>
          </cell>
          <cell r="J5438" t="str">
            <v>Teamsters Local Union Number 117</v>
          </cell>
          <cell r="K5438">
            <v>5933</v>
          </cell>
          <cell r="L5438">
            <v>5933</v>
          </cell>
          <cell r="M5438">
            <v>5933</v>
          </cell>
          <cell r="N5438">
            <v>5933</v>
          </cell>
          <cell r="O5438">
            <v>5593</v>
          </cell>
          <cell r="P5438">
            <v>5705</v>
          </cell>
          <cell r="Q5438">
            <v>5877</v>
          </cell>
        </row>
        <row r="5439">
          <cell r="E5439" t="str">
            <v>59MONTHLYJWASHINGTON FEDERATION OF STATE EMPLOYEES</v>
          </cell>
          <cell r="F5439" t="str">
            <v>59</v>
          </cell>
          <cell r="G5439" t="str">
            <v>Monthly</v>
          </cell>
          <cell r="H5439" t="str">
            <v>J</v>
          </cell>
          <cell r="I5439">
            <v>0</v>
          </cell>
          <cell r="J5439" t="str">
            <v>Washington Federation of State Employees</v>
          </cell>
          <cell r="K5439">
            <v>5857</v>
          </cell>
          <cell r="L5439">
            <v>5857</v>
          </cell>
          <cell r="M5439">
            <v>5857</v>
          </cell>
          <cell r="N5439">
            <v>5857</v>
          </cell>
          <cell r="O5439">
            <v>5522</v>
          </cell>
          <cell r="P5439">
            <v>5632</v>
          </cell>
          <cell r="Q5439">
            <v>5802</v>
          </cell>
        </row>
        <row r="5440">
          <cell r="E5440" t="str">
            <v>59MONTHLYJWASHINGTON PUBLIC EMPLOYEES ASSOCIATION</v>
          </cell>
          <cell r="F5440" t="str">
            <v>59</v>
          </cell>
          <cell r="G5440" t="str">
            <v>Monthly</v>
          </cell>
          <cell r="H5440" t="str">
            <v>J</v>
          </cell>
          <cell r="I5440">
            <v>0</v>
          </cell>
          <cell r="J5440" t="str">
            <v>Washington Public Employees Association</v>
          </cell>
          <cell r="K5440">
            <v>5857</v>
          </cell>
          <cell r="L5440">
            <v>5857</v>
          </cell>
          <cell r="M5440">
            <v>5857</v>
          </cell>
          <cell r="N5440">
            <v>5857</v>
          </cell>
          <cell r="O5440">
            <v>5522</v>
          </cell>
          <cell r="P5440">
            <v>5632</v>
          </cell>
          <cell r="Q5440">
            <v>5802</v>
          </cell>
        </row>
        <row r="5441">
          <cell r="E5441" t="str">
            <v>59MONTHLYKCOALITION</v>
          </cell>
          <cell r="F5441" t="str">
            <v>59</v>
          </cell>
          <cell r="G5441" t="str">
            <v>Monthly</v>
          </cell>
          <cell r="H5441" t="str">
            <v>K</v>
          </cell>
          <cell r="I5441">
            <v>0</v>
          </cell>
          <cell r="J5441" t="str">
            <v>Coalition</v>
          </cell>
          <cell r="K5441">
            <v>6001</v>
          </cell>
          <cell r="L5441">
            <v>6001</v>
          </cell>
          <cell r="M5441">
            <v>6001</v>
          </cell>
          <cell r="N5441">
            <v>6001</v>
          </cell>
          <cell r="O5441">
            <v>5657</v>
          </cell>
          <cell r="P5441">
            <v>5770</v>
          </cell>
          <cell r="Q5441">
            <v>5944</v>
          </cell>
        </row>
        <row r="5442">
          <cell r="E5442" t="str">
            <v>59MONTHLYKNON-REPRESENTED STATE EMPLOYEES</v>
          </cell>
          <cell r="F5442" t="str">
            <v>59</v>
          </cell>
          <cell r="G5442" t="str">
            <v>Monthly</v>
          </cell>
          <cell r="H5442" t="str">
            <v>K</v>
          </cell>
          <cell r="I5442">
            <v>0</v>
          </cell>
          <cell r="J5442" t="str">
            <v>Non-Represented State Employees</v>
          </cell>
          <cell r="K5442">
            <v>6001</v>
          </cell>
          <cell r="L5442">
            <v>6001</v>
          </cell>
          <cell r="M5442">
            <v>6001</v>
          </cell>
          <cell r="N5442">
            <v>6001</v>
          </cell>
          <cell r="O5442">
            <v>5657</v>
          </cell>
          <cell r="P5442">
            <v>5770</v>
          </cell>
          <cell r="Q5442">
            <v>5944</v>
          </cell>
        </row>
        <row r="5443">
          <cell r="E5443" t="str">
            <v>59MONTHLYKTEAMSTERS LOCAL UNION NUMBER 117</v>
          </cell>
          <cell r="F5443" t="str">
            <v>59</v>
          </cell>
          <cell r="G5443" t="str">
            <v>Monthly</v>
          </cell>
          <cell r="H5443" t="str">
            <v>K</v>
          </cell>
          <cell r="I5443">
            <v>0</v>
          </cell>
          <cell r="J5443" t="str">
            <v>Teamsters Local Union Number 117</v>
          </cell>
          <cell r="K5443">
            <v>6077</v>
          </cell>
          <cell r="L5443">
            <v>6077</v>
          </cell>
          <cell r="M5443">
            <v>6077</v>
          </cell>
          <cell r="N5443">
            <v>6077</v>
          </cell>
          <cell r="O5443">
            <v>5728</v>
          </cell>
          <cell r="P5443">
            <v>5843</v>
          </cell>
          <cell r="Q5443">
            <v>6019</v>
          </cell>
        </row>
        <row r="5444">
          <cell r="E5444" t="str">
            <v>59MONTHLYKWASHINGTON FEDERATION OF STATE EMPLOYEES</v>
          </cell>
          <cell r="F5444" t="str">
            <v>59</v>
          </cell>
          <cell r="G5444" t="str">
            <v>Monthly</v>
          </cell>
          <cell r="H5444" t="str">
            <v>K</v>
          </cell>
          <cell r="I5444">
            <v>0</v>
          </cell>
          <cell r="J5444" t="str">
            <v>Washington Federation of State Employees</v>
          </cell>
          <cell r="K5444">
            <v>6001</v>
          </cell>
          <cell r="L5444">
            <v>6001</v>
          </cell>
          <cell r="M5444">
            <v>6001</v>
          </cell>
          <cell r="N5444">
            <v>6001</v>
          </cell>
          <cell r="O5444">
            <v>5657</v>
          </cell>
          <cell r="P5444">
            <v>5770</v>
          </cell>
          <cell r="Q5444">
            <v>5944</v>
          </cell>
        </row>
        <row r="5445">
          <cell r="E5445" t="str">
            <v>59MONTHLYKWASHINGTON PUBLIC EMPLOYEES ASSOCIATION</v>
          </cell>
          <cell r="F5445" t="str">
            <v>59</v>
          </cell>
          <cell r="G5445" t="str">
            <v>Monthly</v>
          </cell>
          <cell r="H5445" t="str">
            <v>K</v>
          </cell>
          <cell r="I5445">
            <v>0</v>
          </cell>
          <cell r="J5445" t="str">
            <v>Washington Public Employees Association</v>
          </cell>
          <cell r="K5445">
            <v>6001</v>
          </cell>
          <cell r="L5445">
            <v>6001</v>
          </cell>
          <cell r="M5445">
            <v>6001</v>
          </cell>
          <cell r="N5445">
            <v>6001</v>
          </cell>
          <cell r="O5445">
            <v>5657</v>
          </cell>
          <cell r="P5445">
            <v>5770</v>
          </cell>
          <cell r="Q5445">
            <v>5944</v>
          </cell>
        </row>
        <row r="5446">
          <cell r="E5446" t="str">
            <v>59MONTHLYLCOALITION</v>
          </cell>
          <cell r="F5446" t="str">
            <v>59</v>
          </cell>
          <cell r="G5446" t="str">
            <v>Monthly</v>
          </cell>
          <cell r="H5446" t="str">
            <v>L</v>
          </cell>
          <cell r="I5446">
            <v>0</v>
          </cell>
          <cell r="J5446" t="str">
            <v>Coalition</v>
          </cell>
          <cell r="K5446">
            <v>6157</v>
          </cell>
          <cell r="L5446">
            <v>6157</v>
          </cell>
          <cell r="M5446">
            <v>6157</v>
          </cell>
          <cell r="N5446">
            <v>6157</v>
          </cell>
          <cell r="O5446">
            <v>5804</v>
          </cell>
          <cell r="P5446">
            <v>5920</v>
          </cell>
          <cell r="Q5446">
            <v>6099</v>
          </cell>
        </row>
        <row r="5447">
          <cell r="E5447" t="str">
            <v>59MONTHLYLNON-REPRESENTED STATE EMPLOYEES</v>
          </cell>
          <cell r="F5447" t="str">
            <v>59</v>
          </cell>
          <cell r="G5447" t="str">
            <v>Monthly</v>
          </cell>
          <cell r="H5447" t="str">
            <v>L</v>
          </cell>
          <cell r="I5447">
            <v>0</v>
          </cell>
          <cell r="J5447" t="str">
            <v>Non-Represented State Employees</v>
          </cell>
          <cell r="K5447">
            <v>6157</v>
          </cell>
          <cell r="L5447">
            <v>6157</v>
          </cell>
          <cell r="M5447">
            <v>6157</v>
          </cell>
          <cell r="N5447">
            <v>6157</v>
          </cell>
          <cell r="O5447">
            <v>5804</v>
          </cell>
          <cell r="P5447">
            <v>5920</v>
          </cell>
          <cell r="Q5447">
            <v>6099</v>
          </cell>
        </row>
        <row r="5448">
          <cell r="E5448" t="str">
            <v>59MONTHLYLTEAMSTERS LOCAL UNION NUMBER 117</v>
          </cell>
          <cell r="F5448" t="str">
            <v>59</v>
          </cell>
          <cell r="G5448" t="str">
            <v>Monthly</v>
          </cell>
          <cell r="H5448" t="str">
            <v>L</v>
          </cell>
          <cell r="I5448">
            <v>0</v>
          </cell>
          <cell r="J5448" t="str">
            <v>Teamsters Local Union Number 117</v>
          </cell>
          <cell r="K5448">
            <v>6235</v>
          </cell>
          <cell r="L5448">
            <v>6235</v>
          </cell>
          <cell r="M5448">
            <v>6235</v>
          </cell>
          <cell r="N5448">
            <v>6235</v>
          </cell>
          <cell r="O5448">
            <v>5877</v>
          </cell>
          <cell r="P5448">
            <v>5995</v>
          </cell>
          <cell r="Q5448">
            <v>6176</v>
          </cell>
        </row>
        <row r="5449">
          <cell r="E5449" t="str">
            <v>59MONTHLYLWASHINGTON FEDERATION OF STATE EMPLOYEES</v>
          </cell>
          <cell r="F5449" t="str">
            <v>59</v>
          </cell>
          <cell r="G5449" t="str">
            <v>Monthly</v>
          </cell>
          <cell r="H5449" t="str">
            <v>L</v>
          </cell>
          <cell r="I5449">
            <v>0</v>
          </cell>
          <cell r="J5449" t="str">
            <v>Washington Federation of State Employees</v>
          </cell>
          <cell r="K5449">
            <v>6157</v>
          </cell>
          <cell r="L5449">
            <v>6157</v>
          </cell>
          <cell r="M5449">
            <v>6157</v>
          </cell>
          <cell r="N5449">
            <v>6157</v>
          </cell>
          <cell r="O5449">
            <v>5804</v>
          </cell>
          <cell r="P5449">
            <v>5920</v>
          </cell>
          <cell r="Q5449">
            <v>6099</v>
          </cell>
        </row>
        <row r="5450">
          <cell r="E5450" t="str">
            <v>59MONTHLYLWASHINGTON PUBLIC EMPLOYEES ASSOCIATION</v>
          </cell>
          <cell r="F5450" t="str">
            <v>59</v>
          </cell>
          <cell r="G5450" t="str">
            <v>Monthly</v>
          </cell>
          <cell r="H5450" t="str">
            <v>L</v>
          </cell>
          <cell r="I5450">
            <v>0</v>
          </cell>
          <cell r="J5450" t="str">
            <v>Washington Public Employees Association</v>
          </cell>
          <cell r="K5450">
            <v>6157</v>
          </cell>
          <cell r="L5450">
            <v>6157</v>
          </cell>
          <cell r="M5450">
            <v>6157</v>
          </cell>
          <cell r="N5450">
            <v>6157</v>
          </cell>
          <cell r="O5450">
            <v>5804</v>
          </cell>
          <cell r="P5450">
            <v>5920</v>
          </cell>
          <cell r="Q5450">
            <v>6099</v>
          </cell>
        </row>
        <row r="5451">
          <cell r="E5451" t="str">
            <v>59MONTHLYMCOALITION</v>
          </cell>
          <cell r="F5451" t="str">
            <v>59</v>
          </cell>
          <cell r="G5451" t="str">
            <v>Monthly</v>
          </cell>
          <cell r="H5451" t="str">
            <v>M</v>
          </cell>
          <cell r="I5451">
            <v>0</v>
          </cell>
          <cell r="J5451" t="str">
            <v>Coalition</v>
          </cell>
          <cell r="K5451">
            <v>6304</v>
          </cell>
          <cell r="L5451">
            <v>6304</v>
          </cell>
          <cell r="M5451">
            <v>6304</v>
          </cell>
          <cell r="N5451">
            <v>6304</v>
          </cell>
          <cell r="O5451">
            <v>5943</v>
          </cell>
          <cell r="P5451">
            <v>6062</v>
          </cell>
          <cell r="Q5451">
            <v>6245</v>
          </cell>
        </row>
        <row r="5452">
          <cell r="E5452" t="str">
            <v>59MONTHLYMNON-REPRESENTED STATE EMPLOYEES</v>
          </cell>
          <cell r="F5452" t="str">
            <v>59</v>
          </cell>
          <cell r="G5452" t="str">
            <v>Monthly</v>
          </cell>
          <cell r="H5452" t="str">
            <v>M</v>
          </cell>
          <cell r="I5452">
            <v>0</v>
          </cell>
          <cell r="J5452" t="str">
            <v>Non-Represented State Employees</v>
          </cell>
          <cell r="K5452">
            <v>6304</v>
          </cell>
          <cell r="L5452">
            <v>6304</v>
          </cell>
          <cell r="M5452">
            <v>6304</v>
          </cell>
          <cell r="N5452">
            <v>6304</v>
          </cell>
          <cell r="O5452">
            <v>5943</v>
          </cell>
          <cell r="P5452">
            <v>6062</v>
          </cell>
          <cell r="Q5452">
            <v>6245</v>
          </cell>
        </row>
        <row r="5453">
          <cell r="E5453" t="str">
            <v>59MONTHLYMTEAMSTERS LOCAL UNION NUMBER 117</v>
          </cell>
          <cell r="F5453" t="str">
            <v>59</v>
          </cell>
          <cell r="G5453" t="str">
            <v>Monthly</v>
          </cell>
          <cell r="H5453" t="str">
            <v>M</v>
          </cell>
          <cell r="I5453">
            <v>0</v>
          </cell>
          <cell r="J5453" t="str">
            <v>Teamsters Local Union Number 117</v>
          </cell>
          <cell r="K5453">
            <v>6386</v>
          </cell>
          <cell r="L5453">
            <v>6386</v>
          </cell>
          <cell r="M5453">
            <v>6386</v>
          </cell>
          <cell r="N5453">
            <v>6386</v>
          </cell>
          <cell r="O5453">
            <v>6020</v>
          </cell>
          <cell r="P5453">
            <v>6140</v>
          </cell>
          <cell r="Q5453">
            <v>6325</v>
          </cell>
        </row>
        <row r="5454">
          <cell r="E5454" t="str">
            <v>59MONTHLYMWASHINGTON FEDERATION OF STATE EMPLOYEES</v>
          </cell>
          <cell r="F5454" t="str">
            <v>59</v>
          </cell>
          <cell r="G5454" t="str">
            <v>Monthly</v>
          </cell>
          <cell r="H5454" t="str">
            <v>M</v>
          </cell>
          <cell r="I5454">
            <v>0</v>
          </cell>
          <cell r="J5454" t="str">
            <v>Washington Federation of State Employees</v>
          </cell>
          <cell r="K5454">
            <v>6304</v>
          </cell>
          <cell r="L5454">
            <v>6304</v>
          </cell>
          <cell r="M5454">
            <v>6304</v>
          </cell>
          <cell r="N5454">
            <v>6304</v>
          </cell>
          <cell r="O5454">
            <v>5943</v>
          </cell>
          <cell r="P5454">
            <v>6062</v>
          </cell>
          <cell r="Q5454">
            <v>6245</v>
          </cell>
        </row>
        <row r="5455">
          <cell r="E5455" t="str">
            <v>59MONTHLYMWASHINGTON PUBLIC EMPLOYEES ASSOCIATION</v>
          </cell>
          <cell r="F5455" t="str">
            <v>59</v>
          </cell>
          <cell r="G5455" t="str">
            <v>Monthly</v>
          </cell>
          <cell r="H5455" t="str">
            <v>M</v>
          </cell>
          <cell r="I5455">
            <v>0</v>
          </cell>
          <cell r="J5455" t="str">
            <v>Washington Public Employees Association</v>
          </cell>
          <cell r="K5455">
            <v>6304</v>
          </cell>
          <cell r="L5455">
            <v>6304</v>
          </cell>
          <cell r="M5455">
            <v>6304</v>
          </cell>
          <cell r="N5455">
            <v>6304</v>
          </cell>
          <cell r="O5455">
            <v>5943</v>
          </cell>
          <cell r="P5455">
            <v>6062</v>
          </cell>
          <cell r="Q5455">
            <v>6245</v>
          </cell>
        </row>
        <row r="5456">
          <cell r="E5456" t="str">
            <v>59NMONTHLYACOALITION</v>
          </cell>
          <cell r="F5456" t="str">
            <v>59N</v>
          </cell>
          <cell r="G5456" t="str">
            <v>Monthly</v>
          </cell>
          <cell r="H5456" t="str">
            <v>A</v>
          </cell>
          <cell r="I5456">
            <v>0</v>
          </cell>
          <cell r="J5456" t="str">
            <v>Coalition</v>
          </cell>
          <cell r="K5456">
            <v>5008</v>
          </cell>
          <cell r="L5456">
            <v>5008</v>
          </cell>
          <cell r="M5456">
            <v>5008</v>
          </cell>
          <cell r="N5456">
            <v>5008</v>
          </cell>
          <cell r="O5456">
            <v>4721</v>
          </cell>
          <cell r="P5456">
            <v>4815</v>
          </cell>
          <cell r="Q5456">
            <v>4960</v>
          </cell>
        </row>
        <row r="5457">
          <cell r="E5457" t="str">
            <v>59NMONTHLYANON-REPRESENTED STATE EMPLOYEES</v>
          </cell>
          <cell r="F5457" t="str">
            <v>59N</v>
          </cell>
          <cell r="G5457" t="str">
            <v>Monthly</v>
          </cell>
          <cell r="H5457" t="str">
            <v>A</v>
          </cell>
          <cell r="I5457">
            <v>0</v>
          </cell>
          <cell r="J5457" t="str">
            <v>Non-Represented State Employees</v>
          </cell>
          <cell r="K5457">
            <v>5008</v>
          </cell>
          <cell r="L5457">
            <v>5008</v>
          </cell>
          <cell r="M5457">
            <v>5008</v>
          </cell>
          <cell r="N5457">
            <v>5008</v>
          </cell>
          <cell r="O5457">
            <v>4721</v>
          </cell>
          <cell r="P5457">
            <v>4815</v>
          </cell>
          <cell r="Q5457">
            <v>4960</v>
          </cell>
        </row>
        <row r="5458">
          <cell r="E5458" t="str">
            <v>59NMONTHLYASERVICE EMPLOYEES INTERNATIONAL UNION DISTRICT 1199 NW</v>
          </cell>
          <cell r="F5458" t="str">
            <v>59N</v>
          </cell>
          <cell r="G5458" t="str">
            <v>Monthly</v>
          </cell>
          <cell r="H5458" t="str">
            <v>A</v>
          </cell>
          <cell r="I5458">
            <v>0</v>
          </cell>
          <cell r="J5458" t="str">
            <v>Service Employees International Union District 1199 NW</v>
          </cell>
          <cell r="K5458">
            <v>5008</v>
          </cell>
          <cell r="L5458">
            <v>5008</v>
          </cell>
          <cell r="M5458">
            <v>5008</v>
          </cell>
          <cell r="N5458">
            <v>5008</v>
          </cell>
          <cell r="O5458">
            <v>4721</v>
          </cell>
          <cell r="P5458">
            <v>4815</v>
          </cell>
          <cell r="Q5458">
            <v>4960</v>
          </cell>
        </row>
        <row r="5459">
          <cell r="E5459" t="str">
            <v>59NMONTHLYATEAMSTERS LOCAL UNION NUMBER 117</v>
          </cell>
          <cell r="F5459" t="str">
            <v>59N</v>
          </cell>
          <cell r="G5459" t="str">
            <v>Monthly</v>
          </cell>
          <cell r="H5459" t="str">
            <v>A</v>
          </cell>
          <cell r="I5459">
            <v>0</v>
          </cell>
          <cell r="J5459" t="str">
            <v>Teamsters Local Union Number 117</v>
          </cell>
          <cell r="K5459">
            <v>5074</v>
          </cell>
          <cell r="L5459">
            <v>5074</v>
          </cell>
          <cell r="M5459">
            <v>5074</v>
          </cell>
          <cell r="N5459">
            <v>5074</v>
          </cell>
          <cell r="O5459">
            <v>4783</v>
          </cell>
          <cell r="P5459">
            <v>4879</v>
          </cell>
          <cell r="Q5459">
            <v>5026</v>
          </cell>
        </row>
        <row r="5460">
          <cell r="E5460" t="str">
            <v>59NMONTHLYAWASHINGTON FEDERATION OF STATE EMPLOYEES</v>
          </cell>
          <cell r="F5460" t="str">
            <v>59N</v>
          </cell>
          <cell r="G5460" t="str">
            <v>Monthly</v>
          </cell>
          <cell r="H5460" t="str">
            <v>A</v>
          </cell>
          <cell r="I5460">
            <v>0</v>
          </cell>
          <cell r="J5460" t="str">
            <v>Washington Federation of State Employees</v>
          </cell>
          <cell r="K5460">
            <v>5008</v>
          </cell>
          <cell r="L5460">
            <v>5008</v>
          </cell>
          <cell r="M5460">
            <v>5008</v>
          </cell>
          <cell r="N5460">
            <v>5008</v>
          </cell>
          <cell r="O5460">
            <v>4721</v>
          </cell>
          <cell r="P5460">
            <v>4815</v>
          </cell>
          <cell r="Q5460">
            <v>4960</v>
          </cell>
        </row>
        <row r="5461">
          <cell r="E5461" t="str">
            <v>59NMONTHLYBCOALITION</v>
          </cell>
          <cell r="F5461" t="str">
            <v>59N</v>
          </cell>
          <cell r="G5461" t="str">
            <v>Monthly</v>
          </cell>
          <cell r="H5461" t="str">
            <v>B</v>
          </cell>
          <cell r="I5461">
            <v>0</v>
          </cell>
          <cell r="J5461" t="str">
            <v>Coalition</v>
          </cell>
          <cell r="K5461">
            <v>5132</v>
          </cell>
          <cell r="L5461">
            <v>5132</v>
          </cell>
          <cell r="M5461">
            <v>5132</v>
          </cell>
          <cell r="N5461">
            <v>5132</v>
          </cell>
          <cell r="O5461">
            <v>4838</v>
          </cell>
          <cell r="P5461">
            <v>4935</v>
          </cell>
          <cell r="Q5461">
            <v>5084</v>
          </cell>
        </row>
        <row r="5462">
          <cell r="E5462" t="str">
            <v>59NMONTHLYBNON-REPRESENTED STATE EMPLOYEES</v>
          </cell>
          <cell r="F5462" t="str">
            <v>59N</v>
          </cell>
          <cell r="G5462" t="str">
            <v>Monthly</v>
          </cell>
          <cell r="H5462" t="str">
            <v>B</v>
          </cell>
          <cell r="I5462">
            <v>0</v>
          </cell>
          <cell r="J5462" t="str">
            <v>Non-Represented State Employees</v>
          </cell>
          <cell r="K5462">
            <v>5132</v>
          </cell>
          <cell r="L5462">
            <v>5132</v>
          </cell>
          <cell r="M5462">
            <v>5132</v>
          </cell>
          <cell r="N5462">
            <v>5132</v>
          </cell>
          <cell r="O5462">
            <v>4838</v>
          </cell>
          <cell r="P5462">
            <v>4935</v>
          </cell>
          <cell r="Q5462">
            <v>5084</v>
          </cell>
        </row>
        <row r="5463">
          <cell r="E5463" t="str">
            <v>59NMONTHLYBSERVICE EMPLOYEES INTERNATIONAL UNION DISTRICT 1199 NW</v>
          </cell>
          <cell r="F5463" t="str">
            <v>59N</v>
          </cell>
          <cell r="G5463" t="str">
            <v>Monthly</v>
          </cell>
          <cell r="H5463" t="str">
            <v>B</v>
          </cell>
          <cell r="I5463">
            <v>0</v>
          </cell>
          <cell r="J5463" t="str">
            <v>Service Employees International Union District 1199 NW</v>
          </cell>
          <cell r="K5463">
            <v>5132</v>
          </cell>
          <cell r="L5463">
            <v>5132</v>
          </cell>
          <cell r="M5463">
            <v>5132</v>
          </cell>
          <cell r="N5463">
            <v>5132</v>
          </cell>
          <cell r="O5463">
            <v>4838</v>
          </cell>
          <cell r="P5463">
            <v>4935</v>
          </cell>
          <cell r="Q5463">
            <v>5084</v>
          </cell>
        </row>
        <row r="5464">
          <cell r="E5464" t="str">
            <v>59NMONTHLYBTEAMSTERS LOCAL UNION NUMBER 117</v>
          </cell>
          <cell r="F5464" t="str">
            <v>59N</v>
          </cell>
          <cell r="G5464" t="str">
            <v>Monthly</v>
          </cell>
          <cell r="H5464" t="str">
            <v>B</v>
          </cell>
          <cell r="I5464">
            <v>0</v>
          </cell>
          <cell r="J5464" t="str">
            <v>Teamsters Local Union Number 117</v>
          </cell>
          <cell r="K5464">
            <v>5199</v>
          </cell>
          <cell r="L5464">
            <v>5199</v>
          </cell>
          <cell r="M5464">
            <v>5199</v>
          </cell>
          <cell r="N5464">
            <v>5199</v>
          </cell>
          <cell r="O5464">
            <v>4901</v>
          </cell>
          <cell r="P5464">
            <v>4999</v>
          </cell>
          <cell r="Q5464">
            <v>5150</v>
          </cell>
        </row>
        <row r="5465">
          <cell r="E5465" t="str">
            <v>59NMONTHLYBWASHINGTON FEDERATION OF STATE EMPLOYEES</v>
          </cell>
          <cell r="F5465" t="str">
            <v>59N</v>
          </cell>
          <cell r="G5465" t="str">
            <v>Monthly</v>
          </cell>
          <cell r="H5465" t="str">
            <v>B</v>
          </cell>
          <cell r="I5465">
            <v>0</v>
          </cell>
          <cell r="J5465" t="str">
            <v>Washington Federation of State Employees</v>
          </cell>
          <cell r="K5465">
            <v>5132</v>
          </cell>
          <cell r="L5465">
            <v>5132</v>
          </cell>
          <cell r="M5465">
            <v>5132</v>
          </cell>
          <cell r="N5465">
            <v>5132</v>
          </cell>
          <cell r="O5465">
            <v>4838</v>
          </cell>
          <cell r="P5465">
            <v>4935</v>
          </cell>
          <cell r="Q5465">
            <v>5084</v>
          </cell>
        </row>
        <row r="5466">
          <cell r="E5466" t="str">
            <v>59NMONTHLYCCOALITION</v>
          </cell>
          <cell r="F5466" t="str">
            <v>59N</v>
          </cell>
          <cell r="G5466" t="str">
            <v>Monthly</v>
          </cell>
          <cell r="H5466" t="str">
            <v>C</v>
          </cell>
          <cell r="I5466">
            <v>0</v>
          </cell>
          <cell r="J5466" t="str">
            <v>Coalition</v>
          </cell>
          <cell r="K5466">
            <v>5266</v>
          </cell>
          <cell r="L5466">
            <v>5266</v>
          </cell>
          <cell r="M5466">
            <v>5266</v>
          </cell>
          <cell r="N5466">
            <v>5266</v>
          </cell>
          <cell r="O5466">
            <v>4964</v>
          </cell>
          <cell r="P5466">
            <v>5063</v>
          </cell>
          <cell r="Q5466">
            <v>5216</v>
          </cell>
        </row>
        <row r="5467">
          <cell r="E5467" t="str">
            <v>59NMONTHLYCNON-REPRESENTED STATE EMPLOYEES</v>
          </cell>
          <cell r="F5467" t="str">
            <v>59N</v>
          </cell>
          <cell r="G5467" t="str">
            <v>Monthly</v>
          </cell>
          <cell r="H5467" t="str">
            <v>C</v>
          </cell>
          <cell r="I5467">
            <v>0</v>
          </cell>
          <cell r="J5467" t="str">
            <v>Non-Represented State Employees</v>
          </cell>
          <cell r="K5467">
            <v>5266</v>
          </cell>
          <cell r="L5467">
            <v>5266</v>
          </cell>
          <cell r="M5467">
            <v>5266</v>
          </cell>
          <cell r="N5467">
            <v>5266</v>
          </cell>
          <cell r="O5467">
            <v>4964</v>
          </cell>
          <cell r="P5467">
            <v>5063</v>
          </cell>
          <cell r="Q5467">
            <v>5216</v>
          </cell>
        </row>
        <row r="5468">
          <cell r="E5468" t="str">
            <v>59NMONTHLYCSERVICE EMPLOYEES INTERNATIONAL UNION DISTRICT 1199 NW</v>
          </cell>
          <cell r="F5468" t="str">
            <v>59N</v>
          </cell>
          <cell r="G5468" t="str">
            <v>Monthly</v>
          </cell>
          <cell r="H5468" t="str">
            <v>C</v>
          </cell>
          <cell r="I5468">
            <v>0</v>
          </cell>
          <cell r="J5468" t="str">
            <v>Service Employees International Union District 1199 NW</v>
          </cell>
          <cell r="K5468">
            <v>5266</v>
          </cell>
          <cell r="L5468">
            <v>5266</v>
          </cell>
          <cell r="M5468">
            <v>5266</v>
          </cell>
          <cell r="N5468">
            <v>5266</v>
          </cell>
          <cell r="O5468">
            <v>4964</v>
          </cell>
          <cell r="P5468">
            <v>5063</v>
          </cell>
          <cell r="Q5468">
            <v>5216</v>
          </cell>
        </row>
        <row r="5469">
          <cell r="E5469" t="str">
            <v>59NMONTHLYCTEAMSTERS LOCAL UNION NUMBER 117</v>
          </cell>
          <cell r="F5469" t="str">
            <v>59N</v>
          </cell>
          <cell r="G5469" t="str">
            <v>Monthly</v>
          </cell>
          <cell r="H5469" t="str">
            <v>C</v>
          </cell>
          <cell r="I5469">
            <v>0</v>
          </cell>
          <cell r="J5469" t="str">
            <v>Teamsters Local Union Number 117</v>
          </cell>
          <cell r="K5469">
            <v>5333</v>
          </cell>
          <cell r="L5469">
            <v>5333</v>
          </cell>
          <cell r="M5469">
            <v>5333</v>
          </cell>
          <cell r="N5469">
            <v>5333</v>
          </cell>
          <cell r="O5469">
            <v>5027</v>
          </cell>
          <cell r="P5469">
            <v>5128</v>
          </cell>
          <cell r="Q5469">
            <v>5283</v>
          </cell>
        </row>
        <row r="5470">
          <cell r="E5470" t="str">
            <v>59NMONTHLYCWASHINGTON FEDERATION OF STATE EMPLOYEES</v>
          </cell>
          <cell r="F5470" t="str">
            <v>59N</v>
          </cell>
          <cell r="G5470" t="str">
            <v>Monthly</v>
          </cell>
          <cell r="H5470" t="str">
            <v>C</v>
          </cell>
          <cell r="I5470">
            <v>0</v>
          </cell>
          <cell r="J5470" t="str">
            <v>Washington Federation of State Employees</v>
          </cell>
          <cell r="K5470">
            <v>5266</v>
          </cell>
          <cell r="L5470">
            <v>5266</v>
          </cell>
          <cell r="M5470">
            <v>5266</v>
          </cell>
          <cell r="N5470">
            <v>5266</v>
          </cell>
          <cell r="O5470">
            <v>4964</v>
          </cell>
          <cell r="P5470">
            <v>5063</v>
          </cell>
          <cell r="Q5470">
            <v>5216</v>
          </cell>
        </row>
        <row r="5471">
          <cell r="E5471" t="str">
            <v>59NMONTHLYDCOALITION</v>
          </cell>
          <cell r="F5471" t="str">
            <v>59N</v>
          </cell>
          <cell r="G5471" t="str">
            <v>Monthly</v>
          </cell>
          <cell r="H5471" t="str">
            <v>D</v>
          </cell>
          <cell r="I5471">
            <v>0</v>
          </cell>
          <cell r="J5471" t="str">
            <v>Coalition</v>
          </cell>
          <cell r="K5471">
            <v>5393</v>
          </cell>
          <cell r="L5471">
            <v>5393</v>
          </cell>
          <cell r="M5471">
            <v>5393</v>
          </cell>
          <cell r="N5471">
            <v>5393</v>
          </cell>
          <cell r="O5471">
            <v>5084</v>
          </cell>
          <cell r="P5471">
            <v>5186</v>
          </cell>
          <cell r="Q5471">
            <v>5343</v>
          </cell>
        </row>
        <row r="5472">
          <cell r="E5472" t="str">
            <v>59NMONTHLYDNON-REPRESENTED STATE EMPLOYEES</v>
          </cell>
          <cell r="F5472" t="str">
            <v>59N</v>
          </cell>
          <cell r="G5472" t="str">
            <v>Monthly</v>
          </cell>
          <cell r="H5472" t="str">
            <v>D</v>
          </cell>
          <cell r="I5472">
            <v>0</v>
          </cell>
          <cell r="J5472" t="str">
            <v>Non-Represented State Employees</v>
          </cell>
          <cell r="K5472">
            <v>5393</v>
          </cell>
          <cell r="L5472">
            <v>5393</v>
          </cell>
          <cell r="M5472">
            <v>5393</v>
          </cell>
          <cell r="N5472">
            <v>5393</v>
          </cell>
          <cell r="O5472">
            <v>5084</v>
          </cell>
          <cell r="P5472">
            <v>5186</v>
          </cell>
          <cell r="Q5472">
            <v>5343</v>
          </cell>
        </row>
        <row r="5473">
          <cell r="E5473" t="str">
            <v>59NMONTHLYDSERVICE EMPLOYEES INTERNATIONAL UNION DISTRICT 1199 NW</v>
          </cell>
          <cell r="F5473" t="str">
            <v>59N</v>
          </cell>
          <cell r="G5473" t="str">
            <v>Monthly</v>
          </cell>
          <cell r="H5473" t="str">
            <v>D</v>
          </cell>
          <cell r="I5473">
            <v>0</v>
          </cell>
          <cell r="J5473" t="str">
            <v>Service Employees International Union District 1199 NW</v>
          </cell>
          <cell r="K5473">
            <v>5393</v>
          </cell>
          <cell r="L5473">
            <v>5393</v>
          </cell>
          <cell r="M5473">
            <v>5393</v>
          </cell>
          <cell r="N5473">
            <v>5393</v>
          </cell>
          <cell r="O5473">
            <v>5084</v>
          </cell>
          <cell r="P5473">
            <v>5186</v>
          </cell>
          <cell r="Q5473">
            <v>5343</v>
          </cell>
        </row>
        <row r="5474">
          <cell r="E5474" t="str">
            <v>59NMONTHLYDTEAMSTERS LOCAL UNION NUMBER 117</v>
          </cell>
          <cell r="F5474" t="str">
            <v>59N</v>
          </cell>
          <cell r="G5474" t="str">
            <v>Monthly</v>
          </cell>
          <cell r="H5474" t="str">
            <v>D</v>
          </cell>
          <cell r="I5474">
            <v>0</v>
          </cell>
          <cell r="J5474" t="str">
            <v>Teamsters Local Union Number 117</v>
          </cell>
          <cell r="K5474">
            <v>5461</v>
          </cell>
          <cell r="L5474">
            <v>5461</v>
          </cell>
          <cell r="M5474">
            <v>5461</v>
          </cell>
          <cell r="N5474">
            <v>5461</v>
          </cell>
          <cell r="O5474">
            <v>5148</v>
          </cell>
          <cell r="P5474">
            <v>5251</v>
          </cell>
          <cell r="Q5474">
            <v>5410</v>
          </cell>
        </row>
        <row r="5475">
          <cell r="E5475" t="str">
            <v>59NMONTHLYDWASHINGTON FEDERATION OF STATE EMPLOYEES</v>
          </cell>
          <cell r="F5475" t="str">
            <v>59N</v>
          </cell>
          <cell r="G5475" t="str">
            <v>Monthly</v>
          </cell>
          <cell r="H5475" t="str">
            <v>D</v>
          </cell>
          <cell r="I5475">
            <v>0</v>
          </cell>
          <cell r="J5475" t="str">
            <v>Washington Federation of State Employees</v>
          </cell>
          <cell r="K5475">
            <v>5393</v>
          </cell>
          <cell r="L5475">
            <v>5393</v>
          </cell>
          <cell r="M5475">
            <v>5393</v>
          </cell>
          <cell r="N5475">
            <v>5393</v>
          </cell>
          <cell r="O5475">
            <v>5084</v>
          </cell>
          <cell r="P5475">
            <v>5186</v>
          </cell>
          <cell r="Q5475">
            <v>5343</v>
          </cell>
        </row>
        <row r="5476">
          <cell r="E5476" t="str">
            <v>59NMONTHLYECOALITION</v>
          </cell>
          <cell r="F5476" t="str">
            <v>59N</v>
          </cell>
          <cell r="G5476" t="str">
            <v>Monthly</v>
          </cell>
          <cell r="H5476" t="str">
            <v>E</v>
          </cell>
          <cell r="I5476">
            <v>0</v>
          </cell>
          <cell r="J5476" t="str">
            <v>Coalition</v>
          </cell>
          <cell r="K5476">
            <v>5529</v>
          </cell>
          <cell r="L5476">
            <v>5529</v>
          </cell>
          <cell r="M5476">
            <v>5529</v>
          </cell>
          <cell r="N5476">
            <v>5529</v>
          </cell>
          <cell r="O5476">
            <v>5212</v>
          </cell>
          <cell r="P5476">
            <v>5316</v>
          </cell>
          <cell r="Q5476">
            <v>5477</v>
          </cell>
        </row>
        <row r="5477">
          <cell r="E5477" t="str">
            <v>59NMONTHLYENON-REPRESENTED STATE EMPLOYEES</v>
          </cell>
          <cell r="F5477" t="str">
            <v>59N</v>
          </cell>
          <cell r="G5477" t="str">
            <v>Monthly</v>
          </cell>
          <cell r="H5477" t="str">
            <v>E</v>
          </cell>
          <cell r="I5477">
            <v>0</v>
          </cell>
          <cell r="J5477" t="str">
            <v>Non-Represented State Employees</v>
          </cell>
          <cell r="K5477">
            <v>5529</v>
          </cell>
          <cell r="L5477">
            <v>5529</v>
          </cell>
          <cell r="M5477">
            <v>5529</v>
          </cell>
          <cell r="N5477">
            <v>5529</v>
          </cell>
          <cell r="O5477">
            <v>5212</v>
          </cell>
          <cell r="P5477">
            <v>5316</v>
          </cell>
          <cell r="Q5477">
            <v>5477</v>
          </cell>
        </row>
        <row r="5478">
          <cell r="E5478" t="str">
            <v>59NMONTHLYESERVICE EMPLOYEES INTERNATIONAL UNION DISTRICT 1199 NW</v>
          </cell>
          <cell r="F5478" t="str">
            <v>59N</v>
          </cell>
          <cell r="G5478" t="str">
            <v>Monthly</v>
          </cell>
          <cell r="H5478" t="str">
            <v>E</v>
          </cell>
          <cell r="I5478">
            <v>0</v>
          </cell>
          <cell r="J5478" t="str">
            <v>Service Employees International Union District 1199 NW</v>
          </cell>
          <cell r="K5478">
            <v>5529</v>
          </cell>
          <cell r="L5478">
            <v>5529</v>
          </cell>
          <cell r="M5478">
            <v>5529</v>
          </cell>
          <cell r="N5478">
            <v>5529</v>
          </cell>
          <cell r="O5478">
            <v>5212</v>
          </cell>
          <cell r="P5478">
            <v>5316</v>
          </cell>
          <cell r="Q5478">
            <v>5477</v>
          </cell>
        </row>
        <row r="5479">
          <cell r="E5479" t="str">
            <v>59NMONTHLYETEAMSTERS LOCAL UNION NUMBER 117</v>
          </cell>
          <cell r="F5479" t="str">
            <v>59N</v>
          </cell>
          <cell r="G5479" t="str">
            <v>Monthly</v>
          </cell>
          <cell r="H5479" t="str">
            <v>E</v>
          </cell>
          <cell r="I5479">
            <v>0</v>
          </cell>
          <cell r="J5479" t="str">
            <v>Teamsters Local Union Number 117</v>
          </cell>
          <cell r="K5479">
            <v>5601</v>
          </cell>
          <cell r="L5479">
            <v>5601</v>
          </cell>
          <cell r="M5479">
            <v>5601</v>
          </cell>
          <cell r="N5479">
            <v>5601</v>
          </cell>
          <cell r="O5479">
            <v>5280</v>
          </cell>
          <cell r="P5479">
            <v>5386</v>
          </cell>
          <cell r="Q5479">
            <v>5549</v>
          </cell>
        </row>
        <row r="5480">
          <cell r="E5480" t="str">
            <v>59NMONTHLYEWASHINGTON FEDERATION OF STATE EMPLOYEES</v>
          </cell>
          <cell r="F5480" t="str">
            <v>59N</v>
          </cell>
          <cell r="G5480" t="str">
            <v>Monthly</v>
          </cell>
          <cell r="H5480" t="str">
            <v>E</v>
          </cell>
          <cell r="I5480">
            <v>0</v>
          </cell>
          <cell r="J5480" t="str">
            <v>Washington Federation of State Employees</v>
          </cell>
          <cell r="K5480">
            <v>5529</v>
          </cell>
          <cell r="L5480">
            <v>5529</v>
          </cell>
          <cell r="M5480">
            <v>5529</v>
          </cell>
          <cell r="N5480">
            <v>5529</v>
          </cell>
          <cell r="O5480">
            <v>5212</v>
          </cell>
          <cell r="P5480">
            <v>5316</v>
          </cell>
          <cell r="Q5480">
            <v>5477</v>
          </cell>
        </row>
        <row r="5481">
          <cell r="E5481" t="str">
            <v>59NMONTHLYFCOALITION</v>
          </cell>
          <cell r="F5481" t="str">
            <v>59N</v>
          </cell>
          <cell r="G5481" t="str">
            <v>Monthly</v>
          </cell>
          <cell r="H5481" t="str">
            <v>F</v>
          </cell>
          <cell r="I5481">
            <v>0</v>
          </cell>
          <cell r="J5481" t="str">
            <v>Coalition</v>
          </cell>
          <cell r="K5481">
            <v>5668</v>
          </cell>
          <cell r="L5481">
            <v>5668</v>
          </cell>
          <cell r="M5481">
            <v>5668</v>
          </cell>
          <cell r="N5481">
            <v>5668</v>
          </cell>
          <cell r="O5481">
            <v>5343</v>
          </cell>
          <cell r="P5481">
            <v>5450</v>
          </cell>
          <cell r="Q5481">
            <v>5615</v>
          </cell>
        </row>
        <row r="5482">
          <cell r="E5482" t="str">
            <v>59NMONTHLYFNON-REPRESENTED STATE EMPLOYEES</v>
          </cell>
          <cell r="F5482" t="str">
            <v>59N</v>
          </cell>
          <cell r="G5482" t="str">
            <v>Monthly</v>
          </cell>
          <cell r="H5482" t="str">
            <v>F</v>
          </cell>
          <cell r="I5482">
            <v>0</v>
          </cell>
          <cell r="J5482" t="str">
            <v>Non-Represented State Employees</v>
          </cell>
          <cell r="K5482">
            <v>5668</v>
          </cell>
          <cell r="L5482">
            <v>5668</v>
          </cell>
          <cell r="M5482">
            <v>5668</v>
          </cell>
          <cell r="N5482">
            <v>5668</v>
          </cell>
          <cell r="O5482">
            <v>5343</v>
          </cell>
          <cell r="P5482">
            <v>5450</v>
          </cell>
          <cell r="Q5482">
            <v>5615</v>
          </cell>
        </row>
        <row r="5483">
          <cell r="E5483" t="str">
            <v>59NMONTHLYFSERVICE EMPLOYEES INTERNATIONAL UNION DISTRICT 1199 NW</v>
          </cell>
          <cell r="F5483" t="str">
            <v>59N</v>
          </cell>
          <cell r="G5483" t="str">
            <v>Monthly</v>
          </cell>
          <cell r="H5483" t="str">
            <v>F</v>
          </cell>
          <cell r="I5483">
            <v>0</v>
          </cell>
          <cell r="J5483" t="str">
            <v>Service Employees International Union District 1199 NW</v>
          </cell>
          <cell r="K5483">
            <v>5668</v>
          </cell>
          <cell r="L5483">
            <v>5668</v>
          </cell>
          <cell r="M5483">
            <v>5668</v>
          </cell>
          <cell r="N5483">
            <v>5668</v>
          </cell>
          <cell r="O5483">
            <v>5343</v>
          </cell>
          <cell r="P5483">
            <v>5450</v>
          </cell>
          <cell r="Q5483">
            <v>5615</v>
          </cell>
        </row>
        <row r="5484">
          <cell r="E5484" t="str">
            <v>59NMONTHLYFTEAMSTERS LOCAL UNION NUMBER 117</v>
          </cell>
          <cell r="F5484" t="str">
            <v>59N</v>
          </cell>
          <cell r="G5484" t="str">
            <v>Monthly</v>
          </cell>
          <cell r="H5484" t="str">
            <v>F</v>
          </cell>
          <cell r="I5484">
            <v>0</v>
          </cell>
          <cell r="J5484" t="str">
            <v>Teamsters Local Union Number 117</v>
          </cell>
          <cell r="K5484">
            <v>5741</v>
          </cell>
          <cell r="L5484">
            <v>5741</v>
          </cell>
          <cell r="M5484">
            <v>5741</v>
          </cell>
          <cell r="N5484">
            <v>5741</v>
          </cell>
          <cell r="O5484">
            <v>5412</v>
          </cell>
          <cell r="P5484">
            <v>5520</v>
          </cell>
          <cell r="Q5484">
            <v>5687</v>
          </cell>
        </row>
        <row r="5485">
          <cell r="E5485" t="str">
            <v>59NMONTHLYFWASHINGTON FEDERATION OF STATE EMPLOYEES</v>
          </cell>
          <cell r="F5485" t="str">
            <v>59N</v>
          </cell>
          <cell r="G5485" t="str">
            <v>Monthly</v>
          </cell>
          <cell r="H5485" t="str">
            <v>F</v>
          </cell>
          <cell r="I5485">
            <v>0</v>
          </cell>
          <cell r="J5485" t="str">
            <v>Washington Federation of State Employees</v>
          </cell>
          <cell r="K5485">
            <v>5668</v>
          </cell>
          <cell r="L5485">
            <v>5668</v>
          </cell>
          <cell r="M5485">
            <v>5668</v>
          </cell>
          <cell r="N5485">
            <v>5668</v>
          </cell>
          <cell r="O5485">
            <v>5343</v>
          </cell>
          <cell r="P5485">
            <v>5450</v>
          </cell>
          <cell r="Q5485">
            <v>5615</v>
          </cell>
        </row>
        <row r="5486">
          <cell r="E5486" t="str">
            <v>59NMONTHLYGCOALITION</v>
          </cell>
          <cell r="F5486" t="str">
            <v>59N</v>
          </cell>
          <cell r="G5486" t="str">
            <v>Monthly</v>
          </cell>
          <cell r="H5486" t="str">
            <v>G</v>
          </cell>
          <cell r="I5486">
            <v>0</v>
          </cell>
          <cell r="J5486" t="str">
            <v>Coalition</v>
          </cell>
          <cell r="K5486">
            <v>5808</v>
          </cell>
          <cell r="L5486">
            <v>5808</v>
          </cell>
          <cell r="M5486">
            <v>5808</v>
          </cell>
          <cell r="N5486">
            <v>5808</v>
          </cell>
          <cell r="O5486">
            <v>5475</v>
          </cell>
          <cell r="P5486">
            <v>5585</v>
          </cell>
          <cell r="Q5486">
            <v>5754</v>
          </cell>
        </row>
        <row r="5487">
          <cell r="E5487" t="str">
            <v>59NMONTHLYGNON-REPRESENTED STATE EMPLOYEES</v>
          </cell>
          <cell r="F5487" t="str">
            <v>59N</v>
          </cell>
          <cell r="G5487" t="str">
            <v>Monthly</v>
          </cell>
          <cell r="H5487" t="str">
            <v>G</v>
          </cell>
          <cell r="I5487">
            <v>0</v>
          </cell>
          <cell r="J5487" t="str">
            <v>Non-Represented State Employees</v>
          </cell>
          <cell r="K5487">
            <v>5808</v>
          </cell>
          <cell r="L5487">
            <v>5808</v>
          </cell>
          <cell r="M5487">
            <v>5808</v>
          </cell>
          <cell r="N5487">
            <v>5808</v>
          </cell>
          <cell r="O5487">
            <v>5475</v>
          </cell>
          <cell r="P5487">
            <v>5585</v>
          </cell>
          <cell r="Q5487">
            <v>5754</v>
          </cell>
        </row>
        <row r="5488">
          <cell r="E5488" t="str">
            <v>59NMONTHLYGSERVICE EMPLOYEES INTERNATIONAL UNION DISTRICT 1199 NW</v>
          </cell>
          <cell r="F5488" t="str">
            <v>59N</v>
          </cell>
          <cell r="G5488" t="str">
            <v>Monthly</v>
          </cell>
          <cell r="H5488" t="str">
            <v>G</v>
          </cell>
          <cell r="I5488">
            <v>0</v>
          </cell>
          <cell r="J5488" t="str">
            <v>Service Employees International Union District 1199 NW</v>
          </cell>
          <cell r="K5488">
            <v>5808</v>
          </cell>
          <cell r="L5488">
            <v>5808</v>
          </cell>
          <cell r="M5488">
            <v>5808</v>
          </cell>
          <cell r="N5488">
            <v>5808</v>
          </cell>
          <cell r="O5488">
            <v>5475</v>
          </cell>
          <cell r="P5488">
            <v>5585</v>
          </cell>
          <cell r="Q5488">
            <v>5754</v>
          </cell>
        </row>
        <row r="5489">
          <cell r="E5489" t="str">
            <v>59NMONTHLYGTEAMSTERS LOCAL UNION NUMBER 117</v>
          </cell>
          <cell r="F5489" t="str">
            <v>59N</v>
          </cell>
          <cell r="G5489" t="str">
            <v>Monthly</v>
          </cell>
          <cell r="H5489" t="str">
            <v>G</v>
          </cell>
          <cell r="I5489">
            <v>0</v>
          </cell>
          <cell r="J5489" t="str">
            <v>Teamsters Local Union Number 117</v>
          </cell>
          <cell r="K5489">
            <v>5883</v>
          </cell>
          <cell r="L5489">
            <v>5883</v>
          </cell>
          <cell r="M5489">
            <v>5883</v>
          </cell>
          <cell r="N5489">
            <v>5883</v>
          </cell>
          <cell r="O5489">
            <v>5546</v>
          </cell>
          <cell r="P5489">
            <v>5657</v>
          </cell>
          <cell r="Q5489">
            <v>5828</v>
          </cell>
        </row>
        <row r="5490">
          <cell r="E5490" t="str">
            <v>59NMONTHLYGWASHINGTON FEDERATION OF STATE EMPLOYEES</v>
          </cell>
          <cell r="F5490" t="str">
            <v>59N</v>
          </cell>
          <cell r="G5490" t="str">
            <v>Monthly</v>
          </cell>
          <cell r="H5490" t="str">
            <v>G</v>
          </cell>
          <cell r="I5490">
            <v>0</v>
          </cell>
          <cell r="J5490" t="str">
            <v>Washington Federation of State Employees</v>
          </cell>
          <cell r="K5490">
            <v>5808</v>
          </cell>
          <cell r="L5490">
            <v>5808</v>
          </cell>
          <cell r="M5490">
            <v>5808</v>
          </cell>
          <cell r="N5490">
            <v>5808</v>
          </cell>
          <cell r="O5490">
            <v>5475</v>
          </cell>
          <cell r="P5490">
            <v>5585</v>
          </cell>
          <cell r="Q5490">
            <v>5754</v>
          </cell>
        </row>
        <row r="5491">
          <cell r="E5491" t="str">
            <v>59NMONTHLYHCOALITION</v>
          </cell>
          <cell r="F5491" t="str">
            <v>59N</v>
          </cell>
          <cell r="G5491" t="str">
            <v>Monthly</v>
          </cell>
          <cell r="H5491" t="str">
            <v>H</v>
          </cell>
          <cell r="I5491">
            <v>0</v>
          </cell>
          <cell r="J5491" t="str">
            <v>Coalition</v>
          </cell>
          <cell r="K5491">
            <v>5953</v>
          </cell>
          <cell r="L5491">
            <v>5953</v>
          </cell>
          <cell r="M5491">
            <v>5953</v>
          </cell>
          <cell r="N5491">
            <v>5953</v>
          </cell>
          <cell r="O5491">
            <v>5612</v>
          </cell>
          <cell r="P5491">
            <v>5724</v>
          </cell>
          <cell r="Q5491">
            <v>5897</v>
          </cell>
        </row>
        <row r="5492">
          <cell r="E5492" t="str">
            <v>59NMONTHLYHNON-REPRESENTED STATE EMPLOYEES</v>
          </cell>
          <cell r="F5492" t="str">
            <v>59N</v>
          </cell>
          <cell r="G5492" t="str">
            <v>Monthly</v>
          </cell>
          <cell r="H5492" t="str">
            <v>H</v>
          </cell>
          <cell r="I5492">
            <v>0</v>
          </cell>
          <cell r="J5492" t="str">
            <v>Non-Represented State Employees</v>
          </cell>
          <cell r="K5492">
            <v>5953</v>
          </cell>
          <cell r="L5492">
            <v>5953</v>
          </cell>
          <cell r="M5492">
            <v>5953</v>
          </cell>
          <cell r="N5492">
            <v>5953</v>
          </cell>
          <cell r="O5492">
            <v>5612</v>
          </cell>
          <cell r="P5492">
            <v>5724</v>
          </cell>
          <cell r="Q5492">
            <v>5897</v>
          </cell>
        </row>
        <row r="5493">
          <cell r="E5493" t="str">
            <v>59NMONTHLYHSERVICE EMPLOYEES INTERNATIONAL UNION DISTRICT 1199 NW</v>
          </cell>
          <cell r="F5493" t="str">
            <v>59N</v>
          </cell>
          <cell r="G5493" t="str">
            <v>Monthly</v>
          </cell>
          <cell r="H5493" t="str">
            <v>H</v>
          </cell>
          <cell r="I5493">
            <v>0</v>
          </cell>
          <cell r="J5493" t="str">
            <v>Service Employees International Union District 1199 NW</v>
          </cell>
          <cell r="K5493">
            <v>5953</v>
          </cell>
          <cell r="L5493">
            <v>5953</v>
          </cell>
          <cell r="M5493">
            <v>5953</v>
          </cell>
          <cell r="N5493">
            <v>5953</v>
          </cell>
          <cell r="O5493">
            <v>5612</v>
          </cell>
          <cell r="P5493">
            <v>5724</v>
          </cell>
          <cell r="Q5493">
            <v>5897</v>
          </cell>
        </row>
        <row r="5494">
          <cell r="E5494" t="str">
            <v>59NMONTHLYHTEAMSTERS LOCAL UNION NUMBER 117</v>
          </cell>
          <cell r="F5494" t="str">
            <v>59N</v>
          </cell>
          <cell r="G5494" t="str">
            <v>Monthly</v>
          </cell>
          <cell r="H5494" t="str">
            <v>H</v>
          </cell>
          <cell r="I5494">
            <v>0</v>
          </cell>
          <cell r="J5494" t="str">
            <v>Teamsters Local Union Number 117</v>
          </cell>
          <cell r="K5494">
            <v>6029</v>
          </cell>
          <cell r="L5494">
            <v>6029</v>
          </cell>
          <cell r="M5494">
            <v>6029</v>
          </cell>
          <cell r="N5494">
            <v>6029</v>
          </cell>
          <cell r="O5494">
            <v>5683</v>
          </cell>
          <cell r="P5494">
            <v>5797</v>
          </cell>
          <cell r="Q5494">
            <v>5972</v>
          </cell>
        </row>
        <row r="5495">
          <cell r="E5495" t="str">
            <v>59NMONTHLYHWASHINGTON FEDERATION OF STATE EMPLOYEES</v>
          </cell>
          <cell r="F5495" t="str">
            <v>59N</v>
          </cell>
          <cell r="G5495" t="str">
            <v>Monthly</v>
          </cell>
          <cell r="H5495" t="str">
            <v>H</v>
          </cell>
          <cell r="I5495">
            <v>0</v>
          </cell>
          <cell r="J5495" t="str">
            <v>Washington Federation of State Employees</v>
          </cell>
          <cell r="K5495">
            <v>5953</v>
          </cell>
          <cell r="L5495">
            <v>5953</v>
          </cell>
          <cell r="M5495">
            <v>5953</v>
          </cell>
          <cell r="N5495">
            <v>5953</v>
          </cell>
          <cell r="O5495">
            <v>5612</v>
          </cell>
          <cell r="P5495">
            <v>5724</v>
          </cell>
          <cell r="Q5495">
            <v>5897</v>
          </cell>
        </row>
        <row r="5496">
          <cell r="E5496" t="str">
            <v>59NMONTHLYICOALITION</v>
          </cell>
          <cell r="F5496" t="str">
            <v>59N</v>
          </cell>
          <cell r="G5496" t="str">
            <v>Monthly</v>
          </cell>
          <cell r="H5496" t="str">
            <v>I</v>
          </cell>
          <cell r="I5496">
            <v>0</v>
          </cell>
          <cell r="J5496" t="str">
            <v>Coalition</v>
          </cell>
          <cell r="K5496">
            <v>6104</v>
          </cell>
          <cell r="L5496">
            <v>6104</v>
          </cell>
          <cell r="M5496">
            <v>6104</v>
          </cell>
          <cell r="N5496">
            <v>6104</v>
          </cell>
          <cell r="O5496">
            <v>5754</v>
          </cell>
          <cell r="P5496">
            <v>5869</v>
          </cell>
          <cell r="Q5496">
            <v>6046</v>
          </cell>
        </row>
        <row r="5497">
          <cell r="E5497" t="str">
            <v>59NMONTHLYINON-REPRESENTED STATE EMPLOYEES</v>
          </cell>
          <cell r="F5497" t="str">
            <v>59N</v>
          </cell>
          <cell r="G5497" t="str">
            <v>Monthly</v>
          </cell>
          <cell r="H5497" t="str">
            <v>I</v>
          </cell>
          <cell r="I5497">
            <v>0</v>
          </cell>
          <cell r="J5497" t="str">
            <v>Non-Represented State Employees</v>
          </cell>
          <cell r="K5497">
            <v>6104</v>
          </cell>
          <cell r="L5497">
            <v>6104</v>
          </cell>
          <cell r="M5497">
            <v>6104</v>
          </cell>
          <cell r="N5497">
            <v>6104</v>
          </cell>
          <cell r="O5497">
            <v>5754</v>
          </cell>
          <cell r="P5497">
            <v>5869</v>
          </cell>
          <cell r="Q5497">
            <v>6046</v>
          </cell>
        </row>
        <row r="5498">
          <cell r="E5498" t="str">
            <v>59NMONTHLYISERVICE EMPLOYEES INTERNATIONAL UNION DISTRICT 1199 NW</v>
          </cell>
          <cell r="F5498" t="str">
            <v>59N</v>
          </cell>
          <cell r="G5498" t="str">
            <v>Monthly</v>
          </cell>
          <cell r="H5498" t="str">
            <v>I</v>
          </cell>
          <cell r="I5498">
            <v>0</v>
          </cell>
          <cell r="J5498" t="str">
            <v>Service Employees International Union District 1199 NW</v>
          </cell>
          <cell r="K5498">
            <v>6104</v>
          </cell>
          <cell r="L5498">
            <v>6104</v>
          </cell>
          <cell r="M5498">
            <v>6104</v>
          </cell>
          <cell r="N5498">
            <v>6104</v>
          </cell>
          <cell r="O5498">
            <v>5754</v>
          </cell>
          <cell r="P5498">
            <v>5869</v>
          </cell>
          <cell r="Q5498">
            <v>6046</v>
          </cell>
        </row>
        <row r="5499">
          <cell r="E5499" t="str">
            <v>59NMONTHLYITEAMSTERS LOCAL UNION NUMBER 117</v>
          </cell>
          <cell r="F5499" t="str">
            <v>59N</v>
          </cell>
          <cell r="G5499" t="str">
            <v>Monthly</v>
          </cell>
          <cell r="H5499" t="str">
            <v>I</v>
          </cell>
          <cell r="I5499">
            <v>0</v>
          </cell>
          <cell r="J5499" t="str">
            <v>Teamsters Local Union Number 117</v>
          </cell>
          <cell r="K5499">
            <v>6182</v>
          </cell>
          <cell r="L5499">
            <v>6182</v>
          </cell>
          <cell r="M5499">
            <v>6182</v>
          </cell>
          <cell r="N5499">
            <v>6182</v>
          </cell>
          <cell r="O5499">
            <v>5827</v>
          </cell>
          <cell r="P5499">
            <v>5944</v>
          </cell>
          <cell r="Q5499">
            <v>6124</v>
          </cell>
        </row>
        <row r="5500">
          <cell r="E5500" t="str">
            <v>59NMONTHLYIWASHINGTON FEDERATION OF STATE EMPLOYEES</v>
          </cell>
          <cell r="F5500" t="str">
            <v>59N</v>
          </cell>
          <cell r="G5500" t="str">
            <v>Monthly</v>
          </cell>
          <cell r="H5500" t="str">
            <v>I</v>
          </cell>
          <cell r="I5500">
            <v>0</v>
          </cell>
          <cell r="J5500" t="str">
            <v>Washington Federation of State Employees</v>
          </cell>
          <cell r="K5500">
            <v>6104</v>
          </cell>
          <cell r="L5500">
            <v>6104</v>
          </cell>
          <cell r="M5500">
            <v>6104</v>
          </cell>
          <cell r="N5500">
            <v>6104</v>
          </cell>
          <cell r="O5500">
            <v>5754</v>
          </cell>
          <cell r="P5500">
            <v>5869</v>
          </cell>
          <cell r="Q5500">
            <v>6046</v>
          </cell>
        </row>
        <row r="5501">
          <cell r="E5501" t="str">
            <v>59NMONTHLYJCOALITION</v>
          </cell>
          <cell r="F5501" t="str">
            <v>59N</v>
          </cell>
          <cell r="G5501" t="str">
            <v>Monthly</v>
          </cell>
          <cell r="H5501" t="str">
            <v>J</v>
          </cell>
          <cell r="I5501">
            <v>0</v>
          </cell>
          <cell r="J5501" t="str">
            <v>Coalition</v>
          </cell>
          <cell r="K5501">
            <v>6257</v>
          </cell>
          <cell r="L5501">
            <v>6257</v>
          </cell>
          <cell r="M5501">
            <v>6257</v>
          </cell>
          <cell r="N5501">
            <v>6257</v>
          </cell>
          <cell r="O5501">
            <v>5898</v>
          </cell>
          <cell r="P5501">
            <v>6016</v>
          </cell>
          <cell r="Q5501">
            <v>6198</v>
          </cell>
        </row>
        <row r="5502">
          <cell r="E5502" t="str">
            <v>59NMONTHLYJNON-REPRESENTED STATE EMPLOYEES</v>
          </cell>
          <cell r="F5502" t="str">
            <v>59N</v>
          </cell>
          <cell r="G5502" t="str">
            <v>Monthly</v>
          </cell>
          <cell r="H5502" t="str">
            <v>J</v>
          </cell>
          <cell r="I5502">
            <v>0</v>
          </cell>
          <cell r="J5502" t="str">
            <v>Non-Represented State Employees</v>
          </cell>
          <cell r="K5502">
            <v>6257</v>
          </cell>
          <cell r="L5502">
            <v>6257</v>
          </cell>
          <cell r="M5502">
            <v>6257</v>
          </cell>
          <cell r="N5502">
            <v>6257</v>
          </cell>
          <cell r="O5502">
            <v>5898</v>
          </cell>
          <cell r="P5502">
            <v>6016</v>
          </cell>
          <cell r="Q5502">
            <v>6198</v>
          </cell>
        </row>
        <row r="5503">
          <cell r="E5503" t="str">
            <v>59NMONTHLYJSERVICE EMPLOYEES INTERNATIONAL UNION DISTRICT 1199 NW</v>
          </cell>
          <cell r="F5503" t="str">
            <v>59N</v>
          </cell>
          <cell r="G5503" t="str">
            <v>Monthly</v>
          </cell>
          <cell r="H5503" t="str">
            <v>J</v>
          </cell>
          <cell r="I5503">
            <v>0</v>
          </cell>
          <cell r="J5503" t="str">
            <v>Service Employees International Union District 1199 NW</v>
          </cell>
          <cell r="K5503">
            <v>6257</v>
          </cell>
          <cell r="L5503">
            <v>6257</v>
          </cell>
          <cell r="M5503">
            <v>6257</v>
          </cell>
          <cell r="N5503">
            <v>6257</v>
          </cell>
          <cell r="O5503">
            <v>5898</v>
          </cell>
          <cell r="P5503">
            <v>6016</v>
          </cell>
          <cell r="Q5503">
            <v>6198</v>
          </cell>
        </row>
        <row r="5504">
          <cell r="E5504" t="str">
            <v>59NMONTHLYJTEAMSTERS LOCAL UNION NUMBER 117</v>
          </cell>
          <cell r="F5504" t="str">
            <v>59N</v>
          </cell>
          <cell r="G5504" t="str">
            <v>Monthly</v>
          </cell>
          <cell r="H5504" t="str">
            <v>J</v>
          </cell>
          <cell r="I5504">
            <v>0</v>
          </cell>
          <cell r="J5504" t="str">
            <v>Teamsters Local Union Number 117</v>
          </cell>
          <cell r="K5504">
            <v>6339</v>
          </cell>
          <cell r="L5504">
            <v>6339</v>
          </cell>
          <cell r="M5504">
            <v>6339</v>
          </cell>
          <cell r="N5504">
            <v>6339</v>
          </cell>
          <cell r="O5504">
            <v>5975</v>
          </cell>
          <cell r="P5504">
            <v>6095</v>
          </cell>
          <cell r="Q5504">
            <v>6279</v>
          </cell>
        </row>
        <row r="5505">
          <cell r="E5505" t="str">
            <v>59NMONTHLYJWASHINGTON FEDERATION OF STATE EMPLOYEES</v>
          </cell>
          <cell r="F5505" t="str">
            <v>59N</v>
          </cell>
          <cell r="G5505" t="str">
            <v>Monthly</v>
          </cell>
          <cell r="H5505" t="str">
            <v>J</v>
          </cell>
          <cell r="I5505">
            <v>0</v>
          </cell>
          <cell r="J5505" t="str">
            <v>Washington Federation of State Employees</v>
          </cell>
          <cell r="K5505">
            <v>6257</v>
          </cell>
          <cell r="L5505">
            <v>6257</v>
          </cell>
          <cell r="M5505">
            <v>6257</v>
          </cell>
          <cell r="N5505">
            <v>6257</v>
          </cell>
          <cell r="O5505">
            <v>5898</v>
          </cell>
          <cell r="P5505">
            <v>6016</v>
          </cell>
          <cell r="Q5505">
            <v>6198</v>
          </cell>
        </row>
        <row r="5506">
          <cell r="E5506" t="str">
            <v>59NMONTHLYKCOALITION</v>
          </cell>
          <cell r="F5506" t="str">
            <v>59N</v>
          </cell>
          <cell r="G5506" t="str">
            <v>Monthly</v>
          </cell>
          <cell r="H5506" t="str">
            <v>K</v>
          </cell>
          <cell r="I5506">
            <v>0</v>
          </cell>
          <cell r="J5506" t="str">
            <v>Coalition</v>
          </cell>
          <cell r="K5506">
            <v>6411</v>
          </cell>
          <cell r="L5506">
            <v>6411</v>
          </cell>
          <cell r="M5506">
            <v>6411</v>
          </cell>
          <cell r="N5506">
            <v>6411</v>
          </cell>
          <cell r="O5506">
            <v>6043</v>
          </cell>
          <cell r="P5506">
            <v>6164</v>
          </cell>
          <cell r="Q5506">
            <v>6350</v>
          </cell>
        </row>
        <row r="5507">
          <cell r="E5507" t="str">
            <v>59NMONTHLYKNON-REPRESENTED STATE EMPLOYEES</v>
          </cell>
          <cell r="F5507" t="str">
            <v>59N</v>
          </cell>
          <cell r="G5507" t="str">
            <v>Monthly</v>
          </cell>
          <cell r="H5507" t="str">
            <v>K</v>
          </cell>
          <cell r="I5507">
            <v>0</v>
          </cell>
          <cell r="J5507" t="str">
            <v>Non-Represented State Employees</v>
          </cell>
          <cell r="K5507">
            <v>6411</v>
          </cell>
          <cell r="L5507">
            <v>6411</v>
          </cell>
          <cell r="M5507">
            <v>6411</v>
          </cell>
          <cell r="N5507">
            <v>6411</v>
          </cell>
          <cell r="O5507">
            <v>6043</v>
          </cell>
          <cell r="P5507">
            <v>6164</v>
          </cell>
          <cell r="Q5507">
            <v>6350</v>
          </cell>
        </row>
        <row r="5508">
          <cell r="E5508" t="str">
            <v>59NMONTHLYKSERVICE EMPLOYEES INTERNATIONAL UNION DISTRICT 1199 NW</v>
          </cell>
          <cell r="F5508" t="str">
            <v>59N</v>
          </cell>
          <cell r="G5508" t="str">
            <v>Monthly</v>
          </cell>
          <cell r="H5508" t="str">
            <v>K</v>
          </cell>
          <cell r="I5508">
            <v>0</v>
          </cell>
          <cell r="J5508" t="str">
            <v>Service Employees International Union District 1199 NW</v>
          </cell>
          <cell r="K5508">
            <v>6411</v>
          </cell>
          <cell r="L5508">
            <v>6411</v>
          </cell>
          <cell r="M5508">
            <v>6411</v>
          </cell>
          <cell r="N5508">
            <v>6411</v>
          </cell>
          <cell r="O5508">
            <v>6043</v>
          </cell>
          <cell r="P5508">
            <v>6164</v>
          </cell>
          <cell r="Q5508">
            <v>6350</v>
          </cell>
        </row>
        <row r="5509">
          <cell r="E5509" t="str">
            <v>59NMONTHLYKTEAMSTERS LOCAL UNION NUMBER 117</v>
          </cell>
          <cell r="F5509" t="str">
            <v>59N</v>
          </cell>
          <cell r="G5509" t="str">
            <v>Monthly</v>
          </cell>
          <cell r="H5509" t="str">
            <v>K</v>
          </cell>
          <cell r="I5509">
            <v>0</v>
          </cell>
          <cell r="J5509" t="str">
            <v>Teamsters Local Union Number 117</v>
          </cell>
          <cell r="K5509">
            <v>6491</v>
          </cell>
          <cell r="L5509">
            <v>6491</v>
          </cell>
          <cell r="M5509">
            <v>6491</v>
          </cell>
          <cell r="N5509">
            <v>6491</v>
          </cell>
          <cell r="O5509">
            <v>6119</v>
          </cell>
          <cell r="P5509">
            <v>6241</v>
          </cell>
          <cell r="Q5509">
            <v>6429</v>
          </cell>
        </row>
        <row r="5510">
          <cell r="E5510" t="str">
            <v>59NMONTHLYKWASHINGTON FEDERATION OF STATE EMPLOYEES</v>
          </cell>
          <cell r="F5510" t="str">
            <v>59N</v>
          </cell>
          <cell r="G5510" t="str">
            <v>Monthly</v>
          </cell>
          <cell r="H5510" t="str">
            <v>K</v>
          </cell>
          <cell r="I5510">
            <v>0</v>
          </cell>
          <cell r="J5510" t="str">
            <v>Washington Federation of State Employees</v>
          </cell>
          <cell r="K5510">
            <v>6411</v>
          </cell>
          <cell r="L5510">
            <v>6411</v>
          </cell>
          <cell r="M5510">
            <v>6411</v>
          </cell>
          <cell r="N5510">
            <v>6411</v>
          </cell>
          <cell r="O5510">
            <v>6043</v>
          </cell>
          <cell r="P5510">
            <v>6164</v>
          </cell>
          <cell r="Q5510">
            <v>6350</v>
          </cell>
        </row>
        <row r="5511">
          <cell r="E5511" t="str">
            <v>59NMONTHLYLCOALITION</v>
          </cell>
          <cell r="F5511" t="str">
            <v>59N</v>
          </cell>
          <cell r="G5511" t="str">
            <v>Monthly</v>
          </cell>
          <cell r="H5511" t="str">
            <v>L</v>
          </cell>
          <cell r="I5511">
            <v>0</v>
          </cell>
          <cell r="J5511" t="str">
            <v>Coalition</v>
          </cell>
          <cell r="K5511">
            <v>6575</v>
          </cell>
          <cell r="L5511">
            <v>6575</v>
          </cell>
          <cell r="M5511">
            <v>6575</v>
          </cell>
          <cell r="N5511">
            <v>6575</v>
          </cell>
          <cell r="O5511">
            <v>6198</v>
          </cell>
          <cell r="P5511">
            <v>6322</v>
          </cell>
          <cell r="Q5511">
            <v>6513</v>
          </cell>
        </row>
        <row r="5512">
          <cell r="E5512" t="str">
            <v>59NMONTHLYLNON-REPRESENTED STATE EMPLOYEES</v>
          </cell>
          <cell r="F5512" t="str">
            <v>59N</v>
          </cell>
          <cell r="G5512" t="str">
            <v>Monthly</v>
          </cell>
          <cell r="H5512" t="str">
            <v>L</v>
          </cell>
          <cell r="I5512">
            <v>0</v>
          </cell>
          <cell r="J5512" t="str">
            <v>Non-Represented State Employees</v>
          </cell>
          <cell r="K5512">
            <v>6575</v>
          </cell>
          <cell r="L5512">
            <v>6575</v>
          </cell>
          <cell r="M5512">
            <v>6575</v>
          </cell>
          <cell r="N5512">
            <v>6575</v>
          </cell>
          <cell r="O5512">
            <v>6198</v>
          </cell>
          <cell r="P5512">
            <v>6322</v>
          </cell>
          <cell r="Q5512">
            <v>6513</v>
          </cell>
        </row>
        <row r="5513">
          <cell r="E5513" t="str">
            <v>59NMONTHLYLSERVICE EMPLOYEES INTERNATIONAL UNION DISTRICT 1199 NW</v>
          </cell>
          <cell r="F5513" t="str">
            <v>59N</v>
          </cell>
          <cell r="G5513" t="str">
            <v>Monthly</v>
          </cell>
          <cell r="H5513" t="str">
            <v>L</v>
          </cell>
          <cell r="I5513">
            <v>0</v>
          </cell>
          <cell r="J5513" t="str">
            <v>Service Employees International Union District 1199 NW</v>
          </cell>
          <cell r="K5513">
            <v>6575</v>
          </cell>
          <cell r="L5513">
            <v>6575</v>
          </cell>
          <cell r="M5513">
            <v>6575</v>
          </cell>
          <cell r="N5513">
            <v>6575</v>
          </cell>
          <cell r="O5513">
            <v>6198</v>
          </cell>
          <cell r="P5513">
            <v>6322</v>
          </cell>
          <cell r="Q5513">
            <v>6513</v>
          </cell>
        </row>
        <row r="5514">
          <cell r="E5514" t="str">
            <v>59NMONTHLYLTEAMSTERS LOCAL UNION NUMBER 117</v>
          </cell>
          <cell r="F5514" t="str">
            <v>59N</v>
          </cell>
          <cell r="G5514" t="str">
            <v>Monthly</v>
          </cell>
          <cell r="H5514" t="str">
            <v>L</v>
          </cell>
          <cell r="I5514">
            <v>0</v>
          </cell>
          <cell r="J5514" t="str">
            <v>Teamsters Local Union Number 117</v>
          </cell>
          <cell r="K5514">
            <v>6659</v>
          </cell>
          <cell r="L5514">
            <v>6659</v>
          </cell>
          <cell r="M5514">
            <v>6659</v>
          </cell>
          <cell r="N5514">
            <v>6659</v>
          </cell>
          <cell r="O5514">
            <v>6277</v>
          </cell>
          <cell r="P5514">
            <v>6403</v>
          </cell>
          <cell r="Q5514">
            <v>6596</v>
          </cell>
        </row>
        <row r="5515">
          <cell r="E5515" t="str">
            <v>59NMONTHLYLWASHINGTON FEDERATION OF STATE EMPLOYEES</v>
          </cell>
          <cell r="F5515" t="str">
            <v>59N</v>
          </cell>
          <cell r="G5515" t="str">
            <v>Monthly</v>
          </cell>
          <cell r="H5515" t="str">
            <v>L</v>
          </cell>
          <cell r="I5515">
            <v>0</v>
          </cell>
          <cell r="J5515" t="str">
            <v>Washington Federation of State Employees</v>
          </cell>
          <cell r="K5515">
            <v>6575</v>
          </cell>
          <cell r="L5515">
            <v>6575</v>
          </cell>
          <cell r="M5515">
            <v>6575</v>
          </cell>
          <cell r="N5515">
            <v>6575</v>
          </cell>
          <cell r="O5515">
            <v>6198</v>
          </cell>
          <cell r="P5515">
            <v>6322</v>
          </cell>
          <cell r="Q5515">
            <v>6513</v>
          </cell>
        </row>
        <row r="5516">
          <cell r="E5516" t="str">
            <v>59NMONTHLYMCOALITION</v>
          </cell>
          <cell r="F5516" t="str">
            <v>59N</v>
          </cell>
          <cell r="G5516" t="str">
            <v>Monthly</v>
          </cell>
          <cell r="H5516" t="str">
            <v>M</v>
          </cell>
          <cell r="I5516">
            <v>0</v>
          </cell>
          <cell r="J5516" t="str">
            <v>Coalition</v>
          </cell>
          <cell r="K5516">
            <v>6737</v>
          </cell>
          <cell r="L5516">
            <v>6737</v>
          </cell>
          <cell r="M5516">
            <v>6737</v>
          </cell>
          <cell r="N5516">
            <v>6737</v>
          </cell>
          <cell r="O5516">
            <v>6351</v>
          </cell>
          <cell r="P5516">
            <v>6478</v>
          </cell>
          <cell r="Q5516">
            <v>6674</v>
          </cell>
        </row>
        <row r="5517">
          <cell r="E5517" t="str">
            <v>59NMONTHLYMNON-REPRESENTED STATE EMPLOYEES</v>
          </cell>
          <cell r="F5517" t="str">
            <v>59N</v>
          </cell>
          <cell r="G5517" t="str">
            <v>Monthly</v>
          </cell>
          <cell r="H5517" t="str">
            <v>M</v>
          </cell>
          <cell r="I5517">
            <v>0</v>
          </cell>
          <cell r="J5517" t="str">
            <v>Non-Represented State Employees</v>
          </cell>
          <cell r="K5517">
            <v>6737</v>
          </cell>
          <cell r="L5517">
            <v>6737</v>
          </cell>
          <cell r="M5517">
            <v>6737</v>
          </cell>
          <cell r="N5517">
            <v>6737</v>
          </cell>
          <cell r="O5517">
            <v>6351</v>
          </cell>
          <cell r="P5517">
            <v>6478</v>
          </cell>
          <cell r="Q5517">
            <v>6674</v>
          </cell>
        </row>
        <row r="5518">
          <cell r="E5518" t="str">
            <v>59NMONTHLYMSERVICE EMPLOYEES INTERNATIONAL UNION DISTRICT 1199 NW</v>
          </cell>
          <cell r="F5518" t="str">
            <v>59N</v>
          </cell>
          <cell r="G5518" t="str">
            <v>Monthly</v>
          </cell>
          <cell r="H5518" t="str">
            <v>M</v>
          </cell>
          <cell r="I5518">
            <v>0</v>
          </cell>
          <cell r="J5518" t="str">
            <v>Service Employees International Union District 1199 NW</v>
          </cell>
          <cell r="K5518">
            <v>6737</v>
          </cell>
          <cell r="L5518">
            <v>6737</v>
          </cell>
          <cell r="M5518">
            <v>6737</v>
          </cell>
          <cell r="N5518">
            <v>6737</v>
          </cell>
          <cell r="O5518">
            <v>6351</v>
          </cell>
          <cell r="P5518">
            <v>6478</v>
          </cell>
          <cell r="Q5518">
            <v>6674</v>
          </cell>
        </row>
        <row r="5519">
          <cell r="E5519" t="str">
            <v>59NMONTHLYMTEAMSTERS LOCAL UNION NUMBER 117</v>
          </cell>
          <cell r="F5519" t="str">
            <v>59N</v>
          </cell>
          <cell r="G5519" t="str">
            <v>Monthly</v>
          </cell>
          <cell r="H5519" t="str">
            <v>M</v>
          </cell>
          <cell r="I5519">
            <v>0</v>
          </cell>
          <cell r="J5519" t="str">
            <v>Teamsters Local Union Number 117</v>
          </cell>
          <cell r="K5519">
            <v>6822</v>
          </cell>
          <cell r="L5519">
            <v>6822</v>
          </cell>
          <cell r="M5519">
            <v>6822</v>
          </cell>
          <cell r="N5519">
            <v>6822</v>
          </cell>
          <cell r="O5519">
            <v>6431</v>
          </cell>
          <cell r="P5519">
            <v>6560</v>
          </cell>
          <cell r="Q5519">
            <v>6758</v>
          </cell>
        </row>
        <row r="5520">
          <cell r="E5520" t="str">
            <v>59NMONTHLYMWASHINGTON FEDERATION OF STATE EMPLOYEES</v>
          </cell>
          <cell r="F5520" t="str">
            <v>59N</v>
          </cell>
          <cell r="G5520" t="str">
            <v>Monthly</v>
          </cell>
          <cell r="H5520" t="str">
            <v>M</v>
          </cell>
          <cell r="I5520">
            <v>0</v>
          </cell>
          <cell r="J5520" t="str">
            <v>Washington Federation of State Employees</v>
          </cell>
          <cell r="K5520">
            <v>6737</v>
          </cell>
          <cell r="L5520">
            <v>6737</v>
          </cell>
          <cell r="M5520">
            <v>6737</v>
          </cell>
          <cell r="N5520">
            <v>6737</v>
          </cell>
          <cell r="O5520">
            <v>6351</v>
          </cell>
          <cell r="P5520">
            <v>6478</v>
          </cell>
          <cell r="Q5520">
            <v>6674</v>
          </cell>
        </row>
        <row r="5521">
          <cell r="E5521" t="str">
            <v>59NMONTHLYNCOALITION</v>
          </cell>
          <cell r="F5521" t="str">
            <v>59N</v>
          </cell>
          <cell r="G5521" t="str">
            <v>Monthly</v>
          </cell>
          <cell r="H5521" t="str">
            <v>N</v>
          </cell>
          <cell r="I5521">
            <v>0</v>
          </cell>
          <cell r="J5521" t="str">
            <v>Coalition</v>
          </cell>
          <cell r="K5521">
            <v>6905</v>
          </cell>
          <cell r="L5521">
            <v>6905</v>
          </cell>
          <cell r="M5521">
            <v>6905</v>
          </cell>
          <cell r="N5521">
            <v>6905</v>
          </cell>
          <cell r="O5521">
            <v>6509</v>
          </cell>
          <cell r="P5521">
            <v>6639</v>
          </cell>
          <cell r="Q5521">
            <v>6839</v>
          </cell>
        </row>
        <row r="5522">
          <cell r="E5522" t="str">
            <v>59NMONTHLYNNON-REPRESENTED STATE EMPLOYEES</v>
          </cell>
          <cell r="F5522" t="str">
            <v>59N</v>
          </cell>
          <cell r="G5522" t="str">
            <v>Monthly</v>
          </cell>
          <cell r="H5522" t="str">
            <v>N</v>
          </cell>
          <cell r="I5522">
            <v>0</v>
          </cell>
          <cell r="J5522" t="str">
            <v>Non-Represented State Employees</v>
          </cell>
          <cell r="K5522">
            <v>6905</v>
          </cell>
          <cell r="L5522">
            <v>6905</v>
          </cell>
          <cell r="M5522">
            <v>6905</v>
          </cell>
          <cell r="N5522">
            <v>6905</v>
          </cell>
          <cell r="O5522">
            <v>6509</v>
          </cell>
          <cell r="P5522">
            <v>6639</v>
          </cell>
          <cell r="Q5522">
            <v>6839</v>
          </cell>
        </row>
        <row r="5523">
          <cell r="E5523" t="str">
            <v>59NMONTHLYNSERVICE EMPLOYEES INTERNATIONAL UNION DISTRICT 1199 NW</v>
          </cell>
          <cell r="F5523" t="str">
            <v>59N</v>
          </cell>
          <cell r="G5523" t="str">
            <v>Monthly</v>
          </cell>
          <cell r="H5523" t="str">
            <v>N</v>
          </cell>
          <cell r="I5523">
            <v>0</v>
          </cell>
          <cell r="J5523" t="str">
            <v>Service Employees International Union District 1199 NW</v>
          </cell>
          <cell r="K5523">
            <v>6905</v>
          </cell>
          <cell r="L5523">
            <v>6905</v>
          </cell>
          <cell r="M5523">
            <v>6905</v>
          </cell>
          <cell r="N5523">
            <v>6905</v>
          </cell>
          <cell r="O5523">
            <v>6509</v>
          </cell>
          <cell r="P5523">
            <v>6639</v>
          </cell>
          <cell r="Q5523">
            <v>6839</v>
          </cell>
        </row>
        <row r="5524">
          <cell r="E5524" t="str">
            <v>59NMONTHLYNTEAMSTERS LOCAL UNION NUMBER 117</v>
          </cell>
          <cell r="F5524" t="str">
            <v>59N</v>
          </cell>
          <cell r="G5524" t="str">
            <v>Monthly</v>
          </cell>
          <cell r="H5524" t="str">
            <v>N</v>
          </cell>
          <cell r="I5524">
            <v>0</v>
          </cell>
          <cell r="J5524" t="str">
            <v>Teamsters Local Union Number 117</v>
          </cell>
          <cell r="K5524">
            <v>6993</v>
          </cell>
          <cell r="L5524">
            <v>6993</v>
          </cell>
          <cell r="M5524">
            <v>6993</v>
          </cell>
          <cell r="N5524">
            <v>6993</v>
          </cell>
          <cell r="O5524">
            <v>6592</v>
          </cell>
          <cell r="P5524">
            <v>6724</v>
          </cell>
          <cell r="Q5524">
            <v>6927</v>
          </cell>
        </row>
        <row r="5525">
          <cell r="E5525" t="str">
            <v>59NMONTHLYNWASHINGTON FEDERATION OF STATE EMPLOYEES</v>
          </cell>
          <cell r="F5525" t="str">
            <v>59N</v>
          </cell>
          <cell r="G5525" t="str">
            <v>Monthly</v>
          </cell>
          <cell r="H5525" t="str">
            <v>N</v>
          </cell>
          <cell r="I5525">
            <v>0</v>
          </cell>
          <cell r="J5525" t="str">
            <v>Washington Federation of State Employees</v>
          </cell>
          <cell r="K5525">
            <v>6905</v>
          </cell>
          <cell r="L5525">
            <v>6905</v>
          </cell>
          <cell r="M5525">
            <v>6905</v>
          </cell>
          <cell r="N5525">
            <v>6905</v>
          </cell>
          <cell r="O5525">
            <v>6509</v>
          </cell>
          <cell r="P5525">
            <v>6639</v>
          </cell>
          <cell r="Q5525">
            <v>6839</v>
          </cell>
        </row>
        <row r="5526">
          <cell r="E5526" t="str">
            <v>59NMONTHLYOCOALITION</v>
          </cell>
          <cell r="F5526" t="str">
            <v>59N</v>
          </cell>
          <cell r="G5526" t="str">
            <v>Monthly</v>
          </cell>
          <cell r="H5526" t="str">
            <v>O</v>
          </cell>
          <cell r="I5526">
            <v>0</v>
          </cell>
          <cell r="J5526" t="str">
            <v>Coalition</v>
          </cell>
          <cell r="K5526">
            <v>7081</v>
          </cell>
          <cell r="L5526">
            <v>7081</v>
          </cell>
          <cell r="M5526">
            <v>7081</v>
          </cell>
          <cell r="N5526">
            <v>7081</v>
          </cell>
          <cell r="O5526">
            <v>6675</v>
          </cell>
          <cell r="P5526">
            <v>6809</v>
          </cell>
          <cell r="Q5526">
            <v>7015</v>
          </cell>
        </row>
        <row r="5527">
          <cell r="E5527" t="str">
            <v>59NMONTHLYONON-REPRESENTED STATE EMPLOYEES</v>
          </cell>
          <cell r="F5527" t="str">
            <v>59N</v>
          </cell>
          <cell r="G5527" t="str">
            <v>Monthly</v>
          </cell>
          <cell r="H5527" t="str">
            <v>O</v>
          </cell>
          <cell r="I5527">
            <v>0</v>
          </cell>
          <cell r="J5527" t="str">
            <v>Non-Represented State Employees</v>
          </cell>
          <cell r="K5527">
            <v>7081</v>
          </cell>
          <cell r="L5527">
            <v>7081</v>
          </cell>
          <cell r="M5527">
            <v>7081</v>
          </cell>
          <cell r="N5527">
            <v>7081</v>
          </cell>
          <cell r="O5527">
            <v>6675</v>
          </cell>
          <cell r="P5527">
            <v>6809</v>
          </cell>
          <cell r="Q5527">
            <v>7015</v>
          </cell>
        </row>
        <row r="5528">
          <cell r="E5528" t="str">
            <v>59NMONTHLYOSERVICE EMPLOYEES INTERNATIONAL UNION DISTRICT 1199 NW</v>
          </cell>
          <cell r="F5528" t="str">
            <v>59N</v>
          </cell>
          <cell r="G5528" t="str">
            <v>Monthly</v>
          </cell>
          <cell r="H5528" t="str">
            <v>O</v>
          </cell>
          <cell r="I5528">
            <v>0</v>
          </cell>
          <cell r="J5528" t="str">
            <v>Service Employees International Union District 1199 NW</v>
          </cell>
          <cell r="K5528">
            <v>7081</v>
          </cell>
          <cell r="L5528">
            <v>7081</v>
          </cell>
          <cell r="M5528">
            <v>7081</v>
          </cell>
          <cell r="N5528">
            <v>7081</v>
          </cell>
          <cell r="O5528">
            <v>6675</v>
          </cell>
          <cell r="P5528">
            <v>6809</v>
          </cell>
          <cell r="Q5528">
            <v>7015</v>
          </cell>
        </row>
        <row r="5529">
          <cell r="E5529" t="str">
            <v>59NMONTHLYOTEAMSTERS LOCAL UNION NUMBER 117</v>
          </cell>
          <cell r="F5529" t="str">
            <v>59N</v>
          </cell>
          <cell r="G5529" t="str">
            <v>Monthly</v>
          </cell>
          <cell r="H5529" t="str">
            <v>O</v>
          </cell>
          <cell r="I5529">
            <v>0</v>
          </cell>
          <cell r="J5529" t="str">
            <v>Teamsters Local Union Number 117</v>
          </cell>
          <cell r="K5529">
            <v>7171</v>
          </cell>
          <cell r="L5529">
            <v>7171</v>
          </cell>
          <cell r="M5529">
            <v>7171</v>
          </cell>
          <cell r="N5529">
            <v>7171</v>
          </cell>
          <cell r="O5529">
            <v>6760</v>
          </cell>
          <cell r="P5529">
            <v>6895</v>
          </cell>
          <cell r="Q5529">
            <v>7103</v>
          </cell>
        </row>
        <row r="5530">
          <cell r="E5530" t="str">
            <v>59NMONTHLYOWASHINGTON FEDERATION OF STATE EMPLOYEES</v>
          </cell>
          <cell r="F5530" t="str">
            <v>59N</v>
          </cell>
          <cell r="G5530" t="str">
            <v>Monthly</v>
          </cell>
          <cell r="H5530" t="str">
            <v>O</v>
          </cell>
          <cell r="I5530">
            <v>0</v>
          </cell>
          <cell r="J5530" t="str">
            <v>Washington Federation of State Employees</v>
          </cell>
          <cell r="K5530">
            <v>7081</v>
          </cell>
          <cell r="L5530">
            <v>7081</v>
          </cell>
          <cell r="M5530">
            <v>7081</v>
          </cell>
          <cell r="N5530">
            <v>7081</v>
          </cell>
          <cell r="O5530">
            <v>6675</v>
          </cell>
          <cell r="P5530">
            <v>6809</v>
          </cell>
          <cell r="Q5530">
            <v>7015</v>
          </cell>
        </row>
        <row r="5531">
          <cell r="E5531" t="str">
            <v>59NMONTHLYPCOALITION</v>
          </cell>
          <cell r="F5531" t="str">
            <v>59N</v>
          </cell>
          <cell r="G5531" t="str">
            <v>Monthly</v>
          </cell>
          <cell r="H5531" t="str">
            <v>P</v>
          </cell>
          <cell r="I5531">
            <v>0</v>
          </cell>
          <cell r="J5531" t="str">
            <v>Coalition</v>
          </cell>
          <cell r="K5531">
            <v>7254</v>
          </cell>
          <cell r="L5531">
            <v>7254</v>
          </cell>
          <cell r="M5531">
            <v>7254</v>
          </cell>
          <cell r="N5531">
            <v>7254</v>
          </cell>
          <cell r="O5531">
            <v>6838</v>
          </cell>
          <cell r="P5531">
            <v>6975</v>
          </cell>
          <cell r="Q5531">
            <v>7186</v>
          </cell>
        </row>
        <row r="5532">
          <cell r="E5532" t="str">
            <v>59NMONTHLYPNON-REPRESENTED STATE EMPLOYEES</v>
          </cell>
          <cell r="F5532" t="str">
            <v>59N</v>
          </cell>
          <cell r="G5532" t="str">
            <v>Monthly</v>
          </cell>
          <cell r="H5532" t="str">
            <v>P</v>
          </cell>
          <cell r="I5532">
            <v>0</v>
          </cell>
          <cell r="J5532" t="str">
            <v>Non-Represented State Employees</v>
          </cell>
          <cell r="K5532">
            <v>7254</v>
          </cell>
          <cell r="L5532">
            <v>7254</v>
          </cell>
          <cell r="M5532">
            <v>7254</v>
          </cell>
          <cell r="N5532">
            <v>7254</v>
          </cell>
          <cell r="O5532">
            <v>6838</v>
          </cell>
          <cell r="P5532">
            <v>6975</v>
          </cell>
          <cell r="Q5532">
            <v>7186</v>
          </cell>
        </row>
        <row r="5533">
          <cell r="E5533" t="str">
            <v>59NMONTHLYPSERVICE EMPLOYEES INTERNATIONAL UNION DISTRICT 1199 NW</v>
          </cell>
          <cell r="F5533" t="str">
            <v>59N</v>
          </cell>
          <cell r="G5533" t="str">
            <v>Monthly</v>
          </cell>
          <cell r="H5533" t="str">
            <v>P</v>
          </cell>
          <cell r="I5533">
            <v>0</v>
          </cell>
          <cell r="J5533" t="str">
            <v>Service Employees International Union District 1199 NW</v>
          </cell>
          <cell r="K5533">
            <v>7254</v>
          </cell>
          <cell r="L5533">
            <v>7254</v>
          </cell>
          <cell r="M5533">
            <v>7254</v>
          </cell>
          <cell r="N5533">
            <v>7254</v>
          </cell>
          <cell r="O5533">
            <v>6838</v>
          </cell>
          <cell r="P5533">
            <v>6975</v>
          </cell>
          <cell r="Q5533">
            <v>7186</v>
          </cell>
        </row>
        <row r="5534">
          <cell r="E5534" t="str">
            <v>59NMONTHLYPTEAMSTERS LOCAL UNION NUMBER 117</v>
          </cell>
          <cell r="F5534" t="str">
            <v>59N</v>
          </cell>
          <cell r="G5534" t="str">
            <v>Monthly</v>
          </cell>
          <cell r="H5534" t="str">
            <v>P</v>
          </cell>
          <cell r="I5534">
            <v>0</v>
          </cell>
          <cell r="J5534" t="str">
            <v>Teamsters Local Union Number 117</v>
          </cell>
          <cell r="K5534">
            <v>7347</v>
          </cell>
          <cell r="L5534">
            <v>7347</v>
          </cell>
          <cell r="M5534">
            <v>7347</v>
          </cell>
          <cell r="N5534">
            <v>7347</v>
          </cell>
          <cell r="O5534">
            <v>6925</v>
          </cell>
          <cell r="P5534">
            <v>7064</v>
          </cell>
          <cell r="Q5534">
            <v>7277</v>
          </cell>
        </row>
        <row r="5535">
          <cell r="E5535" t="str">
            <v>59NMONTHLYPWASHINGTON FEDERATION OF STATE EMPLOYEES</v>
          </cell>
          <cell r="F5535" t="str">
            <v>59N</v>
          </cell>
          <cell r="G5535" t="str">
            <v>Monthly</v>
          </cell>
          <cell r="H5535" t="str">
            <v>P</v>
          </cell>
          <cell r="I5535">
            <v>0</v>
          </cell>
          <cell r="J5535" t="str">
            <v>Washington Federation of State Employees</v>
          </cell>
          <cell r="K5535">
            <v>7254</v>
          </cell>
          <cell r="L5535">
            <v>7254</v>
          </cell>
          <cell r="M5535">
            <v>7254</v>
          </cell>
          <cell r="N5535">
            <v>7254</v>
          </cell>
          <cell r="O5535">
            <v>6838</v>
          </cell>
          <cell r="P5535">
            <v>6975</v>
          </cell>
          <cell r="Q5535">
            <v>7186</v>
          </cell>
        </row>
        <row r="5536">
          <cell r="E5536" t="str">
            <v>59NMONTHLYQCOALITION</v>
          </cell>
          <cell r="F5536" t="str">
            <v>59N</v>
          </cell>
          <cell r="G5536" t="str">
            <v>Monthly</v>
          </cell>
          <cell r="H5536" t="str">
            <v>Q</v>
          </cell>
          <cell r="I5536">
            <v>0</v>
          </cell>
          <cell r="J5536" t="str">
            <v>Coalition</v>
          </cell>
          <cell r="K5536">
            <v>7435</v>
          </cell>
          <cell r="L5536">
            <v>7435</v>
          </cell>
          <cell r="M5536">
            <v>7435</v>
          </cell>
          <cell r="N5536">
            <v>7435</v>
          </cell>
          <cell r="O5536">
            <v>7009</v>
          </cell>
          <cell r="P5536">
            <v>7149</v>
          </cell>
          <cell r="Q5536">
            <v>7365</v>
          </cell>
        </row>
        <row r="5537">
          <cell r="E5537" t="str">
            <v>59NMONTHLYQNON-REPRESENTED STATE EMPLOYEES</v>
          </cell>
          <cell r="F5537" t="str">
            <v>59N</v>
          </cell>
          <cell r="G5537" t="str">
            <v>Monthly</v>
          </cell>
          <cell r="H5537" t="str">
            <v>Q</v>
          </cell>
          <cell r="I5537">
            <v>0</v>
          </cell>
          <cell r="J5537" t="str">
            <v>Non-Represented State Employees</v>
          </cell>
          <cell r="K5537">
            <v>7435</v>
          </cell>
          <cell r="L5537">
            <v>7435</v>
          </cell>
          <cell r="M5537">
            <v>7435</v>
          </cell>
          <cell r="N5537">
            <v>7435</v>
          </cell>
          <cell r="O5537">
            <v>7009</v>
          </cell>
          <cell r="P5537">
            <v>7149</v>
          </cell>
          <cell r="Q5537">
            <v>7365</v>
          </cell>
        </row>
        <row r="5538">
          <cell r="E5538" t="str">
            <v>59NMONTHLYQSERVICE EMPLOYEES INTERNATIONAL UNION DISTRICT 1199 NW</v>
          </cell>
          <cell r="F5538" t="str">
            <v>59N</v>
          </cell>
          <cell r="G5538" t="str">
            <v>Monthly</v>
          </cell>
          <cell r="H5538" t="str">
            <v>Q</v>
          </cell>
          <cell r="I5538">
            <v>0</v>
          </cell>
          <cell r="J5538" t="str">
            <v>Service Employees International Union District 1199 NW</v>
          </cell>
          <cell r="K5538">
            <v>7435</v>
          </cell>
          <cell r="L5538">
            <v>7435</v>
          </cell>
          <cell r="M5538">
            <v>7435</v>
          </cell>
          <cell r="N5538">
            <v>7435</v>
          </cell>
          <cell r="O5538">
            <v>7009</v>
          </cell>
          <cell r="P5538">
            <v>7149</v>
          </cell>
          <cell r="Q5538">
            <v>7365</v>
          </cell>
        </row>
        <row r="5539">
          <cell r="E5539" t="str">
            <v>59NMONTHLYQTEAMSTERS LOCAL UNION NUMBER 117</v>
          </cell>
          <cell r="F5539" t="str">
            <v>59N</v>
          </cell>
          <cell r="G5539" t="str">
            <v>Monthly</v>
          </cell>
          <cell r="H5539" t="str">
            <v>Q</v>
          </cell>
          <cell r="I5539">
            <v>0</v>
          </cell>
          <cell r="J5539" t="str">
            <v>Teamsters Local Union Number 117</v>
          </cell>
          <cell r="K5539">
            <v>7531</v>
          </cell>
          <cell r="L5539">
            <v>7531</v>
          </cell>
          <cell r="M5539">
            <v>7531</v>
          </cell>
          <cell r="N5539">
            <v>7531</v>
          </cell>
          <cell r="O5539">
            <v>7099</v>
          </cell>
          <cell r="P5539">
            <v>7241</v>
          </cell>
          <cell r="Q5539">
            <v>7460</v>
          </cell>
        </row>
        <row r="5540">
          <cell r="E5540" t="str">
            <v>59NMONTHLYQWASHINGTON FEDERATION OF STATE EMPLOYEES</v>
          </cell>
          <cell r="F5540" t="str">
            <v>59N</v>
          </cell>
          <cell r="G5540" t="str">
            <v>Monthly</v>
          </cell>
          <cell r="H5540" t="str">
            <v>Q</v>
          </cell>
          <cell r="I5540">
            <v>0</v>
          </cell>
          <cell r="J5540" t="str">
            <v>Washington Federation of State Employees</v>
          </cell>
          <cell r="K5540">
            <v>7435</v>
          </cell>
          <cell r="L5540">
            <v>7435</v>
          </cell>
          <cell r="M5540">
            <v>7435</v>
          </cell>
          <cell r="N5540">
            <v>7435</v>
          </cell>
          <cell r="O5540">
            <v>7009</v>
          </cell>
          <cell r="P5540">
            <v>7149</v>
          </cell>
          <cell r="Q5540">
            <v>7365</v>
          </cell>
        </row>
        <row r="5541">
          <cell r="E5541" t="str">
            <v>59NMONTHLYRCOALITION</v>
          </cell>
          <cell r="F5541" t="str">
            <v>59N</v>
          </cell>
          <cell r="G5541" t="str">
            <v>Monthly</v>
          </cell>
          <cell r="H5541" t="str">
            <v>R</v>
          </cell>
          <cell r="I5541">
            <v>0</v>
          </cell>
          <cell r="J5541" t="str">
            <v>Coalition</v>
          </cell>
          <cell r="K5541">
            <v>7620</v>
          </cell>
          <cell r="L5541">
            <v>7620</v>
          </cell>
          <cell r="M5541">
            <v>7620</v>
          </cell>
          <cell r="N5541">
            <v>7620</v>
          </cell>
          <cell r="O5541">
            <v>7183</v>
          </cell>
          <cell r="P5541">
            <v>7327</v>
          </cell>
          <cell r="Q5541">
            <v>7548</v>
          </cell>
        </row>
        <row r="5542">
          <cell r="E5542" t="str">
            <v>59NMONTHLYRNON-REPRESENTED STATE EMPLOYEES</v>
          </cell>
          <cell r="F5542" t="str">
            <v>59N</v>
          </cell>
          <cell r="G5542" t="str">
            <v>Monthly</v>
          </cell>
          <cell r="H5542" t="str">
            <v>R</v>
          </cell>
          <cell r="I5542">
            <v>0</v>
          </cell>
          <cell r="J5542" t="str">
            <v>Non-Represented State Employees</v>
          </cell>
          <cell r="K5542">
            <v>7620</v>
          </cell>
          <cell r="L5542">
            <v>7620</v>
          </cell>
          <cell r="M5542">
            <v>7620</v>
          </cell>
          <cell r="N5542">
            <v>7620</v>
          </cell>
          <cell r="O5542">
            <v>7183</v>
          </cell>
          <cell r="P5542">
            <v>7327</v>
          </cell>
          <cell r="Q5542">
            <v>7548</v>
          </cell>
        </row>
        <row r="5543">
          <cell r="E5543" t="str">
            <v>59NMONTHLYRSERVICE EMPLOYEES INTERNATIONAL UNION DISTRICT 1199 NW</v>
          </cell>
          <cell r="F5543" t="str">
            <v>59N</v>
          </cell>
          <cell r="G5543" t="str">
            <v>Monthly</v>
          </cell>
          <cell r="H5543" t="str">
            <v>R</v>
          </cell>
          <cell r="I5543">
            <v>0</v>
          </cell>
          <cell r="J5543" t="str">
            <v>Service Employees International Union District 1199 NW</v>
          </cell>
          <cell r="K5543">
            <v>7620</v>
          </cell>
          <cell r="L5543">
            <v>7620</v>
          </cell>
          <cell r="M5543">
            <v>7620</v>
          </cell>
          <cell r="N5543">
            <v>7620</v>
          </cell>
          <cell r="O5543">
            <v>7183</v>
          </cell>
          <cell r="P5543">
            <v>7327</v>
          </cell>
          <cell r="Q5543">
            <v>7548</v>
          </cell>
        </row>
        <row r="5544">
          <cell r="E5544" t="str">
            <v>59NMONTHLYRTEAMSTERS LOCAL UNION NUMBER 117</v>
          </cell>
          <cell r="F5544" t="str">
            <v>59N</v>
          </cell>
          <cell r="G5544" t="str">
            <v>Monthly</v>
          </cell>
          <cell r="H5544" t="str">
            <v>R</v>
          </cell>
          <cell r="I5544">
            <v>0</v>
          </cell>
          <cell r="J5544" t="str">
            <v>Teamsters Local Union Number 117</v>
          </cell>
          <cell r="K5544">
            <v>7719</v>
          </cell>
          <cell r="L5544">
            <v>7719</v>
          </cell>
          <cell r="M5544">
            <v>7719</v>
          </cell>
          <cell r="N5544">
            <v>7719</v>
          </cell>
          <cell r="O5544">
            <v>7276</v>
          </cell>
          <cell r="P5544">
            <v>7422</v>
          </cell>
          <cell r="Q5544">
            <v>7646</v>
          </cell>
        </row>
        <row r="5545">
          <cell r="E5545" t="str">
            <v>59NMONTHLYRWASHINGTON FEDERATION OF STATE EMPLOYEES</v>
          </cell>
          <cell r="F5545" t="str">
            <v>59N</v>
          </cell>
          <cell r="G5545" t="str">
            <v>Monthly</v>
          </cell>
          <cell r="H5545" t="str">
            <v>R</v>
          </cell>
          <cell r="I5545">
            <v>0</v>
          </cell>
          <cell r="J5545" t="str">
            <v>Washington Federation of State Employees</v>
          </cell>
          <cell r="K5545">
            <v>7620</v>
          </cell>
          <cell r="L5545">
            <v>7620</v>
          </cell>
          <cell r="M5545">
            <v>7620</v>
          </cell>
          <cell r="N5545">
            <v>7620</v>
          </cell>
          <cell r="O5545">
            <v>7183</v>
          </cell>
          <cell r="P5545">
            <v>7327</v>
          </cell>
          <cell r="Q5545">
            <v>7548</v>
          </cell>
        </row>
        <row r="5546">
          <cell r="E5546" t="str">
            <v>59NMONTHLYSCOALITION</v>
          </cell>
          <cell r="F5546" t="str">
            <v>59N</v>
          </cell>
          <cell r="G5546" t="str">
            <v>Monthly</v>
          </cell>
          <cell r="H5546" t="str">
            <v>S</v>
          </cell>
          <cell r="I5546">
            <v>0</v>
          </cell>
          <cell r="J5546" t="str">
            <v>Coalition</v>
          </cell>
          <cell r="K5546">
            <v>7810</v>
          </cell>
          <cell r="L5546">
            <v>7810</v>
          </cell>
          <cell r="M5546">
            <v>7810</v>
          </cell>
          <cell r="N5546">
            <v>7810</v>
          </cell>
          <cell r="O5546">
            <v>7363</v>
          </cell>
          <cell r="P5546">
            <v>7510</v>
          </cell>
          <cell r="Q5546">
            <v>7737</v>
          </cell>
        </row>
        <row r="5547">
          <cell r="E5547" t="str">
            <v>59NMONTHLYSNON-REPRESENTED STATE EMPLOYEES</v>
          </cell>
          <cell r="F5547" t="str">
            <v>59N</v>
          </cell>
          <cell r="G5547" t="str">
            <v>Monthly</v>
          </cell>
          <cell r="H5547" t="str">
            <v>S</v>
          </cell>
          <cell r="I5547">
            <v>0</v>
          </cell>
          <cell r="J5547" t="str">
            <v>Non-Represented State Employees</v>
          </cell>
          <cell r="K5547">
            <v>7810</v>
          </cell>
          <cell r="L5547">
            <v>7810</v>
          </cell>
          <cell r="M5547">
            <v>7810</v>
          </cell>
          <cell r="N5547">
            <v>7810</v>
          </cell>
          <cell r="O5547">
            <v>7363</v>
          </cell>
          <cell r="P5547">
            <v>7510</v>
          </cell>
          <cell r="Q5547">
            <v>7737</v>
          </cell>
        </row>
        <row r="5548">
          <cell r="E5548" t="str">
            <v>59NMONTHLYSSERVICE EMPLOYEES INTERNATIONAL UNION DISTRICT 1199 NW</v>
          </cell>
          <cell r="F5548" t="str">
            <v>59N</v>
          </cell>
          <cell r="G5548" t="str">
            <v>Monthly</v>
          </cell>
          <cell r="H5548" t="str">
            <v>S</v>
          </cell>
          <cell r="I5548">
            <v>0</v>
          </cell>
          <cell r="J5548" t="str">
            <v>Service Employees International Union District 1199 NW</v>
          </cell>
          <cell r="K5548">
            <v>7810</v>
          </cell>
          <cell r="L5548">
            <v>7810</v>
          </cell>
          <cell r="M5548">
            <v>7810</v>
          </cell>
          <cell r="N5548">
            <v>7810</v>
          </cell>
          <cell r="O5548">
            <v>7363</v>
          </cell>
          <cell r="P5548">
            <v>7510</v>
          </cell>
          <cell r="Q5548">
            <v>7737</v>
          </cell>
        </row>
        <row r="5549">
          <cell r="E5549" t="str">
            <v>59NMONTHLYSTEAMSTERS LOCAL UNION NUMBER 117</v>
          </cell>
          <cell r="F5549" t="str">
            <v>59N</v>
          </cell>
          <cell r="G5549" t="str">
            <v>Monthly</v>
          </cell>
          <cell r="H5549" t="str">
            <v>S</v>
          </cell>
          <cell r="I5549">
            <v>0</v>
          </cell>
          <cell r="J5549" t="str">
            <v>Teamsters Local Union Number 117</v>
          </cell>
          <cell r="K5549">
            <v>7909</v>
          </cell>
          <cell r="L5549">
            <v>7909</v>
          </cell>
          <cell r="M5549">
            <v>7909</v>
          </cell>
          <cell r="N5549">
            <v>7909</v>
          </cell>
          <cell r="O5549">
            <v>7456</v>
          </cell>
          <cell r="P5549">
            <v>7605</v>
          </cell>
          <cell r="Q5549">
            <v>7835</v>
          </cell>
        </row>
        <row r="5550">
          <cell r="E5550" t="str">
            <v>59NMONTHLYSWASHINGTON FEDERATION OF STATE EMPLOYEES</v>
          </cell>
          <cell r="F5550" t="str">
            <v>59N</v>
          </cell>
          <cell r="G5550" t="str">
            <v>Monthly</v>
          </cell>
          <cell r="H5550" t="str">
            <v>S</v>
          </cell>
          <cell r="I5550">
            <v>0</v>
          </cell>
          <cell r="J5550" t="str">
            <v>Washington Federation of State Employees</v>
          </cell>
          <cell r="K5550">
            <v>7810</v>
          </cell>
          <cell r="L5550">
            <v>7810</v>
          </cell>
          <cell r="M5550">
            <v>7810</v>
          </cell>
          <cell r="N5550">
            <v>7810</v>
          </cell>
          <cell r="O5550">
            <v>7363</v>
          </cell>
          <cell r="P5550">
            <v>7510</v>
          </cell>
          <cell r="Q5550">
            <v>7737</v>
          </cell>
        </row>
        <row r="5551">
          <cell r="E5551" t="str">
            <v>59NMONTHLYTCOALITION</v>
          </cell>
          <cell r="F5551" t="str">
            <v>59N</v>
          </cell>
          <cell r="G5551" t="str">
            <v>Monthly</v>
          </cell>
          <cell r="H5551" t="str">
            <v>T</v>
          </cell>
          <cell r="I5551">
            <v>0</v>
          </cell>
          <cell r="J5551" t="str">
            <v>Coalition</v>
          </cell>
          <cell r="K5551">
            <v>8008</v>
          </cell>
          <cell r="L5551">
            <v>8008</v>
          </cell>
          <cell r="M5551">
            <v>8008</v>
          </cell>
          <cell r="N5551">
            <v>8008</v>
          </cell>
          <cell r="O5551">
            <v>7549</v>
          </cell>
          <cell r="P5551">
            <v>7700</v>
          </cell>
          <cell r="Q5551">
            <v>7933</v>
          </cell>
        </row>
        <row r="5552">
          <cell r="E5552" t="str">
            <v>59NMONTHLYTNON-REPRESENTED STATE EMPLOYEES</v>
          </cell>
          <cell r="F5552" t="str">
            <v>59N</v>
          </cell>
          <cell r="G5552" t="str">
            <v>Monthly</v>
          </cell>
          <cell r="H5552" t="str">
            <v>T</v>
          </cell>
          <cell r="I5552">
            <v>0</v>
          </cell>
          <cell r="J5552" t="str">
            <v>Non-Represented State Employees</v>
          </cell>
          <cell r="K5552">
            <v>8008</v>
          </cell>
          <cell r="L5552">
            <v>8008</v>
          </cell>
          <cell r="M5552">
            <v>8008</v>
          </cell>
          <cell r="N5552">
            <v>8008</v>
          </cell>
          <cell r="O5552">
            <v>7549</v>
          </cell>
          <cell r="P5552">
            <v>7700</v>
          </cell>
          <cell r="Q5552">
            <v>7933</v>
          </cell>
        </row>
        <row r="5553">
          <cell r="E5553" t="str">
            <v>59NMONTHLYTSERVICE EMPLOYEES INTERNATIONAL UNION DISTRICT 1199 NW</v>
          </cell>
          <cell r="F5553" t="str">
            <v>59N</v>
          </cell>
          <cell r="G5553" t="str">
            <v>Monthly</v>
          </cell>
          <cell r="H5553" t="str">
            <v>T</v>
          </cell>
          <cell r="I5553">
            <v>0</v>
          </cell>
          <cell r="J5553" t="str">
            <v>Service Employees International Union District 1199 NW</v>
          </cell>
          <cell r="K5553">
            <v>8008</v>
          </cell>
          <cell r="L5553">
            <v>8008</v>
          </cell>
          <cell r="M5553">
            <v>8008</v>
          </cell>
          <cell r="N5553">
            <v>8008</v>
          </cell>
          <cell r="O5553">
            <v>7549</v>
          </cell>
          <cell r="P5553">
            <v>7700</v>
          </cell>
          <cell r="Q5553">
            <v>7933</v>
          </cell>
        </row>
        <row r="5554">
          <cell r="E5554" t="str">
            <v>59NMONTHLYTTEAMSTERS LOCAL UNION NUMBER 117</v>
          </cell>
          <cell r="F5554" t="str">
            <v>59N</v>
          </cell>
          <cell r="G5554" t="str">
            <v>Monthly</v>
          </cell>
          <cell r="H5554" t="str">
            <v>T</v>
          </cell>
          <cell r="I5554">
            <v>0</v>
          </cell>
          <cell r="J5554" t="str">
            <v>Teamsters Local Union Number 117</v>
          </cell>
          <cell r="K5554">
            <v>8111</v>
          </cell>
          <cell r="L5554">
            <v>8111</v>
          </cell>
          <cell r="M5554">
            <v>8111</v>
          </cell>
          <cell r="N5554">
            <v>8111</v>
          </cell>
          <cell r="O5554">
            <v>7646</v>
          </cell>
          <cell r="P5554">
            <v>7799</v>
          </cell>
          <cell r="Q5554">
            <v>8035</v>
          </cell>
        </row>
        <row r="5555">
          <cell r="E5555" t="str">
            <v>59NMONTHLYTWASHINGTON FEDERATION OF STATE EMPLOYEES</v>
          </cell>
          <cell r="F5555" t="str">
            <v>59N</v>
          </cell>
          <cell r="G5555" t="str">
            <v>Monthly</v>
          </cell>
          <cell r="H5555" t="str">
            <v>T</v>
          </cell>
          <cell r="I5555">
            <v>0</v>
          </cell>
          <cell r="J5555" t="str">
            <v>Washington Federation of State Employees</v>
          </cell>
          <cell r="K5555">
            <v>8008</v>
          </cell>
          <cell r="L5555">
            <v>8008</v>
          </cell>
          <cell r="M5555">
            <v>8008</v>
          </cell>
          <cell r="N5555">
            <v>8008</v>
          </cell>
          <cell r="O5555">
            <v>7549</v>
          </cell>
          <cell r="P5555">
            <v>7700</v>
          </cell>
          <cell r="Q5555">
            <v>7933</v>
          </cell>
        </row>
        <row r="5556">
          <cell r="E5556" t="str">
            <v>59NMONTHLYUCOALITION</v>
          </cell>
          <cell r="F5556" t="str">
            <v>59N</v>
          </cell>
          <cell r="G5556" t="str">
            <v>Monthly</v>
          </cell>
          <cell r="H5556" t="str">
            <v>U</v>
          </cell>
          <cell r="I5556">
            <v>0</v>
          </cell>
          <cell r="J5556" t="str">
            <v>Coalition</v>
          </cell>
          <cell r="K5556">
            <v>8209</v>
          </cell>
          <cell r="L5556">
            <v>8209</v>
          </cell>
          <cell r="M5556">
            <v>8209</v>
          </cell>
          <cell r="N5556">
            <v>8209</v>
          </cell>
          <cell r="O5556">
            <v>7738</v>
          </cell>
          <cell r="P5556">
            <v>7893</v>
          </cell>
          <cell r="Q5556">
            <v>8131</v>
          </cell>
        </row>
        <row r="5557">
          <cell r="E5557" t="str">
            <v>59NMONTHLYUNON-REPRESENTED STATE EMPLOYEES</v>
          </cell>
          <cell r="F5557" t="str">
            <v>59N</v>
          </cell>
          <cell r="G5557" t="str">
            <v>Monthly</v>
          </cell>
          <cell r="H5557" t="str">
            <v>U</v>
          </cell>
          <cell r="I5557">
            <v>0</v>
          </cell>
          <cell r="J5557" t="str">
            <v>Non-Represented State Employees</v>
          </cell>
          <cell r="K5557">
            <v>8209</v>
          </cell>
          <cell r="L5557">
            <v>8209</v>
          </cell>
          <cell r="M5557">
            <v>8209</v>
          </cell>
          <cell r="N5557">
            <v>8209</v>
          </cell>
          <cell r="O5557">
            <v>7738</v>
          </cell>
          <cell r="P5557">
            <v>7893</v>
          </cell>
          <cell r="Q5557">
            <v>8131</v>
          </cell>
        </row>
        <row r="5558">
          <cell r="E5558" t="str">
            <v>59NMONTHLYUSERVICE EMPLOYEES INTERNATIONAL UNION DISTRICT 1199 NW</v>
          </cell>
          <cell r="F5558" t="str">
            <v>59N</v>
          </cell>
          <cell r="G5558" t="str">
            <v>Monthly</v>
          </cell>
          <cell r="H5558" t="str">
            <v>U</v>
          </cell>
          <cell r="I5558">
            <v>0</v>
          </cell>
          <cell r="J5558" t="str">
            <v>Service Employees International Union District 1199 NW</v>
          </cell>
          <cell r="K5558">
            <v>8209</v>
          </cell>
          <cell r="L5558">
            <v>8209</v>
          </cell>
          <cell r="M5558">
            <v>8209</v>
          </cell>
          <cell r="N5558">
            <v>8209</v>
          </cell>
          <cell r="O5558">
            <v>7738</v>
          </cell>
          <cell r="P5558">
            <v>7893</v>
          </cell>
          <cell r="Q5558">
            <v>8131</v>
          </cell>
        </row>
        <row r="5559">
          <cell r="E5559" t="str">
            <v>59NMONTHLYUTEAMSTERS LOCAL UNION NUMBER 117</v>
          </cell>
          <cell r="F5559" t="str">
            <v>59N</v>
          </cell>
          <cell r="G5559" t="str">
            <v>Monthly</v>
          </cell>
          <cell r="H5559" t="str">
            <v>U</v>
          </cell>
          <cell r="I5559">
            <v>0</v>
          </cell>
          <cell r="J5559" t="str">
            <v>Teamsters Local Union Number 117</v>
          </cell>
          <cell r="K5559">
            <v>8315</v>
          </cell>
          <cell r="L5559">
            <v>8315</v>
          </cell>
          <cell r="M5559">
            <v>8315</v>
          </cell>
          <cell r="N5559">
            <v>8315</v>
          </cell>
          <cell r="O5559">
            <v>7838</v>
          </cell>
          <cell r="P5559">
            <v>7995</v>
          </cell>
          <cell r="Q5559">
            <v>8236</v>
          </cell>
        </row>
        <row r="5560">
          <cell r="E5560" t="str">
            <v>59NMONTHLYUWASHINGTON FEDERATION OF STATE EMPLOYEES</v>
          </cell>
          <cell r="F5560" t="str">
            <v>59N</v>
          </cell>
          <cell r="G5560" t="str">
            <v>Monthly</v>
          </cell>
          <cell r="H5560" t="str">
            <v>U</v>
          </cell>
          <cell r="I5560">
            <v>0</v>
          </cell>
          <cell r="J5560" t="str">
            <v>Washington Federation of State Employees</v>
          </cell>
          <cell r="K5560">
            <v>8209</v>
          </cell>
          <cell r="L5560">
            <v>8209</v>
          </cell>
          <cell r="M5560">
            <v>8209</v>
          </cell>
          <cell r="N5560">
            <v>8209</v>
          </cell>
          <cell r="O5560">
            <v>7738</v>
          </cell>
          <cell r="P5560">
            <v>7893</v>
          </cell>
          <cell r="Q5560">
            <v>8131</v>
          </cell>
        </row>
        <row r="5561">
          <cell r="E5561" t="str">
            <v>60GMONTHLYGNON-REPRESENTED STATE EMPLOYEES</v>
          </cell>
          <cell r="F5561" t="str">
            <v>60G</v>
          </cell>
          <cell r="G5561" t="str">
            <v>Monthly</v>
          </cell>
          <cell r="H5561" t="str">
            <v>G</v>
          </cell>
          <cell r="I5561">
            <v>0</v>
          </cell>
          <cell r="J5561" t="str">
            <v>Non-Represented State Employees</v>
          </cell>
          <cell r="K5561">
            <v>5572</v>
          </cell>
          <cell r="L5561">
            <v>5572</v>
          </cell>
          <cell r="M5561">
            <v>5572</v>
          </cell>
          <cell r="N5561">
            <v>5572</v>
          </cell>
          <cell r="O5561">
            <v>5253</v>
          </cell>
          <cell r="P5561">
            <v>5358</v>
          </cell>
          <cell r="Q5561">
            <v>5520</v>
          </cell>
        </row>
        <row r="5562">
          <cell r="E5562" t="str">
            <v>60GMONTHLYGWASHINGTON FEDERATION OF STATE EMPLOYEES</v>
          </cell>
          <cell r="F5562" t="str">
            <v>60G</v>
          </cell>
          <cell r="G5562" t="str">
            <v>Monthly</v>
          </cell>
          <cell r="H5562" t="str">
            <v>G</v>
          </cell>
          <cell r="I5562">
            <v>0</v>
          </cell>
          <cell r="J5562" t="str">
            <v>Washington Federation of State Employees</v>
          </cell>
          <cell r="K5562">
            <v>5572</v>
          </cell>
          <cell r="L5562">
            <v>5572</v>
          </cell>
          <cell r="M5562">
            <v>5572</v>
          </cell>
          <cell r="N5562">
            <v>5572</v>
          </cell>
          <cell r="O5562">
            <v>5253</v>
          </cell>
          <cell r="P5562">
            <v>5358</v>
          </cell>
          <cell r="Q5562">
            <v>5520</v>
          </cell>
        </row>
        <row r="5563">
          <cell r="E5563" t="str">
            <v>60GMONTHLYHNON-REPRESENTED STATE EMPLOYEES</v>
          </cell>
          <cell r="F5563" t="str">
            <v>60G</v>
          </cell>
          <cell r="G5563" t="str">
            <v>Monthly</v>
          </cell>
          <cell r="H5563" t="str">
            <v>H</v>
          </cell>
          <cell r="I5563">
            <v>0</v>
          </cell>
          <cell r="J5563" t="str">
            <v>Non-Represented State Employees</v>
          </cell>
          <cell r="K5563">
            <v>5713</v>
          </cell>
          <cell r="L5563">
            <v>5713</v>
          </cell>
          <cell r="M5563">
            <v>5713</v>
          </cell>
          <cell r="N5563">
            <v>5713</v>
          </cell>
          <cell r="O5563">
            <v>5385</v>
          </cell>
          <cell r="P5563">
            <v>5493</v>
          </cell>
          <cell r="Q5563">
            <v>5659</v>
          </cell>
        </row>
        <row r="5564">
          <cell r="E5564" t="str">
            <v>60GMONTHLYHWASHINGTON FEDERATION OF STATE EMPLOYEES</v>
          </cell>
          <cell r="F5564" t="str">
            <v>60G</v>
          </cell>
          <cell r="G5564" t="str">
            <v>Monthly</v>
          </cell>
          <cell r="H5564" t="str">
            <v>H</v>
          </cell>
          <cell r="I5564">
            <v>0</v>
          </cell>
          <cell r="J5564" t="str">
            <v>Washington Federation of State Employees</v>
          </cell>
          <cell r="K5564">
            <v>5713</v>
          </cell>
          <cell r="L5564">
            <v>5713</v>
          </cell>
          <cell r="M5564">
            <v>5713</v>
          </cell>
          <cell r="N5564">
            <v>5713</v>
          </cell>
          <cell r="O5564">
            <v>5385</v>
          </cell>
          <cell r="P5564">
            <v>5493</v>
          </cell>
          <cell r="Q5564">
            <v>5659</v>
          </cell>
        </row>
        <row r="5565">
          <cell r="E5565" t="str">
            <v>60GMONTHLYINON-REPRESENTED STATE EMPLOYEES</v>
          </cell>
          <cell r="F5565" t="str">
            <v>60G</v>
          </cell>
          <cell r="G5565" t="str">
            <v>Monthly</v>
          </cell>
          <cell r="H5565" t="str">
            <v>I</v>
          </cell>
          <cell r="I5565">
            <v>0</v>
          </cell>
          <cell r="J5565" t="str">
            <v>Non-Represented State Employees</v>
          </cell>
          <cell r="K5565">
            <v>5857</v>
          </cell>
          <cell r="L5565">
            <v>5857</v>
          </cell>
          <cell r="M5565">
            <v>5857</v>
          </cell>
          <cell r="N5565">
            <v>5857</v>
          </cell>
          <cell r="O5565">
            <v>5522</v>
          </cell>
          <cell r="P5565">
            <v>5632</v>
          </cell>
          <cell r="Q5565">
            <v>5802</v>
          </cell>
        </row>
        <row r="5566">
          <cell r="E5566" t="str">
            <v>60GMONTHLYIWASHINGTON FEDERATION OF STATE EMPLOYEES</v>
          </cell>
          <cell r="F5566" t="str">
            <v>60G</v>
          </cell>
          <cell r="G5566" t="str">
            <v>Monthly</v>
          </cell>
          <cell r="H5566" t="str">
            <v>I</v>
          </cell>
          <cell r="I5566">
            <v>0</v>
          </cell>
          <cell r="J5566" t="str">
            <v>Washington Federation of State Employees</v>
          </cell>
          <cell r="K5566">
            <v>5857</v>
          </cell>
          <cell r="L5566">
            <v>5857</v>
          </cell>
          <cell r="M5566">
            <v>5857</v>
          </cell>
          <cell r="N5566">
            <v>5857</v>
          </cell>
          <cell r="O5566">
            <v>5522</v>
          </cell>
          <cell r="P5566">
            <v>5632</v>
          </cell>
          <cell r="Q5566">
            <v>5802</v>
          </cell>
        </row>
        <row r="5567">
          <cell r="E5567" t="str">
            <v>60GMONTHLYJNON-REPRESENTED STATE EMPLOYEES</v>
          </cell>
          <cell r="F5567" t="str">
            <v>60G</v>
          </cell>
          <cell r="G5567" t="str">
            <v>Monthly</v>
          </cell>
          <cell r="H5567" t="str">
            <v>J</v>
          </cell>
          <cell r="I5567">
            <v>0</v>
          </cell>
          <cell r="J5567" t="str">
            <v>Non-Represented State Employees</v>
          </cell>
          <cell r="K5567">
            <v>6001</v>
          </cell>
          <cell r="L5567">
            <v>6001</v>
          </cell>
          <cell r="M5567">
            <v>6001</v>
          </cell>
          <cell r="N5567">
            <v>6001</v>
          </cell>
          <cell r="O5567">
            <v>5657</v>
          </cell>
          <cell r="P5567">
            <v>5770</v>
          </cell>
          <cell r="Q5567">
            <v>5944</v>
          </cell>
        </row>
        <row r="5568">
          <cell r="E5568" t="str">
            <v>60GMONTHLYJWASHINGTON FEDERATION OF STATE EMPLOYEES</v>
          </cell>
          <cell r="F5568" t="str">
            <v>60G</v>
          </cell>
          <cell r="G5568" t="str">
            <v>Monthly</v>
          </cell>
          <cell r="H5568" t="str">
            <v>J</v>
          </cell>
          <cell r="I5568">
            <v>0</v>
          </cell>
          <cell r="J5568" t="str">
            <v>Washington Federation of State Employees</v>
          </cell>
          <cell r="K5568">
            <v>6001</v>
          </cell>
          <cell r="L5568">
            <v>6001</v>
          </cell>
          <cell r="M5568">
            <v>6001</v>
          </cell>
          <cell r="N5568">
            <v>6001</v>
          </cell>
          <cell r="O5568">
            <v>5657</v>
          </cell>
          <cell r="P5568">
            <v>5770</v>
          </cell>
          <cell r="Q5568">
            <v>5944</v>
          </cell>
        </row>
        <row r="5569">
          <cell r="E5569" t="str">
            <v>60GMONTHLYKNON-REPRESENTED STATE EMPLOYEES</v>
          </cell>
          <cell r="F5569" t="str">
            <v>60G</v>
          </cell>
          <cell r="G5569" t="str">
            <v>Monthly</v>
          </cell>
          <cell r="H5569" t="str">
            <v>K</v>
          </cell>
          <cell r="I5569">
            <v>0</v>
          </cell>
          <cell r="J5569" t="str">
            <v>Non-Represented State Employees</v>
          </cell>
          <cell r="K5569">
            <v>6157</v>
          </cell>
          <cell r="L5569">
            <v>6157</v>
          </cell>
          <cell r="M5569">
            <v>6157</v>
          </cell>
          <cell r="N5569">
            <v>6157</v>
          </cell>
          <cell r="O5569">
            <v>5804</v>
          </cell>
          <cell r="P5569">
            <v>5920</v>
          </cell>
          <cell r="Q5569">
            <v>6099</v>
          </cell>
        </row>
        <row r="5570">
          <cell r="E5570" t="str">
            <v>60GMONTHLYKWASHINGTON FEDERATION OF STATE EMPLOYEES</v>
          </cell>
          <cell r="F5570" t="str">
            <v>60G</v>
          </cell>
          <cell r="G5570" t="str">
            <v>Monthly</v>
          </cell>
          <cell r="H5570" t="str">
            <v>K</v>
          </cell>
          <cell r="I5570">
            <v>0</v>
          </cell>
          <cell r="J5570" t="str">
            <v>Washington Federation of State Employees</v>
          </cell>
          <cell r="K5570">
            <v>6157</v>
          </cell>
          <cell r="L5570">
            <v>6157</v>
          </cell>
          <cell r="M5570">
            <v>6157</v>
          </cell>
          <cell r="N5570">
            <v>6157</v>
          </cell>
          <cell r="O5570">
            <v>5804</v>
          </cell>
          <cell r="P5570">
            <v>5920</v>
          </cell>
          <cell r="Q5570">
            <v>6099</v>
          </cell>
        </row>
        <row r="5571">
          <cell r="E5571" t="str">
            <v>60GMONTHLYLNON-REPRESENTED STATE EMPLOYEES</v>
          </cell>
          <cell r="F5571" t="str">
            <v>60G</v>
          </cell>
          <cell r="G5571" t="str">
            <v>Monthly</v>
          </cell>
          <cell r="H5571" t="str">
            <v>L</v>
          </cell>
          <cell r="I5571">
            <v>0</v>
          </cell>
          <cell r="J5571" t="str">
            <v>Non-Represented State Employees</v>
          </cell>
          <cell r="K5571">
            <v>6304</v>
          </cell>
          <cell r="L5571">
            <v>6304</v>
          </cell>
          <cell r="M5571">
            <v>6304</v>
          </cell>
          <cell r="N5571">
            <v>6304</v>
          </cell>
          <cell r="O5571">
            <v>5943</v>
          </cell>
          <cell r="P5571">
            <v>6062</v>
          </cell>
          <cell r="Q5571">
            <v>6245</v>
          </cell>
        </row>
        <row r="5572">
          <cell r="E5572" t="str">
            <v>60GMONTHLYLWASHINGTON FEDERATION OF STATE EMPLOYEES</v>
          </cell>
          <cell r="F5572" t="str">
            <v>60G</v>
          </cell>
          <cell r="G5572" t="str">
            <v>Monthly</v>
          </cell>
          <cell r="H5572" t="str">
            <v>L</v>
          </cell>
          <cell r="I5572">
            <v>0</v>
          </cell>
          <cell r="J5572" t="str">
            <v>Washington Federation of State Employees</v>
          </cell>
          <cell r="K5572">
            <v>6304</v>
          </cell>
          <cell r="L5572">
            <v>6304</v>
          </cell>
          <cell r="M5572">
            <v>6304</v>
          </cell>
          <cell r="N5572">
            <v>6304</v>
          </cell>
          <cell r="O5572">
            <v>5943</v>
          </cell>
          <cell r="P5572">
            <v>6062</v>
          </cell>
          <cell r="Q5572">
            <v>6245</v>
          </cell>
        </row>
        <row r="5573">
          <cell r="E5573" t="str">
            <v>60GMONTHLYMNON-REPRESENTED STATE EMPLOYEES</v>
          </cell>
          <cell r="F5573" t="str">
            <v>60G</v>
          </cell>
          <cell r="G5573" t="str">
            <v>Monthly</v>
          </cell>
          <cell r="H5573" t="str">
            <v>M</v>
          </cell>
          <cell r="I5573">
            <v>0</v>
          </cell>
          <cell r="J5573" t="str">
            <v>Non-Represented State Employees</v>
          </cell>
          <cell r="K5573">
            <v>6466</v>
          </cell>
          <cell r="L5573">
            <v>6466</v>
          </cell>
          <cell r="M5573">
            <v>6466</v>
          </cell>
          <cell r="N5573">
            <v>6466</v>
          </cell>
          <cell r="O5573">
            <v>6095</v>
          </cell>
          <cell r="P5573">
            <v>6217</v>
          </cell>
          <cell r="Q5573">
            <v>6405</v>
          </cell>
        </row>
        <row r="5574">
          <cell r="E5574" t="str">
            <v>60GMONTHLYMWASHINGTON FEDERATION OF STATE EMPLOYEES</v>
          </cell>
          <cell r="F5574" t="str">
            <v>60G</v>
          </cell>
          <cell r="G5574" t="str">
            <v>Monthly</v>
          </cell>
          <cell r="H5574" t="str">
            <v>M</v>
          </cell>
          <cell r="I5574">
            <v>0</v>
          </cell>
          <cell r="J5574" t="str">
            <v>Washington Federation of State Employees</v>
          </cell>
          <cell r="K5574">
            <v>6466</v>
          </cell>
          <cell r="L5574">
            <v>6466</v>
          </cell>
          <cell r="M5574">
            <v>6466</v>
          </cell>
          <cell r="N5574">
            <v>6466</v>
          </cell>
          <cell r="O5574">
            <v>6095</v>
          </cell>
          <cell r="P5574">
            <v>6217</v>
          </cell>
          <cell r="Q5574">
            <v>6405</v>
          </cell>
        </row>
        <row r="5575">
          <cell r="E5575" t="str">
            <v>60MONTHLYACOALITION</v>
          </cell>
          <cell r="F5575" t="str">
            <v>60</v>
          </cell>
          <cell r="G5575" t="str">
            <v>Monthly</v>
          </cell>
          <cell r="H5575" t="str">
            <v>A</v>
          </cell>
          <cell r="I5575">
            <v>0</v>
          </cell>
          <cell r="J5575" t="str">
            <v>Coalition</v>
          </cell>
          <cell r="K5575">
            <v>4808</v>
          </cell>
          <cell r="L5575">
            <v>4808</v>
          </cell>
          <cell r="M5575">
            <v>4808</v>
          </cell>
          <cell r="N5575">
            <v>4808</v>
          </cell>
          <cell r="O5575">
            <v>4532</v>
          </cell>
          <cell r="P5575">
            <v>4623</v>
          </cell>
          <cell r="Q5575">
            <v>4763</v>
          </cell>
        </row>
        <row r="5576">
          <cell r="E5576" t="str">
            <v>60MONTHLYANON-REPRESENTED STATE EMPLOYEES</v>
          </cell>
          <cell r="F5576" t="str">
            <v>60</v>
          </cell>
          <cell r="G5576" t="str">
            <v>Monthly</v>
          </cell>
          <cell r="H5576" t="str">
            <v>A</v>
          </cell>
          <cell r="I5576">
            <v>0</v>
          </cell>
          <cell r="J5576" t="str">
            <v>Non-Represented State Employees</v>
          </cell>
          <cell r="K5576">
            <v>4808</v>
          </cell>
          <cell r="L5576">
            <v>4808</v>
          </cell>
          <cell r="M5576">
            <v>4808</v>
          </cell>
          <cell r="N5576">
            <v>4808</v>
          </cell>
          <cell r="O5576">
            <v>4532</v>
          </cell>
          <cell r="P5576">
            <v>4623</v>
          </cell>
          <cell r="Q5576">
            <v>4763</v>
          </cell>
        </row>
        <row r="5577">
          <cell r="E5577" t="str">
            <v>60MONTHLYATEAMSTERS LOCAL UNION NUMBER 117</v>
          </cell>
          <cell r="F5577" t="str">
            <v>60</v>
          </cell>
          <cell r="G5577" t="str">
            <v>Monthly</v>
          </cell>
          <cell r="H5577" t="str">
            <v>A</v>
          </cell>
          <cell r="I5577">
            <v>0</v>
          </cell>
          <cell r="J5577" t="str">
            <v>Teamsters Local Union Number 117</v>
          </cell>
          <cell r="K5577">
            <v>4868</v>
          </cell>
          <cell r="L5577">
            <v>4868</v>
          </cell>
          <cell r="M5577">
            <v>4868</v>
          </cell>
          <cell r="N5577">
            <v>4868</v>
          </cell>
          <cell r="O5577">
            <v>4589</v>
          </cell>
          <cell r="P5577">
            <v>4681</v>
          </cell>
          <cell r="Q5577">
            <v>4822</v>
          </cell>
        </row>
        <row r="5578">
          <cell r="E5578" t="str">
            <v>60MONTHLYAWASHINGTON FEDERATION OF STATE EMPLOYEES</v>
          </cell>
          <cell r="F5578" t="str">
            <v>60</v>
          </cell>
          <cell r="G5578" t="str">
            <v>Monthly</v>
          </cell>
          <cell r="H5578" t="str">
            <v>A</v>
          </cell>
          <cell r="I5578">
            <v>0</v>
          </cell>
          <cell r="J5578" t="str">
            <v>Washington Federation of State Employees</v>
          </cell>
          <cell r="K5578">
            <v>4808</v>
          </cell>
          <cell r="L5578">
            <v>4808</v>
          </cell>
          <cell r="M5578">
            <v>4808</v>
          </cell>
          <cell r="N5578">
            <v>4808</v>
          </cell>
          <cell r="O5578">
            <v>4532</v>
          </cell>
          <cell r="P5578">
            <v>4623</v>
          </cell>
          <cell r="Q5578">
            <v>4763</v>
          </cell>
        </row>
        <row r="5579">
          <cell r="E5579" t="str">
            <v>60MONTHLYAWASHINGTON PUBLIC EMPLOYEES ASSOCIATION</v>
          </cell>
          <cell r="F5579" t="str">
            <v>60</v>
          </cell>
          <cell r="G5579" t="str">
            <v>Monthly</v>
          </cell>
          <cell r="H5579" t="str">
            <v>A</v>
          </cell>
          <cell r="I5579">
            <v>0</v>
          </cell>
          <cell r="J5579" t="str">
            <v>Washington Public Employees Association</v>
          </cell>
          <cell r="K5579">
            <v>4808</v>
          </cell>
          <cell r="L5579">
            <v>4808</v>
          </cell>
          <cell r="M5579">
            <v>4808</v>
          </cell>
          <cell r="N5579">
            <v>4808</v>
          </cell>
          <cell r="O5579">
            <v>4532</v>
          </cell>
          <cell r="P5579">
            <v>4623</v>
          </cell>
          <cell r="Q5579">
            <v>4763</v>
          </cell>
        </row>
        <row r="5580">
          <cell r="E5580" t="str">
            <v>60MONTHLYBCOALITION</v>
          </cell>
          <cell r="F5580" t="str">
            <v>60</v>
          </cell>
          <cell r="G5580" t="str">
            <v>Monthly</v>
          </cell>
          <cell r="H5580" t="str">
            <v>B</v>
          </cell>
          <cell r="I5580">
            <v>0</v>
          </cell>
          <cell r="J5580" t="str">
            <v>Coalition</v>
          </cell>
          <cell r="K5580">
            <v>4926</v>
          </cell>
          <cell r="L5580">
            <v>4926</v>
          </cell>
          <cell r="M5580">
            <v>4926</v>
          </cell>
          <cell r="N5580">
            <v>4926</v>
          </cell>
          <cell r="O5580">
            <v>4644</v>
          </cell>
          <cell r="P5580">
            <v>4737</v>
          </cell>
          <cell r="Q5580">
            <v>4880</v>
          </cell>
        </row>
        <row r="5581">
          <cell r="E5581" t="str">
            <v>60MONTHLYBNON-REPRESENTED STATE EMPLOYEES</v>
          </cell>
          <cell r="F5581" t="str">
            <v>60</v>
          </cell>
          <cell r="G5581" t="str">
            <v>Monthly</v>
          </cell>
          <cell r="H5581" t="str">
            <v>B</v>
          </cell>
          <cell r="I5581">
            <v>0</v>
          </cell>
          <cell r="J5581" t="str">
            <v>Non-Represented State Employees</v>
          </cell>
          <cell r="K5581">
            <v>4926</v>
          </cell>
          <cell r="L5581">
            <v>4926</v>
          </cell>
          <cell r="M5581">
            <v>4926</v>
          </cell>
          <cell r="N5581">
            <v>4926</v>
          </cell>
          <cell r="O5581">
            <v>4644</v>
          </cell>
          <cell r="P5581">
            <v>4737</v>
          </cell>
          <cell r="Q5581">
            <v>4880</v>
          </cell>
        </row>
        <row r="5582">
          <cell r="E5582" t="str">
            <v>60MONTHLYBTEAMSTERS LOCAL UNION NUMBER 117</v>
          </cell>
          <cell r="F5582" t="str">
            <v>60</v>
          </cell>
          <cell r="G5582" t="str">
            <v>Monthly</v>
          </cell>
          <cell r="H5582" t="str">
            <v>B</v>
          </cell>
          <cell r="I5582">
            <v>0</v>
          </cell>
          <cell r="J5582" t="str">
            <v>Teamsters Local Union Number 117</v>
          </cell>
          <cell r="K5582">
            <v>4989</v>
          </cell>
          <cell r="L5582">
            <v>4989</v>
          </cell>
          <cell r="M5582">
            <v>4989</v>
          </cell>
          <cell r="N5582">
            <v>4989</v>
          </cell>
          <cell r="O5582">
            <v>4703</v>
          </cell>
          <cell r="P5582">
            <v>4797</v>
          </cell>
          <cell r="Q5582">
            <v>4942</v>
          </cell>
        </row>
        <row r="5583">
          <cell r="E5583" t="str">
            <v>60MONTHLYBWASHINGTON FEDERATION OF STATE EMPLOYEES</v>
          </cell>
          <cell r="F5583" t="str">
            <v>60</v>
          </cell>
          <cell r="G5583" t="str">
            <v>Monthly</v>
          </cell>
          <cell r="H5583" t="str">
            <v>B</v>
          </cell>
          <cell r="I5583">
            <v>0</v>
          </cell>
          <cell r="J5583" t="str">
            <v>Washington Federation of State Employees</v>
          </cell>
          <cell r="K5583">
            <v>4926</v>
          </cell>
          <cell r="L5583">
            <v>4926</v>
          </cell>
          <cell r="M5583">
            <v>4926</v>
          </cell>
          <cell r="N5583">
            <v>4926</v>
          </cell>
          <cell r="O5583">
            <v>4644</v>
          </cell>
          <cell r="P5583">
            <v>4737</v>
          </cell>
          <cell r="Q5583">
            <v>4880</v>
          </cell>
        </row>
        <row r="5584">
          <cell r="E5584" t="str">
            <v>60MONTHLYBWASHINGTON PUBLIC EMPLOYEES ASSOCIATION</v>
          </cell>
          <cell r="F5584" t="str">
            <v>60</v>
          </cell>
          <cell r="G5584" t="str">
            <v>Monthly</v>
          </cell>
          <cell r="H5584" t="str">
            <v>B</v>
          </cell>
          <cell r="I5584">
            <v>0</v>
          </cell>
          <cell r="J5584" t="str">
            <v>Washington Public Employees Association</v>
          </cell>
          <cell r="K5584">
            <v>4926</v>
          </cell>
          <cell r="L5584">
            <v>4926</v>
          </cell>
          <cell r="M5584">
            <v>4926</v>
          </cell>
          <cell r="N5584">
            <v>4926</v>
          </cell>
          <cell r="O5584">
            <v>4644</v>
          </cell>
          <cell r="P5584">
            <v>4737</v>
          </cell>
          <cell r="Q5584">
            <v>4880</v>
          </cell>
        </row>
        <row r="5585">
          <cell r="E5585" t="str">
            <v>60MONTHLYCCOALITION</v>
          </cell>
          <cell r="F5585" t="str">
            <v>60</v>
          </cell>
          <cell r="G5585" t="str">
            <v>Monthly</v>
          </cell>
          <cell r="H5585" t="str">
            <v>C</v>
          </cell>
          <cell r="I5585">
            <v>0</v>
          </cell>
          <cell r="J5585" t="str">
            <v>Coalition</v>
          </cell>
          <cell r="K5585">
            <v>5051</v>
          </cell>
          <cell r="L5585">
            <v>5051</v>
          </cell>
          <cell r="M5585">
            <v>5051</v>
          </cell>
          <cell r="N5585">
            <v>5051</v>
          </cell>
          <cell r="O5585">
            <v>4762</v>
          </cell>
          <cell r="P5585">
            <v>4857</v>
          </cell>
          <cell r="Q5585">
            <v>5004</v>
          </cell>
        </row>
        <row r="5586">
          <cell r="E5586" t="str">
            <v>60MONTHLYCNON-REPRESENTED STATE EMPLOYEES</v>
          </cell>
          <cell r="F5586" t="str">
            <v>60</v>
          </cell>
          <cell r="G5586" t="str">
            <v>Monthly</v>
          </cell>
          <cell r="H5586" t="str">
            <v>C</v>
          </cell>
          <cell r="I5586">
            <v>0</v>
          </cell>
          <cell r="J5586" t="str">
            <v>Non-Represented State Employees</v>
          </cell>
          <cell r="K5586">
            <v>5051</v>
          </cell>
          <cell r="L5586">
            <v>5051</v>
          </cell>
          <cell r="M5586">
            <v>5051</v>
          </cell>
          <cell r="N5586">
            <v>5051</v>
          </cell>
          <cell r="O5586">
            <v>4762</v>
          </cell>
          <cell r="P5586">
            <v>4857</v>
          </cell>
          <cell r="Q5586">
            <v>5004</v>
          </cell>
        </row>
        <row r="5587">
          <cell r="E5587" t="str">
            <v>60MONTHLYCTEAMSTERS LOCAL UNION NUMBER 117</v>
          </cell>
          <cell r="F5587" t="str">
            <v>60</v>
          </cell>
          <cell r="G5587" t="str">
            <v>Monthly</v>
          </cell>
          <cell r="H5587" t="str">
            <v>C</v>
          </cell>
          <cell r="I5587">
            <v>0</v>
          </cell>
          <cell r="J5587" t="str">
            <v>Teamsters Local Union Number 117</v>
          </cell>
          <cell r="K5587">
            <v>5116</v>
          </cell>
          <cell r="L5587">
            <v>5116</v>
          </cell>
          <cell r="M5587">
            <v>5116</v>
          </cell>
          <cell r="N5587">
            <v>5116</v>
          </cell>
          <cell r="O5587">
            <v>4823</v>
          </cell>
          <cell r="P5587">
            <v>4919</v>
          </cell>
          <cell r="Q5587">
            <v>5068</v>
          </cell>
        </row>
        <row r="5588">
          <cell r="E5588" t="str">
            <v>60MONTHLYCWASHINGTON FEDERATION OF STATE EMPLOYEES</v>
          </cell>
          <cell r="F5588" t="str">
            <v>60</v>
          </cell>
          <cell r="G5588" t="str">
            <v>Monthly</v>
          </cell>
          <cell r="H5588" t="str">
            <v>C</v>
          </cell>
          <cell r="I5588">
            <v>0</v>
          </cell>
          <cell r="J5588" t="str">
            <v>Washington Federation of State Employees</v>
          </cell>
          <cell r="K5588">
            <v>5051</v>
          </cell>
          <cell r="L5588">
            <v>5051</v>
          </cell>
          <cell r="M5588">
            <v>5051</v>
          </cell>
          <cell r="N5588">
            <v>5051</v>
          </cell>
          <cell r="O5588">
            <v>4762</v>
          </cell>
          <cell r="P5588">
            <v>4857</v>
          </cell>
          <cell r="Q5588">
            <v>5004</v>
          </cell>
        </row>
        <row r="5589">
          <cell r="E5589" t="str">
            <v>60MONTHLYCWASHINGTON PUBLIC EMPLOYEES ASSOCIATION</v>
          </cell>
          <cell r="F5589" t="str">
            <v>60</v>
          </cell>
          <cell r="G5589" t="str">
            <v>Monthly</v>
          </cell>
          <cell r="H5589" t="str">
            <v>C</v>
          </cell>
          <cell r="I5589">
            <v>0</v>
          </cell>
          <cell r="J5589" t="str">
            <v>Washington Public Employees Association</v>
          </cell>
          <cell r="K5589">
            <v>5051</v>
          </cell>
          <cell r="L5589">
            <v>5051</v>
          </cell>
          <cell r="M5589">
            <v>5051</v>
          </cell>
          <cell r="N5589">
            <v>5051</v>
          </cell>
          <cell r="O5589">
            <v>4762</v>
          </cell>
          <cell r="P5589">
            <v>4857</v>
          </cell>
          <cell r="Q5589">
            <v>5004</v>
          </cell>
        </row>
        <row r="5590">
          <cell r="E5590" t="str">
            <v>60MONTHLYDCOALITION</v>
          </cell>
          <cell r="F5590" t="str">
            <v>60</v>
          </cell>
          <cell r="G5590" t="str">
            <v>Monthly</v>
          </cell>
          <cell r="H5590" t="str">
            <v>D</v>
          </cell>
          <cell r="I5590">
            <v>0</v>
          </cell>
          <cell r="J5590" t="str">
            <v>Coalition</v>
          </cell>
          <cell r="K5590">
            <v>5176</v>
          </cell>
          <cell r="L5590">
            <v>5176</v>
          </cell>
          <cell r="M5590">
            <v>5176</v>
          </cell>
          <cell r="N5590">
            <v>5176</v>
          </cell>
          <cell r="O5590">
            <v>4879</v>
          </cell>
          <cell r="P5590">
            <v>4977</v>
          </cell>
          <cell r="Q5590">
            <v>5127</v>
          </cell>
        </row>
        <row r="5591">
          <cell r="E5591" t="str">
            <v>60MONTHLYDNON-REPRESENTED STATE EMPLOYEES</v>
          </cell>
          <cell r="F5591" t="str">
            <v>60</v>
          </cell>
          <cell r="G5591" t="str">
            <v>Monthly</v>
          </cell>
          <cell r="H5591" t="str">
            <v>D</v>
          </cell>
          <cell r="I5591">
            <v>0</v>
          </cell>
          <cell r="J5591" t="str">
            <v>Non-Represented State Employees</v>
          </cell>
          <cell r="K5591">
            <v>5176</v>
          </cell>
          <cell r="L5591">
            <v>5176</v>
          </cell>
          <cell r="M5591">
            <v>5176</v>
          </cell>
          <cell r="N5591">
            <v>5176</v>
          </cell>
          <cell r="O5591">
            <v>4879</v>
          </cell>
          <cell r="P5591">
            <v>4977</v>
          </cell>
          <cell r="Q5591">
            <v>5127</v>
          </cell>
        </row>
        <row r="5592">
          <cell r="E5592" t="str">
            <v>60MONTHLYDTEAMSTERS LOCAL UNION NUMBER 117</v>
          </cell>
          <cell r="F5592" t="str">
            <v>60</v>
          </cell>
          <cell r="G5592" t="str">
            <v>Monthly</v>
          </cell>
          <cell r="H5592" t="str">
            <v>D</v>
          </cell>
          <cell r="I5592">
            <v>0</v>
          </cell>
          <cell r="J5592" t="str">
            <v>Teamsters Local Union Number 117</v>
          </cell>
          <cell r="K5592">
            <v>5241</v>
          </cell>
          <cell r="L5592">
            <v>5241</v>
          </cell>
          <cell r="M5592">
            <v>5241</v>
          </cell>
          <cell r="N5592">
            <v>5241</v>
          </cell>
          <cell r="O5592">
            <v>4940</v>
          </cell>
          <cell r="P5592">
            <v>5039</v>
          </cell>
          <cell r="Q5592">
            <v>5191</v>
          </cell>
        </row>
        <row r="5593">
          <cell r="E5593" t="str">
            <v>60MONTHLYDWASHINGTON FEDERATION OF STATE EMPLOYEES</v>
          </cell>
          <cell r="F5593" t="str">
            <v>60</v>
          </cell>
          <cell r="G5593" t="str">
            <v>Monthly</v>
          </cell>
          <cell r="H5593" t="str">
            <v>D</v>
          </cell>
          <cell r="I5593">
            <v>0</v>
          </cell>
          <cell r="J5593" t="str">
            <v>Washington Federation of State Employees</v>
          </cell>
          <cell r="K5593">
            <v>5176</v>
          </cell>
          <cell r="L5593">
            <v>5176</v>
          </cell>
          <cell r="M5593">
            <v>5176</v>
          </cell>
          <cell r="N5593">
            <v>5176</v>
          </cell>
          <cell r="O5593">
            <v>4879</v>
          </cell>
          <cell r="P5593">
            <v>4977</v>
          </cell>
          <cell r="Q5593">
            <v>5127</v>
          </cell>
        </row>
        <row r="5594">
          <cell r="E5594" t="str">
            <v>60MONTHLYDWASHINGTON PUBLIC EMPLOYEES ASSOCIATION</v>
          </cell>
          <cell r="F5594" t="str">
            <v>60</v>
          </cell>
          <cell r="G5594" t="str">
            <v>Monthly</v>
          </cell>
          <cell r="H5594" t="str">
            <v>D</v>
          </cell>
          <cell r="I5594">
            <v>0</v>
          </cell>
          <cell r="J5594" t="str">
            <v>Washington Public Employees Association</v>
          </cell>
          <cell r="K5594">
            <v>5176</v>
          </cell>
          <cell r="L5594">
            <v>5176</v>
          </cell>
          <cell r="M5594">
            <v>5176</v>
          </cell>
          <cell r="N5594">
            <v>5176</v>
          </cell>
          <cell r="O5594">
            <v>4879</v>
          </cell>
          <cell r="P5594">
            <v>4977</v>
          </cell>
          <cell r="Q5594">
            <v>5127</v>
          </cell>
        </row>
        <row r="5595">
          <cell r="E5595" t="str">
            <v>60MONTHLYECOALITION</v>
          </cell>
          <cell r="F5595" t="str">
            <v>60</v>
          </cell>
          <cell r="G5595" t="str">
            <v>Monthly</v>
          </cell>
          <cell r="H5595" t="str">
            <v>E</v>
          </cell>
          <cell r="I5595">
            <v>0</v>
          </cell>
          <cell r="J5595" t="str">
            <v>Coalition</v>
          </cell>
          <cell r="K5595">
            <v>5305</v>
          </cell>
          <cell r="L5595">
            <v>5305</v>
          </cell>
          <cell r="M5595">
            <v>5305</v>
          </cell>
          <cell r="N5595">
            <v>5305</v>
          </cell>
          <cell r="O5595">
            <v>5001</v>
          </cell>
          <cell r="P5595">
            <v>5101</v>
          </cell>
          <cell r="Q5595">
            <v>5255</v>
          </cell>
        </row>
        <row r="5596">
          <cell r="E5596" t="str">
            <v>60MONTHLYENON-REPRESENTED STATE EMPLOYEES</v>
          </cell>
          <cell r="F5596" t="str">
            <v>60</v>
          </cell>
          <cell r="G5596" t="str">
            <v>Monthly</v>
          </cell>
          <cell r="H5596" t="str">
            <v>E</v>
          </cell>
          <cell r="I5596">
            <v>0</v>
          </cell>
          <cell r="J5596" t="str">
            <v>Non-Represented State Employees</v>
          </cell>
          <cell r="K5596">
            <v>5305</v>
          </cell>
          <cell r="L5596">
            <v>5305</v>
          </cell>
          <cell r="M5596">
            <v>5305</v>
          </cell>
          <cell r="N5596">
            <v>5305</v>
          </cell>
          <cell r="O5596">
            <v>5001</v>
          </cell>
          <cell r="P5596">
            <v>5101</v>
          </cell>
          <cell r="Q5596">
            <v>5255</v>
          </cell>
        </row>
        <row r="5597">
          <cell r="E5597" t="str">
            <v>60MONTHLYETEAMSTERS LOCAL UNION NUMBER 117</v>
          </cell>
          <cell r="F5597" t="str">
            <v>60</v>
          </cell>
          <cell r="G5597" t="str">
            <v>Monthly</v>
          </cell>
          <cell r="H5597" t="str">
            <v>E</v>
          </cell>
          <cell r="I5597">
            <v>0</v>
          </cell>
          <cell r="J5597" t="str">
            <v>Teamsters Local Union Number 117</v>
          </cell>
          <cell r="K5597">
            <v>5374</v>
          </cell>
          <cell r="L5597">
            <v>5374</v>
          </cell>
          <cell r="M5597">
            <v>5374</v>
          </cell>
          <cell r="N5597">
            <v>5374</v>
          </cell>
          <cell r="O5597">
            <v>5066</v>
          </cell>
          <cell r="P5597">
            <v>5167</v>
          </cell>
          <cell r="Q5597">
            <v>5323</v>
          </cell>
        </row>
        <row r="5598">
          <cell r="E5598" t="str">
            <v>60MONTHLYEWASHINGTON FEDERATION OF STATE EMPLOYEES</v>
          </cell>
          <cell r="F5598" t="str">
            <v>60</v>
          </cell>
          <cell r="G5598" t="str">
            <v>Monthly</v>
          </cell>
          <cell r="H5598" t="str">
            <v>E</v>
          </cell>
          <cell r="I5598">
            <v>0</v>
          </cell>
          <cell r="J5598" t="str">
            <v>Washington Federation of State Employees</v>
          </cell>
          <cell r="K5598">
            <v>5305</v>
          </cell>
          <cell r="L5598">
            <v>5305</v>
          </cell>
          <cell r="M5598">
            <v>5305</v>
          </cell>
          <cell r="N5598">
            <v>5305</v>
          </cell>
          <cell r="O5598">
            <v>5001</v>
          </cell>
          <cell r="P5598">
            <v>5101</v>
          </cell>
          <cell r="Q5598">
            <v>5255</v>
          </cell>
        </row>
        <row r="5599">
          <cell r="E5599" t="str">
            <v>60MONTHLYEWASHINGTON PUBLIC EMPLOYEES ASSOCIATION</v>
          </cell>
          <cell r="F5599" t="str">
            <v>60</v>
          </cell>
          <cell r="G5599" t="str">
            <v>Monthly</v>
          </cell>
          <cell r="H5599" t="str">
            <v>E</v>
          </cell>
          <cell r="I5599">
            <v>0</v>
          </cell>
          <cell r="J5599" t="str">
            <v>Washington Public Employees Association</v>
          </cell>
          <cell r="K5599">
            <v>5305</v>
          </cell>
          <cell r="L5599">
            <v>5305</v>
          </cell>
          <cell r="M5599">
            <v>5305</v>
          </cell>
          <cell r="N5599">
            <v>5305</v>
          </cell>
          <cell r="O5599">
            <v>5001</v>
          </cell>
          <cell r="P5599">
            <v>5101</v>
          </cell>
          <cell r="Q5599">
            <v>5255</v>
          </cell>
        </row>
        <row r="5600">
          <cell r="E5600" t="str">
            <v>60MONTHLYFCOALITION</v>
          </cell>
          <cell r="F5600" t="str">
            <v>60</v>
          </cell>
          <cell r="G5600" t="str">
            <v>Monthly</v>
          </cell>
          <cell r="H5600" t="str">
            <v>F</v>
          </cell>
          <cell r="I5600">
            <v>0</v>
          </cell>
          <cell r="J5600" t="str">
            <v>Coalition</v>
          </cell>
          <cell r="K5600">
            <v>5438</v>
          </cell>
          <cell r="L5600">
            <v>5438</v>
          </cell>
          <cell r="M5600">
            <v>5438</v>
          </cell>
          <cell r="N5600">
            <v>5438</v>
          </cell>
          <cell r="O5600">
            <v>5126</v>
          </cell>
          <cell r="P5600">
            <v>5229</v>
          </cell>
          <cell r="Q5600">
            <v>5387</v>
          </cell>
        </row>
        <row r="5601">
          <cell r="E5601" t="str">
            <v>60MONTHLYFNON-REPRESENTED STATE EMPLOYEES</v>
          </cell>
          <cell r="F5601" t="str">
            <v>60</v>
          </cell>
          <cell r="G5601" t="str">
            <v>Monthly</v>
          </cell>
          <cell r="H5601" t="str">
            <v>F</v>
          </cell>
          <cell r="I5601">
            <v>0</v>
          </cell>
          <cell r="J5601" t="str">
            <v>Non-Represented State Employees</v>
          </cell>
          <cell r="K5601">
            <v>5438</v>
          </cell>
          <cell r="L5601">
            <v>5438</v>
          </cell>
          <cell r="M5601">
            <v>5438</v>
          </cell>
          <cell r="N5601">
            <v>5438</v>
          </cell>
          <cell r="O5601">
            <v>5126</v>
          </cell>
          <cell r="P5601">
            <v>5229</v>
          </cell>
          <cell r="Q5601">
            <v>5387</v>
          </cell>
        </row>
        <row r="5602">
          <cell r="E5602" t="str">
            <v>60MONTHLYFTEAMSTERS LOCAL UNION NUMBER 117</v>
          </cell>
          <cell r="F5602" t="str">
            <v>60</v>
          </cell>
          <cell r="G5602" t="str">
            <v>Monthly</v>
          </cell>
          <cell r="H5602" t="str">
            <v>F</v>
          </cell>
          <cell r="I5602">
            <v>0</v>
          </cell>
          <cell r="J5602" t="str">
            <v>Teamsters Local Union Number 117</v>
          </cell>
          <cell r="K5602">
            <v>5507</v>
          </cell>
          <cell r="L5602">
            <v>5507</v>
          </cell>
          <cell r="M5602">
            <v>5507</v>
          </cell>
          <cell r="N5602">
            <v>5507</v>
          </cell>
          <cell r="O5602">
            <v>5191</v>
          </cell>
          <cell r="P5602">
            <v>5295</v>
          </cell>
          <cell r="Q5602">
            <v>5455</v>
          </cell>
        </row>
        <row r="5603">
          <cell r="E5603" t="str">
            <v>60MONTHLYFWASHINGTON FEDERATION OF STATE EMPLOYEES</v>
          </cell>
          <cell r="F5603" t="str">
            <v>60</v>
          </cell>
          <cell r="G5603" t="str">
            <v>Monthly</v>
          </cell>
          <cell r="H5603" t="str">
            <v>F</v>
          </cell>
          <cell r="I5603">
            <v>0</v>
          </cell>
          <cell r="J5603" t="str">
            <v>Washington Federation of State Employees</v>
          </cell>
          <cell r="K5603">
            <v>5438</v>
          </cell>
          <cell r="L5603">
            <v>5438</v>
          </cell>
          <cell r="M5603">
            <v>5438</v>
          </cell>
          <cell r="N5603">
            <v>5438</v>
          </cell>
          <cell r="O5603">
            <v>5126</v>
          </cell>
          <cell r="P5603">
            <v>5229</v>
          </cell>
          <cell r="Q5603">
            <v>5387</v>
          </cell>
        </row>
        <row r="5604">
          <cell r="E5604" t="str">
            <v>60MONTHLYFWASHINGTON PUBLIC EMPLOYEES ASSOCIATION</v>
          </cell>
          <cell r="F5604" t="str">
            <v>60</v>
          </cell>
          <cell r="G5604" t="str">
            <v>Monthly</v>
          </cell>
          <cell r="H5604" t="str">
            <v>F</v>
          </cell>
          <cell r="I5604">
            <v>0</v>
          </cell>
          <cell r="J5604" t="str">
            <v>Washington Public Employees Association</v>
          </cell>
          <cell r="K5604">
            <v>5438</v>
          </cell>
          <cell r="L5604">
            <v>5438</v>
          </cell>
          <cell r="M5604">
            <v>5438</v>
          </cell>
          <cell r="N5604">
            <v>5438</v>
          </cell>
          <cell r="O5604">
            <v>5126</v>
          </cell>
          <cell r="P5604">
            <v>5229</v>
          </cell>
          <cell r="Q5604">
            <v>5387</v>
          </cell>
        </row>
        <row r="5605">
          <cell r="E5605" t="str">
            <v>60MONTHLYGCOALITION</v>
          </cell>
          <cell r="F5605" t="str">
            <v>60</v>
          </cell>
          <cell r="G5605" t="str">
            <v>Monthly</v>
          </cell>
          <cell r="H5605" t="str">
            <v>G</v>
          </cell>
          <cell r="I5605">
            <v>0</v>
          </cell>
          <cell r="J5605" t="str">
            <v>Coalition</v>
          </cell>
          <cell r="K5605">
            <v>5572</v>
          </cell>
          <cell r="L5605">
            <v>5572</v>
          </cell>
          <cell r="M5605">
            <v>5572</v>
          </cell>
          <cell r="N5605">
            <v>5572</v>
          </cell>
          <cell r="O5605">
            <v>5253</v>
          </cell>
          <cell r="P5605">
            <v>5358</v>
          </cell>
          <cell r="Q5605">
            <v>5520</v>
          </cell>
        </row>
        <row r="5606">
          <cell r="E5606" t="str">
            <v>60MONTHLYGNON-REPRESENTED STATE EMPLOYEES</v>
          </cell>
          <cell r="F5606" t="str">
            <v>60</v>
          </cell>
          <cell r="G5606" t="str">
            <v>Monthly</v>
          </cell>
          <cell r="H5606" t="str">
            <v>G</v>
          </cell>
          <cell r="I5606">
            <v>0</v>
          </cell>
          <cell r="J5606" t="str">
            <v>Non-Represented State Employees</v>
          </cell>
          <cell r="K5606">
            <v>5572</v>
          </cell>
          <cell r="L5606">
            <v>5572</v>
          </cell>
          <cell r="M5606">
            <v>5572</v>
          </cell>
          <cell r="N5606">
            <v>5572</v>
          </cell>
          <cell r="O5606">
            <v>5253</v>
          </cell>
          <cell r="P5606">
            <v>5358</v>
          </cell>
          <cell r="Q5606">
            <v>5520</v>
          </cell>
        </row>
        <row r="5607">
          <cell r="E5607" t="str">
            <v>60MONTHLYGTEAMSTERS LOCAL UNION NUMBER 117</v>
          </cell>
          <cell r="F5607" t="str">
            <v>60</v>
          </cell>
          <cell r="G5607" t="str">
            <v>Monthly</v>
          </cell>
          <cell r="H5607" t="str">
            <v>G</v>
          </cell>
          <cell r="I5607">
            <v>0</v>
          </cell>
          <cell r="J5607" t="str">
            <v>Teamsters Local Union Number 117</v>
          </cell>
          <cell r="K5607">
            <v>5644</v>
          </cell>
          <cell r="L5607">
            <v>5644</v>
          </cell>
          <cell r="M5607">
            <v>5644</v>
          </cell>
          <cell r="N5607">
            <v>5644</v>
          </cell>
          <cell r="O5607">
            <v>5321</v>
          </cell>
          <cell r="P5607">
            <v>5427</v>
          </cell>
          <cell r="Q5607">
            <v>5591</v>
          </cell>
        </row>
        <row r="5608">
          <cell r="E5608" t="str">
            <v>60MONTHLYGWASHINGTON FEDERATION OF STATE EMPLOYEES</v>
          </cell>
          <cell r="F5608" t="str">
            <v>60</v>
          </cell>
          <cell r="G5608" t="str">
            <v>Monthly</v>
          </cell>
          <cell r="H5608" t="str">
            <v>G</v>
          </cell>
          <cell r="I5608">
            <v>0</v>
          </cell>
          <cell r="J5608" t="str">
            <v>Washington Federation of State Employees</v>
          </cell>
          <cell r="K5608">
            <v>5572</v>
          </cell>
          <cell r="L5608">
            <v>5572</v>
          </cell>
          <cell r="M5608">
            <v>5572</v>
          </cell>
          <cell r="N5608">
            <v>5572</v>
          </cell>
          <cell r="O5608">
            <v>5253</v>
          </cell>
          <cell r="P5608">
            <v>5358</v>
          </cell>
          <cell r="Q5608">
            <v>5520</v>
          </cell>
        </row>
        <row r="5609">
          <cell r="E5609" t="str">
            <v>60MONTHLYGWASHINGTON PUBLIC EMPLOYEES ASSOCIATION</v>
          </cell>
          <cell r="F5609" t="str">
            <v>60</v>
          </cell>
          <cell r="G5609" t="str">
            <v>Monthly</v>
          </cell>
          <cell r="H5609" t="str">
            <v>G</v>
          </cell>
          <cell r="I5609">
            <v>0</v>
          </cell>
          <cell r="J5609" t="str">
            <v>Washington Public Employees Association</v>
          </cell>
          <cell r="K5609">
            <v>5572</v>
          </cell>
          <cell r="L5609">
            <v>5572</v>
          </cell>
          <cell r="M5609">
            <v>5572</v>
          </cell>
          <cell r="N5609">
            <v>5572</v>
          </cell>
          <cell r="O5609">
            <v>5253</v>
          </cell>
          <cell r="P5609">
            <v>5358</v>
          </cell>
          <cell r="Q5609">
            <v>5520</v>
          </cell>
        </row>
        <row r="5610">
          <cell r="E5610" t="str">
            <v>60MONTHLYHCOALITION</v>
          </cell>
          <cell r="F5610" t="str">
            <v>60</v>
          </cell>
          <cell r="G5610" t="str">
            <v>Monthly</v>
          </cell>
          <cell r="H5610" t="str">
            <v>H</v>
          </cell>
          <cell r="I5610">
            <v>0</v>
          </cell>
          <cell r="J5610" t="str">
            <v>Coalition</v>
          </cell>
          <cell r="K5610">
            <v>5713</v>
          </cell>
          <cell r="L5610">
            <v>5713</v>
          </cell>
          <cell r="M5610">
            <v>5713</v>
          </cell>
          <cell r="N5610">
            <v>5713</v>
          </cell>
          <cell r="O5610">
            <v>5385</v>
          </cell>
          <cell r="P5610">
            <v>5493</v>
          </cell>
          <cell r="Q5610">
            <v>5659</v>
          </cell>
        </row>
        <row r="5611">
          <cell r="E5611" t="str">
            <v>60MONTHLYHNON-REPRESENTED STATE EMPLOYEES</v>
          </cell>
          <cell r="F5611" t="str">
            <v>60</v>
          </cell>
          <cell r="G5611" t="str">
            <v>Monthly</v>
          </cell>
          <cell r="H5611" t="str">
            <v>H</v>
          </cell>
          <cell r="I5611">
            <v>0</v>
          </cell>
          <cell r="J5611" t="str">
            <v>Non-Represented State Employees</v>
          </cell>
          <cell r="K5611">
            <v>5713</v>
          </cell>
          <cell r="L5611">
            <v>5713</v>
          </cell>
          <cell r="M5611">
            <v>5713</v>
          </cell>
          <cell r="N5611">
            <v>5713</v>
          </cell>
          <cell r="O5611">
            <v>5385</v>
          </cell>
          <cell r="P5611">
            <v>5493</v>
          </cell>
          <cell r="Q5611">
            <v>5659</v>
          </cell>
        </row>
        <row r="5612">
          <cell r="E5612" t="str">
            <v>60MONTHLYHTEAMSTERS LOCAL UNION NUMBER 117</v>
          </cell>
          <cell r="F5612" t="str">
            <v>60</v>
          </cell>
          <cell r="G5612" t="str">
            <v>Monthly</v>
          </cell>
          <cell r="H5612" t="str">
            <v>H</v>
          </cell>
          <cell r="I5612">
            <v>0</v>
          </cell>
          <cell r="J5612" t="str">
            <v>Teamsters Local Union Number 117</v>
          </cell>
          <cell r="K5612">
            <v>5784</v>
          </cell>
          <cell r="L5612">
            <v>5784</v>
          </cell>
          <cell r="M5612">
            <v>5784</v>
          </cell>
          <cell r="N5612">
            <v>5784</v>
          </cell>
          <cell r="O5612">
            <v>5453</v>
          </cell>
          <cell r="P5612">
            <v>5562</v>
          </cell>
          <cell r="Q5612">
            <v>5730</v>
          </cell>
        </row>
        <row r="5613">
          <cell r="E5613" t="str">
            <v>60MONTHLYHWASHINGTON FEDERATION OF STATE EMPLOYEES</v>
          </cell>
          <cell r="F5613" t="str">
            <v>60</v>
          </cell>
          <cell r="G5613" t="str">
            <v>Monthly</v>
          </cell>
          <cell r="H5613" t="str">
            <v>H</v>
          </cell>
          <cell r="I5613">
            <v>0</v>
          </cell>
          <cell r="J5613" t="str">
            <v>Washington Federation of State Employees</v>
          </cell>
          <cell r="K5613">
            <v>5713</v>
          </cell>
          <cell r="L5613">
            <v>5713</v>
          </cell>
          <cell r="M5613">
            <v>5713</v>
          </cell>
          <cell r="N5613">
            <v>5713</v>
          </cell>
          <cell r="O5613">
            <v>5385</v>
          </cell>
          <cell r="P5613">
            <v>5493</v>
          </cell>
          <cell r="Q5613">
            <v>5659</v>
          </cell>
        </row>
        <row r="5614">
          <cell r="E5614" t="str">
            <v>60MONTHLYHWASHINGTON PUBLIC EMPLOYEES ASSOCIATION</v>
          </cell>
          <cell r="F5614" t="str">
            <v>60</v>
          </cell>
          <cell r="G5614" t="str">
            <v>Monthly</v>
          </cell>
          <cell r="H5614" t="str">
            <v>H</v>
          </cell>
          <cell r="I5614">
            <v>0</v>
          </cell>
          <cell r="J5614" t="str">
            <v>Washington Public Employees Association</v>
          </cell>
          <cell r="K5614">
            <v>5713</v>
          </cell>
          <cell r="L5614">
            <v>5713</v>
          </cell>
          <cell r="M5614">
            <v>5713</v>
          </cell>
          <cell r="N5614">
            <v>5713</v>
          </cell>
          <cell r="O5614">
            <v>5385</v>
          </cell>
          <cell r="P5614">
            <v>5493</v>
          </cell>
          <cell r="Q5614">
            <v>5659</v>
          </cell>
        </row>
        <row r="5615">
          <cell r="E5615" t="str">
            <v>60MONTHLYICOALITION</v>
          </cell>
          <cell r="F5615" t="str">
            <v>60</v>
          </cell>
          <cell r="G5615" t="str">
            <v>Monthly</v>
          </cell>
          <cell r="H5615" t="str">
            <v>I</v>
          </cell>
          <cell r="I5615">
            <v>0</v>
          </cell>
          <cell r="J5615" t="str">
            <v>Coalition</v>
          </cell>
          <cell r="K5615">
            <v>5857</v>
          </cell>
          <cell r="L5615">
            <v>5857</v>
          </cell>
          <cell r="M5615">
            <v>5857</v>
          </cell>
          <cell r="N5615">
            <v>5857</v>
          </cell>
          <cell r="O5615">
            <v>5522</v>
          </cell>
          <cell r="P5615">
            <v>5632</v>
          </cell>
          <cell r="Q5615">
            <v>5802</v>
          </cell>
        </row>
        <row r="5616">
          <cell r="E5616" t="str">
            <v>60MONTHLYINON-REPRESENTED STATE EMPLOYEES</v>
          </cell>
          <cell r="F5616" t="str">
            <v>60</v>
          </cell>
          <cell r="G5616" t="str">
            <v>Monthly</v>
          </cell>
          <cell r="H5616" t="str">
            <v>I</v>
          </cell>
          <cell r="I5616">
            <v>0</v>
          </cell>
          <cell r="J5616" t="str">
            <v>Non-Represented State Employees</v>
          </cell>
          <cell r="K5616">
            <v>5857</v>
          </cell>
          <cell r="L5616">
            <v>5857</v>
          </cell>
          <cell r="M5616">
            <v>5857</v>
          </cell>
          <cell r="N5616">
            <v>5857</v>
          </cell>
          <cell r="O5616">
            <v>5522</v>
          </cell>
          <cell r="P5616">
            <v>5632</v>
          </cell>
          <cell r="Q5616">
            <v>5802</v>
          </cell>
        </row>
        <row r="5617">
          <cell r="E5617" t="str">
            <v>60MONTHLYITEAMSTERS LOCAL UNION NUMBER 117</v>
          </cell>
          <cell r="F5617" t="str">
            <v>60</v>
          </cell>
          <cell r="G5617" t="str">
            <v>Monthly</v>
          </cell>
          <cell r="H5617" t="str">
            <v>I</v>
          </cell>
          <cell r="I5617">
            <v>0</v>
          </cell>
          <cell r="J5617" t="str">
            <v>Teamsters Local Union Number 117</v>
          </cell>
          <cell r="K5617">
            <v>5933</v>
          </cell>
          <cell r="L5617">
            <v>5933</v>
          </cell>
          <cell r="M5617">
            <v>5933</v>
          </cell>
          <cell r="N5617">
            <v>5933</v>
          </cell>
          <cell r="O5617">
            <v>5593</v>
          </cell>
          <cell r="P5617">
            <v>5705</v>
          </cell>
          <cell r="Q5617">
            <v>5877</v>
          </cell>
        </row>
        <row r="5618">
          <cell r="E5618" t="str">
            <v>60MONTHLYIWASHINGTON FEDERATION OF STATE EMPLOYEES</v>
          </cell>
          <cell r="F5618" t="str">
            <v>60</v>
          </cell>
          <cell r="G5618" t="str">
            <v>Monthly</v>
          </cell>
          <cell r="H5618" t="str">
            <v>I</v>
          </cell>
          <cell r="I5618">
            <v>0</v>
          </cell>
          <cell r="J5618" t="str">
            <v>Washington Federation of State Employees</v>
          </cell>
          <cell r="K5618">
            <v>5857</v>
          </cell>
          <cell r="L5618">
            <v>5857</v>
          </cell>
          <cell r="M5618">
            <v>5857</v>
          </cell>
          <cell r="N5618">
            <v>5857</v>
          </cell>
          <cell r="O5618">
            <v>5522</v>
          </cell>
          <cell r="P5618">
            <v>5632</v>
          </cell>
          <cell r="Q5618">
            <v>5802</v>
          </cell>
        </row>
        <row r="5619">
          <cell r="E5619" t="str">
            <v>60MONTHLYIWASHINGTON PUBLIC EMPLOYEES ASSOCIATION</v>
          </cell>
          <cell r="F5619" t="str">
            <v>60</v>
          </cell>
          <cell r="G5619" t="str">
            <v>Monthly</v>
          </cell>
          <cell r="H5619" t="str">
            <v>I</v>
          </cell>
          <cell r="I5619">
            <v>0</v>
          </cell>
          <cell r="J5619" t="str">
            <v>Washington Public Employees Association</v>
          </cell>
          <cell r="K5619">
            <v>5857</v>
          </cell>
          <cell r="L5619">
            <v>5857</v>
          </cell>
          <cell r="M5619">
            <v>5857</v>
          </cell>
          <cell r="N5619">
            <v>5857</v>
          </cell>
          <cell r="O5619">
            <v>5522</v>
          </cell>
          <cell r="P5619">
            <v>5632</v>
          </cell>
          <cell r="Q5619">
            <v>5802</v>
          </cell>
        </row>
        <row r="5620">
          <cell r="E5620" t="str">
            <v>60MONTHLYJCOALITION</v>
          </cell>
          <cell r="F5620" t="str">
            <v>60</v>
          </cell>
          <cell r="G5620" t="str">
            <v>Monthly</v>
          </cell>
          <cell r="H5620" t="str">
            <v>J</v>
          </cell>
          <cell r="I5620">
            <v>0</v>
          </cell>
          <cell r="J5620" t="str">
            <v>Coalition</v>
          </cell>
          <cell r="K5620">
            <v>6001</v>
          </cell>
          <cell r="L5620">
            <v>6001</v>
          </cell>
          <cell r="M5620">
            <v>6001</v>
          </cell>
          <cell r="N5620">
            <v>6001</v>
          </cell>
          <cell r="O5620">
            <v>5657</v>
          </cell>
          <cell r="P5620">
            <v>5770</v>
          </cell>
          <cell r="Q5620">
            <v>5944</v>
          </cell>
        </row>
        <row r="5621">
          <cell r="E5621" t="str">
            <v>60MONTHLYJNON-REPRESENTED STATE EMPLOYEES</v>
          </cell>
          <cell r="F5621" t="str">
            <v>60</v>
          </cell>
          <cell r="G5621" t="str">
            <v>Monthly</v>
          </cell>
          <cell r="H5621" t="str">
            <v>J</v>
          </cell>
          <cell r="I5621">
            <v>0</v>
          </cell>
          <cell r="J5621" t="str">
            <v>Non-Represented State Employees</v>
          </cell>
          <cell r="K5621">
            <v>6001</v>
          </cell>
          <cell r="L5621">
            <v>6001</v>
          </cell>
          <cell r="M5621">
            <v>6001</v>
          </cell>
          <cell r="N5621">
            <v>6001</v>
          </cell>
          <cell r="O5621">
            <v>5657</v>
          </cell>
          <cell r="P5621">
            <v>5770</v>
          </cell>
          <cell r="Q5621">
            <v>5944</v>
          </cell>
        </row>
        <row r="5622">
          <cell r="E5622" t="str">
            <v>60MONTHLYJTEAMSTERS LOCAL UNION NUMBER 117</v>
          </cell>
          <cell r="F5622" t="str">
            <v>60</v>
          </cell>
          <cell r="G5622" t="str">
            <v>Monthly</v>
          </cell>
          <cell r="H5622" t="str">
            <v>J</v>
          </cell>
          <cell r="I5622">
            <v>0</v>
          </cell>
          <cell r="J5622" t="str">
            <v>Teamsters Local Union Number 117</v>
          </cell>
          <cell r="K5622">
            <v>6077</v>
          </cell>
          <cell r="L5622">
            <v>6077</v>
          </cell>
          <cell r="M5622">
            <v>6077</v>
          </cell>
          <cell r="N5622">
            <v>6077</v>
          </cell>
          <cell r="O5622">
            <v>5728</v>
          </cell>
          <cell r="P5622">
            <v>5843</v>
          </cell>
          <cell r="Q5622">
            <v>6019</v>
          </cell>
        </row>
        <row r="5623">
          <cell r="E5623" t="str">
            <v>60MONTHLYJWASHINGTON FEDERATION OF STATE EMPLOYEES</v>
          </cell>
          <cell r="F5623" t="str">
            <v>60</v>
          </cell>
          <cell r="G5623" t="str">
            <v>Monthly</v>
          </cell>
          <cell r="H5623" t="str">
            <v>J</v>
          </cell>
          <cell r="I5623">
            <v>0</v>
          </cell>
          <cell r="J5623" t="str">
            <v>Washington Federation of State Employees</v>
          </cell>
          <cell r="K5623">
            <v>6001</v>
          </cell>
          <cell r="L5623">
            <v>6001</v>
          </cell>
          <cell r="M5623">
            <v>6001</v>
          </cell>
          <cell r="N5623">
            <v>6001</v>
          </cell>
          <cell r="O5623">
            <v>5657</v>
          </cell>
          <cell r="P5623">
            <v>5770</v>
          </cell>
          <cell r="Q5623">
            <v>5944</v>
          </cell>
        </row>
        <row r="5624">
          <cell r="E5624" t="str">
            <v>60MONTHLYJWASHINGTON PUBLIC EMPLOYEES ASSOCIATION</v>
          </cell>
          <cell r="F5624" t="str">
            <v>60</v>
          </cell>
          <cell r="G5624" t="str">
            <v>Monthly</v>
          </cell>
          <cell r="H5624" t="str">
            <v>J</v>
          </cell>
          <cell r="I5624">
            <v>0</v>
          </cell>
          <cell r="J5624" t="str">
            <v>Washington Public Employees Association</v>
          </cell>
          <cell r="K5624">
            <v>6001</v>
          </cell>
          <cell r="L5624">
            <v>6001</v>
          </cell>
          <cell r="M5624">
            <v>6001</v>
          </cell>
          <cell r="N5624">
            <v>6001</v>
          </cell>
          <cell r="O5624">
            <v>5657</v>
          </cell>
          <cell r="P5624">
            <v>5770</v>
          </cell>
          <cell r="Q5624">
            <v>5944</v>
          </cell>
        </row>
        <row r="5625">
          <cell r="E5625" t="str">
            <v>60MONTHLYKCOALITION</v>
          </cell>
          <cell r="F5625" t="str">
            <v>60</v>
          </cell>
          <cell r="G5625" t="str">
            <v>Monthly</v>
          </cell>
          <cell r="H5625" t="str">
            <v>K</v>
          </cell>
          <cell r="I5625">
            <v>0</v>
          </cell>
          <cell r="J5625" t="str">
            <v>Coalition</v>
          </cell>
          <cell r="K5625">
            <v>6157</v>
          </cell>
          <cell r="L5625">
            <v>6157</v>
          </cell>
          <cell r="M5625">
            <v>6157</v>
          </cell>
          <cell r="N5625">
            <v>6157</v>
          </cell>
          <cell r="O5625">
            <v>5804</v>
          </cell>
          <cell r="P5625">
            <v>5920</v>
          </cell>
          <cell r="Q5625">
            <v>6099</v>
          </cell>
        </row>
        <row r="5626">
          <cell r="E5626" t="str">
            <v>60MONTHLYKNON-REPRESENTED STATE EMPLOYEES</v>
          </cell>
          <cell r="F5626" t="str">
            <v>60</v>
          </cell>
          <cell r="G5626" t="str">
            <v>Monthly</v>
          </cell>
          <cell r="H5626" t="str">
            <v>K</v>
          </cell>
          <cell r="I5626">
            <v>0</v>
          </cell>
          <cell r="J5626" t="str">
            <v>Non-Represented State Employees</v>
          </cell>
          <cell r="K5626">
            <v>6157</v>
          </cell>
          <cell r="L5626">
            <v>6157</v>
          </cell>
          <cell r="M5626">
            <v>6157</v>
          </cell>
          <cell r="N5626">
            <v>6157</v>
          </cell>
          <cell r="O5626">
            <v>5804</v>
          </cell>
          <cell r="P5626">
            <v>5920</v>
          </cell>
          <cell r="Q5626">
            <v>6099</v>
          </cell>
        </row>
        <row r="5627">
          <cell r="E5627" t="str">
            <v>60MONTHLYKTEAMSTERS LOCAL UNION NUMBER 117</v>
          </cell>
          <cell r="F5627" t="str">
            <v>60</v>
          </cell>
          <cell r="G5627" t="str">
            <v>Monthly</v>
          </cell>
          <cell r="H5627" t="str">
            <v>K</v>
          </cell>
          <cell r="I5627">
            <v>0</v>
          </cell>
          <cell r="J5627" t="str">
            <v>Teamsters Local Union Number 117</v>
          </cell>
          <cell r="K5627">
            <v>6235</v>
          </cell>
          <cell r="L5627">
            <v>6235</v>
          </cell>
          <cell r="M5627">
            <v>6235</v>
          </cell>
          <cell r="N5627">
            <v>6235</v>
          </cell>
          <cell r="O5627">
            <v>5877</v>
          </cell>
          <cell r="P5627">
            <v>5995</v>
          </cell>
          <cell r="Q5627">
            <v>6176</v>
          </cell>
        </row>
        <row r="5628">
          <cell r="E5628" t="str">
            <v>60MONTHLYKWASHINGTON FEDERATION OF STATE EMPLOYEES</v>
          </cell>
          <cell r="F5628" t="str">
            <v>60</v>
          </cell>
          <cell r="G5628" t="str">
            <v>Monthly</v>
          </cell>
          <cell r="H5628" t="str">
            <v>K</v>
          </cell>
          <cell r="I5628">
            <v>0</v>
          </cell>
          <cell r="J5628" t="str">
            <v>Washington Federation of State Employees</v>
          </cell>
          <cell r="K5628">
            <v>6157</v>
          </cell>
          <cell r="L5628">
            <v>6157</v>
          </cell>
          <cell r="M5628">
            <v>6157</v>
          </cell>
          <cell r="N5628">
            <v>6157</v>
          </cell>
          <cell r="O5628">
            <v>5804</v>
          </cell>
          <cell r="P5628">
            <v>5920</v>
          </cell>
          <cell r="Q5628">
            <v>6099</v>
          </cell>
        </row>
        <row r="5629">
          <cell r="E5629" t="str">
            <v>60MONTHLYKWASHINGTON PUBLIC EMPLOYEES ASSOCIATION</v>
          </cell>
          <cell r="F5629" t="str">
            <v>60</v>
          </cell>
          <cell r="G5629" t="str">
            <v>Monthly</v>
          </cell>
          <cell r="H5629" t="str">
            <v>K</v>
          </cell>
          <cell r="I5629">
            <v>0</v>
          </cell>
          <cell r="J5629" t="str">
            <v>Washington Public Employees Association</v>
          </cell>
          <cell r="K5629">
            <v>6157</v>
          </cell>
          <cell r="L5629">
            <v>6157</v>
          </cell>
          <cell r="M5629">
            <v>6157</v>
          </cell>
          <cell r="N5629">
            <v>6157</v>
          </cell>
          <cell r="O5629">
            <v>5804</v>
          </cell>
          <cell r="P5629">
            <v>5920</v>
          </cell>
          <cell r="Q5629">
            <v>6099</v>
          </cell>
        </row>
        <row r="5630">
          <cell r="E5630" t="str">
            <v>60MONTHLYLCOALITION</v>
          </cell>
          <cell r="F5630" t="str">
            <v>60</v>
          </cell>
          <cell r="G5630" t="str">
            <v>Monthly</v>
          </cell>
          <cell r="H5630" t="str">
            <v>L</v>
          </cell>
          <cell r="I5630">
            <v>0</v>
          </cell>
          <cell r="J5630" t="str">
            <v>Coalition</v>
          </cell>
          <cell r="K5630">
            <v>6304</v>
          </cell>
          <cell r="L5630">
            <v>6304</v>
          </cell>
          <cell r="M5630">
            <v>6304</v>
          </cell>
          <cell r="N5630">
            <v>6304</v>
          </cell>
          <cell r="O5630">
            <v>5943</v>
          </cell>
          <cell r="P5630">
            <v>6062</v>
          </cell>
          <cell r="Q5630">
            <v>6245</v>
          </cell>
        </row>
        <row r="5631">
          <cell r="E5631" t="str">
            <v>60MONTHLYLNON-REPRESENTED STATE EMPLOYEES</v>
          </cell>
          <cell r="F5631" t="str">
            <v>60</v>
          </cell>
          <cell r="G5631" t="str">
            <v>Monthly</v>
          </cell>
          <cell r="H5631" t="str">
            <v>L</v>
          </cell>
          <cell r="I5631">
            <v>0</v>
          </cell>
          <cell r="J5631" t="str">
            <v>Non-Represented State Employees</v>
          </cell>
          <cell r="K5631">
            <v>6304</v>
          </cell>
          <cell r="L5631">
            <v>6304</v>
          </cell>
          <cell r="M5631">
            <v>6304</v>
          </cell>
          <cell r="N5631">
            <v>6304</v>
          </cell>
          <cell r="O5631">
            <v>5943</v>
          </cell>
          <cell r="P5631">
            <v>6062</v>
          </cell>
          <cell r="Q5631">
            <v>6245</v>
          </cell>
        </row>
        <row r="5632">
          <cell r="E5632" t="str">
            <v>60MONTHLYLTEAMSTERS LOCAL UNION NUMBER 117</v>
          </cell>
          <cell r="F5632" t="str">
            <v>60</v>
          </cell>
          <cell r="G5632" t="str">
            <v>Monthly</v>
          </cell>
          <cell r="H5632" t="str">
            <v>L</v>
          </cell>
          <cell r="I5632">
            <v>0</v>
          </cell>
          <cell r="J5632" t="str">
            <v>Teamsters Local Union Number 117</v>
          </cell>
          <cell r="K5632">
            <v>6386</v>
          </cell>
          <cell r="L5632">
            <v>6386</v>
          </cell>
          <cell r="M5632">
            <v>6386</v>
          </cell>
          <cell r="N5632">
            <v>6386</v>
          </cell>
          <cell r="O5632">
            <v>6020</v>
          </cell>
          <cell r="P5632">
            <v>6140</v>
          </cell>
          <cell r="Q5632">
            <v>6325</v>
          </cell>
        </row>
        <row r="5633">
          <cell r="E5633" t="str">
            <v>60MONTHLYLWASHINGTON FEDERATION OF STATE EMPLOYEES</v>
          </cell>
          <cell r="F5633" t="str">
            <v>60</v>
          </cell>
          <cell r="G5633" t="str">
            <v>Monthly</v>
          </cell>
          <cell r="H5633" t="str">
            <v>L</v>
          </cell>
          <cell r="I5633">
            <v>0</v>
          </cell>
          <cell r="J5633" t="str">
            <v>Washington Federation of State Employees</v>
          </cell>
          <cell r="K5633">
            <v>6304</v>
          </cell>
          <cell r="L5633">
            <v>6304</v>
          </cell>
          <cell r="M5633">
            <v>6304</v>
          </cell>
          <cell r="N5633">
            <v>6304</v>
          </cell>
          <cell r="O5633">
            <v>5943</v>
          </cell>
          <cell r="P5633">
            <v>6062</v>
          </cell>
          <cell r="Q5633">
            <v>6245</v>
          </cell>
        </row>
        <row r="5634">
          <cell r="E5634" t="str">
            <v>60MONTHLYLWASHINGTON PUBLIC EMPLOYEES ASSOCIATION</v>
          </cell>
          <cell r="F5634" t="str">
            <v>60</v>
          </cell>
          <cell r="G5634" t="str">
            <v>Monthly</v>
          </cell>
          <cell r="H5634" t="str">
            <v>L</v>
          </cell>
          <cell r="I5634">
            <v>0</v>
          </cell>
          <cell r="J5634" t="str">
            <v>Washington Public Employees Association</v>
          </cell>
          <cell r="K5634">
            <v>6304</v>
          </cell>
          <cell r="L5634">
            <v>6304</v>
          </cell>
          <cell r="M5634">
            <v>6304</v>
          </cell>
          <cell r="N5634">
            <v>6304</v>
          </cell>
          <cell r="O5634">
            <v>5943</v>
          </cell>
          <cell r="P5634">
            <v>6062</v>
          </cell>
          <cell r="Q5634">
            <v>6245</v>
          </cell>
        </row>
        <row r="5635">
          <cell r="E5635" t="str">
            <v>60MONTHLYMCOALITION</v>
          </cell>
          <cell r="F5635" t="str">
            <v>60</v>
          </cell>
          <cell r="G5635" t="str">
            <v>Monthly</v>
          </cell>
          <cell r="H5635" t="str">
            <v>M</v>
          </cell>
          <cell r="I5635">
            <v>0</v>
          </cell>
          <cell r="J5635" t="str">
            <v>Coalition</v>
          </cell>
          <cell r="K5635">
            <v>6466</v>
          </cell>
          <cell r="L5635">
            <v>6466</v>
          </cell>
          <cell r="M5635">
            <v>6466</v>
          </cell>
          <cell r="N5635">
            <v>6466</v>
          </cell>
          <cell r="O5635">
            <v>6095</v>
          </cell>
          <cell r="P5635">
            <v>6217</v>
          </cell>
          <cell r="Q5635">
            <v>6405</v>
          </cell>
        </row>
        <row r="5636">
          <cell r="E5636" t="str">
            <v>60MONTHLYMNON-REPRESENTED STATE EMPLOYEES</v>
          </cell>
          <cell r="F5636" t="str">
            <v>60</v>
          </cell>
          <cell r="G5636" t="str">
            <v>Monthly</v>
          </cell>
          <cell r="H5636" t="str">
            <v>M</v>
          </cell>
          <cell r="I5636">
            <v>0</v>
          </cell>
          <cell r="J5636" t="str">
            <v>Non-Represented State Employees</v>
          </cell>
          <cell r="K5636">
            <v>6466</v>
          </cell>
          <cell r="L5636">
            <v>6466</v>
          </cell>
          <cell r="M5636">
            <v>6466</v>
          </cell>
          <cell r="N5636">
            <v>6466</v>
          </cell>
          <cell r="O5636">
            <v>6095</v>
          </cell>
          <cell r="P5636">
            <v>6217</v>
          </cell>
          <cell r="Q5636">
            <v>6405</v>
          </cell>
        </row>
        <row r="5637">
          <cell r="E5637" t="str">
            <v>60MONTHLYMTEAMSTERS LOCAL UNION NUMBER 117</v>
          </cell>
          <cell r="F5637" t="str">
            <v>60</v>
          </cell>
          <cell r="G5637" t="str">
            <v>Monthly</v>
          </cell>
          <cell r="H5637" t="str">
            <v>M</v>
          </cell>
          <cell r="I5637">
            <v>0</v>
          </cell>
          <cell r="J5637" t="str">
            <v>Teamsters Local Union Number 117</v>
          </cell>
          <cell r="K5637">
            <v>6548</v>
          </cell>
          <cell r="L5637">
            <v>6548</v>
          </cell>
          <cell r="M5637">
            <v>6548</v>
          </cell>
          <cell r="N5637">
            <v>6548</v>
          </cell>
          <cell r="O5637">
            <v>6173</v>
          </cell>
          <cell r="P5637">
            <v>6296</v>
          </cell>
          <cell r="Q5637">
            <v>6486</v>
          </cell>
        </row>
        <row r="5638">
          <cell r="E5638" t="str">
            <v>60MONTHLYMWASHINGTON FEDERATION OF STATE EMPLOYEES</v>
          </cell>
          <cell r="F5638" t="str">
            <v>60</v>
          </cell>
          <cell r="G5638" t="str">
            <v>Monthly</v>
          </cell>
          <cell r="H5638" t="str">
            <v>M</v>
          </cell>
          <cell r="I5638">
            <v>0</v>
          </cell>
          <cell r="J5638" t="str">
            <v>Washington Federation of State Employees</v>
          </cell>
          <cell r="K5638">
            <v>6466</v>
          </cell>
          <cell r="L5638">
            <v>6466</v>
          </cell>
          <cell r="M5638">
            <v>6466</v>
          </cell>
          <cell r="N5638">
            <v>6466</v>
          </cell>
          <cell r="O5638">
            <v>6095</v>
          </cell>
          <cell r="P5638">
            <v>6217</v>
          </cell>
          <cell r="Q5638">
            <v>6405</v>
          </cell>
        </row>
        <row r="5639">
          <cell r="E5639" t="str">
            <v>60MONTHLYMWASHINGTON PUBLIC EMPLOYEES ASSOCIATION</v>
          </cell>
          <cell r="F5639" t="str">
            <v>60</v>
          </cell>
          <cell r="G5639" t="str">
            <v>Monthly</v>
          </cell>
          <cell r="H5639" t="str">
            <v>M</v>
          </cell>
          <cell r="I5639">
            <v>0</v>
          </cell>
          <cell r="J5639" t="str">
            <v>Washington Public Employees Association</v>
          </cell>
          <cell r="K5639">
            <v>6466</v>
          </cell>
          <cell r="L5639">
            <v>6466</v>
          </cell>
          <cell r="M5639">
            <v>6466</v>
          </cell>
          <cell r="N5639">
            <v>6466</v>
          </cell>
          <cell r="O5639">
            <v>6095</v>
          </cell>
          <cell r="P5639">
            <v>6217</v>
          </cell>
          <cell r="Q5639">
            <v>6405</v>
          </cell>
        </row>
        <row r="5640">
          <cell r="E5640" t="str">
            <v>60NMONTHLYACOALITION</v>
          </cell>
          <cell r="F5640" t="str">
            <v>60N</v>
          </cell>
          <cell r="G5640" t="str">
            <v>Monthly</v>
          </cell>
          <cell r="H5640" t="str">
            <v>A</v>
          </cell>
          <cell r="I5640">
            <v>0</v>
          </cell>
          <cell r="J5640" t="str">
            <v>Coalition</v>
          </cell>
          <cell r="K5640">
            <v>5132</v>
          </cell>
          <cell r="L5640">
            <v>5132</v>
          </cell>
          <cell r="M5640">
            <v>5132</v>
          </cell>
          <cell r="N5640">
            <v>5132</v>
          </cell>
          <cell r="O5640">
            <v>4838</v>
          </cell>
          <cell r="P5640">
            <v>4935</v>
          </cell>
          <cell r="Q5640">
            <v>5084</v>
          </cell>
        </row>
        <row r="5641">
          <cell r="E5641" t="str">
            <v>60NMONTHLYANON-REPRESENTED STATE EMPLOYEES</v>
          </cell>
          <cell r="F5641" t="str">
            <v>60N</v>
          </cell>
          <cell r="G5641" t="str">
            <v>Monthly</v>
          </cell>
          <cell r="H5641" t="str">
            <v>A</v>
          </cell>
          <cell r="I5641">
            <v>0</v>
          </cell>
          <cell r="J5641" t="str">
            <v>Non-Represented State Employees</v>
          </cell>
          <cell r="K5641">
            <v>5132</v>
          </cell>
          <cell r="L5641">
            <v>5132</v>
          </cell>
          <cell r="M5641">
            <v>5132</v>
          </cell>
          <cell r="N5641">
            <v>5132</v>
          </cell>
          <cell r="O5641">
            <v>4838</v>
          </cell>
          <cell r="P5641">
            <v>4935</v>
          </cell>
          <cell r="Q5641">
            <v>5084</v>
          </cell>
        </row>
        <row r="5642">
          <cell r="E5642" t="str">
            <v>60NMONTHLYASERVICE EMPLOYEES INTERNATIONAL UNION DISTRICT 1199 NW</v>
          </cell>
          <cell r="F5642" t="str">
            <v>60N</v>
          </cell>
          <cell r="G5642" t="str">
            <v>Monthly</v>
          </cell>
          <cell r="H5642" t="str">
            <v>A</v>
          </cell>
          <cell r="I5642">
            <v>0</v>
          </cell>
          <cell r="J5642" t="str">
            <v>Service Employees International Union District 1199 NW</v>
          </cell>
          <cell r="K5642">
            <v>5132</v>
          </cell>
          <cell r="L5642">
            <v>5132</v>
          </cell>
          <cell r="M5642">
            <v>5132</v>
          </cell>
          <cell r="N5642">
            <v>5132</v>
          </cell>
          <cell r="O5642">
            <v>4838</v>
          </cell>
          <cell r="P5642">
            <v>4935</v>
          </cell>
          <cell r="Q5642">
            <v>5084</v>
          </cell>
        </row>
        <row r="5643">
          <cell r="E5643" t="str">
            <v>60NMONTHLYATEAMSTERS LOCAL UNION NUMBER 117</v>
          </cell>
          <cell r="F5643" t="str">
            <v>60N</v>
          </cell>
          <cell r="G5643" t="str">
            <v>Monthly</v>
          </cell>
          <cell r="H5643" t="str">
            <v>A</v>
          </cell>
          <cell r="I5643">
            <v>0</v>
          </cell>
          <cell r="J5643" t="str">
            <v>Teamsters Local Union Number 117</v>
          </cell>
          <cell r="K5643">
            <v>5199</v>
          </cell>
          <cell r="L5643">
            <v>5199</v>
          </cell>
          <cell r="M5643">
            <v>5199</v>
          </cell>
          <cell r="N5643">
            <v>5199</v>
          </cell>
          <cell r="O5643">
            <v>4901</v>
          </cell>
          <cell r="P5643">
            <v>4999</v>
          </cell>
          <cell r="Q5643">
            <v>5150</v>
          </cell>
        </row>
        <row r="5644">
          <cell r="E5644" t="str">
            <v>60NMONTHLYAWASHINGTON FEDERATION OF STATE EMPLOYEES</v>
          </cell>
          <cell r="F5644" t="str">
            <v>60N</v>
          </cell>
          <cell r="G5644" t="str">
            <v>Monthly</v>
          </cell>
          <cell r="H5644" t="str">
            <v>A</v>
          </cell>
          <cell r="I5644">
            <v>0</v>
          </cell>
          <cell r="J5644" t="str">
            <v>Washington Federation of State Employees</v>
          </cell>
          <cell r="K5644">
            <v>5132</v>
          </cell>
          <cell r="L5644">
            <v>5132</v>
          </cell>
          <cell r="M5644">
            <v>5132</v>
          </cell>
          <cell r="N5644">
            <v>5132</v>
          </cell>
          <cell r="O5644">
            <v>4838</v>
          </cell>
          <cell r="P5644">
            <v>4935</v>
          </cell>
          <cell r="Q5644">
            <v>5084</v>
          </cell>
        </row>
        <row r="5645">
          <cell r="E5645" t="str">
            <v>60NMONTHLYBCOALITION</v>
          </cell>
          <cell r="F5645" t="str">
            <v>60N</v>
          </cell>
          <cell r="G5645" t="str">
            <v>Monthly</v>
          </cell>
          <cell r="H5645" t="str">
            <v>B</v>
          </cell>
          <cell r="I5645">
            <v>0</v>
          </cell>
          <cell r="J5645" t="str">
            <v>Coalition</v>
          </cell>
          <cell r="K5645">
            <v>5266</v>
          </cell>
          <cell r="L5645">
            <v>5266</v>
          </cell>
          <cell r="M5645">
            <v>5266</v>
          </cell>
          <cell r="N5645">
            <v>5266</v>
          </cell>
          <cell r="O5645">
            <v>4964</v>
          </cell>
          <cell r="P5645">
            <v>5063</v>
          </cell>
          <cell r="Q5645">
            <v>5216</v>
          </cell>
        </row>
        <row r="5646">
          <cell r="E5646" t="str">
            <v>60NMONTHLYBNON-REPRESENTED STATE EMPLOYEES</v>
          </cell>
          <cell r="F5646" t="str">
            <v>60N</v>
          </cell>
          <cell r="G5646" t="str">
            <v>Monthly</v>
          </cell>
          <cell r="H5646" t="str">
            <v>B</v>
          </cell>
          <cell r="I5646">
            <v>0</v>
          </cell>
          <cell r="J5646" t="str">
            <v>Non-Represented State Employees</v>
          </cell>
          <cell r="K5646">
            <v>5266</v>
          </cell>
          <cell r="L5646">
            <v>5266</v>
          </cell>
          <cell r="M5646">
            <v>5266</v>
          </cell>
          <cell r="N5646">
            <v>5266</v>
          </cell>
          <cell r="O5646">
            <v>4964</v>
          </cell>
          <cell r="P5646">
            <v>5063</v>
          </cell>
          <cell r="Q5646">
            <v>5216</v>
          </cell>
        </row>
        <row r="5647">
          <cell r="E5647" t="str">
            <v>60NMONTHLYBSERVICE EMPLOYEES INTERNATIONAL UNION DISTRICT 1199 NW</v>
          </cell>
          <cell r="F5647" t="str">
            <v>60N</v>
          </cell>
          <cell r="G5647" t="str">
            <v>Monthly</v>
          </cell>
          <cell r="H5647" t="str">
            <v>B</v>
          </cell>
          <cell r="I5647">
            <v>0</v>
          </cell>
          <cell r="J5647" t="str">
            <v>Service Employees International Union District 1199 NW</v>
          </cell>
          <cell r="K5647">
            <v>5266</v>
          </cell>
          <cell r="L5647">
            <v>5266</v>
          </cell>
          <cell r="M5647">
            <v>5266</v>
          </cell>
          <cell r="N5647">
            <v>5266</v>
          </cell>
          <cell r="O5647">
            <v>4964</v>
          </cell>
          <cell r="P5647">
            <v>5063</v>
          </cell>
          <cell r="Q5647">
            <v>5216</v>
          </cell>
        </row>
        <row r="5648">
          <cell r="E5648" t="str">
            <v>60NMONTHLYBTEAMSTERS LOCAL UNION NUMBER 117</v>
          </cell>
          <cell r="F5648" t="str">
            <v>60N</v>
          </cell>
          <cell r="G5648" t="str">
            <v>Monthly</v>
          </cell>
          <cell r="H5648" t="str">
            <v>B</v>
          </cell>
          <cell r="I5648">
            <v>0</v>
          </cell>
          <cell r="J5648" t="str">
            <v>Teamsters Local Union Number 117</v>
          </cell>
          <cell r="K5648">
            <v>5333</v>
          </cell>
          <cell r="L5648">
            <v>5333</v>
          </cell>
          <cell r="M5648">
            <v>5333</v>
          </cell>
          <cell r="N5648">
            <v>5333</v>
          </cell>
          <cell r="O5648">
            <v>5027</v>
          </cell>
          <cell r="P5648">
            <v>5128</v>
          </cell>
          <cell r="Q5648">
            <v>5283</v>
          </cell>
        </row>
        <row r="5649">
          <cell r="E5649" t="str">
            <v>60NMONTHLYBWASHINGTON FEDERATION OF STATE EMPLOYEES</v>
          </cell>
          <cell r="F5649" t="str">
            <v>60N</v>
          </cell>
          <cell r="G5649" t="str">
            <v>Monthly</v>
          </cell>
          <cell r="H5649" t="str">
            <v>B</v>
          </cell>
          <cell r="I5649">
            <v>0</v>
          </cell>
          <cell r="J5649" t="str">
            <v>Washington Federation of State Employees</v>
          </cell>
          <cell r="K5649">
            <v>5266</v>
          </cell>
          <cell r="L5649">
            <v>5266</v>
          </cell>
          <cell r="M5649">
            <v>5266</v>
          </cell>
          <cell r="N5649">
            <v>5266</v>
          </cell>
          <cell r="O5649">
            <v>4964</v>
          </cell>
          <cell r="P5649">
            <v>5063</v>
          </cell>
          <cell r="Q5649">
            <v>5216</v>
          </cell>
        </row>
        <row r="5650">
          <cell r="E5650" t="str">
            <v>60NMONTHLYCCOALITION</v>
          </cell>
          <cell r="F5650" t="str">
            <v>60N</v>
          </cell>
          <cell r="G5650" t="str">
            <v>Monthly</v>
          </cell>
          <cell r="H5650" t="str">
            <v>C</v>
          </cell>
          <cell r="I5650">
            <v>0</v>
          </cell>
          <cell r="J5650" t="str">
            <v>Coalition</v>
          </cell>
          <cell r="K5650">
            <v>5393</v>
          </cell>
          <cell r="L5650">
            <v>5393</v>
          </cell>
          <cell r="M5650">
            <v>5393</v>
          </cell>
          <cell r="N5650">
            <v>5393</v>
          </cell>
          <cell r="O5650">
            <v>5084</v>
          </cell>
          <cell r="P5650">
            <v>5186</v>
          </cell>
          <cell r="Q5650">
            <v>5343</v>
          </cell>
        </row>
        <row r="5651">
          <cell r="E5651" t="str">
            <v>60NMONTHLYCNON-REPRESENTED STATE EMPLOYEES</v>
          </cell>
          <cell r="F5651" t="str">
            <v>60N</v>
          </cell>
          <cell r="G5651" t="str">
            <v>Monthly</v>
          </cell>
          <cell r="H5651" t="str">
            <v>C</v>
          </cell>
          <cell r="I5651">
            <v>0</v>
          </cell>
          <cell r="J5651" t="str">
            <v>Non-Represented State Employees</v>
          </cell>
          <cell r="K5651">
            <v>5393</v>
          </cell>
          <cell r="L5651">
            <v>5393</v>
          </cell>
          <cell r="M5651">
            <v>5393</v>
          </cell>
          <cell r="N5651">
            <v>5393</v>
          </cell>
          <cell r="O5651">
            <v>5084</v>
          </cell>
          <cell r="P5651">
            <v>5186</v>
          </cell>
          <cell r="Q5651">
            <v>5343</v>
          </cell>
        </row>
        <row r="5652">
          <cell r="E5652" t="str">
            <v>60NMONTHLYCSERVICE EMPLOYEES INTERNATIONAL UNION DISTRICT 1199 NW</v>
          </cell>
          <cell r="F5652" t="str">
            <v>60N</v>
          </cell>
          <cell r="G5652" t="str">
            <v>Monthly</v>
          </cell>
          <cell r="H5652" t="str">
            <v>C</v>
          </cell>
          <cell r="I5652">
            <v>0</v>
          </cell>
          <cell r="J5652" t="str">
            <v>Service Employees International Union District 1199 NW</v>
          </cell>
          <cell r="K5652">
            <v>5393</v>
          </cell>
          <cell r="L5652">
            <v>5393</v>
          </cell>
          <cell r="M5652">
            <v>5393</v>
          </cell>
          <cell r="N5652">
            <v>5393</v>
          </cell>
          <cell r="O5652">
            <v>5084</v>
          </cell>
          <cell r="P5652">
            <v>5186</v>
          </cell>
          <cell r="Q5652">
            <v>5343</v>
          </cell>
        </row>
        <row r="5653">
          <cell r="E5653" t="str">
            <v>60NMONTHLYCTEAMSTERS LOCAL UNION NUMBER 117</v>
          </cell>
          <cell r="F5653" t="str">
            <v>60N</v>
          </cell>
          <cell r="G5653" t="str">
            <v>Monthly</v>
          </cell>
          <cell r="H5653" t="str">
            <v>C</v>
          </cell>
          <cell r="I5653">
            <v>0</v>
          </cell>
          <cell r="J5653" t="str">
            <v>Teamsters Local Union Number 117</v>
          </cell>
          <cell r="K5653">
            <v>5461</v>
          </cell>
          <cell r="L5653">
            <v>5461</v>
          </cell>
          <cell r="M5653">
            <v>5461</v>
          </cell>
          <cell r="N5653">
            <v>5461</v>
          </cell>
          <cell r="O5653">
            <v>5148</v>
          </cell>
          <cell r="P5653">
            <v>5251</v>
          </cell>
          <cell r="Q5653">
            <v>5410</v>
          </cell>
        </row>
        <row r="5654">
          <cell r="E5654" t="str">
            <v>60NMONTHLYCWASHINGTON FEDERATION OF STATE EMPLOYEES</v>
          </cell>
          <cell r="F5654" t="str">
            <v>60N</v>
          </cell>
          <cell r="G5654" t="str">
            <v>Monthly</v>
          </cell>
          <cell r="H5654" t="str">
            <v>C</v>
          </cell>
          <cell r="I5654">
            <v>0</v>
          </cell>
          <cell r="J5654" t="str">
            <v>Washington Federation of State Employees</v>
          </cell>
          <cell r="K5654">
            <v>5393</v>
          </cell>
          <cell r="L5654">
            <v>5393</v>
          </cell>
          <cell r="M5654">
            <v>5393</v>
          </cell>
          <cell r="N5654">
            <v>5393</v>
          </cell>
          <cell r="O5654">
            <v>5084</v>
          </cell>
          <cell r="P5654">
            <v>5186</v>
          </cell>
          <cell r="Q5654">
            <v>5343</v>
          </cell>
        </row>
        <row r="5655">
          <cell r="E5655" t="str">
            <v>60NMONTHLYDCOALITION</v>
          </cell>
          <cell r="F5655" t="str">
            <v>60N</v>
          </cell>
          <cell r="G5655" t="str">
            <v>Monthly</v>
          </cell>
          <cell r="H5655" t="str">
            <v>D</v>
          </cell>
          <cell r="I5655">
            <v>0</v>
          </cell>
          <cell r="J5655" t="str">
            <v>Coalition</v>
          </cell>
          <cell r="K5655">
            <v>5529</v>
          </cell>
          <cell r="L5655">
            <v>5529</v>
          </cell>
          <cell r="M5655">
            <v>5529</v>
          </cell>
          <cell r="N5655">
            <v>5529</v>
          </cell>
          <cell r="O5655">
            <v>5212</v>
          </cell>
          <cell r="P5655">
            <v>5316</v>
          </cell>
          <cell r="Q5655">
            <v>5477</v>
          </cell>
        </row>
        <row r="5656">
          <cell r="E5656" t="str">
            <v>60NMONTHLYDNON-REPRESENTED STATE EMPLOYEES</v>
          </cell>
          <cell r="F5656" t="str">
            <v>60N</v>
          </cell>
          <cell r="G5656" t="str">
            <v>Monthly</v>
          </cell>
          <cell r="H5656" t="str">
            <v>D</v>
          </cell>
          <cell r="I5656">
            <v>0</v>
          </cell>
          <cell r="J5656" t="str">
            <v>Non-Represented State Employees</v>
          </cell>
          <cell r="K5656">
            <v>5529</v>
          </cell>
          <cell r="L5656">
            <v>5529</v>
          </cell>
          <cell r="M5656">
            <v>5529</v>
          </cell>
          <cell r="N5656">
            <v>5529</v>
          </cell>
          <cell r="O5656">
            <v>5212</v>
          </cell>
          <cell r="P5656">
            <v>5316</v>
          </cell>
          <cell r="Q5656">
            <v>5477</v>
          </cell>
        </row>
        <row r="5657">
          <cell r="E5657" t="str">
            <v>60NMONTHLYDSERVICE EMPLOYEES INTERNATIONAL UNION DISTRICT 1199 NW</v>
          </cell>
          <cell r="F5657" t="str">
            <v>60N</v>
          </cell>
          <cell r="G5657" t="str">
            <v>Monthly</v>
          </cell>
          <cell r="H5657" t="str">
            <v>D</v>
          </cell>
          <cell r="I5657">
            <v>0</v>
          </cell>
          <cell r="J5657" t="str">
            <v>Service Employees International Union District 1199 NW</v>
          </cell>
          <cell r="K5657">
            <v>5529</v>
          </cell>
          <cell r="L5657">
            <v>5529</v>
          </cell>
          <cell r="M5657">
            <v>5529</v>
          </cell>
          <cell r="N5657">
            <v>5529</v>
          </cell>
          <cell r="O5657">
            <v>5212</v>
          </cell>
          <cell r="P5657">
            <v>5316</v>
          </cell>
          <cell r="Q5657">
            <v>5477</v>
          </cell>
        </row>
        <row r="5658">
          <cell r="E5658" t="str">
            <v>60NMONTHLYDTEAMSTERS LOCAL UNION NUMBER 117</v>
          </cell>
          <cell r="F5658" t="str">
            <v>60N</v>
          </cell>
          <cell r="G5658" t="str">
            <v>Monthly</v>
          </cell>
          <cell r="H5658" t="str">
            <v>D</v>
          </cell>
          <cell r="I5658">
            <v>0</v>
          </cell>
          <cell r="J5658" t="str">
            <v>Teamsters Local Union Number 117</v>
          </cell>
          <cell r="K5658">
            <v>5601</v>
          </cell>
          <cell r="L5658">
            <v>5601</v>
          </cell>
          <cell r="M5658">
            <v>5601</v>
          </cell>
          <cell r="N5658">
            <v>5601</v>
          </cell>
          <cell r="O5658">
            <v>5280</v>
          </cell>
          <cell r="P5658">
            <v>5386</v>
          </cell>
          <cell r="Q5658">
            <v>5549</v>
          </cell>
        </row>
        <row r="5659">
          <cell r="E5659" t="str">
            <v>60NMONTHLYDWASHINGTON FEDERATION OF STATE EMPLOYEES</v>
          </cell>
          <cell r="F5659" t="str">
            <v>60N</v>
          </cell>
          <cell r="G5659" t="str">
            <v>Monthly</v>
          </cell>
          <cell r="H5659" t="str">
            <v>D</v>
          </cell>
          <cell r="I5659">
            <v>0</v>
          </cell>
          <cell r="J5659" t="str">
            <v>Washington Federation of State Employees</v>
          </cell>
          <cell r="K5659">
            <v>5529</v>
          </cell>
          <cell r="L5659">
            <v>5529</v>
          </cell>
          <cell r="M5659">
            <v>5529</v>
          </cell>
          <cell r="N5659">
            <v>5529</v>
          </cell>
          <cell r="O5659">
            <v>5212</v>
          </cell>
          <cell r="P5659">
            <v>5316</v>
          </cell>
          <cell r="Q5659">
            <v>5477</v>
          </cell>
        </row>
        <row r="5660">
          <cell r="E5660" t="str">
            <v>60NMONTHLYECOALITION</v>
          </cell>
          <cell r="F5660" t="str">
            <v>60N</v>
          </cell>
          <cell r="G5660" t="str">
            <v>Monthly</v>
          </cell>
          <cell r="H5660" t="str">
            <v>E</v>
          </cell>
          <cell r="I5660">
            <v>0</v>
          </cell>
          <cell r="J5660" t="str">
            <v>Coalition</v>
          </cell>
          <cell r="K5660">
            <v>5668</v>
          </cell>
          <cell r="L5660">
            <v>5668</v>
          </cell>
          <cell r="M5660">
            <v>5668</v>
          </cell>
          <cell r="N5660">
            <v>5668</v>
          </cell>
          <cell r="O5660">
            <v>5343</v>
          </cell>
          <cell r="P5660">
            <v>5450</v>
          </cell>
          <cell r="Q5660">
            <v>5615</v>
          </cell>
        </row>
        <row r="5661">
          <cell r="E5661" t="str">
            <v>60NMONTHLYENON-REPRESENTED STATE EMPLOYEES</v>
          </cell>
          <cell r="F5661" t="str">
            <v>60N</v>
          </cell>
          <cell r="G5661" t="str">
            <v>Monthly</v>
          </cell>
          <cell r="H5661" t="str">
            <v>E</v>
          </cell>
          <cell r="I5661">
            <v>0</v>
          </cell>
          <cell r="J5661" t="str">
            <v>Non-Represented State Employees</v>
          </cell>
          <cell r="K5661">
            <v>5668</v>
          </cell>
          <cell r="L5661">
            <v>5668</v>
          </cell>
          <cell r="M5661">
            <v>5668</v>
          </cell>
          <cell r="N5661">
            <v>5668</v>
          </cell>
          <cell r="O5661">
            <v>5343</v>
          </cell>
          <cell r="P5661">
            <v>5450</v>
          </cell>
          <cell r="Q5661">
            <v>5615</v>
          </cell>
        </row>
        <row r="5662">
          <cell r="E5662" t="str">
            <v>60NMONTHLYESERVICE EMPLOYEES INTERNATIONAL UNION DISTRICT 1199 NW</v>
          </cell>
          <cell r="F5662" t="str">
            <v>60N</v>
          </cell>
          <cell r="G5662" t="str">
            <v>Monthly</v>
          </cell>
          <cell r="H5662" t="str">
            <v>E</v>
          </cell>
          <cell r="I5662">
            <v>0</v>
          </cell>
          <cell r="J5662" t="str">
            <v>Service Employees International Union District 1199 NW</v>
          </cell>
          <cell r="K5662">
            <v>5668</v>
          </cell>
          <cell r="L5662">
            <v>5668</v>
          </cell>
          <cell r="M5662">
            <v>5668</v>
          </cell>
          <cell r="N5662">
            <v>5668</v>
          </cell>
          <cell r="O5662">
            <v>5343</v>
          </cell>
          <cell r="P5662">
            <v>5450</v>
          </cell>
          <cell r="Q5662">
            <v>5615</v>
          </cell>
        </row>
        <row r="5663">
          <cell r="E5663" t="str">
            <v>60NMONTHLYETEAMSTERS LOCAL UNION NUMBER 117</v>
          </cell>
          <cell r="F5663" t="str">
            <v>60N</v>
          </cell>
          <cell r="G5663" t="str">
            <v>Monthly</v>
          </cell>
          <cell r="H5663" t="str">
            <v>E</v>
          </cell>
          <cell r="I5663">
            <v>0</v>
          </cell>
          <cell r="J5663" t="str">
            <v>Teamsters Local Union Number 117</v>
          </cell>
          <cell r="K5663">
            <v>5741</v>
          </cell>
          <cell r="L5663">
            <v>5741</v>
          </cell>
          <cell r="M5663">
            <v>5741</v>
          </cell>
          <cell r="N5663">
            <v>5741</v>
          </cell>
          <cell r="O5663">
            <v>5412</v>
          </cell>
          <cell r="P5663">
            <v>5520</v>
          </cell>
          <cell r="Q5663">
            <v>5687</v>
          </cell>
        </row>
        <row r="5664">
          <cell r="E5664" t="str">
            <v>60NMONTHLYEWASHINGTON FEDERATION OF STATE EMPLOYEES</v>
          </cell>
          <cell r="F5664" t="str">
            <v>60N</v>
          </cell>
          <cell r="G5664" t="str">
            <v>Monthly</v>
          </cell>
          <cell r="H5664" t="str">
            <v>E</v>
          </cell>
          <cell r="I5664">
            <v>0</v>
          </cell>
          <cell r="J5664" t="str">
            <v>Washington Federation of State Employees</v>
          </cell>
          <cell r="K5664">
            <v>5668</v>
          </cell>
          <cell r="L5664">
            <v>5668</v>
          </cell>
          <cell r="M5664">
            <v>5668</v>
          </cell>
          <cell r="N5664">
            <v>5668</v>
          </cell>
          <cell r="O5664">
            <v>5343</v>
          </cell>
          <cell r="P5664">
            <v>5450</v>
          </cell>
          <cell r="Q5664">
            <v>5615</v>
          </cell>
        </row>
        <row r="5665">
          <cell r="E5665" t="str">
            <v>60NMONTHLYFCOALITION</v>
          </cell>
          <cell r="F5665" t="str">
            <v>60N</v>
          </cell>
          <cell r="G5665" t="str">
            <v>Monthly</v>
          </cell>
          <cell r="H5665" t="str">
            <v>F</v>
          </cell>
          <cell r="I5665">
            <v>0</v>
          </cell>
          <cell r="J5665" t="str">
            <v>Coalition</v>
          </cell>
          <cell r="K5665">
            <v>5808</v>
          </cell>
          <cell r="L5665">
            <v>5808</v>
          </cell>
          <cell r="M5665">
            <v>5808</v>
          </cell>
          <cell r="N5665">
            <v>5808</v>
          </cell>
          <cell r="O5665">
            <v>5475</v>
          </cell>
          <cell r="P5665">
            <v>5585</v>
          </cell>
          <cell r="Q5665">
            <v>5754</v>
          </cell>
        </row>
        <row r="5666">
          <cell r="E5666" t="str">
            <v>60NMONTHLYFNON-REPRESENTED STATE EMPLOYEES</v>
          </cell>
          <cell r="F5666" t="str">
            <v>60N</v>
          </cell>
          <cell r="G5666" t="str">
            <v>Monthly</v>
          </cell>
          <cell r="H5666" t="str">
            <v>F</v>
          </cell>
          <cell r="I5666">
            <v>0</v>
          </cell>
          <cell r="J5666" t="str">
            <v>Non-Represented State Employees</v>
          </cell>
          <cell r="K5666">
            <v>5808</v>
          </cell>
          <cell r="L5666">
            <v>5808</v>
          </cell>
          <cell r="M5666">
            <v>5808</v>
          </cell>
          <cell r="N5666">
            <v>5808</v>
          </cell>
          <cell r="O5666">
            <v>5475</v>
          </cell>
          <cell r="P5666">
            <v>5585</v>
          </cell>
          <cell r="Q5666">
            <v>5754</v>
          </cell>
        </row>
        <row r="5667">
          <cell r="E5667" t="str">
            <v>60NMONTHLYFSERVICE EMPLOYEES INTERNATIONAL UNION DISTRICT 1199 NW</v>
          </cell>
          <cell r="F5667" t="str">
            <v>60N</v>
          </cell>
          <cell r="G5667" t="str">
            <v>Monthly</v>
          </cell>
          <cell r="H5667" t="str">
            <v>F</v>
          </cell>
          <cell r="I5667">
            <v>0</v>
          </cell>
          <cell r="J5667" t="str">
            <v>Service Employees International Union District 1199 NW</v>
          </cell>
          <cell r="K5667">
            <v>5808</v>
          </cell>
          <cell r="L5667">
            <v>5808</v>
          </cell>
          <cell r="M5667">
            <v>5808</v>
          </cell>
          <cell r="N5667">
            <v>5808</v>
          </cell>
          <cell r="O5667">
            <v>5475</v>
          </cell>
          <cell r="P5667">
            <v>5585</v>
          </cell>
          <cell r="Q5667">
            <v>5754</v>
          </cell>
        </row>
        <row r="5668">
          <cell r="E5668" t="str">
            <v>60NMONTHLYFTEAMSTERS LOCAL UNION NUMBER 117</v>
          </cell>
          <cell r="F5668" t="str">
            <v>60N</v>
          </cell>
          <cell r="G5668" t="str">
            <v>Monthly</v>
          </cell>
          <cell r="H5668" t="str">
            <v>F</v>
          </cell>
          <cell r="I5668">
            <v>0</v>
          </cell>
          <cell r="J5668" t="str">
            <v>Teamsters Local Union Number 117</v>
          </cell>
          <cell r="K5668">
            <v>5883</v>
          </cell>
          <cell r="L5668">
            <v>5883</v>
          </cell>
          <cell r="M5668">
            <v>5883</v>
          </cell>
          <cell r="N5668">
            <v>5883</v>
          </cell>
          <cell r="O5668">
            <v>5546</v>
          </cell>
          <cell r="P5668">
            <v>5657</v>
          </cell>
          <cell r="Q5668">
            <v>5828</v>
          </cell>
        </row>
        <row r="5669">
          <cell r="E5669" t="str">
            <v>60NMONTHLYFWASHINGTON FEDERATION OF STATE EMPLOYEES</v>
          </cell>
          <cell r="F5669" t="str">
            <v>60N</v>
          </cell>
          <cell r="G5669" t="str">
            <v>Monthly</v>
          </cell>
          <cell r="H5669" t="str">
            <v>F</v>
          </cell>
          <cell r="I5669">
            <v>0</v>
          </cell>
          <cell r="J5669" t="str">
            <v>Washington Federation of State Employees</v>
          </cell>
          <cell r="K5669">
            <v>5808</v>
          </cell>
          <cell r="L5669">
            <v>5808</v>
          </cell>
          <cell r="M5669">
            <v>5808</v>
          </cell>
          <cell r="N5669">
            <v>5808</v>
          </cell>
          <cell r="O5669">
            <v>5475</v>
          </cell>
          <cell r="P5669">
            <v>5585</v>
          </cell>
          <cell r="Q5669">
            <v>5754</v>
          </cell>
        </row>
        <row r="5670">
          <cell r="E5670" t="str">
            <v>60NMONTHLYGCOALITION</v>
          </cell>
          <cell r="F5670" t="str">
            <v>60N</v>
          </cell>
          <cell r="G5670" t="str">
            <v>Monthly</v>
          </cell>
          <cell r="H5670" t="str">
            <v>G</v>
          </cell>
          <cell r="I5670">
            <v>0</v>
          </cell>
          <cell r="J5670" t="str">
            <v>Coalition</v>
          </cell>
          <cell r="K5670">
            <v>5953</v>
          </cell>
          <cell r="L5670">
            <v>5953</v>
          </cell>
          <cell r="M5670">
            <v>5953</v>
          </cell>
          <cell r="N5670">
            <v>5953</v>
          </cell>
          <cell r="O5670">
            <v>5612</v>
          </cell>
          <cell r="P5670">
            <v>5724</v>
          </cell>
          <cell r="Q5670">
            <v>5897</v>
          </cell>
        </row>
        <row r="5671">
          <cell r="E5671" t="str">
            <v>60NMONTHLYGNON-REPRESENTED STATE EMPLOYEES</v>
          </cell>
          <cell r="F5671" t="str">
            <v>60N</v>
          </cell>
          <cell r="G5671" t="str">
            <v>Monthly</v>
          </cell>
          <cell r="H5671" t="str">
            <v>G</v>
          </cell>
          <cell r="I5671">
            <v>0</v>
          </cell>
          <cell r="J5671" t="str">
            <v>Non-Represented State Employees</v>
          </cell>
          <cell r="K5671">
            <v>5953</v>
          </cell>
          <cell r="L5671">
            <v>5953</v>
          </cell>
          <cell r="M5671">
            <v>5953</v>
          </cell>
          <cell r="N5671">
            <v>5953</v>
          </cell>
          <cell r="O5671">
            <v>5612</v>
          </cell>
          <cell r="P5671">
            <v>5724</v>
          </cell>
          <cell r="Q5671">
            <v>5897</v>
          </cell>
        </row>
        <row r="5672">
          <cell r="E5672" t="str">
            <v>60NMONTHLYGSERVICE EMPLOYEES INTERNATIONAL UNION DISTRICT 1199 NW</v>
          </cell>
          <cell r="F5672" t="str">
            <v>60N</v>
          </cell>
          <cell r="G5672" t="str">
            <v>Monthly</v>
          </cell>
          <cell r="H5672" t="str">
            <v>G</v>
          </cell>
          <cell r="I5672">
            <v>0</v>
          </cell>
          <cell r="J5672" t="str">
            <v>Service Employees International Union District 1199 NW</v>
          </cell>
          <cell r="K5672">
            <v>5953</v>
          </cell>
          <cell r="L5672">
            <v>5953</v>
          </cell>
          <cell r="M5672">
            <v>5953</v>
          </cell>
          <cell r="N5672">
            <v>5953</v>
          </cell>
          <cell r="O5672">
            <v>5612</v>
          </cell>
          <cell r="P5672">
            <v>5724</v>
          </cell>
          <cell r="Q5672">
            <v>5897</v>
          </cell>
        </row>
        <row r="5673">
          <cell r="E5673" t="str">
            <v>60NMONTHLYGTEAMSTERS LOCAL UNION NUMBER 117</v>
          </cell>
          <cell r="F5673" t="str">
            <v>60N</v>
          </cell>
          <cell r="G5673" t="str">
            <v>Monthly</v>
          </cell>
          <cell r="H5673" t="str">
            <v>G</v>
          </cell>
          <cell r="I5673">
            <v>0</v>
          </cell>
          <cell r="J5673" t="str">
            <v>Teamsters Local Union Number 117</v>
          </cell>
          <cell r="K5673">
            <v>6029</v>
          </cell>
          <cell r="L5673">
            <v>6029</v>
          </cell>
          <cell r="M5673">
            <v>6029</v>
          </cell>
          <cell r="N5673">
            <v>6029</v>
          </cell>
          <cell r="O5673">
            <v>5683</v>
          </cell>
          <cell r="P5673">
            <v>5797</v>
          </cell>
          <cell r="Q5673">
            <v>5972</v>
          </cell>
        </row>
        <row r="5674">
          <cell r="E5674" t="str">
            <v>60NMONTHLYGWASHINGTON FEDERATION OF STATE EMPLOYEES</v>
          </cell>
          <cell r="F5674" t="str">
            <v>60N</v>
          </cell>
          <cell r="G5674" t="str">
            <v>Monthly</v>
          </cell>
          <cell r="H5674" t="str">
            <v>G</v>
          </cell>
          <cell r="I5674">
            <v>0</v>
          </cell>
          <cell r="J5674" t="str">
            <v>Washington Federation of State Employees</v>
          </cell>
          <cell r="K5674">
            <v>5953</v>
          </cell>
          <cell r="L5674">
            <v>5953</v>
          </cell>
          <cell r="M5674">
            <v>5953</v>
          </cell>
          <cell r="N5674">
            <v>5953</v>
          </cell>
          <cell r="O5674">
            <v>5612</v>
          </cell>
          <cell r="P5674">
            <v>5724</v>
          </cell>
          <cell r="Q5674">
            <v>5897</v>
          </cell>
        </row>
        <row r="5675">
          <cell r="E5675" t="str">
            <v>60NMONTHLYHCOALITION</v>
          </cell>
          <cell r="F5675" t="str">
            <v>60N</v>
          </cell>
          <cell r="G5675" t="str">
            <v>Monthly</v>
          </cell>
          <cell r="H5675" t="str">
            <v>H</v>
          </cell>
          <cell r="I5675">
            <v>0</v>
          </cell>
          <cell r="J5675" t="str">
            <v>Coalition</v>
          </cell>
          <cell r="K5675">
            <v>6104</v>
          </cell>
          <cell r="L5675">
            <v>6104</v>
          </cell>
          <cell r="M5675">
            <v>6104</v>
          </cell>
          <cell r="N5675">
            <v>6104</v>
          </cell>
          <cell r="O5675">
            <v>5754</v>
          </cell>
          <cell r="P5675">
            <v>5869</v>
          </cell>
          <cell r="Q5675">
            <v>6046</v>
          </cell>
        </row>
        <row r="5676">
          <cell r="E5676" t="str">
            <v>60NMONTHLYHNON-REPRESENTED STATE EMPLOYEES</v>
          </cell>
          <cell r="F5676" t="str">
            <v>60N</v>
          </cell>
          <cell r="G5676" t="str">
            <v>Monthly</v>
          </cell>
          <cell r="H5676" t="str">
            <v>H</v>
          </cell>
          <cell r="I5676">
            <v>0</v>
          </cell>
          <cell r="J5676" t="str">
            <v>Non-Represented State Employees</v>
          </cell>
          <cell r="K5676">
            <v>6104</v>
          </cell>
          <cell r="L5676">
            <v>6104</v>
          </cell>
          <cell r="M5676">
            <v>6104</v>
          </cell>
          <cell r="N5676">
            <v>6104</v>
          </cell>
          <cell r="O5676">
            <v>5754</v>
          </cell>
          <cell r="P5676">
            <v>5869</v>
          </cell>
          <cell r="Q5676">
            <v>6046</v>
          </cell>
        </row>
        <row r="5677">
          <cell r="E5677" t="str">
            <v>60NMONTHLYHSERVICE EMPLOYEES INTERNATIONAL UNION DISTRICT 1199 NW</v>
          </cell>
          <cell r="F5677" t="str">
            <v>60N</v>
          </cell>
          <cell r="G5677" t="str">
            <v>Monthly</v>
          </cell>
          <cell r="H5677" t="str">
            <v>H</v>
          </cell>
          <cell r="I5677">
            <v>0</v>
          </cell>
          <cell r="J5677" t="str">
            <v>Service Employees International Union District 1199 NW</v>
          </cell>
          <cell r="K5677">
            <v>6104</v>
          </cell>
          <cell r="L5677">
            <v>6104</v>
          </cell>
          <cell r="M5677">
            <v>6104</v>
          </cell>
          <cell r="N5677">
            <v>6104</v>
          </cell>
          <cell r="O5677">
            <v>5754</v>
          </cell>
          <cell r="P5677">
            <v>5869</v>
          </cell>
          <cell r="Q5677">
            <v>6046</v>
          </cell>
        </row>
        <row r="5678">
          <cell r="E5678" t="str">
            <v>60NMONTHLYHTEAMSTERS LOCAL UNION NUMBER 117</v>
          </cell>
          <cell r="F5678" t="str">
            <v>60N</v>
          </cell>
          <cell r="G5678" t="str">
            <v>Monthly</v>
          </cell>
          <cell r="H5678" t="str">
            <v>H</v>
          </cell>
          <cell r="I5678">
            <v>0</v>
          </cell>
          <cell r="J5678" t="str">
            <v>Teamsters Local Union Number 117</v>
          </cell>
          <cell r="K5678">
            <v>6182</v>
          </cell>
          <cell r="L5678">
            <v>6182</v>
          </cell>
          <cell r="M5678">
            <v>6182</v>
          </cell>
          <cell r="N5678">
            <v>6182</v>
          </cell>
          <cell r="O5678">
            <v>5827</v>
          </cell>
          <cell r="P5678">
            <v>5944</v>
          </cell>
          <cell r="Q5678">
            <v>6124</v>
          </cell>
        </row>
        <row r="5679">
          <cell r="E5679" t="str">
            <v>60NMONTHLYHWASHINGTON FEDERATION OF STATE EMPLOYEES</v>
          </cell>
          <cell r="F5679" t="str">
            <v>60N</v>
          </cell>
          <cell r="G5679" t="str">
            <v>Monthly</v>
          </cell>
          <cell r="H5679" t="str">
            <v>H</v>
          </cell>
          <cell r="I5679">
            <v>0</v>
          </cell>
          <cell r="J5679" t="str">
            <v>Washington Federation of State Employees</v>
          </cell>
          <cell r="K5679">
            <v>6104</v>
          </cell>
          <cell r="L5679">
            <v>6104</v>
          </cell>
          <cell r="M5679">
            <v>6104</v>
          </cell>
          <cell r="N5679">
            <v>6104</v>
          </cell>
          <cell r="O5679">
            <v>5754</v>
          </cell>
          <cell r="P5679">
            <v>5869</v>
          </cell>
          <cell r="Q5679">
            <v>6046</v>
          </cell>
        </row>
        <row r="5680">
          <cell r="E5680" t="str">
            <v>60NMONTHLYICOALITION</v>
          </cell>
          <cell r="F5680" t="str">
            <v>60N</v>
          </cell>
          <cell r="G5680" t="str">
            <v>Monthly</v>
          </cell>
          <cell r="H5680" t="str">
            <v>I</v>
          </cell>
          <cell r="I5680">
            <v>0</v>
          </cell>
          <cell r="J5680" t="str">
            <v>Coalition</v>
          </cell>
          <cell r="K5680">
            <v>6257</v>
          </cell>
          <cell r="L5680">
            <v>6257</v>
          </cell>
          <cell r="M5680">
            <v>6257</v>
          </cell>
          <cell r="N5680">
            <v>6257</v>
          </cell>
          <cell r="O5680">
            <v>5898</v>
          </cell>
          <cell r="P5680">
            <v>6016</v>
          </cell>
          <cell r="Q5680">
            <v>6198</v>
          </cell>
        </row>
        <row r="5681">
          <cell r="E5681" t="str">
            <v>60NMONTHLYINON-REPRESENTED STATE EMPLOYEES</v>
          </cell>
          <cell r="F5681" t="str">
            <v>60N</v>
          </cell>
          <cell r="G5681" t="str">
            <v>Monthly</v>
          </cell>
          <cell r="H5681" t="str">
            <v>I</v>
          </cell>
          <cell r="I5681">
            <v>0</v>
          </cell>
          <cell r="J5681" t="str">
            <v>Non-Represented State Employees</v>
          </cell>
          <cell r="K5681">
            <v>6257</v>
          </cell>
          <cell r="L5681">
            <v>6257</v>
          </cell>
          <cell r="M5681">
            <v>6257</v>
          </cell>
          <cell r="N5681">
            <v>6257</v>
          </cell>
          <cell r="O5681">
            <v>5898</v>
          </cell>
          <cell r="P5681">
            <v>6016</v>
          </cell>
          <cell r="Q5681">
            <v>6198</v>
          </cell>
        </row>
        <row r="5682">
          <cell r="E5682" t="str">
            <v>60NMONTHLYISERVICE EMPLOYEES INTERNATIONAL UNION DISTRICT 1199 NW</v>
          </cell>
          <cell r="F5682" t="str">
            <v>60N</v>
          </cell>
          <cell r="G5682" t="str">
            <v>Monthly</v>
          </cell>
          <cell r="H5682" t="str">
            <v>I</v>
          </cell>
          <cell r="I5682">
            <v>0</v>
          </cell>
          <cell r="J5682" t="str">
            <v>Service Employees International Union District 1199 NW</v>
          </cell>
          <cell r="K5682">
            <v>6257</v>
          </cell>
          <cell r="L5682">
            <v>6257</v>
          </cell>
          <cell r="M5682">
            <v>6257</v>
          </cell>
          <cell r="N5682">
            <v>6257</v>
          </cell>
          <cell r="O5682">
            <v>5898</v>
          </cell>
          <cell r="P5682">
            <v>6016</v>
          </cell>
          <cell r="Q5682">
            <v>6198</v>
          </cell>
        </row>
        <row r="5683">
          <cell r="E5683" t="str">
            <v>60NMONTHLYITEAMSTERS LOCAL UNION NUMBER 117</v>
          </cell>
          <cell r="F5683" t="str">
            <v>60N</v>
          </cell>
          <cell r="G5683" t="str">
            <v>Monthly</v>
          </cell>
          <cell r="H5683" t="str">
            <v>I</v>
          </cell>
          <cell r="I5683">
            <v>0</v>
          </cell>
          <cell r="J5683" t="str">
            <v>Teamsters Local Union Number 117</v>
          </cell>
          <cell r="K5683">
            <v>6339</v>
          </cell>
          <cell r="L5683">
            <v>6339</v>
          </cell>
          <cell r="M5683">
            <v>6339</v>
          </cell>
          <cell r="N5683">
            <v>6339</v>
          </cell>
          <cell r="O5683">
            <v>5975</v>
          </cell>
          <cell r="P5683">
            <v>6095</v>
          </cell>
          <cell r="Q5683">
            <v>6279</v>
          </cell>
        </row>
        <row r="5684">
          <cell r="E5684" t="str">
            <v>60NMONTHLYIWASHINGTON FEDERATION OF STATE EMPLOYEES</v>
          </cell>
          <cell r="F5684" t="str">
            <v>60N</v>
          </cell>
          <cell r="G5684" t="str">
            <v>Monthly</v>
          </cell>
          <cell r="H5684" t="str">
            <v>I</v>
          </cell>
          <cell r="I5684">
            <v>0</v>
          </cell>
          <cell r="J5684" t="str">
            <v>Washington Federation of State Employees</v>
          </cell>
          <cell r="K5684">
            <v>6257</v>
          </cell>
          <cell r="L5684">
            <v>6257</v>
          </cell>
          <cell r="M5684">
            <v>6257</v>
          </cell>
          <cell r="N5684">
            <v>6257</v>
          </cell>
          <cell r="O5684">
            <v>5898</v>
          </cell>
          <cell r="P5684">
            <v>6016</v>
          </cell>
          <cell r="Q5684">
            <v>6198</v>
          </cell>
        </row>
        <row r="5685">
          <cell r="E5685" t="str">
            <v>60NMONTHLYJCOALITION</v>
          </cell>
          <cell r="F5685" t="str">
            <v>60N</v>
          </cell>
          <cell r="G5685" t="str">
            <v>Monthly</v>
          </cell>
          <cell r="H5685" t="str">
            <v>J</v>
          </cell>
          <cell r="I5685">
            <v>0</v>
          </cell>
          <cell r="J5685" t="str">
            <v>Coalition</v>
          </cell>
          <cell r="K5685">
            <v>6411</v>
          </cell>
          <cell r="L5685">
            <v>6411</v>
          </cell>
          <cell r="M5685">
            <v>6411</v>
          </cell>
          <cell r="N5685">
            <v>6411</v>
          </cell>
          <cell r="O5685">
            <v>6043</v>
          </cell>
          <cell r="P5685">
            <v>6164</v>
          </cell>
          <cell r="Q5685">
            <v>6350</v>
          </cell>
        </row>
        <row r="5686">
          <cell r="E5686" t="str">
            <v>60NMONTHLYJNON-REPRESENTED STATE EMPLOYEES</v>
          </cell>
          <cell r="F5686" t="str">
            <v>60N</v>
          </cell>
          <cell r="G5686" t="str">
            <v>Monthly</v>
          </cell>
          <cell r="H5686" t="str">
            <v>J</v>
          </cell>
          <cell r="I5686">
            <v>0</v>
          </cell>
          <cell r="J5686" t="str">
            <v>Non-Represented State Employees</v>
          </cell>
          <cell r="K5686">
            <v>6411</v>
          </cell>
          <cell r="L5686">
            <v>6411</v>
          </cell>
          <cell r="M5686">
            <v>6411</v>
          </cell>
          <cell r="N5686">
            <v>6411</v>
          </cell>
          <cell r="O5686">
            <v>6043</v>
          </cell>
          <cell r="P5686">
            <v>6164</v>
          </cell>
          <cell r="Q5686">
            <v>6350</v>
          </cell>
        </row>
        <row r="5687">
          <cell r="E5687" t="str">
            <v>60NMONTHLYJSERVICE EMPLOYEES INTERNATIONAL UNION DISTRICT 1199 NW</v>
          </cell>
          <cell r="F5687" t="str">
            <v>60N</v>
          </cell>
          <cell r="G5687" t="str">
            <v>Monthly</v>
          </cell>
          <cell r="H5687" t="str">
            <v>J</v>
          </cell>
          <cell r="I5687">
            <v>0</v>
          </cell>
          <cell r="J5687" t="str">
            <v>Service Employees International Union District 1199 NW</v>
          </cell>
          <cell r="K5687">
            <v>6411</v>
          </cell>
          <cell r="L5687">
            <v>6411</v>
          </cell>
          <cell r="M5687">
            <v>6411</v>
          </cell>
          <cell r="N5687">
            <v>6411</v>
          </cell>
          <cell r="O5687">
            <v>6043</v>
          </cell>
          <cell r="P5687">
            <v>6164</v>
          </cell>
          <cell r="Q5687">
            <v>6350</v>
          </cell>
        </row>
        <row r="5688">
          <cell r="E5688" t="str">
            <v>60NMONTHLYJTEAMSTERS LOCAL UNION NUMBER 117</v>
          </cell>
          <cell r="F5688" t="str">
            <v>60N</v>
          </cell>
          <cell r="G5688" t="str">
            <v>Monthly</v>
          </cell>
          <cell r="H5688" t="str">
            <v>J</v>
          </cell>
          <cell r="I5688">
            <v>0</v>
          </cell>
          <cell r="J5688" t="str">
            <v>Teamsters Local Union Number 117</v>
          </cell>
          <cell r="K5688">
            <v>6491</v>
          </cell>
          <cell r="L5688">
            <v>6491</v>
          </cell>
          <cell r="M5688">
            <v>6491</v>
          </cell>
          <cell r="N5688">
            <v>6491</v>
          </cell>
          <cell r="O5688">
            <v>6119</v>
          </cell>
          <cell r="P5688">
            <v>6241</v>
          </cell>
          <cell r="Q5688">
            <v>6429</v>
          </cell>
        </row>
        <row r="5689">
          <cell r="E5689" t="str">
            <v>60NMONTHLYJWASHINGTON FEDERATION OF STATE EMPLOYEES</v>
          </cell>
          <cell r="F5689" t="str">
            <v>60N</v>
          </cell>
          <cell r="G5689" t="str">
            <v>Monthly</v>
          </cell>
          <cell r="H5689" t="str">
            <v>J</v>
          </cell>
          <cell r="I5689">
            <v>0</v>
          </cell>
          <cell r="J5689" t="str">
            <v>Washington Federation of State Employees</v>
          </cell>
          <cell r="K5689">
            <v>6411</v>
          </cell>
          <cell r="L5689">
            <v>6411</v>
          </cell>
          <cell r="M5689">
            <v>6411</v>
          </cell>
          <cell r="N5689">
            <v>6411</v>
          </cell>
          <cell r="O5689">
            <v>6043</v>
          </cell>
          <cell r="P5689">
            <v>6164</v>
          </cell>
          <cell r="Q5689">
            <v>6350</v>
          </cell>
        </row>
        <row r="5690">
          <cell r="E5690" t="str">
            <v>60NMONTHLYKCOALITION</v>
          </cell>
          <cell r="F5690" t="str">
            <v>60N</v>
          </cell>
          <cell r="G5690" t="str">
            <v>Monthly</v>
          </cell>
          <cell r="H5690" t="str">
            <v>K</v>
          </cell>
          <cell r="I5690">
            <v>0</v>
          </cell>
          <cell r="J5690" t="str">
            <v>Coalition</v>
          </cell>
          <cell r="K5690">
            <v>6575</v>
          </cell>
          <cell r="L5690">
            <v>6575</v>
          </cell>
          <cell r="M5690">
            <v>6575</v>
          </cell>
          <cell r="N5690">
            <v>6575</v>
          </cell>
          <cell r="O5690">
            <v>6198</v>
          </cell>
          <cell r="P5690">
            <v>6322</v>
          </cell>
          <cell r="Q5690">
            <v>6513</v>
          </cell>
        </row>
        <row r="5691">
          <cell r="E5691" t="str">
            <v>60NMONTHLYKNON-REPRESENTED STATE EMPLOYEES</v>
          </cell>
          <cell r="F5691" t="str">
            <v>60N</v>
          </cell>
          <cell r="G5691" t="str">
            <v>Monthly</v>
          </cell>
          <cell r="H5691" t="str">
            <v>K</v>
          </cell>
          <cell r="I5691">
            <v>0</v>
          </cell>
          <cell r="J5691" t="str">
            <v>Non-Represented State Employees</v>
          </cell>
          <cell r="K5691">
            <v>6575</v>
          </cell>
          <cell r="L5691">
            <v>6575</v>
          </cell>
          <cell r="M5691">
            <v>6575</v>
          </cell>
          <cell r="N5691">
            <v>6575</v>
          </cell>
          <cell r="O5691">
            <v>6198</v>
          </cell>
          <cell r="P5691">
            <v>6322</v>
          </cell>
          <cell r="Q5691">
            <v>6513</v>
          </cell>
        </row>
        <row r="5692">
          <cell r="E5692" t="str">
            <v>60NMONTHLYKSERVICE EMPLOYEES INTERNATIONAL UNION DISTRICT 1199 NW</v>
          </cell>
          <cell r="F5692" t="str">
            <v>60N</v>
          </cell>
          <cell r="G5692" t="str">
            <v>Monthly</v>
          </cell>
          <cell r="H5692" t="str">
            <v>K</v>
          </cell>
          <cell r="I5692">
            <v>0</v>
          </cell>
          <cell r="J5692" t="str">
            <v>Service Employees International Union District 1199 NW</v>
          </cell>
          <cell r="K5692">
            <v>6575</v>
          </cell>
          <cell r="L5692">
            <v>6575</v>
          </cell>
          <cell r="M5692">
            <v>6575</v>
          </cell>
          <cell r="N5692">
            <v>6575</v>
          </cell>
          <cell r="O5692">
            <v>6198</v>
          </cell>
          <cell r="P5692">
            <v>6322</v>
          </cell>
          <cell r="Q5692">
            <v>6513</v>
          </cell>
        </row>
        <row r="5693">
          <cell r="E5693" t="str">
            <v>60NMONTHLYKTEAMSTERS LOCAL UNION NUMBER 117</v>
          </cell>
          <cell r="F5693" t="str">
            <v>60N</v>
          </cell>
          <cell r="G5693" t="str">
            <v>Monthly</v>
          </cell>
          <cell r="H5693" t="str">
            <v>K</v>
          </cell>
          <cell r="I5693">
            <v>0</v>
          </cell>
          <cell r="J5693" t="str">
            <v>Teamsters Local Union Number 117</v>
          </cell>
          <cell r="K5693">
            <v>6659</v>
          </cell>
          <cell r="L5693">
            <v>6659</v>
          </cell>
          <cell r="M5693">
            <v>6659</v>
          </cell>
          <cell r="N5693">
            <v>6659</v>
          </cell>
          <cell r="O5693">
            <v>6277</v>
          </cell>
          <cell r="P5693">
            <v>6403</v>
          </cell>
          <cell r="Q5693">
            <v>6596</v>
          </cell>
        </row>
        <row r="5694">
          <cell r="E5694" t="str">
            <v>60NMONTHLYKWASHINGTON FEDERATION OF STATE EMPLOYEES</v>
          </cell>
          <cell r="F5694" t="str">
            <v>60N</v>
          </cell>
          <cell r="G5694" t="str">
            <v>Monthly</v>
          </cell>
          <cell r="H5694" t="str">
            <v>K</v>
          </cell>
          <cell r="I5694">
            <v>0</v>
          </cell>
          <cell r="J5694" t="str">
            <v>Washington Federation of State Employees</v>
          </cell>
          <cell r="K5694">
            <v>6575</v>
          </cell>
          <cell r="L5694">
            <v>6575</v>
          </cell>
          <cell r="M5694">
            <v>6575</v>
          </cell>
          <cell r="N5694">
            <v>6575</v>
          </cell>
          <cell r="O5694">
            <v>6198</v>
          </cell>
          <cell r="P5694">
            <v>6322</v>
          </cell>
          <cell r="Q5694">
            <v>6513</v>
          </cell>
        </row>
        <row r="5695">
          <cell r="E5695" t="str">
            <v>60NMONTHLYLCOALITION</v>
          </cell>
          <cell r="F5695" t="str">
            <v>60N</v>
          </cell>
          <cell r="G5695" t="str">
            <v>Monthly</v>
          </cell>
          <cell r="H5695" t="str">
            <v>L</v>
          </cell>
          <cell r="I5695">
            <v>0</v>
          </cell>
          <cell r="J5695" t="str">
            <v>Coalition</v>
          </cell>
          <cell r="K5695">
            <v>6737</v>
          </cell>
          <cell r="L5695">
            <v>6737</v>
          </cell>
          <cell r="M5695">
            <v>6737</v>
          </cell>
          <cell r="N5695">
            <v>6737</v>
          </cell>
          <cell r="O5695">
            <v>6351</v>
          </cell>
          <cell r="P5695">
            <v>6478</v>
          </cell>
          <cell r="Q5695">
            <v>6674</v>
          </cell>
        </row>
        <row r="5696">
          <cell r="E5696" t="str">
            <v>60NMONTHLYLNON-REPRESENTED STATE EMPLOYEES</v>
          </cell>
          <cell r="F5696" t="str">
            <v>60N</v>
          </cell>
          <cell r="G5696" t="str">
            <v>Monthly</v>
          </cell>
          <cell r="H5696" t="str">
            <v>L</v>
          </cell>
          <cell r="I5696">
            <v>0</v>
          </cell>
          <cell r="J5696" t="str">
            <v>Non-Represented State Employees</v>
          </cell>
          <cell r="K5696">
            <v>6737</v>
          </cell>
          <cell r="L5696">
            <v>6737</v>
          </cell>
          <cell r="M5696">
            <v>6737</v>
          </cell>
          <cell r="N5696">
            <v>6737</v>
          </cell>
          <cell r="O5696">
            <v>6351</v>
          </cell>
          <cell r="P5696">
            <v>6478</v>
          </cell>
          <cell r="Q5696">
            <v>6674</v>
          </cell>
        </row>
        <row r="5697">
          <cell r="E5697" t="str">
            <v>60NMONTHLYLSERVICE EMPLOYEES INTERNATIONAL UNION DISTRICT 1199 NW</v>
          </cell>
          <cell r="F5697" t="str">
            <v>60N</v>
          </cell>
          <cell r="G5697" t="str">
            <v>Monthly</v>
          </cell>
          <cell r="H5697" t="str">
            <v>L</v>
          </cell>
          <cell r="I5697">
            <v>0</v>
          </cell>
          <cell r="J5697" t="str">
            <v>Service Employees International Union District 1199 NW</v>
          </cell>
          <cell r="K5697">
            <v>6737</v>
          </cell>
          <cell r="L5697">
            <v>6737</v>
          </cell>
          <cell r="M5697">
            <v>6737</v>
          </cell>
          <cell r="N5697">
            <v>6737</v>
          </cell>
          <cell r="O5697">
            <v>6351</v>
          </cell>
          <cell r="P5697">
            <v>6478</v>
          </cell>
          <cell r="Q5697">
            <v>6674</v>
          </cell>
        </row>
        <row r="5698">
          <cell r="E5698" t="str">
            <v>60NMONTHLYLTEAMSTERS LOCAL UNION NUMBER 117</v>
          </cell>
          <cell r="F5698" t="str">
            <v>60N</v>
          </cell>
          <cell r="G5698" t="str">
            <v>Monthly</v>
          </cell>
          <cell r="H5698" t="str">
            <v>L</v>
          </cell>
          <cell r="I5698">
            <v>0</v>
          </cell>
          <cell r="J5698" t="str">
            <v>Teamsters Local Union Number 117</v>
          </cell>
          <cell r="K5698">
            <v>6822</v>
          </cell>
          <cell r="L5698">
            <v>6822</v>
          </cell>
          <cell r="M5698">
            <v>6822</v>
          </cell>
          <cell r="N5698">
            <v>6822</v>
          </cell>
          <cell r="O5698">
            <v>6431</v>
          </cell>
          <cell r="P5698">
            <v>6560</v>
          </cell>
          <cell r="Q5698">
            <v>6758</v>
          </cell>
        </row>
        <row r="5699">
          <cell r="E5699" t="str">
            <v>60NMONTHLYLWASHINGTON FEDERATION OF STATE EMPLOYEES</v>
          </cell>
          <cell r="F5699" t="str">
            <v>60N</v>
          </cell>
          <cell r="G5699" t="str">
            <v>Monthly</v>
          </cell>
          <cell r="H5699" t="str">
            <v>L</v>
          </cell>
          <cell r="I5699">
            <v>0</v>
          </cell>
          <cell r="J5699" t="str">
            <v>Washington Federation of State Employees</v>
          </cell>
          <cell r="K5699">
            <v>6737</v>
          </cell>
          <cell r="L5699">
            <v>6737</v>
          </cell>
          <cell r="M5699">
            <v>6737</v>
          </cell>
          <cell r="N5699">
            <v>6737</v>
          </cell>
          <cell r="O5699">
            <v>6351</v>
          </cell>
          <cell r="P5699">
            <v>6478</v>
          </cell>
          <cell r="Q5699">
            <v>6674</v>
          </cell>
        </row>
        <row r="5700">
          <cell r="E5700" t="str">
            <v>60NMONTHLYMCOALITION</v>
          </cell>
          <cell r="F5700" t="str">
            <v>60N</v>
          </cell>
          <cell r="G5700" t="str">
            <v>Monthly</v>
          </cell>
          <cell r="H5700" t="str">
            <v>M</v>
          </cell>
          <cell r="I5700">
            <v>0</v>
          </cell>
          <cell r="J5700" t="str">
            <v>Coalition</v>
          </cell>
          <cell r="K5700">
            <v>6905</v>
          </cell>
          <cell r="L5700">
            <v>6905</v>
          </cell>
          <cell r="M5700">
            <v>6905</v>
          </cell>
          <cell r="N5700">
            <v>6905</v>
          </cell>
          <cell r="O5700">
            <v>6509</v>
          </cell>
          <cell r="P5700">
            <v>6639</v>
          </cell>
          <cell r="Q5700">
            <v>6839</v>
          </cell>
        </row>
        <row r="5701">
          <cell r="E5701" t="str">
            <v>60NMONTHLYMNON-REPRESENTED STATE EMPLOYEES</v>
          </cell>
          <cell r="F5701" t="str">
            <v>60N</v>
          </cell>
          <cell r="G5701" t="str">
            <v>Monthly</v>
          </cell>
          <cell r="H5701" t="str">
            <v>M</v>
          </cell>
          <cell r="I5701">
            <v>0</v>
          </cell>
          <cell r="J5701" t="str">
            <v>Non-Represented State Employees</v>
          </cell>
          <cell r="K5701">
            <v>6905</v>
          </cell>
          <cell r="L5701">
            <v>6905</v>
          </cell>
          <cell r="M5701">
            <v>6905</v>
          </cell>
          <cell r="N5701">
            <v>6905</v>
          </cell>
          <cell r="O5701">
            <v>6509</v>
          </cell>
          <cell r="P5701">
            <v>6639</v>
          </cell>
          <cell r="Q5701">
            <v>6839</v>
          </cell>
        </row>
        <row r="5702">
          <cell r="E5702" t="str">
            <v>60NMONTHLYMSERVICE EMPLOYEES INTERNATIONAL UNION DISTRICT 1199 NW</v>
          </cell>
          <cell r="F5702" t="str">
            <v>60N</v>
          </cell>
          <cell r="G5702" t="str">
            <v>Monthly</v>
          </cell>
          <cell r="H5702" t="str">
            <v>M</v>
          </cell>
          <cell r="I5702">
            <v>0</v>
          </cell>
          <cell r="J5702" t="str">
            <v>Service Employees International Union District 1199 NW</v>
          </cell>
          <cell r="K5702">
            <v>6905</v>
          </cell>
          <cell r="L5702">
            <v>6905</v>
          </cell>
          <cell r="M5702">
            <v>6905</v>
          </cell>
          <cell r="N5702">
            <v>6905</v>
          </cell>
          <cell r="O5702">
            <v>6509</v>
          </cell>
          <cell r="P5702">
            <v>6639</v>
          </cell>
          <cell r="Q5702">
            <v>6839</v>
          </cell>
        </row>
        <row r="5703">
          <cell r="E5703" t="str">
            <v>60NMONTHLYMTEAMSTERS LOCAL UNION NUMBER 117</v>
          </cell>
          <cell r="F5703" t="str">
            <v>60N</v>
          </cell>
          <cell r="G5703" t="str">
            <v>Monthly</v>
          </cell>
          <cell r="H5703" t="str">
            <v>M</v>
          </cell>
          <cell r="I5703">
            <v>0</v>
          </cell>
          <cell r="J5703" t="str">
            <v>Teamsters Local Union Number 117</v>
          </cell>
          <cell r="K5703">
            <v>6993</v>
          </cell>
          <cell r="L5703">
            <v>6993</v>
          </cell>
          <cell r="M5703">
            <v>6993</v>
          </cell>
          <cell r="N5703">
            <v>6993</v>
          </cell>
          <cell r="O5703">
            <v>6592</v>
          </cell>
          <cell r="P5703">
            <v>6724</v>
          </cell>
          <cell r="Q5703">
            <v>6927</v>
          </cell>
        </row>
        <row r="5704">
          <cell r="E5704" t="str">
            <v>60NMONTHLYMWASHINGTON FEDERATION OF STATE EMPLOYEES</v>
          </cell>
          <cell r="F5704" t="str">
            <v>60N</v>
          </cell>
          <cell r="G5704" t="str">
            <v>Monthly</v>
          </cell>
          <cell r="H5704" t="str">
            <v>M</v>
          </cell>
          <cell r="I5704">
            <v>0</v>
          </cell>
          <cell r="J5704" t="str">
            <v>Washington Federation of State Employees</v>
          </cell>
          <cell r="K5704">
            <v>6905</v>
          </cell>
          <cell r="L5704">
            <v>6905</v>
          </cell>
          <cell r="M5704">
            <v>6905</v>
          </cell>
          <cell r="N5704">
            <v>6905</v>
          </cell>
          <cell r="O5704">
            <v>6509</v>
          </cell>
          <cell r="P5704">
            <v>6639</v>
          </cell>
          <cell r="Q5704">
            <v>6839</v>
          </cell>
        </row>
        <row r="5705">
          <cell r="E5705" t="str">
            <v>60NMONTHLYNCOALITION</v>
          </cell>
          <cell r="F5705" t="str">
            <v>60N</v>
          </cell>
          <cell r="G5705" t="str">
            <v>Monthly</v>
          </cell>
          <cell r="H5705" t="str">
            <v>N</v>
          </cell>
          <cell r="I5705">
            <v>0</v>
          </cell>
          <cell r="J5705" t="str">
            <v>Coalition</v>
          </cell>
          <cell r="K5705">
            <v>7081</v>
          </cell>
          <cell r="L5705">
            <v>7081</v>
          </cell>
          <cell r="M5705">
            <v>7081</v>
          </cell>
          <cell r="N5705">
            <v>7081</v>
          </cell>
          <cell r="O5705">
            <v>6675</v>
          </cell>
          <cell r="P5705">
            <v>6809</v>
          </cell>
          <cell r="Q5705">
            <v>7015</v>
          </cell>
        </row>
        <row r="5706">
          <cell r="E5706" t="str">
            <v>60NMONTHLYNNON-REPRESENTED STATE EMPLOYEES</v>
          </cell>
          <cell r="F5706" t="str">
            <v>60N</v>
          </cell>
          <cell r="G5706" t="str">
            <v>Monthly</v>
          </cell>
          <cell r="H5706" t="str">
            <v>N</v>
          </cell>
          <cell r="I5706">
            <v>0</v>
          </cell>
          <cell r="J5706" t="str">
            <v>Non-Represented State Employees</v>
          </cell>
          <cell r="K5706">
            <v>7081</v>
          </cell>
          <cell r="L5706">
            <v>7081</v>
          </cell>
          <cell r="M5706">
            <v>7081</v>
          </cell>
          <cell r="N5706">
            <v>7081</v>
          </cell>
          <cell r="O5706">
            <v>6675</v>
          </cell>
          <cell r="P5706">
            <v>6809</v>
          </cell>
          <cell r="Q5706">
            <v>7015</v>
          </cell>
        </row>
        <row r="5707">
          <cell r="E5707" t="str">
            <v>60NMONTHLYNSERVICE EMPLOYEES INTERNATIONAL UNION DISTRICT 1199 NW</v>
          </cell>
          <cell r="F5707" t="str">
            <v>60N</v>
          </cell>
          <cell r="G5707" t="str">
            <v>Monthly</v>
          </cell>
          <cell r="H5707" t="str">
            <v>N</v>
          </cell>
          <cell r="I5707">
            <v>0</v>
          </cell>
          <cell r="J5707" t="str">
            <v>Service Employees International Union District 1199 NW</v>
          </cell>
          <cell r="K5707">
            <v>7081</v>
          </cell>
          <cell r="L5707">
            <v>7081</v>
          </cell>
          <cell r="M5707">
            <v>7081</v>
          </cell>
          <cell r="N5707">
            <v>7081</v>
          </cell>
          <cell r="O5707">
            <v>6675</v>
          </cell>
          <cell r="P5707">
            <v>6809</v>
          </cell>
          <cell r="Q5707">
            <v>7015</v>
          </cell>
        </row>
        <row r="5708">
          <cell r="E5708" t="str">
            <v>60NMONTHLYNTEAMSTERS LOCAL UNION NUMBER 117</v>
          </cell>
          <cell r="F5708" t="str">
            <v>60N</v>
          </cell>
          <cell r="G5708" t="str">
            <v>Monthly</v>
          </cell>
          <cell r="H5708" t="str">
            <v>N</v>
          </cell>
          <cell r="I5708">
            <v>0</v>
          </cell>
          <cell r="J5708" t="str">
            <v>Teamsters Local Union Number 117</v>
          </cell>
          <cell r="K5708">
            <v>7171</v>
          </cell>
          <cell r="L5708">
            <v>7171</v>
          </cell>
          <cell r="M5708">
            <v>7171</v>
          </cell>
          <cell r="N5708">
            <v>7171</v>
          </cell>
          <cell r="O5708">
            <v>6760</v>
          </cell>
          <cell r="P5708">
            <v>6895</v>
          </cell>
          <cell r="Q5708">
            <v>7103</v>
          </cell>
        </row>
        <row r="5709">
          <cell r="E5709" t="str">
            <v>60NMONTHLYNWASHINGTON FEDERATION OF STATE EMPLOYEES</v>
          </cell>
          <cell r="F5709" t="str">
            <v>60N</v>
          </cell>
          <cell r="G5709" t="str">
            <v>Monthly</v>
          </cell>
          <cell r="H5709" t="str">
            <v>N</v>
          </cell>
          <cell r="I5709">
            <v>0</v>
          </cell>
          <cell r="J5709" t="str">
            <v>Washington Federation of State Employees</v>
          </cell>
          <cell r="K5709">
            <v>7081</v>
          </cell>
          <cell r="L5709">
            <v>7081</v>
          </cell>
          <cell r="M5709">
            <v>7081</v>
          </cell>
          <cell r="N5709">
            <v>7081</v>
          </cell>
          <cell r="O5709">
            <v>6675</v>
          </cell>
          <cell r="P5709">
            <v>6809</v>
          </cell>
          <cell r="Q5709">
            <v>7015</v>
          </cell>
        </row>
        <row r="5710">
          <cell r="E5710" t="str">
            <v>60NMONTHLYOCOALITION</v>
          </cell>
          <cell r="F5710" t="str">
            <v>60N</v>
          </cell>
          <cell r="G5710" t="str">
            <v>Monthly</v>
          </cell>
          <cell r="H5710" t="str">
            <v>O</v>
          </cell>
          <cell r="I5710">
            <v>0</v>
          </cell>
          <cell r="J5710" t="str">
            <v>Coalition</v>
          </cell>
          <cell r="K5710">
            <v>7254</v>
          </cell>
          <cell r="L5710">
            <v>7254</v>
          </cell>
          <cell r="M5710">
            <v>7254</v>
          </cell>
          <cell r="N5710">
            <v>7254</v>
          </cell>
          <cell r="O5710">
            <v>6838</v>
          </cell>
          <cell r="P5710">
            <v>6975</v>
          </cell>
          <cell r="Q5710">
            <v>7186</v>
          </cell>
        </row>
        <row r="5711">
          <cell r="E5711" t="str">
            <v>60NMONTHLYONON-REPRESENTED STATE EMPLOYEES</v>
          </cell>
          <cell r="F5711" t="str">
            <v>60N</v>
          </cell>
          <cell r="G5711" t="str">
            <v>Monthly</v>
          </cell>
          <cell r="H5711" t="str">
            <v>O</v>
          </cell>
          <cell r="I5711">
            <v>0</v>
          </cell>
          <cell r="J5711" t="str">
            <v>Non-Represented State Employees</v>
          </cell>
          <cell r="K5711">
            <v>7254</v>
          </cell>
          <cell r="L5711">
            <v>7254</v>
          </cell>
          <cell r="M5711">
            <v>7254</v>
          </cell>
          <cell r="N5711">
            <v>7254</v>
          </cell>
          <cell r="O5711">
            <v>6838</v>
          </cell>
          <cell r="P5711">
            <v>6975</v>
          </cell>
          <cell r="Q5711">
            <v>7186</v>
          </cell>
        </row>
        <row r="5712">
          <cell r="E5712" t="str">
            <v>60NMONTHLYOSERVICE EMPLOYEES INTERNATIONAL UNION DISTRICT 1199 NW</v>
          </cell>
          <cell r="F5712" t="str">
            <v>60N</v>
          </cell>
          <cell r="G5712" t="str">
            <v>Monthly</v>
          </cell>
          <cell r="H5712" t="str">
            <v>O</v>
          </cell>
          <cell r="I5712">
            <v>0</v>
          </cell>
          <cell r="J5712" t="str">
            <v>Service Employees International Union District 1199 NW</v>
          </cell>
          <cell r="K5712">
            <v>7254</v>
          </cell>
          <cell r="L5712">
            <v>7254</v>
          </cell>
          <cell r="M5712">
            <v>7254</v>
          </cell>
          <cell r="N5712">
            <v>7254</v>
          </cell>
          <cell r="O5712">
            <v>6838</v>
          </cell>
          <cell r="P5712">
            <v>6975</v>
          </cell>
          <cell r="Q5712">
            <v>7186</v>
          </cell>
        </row>
        <row r="5713">
          <cell r="E5713" t="str">
            <v>60NMONTHLYOTEAMSTERS LOCAL UNION NUMBER 117</v>
          </cell>
          <cell r="F5713" t="str">
            <v>60N</v>
          </cell>
          <cell r="G5713" t="str">
            <v>Monthly</v>
          </cell>
          <cell r="H5713" t="str">
            <v>O</v>
          </cell>
          <cell r="I5713">
            <v>0</v>
          </cell>
          <cell r="J5713" t="str">
            <v>Teamsters Local Union Number 117</v>
          </cell>
          <cell r="K5713">
            <v>7347</v>
          </cell>
          <cell r="L5713">
            <v>7347</v>
          </cell>
          <cell r="M5713">
            <v>7347</v>
          </cell>
          <cell r="N5713">
            <v>7347</v>
          </cell>
          <cell r="O5713">
            <v>6925</v>
          </cell>
          <cell r="P5713">
            <v>7064</v>
          </cell>
          <cell r="Q5713">
            <v>7277</v>
          </cell>
        </row>
        <row r="5714">
          <cell r="E5714" t="str">
            <v>60NMONTHLYOWASHINGTON FEDERATION OF STATE EMPLOYEES</v>
          </cell>
          <cell r="F5714" t="str">
            <v>60N</v>
          </cell>
          <cell r="G5714" t="str">
            <v>Monthly</v>
          </cell>
          <cell r="H5714" t="str">
            <v>O</v>
          </cell>
          <cell r="I5714">
            <v>0</v>
          </cell>
          <cell r="J5714" t="str">
            <v>Washington Federation of State Employees</v>
          </cell>
          <cell r="K5714">
            <v>7254</v>
          </cell>
          <cell r="L5714">
            <v>7254</v>
          </cell>
          <cell r="M5714">
            <v>7254</v>
          </cell>
          <cell r="N5714">
            <v>7254</v>
          </cell>
          <cell r="O5714">
            <v>6838</v>
          </cell>
          <cell r="P5714">
            <v>6975</v>
          </cell>
          <cell r="Q5714">
            <v>7186</v>
          </cell>
        </row>
        <row r="5715">
          <cell r="E5715" t="str">
            <v>60NMONTHLYPCOALITION</v>
          </cell>
          <cell r="F5715" t="str">
            <v>60N</v>
          </cell>
          <cell r="G5715" t="str">
            <v>Monthly</v>
          </cell>
          <cell r="H5715" t="str">
            <v>P</v>
          </cell>
          <cell r="I5715">
            <v>0</v>
          </cell>
          <cell r="J5715" t="str">
            <v>Coalition</v>
          </cell>
          <cell r="K5715">
            <v>7435</v>
          </cell>
          <cell r="L5715">
            <v>7435</v>
          </cell>
          <cell r="M5715">
            <v>7435</v>
          </cell>
          <cell r="N5715">
            <v>7435</v>
          </cell>
          <cell r="O5715">
            <v>7009</v>
          </cell>
          <cell r="P5715">
            <v>7149</v>
          </cell>
          <cell r="Q5715">
            <v>7365</v>
          </cell>
        </row>
        <row r="5716">
          <cell r="E5716" t="str">
            <v>60NMONTHLYPNON-REPRESENTED STATE EMPLOYEES</v>
          </cell>
          <cell r="F5716" t="str">
            <v>60N</v>
          </cell>
          <cell r="G5716" t="str">
            <v>Monthly</v>
          </cell>
          <cell r="H5716" t="str">
            <v>P</v>
          </cell>
          <cell r="I5716">
            <v>0</v>
          </cell>
          <cell r="J5716" t="str">
            <v>Non-Represented State Employees</v>
          </cell>
          <cell r="K5716">
            <v>7435</v>
          </cell>
          <cell r="L5716">
            <v>7435</v>
          </cell>
          <cell r="M5716">
            <v>7435</v>
          </cell>
          <cell r="N5716">
            <v>7435</v>
          </cell>
          <cell r="O5716">
            <v>7009</v>
          </cell>
          <cell r="P5716">
            <v>7149</v>
          </cell>
          <cell r="Q5716">
            <v>7365</v>
          </cell>
        </row>
        <row r="5717">
          <cell r="E5717" t="str">
            <v>60NMONTHLYPSERVICE EMPLOYEES INTERNATIONAL UNION DISTRICT 1199 NW</v>
          </cell>
          <cell r="F5717" t="str">
            <v>60N</v>
          </cell>
          <cell r="G5717" t="str">
            <v>Monthly</v>
          </cell>
          <cell r="H5717" t="str">
            <v>P</v>
          </cell>
          <cell r="I5717">
            <v>0</v>
          </cell>
          <cell r="J5717" t="str">
            <v>Service Employees International Union District 1199 NW</v>
          </cell>
          <cell r="K5717">
            <v>7435</v>
          </cell>
          <cell r="L5717">
            <v>7435</v>
          </cell>
          <cell r="M5717">
            <v>7435</v>
          </cell>
          <cell r="N5717">
            <v>7435</v>
          </cell>
          <cell r="O5717">
            <v>7009</v>
          </cell>
          <cell r="P5717">
            <v>7149</v>
          </cell>
          <cell r="Q5717">
            <v>7365</v>
          </cell>
        </row>
        <row r="5718">
          <cell r="E5718" t="str">
            <v>60NMONTHLYPTEAMSTERS LOCAL UNION NUMBER 117</v>
          </cell>
          <cell r="F5718" t="str">
            <v>60N</v>
          </cell>
          <cell r="G5718" t="str">
            <v>Monthly</v>
          </cell>
          <cell r="H5718" t="str">
            <v>P</v>
          </cell>
          <cell r="I5718">
            <v>0</v>
          </cell>
          <cell r="J5718" t="str">
            <v>Teamsters Local Union Number 117</v>
          </cell>
          <cell r="K5718">
            <v>7531</v>
          </cell>
          <cell r="L5718">
            <v>7531</v>
          </cell>
          <cell r="M5718">
            <v>7531</v>
          </cell>
          <cell r="N5718">
            <v>7531</v>
          </cell>
          <cell r="O5718">
            <v>7099</v>
          </cell>
          <cell r="P5718">
            <v>7241</v>
          </cell>
          <cell r="Q5718">
            <v>7460</v>
          </cell>
        </row>
        <row r="5719">
          <cell r="E5719" t="str">
            <v>60NMONTHLYPWASHINGTON FEDERATION OF STATE EMPLOYEES</v>
          </cell>
          <cell r="F5719" t="str">
            <v>60N</v>
          </cell>
          <cell r="G5719" t="str">
            <v>Monthly</v>
          </cell>
          <cell r="H5719" t="str">
            <v>P</v>
          </cell>
          <cell r="I5719">
            <v>0</v>
          </cell>
          <cell r="J5719" t="str">
            <v>Washington Federation of State Employees</v>
          </cell>
          <cell r="K5719">
            <v>7435</v>
          </cell>
          <cell r="L5719">
            <v>7435</v>
          </cell>
          <cell r="M5719">
            <v>7435</v>
          </cell>
          <cell r="N5719">
            <v>7435</v>
          </cell>
          <cell r="O5719">
            <v>7009</v>
          </cell>
          <cell r="P5719">
            <v>7149</v>
          </cell>
          <cell r="Q5719">
            <v>7365</v>
          </cell>
        </row>
        <row r="5720">
          <cell r="E5720" t="str">
            <v>60NMONTHLYQCOALITION</v>
          </cell>
          <cell r="F5720" t="str">
            <v>60N</v>
          </cell>
          <cell r="G5720" t="str">
            <v>Monthly</v>
          </cell>
          <cell r="H5720" t="str">
            <v>Q</v>
          </cell>
          <cell r="I5720">
            <v>0</v>
          </cell>
          <cell r="J5720" t="str">
            <v>Coalition</v>
          </cell>
          <cell r="K5720">
            <v>7620</v>
          </cell>
          <cell r="L5720">
            <v>7620</v>
          </cell>
          <cell r="M5720">
            <v>7620</v>
          </cell>
          <cell r="N5720">
            <v>7620</v>
          </cell>
          <cell r="O5720">
            <v>7183</v>
          </cell>
          <cell r="P5720">
            <v>7327</v>
          </cell>
          <cell r="Q5720">
            <v>7548</v>
          </cell>
        </row>
        <row r="5721">
          <cell r="E5721" t="str">
            <v>60NMONTHLYQNON-REPRESENTED STATE EMPLOYEES</v>
          </cell>
          <cell r="F5721" t="str">
            <v>60N</v>
          </cell>
          <cell r="G5721" t="str">
            <v>Monthly</v>
          </cell>
          <cell r="H5721" t="str">
            <v>Q</v>
          </cell>
          <cell r="I5721">
            <v>0</v>
          </cell>
          <cell r="J5721" t="str">
            <v>Non-Represented State Employees</v>
          </cell>
          <cell r="K5721">
            <v>7620</v>
          </cell>
          <cell r="L5721">
            <v>7620</v>
          </cell>
          <cell r="M5721">
            <v>7620</v>
          </cell>
          <cell r="N5721">
            <v>7620</v>
          </cell>
          <cell r="O5721">
            <v>7183</v>
          </cell>
          <cell r="P5721">
            <v>7327</v>
          </cell>
          <cell r="Q5721">
            <v>7548</v>
          </cell>
        </row>
        <row r="5722">
          <cell r="E5722" t="str">
            <v>60NMONTHLYQSERVICE EMPLOYEES INTERNATIONAL UNION DISTRICT 1199 NW</v>
          </cell>
          <cell r="F5722" t="str">
            <v>60N</v>
          </cell>
          <cell r="G5722" t="str">
            <v>Monthly</v>
          </cell>
          <cell r="H5722" t="str">
            <v>Q</v>
          </cell>
          <cell r="I5722">
            <v>0</v>
          </cell>
          <cell r="J5722" t="str">
            <v>Service Employees International Union District 1199 NW</v>
          </cell>
          <cell r="K5722">
            <v>7620</v>
          </cell>
          <cell r="L5722">
            <v>7620</v>
          </cell>
          <cell r="M5722">
            <v>7620</v>
          </cell>
          <cell r="N5722">
            <v>7620</v>
          </cell>
          <cell r="O5722">
            <v>7183</v>
          </cell>
          <cell r="P5722">
            <v>7327</v>
          </cell>
          <cell r="Q5722">
            <v>7548</v>
          </cell>
        </row>
        <row r="5723">
          <cell r="E5723" t="str">
            <v>60NMONTHLYQTEAMSTERS LOCAL UNION NUMBER 117</v>
          </cell>
          <cell r="F5723" t="str">
            <v>60N</v>
          </cell>
          <cell r="G5723" t="str">
            <v>Monthly</v>
          </cell>
          <cell r="H5723" t="str">
            <v>Q</v>
          </cell>
          <cell r="I5723">
            <v>0</v>
          </cell>
          <cell r="J5723" t="str">
            <v>Teamsters Local Union Number 117</v>
          </cell>
          <cell r="K5723">
            <v>7719</v>
          </cell>
          <cell r="L5723">
            <v>7719</v>
          </cell>
          <cell r="M5723">
            <v>7719</v>
          </cell>
          <cell r="N5723">
            <v>7719</v>
          </cell>
          <cell r="O5723">
            <v>7276</v>
          </cell>
          <cell r="P5723">
            <v>7422</v>
          </cell>
          <cell r="Q5723">
            <v>7646</v>
          </cell>
        </row>
        <row r="5724">
          <cell r="E5724" t="str">
            <v>60NMONTHLYQWASHINGTON FEDERATION OF STATE EMPLOYEES</v>
          </cell>
          <cell r="F5724" t="str">
            <v>60N</v>
          </cell>
          <cell r="G5724" t="str">
            <v>Monthly</v>
          </cell>
          <cell r="H5724" t="str">
            <v>Q</v>
          </cell>
          <cell r="I5724">
            <v>0</v>
          </cell>
          <cell r="J5724" t="str">
            <v>Washington Federation of State Employees</v>
          </cell>
          <cell r="K5724">
            <v>7620</v>
          </cell>
          <cell r="L5724">
            <v>7620</v>
          </cell>
          <cell r="M5724">
            <v>7620</v>
          </cell>
          <cell r="N5724">
            <v>7620</v>
          </cell>
          <cell r="O5724">
            <v>7183</v>
          </cell>
          <cell r="P5724">
            <v>7327</v>
          </cell>
          <cell r="Q5724">
            <v>7548</v>
          </cell>
        </row>
        <row r="5725">
          <cell r="E5725" t="str">
            <v>60NMONTHLYRCOALITION</v>
          </cell>
          <cell r="F5725" t="str">
            <v>60N</v>
          </cell>
          <cell r="G5725" t="str">
            <v>Monthly</v>
          </cell>
          <cell r="H5725" t="str">
            <v>R</v>
          </cell>
          <cell r="I5725">
            <v>0</v>
          </cell>
          <cell r="J5725" t="str">
            <v>Coalition</v>
          </cell>
          <cell r="K5725">
            <v>7810</v>
          </cell>
          <cell r="L5725">
            <v>7810</v>
          </cell>
          <cell r="M5725">
            <v>7810</v>
          </cell>
          <cell r="N5725">
            <v>7810</v>
          </cell>
          <cell r="O5725">
            <v>7363</v>
          </cell>
          <cell r="P5725">
            <v>7510</v>
          </cell>
          <cell r="Q5725">
            <v>7737</v>
          </cell>
        </row>
        <row r="5726">
          <cell r="E5726" t="str">
            <v>60NMONTHLYRNON-REPRESENTED STATE EMPLOYEES</v>
          </cell>
          <cell r="F5726" t="str">
            <v>60N</v>
          </cell>
          <cell r="G5726" t="str">
            <v>Monthly</v>
          </cell>
          <cell r="H5726" t="str">
            <v>R</v>
          </cell>
          <cell r="I5726">
            <v>0</v>
          </cell>
          <cell r="J5726" t="str">
            <v>Non-Represented State Employees</v>
          </cell>
          <cell r="K5726">
            <v>7810</v>
          </cell>
          <cell r="L5726">
            <v>7810</v>
          </cell>
          <cell r="M5726">
            <v>7810</v>
          </cell>
          <cell r="N5726">
            <v>7810</v>
          </cell>
          <cell r="O5726">
            <v>7363</v>
          </cell>
          <cell r="P5726">
            <v>7510</v>
          </cell>
          <cell r="Q5726">
            <v>7737</v>
          </cell>
        </row>
        <row r="5727">
          <cell r="E5727" t="str">
            <v>60NMONTHLYRSERVICE EMPLOYEES INTERNATIONAL UNION DISTRICT 1199 NW</v>
          </cell>
          <cell r="F5727" t="str">
            <v>60N</v>
          </cell>
          <cell r="G5727" t="str">
            <v>Monthly</v>
          </cell>
          <cell r="H5727" t="str">
            <v>R</v>
          </cell>
          <cell r="I5727">
            <v>0</v>
          </cell>
          <cell r="J5727" t="str">
            <v>Service Employees International Union District 1199 NW</v>
          </cell>
          <cell r="K5727">
            <v>7810</v>
          </cell>
          <cell r="L5727">
            <v>7810</v>
          </cell>
          <cell r="M5727">
            <v>7810</v>
          </cell>
          <cell r="N5727">
            <v>7810</v>
          </cell>
          <cell r="O5727">
            <v>7363</v>
          </cell>
          <cell r="P5727">
            <v>7510</v>
          </cell>
          <cell r="Q5727">
            <v>7737</v>
          </cell>
        </row>
        <row r="5728">
          <cell r="E5728" t="str">
            <v>60NMONTHLYRTEAMSTERS LOCAL UNION NUMBER 117</v>
          </cell>
          <cell r="F5728" t="str">
            <v>60N</v>
          </cell>
          <cell r="G5728" t="str">
            <v>Monthly</v>
          </cell>
          <cell r="H5728" t="str">
            <v>R</v>
          </cell>
          <cell r="I5728">
            <v>0</v>
          </cell>
          <cell r="J5728" t="str">
            <v>Teamsters Local Union Number 117</v>
          </cell>
          <cell r="K5728">
            <v>7909</v>
          </cell>
          <cell r="L5728">
            <v>7909</v>
          </cell>
          <cell r="M5728">
            <v>7909</v>
          </cell>
          <cell r="N5728">
            <v>7909</v>
          </cell>
          <cell r="O5728">
            <v>7456</v>
          </cell>
          <cell r="P5728">
            <v>7605</v>
          </cell>
          <cell r="Q5728">
            <v>7835</v>
          </cell>
        </row>
        <row r="5729">
          <cell r="E5729" t="str">
            <v>60NMONTHLYRWASHINGTON FEDERATION OF STATE EMPLOYEES</v>
          </cell>
          <cell r="F5729" t="str">
            <v>60N</v>
          </cell>
          <cell r="G5729" t="str">
            <v>Monthly</v>
          </cell>
          <cell r="H5729" t="str">
            <v>R</v>
          </cell>
          <cell r="I5729">
            <v>0</v>
          </cell>
          <cell r="J5729" t="str">
            <v>Washington Federation of State Employees</v>
          </cell>
          <cell r="K5729">
            <v>7810</v>
          </cell>
          <cell r="L5729">
            <v>7810</v>
          </cell>
          <cell r="M5729">
            <v>7810</v>
          </cell>
          <cell r="N5729">
            <v>7810</v>
          </cell>
          <cell r="O5729">
            <v>7363</v>
          </cell>
          <cell r="P5729">
            <v>7510</v>
          </cell>
          <cell r="Q5729">
            <v>7737</v>
          </cell>
        </row>
        <row r="5730">
          <cell r="E5730" t="str">
            <v>60NMONTHLYSCOALITION</v>
          </cell>
          <cell r="F5730" t="str">
            <v>60N</v>
          </cell>
          <cell r="G5730" t="str">
            <v>Monthly</v>
          </cell>
          <cell r="H5730" t="str">
            <v>S</v>
          </cell>
          <cell r="I5730">
            <v>0</v>
          </cell>
          <cell r="J5730" t="str">
            <v>Coalition</v>
          </cell>
          <cell r="K5730">
            <v>8008</v>
          </cell>
          <cell r="L5730">
            <v>8008</v>
          </cell>
          <cell r="M5730">
            <v>8008</v>
          </cell>
          <cell r="N5730">
            <v>8008</v>
          </cell>
          <cell r="O5730">
            <v>7549</v>
          </cell>
          <cell r="P5730">
            <v>7700</v>
          </cell>
          <cell r="Q5730">
            <v>7933</v>
          </cell>
        </row>
        <row r="5731">
          <cell r="E5731" t="str">
            <v>60NMONTHLYSNON-REPRESENTED STATE EMPLOYEES</v>
          </cell>
          <cell r="F5731" t="str">
            <v>60N</v>
          </cell>
          <cell r="G5731" t="str">
            <v>Monthly</v>
          </cell>
          <cell r="H5731" t="str">
            <v>S</v>
          </cell>
          <cell r="I5731">
            <v>0</v>
          </cell>
          <cell r="J5731" t="str">
            <v>Non-Represented State Employees</v>
          </cell>
          <cell r="K5731">
            <v>8008</v>
          </cell>
          <cell r="L5731">
            <v>8008</v>
          </cell>
          <cell r="M5731">
            <v>8008</v>
          </cell>
          <cell r="N5731">
            <v>8008</v>
          </cell>
          <cell r="O5731">
            <v>7549</v>
          </cell>
          <cell r="P5731">
            <v>7700</v>
          </cell>
          <cell r="Q5731">
            <v>7933</v>
          </cell>
        </row>
        <row r="5732">
          <cell r="E5732" t="str">
            <v>60NMONTHLYSSERVICE EMPLOYEES INTERNATIONAL UNION DISTRICT 1199 NW</v>
          </cell>
          <cell r="F5732" t="str">
            <v>60N</v>
          </cell>
          <cell r="G5732" t="str">
            <v>Monthly</v>
          </cell>
          <cell r="H5732" t="str">
            <v>S</v>
          </cell>
          <cell r="I5732">
            <v>0</v>
          </cell>
          <cell r="J5732" t="str">
            <v>Service Employees International Union District 1199 NW</v>
          </cell>
          <cell r="K5732">
            <v>8008</v>
          </cell>
          <cell r="L5732">
            <v>8008</v>
          </cell>
          <cell r="M5732">
            <v>8008</v>
          </cell>
          <cell r="N5732">
            <v>8008</v>
          </cell>
          <cell r="O5732">
            <v>7549</v>
          </cell>
          <cell r="P5732">
            <v>7700</v>
          </cell>
          <cell r="Q5732">
            <v>7933</v>
          </cell>
        </row>
        <row r="5733">
          <cell r="E5733" t="str">
            <v>60NMONTHLYSTEAMSTERS LOCAL UNION NUMBER 117</v>
          </cell>
          <cell r="F5733" t="str">
            <v>60N</v>
          </cell>
          <cell r="G5733" t="str">
            <v>Monthly</v>
          </cell>
          <cell r="H5733" t="str">
            <v>S</v>
          </cell>
          <cell r="I5733">
            <v>0</v>
          </cell>
          <cell r="J5733" t="str">
            <v>Teamsters Local Union Number 117</v>
          </cell>
          <cell r="K5733">
            <v>8111</v>
          </cell>
          <cell r="L5733">
            <v>8111</v>
          </cell>
          <cell r="M5733">
            <v>8111</v>
          </cell>
          <cell r="N5733">
            <v>8111</v>
          </cell>
          <cell r="O5733">
            <v>7646</v>
          </cell>
          <cell r="P5733">
            <v>7799</v>
          </cell>
          <cell r="Q5733">
            <v>8035</v>
          </cell>
        </row>
        <row r="5734">
          <cell r="E5734" t="str">
            <v>60NMONTHLYSWASHINGTON FEDERATION OF STATE EMPLOYEES</v>
          </cell>
          <cell r="F5734" t="str">
            <v>60N</v>
          </cell>
          <cell r="G5734" t="str">
            <v>Monthly</v>
          </cell>
          <cell r="H5734" t="str">
            <v>S</v>
          </cell>
          <cell r="I5734">
            <v>0</v>
          </cell>
          <cell r="J5734" t="str">
            <v>Washington Federation of State Employees</v>
          </cell>
          <cell r="K5734">
            <v>8008</v>
          </cell>
          <cell r="L5734">
            <v>8008</v>
          </cell>
          <cell r="M5734">
            <v>8008</v>
          </cell>
          <cell r="N5734">
            <v>8008</v>
          </cell>
          <cell r="O5734">
            <v>7549</v>
          </cell>
          <cell r="P5734">
            <v>7700</v>
          </cell>
          <cell r="Q5734">
            <v>7933</v>
          </cell>
        </row>
        <row r="5735">
          <cell r="E5735" t="str">
            <v>60NMONTHLYTCOALITION</v>
          </cell>
          <cell r="F5735" t="str">
            <v>60N</v>
          </cell>
          <cell r="G5735" t="str">
            <v>Monthly</v>
          </cell>
          <cell r="H5735" t="str">
            <v>T</v>
          </cell>
          <cell r="I5735">
            <v>0</v>
          </cell>
          <cell r="J5735" t="str">
            <v>Coalition</v>
          </cell>
          <cell r="K5735">
            <v>8209</v>
          </cell>
          <cell r="L5735">
            <v>8209</v>
          </cell>
          <cell r="M5735">
            <v>8209</v>
          </cell>
          <cell r="N5735">
            <v>8209</v>
          </cell>
          <cell r="O5735">
            <v>7738</v>
          </cell>
          <cell r="P5735">
            <v>7893</v>
          </cell>
          <cell r="Q5735">
            <v>8131</v>
          </cell>
        </row>
        <row r="5736">
          <cell r="E5736" t="str">
            <v>60NMONTHLYTNON-REPRESENTED STATE EMPLOYEES</v>
          </cell>
          <cell r="F5736" t="str">
            <v>60N</v>
          </cell>
          <cell r="G5736" t="str">
            <v>Monthly</v>
          </cell>
          <cell r="H5736" t="str">
            <v>T</v>
          </cell>
          <cell r="I5736">
            <v>0</v>
          </cell>
          <cell r="J5736" t="str">
            <v>Non-Represented State Employees</v>
          </cell>
          <cell r="K5736">
            <v>8209</v>
          </cell>
          <cell r="L5736">
            <v>8209</v>
          </cell>
          <cell r="M5736">
            <v>8209</v>
          </cell>
          <cell r="N5736">
            <v>8209</v>
          </cell>
          <cell r="O5736">
            <v>7738</v>
          </cell>
          <cell r="P5736">
            <v>7893</v>
          </cell>
          <cell r="Q5736">
            <v>8131</v>
          </cell>
        </row>
        <row r="5737">
          <cell r="E5737" t="str">
            <v>60NMONTHLYTSERVICE EMPLOYEES INTERNATIONAL UNION DISTRICT 1199 NW</v>
          </cell>
          <cell r="F5737" t="str">
            <v>60N</v>
          </cell>
          <cell r="G5737" t="str">
            <v>Monthly</v>
          </cell>
          <cell r="H5737" t="str">
            <v>T</v>
          </cell>
          <cell r="I5737">
            <v>0</v>
          </cell>
          <cell r="J5737" t="str">
            <v>Service Employees International Union District 1199 NW</v>
          </cell>
          <cell r="K5737">
            <v>8209</v>
          </cell>
          <cell r="L5737">
            <v>8209</v>
          </cell>
          <cell r="M5737">
            <v>8209</v>
          </cell>
          <cell r="N5737">
            <v>8209</v>
          </cell>
          <cell r="O5737">
            <v>7738</v>
          </cell>
          <cell r="P5737">
            <v>7893</v>
          </cell>
          <cell r="Q5737">
            <v>8131</v>
          </cell>
        </row>
        <row r="5738">
          <cell r="E5738" t="str">
            <v>60NMONTHLYTTEAMSTERS LOCAL UNION NUMBER 117</v>
          </cell>
          <cell r="F5738" t="str">
            <v>60N</v>
          </cell>
          <cell r="G5738" t="str">
            <v>Monthly</v>
          </cell>
          <cell r="H5738" t="str">
            <v>T</v>
          </cell>
          <cell r="I5738">
            <v>0</v>
          </cell>
          <cell r="J5738" t="str">
            <v>Teamsters Local Union Number 117</v>
          </cell>
          <cell r="K5738">
            <v>8315</v>
          </cell>
          <cell r="L5738">
            <v>8315</v>
          </cell>
          <cell r="M5738">
            <v>8315</v>
          </cell>
          <cell r="N5738">
            <v>8315</v>
          </cell>
          <cell r="O5738">
            <v>7838</v>
          </cell>
          <cell r="P5738">
            <v>7995</v>
          </cell>
          <cell r="Q5738">
            <v>8236</v>
          </cell>
        </row>
        <row r="5739">
          <cell r="E5739" t="str">
            <v>60NMONTHLYTWASHINGTON FEDERATION OF STATE EMPLOYEES</v>
          </cell>
          <cell r="F5739" t="str">
            <v>60N</v>
          </cell>
          <cell r="G5739" t="str">
            <v>Monthly</v>
          </cell>
          <cell r="H5739" t="str">
            <v>T</v>
          </cell>
          <cell r="I5739">
            <v>0</v>
          </cell>
          <cell r="J5739" t="str">
            <v>Washington Federation of State Employees</v>
          </cell>
          <cell r="K5739">
            <v>8209</v>
          </cell>
          <cell r="L5739">
            <v>8209</v>
          </cell>
          <cell r="M5739">
            <v>8209</v>
          </cell>
          <cell r="N5739">
            <v>8209</v>
          </cell>
          <cell r="O5739">
            <v>7738</v>
          </cell>
          <cell r="P5739">
            <v>7893</v>
          </cell>
          <cell r="Q5739">
            <v>8131</v>
          </cell>
        </row>
        <row r="5740">
          <cell r="E5740" t="str">
            <v>60NMONTHLYUCOALITION</v>
          </cell>
          <cell r="F5740" t="str">
            <v>60N</v>
          </cell>
          <cell r="G5740" t="str">
            <v>Monthly</v>
          </cell>
          <cell r="H5740" t="str">
            <v>U</v>
          </cell>
          <cell r="I5740">
            <v>0</v>
          </cell>
          <cell r="J5740" t="str">
            <v>Coalition</v>
          </cell>
          <cell r="K5740">
            <v>8415</v>
          </cell>
          <cell r="L5740">
            <v>8415</v>
          </cell>
          <cell r="M5740">
            <v>8415</v>
          </cell>
          <cell r="N5740">
            <v>8415</v>
          </cell>
          <cell r="O5740">
            <v>7932</v>
          </cell>
          <cell r="P5740">
            <v>8091</v>
          </cell>
          <cell r="Q5740">
            <v>8335</v>
          </cell>
        </row>
        <row r="5741">
          <cell r="E5741" t="str">
            <v>60NMONTHLYUNON-REPRESENTED STATE EMPLOYEES</v>
          </cell>
          <cell r="F5741" t="str">
            <v>60N</v>
          </cell>
          <cell r="G5741" t="str">
            <v>Monthly</v>
          </cell>
          <cell r="H5741" t="str">
            <v>U</v>
          </cell>
          <cell r="I5741">
            <v>0</v>
          </cell>
          <cell r="J5741" t="str">
            <v>Non-Represented State Employees</v>
          </cell>
          <cell r="K5741">
            <v>8415</v>
          </cell>
          <cell r="L5741">
            <v>8415</v>
          </cell>
          <cell r="M5741">
            <v>8415</v>
          </cell>
          <cell r="N5741">
            <v>8415</v>
          </cell>
          <cell r="O5741">
            <v>7932</v>
          </cell>
          <cell r="P5741">
            <v>8091</v>
          </cell>
          <cell r="Q5741">
            <v>8335</v>
          </cell>
        </row>
        <row r="5742">
          <cell r="E5742" t="str">
            <v>60NMONTHLYUSERVICE EMPLOYEES INTERNATIONAL UNION DISTRICT 1199 NW</v>
          </cell>
          <cell r="F5742" t="str">
            <v>60N</v>
          </cell>
          <cell r="G5742" t="str">
            <v>Monthly</v>
          </cell>
          <cell r="H5742" t="str">
            <v>U</v>
          </cell>
          <cell r="I5742">
            <v>0</v>
          </cell>
          <cell r="J5742" t="str">
            <v>Service Employees International Union District 1199 NW</v>
          </cell>
          <cell r="K5742">
            <v>8415</v>
          </cell>
          <cell r="L5742">
            <v>8415</v>
          </cell>
          <cell r="M5742">
            <v>8415</v>
          </cell>
          <cell r="N5742">
            <v>8415</v>
          </cell>
          <cell r="O5742">
            <v>7932</v>
          </cell>
          <cell r="P5742">
            <v>8091</v>
          </cell>
          <cell r="Q5742">
            <v>8335</v>
          </cell>
        </row>
        <row r="5743">
          <cell r="E5743" t="str">
            <v>60NMONTHLYUTEAMSTERS LOCAL UNION NUMBER 117</v>
          </cell>
          <cell r="F5743" t="str">
            <v>60N</v>
          </cell>
          <cell r="G5743" t="str">
            <v>Monthly</v>
          </cell>
          <cell r="H5743" t="str">
            <v>U</v>
          </cell>
          <cell r="I5743">
            <v>0</v>
          </cell>
          <cell r="J5743" t="str">
            <v>Teamsters Local Union Number 117</v>
          </cell>
          <cell r="K5743">
            <v>8523</v>
          </cell>
          <cell r="L5743">
            <v>8523</v>
          </cell>
          <cell r="M5743">
            <v>8523</v>
          </cell>
          <cell r="N5743">
            <v>8523</v>
          </cell>
          <cell r="O5743">
            <v>8034</v>
          </cell>
          <cell r="P5743">
            <v>8195</v>
          </cell>
          <cell r="Q5743">
            <v>8442</v>
          </cell>
        </row>
        <row r="5744">
          <cell r="E5744" t="str">
            <v>60NMONTHLYUWASHINGTON FEDERATION OF STATE EMPLOYEES</v>
          </cell>
          <cell r="F5744" t="str">
            <v>60N</v>
          </cell>
          <cell r="G5744" t="str">
            <v>Monthly</v>
          </cell>
          <cell r="H5744" t="str">
            <v>U</v>
          </cell>
          <cell r="I5744">
            <v>0</v>
          </cell>
          <cell r="J5744" t="str">
            <v>Washington Federation of State Employees</v>
          </cell>
          <cell r="K5744">
            <v>8415</v>
          </cell>
          <cell r="L5744">
            <v>8415</v>
          </cell>
          <cell r="M5744">
            <v>8415</v>
          </cell>
          <cell r="N5744">
            <v>8415</v>
          </cell>
          <cell r="O5744">
            <v>7932</v>
          </cell>
          <cell r="P5744">
            <v>8091</v>
          </cell>
          <cell r="Q5744">
            <v>8335</v>
          </cell>
        </row>
        <row r="5745">
          <cell r="E5745" t="str">
            <v>61EMONTHLYECOALITION</v>
          </cell>
          <cell r="F5745" t="str">
            <v>61E</v>
          </cell>
          <cell r="G5745" t="str">
            <v>Monthly</v>
          </cell>
          <cell r="H5745" t="str">
            <v>E</v>
          </cell>
          <cell r="I5745">
            <v>0</v>
          </cell>
          <cell r="J5745" t="str">
            <v>Coalition</v>
          </cell>
          <cell r="K5745">
            <v>5438</v>
          </cell>
          <cell r="L5745">
            <v>5438</v>
          </cell>
          <cell r="M5745">
            <v>5438</v>
          </cell>
          <cell r="N5745">
            <v>5438</v>
          </cell>
          <cell r="O5745">
            <v>5126</v>
          </cell>
          <cell r="P5745">
            <v>5229</v>
          </cell>
          <cell r="Q5745">
            <v>5387</v>
          </cell>
        </row>
        <row r="5746">
          <cell r="E5746" t="str">
            <v>61EMONTHLYENON-REPRESENTED STATE EMPLOYEES</v>
          </cell>
          <cell r="F5746" t="str">
            <v>61E</v>
          </cell>
          <cell r="G5746" t="str">
            <v>Monthly</v>
          </cell>
          <cell r="H5746" t="str">
            <v>E</v>
          </cell>
          <cell r="I5746">
            <v>0</v>
          </cell>
          <cell r="J5746" t="str">
            <v>Non-Represented State Employees</v>
          </cell>
          <cell r="K5746">
            <v>5438</v>
          </cell>
          <cell r="L5746">
            <v>5438</v>
          </cell>
          <cell r="M5746">
            <v>5438</v>
          </cell>
          <cell r="N5746">
            <v>5438</v>
          </cell>
          <cell r="O5746">
            <v>5126</v>
          </cell>
          <cell r="P5746">
            <v>5229</v>
          </cell>
          <cell r="Q5746">
            <v>5387</v>
          </cell>
        </row>
        <row r="5747">
          <cell r="E5747" t="str">
            <v>61EMONTHLYEWASHINGTON FEDERATION OF STATE EMPLOYEES</v>
          </cell>
          <cell r="F5747" t="str">
            <v>61E</v>
          </cell>
          <cell r="G5747" t="str">
            <v>Monthly</v>
          </cell>
          <cell r="H5747" t="str">
            <v>E</v>
          </cell>
          <cell r="I5747">
            <v>0</v>
          </cell>
          <cell r="J5747" t="str">
            <v>Washington Federation of State Employees</v>
          </cell>
          <cell r="K5747">
            <v>5438</v>
          </cell>
          <cell r="L5747">
            <v>5438</v>
          </cell>
          <cell r="M5747">
            <v>5438</v>
          </cell>
          <cell r="N5747">
            <v>5438</v>
          </cell>
          <cell r="O5747">
            <v>5126</v>
          </cell>
          <cell r="P5747">
            <v>5229</v>
          </cell>
          <cell r="Q5747">
            <v>5387</v>
          </cell>
        </row>
        <row r="5748">
          <cell r="E5748" t="str">
            <v>61EMONTHLYFCOALITION</v>
          </cell>
          <cell r="F5748" t="str">
            <v>61E</v>
          </cell>
          <cell r="G5748" t="str">
            <v>Monthly</v>
          </cell>
          <cell r="H5748" t="str">
            <v>F</v>
          </cell>
          <cell r="I5748">
            <v>0</v>
          </cell>
          <cell r="J5748" t="str">
            <v>Coalition</v>
          </cell>
          <cell r="K5748">
            <v>5572</v>
          </cell>
          <cell r="L5748">
            <v>5572</v>
          </cell>
          <cell r="M5748">
            <v>5572</v>
          </cell>
          <cell r="N5748">
            <v>5572</v>
          </cell>
          <cell r="O5748">
            <v>5253</v>
          </cell>
          <cell r="P5748">
            <v>5358</v>
          </cell>
          <cell r="Q5748">
            <v>5520</v>
          </cell>
        </row>
        <row r="5749">
          <cell r="E5749" t="str">
            <v>61EMONTHLYFNON-REPRESENTED STATE EMPLOYEES</v>
          </cell>
          <cell r="F5749" t="str">
            <v>61E</v>
          </cell>
          <cell r="G5749" t="str">
            <v>Monthly</v>
          </cell>
          <cell r="H5749" t="str">
            <v>F</v>
          </cell>
          <cell r="I5749">
            <v>0</v>
          </cell>
          <cell r="J5749" t="str">
            <v>Non-Represented State Employees</v>
          </cell>
          <cell r="K5749">
            <v>5572</v>
          </cell>
          <cell r="L5749">
            <v>5572</v>
          </cell>
          <cell r="M5749">
            <v>5572</v>
          </cell>
          <cell r="N5749">
            <v>5572</v>
          </cell>
          <cell r="O5749">
            <v>5253</v>
          </cell>
          <cell r="P5749">
            <v>5358</v>
          </cell>
          <cell r="Q5749">
            <v>5520</v>
          </cell>
        </row>
        <row r="5750">
          <cell r="E5750" t="str">
            <v>61EMONTHLYFWASHINGTON FEDERATION OF STATE EMPLOYEES</v>
          </cell>
          <cell r="F5750" t="str">
            <v>61E</v>
          </cell>
          <cell r="G5750" t="str">
            <v>Monthly</v>
          </cell>
          <cell r="H5750" t="str">
            <v>F</v>
          </cell>
          <cell r="I5750">
            <v>0</v>
          </cell>
          <cell r="J5750" t="str">
            <v>Washington Federation of State Employees</v>
          </cell>
          <cell r="K5750">
            <v>5572</v>
          </cell>
          <cell r="L5750">
            <v>5572</v>
          </cell>
          <cell r="M5750">
            <v>5572</v>
          </cell>
          <cell r="N5750">
            <v>5572</v>
          </cell>
          <cell r="O5750">
            <v>5253</v>
          </cell>
          <cell r="P5750">
            <v>5358</v>
          </cell>
          <cell r="Q5750">
            <v>5520</v>
          </cell>
        </row>
        <row r="5751">
          <cell r="E5751" t="str">
            <v>61EMONTHLYGCOALITION</v>
          </cell>
          <cell r="F5751" t="str">
            <v>61E</v>
          </cell>
          <cell r="G5751" t="str">
            <v>Monthly</v>
          </cell>
          <cell r="H5751" t="str">
            <v>G</v>
          </cell>
          <cell r="I5751">
            <v>0</v>
          </cell>
          <cell r="J5751" t="str">
            <v>Coalition</v>
          </cell>
          <cell r="K5751">
            <v>5713</v>
          </cell>
          <cell r="L5751">
            <v>5713</v>
          </cell>
          <cell r="M5751">
            <v>5713</v>
          </cell>
          <cell r="N5751">
            <v>5713</v>
          </cell>
          <cell r="O5751">
            <v>5385</v>
          </cell>
          <cell r="P5751">
            <v>5493</v>
          </cell>
          <cell r="Q5751">
            <v>5659</v>
          </cell>
        </row>
        <row r="5752">
          <cell r="E5752" t="str">
            <v>61EMONTHLYGNON-REPRESENTED STATE EMPLOYEES</v>
          </cell>
          <cell r="F5752" t="str">
            <v>61E</v>
          </cell>
          <cell r="G5752" t="str">
            <v>Monthly</v>
          </cell>
          <cell r="H5752" t="str">
            <v>G</v>
          </cell>
          <cell r="I5752">
            <v>0</v>
          </cell>
          <cell r="J5752" t="str">
            <v>Non-Represented State Employees</v>
          </cell>
          <cell r="K5752">
            <v>5713</v>
          </cell>
          <cell r="L5752">
            <v>5713</v>
          </cell>
          <cell r="M5752">
            <v>5713</v>
          </cell>
          <cell r="N5752">
            <v>5713</v>
          </cell>
          <cell r="O5752">
            <v>5385</v>
          </cell>
          <cell r="P5752">
            <v>5493</v>
          </cell>
          <cell r="Q5752">
            <v>5659</v>
          </cell>
        </row>
        <row r="5753">
          <cell r="E5753" t="str">
            <v>61EMONTHLYGWASHINGTON FEDERATION OF STATE EMPLOYEES</v>
          </cell>
          <cell r="F5753" t="str">
            <v>61E</v>
          </cell>
          <cell r="G5753" t="str">
            <v>Monthly</v>
          </cell>
          <cell r="H5753" t="str">
            <v>G</v>
          </cell>
          <cell r="I5753">
            <v>0</v>
          </cell>
          <cell r="J5753" t="str">
            <v>Washington Federation of State Employees</v>
          </cell>
          <cell r="K5753">
            <v>5713</v>
          </cell>
          <cell r="L5753">
            <v>5713</v>
          </cell>
          <cell r="M5753">
            <v>5713</v>
          </cell>
          <cell r="N5753">
            <v>5713</v>
          </cell>
          <cell r="O5753">
            <v>5385</v>
          </cell>
          <cell r="P5753">
            <v>5493</v>
          </cell>
          <cell r="Q5753">
            <v>5659</v>
          </cell>
        </row>
        <row r="5754">
          <cell r="E5754" t="str">
            <v>61EMONTHLYHCOALITION</v>
          </cell>
          <cell r="F5754" t="str">
            <v>61E</v>
          </cell>
          <cell r="G5754" t="str">
            <v>Monthly</v>
          </cell>
          <cell r="H5754" t="str">
            <v>H</v>
          </cell>
          <cell r="I5754">
            <v>0</v>
          </cell>
          <cell r="J5754" t="str">
            <v>Coalition</v>
          </cell>
          <cell r="K5754">
            <v>5857</v>
          </cell>
          <cell r="L5754">
            <v>5857</v>
          </cell>
          <cell r="M5754">
            <v>5857</v>
          </cell>
          <cell r="N5754">
            <v>5857</v>
          </cell>
          <cell r="O5754">
            <v>5522</v>
          </cell>
          <cell r="P5754">
            <v>5632</v>
          </cell>
          <cell r="Q5754">
            <v>5802</v>
          </cell>
        </row>
        <row r="5755">
          <cell r="E5755" t="str">
            <v>61EMONTHLYHNON-REPRESENTED STATE EMPLOYEES</v>
          </cell>
          <cell r="F5755" t="str">
            <v>61E</v>
          </cell>
          <cell r="G5755" t="str">
            <v>Monthly</v>
          </cell>
          <cell r="H5755" t="str">
            <v>H</v>
          </cell>
          <cell r="I5755">
            <v>0</v>
          </cell>
          <cell r="J5755" t="str">
            <v>Non-Represented State Employees</v>
          </cell>
          <cell r="K5755">
            <v>5857</v>
          </cell>
          <cell r="L5755">
            <v>5857</v>
          </cell>
          <cell r="M5755">
            <v>5857</v>
          </cell>
          <cell r="N5755">
            <v>5857</v>
          </cell>
          <cell r="O5755">
            <v>5522</v>
          </cell>
          <cell r="P5755">
            <v>5632</v>
          </cell>
          <cell r="Q5755">
            <v>5802</v>
          </cell>
        </row>
        <row r="5756">
          <cell r="E5756" t="str">
            <v>61EMONTHLYHWASHINGTON FEDERATION OF STATE EMPLOYEES</v>
          </cell>
          <cell r="F5756" t="str">
            <v>61E</v>
          </cell>
          <cell r="G5756" t="str">
            <v>Monthly</v>
          </cell>
          <cell r="H5756" t="str">
            <v>H</v>
          </cell>
          <cell r="I5756">
            <v>0</v>
          </cell>
          <cell r="J5756" t="str">
            <v>Washington Federation of State Employees</v>
          </cell>
          <cell r="K5756">
            <v>5857</v>
          </cell>
          <cell r="L5756">
            <v>5857</v>
          </cell>
          <cell r="M5756">
            <v>5857</v>
          </cell>
          <cell r="N5756">
            <v>5857</v>
          </cell>
          <cell r="O5756">
            <v>5522</v>
          </cell>
          <cell r="P5756">
            <v>5632</v>
          </cell>
          <cell r="Q5756">
            <v>5802</v>
          </cell>
        </row>
        <row r="5757">
          <cell r="E5757" t="str">
            <v>61EMONTHLYICOALITION</v>
          </cell>
          <cell r="F5757" t="str">
            <v>61E</v>
          </cell>
          <cell r="G5757" t="str">
            <v>Monthly</v>
          </cell>
          <cell r="H5757" t="str">
            <v>I</v>
          </cell>
          <cell r="I5757">
            <v>0</v>
          </cell>
          <cell r="J5757" t="str">
            <v>Coalition</v>
          </cell>
          <cell r="K5757">
            <v>6001</v>
          </cell>
          <cell r="L5757">
            <v>6001</v>
          </cell>
          <cell r="M5757">
            <v>6001</v>
          </cell>
          <cell r="N5757">
            <v>6001</v>
          </cell>
          <cell r="O5757">
            <v>5657</v>
          </cell>
          <cell r="P5757">
            <v>5770</v>
          </cell>
          <cell r="Q5757">
            <v>5944</v>
          </cell>
        </row>
        <row r="5758">
          <cell r="E5758" t="str">
            <v>61EMONTHLYINON-REPRESENTED STATE EMPLOYEES</v>
          </cell>
          <cell r="F5758" t="str">
            <v>61E</v>
          </cell>
          <cell r="G5758" t="str">
            <v>Monthly</v>
          </cell>
          <cell r="H5758" t="str">
            <v>I</v>
          </cell>
          <cell r="I5758">
            <v>0</v>
          </cell>
          <cell r="J5758" t="str">
            <v>Non-Represented State Employees</v>
          </cell>
          <cell r="K5758">
            <v>6001</v>
          </cell>
          <cell r="L5758">
            <v>6001</v>
          </cell>
          <cell r="M5758">
            <v>6001</v>
          </cell>
          <cell r="N5758">
            <v>6001</v>
          </cell>
          <cell r="O5758">
            <v>5657</v>
          </cell>
          <cell r="P5758">
            <v>5770</v>
          </cell>
          <cell r="Q5758">
            <v>5944</v>
          </cell>
        </row>
        <row r="5759">
          <cell r="E5759" t="str">
            <v>61EMONTHLYIWASHINGTON FEDERATION OF STATE EMPLOYEES</v>
          </cell>
          <cell r="F5759" t="str">
            <v>61E</v>
          </cell>
          <cell r="G5759" t="str">
            <v>Monthly</v>
          </cell>
          <cell r="H5759" t="str">
            <v>I</v>
          </cell>
          <cell r="I5759">
            <v>0</v>
          </cell>
          <cell r="J5759" t="str">
            <v>Washington Federation of State Employees</v>
          </cell>
          <cell r="K5759">
            <v>6001</v>
          </cell>
          <cell r="L5759">
            <v>6001</v>
          </cell>
          <cell r="M5759">
            <v>6001</v>
          </cell>
          <cell r="N5759">
            <v>6001</v>
          </cell>
          <cell r="O5759">
            <v>5657</v>
          </cell>
          <cell r="P5759">
            <v>5770</v>
          </cell>
          <cell r="Q5759">
            <v>5944</v>
          </cell>
        </row>
        <row r="5760">
          <cell r="E5760" t="str">
            <v>61EMONTHLYJCOALITION</v>
          </cell>
          <cell r="F5760" t="str">
            <v>61E</v>
          </cell>
          <cell r="G5760" t="str">
            <v>Monthly</v>
          </cell>
          <cell r="H5760" t="str">
            <v>J</v>
          </cell>
          <cell r="I5760">
            <v>0</v>
          </cell>
          <cell r="J5760" t="str">
            <v>Coalition</v>
          </cell>
          <cell r="K5760">
            <v>6157</v>
          </cell>
          <cell r="L5760">
            <v>6157</v>
          </cell>
          <cell r="M5760">
            <v>6157</v>
          </cell>
          <cell r="N5760">
            <v>6157</v>
          </cell>
          <cell r="O5760">
            <v>5804</v>
          </cell>
          <cell r="P5760">
            <v>5920</v>
          </cell>
          <cell r="Q5760">
            <v>6099</v>
          </cell>
        </row>
        <row r="5761">
          <cell r="E5761" t="str">
            <v>61EMONTHLYJNON-REPRESENTED STATE EMPLOYEES</v>
          </cell>
          <cell r="F5761" t="str">
            <v>61E</v>
          </cell>
          <cell r="G5761" t="str">
            <v>Monthly</v>
          </cell>
          <cell r="H5761" t="str">
            <v>J</v>
          </cell>
          <cell r="I5761">
            <v>0</v>
          </cell>
          <cell r="J5761" t="str">
            <v>Non-Represented State Employees</v>
          </cell>
          <cell r="K5761">
            <v>6157</v>
          </cell>
          <cell r="L5761">
            <v>6157</v>
          </cell>
          <cell r="M5761">
            <v>6157</v>
          </cell>
          <cell r="N5761">
            <v>6157</v>
          </cell>
          <cell r="O5761">
            <v>5804</v>
          </cell>
          <cell r="P5761">
            <v>5920</v>
          </cell>
          <cell r="Q5761">
            <v>6099</v>
          </cell>
        </row>
        <row r="5762">
          <cell r="E5762" t="str">
            <v>61EMONTHLYJWASHINGTON FEDERATION OF STATE EMPLOYEES</v>
          </cell>
          <cell r="F5762" t="str">
            <v>61E</v>
          </cell>
          <cell r="G5762" t="str">
            <v>Monthly</v>
          </cell>
          <cell r="H5762" t="str">
            <v>J</v>
          </cell>
          <cell r="I5762">
            <v>0</v>
          </cell>
          <cell r="J5762" t="str">
            <v>Washington Federation of State Employees</v>
          </cell>
          <cell r="K5762">
            <v>6157</v>
          </cell>
          <cell r="L5762">
            <v>6157</v>
          </cell>
          <cell r="M5762">
            <v>6157</v>
          </cell>
          <cell r="N5762">
            <v>6157</v>
          </cell>
          <cell r="O5762">
            <v>5804</v>
          </cell>
          <cell r="P5762">
            <v>5920</v>
          </cell>
          <cell r="Q5762">
            <v>6099</v>
          </cell>
        </row>
        <row r="5763">
          <cell r="E5763" t="str">
            <v>61EMONTHLYKCOALITION</v>
          </cell>
          <cell r="F5763" t="str">
            <v>61E</v>
          </cell>
          <cell r="G5763" t="str">
            <v>Monthly</v>
          </cell>
          <cell r="H5763" t="str">
            <v>K</v>
          </cell>
          <cell r="I5763">
            <v>0</v>
          </cell>
          <cell r="J5763" t="str">
            <v>Coalition</v>
          </cell>
          <cell r="K5763">
            <v>6304</v>
          </cell>
          <cell r="L5763">
            <v>6304</v>
          </cell>
          <cell r="M5763">
            <v>6304</v>
          </cell>
          <cell r="N5763">
            <v>6304</v>
          </cell>
          <cell r="O5763">
            <v>5943</v>
          </cell>
          <cell r="P5763">
            <v>6062</v>
          </cell>
          <cell r="Q5763">
            <v>6245</v>
          </cell>
        </row>
        <row r="5764">
          <cell r="E5764" t="str">
            <v>61EMONTHLYKNON-REPRESENTED STATE EMPLOYEES</v>
          </cell>
          <cell r="F5764" t="str">
            <v>61E</v>
          </cell>
          <cell r="G5764" t="str">
            <v>Monthly</v>
          </cell>
          <cell r="H5764" t="str">
            <v>K</v>
          </cell>
          <cell r="I5764">
            <v>0</v>
          </cell>
          <cell r="J5764" t="str">
            <v>Non-Represented State Employees</v>
          </cell>
          <cell r="K5764">
            <v>6304</v>
          </cell>
          <cell r="L5764">
            <v>6304</v>
          </cell>
          <cell r="M5764">
            <v>6304</v>
          </cell>
          <cell r="N5764">
            <v>6304</v>
          </cell>
          <cell r="O5764">
            <v>5943</v>
          </cell>
          <cell r="P5764">
            <v>6062</v>
          </cell>
          <cell r="Q5764">
            <v>6245</v>
          </cell>
        </row>
        <row r="5765">
          <cell r="E5765" t="str">
            <v>61EMONTHLYKWASHINGTON FEDERATION OF STATE EMPLOYEES</v>
          </cell>
          <cell r="F5765" t="str">
            <v>61E</v>
          </cell>
          <cell r="G5765" t="str">
            <v>Monthly</v>
          </cell>
          <cell r="H5765" t="str">
            <v>K</v>
          </cell>
          <cell r="I5765">
            <v>0</v>
          </cell>
          <cell r="J5765" t="str">
            <v>Washington Federation of State Employees</v>
          </cell>
          <cell r="K5765">
            <v>6304</v>
          </cell>
          <cell r="L5765">
            <v>6304</v>
          </cell>
          <cell r="M5765">
            <v>6304</v>
          </cell>
          <cell r="N5765">
            <v>6304</v>
          </cell>
          <cell r="O5765">
            <v>5943</v>
          </cell>
          <cell r="P5765">
            <v>6062</v>
          </cell>
          <cell r="Q5765">
            <v>6245</v>
          </cell>
        </row>
        <row r="5766">
          <cell r="E5766" t="str">
            <v>61EMONTHLYLCOALITION</v>
          </cell>
          <cell r="F5766" t="str">
            <v>61E</v>
          </cell>
          <cell r="G5766" t="str">
            <v>Monthly</v>
          </cell>
          <cell r="H5766" t="str">
            <v>L</v>
          </cell>
          <cell r="I5766">
            <v>0</v>
          </cell>
          <cell r="J5766" t="str">
            <v>Coalition</v>
          </cell>
          <cell r="K5766">
            <v>6466</v>
          </cell>
          <cell r="L5766">
            <v>6466</v>
          </cell>
          <cell r="M5766">
            <v>6466</v>
          </cell>
          <cell r="N5766">
            <v>6466</v>
          </cell>
          <cell r="O5766">
            <v>6095</v>
          </cell>
          <cell r="P5766">
            <v>6217</v>
          </cell>
          <cell r="Q5766">
            <v>6405</v>
          </cell>
        </row>
        <row r="5767">
          <cell r="E5767" t="str">
            <v>61EMONTHLYLNON-REPRESENTED STATE EMPLOYEES</v>
          </cell>
          <cell r="F5767" t="str">
            <v>61E</v>
          </cell>
          <cell r="G5767" t="str">
            <v>Monthly</v>
          </cell>
          <cell r="H5767" t="str">
            <v>L</v>
          </cell>
          <cell r="I5767">
            <v>0</v>
          </cell>
          <cell r="J5767" t="str">
            <v>Non-Represented State Employees</v>
          </cell>
          <cell r="K5767">
            <v>6466</v>
          </cell>
          <cell r="L5767">
            <v>6466</v>
          </cell>
          <cell r="M5767">
            <v>6466</v>
          </cell>
          <cell r="N5767">
            <v>6466</v>
          </cell>
          <cell r="O5767">
            <v>6095</v>
          </cell>
          <cell r="P5767">
            <v>6217</v>
          </cell>
          <cell r="Q5767">
            <v>6405</v>
          </cell>
        </row>
        <row r="5768">
          <cell r="E5768" t="str">
            <v>61EMONTHLYLWASHINGTON FEDERATION OF STATE EMPLOYEES</v>
          </cell>
          <cell r="F5768" t="str">
            <v>61E</v>
          </cell>
          <cell r="G5768" t="str">
            <v>Monthly</v>
          </cell>
          <cell r="H5768" t="str">
            <v>L</v>
          </cell>
          <cell r="I5768">
            <v>0</v>
          </cell>
          <cell r="J5768" t="str">
            <v>Washington Federation of State Employees</v>
          </cell>
          <cell r="K5768">
            <v>6466</v>
          </cell>
          <cell r="L5768">
            <v>6466</v>
          </cell>
          <cell r="M5768">
            <v>6466</v>
          </cell>
          <cell r="N5768">
            <v>6466</v>
          </cell>
          <cell r="O5768">
            <v>6095</v>
          </cell>
          <cell r="P5768">
            <v>6217</v>
          </cell>
          <cell r="Q5768">
            <v>6405</v>
          </cell>
        </row>
        <row r="5769">
          <cell r="E5769" t="str">
            <v>61EMONTHLYMCOALITION</v>
          </cell>
          <cell r="F5769" t="str">
            <v>61E</v>
          </cell>
          <cell r="G5769" t="str">
            <v>Monthly</v>
          </cell>
          <cell r="H5769" t="str">
            <v>M</v>
          </cell>
          <cell r="I5769">
            <v>0</v>
          </cell>
          <cell r="J5769" t="str">
            <v>Coalition</v>
          </cell>
          <cell r="K5769">
            <v>6627</v>
          </cell>
          <cell r="L5769">
            <v>6627</v>
          </cell>
          <cell r="M5769">
            <v>6627</v>
          </cell>
          <cell r="N5769">
            <v>6627</v>
          </cell>
          <cell r="O5769">
            <v>6247</v>
          </cell>
          <cell r="P5769">
            <v>6372</v>
          </cell>
          <cell r="Q5769">
            <v>6564</v>
          </cell>
        </row>
        <row r="5770">
          <cell r="E5770" t="str">
            <v>61EMONTHLYMNON-REPRESENTED STATE EMPLOYEES</v>
          </cell>
          <cell r="F5770" t="str">
            <v>61E</v>
          </cell>
          <cell r="G5770" t="str">
            <v>Monthly</v>
          </cell>
          <cell r="H5770" t="str">
            <v>M</v>
          </cell>
          <cell r="I5770">
            <v>0</v>
          </cell>
          <cell r="J5770" t="str">
            <v>Non-Represented State Employees</v>
          </cell>
          <cell r="K5770">
            <v>6627</v>
          </cell>
          <cell r="L5770">
            <v>6627</v>
          </cell>
          <cell r="M5770">
            <v>6627</v>
          </cell>
          <cell r="N5770">
            <v>6627</v>
          </cell>
          <cell r="O5770">
            <v>6247</v>
          </cell>
          <cell r="P5770">
            <v>6372</v>
          </cell>
          <cell r="Q5770">
            <v>6564</v>
          </cell>
        </row>
        <row r="5771">
          <cell r="E5771" t="str">
            <v>61EMONTHLYMWASHINGTON FEDERATION OF STATE EMPLOYEES</v>
          </cell>
          <cell r="F5771" t="str">
            <v>61E</v>
          </cell>
          <cell r="G5771" t="str">
            <v>Monthly</v>
          </cell>
          <cell r="H5771" t="str">
            <v>M</v>
          </cell>
          <cell r="I5771">
            <v>0</v>
          </cell>
          <cell r="J5771" t="str">
            <v>Washington Federation of State Employees</v>
          </cell>
          <cell r="K5771">
            <v>6627</v>
          </cell>
          <cell r="L5771">
            <v>6627</v>
          </cell>
          <cell r="M5771">
            <v>6627</v>
          </cell>
          <cell r="N5771">
            <v>6627</v>
          </cell>
          <cell r="O5771">
            <v>6247</v>
          </cell>
          <cell r="P5771">
            <v>6372</v>
          </cell>
          <cell r="Q5771">
            <v>6564</v>
          </cell>
        </row>
        <row r="5772">
          <cell r="E5772" t="str">
            <v>61MONTHLYACOALITION</v>
          </cell>
          <cell r="F5772" t="str">
            <v>61</v>
          </cell>
          <cell r="G5772" t="str">
            <v>Monthly</v>
          </cell>
          <cell r="H5772" t="str">
            <v>A</v>
          </cell>
          <cell r="I5772">
            <v>0</v>
          </cell>
          <cell r="J5772" t="str">
            <v>Coalition</v>
          </cell>
          <cell r="K5772">
            <v>4926</v>
          </cell>
          <cell r="L5772">
            <v>4926</v>
          </cell>
          <cell r="M5772">
            <v>4926</v>
          </cell>
          <cell r="N5772">
            <v>4926</v>
          </cell>
          <cell r="O5772">
            <v>4644</v>
          </cell>
          <cell r="P5772">
            <v>4737</v>
          </cell>
          <cell r="Q5772">
            <v>4880</v>
          </cell>
        </row>
        <row r="5773">
          <cell r="E5773" t="str">
            <v>61MONTHLYANON-REPRESENTED STATE EMPLOYEES</v>
          </cell>
          <cell r="F5773" t="str">
            <v>61</v>
          </cell>
          <cell r="G5773" t="str">
            <v>Monthly</v>
          </cell>
          <cell r="H5773" t="str">
            <v>A</v>
          </cell>
          <cell r="I5773">
            <v>0</v>
          </cell>
          <cell r="J5773" t="str">
            <v>Non-Represented State Employees</v>
          </cell>
          <cell r="K5773">
            <v>4926</v>
          </cell>
          <cell r="L5773">
            <v>4926</v>
          </cell>
          <cell r="M5773">
            <v>4926</v>
          </cell>
          <cell r="N5773">
            <v>4926</v>
          </cell>
          <cell r="O5773">
            <v>4644</v>
          </cell>
          <cell r="P5773">
            <v>4737</v>
          </cell>
          <cell r="Q5773">
            <v>4880</v>
          </cell>
        </row>
        <row r="5774">
          <cell r="E5774" t="str">
            <v>61MONTHLYATEAMSTERS LOCAL UNION NUMBER 117</v>
          </cell>
          <cell r="F5774" t="str">
            <v>61</v>
          </cell>
          <cell r="G5774" t="str">
            <v>Monthly</v>
          </cell>
          <cell r="H5774" t="str">
            <v>A</v>
          </cell>
          <cell r="I5774">
            <v>0</v>
          </cell>
          <cell r="J5774" t="str">
            <v>Teamsters Local Union Number 117</v>
          </cell>
          <cell r="K5774">
            <v>4989</v>
          </cell>
          <cell r="L5774">
            <v>4989</v>
          </cell>
          <cell r="M5774">
            <v>4989</v>
          </cell>
          <cell r="N5774">
            <v>4989</v>
          </cell>
          <cell r="O5774">
            <v>4703</v>
          </cell>
          <cell r="P5774">
            <v>4797</v>
          </cell>
          <cell r="Q5774">
            <v>4942</v>
          </cell>
        </row>
        <row r="5775">
          <cell r="E5775" t="str">
            <v>61MONTHLYAWASHINGTON FEDERATION OF STATE EMPLOYEES</v>
          </cell>
          <cell r="F5775" t="str">
            <v>61</v>
          </cell>
          <cell r="G5775" t="str">
            <v>Monthly</v>
          </cell>
          <cell r="H5775" t="str">
            <v>A</v>
          </cell>
          <cell r="I5775">
            <v>0</v>
          </cell>
          <cell r="J5775" t="str">
            <v>Washington Federation of State Employees</v>
          </cell>
          <cell r="K5775">
            <v>4926</v>
          </cell>
          <cell r="L5775">
            <v>4926</v>
          </cell>
          <cell r="M5775">
            <v>4926</v>
          </cell>
          <cell r="N5775">
            <v>4926</v>
          </cell>
          <cell r="O5775">
            <v>4644</v>
          </cell>
          <cell r="P5775">
            <v>4737</v>
          </cell>
          <cell r="Q5775">
            <v>4880</v>
          </cell>
        </row>
        <row r="5776">
          <cell r="E5776" t="str">
            <v>61MONTHLYAWASHINGTON PUBLIC EMPLOYEES ASSOCIATION</v>
          </cell>
          <cell r="F5776" t="str">
            <v>61</v>
          </cell>
          <cell r="G5776" t="str">
            <v>Monthly</v>
          </cell>
          <cell r="H5776" t="str">
            <v>A</v>
          </cell>
          <cell r="I5776">
            <v>0</v>
          </cell>
          <cell r="J5776" t="str">
            <v>Washington Public Employees Association</v>
          </cell>
          <cell r="K5776">
            <v>4926</v>
          </cell>
          <cell r="L5776">
            <v>4926</v>
          </cell>
          <cell r="M5776">
            <v>4926</v>
          </cell>
          <cell r="N5776">
            <v>4926</v>
          </cell>
          <cell r="O5776">
            <v>4644</v>
          </cell>
          <cell r="P5776">
            <v>4737</v>
          </cell>
          <cell r="Q5776">
            <v>4880</v>
          </cell>
        </row>
        <row r="5777">
          <cell r="E5777" t="str">
            <v>61MONTHLYBCOALITION</v>
          </cell>
          <cell r="F5777" t="str">
            <v>61</v>
          </cell>
          <cell r="G5777" t="str">
            <v>Monthly</v>
          </cell>
          <cell r="H5777" t="str">
            <v>B</v>
          </cell>
          <cell r="I5777">
            <v>0</v>
          </cell>
          <cell r="J5777" t="str">
            <v>Coalition</v>
          </cell>
          <cell r="K5777">
            <v>5051</v>
          </cell>
          <cell r="L5777">
            <v>5051</v>
          </cell>
          <cell r="M5777">
            <v>5051</v>
          </cell>
          <cell r="N5777">
            <v>5051</v>
          </cell>
          <cell r="O5777">
            <v>4762</v>
          </cell>
          <cell r="P5777">
            <v>4857</v>
          </cell>
          <cell r="Q5777">
            <v>5004</v>
          </cell>
        </row>
        <row r="5778">
          <cell r="E5778" t="str">
            <v>61MONTHLYBNON-REPRESENTED STATE EMPLOYEES</v>
          </cell>
          <cell r="F5778" t="str">
            <v>61</v>
          </cell>
          <cell r="G5778" t="str">
            <v>Monthly</v>
          </cell>
          <cell r="H5778" t="str">
            <v>B</v>
          </cell>
          <cell r="I5778">
            <v>0</v>
          </cell>
          <cell r="J5778" t="str">
            <v>Non-Represented State Employees</v>
          </cell>
          <cell r="K5778">
            <v>5051</v>
          </cell>
          <cell r="L5778">
            <v>5051</v>
          </cell>
          <cell r="M5778">
            <v>5051</v>
          </cell>
          <cell r="N5778">
            <v>5051</v>
          </cell>
          <cell r="O5778">
            <v>4762</v>
          </cell>
          <cell r="P5778">
            <v>4857</v>
          </cell>
          <cell r="Q5778">
            <v>5004</v>
          </cell>
        </row>
        <row r="5779">
          <cell r="E5779" t="str">
            <v>61MONTHLYBTEAMSTERS LOCAL UNION NUMBER 117</v>
          </cell>
          <cell r="F5779" t="str">
            <v>61</v>
          </cell>
          <cell r="G5779" t="str">
            <v>Monthly</v>
          </cell>
          <cell r="H5779" t="str">
            <v>B</v>
          </cell>
          <cell r="I5779">
            <v>0</v>
          </cell>
          <cell r="J5779" t="str">
            <v>Teamsters Local Union Number 117</v>
          </cell>
          <cell r="K5779">
            <v>5116</v>
          </cell>
          <cell r="L5779">
            <v>5116</v>
          </cell>
          <cell r="M5779">
            <v>5116</v>
          </cell>
          <cell r="N5779">
            <v>5116</v>
          </cell>
          <cell r="O5779">
            <v>4823</v>
          </cell>
          <cell r="P5779">
            <v>4919</v>
          </cell>
          <cell r="Q5779">
            <v>5068</v>
          </cell>
        </row>
        <row r="5780">
          <cell r="E5780" t="str">
            <v>61MONTHLYBWASHINGTON FEDERATION OF STATE EMPLOYEES</v>
          </cell>
          <cell r="F5780" t="str">
            <v>61</v>
          </cell>
          <cell r="G5780" t="str">
            <v>Monthly</v>
          </cell>
          <cell r="H5780" t="str">
            <v>B</v>
          </cell>
          <cell r="I5780">
            <v>0</v>
          </cell>
          <cell r="J5780" t="str">
            <v>Washington Federation of State Employees</v>
          </cell>
          <cell r="K5780">
            <v>5051</v>
          </cell>
          <cell r="L5780">
            <v>5051</v>
          </cell>
          <cell r="M5780">
            <v>5051</v>
          </cell>
          <cell r="N5780">
            <v>5051</v>
          </cell>
          <cell r="O5780">
            <v>4762</v>
          </cell>
          <cell r="P5780">
            <v>4857</v>
          </cell>
          <cell r="Q5780">
            <v>5004</v>
          </cell>
        </row>
        <row r="5781">
          <cell r="E5781" t="str">
            <v>61MONTHLYBWASHINGTON PUBLIC EMPLOYEES ASSOCIATION</v>
          </cell>
          <cell r="F5781" t="str">
            <v>61</v>
          </cell>
          <cell r="G5781" t="str">
            <v>Monthly</v>
          </cell>
          <cell r="H5781" t="str">
            <v>B</v>
          </cell>
          <cell r="I5781">
            <v>0</v>
          </cell>
          <cell r="J5781" t="str">
            <v>Washington Public Employees Association</v>
          </cell>
          <cell r="K5781">
            <v>5051</v>
          </cell>
          <cell r="L5781">
            <v>5051</v>
          </cell>
          <cell r="M5781">
            <v>5051</v>
          </cell>
          <cell r="N5781">
            <v>5051</v>
          </cell>
          <cell r="O5781">
            <v>4762</v>
          </cell>
          <cell r="P5781">
            <v>4857</v>
          </cell>
          <cell r="Q5781">
            <v>5004</v>
          </cell>
        </row>
        <row r="5782">
          <cell r="E5782" t="str">
            <v>61MONTHLYCCOALITION</v>
          </cell>
          <cell r="F5782" t="str">
            <v>61</v>
          </cell>
          <cell r="G5782" t="str">
            <v>Monthly</v>
          </cell>
          <cell r="H5782" t="str">
            <v>C</v>
          </cell>
          <cell r="I5782">
            <v>0</v>
          </cell>
          <cell r="J5782" t="str">
            <v>Coalition</v>
          </cell>
          <cell r="K5782">
            <v>5176</v>
          </cell>
          <cell r="L5782">
            <v>5176</v>
          </cell>
          <cell r="M5782">
            <v>5176</v>
          </cell>
          <cell r="N5782">
            <v>5176</v>
          </cell>
          <cell r="O5782">
            <v>4879</v>
          </cell>
          <cell r="P5782">
            <v>4977</v>
          </cell>
          <cell r="Q5782">
            <v>5127</v>
          </cell>
        </row>
        <row r="5783">
          <cell r="E5783" t="str">
            <v>61MONTHLYCNON-REPRESENTED STATE EMPLOYEES</v>
          </cell>
          <cell r="F5783" t="str">
            <v>61</v>
          </cell>
          <cell r="G5783" t="str">
            <v>Monthly</v>
          </cell>
          <cell r="H5783" t="str">
            <v>C</v>
          </cell>
          <cell r="I5783">
            <v>0</v>
          </cell>
          <cell r="J5783" t="str">
            <v>Non-Represented State Employees</v>
          </cell>
          <cell r="K5783">
            <v>5176</v>
          </cell>
          <cell r="L5783">
            <v>5176</v>
          </cell>
          <cell r="M5783">
            <v>5176</v>
          </cell>
          <cell r="N5783">
            <v>5176</v>
          </cell>
          <cell r="O5783">
            <v>4879</v>
          </cell>
          <cell r="P5783">
            <v>4977</v>
          </cell>
          <cell r="Q5783">
            <v>5127</v>
          </cell>
        </row>
        <row r="5784">
          <cell r="E5784" t="str">
            <v>61MONTHLYCTEAMSTERS LOCAL UNION NUMBER 117</v>
          </cell>
          <cell r="F5784" t="str">
            <v>61</v>
          </cell>
          <cell r="G5784" t="str">
            <v>Monthly</v>
          </cell>
          <cell r="H5784" t="str">
            <v>C</v>
          </cell>
          <cell r="I5784">
            <v>0</v>
          </cell>
          <cell r="J5784" t="str">
            <v>Teamsters Local Union Number 117</v>
          </cell>
          <cell r="K5784">
            <v>5241</v>
          </cell>
          <cell r="L5784">
            <v>5241</v>
          </cell>
          <cell r="M5784">
            <v>5241</v>
          </cell>
          <cell r="N5784">
            <v>5241</v>
          </cell>
          <cell r="O5784">
            <v>4940</v>
          </cell>
          <cell r="P5784">
            <v>5039</v>
          </cell>
          <cell r="Q5784">
            <v>5191</v>
          </cell>
        </row>
        <row r="5785">
          <cell r="E5785" t="str">
            <v>61MONTHLYCWASHINGTON FEDERATION OF STATE EMPLOYEES</v>
          </cell>
          <cell r="F5785" t="str">
            <v>61</v>
          </cell>
          <cell r="G5785" t="str">
            <v>Monthly</v>
          </cell>
          <cell r="H5785" t="str">
            <v>C</v>
          </cell>
          <cell r="I5785">
            <v>0</v>
          </cell>
          <cell r="J5785" t="str">
            <v>Washington Federation of State Employees</v>
          </cell>
          <cell r="K5785">
            <v>5176</v>
          </cell>
          <cell r="L5785">
            <v>5176</v>
          </cell>
          <cell r="M5785">
            <v>5176</v>
          </cell>
          <cell r="N5785">
            <v>5176</v>
          </cell>
          <cell r="O5785">
            <v>4879</v>
          </cell>
          <cell r="P5785">
            <v>4977</v>
          </cell>
          <cell r="Q5785">
            <v>5127</v>
          </cell>
        </row>
        <row r="5786">
          <cell r="E5786" t="str">
            <v>61MONTHLYCWASHINGTON PUBLIC EMPLOYEES ASSOCIATION</v>
          </cell>
          <cell r="F5786" t="str">
            <v>61</v>
          </cell>
          <cell r="G5786" t="str">
            <v>Monthly</v>
          </cell>
          <cell r="H5786" t="str">
            <v>C</v>
          </cell>
          <cell r="I5786">
            <v>0</v>
          </cell>
          <cell r="J5786" t="str">
            <v>Washington Public Employees Association</v>
          </cell>
          <cell r="K5786">
            <v>5176</v>
          </cell>
          <cell r="L5786">
            <v>5176</v>
          </cell>
          <cell r="M5786">
            <v>5176</v>
          </cell>
          <cell r="N5786">
            <v>5176</v>
          </cell>
          <cell r="O5786">
            <v>4879</v>
          </cell>
          <cell r="P5786">
            <v>4977</v>
          </cell>
          <cell r="Q5786">
            <v>5127</v>
          </cell>
        </row>
        <row r="5787">
          <cell r="E5787" t="str">
            <v>61MONTHLYDCOALITION</v>
          </cell>
          <cell r="F5787" t="str">
            <v>61</v>
          </cell>
          <cell r="G5787" t="str">
            <v>Monthly</v>
          </cell>
          <cell r="H5787" t="str">
            <v>D</v>
          </cell>
          <cell r="I5787">
            <v>0</v>
          </cell>
          <cell r="J5787" t="str">
            <v>Coalition</v>
          </cell>
          <cell r="K5787">
            <v>5305</v>
          </cell>
          <cell r="L5787">
            <v>5305</v>
          </cell>
          <cell r="M5787">
            <v>5305</v>
          </cell>
          <cell r="N5787">
            <v>5305</v>
          </cell>
          <cell r="O5787">
            <v>5001</v>
          </cell>
          <cell r="P5787">
            <v>5101</v>
          </cell>
          <cell r="Q5787">
            <v>5255</v>
          </cell>
        </row>
        <row r="5788">
          <cell r="E5788" t="str">
            <v>61MONTHLYDNON-REPRESENTED STATE EMPLOYEES</v>
          </cell>
          <cell r="F5788" t="str">
            <v>61</v>
          </cell>
          <cell r="G5788" t="str">
            <v>Monthly</v>
          </cell>
          <cell r="H5788" t="str">
            <v>D</v>
          </cell>
          <cell r="I5788">
            <v>0</v>
          </cell>
          <cell r="J5788" t="str">
            <v>Non-Represented State Employees</v>
          </cell>
          <cell r="K5788">
            <v>5305</v>
          </cell>
          <cell r="L5788">
            <v>5305</v>
          </cell>
          <cell r="M5788">
            <v>5305</v>
          </cell>
          <cell r="N5788">
            <v>5305</v>
          </cell>
          <cell r="O5788">
            <v>5001</v>
          </cell>
          <cell r="P5788">
            <v>5101</v>
          </cell>
          <cell r="Q5788">
            <v>5255</v>
          </cell>
        </row>
        <row r="5789">
          <cell r="E5789" t="str">
            <v>61MONTHLYDTEAMSTERS LOCAL UNION NUMBER 117</v>
          </cell>
          <cell r="F5789" t="str">
            <v>61</v>
          </cell>
          <cell r="G5789" t="str">
            <v>Monthly</v>
          </cell>
          <cell r="H5789" t="str">
            <v>D</v>
          </cell>
          <cell r="I5789">
            <v>0</v>
          </cell>
          <cell r="J5789" t="str">
            <v>Teamsters Local Union Number 117</v>
          </cell>
          <cell r="K5789">
            <v>5374</v>
          </cell>
          <cell r="L5789">
            <v>5374</v>
          </cell>
          <cell r="M5789">
            <v>5374</v>
          </cell>
          <cell r="N5789">
            <v>5374</v>
          </cell>
          <cell r="O5789">
            <v>5066</v>
          </cell>
          <cell r="P5789">
            <v>5167</v>
          </cell>
          <cell r="Q5789">
            <v>5323</v>
          </cell>
        </row>
        <row r="5790">
          <cell r="E5790" t="str">
            <v>61MONTHLYDWASHINGTON FEDERATION OF STATE EMPLOYEES</v>
          </cell>
          <cell r="F5790" t="str">
            <v>61</v>
          </cell>
          <cell r="G5790" t="str">
            <v>Monthly</v>
          </cell>
          <cell r="H5790" t="str">
            <v>D</v>
          </cell>
          <cell r="I5790">
            <v>0</v>
          </cell>
          <cell r="J5790" t="str">
            <v>Washington Federation of State Employees</v>
          </cell>
          <cell r="K5790">
            <v>5305</v>
          </cell>
          <cell r="L5790">
            <v>5305</v>
          </cell>
          <cell r="M5790">
            <v>5305</v>
          </cell>
          <cell r="N5790">
            <v>5305</v>
          </cell>
          <cell r="O5790">
            <v>5001</v>
          </cell>
          <cell r="P5790">
            <v>5101</v>
          </cell>
          <cell r="Q5790">
            <v>5255</v>
          </cell>
        </row>
        <row r="5791">
          <cell r="E5791" t="str">
            <v>61MONTHLYDWASHINGTON PUBLIC EMPLOYEES ASSOCIATION</v>
          </cell>
          <cell r="F5791" t="str">
            <v>61</v>
          </cell>
          <cell r="G5791" t="str">
            <v>Monthly</v>
          </cell>
          <cell r="H5791" t="str">
            <v>D</v>
          </cell>
          <cell r="I5791">
            <v>0</v>
          </cell>
          <cell r="J5791" t="str">
            <v>Washington Public Employees Association</v>
          </cell>
          <cell r="K5791">
            <v>5305</v>
          </cell>
          <cell r="L5791">
            <v>5305</v>
          </cell>
          <cell r="M5791">
            <v>5305</v>
          </cell>
          <cell r="N5791">
            <v>5305</v>
          </cell>
          <cell r="O5791">
            <v>5001</v>
          </cell>
          <cell r="P5791">
            <v>5101</v>
          </cell>
          <cell r="Q5791">
            <v>5255</v>
          </cell>
        </row>
        <row r="5792">
          <cell r="E5792" t="str">
            <v>61MONTHLYECOALITION</v>
          </cell>
          <cell r="F5792" t="str">
            <v>61</v>
          </cell>
          <cell r="G5792" t="str">
            <v>Monthly</v>
          </cell>
          <cell r="H5792" t="str">
            <v>E</v>
          </cell>
          <cell r="I5792">
            <v>0</v>
          </cell>
          <cell r="J5792" t="str">
            <v>Coalition</v>
          </cell>
          <cell r="K5792">
            <v>5438</v>
          </cell>
          <cell r="L5792">
            <v>5438</v>
          </cell>
          <cell r="M5792">
            <v>5438</v>
          </cell>
          <cell r="N5792">
            <v>5438</v>
          </cell>
          <cell r="O5792">
            <v>5126</v>
          </cell>
          <cell r="P5792">
            <v>5229</v>
          </cell>
          <cell r="Q5792">
            <v>5387</v>
          </cell>
        </row>
        <row r="5793">
          <cell r="E5793" t="str">
            <v>61MONTHLYENON-REPRESENTED STATE EMPLOYEES</v>
          </cell>
          <cell r="F5793" t="str">
            <v>61</v>
          </cell>
          <cell r="G5793" t="str">
            <v>Monthly</v>
          </cell>
          <cell r="H5793" t="str">
            <v>E</v>
          </cell>
          <cell r="I5793">
            <v>0</v>
          </cell>
          <cell r="J5793" t="str">
            <v>Non-Represented State Employees</v>
          </cell>
          <cell r="K5793">
            <v>5438</v>
          </cell>
          <cell r="L5793">
            <v>5438</v>
          </cell>
          <cell r="M5793">
            <v>5438</v>
          </cell>
          <cell r="N5793">
            <v>5438</v>
          </cell>
          <cell r="O5793">
            <v>5126</v>
          </cell>
          <cell r="P5793">
            <v>5229</v>
          </cell>
          <cell r="Q5793">
            <v>5387</v>
          </cell>
        </row>
        <row r="5794">
          <cell r="E5794" t="str">
            <v>61MONTHLYETEAMSTERS LOCAL UNION NUMBER 117</v>
          </cell>
          <cell r="F5794" t="str">
            <v>61</v>
          </cell>
          <cell r="G5794" t="str">
            <v>Monthly</v>
          </cell>
          <cell r="H5794" t="str">
            <v>E</v>
          </cell>
          <cell r="I5794">
            <v>0</v>
          </cell>
          <cell r="J5794" t="str">
            <v>Teamsters Local Union Number 117</v>
          </cell>
          <cell r="K5794">
            <v>5507</v>
          </cell>
          <cell r="L5794">
            <v>5507</v>
          </cell>
          <cell r="M5794">
            <v>5507</v>
          </cell>
          <cell r="N5794">
            <v>5507</v>
          </cell>
          <cell r="O5794">
            <v>5191</v>
          </cell>
          <cell r="P5794">
            <v>5295</v>
          </cell>
          <cell r="Q5794">
            <v>5455</v>
          </cell>
        </row>
        <row r="5795">
          <cell r="E5795" t="str">
            <v>61MONTHLYEWASHINGTON FEDERATION OF STATE EMPLOYEES</v>
          </cell>
          <cell r="F5795" t="str">
            <v>61</v>
          </cell>
          <cell r="G5795" t="str">
            <v>Monthly</v>
          </cell>
          <cell r="H5795" t="str">
            <v>E</v>
          </cell>
          <cell r="I5795">
            <v>0</v>
          </cell>
          <cell r="J5795" t="str">
            <v>Washington Federation of State Employees</v>
          </cell>
          <cell r="K5795">
            <v>5438</v>
          </cell>
          <cell r="L5795">
            <v>5438</v>
          </cell>
          <cell r="M5795">
            <v>5438</v>
          </cell>
          <cell r="N5795">
            <v>5438</v>
          </cell>
          <cell r="O5795">
            <v>5126</v>
          </cell>
          <cell r="P5795">
            <v>5229</v>
          </cell>
          <cell r="Q5795">
            <v>5387</v>
          </cell>
        </row>
        <row r="5796">
          <cell r="E5796" t="str">
            <v>61MONTHLYEWASHINGTON PUBLIC EMPLOYEES ASSOCIATION</v>
          </cell>
          <cell r="F5796" t="str">
            <v>61</v>
          </cell>
          <cell r="G5796" t="str">
            <v>Monthly</v>
          </cell>
          <cell r="H5796" t="str">
            <v>E</v>
          </cell>
          <cell r="I5796">
            <v>0</v>
          </cell>
          <cell r="J5796" t="str">
            <v>Washington Public Employees Association</v>
          </cell>
          <cell r="K5796">
            <v>5438</v>
          </cell>
          <cell r="L5796">
            <v>5438</v>
          </cell>
          <cell r="M5796">
            <v>5438</v>
          </cell>
          <cell r="N5796">
            <v>5438</v>
          </cell>
          <cell r="O5796">
            <v>5126</v>
          </cell>
          <cell r="P5796">
            <v>5229</v>
          </cell>
          <cell r="Q5796">
            <v>5387</v>
          </cell>
        </row>
        <row r="5797">
          <cell r="E5797" t="str">
            <v>61MONTHLYFCOALITION</v>
          </cell>
          <cell r="F5797" t="str">
            <v>61</v>
          </cell>
          <cell r="G5797" t="str">
            <v>Monthly</v>
          </cell>
          <cell r="H5797" t="str">
            <v>F</v>
          </cell>
          <cell r="I5797">
            <v>0</v>
          </cell>
          <cell r="J5797" t="str">
            <v>Coalition</v>
          </cell>
          <cell r="K5797">
            <v>5572</v>
          </cell>
          <cell r="L5797">
            <v>5572</v>
          </cell>
          <cell r="M5797">
            <v>5572</v>
          </cell>
          <cell r="N5797">
            <v>5572</v>
          </cell>
          <cell r="O5797">
            <v>5253</v>
          </cell>
          <cell r="P5797">
            <v>5358</v>
          </cell>
          <cell r="Q5797">
            <v>5520</v>
          </cell>
        </row>
        <row r="5798">
          <cell r="E5798" t="str">
            <v>61MONTHLYFNON-REPRESENTED STATE EMPLOYEES</v>
          </cell>
          <cell r="F5798" t="str">
            <v>61</v>
          </cell>
          <cell r="G5798" t="str">
            <v>Monthly</v>
          </cell>
          <cell r="H5798" t="str">
            <v>F</v>
          </cell>
          <cell r="I5798">
            <v>0</v>
          </cell>
          <cell r="J5798" t="str">
            <v>Non-Represented State Employees</v>
          </cell>
          <cell r="K5798">
            <v>5572</v>
          </cell>
          <cell r="L5798">
            <v>5572</v>
          </cell>
          <cell r="M5798">
            <v>5572</v>
          </cell>
          <cell r="N5798">
            <v>5572</v>
          </cell>
          <cell r="O5798">
            <v>5253</v>
          </cell>
          <cell r="P5798">
            <v>5358</v>
          </cell>
          <cell r="Q5798">
            <v>5520</v>
          </cell>
        </row>
        <row r="5799">
          <cell r="E5799" t="str">
            <v>61MONTHLYFTEAMSTERS LOCAL UNION NUMBER 117</v>
          </cell>
          <cell r="F5799" t="str">
            <v>61</v>
          </cell>
          <cell r="G5799" t="str">
            <v>Monthly</v>
          </cell>
          <cell r="H5799" t="str">
            <v>F</v>
          </cell>
          <cell r="I5799">
            <v>0</v>
          </cell>
          <cell r="J5799" t="str">
            <v>Teamsters Local Union Number 117</v>
          </cell>
          <cell r="K5799">
            <v>5644</v>
          </cell>
          <cell r="L5799">
            <v>5644</v>
          </cell>
          <cell r="M5799">
            <v>5644</v>
          </cell>
          <cell r="N5799">
            <v>5644</v>
          </cell>
          <cell r="O5799">
            <v>5321</v>
          </cell>
          <cell r="P5799">
            <v>5427</v>
          </cell>
          <cell r="Q5799">
            <v>5591</v>
          </cell>
        </row>
        <row r="5800">
          <cell r="E5800" t="str">
            <v>61MONTHLYFWASHINGTON FEDERATION OF STATE EMPLOYEES</v>
          </cell>
          <cell r="F5800" t="str">
            <v>61</v>
          </cell>
          <cell r="G5800" t="str">
            <v>Monthly</v>
          </cell>
          <cell r="H5800" t="str">
            <v>F</v>
          </cell>
          <cell r="I5800">
            <v>0</v>
          </cell>
          <cell r="J5800" t="str">
            <v>Washington Federation of State Employees</v>
          </cell>
          <cell r="K5800">
            <v>5572</v>
          </cell>
          <cell r="L5800">
            <v>5572</v>
          </cell>
          <cell r="M5800">
            <v>5572</v>
          </cell>
          <cell r="N5800">
            <v>5572</v>
          </cell>
          <cell r="O5800">
            <v>5253</v>
          </cell>
          <cell r="P5800">
            <v>5358</v>
          </cell>
          <cell r="Q5800">
            <v>5520</v>
          </cell>
        </row>
        <row r="5801">
          <cell r="E5801" t="str">
            <v>61MONTHLYFWASHINGTON PUBLIC EMPLOYEES ASSOCIATION</v>
          </cell>
          <cell r="F5801" t="str">
            <v>61</v>
          </cell>
          <cell r="G5801" t="str">
            <v>Monthly</v>
          </cell>
          <cell r="H5801" t="str">
            <v>F</v>
          </cell>
          <cell r="I5801">
            <v>0</v>
          </cell>
          <cell r="J5801" t="str">
            <v>Washington Public Employees Association</v>
          </cell>
          <cell r="K5801">
            <v>5572</v>
          </cell>
          <cell r="L5801">
            <v>5572</v>
          </cell>
          <cell r="M5801">
            <v>5572</v>
          </cell>
          <cell r="N5801">
            <v>5572</v>
          </cell>
          <cell r="O5801">
            <v>5253</v>
          </cell>
          <cell r="P5801">
            <v>5358</v>
          </cell>
          <cell r="Q5801">
            <v>5520</v>
          </cell>
        </row>
        <row r="5802">
          <cell r="E5802" t="str">
            <v>61MONTHLYGCOALITION</v>
          </cell>
          <cell r="F5802" t="str">
            <v>61</v>
          </cell>
          <cell r="G5802" t="str">
            <v>Monthly</v>
          </cell>
          <cell r="H5802" t="str">
            <v>G</v>
          </cell>
          <cell r="I5802">
            <v>0</v>
          </cell>
          <cell r="J5802" t="str">
            <v>Coalition</v>
          </cell>
          <cell r="K5802">
            <v>5713</v>
          </cell>
          <cell r="L5802">
            <v>5713</v>
          </cell>
          <cell r="M5802">
            <v>5713</v>
          </cell>
          <cell r="N5802">
            <v>5713</v>
          </cell>
          <cell r="O5802">
            <v>5385</v>
          </cell>
          <cell r="P5802">
            <v>5493</v>
          </cell>
          <cell r="Q5802">
            <v>5659</v>
          </cell>
        </row>
        <row r="5803">
          <cell r="E5803" t="str">
            <v>61MONTHLYGNON-REPRESENTED STATE EMPLOYEES</v>
          </cell>
          <cell r="F5803" t="str">
            <v>61</v>
          </cell>
          <cell r="G5803" t="str">
            <v>Monthly</v>
          </cell>
          <cell r="H5803" t="str">
            <v>G</v>
          </cell>
          <cell r="I5803">
            <v>0</v>
          </cell>
          <cell r="J5803" t="str">
            <v>Non-Represented State Employees</v>
          </cell>
          <cell r="K5803">
            <v>5713</v>
          </cell>
          <cell r="L5803">
            <v>5713</v>
          </cell>
          <cell r="M5803">
            <v>5713</v>
          </cell>
          <cell r="N5803">
            <v>5713</v>
          </cell>
          <cell r="O5803">
            <v>5385</v>
          </cell>
          <cell r="P5803">
            <v>5493</v>
          </cell>
          <cell r="Q5803">
            <v>5659</v>
          </cell>
        </row>
        <row r="5804">
          <cell r="E5804" t="str">
            <v>61MONTHLYGTEAMSTERS LOCAL UNION NUMBER 117</v>
          </cell>
          <cell r="F5804" t="str">
            <v>61</v>
          </cell>
          <cell r="G5804" t="str">
            <v>Monthly</v>
          </cell>
          <cell r="H5804" t="str">
            <v>G</v>
          </cell>
          <cell r="I5804">
            <v>0</v>
          </cell>
          <cell r="J5804" t="str">
            <v>Teamsters Local Union Number 117</v>
          </cell>
          <cell r="K5804">
            <v>5784</v>
          </cell>
          <cell r="L5804">
            <v>5784</v>
          </cell>
          <cell r="M5804">
            <v>5784</v>
          </cell>
          <cell r="N5804">
            <v>5784</v>
          </cell>
          <cell r="O5804">
            <v>5453</v>
          </cell>
          <cell r="P5804">
            <v>5562</v>
          </cell>
          <cell r="Q5804">
            <v>5730</v>
          </cell>
        </row>
        <row r="5805">
          <cell r="E5805" t="str">
            <v>61MONTHLYGWASHINGTON FEDERATION OF STATE EMPLOYEES</v>
          </cell>
          <cell r="F5805" t="str">
            <v>61</v>
          </cell>
          <cell r="G5805" t="str">
            <v>Monthly</v>
          </cell>
          <cell r="H5805" t="str">
            <v>G</v>
          </cell>
          <cell r="I5805">
            <v>0</v>
          </cell>
          <cell r="J5805" t="str">
            <v>Washington Federation of State Employees</v>
          </cell>
          <cell r="K5805">
            <v>5713</v>
          </cell>
          <cell r="L5805">
            <v>5713</v>
          </cell>
          <cell r="M5805">
            <v>5713</v>
          </cell>
          <cell r="N5805">
            <v>5713</v>
          </cell>
          <cell r="O5805">
            <v>5385</v>
          </cell>
          <cell r="P5805">
            <v>5493</v>
          </cell>
          <cell r="Q5805">
            <v>5659</v>
          </cell>
        </row>
        <row r="5806">
          <cell r="E5806" t="str">
            <v>61MONTHLYGWASHINGTON PUBLIC EMPLOYEES ASSOCIATION</v>
          </cell>
          <cell r="F5806" t="str">
            <v>61</v>
          </cell>
          <cell r="G5806" t="str">
            <v>Monthly</v>
          </cell>
          <cell r="H5806" t="str">
            <v>G</v>
          </cell>
          <cell r="I5806">
            <v>0</v>
          </cell>
          <cell r="J5806" t="str">
            <v>Washington Public Employees Association</v>
          </cell>
          <cell r="K5806">
            <v>5713</v>
          </cell>
          <cell r="L5806">
            <v>5713</v>
          </cell>
          <cell r="M5806">
            <v>5713</v>
          </cell>
          <cell r="N5806">
            <v>5713</v>
          </cell>
          <cell r="O5806">
            <v>5385</v>
          </cell>
          <cell r="P5806">
            <v>5493</v>
          </cell>
          <cell r="Q5806">
            <v>5659</v>
          </cell>
        </row>
        <row r="5807">
          <cell r="E5807" t="str">
            <v>61MONTHLYHCOALITION</v>
          </cell>
          <cell r="F5807" t="str">
            <v>61</v>
          </cell>
          <cell r="G5807" t="str">
            <v>Monthly</v>
          </cell>
          <cell r="H5807" t="str">
            <v>H</v>
          </cell>
          <cell r="I5807">
            <v>0</v>
          </cell>
          <cell r="J5807" t="str">
            <v>Coalition</v>
          </cell>
          <cell r="K5807">
            <v>5857</v>
          </cell>
          <cell r="L5807">
            <v>5857</v>
          </cell>
          <cell r="M5807">
            <v>5857</v>
          </cell>
          <cell r="N5807">
            <v>5857</v>
          </cell>
          <cell r="O5807">
            <v>5522</v>
          </cell>
          <cell r="P5807">
            <v>5632</v>
          </cell>
          <cell r="Q5807">
            <v>5802</v>
          </cell>
        </row>
        <row r="5808">
          <cell r="E5808" t="str">
            <v>61MONTHLYHNON-REPRESENTED STATE EMPLOYEES</v>
          </cell>
          <cell r="F5808" t="str">
            <v>61</v>
          </cell>
          <cell r="G5808" t="str">
            <v>Monthly</v>
          </cell>
          <cell r="H5808" t="str">
            <v>H</v>
          </cell>
          <cell r="I5808">
            <v>0</v>
          </cell>
          <cell r="J5808" t="str">
            <v>Non-Represented State Employees</v>
          </cell>
          <cell r="K5808">
            <v>5857</v>
          </cell>
          <cell r="L5808">
            <v>5857</v>
          </cell>
          <cell r="M5808">
            <v>5857</v>
          </cell>
          <cell r="N5808">
            <v>5857</v>
          </cell>
          <cell r="O5808">
            <v>5522</v>
          </cell>
          <cell r="P5808">
            <v>5632</v>
          </cell>
          <cell r="Q5808">
            <v>5802</v>
          </cell>
        </row>
        <row r="5809">
          <cell r="E5809" t="str">
            <v>61MONTHLYHTEAMSTERS LOCAL UNION NUMBER 117</v>
          </cell>
          <cell r="F5809" t="str">
            <v>61</v>
          </cell>
          <cell r="G5809" t="str">
            <v>Monthly</v>
          </cell>
          <cell r="H5809" t="str">
            <v>H</v>
          </cell>
          <cell r="I5809">
            <v>0</v>
          </cell>
          <cell r="J5809" t="str">
            <v>Teamsters Local Union Number 117</v>
          </cell>
          <cell r="K5809">
            <v>5933</v>
          </cell>
          <cell r="L5809">
            <v>5933</v>
          </cell>
          <cell r="M5809">
            <v>5933</v>
          </cell>
          <cell r="N5809">
            <v>5933</v>
          </cell>
          <cell r="O5809">
            <v>5593</v>
          </cell>
          <cell r="P5809">
            <v>5705</v>
          </cell>
          <cell r="Q5809">
            <v>5877</v>
          </cell>
        </row>
        <row r="5810">
          <cell r="E5810" t="str">
            <v>61MONTHLYHWASHINGTON FEDERATION OF STATE EMPLOYEES</v>
          </cell>
          <cell r="F5810" t="str">
            <v>61</v>
          </cell>
          <cell r="G5810" t="str">
            <v>Monthly</v>
          </cell>
          <cell r="H5810" t="str">
            <v>H</v>
          </cell>
          <cell r="I5810">
            <v>0</v>
          </cell>
          <cell r="J5810" t="str">
            <v>Washington Federation of State Employees</v>
          </cell>
          <cell r="K5810">
            <v>5857</v>
          </cell>
          <cell r="L5810">
            <v>5857</v>
          </cell>
          <cell r="M5810">
            <v>5857</v>
          </cell>
          <cell r="N5810">
            <v>5857</v>
          </cell>
          <cell r="O5810">
            <v>5522</v>
          </cell>
          <cell r="P5810">
            <v>5632</v>
          </cell>
          <cell r="Q5810">
            <v>5802</v>
          </cell>
        </row>
        <row r="5811">
          <cell r="E5811" t="str">
            <v>61MONTHLYHWASHINGTON PUBLIC EMPLOYEES ASSOCIATION</v>
          </cell>
          <cell r="F5811" t="str">
            <v>61</v>
          </cell>
          <cell r="G5811" t="str">
            <v>Monthly</v>
          </cell>
          <cell r="H5811" t="str">
            <v>H</v>
          </cell>
          <cell r="I5811">
            <v>0</v>
          </cell>
          <cell r="J5811" t="str">
            <v>Washington Public Employees Association</v>
          </cell>
          <cell r="K5811">
            <v>5857</v>
          </cell>
          <cell r="L5811">
            <v>5857</v>
          </cell>
          <cell r="M5811">
            <v>5857</v>
          </cell>
          <cell r="N5811">
            <v>5857</v>
          </cell>
          <cell r="O5811">
            <v>5522</v>
          </cell>
          <cell r="P5811">
            <v>5632</v>
          </cell>
          <cell r="Q5811">
            <v>5802</v>
          </cell>
        </row>
        <row r="5812">
          <cell r="E5812" t="str">
            <v>61MONTHLYICOALITION</v>
          </cell>
          <cell r="F5812" t="str">
            <v>61</v>
          </cell>
          <cell r="G5812" t="str">
            <v>Monthly</v>
          </cell>
          <cell r="H5812" t="str">
            <v>I</v>
          </cell>
          <cell r="I5812">
            <v>0</v>
          </cell>
          <cell r="J5812" t="str">
            <v>Coalition</v>
          </cell>
          <cell r="K5812">
            <v>6001</v>
          </cell>
          <cell r="L5812">
            <v>6001</v>
          </cell>
          <cell r="M5812">
            <v>6001</v>
          </cell>
          <cell r="N5812">
            <v>6001</v>
          </cell>
          <cell r="O5812">
            <v>5657</v>
          </cell>
          <cell r="P5812">
            <v>5770</v>
          </cell>
          <cell r="Q5812">
            <v>5944</v>
          </cell>
        </row>
        <row r="5813">
          <cell r="E5813" t="str">
            <v>61MONTHLYINON-REPRESENTED STATE EMPLOYEES</v>
          </cell>
          <cell r="F5813" t="str">
            <v>61</v>
          </cell>
          <cell r="G5813" t="str">
            <v>Monthly</v>
          </cell>
          <cell r="H5813" t="str">
            <v>I</v>
          </cell>
          <cell r="I5813">
            <v>0</v>
          </cell>
          <cell r="J5813" t="str">
            <v>Non-Represented State Employees</v>
          </cell>
          <cell r="K5813">
            <v>6001</v>
          </cell>
          <cell r="L5813">
            <v>6001</v>
          </cell>
          <cell r="M5813">
            <v>6001</v>
          </cell>
          <cell r="N5813">
            <v>6001</v>
          </cell>
          <cell r="O5813">
            <v>5657</v>
          </cell>
          <cell r="P5813">
            <v>5770</v>
          </cell>
          <cell r="Q5813">
            <v>5944</v>
          </cell>
        </row>
        <row r="5814">
          <cell r="E5814" t="str">
            <v>61MONTHLYITEAMSTERS LOCAL UNION NUMBER 117</v>
          </cell>
          <cell r="F5814" t="str">
            <v>61</v>
          </cell>
          <cell r="G5814" t="str">
            <v>Monthly</v>
          </cell>
          <cell r="H5814" t="str">
            <v>I</v>
          </cell>
          <cell r="I5814">
            <v>0</v>
          </cell>
          <cell r="J5814" t="str">
            <v>Teamsters Local Union Number 117</v>
          </cell>
          <cell r="K5814">
            <v>6077</v>
          </cell>
          <cell r="L5814">
            <v>6077</v>
          </cell>
          <cell r="M5814">
            <v>6077</v>
          </cell>
          <cell r="N5814">
            <v>6077</v>
          </cell>
          <cell r="O5814">
            <v>5728</v>
          </cell>
          <cell r="P5814">
            <v>5843</v>
          </cell>
          <cell r="Q5814">
            <v>6019</v>
          </cell>
        </row>
        <row r="5815">
          <cell r="E5815" t="str">
            <v>61MONTHLYIWASHINGTON FEDERATION OF STATE EMPLOYEES</v>
          </cell>
          <cell r="F5815" t="str">
            <v>61</v>
          </cell>
          <cell r="G5815" t="str">
            <v>Monthly</v>
          </cell>
          <cell r="H5815" t="str">
            <v>I</v>
          </cell>
          <cell r="I5815">
            <v>0</v>
          </cell>
          <cell r="J5815" t="str">
            <v>Washington Federation of State Employees</v>
          </cell>
          <cell r="K5815">
            <v>6001</v>
          </cell>
          <cell r="L5815">
            <v>6001</v>
          </cell>
          <cell r="M5815">
            <v>6001</v>
          </cell>
          <cell r="N5815">
            <v>6001</v>
          </cell>
          <cell r="O5815">
            <v>5657</v>
          </cell>
          <cell r="P5815">
            <v>5770</v>
          </cell>
          <cell r="Q5815">
            <v>5944</v>
          </cell>
        </row>
        <row r="5816">
          <cell r="E5816" t="str">
            <v>61MONTHLYIWASHINGTON PUBLIC EMPLOYEES ASSOCIATION</v>
          </cell>
          <cell r="F5816" t="str">
            <v>61</v>
          </cell>
          <cell r="G5816" t="str">
            <v>Monthly</v>
          </cell>
          <cell r="H5816" t="str">
            <v>I</v>
          </cell>
          <cell r="I5816">
            <v>0</v>
          </cell>
          <cell r="J5816" t="str">
            <v>Washington Public Employees Association</v>
          </cell>
          <cell r="K5816">
            <v>6001</v>
          </cell>
          <cell r="L5816">
            <v>6001</v>
          </cell>
          <cell r="M5816">
            <v>6001</v>
          </cell>
          <cell r="N5816">
            <v>6001</v>
          </cell>
          <cell r="O5816">
            <v>5657</v>
          </cell>
          <cell r="P5816">
            <v>5770</v>
          </cell>
          <cell r="Q5816">
            <v>5944</v>
          </cell>
        </row>
        <row r="5817">
          <cell r="E5817" t="str">
            <v>61MONTHLYJCOALITION</v>
          </cell>
          <cell r="F5817" t="str">
            <v>61</v>
          </cell>
          <cell r="G5817" t="str">
            <v>Monthly</v>
          </cell>
          <cell r="H5817" t="str">
            <v>J</v>
          </cell>
          <cell r="I5817">
            <v>0</v>
          </cell>
          <cell r="J5817" t="str">
            <v>Coalition</v>
          </cell>
          <cell r="K5817">
            <v>6157</v>
          </cell>
          <cell r="L5817">
            <v>6157</v>
          </cell>
          <cell r="M5817">
            <v>6157</v>
          </cell>
          <cell r="N5817">
            <v>6157</v>
          </cell>
          <cell r="O5817">
            <v>5804</v>
          </cell>
          <cell r="P5817">
            <v>5920</v>
          </cell>
          <cell r="Q5817">
            <v>6099</v>
          </cell>
        </row>
        <row r="5818">
          <cell r="E5818" t="str">
            <v>61MONTHLYJNON-REPRESENTED STATE EMPLOYEES</v>
          </cell>
          <cell r="F5818" t="str">
            <v>61</v>
          </cell>
          <cell r="G5818" t="str">
            <v>Monthly</v>
          </cell>
          <cell r="H5818" t="str">
            <v>J</v>
          </cell>
          <cell r="I5818">
            <v>0</v>
          </cell>
          <cell r="J5818" t="str">
            <v>Non-Represented State Employees</v>
          </cell>
          <cell r="K5818">
            <v>6157</v>
          </cell>
          <cell r="L5818">
            <v>6157</v>
          </cell>
          <cell r="M5818">
            <v>6157</v>
          </cell>
          <cell r="N5818">
            <v>6157</v>
          </cell>
          <cell r="O5818">
            <v>5804</v>
          </cell>
          <cell r="P5818">
            <v>5920</v>
          </cell>
          <cell r="Q5818">
            <v>6099</v>
          </cell>
        </row>
        <row r="5819">
          <cell r="E5819" t="str">
            <v>61MONTHLYJTEAMSTERS LOCAL UNION NUMBER 117</v>
          </cell>
          <cell r="F5819" t="str">
            <v>61</v>
          </cell>
          <cell r="G5819" t="str">
            <v>Monthly</v>
          </cell>
          <cell r="H5819" t="str">
            <v>J</v>
          </cell>
          <cell r="I5819">
            <v>0</v>
          </cell>
          <cell r="J5819" t="str">
            <v>Teamsters Local Union Number 117</v>
          </cell>
          <cell r="K5819">
            <v>6235</v>
          </cell>
          <cell r="L5819">
            <v>6235</v>
          </cell>
          <cell r="M5819">
            <v>6235</v>
          </cell>
          <cell r="N5819">
            <v>6235</v>
          </cell>
          <cell r="O5819">
            <v>5877</v>
          </cell>
          <cell r="P5819">
            <v>5995</v>
          </cell>
          <cell r="Q5819">
            <v>6176</v>
          </cell>
        </row>
        <row r="5820">
          <cell r="E5820" t="str">
            <v>61MONTHLYJWASHINGTON FEDERATION OF STATE EMPLOYEES</v>
          </cell>
          <cell r="F5820" t="str">
            <v>61</v>
          </cell>
          <cell r="G5820" t="str">
            <v>Monthly</v>
          </cell>
          <cell r="H5820" t="str">
            <v>J</v>
          </cell>
          <cell r="I5820">
            <v>0</v>
          </cell>
          <cell r="J5820" t="str">
            <v>Washington Federation of State Employees</v>
          </cell>
          <cell r="K5820">
            <v>6157</v>
          </cell>
          <cell r="L5820">
            <v>6157</v>
          </cell>
          <cell r="M5820">
            <v>6157</v>
          </cell>
          <cell r="N5820">
            <v>6157</v>
          </cell>
          <cell r="O5820">
            <v>5804</v>
          </cell>
          <cell r="P5820">
            <v>5920</v>
          </cell>
          <cell r="Q5820">
            <v>6099</v>
          </cell>
        </row>
        <row r="5821">
          <cell r="E5821" t="str">
            <v>61MONTHLYJWASHINGTON PUBLIC EMPLOYEES ASSOCIATION</v>
          </cell>
          <cell r="F5821" t="str">
            <v>61</v>
          </cell>
          <cell r="G5821" t="str">
            <v>Monthly</v>
          </cell>
          <cell r="H5821" t="str">
            <v>J</v>
          </cell>
          <cell r="I5821">
            <v>0</v>
          </cell>
          <cell r="J5821" t="str">
            <v>Washington Public Employees Association</v>
          </cell>
          <cell r="K5821">
            <v>6157</v>
          </cell>
          <cell r="L5821">
            <v>6157</v>
          </cell>
          <cell r="M5821">
            <v>6157</v>
          </cell>
          <cell r="N5821">
            <v>6157</v>
          </cell>
          <cell r="O5821">
            <v>5804</v>
          </cell>
          <cell r="P5821">
            <v>5920</v>
          </cell>
          <cell r="Q5821">
            <v>6099</v>
          </cell>
        </row>
        <row r="5822">
          <cell r="E5822" t="str">
            <v>61MONTHLYKCOALITION</v>
          </cell>
          <cell r="F5822" t="str">
            <v>61</v>
          </cell>
          <cell r="G5822" t="str">
            <v>Monthly</v>
          </cell>
          <cell r="H5822" t="str">
            <v>K</v>
          </cell>
          <cell r="I5822">
            <v>0</v>
          </cell>
          <cell r="J5822" t="str">
            <v>Coalition</v>
          </cell>
          <cell r="K5822">
            <v>6304</v>
          </cell>
          <cell r="L5822">
            <v>6304</v>
          </cell>
          <cell r="M5822">
            <v>6304</v>
          </cell>
          <cell r="N5822">
            <v>6304</v>
          </cell>
          <cell r="O5822">
            <v>5943</v>
          </cell>
          <cell r="P5822">
            <v>6062</v>
          </cell>
          <cell r="Q5822">
            <v>6245</v>
          </cell>
        </row>
        <row r="5823">
          <cell r="E5823" t="str">
            <v>61MONTHLYKNON-REPRESENTED STATE EMPLOYEES</v>
          </cell>
          <cell r="F5823" t="str">
            <v>61</v>
          </cell>
          <cell r="G5823" t="str">
            <v>Monthly</v>
          </cell>
          <cell r="H5823" t="str">
            <v>K</v>
          </cell>
          <cell r="I5823">
            <v>0</v>
          </cell>
          <cell r="J5823" t="str">
            <v>Non-Represented State Employees</v>
          </cell>
          <cell r="K5823">
            <v>6304</v>
          </cell>
          <cell r="L5823">
            <v>6304</v>
          </cell>
          <cell r="M5823">
            <v>6304</v>
          </cell>
          <cell r="N5823">
            <v>6304</v>
          </cell>
          <cell r="O5823">
            <v>5943</v>
          </cell>
          <cell r="P5823">
            <v>6062</v>
          </cell>
          <cell r="Q5823">
            <v>6245</v>
          </cell>
        </row>
        <row r="5824">
          <cell r="E5824" t="str">
            <v>61MONTHLYKTEAMSTERS LOCAL UNION NUMBER 117</v>
          </cell>
          <cell r="F5824" t="str">
            <v>61</v>
          </cell>
          <cell r="G5824" t="str">
            <v>Monthly</v>
          </cell>
          <cell r="H5824" t="str">
            <v>K</v>
          </cell>
          <cell r="I5824">
            <v>0</v>
          </cell>
          <cell r="J5824" t="str">
            <v>Teamsters Local Union Number 117</v>
          </cell>
          <cell r="K5824">
            <v>6386</v>
          </cell>
          <cell r="L5824">
            <v>6386</v>
          </cell>
          <cell r="M5824">
            <v>6386</v>
          </cell>
          <cell r="N5824">
            <v>6386</v>
          </cell>
          <cell r="O5824">
            <v>6020</v>
          </cell>
          <cell r="P5824">
            <v>6140</v>
          </cell>
          <cell r="Q5824">
            <v>6325</v>
          </cell>
        </row>
        <row r="5825">
          <cell r="E5825" t="str">
            <v>61MONTHLYKWASHINGTON FEDERATION OF STATE EMPLOYEES</v>
          </cell>
          <cell r="F5825" t="str">
            <v>61</v>
          </cell>
          <cell r="G5825" t="str">
            <v>Monthly</v>
          </cell>
          <cell r="H5825" t="str">
            <v>K</v>
          </cell>
          <cell r="I5825">
            <v>0</v>
          </cell>
          <cell r="J5825" t="str">
            <v>Washington Federation of State Employees</v>
          </cell>
          <cell r="K5825">
            <v>6304</v>
          </cell>
          <cell r="L5825">
            <v>6304</v>
          </cell>
          <cell r="M5825">
            <v>6304</v>
          </cell>
          <cell r="N5825">
            <v>6304</v>
          </cell>
          <cell r="O5825">
            <v>5943</v>
          </cell>
          <cell r="P5825">
            <v>6062</v>
          </cell>
          <cell r="Q5825">
            <v>6245</v>
          </cell>
        </row>
        <row r="5826">
          <cell r="E5826" t="str">
            <v>61MONTHLYKWASHINGTON PUBLIC EMPLOYEES ASSOCIATION</v>
          </cell>
          <cell r="F5826" t="str">
            <v>61</v>
          </cell>
          <cell r="G5826" t="str">
            <v>Monthly</v>
          </cell>
          <cell r="H5826" t="str">
            <v>K</v>
          </cell>
          <cell r="I5826">
            <v>0</v>
          </cell>
          <cell r="J5826" t="str">
            <v>Washington Public Employees Association</v>
          </cell>
          <cell r="K5826">
            <v>6304</v>
          </cell>
          <cell r="L5826">
            <v>6304</v>
          </cell>
          <cell r="M5826">
            <v>6304</v>
          </cell>
          <cell r="N5826">
            <v>6304</v>
          </cell>
          <cell r="O5826">
            <v>5943</v>
          </cell>
          <cell r="P5826">
            <v>6062</v>
          </cell>
          <cell r="Q5826">
            <v>6245</v>
          </cell>
        </row>
        <row r="5827">
          <cell r="E5827" t="str">
            <v>61MONTHLYLCOALITION</v>
          </cell>
          <cell r="F5827" t="str">
            <v>61</v>
          </cell>
          <cell r="G5827" t="str">
            <v>Monthly</v>
          </cell>
          <cell r="H5827" t="str">
            <v>L</v>
          </cell>
          <cell r="I5827">
            <v>0</v>
          </cell>
          <cell r="J5827" t="str">
            <v>Coalition</v>
          </cell>
          <cell r="K5827">
            <v>6466</v>
          </cell>
          <cell r="L5827">
            <v>6466</v>
          </cell>
          <cell r="M5827">
            <v>6466</v>
          </cell>
          <cell r="N5827">
            <v>6466</v>
          </cell>
          <cell r="O5827">
            <v>6095</v>
          </cell>
          <cell r="P5827">
            <v>6217</v>
          </cell>
          <cell r="Q5827">
            <v>6405</v>
          </cell>
        </row>
        <row r="5828">
          <cell r="E5828" t="str">
            <v>61MONTHLYLNON-REPRESENTED STATE EMPLOYEES</v>
          </cell>
          <cell r="F5828" t="str">
            <v>61</v>
          </cell>
          <cell r="G5828" t="str">
            <v>Monthly</v>
          </cell>
          <cell r="H5828" t="str">
            <v>L</v>
          </cell>
          <cell r="I5828">
            <v>0</v>
          </cell>
          <cell r="J5828" t="str">
            <v>Non-Represented State Employees</v>
          </cell>
          <cell r="K5828">
            <v>6466</v>
          </cell>
          <cell r="L5828">
            <v>6466</v>
          </cell>
          <cell r="M5828">
            <v>6466</v>
          </cell>
          <cell r="N5828">
            <v>6466</v>
          </cell>
          <cell r="O5828">
            <v>6095</v>
          </cell>
          <cell r="P5828">
            <v>6217</v>
          </cell>
          <cell r="Q5828">
            <v>6405</v>
          </cell>
        </row>
        <row r="5829">
          <cell r="E5829" t="str">
            <v>61MONTHLYLTEAMSTERS LOCAL UNION NUMBER 117</v>
          </cell>
          <cell r="F5829" t="str">
            <v>61</v>
          </cell>
          <cell r="G5829" t="str">
            <v>Monthly</v>
          </cell>
          <cell r="H5829" t="str">
            <v>L</v>
          </cell>
          <cell r="I5829">
            <v>0</v>
          </cell>
          <cell r="J5829" t="str">
            <v>Teamsters Local Union Number 117</v>
          </cell>
          <cell r="K5829">
            <v>6548</v>
          </cell>
          <cell r="L5829">
            <v>6548</v>
          </cell>
          <cell r="M5829">
            <v>6548</v>
          </cell>
          <cell r="N5829">
            <v>6548</v>
          </cell>
          <cell r="O5829">
            <v>6173</v>
          </cell>
          <cell r="P5829">
            <v>6296</v>
          </cell>
          <cell r="Q5829">
            <v>6486</v>
          </cell>
        </row>
        <row r="5830">
          <cell r="E5830" t="str">
            <v>61MONTHLYLWASHINGTON FEDERATION OF STATE EMPLOYEES</v>
          </cell>
          <cell r="F5830" t="str">
            <v>61</v>
          </cell>
          <cell r="G5830" t="str">
            <v>Monthly</v>
          </cell>
          <cell r="H5830" t="str">
            <v>L</v>
          </cell>
          <cell r="I5830">
            <v>0</v>
          </cell>
          <cell r="J5830" t="str">
            <v>Washington Federation of State Employees</v>
          </cell>
          <cell r="K5830">
            <v>6466</v>
          </cell>
          <cell r="L5830">
            <v>6466</v>
          </cell>
          <cell r="M5830">
            <v>6466</v>
          </cell>
          <cell r="N5830">
            <v>6466</v>
          </cell>
          <cell r="O5830">
            <v>6095</v>
          </cell>
          <cell r="P5830">
            <v>6217</v>
          </cell>
          <cell r="Q5830">
            <v>6405</v>
          </cell>
        </row>
        <row r="5831">
          <cell r="E5831" t="str">
            <v>61MONTHLYLWASHINGTON PUBLIC EMPLOYEES ASSOCIATION</v>
          </cell>
          <cell r="F5831" t="str">
            <v>61</v>
          </cell>
          <cell r="G5831" t="str">
            <v>Monthly</v>
          </cell>
          <cell r="H5831" t="str">
            <v>L</v>
          </cell>
          <cell r="I5831">
            <v>0</v>
          </cell>
          <cell r="J5831" t="str">
            <v>Washington Public Employees Association</v>
          </cell>
          <cell r="K5831">
            <v>6466</v>
          </cell>
          <cell r="L5831">
            <v>6466</v>
          </cell>
          <cell r="M5831">
            <v>6466</v>
          </cell>
          <cell r="N5831">
            <v>6466</v>
          </cell>
          <cell r="O5831">
            <v>6095</v>
          </cell>
          <cell r="P5831">
            <v>6217</v>
          </cell>
          <cell r="Q5831">
            <v>6405</v>
          </cell>
        </row>
        <row r="5832">
          <cell r="E5832" t="str">
            <v>61MONTHLYMCOALITION</v>
          </cell>
          <cell r="F5832" t="str">
            <v>61</v>
          </cell>
          <cell r="G5832" t="str">
            <v>Monthly</v>
          </cell>
          <cell r="H5832" t="str">
            <v>M</v>
          </cell>
          <cell r="I5832">
            <v>0</v>
          </cell>
          <cell r="J5832" t="str">
            <v>Coalition</v>
          </cell>
          <cell r="K5832">
            <v>6627</v>
          </cell>
          <cell r="L5832">
            <v>6627</v>
          </cell>
          <cell r="M5832">
            <v>6627</v>
          </cell>
          <cell r="N5832">
            <v>6627</v>
          </cell>
          <cell r="O5832">
            <v>6247</v>
          </cell>
          <cell r="P5832">
            <v>6372</v>
          </cell>
          <cell r="Q5832">
            <v>6564</v>
          </cell>
        </row>
        <row r="5833">
          <cell r="E5833" t="str">
            <v>61MONTHLYMNON-REPRESENTED STATE EMPLOYEES</v>
          </cell>
          <cell r="F5833" t="str">
            <v>61</v>
          </cell>
          <cell r="G5833" t="str">
            <v>Monthly</v>
          </cell>
          <cell r="H5833" t="str">
            <v>M</v>
          </cell>
          <cell r="I5833">
            <v>0</v>
          </cell>
          <cell r="J5833" t="str">
            <v>Non-Represented State Employees</v>
          </cell>
          <cell r="K5833">
            <v>6627</v>
          </cell>
          <cell r="L5833">
            <v>6627</v>
          </cell>
          <cell r="M5833">
            <v>6627</v>
          </cell>
          <cell r="N5833">
            <v>6627</v>
          </cell>
          <cell r="O5833">
            <v>6247</v>
          </cell>
          <cell r="P5833">
            <v>6372</v>
          </cell>
          <cell r="Q5833">
            <v>6564</v>
          </cell>
        </row>
        <row r="5834">
          <cell r="E5834" t="str">
            <v>61MONTHLYMTEAMSTERS LOCAL UNION NUMBER 117</v>
          </cell>
          <cell r="F5834" t="str">
            <v>61</v>
          </cell>
          <cell r="G5834" t="str">
            <v>Monthly</v>
          </cell>
          <cell r="H5834" t="str">
            <v>M</v>
          </cell>
          <cell r="I5834">
            <v>0</v>
          </cell>
          <cell r="J5834" t="str">
            <v>Teamsters Local Union Number 117</v>
          </cell>
          <cell r="K5834">
            <v>6712</v>
          </cell>
          <cell r="L5834">
            <v>6712</v>
          </cell>
          <cell r="M5834">
            <v>6712</v>
          </cell>
          <cell r="N5834">
            <v>6712</v>
          </cell>
          <cell r="O5834">
            <v>6327</v>
          </cell>
          <cell r="P5834">
            <v>6454</v>
          </cell>
          <cell r="Q5834">
            <v>6649</v>
          </cell>
        </row>
        <row r="5835">
          <cell r="E5835" t="str">
            <v>61MONTHLYMWASHINGTON FEDERATION OF STATE EMPLOYEES</v>
          </cell>
          <cell r="F5835" t="str">
            <v>61</v>
          </cell>
          <cell r="G5835" t="str">
            <v>Monthly</v>
          </cell>
          <cell r="H5835" t="str">
            <v>M</v>
          </cell>
          <cell r="I5835">
            <v>0</v>
          </cell>
          <cell r="J5835" t="str">
            <v>Washington Federation of State Employees</v>
          </cell>
          <cell r="K5835">
            <v>6627</v>
          </cell>
          <cell r="L5835">
            <v>6627</v>
          </cell>
          <cell r="M5835">
            <v>6627</v>
          </cell>
          <cell r="N5835">
            <v>6627</v>
          </cell>
          <cell r="O5835">
            <v>6247</v>
          </cell>
          <cell r="P5835">
            <v>6372</v>
          </cell>
          <cell r="Q5835">
            <v>6564</v>
          </cell>
        </row>
        <row r="5836">
          <cell r="E5836" t="str">
            <v>61MONTHLYMWASHINGTON PUBLIC EMPLOYEES ASSOCIATION</v>
          </cell>
          <cell r="F5836" t="str">
            <v>61</v>
          </cell>
          <cell r="G5836" t="str">
            <v>Monthly</v>
          </cell>
          <cell r="H5836" t="str">
            <v>M</v>
          </cell>
          <cell r="I5836">
            <v>0</v>
          </cell>
          <cell r="J5836" t="str">
            <v>Washington Public Employees Association</v>
          </cell>
          <cell r="K5836">
            <v>6627</v>
          </cell>
          <cell r="L5836">
            <v>6627</v>
          </cell>
          <cell r="M5836">
            <v>6627</v>
          </cell>
          <cell r="N5836">
            <v>6627</v>
          </cell>
          <cell r="O5836">
            <v>6247</v>
          </cell>
          <cell r="P5836">
            <v>6372</v>
          </cell>
          <cell r="Q5836">
            <v>6564</v>
          </cell>
        </row>
        <row r="5837">
          <cell r="E5837" t="str">
            <v>61NMONTHLYACOALITION</v>
          </cell>
          <cell r="F5837" t="str">
            <v>61N</v>
          </cell>
          <cell r="G5837" t="str">
            <v>Monthly</v>
          </cell>
          <cell r="H5837" t="str">
            <v>A</v>
          </cell>
          <cell r="I5837">
            <v>0</v>
          </cell>
          <cell r="J5837" t="str">
            <v>Coalition</v>
          </cell>
          <cell r="K5837">
            <v>5266</v>
          </cell>
          <cell r="L5837">
            <v>5266</v>
          </cell>
          <cell r="M5837">
            <v>5266</v>
          </cell>
          <cell r="N5837">
            <v>5266</v>
          </cell>
          <cell r="O5837">
            <v>4964</v>
          </cell>
          <cell r="P5837">
            <v>5063</v>
          </cell>
          <cell r="Q5837">
            <v>5216</v>
          </cell>
        </row>
        <row r="5838">
          <cell r="E5838" t="str">
            <v>61NMONTHLYANON-REPRESENTED STATE EMPLOYEES</v>
          </cell>
          <cell r="F5838" t="str">
            <v>61N</v>
          </cell>
          <cell r="G5838" t="str">
            <v>Monthly</v>
          </cell>
          <cell r="H5838" t="str">
            <v>A</v>
          </cell>
          <cell r="I5838">
            <v>0</v>
          </cell>
          <cell r="J5838" t="str">
            <v>Non-Represented State Employees</v>
          </cell>
          <cell r="K5838">
            <v>5266</v>
          </cell>
          <cell r="L5838">
            <v>5266</v>
          </cell>
          <cell r="M5838">
            <v>5266</v>
          </cell>
          <cell r="N5838">
            <v>5266</v>
          </cell>
          <cell r="O5838">
            <v>4964</v>
          </cell>
          <cell r="P5838">
            <v>5063</v>
          </cell>
          <cell r="Q5838">
            <v>5216</v>
          </cell>
        </row>
        <row r="5839">
          <cell r="E5839" t="str">
            <v>61NMONTHLYASERVICE EMPLOYEES INTERNATIONAL UNION DISTRICT 1199 NW</v>
          </cell>
          <cell r="F5839" t="str">
            <v>61N</v>
          </cell>
          <cell r="G5839" t="str">
            <v>Monthly</v>
          </cell>
          <cell r="H5839" t="str">
            <v>A</v>
          </cell>
          <cell r="I5839">
            <v>0</v>
          </cell>
          <cell r="J5839" t="str">
            <v>Service Employees International Union District 1199 NW</v>
          </cell>
          <cell r="K5839">
            <v>5266</v>
          </cell>
          <cell r="L5839">
            <v>5266</v>
          </cell>
          <cell r="M5839">
            <v>5266</v>
          </cell>
          <cell r="N5839">
            <v>5266</v>
          </cell>
          <cell r="O5839">
            <v>4964</v>
          </cell>
          <cell r="P5839">
            <v>5063</v>
          </cell>
          <cell r="Q5839">
            <v>5216</v>
          </cell>
        </row>
        <row r="5840">
          <cell r="E5840" t="str">
            <v>61NMONTHLYATEAMSTERS LOCAL UNION NUMBER 117</v>
          </cell>
          <cell r="F5840" t="str">
            <v>61N</v>
          </cell>
          <cell r="G5840" t="str">
            <v>Monthly</v>
          </cell>
          <cell r="H5840" t="str">
            <v>A</v>
          </cell>
          <cell r="I5840">
            <v>0</v>
          </cell>
          <cell r="J5840" t="str">
            <v>Teamsters Local Union Number 117</v>
          </cell>
          <cell r="K5840">
            <v>5333</v>
          </cell>
          <cell r="L5840">
            <v>5333</v>
          </cell>
          <cell r="M5840">
            <v>5333</v>
          </cell>
          <cell r="N5840">
            <v>5333</v>
          </cell>
          <cell r="O5840">
            <v>5027</v>
          </cell>
          <cell r="P5840">
            <v>5128</v>
          </cell>
          <cell r="Q5840">
            <v>5283</v>
          </cell>
        </row>
        <row r="5841">
          <cell r="E5841" t="str">
            <v>61NMONTHLYAWASHINGTON FEDERATION OF STATE EMPLOYEES</v>
          </cell>
          <cell r="F5841" t="str">
            <v>61N</v>
          </cell>
          <cell r="G5841" t="str">
            <v>Monthly</v>
          </cell>
          <cell r="H5841" t="str">
            <v>A</v>
          </cell>
          <cell r="I5841">
            <v>0</v>
          </cell>
          <cell r="J5841" t="str">
            <v>Washington Federation of State Employees</v>
          </cell>
          <cell r="K5841">
            <v>5266</v>
          </cell>
          <cell r="L5841">
            <v>5266</v>
          </cell>
          <cell r="M5841">
            <v>5266</v>
          </cell>
          <cell r="N5841">
            <v>5266</v>
          </cell>
          <cell r="O5841">
            <v>4964</v>
          </cell>
          <cell r="P5841">
            <v>5063</v>
          </cell>
          <cell r="Q5841">
            <v>5216</v>
          </cell>
        </row>
        <row r="5842">
          <cell r="E5842" t="str">
            <v>61NMONTHLYBCOALITION</v>
          </cell>
          <cell r="F5842" t="str">
            <v>61N</v>
          </cell>
          <cell r="G5842" t="str">
            <v>Monthly</v>
          </cell>
          <cell r="H5842" t="str">
            <v>B</v>
          </cell>
          <cell r="I5842">
            <v>0</v>
          </cell>
          <cell r="J5842" t="str">
            <v>Coalition</v>
          </cell>
          <cell r="K5842">
            <v>5393</v>
          </cell>
          <cell r="L5842">
            <v>5393</v>
          </cell>
          <cell r="M5842">
            <v>5393</v>
          </cell>
          <cell r="N5842">
            <v>5393</v>
          </cell>
          <cell r="O5842">
            <v>5084</v>
          </cell>
          <cell r="P5842">
            <v>5186</v>
          </cell>
          <cell r="Q5842">
            <v>5343</v>
          </cell>
        </row>
        <row r="5843">
          <cell r="E5843" t="str">
            <v>61NMONTHLYBNON-REPRESENTED STATE EMPLOYEES</v>
          </cell>
          <cell r="F5843" t="str">
            <v>61N</v>
          </cell>
          <cell r="G5843" t="str">
            <v>Monthly</v>
          </cell>
          <cell r="H5843" t="str">
            <v>B</v>
          </cell>
          <cell r="I5843">
            <v>0</v>
          </cell>
          <cell r="J5843" t="str">
            <v>Non-Represented State Employees</v>
          </cell>
          <cell r="K5843">
            <v>5393</v>
          </cell>
          <cell r="L5843">
            <v>5393</v>
          </cell>
          <cell r="M5843">
            <v>5393</v>
          </cell>
          <cell r="N5843">
            <v>5393</v>
          </cell>
          <cell r="O5843">
            <v>5084</v>
          </cell>
          <cell r="P5843">
            <v>5186</v>
          </cell>
          <cell r="Q5843">
            <v>5343</v>
          </cell>
        </row>
        <row r="5844">
          <cell r="E5844" t="str">
            <v>61NMONTHLYBSERVICE EMPLOYEES INTERNATIONAL UNION DISTRICT 1199 NW</v>
          </cell>
          <cell r="F5844" t="str">
            <v>61N</v>
          </cell>
          <cell r="G5844" t="str">
            <v>Monthly</v>
          </cell>
          <cell r="H5844" t="str">
            <v>B</v>
          </cell>
          <cell r="I5844">
            <v>0</v>
          </cell>
          <cell r="J5844" t="str">
            <v>Service Employees International Union District 1199 NW</v>
          </cell>
          <cell r="K5844">
            <v>5393</v>
          </cell>
          <cell r="L5844">
            <v>5393</v>
          </cell>
          <cell r="M5844">
            <v>5393</v>
          </cell>
          <cell r="N5844">
            <v>5393</v>
          </cell>
          <cell r="O5844">
            <v>5084</v>
          </cell>
          <cell r="P5844">
            <v>5186</v>
          </cell>
          <cell r="Q5844">
            <v>5343</v>
          </cell>
        </row>
        <row r="5845">
          <cell r="E5845" t="str">
            <v>61NMONTHLYBTEAMSTERS LOCAL UNION NUMBER 117</v>
          </cell>
          <cell r="F5845" t="str">
            <v>61N</v>
          </cell>
          <cell r="G5845" t="str">
            <v>Monthly</v>
          </cell>
          <cell r="H5845" t="str">
            <v>B</v>
          </cell>
          <cell r="I5845">
            <v>0</v>
          </cell>
          <cell r="J5845" t="str">
            <v>Teamsters Local Union Number 117</v>
          </cell>
          <cell r="K5845">
            <v>5461</v>
          </cell>
          <cell r="L5845">
            <v>5461</v>
          </cell>
          <cell r="M5845">
            <v>5461</v>
          </cell>
          <cell r="N5845">
            <v>5461</v>
          </cell>
          <cell r="O5845">
            <v>5148</v>
          </cell>
          <cell r="P5845">
            <v>5251</v>
          </cell>
          <cell r="Q5845">
            <v>5410</v>
          </cell>
        </row>
        <row r="5846">
          <cell r="E5846" t="str">
            <v>61NMONTHLYBWASHINGTON FEDERATION OF STATE EMPLOYEES</v>
          </cell>
          <cell r="F5846" t="str">
            <v>61N</v>
          </cell>
          <cell r="G5846" t="str">
            <v>Monthly</v>
          </cell>
          <cell r="H5846" t="str">
            <v>B</v>
          </cell>
          <cell r="I5846">
            <v>0</v>
          </cell>
          <cell r="J5846" t="str">
            <v>Washington Federation of State Employees</v>
          </cell>
          <cell r="K5846">
            <v>5393</v>
          </cell>
          <cell r="L5846">
            <v>5393</v>
          </cell>
          <cell r="M5846">
            <v>5393</v>
          </cell>
          <cell r="N5846">
            <v>5393</v>
          </cell>
          <cell r="O5846">
            <v>5084</v>
          </cell>
          <cell r="P5846">
            <v>5186</v>
          </cell>
          <cell r="Q5846">
            <v>5343</v>
          </cell>
        </row>
        <row r="5847">
          <cell r="E5847" t="str">
            <v>61NMONTHLYCCOALITION</v>
          </cell>
          <cell r="F5847" t="str">
            <v>61N</v>
          </cell>
          <cell r="G5847" t="str">
            <v>Monthly</v>
          </cell>
          <cell r="H5847" t="str">
            <v>C</v>
          </cell>
          <cell r="I5847">
            <v>0</v>
          </cell>
          <cell r="J5847" t="str">
            <v>Coalition</v>
          </cell>
          <cell r="K5847">
            <v>5529</v>
          </cell>
          <cell r="L5847">
            <v>5529</v>
          </cell>
          <cell r="M5847">
            <v>5529</v>
          </cell>
          <cell r="N5847">
            <v>5529</v>
          </cell>
          <cell r="O5847">
            <v>5212</v>
          </cell>
          <cell r="P5847">
            <v>5316</v>
          </cell>
          <cell r="Q5847">
            <v>5477</v>
          </cell>
        </row>
        <row r="5848">
          <cell r="E5848" t="str">
            <v>61NMONTHLYCNON-REPRESENTED STATE EMPLOYEES</v>
          </cell>
          <cell r="F5848" t="str">
            <v>61N</v>
          </cell>
          <cell r="G5848" t="str">
            <v>Monthly</v>
          </cell>
          <cell r="H5848" t="str">
            <v>C</v>
          </cell>
          <cell r="I5848">
            <v>0</v>
          </cell>
          <cell r="J5848" t="str">
            <v>Non-Represented State Employees</v>
          </cell>
          <cell r="K5848">
            <v>5529</v>
          </cell>
          <cell r="L5848">
            <v>5529</v>
          </cell>
          <cell r="M5848">
            <v>5529</v>
          </cell>
          <cell r="N5848">
            <v>5529</v>
          </cell>
          <cell r="O5848">
            <v>5212</v>
          </cell>
          <cell r="P5848">
            <v>5316</v>
          </cell>
          <cell r="Q5848">
            <v>5477</v>
          </cell>
        </row>
        <row r="5849">
          <cell r="E5849" t="str">
            <v>61NMONTHLYCSERVICE EMPLOYEES INTERNATIONAL UNION DISTRICT 1199 NW</v>
          </cell>
          <cell r="F5849" t="str">
            <v>61N</v>
          </cell>
          <cell r="G5849" t="str">
            <v>Monthly</v>
          </cell>
          <cell r="H5849" t="str">
            <v>C</v>
          </cell>
          <cell r="I5849">
            <v>0</v>
          </cell>
          <cell r="J5849" t="str">
            <v>Service Employees International Union District 1199 NW</v>
          </cell>
          <cell r="K5849">
            <v>5529</v>
          </cell>
          <cell r="L5849">
            <v>5529</v>
          </cell>
          <cell r="M5849">
            <v>5529</v>
          </cell>
          <cell r="N5849">
            <v>5529</v>
          </cell>
          <cell r="O5849">
            <v>5212</v>
          </cell>
          <cell r="P5849">
            <v>5316</v>
          </cell>
          <cell r="Q5849">
            <v>5477</v>
          </cell>
        </row>
        <row r="5850">
          <cell r="E5850" t="str">
            <v>61NMONTHLYCTEAMSTERS LOCAL UNION NUMBER 117</v>
          </cell>
          <cell r="F5850" t="str">
            <v>61N</v>
          </cell>
          <cell r="G5850" t="str">
            <v>Monthly</v>
          </cell>
          <cell r="H5850" t="str">
            <v>C</v>
          </cell>
          <cell r="I5850">
            <v>0</v>
          </cell>
          <cell r="J5850" t="str">
            <v>Teamsters Local Union Number 117</v>
          </cell>
          <cell r="K5850">
            <v>5601</v>
          </cell>
          <cell r="L5850">
            <v>5601</v>
          </cell>
          <cell r="M5850">
            <v>5601</v>
          </cell>
          <cell r="N5850">
            <v>5601</v>
          </cell>
          <cell r="O5850">
            <v>5280</v>
          </cell>
          <cell r="P5850">
            <v>5386</v>
          </cell>
          <cell r="Q5850">
            <v>5549</v>
          </cell>
        </row>
        <row r="5851">
          <cell r="E5851" t="str">
            <v>61NMONTHLYCWASHINGTON FEDERATION OF STATE EMPLOYEES</v>
          </cell>
          <cell r="F5851" t="str">
            <v>61N</v>
          </cell>
          <cell r="G5851" t="str">
            <v>Monthly</v>
          </cell>
          <cell r="H5851" t="str">
            <v>C</v>
          </cell>
          <cell r="I5851">
            <v>0</v>
          </cell>
          <cell r="J5851" t="str">
            <v>Washington Federation of State Employees</v>
          </cell>
          <cell r="K5851">
            <v>5529</v>
          </cell>
          <cell r="L5851">
            <v>5529</v>
          </cell>
          <cell r="M5851">
            <v>5529</v>
          </cell>
          <cell r="N5851">
            <v>5529</v>
          </cell>
          <cell r="O5851">
            <v>5212</v>
          </cell>
          <cell r="P5851">
            <v>5316</v>
          </cell>
          <cell r="Q5851">
            <v>5477</v>
          </cell>
        </row>
        <row r="5852">
          <cell r="E5852" t="str">
            <v>61NMONTHLYDCOALITION</v>
          </cell>
          <cell r="F5852" t="str">
            <v>61N</v>
          </cell>
          <cell r="G5852" t="str">
            <v>Monthly</v>
          </cell>
          <cell r="H5852" t="str">
            <v>D</v>
          </cell>
          <cell r="I5852">
            <v>0</v>
          </cell>
          <cell r="J5852" t="str">
            <v>Coalition</v>
          </cell>
          <cell r="K5852">
            <v>5668</v>
          </cell>
          <cell r="L5852">
            <v>5668</v>
          </cell>
          <cell r="M5852">
            <v>5668</v>
          </cell>
          <cell r="N5852">
            <v>5668</v>
          </cell>
          <cell r="O5852">
            <v>5343</v>
          </cell>
          <cell r="P5852">
            <v>5450</v>
          </cell>
          <cell r="Q5852">
            <v>5615</v>
          </cell>
        </row>
        <row r="5853">
          <cell r="E5853" t="str">
            <v>61NMONTHLYDNON-REPRESENTED STATE EMPLOYEES</v>
          </cell>
          <cell r="F5853" t="str">
            <v>61N</v>
          </cell>
          <cell r="G5853" t="str">
            <v>Monthly</v>
          </cell>
          <cell r="H5853" t="str">
            <v>D</v>
          </cell>
          <cell r="I5853">
            <v>0</v>
          </cell>
          <cell r="J5853" t="str">
            <v>Non-Represented State Employees</v>
          </cell>
          <cell r="K5853">
            <v>5668</v>
          </cell>
          <cell r="L5853">
            <v>5668</v>
          </cell>
          <cell r="M5853">
            <v>5668</v>
          </cell>
          <cell r="N5853">
            <v>5668</v>
          </cell>
          <cell r="O5853">
            <v>5343</v>
          </cell>
          <cell r="P5853">
            <v>5450</v>
          </cell>
          <cell r="Q5853">
            <v>5615</v>
          </cell>
        </row>
        <row r="5854">
          <cell r="E5854" t="str">
            <v>61NMONTHLYDSERVICE EMPLOYEES INTERNATIONAL UNION DISTRICT 1199 NW</v>
          </cell>
          <cell r="F5854" t="str">
            <v>61N</v>
          </cell>
          <cell r="G5854" t="str">
            <v>Monthly</v>
          </cell>
          <cell r="H5854" t="str">
            <v>D</v>
          </cell>
          <cell r="I5854">
            <v>0</v>
          </cell>
          <cell r="J5854" t="str">
            <v>Service Employees International Union District 1199 NW</v>
          </cell>
          <cell r="K5854">
            <v>5668</v>
          </cell>
          <cell r="L5854">
            <v>5668</v>
          </cell>
          <cell r="M5854">
            <v>5668</v>
          </cell>
          <cell r="N5854">
            <v>5668</v>
          </cell>
          <cell r="O5854">
            <v>5343</v>
          </cell>
          <cell r="P5854">
            <v>5450</v>
          </cell>
          <cell r="Q5854">
            <v>5615</v>
          </cell>
        </row>
        <row r="5855">
          <cell r="E5855" t="str">
            <v>61NMONTHLYDTEAMSTERS LOCAL UNION NUMBER 117</v>
          </cell>
          <cell r="F5855" t="str">
            <v>61N</v>
          </cell>
          <cell r="G5855" t="str">
            <v>Monthly</v>
          </cell>
          <cell r="H5855" t="str">
            <v>D</v>
          </cell>
          <cell r="I5855">
            <v>0</v>
          </cell>
          <cell r="J5855" t="str">
            <v>Teamsters Local Union Number 117</v>
          </cell>
          <cell r="K5855">
            <v>5741</v>
          </cell>
          <cell r="L5855">
            <v>5741</v>
          </cell>
          <cell r="M5855">
            <v>5741</v>
          </cell>
          <cell r="N5855">
            <v>5741</v>
          </cell>
          <cell r="O5855">
            <v>5412</v>
          </cell>
          <cell r="P5855">
            <v>5520</v>
          </cell>
          <cell r="Q5855">
            <v>5687</v>
          </cell>
        </row>
        <row r="5856">
          <cell r="E5856" t="str">
            <v>61NMONTHLYDWASHINGTON FEDERATION OF STATE EMPLOYEES</v>
          </cell>
          <cell r="F5856" t="str">
            <v>61N</v>
          </cell>
          <cell r="G5856" t="str">
            <v>Monthly</v>
          </cell>
          <cell r="H5856" t="str">
            <v>D</v>
          </cell>
          <cell r="I5856">
            <v>0</v>
          </cell>
          <cell r="J5856" t="str">
            <v>Washington Federation of State Employees</v>
          </cell>
          <cell r="K5856">
            <v>5668</v>
          </cell>
          <cell r="L5856">
            <v>5668</v>
          </cell>
          <cell r="M5856">
            <v>5668</v>
          </cell>
          <cell r="N5856">
            <v>5668</v>
          </cell>
          <cell r="O5856">
            <v>5343</v>
          </cell>
          <cell r="P5856">
            <v>5450</v>
          </cell>
          <cell r="Q5856">
            <v>5615</v>
          </cell>
        </row>
        <row r="5857">
          <cell r="E5857" t="str">
            <v>61NMONTHLYECOALITION</v>
          </cell>
          <cell r="F5857" t="str">
            <v>61N</v>
          </cell>
          <cell r="G5857" t="str">
            <v>Monthly</v>
          </cell>
          <cell r="H5857" t="str">
            <v>E</v>
          </cell>
          <cell r="I5857">
            <v>0</v>
          </cell>
          <cell r="J5857" t="str">
            <v>Coalition</v>
          </cell>
          <cell r="K5857">
            <v>5808</v>
          </cell>
          <cell r="L5857">
            <v>5808</v>
          </cell>
          <cell r="M5857">
            <v>5808</v>
          </cell>
          <cell r="N5857">
            <v>5808</v>
          </cell>
          <cell r="O5857">
            <v>5475</v>
          </cell>
          <cell r="P5857">
            <v>5585</v>
          </cell>
          <cell r="Q5857">
            <v>5754</v>
          </cell>
        </row>
        <row r="5858">
          <cell r="E5858" t="str">
            <v>61NMONTHLYENON-REPRESENTED STATE EMPLOYEES</v>
          </cell>
          <cell r="F5858" t="str">
            <v>61N</v>
          </cell>
          <cell r="G5858" t="str">
            <v>Monthly</v>
          </cell>
          <cell r="H5858" t="str">
            <v>E</v>
          </cell>
          <cell r="I5858">
            <v>0</v>
          </cell>
          <cell r="J5858" t="str">
            <v>Non-Represented State Employees</v>
          </cell>
          <cell r="K5858">
            <v>5808</v>
          </cell>
          <cell r="L5858">
            <v>5808</v>
          </cell>
          <cell r="M5858">
            <v>5808</v>
          </cell>
          <cell r="N5858">
            <v>5808</v>
          </cell>
          <cell r="O5858">
            <v>5475</v>
          </cell>
          <cell r="P5858">
            <v>5585</v>
          </cell>
          <cell r="Q5858">
            <v>5754</v>
          </cell>
        </row>
        <row r="5859">
          <cell r="E5859" t="str">
            <v>61NMONTHLYESERVICE EMPLOYEES INTERNATIONAL UNION DISTRICT 1199 NW</v>
          </cell>
          <cell r="F5859" t="str">
            <v>61N</v>
          </cell>
          <cell r="G5859" t="str">
            <v>Monthly</v>
          </cell>
          <cell r="H5859" t="str">
            <v>E</v>
          </cell>
          <cell r="I5859">
            <v>0</v>
          </cell>
          <cell r="J5859" t="str">
            <v>Service Employees International Union District 1199 NW</v>
          </cell>
          <cell r="K5859">
            <v>5808</v>
          </cell>
          <cell r="L5859">
            <v>5808</v>
          </cell>
          <cell r="M5859">
            <v>5808</v>
          </cell>
          <cell r="N5859">
            <v>5808</v>
          </cell>
          <cell r="O5859">
            <v>5475</v>
          </cell>
          <cell r="P5859">
            <v>5585</v>
          </cell>
          <cell r="Q5859">
            <v>5754</v>
          </cell>
        </row>
        <row r="5860">
          <cell r="E5860" t="str">
            <v>61NMONTHLYETEAMSTERS LOCAL UNION NUMBER 117</v>
          </cell>
          <cell r="F5860" t="str">
            <v>61N</v>
          </cell>
          <cell r="G5860" t="str">
            <v>Monthly</v>
          </cell>
          <cell r="H5860" t="str">
            <v>E</v>
          </cell>
          <cell r="I5860">
            <v>0</v>
          </cell>
          <cell r="J5860" t="str">
            <v>Teamsters Local Union Number 117</v>
          </cell>
          <cell r="K5860">
            <v>5883</v>
          </cell>
          <cell r="L5860">
            <v>5883</v>
          </cell>
          <cell r="M5860">
            <v>5883</v>
          </cell>
          <cell r="N5860">
            <v>5883</v>
          </cell>
          <cell r="O5860">
            <v>5546</v>
          </cell>
          <cell r="P5860">
            <v>5657</v>
          </cell>
          <cell r="Q5860">
            <v>5828</v>
          </cell>
        </row>
        <row r="5861">
          <cell r="E5861" t="str">
            <v>61NMONTHLYEWASHINGTON FEDERATION OF STATE EMPLOYEES</v>
          </cell>
          <cell r="F5861" t="str">
            <v>61N</v>
          </cell>
          <cell r="G5861" t="str">
            <v>Monthly</v>
          </cell>
          <cell r="H5861" t="str">
            <v>E</v>
          </cell>
          <cell r="I5861">
            <v>0</v>
          </cell>
          <cell r="J5861" t="str">
            <v>Washington Federation of State Employees</v>
          </cell>
          <cell r="K5861">
            <v>5808</v>
          </cell>
          <cell r="L5861">
            <v>5808</v>
          </cell>
          <cell r="M5861">
            <v>5808</v>
          </cell>
          <cell r="N5861">
            <v>5808</v>
          </cell>
          <cell r="O5861">
            <v>5475</v>
          </cell>
          <cell r="P5861">
            <v>5585</v>
          </cell>
          <cell r="Q5861">
            <v>5754</v>
          </cell>
        </row>
        <row r="5862">
          <cell r="E5862" t="str">
            <v>61NMONTHLYFCOALITION</v>
          </cell>
          <cell r="F5862" t="str">
            <v>61N</v>
          </cell>
          <cell r="G5862" t="str">
            <v>Monthly</v>
          </cell>
          <cell r="H5862" t="str">
            <v>F</v>
          </cell>
          <cell r="I5862">
            <v>0</v>
          </cell>
          <cell r="J5862" t="str">
            <v>Coalition</v>
          </cell>
          <cell r="K5862">
            <v>5953</v>
          </cell>
          <cell r="L5862">
            <v>5953</v>
          </cell>
          <cell r="M5862">
            <v>5953</v>
          </cell>
          <cell r="N5862">
            <v>5953</v>
          </cell>
          <cell r="O5862">
            <v>5612</v>
          </cell>
          <cell r="P5862">
            <v>5724</v>
          </cell>
          <cell r="Q5862">
            <v>5897</v>
          </cell>
        </row>
        <row r="5863">
          <cell r="E5863" t="str">
            <v>61NMONTHLYFNON-REPRESENTED STATE EMPLOYEES</v>
          </cell>
          <cell r="F5863" t="str">
            <v>61N</v>
          </cell>
          <cell r="G5863" t="str">
            <v>Monthly</v>
          </cell>
          <cell r="H5863" t="str">
            <v>F</v>
          </cell>
          <cell r="I5863">
            <v>0</v>
          </cell>
          <cell r="J5863" t="str">
            <v>Non-Represented State Employees</v>
          </cell>
          <cell r="K5863">
            <v>5953</v>
          </cell>
          <cell r="L5863">
            <v>5953</v>
          </cell>
          <cell r="M5863">
            <v>5953</v>
          </cell>
          <cell r="N5863">
            <v>5953</v>
          </cell>
          <cell r="O5863">
            <v>5612</v>
          </cell>
          <cell r="P5863">
            <v>5724</v>
          </cell>
          <cell r="Q5863">
            <v>5897</v>
          </cell>
        </row>
        <row r="5864">
          <cell r="E5864" t="str">
            <v>61NMONTHLYFSERVICE EMPLOYEES INTERNATIONAL UNION DISTRICT 1199 NW</v>
          </cell>
          <cell r="F5864" t="str">
            <v>61N</v>
          </cell>
          <cell r="G5864" t="str">
            <v>Monthly</v>
          </cell>
          <cell r="H5864" t="str">
            <v>F</v>
          </cell>
          <cell r="I5864">
            <v>0</v>
          </cell>
          <cell r="J5864" t="str">
            <v>Service Employees International Union District 1199 NW</v>
          </cell>
          <cell r="K5864">
            <v>5953</v>
          </cell>
          <cell r="L5864">
            <v>5953</v>
          </cell>
          <cell r="M5864">
            <v>5953</v>
          </cell>
          <cell r="N5864">
            <v>5953</v>
          </cell>
          <cell r="O5864">
            <v>5612</v>
          </cell>
          <cell r="P5864">
            <v>5724</v>
          </cell>
          <cell r="Q5864">
            <v>5897</v>
          </cell>
        </row>
        <row r="5865">
          <cell r="E5865" t="str">
            <v>61NMONTHLYFTEAMSTERS LOCAL UNION NUMBER 117</v>
          </cell>
          <cell r="F5865" t="str">
            <v>61N</v>
          </cell>
          <cell r="G5865" t="str">
            <v>Monthly</v>
          </cell>
          <cell r="H5865" t="str">
            <v>F</v>
          </cell>
          <cell r="I5865">
            <v>0</v>
          </cell>
          <cell r="J5865" t="str">
            <v>Teamsters Local Union Number 117</v>
          </cell>
          <cell r="K5865">
            <v>6029</v>
          </cell>
          <cell r="L5865">
            <v>6029</v>
          </cell>
          <cell r="M5865">
            <v>6029</v>
          </cell>
          <cell r="N5865">
            <v>6029</v>
          </cell>
          <cell r="O5865">
            <v>5683</v>
          </cell>
          <cell r="P5865">
            <v>5797</v>
          </cell>
          <cell r="Q5865">
            <v>5972</v>
          </cell>
        </row>
        <row r="5866">
          <cell r="E5866" t="str">
            <v>61NMONTHLYFWASHINGTON FEDERATION OF STATE EMPLOYEES</v>
          </cell>
          <cell r="F5866" t="str">
            <v>61N</v>
          </cell>
          <cell r="G5866" t="str">
            <v>Monthly</v>
          </cell>
          <cell r="H5866" t="str">
            <v>F</v>
          </cell>
          <cell r="I5866">
            <v>0</v>
          </cell>
          <cell r="J5866" t="str">
            <v>Washington Federation of State Employees</v>
          </cell>
          <cell r="K5866">
            <v>5953</v>
          </cell>
          <cell r="L5866">
            <v>5953</v>
          </cell>
          <cell r="M5866">
            <v>5953</v>
          </cell>
          <cell r="N5866">
            <v>5953</v>
          </cell>
          <cell r="O5866">
            <v>5612</v>
          </cell>
          <cell r="P5866">
            <v>5724</v>
          </cell>
          <cell r="Q5866">
            <v>5897</v>
          </cell>
        </row>
        <row r="5867">
          <cell r="E5867" t="str">
            <v>61NMONTHLYGCOALITION</v>
          </cell>
          <cell r="F5867" t="str">
            <v>61N</v>
          </cell>
          <cell r="G5867" t="str">
            <v>Monthly</v>
          </cell>
          <cell r="H5867" t="str">
            <v>G</v>
          </cell>
          <cell r="I5867">
            <v>0</v>
          </cell>
          <cell r="J5867" t="str">
            <v>Coalition</v>
          </cell>
          <cell r="K5867">
            <v>6104</v>
          </cell>
          <cell r="L5867">
            <v>6104</v>
          </cell>
          <cell r="M5867">
            <v>6104</v>
          </cell>
          <cell r="N5867">
            <v>6104</v>
          </cell>
          <cell r="O5867">
            <v>5754</v>
          </cell>
          <cell r="P5867">
            <v>5869</v>
          </cell>
          <cell r="Q5867">
            <v>6046</v>
          </cell>
        </row>
        <row r="5868">
          <cell r="E5868" t="str">
            <v>61NMONTHLYGNON-REPRESENTED STATE EMPLOYEES</v>
          </cell>
          <cell r="F5868" t="str">
            <v>61N</v>
          </cell>
          <cell r="G5868" t="str">
            <v>Monthly</v>
          </cell>
          <cell r="H5868" t="str">
            <v>G</v>
          </cell>
          <cell r="I5868">
            <v>0</v>
          </cell>
          <cell r="J5868" t="str">
            <v>Non-Represented State Employees</v>
          </cell>
          <cell r="K5868">
            <v>6104</v>
          </cell>
          <cell r="L5868">
            <v>6104</v>
          </cell>
          <cell r="M5868">
            <v>6104</v>
          </cell>
          <cell r="N5868">
            <v>6104</v>
          </cell>
          <cell r="O5868">
            <v>5754</v>
          </cell>
          <cell r="P5868">
            <v>5869</v>
          </cell>
          <cell r="Q5868">
            <v>6046</v>
          </cell>
        </row>
        <row r="5869">
          <cell r="E5869" t="str">
            <v>61NMONTHLYGSERVICE EMPLOYEES INTERNATIONAL UNION DISTRICT 1199 NW</v>
          </cell>
          <cell r="F5869" t="str">
            <v>61N</v>
          </cell>
          <cell r="G5869" t="str">
            <v>Monthly</v>
          </cell>
          <cell r="H5869" t="str">
            <v>G</v>
          </cell>
          <cell r="I5869">
            <v>0</v>
          </cell>
          <cell r="J5869" t="str">
            <v>Service Employees International Union District 1199 NW</v>
          </cell>
          <cell r="K5869">
            <v>6104</v>
          </cell>
          <cell r="L5869">
            <v>6104</v>
          </cell>
          <cell r="M5869">
            <v>6104</v>
          </cell>
          <cell r="N5869">
            <v>6104</v>
          </cell>
          <cell r="O5869">
            <v>5754</v>
          </cell>
          <cell r="P5869">
            <v>5869</v>
          </cell>
          <cell r="Q5869">
            <v>6046</v>
          </cell>
        </row>
        <row r="5870">
          <cell r="E5870" t="str">
            <v>61NMONTHLYGTEAMSTERS LOCAL UNION NUMBER 117</v>
          </cell>
          <cell r="F5870" t="str">
            <v>61N</v>
          </cell>
          <cell r="G5870" t="str">
            <v>Monthly</v>
          </cell>
          <cell r="H5870" t="str">
            <v>G</v>
          </cell>
          <cell r="I5870">
            <v>0</v>
          </cell>
          <cell r="J5870" t="str">
            <v>Teamsters Local Union Number 117</v>
          </cell>
          <cell r="K5870">
            <v>6182</v>
          </cell>
          <cell r="L5870">
            <v>6182</v>
          </cell>
          <cell r="M5870">
            <v>6182</v>
          </cell>
          <cell r="N5870">
            <v>6182</v>
          </cell>
          <cell r="O5870">
            <v>5827</v>
          </cell>
          <cell r="P5870">
            <v>5944</v>
          </cell>
          <cell r="Q5870">
            <v>6124</v>
          </cell>
        </row>
        <row r="5871">
          <cell r="E5871" t="str">
            <v>61NMONTHLYGWASHINGTON FEDERATION OF STATE EMPLOYEES</v>
          </cell>
          <cell r="F5871" t="str">
            <v>61N</v>
          </cell>
          <cell r="G5871" t="str">
            <v>Monthly</v>
          </cell>
          <cell r="H5871" t="str">
            <v>G</v>
          </cell>
          <cell r="I5871">
            <v>0</v>
          </cell>
          <cell r="J5871" t="str">
            <v>Washington Federation of State Employees</v>
          </cell>
          <cell r="K5871">
            <v>6104</v>
          </cell>
          <cell r="L5871">
            <v>6104</v>
          </cell>
          <cell r="M5871">
            <v>6104</v>
          </cell>
          <cell r="N5871">
            <v>6104</v>
          </cell>
          <cell r="O5871">
            <v>5754</v>
          </cell>
          <cell r="P5871">
            <v>5869</v>
          </cell>
          <cell r="Q5871">
            <v>6046</v>
          </cell>
        </row>
        <row r="5872">
          <cell r="E5872" t="str">
            <v>61NMONTHLYHCOALITION</v>
          </cell>
          <cell r="F5872" t="str">
            <v>61N</v>
          </cell>
          <cell r="G5872" t="str">
            <v>Monthly</v>
          </cell>
          <cell r="H5872" t="str">
            <v>H</v>
          </cell>
          <cell r="I5872">
            <v>0</v>
          </cell>
          <cell r="J5872" t="str">
            <v>Coalition</v>
          </cell>
          <cell r="K5872">
            <v>6257</v>
          </cell>
          <cell r="L5872">
            <v>6257</v>
          </cell>
          <cell r="M5872">
            <v>6257</v>
          </cell>
          <cell r="N5872">
            <v>6257</v>
          </cell>
          <cell r="O5872">
            <v>5898</v>
          </cell>
          <cell r="P5872">
            <v>6016</v>
          </cell>
          <cell r="Q5872">
            <v>6198</v>
          </cell>
        </row>
        <row r="5873">
          <cell r="E5873" t="str">
            <v>61NMONTHLYHNON-REPRESENTED STATE EMPLOYEES</v>
          </cell>
          <cell r="F5873" t="str">
            <v>61N</v>
          </cell>
          <cell r="G5873" t="str">
            <v>Monthly</v>
          </cell>
          <cell r="H5873" t="str">
            <v>H</v>
          </cell>
          <cell r="I5873">
            <v>0</v>
          </cell>
          <cell r="J5873" t="str">
            <v>Non-Represented State Employees</v>
          </cell>
          <cell r="K5873">
            <v>6257</v>
          </cell>
          <cell r="L5873">
            <v>6257</v>
          </cell>
          <cell r="M5873">
            <v>6257</v>
          </cell>
          <cell r="N5873">
            <v>6257</v>
          </cell>
          <cell r="O5873">
            <v>5898</v>
          </cell>
          <cell r="P5873">
            <v>6016</v>
          </cell>
          <cell r="Q5873">
            <v>6198</v>
          </cell>
        </row>
        <row r="5874">
          <cell r="E5874" t="str">
            <v>61NMONTHLYHSERVICE EMPLOYEES INTERNATIONAL UNION DISTRICT 1199 NW</v>
          </cell>
          <cell r="F5874" t="str">
            <v>61N</v>
          </cell>
          <cell r="G5874" t="str">
            <v>Monthly</v>
          </cell>
          <cell r="H5874" t="str">
            <v>H</v>
          </cell>
          <cell r="I5874">
            <v>0</v>
          </cell>
          <cell r="J5874" t="str">
            <v>Service Employees International Union District 1199 NW</v>
          </cell>
          <cell r="K5874">
            <v>6257</v>
          </cell>
          <cell r="L5874">
            <v>6257</v>
          </cell>
          <cell r="M5874">
            <v>6257</v>
          </cell>
          <cell r="N5874">
            <v>6257</v>
          </cell>
          <cell r="O5874">
            <v>5898</v>
          </cell>
          <cell r="P5874">
            <v>6016</v>
          </cell>
          <cell r="Q5874">
            <v>6198</v>
          </cell>
        </row>
        <row r="5875">
          <cell r="E5875" t="str">
            <v>61NMONTHLYHTEAMSTERS LOCAL UNION NUMBER 117</v>
          </cell>
          <cell r="F5875" t="str">
            <v>61N</v>
          </cell>
          <cell r="G5875" t="str">
            <v>Monthly</v>
          </cell>
          <cell r="H5875" t="str">
            <v>H</v>
          </cell>
          <cell r="I5875">
            <v>0</v>
          </cell>
          <cell r="J5875" t="str">
            <v>Teamsters Local Union Number 117</v>
          </cell>
          <cell r="K5875">
            <v>6339</v>
          </cell>
          <cell r="L5875">
            <v>6339</v>
          </cell>
          <cell r="M5875">
            <v>6339</v>
          </cell>
          <cell r="N5875">
            <v>6339</v>
          </cell>
          <cell r="O5875">
            <v>5975</v>
          </cell>
          <cell r="P5875">
            <v>6095</v>
          </cell>
          <cell r="Q5875">
            <v>6279</v>
          </cell>
        </row>
        <row r="5876">
          <cell r="E5876" t="str">
            <v>61NMONTHLYHWASHINGTON FEDERATION OF STATE EMPLOYEES</v>
          </cell>
          <cell r="F5876" t="str">
            <v>61N</v>
          </cell>
          <cell r="G5876" t="str">
            <v>Monthly</v>
          </cell>
          <cell r="H5876" t="str">
            <v>H</v>
          </cell>
          <cell r="I5876">
            <v>0</v>
          </cell>
          <cell r="J5876" t="str">
            <v>Washington Federation of State Employees</v>
          </cell>
          <cell r="K5876">
            <v>6257</v>
          </cell>
          <cell r="L5876">
            <v>6257</v>
          </cell>
          <cell r="M5876">
            <v>6257</v>
          </cell>
          <cell r="N5876">
            <v>6257</v>
          </cell>
          <cell r="O5876">
            <v>5898</v>
          </cell>
          <cell r="P5876">
            <v>6016</v>
          </cell>
          <cell r="Q5876">
            <v>6198</v>
          </cell>
        </row>
        <row r="5877">
          <cell r="E5877" t="str">
            <v>61NMONTHLYICOALITION</v>
          </cell>
          <cell r="F5877" t="str">
            <v>61N</v>
          </cell>
          <cell r="G5877" t="str">
            <v>Monthly</v>
          </cell>
          <cell r="H5877" t="str">
            <v>I</v>
          </cell>
          <cell r="I5877">
            <v>0</v>
          </cell>
          <cell r="J5877" t="str">
            <v>Coalition</v>
          </cell>
          <cell r="K5877">
            <v>6411</v>
          </cell>
          <cell r="L5877">
            <v>6411</v>
          </cell>
          <cell r="M5877">
            <v>6411</v>
          </cell>
          <cell r="N5877">
            <v>6411</v>
          </cell>
          <cell r="O5877">
            <v>6043</v>
          </cell>
          <cell r="P5877">
            <v>6164</v>
          </cell>
          <cell r="Q5877">
            <v>6350</v>
          </cell>
        </row>
        <row r="5878">
          <cell r="E5878" t="str">
            <v>61NMONTHLYINON-REPRESENTED STATE EMPLOYEES</v>
          </cell>
          <cell r="F5878" t="str">
            <v>61N</v>
          </cell>
          <cell r="G5878" t="str">
            <v>Monthly</v>
          </cell>
          <cell r="H5878" t="str">
            <v>I</v>
          </cell>
          <cell r="I5878">
            <v>0</v>
          </cell>
          <cell r="J5878" t="str">
            <v>Non-Represented State Employees</v>
          </cell>
          <cell r="K5878">
            <v>6411</v>
          </cell>
          <cell r="L5878">
            <v>6411</v>
          </cell>
          <cell r="M5878">
            <v>6411</v>
          </cell>
          <cell r="N5878">
            <v>6411</v>
          </cell>
          <cell r="O5878">
            <v>6043</v>
          </cell>
          <cell r="P5878">
            <v>6164</v>
          </cell>
          <cell r="Q5878">
            <v>6350</v>
          </cell>
        </row>
        <row r="5879">
          <cell r="E5879" t="str">
            <v>61NMONTHLYISERVICE EMPLOYEES INTERNATIONAL UNION DISTRICT 1199 NW</v>
          </cell>
          <cell r="F5879" t="str">
            <v>61N</v>
          </cell>
          <cell r="G5879" t="str">
            <v>Monthly</v>
          </cell>
          <cell r="H5879" t="str">
            <v>I</v>
          </cell>
          <cell r="I5879">
            <v>0</v>
          </cell>
          <cell r="J5879" t="str">
            <v>Service Employees International Union District 1199 NW</v>
          </cell>
          <cell r="K5879">
            <v>6411</v>
          </cell>
          <cell r="L5879">
            <v>6411</v>
          </cell>
          <cell r="M5879">
            <v>6411</v>
          </cell>
          <cell r="N5879">
            <v>6411</v>
          </cell>
          <cell r="O5879">
            <v>6043</v>
          </cell>
          <cell r="P5879">
            <v>6164</v>
          </cell>
          <cell r="Q5879">
            <v>6350</v>
          </cell>
        </row>
        <row r="5880">
          <cell r="E5880" t="str">
            <v>61NMONTHLYITEAMSTERS LOCAL UNION NUMBER 117</v>
          </cell>
          <cell r="F5880" t="str">
            <v>61N</v>
          </cell>
          <cell r="G5880" t="str">
            <v>Monthly</v>
          </cell>
          <cell r="H5880" t="str">
            <v>I</v>
          </cell>
          <cell r="I5880">
            <v>0</v>
          </cell>
          <cell r="J5880" t="str">
            <v>Teamsters Local Union Number 117</v>
          </cell>
          <cell r="K5880">
            <v>6491</v>
          </cell>
          <cell r="L5880">
            <v>6491</v>
          </cell>
          <cell r="M5880">
            <v>6491</v>
          </cell>
          <cell r="N5880">
            <v>6491</v>
          </cell>
          <cell r="O5880">
            <v>6119</v>
          </cell>
          <cell r="P5880">
            <v>6241</v>
          </cell>
          <cell r="Q5880">
            <v>6429</v>
          </cell>
        </row>
        <row r="5881">
          <cell r="E5881" t="str">
            <v>61NMONTHLYIWASHINGTON FEDERATION OF STATE EMPLOYEES</v>
          </cell>
          <cell r="F5881" t="str">
            <v>61N</v>
          </cell>
          <cell r="G5881" t="str">
            <v>Monthly</v>
          </cell>
          <cell r="H5881" t="str">
            <v>I</v>
          </cell>
          <cell r="I5881">
            <v>0</v>
          </cell>
          <cell r="J5881" t="str">
            <v>Washington Federation of State Employees</v>
          </cell>
          <cell r="K5881">
            <v>6411</v>
          </cell>
          <cell r="L5881">
            <v>6411</v>
          </cell>
          <cell r="M5881">
            <v>6411</v>
          </cell>
          <cell r="N5881">
            <v>6411</v>
          </cell>
          <cell r="O5881">
            <v>6043</v>
          </cell>
          <cell r="P5881">
            <v>6164</v>
          </cell>
          <cell r="Q5881">
            <v>6350</v>
          </cell>
        </row>
        <row r="5882">
          <cell r="E5882" t="str">
            <v>61NMONTHLYJCOALITION</v>
          </cell>
          <cell r="F5882" t="str">
            <v>61N</v>
          </cell>
          <cell r="G5882" t="str">
            <v>Monthly</v>
          </cell>
          <cell r="H5882" t="str">
            <v>J</v>
          </cell>
          <cell r="I5882">
            <v>0</v>
          </cell>
          <cell r="J5882" t="str">
            <v>Coalition</v>
          </cell>
          <cell r="K5882">
            <v>6575</v>
          </cell>
          <cell r="L5882">
            <v>6575</v>
          </cell>
          <cell r="M5882">
            <v>6575</v>
          </cell>
          <cell r="N5882">
            <v>6575</v>
          </cell>
          <cell r="O5882">
            <v>6198</v>
          </cell>
          <cell r="P5882">
            <v>6322</v>
          </cell>
          <cell r="Q5882">
            <v>6513</v>
          </cell>
        </row>
        <row r="5883">
          <cell r="E5883" t="str">
            <v>61NMONTHLYJNON-REPRESENTED STATE EMPLOYEES</v>
          </cell>
          <cell r="F5883" t="str">
            <v>61N</v>
          </cell>
          <cell r="G5883" t="str">
            <v>Monthly</v>
          </cell>
          <cell r="H5883" t="str">
            <v>J</v>
          </cell>
          <cell r="I5883">
            <v>0</v>
          </cell>
          <cell r="J5883" t="str">
            <v>Non-Represented State Employees</v>
          </cell>
          <cell r="K5883">
            <v>6575</v>
          </cell>
          <cell r="L5883">
            <v>6575</v>
          </cell>
          <cell r="M5883">
            <v>6575</v>
          </cell>
          <cell r="N5883">
            <v>6575</v>
          </cell>
          <cell r="O5883">
            <v>6198</v>
          </cell>
          <cell r="P5883">
            <v>6322</v>
          </cell>
          <cell r="Q5883">
            <v>6513</v>
          </cell>
        </row>
        <row r="5884">
          <cell r="E5884" t="str">
            <v>61NMONTHLYJSERVICE EMPLOYEES INTERNATIONAL UNION DISTRICT 1199 NW</v>
          </cell>
          <cell r="F5884" t="str">
            <v>61N</v>
          </cell>
          <cell r="G5884" t="str">
            <v>Monthly</v>
          </cell>
          <cell r="H5884" t="str">
            <v>J</v>
          </cell>
          <cell r="I5884">
            <v>0</v>
          </cell>
          <cell r="J5884" t="str">
            <v>Service Employees International Union District 1199 NW</v>
          </cell>
          <cell r="K5884">
            <v>6575</v>
          </cell>
          <cell r="L5884">
            <v>6575</v>
          </cell>
          <cell r="M5884">
            <v>6575</v>
          </cell>
          <cell r="N5884">
            <v>6575</v>
          </cell>
          <cell r="O5884">
            <v>6198</v>
          </cell>
          <cell r="P5884">
            <v>6322</v>
          </cell>
          <cell r="Q5884">
            <v>6513</v>
          </cell>
        </row>
        <row r="5885">
          <cell r="E5885" t="str">
            <v>61NMONTHLYJTEAMSTERS LOCAL UNION NUMBER 117</v>
          </cell>
          <cell r="F5885" t="str">
            <v>61N</v>
          </cell>
          <cell r="G5885" t="str">
            <v>Monthly</v>
          </cell>
          <cell r="H5885" t="str">
            <v>J</v>
          </cell>
          <cell r="I5885">
            <v>0</v>
          </cell>
          <cell r="J5885" t="str">
            <v>Teamsters Local Union Number 117</v>
          </cell>
          <cell r="K5885">
            <v>6659</v>
          </cell>
          <cell r="L5885">
            <v>6659</v>
          </cell>
          <cell r="M5885">
            <v>6659</v>
          </cell>
          <cell r="N5885">
            <v>6659</v>
          </cell>
          <cell r="O5885">
            <v>6277</v>
          </cell>
          <cell r="P5885">
            <v>6403</v>
          </cell>
          <cell r="Q5885">
            <v>6596</v>
          </cell>
        </row>
        <row r="5886">
          <cell r="E5886" t="str">
            <v>61NMONTHLYJWASHINGTON FEDERATION OF STATE EMPLOYEES</v>
          </cell>
          <cell r="F5886" t="str">
            <v>61N</v>
          </cell>
          <cell r="G5886" t="str">
            <v>Monthly</v>
          </cell>
          <cell r="H5886" t="str">
            <v>J</v>
          </cell>
          <cell r="I5886">
            <v>0</v>
          </cell>
          <cell r="J5886" t="str">
            <v>Washington Federation of State Employees</v>
          </cell>
          <cell r="K5886">
            <v>6575</v>
          </cell>
          <cell r="L5886">
            <v>6575</v>
          </cell>
          <cell r="M5886">
            <v>6575</v>
          </cell>
          <cell r="N5886">
            <v>6575</v>
          </cell>
          <cell r="O5886">
            <v>6198</v>
          </cell>
          <cell r="P5886">
            <v>6322</v>
          </cell>
          <cell r="Q5886">
            <v>6513</v>
          </cell>
        </row>
        <row r="5887">
          <cell r="E5887" t="str">
            <v>61NMONTHLYKCOALITION</v>
          </cell>
          <cell r="F5887" t="str">
            <v>61N</v>
          </cell>
          <cell r="G5887" t="str">
            <v>Monthly</v>
          </cell>
          <cell r="H5887" t="str">
            <v>K</v>
          </cell>
          <cell r="I5887">
            <v>0</v>
          </cell>
          <cell r="J5887" t="str">
            <v>Coalition</v>
          </cell>
          <cell r="K5887">
            <v>6737</v>
          </cell>
          <cell r="L5887">
            <v>6737</v>
          </cell>
          <cell r="M5887">
            <v>6737</v>
          </cell>
          <cell r="N5887">
            <v>6737</v>
          </cell>
          <cell r="O5887">
            <v>6351</v>
          </cell>
          <cell r="P5887">
            <v>6478</v>
          </cell>
          <cell r="Q5887">
            <v>6674</v>
          </cell>
        </row>
        <row r="5888">
          <cell r="E5888" t="str">
            <v>61NMONTHLYKNON-REPRESENTED STATE EMPLOYEES</v>
          </cell>
          <cell r="F5888" t="str">
            <v>61N</v>
          </cell>
          <cell r="G5888" t="str">
            <v>Monthly</v>
          </cell>
          <cell r="H5888" t="str">
            <v>K</v>
          </cell>
          <cell r="I5888">
            <v>0</v>
          </cell>
          <cell r="J5888" t="str">
            <v>Non-Represented State Employees</v>
          </cell>
          <cell r="K5888">
            <v>6737</v>
          </cell>
          <cell r="L5888">
            <v>6737</v>
          </cell>
          <cell r="M5888">
            <v>6737</v>
          </cell>
          <cell r="N5888">
            <v>6737</v>
          </cell>
          <cell r="O5888">
            <v>6351</v>
          </cell>
          <cell r="P5888">
            <v>6478</v>
          </cell>
          <cell r="Q5888">
            <v>6674</v>
          </cell>
        </row>
        <row r="5889">
          <cell r="E5889" t="str">
            <v>61NMONTHLYKSERVICE EMPLOYEES INTERNATIONAL UNION DISTRICT 1199 NW</v>
          </cell>
          <cell r="F5889" t="str">
            <v>61N</v>
          </cell>
          <cell r="G5889" t="str">
            <v>Monthly</v>
          </cell>
          <cell r="H5889" t="str">
            <v>K</v>
          </cell>
          <cell r="I5889">
            <v>0</v>
          </cell>
          <cell r="J5889" t="str">
            <v>Service Employees International Union District 1199 NW</v>
          </cell>
          <cell r="K5889">
            <v>6737</v>
          </cell>
          <cell r="L5889">
            <v>6737</v>
          </cell>
          <cell r="M5889">
            <v>6737</v>
          </cell>
          <cell r="N5889">
            <v>6737</v>
          </cell>
          <cell r="O5889">
            <v>6351</v>
          </cell>
          <cell r="P5889">
            <v>6478</v>
          </cell>
          <cell r="Q5889">
            <v>6674</v>
          </cell>
        </row>
        <row r="5890">
          <cell r="E5890" t="str">
            <v>61NMONTHLYKTEAMSTERS LOCAL UNION NUMBER 117</v>
          </cell>
          <cell r="F5890" t="str">
            <v>61N</v>
          </cell>
          <cell r="G5890" t="str">
            <v>Monthly</v>
          </cell>
          <cell r="H5890" t="str">
            <v>K</v>
          </cell>
          <cell r="I5890">
            <v>0</v>
          </cell>
          <cell r="J5890" t="str">
            <v>Teamsters Local Union Number 117</v>
          </cell>
          <cell r="K5890">
            <v>6822</v>
          </cell>
          <cell r="L5890">
            <v>6822</v>
          </cell>
          <cell r="M5890">
            <v>6822</v>
          </cell>
          <cell r="N5890">
            <v>6822</v>
          </cell>
          <cell r="O5890">
            <v>6431</v>
          </cell>
          <cell r="P5890">
            <v>6560</v>
          </cell>
          <cell r="Q5890">
            <v>6758</v>
          </cell>
        </row>
        <row r="5891">
          <cell r="E5891" t="str">
            <v>61NMONTHLYKWASHINGTON FEDERATION OF STATE EMPLOYEES</v>
          </cell>
          <cell r="F5891" t="str">
            <v>61N</v>
          </cell>
          <cell r="G5891" t="str">
            <v>Monthly</v>
          </cell>
          <cell r="H5891" t="str">
            <v>K</v>
          </cell>
          <cell r="I5891">
            <v>0</v>
          </cell>
          <cell r="J5891" t="str">
            <v>Washington Federation of State Employees</v>
          </cell>
          <cell r="K5891">
            <v>6737</v>
          </cell>
          <cell r="L5891">
            <v>6737</v>
          </cell>
          <cell r="M5891">
            <v>6737</v>
          </cell>
          <cell r="N5891">
            <v>6737</v>
          </cell>
          <cell r="O5891">
            <v>6351</v>
          </cell>
          <cell r="P5891">
            <v>6478</v>
          </cell>
          <cell r="Q5891">
            <v>6674</v>
          </cell>
        </row>
        <row r="5892">
          <cell r="E5892" t="str">
            <v>61NMONTHLYLCOALITION</v>
          </cell>
          <cell r="F5892" t="str">
            <v>61N</v>
          </cell>
          <cell r="G5892" t="str">
            <v>Monthly</v>
          </cell>
          <cell r="H5892" t="str">
            <v>L</v>
          </cell>
          <cell r="I5892">
            <v>0</v>
          </cell>
          <cell r="J5892" t="str">
            <v>Coalition</v>
          </cell>
          <cell r="K5892">
            <v>6905</v>
          </cell>
          <cell r="L5892">
            <v>6905</v>
          </cell>
          <cell r="M5892">
            <v>6905</v>
          </cell>
          <cell r="N5892">
            <v>6905</v>
          </cell>
          <cell r="O5892">
            <v>6509</v>
          </cell>
          <cell r="P5892">
            <v>6639</v>
          </cell>
          <cell r="Q5892">
            <v>6839</v>
          </cell>
        </row>
        <row r="5893">
          <cell r="E5893" t="str">
            <v>61NMONTHLYLNON-REPRESENTED STATE EMPLOYEES</v>
          </cell>
          <cell r="F5893" t="str">
            <v>61N</v>
          </cell>
          <cell r="G5893" t="str">
            <v>Monthly</v>
          </cell>
          <cell r="H5893" t="str">
            <v>L</v>
          </cell>
          <cell r="I5893">
            <v>0</v>
          </cell>
          <cell r="J5893" t="str">
            <v>Non-Represented State Employees</v>
          </cell>
          <cell r="K5893">
            <v>6905</v>
          </cell>
          <cell r="L5893">
            <v>6905</v>
          </cell>
          <cell r="M5893">
            <v>6905</v>
          </cell>
          <cell r="N5893">
            <v>6905</v>
          </cell>
          <cell r="O5893">
            <v>6509</v>
          </cell>
          <cell r="P5893">
            <v>6639</v>
          </cell>
          <cell r="Q5893">
            <v>6839</v>
          </cell>
        </row>
        <row r="5894">
          <cell r="E5894" t="str">
            <v>61NMONTHLYLSERVICE EMPLOYEES INTERNATIONAL UNION DISTRICT 1199 NW</v>
          </cell>
          <cell r="F5894" t="str">
            <v>61N</v>
          </cell>
          <cell r="G5894" t="str">
            <v>Monthly</v>
          </cell>
          <cell r="H5894" t="str">
            <v>L</v>
          </cell>
          <cell r="I5894">
            <v>0</v>
          </cell>
          <cell r="J5894" t="str">
            <v>Service Employees International Union District 1199 NW</v>
          </cell>
          <cell r="K5894">
            <v>6905</v>
          </cell>
          <cell r="L5894">
            <v>6905</v>
          </cell>
          <cell r="M5894">
            <v>6905</v>
          </cell>
          <cell r="N5894">
            <v>6905</v>
          </cell>
          <cell r="O5894">
            <v>6509</v>
          </cell>
          <cell r="P5894">
            <v>6639</v>
          </cell>
          <cell r="Q5894">
            <v>6839</v>
          </cell>
        </row>
        <row r="5895">
          <cell r="E5895" t="str">
            <v>61NMONTHLYLTEAMSTERS LOCAL UNION NUMBER 117</v>
          </cell>
          <cell r="F5895" t="str">
            <v>61N</v>
          </cell>
          <cell r="G5895" t="str">
            <v>Monthly</v>
          </cell>
          <cell r="H5895" t="str">
            <v>L</v>
          </cell>
          <cell r="I5895">
            <v>0</v>
          </cell>
          <cell r="J5895" t="str">
            <v>Teamsters Local Union Number 117</v>
          </cell>
          <cell r="K5895">
            <v>6993</v>
          </cell>
          <cell r="L5895">
            <v>6993</v>
          </cell>
          <cell r="M5895">
            <v>6993</v>
          </cell>
          <cell r="N5895">
            <v>6993</v>
          </cell>
          <cell r="O5895">
            <v>6592</v>
          </cell>
          <cell r="P5895">
            <v>6724</v>
          </cell>
          <cell r="Q5895">
            <v>6927</v>
          </cell>
        </row>
        <row r="5896">
          <cell r="E5896" t="str">
            <v>61NMONTHLYLWASHINGTON FEDERATION OF STATE EMPLOYEES</v>
          </cell>
          <cell r="F5896" t="str">
            <v>61N</v>
          </cell>
          <cell r="G5896" t="str">
            <v>Monthly</v>
          </cell>
          <cell r="H5896" t="str">
            <v>L</v>
          </cell>
          <cell r="I5896">
            <v>0</v>
          </cell>
          <cell r="J5896" t="str">
            <v>Washington Federation of State Employees</v>
          </cell>
          <cell r="K5896">
            <v>6905</v>
          </cell>
          <cell r="L5896">
            <v>6905</v>
          </cell>
          <cell r="M5896">
            <v>6905</v>
          </cell>
          <cell r="N5896">
            <v>6905</v>
          </cell>
          <cell r="O5896">
            <v>6509</v>
          </cell>
          <cell r="P5896">
            <v>6639</v>
          </cell>
          <cell r="Q5896">
            <v>6839</v>
          </cell>
        </row>
        <row r="5897">
          <cell r="E5897" t="str">
            <v>61NMONTHLYMCOALITION</v>
          </cell>
          <cell r="F5897" t="str">
            <v>61N</v>
          </cell>
          <cell r="G5897" t="str">
            <v>Monthly</v>
          </cell>
          <cell r="H5897" t="str">
            <v>M</v>
          </cell>
          <cell r="I5897">
            <v>0</v>
          </cell>
          <cell r="J5897" t="str">
            <v>Coalition</v>
          </cell>
          <cell r="K5897">
            <v>7081</v>
          </cell>
          <cell r="L5897">
            <v>7081</v>
          </cell>
          <cell r="M5897">
            <v>7081</v>
          </cell>
          <cell r="N5897">
            <v>7081</v>
          </cell>
          <cell r="O5897">
            <v>6675</v>
          </cell>
          <cell r="P5897">
            <v>6809</v>
          </cell>
          <cell r="Q5897">
            <v>7015</v>
          </cell>
        </row>
        <row r="5898">
          <cell r="E5898" t="str">
            <v>61NMONTHLYMNON-REPRESENTED STATE EMPLOYEES</v>
          </cell>
          <cell r="F5898" t="str">
            <v>61N</v>
          </cell>
          <cell r="G5898" t="str">
            <v>Monthly</v>
          </cell>
          <cell r="H5898" t="str">
            <v>M</v>
          </cell>
          <cell r="I5898">
            <v>0</v>
          </cell>
          <cell r="J5898" t="str">
            <v>Non-Represented State Employees</v>
          </cell>
          <cell r="K5898">
            <v>7081</v>
          </cell>
          <cell r="L5898">
            <v>7081</v>
          </cell>
          <cell r="M5898">
            <v>7081</v>
          </cell>
          <cell r="N5898">
            <v>7081</v>
          </cell>
          <cell r="O5898">
            <v>6675</v>
          </cell>
          <cell r="P5898">
            <v>6809</v>
          </cell>
          <cell r="Q5898">
            <v>7015</v>
          </cell>
        </row>
        <row r="5899">
          <cell r="E5899" t="str">
            <v>61NMONTHLYMSERVICE EMPLOYEES INTERNATIONAL UNION DISTRICT 1199 NW</v>
          </cell>
          <cell r="F5899" t="str">
            <v>61N</v>
          </cell>
          <cell r="G5899" t="str">
            <v>Monthly</v>
          </cell>
          <cell r="H5899" t="str">
            <v>M</v>
          </cell>
          <cell r="I5899">
            <v>0</v>
          </cell>
          <cell r="J5899" t="str">
            <v>Service Employees International Union District 1199 NW</v>
          </cell>
          <cell r="K5899">
            <v>7081</v>
          </cell>
          <cell r="L5899">
            <v>7081</v>
          </cell>
          <cell r="M5899">
            <v>7081</v>
          </cell>
          <cell r="N5899">
            <v>7081</v>
          </cell>
          <cell r="O5899">
            <v>6675</v>
          </cell>
          <cell r="P5899">
            <v>6809</v>
          </cell>
          <cell r="Q5899">
            <v>7015</v>
          </cell>
        </row>
        <row r="5900">
          <cell r="E5900" t="str">
            <v>61NMONTHLYMTEAMSTERS LOCAL UNION NUMBER 117</v>
          </cell>
          <cell r="F5900" t="str">
            <v>61N</v>
          </cell>
          <cell r="G5900" t="str">
            <v>Monthly</v>
          </cell>
          <cell r="H5900" t="str">
            <v>M</v>
          </cell>
          <cell r="I5900">
            <v>0</v>
          </cell>
          <cell r="J5900" t="str">
            <v>Teamsters Local Union Number 117</v>
          </cell>
          <cell r="K5900">
            <v>7171</v>
          </cell>
          <cell r="L5900">
            <v>7171</v>
          </cell>
          <cell r="M5900">
            <v>7171</v>
          </cell>
          <cell r="N5900">
            <v>7171</v>
          </cell>
          <cell r="O5900">
            <v>6760</v>
          </cell>
          <cell r="P5900">
            <v>6895</v>
          </cell>
          <cell r="Q5900">
            <v>7103</v>
          </cell>
        </row>
        <row r="5901">
          <cell r="E5901" t="str">
            <v>61NMONTHLYMWASHINGTON FEDERATION OF STATE EMPLOYEES</v>
          </cell>
          <cell r="F5901" t="str">
            <v>61N</v>
          </cell>
          <cell r="G5901" t="str">
            <v>Monthly</v>
          </cell>
          <cell r="H5901" t="str">
            <v>M</v>
          </cell>
          <cell r="I5901">
            <v>0</v>
          </cell>
          <cell r="J5901" t="str">
            <v>Washington Federation of State Employees</v>
          </cell>
          <cell r="K5901">
            <v>7081</v>
          </cell>
          <cell r="L5901">
            <v>7081</v>
          </cell>
          <cell r="M5901">
            <v>7081</v>
          </cell>
          <cell r="N5901">
            <v>7081</v>
          </cell>
          <cell r="O5901">
            <v>6675</v>
          </cell>
          <cell r="P5901">
            <v>6809</v>
          </cell>
          <cell r="Q5901">
            <v>7015</v>
          </cell>
        </row>
        <row r="5902">
          <cell r="E5902" t="str">
            <v>61NMONTHLYNCOALITION</v>
          </cell>
          <cell r="F5902" t="str">
            <v>61N</v>
          </cell>
          <cell r="G5902" t="str">
            <v>Monthly</v>
          </cell>
          <cell r="H5902" t="str">
            <v>N</v>
          </cell>
          <cell r="I5902">
            <v>0</v>
          </cell>
          <cell r="J5902" t="str">
            <v>Coalition</v>
          </cell>
          <cell r="K5902">
            <v>7254</v>
          </cell>
          <cell r="L5902">
            <v>7254</v>
          </cell>
          <cell r="M5902">
            <v>7254</v>
          </cell>
          <cell r="N5902">
            <v>7254</v>
          </cell>
          <cell r="O5902">
            <v>6838</v>
          </cell>
          <cell r="P5902">
            <v>6975</v>
          </cell>
          <cell r="Q5902">
            <v>7186</v>
          </cell>
        </row>
        <row r="5903">
          <cell r="E5903" t="str">
            <v>61NMONTHLYNNON-REPRESENTED STATE EMPLOYEES</v>
          </cell>
          <cell r="F5903" t="str">
            <v>61N</v>
          </cell>
          <cell r="G5903" t="str">
            <v>Monthly</v>
          </cell>
          <cell r="H5903" t="str">
            <v>N</v>
          </cell>
          <cell r="I5903">
            <v>0</v>
          </cell>
          <cell r="J5903" t="str">
            <v>Non-Represented State Employees</v>
          </cell>
          <cell r="K5903">
            <v>7254</v>
          </cell>
          <cell r="L5903">
            <v>7254</v>
          </cell>
          <cell r="M5903">
            <v>7254</v>
          </cell>
          <cell r="N5903">
            <v>7254</v>
          </cell>
          <cell r="O5903">
            <v>6838</v>
          </cell>
          <cell r="P5903">
            <v>6975</v>
          </cell>
          <cell r="Q5903">
            <v>7186</v>
          </cell>
        </row>
        <row r="5904">
          <cell r="E5904" t="str">
            <v>61NMONTHLYNSERVICE EMPLOYEES INTERNATIONAL UNION DISTRICT 1199 NW</v>
          </cell>
          <cell r="F5904" t="str">
            <v>61N</v>
          </cell>
          <cell r="G5904" t="str">
            <v>Monthly</v>
          </cell>
          <cell r="H5904" t="str">
            <v>N</v>
          </cell>
          <cell r="I5904">
            <v>0</v>
          </cell>
          <cell r="J5904" t="str">
            <v>Service Employees International Union District 1199 NW</v>
          </cell>
          <cell r="K5904">
            <v>7254</v>
          </cell>
          <cell r="L5904">
            <v>7254</v>
          </cell>
          <cell r="M5904">
            <v>7254</v>
          </cell>
          <cell r="N5904">
            <v>7254</v>
          </cell>
          <cell r="O5904">
            <v>6838</v>
          </cell>
          <cell r="P5904">
            <v>6975</v>
          </cell>
          <cell r="Q5904">
            <v>7186</v>
          </cell>
        </row>
        <row r="5905">
          <cell r="E5905" t="str">
            <v>61NMONTHLYNTEAMSTERS LOCAL UNION NUMBER 117</v>
          </cell>
          <cell r="F5905" t="str">
            <v>61N</v>
          </cell>
          <cell r="G5905" t="str">
            <v>Monthly</v>
          </cell>
          <cell r="H5905" t="str">
            <v>N</v>
          </cell>
          <cell r="I5905">
            <v>0</v>
          </cell>
          <cell r="J5905" t="str">
            <v>Teamsters Local Union Number 117</v>
          </cell>
          <cell r="K5905">
            <v>7347</v>
          </cell>
          <cell r="L5905">
            <v>7347</v>
          </cell>
          <cell r="M5905">
            <v>7347</v>
          </cell>
          <cell r="N5905">
            <v>7347</v>
          </cell>
          <cell r="O5905">
            <v>6925</v>
          </cell>
          <cell r="P5905">
            <v>7064</v>
          </cell>
          <cell r="Q5905">
            <v>7277</v>
          </cell>
        </row>
        <row r="5906">
          <cell r="E5906" t="str">
            <v>61NMONTHLYNWASHINGTON FEDERATION OF STATE EMPLOYEES</v>
          </cell>
          <cell r="F5906" t="str">
            <v>61N</v>
          </cell>
          <cell r="G5906" t="str">
            <v>Monthly</v>
          </cell>
          <cell r="H5906" t="str">
            <v>N</v>
          </cell>
          <cell r="I5906">
            <v>0</v>
          </cell>
          <cell r="J5906" t="str">
            <v>Washington Federation of State Employees</v>
          </cell>
          <cell r="K5906">
            <v>7254</v>
          </cell>
          <cell r="L5906">
            <v>7254</v>
          </cell>
          <cell r="M5906">
            <v>7254</v>
          </cell>
          <cell r="N5906">
            <v>7254</v>
          </cell>
          <cell r="O5906">
            <v>6838</v>
          </cell>
          <cell r="P5906">
            <v>6975</v>
          </cell>
          <cell r="Q5906">
            <v>7186</v>
          </cell>
        </row>
        <row r="5907">
          <cell r="E5907" t="str">
            <v>61NMONTHLYOCOALITION</v>
          </cell>
          <cell r="F5907" t="str">
            <v>61N</v>
          </cell>
          <cell r="G5907" t="str">
            <v>Monthly</v>
          </cell>
          <cell r="H5907" t="str">
            <v>O</v>
          </cell>
          <cell r="I5907">
            <v>0</v>
          </cell>
          <cell r="J5907" t="str">
            <v>Coalition</v>
          </cell>
          <cell r="K5907">
            <v>7435</v>
          </cell>
          <cell r="L5907">
            <v>7435</v>
          </cell>
          <cell r="M5907">
            <v>7435</v>
          </cell>
          <cell r="N5907">
            <v>7435</v>
          </cell>
          <cell r="O5907">
            <v>7009</v>
          </cell>
          <cell r="P5907">
            <v>7149</v>
          </cell>
          <cell r="Q5907">
            <v>7365</v>
          </cell>
        </row>
        <row r="5908">
          <cell r="E5908" t="str">
            <v>61NMONTHLYONON-REPRESENTED STATE EMPLOYEES</v>
          </cell>
          <cell r="F5908" t="str">
            <v>61N</v>
          </cell>
          <cell r="G5908" t="str">
            <v>Monthly</v>
          </cell>
          <cell r="H5908" t="str">
            <v>O</v>
          </cell>
          <cell r="I5908">
            <v>0</v>
          </cell>
          <cell r="J5908" t="str">
            <v>Non-Represented State Employees</v>
          </cell>
          <cell r="K5908">
            <v>7435</v>
          </cell>
          <cell r="L5908">
            <v>7435</v>
          </cell>
          <cell r="M5908">
            <v>7435</v>
          </cell>
          <cell r="N5908">
            <v>7435</v>
          </cell>
          <cell r="O5908">
            <v>7009</v>
          </cell>
          <cell r="P5908">
            <v>7149</v>
          </cell>
          <cell r="Q5908">
            <v>7365</v>
          </cell>
        </row>
        <row r="5909">
          <cell r="E5909" t="str">
            <v>61NMONTHLYOSERVICE EMPLOYEES INTERNATIONAL UNION DISTRICT 1199 NW</v>
          </cell>
          <cell r="F5909" t="str">
            <v>61N</v>
          </cell>
          <cell r="G5909" t="str">
            <v>Monthly</v>
          </cell>
          <cell r="H5909" t="str">
            <v>O</v>
          </cell>
          <cell r="I5909">
            <v>0</v>
          </cell>
          <cell r="J5909" t="str">
            <v>Service Employees International Union District 1199 NW</v>
          </cell>
          <cell r="K5909">
            <v>7435</v>
          </cell>
          <cell r="L5909">
            <v>7435</v>
          </cell>
          <cell r="M5909">
            <v>7435</v>
          </cell>
          <cell r="N5909">
            <v>7435</v>
          </cell>
          <cell r="O5909">
            <v>7009</v>
          </cell>
          <cell r="P5909">
            <v>7149</v>
          </cell>
          <cell r="Q5909">
            <v>7365</v>
          </cell>
        </row>
        <row r="5910">
          <cell r="E5910" t="str">
            <v>61NMONTHLYOTEAMSTERS LOCAL UNION NUMBER 117</v>
          </cell>
          <cell r="F5910" t="str">
            <v>61N</v>
          </cell>
          <cell r="G5910" t="str">
            <v>Monthly</v>
          </cell>
          <cell r="H5910" t="str">
            <v>O</v>
          </cell>
          <cell r="I5910">
            <v>0</v>
          </cell>
          <cell r="J5910" t="str">
            <v>Teamsters Local Union Number 117</v>
          </cell>
          <cell r="K5910">
            <v>7531</v>
          </cell>
          <cell r="L5910">
            <v>7531</v>
          </cell>
          <cell r="M5910">
            <v>7531</v>
          </cell>
          <cell r="N5910">
            <v>7531</v>
          </cell>
          <cell r="O5910">
            <v>7099</v>
          </cell>
          <cell r="P5910">
            <v>7241</v>
          </cell>
          <cell r="Q5910">
            <v>7460</v>
          </cell>
        </row>
        <row r="5911">
          <cell r="E5911" t="str">
            <v>61NMONTHLYOWASHINGTON FEDERATION OF STATE EMPLOYEES</v>
          </cell>
          <cell r="F5911" t="str">
            <v>61N</v>
          </cell>
          <cell r="G5911" t="str">
            <v>Monthly</v>
          </cell>
          <cell r="H5911" t="str">
            <v>O</v>
          </cell>
          <cell r="I5911">
            <v>0</v>
          </cell>
          <cell r="J5911" t="str">
            <v>Washington Federation of State Employees</v>
          </cell>
          <cell r="K5911">
            <v>7435</v>
          </cell>
          <cell r="L5911">
            <v>7435</v>
          </cell>
          <cell r="M5911">
            <v>7435</v>
          </cell>
          <cell r="N5911">
            <v>7435</v>
          </cell>
          <cell r="O5911">
            <v>7009</v>
          </cell>
          <cell r="P5911">
            <v>7149</v>
          </cell>
          <cell r="Q5911">
            <v>7365</v>
          </cell>
        </row>
        <row r="5912">
          <cell r="E5912" t="str">
            <v>61NMONTHLYPCOALITION</v>
          </cell>
          <cell r="F5912" t="str">
            <v>61N</v>
          </cell>
          <cell r="G5912" t="str">
            <v>Monthly</v>
          </cell>
          <cell r="H5912" t="str">
            <v>P</v>
          </cell>
          <cell r="I5912">
            <v>0</v>
          </cell>
          <cell r="J5912" t="str">
            <v>Coalition</v>
          </cell>
          <cell r="K5912">
            <v>7620</v>
          </cell>
          <cell r="L5912">
            <v>7620</v>
          </cell>
          <cell r="M5912">
            <v>7620</v>
          </cell>
          <cell r="N5912">
            <v>7620</v>
          </cell>
          <cell r="O5912">
            <v>7183</v>
          </cell>
          <cell r="P5912">
            <v>7327</v>
          </cell>
          <cell r="Q5912">
            <v>7548</v>
          </cell>
        </row>
        <row r="5913">
          <cell r="E5913" t="str">
            <v>61NMONTHLYPNON-REPRESENTED STATE EMPLOYEES</v>
          </cell>
          <cell r="F5913" t="str">
            <v>61N</v>
          </cell>
          <cell r="G5913" t="str">
            <v>Monthly</v>
          </cell>
          <cell r="H5913" t="str">
            <v>P</v>
          </cell>
          <cell r="I5913">
            <v>0</v>
          </cell>
          <cell r="J5913" t="str">
            <v>Non-Represented State Employees</v>
          </cell>
          <cell r="K5913">
            <v>7620</v>
          </cell>
          <cell r="L5913">
            <v>7620</v>
          </cell>
          <cell r="M5913">
            <v>7620</v>
          </cell>
          <cell r="N5913">
            <v>7620</v>
          </cell>
          <cell r="O5913">
            <v>7183</v>
          </cell>
          <cell r="P5913">
            <v>7327</v>
          </cell>
          <cell r="Q5913">
            <v>7548</v>
          </cell>
        </row>
        <row r="5914">
          <cell r="E5914" t="str">
            <v>61NMONTHLYPSERVICE EMPLOYEES INTERNATIONAL UNION DISTRICT 1199 NW</v>
          </cell>
          <cell r="F5914" t="str">
            <v>61N</v>
          </cell>
          <cell r="G5914" t="str">
            <v>Monthly</v>
          </cell>
          <cell r="H5914" t="str">
            <v>P</v>
          </cell>
          <cell r="I5914">
            <v>0</v>
          </cell>
          <cell r="J5914" t="str">
            <v>Service Employees International Union District 1199 NW</v>
          </cell>
          <cell r="K5914">
            <v>7620</v>
          </cell>
          <cell r="L5914">
            <v>7620</v>
          </cell>
          <cell r="M5914">
            <v>7620</v>
          </cell>
          <cell r="N5914">
            <v>7620</v>
          </cell>
          <cell r="O5914">
            <v>7183</v>
          </cell>
          <cell r="P5914">
            <v>7327</v>
          </cell>
          <cell r="Q5914">
            <v>7548</v>
          </cell>
        </row>
        <row r="5915">
          <cell r="E5915" t="str">
            <v>61NMONTHLYPTEAMSTERS LOCAL UNION NUMBER 117</v>
          </cell>
          <cell r="F5915" t="str">
            <v>61N</v>
          </cell>
          <cell r="G5915" t="str">
            <v>Monthly</v>
          </cell>
          <cell r="H5915" t="str">
            <v>P</v>
          </cell>
          <cell r="I5915">
            <v>0</v>
          </cell>
          <cell r="J5915" t="str">
            <v>Teamsters Local Union Number 117</v>
          </cell>
          <cell r="K5915">
            <v>7719</v>
          </cell>
          <cell r="L5915">
            <v>7719</v>
          </cell>
          <cell r="M5915">
            <v>7719</v>
          </cell>
          <cell r="N5915">
            <v>7719</v>
          </cell>
          <cell r="O5915">
            <v>7276</v>
          </cell>
          <cell r="P5915">
            <v>7422</v>
          </cell>
          <cell r="Q5915">
            <v>7646</v>
          </cell>
        </row>
        <row r="5916">
          <cell r="E5916" t="str">
            <v>61NMONTHLYPWASHINGTON FEDERATION OF STATE EMPLOYEES</v>
          </cell>
          <cell r="F5916" t="str">
            <v>61N</v>
          </cell>
          <cell r="G5916" t="str">
            <v>Monthly</v>
          </cell>
          <cell r="H5916" t="str">
            <v>P</v>
          </cell>
          <cell r="I5916">
            <v>0</v>
          </cell>
          <cell r="J5916" t="str">
            <v>Washington Federation of State Employees</v>
          </cell>
          <cell r="K5916">
            <v>7620</v>
          </cell>
          <cell r="L5916">
            <v>7620</v>
          </cell>
          <cell r="M5916">
            <v>7620</v>
          </cell>
          <cell r="N5916">
            <v>7620</v>
          </cell>
          <cell r="O5916">
            <v>7183</v>
          </cell>
          <cell r="P5916">
            <v>7327</v>
          </cell>
          <cell r="Q5916">
            <v>7548</v>
          </cell>
        </row>
        <row r="5917">
          <cell r="E5917" t="str">
            <v>61NMONTHLYQCOALITION</v>
          </cell>
          <cell r="F5917" t="str">
            <v>61N</v>
          </cell>
          <cell r="G5917" t="str">
            <v>Monthly</v>
          </cell>
          <cell r="H5917" t="str">
            <v>Q</v>
          </cell>
          <cell r="I5917">
            <v>0</v>
          </cell>
          <cell r="J5917" t="str">
            <v>Coalition</v>
          </cell>
          <cell r="K5917">
            <v>7810</v>
          </cell>
          <cell r="L5917">
            <v>7810</v>
          </cell>
          <cell r="M5917">
            <v>7810</v>
          </cell>
          <cell r="N5917">
            <v>7810</v>
          </cell>
          <cell r="O5917">
            <v>7363</v>
          </cell>
          <cell r="P5917">
            <v>7510</v>
          </cell>
          <cell r="Q5917">
            <v>7737</v>
          </cell>
        </row>
        <row r="5918">
          <cell r="E5918" t="str">
            <v>61NMONTHLYQNON-REPRESENTED STATE EMPLOYEES</v>
          </cell>
          <cell r="F5918" t="str">
            <v>61N</v>
          </cell>
          <cell r="G5918" t="str">
            <v>Monthly</v>
          </cell>
          <cell r="H5918" t="str">
            <v>Q</v>
          </cell>
          <cell r="I5918">
            <v>0</v>
          </cell>
          <cell r="J5918" t="str">
            <v>Non-Represented State Employees</v>
          </cell>
          <cell r="K5918">
            <v>7810</v>
          </cell>
          <cell r="L5918">
            <v>7810</v>
          </cell>
          <cell r="M5918">
            <v>7810</v>
          </cell>
          <cell r="N5918">
            <v>7810</v>
          </cell>
          <cell r="O5918">
            <v>7363</v>
          </cell>
          <cell r="P5918">
            <v>7510</v>
          </cell>
          <cell r="Q5918">
            <v>7737</v>
          </cell>
        </row>
        <row r="5919">
          <cell r="E5919" t="str">
            <v>61NMONTHLYQSERVICE EMPLOYEES INTERNATIONAL UNION DISTRICT 1199 NW</v>
          </cell>
          <cell r="F5919" t="str">
            <v>61N</v>
          </cell>
          <cell r="G5919" t="str">
            <v>Monthly</v>
          </cell>
          <cell r="H5919" t="str">
            <v>Q</v>
          </cell>
          <cell r="I5919">
            <v>0</v>
          </cell>
          <cell r="J5919" t="str">
            <v>Service Employees International Union District 1199 NW</v>
          </cell>
          <cell r="K5919">
            <v>7810</v>
          </cell>
          <cell r="L5919">
            <v>7810</v>
          </cell>
          <cell r="M5919">
            <v>7810</v>
          </cell>
          <cell r="N5919">
            <v>7810</v>
          </cell>
          <cell r="O5919">
            <v>7363</v>
          </cell>
          <cell r="P5919">
            <v>7510</v>
          </cell>
          <cell r="Q5919">
            <v>7737</v>
          </cell>
        </row>
        <row r="5920">
          <cell r="E5920" t="str">
            <v>61NMONTHLYQTEAMSTERS LOCAL UNION NUMBER 117</v>
          </cell>
          <cell r="F5920" t="str">
            <v>61N</v>
          </cell>
          <cell r="G5920" t="str">
            <v>Monthly</v>
          </cell>
          <cell r="H5920" t="str">
            <v>Q</v>
          </cell>
          <cell r="I5920">
            <v>0</v>
          </cell>
          <cell r="J5920" t="str">
            <v>Teamsters Local Union Number 117</v>
          </cell>
          <cell r="K5920">
            <v>7909</v>
          </cell>
          <cell r="L5920">
            <v>7909</v>
          </cell>
          <cell r="M5920">
            <v>7909</v>
          </cell>
          <cell r="N5920">
            <v>7909</v>
          </cell>
          <cell r="O5920">
            <v>7456</v>
          </cell>
          <cell r="P5920">
            <v>7605</v>
          </cell>
          <cell r="Q5920">
            <v>7835</v>
          </cell>
        </row>
        <row r="5921">
          <cell r="E5921" t="str">
            <v>61NMONTHLYQWASHINGTON FEDERATION OF STATE EMPLOYEES</v>
          </cell>
          <cell r="F5921" t="str">
            <v>61N</v>
          </cell>
          <cell r="G5921" t="str">
            <v>Monthly</v>
          </cell>
          <cell r="H5921" t="str">
            <v>Q</v>
          </cell>
          <cell r="I5921">
            <v>0</v>
          </cell>
          <cell r="J5921" t="str">
            <v>Washington Federation of State Employees</v>
          </cell>
          <cell r="K5921">
            <v>7810</v>
          </cell>
          <cell r="L5921">
            <v>7810</v>
          </cell>
          <cell r="M5921">
            <v>7810</v>
          </cell>
          <cell r="N5921">
            <v>7810</v>
          </cell>
          <cell r="O5921">
            <v>7363</v>
          </cell>
          <cell r="P5921">
            <v>7510</v>
          </cell>
          <cell r="Q5921">
            <v>7737</v>
          </cell>
        </row>
        <row r="5922">
          <cell r="E5922" t="str">
            <v>61NMONTHLYRCOALITION</v>
          </cell>
          <cell r="F5922" t="str">
            <v>61N</v>
          </cell>
          <cell r="G5922" t="str">
            <v>Monthly</v>
          </cell>
          <cell r="H5922" t="str">
            <v>R</v>
          </cell>
          <cell r="I5922">
            <v>0</v>
          </cell>
          <cell r="J5922" t="str">
            <v>Coalition</v>
          </cell>
          <cell r="K5922">
            <v>8008</v>
          </cell>
          <cell r="L5922">
            <v>8008</v>
          </cell>
          <cell r="M5922">
            <v>8008</v>
          </cell>
          <cell r="N5922">
            <v>8008</v>
          </cell>
          <cell r="O5922">
            <v>7549</v>
          </cell>
          <cell r="P5922">
            <v>7700</v>
          </cell>
          <cell r="Q5922">
            <v>7933</v>
          </cell>
        </row>
        <row r="5923">
          <cell r="E5923" t="str">
            <v>61NMONTHLYRNON-REPRESENTED STATE EMPLOYEES</v>
          </cell>
          <cell r="F5923" t="str">
            <v>61N</v>
          </cell>
          <cell r="G5923" t="str">
            <v>Monthly</v>
          </cell>
          <cell r="H5923" t="str">
            <v>R</v>
          </cell>
          <cell r="I5923">
            <v>0</v>
          </cell>
          <cell r="J5923" t="str">
            <v>Non-Represented State Employees</v>
          </cell>
          <cell r="K5923">
            <v>8008</v>
          </cell>
          <cell r="L5923">
            <v>8008</v>
          </cell>
          <cell r="M5923">
            <v>8008</v>
          </cell>
          <cell r="N5923">
            <v>8008</v>
          </cell>
          <cell r="O5923">
            <v>7549</v>
          </cell>
          <cell r="P5923">
            <v>7700</v>
          </cell>
          <cell r="Q5923">
            <v>7933</v>
          </cell>
        </row>
        <row r="5924">
          <cell r="E5924" t="str">
            <v>61NMONTHLYRSERVICE EMPLOYEES INTERNATIONAL UNION DISTRICT 1199 NW</v>
          </cell>
          <cell r="F5924" t="str">
            <v>61N</v>
          </cell>
          <cell r="G5924" t="str">
            <v>Monthly</v>
          </cell>
          <cell r="H5924" t="str">
            <v>R</v>
          </cell>
          <cell r="I5924">
            <v>0</v>
          </cell>
          <cell r="J5924" t="str">
            <v>Service Employees International Union District 1199 NW</v>
          </cell>
          <cell r="K5924">
            <v>8008</v>
          </cell>
          <cell r="L5924">
            <v>8008</v>
          </cell>
          <cell r="M5924">
            <v>8008</v>
          </cell>
          <cell r="N5924">
            <v>8008</v>
          </cell>
          <cell r="O5924">
            <v>7549</v>
          </cell>
          <cell r="P5924">
            <v>7700</v>
          </cell>
          <cell r="Q5924">
            <v>7933</v>
          </cell>
        </row>
        <row r="5925">
          <cell r="E5925" t="str">
            <v>61NMONTHLYRTEAMSTERS LOCAL UNION NUMBER 117</v>
          </cell>
          <cell r="F5925" t="str">
            <v>61N</v>
          </cell>
          <cell r="G5925" t="str">
            <v>Monthly</v>
          </cell>
          <cell r="H5925" t="str">
            <v>R</v>
          </cell>
          <cell r="I5925">
            <v>0</v>
          </cell>
          <cell r="J5925" t="str">
            <v>Teamsters Local Union Number 117</v>
          </cell>
          <cell r="K5925">
            <v>8111</v>
          </cell>
          <cell r="L5925">
            <v>8111</v>
          </cell>
          <cell r="M5925">
            <v>8111</v>
          </cell>
          <cell r="N5925">
            <v>8111</v>
          </cell>
          <cell r="O5925">
            <v>7646</v>
          </cell>
          <cell r="P5925">
            <v>7799</v>
          </cell>
          <cell r="Q5925">
            <v>8035</v>
          </cell>
        </row>
        <row r="5926">
          <cell r="E5926" t="str">
            <v>61NMONTHLYRWASHINGTON FEDERATION OF STATE EMPLOYEES</v>
          </cell>
          <cell r="F5926" t="str">
            <v>61N</v>
          </cell>
          <cell r="G5926" t="str">
            <v>Monthly</v>
          </cell>
          <cell r="H5926" t="str">
            <v>R</v>
          </cell>
          <cell r="I5926">
            <v>0</v>
          </cell>
          <cell r="J5926" t="str">
            <v>Washington Federation of State Employees</v>
          </cell>
          <cell r="K5926">
            <v>8008</v>
          </cell>
          <cell r="L5926">
            <v>8008</v>
          </cell>
          <cell r="M5926">
            <v>8008</v>
          </cell>
          <cell r="N5926">
            <v>8008</v>
          </cell>
          <cell r="O5926">
            <v>7549</v>
          </cell>
          <cell r="P5926">
            <v>7700</v>
          </cell>
          <cell r="Q5926">
            <v>7933</v>
          </cell>
        </row>
        <row r="5927">
          <cell r="E5927" t="str">
            <v>61NMONTHLYSCOALITION</v>
          </cell>
          <cell r="F5927" t="str">
            <v>61N</v>
          </cell>
          <cell r="G5927" t="str">
            <v>Monthly</v>
          </cell>
          <cell r="H5927" t="str">
            <v>S</v>
          </cell>
          <cell r="I5927">
            <v>0</v>
          </cell>
          <cell r="J5927" t="str">
            <v>Coalition</v>
          </cell>
          <cell r="K5927">
            <v>8209</v>
          </cell>
          <cell r="L5927">
            <v>8209</v>
          </cell>
          <cell r="M5927">
            <v>8209</v>
          </cell>
          <cell r="N5927">
            <v>8209</v>
          </cell>
          <cell r="O5927">
            <v>7738</v>
          </cell>
          <cell r="P5927">
            <v>7893</v>
          </cell>
          <cell r="Q5927">
            <v>8131</v>
          </cell>
        </row>
        <row r="5928">
          <cell r="E5928" t="str">
            <v>61NMONTHLYSNON-REPRESENTED STATE EMPLOYEES</v>
          </cell>
          <cell r="F5928" t="str">
            <v>61N</v>
          </cell>
          <cell r="G5928" t="str">
            <v>Monthly</v>
          </cell>
          <cell r="H5928" t="str">
            <v>S</v>
          </cell>
          <cell r="I5928">
            <v>0</v>
          </cell>
          <cell r="J5928" t="str">
            <v>Non-Represented State Employees</v>
          </cell>
          <cell r="K5928">
            <v>8209</v>
          </cell>
          <cell r="L5928">
            <v>8209</v>
          </cell>
          <cell r="M5928">
            <v>8209</v>
          </cell>
          <cell r="N5928">
            <v>8209</v>
          </cell>
          <cell r="O5928">
            <v>7738</v>
          </cell>
          <cell r="P5928">
            <v>7893</v>
          </cell>
          <cell r="Q5928">
            <v>8131</v>
          </cell>
        </row>
        <row r="5929">
          <cell r="E5929" t="str">
            <v>61NMONTHLYSSERVICE EMPLOYEES INTERNATIONAL UNION DISTRICT 1199 NW</v>
          </cell>
          <cell r="F5929" t="str">
            <v>61N</v>
          </cell>
          <cell r="G5929" t="str">
            <v>Monthly</v>
          </cell>
          <cell r="H5929" t="str">
            <v>S</v>
          </cell>
          <cell r="I5929">
            <v>0</v>
          </cell>
          <cell r="J5929" t="str">
            <v>Service Employees International Union District 1199 NW</v>
          </cell>
          <cell r="K5929">
            <v>8209</v>
          </cell>
          <cell r="L5929">
            <v>8209</v>
          </cell>
          <cell r="M5929">
            <v>8209</v>
          </cell>
          <cell r="N5929">
            <v>8209</v>
          </cell>
          <cell r="O5929">
            <v>7738</v>
          </cell>
          <cell r="P5929">
            <v>7893</v>
          </cell>
          <cell r="Q5929">
            <v>8131</v>
          </cell>
        </row>
        <row r="5930">
          <cell r="E5930" t="str">
            <v>61NMONTHLYSTEAMSTERS LOCAL UNION NUMBER 117</v>
          </cell>
          <cell r="F5930" t="str">
            <v>61N</v>
          </cell>
          <cell r="G5930" t="str">
            <v>Monthly</v>
          </cell>
          <cell r="H5930" t="str">
            <v>S</v>
          </cell>
          <cell r="I5930">
            <v>0</v>
          </cell>
          <cell r="J5930" t="str">
            <v>Teamsters Local Union Number 117</v>
          </cell>
          <cell r="K5930">
            <v>8315</v>
          </cell>
          <cell r="L5930">
            <v>8315</v>
          </cell>
          <cell r="M5930">
            <v>8315</v>
          </cell>
          <cell r="N5930">
            <v>8315</v>
          </cell>
          <cell r="O5930">
            <v>7838</v>
          </cell>
          <cell r="P5930">
            <v>7995</v>
          </cell>
          <cell r="Q5930">
            <v>8236</v>
          </cell>
        </row>
        <row r="5931">
          <cell r="E5931" t="str">
            <v>61NMONTHLYSWASHINGTON FEDERATION OF STATE EMPLOYEES</v>
          </cell>
          <cell r="F5931" t="str">
            <v>61N</v>
          </cell>
          <cell r="G5931" t="str">
            <v>Monthly</v>
          </cell>
          <cell r="H5931" t="str">
            <v>S</v>
          </cell>
          <cell r="I5931">
            <v>0</v>
          </cell>
          <cell r="J5931" t="str">
            <v>Washington Federation of State Employees</v>
          </cell>
          <cell r="K5931">
            <v>8209</v>
          </cell>
          <cell r="L5931">
            <v>8209</v>
          </cell>
          <cell r="M5931">
            <v>8209</v>
          </cell>
          <cell r="N5931">
            <v>8209</v>
          </cell>
          <cell r="O5931">
            <v>7738</v>
          </cell>
          <cell r="P5931">
            <v>7893</v>
          </cell>
          <cell r="Q5931">
            <v>8131</v>
          </cell>
        </row>
        <row r="5932">
          <cell r="E5932" t="str">
            <v>61NMONTHLYTCOALITION</v>
          </cell>
          <cell r="F5932" t="str">
            <v>61N</v>
          </cell>
          <cell r="G5932" t="str">
            <v>Monthly</v>
          </cell>
          <cell r="H5932" t="str">
            <v>T</v>
          </cell>
          <cell r="I5932">
            <v>0</v>
          </cell>
          <cell r="J5932" t="str">
            <v>Coalition</v>
          </cell>
          <cell r="K5932">
            <v>8415</v>
          </cell>
          <cell r="L5932">
            <v>8415</v>
          </cell>
          <cell r="M5932">
            <v>8415</v>
          </cell>
          <cell r="N5932">
            <v>8415</v>
          </cell>
          <cell r="O5932">
            <v>7932</v>
          </cell>
          <cell r="P5932">
            <v>8091</v>
          </cell>
          <cell r="Q5932">
            <v>8335</v>
          </cell>
        </row>
        <row r="5933">
          <cell r="E5933" t="str">
            <v>61NMONTHLYTNON-REPRESENTED STATE EMPLOYEES</v>
          </cell>
          <cell r="F5933" t="str">
            <v>61N</v>
          </cell>
          <cell r="G5933" t="str">
            <v>Monthly</v>
          </cell>
          <cell r="H5933" t="str">
            <v>T</v>
          </cell>
          <cell r="I5933">
            <v>0</v>
          </cell>
          <cell r="J5933" t="str">
            <v>Non-Represented State Employees</v>
          </cell>
          <cell r="K5933">
            <v>8415</v>
          </cell>
          <cell r="L5933">
            <v>8415</v>
          </cell>
          <cell r="M5933">
            <v>8415</v>
          </cell>
          <cell r="N5933">
            <v>8415</v>
          </cell>
          <cell r="O5933">
            <v>7932</v>
          </cell>
          <cell r="P5933">
            <v>8091</v>
          </cell>
          <cell r="Q5933">
            <v>8335</v>
          </cell>
        </row>
        <row r="5934">
          <cell r="E5934" t="str">
            <v>61NMONTHLYTSERVICE EMPLOYEES INTERNATIONAL UNION DISTRICT 1199 NW</v>
          </cell>
          <cell r="F5934" t="str">
            <v>61N</v>
          </cell>
          <cell r="G5934" t="str">
            <v>Monthly</v>
          </cell>
          <cell r="H5934" t="str">
            <v>T</v>
          </cell>
          <cell r="I5934">
            <v>0</v>
          </cell>
          <cell r="J5934" t="str">
            <v>Service Employees International Union District 1199 NW</v>
          </cell>
          <cell r="K5934">
            <v>8415</v>
          </cell>
          <cell r="L5934">
            <v>8415</v>
          </cell>
          <cell r="M5934">
            <v>8415</v>
          </cell>
          <cell r="N5934">
            <v>8415</v>
          </cell>
          <cell r="O5934">
            <v>7932</v>
          </cell>
          <cell r="P5934">
            <v>8091</v>
          </cell>
          <cell r="Q5934">
            <v>8335</v>
          </cell>
        </row>
        <row r="5935">
          <cell r="E5935" t="str">
            <v>61NMONTHLYTTEAMSTERS LOCAL UNION NUMBER 117</v>
          </cell>
          <cell r="F5935" t="str">
            <v>61N</v>
          </cell>
          <cell r="G5935" t="str">
            <v>Monthly</v>
          </cell>
          <cell r="H5935" t="str">
            <v>T</v>
          </cell>
          <cell r="I5935">
            <v>0</v>
          </cell>
          <cell r="J5935" t="str">
            <v>Teamsters Local Union Number 117</v>
          </cell>
          <cell r="K5935">
            <v>8523</v>
          </cell>
          <cell r="L5935">
            <v>8523</v>
          </cell>
          <cell r="M5935">
            <v>8523</v>
          </cell>
          <cell r="N5935">
            <v>8523</v>
          </cell>
          <cell r="O5935">
            <v>8034</v>
          </cell>
          <cell r="P5935">
            <v>8195</v>
          </cell>
          <cell r="Q5935">
            <v>8442</v>
          </cell>
        </row>
        <row r="5936">
          <cell r="E5936" t="str">
            <v>61NMONTHLYTWASHINGTON FEDERATION OF STATE EMPLOYEES</v>
          </cell>
          <cell r="F5936" t="str">
            <v>61N</v>
          </cell>
          <cell r="G5936" t="str">
            <v>Monthly</v>
          </cell>
          <cell r="H5936" t="str">
            <v>T</v>
          </cell>
          <cell r="I5936">
            <v>0</v>
          </cell>
          <cell r="J5936" t="str">
            <v>Washington Federation of State Employees</v>
          </cell>
          <cell r="K5936">
            <v>8415</v>
          </cell>
          <cell r="L5936">
            <v>8415</v>
          </cell>
          <cell r="M5936">
            <v>8415</v>
          </cell>
          <cell r="N5936">
            <v>8415</v>
          </cell>
          <cell r="O5936">
            <v>7932</v>
          </cell>
          <cell r="P5936">
            <v>8091</v>
          </cell>
          <cell r="Q5936">
            <v>8335</v>
          </cell>
        </row>
        <row r="5937">
          <cell r="E5937" t="str">
            <v>61NMONTHLYUCOALITION</v>
          </cell>
          <cell r="F5937" t="str">
            <v>61N</v>
          </cell>
          <cell r="G5937" t="str">
            <v>Monthly</v>
          </cell>
          <cell r="H5937" t="str">
            <v>U</v>
          </cell>
          <cell r="I5937">
            <v>0</v>
          </cell>
          <cell r="J5937" t="str">
            <v>Coalition</v>
          </cell>
          <cell r="K5937">
            <v>8627</v>
          </cell>
          <cell r="L5937">
            <v>8627</v>
          </cell>
          <cell r="M5937">
            <v>8627</v>
          </cell>
          <cell r="N5937">
            <v>8627</v>
          </cell>
          <cell r="O5937">
            <v>8132</v>
          </cell>
          <cell r="P5937">
            <v>8295</v>
          </cell>
          <cell r="Q5937">
            <v>8546</v>
          </cell>
        </row>
        <row r="5938">
          <cell r="E5938" t="str">
            <v>61NMONTHLYUNON-REPRESENTED STATE EMPLOYEES</v>
          </cell>
          <cell r="F5938" t="str">
            <v>61N</v>
          </cell>
          <cell r="G5938" t="str">
            <v>Monthly</v>
          </cell>
          <cell r="H5938" t="str">
            <v>U</v>
          </cell>
          <cell r="I5938">
            <v>0</v>
          </cell>
          <cell r="J5938" t="str">
            <v>Non-Represented State Employees</v>
          </cell>
          <cell r="K5938">
            <v>8627</v>
          </cell>
          <cell r="L5938">
            <v>8627</v>
          </cell>
          <cell r="M5938">
            <v>8627</v>
          </cell>
          <cell r="N5938">
            <v>8627</v>
          </cell>
          <cell r="O5938">
            <v>8132</v>
          </cell>
          <cell r="P5938">
            <v>8295</v>
          </cell>
          <cell r="Q5938">
            <v>8546</v>
          </cell>
        </row>
        <row r="5939">
          <cell r="E5939" t="str">
            <v>61NMONTHLYUSERVICE EMPLOYEES INTERNATIONAL UNION DISTRICT 1199 NW</v>
          </cell>
          <cell r="F5939" t="str">
            <v>61N</v>
          </cell>
          <cell r="G5939" t="str">
            <v>Monthly</v>
          </cell>
          <cell r="H5939" t="str">
            <v>U</v>
          </cell>
          <cell r="I5939">
            <v>0</v>
          </cell>
          <cell r="J5939" t="str">
            <v>Service Employees International Union District 1199 NW</v>
          </cell>
          <cell r="K5939">
            <v>8627</v>
          </cell>
          <cell r="L5939">
            <v>8627</v>
          </cell>
          <cell r="M5939">
            <v>8627</v>
          </cell>
          <cell r="N5939">
            <v>8627</v>
          </cell>
          <cell r="O5939">
            <v>8132</v>
          </cell>
          <cell r="P5939">
            <v>8295</v>
          </cell>
          <cell r="Q5939">
            <v>8546</v>
          </cell>
        </row>
        <row r="5940">
          <cell r="E5940" t="str">
            <v>61NMONTHLYUTEAMSTERS LOCAL UNION NUMBER 117</v>
          </cell>
          <cell r="F5940" t="str">
            <v>61N</v>
          </cell>
          <cell r="G5940" t="str">
            <v>Monthly</v>
          </cell>
          <cell r="H5940" t="str">
            <v>U</v>
          </cell>
          <cell r="I5940">
            <v>0</v>
          </cell>
          <cell r="J5940" t="str">
            <v>Teamsters Local Union Number 117</v>
          </cell>
          <cell r="K5940">
            <v>8737</v>
          </cell>
          <cell r="L5940">
            <v>8737</v>
          </cell>
          <cell r="M5940">
            <v>8737</v>
          </cell>
          <cell r="N5940">
            <v>8737</v>
          </cell>
          <cell r="O5940">
            <v>8236</v>
          </cell>
          <cell r="P5940">
            <v>8401</v>
          </cell>
          <cell r="Q5940">
            <v>8655</v>
          </cell>
        </row>
        <row r="5941">
          <cell r="E5941" t="str">
            <v>61NMONTHLYUWASHINGTON FEDERATION OF STATE EMPLOYEES</v>
          </cell>
          <cell r="F5941" t="str">
            <v>61N</v>
          </cell>
          <cell r="G5941" t="str">
            <v>Monthly</v>
          </cell>
          <cell r="H5941" t="str">
            <v>U</v>
          </cell>
          <cell r="I5941">
            <v>0</v>
          </cell>
          <cell r="J5941" t="str">
            <v>Washington Federation of State Employees</v>
          </cell>
          <cell r="K5941">
            <v>8627</v>
          </cell>
          <cell r="L5941">
            <v>8627</v>
          </cell>
          <cell r="M5941">
            <v>8627</v>
          </cell>
          <cell r="N5941">
            <v>8627</v>
          </cell>
          <cell r="O5941">
            <v>8132</v>
          </cell>
          <cell r="P5941">
            <v>8295</v>
          </cell>
          <cell r="Q5941">
            <v>8546</v>
          </cell>
        </row>
        <row r="5942">
          <cell r="E5942" t="str">
            <v>62MONTHLYACOALITION</v>
          </cell>
          <cell r="F5942" t="str">
            <v>62</v>
          </cell>
          <cell r="G5942" t="str">
            <v>Monthly</v>
          </cell>
          <cell r="H5942" t="str">
            <v>A</v>
          </cell>
          <cell r="I5942">
            <v>0</v>
          </cell>
          <cell r="J5942" t="str">
            <v>Coalition</v>
          </cell>
          <cell r="K5942">
            <v>5051</v>
          </cell>
          <cell r="L5942">
            <v>5051</v>
          </cell>
          <cell r="M5942">
            <v>5051</v>
          </cell>
          <cell r="N5942">
            <v>5051</v>
          </cell>
          <cell r="O5942">
            <v>4762</v>
          </cell>
          <cell r="P5942">
            <v>4857</v>
          </cell>
          <cell r="Q5942">
            <v>5004</v>
          </cell>
        </row>
        <row r="5943">
          <cell r="E5943" t="str">
            <v>62MONTHLYANON-REPRESENTED STATE EMPLOYEES</v>
          </cell>
          <cell r="F5943" t="str">
            <v>62</v>
          </cell>
          <cell r="G5943" t="str">
            <v>Monthly</v>
          </cell>
          <cell r="H5943" t="str">
            <v>A</v>
          </cell>
          <cell r="I5943">
            <v>0</v>
          </cell>
          <cell r="J5943" t="str">
            <v>Non-Represented State Employees</v>
          </cell>
          <cell r="K5943">
            <v>5051</v>
          </cell>
          <cell r="L5943">
            <v>5051</v>
          </cell>
          <cell r="M5943">
            <v>5051</v>
          </cell>
          <cell r="N5943">
            <v>5051</v>
          </cell>
          <cell r="O5943">
            <v>4762</v>
          </cell>
          <cell r="P5943">
            <v>4857</v>
          </cell>
          <cell r="Q5943">
            <v>5004</v>
          </cell>
        </row>
        <row r="5944">
          <cell r="E5944" t="str">
            <v>62MONTHLYATEAMSTERS LOCAL UNION NUMBER 117</v>
          </cell>
          <cell r="F5944" t="str">
            <v>62</v>
          </cell>
          <cell r="G5944" t="str">
            <v>Monthly</v>
          </cell>
          <cell r="H5944" t="str">
            <v>A</v>
          </cell>
          <cell r="I5944">
            <v>0</v>
          </cell>
          <cell r="J5944" t="str">
            <v>Teamsters Local Union Number 117</v>
          </cell>
          <cell r="K5944">
            <v>5116</v>
          </cell>
          <cell r="L5944">
            <v>5116</v>
          </cell>
          <cell r="M5944">
            <v>5116</v>
          </cell>
          <cell r="N5944">
            <v>5116</v>
          </cell>
          <cell r="O5944">
            <v>4823</v>
          </cell>
          <cell r="P5944">
            <v>4919</v>
          </cell>
          <cell r="Q5944">
            <v>5068</v>
          </cell>
        </row>
        <row r="5945">
          <cell r="E5945" t="str">
            <v>62MONTHLYAWASHINGTON FEDERATION OF STATE EMPLOYEES</v>
          </cell>
          <cell r="F5945" t="str">
            <v>62</v>
          </cell>
          <cell r="G5945" t="str">
            <v>Monthly</v>
          </cell>
          <cell r="H5945" t="str">
            <v>A</v>
          </cell>
          <cell r="I5945">
            <v>0</v>
          </cell>
          <cell r="J5945" t="str">
            <v>Washington Federation of State Employees</v>
          </cell>
          <cell r="K5945">
            <v>5051</v>
          </cell>
          <cell r="L5945">
            <v>5051</v>
          </cell>
          <cell r="M5945">
            <v>5051</v>
          </cell>
          <cell r="N5945">
            <v>5051</v>
          </cell>
          <cell r="O5945">
            <v>4762</v>
          </cell>
          <cell r="P5945">
            <v>4857</v>
          </cell>
          <cell r="Q5945">
            <v>5004</v>
          </cell>
        </row>
        <row r="5946">
          <cell r="E5946" t="str">
            <v>62MONTHLYAWASHINGTON PUBLIC EMPLOYEES ASSOCIATION</v>
          </cell>
          <cell r="F5946" t="str">
            <v>62</v>
          </cell>
          <cell r="G5946" t="str">
            <v>Monthly</v>
          </cell>
          <cell r="H5946" t="str">
            <v>A</v>
          </cell>
          <cell r="I5946">
            <v>0</v>
          </cell>
          <cell r="J5946" t="str">
            <v>Washington Public Employees Association</v>
          </cell>
          <cell r="K5946">
            <v>5051</v>
          </cell>
          <cell r="L5946">
            <v>5051</v>
          </cell>
          <cell r="M5946">
            <v>5051</v>
          </cell>
          <cell r="N5946">
            <v>5051</v>
          </cell>
          <cell r="O5946">
            <v>4762</v>
          </cell>
          <cell r="P5946">
            <v>4857</v>
          </cell>
          <cell r="Q5946">
            <v>5004</v>
          </cell>
        </row>
        <row r="5947">
          <cell r="E5947" t="str">
            <v>62MONTHLYBCOALITION</v>
          </cell>
          <cell r="F5947" t="str">
            <v>62</v>
          </cell>
          <cell r="G5947" t="str">
            <v>Monthly</v>
          </cell>
          <cell r="H5947" t="str">
            <v>B</v>
          </cell>
          <cell r="I5947">
            <v>0</v>
          </cell>
          <cell r="J5947" t="str">
            <v>Coalition</v>
          </cell>
          <cell r="K5947">
            <v>5176</v>
          </cell>
          <cell r="L5947">
            <v>5176</v>
          </cell>
          <cell r="M5947">
            <v>5176</v>
          </cell>
          <cell r="N5947">
            <v>5176</v>
          </cell>
          <cell r="O5947">
            <v>4879</v>
          </cell>
          <cell r="P5947">
            <v>4977</v>
          </cell>
          <cell r="Q5947">
            <v>5127</v>
          </cell>
        </row>
        <row r="5948">
          <cell r="E5948" t="str">
            <v>62MONTHLYBNON-REPRESENTED STATE EMPLOYEES</v>
          </cell>
          <cell r="F5948" t="str">
            <v>62</v>
          </cell>
          <cell r="G5948" t="str">
            <v>Monthly</v>
          </cell>
          <cell r="H5948" t="str">
            <v>B</v>
          </cell>
          <cell r="I5948">
            <v>0</v>
          </cell>
          <cell r="J5948" t="str">
            <v>Non-Represented State Employees</v>
          </cell>
          <cell r="K5948">
            <v>5176</v>
          </cell>
          <cell r="L5948">
            <v>5176</v>
          </cell>
          <cell r="M5948">
            <v>5176</v>
          </cell>
          <cell r="N5948">
            <v>5176</v>
          </cell>
          <cell r="O5948">
            <v>4879</v>
          </cell>
          <cell r="P5948">
            <v>4977</v>
          </cell>
          <cell r="Q5948">
            <v>5127</v>
          </cell>
        </row>
        <row r="5949">
          <cell r="E5949" t="str">
            <v>62MONTHLYBTEAMSTERS LOCAL UNION NUMBER 117</v>
          </cell>
          <cell r="F5949" t="str">
            <v>62</v>
          </cell>
          <cell r="G5949" t="str">
            <v>Monthly</v>
          </cell>
          <cell r="H5949" t="str">
            <v>B</v>
          </cell>
          <cell r="I5949">
            <v>0</v>
          </cell>
          <cell r="J5949" t="str">
            <v>Teamsters Local Union Number 117</v>
          </cell>
          <cell r="K5949">
            <v>5241</v>
          </cell>
          <cell r="L5949">
            <v>5241</v>
          </cell>
          <cell r="M5949">
            <v>5241</v>
          </cell>
          <cell r="N5949">
            <v>5241</v>
          </cell>
          <cell r="O5949">
            <v>4940</v>
          </cell>
          <cell r="P5949">
            <v>5039</v>
          </cell>
          <cell r="Q5949">
            <v>5191</v>
          </cell>
        </row>
        <row r="5950">
          <cell r="E5950" t="str">
            <v>62MONTHLYBWASHINGTON FEDERATION OF STATE EMPLOYEES</v>
          </cell>
          <cell r="F5950" t="str">
            <v>62</v>
          </cell>
          <cell r="G5950" t="str">
            <v>Monthly</v>
          </cell>
          <cell r="H5950" t="str">
            <v>B</v>
          </cell>
          <cell r="I5950">
            <v>0</v>
          </cell>
          <cell r="J5950" t="str">
            <v>Washington Federation of State Employees</v>
          </cell>
          <cell r="K5950">
            <v>5176</v>
          </cell>
          <cell r="L5950">
            <v>5176</v>
          </cell>
          <cell r="M5950">
            <v>5176</v>
          </cell>
          <cell r="N5950">
            <v>5176</v>
          </cell>
          <cell r="O5950">
            <v>4879</v>
          </cell>
          <cell r="P5950">
            <v>4977</v>
          </cell>
          <cell r="Q5950">
            <v>5127</v>
          </cell>
        </row>
        <row r="5951">
          <cell r="E5951" t="str">
            <v>62MONTHLYBWASHINGTON PUBLIC EMPLOYEES ASSOCIATION</v>
          </cell>
          <cell r="F5951" t="str">
            <v>62</v>
          </cell>
          <cell r="G5951" t="str">
            <v>Monthly</v>
          </cell>
          <cell r="H5951" t="str">
            <v>B</v>
          </cell>
          <cell r="I5951">
            <v>0</v>
          </cell>
          <cell r="J5951" t="str">
            <v>Washington Public Employees Association</v>
          </cell>
          <cell r="K5951">
            <v>5176</v>
          </cell>
          <cell r="L5951">
            <v>5176</v>
          </cell>
          <cell r="M5951">
            <v>5176</v>
          </cell>
          <cell r="N5951">
            <v>5176</v>
          </cell>
          <cell r="O5951">
            <v>4879</v>
          </cell>
          <cell r="P5951">
            <v>4977</v>
          </cell>
          <cell r="Q5951">
            <v>5127</v>
          </cell>
        </row>
        <row r="5952">
          <cell r="E5952" t="str">
            <v>62MONTHLYCCOALITION</v>
          </cell>
          <cell r="F5952" t="str">
            <v>62</v>
          </cell>
          <cell r="G5952" t="str">
            <v>Monthly</v>
          </cell>
          <cell r="H5952" t="str">
            <v>C</v>
          </cell>
          <cell r="I5952">
            <v>0</v>
          </cell>
          <cell r="J5952" t="str">
            <v>Coalition</v>
          </cell>
          <cell r="K5952">
            <v>5305</v>
          </cell>
          <cell r="L5952">
            <v>5305</v>
          </cell>
          <cell r="M5952">
            <v>5305</v>
          </cell>
          <cell r="N5952">
            <v>5305</v>
          </cell>
          <cell r="O5952">
            <v>5001</v>
          </cell>
          <cell r="P5952">
            <v>5101</v>
          </cell>
          <cell r="Q5952">
            <v>5255</v>
          </cell>
        </row>
        <row r="5953">
          <cell r="E5953" t="str">
            <v>62MONTHLYCNON-REPRESENTED STATE EMPLOYEES</v>
          </cell>
          <cell r="F5953" t="str">
            <v>62</v>
          </cell>
          <cell r="G5953" t="str">
            <v>Monthly</v>
          </cell>
          <cell r="H5953" t="str">
            <v>C</v>
          </cell>
          <cell r="I5953">
            <v>0</v>
          </cell>
          <cell r="J5953" t="str">
            <v>Non-Represented State Employees</v>
          </cell>
          <cell r="K5953">
            <v>5305</v>
          </cell>
          <cell r="L5953">
            <v>5305</v>
          </cell>
          <cell r="M5953">
            <v>5305</v>
          </cell>
          <cell r="N5953">
            <v>5305</v>
          </cell>
          <cell r="O5953">
            <v>5001</v>
          </cell>
          <cell r="P5953">
            <v>5101</v>
          </cell>
          <cell r="Q5953">
            <v>5255</v>
          </cell>
        </row>
        <row r="5954">
          <cell r="E5954" t="str">
            <v>62MONTHLYCTEAMSTERS LOCAL UNION NUMBER 117</v>
          </cell>
          <cell r="F5954" t="str">
            <v>62</v>
          </cell>
          <cell r="G5954" t="str">
            <v>Monthly</v>
          </cell>
          <cell r="H5954" t="str">
            <v>C</v>
          </cell>
          <cell r="I5954">
            <v>0</v>
          </cell>
          <cell r="J5954" t="str">
            <v>Teamsters Local Union Number 117</v>
          </cell>
          <cell r="K5954">
            <v>5374</v>
          </cell>
          <cell r="L5954">
            <v>5374</v>
          </cell>
          <cell r="M5954">
            <v>5374</v>
          </cell>
          <cell r="N5954">
            <v>5374</v>
          </cell>
          <cell r="O5954">
            <v>5066</v>
          </cell>
          <cell r="P5954">
            <v>5167</v>
          </cell>
          <cell r="Q5954">
            <v>5323</v>
          </cell>
        </row>
        <row r="5955">
          <cell r="E5955" t="str">
            <v>62MONTHLYCWASHINGTON FEDERATION OF STATE EMPLOYEES</v>
          </cell>
          <cell r="F5955" t="str">
            <v>62</v>
          </cell>
          <cell r="G5955" t="str">
            <v>Monthly</v>
          </cell>
          <cell r="H5955" t="str">
            <v>C</v>
          </cell>
          <cell r="I5955">
            <v>0</v>
          </cell>
          <cell r="J5955" t="str">
            <v>Washington Federation of State Employees</v>
          </cell>
          <cell r="K5955">
            <v>5305</v>
          </cell>
          <cell r="L5955">
            <v>5305</v>
          </cell>
          <cell r="M5955">
            <v>5305</v>
          </cell>
          <cell r="N5955">
            <v>5305</v>
          </cell>
          <cell r="O5955">
            <v>5001</v>
          </cell>
          <cell r="P5955">
            <v>5101</v>
          </cell>
          <cell r="Q5955">
            <v>5255</v>
          </cell>
        </row>
        <row r="5956">
          <cell r="E5956" t="str">
            <v>62MONTHLYCWASHINGTON PUBLIC EMPLOYEES ASSOCIATION</v>
          </cell>
          <cell r="F5956" t="str">
            <v>62</v>
          </cell>
          <cell r="G5956" t="str">
            <v>Monthly</v>
          </cell>
          <cell r="H5956" t="str">
            <v>C</v>
          </cell>
          <cell r="I5956">
            <v>0</v>
          </cell>
          <cell r="J5956" t="str">
            <v>Washington Public Employees Association</v>
          </cell>
          <cell r="K5956">
            <v>5305</v>
          </cell>
          <cell r="L5956">
            <v>5305</v>
          </cell>
          <cell r="M5956">
            <v>5305</v>
          </cell>
          <cell r="N5956">
            <v>5305</v>
          </cell>
          <cell r="O5956">
            <v>5001</v>
          </cell>
          <cell r="P5956">
            <v>5101</v>
          </cell>
          <cell r="Q5956">
            <v>5255</v>
          </cell>
        </row>
        <row r="5957">
          <cell r="E5957" t="str">
            <v>62MONTHLYDCOALITION</v>
          </cell>
          <cell r="F5957" t="str">
            <v>62</v>
          </cell>
          <cell r="G5957" t="str">
            <v>Monthly</v>
          </cell>
          <cell r="H5957" t="str">
            <v>D</v>
          </cell>
          <cell r="I5957">
            <v>0</v>
          </cell>
          <cell r="J5957" t="str">
            <v>Coalition</v>
          </cell>
          <cell r="K5957">
            <v>5438</v>
          </cell>
          <cell r="L5957">
            <v>5438</v>
          </cell>
          <cell r="M5957">
            <v>5438</v>
          </cell>
          <cell r="N5957">
            <v>5438</v>
          </cell>
          <cell r="O5957">
            <v>5126</v>
          </cell>
          <cell r="P5957">
            <v>5229</v>
          </cell>
          <cell r="Q5957">
            <v>5387</v>
          </cell>
        </row>
        <row r="5958">
          <cell r="E5958" t="str">
            <v>62MONTHLYDNON-REPRESENTED STATE EMPLOYEES</v>
          </cell>
          <cell r="F5958" t="str">
            <v>62</v>
          </cell>
          <cell r="G5958" t="str">
            <v>Monthly</v>
          </cell>
          <cell r="H5958" t="str">
            <v>D</v>
          </cell>
          <cell r="I5958">
            <v>0</v>
          </cell>
          <cell r="J5958" t="str">
            <v>Non-Represented State Employees</v>
          </cell>
          <cell r="K5958">
            <v>5438</v>
          </cell>
          <cell r="L5958">
            <v>5438</v>
          </cell>
          <cell r="M5958">
            <v>5438</v>
          </cell>
          <cell r="N5958">
            <v>5438</v>
          </cell>
          <cell r="O5958">
            <v>5126</v>
          </cell>
          <cell r="P5958">
            <v>5229</v>
          </cell>
          <cell r="Q5958">
            <v>5387</v>
          </cell>
        </row>
        <row r="5959">
          <cell r="E5959" t="str">
            <v>62MONTHLYDTEAMSTERS LOCAL UNION NUMBER 117</v>
          </cell>
          <cell r="F5959" t="str">
            <v>62</v>
          </cell>
          <cell r="G5959" t="str">
            <v>Monthly</v>
          </cell>
          <cell r="H5959" t="str">
            <v>D</v>
          </cell>
          <cell r="I5959">
            <v>0</v>
          </cell>
          <cell r="J5959" t="str">
            <v>Teamsters Local Union Number 117</v>
          </cell>
          <cell r="K5959">
            <v>5507</v>
          </cell>
          <cell r="L5959">
            <v>5507</v>
          </cell>
          <cell r="M5959">
            <v>5507</v>
          </cell>
          <cell r="N5959">
            <v>5507</v>
          </cell>
          <cell r="O5959">
            <v>5191</v>
          </cell>
          <cell r="P5959">
            <v>5295</v>
          </cell>
          <cell r="Q5959">
            <v>5455</v>
          </cell>
        </row>
        <row r="5960">
          <cell r="E5960" t="str">
            <v>62MONTHLYDWASHINGTON FEDERATION OF STATE EMPLOYEES</v>
          </cell>
          <cell r="F5960" t="str">
            <v>62</v>
          </cell>
          <cell r="G5960" t="str">
            <v>Monthly</v>
          </cell>
          <cell r="H5960" t="str">
            <v>D</v>
          </cell>
          <cell r="I5960">
            <v>0</v>
          </cell>
          <cell r="J5960" t="str">
            <v>Washington Federation of State Employees</v>
          </cell>
          <cell r="K5960">
            <v>5438</v>
          </cell>
          <cell r="L5960">
            <v>5438</v>
          </cell>
          <cell r="M5960">
            <v>5438</v>
          </cell>
          <cell r="N5960">
            <v>5438</v>
          </cell>
          <cell r="O5960">
            <v>5126</v>
          </cell>
          <cell r="P5960">
            <v>5229</v>
          </cell>
          <cell r="Q5960">
            <v>5387</v>
          </cell>
        </row>
        <row r="5961">
          <cell r="E5961" t="str">
            <v>62MONTHLYDWASHINGTON PUBLIC EMPLOYEES ASSOCIATION</v>
          </cell>
          <cell r="F5961" t="str">
            <v>62</v>
          </cell>
          <cell r="G5961" t="str">
            <v>Monthly</v>
          </cell>
          <cell r="H5961" t="str">
            <v>D</v>
          </cell>
          <cell r="I5961">
            <v>0</v>
          </cell>
          <cell r="J5961" t="str">
            <v>Washington Public Employees Association</v>
          </cell>
          <cell r="K5961">
            <v>5438</v>
          </cell>
          <cell r="L5961">
            <v>5438</v>
          </cell>
          <cell r="M5961">
            <v>5438</v>
          </cell>
          <cell r="N5961">
            <v>5438</v>
          </cell>
          <cell r="O5961">
            <v>5126</v>
          </cell>
          <cell r="P5961">
            <v>5229</v>
          </cell>
          <cell r="Q5961">
            <v>5387</v>
          </cell>
        </row>
        <row r="5962">
          <cell r="E5962" t="str">
            <v>62MONTHLYECOALITION</v>
          </cell>
          <cell r="F5962" t="str">
            <v>62</v>
          </cell>
          <cell r="G5962" t="str">
            <v>Monthly</v>
          </cell>
          <cell r="H5962" t="str">
            <v>E</v>
          </cell>
          <cell r="I5962">
            <v>0</v>
          </cell>
          <cell r="J5962" t="str">
            <v>Coalition</v>
          </cell>
          <cell r="K5962">
            <v>5572</v>
          </cell>
          <cell r="L5962">
            <v>5572</v>
          </cell>
          <cell r="M5962">
            <v>5572</v>
          </cell>
          <cell r="N5962">
            <v>5572</v>
          </cell>
          <cell r="O5962">
            <v>5253</v>
          </cell>
          <cell r="P5962">
            <v>5358</v>
          </cell>
          <cell r="Q5962">
            <v>5520</v>
          </cell>
        </row>
        <row r="5963">
          <cell r="E5963" t="str">
            <v>62MONTHLYENON-REPRESENTED STATE EMPLOYEES</v>
          </cell>
          <cell r="F5963" t="str">
            <v>62</v>
          </cell>
          <cell r="G5963" t="str">
            <v>Monthly</v>
          </cell>
          <cell r="H5963" t="str">
            <v>E</v>
          </cell>
          <cell r="I5963">
            <v>0</v>
          </cell>
          <cell r="J5963" t="str">
            <v>Non-Represented State Employees</v>
          </cell>
          <cell r="K5963">
            <v>5572</v>
          </cell>
          <cell r="L5963">
            <v>5572</v>
          </cell>
          <cell r="M5963">
            <v>5572</v>
          </cell>
          <cell r="N5963">
            <v>5572</v>
          </cell>
          <cell r="O5963">
            <v>5253</v>
          </cell>
          <cell r="P5963">
            <v>5358</v>
          </cell>
          <cell r="Q5963">
            <v>5520</v>
          </cell>
        </row>
        <row r="5964">
          <cell r="E5964" t="str">
            <v>62MONTHLYETEAMSTERS LOCAL UNION NUMBER 117</v>
          </cell>
          <cell r="F5964" t="str">
            <v>62</v>
          </cell>
          <cell r="G5964" t="str">
            <v>Monthly</v>
          </cell>
          <cell r="H5964" t="str">
            <v>E</v>
          </cell>
          <cell r="I5964">
            <v>0</v>
          </cell>
          <cell r="J5964" t="str">
            <v>Teamsters Local Union Number 117</v>
          </cell>
          <cell r="K5964">
            <v>5644</v>
          </cell>
          <cell r="L5964">
            <v>5644</v>
          </cell>
          <cell r="M5964">
            <v>5644</v>
          </cell>
          <cell r="N5964">
            <v>5644</v>
          </cell>
          <cell r="O5964">
            <v>5321</v>
          </cell>
          <cell r="P5964">
            <v>5427</v>
          </cell>
          <cell r="Q5964">
            <v>5591</v>
          </cell>
        </row>
        <row r="5965">
          <cell r="E5965" t="str">
            <v>62MONTHLYEWASHINGTON FEDERATION OF STATE EMPLOYEES</v>
          </cell>
          <cell r="F5965" t="str">
            <v>62</v>
          </cell>
          <cell r="G5965" t="str">
            <v>Monthly</v>
          </cell>
          <cell r="H5965" t="str">
            <v>E</v>
          </cell>
          <cell r="I5965">
            <v>0</v>
          </cell>
          <cell r="J5965" t="str">
            <v>Washington Federation of State Employees</v>
          </cell>
          <cell r="K5965">
            <v>5572</v>
          </cell>
          <cell r="L5965">
            <v>5572</v>
          </cell>
          <cell r="M5965">
            <v>5572</v>
          </cell>
          <cell r="N5965">
            <v>5572</v>
          </cell>
          <cell r="O5965">
            <v>5253</v>
          </cell>
          <cell r="P5965">
            <v>5358</v>
          </cell>
          <cell r="Q5965">
            <v>5520</v>
          </cell>
        </row>
        <row r="5966">
          <cell r="E5966" t="str">
            <v>62MONTHLYEWASHINGTON PUBLIC EMPLOYEES ASSOCIATION</v>
          </cell>
          <cell r="F5966" t="str">
            <v>62</v>
          </cell>
          <cell r="G5966" t="str">
            <v>Monthly</v>
          </cell>
          <cell r="H5966" t="str">
            <v>E</v>
          </cell>
          <cell r="I5966">
            <v>0</v>
          </cell>
          <cell r="J5966" t="str">
            <v>Washington Public Employees Association</v>
          </cell>
          <cell r="K5966">
            <v>5572</v>
          </cell>
          <cell r="L5966">
            <v>5572</v>
          </cell>
          <cell r="M5966">
            <v>5572</v>
          </cell>
          <cell r="N5966">
            <v>5572</v>
          </cell>
          <cell r="O5966">
            <v>5253</v>
          </cell>
          <cell r="P5966">
            <v>5358</v>
          </cell>
          <cell r="Q5966">
            <v>5520</v>
          </cell>
        </row>
        <row r="5967">
          <cell r="E5967" t="str">
            <v>62MONTHLYFCOALITION</v>
          </cell>
          <cell r="F5967" t="str">
            <v>62</v>
          </cell>
          <cell r="G5967" t="str">
            <v>Monthly</v>
          </cell>
          <cell r="H5967" t="str">
            <v>F</v>
          </cell>
          <cell r="I5967">
            <v>0</v>
          </cell>
          <cell r="J5967" t="str">
            <v>Coalition</v>
          </cell>
          <cell r="K5967">
            <v>5713</v>
          </cell>
          <cell r="L5967">
            <v>5713</v>
          </cell>
          <cell r="M5967">
            <v>5713</v>
          </cell>
          <cell r="N5967">
            <v>5713</v>
          </cell>
          <cell r="O5967">
            <v>5385</v>
          </cell>
          <cell r="P5967">
            <v>5493</v>
          </cell>
          <cell r="Q5967">
            <v>5659</v>
          </cell>
        </row>
        <row r="5968">
          <cell r="E5968" t="str">
            <v>62MONTHLYFNON-REPRESENTED STATE EMPLOYEES</v>
          </cell>
          <cell r="F5968" t="str">
            <v>62</v>
          </cell>
          <cell r="G5968" t="str">
            <v>Monthly</v>
          </cell>
          <cell r="H5968" t="str">
            <v>F</v>
          </cell>
          <cell r="I5968">
            <v>0</v>
          </cell>
          <cell r="J5968" t="str">
            <v>Non-Represented State Employees</v>
          </cell>
          <cell r="K5968">
            <v>5713</v>
          </cell>
          <cell r="L5968">
            <v>5713</v>
          </cell>
          <cell r="M5968">
            <v>5713</v>
          </cell>
          <cell r="N5968">
            <v>5713</v>
          </cell>
          <cell r="O5968">
            <v>5385</v>
          </cell>
          <cell r="P5968">
            <v>5493</v>
          </cell>
          <cell r="Q5968">
            <v>5659</v>
          </cell>
        </row>
        <row r="5969">
          <cell r="E5969" t="str">
            <v>62MONTHLYFTEAMSTERS LOCAL UNION NUMBER 117</v>
          </cell>
          <cell r="F5969" t="str">
            <v>62</v>
          </cell>
          <cell r="G5969" t="str">
            <v>Monthly</v>
          </cell>
          <cell r="H5969" t="str">
            <v>F</v>
          </cell>
          <cell r="I5969">
            <v>0</v>
          </cell>
          <cell r="J5969" t="str">
            <v>Teamsters Local Union Number 117</v>
          </cell>
          <cell r="K5969">
            <v>5784</v>
          </cell>
          <cell r="L5969">
            <v>5784</v>
          </cell>
          <cell r="M5969">
            <v>5784</v>
          </cell>
          <cell r="N5969">
            <v>5784</v>
          </cell>
          <cell r="O5969">
            <v>5453</v>
          </cell>
          <cell r="P5969">
            <v>5562</v>
          </cell>
          <cell r="Q5969">
            <v>5730</v>
          </cell>
        </row>
        <row r="5970">
          <cell r="E5970" t="str">
            <v>62MONTHLYFWASHINGTON FEDERATION OF STATE EMPLOYEES</v>
          </cell>
          <cell r="F5970" t="str">
            <v>62</v>
          </cell>
          <cell r="G5970" t="str">
            <v>Monthly</v>
          </cell>
          <cell r="H5970" t="str">
            <v>F</v>
          </cell>
          <cell r="I5970">
            <v>0</v>
          </cell>
          <cell r="J5970" t="str">
            <v>Washington Federation of State Employees</v>
          </cell>
          <cell r="K5970">
            <v>5713</v>
          </cell>
          <cell r="L5970">
            <v>5713</v>
          </cell>
          <cell r="M5970">
            <v>5713</v>
          </cell>
          <cell r="N5970">
            <v>5713</v>
          </cell>
          <cell r="O5970">
            <v>5385</v>
          </cell>
          <cell r="P5970">
            <v>5493</v>
          </cell>
          <cell r="Q5970">
            <v>5659</v>
          </cell>
        </row>
        <row r="5971">
          <cell r="E5971" t="str">
            <v>62MONTHLYFWASHINGTON PUBLIC EMPLOYEES ASSOCIATION</v>
          </cell>
          <cell r="F5971" t="str">
            <v>62</v>
          </cell>
          <cell r="G5971" t="str">
            <v>Monthly</v>
          </cell>
          <cell r="H5971" t="str">
            <v>F</v>
          </cell>
          <cell r="I5971">
            <v>0</v>
          </cell>
          <cell r="J5971" t="str">
            <v>Washington Public Employees Association</v>
          </cell>
          <cell r="K5971">
            <v>5713</v>
          </cell>
          <cell r="L5971">
            <v>5713</v>
          </cell>
          <cell r="M5971">
            <v>5713</v>
          </cell>
          <cell r="N5971">
            <v>5713</v>
          </cell>
          <cell r="O5971">
            <v>5385</v>
          </cell>
          <cell r="P5971">
            <v>5493</v>
          </cell>
          <cell r="Q5971">
            <v>5659</v>
          </cell>
        </row>
        <row r="5972">
          <cell r="E5972" t="str">
            <v>62MONTHLYGCOALITION</v>
          </cell>
          <cell r="F5972" t="str">
            <v>62</v>
          </cell>
          <cell r="G5972" t="str">
            <v>Monthly</v>
          </cell>
          <cell r="H5972" t="str">
            <v>G</v>
          </cell>
          <cell r="I5972">
            <v>0</v>
          </cell>
          <cell r="J5972" t="str">
            <v>Coalition</v>
          </cell>
          <cell r="K5972">
            <v>5857</v>
          </cell>
          <cell r="L5972">
            <v>5857</v>
          </cell>
          <cell r="M5972">
            <v>5857</v>
          </cell>
          <cell r="N5972">
            <v>5857</v>
          </cell>
          <cell r="O5972">
            <v>5522</v>
          </cell>
          <cell r="P5972">
            <v>5632</v>
          </cell>
          <cell r="Q5972">
            <v>5802</v>
          </cell>
        </row>
        <row r="5973">
          <cell r="E5973" t="str">
            <v>62MONTHLYGNON-REPRESENTED STATE EMPLOYEES</v>
          </cell>
          <cell r="F5973" t="str">
            <v>62</v>
          </cell>
          <cell r="G5973" t="str">
            <v>Monthly</v>
          </cell>
          <cell r="H5973" t="str">
            <v>G</v>
          </cell>
          <cell r="I5973">
            <v>0</v>
          </cell>
          <cell r="J5973" t="str">
            <v>Non-Represented State Employees</v>
          </cell>
          <cell r="K5973">
            <v>5857</v>
          </cell>
          <cell r="L5973">
            <v>5857</v>
          </cell>
          <cell r="M5973">
            <v>5857</v>
          </cell>
          <cell r="N5973">
            <v>5857</v>
          </cell>
          <cell r="O5973">
            <v>5522</v>
          </cell>
          <cell r="P5973">
            <v>5632</v>
          </cell>
          <cell r="Q5973">
            <v>5802</v>
          </cell>
        </row>
        <row r="5974">
          <cell r="E5974" t="str">
            <v>62MONTHLYGTEAMSTERS LOCAL UNION NUMBER 117</v>
          </cell>
          <cell r="F5974" t="str">
            <v>62</v>
          </cell>
          <cell r="G5974" t="str">
            <v>Monthly</v>
          </cell>
          <cell r="H5974" t="str">
            <v>G</v>
          </cell>
          <cell r="I5974">
            <v>0</v>
          </cell>
          <cell r="J5974" t="str">
            <v>Teamsters Local Union Number 117</v>
          </cell>
          <cell r="K5974">
            <v>5933</v>
          </cell>
          <cell r="L5974">
            <v>5933</v>
          </cell>
          <cell r="M5974">
            <v>5933</v>
          </cell>
          <cell r="N5974">
            <v>5933</v>
          </cell>
          <cell r="O5974">
            <v>5593</v>
          </cell>
          <cell r="P5974">
            <v>5705</v>
          </cell>
          <cell r="Q5974">
            <v>5877</v>
          </cell>
        </row>
        <row r="5975">
          <cell r="E5975" t="str">
            <v>62MONTHLYGWASHINGTON FEDERATION OF STATE EMPLOYEES</v>
          </cell>
          <cell r="F5975" t="str">
            <v>62</v>
          </cell>
          <cell r="G5975" t="str">
            <v>Monthly</v>
          </cell>
          <cell r="H5975" t="str">
            <v>G</v>
          </cell>
          <cell r="I5975">
            <v>0</v>
          </cell>
          <cell r="J5975" t="str">
            <v>Washington Federation of State Employees</v>
          </cell>
          <cell r="K5975">
            <v>5857</v>
          </cell>
          <cell r="L5975">
            <v>5857</v>
          </cell>
          <cell r="M5975">
            <v>5857</v>
          </cell>
          <cell r="N5975">
            <v>5857</v>
          </cell>
          <cell r="O5975">
            <v>5522</v>
          </cell>
          <cell r="P5975">
            <v>5632</v>
          </cell>
          <cell r="Q5975">
            <v>5802</v>
          </cell>
        </row>
        <row r="5976">
          <cell r="E5976" t="str">
            <v>62MONTHLYGWASHINGTON PUBLIC EMPLOYEES ASSOCIATION</v>
          </cell>
          <cell r="F5976" t="str">
            <v>62</v>
          </cell>
          <cell r="G5976" t="str">
            <v>Monthly</v>
          </cell>
          <cell r="H5976" t="str">
            <v>G</v>
          </cell>
          <cell r="I5976">
            <v>0</v>
          </cell>
          <cell r="J5976" t="str">
            <v>Washington Public Employees Association</v>
          </cell>
          <cell r="K5976">
            <v>5857</v>
          </cell>
          <cell r="L5976">
            <v>5857</v>
          </cell>
          <cell r="M5976">
            <v>5857</v>
          </cell>
          <cell r="N5976">
            <v>5857</v>
          </cell>
          <cell r="O5976">
            <v>5522</v>
          </cell>
          <cell r="P5976">
            <v>5632</v>
          </cell>
          <cell r="Q5976">
            <v>5802</v>
          </cell>
        </row>
        <row r="5977">
          <cell r="E5977" t="str">
            <v>62MONTHLYHCOALITION</v>
          </cell>
          <cell r="F5977" t="str">
            <v>62</v>
          </cell>
          <cell r="G5977" t="str">
            <v>Monthly</v>
          </cell>
          <cell r="H5977" t="str">
            <v>H</v>
          </cell>
          <cell r="I5977">
            <v>0</v>
          </cell>
          <cell r="J5977" t="str">
            <v>Coalition</v>
          </cell>
          <cell r="K5977">
            <v>6001</v>
          </cell>
          <cell r="L5977">
            <v>6001</v>
          </cell>
          <cell r="M5977">
            <v>6001</v>
          </cell>
          <cell r="N5977">
            <v>6001</v>
          </cell>
          <cell r="O5977">
            <v>5657</v>
          </cell>
          <cell r="P5977">
            <v>5770</v>
          </cell>
          <cell r="Q5977">
            <v>5944</v>
          </cell>
        </row>
        <row r="5978">
          <cell r="E5978" t="str">
            <v>62MONTHLYHNON-REPRESENTED STATE EMPLOYEES</v>
          </cell>
          <cell r="F5978" t="str">
            <v>62</v>
          </cell>
          <cell r="G5978" t="str">
            <v>Monthly</v>
          </cell>
          <cell r="H5978" t="str">
            <v>H</v>
          </cell>
          <cell r="I5978">
            <v>0</v>
          </cell>
          <cell r="J5978" t="str">
            <v>Non-Represented State Employees</v>
          </cell>
          <cell r="K5978">
            <v>6001</v>
          </cell>
          <cell r="L5978">
            <v>6001</v>
          </cell>
          <cell r="M5978">
            <v>6001</v>
          </cell>
          <cell r="N5978">
            <v>6001</v>
          </cell>
          <cell r="O5978">
            <v>5657</v>
          </cell>
          <cell r="P5978">
            <v>5770</v>
          </cell>
          <cell r="Q5978">
            <v>5944</v>
          </cell>
        </row>
        <row r="5979">
          <cell r="E5979" t="str">
            <v>62MONTHLYHTEAMSTERS LOCAL UNION NUMBER 117</v>
          </cell>
          <cell r="F5979" t="str">
            <v>62</v>
          </cell>
          <cell r="G5979" t="str">
            <v>Monthly</v>
          </cell>
          <cell r="H5979" t="str">
            <v>H</v>
          </cell>
          <cell r="I5979">
            <v>0</v>
          </cell>
          <cell r="J5979" t="str">
            <v>Teamsters Local Union Number 117</v>
          </cell>
          <cell r="K5979">
            <v>6077</v>
          </cell>
          <cell r="L5979">
            <v>6077</v>
          </cell>
          <cell r="M5979">
            <v>6077</v>
          </cell>
          <cell r="N5979">
            <v>6077</v>
          </cell>
          <cell r="O5979">
            <v>5728</v>
          </cell>
          <cell r="P5979">
            <v>5843</v>
          </cell>
          <cell r="Q5979">
            <v>6019</v>
          </cell>
        </row>
        <row r="5980">
          <cell r="E5980" t="str">
            <v>62MONTHLYHWASHINGTON FEDERATION OF STATE EMPLOYEES</v>
          </cell>
          <cell r="F5980" t="str">
            <v>62</v>
          </cell>
          <cell r="G5980" t="str">
            <v>Monthly</v>
          </cell>
          <cell r="H5980" t="str">
            <v>H</v>
          </cell>
          <cell r="I5980">
            <v>0</v>
          </cell>
          <cell r="J5980" t="str">
            <v>Washington Federation of State Employees</v>
          </cell>
          <cell r="K5980">
            <v>6001</v>
          </cell>
          <cell r="L5980">
            <v>6001</v>
          </cell>
          <cell r="M5980">
            <v>6001</v>
          </cell>
          <cell r="N5980">
            <v>6001</v>
          </cell>
          <cell r="O5980">
            <v>5657</v>
          </cell>
          <cell r="P5980">
            <v>5770</v>
          </cell>
          <cell r="Q5980">
            <v>5944</v>
          </cell>
        </row>
        <row r="5981">
          <cell r="E5981" t="str">
            <v>62MONTHLYHWASHINGTON PUBLIC EMPLOYEES ASSOCIATION</v>
          </cell>
          <cell r="F5981" t="str">
            <v>62</v>
          </cell>
          <cell r="G5981" t="str">
            <v>Monthly</v>
          </cell>
          <cell r="H5981" t="str">
            <v>H</v>
          </cell>
          <cell r="I5981">
            <v>0</v>
          </cell>
          <cell r="J5981" t="str">
            <v>Washington Public Employees Association</v>
          </cell>
          <cell r="K5981">
            <v>6001</v>
          </cell>
          <cell r="L5981">
            <v>6001</v>
          </cell>
          <cell r="M5981">
            <v>6001</v>
          </cell>
          <cell r="N5981">
            <v>6001</v>
          </cell>
          <cell r="O5981">
            <v>5657</v>
          </cell>
          <cell r="P5981">
            <v>5770</v>
          </cell>
          <cell r="Q5981">
            <v>5944</v>
          </cell>
        </row>
        <row r="5982">
          <cell r="E5982" t="str">
            <v>62MONTHLYICOALITION</v>
          </cell>
          <cell r="F5982" t="str">
            <v>62</v>
          </cell>
          <cell r="G5982" t="str">
            <v>Monthly</v>
          </cell>
          <cell r="H5982" t="str">
            <v>I</v>
          </cell>
          <cell r="I5982">
            <v>0</v>
          </cell>
          <cell r="J5982" t="str">
            <v>Coalition</v>
          </cell>
          <cell r="K5982">
            <v>6157</v>
          </cell>
          <cell r="L5982">
            <v>6157</v>
          </cell>
          <cell r="M5982">
            <v>6157</v>
          </cell>
          <cell r="N5982">
            <v>6157</v>
          </cell>
          <cell r="O5982">
            <v>5804</v>
          </cell>
          <cell r="P5982">
            <v>5920</v>
          </cell>
          <cell r="Q5982">
            <v>6099</v>
          </cell>
        </row>
        <row r="5983">
          <cell r="E5983" t="str">
            <v>62MONTHLYINON-REPRESENTED STATE EMPLOYEES</v>
          </cell>
          <cell r="F5983" t="str">
            <v>62</v>
          </cell>
          <cell r="G5983" t="str">
            <v>Monthly</v>
          </cell>
          <cell r="H5983" t="str">
            <v>I</v>
          </cell>
          <cell r="I5983">
            <v>0</v>
          </cell>
          <cell r="J5983" t="str">
            <v>Non-Represented State Employees</v>
          </cell>
          <cell r="K5983">
            <v>6157</v>
          </cell>
          <cell r="L5983">
            <v>6157</v>
          </cell>
          <cell r="M5983">
            <v>6157</v>
          </cell>
          <cell r="N5983">
            <v>6157</v>
          </cell>
          <cell r="O5983">
            <v>5804</v>
          </cell>
          <cell r="P5983">
            <v>5920</v>
          </cell>
          <cell r="Q5983">
            <v>6099</v>
          </cell>
        </row>
        <row r="5984">
          <cell r="E5984" t="str">
            <v>62MONTHLYITEAMSTERS LOCAL UNION NUMBER 117</v>
          </cell>
          <cell r="F5984" t="str">
            <v>62</v>
          </cell>
          <cell r="G5984" t="str">
            <v>Monthly</v>
          </cell>
          <cell r="H5984" t="str">
            <v>I</v>
          </cell>
          <cell r="I5984">
            <v>0</v>
          </cell>
          <cell r="J5984" t="str">
            <v>Teamsters Local Union Number 117</v>
          </cell>
          <cell r="K5984">
            <v>6235</v>
          </cell>
          <cell r="L5984">
            <v>6235</v>
          </cell>
          <cell r="M5984">
            <v>6235</v>
          </cell>
          <cell r="N5984">
            <v>6235</v>
          </cell>
          <cell r="O5984">
            <v>5877</v>
          </cell>
          <cell r="P5984">
            <v>5995</v>
          </cell>
          <cell r="Q5984">
            <v>6176</v>
          </cell>
        </row>
        <row r="5985">
          <cell r="E5985" t="str">
            <v>62MONTHLYIWASHINGTON FEDERATION OF STATE EMPLOYEES</v>
          </cell>
          <cell r="F5985" t="str">
            <v>62</v>
          </cell>
          <cell r="G5985" t="str">
            <v>Monthly</v>
          </cell>
          <cell r="H5985" t="str">
            <v>I</v>
          </cell>
          <cell r="I5985">
            <v>0</v>
          </cell>
          <cell r="J5985" t="str">
            <v>Washington Federation of State Employees</v>
          </cell>
          <cell r="K5985">
            <v>6157</v>
          </cell>
          <cell r="L5985">
            <v>6157</v>
          </cell>
          <cell r="M5985">
            <v>6157</v>
          </cell>
          <cell r="N5985">
            <v>6157</v>
          </cell>
          <cell r="O5985">
            <v>5804</v>
          </cell>
          <cell r="P5985">
            <v>5920</v>
          </cell>
          <cell r="Q5985">
            <v>6099</v>
          </cell>
        </row>
        <row r="5986">
          <cell r="E5986" t="str">
            <v>62MONTHLYIWASHINGTON PUBLIC EMPLOYEES ASSOCIATION</v>
          </cell>
          <cell r="F5986" t="str">
            <v>62</v>
          </cell>
          <cell r="G5986" t="str">
            <v>Monthly</v>
          </cell>
          <cell r="H5986" t="str">
            <v>I</v>
          </cell>
          <cell r="I5986">
            <v>0</v>
          </cell>
          <cell r="J5986" t="str">
            <v>Washington Public Employees Association</v>
          </cell>
          <cell r="K5986">
            <v>6157</v>
          </cell>
          <cell r="L5986">
            <v>6157</v>
          </cell>
          <cell r="M5986">
            <v>6157</v>
          </cell>
          <cell r="N5986">
            <v>6157</v>
          </cell>
          <cell r="O5986">
            <v>5804</v>
          </cell>
          <cell r="P5986">
            <v>5920</v>
          </cell>
          <cell r="Q5986">
            <v>6099</v>
          </cell>
        </row>
        <row r="5987">
          <cell r="E5987" t="str">
            <v>62MONTHLYJCOALITION</v>
          </cell>
          <cell r="F5987" t="str">
            <v>62</v>
          </cell>
          <cell r="G5987" t="str">
            <v>Monthly</v>
          </cell>
          <cell r="H5987" t="str">
            <v>J</v>
          </cell>
          <cell r="I5987">
            <v>0</v>
          </cell>
          <cell r="J5987" t="str">
            <v>Coalition</v>
          </cell>
          <cell r="K5987">
            <v>6304</v>
          </cell>
          <cell r="L5987">
            <v>6304</v>
          </cell>
          <cell r="M5987">
            <v>6304</v>
          </cell>
          <cell r="N5987">
            <v>6304</v>
          </cell>
          <cell r="O5987">
            <v>5943</v>
          </cell>
          <cell r="P5987">
            <v>6062</v>
          </cell>
          <cell r="Q5987">
            <v>6245</v>
          </cell>
        </row>
        <row r="5988">
          <cell r="E5988" t="str">
            <v>62MONTHLYJNON-REPRESENTED STATE EMPLOYEES</v>
          </cell>
          <cell r="F5988" t="str">
            <v>62</v>
          </cell>
          <cell r="G5988" t="str">
            <v>Monthly</v>
          </cell>
          <cell r="H5988" t="str">
            <v>J</v>
          </cell>
          <cell r="I5988">
            <v>0</v>
          </cell>
          <cell r="J5988" t="str">
            <v>Non-Represented State Employees</v>
          </cell>
          <cell r="K5988">
            <v>6304</v>
          </cell>
          <cell r="L5988">
            <v>6304</v>
          </cell>
          <cell r="M5988">
            <v>6304</v>
          </cell>
          <cell r="N5988">
            <v>6304</v>
          </cell>
          <cell r="O5988">
            <v>5943</v>
          </cell>
          <cell r="P5988">
            <v>6062</v>
          </cell>
          <cell r="Q5988">
            <v>6245</v>
          </cell>
        </row>
        <row r="5989">
          <cell r="E5989" t="str">
            <v>62MONTHLYJTEAMSTERS LOCAL UNION NUMBER 117</v>
          </cell>
          <cell r="F5989" t="str">
            <v>62</v>
          </cell>
          <cell r="G5989" t="str">
            <v>Monthly</v>
          </cell>
          <cell r="H5989" t="str">
            <v>J</v>
          </cell>
          <cell r="I5989">
            <v>0</v>
          </cell>
          <cell r="J5989" t="str">
            <v>Teamsters Local Union Number 117</v>
          </cell>
          <cell r="K5989">
            <v>6386</v>
          </cell>
          <cell r="L5989">
            <v>6386</v>
          </cell>
          <cell r="M5989">
            <v>6386</v>
          </cell>
          <cell r="N5989">
            <v>6386</v>
          </cell>
          <cell r="O5989">
            <v>6020</v>
          </cell>
          <cell r="P5989">
            <v>6140</v>
          </cell>
          <cell r="Q5989">
            <v>6325</v>
          </cell>
        </row>
        <row r="5990">
          <cell r="E5990" t="str">
            <v>62MONTHLYJWASHINGTON FEDERATION OF STATE EMPLOYEES</v>
          </cell>
          <cell r="F5990" t="str">
            <v>62</v>
          </cell>
          <cell r="G5990" t="str">
            <v>Monthly</v>
          </cell>
          <cell r="H5990" t="str">
            <v>J</v>
          </cell>
          <cell r="I5990">
            <v>0</v>
          </cell>
          <cell r="J5990" t="str">
            <v>Washington Federation of State Employees</v>
          </cell>
          <cell r="K5990">
            <v>6304</v>
          </cell>
          <cell r="L5990">
            <v>6304</v>
          </cell>
          <cell r="M5990">
            <v>6304</v>
          </cell>
          <cell r="N5990">
            <v>6304</v>
          </cell>
          <cell r="O5990">
            <v>5943</v>
          </cell>
          <cell r="P5990">
            <v>6062</v>
          </cell>
          <cell r="Q5990">
            <v>6245</v>
          </cell>
        </row>
        <row r="5991">
          <cell r="E5991" t="str">
            <v>62MONTHLYJWASHINGTON PUBLIC EMPLOYEES ASSOCIATION</v>
          </cell>
          <cell r="F5991" t="str">
            <v>62</v>
          </cell>
          <cell r="G5991" t="str">
            <v>Monthly</v>
          </cell>
          <cell r="H5991" t="str">
            <v>J</v>
          </cell>
          <cell r="I5991">
            <v>0</v>
          </cell>
          <cell r="J5991" t="str">
            <v>Washington Public Employees Association</v>
          </cell>
          <cell r="K5991">
            <v>6304</v>
          </cell>
          <cell r="L5991">
            <v>6304</v>
          </cell>
          <cell r="M5991">
            <v>6304</v>
          </cell>
          <cell r="N5991">
            <v>6304</v>
          </cell>
          <cell r="O5991">
            <v>5943</v>
          </cell>
          <cell r="P5991">
            <v>6062</v>
          </cell>
          <cell r="Q5991">
            <v>6245</v>
          </cell>
        </row>
        <row r="5992">
          <cell r="E5992" t="str">
            <v>62MONTHLYKCOALITION</v>
          </cell>
          <cell r="F5992" t="str">
            <v>62</v>
          </cell>
          <cell r="G5992" t="str">
            <v>Monthly</v>
          </cell>
          <cell r="H5992" t="str">
            <v>K</v>
          </cell>
          <cell r="I5992">
            <v>0</v>
          </cell>
          <cell r="J5992" t="str">
            <v>Coalition</v>
          </cell>
          <cell r="K5992">
            <v>6466</v>
          </cell>
          <cell r="L5992">
            <v>6466</v>
          </cell>
          <cell r="M5992">
            <v>6466</v>
          </cell>
          <cell r="N5992">
            <v>6466</v>
          </cell>
          <cell r="O5992">
            <v>6095</v>
          </cell>
          <cell r="P5992">
            <v>6217</v>
          </cell>
          <cell r="Q5992">
            <v>6405</v>
          </cell>
        </row>
        <row r="5993">
          <cell r="E5993" t="str">
            <v>62MONTHLYKNON-REPRESENTED STATE EMPLOYEES</v>
          </cell>
          <cell r="F5993" t="str">
            <v>62</v>
          </cell>
          <cell r="G5993" t="str">
            <v>Monthly</v>
          </cell>
          <cell r="H5993" t="str">
            <v>K</v>
          </cell>
          <cell r="I5993">
            <v>0</v>
          </cell>
          <cell r="J5993" t="str">
            <v>Non-Represented State Employees</v>
          </cell>
          <cell r="K5993">
            <v>6466</v>
          </cell>
          <cell r="L5993">
            <v>6466</v>
          </cell>
          <cell r="M5993">
            <v>6466</v>
          </cell>
          <cell r="N5993">
            <v>6466</v>
          </cell>
          <cell r="O5993">
            <v>6095</v>
          </cell>
          <cell r="P5993">
            <v>6217</v>
          </cell>
          <cell r="Q5993">
            <v>6405</v>
          </cell>
        </row>
        <row r="5994">
          <cell r="E5994" t="str">
            <v>62MONTHLYKTEAMSTERS LOCAL UNION NUMBER 117</v>
          </cell>
          <cell r="F5994" t="str">
            <v>62</v>
          </cell>
          <cell r="G5994" t="str">
            <v>Monthly</v>
          </cell>
          <cell r="H5994" t="str">
            <v>K</v>
          </cell>
          <cell r="I5994">
            <v>0</v>
          </cell>
          <cell r="J5994" t="str">
            <v>Teamsters Local Union Number 117</v>
          </cell>
          <cell r="K5994">
            <v>6548</v>
          </cell>
          <cell r="L5994">
            <v>6548</v>
          </cell>
          <cell r="M5994">
            <v>6548</v>
          </cell>
          <cell r="N5994">
            <v>6548</v>
          </cell>
          <cell r="O5994">
            <v>6173</v>
          </cell>
          <cell r="P5994">
            <v>6296</v>
          </cell>
          <cell r="Q5994">
            <v>6486</v>
          </cell>
        </row>
        <row r="5995">
          <cell r="E5995" t="str">
            <v>62MONTHLYKWASHINGTON FEDERATION OF STATE EMPLOYEES</v>
          </cell>
          <cell r="F5995" t="str">
            <v>62</v>
          </cell>
          <cell r="G5995" t="str">
            <v>Monthly</v>
          </cell>
          <cell r="H5995" t="str">
            <v>K</v>
          </cell>
          <cell r="I5995">
            <v>0</v>
          </cell>
          <cell r="J5995" t="str">
            <v>Washington Federation of State Employees</v>
          </cell>
          <cell r="K5995">
            <v>6466</v>
          </cell>
          <cell r="L5995">
            <v>6466</v>
          </cell>
          <cell r="M5995">
            <v>6466</v>
          </cell>
          <cell r="N5995">
            <v>6466</v>
          </cell>
          <cell r="O5995">
            <v>6095</v>
          </cell>
          <cell r="P5995">
            <v>6217</v>
          </cell>
          <cell r="Q5995">
            <v>6405</v>
          </cell>
        </row>
        <row r="5996">
          <cell r="E5996" t="str">
            <v>62MONTHLYKWASHINGTON PUBLIC EMPLOYEES ASSOCIATION</v>
          </cell>
          <cell r="F5996" t="str">
            <v>62</v>
          </cell>
          <cell r="G5996" t="str">
            <v>Monthly</v>
          </cell>
          <cell r="H5996" t="str">
            <v>K</v>
          </cell>
          <cell r="I5996">
            <v>0</v>
          </cell>
          <cell r="J5996" t="str">
            <v>Washington Public Employees Association</v>
          </cell>
          <cell r="K5996">
            <v>6466</v>
          </cell>
          <cell r="L5996">
            <v>6466</v>
          </cell>
          <cell r="M5996">
            <v>6466</v>
          </cell>
          <cell r="N5996">
            <v>6466</v>
          </cell>
          <cell r="O5996">
            <v>6095</v>
          </cell>
          <cell r="P5996">
            <v>6217</v>
          </cell>
          <cell r="Q5996">
            <v>6405</v>
          </cell>
        </row>
        <row r="5997">
          <cell r="E5997" t="str">
            <v>62MONTHLYLCOALITION</v>
          </cell>
          <cell r="F5997" t="str">
            <v>62</v>
          </cell>
          <cell r="G5997" t="str">
            <v>Monthly</v>
          </cell>
          <cell r="H5997" t="str">
            <v>L</v>
          </cell>
          <cell r="I5997">
            <v>0</v>
          </cell>
          <cell r="J5997" t="str">
            <v>Coalition</v>
          </cell>
          <cell r="K5997">
            <v>6627</v>
          </cell>
          <cell r="L5997">
            <v>6627</v>
          </cell>
          <cell r="M5997">
            <v>6627</v>
          </cell>
          <cell r="N5997">
            <v>6627</v>
          </cell>
          <cell r="O5997">
            <v>6247</v>
          </cell>
          <cell r="P5997">
            <v>6372</v>
          </cell>
          <cell r="Q5997">
            <v>6564</v>
          </cell>
        </row>
        <row r="5998">
          <cell r="E5998" t="str">
            <v>62MONTHLYLNON-REPRESENTED STATE EMPLOYEES</v>
          </cell>
          <cell r="F5998" t="str">
            <v>62</v>
          </cell>
          <cell r="G5998" t="str">
            <v>Monthly</v>
          </cell>
          <cell r="H5998" t="str">
            <v>L</v>
          </cell>
          <cell r="I5998">
            <v>0</v>
          </cell>
          <cell r="J5998" t="str">
            <v>Non-Represented State Employees</v>
          </cell>
          <cell r="K5998">
            <v>6627</v>
          </cell>
          <cell r="L5998">
            <v>6627</v>
          </cell>
          <cell r="M5998">
            <v>6627</v>
          </cell>
          <cell r="N5998">
            <v>6627</v>
          </cell>
          <cell r="O5998">
            <v>6247</v>
          </cell>
          <cell r="P5998">
            <v>6372</v>
          </cell>
          <cell r="Q5998">
            <v>6564</v>
          </cell>
        </row>
        <row r="5999">
          <cell r="E5999" t="str">
            <v>62MONTHLYLTEAMSTERS LOCAL UNION NUMBER 117</v>
          </cell>
          <cell r="F5999" t="str">
            <v>62</v>
          </cell>
          <cell r="G5999" t="str">
            <v>Monthly</v>
          </cell>
          <cell r="H5999" t="str">
            <v>L</v>
          </cell>
          <cell r="I5999">
            <v>0</v>
          </cell>
          <cell r="J5999" t="str">
            <v>Teamsters Local Union Number 117</v>
          </cell>
          <cell r="K5999">
            <v>6712</v>
          </cell>
          <cell r="L5999">
            <v>6712</v>
          </cell>
          <cell r="M5999">
            <v>6712</v>
          </cell>
          <cell r="N5999">
            <v>6712</v>
          </cell>
          <cell r="O5999">
            <v>6327</v>
          </cell>
          <cell r="P5999">
            <v>6454</v>
          </cell>
          <cell r="Q5999">
            <v>6649</v>
          </cell>
        </row>
        <row r="6000">
          <cell r="E6000" t="str">
            <v>62MONTHLYLWASHINGTON FEDERATION OF STATE EMPLOYEES</v>
          </cell>
          <cell r="F6000" t="str">
            <v>62</v>
          </cell>
          <cell r="G6000" t="str">
            <v>Monthly</v>
          </cell>
          <cell r="H6000" t="str">
            <v>L</v>
          </cell>
          <cell r="I6000">
            <v>0</v>
          </cell>
          <cell r="J6000" t="str">
            <v>Washington Federation of State Employees</v>
          </cell>
          <cell r="K6000">
            <v>6627</v>
          </cell>
          <cell r="L6000">
            <v>6627</v>
          </cell>
          <cell r="M6000">
            <v>6627</v>
          </cell>
          <cell r="N6000">
            <v>6627</v>
          </cell>
          <cell r="O6000">
            <v>6247</v>
          </cell>
          <cell r="P6000">
            <v>6372</v>
          </cell>
          <cell r="Q6000">
            <v>6564</v>
          </cell>
        </row>
        <row r="6001">
          <cell r="E6001" t="str">
            <v>62MONTHLYLWASHINGTON PUBLIC EMPLOYEES ASSOCIATION</v>
          </cell>
          <cell r="F6001" t="str">
            <v>62</v>
          </cell>
          <cell r="G6001" t="str">
            <v>Monthly</v>
          </cell>
          <cell r="H6001" t="str">
            <v>L</v>
          </cell>
          <cell r="I6001">
            <v>0</v>
          </cell>
          <cell r="J6001" t="str">
            <v>Washington Public Employees Association</v>
          </cell>
          <cell r="K6001">
            <v>6627</v>
          </cell>
          <cell r="L6001">
            <v>6627</v>
          </cell>
          <cell r="M6001">
            <v>6627</v>
          </cell>
          <cell r="N6001">
            <v>6627</v>
          </cell>
          <cell r="O6001">
            <v>6247</v>
          </cell>
          <cell r="P6001">
            <v>6372</v>
          </cell>
          <cell r="Q6001">
            <v>6564</v>
          </cell>
        </row>
        <row r="6002">
          <cell r="E6002" t="str">
            <v>62MONTHLYMCOALITION</v>
          </cell>
          <cell r="F6002" t="str">
            <v>62</v>
          </cell>
          <cell r="G6002" t="str">
            <v>Monthly</v>
          </cell>
          <cell r="H6002" t="str">
            <v>M</v>
          </cell>
          <cell r="I6002">
            <v>0</v>
          </cell>
          <cell r="J6002" t="str">
            <v>Coalition</v>
          </cell>
          <cell r="K6002">
            <v>6790</v>
          </cell>
          <cell r="L6002">
            <v>6790</v>
          </cell>
          <cell r="M6002">
            <v>6790</v>
          </cell>
          <cell r="N6002">
            <v>6790</v>
          </cell>
          <cell r="O6002">
            <v>6401</v>
          </cell>
          <cell r="P6002">
            <v>6529</v>
          </cell>
          <cell r="Q6002">
            <v>6726</v>
          </cell>
        </row>
        <row r="6003">
          <cell r="E6003" t="str">
            <v>62MONTHLYMNON-REPRESENTED STATE EMPLOYEES</v>
          </cell>
          <cell r="F6003" t="str">
            <v>62</v>
          </cell>
          <cell r="G6003" t="str">
            <v>Monthly</v>
          </cell>
          <cell r="H6003" t="str">
            <v>M</v>
          </cell>
          <cell r="I6003">
            <v>0</v>
          </cell>
          <cell r="J6003" t="str">
            <v>Non-Represented State Employees</v>
          </cell>
          <cell r="K6003">
            <v>6790</v>
          </cell>
          <cell r="L6003">
            <v>6790</v>
          </cell>
          <cell r="M6003">
            <v>6790</v>
          </cell>
          <cell r="N6003">
            <v>6790</v>
          </cell>
          <cell r="O6003">
            <v>6401</v>
          </cell>
          <cell r="P6003">
            <v>6529</v>
          </cell>
          <cell r="Q6003">
            <v>6726</v>
          </cell>
        </row>
        <row r="6004">
          <cell r="E6004" t="str">
            <v>62MONTHLYMTEAMSTERS LOCAL UNION NUMBER 117</v>
          </cell>
          <cell r="F6004" t="str">
            <v>62</v>
          </cell>
          <cell r="G6004" t="str">
            <v>Monthly</v>
          </cell>
          <cell r="H6004" t="str">
            <v>M</v>
          </cell>
          <cell r="I6004">
            <v>0</v>
          </cell>
          <cell r="J6004" t="str">
            <v>Teamsters Local Union Number 117</v>
          </cell>
          <cell r="K6004">
            <v>6878</v>
          </cell>
          <cell r="L6004">
            <v>6878</v>
          </cell>
          <cell r="M6004">
            <v>6878</v>
          </cell>
          <cell r="N6004">
            <v>6878</v>
          </cell>
          <cell r="O6004">
            <v>6483</v>
          </cell>
          <cell r="P6004">
            <v>6613</v>
          </cell>
          <cell r="Q6004">
            <v>6813</v>
          </cell>
        </row>
        <row r="6005">
          <cell r="E6005" t="str">
            <v>62MONTHLYMWASHINGTON FEDERATION OF STATE EMPLOYEES</v>
          </cell>
          <cell r="F6005" t="str">
            <v>62</v>
          </cell>
          <cell r="G6005" t="str">
            <v>Monthly</v>
          </cell>
          <cell r="H6005" t="str">
            <v>M</v>
          </cell>
          <cell r="I6005">
            <v>0</v>
          </cell>
          <cell r="J6005" t="str">
            <v>Washington Federation of State Employees</v>
          </cell>
          <cell r="K6005">
            <v>6790</v>
          </cell>
          <cell r="L6005">
            <v>6790</v>
          </cell>
          <cell r="M6005">
            <v>6790</v>
          </cell>
          <cell r="N6005">
            <v>6790</v>
          </cell>
          <cell r="O6005">
            <v>6401</v>
          </cell>
          <cell r="P6005">
            <v>6529</v>
          </cell>
          <cell r="Q6005">
            <v>6726</v>
          </cell>
        </row>
        <row r="6006">
          <cell r="E6006" t="str">
            <v>62MONTHLYMWASHINGTON PUBLIC EMPLOYEES ASSOCIATION</v>
          </cell>
          <cell r="F6006" t="str">
            <v>62</v>
          </cell>
          <cell r="G6006" t="str">
            <v>Monthly</v>
          </cell>
          <cell r="H6006" t="str">
            <v>M</v>
          </cell>
          <cell r="I6006">
            <v>0</v>
          </cell>
          <cell r="J6006" t="str">
            <v>Washington Public Employees Association</v>
          </cell>
          <cell r="K6006">
            <v>6790</v>
          </cell>
          <cell r="L6006">
            <v>6790</v>
          </cell>
          <cell r="M6006">
            <v>6790</v>
          </cell>
          <cell r="N6006">
            <v>6790</v>
          </cell>
          <cell r="O6006">
            <v>6401</v>
          </cell>
          <cell r="P6006">
            <v>6529</v>
          </cell>
          <cell r="Q6006">
            <v>6726</v>
          </cell>
        </row>
        <row r="6007">
          <cell r="E6007" t="str">
            <v>62NMONTHLYACOALITION</v>
          </cell>
          <cell r="F6007" t="str">
            <v>62N</v>
          </cell>
          <cell r="G6007" t="str">
            <v>Monthly</v>
          </cell>
          <cell r="H6007" t="str">
            <v>A</v>
          </cell>
          <cell r="I6007">
            <v>0</v>
          </cell>
          <cell r="J6007" t="str">
            <v>Coalition</v>
          </cell>
          <cell r="K6007">
            <v>5393</v>
          </cell>
          <cell r="L6007">
            <v>5393</v>
          </cell>
          <cell r="M6007">
            <v>5393</v>
          </cell>
          <cell r="N6007">
            <v>5393</v>
          </cell>
          <cell r="O6007">
            <v>5084</v>
          </cell>
          <cell r="P6007">
            <v>5186</v>
          </cell>
          <cell r="Q6007">
            <v>5343</v>
          </cell>
        </row>
        <row r="6008">
          <cell r="E6008" t="str">
            <v>62NMONTHLYANON-REPRESENTED STATE EMPLOYEES</v>
          </cell>
          <cell r="F6008" t="str">
            <v>62N</v>
          </cell>
          <cell r="G6008" t="str">
            <v>Monthly</v>
          </cell>
          <cell r="H6008" t="str">
            <v>A</v>
          </cell>
          <cell r="I6008">
            <v>0</v>
          </cell>
          <cell r="J6008" t="str">
            <v>Non-Represented State Employees</v>
          </cell>
          <cell r="K6008">
            <v>5393</v>
          </cell>
          <cell r="L6008">
            <v>5393</v>
          </cell>
          <cell r="M6008">
            <v>5393</v>
          </cell>
          <cell r="N6008">
            <v>5393</v>
          </cell>
          <cell r="O6008">
            <v>5084</v>
          </cell>
          <cell r="P6008">
            <v>5186</v>
          </cell>
          <cell r="Q6008">
            <v>5343</v>
          </cell>
        </row>
        <row r="6009">
          <cell r="E6009" t="str">
            <v>62NMONTHLYASERVICE EMPLOYEES INTERNATIONAL UNION DISTRICT 1199 NW</v>
          </cell>
          <cell r="F6009" t="str">
            <v>62N</v>
          </cell>
          <cell r="G6009" t="str">
            <v>Monthly</v>
          </cell>
          <cell r="H6009" t="str">
            <v>A</v>
          </cell>
          <cell r="I6009">
            <v>0</v>
          </cell>
          <cell r="J6009" t="str">
            <v>Service Employees International Union District 1199 NW</v>
          </cell>
          <cell r="K6009">
            <v>5393</v>
          </cell>
          <cell r="L6009">
            <v>5393</v>
          </cell>
          <cell r="M6009">
            <v>5393</v>
          </cell>
          <cell r="N6009">
            <v>5393</v>
          </cell>
          <cell r="O6009">
            <v>5084</v>
          </cell>
          <cell r="P6009">
            <v>5186</v>
          </cell>
          <cell r="Q6009">
            <v>5343</v>
          </cell>
        </row>
        <row r="6010">
          <cell r="E6010" t="str">
            <v>62NMONTHLYATEAMSTERS LOCAL UNION NUMBER 117</v>
          </cell>
          <cell r="F6010" t="str">
            <v>62N</v>
          </cell>
          <cell r="G6010" t="str">
            <v>Monthly</v>
          </cell>
          <cell r="H6010" t="str">
            <v>A</v>
          </cell>
          <cell r="I6010">
            <v>0</v>
          </cell>
          <cell r="J6010" t="str">
            <v>Teamsters Local Union Number 117</v>
          </cell>
          <cell r="K6010">
            <v>5461</v>
          </cell>
          <cell r="L6010">
            <v>5461</v>
          </cell>
          <cell r="M6010">
            <v>5461</v>
          </cell>
          <cell r="N6010">
            <v>5461</v>
          </cell>
          <cell r="O6010">
            <v>5148</v>
          </cell>
          <cell r="P6010">
            <v>5251</v>
          </cell>
          <cell r="Q6010">
            <v>5410</v>
          </cell>
        </row>
        <row r="6011">
          <cell r="E6011" t="str">
            <v>62NMONTHLYAWASHINGTON FEDERATION OF STATE EMPLOYEES</v>
          </cell>
          <cell r="F6011" t="str">
            <v>62N</v>
          </cell>
          <cell r="G6011" t="str">
            <v>Monthly</v>
          </cell>
          <cell r="H6011" t="str">
            <v>A</v>
          </cell>
          <cell r="I6011">
            <v>0</v>
          </cell>
          <cell r="J6011" t="str">
            <v>Washington Federation of State Employees</v>
          </cell>
          <cell r="K6011">
            <v>5393</v>
          </cell>
          <cell r="L6011">
            <v>5393</v>
          </cell>
          <cell r="M6011">
            <v>5393</v>
          </cell>
          <cell r="N6011">
            <v>5393</v>
          </cell>
          <cell r="O6011">
            <v>5084</v>
          </cell>
          <cell r="P6011">
            <v>5186</v>
          </cell>
          <cell r="Q6011">
            <v>5343</v>
          </cell>
        </row>
        <row r="6012">
          <cell r="E6012" t="str">
            <v>62NMONTHLYBCOALITION</v>
          </cell>
          <cell r="F6012" t="str">
            <v>62N</v>
          </cell>
          <cell r="G6012" t="str">
            <v>Monthly</v>
          </cell>
          <cell r="H6012" t="str">
            <v>B</v>
          </cell>
          <cell r="I6012">
            <v>0</v>
          </cell>
          <cell r="J6012" t="str">
            <v>Coalition</v>
          </cell>
          <cell r="K6012">
            <v>5529</v>
          </cell>
          <cell r="L6012">
            <v>5529</v>
          </cell>
          <cell r="M6012">
            <v>5529</v>
          </cell>
          <cell r="N6012">
            <v>5529</v>
          </cell>
          <cell r="O6012">
            <v>5212</v>
          </cell>
          <cell r="P6012">
            <v>5316</v>
          </cell>
          <cell r="Q6012">
            <v>5477</v>
          </cell>
        </row>
        <row r="6013">
          <cell r="E6013" t="str">
            <v>62NMONTHLYBNON-REPRESENTED STATE EMPLOYEES</v>
          </cell>
          <cell r="F6013" t="str">
            <v>62N</v>
          </cell>
          <cell r="G6013" t="str">
            <v>Monthly</v>
          </cell>
          <cell r="H6013" t="str">
            <v>B</v>
          </cell>
          <cell r="I6013">
            <v>0</v>
          </cell>
          <cell r="J6013" t="str">
            <v>Non-Represented State Employees</v>
          </cell>
          <cell r="K6013">
            <v>5529</v>
          </cell>
          <cell r="L6013">
            <v>5529</v>
          </cell>
          <cell r="M6013">
            <v>5529</v>
          </cell>
          <cell r="N6013">
            <v>5529</v>
          </cell>
          <cell r="O6013">
            <v>5212</v>
          </cell>
          <cell r="P6013">
            <v>5316</v>
          </cell>
          <cell r="Q6013">
            <v>5477</v>
          </cell>
        </row>
        <row r="6014">
          <cell r="E6014" t="str">
            <v>62NMONTHLYBSERVICE EMPLOYEES INTERNATIONAL UNION DISTRICT 1199 NW</v>
          </cell>
          <cell r="F6014" t="str">
            <v>62N</v>
          </cell>
          <cell r="G6014" t="str">
            <v>Monthly</v>
          </cell>
          <cell r="H6014" t="str">
            <v>B</v>
          </cell>
          <cell r="I6014">
            <v>0</v>
          </cell>
          <cell r="J6014" t="str">
            <v>Service Employees International Union District 1199 NW</v>
          </cell>
          <cell r="K6014">
            <v>5529</v>
          </cell>
          <cell r="L6014">
            <v>5529</v>
          </cell>
          <cell r="M6014">
            <v>5529</v>
          </cell>
          <cell r="N6014">
            <v>5529</v>
          </cell>
          <cell r="O6014">
            <v>5212</v>
          </cell>
          <cell r="P6014">
            <v>5316</v>
          </cell>
          <cell r="Q6014">
            <v>5477</v>
          </cell>
        </row>
        <row r="6015">
          <cell r="E6015" t="str">
            <v>62NMONTHLYBTEAMSTERS LOCAL UNION NUMBER 117</v>
          </cell>
          <cell r="F6015" t="str">
            <v>62N</v>
          </cell>
          <cell r="G6015" t="str">
            <v>Monthly</v>
          </cell>
          <cell r="H6015" t="str">
            <v>B</v>
          </cell>
          <cell r="I6015">
            <v>0</v>
          </cell>
          <cell r="J6015" t="str">
            <v>Teamsters Local Union Number 117</v>
          </cell>
          <cell r="K6015">
            <v>5601</v>
          </cell>
          <cell r="L6015">
            <v>5601</v>
          </cell>
          <cell r="M6015">
            <v>5601</v>
          </cell>
          <cell r="N6015">
            <v>5601</v>
          </cell>
          <cell r="O6015">
            <v>5280</v>
          </cell>
          <cell r="P6015">
            <v>5386</v>
          </cell>
          <cell r="Q6015">
            <v>5549</v>
          </cell>
        </row>
        <row r="6016">
          <cell r="E6016" t="str">
            <v>62NMONTHLYBWASHINGTON FEDERATION OF STATE EMPLOYEES</v>
          </cell>
          <cell r="F6016" t="str">
            <v>62N</v>
          </cell>
          <cell r="G6016" t="str">
            <v>Monthly</v>
          </cell>
          <cell r="H6016" t="str">
            <v>B</v>
          </cell>
          <cell r="I6016">
            <v>0</v>
          </cell>
          <cell r="J6016" t="str">
            <v>Washington Federation of State Employees</v>
          </cell>
          <cell r="K6016">
            <v>5529</v>
          </cell>
          <cell r="L6016">
            <v>5529</v>
          </cell>
          <cell r="M6016">
            <v>5529</v>
          </cell>
          <cell r="N6016">
            <v>5529</v>
          </cell>
          <cell r="O6016">
            <v>5212</v>
          </cell>
          <cell r="P6016">
            <v>5316</v>
          </cell>
          <cell r="Q6016">
            <v>5477</v>
          </cell>
        </row>
        <row r="6017">
          <cell r="E6017" t="str">
            <v>62NMONTHLYCCOALITION</v>
          </cell>
          <cell r="F6017" t="str">
            <v>62N</v>
          </cell>
          <cell r="G6017" t="str">
            <v>Monthly</v>
          </cell>
          <cell r="H6017" t="str">
            <v>C</v>
          </cell>
          <cell r="I6017">
            <v>0</v>
          </cell>
          <cell r="J6017" t="str">
            <v>Coalition</v>
          </cell>
          <cell r="K6017">
            <v>5668</v>
          </cell>
          <cell r="L6017">
            <v>5668</v>
          </cell>
          <cell r="M6017">
            <v>5668</v>
          </cell>
          <cell r="N6017">
            <v>5668</v>
          </cell>
          <cell r="O6017">
            <v>5343</v>
          </cell>
          <cell r="P6017">
            <v>5450</v>
          </cell>
          <cell r="Q6017">
            <v>5615</v>
          </cell>
        </row>
        <row r="6018">
          <cell r="E6018" t="str">
            <v>62NMONTHLYCNON-REPRESENTED STATE EMPLOYEES</v>
          </cell>
          <cell r="F6018" t="str">
            <v>62N</v>
          </cell>
          <cell r="G6018" t="str">
            <v>Monthly</v>
          </cell>
          <cell r="H6018" t="str">
            <v>C</v>
          </cell>
          <cell r="I6018">
            <v>0</v>
          </cell>
          <cell r="J6018" t="str">
            <v>Non-Represented State Employees</v>
          </cell>
          <cell r="K6018">
            <v>5668</v>
          </cell>
          <cell r="L6018">
            <v>5668</v>
          </cell>
          <cell r="M6018">
            <v>5668</v>
          </cell>
          <cell r="N6018">
            <v>5668</v>
          </cell>
          <cell r="O6018">
            <v>5343</v>
          </cell>
          <cell r="P6018">
            <v>5450</v>
          </cell>
          <cell r="Q6018">
            <v>5615</v>
          </cell>
        </row>
        <row r="6019">
          <cell r="E6019" t="str">
            <v>62NMONTHLYCSERVICE EMPLOYEES INTERNATIONAL UNION DISTRICT 1199 NW</v>
          </cell>
          <cell r="F6019" t="str">
            <v>62N</v>
          </cell>
          <cell r="G6019" t="str">
            <v>Monthly</v>
          </cell>
          <cell r="H6019" t="str">
            <v>C</v>
          </cell>
          <cell r="I6019">
            <v>0</v>
          </cell>
          <cell r="J6019" t="str">
            <v>Service Employees International Union District 1199 NW</v>
          </cell>
          <cell r="K6019">
            <v>5668</v>
          </cell>
          <cell r="L6019">
            <v>5668</v>
          </cell>
          <cell r="M6019">
            <v>5668</v>
          </cell>
          <cell r="N6019">
            <v>5668</v>
          </cell>
          <cell r="O6019">
            <v>5343</v>
          </cell>
          <cell r="P6019">
            <v>5450</v>
          </cell>
          <cell r="Q6019">
            <v>5615</v>
          </cell>
        </row>
        <row r="6020">
          <cell r="E6020" t="str">
            <v>62NMONTHLYCTEAMSTERS LOCAL UNION NUMBER 117</v>
          </cell>
          <cell r="F6020" t="str">
            <v>62N</v>
          </cell>
          <cell r="G6020" t="str">
            <v>Monthly</v>
          </cell>
          <cell r="H6020" t="str">
            <v>C</v>
          </cell>
          <cell r="I6020">
            <v>0</v>
          </cell>
          <cell r="J6020" t="str">
            <v>Teamsters Local Union Number 117</v>
          </cell>
          <cell r="K6020">
            <v>5741</v>
          </cell>
          <cell r="L6020">
            <v>5741</v>
          </cell>
          <cell r="M6020">
            <v>5741</v>
          </cell>
          <cell r="N6020">
            <v>5741</v>
          </cell>
          <cell r="O6020">
            <v>5412</v>
          </cell>
          <cell r="P6020">
            <v>5520</v>
          </cell>
          <cell r="Q6020">
            <v>5687</v>
          </cell>
        </row>
        <row r="6021">
          <cell r="E6021" t="str">
            <v>62NMONTHLYCWASHINGTON FEDERATION OF STATE EMPLOYEES</v>
          </cell>
          <cell r="F6021" t="str">
            <v>62N</v>
          </cell>
          <cell r="G6021" t="str">
            <v>Monthly</v>
          </cell>
          <cell r="H6021" t="str">
            <v>C</v>
          </cell>
          <cell r="I6021">
            <v>0</v>
          </cell>
          <cell r="J6021" t="str">
            <v>Washington Federation of State Employees</v>
          </cell>
          <cell r="K6021">
            <v>5668</v>
          </cell>
          <cell r="L6021">
            <v>5668</v>
          </cell>
          <cell r="M6021">
            <v>5668</v>
          </cell>
          <cell r="N6021">
            <v>5668</v>
          </cell>
          <cell r="O6021">
            <v>5343</v>
          </cell>
          <cell r="P6021">
            <v>5450</v>
          </cell>
          <cell r="Q6021">
            <v>5615</v>
          </cell>
        </row>
        <row r="6022">
          <cell r="E6022" t="str">
            <v>62NMONTHLYDCOALITION</v>
          </cell>
          <cell r="F6022" t="str">
            <v>62N</v>
          </cell>
          <cell r="G6022" t="str">
            <v>Monthly</v>
          </cell>
          <cell r="H6022" t="str">
            <v>D</v>
          </cell>
          <cell r="I6022">
            <v>0</v>
          </cell>
          <cell r="J6022" t="str">
            <v>Coalition</v>
          </cell>
          <cell r="K6022">
            <v>5808</v>
          </cell>
          <cell r="L6022">
            <v>5808</v>
          </cell>
          <cell r="M6022">
            <v>5808</v>
          </cell>
          <cell r="N6022">
            <v>5808</v>
          </cell>
          <cell r="O6022">
            <v>5475</v>
          </cell>
          <cell r="P6022">
            <v>5585</v>
          </cell>
          <cell r="Q6022">
            <v>5754</v>
          </cell>
        </row>
        <row r="6023">
          <cell r="E6023" t="str">
            <v>62NMONTHLYDNON-REPRESENTED STATE EMPLOYEES</v>
          </cell>
          <cell r="F6023" t="str">
            <v>62N</v>
          </cell>
          <cell r="G6023" t="str">
            <v>Monthly</v>
          </cell>
          <cell r="H6023" t="str">
            <v>D</v>
          </cell>
          <cell r="I6023">
            <v>0</v>
          </cell>
          <cell r="J6023" t="str">
            <v>Non-Represented State Employees</v>
          </cell>
          <cell r="K6023">
            <v>5808</v>
          </cell>
          <cell r="L6023">
            <v>5808</v>
          </cell>
          <cell r="M6023">
            <v>5808</v>
          </cell>
          <cell r="N6023">
            <v>5808</v>
          </cell>
          <cell r="O6023">
            <v>5475</v>
          </cell>
          <cell r="P6023">
            <v>5585</v>
          </cell>
          <cell r="Q6023">
            <v>5754</v>
          </cell>
        </row>
        <row r="6024">
          <cell r="E6024" t="str">
            <v>62NMONTHLYDSERVICE EMPLOYEES INTERNATIONAL UNION DISTRICT 1199 NW</v>
          </cell>
          <cell r="F6024" t="str">
            <v>62N</v>
          </cell>
          <cell r="G6024" t="str">
            <v>Monthly</v>
          </cell>
          <cell r="H6024" t="str">
            <v>D</v>
          </cell>
          <cell r="I6024">
            <v>0</v>
          </cell>
          <cell r="J6024" t="str">
            <v>Service Employees International Union District 1199 NW</v>
          </cell>
          <cell r="K6024">
            <v>5808</v>
          </cell>
          <cell r="L6024">
            <v>5808</v>
          </cell>
          <cell r="M6024">
            <v>5808</v>
          </cell>
          <cell r="N6024">
            <v>5808</v>
          </cell>
          <cell r="O6024">
            <v>5475</v>
          </cell>
          <cell r="P6024">
            <v>5585</v>
          </cell>
          <cell r="Q6024">
            <v>5754</v>
          </cell>
        </row>
        <row r="6025">
          <cell r="E6025" t="str">
            <v>62NMONTHLYDTEAMSTERS LOCAL UNION NUMBER 117</v>
          </cell>
          <cell r="F6025" t="str">
            <v>62N</v>
          </cell>
          <cell r="G6025" t="str">
            <v>Monthly</v>
          </cell>
          <cell r="H6025" t="str">
            <v>D</v>
          </cell>
          <cell r="I6025">
            <v>0</v>
          </cell>
          <cell r="J6025" t="str">
            <v>Teamsters Local Union Number 117</v>
          </cell>
          <cell r="K6025">
            <v>5883</v>
          </cell>
          <cell r="L6025">
            <v>5883</v>
          </cell>
          <cell r="M6025">
            <v>5883</v>
          </cell>
          <cell r="N6025">
            <v>5883</v>
          </cell>
          <cell r="O6025">
            <v>5546</v>
          </cell>
          <cell r="P6025">
            <v>5657</v>
          </cell>
          <cell r="Q6025">
            <v>5828</v>
          </cell>
        </row>
        <row r="6026">
          <cell r="E6026" t="str">
            <v>62NMONTHLYDWASHINGTON FEDERATION OF STATE EMPLOYEES</v>
          </cell>
          <cell r="F6026" t="str">
            <v>62N</v>
          </cell>
          <cell r="G6026" t="str">
            <v>Monthly</v>
          </cell>
          <cell r="H6026" t="str">
            <v>D</v>
          </cell>
          <cell r="I6026">
            <v>0</v>
          </cell>
          <cell r="J6026" t="str">
            <v>Washington Federation of State Employees</v>
          </cell>
          <cell r="K6026">
            <v>5808</v>
          </cell>
          <cell r="L6026">
            <v>5808</v>
          </cell>
          <cell r="M6026">
            <v>5808</v>
          </cell>
          <cell r="N6026">
            <v>5808</v>
          </cell>
          <cell r="O6026">
            <v>5475</v>
          </cell>
          <cell r="P6026">
            <v>5585</v>
          </cell>
          <cell r="Q6026">
            <v>5754</v>
          </cell>
        </row>
        <row r="6027">
          <cell r="E6027" t="str">
            <v>62NMONTHLYECOALITION</v>
          </cell>
          <cell r="F6027" t="str">
            <v>62N</v>
          </cell>
          <cell r="G6027" t="str">
            <v>Monthly</v>
          </cell>
          <cell r="H6027" t="str">
            <v>E</v>
          </cell>
          <cell r="I6027">
            <v>0</v>
          </cell>
          <cell r="J6027" t="str">
            <v>Coalition</v>
          </cell>
          <cell r="K6027">
            <v>5953</v>
          </cell>
          <cell r="L6027">
            <v>5953</v>
          </cell>
          <cell r="M6027">
            <v>5953</v>
          </cell>
          <cell r="N6027">
            <v>5953</v>
          </cell>
          <cell r="O6027">
            <v>5612</v>
          </cell>
          <cell r="P6027">
            <v>5724</v>
          </cell>
          <cell r="Q6027">
            <v>5897</v>
          </cell>
        </row>
        <row r="6028">
          <cell r="E6028" t="str">
            <v>62NMONTHLYENON-REPRESENTED STATE EMPLOYEES</v>
          </cell>
          <cell r="F6028" t="str">
            <v>62N</v>
          </cell>
          <cell r="G6028" t="str">
            <v>Monthly</v>
          </cell>
          <cell r="H6028" t="str">
            <v>E</v>
          </cell>
          <cell r="I6028">
            <v>0</v>
          </cell>
          <cell r="J6028" t="str">
            <v>Non-Represented State Employees</v>
          </cell>
          <cell r="K6028">
            <v>5953</v>
          </cell>
          <cell r="L6028">
            <v>5953</v>
          </cell>
          <cell r="M6028">
            <v>5953</v>
          </cell>
          <cell r="N6028">
            <v>5953</v>
          </cell>
          <cell r="O6028">
            <v>5612</v>
          </cell>
          <cell r="P6028">
            <v>5724</v>
          </cell>
          <cell r="Q6028">
            <v>5897</v>
          </cell>
        </row>
        <row r="6029">
          <cell r="E6029" t="str">
            <v>62NMONTHLYESERVICE EMPLOYEES INTERNATIONAL UNION DISTRICT 1199 NW</v>
          </cell>
          <cell r="F6029" t="str">
            <v>62N</v>
          </cell>
          <cell r="G6029" t="str">
            <v>Monthly</v>
          </cell>
          <cell r="H6029" t="str">
            <v>E</v>
          </cell>
          <cell r="I6029">
            <v>0</v>
          </cell>
          <cell r="J6029" t="str">
            <v>Service Employees International Union District 1199 NW</v>
          </cell>
          <cell r="K6029">
            <v>5953</v>
          </cell>
          <cell r="L6029">
            <v>5953</v>
          </cell>
          <cell r="M6029">
            <v>5953</v>
          </cell>
          <cell r="N6029">
            <v>5953</v>
          </cell>
          <cell r="O6029">
            <v>5612</v>
          </cell>
          <cell r="P6029">
            <v>5724</v>
          </cell>
          <cell r="Q6029">
            <v>5897</v>
          </cell>
        </row>
        <row r="6030">
          <cell r="E6030" t="str">
            <v>62NMONTHLYETEAMSTERS LOCAL UNION NUMBER 117</v>
          </cell>
          <cell r="F6030" t="str">
            <v>62N</v>
          </cell>
          <cell r="G6030" t="str">
            <v>Monthly</v>
          </cell>
          <cell r="H6030" t="str">
            <v>E</v>
          </cell>
          <cell r="I6030">
            <v>0</v>
          </cell>
          <cell r="J6030" t="str">
            <v>Teamsters Local Union Number 117</v>
          </cell>
          <cell r="K6030">
            <v>6029</v>
          </cell>
          <cell r="L6030">
            <v>6029</v>
          </cell>
          <cell r="M6030">
            <v>6029</v>
          </cell>
          <cell r="N6030">
            <v>6029</v>
          </cell>
          <cell r="O6030">
            <v>5683</v>
          </cell>
          <cell r="P6030">
            <v>5797</v>
          </cell>
          <cell r="Q6030">
            <v>5972</v>
          </cell>
        </row>
        <row r="6031">
          <cell r="E6031" t="str">
            <v>62NMONTHLYEWASHINGTON FEDERATION OF STATE EMPLOYEES</v>
          </cell>
          <cell r="F6031" t="str">
            <v>62N</v>
          </cell>
          <cell r="G6031" t="str">
            <v>Monthly</v>
          </cell>
          <cell r="H6031" t="str">
            <v>E</v>
          </cell>
          <cell r="I6031">
            <v>0</v>
          </cell>
          <cell r="J6031" t="str">
            <v>Washington Federation of State Employees</v>
          </cell>
          <cell r="K6031">
            <v>5953</v>
          </cell>
          <cell r="L6031">
            <v>5953</v>
          </cell>
          <cell r="M6031">
            <v>5953</v>
          </cell>
          <cell r="N6031">
            <v>5953</v>
          </cell>
          <cell r="O6031">
            <v>5612</v>
          </cell>
          <cell r="P6031">
            <v>5724</v>
          </cell>
          <cell r="Q6031">
            <v>5897</v>
          </cell>
        </row>
        <row r="6032">
          <cell r="E6032" t="str">
            <v>62NMONTHLYFCOALITION</v>
          </cell>
          <cell r="F6032" t="str">
            <v>62N</v>
          </cell>
          <cell r="G6032" t="str">
            <v>Monthly</v>
          </cell>
          <cell r="H6032" t="str">
            <v>F</v>
          </cell>
          <cell r="I6032">
            <v>0</v>
          </cell>
          <cell r="J6032" t="str">
            <v>Coalition</v>
          </cell>
          <cell r="K6032">
            <v>6104</v>
          </cell>
          <cell r="L6032">
            <v>6104</v>
          </cell>
          <cell r="M6032">
            <v>6104</v>
          </cell>
          <cell r="N6032">
            <v>6104</v>
          </cell>
          <cell r="O6032">
            <v>5754</v>
          </cell>
          <cell r="P6032">
            <v>5869</v>
          </cell>
          <cell r="Q6032">
            <v>6046</v>
          </cell>
        </row>
        <row r="6033">
          <cell r="E6033" t="str">
            <v>62NMONTHLYFNON-REPRESENTED STATE EMPLOYEES</v>
          </cell>
          <cell r="F6033" t="str">
            <v>62N</v>
          </cell>
          <cell r="G6033" t="str">
            <v>Monthly</v>
          </cell>
          <cell r="H6033" t="str">
            <v>F</v>
          </cell>
          <cell r="I6033">
            <v>0</v>
          </cell>
          <cell r="J6033" t="str">
            <v>Non-Represented State Employees</v>
          </cell>
          <cell r="K6033">
            <v>6104</v>
          </cell>
          <cell r="L6033">
            <v>6104</v>
          </cell>
          <cell r="M6033">
            <v>6104</v>
          </cell>
          <cell r="N6033">
            <v>6104</v>
          </cell>
          <cell r="O6033">
            <v>5754</v>
          </cell>
          <cell r="P6033">
            <v>5869</v>
          </cell>
          <cell r="Q6033">
            <v>6046</v>
          </cell>
        </row>
        <row r="6034">
          <cell r="E6034" t="str">
            <v>62NMONTHLYFSERVICE EMPLOYEES INTERNATIONAL UNION DISTRICT 1199 NW</v>
          </cell>
          <cell r="F6034" t="str">
            <v>62N</v>
          </cell>
          <cell r="G6034" t="str">
            <v>Monthly</v>
          </cell>
          <cell r="H6034" t="str">
            <v>F</v>
          </cell>
          <cell r="I6034">
            <v>0</v>
          </cell>
          <cell r="J6034" t="str">
            <v>Service Employees International Union District 1199 NW</v>
          </cell>
          <cell r="K6034">
            <v>6104</v>
          </cell>
          <cell r="L6034">
            <v>6104</v>
          </cell>
          <cell r="M6034">
            <v>6104</v>
          </cell>
          <cell r="N6034">
            <v>6104</v>
          </cell>
          <cell r="O6034">
            <v>5754</v>
          </cell>
          <cell r="P6034">
            <v>5869</v>
          </cell>
          <cell r="Q6034">
            <v>6046</v>
          </cell>
        </row>
        <row r="6035">
          <cell r="E6035" t="str">
            <v>62NMONTHLYFTEAMSTERS LOCAL UNION NUMBER 117</v>
          </cell>
          <cell r="F6035" t="str">
            <v>62N</v>
          </cell>
          <cell r="G6035" t="str">
            <v>Monthly</v>
          </cell>
          <cell r="H6035" t="str">
            <v>F</v>
          </cell>
          <cell r="I6035">
            <v>0</v>
          </cell>
          <cell r="J6035" t="str">
            <v>Teamsters Local Union Number 117</v>
          </cell>
          <cell r="K6035">
            <v>6182</v>
          </cell>
          <cell r="L6035">
            <v>6182</v>
          </cell>
          <cell r="M6035">
            <v>6182</v>
          </cell>
          <cell r="N6035">
            <v>6182</v>
          </cell>
          <cell r="O6035">
            <v>5827</v>
          </cell>
          <cell r="P6035">
            <v>5944</v>
          </cell>
          <cell r="Q6035">
            <v>6124</v>
          </cell>
        </row>
        <row r="6036">
          <cell r="E6036" t="str">
            <v>62NMONTHLYFWASHINGTON FEDERATION OF STATE EMPLOYEES</v>
          </cell>
          <cell r="F6036" t="str">
            <v>62N</v>
          </cell>
          <cell r="G6036" t="str">
            <v>Monthly</v>
          </cell>
          <cell r="H6036" t="str">
            <v>F</v>
          </cell>
          <cell r="I6036">
            <v>0</v>
          </cell>
          <cell r="J6036" t="str">
            <v>Washington Federation of State Employees</v>
          </cell>
          <cell r="K6036">
            <v>6104</v>
          </cell>
          <cell r="L6036">
            <v>6104</v>
          </cell>
          <cell r="M6036">
            <v>6104</v>
          </cell>
          <cell r="N6036">
            <v>6104</v>
          </cell>
          <cell r="O6036">
            <v>5754</v>
          </cell>
          <cell r="P6036">
            <v>5869</v>
          </cell>
          <cell r="Q6036">
            <v>6046</v>
          </cell>
        </row>
        <row r="6037">
          <cell r="E6037" t="str">
            <v>62NMONTHLYGCOALITION</v>
          </cell>
          <cell r="F6037" t="str">
            <v>62N</v>
          </cell>
          <cell r="G6037" t="str">
            <v>Monthly</v>
          </cell>
          <cell r="H6037" t="str">
            <v>G</v>
          </cell>
          <cell r="I6037">
            <v>0</v>
          </cell>
          <cell r="J6037" t="str">
            <v>Coalition</v>
          </cell>
          <cell r="K6037">
            <v>6257</v>
          </cell>
          <cell r="L6037">
            <v>6257</v>
          </cell>
          <cell r="M6037">
            <v>6257</v>
          </cell>
          <cell r="N6037">
            <v>6257</v>
          </cell>
          <cell r="O6037">
            <v>5898</v>
          </cell>
          <cell r="P6037">
            <v>6016</v>
          </cell>
          <cell r="Q6037">
            <v>6198</v>
          </cell>
        </row>
        <row r="6038">
          <cell r="E6038" t="str">
            <v>62NMONTHLYGNON-REPRESENTED STATE EMPLOYEES</v>
          </cell>
          <cell r="F6038" t="str">
            <v>62N</v>
          </cell>
          <cell r="G6038" t="str">
            <v>Monthly</v>
          </cell>
          <cell r="H6038" t="str">
            <v>G</v>
          </cell>
          <cell r="I6038">
            <v>0</v>
          </cell>
          <cell r="J6038" t="str">
            <v>Non-Represented State Employees</v>
          </cell>
          <cell r="K6038">
            <v>6257</v>
          </cell>
          <cell r="L6038">
            <v>6257</v>
          </cell>
          <cell r="M6038">
            <v>6257</v>
          </cell>
          <cell r="N6038">
            <v>6257</v>
          </cell>
          <cell r="O6038">
            <v>5898</v>
          </cell>
          <cell r="P6038">
            <v>6016</v>
          </cell>
          <cell r="Q6038">
            <v>6198</v>
          </cell>
        </row>
        <row r="6039">
          <cell r="E6039" t="str">
            <v>62NMONTHLYGSERVICE EMPLOYEES INTERNATIONAL UNION DISTRICT 1199 NW</v>
          </cell>
          <cell r="F6039" t="str">
            <v>62N</v>
          </cell>
          <cell r="G6039" t="str">
            <v>Monthly</v>
          </cell>
          <cell r="H6039" t="str">
            <v>G</v>
          </cell>
          <cell r="I6039">
            <v>0</v>
          </cell>
          <cell r="J6039" t="str">
            <v>Service Employees International Union District 1199 NW</v>
          </cell>
          <cell r="K6039">
            <v>6257</v>
          </cell>
          <cell r="L6039">
            <v>6257</v>
          </cell>
          <cell r="M6039">
            <v>6257</v>
          </cell>
          <cell r="N6039">
            <v>6257</v>
          </cell>
          <cell r="O6039">
            <v>5898</v>
          </cell>
          <cell r="P6039">
            <v>6016</v>
          </cell>
          <cell r="Q6039">
            <v>6198</v>
          </cell>
        </row>
        <row r="6040">
          <cell r="E6040" t="str">
            <v>62NMONTHLYGTEAMSTERS LOCAL UNION NUMBER 117</v>
          </cell>
          <cell r="F6040" t="str">
            <v>62N</v>
          </cell>
          <cell r="G6040" t="str">
            <v>Monthly</v>
          </cell>
          <cell r="H6040" t="str">
            <v>G</v>
          </cell>
          <cell r="I6040">
            <v>0</v>
          </cell>
          <cell r="J6040" t="str">
            <v>Teamsters Local Union Number 117</v>
          </cell>
          <cell r="K6040">
            <v>6339</v>
          </cell>
          <cell r="L6040">
            <v>6339</v>
          </cell>
          <cell r="M6040">
            <v>6339</v>
          </cell>
          <cell r="N6040">
            <v>6339</v>
          </cell>
          <cell r="O6040">
            <v>5975</v>
          </cell>
          <cell r="P6040">
            <v>6095</v>
          </cell>
          <cell r="Q6040">
            <v>6279</v>
          </cell>
        </row>
        <row r="6041">
          <cell r="E6041" t="str">
            <v>62NMONTHLYGWASHINGTON FEDERATION OF STATE EMPLOYEES</v>
          </cell>
          <cell r="F6041" t="str">
            <v>62N</v>
          </cell>
          <cell r="G6041" t="str">
            <v>Monthly</v>
          </cell>
          <cell r="H6041" t="str">
            <v>G</v>
          </cell>
          <cell r="I6041">
            <v>0</v>
          </cell>
          <cell r="J6041" t="str">
            <v>Washington Federation of State Employees</v>
          </cell>
          <cell r="K6041">
            <v>6257</v>
          </cell>
          <cell r="L6041">
            <v>6257</v>
          </cell>
          <cell r="M6041">
            <v>6257</v>
          </cell>
          <cell r="N6041">
            <v>6257</v>
          </cell>
          <cell r="O6041">
            <v>5898</v>
          </cell>
          <cell r="P6041">
            <v>6016</v>
          </cell>
          <cell r="Q6041">
            <v>6198</v>
          </cell>
        </row>
        <row r="6042">
          <cell r="E6042" t="str">
            <v>62NMONTHLYHCOALITION</v>
          </cell>
          <cell r="F6042" t="str">
            <v>62N</v>
          </cell>
          <cell r="G6042" t="str">
            <v>Monthly</v>
          </cell>
          <cell r="H6042" t="str">
            <v>H</v>
          </cell>
          <cell r="I6042">
            <v>0</v>
          </cell>
          <cell r="J6042" t="str">
            <v>Coalition</v>
          </cell>
          <cell r="K6042">
            <v>6411</v>
          </cell>
          <cell r="L6042">
            <v>6411</v>
          </cell>
          <cell r="M6042">
            <v>6411</v>
          </cell>
          <cell r="N6042">
            <v>6411</v>
          </cell>
          <cell r="O6042">
            <v>6043</v>
          </cell>
          <cell r="P6042">
            <v>6164</v>
          </cell>
          <cell r="Q6042">
            <v>6350</v>
          </cell>
        </row>
        <row r="6043">
          <cell r="E6043" t="str">
            <v>62NMONTHLYHNON-REPRESENTED STATE EMPLOYEES</v>
          </cell>
          <cell r="F6043" t="str">
            <v>62N</v>
          </cell>
          <cell r="G6043" t="str">
            <v>Monthly</v>
          </cell>
          <cell r="H6043" t="str">
            <v>H</v>
          </cell>
          <cell r="I6043">
            <v>0</v>
          </cell>
          <cell r="J6043" t="str">
            <v>Non-Represented State Employees</v>
          </cell>
          <cell r="K6043">
            <v>6411</v>
          </cell>
          <cell r="L6043">
            <v>6411</v>
          </cell>
          <cell r="M6043">
            <v>6411</v>
          </cell>
          <cell r="N6043">
            <v>6411</v>
          </cell>
          <cell r="O6043">
            <v>6043</v>
          </cell>
          <cell r="P6043">
            <v>6164</v>
          </cell>
          <cell r="Q6043">
            <v>6350</v>
          </cell>
        </row>
        <row r="6044">
          <cell r="E6044" t="str">
            <v>62NMONTHLYHSERVICE EMPLOYEES INTERNATIONAL UNION DISTRICT 1199 NW</v>
          </cell>
          <cell r="F6044" t="str">
            <v>62N</v>
          </cell>
          <cell r="G6044" t="str">
            <v>Monthly</v>
          </cell>
          <cell r="H6044" t="str">
            <v>H</v>
          </cell>
          <cell r="I6044">
            <v>0</v>
          </cell>
          <cell r="J6044" t="str">
            <v>Service Employees International Union District 1199 NW</v>
          </cell>
          <cell r="K6044">
            <v>6411</v>
          </cell>
          <cell r="L6044">
            <v>6411</v>
          </cell>
          <cell r="M6044">
            <v>6411</v>
          </cell>
          <cell r="N6044">
            <v>6411</v>
          </cell>
          <cell r="O6044">
            <v>6043</v>
          </cell>
          <cell r="P6044">
            <v>6164</v>
          </cell>
          <cell r="Q6044">
            <v>6350</v>
          </cell>
        </row>
        <row r="6045">
          <cell r="E6045" t="str">
            <v>62NMONTHLYHTEAMSTERS LOCAL UNION NUMBER 117</v>
          </cell>
          <cell r="F6045" t="str">
            <v>62N</v>
          </cell>
          <cell r="G6045" t="str">
            <v>Monthly</v>
          </cell>
          <cell r="H6045" t="str">
            <v>H</v>
          </cell>
          <cell r="I6045">
            <v>0</v>
          </cell>
          <cell r="J6045" t="str">
            <v>Teamsters Local Union Number 117</v>
          </cell>
          <cell r="K6045">
            <v>6491</v>
          </cell>
          <cell r="L6045">
            <v>6491</v>
          </cell>
          <cell r="M6045">
            <v>6491</v>
          </cell>
          <cell r="N6045">
            <v>6491</v>
          </cell>
          <cell r="O6045">
            <v>6119</v>
          </cell>
          <cell r="P6045">
            <v>6241</v>
          </cell>
          <cell r="Q6045">
            <v>6429</v>
          </cell>
        </row>
        <row r="6046">
          <cell r="E6046" t="str">
            <v>62NMONTHLYHWASHINGTON FEDERATION OF STATE EMPLOYEES</v>
          </cell>
          <cell r="F6046" t="str">
            <v>62N</v>
          </cell>
          <cell r="G6046" t="str">
            <v>Monthly</v>
          </cell>
          <cell r="H6046" t="str">
            <v>H</v>
          </cell>
          <cell r="I6046">
            <v>0</v>
          </cell>
          <cell r="J6046" t="str">
            <v>Washington Federation of State Employees</v>
          </cell>
          <cell r="K6046">
            <v>6411</v>
          </cell>
          <cell r="L6046">
            <v>6411</v>
          </cell>
          <cell r="M6046">
            <v>6411</v>
          </cell>
          <cell r="N6046">
            <v>6411</v>
          </cell>
          <cell r="O6046">
            <v>6043</v>
          </cell>
          <cell r="P6046">
            <v>6164</v>
          </cell>
          <cell r="Q6046">
            <v>6350</v>
          </cell>
        </row>
        <row r="6047">
          <cell r="E6047" t="str">
            <v>62NMONTHLYICOALITION</v>
          </cell>
          <cell r="F6047" t="str">
            <v>62N</v>
          </cell>
          <cell r="G6047" t="str">
            <v>Monthly</v>
          </cell>
          <cell r="H6047" t="str">
            <v>I</v>
          </cell>
          <cell r="I6047">
            <v>0</v>
          </cell>
          <cell r="J6047" t="str">
            <v>Coalition</v>
          </cell>
          <cell r="K6047">
            <v>6575</v>
          </cell>
          <cell r="L6047">
            <v>6575</v>
          </cell>
          <cell r="M6047">
            <v>6575</v>
          </cell>
          <cell r="N6047">
            <v>6575</v>
          </cell>
          <cell r="O6047">
            <v>6198</v>
          </cell>
          <cell r="P6047">
            <v>6322</v>
          </cell>
          <cell r="Q6047">
            <v>6513</v>
          </cell>
        </row>
        <row r="6048">
          <cell r="E6048" t="str">
            <v>62NMONTHLYINON-REPRESENTED STATE EMPLOYEES</v>
          </cell>
          <cell r="F6048" t="str">
            <v>62N</v>
          </cell>
          <cell r="G6048" t="str">
            <v>Monthly</v>
          </cell>
          <cell r="H6048" t="str">
            <v>I</v>
          </cell>
          <cell r="I6048">
            <v>0</v>
          </cell>
          <cell r="J6048" t="str">
            <v>Non-Represented State Employees</v>
          </cell>
          <cell r="K6048">
            <v>6575</v>
          </cell>
          <cell r="L6048">
            <v>6575</v>
          </cell>
          <cell r="M6048">
            <v>6575</v>
          </cell>
          <cell r="N6048">
            <v>6575</v>
          </cell>
          <cell r="O6048">
            <v>6198</v>
          </cell>
          <cell r="P6048">
            <v>6322</v>
          </cell>
          <cell r="Q6048">
            <v>6513</v>
          </cell>
        </row>
        <row r="6049">
          <cell r="E6049" t="str">
            <v>62NMONTHLYISERVICE EMPLOYEES INTERNATIONAL UNION DISTRICT 1199 NW</v>
          </cell>
          <cell r="F6049" t="str">
            <v>62N</v>
          </cell>
          <cell r="G6049" t="str">
            <v>Monthly</v>
          </cell>
          <cell r="H6049" t="str">
            <v>I</v>
          </cell>
          <cell r="I6049">
            <v>0</v>
          </cell>
          <cell r="J6049" t="str">
            <v>Service Employees International Union District 1199 NW</v>
          </cell>
          <cell r="K6049">
            <v>6575</v>
          </cell>
          <cell r="L6049">
            <v>6575</v>
          </cell>
          <cell r="M6049">
            <v>6575</v>
          </cell>
          <cell r="N6049">
            <v>6575</v>
          </cell>
          <cell r="O6049">
            <v>6198</v>
          </cell>
          <cell r="P6049">
            <v>6322</v>
          </cell>
          <cell r="Q6049">
            <v>6513</v>
          </cell>
        </row>
        <row r="6050">
          <cell r="E6050" t="str">
            <v>62NMONTHLYITEAMSTERS LOCAL UNION NUMBER 117</v>
          </cell>
          <cell r="F6050" t="str">
            <v>62N</v>
          </cell>
          <cell r="G6050" t="str">
            <v>Monthly</v>
          </cell>
          <cell r="H6050" t="str">
            <v>I</v>
          </cell>
          <cell r="I6050">
            <v>0</v>
          </cell>
          <cell r="J6050" t="str">
            <v>Teamsters Local Union Number 117</v>
          </cell>
          <cell r="K6050">
            <v>6659</v>
          </cell>
          <cell r="L6050">
            <v>6659</v>
          </cell>
          <cell r="M6050">
            <v>6659</v>
          </cell>
          <cell r="N6050">
            <v>6659</v>
          </cell>
          <cell r="O6050">
            <v>6277</v>
          </cell>
          <cell r="P6050">
            <v>6403</v>
          </cell>
          <cell r="Q6050">
            <v>6596</v>
          </cell>
        </row>
        <row r="6051">
          <cell r="E6051" t="str">
            <v>62NMONTHLYIWASHINGTON FEDERATION OF STATE EMPLOYEES</v>
          </cell>
          <cell r="F6051" t="str">
            <v>62N</v>
          </cell>
          <cell r="G6051" t="str">
            <v>Monthly</v>
          </cell>
          <cell r="H6051" t="str">
            <v>I</v>
          </cell>
          <cell r="I6051">
            <v>0</v>
          </cell>
          <cell r="J6051" t="str">
            <v>Washington Federation of State Employees</v>
          </cell>
          <cell r="K6051">
            <v>6575</v>
          </cell>
          <cell r="L6051">
            <v>6575</v>
          </cell>
          <cell r="M6051">
            <v>6575</v>
          </cell>
          <cell r="N6051">
            <v>6575</v>
          </cell>
          <cell r="O6051">
            <v>6198</v>
          </cell>
          <cell r="P6051">
            <v>6322</v>
          </cell>
          <cell r="Q6051">
            <v>6513</v>
          </cell>
        </row>
        <row r="6052">
          <cell r="E6052" t="str">
            <v>62NMONTHLYJCOALITION</v>
          </cell>
          <cell r="F6052" t="str">
            <v>62N</v>
          </cell>
          <cell r="G6052" t="str">
            <v>Monthly</v>
          </cell>
          <cell r="H6052" t="str">
            <v>J</v>
          </cell>
          <cell r="I6052">
            <v>0</v>
          </cell>
          <cell r="J6052" t="str">
            <v>Coalition</v>
          </cell>
          <cell r="K6052">
            <v>6737</v>
          </cell>
          <cell r="L6052">
            <v>6737</v>
          </cell>
          <cell r="M6052">
            <v>6737</v>
          </cell>
          <cell r="N6052">
            <v>6737</v>
          </cell>
          <cell r="O6052">
            <v>6351</v>
          </cell>
          <cell r="P6052">
            <v>6478</v>
          </cell>
          <cell r="Q6052">
            <v>6674</v>
          </cell>
        </row>
        <row r="6053">
          <cell r="E6053" t="str">
            <v>62NMONTHLYJNON-REPRESENTED STATE EMPLOYEES</v>
          </cell>
          <cell r="F6053" t="str">
            <v>62N</v>
          </cell>
          <cell r="G6053" t="str">
            <v>Monthly</v>
          </cell>
          <cell r="H6053" t="str">
            <v>J</v>
          </cell>
          <cell r="I6053">
            <v>0</v>
          </cell>
          <cell r="J6053" t="str">
            <v>Non-Represented State Employees</v>
          </cell>
          <cell r="K6053">
            <v>6737</v>
          </cell>
          <cell r="L6053">
            <v>6737</v>
          </cell>
          <cell r="M6053">
            <v>6737</v>
          </cell>
          <cell r="N6053">
            <v>6737</v>
          </cell>
          <cell r="O6053">
            <v>6351</v>
          </cell>
          <cell r="P6053">
            <v>6478</v>
          </cell>
          <cell r="Q6053">
            <v>6674</v>
          </cell>
        </row>
        <row r="6054">
          <cell r="E6054" t="str">
            <v>62NMONTHLYJSERVICE EMPLOYEES INTERNATIONAL UNION DISTRICT 1199 NW</v>
          </cell>
          <cell r="F6054" t="str">
            <v>62N</v>
          </cell>
          <cell r="G6054" t="str">
            <v>Monthly</v>
          </cell>
          <cell r="H6054" t="str">
            <v>J</v>
          </cell>
          <cell r="I6054">
            <v>0</v>
          </cell>
          <cell r="J6054" t="str">
            <v>Service Employees International Union District 1199 NW</v>
          </cell>
          <cell r="K6054">
            <v>6737</v>
          </cell>
          <cell r="L6054">
            <v>6737</v>
          </cell>
          <cell r="M6054">
            <v>6737</v>
          </cell>
          <cell r="N6054">
            <v>6737</v>
          </cell>
          <cell r="O6054">
            <v>6351</v>
          </cell>
          <cell r="P6054">
            <v>6478</v>
          </cell>
          <cell r="Q6054">
            <v>6674</v>
          </cell>
        </row>
        <row r="6055">
          <cell r="E6055" t="str">
            <v>62NMONTHLYJTEAMSTERS LOCAL UNION NUMBER 117</v>
          </cell>
          <cell r="F6055" t="str">
            <v>62N</v>
          </cell>
          <cell r="G6055" t="str">
            <v>Monthly</v>
          </cell>
          <cell r="H6055" t="str">
            <v>J</v>
          </cell>
          <cell r="I6055">
            <v>0</v>
          </cell>
          <cell r="J6055" t="str">
            <v>Teamsters Local Union Number 117</v>
          </cell>
          <cell r="K6055">
            <v>6822</v>
          </cell>
          <cell r="L6055">
            <v>6822</v>
          </cell>
          <cell r="M6055">
            <v>6822</v>
          </cell>
          <cell r="N6055">
            <v>6822</v>
          </cell>
          <cell r="O6055">
            <v>6431</v>
          </cell>
          <cell r="P6055">
            <v>6560</v>
          </cell>
          <cell r="Q6055">
            <v>6758</v>
          </cell>
        </row>
        <row r="6056">
          <cell r="E6056" t="str">
            <v>62NMONTHLYJWASHINGTON FEDERATION OF STATE EMPLOYEES</v>
          </cell>
          <cell r="F6056" t="str">
            <v>62N</v>
          </cell>
          <cell r="G6056" t="str">
            <v>Monthly</v>
          </cell>
          <cell r="H6056" t="str">
            <v>J</v>
          </cell>
          <cell r="I6056">
            <v>0</v>
          </cell>
          <cell r="J6056" t="str">
            <v>Washington Federation of State Employees</v>
          </cell>
          <cell r="K6056">
            <v>6737</v>
          </cell>
          <cell r="L6056">
            <v>6737</v>
          </cell>
          <cell r="M6056">
            <v>6737</v>
          </cell>
          <cell r="N6056">
            <v>6737</v>
          </cell>
          <cell r="O6056">
            <v>6351</v>
          </cell>
          <cell r="P6056">
            <v>6478</v>
          </cell>
          <cell r="Q6056">
            <v>6674</v>
          </cell>
        </row>
        <row r="6057">
          <cell r="E6057" t="str">
            <v>62NMONTHLYKCOALITION</v>
          </cell>
          <cell r="F6057" t="str">
            <v>62N</v>
          </cell>
          <cell r="G6057" t="str">
            <v>Monthly</v>
          </cell>
          <cell r="H6057" t="str">
            <v>K</v>
          </cell>
          <cell r="I6057">
            <v>0</v>
          </cell>
          <cell r="J6057" t="str">
            <v>Coalition</v>
          </cell>
          <cell r="K6057">
            <v>6905</v>
          </cell>
          <cell r="L6057">
            <v>6905</v>
          </cell>
          <cell r="M6057">
            <v>6905</v>
          </cell>
          <cell r="N6057">
            <v>6905</v>
          </cell>
          <cell r="O6057">
            <v>6509</v>
          </cell>
          <cell r="P6057">
            <v>6639</v>
          </cell>
          <cell r="Q6057">
            <v>6839</v>
          </cell>
        </row>
        <row r="6058">
          <cell r="E6058" t="str">
            <v>62NMONTHLYKNON-REPRESENTED STATE EMPLOYEES</v>
          </cell>
          <cell r="F6058" t="str">
            <v>62N</v>
          </cell>
          <cell r="G6058" t="str">
            <v>Monthly</v>
          </cell>
          <cell r="H6058" t="str">
            <v>K</v>
          </cell>
          <cell r="I6058">
            <v>0</v>
          </cell>
          <cell r="J6058" t="str">
            <v>Non-Represented State Employees</v>
          </cell>
          <cell r="K6058">
            <v>6905</v>
          </cell>
          <cell r="L6058">
            <v>6905</v>
          </cell>
          <cell r="M6058">
            <v>6905</v>
          </cell>
          <cell r="N6058">
            <v>6905</v>
          </cell>
          <cell r="O6058">
            <v>6509</v>
          </cell>
          <cell r="P6058">
            <v>6639</v>
          </cell>
          <cell r="Q6058">
            <v>6839</v>
          </cell>
        </row>
        <row r="6059">
          <cell r="E6059" t="str">
            <v>62NMONTHLYKSERVICE EMPLOYEES INTERNATIONAL UNION DISTRICT 1199 NW</v>
          </cell>
          <cell r="F6059" t="str">
            <v>62N</v>
          </cell>
          <cell r="G6059" t="str">
            <v>Monthly</v>
          </cell>
          <cell r="H6059" t="str">
            <v>K</v>
          </cell>
          <cell r="I6059">
            <v>0</v>
          </cell>
          <cell r="J6059" t="str">
            <v>Service Employees International Union District 1199 NW</v>
          </cell>
          <cell r="K6059">
            <v>6905</v>
          </cell>
          <cell r="L6059">
            <v>6905</v>
          </cell>
          <cell r="M6059">
            <v>6905</v>
          </cell>
          <cell r="N6059">
            <v>6905</v>
          </cell>
          <cell r="O6059">
            <v>6509</v>
          </cell>
          <cell r="P6059">
            <v>6639</v>
          </cell>
          <cell r="Q6059">
            <v>6839</v>
          </cell>
        </row>
        <row r="6060">
          <cell r="E6060" t="str">
            <v>62NMONTHLYKTEAMSTERS LOCAL UNION NUMBER 117</v>
          </cell>
          <cell r="F6060" t="str">
            <v>62N</v>
          </cell>
          <cell r="G6060" t="str">
            <v>Monthly</v>
          </cell>
          <cell r="H6060" t="str">
            <v>K</v>
          </cell>
          <cell r="I6060">
            <v>0</v>
          </cell>
          <cell r="J6060" t="str">
            <v>Teamsters Local Union Number 117</v>
          </cell>
          <cell r="K6060">
            <v>6993</v>
          </cell>
          <cell r="L6060">
            <v>6993</v>
          </cell>
          <cell r="M6060">
            <v>6993</v>
          </cell>
          <cell r="N6060">
            <v>6993</v>
          </cell>
          <cell r="O6060">
            <v>6592</v>
          </cell>
          <cell r="P6060">
            <v>6724</v>
          </cell>
          <cell r="Q6060">
            <v>6927</v>
          </cell>
        </row>
        <row r="6061">
          <cell r="E6061" t="str">
            <v>62NMONTHLYKWASHINGTON FEDERATION OF STATE EMPLOYEES</v>
          </cell>
          <cell r="F6061" t="str">
            <v>62N</v>
          </cell>
          <cell r="G6061" t="str">
            <v>Monthly</v>
          </cell>
          <cell r="H6061" t="str">
            <v>K</v>
          </cell>
          <cell r="I6061">
            <v>0</v>
          </cell>
          <cell r="J6061" t="str">
            <v>Washington Federation of State Employees</v>
          </cell>
          <cell r="K6061">
            <v>6905</v>
          </cell>
          <cell r="L6061">
            <v>6905</v>
          </cell>
          <cell r="M6061">
            <v>6905</v>
          </cell>
          <cell r="N6061">
            <v>6905</v>
          </cell>
          <cell r="O6061">
            <v>6509</v>
          </cell>
          <cell r="P6061">
            <v>6639</v>
          </cell>
          <cell r="Q6061">
            <v>6839</v>
          </cell>
        </row>
        <row r="6062">
          <cell r="E6062" t="str">
            <v>62NMONTHLYLCOALITION</v>
          </cell>
          <cell r="F6062" t="str">
            <v>62N</v>
          </cell>
          <cell r="G6062" t="str">
            <v>Monthly</v>
          </cell>
          <cell r="H6062" t="str">
            <v>L</v>
          </cell>
          <cell r="I6062">
            <v>0</v>
          </cell>
          <cell r="J6062" t="str">
            <v>Coalition</v>
          </cell>
          <cell r="K6062">
            <v>7081</v>
          </cell>
          <cell r="L6062">
            <v>7081</v>
          </cell>
          <cell r="M6062">
            <v>7081</v>
          </cell>
          <cell r="N6062">
            <v>7081</v>
          </cell>
          <cell r="O6062">
            <v>6675</v>
          </cell>
          <cell r="P6062">
            <v>6809</v>
          </cell>
          <cell r="Q6062">
            <v>7015</v>
          </cell>
        </row>
        <row r="6063">
          <cell r="E6063" t="str">
            <v>62NMONTHLYLNON-REPRESENTED STATE EMPLOYEES</v>
          </cell>
          <cell r="F6063" t="str">
            <v>62N</v>
          </cell>
          <cell r="G6063" t="str">
            <v>Monthly</v>
          </cell>
          <cell r="H6063" t="str">
            <v>L</v>
          </cell>
          <cell r="I6063">
            <v>0</v>
          </cell>
          <cell r="J6063" t="str">
            <v>Non-Represented State Employees</v>
          </cell>
          <cell r="K6063">
            <v>7081</v>
          </cell>
          <cell r="L6063">
            <v>7081</v>
          </cell>
          <cell r="M6063">
            <v>7081</v>
          </cell>
          <cell r="N6063">
            <v>7081</v>
          </cell>
          <cell r="O6063">
            <v>6675</v>
          </cell>
          <cell r="P6063">
            <v>6809</v>
          </cell>
          <cell r="Q6063">
            <v>7015</v>
          </cell>
        </row>
        <row r="6064">
          <cell r="E6064" t="str">
            <v>62NMONTHLYLSERVICE EMPLOYEES INTERNATIONAL UNION DISTRICT 1199 NW</v>
          </cell>
          <cell r="F6064" t="str">
            <v>62N</v>
          </cell>
          <cell r="G6064" t="str">
            <v>Monthly</v>
          </cell>
          <cell r="H6064" t="str">
            <v>L</v>
          </cell>
          <cell r="I6064">
            <v>0</v>
          </cell>
          <cell r="J6064" t="str">
            <v>Service Employees International Union District 1199 NW</v>
          </cell>
          <cell r="K6064">
            <v>7081</v>
          </cell>
          <cell r="L6064">
            <v>7081</v>
          </cell>
          <cell r="M6064">
            <v>7081</v>
          </cell>
          <cell r="N6064">
            <v>7081</v>
          </cell>
          <cell r="O6064">
            <v>6675</v>
          </cell>
          <cell r="P6064">
            <v>6809</v>
          </cell>
          <cell r="Q6064">
            <v>7015</v>
          </cell>
        </row>
        <row r="6065">
          <cell r="E6065" t="str">
            <v>62NMONTHLYLTEAMSTERS LOCAL UNION NUMBER 117</v>
          </cell>
          <cell r="F6065" t="str">
            <v>62N</v>
          </cell>
          <cell r="G6065" t="str">
            <v>Monthly</v>
          </cell>
          <cell r="H6065" t="str">
            <v>L</v>
          </cell>
          <cell r="I6065">
            <v>0</v>
          </cell>
          <cell r="J6065" t="str">
            <v>Teamsters Local Union Number 117</v>
          </cell>
          <cell r="K6065">
            <v>7171</v>
          </cell>
          <cell r="L6065">
            <v>7171</v>
          </cell>
          <cell r="M6065">
            <v>7171</v>
          </cell>
          <cell r="N6065">
            <v>7171</v>
          </cell>
          <cell r="O6065">
            <v>6760</v>
          </cell>
          <cell r="P6065">
            <v>6895</v>
          </cell>
          <cell r="Q6065">
            <v>7103</v>
          </cell>
        </row>
        <row r="6066">
          <cell r="E6066" t="str">
            <v>62NMONTHLYLWASHINGTON FEDERATION OF STATE EMPLOYEES</v>
          </cell>
          <cell r="F6066" t="str">
            <v>62N</v>
          </cell>
          <cell r="G6066" t="str">
            <v>Monthly</v>
          </cell>
          <cell r="H6066" t="str">
            <v>L</v>
          </cell>
          <cell r="I6066">
            <v>0</v>
          </cell>
          <cell r="J6066" t="str">
            <v>Washington Federation of State Employees</v>
          </cell>
          <cell r="K6066">
            <v>7081</v>
          </cell>
          <cell r="L6066">
            <v>7081</v>
          </cell>
          <cell r="M6066">
            <v>7081</v>
          </cell>
          <cell r="N6066">
            <v>7081</v>
          </cell>
          <cell r="O6066">
            <v>6675</v>
          </cell>
          <cell r="P6066">
            <v>6809</v>
          </cell>
          <cell r="Q6066">
            <v>7015</v>
          </cell>
        </row>
        <row r="6067">
          <cell r="E6067" t="str">
            <v>62NMONTHLYMCOALITION</v>
          </cell>
          <cell r="F6067" t="str">
            <v>62N</v>
          </cell>
          <cell r="G6067" t="str">
            <v>Monthly</v>
          </cell>
          <cell r="H6067" t="str">
            <v>M</v>
          </cell>
          <cell r="I6067">
            <v>0</v>
          </cell>
          <cell r="J6067" t="str">
            <v>Coalition</v>
          </cell>
          <cell r="K6067">
            <v>7254</v>
          </cell>
          <cell r="L6067">
            <v>7254</v>
          </cell>
          <cell r="M6067">
            <v>7254</v>
          </cell>
          <cell r="N6067">
            <v>7254</v>
          </cell>
          <cell r="O6067">
            <v>6838</v>
          </cell>
          <cell r="P6067">
            <v>6975</v>
          </cell>
          <cell r="Q6067">
            <v>7186</v>
          </cell>
        </row>
        <row r="6068">
          <cell r="E6068" t="str">
            <v>62NMONTHLYMNON-REPRESENTED STATE EMPLOYEES</v>
          </cell>
          <cell r="F6068" t="str">
            <v>62N</v>
          </cell>
          <cell r="G6068" t="str">
            <v>Monthly</v>
          </cell>
          <cell r="H6068" t="str">
            <v>M</v>
          </cell>
          <cell r="I6068">
            <v>0</v>
          </cell>
          <cell r="J6068" t="str">
            <v>Non-Represented State Employees</v>
          </cell>
          <cell r="K6068">
            <v>7254</v>
          </cell>
          <cell r="L6068">
            <v>7254</v>
          </cell>
          <cell r="M6068">
            <v>7254</v>
          </cell>
          <cell r="N6068">
            <v>7254</v>
          </cell>
          <cell r="O6068">
            <v>6838</v>
          </cell>
          <cell r="P6068">
            <v>6975</v>
          </cell>
          <cell r="Q6068">
            <v>7186</v>
          </cell>
        </row>
        <row r="6069">
          <cell r="E6069" t="str">
            <v>62NMONTHLYMSERVICE EMPLOYEES INTERNATIONAL UNION DISTRICT 1199 NW</v>
          </cell>
          <cell r="F6069" t="str">
            <v>62N</v>
          </cell>
          <cell r="G6069" t="str">
            <v>Monthly</v>
          </cell>
          <cell r="H6069" t="str">
            <v>M</v>
          </cell>
          <cell r="I6069">
            <v>0</v>
          </cell>
          <cell r="J6069" t="str">
            <v>Service Employees International Union District 1199 NW</v>
          </cell>
          <cell r="K6069">
            <v>7254</v>
          </cell>
          <cell r="L6069">
            <v>7254</v>
          </cell>
          <cell r="M6069">
            <v>7254</v>
          </cell>
          <cell r="N6069">
            <v>7254</v>
          </cell>
          <cell r="O6069">
            <v>6838</v>
          </cell>
          <cell r="P6069">
            <v>6975</v>
          </cell>
          <cell r="Q6069">
            <v>7186</v>
          </cell>
        </row>
        <row r="6070">
          <cell r="E6070" t="str">
            <v>62NMONTHLYMTEAMSTERS LOCAL UNION NUMBER 117</v>
          </cell>
          <cell r="F6070" t="str">
            <v>62N</v>
          </cell>
          <cell r="G6070" t="str">
            <v>Monthly</v>
          </cell>
          <cell r="H6070" t="str">
            <v>M</v>
          </cell>
          <cell r="I6070">
            <v>0</v>
          </cell>
          <cell r="J6070" t="str">
            <v>Teamsters Local Union Number 117</v>
          </cell>
          <cell r="K6070">
            <v>7347</v>
          </cell>
          <cell r="L6070">
            <v>7347</v>
          </cell>
          <cell r="M6070">
            <v>7347</v>
          </cell>
          <cell r="N6070">
            <v>7347</v>
          </cell>
          <cell r="O6070">
            <v>6925</v>
          </cell>
          <cell r="P6070">
            <v>7064</v>
          </cell>
          <cell r="Q6070">
            <v>7277</v>
          </cell>
        </row>
        <row r="6071">
          <cell r="E6071" t="str">
            <v>62NMONTHLYMWASHINGTON FEDERATION OF STATE EMPLOYEES</v>
          </cell>
          <cell r="F6071" t="str">
            <v>62N</v>
          </cell>
          <cell r="G6071" t="str">
            <v>Monthly</v>
          </cell>
          <cell r="H6071" t="str">
            <v>M</v>
          </cell>
          <cell r="I6071">
            <v>0</v>
          </cell>
          <cell r="J6071" t="str">
            <v>Washington Federation of State Employees</v>
          </cell>
          <cell r="K6071">
            <v>7254</v>
          </cell>
          <cell r="L6071">
            <v>7254</v>
          </cell>
          <cell r="M6071">
            <v>7254</v>
          </cell>
          <cell r="N6071">
            <v>7254</v>
          </cell>
          <cell r="O6071">
            <v>6838</v>
          </cell>
          <cell r="P6071">
            <v>6975</v>
          </cell>
          <cell r="Q6071">
            <v>7186</v>
          </cell>
        </row>
        <row r="6072">
          <cell r="E6072" t="str">
            <v>62NMONTHLYNCOALITION</v>
          </cell>
          <cell r="F6072" t="str">
            <v>62N</v>
          </cell>
          <cell r="G6072" t="str">
            <v>Monthly</v>
          </cell>
          <cell r="H6072" t="str">
            <v>N</v>
          </cell>
          <cell r="I6072">
            <v>0</v>
          </cell>
          <cell r="J6072" t="str">
            <v>Coalition</v>
          </cell>
          <cell r="K6072">
            <v>7435</v>
          </cell>
          <cell r="L6072">
            <v>7435</v>
          </cell>
          <cell r="M6072">
            <v>7435</v>
          </cell>
          <cell r="N6072">
            <v>7435</v>
          </cell>
          <cell r="O6072">
            <v>7009</v>
          </cell>
          <cell r="P6072">
            <v>7149</v>
          </cell>
          <cell r="Q6072">
            <v>7365</v>
          </cell>
        </row>
        <row r="6073">
          <cell r="E6073" t="str">
            <v>62NMONTHLYNNON-REPRESENTED STATE EMPLOYEES</v>
          </cell>
          <cell r="F6073" t="str">
            <v>62N</v>
          </cell>
          <cell r="G6073" t="str">
            <v>Monthly</v>
          </cell>
          <cell r="H6073" t="str">
            <v>N</v>
          </cell>
          <cell r="I6073">
            <v>0</v>
          </cell>
          <cell r="J6073" t="str">
            <v>Non-Represented State Employees</v>
          </cell>
          <cell r="K6073">
            <v>7435</v>
          </cell>
          <cell r="L6073">
            <v>7435</v>
          </cell>
          <cell r="M6073">
            <v>7435</v>
          </cell>
          <cell r="N6073">
            <v>7435</v>
          </cell>
          <cell r="O6073">
            <v>7009</v>
          </cell>
          <cell r="P6073">
            <v>7149</v>
          </cell>
          <cell r="Q6073">
            <v>7365</v>
          </cell>
        </row>
        <row r="6074">
          <cell r="E6074" t="str">
            <v>62NMONTHLYNSERVICE EMPLOYEES INTERNATIONAL UNION DISTRICT 1199 NW</v>
          </cell>
          <cell r="F6074" t="str">
            <v>62N</v>
          </cell>
          <cell r="G6074" t="str">
            <v>Monthly</v>
          </cell>
          <cell r="H6074" t="str">
            <v>N</v>
          </cell>
          <cell r="I6074">
            <v>0</v>
          </cell>
          <cell r="J6074" t="str">
            <v>Service Employees International Union District 1199 NW</v>
          </cell>
          <cell r="K6074">
            <v>7435</v>
          </cell>
          <cell r="L6074">
            <v>7435</v>
          </cell>
          <cell r="M6074">
            <v>7435</v>
          </cell>
          <cell r="N6074">
            <v>7435</v>
          </cell>
          <cell r="O6074">
            <v>7009</v>
          </cell>
          <cell r="P6074">
            <v>7149</v>
          </cell>
          <cell r="Q6074">
            <v>7365</v>
          </cell>
        </row>
        <row r="6075">
          <cell r="E6075" t="str">
            <v>62NMONTHLYNTEAMSTERS LOCAL UNION NUMBER 117</v>
          </cell>
          <cell r="F6075" t="str">
            <v>62N</v>
          </cell>
          <cell r="G6075" t="str">
            <v>Monthly</v>
          </cell>
          <cell r="H6075" t="str">
            <v>N</v>
          </cell>
          <cell r="I6075">
            <v>0</v>
          </cell>
          <cell r="J6075" t="str">
            <v>Teamsters Local Union Number 117</v>
          </cell>
          <cell r="K6075">
            <v>7531</v>
          </cell>
          <cell r="L6075">
            <v>7531</v>
          </cell>
          <cell r="M6075">
            <v>7531</v>
          </cell>
          <cell r="N6075">
            <v>7531</v>
          </cell>
          <cell r="O6075">
            <v>7099</v>
          </cell>
          <cell r="P6075">
            <v>7241</v>
          </cell>
          <cell r="Q6075">
            <v>7460</v>
          </cell>
        </row>
        <row r="6076">
          <cell r="E6076" t="str">
            <v>62NMONTHLYNWASHINGTON FEDERATION OF STATE EMPLOYEES</v>
          </cell>
          <cell r="F6076" t="str">
            <v>62N</v>
          </cell>
          <cell r="G6076" t="str">
            <v>Monthly</v>
          </cell>
          <cell r="H6076" t="str">
            <v>N</v>
          </cell>
          <cell r="I6076">
            <v>0</v>
          </cell>
          <cell r="J6076" t="str">
            <v>Washington Federation of State Employees</v>
          </cell>
          <cell r="K6076">
            <v>7435</v>
          </cell>
          <cell r="L6076">
            <v>7435</v>
          </cell>
          <cell r="M6076">
            <v>7435</v>
          </cell>
          <cell r="N6076">
            <v>7435</v>
          </cell>
          <cell r="O6076">
            <v>7009</v>
          </cell>
          <cell r="P6076">
            <v>7149</v>
          </cell>
          <cell r="Q6076">
            <v>7365</v>
          </cell>
        </row>
        <row r="6077">
          <cell r="E6077" t="str">
            <v>62NMONTHLYOCOALITION</v>
          </cell>
          <cell r="F6077" t="str">
            <v>62N</v>
          </cell>
          <cell r="G6077" t="str">
            <v>Monthly</v>
          </cell>
          <cell r="H6077" t="str">
            <v>O</v>
          </cell>
          <cell r="I6077">
            <v>0</v>
          </cell>
          <cell r="J6077" t="str">
            <v>Coalition</v>
          </cell>
          <cell r="K6077">
            <v>7620</v>
          </cell>
          <cell r="L6077">
            <v>7620</v>
          </cell>
          <cell r="M6077">
            <v>7620</v>
          </cell>
          <cell r="N6077">
            <v>7620</v>
          </cell>
          <cell r="O6077">
            <v>7183</v>
          </cell>
          <cell r="P6077">
            <v>7327</v>
          </cell>
          <cell r="Q6077">
            <v>7548</v>
          </cell>
        </row>
        <row r="6078">
          <cell r="E6078" t="str">
            <v>62NMONTHLYONON-REPRESENTED STATE EMPLOYEES</v>
          </cell>
          <cell r="F6078" t="str">
            <v>62N</v>
          </cell>
          <cell r="G6078" t="str">
            <v>Monthly</v>
          </cell>
          <cell r="H6078" t="str">
            <v>O</v>
          </cell>
          <cell r="I6078">
            <v>0</v>
          </cell>
          <cell r="J6078" t="str">
            <v>Non-Represented State Employees</v>
          </cell>
          <cell r="K6078">
            <v>7620</v>
          </cell>
          <cell r="L6078">
            <v>7620</v>
          </cell>
          <cell r="M6078">
            <v>7620</v>
          </cell>
          <cell r="N6078">
            <v>7620</v>
          </cell>
          <cell r="O6078">
            <v>7183</v>
          </cell>
          <cell r="P6078">
            <v>7327</v>
          </cell>
          <cell r="Q6078">
            <v>7548</v>
          </cell>
        </row>
        <row r="6079">
          <cell r="E6079" t="str">
            <v>62NMONTHLYOSERVICE EMPLOYEES INTERNATIONAL UNION DISTRICT 1199 NW</v>
          </cell>
          <cell r="F6079" t="str">
            <v>62N</v>
          </cell>
          <cell r="G6079" t="str">
            <v>Monthly</v>
          </cell>
          <cell r="H6079" t="str">
            <v>O</v>
          </cell>
          <cell r="I6079">
            <v>0</v>
          </cell>
          <cell r="J6079" t="str">
            <v>Service Employees International Union District 1199 NW</v>
          </cell>
          <cell r="K6079">
            <v>7620</v>
          </cell>
          <cell r="L6079">
            <v>7620</v>
          </cell>
          <cell r="M6079">
            <v>7620</v>
          </cell>
          <cell r="N6079">
            <v>7620</v>
          </cell>
          <cell r="O6079">
            <v>7183</v>
          </cell>
          <cell r="P6079">
            <v>7327</v>
          </cell>
          <cell r="Q6079">
            <v>7548</v>
          </cell>
        </row>
        <row r="6080">
          <cell r="E6080" t="str">
            <v>62NMONTHLYOTEAMSTERS LOCAL UNION NUMBER 117</v>
          </cell>
          <cell r="F6080" t="str">
            <v>62N</v>
          </cell>
          <cell r="G6080" t="str">
            <v>Monthly</v>
          </cell>
          <cell r="H6080" t="str">
            <v>O</v>
          </cell>
          <cell r="I6080">
            <v>0</v>
          </cell>
          <cell r="J6080" t="str">
            <v>Teamsters Local Union Number 117</v>
          </cell>
          <cell r="K6080">
            <v>7719</v>
          </cell>
          <cell r="L6080">
            <v>7719</v>
          </cell>
          <cell r="M6080">
            <v>7719</v>
          </cell>
          <cell r="N6080">
            <v>7719</v>
          </cell>
          <cell r="O6080">
            <v>7276</v>
          </cell>
          <cell r="P6080">
            <v>7422</v>
          </cell>
          <cell r="Q6080">
            <v>7646</v>
          </cell>
        </row>
        <row r="6081">
          <cell r="E6081" t="str">
            <v>62NMONTHLYOWASHINGTON FEDERATION OF STATE EMPLOYEES</v>
          </cell>
          <cell r="F6081" t="str">
            <v>62N</v>
          </cell>
          <cell r="G6081" t="str">
            <v>Monthly</v>
          </cell>
          <cell r="H6081" t="str">
            <v>O</v>
          </cell>
          <cell r="I6081">
            <v>0</v>
          </cell>
          <cell r="J6081" t="str">
            <v>Washington Federation of State Employees</v>
          </cell>
          <cell r="K6081">
            <v>7620</v>
          </cell>
          <cell r="L6081">
            <v>7620</v>
          </cell>
          <cell r="M6081">
            <v>7620</v>
          </cell>
          <cell r="N6081">
            <v>7620</v>
          </cell>
          <cell r="O6081">
            <v>7183</v>
          </cell>
          <cell r="P6081">
            <v>7327</v>
          </cell>
          <cell r="Q6081">
            <v>7548</v>
          </cell>
        </row>
        <row r="6082">
          <cell r="E6082" t="str">
            <v>62NMONTHLYPCOALITION</v>
          </cell>
          <cell r="F6082" t="str">
            <v>62N</v>
          </cell>
          <cell r="G6082" t="str">
            <v>Monthly</v>
          </cell>
          <cell r="H6082" t="str">
            <v>P</v>
          </cell>
          <cell r="I6082">
            <v>0</v>
          </cell>
          <cell r="J6082" t="str">
            <v>Coalition</v>
          </cell>
          <cell r="K6082">
            <v>7810</v>
          </cell>
          <cell r="L6082">
            <v>7810</v>
          </cell>
          <cell r="M6082">
            <v>7810</v>
          </cell>
          <cell r="N6082">
            <v>7810</v>
          </cell>
          <cell r="O6082">
            <v>7363</v>
          </cell>
          <cell r="P6082">
            <v>7510</v>
          </cell>
          <cell r="Q6082">
            <v>7737</v>
          </cell>
        </row>
        <row r="6083">
          <cell r="E6083" t="str">
            <v>62NMONTHLYPNON-REPRESENTED STATE EMPLOYEES</v>
          </cell>
          <cell r="F6083" t="str">
            <v>62N</v>
          </cell>
          <cell r="G6083" t="str">
            <v>Monthly</v>
          </cell>
          <cell r="H6083" t="str">
            <v>P</v>
          </cell>
          <cell r="I6083">
            <v>0</v>
          </cell>
          <cell r="J6083" t="str">
            <v>Non-Represented State Employees</v>
          </cell>
          <cell r="K6083">
            <v>7810</v>
          </cell>
          <cell r="L6083">
            <v>7810</v>
          </cell>
          <cell r="M6083">
            <v>7810</v>
          </cell>
          <cell r="N6083">
            <v>7810</v>
          </cell>
          <cell r="O6083">
            <v>7363</v>
          </cell>
          <cell r="P6083">
            <v>7510</v>
          </cell>
          <cell r="Q6083">
            <v>7737</v>
          </cell>
        </row>
        <row r="6084">
          <cell r="E6084" t="str">
            <v>62NMONTHLYPSERVICE EMPLOYEES INTERNATIONAL UNION DISTRICT 1199 NW</v>
          </cell>
          <cell r="F6084" t="str">
            <v>62N</v>
          </cell>
          <cell r="G6084" t="str">
            <v>Monthly</v>
          </cell>
          <cell r="H6084" t="str">
            <v>P</v>
          </cell>
          <cell r="I6084">
            <v>0</v>
          </cell>
          <cell r="J6084" t="str">
            <v>Service Employees International Union District 1199 NW</v>
          </cell>
          <cell r="K6084">
            <v>7810</v>
          </cell>
          <cell r="L6084">
            <v>7810</v>
          </cell>
          <cell r="M6084">
            <v>7810</v>
          </cell>
          <cell r="N6084">
            <v>7810</v>
          </cell>
          <cell r="O6084">
            <v>7363</v>
          </cell>
          <cell r="P6084">
            <v>7510</v>
          </cell>
          <cell r="Q6084">
            <v>7737</v>
          </cell>
        </row>
        <row r="6085">
          <cell r="E6085" t="str">
            <v>62NMONTHLYPTEAMSTERS LOCAL UNION NUMBER 117</v>
          </cell>
          <cell r="F6085" t="str">
            <v>62N</v>
          </cell>
          <cell r="G6085" t="str">
            <v>Monthly</v>
          </cell>
          <cell r="H6085" t="str">
            <v>P</v>
          </cell>
          <cell r="I6085">
            <v>0</v>
          </cell>
          <cell r="J6085" t="str">
            <v>Teamsters Local Union Number 117</v>
          </cell>
          <cell r="K6085">
            <v>7909</v>
          </cell>
          <cell r="L6085">
            <v>7909</v>
          </cell>
          <cell r="M6085">
            <v>7909</v>
          </cell>
          <cell r="N6085">
            <v>7909</v>
          </cell>
          <cell r="O6085">
            <v>7456</v>
          </cell>
          <cell r="P6085">
            <v>7605</v>
          </cell>
          <cell r="Q6085">
            <v>7835</v>
          </cell>
        </row>
        <row r="6086">
          <cell r="E6086" t="str">
            <v>62NMONTHLYPWASHINGTON FEDERATION OF STATE EMPLOYEES</v>
          </cell>
          <cell r="F6086" t="str">
            <v>62N</v>
          </cell>
          <cell r="G6086" t="str">
            <v>Monthly</v>
          </cell>
          <cell r="H6086" t="str">
            <v>P</v>
          </cell>
          <cell r="I6086">
            <v>0</v>
          </cell>
          <cell r="J6086" t="str">
            <v>Washington Federation of State Employees</v>
          </cell>
          <cell r="K6086">
            <v>7810</v>
          </cell>
          <cell r="L6086">
            <v>7810</v>
          </cell>
          <cell r="M6086">
            <v>7810</v>
          </cell>
          <cell r="N6086">
            <v>7810</v>
          </cell>
          <cell r="O6086">
            <v>7363</v>
          </cell>
          <cell r="P6086">
            <v>7510</v>
          </cell>
          <cell r="Q6086">
            <v>7737</v>
          </cell>
        </row>
        <row r="6087">
          <cell r="E6087" t="str">
            <v>62NMONTHLYQCOALITION</v>
          </cell>
          <cell r="F6087" t="str">
            <v>62N</v>
          </cell>
          <cell r="G6087" t="str">
            <v>Monthly</v>
          </cell>
          <cell r="H6087" t="str">
            <v>Q</v>
          </cell>
          <cell r="I6087">
            <v>0</v>
          </cell>
          <cell r="J6087" t="str">
            <v>Coalition</v>
          </cell>
          <cell r="K6087">
            <v>8008</v>
          </cell>
          <cell r="L6087">
            <v>8008</v>
          </cell>
          <cell r="M6087">
            <v>8008</v>
          </cell>
          <cell r="N6087">
            <v>8008</v>
          </cell>
          <cell r="O6087">
            <v>7549</v>
          </cell>
          <cell r="P6087">
            <v>7700</v>
          </cell>
          <cell r="Q6087">
            <v>7933</v>
          </cell>
        </row>
        <row r="6088">
          <cell r="E6088" t="str">
            <v>62NMONTHLYQNON-REPRESENTED STATE EMPLOYEES</v>
          </cell>
          <cell r="F6088" t="str">
            <v>62N</v>
          </cell>
          <cell r="G6088" t="str">
            <v>Monthly</v>
          </cell>
          <cell r="H6088" t="str">
            <v>Q</v>
          </cell>
          <cell r="I6088">
            <v>0</v>
          </cell>
          <cell r="J6088" t="str">
            <v>Non-Represented State Employees</v>
          </cell>
          <cell r="K6088">
            <v>8008</v>
          </cell>
          <cell r="L6088">
            <v>8008</v>
          </cell>
          <cell r="M6088">
            <v>8008</v>
          </cell>
          <cell r="N6088">
            <v>8008</v>
          </cell>
          <cell r="O6088">
            <v>7549</v>
          </cell>
          <cell r="P6088">
            <v>7700</v>
          </cell>
          <cell r="Q6088">
            <v>7933</v>
          </cell>
        </row>
        <row r="6089">
          <cell r="E6089" t="str">
            <v>62NMONTHLYQSERVICE EMPLOYEES INTERNATIONAL UNION DISTRICT 1199 NW</v>
          </cell>
          <cell r="F6089" t="str">
            <v>62N</v>
          </cell>
          <cell r="G6089" t="str">
            <v>Monthly</v>
          </cell>
          <cell r="H6089" t="str">
            <v>Q</v>
          </cell>
          <cell r="I6089">
            <v>0</v>
          </cell>
          <cell r="J6089" t="str">
            <v>Service Employees International Union District 1199 NW</v>
          </cell>
          <cell r="K6089">
            <v>8008</v>
          </cell>
          <cell r="L6089">
            <v>8008</v>
          </cell>
          <cell r="M6089">
            <v>8008</v>
          </cell>
          <cell r="N6089">
            <v>8008</v>
          </cell>
          <cell r="O6089">
            <v>7549</v>
          </cell>
          <cell r="P6089">
            <v>7700</v>
          </cell>
          <cell r="Q6089">
            <v>7933</v>
          </cell>
        </row>
        <row r="6090">
          <cell r="E6090" t="str">
            <v>62NMONTHLYQTEAMSTERS LOCAL UNION NUMBER 117</v>
          </cell>
          <cell r="F6090" t="str">
            <v>62N</v>
          </cell>
          <cell r="G6090" t="str">
            <v>Monthly</v>
          </cell>
          <cell r="H6090" t="str">
            <v>Q</v>
          </cell>
          <cell r="I6090">
            <v>0</v>
          </cell>
          <cell r="J6090" t="str">
            <v>Teamsters Local Union Number 117</v>
          </cell>
          <cell r="K6090">
            <v>8111</v>
          </cell>
          <cell r="L6090">
            <v>8111</v>
          </cell>
          <cell r="M6090">
            <v>8111</v>
          </cell>
          <cell r="N6090">
            <v>8111</v>
          </cell>
          <cell r="O6090">
            <v>7646</v>
          </cell>
          <cell r="P6090">
            <v>7799</v>
          </cell>
          <cell r="Q6090">
            <v>8035</v>
          </cell>
        </row>
        <row r="6091">
          <cell r="E6091" t="str">
            <v>62NMONTHLYQWASHINGTON FEDERATION OF STATE EMPLOYEES</v>
          </cell>
          <cell r="F6091" t="str">
            <v>62N</v>
          </cell>
          <cell r="G6091" t="str">
            <v>Monthly</v>
          </cell>
          <cell r="H6091" t="str">
            <v>Q</v>
          </cell>
          <cell r="I6091">
            <v>0</v>
          </cell>
          <cell r="J6091" t="str">
            <v>Washington Federation of State Employees</v>
          </cell>
          <cell r="K6091">
            <v>8008</v>
          </cell>
          <cell r="L6091">
            <v>8008</v>
          </cell>
          <cell r="M6091">
            <v>8008</v>
          </cell>
          <cell r="N6091">
            <v>8008</v>
          </cell>
          <cell r="O6091">
            <v>7549</v>
          </cell>
          <cell r="P6091">
            <v>7700</v>
          </cell>
          <cell r="Q6091">
            <v>7933</v>
          </cell>
        </row>
        <row r="6092">
          <cell r="E6092" t="str">
            <v>62NMONTHLYRCOALITION</v>
          </cell>
          <cell r="F6092" t="str">
            <v>62N</v>
          </cell>
          <cell r="G6092" t="str">
            <v>Monthly</v>
          </cell>
          <cell r="H6092" t="str">
            <v>R</v>
          </cell>
          <cell r="I6092">
            <v>0</v>
          </cell>
          <cell r="J6092" t="str">
            <v>Coalition</v>
          </cell>
          <cell r="K6092">
            <v>8209</v>
          </cell>
          <cell r="L6092">
            <v>8209</v>
          </cell>
          <cell r="M6092">
            <v>8209</v>
          </cell>
          <cell r="N6092">
            <v>8209</v>
          </cell>
          <cell r="O6092">
            <v>7738</v>
          </cell>
          <cell r="P6092">
            <v>7893</v>
          </cell>
          <cell r="Q6092">
            <v>8131</v>
          </cell>
        </row>
        <row r="6093">
          <cell r="E6093" t="str">
            <v>62NMONTHLYRNON-REPRESENTED STATE EMPLOYEES</v>
          </cell>
          <cell r="F6093" t="str">
            <v>62N</v>
          </cell>
          <cell r="G6093" t="str">
            <v>Monthly</v>
          </cell>
          <cell r="H6093" t="str">
            <v>R</v>
          </cell>
          <cell r="I6093">
            <v>0</v>
          </cell>
          <cell r="J6093" t="str">
            <v>Non-Represented State Employees</v>
          </cell>
          <cell r="K6093">
            <v>8209</v>
          </cell>
          <cell r="L6093">
            <v>8209</v>
          </cell>
          <cell r="M6093">
            <v>8209</v>
          </cell>
          <cell r="N6093">
            <v>8209</v>
          </cell>
          <cell r="O6093">
            <v>7738</v>
          </cell>
          <cell r="P6093">
            <v>7893</v>
          </cell>
          <cell r="Q6093">
            <v>8131</v>
          </cell>
        </row>
        <row r="6094">
          <cell r="E6094" t="str">
            <v>62NMONTHLYRSERVICE EMPLOYEES INTERNATIONAL UNION DISTRICT 1199 NW</v>
          </cell>
          <cell r="F6094" t="str">
            <v>62N</v>
          </cell>
          <cell r="G6094" t="str">
            <v>Monthly</v>
          </cell>
          <cell r="H6094" t="str">
            <v>R</v>
          </cell>
          <cell r="I6094">
            <v>0</v>
          </cell>
          <cell r="J6094" t="str">
            <v>Service Employees International Union District 1199 NW</v>
          </cell>
          <cell r="K6094">
            <v>8209</v>
          </cell>
          <cell r="L6094">
            <v>8209</v>
          </cell>
          <cell r="M6094">
            <v>8209</v>
          </cell>
          <cell r="N6094">
            <v>8209</v>
          </cell>
          <cell r="O6094">
            <v>7738</v>
          </cell>
          <cell r="P6094">
            <v>7893</v>
          </cell>
          <cell r="Q6094">
            <v>8131</v>
          </cell>
        </row>
        <row r="6095">
          <cell r="E6095" t="str">
            <v>62NMONTHLYRTEAMSTERS LOCAL UNION NUMBER 117</v>
          </cell>
          <cell r="F6095" t="str">
            <v>62N</v>
          </cell>
          <cell r="G6095" t="str">
            <v>Monthly</v>
          </cell>
          <cell r="H6095" t="str">
            <v>R</v>
          </cell>
          <cell r="I6095">
            <v>0</v>
          </cell>
          <cell r="J6095" t="str">
            <v>Teamsters Local Union Number 117</v>
          </cell>
          <cell r="K6095">
            <v>8315</v>
          </cell>
          <cell r="L6095">
            <v>8315</v>
          </cell>
          <cell r="M6095">
            <v>8315</v>
          </cell>
          <cell r="N6095">
            <v>8315</v>
          </cell>
          <cell r="O6095">
            <v>7838</v>
          </cell>
          <cell r="P6095">
            <v>7995</v>
          </cell>
          <cell r="Q6095">
            <v>8236</v>
          </cell>
        </row>
        <row r="6096">
          <cell r="E6096" t="str">
            <v>62NMONTHLYRWASHINGTON FEDERATION OF STATE EMPLOYEES</v>
          </cell>
          <cell r="F6096" t="str">
            <v>62N</v>
          </cell>
          <cell r="G6096" t="str">
            <v>Monthly</v>
          </cell>
          <cell r="H6096" t="str">
            <v>R</v>
          </cell>
          <cell r="I6096">
            <v>0</v>
          </cell>
          <cell r="J6096" t="str">
            <v>Washington Federation of State Employees</v>
          </cell>
          <cell r="K6096">
            <v>8209</v>
          </cell>
          <cell r="L6096">
            <v>8209</v>
          </cell>
          <cell r="M6096">
            <v>8209</v>
          </cell>
          <cell r="N6096">
            <v>8209</v>
          </cell>
          <cell r="O6096">
            <v>7738</v>
          </cell>
          <cell r="P6096">
            <v>7893</v>
          </cell>
          <cell r="Q6096">
            <v>8131</v>
          </cell>
        </row>
        <row r="6097">
          <cell r="E6097" t="str">
            <v>62NMONTHLYSCOALITION</v>
          </cell>
          <cell r="F6097" t="str">
            <v>62N</v>
          </cell>
          <cell r="G6097" t="str">
            <v>Monthly</v>
          </cell>
          <cell r="H6097" t="str">
            <v>S</v>
          </cell>
          <cell r="I6097">
            <v>0</v>
          </cell>
          <cell r="J6097" t="str">
            <v>Coalition</v>
          </cell>
          <cell r="K6097">
            <v>8415</v>
          </cell>
          <cell r="L6097">
            <v>8415</v>
          </cell>
          <cell r="M6097">
            <v>8415</v>
          </cell>
          <cell r="N6097">
            <v>8415</v>
          </cell>
          <cell r="O6097">
            <v>7932</v>
          </cell>
          <cell r="P6097">
            <v>8091</v>
          </cell>
          <cell r="Q6097">
            <v>8335</v>
          </cell>
        </row>
        <row r="6098">
          <cell r="E6098" t="str">
            <v>62NMONTHLYSNON-REPRESENTED STATE EMPLOYEES</v>
          </cell>
          <cell r="F6098" t="str">
            <v>62N</v>
          </cell>
          <cell r="G6098" t="str">
            <v>Monthly</v>
          </cell>
          <cell r="H6098" t="str">
            <v>S</v>
          </cell>
          <cell r="I6098">
            <v>0</v>
          </cell>
          <cell r="J6098" t="str">
            <v>Non-Represented State Employees</v>
          </cell>
          <cell r="K6098">
            <v>8415</v>
          </cell>
          <cell r="L6098">
            <v>8415</v>
          </cell>
          <cell r="M6098">
            <v>8415</v>
          </cell>
          <cell r="N6098">
            <v>8415</v>
          </cell>
          <cell r="O6098">
            <v>7932</v>
          </cell>
          <cell r="P6098">
            <v>8091</v>
          </cell>
          <cell r="Q6098">
            <v>8335</v>
          </cell>
        </row>
        <row r="6099">
          <cell r="E6099" t="str">
            <v>62NMONTHLYSSERVICE EMPLOYEES INTERNATIONAL UNION DISTRICT 1199 NW</v>
          </cell>
          <cell r="F6099" t="str">
            <v>62N</v>
          </cell>
          <cell r="G6099" t="str">
            <v>Monthly</v>
          </cell>
          <cell r="H6099" t="str">
            <v>S</v>
          </cell>
          <cell r="I6099">
            <v>0</v>
          </cell>
          <cell r="J6099" t="str">
            <v>Service Employees International Union District 1199 NW</v>
          </cell>
          <cell r="K6099">
            <v>8415</v>
          </cell>
          <cell r="L6099">
            <v>8415</v>
          </cell>
          <cell r="M6099">
            <v>8415</v>
          </cell>
          <cell r="N6099">
            <v>8415</v>
          </cell>
          <cell r="O6099">
            <v>7932</v>
          </cell>
          <cell r="P6099">
            <v>8091</v>
          </cell>
          <cell r="Q6099">
            <v>8335</v>
          </cell>
        </row>
        <row r="6100">
          <cell r="E6100" t="str">
            <v>62NMONTHLYSTEAMSTERS LOCAL UNION NUMBER 117</v>
          </cell>
          <cell r="F6100" t="str">
            <v>62N</v>
          </cell>
          <cell r="G6100" t="str">
            <v>Monthly</v>
          </cell>
          <cell r="H6100" t="str">
            <v>S</v>
          </cell>
          <cell r="I6100">
            <v>0</v>
          </cell>
          <cell r="J6100" t="str">
            <v>Teamsters Local Union Number 117</v>
          </cell>
          <cell r="K6100">
            <v>8523</v>
          </cell>
          <cell r="L6100">
            <v>8523</v>
          </cell>
          <cell r="M6100">
            <v>8523</v>
          </cell>
          <cell r="N6100">
            <v>8523</v>
          </cell>
          <cell r="O6100">
            <v>8034</v>
          </cell>
          <cell r="P6100">
            <v>8195</v>
          </cell>
          <cell r="Q6100">
            <v>8442</v>
          </cell>
        </row>
        <row r="6101">
          <cell r="E6101" t="str">
            <v>62NMONTHLYSWASHINGTON FEDERATION OF STATE EMPLOYEES</v>
          </cell>
          <cell r="F6101" t="str">
            <v>62N</v>
          </cell>
          <cell r="G6101" t="str">
            <v>Monthly</v>
          </cell>
          <cell r="H6101" t="str">
            <v>S</v>
          </cell>
          <cell r="I6101">
            <v>0</v>
          </cell>
          <cell r="J6101" t="str">
            <v>Washington Federation of State Employees</v>
          </cell>
          <cell r="K6101">
            <v>8415</v>
          </cell>
          <cell r="L6101">
            <v>8415</v>
          </cell>
          <cell r="M6101">
            <v>8415</v>
          </cell>
          <cell r="N6101">
            <v>8415</v>
          </cell>
          <cell r="O6101">
            <v>7932</v>
          </cell>
          <cell r="P6101">
            <v>8091</v>
          </cell>
          <cell r="Q6101">
            <v>8335</v>
          </cell>
        </row>
        <row r="6102">
          <cell r="E6102" t="str">
            <v>62NMONTHLYTCOALITION</v>
          </cell>
          <cell r="F6102" t="str">
            <v>62N</v>
          </cell>
          <cell r="G6102" t="str">
            <v>Monthly</v>
          </cell>
          <cell r="H6102" t="str">
            <v>T</v>
          </cell>
          <cell r="I6102">
            <v>0</v>
          </cell>
          <cell r="J6102" t="str">
            <v>Coalition</v>
          </cell>
          <cell r="K6102">
            <v>8627</v>
          </cell>
          <cell r="L6102">
            <v>8627</v>
          </cell>
          <cell r="M6102">
            <v>8627</v>
          </cell>
          <cell r="N6102">
            <v>8627</v>
          </cell>
          <cell r="O6102">
            <v>8132</v>
          </cell>
          <cell r="P6102">
            <v>8295</v>
          </cell>
          <cell r="Q6102">
            <v>8546</v>
          </cell>
        </row>
        <row r="6103">
          <cell r="E6103" t="str">
            <v>62NMONTHLYTNON-REPRESENTED STATE EMPLOYEES</v>
          </cell>
          <cell r="F6103" t="str">
            <v>62N</v>
          </cell>
          <cell r="G6103" t="str">
            <v>Monthly</v>
          </cell>
          <cell r="H6103" t="str">
            <v>T</v>
          </cell>
          <cell r="I6103">
            <v>0</v>
          </cell>
          <cell r="J6103" t="str">
            <v>Non-Represented State Employees</v>
          </cell>
          <cell r="K6103">
            <v>8627</v>
          </cell>
          <cell r="L6103">
            <v>8627</v>
          </cell>
          <cell r="M6103">
            <v>8627</v>
          </cell>
          <cell r="N6103">
            <v>8627</v>
          </cell>
          <cell r="O6103">
            <v>8132</v>
          </cell>
          <cell r="P6103">
            <v>8295</v>
          </cell>
          <cell r="Q6103">
            <v>8546</v>
          </cell>
        </row>
        <row r="6104">
          <cell r="E6104" t="str">
            <v>62NMONTHLYTSERVICE EMPLOYEES INTERNATIONAL UNION DISTRICT 1199 NW</v>
          </cell>
          <cell r="F6104" t="str">
            <v>62N</v>
          </cell>
          <cell r="G6104" t="str">
            <v>Monthly</v>
          </cell>
          <cell r="H6104" t="str">
            <v>T</v>
          </cell>
          <cell r="I6104">
            <v>0</v>
          </cell>
          <cell r="J6104" t="str">
            <v>Service Employees International Union District 1199 NW</v>
          </cell>
          <cell r="K6104">
            <v>8627</v>
          </cell>
          <cell r="L6104">
            <v>8627</v>
          </cell>
          <cell r="M6104">
            <v>8627</v>
          </cell>
          <cell r="N6104">
            <v>8627</v>
          </cell>
          <cell r="O6104">
            <v>8132</v>
          </cell>
          <cell r="P6104">
            <v>8295</v>
          </cell>
          <cell r="Q6104">
            <v>8546</v>
          </cell>
        </row>
        <row r="6105">
          <cell r="E6105" t="str">
            <v>62NMONTHLYTTEAMSTERS LOCAL UNION NUMBER 117</v>
          </cell>
          <cell r="F6105" t="str">
            <v>62N</v>
          </cell>
          <cell r="G6105" t="str">
            <v>Monthly</v>
          </cell>
          <cell r="H6105" t="str">
            <v>T</v>
          </cell>
          <cell r="I6105">
            <v>0</v>
          </cell>
          <cell r="J6105" t="str">
            <v>Teamsters Local Union Number 117</v>
          </cell>
          <cell r="K6105">
            <v>8737</v>
          </cell>
          <cell r="L6105">
            <v>8737</v>
          </cell>
          <cell r="M6105">
            <v>8737</v>
          </cell>
          <cell r="N6105">
            <v>8737</v>
          </cell>
          <cell r="O6105">
            <v>8236</v>
          </cell>
          <cell r="P6105">
            <v>8401</v>
          </cell>
          <cell r="Q6105">
            <v>8655</v>
          </cell>
        </row>
        <row r="6106">
          <cell r="E6106" t="str">
            <v>62NMONTHLYTWASHINGTON FEDERATION OF STATE EMPLOYEES</v>
          </cell>
          <cell r="F6106" t="str">
            <v>62N</v>
          </cell>
          <cell r="G6106" t="str">
            <v>Monthly</v>
          </cell>
          <cell r="H6106" t="str">
            <v>T</v>
          </cell>
          <cell r="I6106">
            <v>0</v>
          </cell>
          <cell r="J6106" t="str">
            <v>Washington Federation of State Employees</v>
          </cell>
          <cell r="K6106">
            <v>8627</v>
          </cell>
          <cell r="L6106">
            <v>8627</v>
          </cell>
          <cell r="M6106">
            <v>8627</v>
          </cell>
          <cell r="N6106">
            <v>8627</v>
          </cell>
          <cell r="O6106">
            <v>8132</v>
          </cell>
          <cell r="P6106">
            <v>8295</v>
          </cell>
          <cell r="Q6106">
            <v>8546</v>
          </cell>
        </row>
        <row r="6107">
          <cell r="E6107" t="str">
            <v>62NMONTHLYUCOALITION</v>
          </cell>
          <cell r="F6107" t="str">
            <v>62N</v>
          </cell>
          <cell r="G6107" t="str">
            <v>Monthly</v>
          </cell>
          <cell r="H6107" t="str">
            <v>U</v>
          </cell>
          <cell r="I6107">
            <v>0</v>
          </cell>
          <cell r="J6107" t="str">
            <v>Coalition</v>
          </cell>
          <cell r="K6107">
            <v>8841</v>
          </cell>
          <cell r="L6107">
            <v>8841</v>
          </cell>
          <cell r="M6107">
            <v>8841</v>
          </cell>
          <cell r="N6107">
            <v>8841</v>
          </cell>
          <cell r="O6107">
            <v>8334</v>
          </cell>
          <cell r="P6107">
            <v>8501</v>
          </cell>
          <cell r="Q6107">
            <v>8758</v>
          </cell>
        </row>
        <row r="6108">
          <cell r="E6108" t="str">
            <v>62NMONTHLYUNON-REPRESENTED STATE EMPLOYEES</v>
          </cell>
          <cell r="F6108" t="str">
            <v>62N</v>
          </cell>
          <cell r="G6108" t="str">
            <v>Monthly</v>
          </cell>
          <cell r="H6108" t="str">
            <v>U</v>
          </cell>
          <cell r="I6108">
            <v>0</v>
          </cell>
          <cell r="J6108" t="str">
            <v>Non-Represented State Employees</v>
          </cell>
          <cell r="K6108">
            <v>8841</v>
          </cell>
          <cell r="L6108">
            <v>8841</v>
          </cell>
          <cell r="M6108">
            <v>8841</v>
          </cell>
          <cell r="N6108">
            <v>8841</v>
          </cell>
          <cell r="O6108">
            <v>8334</v>
          </cell>
          <cell r="P6108">
            <v>8501</v>
          </cell>
          <cell r="Q6108">
            <v>8758</v>
          </cell>
        </row>
        <row r="6109">
          <cell r="E6109" t="str">
            <v>62NMONTHLYUSERVICE EMPLOYEES INTERNATIONAL UNION DISTRICT 1199 NW</v>
          </cell>
          <cell r="F6109" t="str">
            <v>62N</v>
          </cell>
          <cell r="G6109" t="str">
            <v>Monthly</v>
          </cell>
          <cell r="H6109" t="str">
            <v>U</v>
          </cell>
          <cell r="I6109">
            <v>0</v>
          </cell>
          <cell r="J6109" t="str">
            <v>Service Employees International Union District 1199 NW</v>
          </cell>
          <cell r="K6109">
            <v>8841</v>
          </cell>
          <cell r="L6109">
            <v>8841</v>
          </cell>
          <cell r="M6109">
            <v>8841</v>
          </cell>
          <cell r="N6109">
            <v>8841</v>
          </cell>
          <cell r="O6109">
            <v>8334</v>
          </cell>
          <cell r="P6109">
            <v>8501</v>
          </cell>
          <cell r="Q6109">
            <v>8758</v>
          </cell>
        </row>
        <row r="6110">
          <cell r="E6110" t="str">
            <v>62NMONTHLYUTEAMSTERS LOCAL UNION NUMBER 117</v>
          </cell>
          <cell r="F6110" t="str">
            <v>62N</v>
          </cell>
          <cell r="G6110" t="str">
            <v>Monthly</v>
          </cell>
          <cell r="H6110" t="str">
            <v>U</v>
          </cell>
          <cell r="I6110">
            <v>0</v>
          </cell>
          <cell r="J6110" t="str">
            <v>Teamsters Local Union Number 117</v>
          </cell>
          <cell r="K6110">
            <v>8955</v>
          </cell>
          <cell r="L6110">
            <v>8955</v>
          </cell>
          <cell r="M6110">
            <v>8955</v>
          </cell>
          <cell r="N6110">
            <v>8955</v>
          </cell>
          <cell r="O6110">
            <v>8442</v>
          </cell>
          <cell r="P6110">
            <v>8611</v>
          </cell>
          <cell r="Q6110">
            <v>8871</v>
          </cell>
        </row>
        <row r="6111">
          <cell r="E6111" t="str">
            <v>62NMONTHLYUWASHINGTON FEDERATION OF STATE EMPLOYEES</v>
          </cell>
          <cell r="F6111" t="str">
            <v>62N</v>
          </cell>
          <cell r="G6111" t="str">
            <v>Monthly</v>
          </cell>
          <cell r="H6111" t="str">
            <v>U</v>
          </cell>
          <cell r="I6111">
            <v>0</v>
          </cell>
          <cell r="J6111" t="str">
            <v>Washington Federation of State Employees</v>
          </cell>
          <cell r="K6111">
            <v>8841</v>
          </cell>
          <cell r="L6111">
            <v>8841</v>
          </cell>
          <cell r="M6111">
            <v>8841</v>
          </cell>
          <cell r="N6111">
            <v>8841</v>
          </cell>
          <cell r="O6111">
            <v>8334</v>
          </cell>
          <cell r="P6111">
            <v>8501</v>
          </cell>
          <cell r="Q6111">
            <v>8758</v>
          </cell>
        </row>
        <row r="6112">
          <cell r="E6112" t="str">
            <v>63EMONTHLYECOALITION</v>
          </cell>
          <cell r="F6112" t="str">
            <v>63E</v>
          </cell>
          <cell r="G6112" t="str">
            <v>Monthly</v>
          </cell>
          <cell r="H6112" t="str">
            <v>E</v>
          </cell>
          <cell r="I6112">
            <v>0</v>
          </cell>
          <cell r="J6112" t="str">
            <v>Coalition</v>
          </cell>
          <cell r="K6112">
            <v>5713</v>
          </cell>
          <cell r="L6112">
            <v>5713</v>
          </cell>
          <cell r="M6112">
            <v>5713</v>
          </cell>
          <cell r="N6112">
            <v>5713</v>
          </cell>
          <cell r="O6112">
            <v>5385</v>
          </cell>
          <cell r="P6112">
            <v>5493</v>
          </cell>
          <cell r="Q6112">
            <v>5659</v>
          </cell>
        </row>
        <row r="6113">
          <cell r="E6113" t="str">
            <v>63EMONTHLYENON-REPRESENTED STATE EMPLOYEES</v>
          </cell>
          <cell r="F6113" t="str">
            <v>63E</v>
          </cell>
          <cell r="G6113" t="str">
            <v>Monthly</v>
          </cell>
          <cell r="H6113" t="str">
            <v>E</v>
          </cell>
          <cell r="I6113">
            <v>0</v>
          </cell>
          <cell r="J6113" t="str">
            <v>Non-Represented State Employees</v>
          </cell>
          <cell r="K6113">
            <v>5713</v>
          </cell>
          <cell r="L6113">
            <v>5713</v>
          </cell>
          <cell r="M6113">
            <v>5713</v>
          </cell>
          <cell r="N6113">
            <v>5713</v>
          </cell>
          <cell r="O6113">
            <v>5385</v>
          </cell>
          <cell r="P6113">
            <v>5493</v>
          </cell>
          <cell r="Q6113">
            <v>5659</v>
          </cell>
        </row>
        <row r="6114">
          <cell r="E6114" t="str">
            <v>63EMONTHLYEWASHINGTON FEDERATION OF STATE EMPLOYEES</v>
          </cell>
          <cell r="F6114" t="str">
            <v>63E</v>
          </cell>
          <cell r="G6114" t="str">
            <v>Monthly</v>
          </cell>
          <cell r="H6114" t="str">
            <v>E</v>
          </cell>
          <cell r="I6114">
            <v>0</v>
          </cell>
          <cell r="J6114" t="str">
            <v>Washington Federation of State Employees</v>
          </cell>
          <cell r="K6114">
            <v>5713</v>
          </cell>
          <cell r="L6114">
            <v>5713</v>
          </cell>
          <cell r="M6114">
            <v>5713</v>
          </cell>
          <cell r="N6114">
            <v>5713</v>
          </cell>
          <cell r="O6114">
            <v>5385</v>
          </cell>
          <cell r="P6114">
            <v>5493</v>
          </cell>
          <cell r="Q6114">
            <v>5659</v>
          </cell>
        </row>
        <row r="6115">
          <cell r="E6115" t="str">
            <v>63EMONTHLYEWASHINGTON PUBLIC EMPLOYEES ASSOCIATION</v>
          </cell>
          <cell r="F6115" t="str">
            <v>63E</v>
          </cell>
          <cell r="G6115" t="str">
            <v>Monthly</v>
          </cell>
          <cell r="H6115" t="str">
            <v>E</v>
          </cell>
          <cell r="I6115">
            <v>0</v>
          </cell>
          <cell r="J6115" t="str">
            <v>Washington Public Employees Association</v>
          </cell>
          <cell r="K6115">
            <v>5713</v>
          </cell>
          <cell r="L6115">
            <v>5713</v>
          </cell>
          <cell r="M6115">
            <v>5713</v>
          </cell>
          <cell r="N6115">
            <v>5713</v>
          </cell>
          <cell r="O6115">
            <v>5385</v>
          </cell>
          <cell r="P6115">
            <v>5493</v>
          </cell>
          <cell r="Q6115">
            <v>5659</v>
          </cell>
        </row>
        <row r="6116">
          <cell r="E6116" t="str">
            <v>63EMONTHLYFCOALITION</v>
          </cell>
          <cell r="F6116" t="str">
            <v>63E</v>
          </cell>
          <cell r="G6116" t="str">
            <v>Monthly</v>
          </cell>
          <cell r="H6116" t="str">
            <v>F</v>
          </cell>
          <cell r="I6116">
            <v>0</v>
          </cell>
          <cell r="J6116" t="str">
            <v>Coalition</v>
          </cell>
          <cell r="K6116">
            <v>5857</v>
          </cell>
          <cell r="L6116">
            <v>5857</v>
          </cell>
          <cell r="M6116">
            <v>5857</v>
          </cell>
          <cell r="N6116">
            <v>5857</v>
          </cell>
          <cell r="O6116">
            <v>5522</v>
          </cell>
          <cell r="P6116">
            <v>5632</v>
          </cell>
          <cell r="Q6116">
            <v>5802</v>
          </cell>
        </row>
        <row r="6117">
          <cell r="E6117" t="str">
            <v>63EMONTHLYFNON-REPRESENTED STATE EMPLOYEES</v>
          </cell>
          <cell r="F6117" t="str">
            <v>63E</v>
          </cell>
          <cell r="G6117" t="str">
            <v>Monthly</v>
          </cell>
          <cell r="H6117" t="str">
            <v>F</v>
          </cell>
          <cell r="I6117">
            <v>0</v>
          </cell>
          <cell r="J6117" t="str">
            <v>Non-Represented State Employees</v>
          </cell>
          <cell r="K6117">
            <v>5857</v>
          </cell>
          <cell r="L6117">
            <v>5857</v>
          </cell>
          <cell r="M6117">
            <v>5857</v>
          </cell>
          <cell r="N6117">
            <v>5857</v>
          </cell>
          <cell r="O6117">
            <v>5522</v>
          </cell>
          <cell r="P6117">
            <v>5632</v>
          </cell>
          <cell r="Q6117">
            <v>5802</v>
          </cell>
        </row>
        <row r="6118">
          <cell r="E6118" t="str">
            <v>63EMONTHLYFWASHINGTON FEDERATION OF STATE EMPLOYEES</v>
          </cell>
          <cell r="F6118" t="str">
            <v>63E</v>
          </cell>
          <cell r="G6118" t="str">
            <v>Monthly</v>
          </cell>
          <cell r="H6118" t="str">
            <v>F</v>
          </cell>
          <cell r="I6118">
            <v>0</v>
          </cell>
          <cell r="J6118" t="str">
            <v>Washington Federation of State Employees</v>
          </cell>
          <cell r="K6118">
            <v>5857</v>
          </cell>
          <cell r="L6118">
            <v>5857</v>
          </cell>
          <cell r="M6118">
            <v>5857</v>
          </cell>
          <cell r="N6118">
            <v>5857</v>
          </cell>
          <cell r="O6118">
            <v>5522</v>
          </cell>
          <cell r="P6118">
            <v>5632</v>
          </cell>
          <cell r="Q6118">
            <v>5802</v>
          </cell>
        </row>
        <row r="6119">
          <cell r="E6119" t="str">
            <v>63EMONTHLYFWASHINGTON PUBLIC EMPLOYEES ASSOCIATION</v>
          </cell>
          <cell r="F6119" t="str">
            <v>63E</v>
          </cell>
          <cell r="G6119" t="str">
            <v>Monthly</v>
          </cell>
          <cell r="H6119" t="str">
            <v>F</v>
          </cell>
          <cell r="I6119">
            <v>0</v>
          </cell>
          <cell r="J6119" t="str">
            <v>Washington Public Employees Association</v>
          </cell>
          <cell r="K6119">
            <v>5857</v>
          </cell>
          <cell r="L6119">
            <v>5857</v>
          </cell>
          <cell r="M6119">
            <v>5857</v>
          </cell>
          <cell r="N6119">
            <v>5857</v>
          </cell>
          <cell r="O6119">
            <v>5522</v>
          </cell>
          <cell r="P6119">
            <v>5632</v>
          </cell>
          <cell r="Q6119">
            <v>5802</v>
          </cell>
        </row>
        <row r="6120">
          <cell r="E6120" t="str">
            <v>63EMONTHLYGCOALITION</v>
          </cell>
          <cell r="F6120" t="str">
            <v>63E</v>
          </cell>
          <cell r="G6120" t="str">
            <v>Monthly</v>
          </cell>
          <cell r="H6120" t="str">
            <v>G</v>
          </cell>
          <cell r="I6120">
            <v>0</v>
          </cell>
          <cell r="J6120" t="str">
            <v>Coalition</v>
          </cell>
          <cell r="K6120">
            <v>6001</v>
          </cell>
          <cell r="L6120">
            <v>6001</v>
          </cell>
          <cell r="M6120">
            <v>6001</v>
          </cell>
          <cell r="N6120">
            <v>6001</v>
          </cell>
          <cell r="O6120">
            <v>5657</v>
          </cell>
          <cell r="P6120">
            <v>5770</v>
          </cell>
          <cell r="Q6120">
            <v>5944</v>
          </cell>
        </row>
        <row r="6121">
          <cell r="E6121" t="str">
            <v>63EMONTHLYGNON-REPRESENTED STATE EMPLOYEES</v>
          </cell>
          <cell r="F6121" t="str">
            <v>63E</v>
          </cell>
          <cell r="G6121" t="str">
            <v>Monthly</v>
          </cell>
          <cell r="H6121" t="str">
            <v>G</v>
          </cell>
          <cell r="I6121">
            <v>0</v>
          </cell>
          <cell r="J6121" t="str">
            <v>Non-Represented State Employees</v>
          </cell>
          <cell r="K6121">
            <v>6001</v>
          </cell>
          <cell r="L6121">
            <v>6001</v>
          </cell>
          <cell r="M6121">
            <v>6001</v>
          </cell>
          <cell r="N6121">
            <v>6001</v>
          </cell>
          <cell r="O6121">
            <v>5657</v>
          </cell>
          <cell r="P6121">
            <v>5770</v>
          </cell>
          <cell r="Q6121">
            <v>5944</v>
          </cell>
        </row>
        <row r="6122">
          <cell r="E6122" t="str">
            <v>63EMONTHLYGWASHINGTON FEDERATION OF STATE EMPLOYEES</v>
          </cell>
          <cell r="F6122" t="str">
            <v>63E</v>
          </cell>
          <cell r="G6122" t="str">
            <v>Monthly</v>
          </cell>
          <cell r="H6122" t="str">
            <v>G</v>
          </cell>
          <cell r="I6122">
            <v>0</v>
          </cell>
          <cell r="J6122" t="str">
            <v>Washington Federation of State Employees</v>
          </cell>
          <cell r="K6122">
            <v>6001</v>
          </cell>
          <cell r="L6122">
            <v>6001</v>
          </cell>
          <cell r="M6122">
            <v>6001</v>
          </cell>
          <cell r="N6122">
            <v>6001</v>
          </cell>
          <cell r="O6122">
            <v>5657</v>
          </cell>
          <cell r="P6122">
            <v>5770</v>
          </cell>
          <cell r="Q6122">
            <v>5944</v>
          </cell>
        </row>
        <row r="6123">
          <cell r="E6123" t="str">
            <v>63EMONTHLYGWASHINGTON PUBLIC EMPLOYEES ASSOCIATION</v>
          </cell>
          <cell r="F6123" t="str">
            <v>63E</v>
          </cell>
          <cell r="G6123" t="str">
            <v>Monthly</v>
          </cell>
          <cell r="H6123" t="str">
            <v>G</v>
          </cell>
          <cell r="I6123">
            <v>0</v>
          </cell>
          <cell r="J6123" t="str">
            <v>Washington Public Employees Association</v>
          </cell>
          <cell r="K6123">
            <v>6001</v>
          </cell>
          <cell r="L6123">
            <v>6001</v>
          </cell>
          <cell r="M6123">
            <v>6001</v>
          </cell>
          <cell r="N6123">
            <v>6001</v>
          </cell>
          <cell r="O6123">
            <v>5657</v>
          </cell>
          <cell r="P6123">
            <v>5770</v>
          </cell>
          <cell r="Q6123">
            <v>5944</v>
          </cell>
        </row>
        <row r="6124">
          <cell r="E6124" t="str">
            <v>63EMONTHLYHCOALITION</v>
          </cell>
          <cell r="F6124" t="str">
            <v>63E</v>
          </cell>
          <cell r="G6124" t="str">
            <v>Monthly</v>
          </cell>
          <cell r="H6124" t="str">
            <v>H</v>
          </cell>
          <cell r="I6124">
            <v>0</v>
          </cell>
          <cell r="J6124" t="str">
            <v>Coalition</v>
          </cell>
          <cell r="K6124">
            <v>6157</v>
          </cell>
          <cell r="L6124">
            <v>6157</v>
          </cell>
          <cell r="M6124">
            <v>6157</v>
          </cell>
          <cell r="N6124">
            <v>6157</v>
          </cell>
          <cell r="O6124">
            <v>5804</v>
          </cell>
          <cell r="P6124">
            <v>5920</v>
          </cell>
          <cell r="Q6124">
            <v>6099</v>
          </cell>
        </row>
        <row r="6125">
          <cell r="E6125" t="str">
            <v>63EMONTHLYHNON-REPRESENTED STATE EMPLOYEES</v>
          </cell>
          <cell r="F6125" t="str">
            <v>63E</v>
          </cell>
          <cell r="G6125" t="str">
            <v>Monthly</v>
          </cell>
          <cell r="H6125" t="str">
            <v>H</v>
          </cell>
          <cell r="I6125">
            <v>0</v>
          </cell>
          <cell r="J6125" t="str">
            <v>Non-Represented State Employees</v>
          </cell>
          <cell r="K6125">
            <v>6157</v>
          </cell>
          <cell r="L6125">
            <v>6157</v>
          </cell>
          <cell r="M6125">
            <v>6157</v>
          </cell>
          <cell r="N6125">
            <v>6157</v>
          </cell>
          <cell r="O6125">
            <v>5804</v>
          </cell>
          <cell r="P6125">
            <v>5920</v>
          </cell>
          <cell r="Q6125">
            <v>6099</v>
          </cell>
        </row>
        <row r="6126">
          <cell r="E6126" t="str">
            <v>63EMONTHLYHWASHINGTON FEDERATION OF STATE EMPLOYEES</v>
          </cell>
          <cell r="F6126" t="str">
            <v>63E</v>
          </cell>
          <cell r="G6126" t="str">
            <v>Monthly</v>
          </cell>
          <cell r="H6126" t="str">
            <v>H</v>
          </cell>
          <cell r="I6126">
            <v>0</v>
          </cell>
          <cell r="J6126" t="str">
            <v>Washington Federation of State Employees</v>
          </cell>
          <cell r="K6126">
            <v>6157</v>
          </cell>
          <cell r="L6126">
            <v>6157</v>
          </cell>
          <cell r="M6126">
            <v>6157</v>
          </cell>
          <cell r="N6126">
            <v>6157</v>
          </cell>
          <cell r="O6126">
            <v>5804</v>
          </cell>
          <cell r="P6126">
            <v>5920</v>
          </cell>
          <cell r="Q6126">
            <v>6099</v>
          </cell>
        </row>
        <row r="6127">
          <cell r="E6127" t="str">
            <v>63EMONTHLYHWASHINGTON PUBLIC EMPLOYEES ASSOCIATION</v>
          </cell>
          <cell r="F6127" t="str">
            <v>63E</v>
          </cell>
          <cell r="G6127" t="str">
            <v>Monthly</v>
          </cell>
          <cell r="H6127" t="str">
            <v>H</v>
          </cell>
          <cell r="I6127">
            <v>0</v>
          </cell>
          <cell r="J6127" t="str">
            <v>Washington Public Employees Association</v>
          </cell>
          <cell r="K6127">
            <v>6157</v>
          </cell>
          <cell r="L6127">
            <v>6157</v>
          </cell>
          <cell r="M6127">
            <v>6157</v>
          </cell>
          <cell r="N6127">
            <v>6157</v>
          </cell>
          <cell r="O6127">
            <v>5804</v>
          </cell>
          <cell r="P6127">
            <v>5920</v>
          </cell>
          <cell r="Q6127">
            <v>6099</v>
          </cell>
        </row>
        <row r="6128">
          <cell r="E6128" t="str">
            <v>63EMONTHLYICOALITION</v>
          </cell>
          <cell r="F6128" t="str">
            <v>63E</v>
          </cell>
          <cell r="G6128" t="str">
            <v>Monthly</v>
          </cell>
          <cell r="H6128" t="str">
            <v>I</v>
          </cell>
          <cell r="I6128">
            <v>0</v>
          </cell>
          <cell r="J6128" t="str">
            <v>Coalition</v>
          </cell>
          <cell r="K6128">
            <v>6304</v>
          </cell>
          <cell r="L6128">
            <v>6304</v>
          </cell>
          <cell r="M6128">
            <v>6304</v>
          </cell>
          <cell r="N6128">
            <v>6304</v>
          </cell>
          <cell r="O6128">
            <v>5943</v>
          </cell>
          <cell r="P6128">
            <v>6062</v>
          </cell>
          <cell r="Q6128">
            <v>6245</v>
          </cell>
        </row>
        <row r="6129">
          <cell r="E6129" t="str">
            <v>63EMONTHLYINON-REPRESENTED STATE EMPLOYEES</v>
          </cell>
          <cell r="F6129" t="str">
            <v>63E</v>
          </cell>
          <cell r="G6129" t="str">
            <v>Monthly</v>
          </cell>
          <cell r="H6129" t="str">
            <v>I</v>
          </cell>
          <cell r="I6129">
            <v>0</v>
          </cell>
          <cell r="J6129" t="str">
            <v>Non-Represented State Employees</v>
          </cell>
          <cell r="K6129">
            <v>6304</v>
          </cell>
          <cell r="L6129">
            <v>6304</v>
          </cell>
          <cell r="M6129">
            <v>6304</v>
          </cell>
          <cell r="N6129">
            <v>6304</v>
          </cell>
          <cell r="O6129">
            <v>5943</v>
          </cell>
          <cell r="P6129">
            <v>6062</v>
          </cell>
          <cell r="Q6129">
            <v>6245</v>
          </cell>
        </row>
        <row r="6130">
          <cell r="E6130" t="str">
            <v>63EMONTHLYIWASHINGTON FEDERATION OF STATE EMPLOYEES</v>
          </cell>
          <cell r="F6130" t="str">
            <v>63E</v>
          </cell>
          <cell r="G6130" t="str">
            <v>Monthly</v>
          </cell>
          <cell r="H6130" t="str">
            <v>I</v>
          </cell>
          <cell r="I6130">
            <v>0</v>
          </cell>
          <cell r="J6130" t="str">
            <v>Washington Federation of State Employees</v>
          </cell>
          <cell r="K6130">
            <v>6304</v>
          </cell>
          <cell r="L6130">
            <v>6304</v>
          </cell>
          <cell r="M6130">
            <v>6304</v>
          </cell>
          <cell r="N6130">
            <v>6304</v>
          </cell>
          <cell r="O6130">
            <v>5943</v>
          </cell>
          <cell r="P6130">
            <v>6062</v>
          </cell>
          <cell r="Q6130">
            <v>6245</v>
          </cell>
        </row>
        <row r="6131">
          <cell r="E6131" t="str">
            <v>63EMONTHLYIWASHINGTON PUBLIC EMPLOYEES ASSOCIATION</v>
          </cell>
          <cell r="F6131" t="str">
            <v>63E</v>
          </cell>
          <cell r="G6131" t="str">
            <v>Monthly</v>
          </cell>
          <cell r="H6131" t="str">
            <v>I</v>
          </cell>
          <cell r="I6131">
            <v>0</v>
          </cell>
          <cell r="J6131" t="str">
            <v>Washington Public Employees Association</v>
          </cell>
          <cell r="K6131">
            <v>6304</v>
          </cell>
          <cell r="L6131">
            <v>6304</v>
          </cell>
          <cell r="M6131">
            <v>6304</v>
          </cell>
          <cell r="N6131">
            <v>6304</v>
          </cell>
          <cell r="O6131">
            <v>5943</v>
          </cell>
          <cell r="P6131">
            <v>6062</v>
          </cell>
          <cell r="Q6131">
            <v>6245</v>
          </cell>
        </row>
        <row r="6132">
          <cell r="E6132" t="str">
            <v>63EMONTHLYJCOALITION</v>
          </cell>
          <cell r="F6132" t="str">
            <v>63E</v>
          </cell>
          <cell r="G6132" t="str">
            <v>Monthly</v>
          </cell>
          <cell r="H6132" t="str">
            <v>J</v>
          </cell>
          <cell r="I6132">
            <v>0</v>
          </cell>
          <cell r="J6132" t="str">
            <v>Coalition</v>
          </cell>
          <cell r="K6132">
            <v>6466</v>
          </cell>
          <cell r="L6132">
            <v>6466</v>
          </cell>
          <cell r="M6132">
            <v>6466</v>
          </cell>
          <cell r="N6132">
            <v>6466</v>
          </cell>
          <cell r="O6132">
            <v>6095</v>
          </cell>
          <cell r="P6132">
            <v>6217</v>
          </cell>
          <cell r="Q6132">
            <v>6405</v>
          </cell>
        </row>
        <row r="6133">
          <cell r="E6133" t="str">
            <v>63EMONTHLYJNON-REPRESENTED STATE EMPLOYEES</v>
          </cell>
          <cell r="F6133" t="str">
            <v>63E</v>
          </cell>
          <cell r="G6133" t="str">
            <v>Monthly</v>
          </cell>
          <cell r="H6133" t="str">
            <v>J</v>
          </cell>
          <cell r="I6133">
            <v>0</v>
          </cell>
          <cell r="J6133" t="str">
            <v>Non-Represented State Employees</v>
          </cell>
          <cell r="K6133">
            <v>6466</v>
          </cell>
          <cell r="L6133">
            <v>6466</v>
          </cell>
          <cell r="M6133">
            <v>6466</v>
          </cell>
          <cell r="N6133">
            <v>6466</v>
          </cell>
          <cell r="O6133">
            <v>6095</v>
          </cell>
          <cell r="P6133">
            <v>6217</v>
          </cell>
          <cell r="Q6133">
            <v>6405</v>
          </cell>
        </row>
        <row r="6134">
          <cell r="E6134" t="str">
            <v>63EMONTHLYJWASHINGTON FEDERATION OF STATE EMPLOYEES</v>
          </cell>
          <cell r="F6134" t="str">
            <v>63E</v>
          </cell>
          <cell r="G6134" t="str">
            <v>Monthly</v>
          </cell>
          <cell r="H6134" t="str">
            <v>J</v>
          </cell>
          <cell r="I6134">
            <v>0</v>
          </cell>
          <cell r="J6134" t="str">
            <v>Washington Federation of State Employees</v>
          </cell>
          <cell r="K6134">
            <v>6466</v>
          </cell>
          <cell r="L6134">
            <v>6466</v>
          </cell>
          <cell r="M6134">
            <v>6466</v>
          </cell>
          <cell r="N6134">
            <v>6466</v>
          </cell>
          <cell r="O6134">
            <v>6095</v>
          </cell>
          <cell r="P6134">
            <v>6217</v>
          </cell>
          <cell r="Q6134">
            <v>6405</v>
          </cell>
        </row>
        <row r="6135">
          <cell r="E6135" t="str">
            <v>63EMONTHLYJWASHINGTON PUBLIC EMPLOYEES ASSOCIATION</v>
          </cell>
          <cell r="F6135" t="str">
            <v>63E</v>
          </cell>
          <cell r="G6135" t="str">
            <v>Monthly</v>
          </cell>
          <cell r="H6135" t="str">
            <v>J</v>
          </cell>
          <cell r="I6135">
            <v>0</v>
          </cell>
          <cell r="J6135" t="str">
            <v>Washington Public Employees Association</v>
          </cell>
          <cell r="K6135">
            <v>6466</v>
          </cell>
          <cell r="L6135">
            <v>6466</v>
          </cell>
          <cell r="M6135">
            <v>6466</v>
          </cell>
          <cell r="N6135">
            <v>6466</v>
          </cell>
          <cell r="O6135">
            <v>6095</v>
          </cell>
          <cell r="P6135">
            <v>6217</v>
          </cell>
          <cell r="Q6135">
            <v>6405</v>
          </cell>
        </row>
        <row r="6136">
          <cell r="E6136" t="str">
            <v>63EMONTHLYKCOALITION</v>
          </cell>
          <cell r="F6136" t="str">
            <v>63E</v>
          </cell>
          <cell r="G6136" t="str">
            <v>Monthly</v>
          </cell>
          <cell r="H6136" t="str">
            <v>K</v>
          </cell>
          <cell r="I6136">
            <v>0</v>
          </cell>
          <cell r="J6136" t="str">
            <v>Coalition</v>
          </cell>
          <cell r="K6136">
            <v>6627</v>
          </cell>
          <cell r="L6136">
            <v>6627</v>
          </cell>
          <cell r="M6136">
            <v>6627</v>
          </cell>
          <cell r="N6136">
            <v>6627</v>
          </cell>
          <cell r="O6136">
            <v>6247</v>
          </cell>
          <cell r="P6136">
            <v>6372</v>
          </cell>
          <cell r="Q6136">
            <v>6564</v>
          </cell>
        </row>
        <row r="6137">
          <cell r="E6137" t="str">
            <v>63EMONTHLYKNON-REPRESENTED STATE EMPLOYEES</v>
          </cell>
          <cell r="F6137" t="str">
            <v>63E</v>
          </cell>
          <cell r="G6137" t="str">
            <v>Monthly</v>
          </cell>
          <cell r="H6137" t="str">
            <v>K</v>
          </cell>
          <cell r="I6137">
            <v>0</v>
          </cell>
          <cell r="J6137" t="str">
            <v>Non-Represented State Employees</v>
          </cell>
          <cell r="K6137">
            <v>6627</v>
          </cell>
          <cell r="L6137">
            <v>6627</v>
          </cell>
          <cell r="M6137">
            <v>6627</v>
          </cell>
          <cell r="N6137">
            <v>6627</v>
          </cell>
          <cell r="O6137">
            <v>6247</v>
          </cell>
          <cell r="P6137">
            <v>6372</v>
          </cell>
          <cell r="Q6137">
            <v>6564</v>
          </cell>
        </row>
        <row r="6138">
          <cell r="E6138" t="str">
            <v>63EMONTHLYKWASHINGTON FEDERATION OF STATE EMPLOYEES</v>
          </cell>
          <cell r="F6138" t="str">
            <v>63E</v>
          </cell>
          <cell r="G6138" t="str">
            <v>Monthly</v>
          </cell>
          <cell r="H6138" t="str">
            <v>K</v>
          </cell>
          <cell r="I6138">
            <v>0</v>
          </cell>
          <cell r="J6138" t="str">
            <v>Washington Federation of State Employees</v>
          </cell>
          <cell r="K6138">
            <v>6627</v>
          </cell>
          <cell r="L6138">
            <v>6627</v>
          </cell>
          <cell r="M6138">
            <v>6627</v>
          </cell>
          <cell r="N6138">
            <v>6627</v>
          </cell>
          <cell r="O6138">
            <v>6247</v>
          </cell>
          <cell r="P6138">
            <v>6372</v>
          </cell>
          <cell r="Q6138">
            <v>6564</v>
          </cell>
        </row>
        <row r="6139">
          <cell r="E6139" t="str">
            <v>63EMONTHLYKWASHINGTON PUBLIC EMPLOYEES ASSOCIATION</v>
          </cell>
          <cell r="F6139" t="str">
            <v>63E</v>
          </cell>
          <cell r="G6139" t="str">
            <v>Monthly</v>
          </cell>
          <cell r="H6139" t="str">
            <v>K</v>
          </cell>
          <cell r="I6139">
            <v>0</v>
          </cell>
          <cell r="J6139" t="str">
            <v>Washington Public Employees Association</v>
          </cell>
          <cell r="K6139">
            <v>6627</v>
          </cell>
          <cell r="L6139">
            <v>6627</v>
          </cell>
          <cell r="M6139">
            <v>6627</v>
          </cell>
          <cell r="N6139">
            <v>6627</v>
          </cell>
          <cell r="O6139">
            <v>6247</v>
          </cell>
          <cell r="P6139">
            <v>6372</v>
          </cell>
          <cell r="Q6139">
            <v>6564</v>
          </cell>
        </row>
        <row r="6140">
          <cell r="E6140" t="str">
            <v>63EMONTHLYLCOALITION</v>
          </cell>
          <cell r="F6140" t="str">
            <v>63E</v>
          </cell>
          <cell r="G6140" t="str">
            <v>Monthly</v>
          </cell>
          <cell r="H6140" t="str">
            <v>L</v>
          </cell>
          <cell r="I6140">
            <v>0</v>
          </cell>
          <cell r="J6140" t="str">
            <v>Coalition</v>
          </cell>
          <cell r="K6140">
            <v>6790</v>
          </cell>
          <cell r="L6140">
            <v>6790</v>
          </cell>
          <cell r="M6140">
            <v>6790</v>
          </cell>
          <cell r="N6140">
            <v>6790</v>
          </cell>
          <cell r="O6140">
            <v>6401</v>
          </cell>
          <cell r="P6140">
            <v>6529</v>
          </cell>
          <cell r="Q6140">
            <v>6726</v>
          </cell>
        </row>
        <row r="6141">
          <cell r="E6141" t="str">
            <v>63EMONTHLYLNON-REPRESENTED STATE EMPLOYEES</v>
          </cell>
          <cell r="F6141" t="str">
            <v>63E</v>
          </cell>
          <cell r="G6141" t="str">
            <v>Monthly</v>
          </cell>
          <cell r="H6141" t="str">
            <v>L</v>
          </cell>
          <cell r="I6141">
            <v>0</v>
          </cell>
          <cell r="J6141" t="str">
            <v>Non-Represented State Employees</v>
          </cell>
          <cell r="K6141">
            <v>6790</v>
          </cell>
          <cell r="L6141">
            <v>6790</v>
          </cell>
          <cell r="M6141">
            <v>6790</v>
          </cell>
          <cell r="N6141">
            <v>6790</v>
          </cell>
          <cell r="O6141">
            <v>6401</v>
          </cell>
          <cell r="P6141">
            <v>6529</v>
          </cell>
          <cell r="Q6141">
            <v>6726</v>
          </cell>
        </row>
        <row r="6142">
          <cell r="E6142" t="str">
            <v>63EMONTHLYLWASHINGTON FEDERATION OF STATE EMPLOYEES</v>
          </cell>
          <cell r="F6142" t="str">
            <v>63E</v>
          </cell>
          <cell r="G6142" t="str">
            <v>Monthly</v>
          </cell>
          <cell r="H6142" t="str">
            <v>L</v>
          </cell>
          <cell r="I6142">
            <v>0</v>
          </cell>
          <cell r="J6142" t="str">
            <v>Washington Federation of State Employees</v>
          </cell>
          <cell r="K6142">
            <v>6790</v>
          </cell>
          <cell r="L6142">
            <v>6790</v>
          </cell>
          <cell r="M6142">
            <v>6790</v>
          </cell>
          <cell r="N6142">
            <v>6790</v>
          </cell>
          <cell r="O6142">
            <v>6401</v>
          </cell>
          <cell r="P6142">
            <v>6529</v>
          </cell>
          <cell r="Q6142">
            <v>6726</v>
          </cell>
        </row>
        <row r="6143">
          <cell r="E6143" t="str">
            <v>63EMONTHLYLWASHINGTON PUBLIC EMPLOYEES ASSOCIATION</v>
          </cell>
          <cell r="F6143" t="str">
            <v>63E</v>
          </cell>
          <cell r="G6143" t="str">
            <v>Monthly</v>
          </cell>
          <cell r="H6143" t="str">
            <v>L</v>
          </cell>
          <cell r="I6143">
            <v>0</v>
          </cell>
          <cell r="J6143" t="str">
            <v>Washington Public Employees Association</v>
          </cell>
          <cell r="K6143">
            <v>6790</v>
          </cell>
          <cell r="L6143">
            <v>6790</v>
          </cell>
          <cell r="M6143">
            <v>6790</v>
          </cell>
          <cell r="N6143">
            <v>6790</v>
          </cell>
          <cell r="O6143">
            <v>6401</v>
          </cell>
          <cell r="P6143">
            <v>6529</v>
          </cell>
          <cell r="Q6143">
            <v>6726</v>
          </cell>
        </row>
        <row r="6144">
          <cell r="E6144" t="str">
            <v>63EMONTHLYMCOALITION</v>
          </cell>
          <cell r="F6144" t="str">
            <v>63E</v>
          </cell>
          <cell r="G6144" t="str">
            <v>Monthly</v>
          </cell>
          <cell r="H6144" t="str">
            <v>M</v>
          </cell>
          <cell r="I6144">
            <v>0</v>
          </cell>
          <cell r="J6144" t="str">
            <v>Coalition</v>
          </cell>
          <cell r="K6144">
            <v>6960</v>
          </cell>
          <cell r="L6144">
            <v>6960</v>
          </cell>
          <cell r="M6144">
            <v>6960</v>
          </cell>
          <cell r="N6144">
            <v>6960</v>
          </cell>
          <cell r="O6144">
            <v>6561</v>
          </cell>
          <cell r="P6144">
            <v>6692</v>
          </cell>
          <cell r="Q6144">
            <v>6894</v>
          </cell>
        </row>
        <row r="6145">
          <cell r="E6145" t="str">
            <v>63EMONTHLYMNON-REPRESENTED STATE EMPLOYEES</v>
          </cell>
          <cell r="F6145" t="str">
            <v>63E</v>
          </cell>
          <cell r="G6145" t="str">
            <v>Monthly</v>
          </cell>
          <cell r="H6145" t="str">
            <v>M</v>
          </cell>
          <cell r="I6145">
            <v>0</v>
          </cell>
          <cell r="J6145" t="str">
            <v>Non-Represented State Employees</v>
          </cell>
          <cell r="K6145">
            <v>6960</v>
          </cell>
          <cell r="L6145">
            <v>6960</v>
          </cell>
          <cell r="M6145">
            <v>6960</v>
          </cell>
          <cell r="N6145">
            <v>6960</v>
          </cell>
          <cell r="O6145">
            <v>6561</v>
          </cell>
          <cell r="P6145">
            <v>6692</v>
          </cell>
          <cell r="Q6145">
            <v>6894</v>
          </cell>
        </row>
        <row r="6146">
          <cell r="E6146" t="str">
            <v>63EMONTHLYMWASHINGTON FEDERATION OF STATE EMPLOYEES</v>
          </cell>
          <cell r="F6146" t="str">
            <v>63E</v>
          </cell>
          <cell r="G6146" t="str">
            <v>Monthly</v>
          </cell>
          <cell r="H6146" t="str">
            <v>M</v>
          </cell>
          <cell r="I6146">
            <v>0</v>
          </cell>
          <cell r="J6146" t="str">
            <v>Washington Federation of State Employees</v>
          </cell>
          <cell r="K6146">
            <v>6960</v>
          </cell>
          <cell r="L6146">
            <v>6960</v>
          </cell>
          <cell r="M6146">
            <v>6960</v>
          </cell>
          <cell r="N6146">
            <v>6960</v>
          </cell>
          <cell r="O6146">
            <v>6561</v>
          </cell>
          <cell r="P6146">
            <v>6692</v>
          </cell>
          <cell r="Q6146">
            <v>6894</v>
          </cell>
        </row>
        <row r="6147">
          <cell r="E6147" t="str">
            <v>63EMONTHLYMWASHINGTON PUBLIC EMPLOYEES ASSOCIATION</v>
          </cell>
          <cell r="F6147" t="str">
            <v>63E</v>
          </cell>
          <cell r="G6147" t="str">
            <v>Monthly</v>
          </cell>
          <cell r="H6147" t="str">
            <v>M</v>
          </cell>
          <cell r="I6147">
            <v>0</v>
          </cell>
          <cell r="J6147" t="str">
            <v>Washington Public Employees Association</v>
          </cell>
          <cell r="K6147">
            <v>6960</v>
          </cell>
          <cell r="L6147">
            <v>6960</v>
          </cell>
          <cell r="M6147">
            <v>6960</v>
          </cell>
          <cell r="N6147">
            <v>6960</v>
          </cell>
          <cell r="O6147">
            <v>6561</v>
          </cell>
          <cell r="P6147">
            <v>6692</v>
          </cell>
          <cell r="Q6147">
            <v>6894</v>
          </cell>
        </row>
        <row r="6148">
          <cell r="E6148" t="str">
            <v>63MONTHLYACOALITION</v>
          </cell>
          <cell r="F6148" t="str">
            <v>63</v>
          </cell>
          <cell r="G6148" t="str">
            <v>Monthly</v>
          </cell>
          <cell r="H6148" t="str">
            <v>A</v>
          </cell>
          <cell r="I6148">
            <v>0</v>
          </cell>
          <cell r="J6148" t="str">
            <v>Coalition</v>
          </cell>
          <cell r="K6148">
            <v>5176</v>
          </cell>
          <cell r="L6148">
            <v>5176</v>
          </cell>
          <cell r="M6148">
            <v>5176</v>
          </cell>
          <cell r="N6148">
            <v>5176</v>
          </cell>
          <cell r="O6148">
            <v>4879</v>
          </cell>
          <cell r="P6148">
            <v>4977</v>
          </cell>
          <cell r="Q6148">
            <v>5127</v>
          </cell>
        </row>
        <row r="6149">
          <cell r="E6149" t="str">
            <v>63MONTHLYANON-REPRESENTED STATE EMPLOYEES</v>
          </cell>
          <cell r="F6149" t="str">
            <v>63</v>
          </cell>
          <cell r="G6149" t="str">
            <v>Monthly</v>
          </cell>
          <cell r="H6149" t="str">
            <v>A</v>
          </cell>
          <cell r="I6149">
            <v>0</v>
          </cell>
          <cell r="J6149" t="str">
            <v>Non-Represented State Employees</v>
          </cell>
          <cell r="K6149">
            <v>5176</v>
          </cell>
          <cell r="L6149">
            <v>5176</v>
          </cell>
          <cell r="M6149">
            <v>5176</v>
          </cell>
          <cell r="N6149">
            <v>5176</v>
          </cell>
          <cell r="O6149">
            <v>4879</v>
          </cell>
          <cell r="P6149">
            <v>4977</v>
          </cell>
          <cell r="Q6149">
            <v>5127</v>
          </cell>
        </row>
        <row r="6150">
          <cell r="E6150" t="str">
            <v>63MONTHLYATEAMSTERS LOCAL UNION NUMBER 117</v>
          </cell>
          <cell r="F6150" t="str">
            <v>63</v>
          </cell>
          <cell r="G6150" t="str">
            <v>Monthly</v>
          </cell>
          <cell r="H6150" t="str">
            <v>A</v>
          </cell>
          <cell r="I6150">
            <v>0</v>
          </cell>
          <cell r="J6150" t="str">
            <v>Teamsters Local Union Number 117</v>
          </cell>
          <cell r="K6150">
            <v>5241</v>
          </cell>
          <cell r="L6150">
            <v>5241</v>
          </cell>
          <cell r="M6150">
            <v>5241</v>
          </cell>
          <cell r="N6150">
            <v>5241</v>
          </cell>
          <cell r="O6150">
            <v>4940</v>
          </cell>
          <cell r="P6150">
            <v>5039</v>
          </cell>
          <cell r="Q6150">
            <v>5191</v>
          </cell>
        </row>
        <row r="6151">
          <cell r="E6151" t="str">
            <v>63MONTHLYAWASHINGTON FEDERATION OF STATE EMPLOYEES</v>
          </cell>
          <cell r="F6151" t="str">
            <v>63</v>
          </cell>
          <cell r="G6151" t="str">
            <v>Monthly</v>
          </cell>
          <cell r="H6151" t="str">
            <v>A</v>
          </cell>
          <cell r="I6151">
            <v>0</v>
          </cell>
          <cell r="J6151" t="str">
            <v>Washington Federation of State Employees</v>
          </cell>
          <cell r="K6151">
            <v>5176</v>
          </cell>
          <cell r="L6151">
            <v>5176</v>
          </cell>
          <cell r="M6151">
            <v>5176</v>
          </cell>
          <cell r="N6151">
            <v>5176</v>
          </cell>
          <cell r="O6151">
            <v>4879</v>
          </cell>
          <cell r="P6151">
            <v>4977</v>
          </cell>
          <cell r="Q6151">
            <v>5127</v>
          </cell>
        </row>
        <row r="6152">
          <cell r="E6152" t="str">
            <v>63MONTHLYAWASHINGTON PUBLIC EMPLOYEES ASSOCIATION</v>
          </cell>
          <cell r="F6152" t="str">
            <v>63</v>
          </cell>
          <cell r="G6152" t="str">
            <v>Monthly</v>
          </cell>
          <cell r="H6152" t="str">
            <v>A</v>
          </cell>
          <cell r="I6152">
            <v>0</v>
          </cell>
          <cell r="J6152" t="str">
            <v>Washington Public Employees Association</v>
          </cell>
          <cell r="K6152">
            <v>5176</v>
          </cell>
          <cell r="L6152">
            <v>5176</v>
          </cell>
          <cell r="M6152">
            <v>5176</v>
          </cell>
          <cell r="N6152">
            <v>5176</v>
          </cell>
          <cell r="O6152">
            <v>4879</v>
          </cell>
          <cell r="P6152">
            <v>4977</v>
          </cell>
          <cell r="Q6152">
            <v>5127</v>
          </cell>
        </row>
        <row r="6153">
          <cell r="E6153" t="str">
            <v>63MONTHLYBCOALITION</v>
          </cell>
          <cell r="F6153" t="str">
            <v>63</v>
          </cell>
          <cell r="G6153" t="str">
            <v>Monthly</v>
          </cell>
          <cell r="H6153" t="str">
            <v>B</v>
          </cell>
          <cell r="I6153">
            <v>0</v>
          </cell>
          <cell r="J6153" t="str">
            <v>Coalition</v>
          </cell>
          <cell r="K6153">
            <v>5305</v>
          </cell>
          <cell r="L6153">
            <v>5305</v>
          </cell>
          <cell r="M6153">
            <v>5305</v>
          </cell>
          <cell r="N6153">
            <v>5305</v>
          </cell>
          <cell r="O6153">
            <v>5001</v>
          </cell>
          <cell r="P6153">
            <v>5101</v>
          </cell>
          <cell r="Q6153">
            <v>5255</v>
          </cell>
        </row>
        <row r="6154">
          <cell r="E6154" t="str">
            <v>63MONTHLYBNON-REPRESENTED STATE EMPLOYEES</v>
          </cell>
          <cell r="F6154" t="str">
            <v>63</v>
          </cell>
          <cell r="G6154" t="str">
            <v>Monthly</v>
          </cell>
          <cell r="H6154" t="str">
            <v>B</v>
          </cell>
          <cell r="I6154">
            <v>0</v>
          </cell>
          <cell r="J6154" t="str">
            <v>Non-Represented State Employees</v>
          </cell>
          <cell r="K6154">
            <v>5305</v>
          </cell>
          <cell r="L6154">
            <v>5305</v>
          </cell>
          <cell r="M6154">
            <v>5305</v>
          </cell>
          <cell r="N6154">
            <v>5305</v>
          </cell>
          <cell r="O6154">
            <v>5001</v>
          </cell>
          <cell r="P6154">
            <v>5101</v>
          </cell>
          <cell r="Q6154">
            <v>5255</v>
          </cell>
        </row>
        <row r="6155">
          <cell r="E6155" t="str">
            <v>63MONTHLYBTEAMSTERS LOCAL UNION NUMBER 117</v>
          </cell>
          <cell r="F6155" t="str">
            <v>63</v>
          </cell>
          <cell r="G6155" t="str">
            <v>Monthly</v>
          </cell>
          <cell r="H6155" t="str">
            <v>B</v>
          </cell>
          <cell r="I6155">
            <v>0</v>
          </cell>
          <cell r="J6155" t="str">
            <v>Teamsters Local Union Number 117</v>
          </cell>
          <cell r="K6155">
            <v>5374</v>
          </cell>
          <cell r="L6155">
            <v>5374</v>
          </cell>
          <cell r="M6155">
            <v>5374</v>
          </cell>
          <cell r="N6155">
            <v>5374</v>
          </cell>
          <cell r="O6155">
            <v>5066</v>
          </cell>
          <cell r="P6155">
            <v>5167</v>
          </cell>
          <cell r="Q6155">
            <v>5323</v>
          </cell>
        </row>
        <row r="6156">
          <cell r="E6156" t="str">
            <v>63MONTHLYBWASHINGTON FEDERATION OF STATE EMPLOYEES</v>
          </cell>
          <cell r="F6156" t="str">
            <v>63</v>
          </cell>
          <cell r="G6156" t="str">
            <v>Monthly</v>
          </cell>
          <cell r="H6156" t="str">
            <v>B</v>
          </cell>
          <cell r="I6156">
            <v>0</v>
          </cell>
          <cell r="J6156" t="str">
            <v>Washington Federation of State Employees</v>
          </cell>
          <cell r="K6156">
            <v>5305</v>
          </cell>
          <cell r="L6156">
            <v>5305</v>
          </cell>
          <cell r="M6156">
            <v>5305</v>
          </cell>
          <cell r="N6156">
            <v>5305</v>
          </cell>
          <cell r="O6156">
            <v>5001</v>
          </cell>
          <cell r="P6156">
            <v>5101</v>
          </cell>
          <cell r="Q6156">
            <v>5255</v>
          </cell>
        </row>
        <row r="6157">
          <cell r="E6157" t="str">
            <v>63MONTHLYBWASHINGTON PUBLIC EMPLOYEES ASSOCIATION</v>
          </cell>
          <cell r="F6157" t="str">
            <v>63</v>
          </cell>
          <cell r="G6157" t="str">
            <v>Monthly</v>
          </cell>
          <cell r="H6157" t="str">
            <v>B</v>
          </cell>
          <cell r="I6157">
            <v>0</v>
          </cell>
          <cell r="J6157" t="str">
            <v>Washington Public Employees Association</v>
          </cell>
          <cell r="K6157">
            <v>5305</v>
          </cell>
          <cell r="L6157">
            <v>5305</v>
          </cell>
          <cell r="M6157">
            <v>5305</v>
          </cell>
          <cell r="N6157">
            <v>5305</v>
          </cell>
          <cell r="O6157">
            <v>5001</v>
          </cell>
          <cell r="P6157">
            <v>5101</v>
          </cell>
          <cell r="Q6157">
            <v>5255</v>
          </cell>
        </row>
        <row r="6158">
          <cell r="E6158" t="str">
            <v>63MONTHLYCCOALITION</v>
          </cell>
          <cell r="F6158" t="str">
            <v>63</v>
          </cell>
          <cell r="G6158" t="str">
            <v>Monthly</v>
          </cell>
          <cell r="H6158" t="str">
            <v>C</v>
          </cell>
          <cell r="I6158">
            <v>0</v>
          </cell>
          <cell r="J6158" t="str">
            <v>Coalition</v>
          </cell>
          <cell r="K6158">
            <v>5438</v>
          </cell>
          <cell r="L6158">
            <v>5438</v>
          </cell>
          <cell r="M6158">
            <v>5438</v>
          </cell>
          <cell r="N6158">
            <v>5438</v>
          </cell>
          <cell r="O6158">
            <v>5126</v>
          </cell>
          <cell r="P6158">
            <v>5229</v>
          </cell>
          <cell r="Q6158">
            <v>5387</v>
          </cell>
        </row>
        <row r="6159">
          <cell r="E6159" t="str">
            <v>63MONTHLYCNON-REPRESENTED STATE EMPLOYEES</v>
          </cell>
          <cell r="F6159" t="str">
            <v>63</v>
          </cell>
          <cell r="G6159" t="str">
            <v>Monthly</v>
          </cell>
          <cell r="H6159" t="str">
            <v>C</v>
          </cell>
          <cell r="I6159">
            <v>0</v>
          </cell>
          <cell r="J6159" t="str">
            <v>Non-Represented State Employees</v>
          </cell>
          <cell r="K6159">
            <v>5438</v>
          </cell>
          <cell r="L6159">
            <v>5438</v>
          </cell>
          <cell r="M6159">
            <v>5438</v>
          </cell>
          <cell r="N6159">
            <v>5438</v>
          </cell>
          <cell r="O6159">
            <v>5126</v>
          </cell>
          <cell r="P6159">
            <v>5229</v>
          </cell>
          <cell r="Q6159">
            <v>5387</v>
          </cell>
        </row>
        <row r="6160">
          <cell r="E6160" t="str">
            <v>63MONTHLYCTEAMSTERS LOCAL UNION NUMBER 117</v>
          </cell>
          <cell r="F6160" t="str">
            <v>63</v>
          </cell>
          <cell r="G6160" t="str">
            <v>Monthly</v>
          </cell>
          <cell r="H6160" t="str">
            <v>C</v>
          </cell>
          <cell r="I6160">
            <v>0</v>
          </cell>
          <cell r="J6160" t="str">
            <v>Teamsters Local Union Number 117</v>
          </cell>
          <cell r="K6160">
            <v>5507</v>
          </cell>
          <cell r="L6160">
            <v>5507</v>
          </cell>
          <cell r="M6160">
            <v>5507</v>
          </cell>
          <cell r="N6160">
            <v>5507</v>
          </cell>
          <cell r="O6160">
            <v>5191</v>
          </cell>
          <cell r="P6160">
            <v>5295</v>
          </cell>
          <cell r="Q6160">
            <v>5455</v>
          </cell>
        </row>
        <row r="6161">
          <cell r="E6161" t="str">
            <v>63MONTHLYCWASHINGTON FEDERATION OF STATE EMPLOYEES</v>
          </cell>
          <cell r="F6161" t="str">
            <v>63</v>
          </cell>
          <cell r="G6161" t="str">
            <v>Monthly</v>
          </cell>
          <cell r="H6161" t="str">
            <v>C</v>
          </cell>
          <cell r="I6161">
            <v>0</v>
          </cell>
          <cell r="J6161" t="str">
            <v>Washington Federation of State Employees</v>
          </cell>
          <cell r="K6161">
            <v>5438</v>
          </cell>
          <cell r="L6161">
            <v>5438</v>
          </cell>
          <cell r="M6161">
            <v>5438</v>
          </cell>
          <cell r="N6161">
            <v>5438</v>
          </cell>
          <cell r="O6161">
            <v>5126</v>
          </cell>
          <cell r="P6161">
            <v>5229</v>
          </cell>
          <cell r="Q6161">
            <v>5387</v>
          </cell>
        </row>
        <row r="6162">
          <cell r="E6162" t="str">
            <v>63MONTHLYCWASHINGTON PUBLIC EMPLOYEES ASSOCIATION</v>
          </cell>
          <cell r="F6162" t="str">
            <v>63</v>
          </cell>
          <cell r="G6162" t="str">
            <v>Monthly</v>
          </cell>
          <cell r="H6162" t="str">
            <v>C</v>
          </cell>
          <cell r="I6162">
            <v>0</v>
          </cell>
          <cell r="J6162" t="str">
            <v>Washington Public Employees Association</v>
          </cell>
          <cell r="K6162">
            <v>5438</v>
          </cell>
          <cell r="L6162">
            <v>5438</v>
          </cell>
          <cell r="M6162">
            <v>5438</v>
          </cell>
          <cell r="N6162">
            <v>5438</v>
          </cell>
          <cell r="O6162">
            <v>5126</v>
          </cell>
          <cell r="P6162">
            <v>5229</v>
          </cell>
          <cell r="Q6162">
            <v>5387</v>
          </cell>
        </row>
        <row r="6163">
          <cell r="E6163" t="str">
            <v>63MONTHLYDCOALITION</v>
          </cell>
          <cell r="F6163" t="str">
            <v>63</v>
          </cell>
          <cell r="G6163" t="str">
            <v>Monthly</v>
          </cell>
          <cell r="H6163" t="str">
            <v>D</v>
          </cell>
          <cell r="I6163">
            <v>0</v>
          </cell>
          <cell r="J6163" t="str">
            <v>Coalition</v>
          </cell>
          <cell r="K6163">
            <v>5572</v>
          </cell>
          <cell r="L6163">
            <v>5572</v>
          </cell>
          <cell r="M6163">
            <v>5572</v>
          </cell>
          <cell r="N6163">
            <v>5572</v>
          </cell>
          <cell r="O6163">
            <v>5253</v>
          </cell>
          <cell r="P6163">
            <v>5358</v>
          </cell>
          <cell r="Q6163">
            <v>5520</v>
          </cell>
        </row>
        <row r="6164">
          <cell r="E6164" t="str">
            <v>63MONTHLYDNON-REPRESENTED STATE EMPLOYEES</v>
          </cell>
          <cell r="F6164" t="str">
            <v>63</v>
          </cell>
          <cell r="G6164" t="str">
            <v>Monthly</v>
          </cell>
          <cell r="H6164" t="str">
            <v>D</v>
          </cell>
          <cell r="I6164">
            <v>0</v>
          </cell>
          <cell r="J6164" t="str">
            <v>Non-Represented State Employees</v>
          </cell>
          <cell r="K6164">
            <v>5572</v>
          </cell>
          <cell r="L6164">
            <v>5572</v>
          </cell>
          <cell r="M6164">
            <v>5572</v>
          </cell>
          <cell r="N6164">
            <v>5572</v>
          </cell>
          <cell r="O6164">
            <v>5253</v>
          </cell>
          <cell r="P6164">
            <v>5358</v>
          </cell>
          <cell r="Q6164">
            <v>5520</v>
          </cell>
        </row>
        <row r="6165">
          <cell r="E6165" t="str">
            <v>63MONTHLYDTEAMSTERS LOCAL UNION NUMBER 117</v>
          </cell>
          <cell r="F6165" t="str">
            <v>63</v>
          </cell>
          <cell r="G6165" t="str">
            <v>Monthly</v>
          </cell>
          <cell r="H6165" t="str">
            <v>D</v>
          </cell>
          <cell r="I6165">
            <v>0</v>
          </cell>
          <cell r="J6165" t="str">
            <v>Teamsters Local Union Number 117</v>
          </cell>
          <cell r="K6165">
            <v>5644</v>
          </cell>
          <cell r="L6165">
            <v>5644</v>
          </cell>
          <cell r="M6165">
            <v>5644</v>
          </cell>
          <cell r="N6165">
            <v>5644</v>
          </cell>
          <cell r="O6165">
            <v>5321</v>
          </cell>
          <cell r="P6165">
            <v>5427</v>
          </cell>
          <cell r="Q6165">
            <v>5591</v>
          </cell>
        </row>
        <row r="6166">
          <cell r="E6166" t="str">
            <v>63MONTHLYDWASHINGTON FEDERATION OF STATE EMPLOYEES</v>
          </cell>
          <cell r="F6166" t="str">
            <v>63</v>
          </cell>
          <cell r="G6166" t="str">
            <v>Monthly</v>
          </cell>
          <cell r="H6166" t="str">
            <v>D</v>
          </cell>
          <cell r="I6166">
            <v>0</v>
          </cell>
          <cell r="J6166" t="str">
            <v>Washington Federation of State Employees</v>
          </cell>
          <cell r="K6166">
            <v>5572</v>
          </cell>
          <cell r="L6166">
            <v>5572</v>
          </cell>
          <cell r="M6166">
            <v>5572</v>
          </cell>
          <cell r="N6166">
            <v>5572</v>
          </cell>
          <cell r="O6166">
            <v>5253</v>
          </cell>
          <cell r="P6166">
            <v>5358</v>
          </cell>
          <cell r="Q6166">
            <v>5520</v>
          </cell>
        </row>
        <row r="6167">
          <cell r="E6167" t="str">
            <v>63MONTHLYDWASHINGTON PUBLIC EMPLOYEES ASSOCIATION</v>
          </cell>
          <cell r="F6167" t="str">
            <v>63</v>
          </cell>
          <cell r="G6167" t="str">
            <v>Monthly</v>
          </cell>
          <cell r="H6167" t="str">
            <v>D</v>
          </cell>
          <cell r="I6167">
            <v>0</v>
          </cell>
          <cell r="J6167" t="str">
            <v>Washington Public Employees Association</v>
          </cell>
          <cell r="K6167">
            <v>5572</v>
          </cell>
          <cell r="L6167">
            <v>5572</v>
          </cell>
          <cell r="M6167">
            <v>5572</v>
          </cell>
          <cell r="N6167">
            <v>5572</v>
          </cell>
          <cell r="O6167">
            <v>5253</v>
          </cell>
          <cell r="P6167">
            <v>5358</v>
          </cell>
          <cell r="Q6167">
            <v>5520</v>
          </cell>
        </row>
        <row r="6168">
          <cell r="E6168" t="str">
            <v>63MONTHLYECOALITION</v>
          </cell>
          <cell r="F6168" t="str">
            <v>63</v>
          </cell>
          <cell r="G6168" t="str">
            <v>Monthly</v>
          </cell>
          <cell r="H6168" t="str">
            <v>E</v>
          </cell>
          <cell r="I6168">
            <v>0</v>
          </cell>
          <cell r="J6168" t="str">
            <v>Coalition</v>
          </cell>
          <cell r="K6168">
            <v>5713</v>
          </cell>
          <cell r="L6168">
            <v>5713</v>
          </cell>
          <cell r="M6168">
            <v>5713</v>
          </cell>
          <cell r="N6168">
            <v>5713</v>
          </cell>
          <cell r="O6168">
            <v>5385</v>
          </cell>
          <cell r="P6168">
            <v>5493</v>
          </cell>
          <cell r="Q6168">
            <v>5659</v>
          </cell>
        </row>
        <row r="6169">
          <cell r="E6169" t="str">
            <v>63MONTHLYENON-REPRESENTED STATE EMPLOYEES</v>
          </cell>
          <cell r="F6169" t="str">
            <v>63</v>
          </cell>
          <cell r="G6169" t="str">
            <v>Monthly</v>
          </cell>
          <cell r="H6169" t="str">
            <v>E</v>
          </cell>
          <cell r="I6169">
            <v>0</v>
          </cell>
          <cell r="J6169" t="str">
            <v>Non-Represented State Employees</v>
          </cell>
          <cell r="K6169">
            <v>5713</v>
          </cell>
          <cell r="L6169">
            <v>5713</v>
          </cell>
          <cell r="M6169">
            <v>5713</v>
          </cell>
          <cell r="N6169">
            <v>5713</v>
          </cell>
          <cell r="O6169">
            <v>5385</v>
          </cell>
          <cell r="P6169">
            <v>5493</v>
          </cell>
          <cell r="Q6169">
            <v>5659</v>
          </cell>
        </row>
        <row r="6170">
          <cell r="E6170" t="str">
            <v>63MONTHLYETEAMSTERS LOCAL UNION NUMBER 117</v>
          </cell>
          <cell r="F6170" t="str">
            <v>63</v>
          </cell>
          <cell r="G6170" t="str">
            <v>Monthly</v>
          </cell>
          <cell r="H6170" t="str">
            <v>E</v>
          </cell>
          <cell r="I6170">
            <v>0</v>
          </cell>
          <cell r="J6170" t="str">
            <v>Teamsters Local Union Number 117</v>
          </cell>
          <cell r="K6170">
            <v>5784</v>
          </cell>
          <cell r="L6170">
            <v>5784</v>
          </cell>
          <cell r="M6170">
            <v>5784</v>
          </cell>
          <cell r="N6170">
            <v>5784</v>
          </cell>
          <cell r="O6170">
            <v>5453</v>
          </cell>
          <cell r="P6170">
            <v>5562</v>
          </cell>
          <cell r="Q6170">
            <v>5730</v>
          </cell>
        </row>
        <row r="6171">
          <cell r="E6171" t="str">
            <v>63MONTHLYEWASHINGTON FEDERATION OF STATE EMPLOYEES</v>
          </cell>
          <cell r="F6171" t="str">
            <v>63</v>
          </cell>
          <cell r="G6171" t="str">
            <v>Monthly</v>
          </cell>
          <cell r="H6171" t="str">
            <v>E</v>
          </cell>
          <cell r="I6171">
            <v>0</v>
          </cell>
          <cell r="J6171" t="str">
            <v>Washington Federation of State Employees</v>
          </cell>
          <cell r="K6171">
            <v>5713</v>
          </cell>
          <cell r="L6171">
            <v>5713</v>
          </cell>
          <cell r="M6171">
            <v>5713</v>
          </cell>
          <cell r="N6171">
            <v>5713</v>
          </cell>
          <cell r="O6171">
            <v>5385</v>
          </cell>
          <cell r="P6171">
            <v>5493</v>
          </cell>
          <cell r="Q6171">
            <v>5659</v>
          </cell>
        </row>
        <row r="6172">
          <cell r="E6172" t="str">
            <v>63MONTHLYEWASHINGTON PUBLIC EMPLOYEES ASSOCIATION</v>
          </cell>
          <cell r="F6172" t="str">
            <v>63</v>
          </cell>
          <cell r="G6172" t="str">
            <v>Monthly</v>
          </cell>
          <cell r="H6172" t="str">
            <v>E</v>
          </cell>
          <cell r="I6172">
            <v>0</v>
          </cell>
          <cell r="J6172" t="str">
            <v>Washington Public Employees Association</v>
          </cell>
          <cell r="K6172">
            <v>5713</v>
          </cell>
          <cell r="L6172">
            <v>5713</v>
          </cell>
          <cell r="M6172">
            <v>5713</v>
          </cell>
          <cell r="N6172">
            <v>5713</v>
          </cell>
          <cell r="O6172">
            <v>5385</v>
          </cell>
          <cell r="P6172">
            <v>5493</v>
          </cell>
          <cell r="Q6172">
            <v>5659</v>
          </cell>
        </row>
        <row r="6173">
          <cell r="E6173" t="str">
            <v>63MONTHLYFCOALITION</v>
          </cell>
          <cell r="F6173" t="str">
            <v>63</v>
          </cell>
          <cell r="G6173" t="str">
            <v>Monthly</v>
          </cell>
          <cell r="H6173" t="str">
            <v>F</v>
          </cell>
          <cell r="I6173">
            <v>0</v>
          </cell>
          <cell r="J6173" t="str">
            <v>Coalition</v>
          </cell>
          <cell r="K6173">
            <v>5857</v>
          </cell>
          <cell r="L6173">
            <v>5857</v>
          </cell>
          <cell r="M6173">
            <v>5857</v>
          </cell>
          <cell r="N6173">
            <v>5857</v>
          </cell>
          <cell r="O6173">
            <v>5522</v>
          </cell>
          <cell r="P6173">
            <v>5632</v>
          </cell>
          <cell r="Q6173">
            <v>5802</v>
          </cell>
        </row>
        <row r="6174">
          <cell r="E6174" t="str">
            <v>63MONTHLYFNON-REPRESENTED STATE EMPLOYEES</v>
          </cell>
          <cell r="F6174" t="str">
            <v>63</v>
          </cell>
          <cell r="G6174" t="str">
            <v>Monthly</v>
          </cell>
          <cell r="H6174" t="str">
            <v>F</v>
          </cell>
          <cell r="I6174">
            <v>0</v>
          </cell>
          <cell r="J6174" t="str">
            <v>Non-Represented State Employees</v>
          </cell>
          <cell r="K6174">
            <v>5857</v>
          </cell>
          <cell r="L6174">
            <v>5857</v>
          </cell>
          <cell r="M6174">
            <v>5857</v>
          </cell>
          <cell r="N6174">
            <v>5857</v>
          </cell>
          <cell r="O6174">
            <v>5522</v>
          </cell>
          <cell r="P6174">
            <v>5632</v>
          </cell>
          <cell r="Q6174">
            <v>5802</v>
          </cell>
        </row>
        <row r="6175">
          <cell r="E6175" t="str">
            <v>63MONTHLYFTEAMSTERS LOCAL UNION NUMBER 117</v>
          </cell>
          <cell r="F6175" t="str">
            <v>63</v>
          </cell>
          <cell r="G6175" t="str">
            <v>Monthly</v>
          </cell>
          <cell r="H6175" t="str">
            <v>F</v>
          </cell>
          <cell r="I6175">
            <v>0</v>
          </cell>
          <cell r="J6175" t="str">
            <v>Teamsters Local Union Number 117</v>
          </cell>
          <cell r="K6175">
            <v>5933</v>
          </cell>
          <cell r="L6175">
            <v>5933</v>
          </cell>
          <cell r="M6175">
            <v>5933</v>
          </cell>
          <cell r="N6175">
            <v>5933</v>
          </cell>
          <cell r="O6175">
            <v>5593</v>
          </cell>
          <cell r="P6175">
            <v>5705</v>
          </cell>
          <cell r="Q6175">
            <v>5877</v>
          </cell>
        </row>
        <row r="6176">
          <cell r="E6176" t="str">
            <v>63MONTHLYFWASHINGTON FEDERATION OF STATE EMPLOYEES</v>
          </cell>
          <cell r="F6176" t="str">
            <v>63</v>
          </cell>
          <cell r="G6176" t="str">
            <v>Monthly</v>
          </cell>
          <cell r="H6176" t="str">
            <v>F</v>
          </cell>
          <cell r="I6176">
            <v>0</v>
          </cell>
          <cell r="J6176" t="str">
            <v>Washington Federation of State Employees</v>
          </cell>
          <cell r="K6176">
            <v>5857</v>
          </cell>
          <cell r="L6176">
            <v>5857</v>
          </cell>
          <cell r="M6176">
            <v>5857</v>
          </cell>
          <cell r="N6176">
            <v>5857</v>
          </cell>
          <cell r="O6176">
            <v>5522</v>
          </cell>
          <cell r="P6176">
            <v>5632</v>
          </cell>
          <cell r="Q6176">
            <v>5802</v>
          </cell>
        </row>
        <row r="6177">
          <cell r="E6177" t="str">
            <v>63MONTHLYFWASHINGTON PUBLIC EMPLOYEES ASSOCIATION</v>
          </cell>
          <cell r="F6177" t="str">
            <v>63</v>
          </cell>
          <cell r="G6177" t="str">
            <v>Monthly</v>
          </cell>
          <cell r="H6177" t="str">
            <v>F</v>
          </cell>
          <cell r="I6177">
            <v>0</v>
          </cell>
          <cell r="J6177" t="str">
            <v>Washington Public Employees Association</v>
          </cell>
          <cell r="K6177">
            <v>5857</v>
          </cell>
          <cell r="L6177">
            <v>5857</v>
          </cell>
          <cell r="M6177">
            <v>5857</v>
          </cell>
          <cell r="N6177">
            <v>5857</v>
          </cell>
          <cell r="O6177">
            <v>5522</v>
          </cell>
          <cell r="P6177">
            <v>5632</v>
          </cell>
          <cell r="Q6177">
            <v>5802</v>
          </cell>
        </row>
        <row r="6178">
          <cell r="E6178" t="str">
            <v>63MONTHLYGCOALITION</v>
          </cell>
          <cell r="F6178" t="str">
            <v>63</v>
          </cell>
          <cell r="G6178" t="str">
            <v>Monthly</v>
          </cell>
          <cell r="H6178" t="str">
            <v>G</v>
          </cell>
          <cell r="I6178">
            <v>0</v>
          </cell>
          <cell r="J6178" t="str">
            <v>Coalition</v>
          </cell>
          <cell r="K6178">
            <v>6001</v>
          </cell>
          <cell r="L6178">
            <v>6001</v>
          </cell>
          <cell r="M6178">
            <v>6001</v>
          </cell>
          <cell r="N6178">
            <v>6001</v>
          </cell>
          <cell r="O6178">
            <v>5657</v>
          </cell>
          <cell r="P6178">
            <v>5770</v>
          </cell>
          <cell r="Q6178">
            <v>5944</v>
          </cell>
        </row>
        <row r="6179">
          <cell r="E6179" t="str">
            <v>63MONTHLYGNON-REPRESENTED STATE EMPLOYEES</v>
          </cell>
          <cell r="F6179" t="str">
            <v>63</v>
          </cell>
          <cell r="G6179" t="str">
            <v>Monthly</v>
          </cell>
          <cell r="H6179" t="str">
            <v>G</v>
          </cell>
          <cell r="I6179">
            <v>0</v>
          </cell>
          <cell r="J6179" t="str">
            <v>Non-Represented State Employees</v>
          </cell>
          <cell r="K6179">
            <v>6001</v>
          </cell>
          <cell r="L6179">
            <v>6001</v>
          </cell>
          <cell r="M6179">
            <v>6001</v>
          </cell>
          <cell r="N6179">
            <v>6001</v>
          </cell>
          <cell r="O6179">
            <v>5657</v>
          </cell>
          <cell r="P6179">
            <v>5770</v>
          </cell>
          <cell r="Q6179">
            <v>5944</v>
          </cell>
        </row>
        <row r="6180">
          <cell r="E6180" t="str">
            <v>63MONTHLYGTEAMSTERS LOCAL UNION NUMBER 117</v>
          </cell>
          <cell r="F6180" t="str">
            <v>63</v>
          </cell>
          <cell r="G6180" t="str">
            <v>Monthly</v>
          </cell>
          <cell r="H6180" t="str">
            <v>G</v>
          </cell>
          <cell r="I6180">
            <v>0</v>
          </cell>
          <cell r="J6180" t="str">
            <v>Teamsters Local Union Number 117</v>
          </cell>
          <cell r="K6180">
            <v>6077</v>
          </cell>
          <cell r="L6180">
            <v>6077</v>
          </cell>
          <cell r="M6180">
            <v>6077</v>
          </cell>
          <cell r="N6180">
            <v>6077</v>
          </cell>
          <cell r="O6180">
            <v>5728</v>
          </cell>
          <cell r="P6180">
            <v>5843</v>
          </cell>
          <cell r="Q6180">
            <v>6019</v>
          </cell>
        </row>
        <row r="6181">
          <cell r="E6181" t="str">
            <v>63MONTHLYGWASHINGTON FEDERATION OF STATE EMPLOYEES</v>
          </cell>
          <cell r="F6181" t="str">
            <v>63</v>
          </cell>
          <cell r="G6181" t="str">
            <v>Monthly</v>
          </cell>
          <cell r="H6181" t="str">
            <v>G</v>
          </cell>
          <cell r="I6181">
            <v>0</v>
          </cell>
          <cell r="J6181" t="str">
            <v>Washington Federation of State Employees</v>
          </cell>
          <cell r="K6181">
            <v>6001</v>
          </cell>
          <cell r="L6181">
            <v>6001</v>
          </cell>
          <cell r="M6181">
            <v>6001</v>
          </cell>
          <cell r="N6181">
            <v>6001</v>
          </cell>
          <cell r="O6181">
            <v>5657</v>
          </cell>
          <cell r="P6181">
            <v>5770</v>
          </cell>
          <cell r="Q6181">
            <v>5944</v>
          </cell>
        </row>
        <row r="6182">
          <cell r="E6182" t="str">
            <v>63MONTHLYGWASHINGTON PUBLIC EMPLOYEES ASSOCIATION</v>
          </cell>
          <cell r="F6182" t="str">
            <v>63</v>
          </cell>
          <cell r="G6182" t="str">
            <v>Monthly</v>
          </cell>
          <cell r="H6182" t="str">
            <v>G</v>
          </cell>
          <cell r="I6182">
            <v>0</v>
          </cell>
          <cell r="J6182" t="str">
            <v>Washington Public Employees Association</v>
          </cell>
          <cell r="K6182">
            <v>6001</v>
          </cell>
          <cell r="L6182">
            <v>6001</v>
          </cell>
          <cell r="M6182">
            <v>6001</v>
          </cell>
          <cell r="N6182">
            <v>6001</v>
          </cell>
          <cell r="O6182">
            <v>5657</v>
          </cell>
          <cell r="P6182">
            <v>5770</v>
          </cell>
          <cell r="Q6182">
            <v>5944</v>
          </cell>
        </row>
        <row r="6183">
          <cell r="E6183" t="str">
            <v>63MONTHLYHCOALITION</v>
          </cell>
          <cell r="F6183" t="str">
            <v>63</v>
          </cell>
          <cell r="G6183" t="str">
            <v>Monthly</v>
          </cell>
          <cell r="H6183" t="str">
            <v>H</v>
          </cell>
          <cell r="I6183">
            <v>0</v>
          </cell>
          <cell r="J6183" t="str">
            <v>Coalition</v>
          </cell>
          <cell r="K6183">
            <v>6157</v>
          </cell>
          <cell r="L6183">
            <v>6157</v>
          </cell>
          <cell r="M6183">
            <v>6157</v>
          </cell>
          <cell r="N6183">
            <v>6157</v>
          </cell>
          <cell r="O6183">
            <v>5804</v>
          </cell>
          <cell r="P6183">
            <v>5920</v>
          </cell>
          <cell r="Q6183">
            <v>6099</v>
          </cell>
        </row>
        <row r="6184">
          <cell r="E6184" t="str">
            <v>63MONTHLYHNON-REPRESENTED STATE EMPLOYEES</v>
          </cell>
          <cell r="F6184" t="str">
            <v>63</v>
          </cell>
          <cell r="G6184" t="str">
            <v>Monthly</v>
          </cell>
          <cell r="H6184" t="str">
            <v>H</v>
          </cell>
          <cell r="I6184">
            <v>0</v>
          </cell>
          <cell r="J6184" t="str">
            <v>Non-Represented State Employees</v>
          </cell>
          <cell r="K6184">
            <v>6157</v>
          </cell>
          <cell r="L6184">
            <v>6157</v>
          </cell>
          <cell r="M6184">
            <v>6157</v>
          </cell>
          <cell r="N6184">
            <v>6157</v>
          </cell>
          <cell r="O6184">
            <v>5804</v>
          </cell>
          <cell r="P6184">
            <v>5920</v>
          </cell>
          <cell r="Q6184">
            <v>6099</v>
          </cell>
        </row>
        <row r="6185">
          <cell r="E6185" t="str">
            <v>63MONTHLYHTEAMSTERS LOCAL UNION NUMBER 117</v>
          </cell>
          <cell r="F6185" t="str">
            <v>63</v>
          </cell>
          <cell r="G6185" t="str">
            <v>Monthly</v>
          </cell>
          <cell r="H6185" t="str">
            <v>H</v>
          </cell>
          <cell r="I6185">
            <v>0</v>
          </cell>
          <cell r="J6185" t="str">
            <v>Teamsters Local Union Number 117</v>
          </cell>
          <cell r="K6185">
            <v>6235</v>
          </cell>
          <cell r="L6185">
            <v>6235</v>
          </cell>
          <cell r="M6185">
            <v>6235</v>
          </cell>
          <cell r="N6185">
            <v>6235</v>
          </cell>
          <cell r="O6185">
            <v>5877</v>
          </cell>
          <cell r="P6185">
            <v>5995</v>
          </cell>
          <cell r="Q6185">
            <v>6176</v>
          </cell>
        </row>
        <row r="6186">
          <cell r="E6186" t="str">
            <v>63MONTHLYHWASHINGTON FEDERATION OF STATE EMPLOYEES</v>
          </cell>
          <cell r="F6186" t="str">
            <v>63</v>
          </cell>
          <cell r="G6186" t="str">
            <v>Monthly</v>
          </cell>
          <cell r="H6186" t="str">
            <v>H</v>
          </cell>
          <cell r="I6186">
            <v>0</v>
          </cell>
          <cell r="J6186" t="str">
            <v>Washington Federation of State Employees</v>
          </cell>
          <cell r="K6186">
            <v>6157</v>
          </cell>
          <cell r="L6186">
            <v>6157</v>
          </cell>
          <cell r="M6186">
            <v>6157</v>
          </cell>
          <cell r="N6186">
            <v>6157</v>
          </cell>
          <cell r="O6186">
            <v>5804</v>
          </cell>
          <cell r="P6186">
            <v>5920</v>
          </cell>
          <cell r="Q6186">
            <v>6099</v>
          </cell>
        </row>
        <row r="6187">
          <cell r="E6187" t="str">
            <v>63MONTHLYHWASHINGTON PUBLIC EMPLOYEES ASSOCIATION</v>
          </cell>
          <cell r="F6187" t="str">
            <v>63</v>
          </cell>
          <cell r="G6187" t="str">
            <v>Monthly</v>
          </cell>
          <cell r="H6187" t="str">
            <v>H</v>
          </cell>
          <cell r="I6187">
            <v>0</v>
          </cell>
          <cell r="J6187" t="str">
            <v>Washington Public Employees Association</v>
          </cell>
          <cell r="K6187">
            <v>6157</v>
          </cell>
          <cell r="L6187">
            <v>6157</v>
          </cell>
          <cell r="M6187">
            <v>6157</v>
          </cell>
          <cell r="N6187">
            <v>6157</v>
          </cell>
          <cell r="O6187">
            <v>5804</v>
          </cell>
          <cell r="P6187">
            <v>5920</v>
          </cell>
          <cell r="Q6187">
            <v>6099</v>
          </cell>
        </row>
        <row r="6188">
          <cell r="E6188" t="str">
            <v>63MONTHLYICOALITION</v>
          </cell>
          <cell r="F6188" t="str">
            <v>63</v>
          </cell>
          <cell r="G6188" t="str">
            <v>Monthly</v>
          </cell>
          <cell r="H6188" t="str">
            <v>I</v>
          </cell>
          <cell r="I6188">
            <v>0</v>
          </cell>
          <cell r="J6188" t="str">
            <v>Coalition</v>
          </cell>
          <cell r="K6188">
            <v>6304</v>
          </cell>
          <cell r="L6188">
            <v>6304</v>
          </cell>
          <cell r="M6188">
            <v>6304</v>
          </cell>
          <cell r="N6188">
            <v>6304</v>
          </cell>
          <cell r="O6188">
            <v>5943</v>
          </cell>
          <cell r="P6188">
            <v>6062</v>
          </cell>
          <cell r="Q6188">
            <v>6245</v>
          </cell>
        </row>
        <row r="6189">
          <cell r="E6189" t="str">
            <v>63MONTHLYINON-REPRESENTED STATE EMPLOYEES</v>
          </cell>
          <cell r="F6189" t="str">
            <v>63</v>
          </cell>
          <cell r="G6189" t="str">
            <v>Monthly</v>
          </cell>
          <cell r="H6189" t="str">
            <v>I</v>
          </cell>
          <cell r="I6189">
            <v>0</v>
          </cell>
          <cell r="J6189" t="str">
            <v>Non-Represented State Employees</v>
          </cell>
          <cell r="K6189">
            <v>6304</v>
          </cell>
          <cell r="L6189">
            <v>6304</v>
          </cell>
          <cell r="M6189">
            <v>6304</v>
          </cell>
          <cell r="N6189">
            <v>6304</v>
          </cell>
          <cell r="O6189">
            <v>5943</v>
          </cell>
          <cell r="P6189">
            <v>6062</v>
          </cell>
          <cell r="Q6189">
            <v>6245</v>
          </cell>
        </row>
        <row r="6190">
          <cell r="E6190" t="str">
            <v>63MONTHLYITEAMSTERS LOCAL UNION NUMBER 117</v>
          </cell>
          <cell r="F6190" t="str">
            <v>63</v>
          </cell>
          <cell r="G6190" t="str">
            <v>Monthly</v>
          </cell>
          <cell r="H6190" t="str">
            <v>I</v>
          </cell>
          <cell r="I6190">
            <v>0</v>
          </cell>
          <cell r="J6190" t="str">
            <v>Teamsters Local Union Number 117</v>
          </cell>
          <cell r="K6190">
            <v>6386</v>
          </cell>
          <cell r="L6190">
            <v>6386</v>
          </cell>
          <cell r="M6190">
            <v>6386</v>
          </cell>
          <cell r="N6190">
            <v>6386</v>
          </cell>
          <cell r="O6190">
            <v>6020</v>
          </cell>
          <cell r="P6190">
            <v>6140</v>
          </cell>
          <cell r="Q6190">
            <v>6325</v>
          </cell>
        </row>
        <row r="6191">
          <cell r="E6191" t="str">
            <v>63MONTHLYIWASHINGTON FEDERATION OF STATE EMPLOYEES</v>
          </cell>
          <cell r="F6191" t="str">
            <v>63</v>
          </cell>
          <cell r="G6191" t="str">
            <v>Monthly</v>
          </cell>
          <cell r="H6191" t="str">
            <v>I</v>
          </cell>
          <cell r="I6191">
            <v>0</v>
          </cell>
          <cell r="J6191" t="str">
            <v>Washington Federation of State Employees</v>
          </cell>
          <cell r="K6191">
            <v>6304</v>
          </cell>
          <cell r="L6191">
            <v>6304</v>
          </cell>
          <cell r="M6191">
            <v>6304</v>
          </cell>
          <cell r="N6191">
            <v>6304</v>
          </cell>
          <cell r="O6191">
            <v>5943</v>
          </cell>
          <cell r="P6191">
            <v>6062</v>
          </cell>
          <cell r="Q6191">
            <v>6245</v>
          </cell>
        </row>
        <row r="6192">
          <cell r="E6192" t="str">
            <v>63MONTHLYIWASHINGTON PUBLIC EMPLOYEES ASSOCIATION</v>
          </cell>
          <cell r="F6192" t="str">
            <v>63</v>
          </cell>
          <cell r="G6192" t="str">
            <v>Monthly</v>
          </cell>
          <cell r="H6192" t="str">
            <v>I</v>
          </cell>
          <cell r="I6192">
            <v>0</v>
          </cell>
          <cell r="J6192" t="str">
            <v>Washington Public Employees Association</v>
          </cell>
          <cell r="K6192">
            <v>6304</v>
          </cell>
          <cell r="L6192">
            <v>6304</v>
          </cell>
          <cell r="M6192">
            <v>6304</v>
          </cell>
          <cell r="N6192">
            <v>6304</v>
          </cell>
          <cell r="O6192">
            <v>5943</v>
          </cell>
          <cell r="P6192">
            <v>6062</v>
          </cell>
          <cell r="Q6192">
            <v>6245</v>
          </cell>
        </row>
        <row r="6193">
          <cell r="E6193" t="str">
            <v>63MONTHLYJCOALITION</v>
          </cell>
          <cell r="F6193" t="str">
            <v>63</v>
          </cell>
          <cell r="G6193" t="str">
            <v>Monthly</v>
          </cell>
          <cell r="H6193" t="str">
            <v>J</v>
          </cell>
          <cell r="I6193">
            <v>0</v>
          </cell>
          <cell r="J6193" t="str">
            <v>Coalition</v>
          </cell>
          <cell r="K6193">
            <v>6466</v>
          </cell>
          <cell r="L6193">
            <v>6466</v>
          </cell>
          <cell r="M6193">
            <v>6466</v>
          </cell>
          <cell r="N6193">
            <v>6466</v>
          </cell>
          <cell r="O6193">
            <v>6095</v>
          </cell>
          <cell r="P6193">
            <v>6217</v>
          </cell>
          <cell r="Q6193">
            <v>6405</v>
          </cell>
        </row>
        <row r="6194">
          <cell r="E6194" t="str">
            <v>63MONTHLYJNON-REPRESENTED STATE EMPLOYEES</v>
          </cell>
          <cell r="F6194" t="str">
            <v>63</v>
          </cell>
          <cell r="G6194" t="str">
            <v>Monthly</v>
          </cell>
          <cell r="H6194" t="str">
            <v>J</v>
          </cell>
          <cell r="I6194">
            <v>0</v>
          </cell>
          <cell r="J6194" t="str">
            <v>Non-Represented State Employees</v>
          </cell>
          <cell r="K6194">
            <v>6466</v>
          </cell>
          <cell r="L6194">
            <v>6466</v>
          </cell>
          <cell r="M6194">
            <v>6466</v>
          </cell>
          <cell r="N6194">
            <v>6466</v>
          </cell>
          <cell r="O6194">
            <v>6095</v>
          </cell>
          <cell r="P6194">
            <v>6217</v>
          </cell>
          <cell r="Q6194">
            <v>6405</v>
          </cell>
        </row>
        <row r="6195">
          <cell r="E6195" t="str">
            <v>63MONTHLYJTEAMSTERS LOCAL UNION NUMBER 117</v>
          </cell>
          <cell r="F6195" t="str">
            <v>63</v>
          </cell>
          <cell r="G6195" t="str">
            <v>Monthly</v>
          </cell>
          <cell r="H6195" t="str">
            <v>J</v>
          </cell>
          <cell r="I6195">
            <v>0</v>
          </cell>
          <cell r="J6195" t="str">
            <v>Teamsters Local Union Number 117</v>
          </cell>
          <cell r="K6195">
            <v>6548</v>
          </cell>
          <cell r="L6195">
            <v>6548</v>
          </cell>
          <cell r="M6195">
            <v>6548</v>
          </cell>
          <cell r="N6195">
            <v>6548</v>
          </cell>
          <cell r="O6195">
            <v>6173</v>
          </cell>
          <cell r="P6195">
            <v>6296</v>
          </cell>
          <cell r="Q6195">
            <v>6486</v>
          </cell>
        </row>
        <row r="6196">
          <cell r="E6196" t="str">
            <v>63MONTHLYJWASHINGTON FEDERATION OF STATE EMPLOYEES</v>
          </cell>
          <cell r="F6196" t="str">
            <v>63</v>
          </cell>
          <cell r="G6196" t="str">
            <v>Monthly</v>
          </cell>
          <cell r="H6196" t="str">
            <v>J</v>
          </cell>
          <cell r="I6196">
            <v>0</v>
          </cell>
          <cell r="J6196" t="str">
            <v>Washington Federation of State Employees</v>
          </cell>
          <cell r="K6196">
            <v>6466</v>
          </cell>
          <cell r="L6196">
            <v>6466</v>
          </cell>
          <cell r="M6196">
            <v>6466</v>
          </cell>
          <cell r="N6196">
            <v>6466</v>
          </cell>
          <cell r="O6196">
            <v>6095</v>
          </cell>
          <cell r="P6196">
            <v>6217</v>
          </cell>
          <cell r="Q6196">
            <v>6405</v>
          </cell>
        </row>
        <row r="6197">
          <cell r="E6197" t="str">
            <v>63MONTHLYJWASHINGTON PUBLIC EMPLOYEES ASSOCIATION</v>
          </cell>
          <cell r="F6197" t="str">
            <v>63</v>
          </cell>
          <cell r="G6197" t="str">
            <v>Monthly</v>
          </cell>
          <cell r="H6197" t="str">
            <v>J</v>
          </cell>
          <cell r="I6197">
            <v>0</v>
          </cell>
          <cell r="J6197" t="str">
            <v>Washington Public Employees Association</v>
          </cell>
          <cell r="K6197">
            <v>6466</v>
          </cell>
          <cell r="L6197">
            <v>6466</v>
          </cell>
          <cell r="M6197">
            <v>6466</v>
          </cell>
          <cell r="N6197">
            <v>6466</v>
          </cell>
          <cell r="O6197">
            <v>6095</v>
          </cell>
          <cell r="P6197">
            <v>6217</v>
          </cell>
          <cell r="Q6197">
            <v>6405</v>
          </cell>
        </row>
        <row r="6198">
          <cell r="E6198" t="str">
            <v>63MONTHLYKCOALITION</v>
          </cell>
          <cell r="F6198" t="str">
            <v>63</v>
          </cell>
          <cell r="G6198" t="str">
            <v>Monthly</v>
          </cell>
          <cell r="H6198" t="str">
            <v>K</v>
          </cell>
          <cell r="I6198">
            <v>0</v>
          </cell>
          <cell r="J6198" t="str">
            <v>Coalition</v>
          </cell>
          <cell r="K6198">
            <v>6627</v>
          </cell>
          <cell r="L6198">
            <v>6627</v>
          </cell>
          <cell r="M6198">
            <v>6627</v>
          </cell>
          <cell r="N6198">
            <v>6627</v>
          </cell>
          <cell r="O6198">
            <v>6247</v>
          </cell>
          <cell r="P6198">
            <v>6372</v>
          </cell>
          <cell r="Q6198">
            <v>6564</v>
          </cell>
        </row>
        <row r="6199">
          <cell r="E6199" t="str">
            <v>63MONTHLYKNON-REPRESENTED STATE EMPLOYEES</v>
          </cell>
          <cell r="F6199" t="str">
            <v>63</v>
          </cell>
          <cell r="G6199" t="str">
            <v>Monthly</v>
          </cell>
          <cell r="H6199" t="str">
            <v>K</v>
          </cell>
          <cell r="I6199">
            <v>0</v>
          </cell>
          <cell r="J6199" t="str">
            <v>Non-Represented State Employees</v>
          </cell>
          <cell r="K6199">
            <v>6627</v>
          </cell>
          <cell r="L6199">
            <v>6627</v>
          </cell>
          <cell r="M6199">
            <v>6627</v>
          </cell>
          <cell r="N6199">
            <v>6627</v>
          </cell>
          <cell r="O6199">
            <v>6247</v>
          </cell>
          <cell r="P6199">
            <v>6372</v>
          </cell>
          <cell r="Q6199">
            <v>6564</v>
          </cell>
        </row>
        <row r="6200">
          <cell r="E6200" t="str">
            <v>63MONTHLYKTEAMSTERS LOCAL UNION NUMBER 117</v>
          </cell>
          <cell r="F6200" t="str">
            <v>63</v>
          </cell>
          <cell r="G6200" t="str">
            <v>Monthly</v>
          </cell>
          <cell r="H6200" t="str">
            <v>K</v>
          </cell>
          <cell r="I6200">
            <v>0</v>
          </cell>
          <cell r="J6200" t="str">
            <v>Teamsters Local Union Number 117</v>
          </cell>
          <cell r="K6200">
            <v>6712</v>
          </cell>
          <cell r="L6200">
            <v>6712</v>
          </cell>
          <cell r="M6200">
            <v>6712</v>
          </cell>
          <cell r="N6200">
            <v>6712</v>
          </cell>
          <cell r="O6200">
            <v>6327</v>
          </cell>
          <cell r="P6200">
            <v>6454</v>
          </cell>
          <cell r="Q6200">
            <v>6649</v>
          </cell>
        </row>
        <row r="6201">
          <cell r="E6201" t="str">
            <v>63MONTHLYKWASHINGTON FEDERATION OF STATE EMPLOYEES</v>
          </cell>
          <cell r="F6201" t="str">
            <v>63</v>
          </cell>
          <cell r="G6201" t="str">
            <v>Monthly</v>
          </cell>
          <cell r="H6201" t="str">
            <v>K</v>
          </cell>
          <cell r="I6201">
            <v>0</v>
          </cell>
          <cell r="J6201" t="str">
            <v>Washington Federation of State Employees</v>
          </cell>
          <cell r="K6201">
            <v>6627</v>
          </cell>
          <cell r="L6201">
            <v>6627</v>
          </cell>
          <cell r="M6201">
            <v>6627</v>
          </cell>
          <cell r="N6201">
            <v>6627</v>
          </cell>
          <cell r="O6201">
            <v>6247</v>
          </cell>
          <cell r="P6201">
            <v>6372</v>
          </cell>
          <cell r="Q6201">
            <v>6564</v>
          </cell>
        </row>
        <row r="6202">
          <cell r="E6202" t="str">
            <v>63MONTHLYKWASHINGTON PUBLIC EMPLOYEES ASSOCIATION</v>
          </cell>
          <cell r="F6202" t="str">
            <v>63</v>
          </cell>
          <cell r="G6202" t="str">
            <v>Monthly</v>
          </cell>
          <cell r="H6202" t="str">
            <v>K</v>
          </cell>
          <cell r="I6202">
            <v>0</v>
          </cell>
          <cell r="J6202" t="str">
            <v>Washington Public Employees Association</v>
          </cell>
          <cell r="K6202">
            <v>6627</v>
          </cell>
          <cell r="L6202">
            <v>6627</v>
          </cell>
          <cell r="M6202">
            <v>6627</v>
          </cell>
          <cell r="N6202">
            <v>6627</v>
          </cell>
          <cell r="O6202">
            <v>6247</v>
          </cell>
          <cell r="P6202">
            <v>6372</v>
          </cell>
          <cell r="Q6202">
            <v>6564</v>
          </cell>
        </row>
        <row r="6203">
          <cell r="E6203" t="str">
            <v>63MONTHLYLCOALITION</v>
          </cell>
          <cell r="F6203" t="str">
            <v>63</v>
          </cell>
          <cell r="G6203" t="str">
            <v>Monthly</v>
          </cell>
          <cell r="H6203" t="str">
            <v>L</v>
          </cell>
          <cell r="I6203">
            <v>0</v>
          </cell>
          <cell r="J6203" t="str">
            <v>Coalition</v>
          </cell>
          <cell r="K6203">
            <v>6790</v>
          </cell>
          <cell r="L6203">
            <v>6790</v>
          </cell>
          <cell r="M6203">
            <v>6790</v>
          </cell>
          <cell r="N6203">
            <v>6790</v>
          </cell>
          <cell r="O6203">
            <v>6401</v>
          </cell>
          <cell r="P6203">
            <v>6529</v>
          </cell>
          <cell r="Q6203">
            <v>6726</v>
          </cell>
        </row>
        <row r="6204">
          <cell r="E6204" t="str">
            <v>63MONTHLYLNON-REPRESENTED STATE EMPLOYEES</v>
          </cell>
          <cell r="F6204" t="str">
            <v>63</v>
          </cell>
          <cell r="G6204" t="str">
            <v>Monthly</v>
          </cell>
          <cell r="H6204" t="str">
            <v>L</v>
          </cell>
          <cell r="I6204">
            <v>0</v>
          </cell>
          <cell r="J6204" t="str">
            <v>Non-Represented State Employees</v>
          </cell>
          <cell r="K6204">
            <v>6790</v>
          </cell>
          <cell r="L6204">
            <v>6790</v>
          </cell>
          <cell r="M6204">
            <v>6790</v>
          </cell>
          <cell r="N6204">
            <v>6790</v>
          </cell>
          <cell r="O6204">
            <v>6401</v>
          </cell>
          <cell r="P6204">
            <v>6529</v>
          </cell>
          <cell r="Q6204">
            <v>6726</v>
          </cell>
        </row>
        <row r="6205">
          <cell r="E6205" t="str">
            <v>63MONTHLYLTEAMSTERS LOCAL UNION NUMBER 117</v>
          </cell>
          <cell r="F6205" t="str">
            <v>63</v>
          </cell>
          <cell r="G6205" t="str">
            <v>Monthly</v>
          </cell>
          <cell r="H6205" t="str">
            <v>L</v>
          </cell>
          <cell r="I6205">
            <v>0</v>
          </cell>
          <cell r="J6205" t="str">
            <v>Teamsters Local Union Number 117</v>
          </cell>
          <cell r="K6205">
            <v>6878</v>
          </cell>
          <cell r="L6205">
            <v>6878</v>
          </cell>
          <cell r="M6205">
            <v>6878</v>
          </cell>
          <cell r="N6205">
            <v>6878</v>
          </cell>
          <cell r="O6205">
            <v>6483</v>
          </cell>
          <cell r="P6205">
            <v>6613</v>
          </cell>
          <cell r="Q6205">
            <v>6813</v>
          </cell>
        </row>
        <row r="6206">
          <cell r="E6206" t="str">
            <v>63MONTHLYLWASHINGTON FEDERATION OF STATE EMPLOYEES</v>
          </cell>
          <cell r="F6206" t="str">
            <v>63</v>
          </cell>
          <cell r="G6206" t="str">
            <v>Monthly</v>
          </cell>
          <cell r="H6206" t="str">
            <v>L</v>
          </cell>
          <cell r="I6206">
            <v>0</v>
          </cell>
          <cell r="J6206" t="str">
            <v>Washington Federation of State Employees</v>
          </cell>
          <cell r="K6206">
            <v>6790</v>
          </cell>
          <cell r="L6206">
            <v>6790</v>
          </cell>
          <cell r="M6206">
            <v>6790</v>
          </cell>
          <cell r="N6206">
            <v>6790</v>
          </cell>
          <cell r="O6206">
            <v>6401</v>
          </cell>
          <cell r="P6206">
            <v>6529</v>
          </cell>
          <cell r="Q6206">
            <v>6726</v>
          </cell>
        </row>
        <row r="6207">
          <cell r="E6207" t="str">
            <v>63MONTHLYLWASHINGTON PUBLIC EMPLOYEES ASSOCIATION</v>
          </cell>
          <cell r="F6207" t="str">
            <v>63</v>
          </cell>
          <cell r="G6207" t="str">
            <v>Monthly</v>
          </cell>
          <cell r="H6207" t="str">
            <v>L</v>
          </cell>
          <cell r="I6207">
            <v>0</v>
          </cell>
          <cell r="J6207" t="str">
            <v>Washington Public Employees Association</v>
          </cell>
          <cell r="K6207">
            <v>6790</v>
          </cell>
          <cell r="L6207">
            <v>6790</v>
          </cell>
          <cell r="M6207">
            <v>6790</v>
          </cell>
          <cell r="N6207">
            <v>6790</v>
          </cell>
          <cell r="O6207">
            <v>6401</v>
          </cell>
          <cell r="P6207">
            <v>6529</v>
          </cell>
          <cell r="Q6207">
            <v>6726</v>
          </cell>
        </row>
        <row r="6208">
          <cell r="E6208" t="str">
            <v>63MONTHLYMCOALITION</v>
          </cell>
          <cell r="F6208" t="str">
            <v>63</v>
          </cell>
          <cell r="G6208" t="str">
            <v>Monthly</v>
          </cell>
          <cell r="H6208" t="str">
            <v>M</v>
          </cell>
          <cell r="I6208">
            <v>0</v>
          </cell>
          <cell r="J6208" t="str">
            <v>Coalition</v>
          </cell>
          <cell r="K6208">
            <v>6960</v>
          </cell>
          <cell r="L6208">
            <v>6960</v>
          </cell>
          <cell r="M6208">
            <v>6960</v>
          </cell>
          <cell r="N6208">
            <v>6960</v>
          </cell>
          <cell r="O6208">
            <v>6561</v>
          </cell>
          <cell r="P6208">
            <v>6692</v>
          </cell>
          <cell r="Q6208">
            <v>6894</v>
          </cell>
        </row>
        <row r="6209">
          <cell r="E6209" t="str">
            <v>63MONTHLYMNON-REPRESENTED STATE EMPLOYEES</v>
          </cell>
          <cell r="F6209" t="str">
            <v>63</v>
          </cell>
          <cell r="G6209" t="str">
            <v>Monthly</v>
          </cell>
          <cell r="H6209" t="str">
            <v>M</v>
          </cell>
          <cell r="I6209">
            <v>0</v>
          </cell>
          <cell r="J6209" t="str">
            <v>Non-Represented State Employees</v>
          </cell>
          <cell r="K6209">
            <v>6960</v>
          </cell>
          <cell r="L6209">
            <v>6960</v>
          </cell>
          <cell r="M6209">
            <v>6960</v>
          </cell>
          <cell r="N6209">
            <v>6960</v>
          </cell>
          <cell r="O6209">
            <v>6561</v>
          </cell>
          <cell r="P6209">
            <v>6692</v>
          </cell>
          <cell r="Q6209">
            <v>6894</v>
          </cell>
        </row>
        <row r="6210">
          <cell r="E6210" t="str">
            <v>63MONTHLYMTEAMSTERS LOCAL UNION NUMBER 117</v>
          </cell>
          <cell r="F6210" t="str">
            <v>63</v>
          </cell>
          <cell r="G6210" t="str">
            <v>Monthly</v>
          </cell>
          <cell r="H6210" t="str">
            <v>M</v>
          </cell>
          <cell r="I6210">
            <v>0</v>
          </cell>
          <cell r="J6210" t="str">
            <v>Teamsters Local Union Number 117</v>
          </cell>
          <cell r="K6210">
            <v>7048</v>
          </cell>
          <cell r="L6210">
            <v>7048</v>
          </cell>
          <cell r="M6210">
            <v>7048</v>
          </cell>
          <cell r="N6210">
            <v>7048</v>
          </cell>
          <cell r="O6210">
            <v>6644</v>
          </cell>
          <cell r="P6210">
            <v>6777</v>
          </cell>
          <cell r="Q6210">
            <v>6982</v>
          </cell>
        </row>
        <row r="6211">
          <cell r="E6211" t="str">
            <v>63MONTHLYMWASHINGTON FEDERATION OF STATE EMPLOYEES</v>
          </cell>
          <cell r="F6211" t="str">
            <v>63</v>
          </cell>
          <cell r="G6211" t="str">
            <v>Monthly</v>
          </cell>
          <cell r="H6211" t="str">
            <v>M</v>
          </cell>
          <cell r="I6211">
            <v>0</v>
          </cell>
          <cell r="J6211" t="str">
            <v>Washington Federation of State Employees</v>
          </cell>
          <cell r="K6211">
            <v>6960</v>
          </cell>
          <cell r="L6211">
            <v>6960</v>
          </cell>
          <cell r="M6211">
            <v>6960</v>
          </cell>
          <cell r="N6211">
            <v>6960</v>
          </cell>
          <cell r="O6211">
            <v>6561</v>
          </cell>
          <cell r="P6211">
            <v>6692</v>
          </cell>
          <cell r="Q6211">
            <v>6894</v>
          </cell>
        </row>
        <row r="6212">
          <cell r="E6212" t="str">
            <v>63MONTHLYMWASHINGTON PUBLIC EMPLOYEES ASSOCIATION</v>
          </cell>
          <cell r="F6212" t="str">
            <v>63</v>
          </cell>
          <cell r="G6212" t="str">
            <v>Monthly</v>
          </cell>
          <cell r="H6212" t="str">
            <v>M</v>
          </cell>
          <cell r="I6212">
            <v>0</v>
          </cell>
          <cell r="J6212" t="str">
            <v>Washington Public Employees Association</v>
          </cell>
          <cell r="K6212">
            <v>6960</v>
          </cell>
          <cell r="L6212">
            <v>6960</v>
          </cell>
          <cell r="M6212">
            <v>6960</v>
          </cell>
          <cell r="N6212">
            <v>6960</v>
          </cell>
          <cell r="O6212">
            <v>6561</v>
          </cell>
          <cell r="P6212">
            <v>6692</v>
          </cell>
          <cell r="Q6212">
            <v>6894</v>
          </cell>
        </row>
        <row r="6213">
          <cell r="E6213" t="str">
            <v>63NMONTHLYACOALITION</v>
          </cell>
          <cell r="F6213" t="str">
            <v>63N</v>
          </cell>
          <cell r="G6213" t="str">
            <v>Monthly</v>
          </cell>
          <cell r="H6213" t="str">
            <v>A</v>
          </cell>
          <cell r="I6213">
            <v>0</v>
          </cell>
          <cell r="J6213" t="str">
            <v>Coalition</v>
          </cell>
          <cell r="K6213">
            <v>5529</v>
          </cell>
          <cell r="L6213">
            <v>5529</v>
          </cell>
          <cell r="M6213">
            <v>5529</v>
          </cell>
          <cell r="N6213">
            <v>5529</v>
          </cell>
          <cell r="O6213">
            <v>5212</v>
          </cell>
          <cell r="P6213">
            <v>5316</v>
          </cell>
          <cell r="Q6213">
            <v>5477</v>
          </cell>
        </row>
        <row r="6214">
          <cell r="E6214" t="str">
            <v>63NMONTHLYANON-REPRESENTED STATE EMPLOYEES</v>
          </cell>
          <cell r="F6214" t="str">
            <v>63N</v>
          </cell>
          <cell r="G6214" t="str">
            <v>Monthly</v>
          </cell>
          <cell r="H6214" t="str">
            <v>A</v>
          </cell>
          <cell r="I6214">
            <v>0</v>
          </cell>
          <cell r="J6214" t="str">
            <v>Non-Represented State Employees</v>
          </cell>
          <cell r="K6214">
            <v>5529</v>
          </cell>
          <cell r="L6214">
            <v>5529</v>
          </cell>
          <cell r="M6214">
            <v>5529</v>
          </cell>
          <cell r="N6214">
            <v>5529</v>
          </cell>
          <cell r="O6214">
            <v>5212</v>
          </cell>
          <cell r="P6214">
            <v>5316</v>
          </cell>
          <cell r="Q6214">
            <v>5477</v>
          </cell>
        </row>
        <row r="6215">
          <cell r="E6215" t="str">
            <v>63NMONTHLYASERVICE EMPLOYEES INTERNATIONAL UNION DISTRICT 1199 NW</v>
          </cell>
          <cell r="F6215" t="str">
            <v>63N</v>
          </cell>
          <cell r="G6215" t="str">
            <v>Monthly</v>
          </cell>
          <cell r="H6215" t="str">
            <v>A</v>
          </cell>
          <cell r="I6215">
            <v>0</v>
          </cell>
          <cell r="J6215" t="str">
            <v>Service Employees International Union District 1199 NW</v>
          </cell>
          <cell r="K6215">
            <v>5529</v>
          </cell>
          <cell r="L6215">
            <v>5529</v>
          </cell>
          <cell r="M6215">
            <v>5529</v>
          </cell>
          <cell r="N6215">
            <v>5529</v>
          </cell>
          <cell r="O6215">
            <v>5212</v>
          </cell>
          <cell r="P6215">
            <v>5316</v>
          </cell>
          <cell r="Q6215">
            <v>5477</v>
          </cell>
        </row>
        <row r="6216">
          <cell r="E6216" t="str">
            <v>63NMONTHLYATEAMSTERS LOCAL UNION NUMBER 117</v>
          </cell>
          <cell r="F6216" t="str">
            <v>63N</v>
          </cell>
          <cell r="G6216" t="str">
            <v>Monthly</v>
          </cell>
          <cell r="H6216" t="str">
            <v>A</v>
          </cell>
          <cell r="I6216">
            <v>0</v>
          </cell>
          <cell r="J6216" t="str">
            <v>Teamsters Local Union Number 117</v>
          </cell>
          <cell r="K6216">
            <v>5601</v>
          </cell>
          <cell r="L6216">
            <v>5601</v>
          </cell>
          <cell r="M6216">
            <v>5601</v>
          </cell>
          <cell r="N6216">
            <v>5601</v>
          </cell>
          <cell r="O6216">
            <v>5280</v>
          </cell>
          <cell r="P6216">
            <v>5386</v>
          </cell>
          <cell r="Q6216">
            <v>5549</v>
          </cell>
        </row>
        <row r="6217">
          <cell r="E6217" t="str">
            <v>63NMONTHLYAWASHINGTON FEDERATION OF STATE EMPLOYEES</v>
          </cell>
          <cell r="F6217" t="str">
            <v>63N</v>
          </cell>
          <cell r="G6217" t="str">
            <v>Monthly</v>
          </cell>
          <cell r="H6217" t="str">
            <v>A</v>
          </cell>
          <cell r="I6217">
            <v>0</v>
          </cell>
          <cell r="J6217" t="str">
            <v>Washington Federation of State Employees</v>
          </cell>
          <cell r="K6217">
            <v>5529</v>
          </cell>
          <cell r="L6217">
            <v>5529</v>
          </cell>
          <cell r="M6217">
            <v>5529</v>
          </cell>
          <cell r="N6217">
            <v>5529</v>
          </cell>
          <cell r="O6217">
            <v>5212</v>
          </cell>
          <cell r="P6217">
            <v>5316</v>
          </cell>
          <cell r="Q6217">
            <v>5477</v>
          </cell>
        </row>
        <row r="6218">
          <cell r="E6218" t="str">
            <v>63NMONTHLYBCOALITION</v>
          </cell>
          <cell r="F6218" t="str">
            <v>63N</v>
          </cell>
          <cell r="G6218" t="str">
            <v>Monthly</v>
          </cell>
          <cell r="H6218" t="str">
            <v>B</v>
          </cell>
          <cell r="I6218">
            <v>0</v>
          </cell>
          <cell r="J6218" t="str">
            <v>Coalition</v>
          </cell>
          <cell r="K6218">
            <v>5668</v>
          </cell>
          <cell r="L6218">
            <v>5668</v>
          </cell>
          <cell r="M6218">
            <v>5668</v>
          </cell>
          <cell r="N6218">
            <v>5668</v>
          </cell>
          <cell r="O6218">
            <v>5343</v>
          </cell>
          <cell r="P6218">
            <v>5450</v>
          </cell>
          <cell r="Q6218">
            <v>5615</v>
          </cell>
        </row>
        <row r="6219">
          <cell r="E6219" t="str">
            <v>63NMONTHLYBNON-REPRESENTED STATE EMPLOYEES</v>
          </cell>
          <cell r="F6219" t="str">
            <v>63N</v>
          </cell>
          <cell r="G6219" t="str">
            <v>Monthly</v>
          </cell>
          <cell r="H6219" t="str">
            <v>B</v>
          </cell>
          <cell r="I6219">
            <v>0</v>
          </cell>
          <cell r="J6219" t="str">
            <v>Non-Represented State Employees</v>
          </cell>
          <cell r="K6219">
            <v>5668</v>
          </cell>
          <cell r="L6219">
            <v>5668</v>
          </cell>
          <cell r="M6219">
            <v>5668</v>
          </cell>
          <cell r="N6219">
            <v>5668</v>
          </cell>
          <cell r="O6219">
            <v>5343</v>
          </cell>
          <cell r="P6219">
            <v>5450</v>
          </cell>
          <cell r="Q6219">
            <v>5615</v>
          </cell>
        </row>
        <row r="6220">
          <cell r="E6220" t="str">
            <v>63NMONTHLYBSERVICE EMPLOYEES INTERNATIONAL UNION DISTRICT 1199 NW</v>
          </cell>
          <cell r="F6220" t="str">
            <v>63N</v>
          </cell>
          <cell r="G6220" t="str">
            <v>Monthly</v>
          </cell>
          <cell r="H6220" t="str">
            <v>B</v>
          </cell>
          <cell r="I6220">
            <v>0</v>
          </cell>
          <cell r="J6220" t="str">
            <v>Service Employees International Union District 1199 NW</v>
          </cell>
          <cell r="K6220">
            <v>5668</v>
          </cell>
          <cell r="L6220">
            <v>5668</v>
          </cell>
          <cell r="M6220">
            <v>5668</v>
          </cell>
          <cell r="N6220">
            <v>5668</v>
          </cell>
          <cell r="O6220">
            <v>5343</v>
          </cell>
          <cell r="P6220">
            <v>5450</v>
          </cell>
          <cell r="Q6220">
            <v>5615</v>
          </cell>
        </row>
        <row r="6221">
          <cell r="E6221" t="str">
            <v>63NMONTHLYBTEAMSTERS LOCAL UNION NUMBER 117</v>
          </cell>
          <cell r="F6221" t="str">
            <v>63N</v>
          </cell>
          <cell r="G6221" t="str">
            <v>Monthly</v>
          </cell>
          <cell r="H6221" t="str">
            <v>B</v>
          </cell>
          <cell r="I6221">
            <v>0</v>
          </cell>
          <cell r="J6221" t="str">
            <v>Teamsters Local Union Number 117</v>
          </cell>
          <cell r="K6221">
            <v>5741</v>
          </cell>
          <cell r="L6221">
            <v>5741</v>
          </cell>
          <cell r="M6221">
            <v>5741</v>
          </cell>
          <cell r="N6221">
            <v>5741</v>
          </cell>
          <cell r="O6221">
            <v>5412</v>
          </cell>
          <cell r="P6221">
            <v>5520</v>
          </cell>
          <cell r="Q6221">
            <v>5687</v>
          </cell>
        </row>
        <row r="6222">
          <cell r="E6222" t="str">
            <v>63NMONTHLYBWASHINGTON FEDERATION OF STATE EMPLOYEES</v>
          </cell>
          <cell r="F6222" t="str">
            <v>63N</v>
          </cell>
          <cell r="G6222" t="str">
            <v>Monthly</v>
          </cell>
          <cell r="H6222" t="str">
            <v>B</v>
          </cell>
          <cell r="I6222">
            <v>0</v>
          </cell>
          <cell r="J6222" t="str">
            <v>Washington Federation of State Employees</v>
          </cell>
          <cell r="K6222">
            <v>5668</v>
          </cell>
          <cell r="L6222">
            <v>5668</v>
          </cell>
          <cell r="M6222">
            <v>5668</v>
          </cell>
          <cell r="N6222">
            <v>5668</v>
          </cell>
          <cell r="O6222">
            <v>5343</v>
          </cell>
          <cell r="P6222">
            <v>5450</v>
          </cell>
          <cell r="Q6222">
            <v>5615</v>
          </cell>
        </row>
        <row r="6223">
          <cell r="E6223" t="str">
            <v>63NMONTHLYCCOALITION</v>
          </cell>
          <cell r="F6223" t="str">
            <v>63N</v>
          </cell>
          <cell r="G6223" t="str">
            <v>Monthly</v>
          </cell>
          <cell r="H6223" t="str">
            <v>C</v>
          </cell>
          <cell r="I6223">
            <v>0</v>
          </cell>
          <cell r="J6223" t="str">
            <v>Coalition</v>
          </cell>
          <cell r="K6223">
            <v>5808</v>
          </cell>
          <cell r="L6223">
            <v>5808</v>
          </cell>
          <cell r="M6223">
            <v>5808</v>
          </cell>
          <cell r="N6223">
            <v>5808</v>
          </cell>
          <cell r="O6223">
            <v>5475</v>
          </cell>
          <cell r="P6223">
            <v>5585</v>
          </cell>
          <cell r="Q6223">
            <v>5754</v>
          </cell>
        </row>
        <row r="6224">
          <cell r="E6224" t="str">
            <v>63NMONTHLYCNON-REPRESENTED STATE EMPLOYEES</v>
          </cell>
          <cell r="F6224" t="str">
            <v>63N</v>
          </cell>
          <cell r="G6224" t="str">
            <v>Monthly</v>
          </cell>
          <cell r="H6224" t="str">
            <v>C</v>
          </cell>
          <cell r="I6224">
            <v>0</v>
          </cell>
          <cell r="J6224" t="str">
            <v>Non-Represented State Employees</v>
          </cell>
          <cell r="K6224">
            <v>5808</v>
          </cell>
          <cell r="L6224">
            <v>5808</v>
          </cell>
          <cell r="M6224">
            <v>5808</v>
          </cell>
          <cell r="N6224">
            <v>5808</v>
          </cell>
          <cell r="O6224">
            <v>5475</v>
          </cell>
          <cell r="P6224">
            <v>5585</v>
          </cell>
          <cell r="Q6224">
            <v>5754</v>
          </cell>
        </row>
        <row r="6225">
          <cell r="E6225" t="str">
            <v>63NMONTHLYCSERVICE EMPLOYEES INTERNATIONAL UNION DISTRICT 1199 NW</v>
          </cell>
          <cell r="F6225" t="str">
            <v>63N</v>
          </cell>
          <cell r="G6225" t="str">
            <v>Monthly</v>
          </cell>
          <cell r="H6225" t="str">
            <v>C</v>
          </cell>
          <cell r="I6225">
            <v>0</v>
          </cell>
          <cell r="J6225" t="str">
            <v>Service Employees International Union District 1199 NW</v>
          </cell>
          <cell r="K6225">
            <v>5808</v>
          </cell>
          <cell r="L6225">
            <v>5808</v>
          </cell>
          <cell r="M6225">
            <v>5808</v>
          </cell>
          <cell r="N6225">
            <v>5808</v>
          </cell>
          <cell r="O6225">
            <v>5475</v>
          </cell>
          <cell r="P6225">
            <v>5585</v>
          </cell>
          <cell r="Q6225">
            <v>5754</v>
          </cell>
        </row>
        <row r="6226">
          <cell r="E6226" t="str">
            <v>63NMONTHLYCTEAMSTERS LOCAL UNION NUMBER 117</v>
          </cell>
          <cell r="F6226" t="str">
            <v>63N</v>
          </cell>
          <cell r="G6226" t="str">
            <v>Monthly</v>
          </cell>
          <cell r="H6226" t="str">
            <v>C</v>
          </cell>
          <cell r="I6226">
            <v>0</v>
          </cell>
          <cell r="J6226" t="str">
            <v>Teamsters Local Union Number 117</v>
          </cell>
          <cell r="K6226">
            <v>5883</v>
          </cell>
          <cell r="L6226">
            <v>5883</v>
          </cell>
          <cell r="M6226">
            <v>5883</v>
          </cell>
          <cell r="N6226">
            <v>5883</v>
          </cell>
          <cell r="O6226">
            <v>5546</v>
          </cell>
          <cell r="P6226">
            <v>5657</v>
          </cell>
          <cell r="Q6226">
            <v>5828</v>
          </cell>
        </row>
        <row r="6227">
          <cell r="E6227" t="str">
            <v>63NMONTHLYCWASHINGTON FEDERATION OF STATE EMPLOYEES</v>
          </cell>
          <cell r="F6227" t="str">
            <v>63N</v>
          </cell>
          <cell r="G6227" t="str">
            <v>Monthly</v>
          </cell>
          <cell r="H6227" t="str">
            <v>C</v>
          </cell>
          <cell r="I6227">
            <v>0</v>
          </cell>
          <cell r="J6227" t="str">
            <v>Washington Federation of State Employees</v>
          </cell>
          <cell r="K6227">
            <v>5808</v>
          </cell>
          <cell r="L6227">
            <v>5808</v>
          </cell>
          <cell r="M6227">
            <v>5808</v>
          </cell>
          <cell r="N6227">
            <v>5808</v>
          </cell>
          <cell r="O6227">
            <v>5475</v>
          </cell>
          <cell r="P6227">
            <v>5585</v>
          </cell>
          <cell r="Q6227">
            <v>5754</v>
          </cell>
        </row>
        <row r="6228">
          <cell r="E6228" t="str">
            <v>63NMONTHLYDCOALITION</v>
          </cell>
          <cell r="F6228" t="str">
            <v>63N</v>
          </cell>
          <cell r="G6228" t="str">
            <v>Monthly</v>
          </cell>
          <cell r="H6228" t="str">
            <v>D</v>
          </cell>
          <cell r="I6228">
            <v>0</v>
          </cell>
          <cell r="J6228" t="str">
            <v>Coalition</v>
          </cell>
          <cell r="K6228">
            <v>5953</v>
          </cell>
          <cell r="L6228">
            <v>5953</v>
          </cell>
          <cell r="M6228">
            <v>5953</v>
          </cell>
          <cell r="N6228">
            <v>5953</v>
          </cell>
          <cell r="O6228">
            <v>5612</v>
          </cell>
          <cell r="P6228">
            <v>5724</v>
          </cell>
          <cell r="Q6228">
            <v>5897</v>
          </cell>
        </row>
        <row r="6229">
          <cell r="E6229" t="str">
            <v>63NMONTHLYDNON-REPRESENTED STATE EMPLOYEES</v>
          </cell>
          <cell r="F6229" t="str">
            <v>63N</v>
          </cell>
          <cell r="G6229" t="str">
            <v>Monthly</v>
          </cell>
          <cell r="H6229" t="str">
            <v>D</v>
          </cell>
          <cell r="I6229">
            <v>0</v>
          </cell>
          <cell r="J6229" t="str">
            <v>Non-Represented State Employees</v>
          </cell>
          <cell r="K6229">
            <v>5953</v>
          </cell>
          <cell r="L6229">
            <v>5953</v>
          </cell>
          <cell r="M6229">
            <v>5953</v>
          </cell>
          <cell r="N6229">
            <v>5953</v>
          </cell>
          <cell r="O6229">
            <v>5612</v>
          </cell>
          <cell r="P6229">
            <v>5724</v>
          </cell>
          <cell r="Q6229">
            <v>5897</v>
          </cell>
        </row>
        <row r="6230">
          <cell r="E6230" t="str">
            <v>63NMONTHLYDSERVICE EMPLOYEES INTERNATIONAL UNION DISTRICT 1199 NW</v>
          </cell>
          <cell r="F6230" t="str">
            <v>63N</v>
          </cell>
          <cell r="G6230" t="str">
            <v>Monthly</v>
          </cell>
          <cell r="H6230" t="str">
            <v>D</v>
          </cell>
          <cell r="I6230">
            <v>0</v>
          </cell>
          <cell r="J6230" t="str">
            <v>Service Employees International Union District 1199 NW</v>
          </cell>
          <cell r="K6230">
            <v>5953</v>
          </cell>
          <cell r="L6230">
            <v>5953</v>
          </cell>
          <cell r="M6230">
            <v>5953</v>
          </cell>
          <cell r="N6230">
            <v>5953</v>
          </cell>
          <cell r="O6230">
            <v>5612</v>
          </cell>
          <cell r="P6230">
            <v>5724</v>
          </cell>
          <cell r="Q6230">
            <v>5897</v>
          </cell>
        </row>
        <row r="6231">
          <cell r="E6231" t="str">
            <v>63NMONTHLYDTEAMSTERS LOCAL UNION NUMBER 117</v>
          </cell>
          <cell r="F6231" t="str">
            <v>63N</v>
          </cell>
          <cell r="G6231" t="str">
            <v>Monthly</v>
          </cell>
          <cell r="H6231" t="str">
            <v>D</v>
          </cell>
          <cell r="I6231">
            <v>0</v>
          </cell>
          <cell r="J6231" t="str">
            <v>Teamsters Local Union Number 117</v>
          </cell>
          <cell r="K6231">
            <v>6029</v>
          </cell>
          <cell r="L6231">
            <v>6029</v>
          </cell>
          <cell r="M6231">
            <v>6029</v>
          </cell>
          <cell r="N6231">
            <v>6029</v>
          </cell>
          <cell r="O6231">
            <v>5683</v>
          </cell>
          <cell r="P6231">
            <v>5797</v>
          </cell>
          <cell r="Q6231">
            <v>5972</v>
          </cell>
        </row>
        <row r="6232">
          <cell r="E6232" t="str">
            <v>63NMONTHLYDWASHINGTON FEDERATION OF STATE EMPLOYEES</v>
          </cell>
          <cell r="F6232" t="str">
            <v>63N</v>
          </cell>
          <cell r="G6232" t="str">
            <v>Monthly</v>
          </cell>
          <cell r="H6232" t="str">
            <v>D</v>
          </cell>
          <cell r="I6232">
            <v>0</v>
          </cell>
          <cell r="J6232" t="str">
            <v>Washington Federation of State Employees</v>
          </cell>
          <cell r="K6232">
            <v>5953</v>
          </cell>
          <cell r="L6232">
            <v>5953</v>
          </cell>
          <cell r="M6232">
            <v>5953</v>
          </cell>
          <cell r="N6232">
            <v>5953</v>
          </cell>
          <cell r="O6232">
            <v>5612</v>
          </cell>
          <cell r="P6232">
            <v>5724</v>
          </cell>
          <cell r="Q6232">
            <v>5897</v>
          </cell>
        </row>
        <row r="6233">
          <cell r="E6233" t="str">
            <v>63NMONTHLYECOALITION</v>
          </cell>
          <cell r="F6233" t="str">
            <v>63N</v>
          </cell>
          <cell r="G6233" t="str">
            <v>Monthly</v>
          </cell>
          <cell r="H6233" t="str">
            <v>E</v>
          </cell>
          <cell r="I6233">
            <v>0</v>
          </cell>
          <cell r="J6233" t="str">
            <v>Coalition</v>
          </cell>
          <cell r="K6233">
            <v>6104</v>
          </cell>
          <cell r="L6233">
            <v>6104</v>
          </cell>
          <cell r="M6233">
            <v>6104</v>
          </cell>
          <cell r="N6233">
            <v>6104</v>
          </cell>
          <cell r="O6233">
            <v>5754</v>
          </cell>
          <cell r="P6233">
            <v>5869</v>
          </cell>
          <cell r="Q6233">
            <v>6046</v>
          </cell>
        </row>
        <row r="6234">
          <cell r="E6234" t="str">
            <v>63NMONTHLYENON-REPRESENTED STATE EMPLOYEES</v>
          </cell>
          <cell r="F6234" t="str">
            <v>63N</v>
          </cell>
          <cell r="G6234" t="str">
            <v>Monthly</v>
          </cell>
          <cell r="H6234" t="str">
            <v>E</v>
          </cell>
          <cell r="I6234">
            <v>0</v>
          </cell>
          <cell r="J6234" t="str">
            <v>Non-Represented State Employees</v>
          </cell>
          <cell r="K6234">
            <v>6104</v>
          </cell>
          <cell r="L6234">
            <v>6104</v>
          </cell>
          <cell r="M6234">
            <v>6104</v>
          </cell>
          <cell r="N6234">
            <v>6104</v>
          </cell>
          <cell r="O6234">
            <v>5754</v>
          </cell>
          <cell r="P6234">
            <v>5869</v>
          </cell>
          <cell r="Q6234">
            <v>6046</v>
          </cell>
        </row>
        <row r="6235">
          <cell r="E6235" t="str">
            <v>63NMONTHLYESERVICE EMPLOYEES INTERNATIONAL UNION DISTRICT 1199 NW</v>
          </cell>
          <cell r="F6235" t="str">
            <v>63N</v>
          </cell>
          <cell r="G6235" t="str">
            <v>Monthly</v>
          </cell>
          <cell r="H6235" t="str">
            <v>E</v>
          </cell>
          <cell r="I6235">
            <v>0</v>
          </cell>
          <cell r="J6235" t="str">
            <v>Service Employees International Union District 1199 NW</v>
          </cell>
          <cell r="K6235">
            <v>6104</v>
          </cell>
          <cell r="L6235">
            <v>6104</v>
          </cell>
          <cell r="M6235">
            <v>6104</v>
          </cell>
          <cell r="N6235">
            <v>6104</v>
          </cell>
          <cell r="O6235">
            <v>5754</v>
          </cell>
          <cell r="P6235">
            <v>5869</v>
          </cell>
          <cell r="Q6235">
            <v>6046</v>
          </cell>
        </row>
        <row r="6236">
          <cell r="E6236" t="str">
            <v>63NMONTHLYETEAMSTERS LOCAL UNION NUMBER 117</v>
          </cell>
          <cell r="F6236" t="str">
            <v>63N</v>
          </cell>
          <cell r="G6236" t="str">
            <v>Monthly</v>
          </cell>
          <cell r="H6236" t="str">
            <v>E</v>
          </cell>
          <cell r="I6236">
            <v>0</v>
          </cell>
          <cell r="J6236" t="str">
            <v>Teamsters Local Union Number 117</v>
          </cell>
          <cell r="K6236">
            <v>6182</v>
          </cell>
          <cell r="L6236">
            <v>6182</v>
          </cell>
          <cell r="M6236">
            <v>6182</v>
          </cell>
          <cell r="N6236">
            <v>6182</v>
          </cell>
          <cell r="O6236">
            <v>5827</v>
          </cell>
          <cell r="P6236">
            <v>5944</v>
          </cell>
          <cell r="Q6236">
            <v>6124</v>
          </cell>
        </row>
        <row r="6237">
          <cell r="E6237" t="str">
            <v>63NMONTHLYEWASHINGTON FEDERATION OF STATE EMPLOYEES</v>
          </cell>
          <cell r="F6237" t="str">
            <v>63N</v>
          </cell>
          <cell r="G6237" t="str">
            <v>Monthly</v>
          </cell>
          <cell r="H6237" t="str">
            <v>E</v>
          </cell>
          <cell r="I6237">
            <v>0</v>
          </cell>
          <cell r="J6237" t="str">
            <v>Washington Federation of State Employees</v>
          </cell>
          <cell r="K6237">
            <v>6104</v>
          </cell>
          <cell r="L6237">
            <v>6104</v>
          </cell>
          <cell r="M6237">
            <v>6104</v>
          </cell>
          <cell r="N6237">
            <v>6104</v>
          </cell>
          <cell r="O6237">
            <v>5754</v>
          </cell>
          <cell r="P6237">
            <v>5869</v>
          </cell>
          <cell r="Q6237">
            <v>6046</v>
          </cell>
        </row>
        <row r="6238">
          <cell r="E6238" t="str">
            <v>63NMONTHLYFCOALITION</v>
          </cell>
          <cell r="F6238" t="str">
            <v>63N</v>
          </cell>
          <cell r="G6238" t="str">
            <v>Monthly</v>
          </cell>
          <cell r="H6238" t="str">
            <v>F</v>
          </cell>
          <cell r="I6238">
            <v>0</v>
          </cell>
          <cell r="J6238" t="str">
            <v>Coalition</v>
          </cell>
          <cell r="K6238">
            <v>6257</v>
          </cell>
          <cell r="L6238">
            <v>6257</v>
          </cell>
          <cell r="M6238">
            <v>6257</v>
          </cell>
          <cell r="N6238">
            <v>6257</v>
          </cell>
          <cell r="O6238">
            <v>5898</v>
          </cell>
          <cell r="P6238">
            <v>6016</v>
          </cell>
          <cell r="Q6238">
            <v>6198</v>
          </cell>
        </row>
        <row r="6239">
          <cell r="E6239" t="str">
            <v>63NMONTHLYFNON-REPRESENTED STATE EMPLOYEES</v>
          </cell>
          <cell r="F6239" t="str">
            <v>63N</v>
          </cell>
          <cell r="G6239" t="str">
            <v>Monthly</v>
          </cell>
          <cell r="H6239" t="str">
            <v>F</v>
          </cell>
          <cell r="I6239">
            <v>0</v>
          </cell>
          <cell r="J6239" t="str">
            <v>Non-Represented State Employees</v>
          </cell>
          <cell r="K6239">
            <v>6257</v>
          </cell>
          <cell r="L6239">
            <v>6257</v>
          </cell>
          <cell r="M6239">
            <v>6257</v>
          </cell>
          <cell r="N6239">
            <v>6257</v>
          </cell>
          <cell r="O6239">
            <v>5898</v>
          </cell>
          <cell r="P6239">
            <v>6016</v>
          </cell>
          <cell r="Q6239">
            <v>6198</v>
          </cell>
        </row>
        <row r="6240">
          <cell r="E6240" t="str">
            <v>63NMONTHLYFSERVICE EMPLOYEES INTERNATIONAL UNION DISTRICT 1199 NW</v>
          </cell>
          <cell r="F6240" t="str">
            <v>63N</v>
          </cell>
          <cell r="G6240" t="str">
            <v>Monthly</v>
          </cell>
          <cell r="H6240" t="str">
            <v>F</v>
          </cell>
          <cell r="I6240">
            <v>0</v>
          </cell>
          <cell r="J6240" t="str">
            <v>Service Employees International Union District 1199 NW</v>
          </cell>
          <cell r="K6240">
            <v>6257</v>
          </cell>
          <cell r="L6240">
            <v>6257</v>
          </cell>
          <cell r="M6240">
            <v>6257</v>
          </cell>
          <cell r="N6240">
            <v>6257</v>
          </cell>
          <cell r="O6240">
            <v>5898</v>
          </cell>
          <cell r="P6240">
            <v>6016</v>
          </cell>
          <cell r="Q6240">
            <v>6198</v>
          </cell>
        </row>
        <row r="6241">
          <cell r="E6241" t="str">
            <v>63NMONTHLYFTEAMSTERS LOCAL UNION NUMBER 117</v>
          </cell>
          <cell r="F6241" t="str">
            <v>63N</v>
          </cell>
          <cell r="G6241" t="str">
            <v>Monthly</v>
          </cell>
          <cell r="H6241" t="str">
            <v>F</v>
          </cell>
          <cell r="I6241">
            <v>0</v>
          </cell>
          <cell r="J6241" t="str">
            <v>Teamsters Local Union Number 117</v>
          </cell>
          <cell r="K6241">
            <v>6339</v>
          </cell>
          <cell r="L6241">
            <v>6339</v>
          </cell>
          <cell r="M6241">
            <v>6339</v>
          </cell>
          <cell r="N6241">
            <v>6339</v>
          </cell>
          <cell r="O6241">
            <v>5975</v>
          </cell>
          <cell r="P6241">
            <v>6095</v>
          </cell>
          <cell r="Q6241">
            <v>6279</v>
          </cell>
        </row>
        <row r="6242">
          <cell r="E6242" t="str">
            <v>63NMONTHLYFWASHINGTON FEDERATION OF STATE EMPLOYEES</v>
          </cell>
          <cell r="F6242" t="str">
            <v>63N</v>
          </cell>
          <cell r="G6242" t="str">
            <v>Monthly</v>
          </cell>
          <cell r="H6242" t="str">
            <v>F</v>
          </cell>
          <cell r="I6242">
            <v>0</v>
          </cell>
          <cell r="J6242" t="str">
            <v>Washington Federation of State Employees</v>
          </cell>
          <cell r="K6242">
            <v>6257</v>
          </cell>
          <cell r="L6242">
            <v>6257</v>
          </cell>
          <cell r="M6242">
            <v>6257</v>
          </cell>
          <cell r="N6242">
            <v>6257</v>
          </cell>
          <cell r="O6242">
            <v>5898</v>
          </cell>
          <cell r="P6242">
            <v>6016</v>
          </cell>
          <cell r="Q6242">
            <v>6198</v>
          </cell>
        </row>
        <row r="6243">
          <cell r="E6243" t="str">
            <v>63NMONTHLYGCOALITION</v>
          </cell>
          <cell r="F6243" t="str">
            <v>63N</v>
          </cell>
          <cell r="G6243" t="str">
            <v>Monthly</v>
          </cell>
          <cell r="H6243" t="str">
            <v>G</v>
          </cell>
          <cell r="I6243">
            <v>0</v>
          </cell>
          <cell r="J6243" t="str">
            <v>Coalition</v>
          </cell>
          <cell r="K6243">
            <v>6411</v>
          </cell>
          <cell r="L6243">
            <v>6411</v>
          </cell>
          <cell r="M6243">
            <v>6411</v>
          </cell>
          <cell r="N6243">
            <v>6411</v>
          </cell>
          <cell r="O6243">
            <v>6043</v>
          </cell>
          <cell r="P6243">
            <v>6164</v>
          </cell>
          <cell r="Q6243">
            <v>6350</v>
          </cell>
        </row>
        <row r="6244">
          <cell r="E6244" t="str">
            <v>63NMONTHLYGNON-REPRESENTED STATE EMPLOYEES</v>
          </cell>
          <cell r="F6244" t="str">
            <v>63N</v>
          </cell>
          <cell r="G6244" t="str">
            <v>Monthly</v>
          </cell>
          <cell r="H6244" t="str">
            <v>G</v>
          </cell>
          <cell r="I6244">
            <v>0</v>
          </cell>
          <cell r="J6244" t="str">
            <v>Non-Represented State Employees</v>
          </cell>
          <cell r="K6244">
            <v>6411</v>
          </cell>
          <cell r="L6244">
            <v>6411</v>
          </cell>
          <cell r="M6244">
            <v>6411</v>
          </cell>
          <cell r="N6244">
            <v>6411</v>
          </cell>
          <cell r="O6244">
            <v>6043</v>
          </cell>
          <cell r="P6244">
            <v>6164</v>
          </cell>
          <cell r="Q6244">
            <v>6350</v>
          </cell>
        </row>
        <row r="6245">
          <cell r="E6245" t="str">
            <v>63NMONTHLYGSERVICE EMPLOYEES INTERNATIONAL UNION DISTRICT 1199 NW</v>
          </cell>
          <cell r="F6245" t="str">
            <v>63N</v>
          </cell>
          <cell r="G6245" t="str">
            <v>Monthly</v>
          </cell>
          <cell r="H6245" t="str">
            <v>G</v>
          </cell>
          <cell r="I6245">
            <v>0</v>
          </cell>
          <cell r="J6245" t="str">
            <v>Service Employees International Union District 1199 NW</v>
          </cell>
          <cell r="K6245">
            <v>6411</v>
          </cell>
          <cell r="L6245">
            <v>6411</v>
          </cell>
          <cell r="M6245">
            <v>6411</v>
          </cell>
          <cell r="N6245">
            <v>6411</v>
          </cell>
          <cell r="O6245">
            <v>6043</v>
          </cell>
          <cell r="P6245">
            <v>6164</v>
          </cell>
          <cell r="Q6245">
            <v>6350</v>
          </cell>
        </row>
        <row r="6246">
          <cell r="E6246" t="str">
            <v>63NMONTHLYGTEAMSTERS LOCAL UNION NUMBER 117</v>
          </cell>
          <cell r="F6246" t="str">
            <v>63N</v>
          </cell>
          <cell r="G6246" t="str">
            <v>Monthly</v>
          </cell>
          <cell r="H6246" t="str">
            <v>G</v>
          </cell>
          <cell r="I6246">
            <v>0</v>
          </cell>
          <cell r="J6246" t="str">
            <v>Teamsters Local Union Number 117</v>
          </cell>
          <cell r="K6246">
            <v>6491</v>
          </cell>
          <cell r="L6246">
            <v>6491</v>
          </cell>
          <cell r="M6246">
            <v>6491</v>
          </cell>
          <cell r="N6246">
            <v>6491</v>
          </cell>
          <cell r="O6246">
            <v>6119</v>
          </cell>
          <cell r="P6246">
            <v>6241</v>
          </cell>
          <cell r="Q6246">
            <v>6429</v>
          </cell>
        </row>
        <row r="6247">
          <cell r="E6247" t="str">
            <v>63NMONTHLYGWASHINGTON FEDERATION OF STATE EMPLOYEES</v>
          </cell>
          <cell r="F6247" t="str">
            <v>63N</v>
          </cell>
          <cell r="G6247" t="str">
            <v>Monthly</v>
          </cell>
          <cell r="H6247" t="str">
            <v>G</v>
          </cell>
          <cell r="I6247">
            <v>0</v>
          </cell>
          <cell r="J6247" t="str">
            <v>Washington Federation of State Employees</v>
          </cell>
          <cell r="K6247">
            <v>6411</v>
          </cell>
          <cell r="L6247">
            <v>6411</v>
          </cell>
          <cell r="M6247">
            <v>6411</v>
          </cell>
          <cell r="N6247">
            <v>6411</v>
          </cell>
          <cell r="O6247">
            <v>6043</v>
          </cell>
          <cell r="P6247">
            <v>6164</v>
          </cell>
          <cell r="Q6247">
            <v>6350</v>
          </cell>
        </row>
        <row r="6248">
          <cell r="E6248" t="str">
            <v>63NMONTHLYHCOALITION</v>
          </cell>
          <cell r="F6248" t="str">
            <v>63N</v>
          </cell>
          <cell r="G6248" t="str">
            <v>Monthly</v>
          </cell>
          <cell r="H6248" t="str">
            <v>H</v>
          </cell>
          <cell r="I6248">
            <v>0</v>
          </cell>
          <cell r="J6248" t="str">
            <v>Coalition</v>
          </cell>
          <cell r="K6248">
            <v>6575</v>
          </cell>
          <cell r="L6248">
            <v>6575</v>
          </cell>
          <cell r="M6248">
            <v>6575</v>
          </cell>
          <cell r="N6248">
            <v>6575</v>
          </cell>
          <cell r="O6248">
            <v>6198</v>
          </cell>
          <cell r="P6248">
            <v>6322</v>
          </cell>
          <cell r="Q6248">
            <v>6513</v>
          </cell>
        </row>
        <row r="6249">
          <cell r="E6249" t="str">
            <v>63NMONTHLYHNON-REPRESENTED STATE EMPLOYEES</v>
          </cell>
          <cell r="F6249" t="str">
            <v>63N</v>
          </cell>
          <cell r="G6249" t="str">
            <v>Monthly</v>
          </cell>
          <cell r="H6249" t="str">
            <v>H</v>
          </cell>
          <cell r="I6249">
            <v>0</v>
          </cell>
          <cell r="J6249" t="str">
            <v>Non-Represented State Employees</v>
          </cell>
          <cell r="K6249">
            <v>6575</v>
          </cell>
          <cell r="L6249">
            <v>6575</v>
          </cell>
          <cell r="M6249">
            <v>6575</v>
          </cell>
          <cell r="N6249">
            <v>6575</v>
          </cell>
          <cell r="O6249">
            <v>6198</v>
          </cell>
          <cell r="P6249">
            <v>6322</v>
          </cell>
          <cell r="Q6249">
            <v>6513</v>
          </cell>
        </row>
        <row r="6250">
          <cell r="E6250" t="str">
            <v>63NMONTHLYHSERVICE EMPLOYEES INTERNATIONAL UNION DISTRICT 1199 NW</v>
          </cell>
          <cell r="F6250" t="str">
            <v>63N</v>
          </cell>
          <cell r="G6250" t="str">
            <v>Monthly</v>
          </cell>
          <cell r="H6250" t="str">
            <v>H</v>
          </cell>
          <cell r="I6250">
            <v>0</v>
          </cell>
          <cell r="J6250" t="str">
            <v>Service Employees International Union District 1199 NW</v>
          </cell>
          <cell r="K6250">
            <v>6575</v>
          </cell>
          <cell r="L6250">
            <v>6575</v>
          </cell>
          <cell r="M6250">
            <v>6575</v>
          </cell>
          <cell r="N6250">
            <v>6575</v>
          </cell>
          <cell r="O6250">
            <v>6198</v>
          </cell>
          <cell r="P6250">
            <v>6322</v>
          </cell>
          <cell r="Q6250">
            <v>6513</v>
          </cell>
        </row>
        <row r="6251">
          <cell r="E6251" t="str">
            <v>63NMONTHLYHTEAMSTERS LOCAL UNION NUMBER 117</v>
          </cell>
          <cell r="F6251" t="str">
            <v>63N</v>
          </cell>
          <cell r="G6251" t="str">
            <v>Monthly</v>
          </cell>
          <cell r="H6251" t="str">
            <v>H</v>
          </cell>
          <cell r="I6251">
            <v>0</v>
          </cell>
          <cell r="J6251" t="str">
            <v>Teamsters Local Union Number 117</v>
          </cell>
          <cell r="K6251">
            <v>6659</v>
          </cell>
          <cell r="L6251">
            <v>6659</v>
          </cell>
          <cell r="M6251">
            <v>6659</v>
          </cell>
          <cell r="N6251">
            <v>6659</v>
          </cell>
          <cell r="O6251">
            <v>6277</v>
          </cell>
          <cell r="P6251">
            <v>6403</v>
          </cell>
          <cell r="Q6251">
            <v>6596</v>
          </cell>
        </row>
        <row r="6252">
          <cell r="E6252" t="str">
            <v>63NMONTHLYHWASHINGTON FEDERATION OF STATE EMPLOYEES</v>
          </cell>
          <cell r="F6252" t="str">
            <v>63N</v>
          </cell>
          <cell r="G6252" t="str">
            <v>Monthly</v>
          </cell>
          <cell r="H6252" t="str">
            <v>H</v>
          </cell>
          <cell r="I6252">
            <v>0</v>
          </cell>
          <cell r="J6252" t="str">
            <v>Washington Federation of State Employees</v>
          </cell>
          <cell r="K6252">
            <v>6575</v>
          </cell>
          <cell r="L6252">
            <v>6575</v>
          </cell>
          <cell r="M6252">
            <v>6575</v>
          </cell>
          <cell r="N6252">
            <v>6575</v>
          </cell>
          <cell r="O6252">
            <v>6198</v>
          </cell>
          <cell r="P6252">
            <v>6322</v>
          </cell>
          <cell r="Q6252">
            <v>6513</v>
          </cell>
        </row>
        <row r="6253">
          <cell r="E6253" t="str">
            <v>63NMONTHLYICOALITION</v>
          </cell>
          <cell r="F6253" t="str">
            <v>63N</v>
          </cell>
          <cell r="G6253" t="str">
            <v>Monthly</v>
          </cell>
          <cell r="H6253" t="str">
            <v>I</v>
          </cell>
          <cell r="I6253">
            <v>0</v>
          </cell>
          <cell r="J6253" t="str">
            <v>Coalition</v>
          </cell>
          <cell r="K6253">
            <v>6737</v>
          </cell>
          <cell r="L6253">
            <v>6737</v>
          </cell>
          <cell r="M6253">
            <v>6737</v>
          </cell>
          <cell r="N6253">
            <v>6737</v>
          </cell>
          <cell r="O6253">
            <v>6351</v>
          </cell>
          <cell r="P6253">
            <v>6478</v>
          </cell>
          <cell r="Q6253">
            <v>6674</v>
          </cell>
        </row>
        <row r="6254">
          <cell r="E6254" t="str">
            <v>63NMONTHLYINON-REPRESENTED STATE EMPLOYEES</v>
          </cell>
          <cell r="F6254" t="str">
            <v>63N</v>
          </cell>
          <cell r="G6254" t="str">
            <v>Monthly</v>
          </cell>
          <cell r="H6254" t="str">
            <v>I</v>
          </cell>
          <cell r="I6254">
            <v>0</v>
          </cell>
          <cell r="J6254" t="str">
            <v>Non-Represented State Employees</v>
          </cell>
          <cell r="K6254">
            <v>6737</v>
          </cell>
          <cell r="L6254">
            <v>6737</v>
          </cell>
          <cell r="M6254">
            <v>6737</v>
          </cell>
          <cell r="N6254">
            <v>6737</v>
          </cell>
          <cell r="O6254">
            <v>6351</v>
          </cell>
          <cell r="P6254">
            <v>6478</v>
          </cell>
          <cell r="Q6254">
            <v>6674</v>
          </cell>
        </row>
        <row r="6255">
          <cell r="E6255" t="str">
            <v>63NMONTHLYISERVICE EMPLOYEES INTERNATIONAL UNION DISTRICT 1199 NW</v>
          </cell>
          <cell r="F6255" t="str">
            <v>63N</v>
          </cell>
          <cell r="G6255" t="str">
            <v>Monthly</v>
          </cell>
          <cell r="H6255" t="str">
            <v>I</v>
          </cell>
          <cell r="I6255">
            <v>0</v>
          </cell>
          <cell r="J6255" t="str">
            <v>Service Employees International Union District 1199 NW</v>
          </cell>
          <cell r="K6255">
            <v>6737</v>
          </cell>
          <cell r="L6255">
            <v>6737</v>
          </cell>
          <cell r="M6255">
            <v>6737</v>
          </cell>
          <cell r="N6255">
            <v>6737</v>
          </cell>
          <cell r="O6255">
            <v>6351</v>
          </cell>
          <cell r="P6255">
            <v>6478</v>
          </cell>
          <cell r="Q6255">
            <v>6674</v>
          </cell>
        </row>
        <row r="6256">
          <cell r="E6256" t="str">
            <v>63NMONTHLYITEAMSTERS LOCAL UNION NUMBER 117</v>
          </cell>
          <cell r="F6256" t="str">
            <v>63N</v>
          </cell>
          <cell r="G6256" t="str">
            <v>Monthly</v>
          </cell>
          <cell r="H6256" t="str">
            <v>I</v>
          </cell>
          <cell r="I6256">
            <v>0</v>
          </cell>
          <cell r="J6256" t="str">
            <v>Teamsters Local Union Number 117</v>
          </cell>
          <cell r="K6256">
            <v>6822</v>
          </cell>
          <cell r="L6256">
            <v>6822</v>
          </cell>
          <cell r="M6256">
            <v>6822</v>
          </cell>
          <cell r="N6256">
            <v>6822</v>
          </cell>
          <cell r="O6256">
            <v>6431</v>
          </cell>
          <cell r="P6256">
            <v>6560</v>
          </cell>
          <cell r="Q6256">
            <v>6758</v>
          </cell>
        </row>
        <row r="6257">
          <cell r="E6257" t="str">
            <v>63NMONTHLYIWASHINGTON FEDERATION OF STATE EMPLOYEES</v>
          </cell>
          <cell r="F6257" t="str">
            <v>63N</v>
          </cell>
          <cell r="G6257" t="str">
            <v>Monthly</v>
          </cell>
          <cell r="H6257" t="str">
            <v>I</v>
          </cell>
          <cell r="I6257">
            <v>0</v>
          </cell>
          <cell r="J6257" t="str">
            <v>Washington Federation of State Employees</v>
          </cell>
          <cell r="K6257">
            <v>6737</v>
          </cell>
          <cell r="L6257">
            <v>6737</v>
          </cell>
          <cell r="M6257">
            <v>6737</v>
          </cell>
          <cell r="N6257">
            <v>6737</v>
          </cell>
          <cell r="O6257">
            <v>6351</v>
          </cell>
          <cell r="P6257">
            <v>6478</v>
          </cell>
          <cell r="Q6257">
            <v>6674</v>
          </cell>
        </row>
        <row r="6258">
          <cell r="E6258" t="str">
            <v>63NMONTHLYJCOALITION</v>
          </cell>
          <cell r="F6258" t="str">
            <v>63N</v>
          </cell>
          <cell r="G6258" t="str">
            <v>Monthly</v>
          </cell>
          <cell r="H6258" t="str">
            <v>J</v>
          </cell>
          <cell r="I6258">
            <v>0</v>
          </cell>
          <cell r="J6258" t="str">
            <v>Coalition</v>
          </cell>
          <cell r="K6258">
            <v>6905</v>
          </cell>
          <cell r="L6258">
            <v>6905</v>
          </cell>
          <cell r="M6258">
            <v>6905</v>
          </cell>
          <cell r="N6258">
            <v>6905</v>
          </cell>
          <cell r="O6258">
            <v>6509</v>
          </cell>
          <cell r="P6258">
            <v>6639</v>
          </cell>
          <cell r="Q6258">
            <v>6839</v>
          </cell>
        </row>
        <row r="6259">
          <cell r="E6259" t="str">
            <v>63NMONTHLYJNON-REPRESENTED STATE EMPLOYEES</v>
          </cell>
          <cell r="F6259" t="str">
            <v>63N</v>
          </cell>
          <cell r="G6259" t="str">
            <v>Monthly</v>
          </cell>
          <cell r="H6259" t="str">
            <v>J</v>
          </cell>
          <cell r="I6259">
            <v>0</v>
          </cell>
          <cell r="J6259" t="str">
            <v>Non-Represented State Employees</v>
          </cell>
          <cell r="K6259">
            <v>6905</v>
          </cell>
          <cell r="L6259">
            <v>6905</v>
          </cell>
          <cell r="M6259">
            <v>6905</v>
          </cell>
          <cell r="N6259">
            <v>6905</v>
          </cell>
          <cell r="O6259">
            <v>6509</v>
          </cell>
          <cell r="P6259">
            <v>6639</v>
          </cell>
          <cell r="Q6259">
            <v>6839</v>
          </cell>
        </row>
        <row r="6260">
          <cell r="E6260" t="str">
            <v>63NMONTHLYJSERVICE EMPLOYEES INTERNATIONAL UNION DISTRICT 1199 NW</v>
          </cell>
          <cell r="F6260" t="str">
            <v>63N</v>
          </cell>
          <cell r="G6260" t="str">
            <v>Monthly</v>
          </cell>
          <cell r="H6260" t="str">
            <v>J</v>
          </cell>
          <cell r="I6260">
            <v>0</v>
          </cell>
          <cell r="J6260" t="str">
            <v>Service Employees International Union District 1199 NW</v>
          </cell>
          <cell r="K6260">
            <v>6905</v>
          </cell>
          <cell r="L6260">
            <v>6905</v>
          </cell>
          <cell r="M6260">
            <v>6905</v>
          </cell>
          <cell r="N6260">
            <v>6905</v>
          </cell>
          <cell r="O6260">
            <v>6509</v>
          </cell>
          <cell r="P6260">
            <v>6639</v>
          </cell>
          <cell r="Q6260">
            <v>6839</v>
          </cell>
        </row>
        <row r="6261">
          <cell r="E6261" t="str">
            <v>63NMONTHLYJTEAMSTERS LOCAL UNION NUMBER 117</v>
          </cell>
          <cell r="F6261" t="str">
            <v>63N</v>
          </cell>
          <cell r="G6261" t="str">
            <v>Monthly</v>
          </cell>
          <cell r="H6261" t="str">
            <v>J</v>
          </cell>
          <cell r="I6261">
            <v>0</v>
          </cell>
          <cell r="J6261" t="str">
            <v>Teamsters Local Union Number 117</v>
          </cell>
          <cell r="K6261">
            <v>6993</v>
          </cell>
          <cell r="L6261">
            <v>6993</v>
          </cell>
          <cell r="M6261">
            <v>6993</v>
          </cell>
          <cell r="N6261">
            <v>6993</v>
          </cell>
          <cell r="O6261">
            <v>6592</v>
          </cell>
          <cell r="P6261">
            <v>6724</v>
          </cell>
          <cell r="Q6261">
            <v>6927</v>
          </cell>
        </row>
        <row r="6262">
          <cell r="E6262" t="str">
            <v>63NMONTHLYJWASHINGTON FEDERATION OF STATE EMPLOYEES</v>
          </cell>
          <cell r="F6262" t="str">
            <v>63N</v>
          </cell>
          <cell r="G6262" t="str">
            <v>Monthly</v>
          </cell>
          <cell r="H6262" t="str">
            <v>J</v>
          </cell>
          <cell r="I6262">
            <v>0</v>
          </cell>
          <cell r="J6262" t="str">
            <v>Washington Federation of State Employees</v>
          </cell>
          <cell r="K6262">
            <v>6905</v>
          </cell>
          <cell r="L6262">
            <v>6905</v>
          </cell>
          <cell r="M6262">
            <v>6905</v>
          </cell>
          <cell r="N6262">
            <v>6905</v>
          </cell>
          <cell r="O6262">
            <v>6509</v>
          </cell>
          <cell r="P6262">
            <v>6639</v>
          </cell>
          <cell r="Q6262">
            <v>6839</v>
          </cell>
        </row>
        <row r="6263">
          <cell r="E6263" t="str">
            <v>63NMONTHLYKCOALITION</v>
          </cell>
          <cell r="F6263" t="str">
            <v>63N</v>
          </cell>
          <cell r="G6263" t="str">
            <v>Monthly</v>
          </cell>
          <cell r="H6263" t="str">
            <v>K</v>
          </cell>
          <cell r="I6263">
            <v>0</v>
          </cell>
          <cell r="J6263" t="str">
            <v>Coalition</v>
          </cell>
          <cell r="K6263">
            <v>7081</v>
          </cell>
          <cell r="L6263">
            <v>7081</v>
          </cell>
          <cell r="M6263">
            <v>7081</v>
          </cell>
          <cell r="N6263">
            <v>7081</v>
          </cell>
          <cell r="O6263">
            <v>6675</v>
          </cell>
          <cell r="P6263">
            <v>6809</v>
          </cell>
          <cell r="Q6263">
            <v>7015</v>
          </cell>
        </row>
        <row r="6264">
          <cell r="E6264" t="str">
            <v>63NMONTHLYKNON-REPRESENTED STATE EMPLOYEES</v>
          </cell>
          <cell r="F6264" t="str">
            <v>63N</v>
          </cell>
          <cell r="G6264" t="str">
            <v>Monthly</v>
          </cell>
          <cell r="H6264" t="str">
            <v>K</v>
          </cell>
          <cell r="I6264">
            <v>0</v>
          </cell>
          <cell r="J6264" t="str">
            <v>Non-Represented State Employees</v>
          </cell>
          <cell r="K6264">
            <v>7081</v>
          </cell>
          <cell r="L6264">
            <v>7081</v>
          </cell>
          <cell r="M6264">
            <v>7081</v>
          </cell>
          <cell r="N6264">
            <v>7081</v>
          </cell>
          <cell r="O6264">
            <v>6675</v>
          </cell>
          <cell r="P6264">
            <v>6809</v>
          </cell>
          <cell r="Q6264">
            <v>7015</v>
          </cell>
        </row>
        <row r="6265">
          <cell r="E6265" t="str">
            <v>63NMONTHLYKSERVICE EMPLOYEES INTERNATIONAL UNION DISTRICT 1199 NW</v>
          </cell>
          <cell r="F6265" t="str">
            <v>63N</v>
          </cell>
          <cell r="G6265" t="str">
            <v>Monthly</v>
          </cell>
          <cell r="H6265" t="str">
            <v>K</v>
          </cell>
          <cell r="I6265">
            <v>0</v>
          </cell>
          <cell r="J6265" t="str">
            <v>Service Employees International Union District 1199 NW</v>
          </cell>
          <cell r="K6265">
            <v>7081</v>
          </cell>
          <cell r="L6265">
            <v>7081</v>
          </cell>
          <cell r="M6265">
            <v>7081</v>
          </cell>
          <cell r="N6265">
            <v>7081</v>
          </cell>
          <cell r="O6265">
            <v>6675</v>
          </cell>
          <cell r="P6265">
            <v>6809</v>
          </cell>
          <cell r="Q6265">
            <v>7015</v>
          </cell>
        </row>
        <row r="6266">
          <cell r="E6266" t="str">
            <v>63NMONTHLYKTEAMSTERS LOCAL UNION NUMBER 117</v>
          </cell>
          <cell r="F6266" t="str">
            <v>63N</v>
          </cell>
          <cell r="G6266" t="str">
            <v>Monthly</v>
          </cell>
          <cell r="H6266" t="str">
            <v>K</v>
          </cell>
          <cell r="I6266">
            <v>0</v>
          </cell>
          <cell r="J6266" t="str">
            <v>Teamsters Local Union Number 117</v>
          </cell>
          <cell r="K6266">
            <v>7171</v>
          </cell>
          <cell r="L6266">
            <v>7171</v>
          </cell>
          <cell r="M6266">
            <v>7171</v>
          </cell>
          <cell r="N6266">
            <v>7171</v>
          </cell>
          <cell r="O6266">
            <v>6760</v>
          </cell>
          <cell r="P6266">
            <v>6895</v>
          </cell>
          <cell r="Q6266">
            <v>7103</v>
          </cell>
        </row>
        <row r="6267">
          <cell r="E6267" t="str">
            <v>63NMONTHLYKWASHINGTON FEDERATION OF STATE EMPLOYEES</v>
          </cell>
          <cell r="F6267" t="str">
            <v>63N</v>
          </cell>
          <cell r="G6267" t="str">
            <v>Monthly</v>
          </cell>
          <cell r="H6267" t="str">
            <v>K</v>
          </cell>
          <cell r="I6267">
            <v>0</v>
          </cell>
          <cell r="J6267" t="str">
            <v>Washington Federation of State Employees</v>
          </cell>
          <cell r="K6267">
            <v>7081</v>
          </cell>
          <cell r="L6267">
            <v>7081</v>
          </cell>
          <cell r="M6267">
            <v>7081</v>
          </cell>
          <cell r="N6267">
            <v>7081</v>
          </cell>
          <cell r="O6267">
            <v>6675</v>
          </cell>
          <cell r="P6267">
            <v>6809</v>
          </cell>
          <cell r="Q6267">
            <v>7015</v>
          </cell>
        </row>
        <row r="6268">
          <cell r="E6268" t="str">
            <v>63NMONTHLYLCOALITION</v>
          </cell>
          <cell r="F6268" t="str">
            <v>63N</v>
          </cell>
          <cell r="G6268" t="str">
            <v>Monthly</v>
          </cell>
          <cell r="H6268" t="str">
            <v>L</v>
          </cell>
          <cell r="I6268">
            <v>0</v>
          </cell>
          <cell r="J6268" t="str">
            <v>Coalition</v>
          </cell>
          <cell r="K6268">
            <v>7254</v>
          </cell>
          <cell r="L6268">
            <v>7254</v>
          </cell>
          <cell r="M6268">
            <v>7254</v>
          </cell>
          <cell r="N6268">
            <v>7254</v>
          </cell>
          <cell r="O6268">
            <v>6838</v>
          </cell>
          <cell r="P6268">
            <v>6975</v>
          </cell>
          <cell r="Q6268">
            <v>7186</v>
          </cell>
        </row>
        <row r="6269">
          <cell r="E6269" t="str">
            <v>63NMONTHLYLNON-REPRESENTED STATE EMPLOYEES</v>
          </cell>
          <cell r="F6269" t="str">
            <v>63N</v>
          </cell>
          <cell r="G6269" t="str">
            <v>Monthly</v>
          </cell>
          <cell r="H6269" t="str">
            <v>L</v>
          </cell>
          <cell r="I6269">
            <v>0</v>
          </cell>
          <cell r="J6269" t="str">
            <v>Non-Represented State Employees</v>
          </cell>
          <cell r="K6269">
            <v>7254</v>
          </cell>
          <cell r="L6269">
            <v>7254</v>
          </cell>
          <cell r="M6269">
            <v>7254</v>
          </cell>
          <cell r="N6269">
            <v>7254</v>
          </cell>
          <cell r="O6269">
            <v>6838</v>
          </cell>
          <cell r="P6269">
            <v>6975</v>
          </cell>
          <cell r="Q6269">
            <v>7186</v>
          </cell>
        </row>
        <row r="6270">
          <cell r="E6270" t="str">
            <v>63NMONTHLYLSERVICE EMPLOYEES INTERNATIONAL UNION DISTRICT 1199 NW</v>
          </cell>
          <cell r="F6270" t="str">
            <v>63N</v>
          </cell>
          <cell r="G6270" t="str">
            <v>Monthly</v>
          </cell>
          <cell r="H6270" t="str">
            <v>L</v>
          </cell>
          <cell r="I6270">
            <v>0</v>
          </cell>
          <cell r="J6270" t="str">
            <v>Service Employees International Union District 1199 NW</v>
          </cell>
          <cell r="K6270">
            <v>7254</v>
          </cell>
          <cell r="L6270">
            <v>7254</v>
          </cell>
          <cell r="M6270">
            <v>7254</v>
          </cell>
          <cell r="N6270">
            <v>7254</v>
          </cell>
          <cell r="O6270">
            <v>6838</v>
          </cell>
          <cell r="P6270">
            <v>6975</v>
          </cell>
          <cell r="Q6270">
            <v>7186</v>
          </cell>
        </row>
        <row r="6271">
          <cell r="E6271" t="str">
            <v>63NMONTHLYLTEAMSTERS LOCAL UNION NUMBER 117</v>
          </cell>
          <cell r="F6271" t="str">
            <v>63N</v>
          </cell>
          <cell r="G6271" t="str">
            <v>Monthly</v>
          </cell>
          <cell r="H6271" t="str">
            <v>L</v>
          </cell>
          <cell r="I6271">
            <v>0</v>
          </cell>
          <cell r="J6271" t="str">
            <v>Teamsters Local Union Number 117</v>
          </cell>
          <cell r="K6271">
            <v>7347</v>
          </cell>
          <cell r="L6271">
            <v>7347</v>
          </cell>
          <cell r="M6271">
            <v>7347</v>
          </cell>
          <cell r="N6271">
            <v>7347</v>
          </cell>
          <cell r="O6271">
            <v>6925</v>
          </cell>
          <cell r="P6271">
            <v>7064</v>
          </cell>
          <cell r="Q6271">
            <v>7277</v>
          </cell>
        </row>
        <row r="6272">
          <cell r="E6272" t="str">
            <v>63NMONTHLYLWASHINGTON FEDERATION OF STATE EMPLOYEES</v>
          </cell>
          <cell r="F6272" t="str">
            <v>63N</v>
          </cell>
          <cell r="G6272" t="str">
            <v>Monthly</v>
          </cell>
          <cell r="H6272" t="str">
            <v>L</v>
          </cell>
          <cell r="I6272">
            <v>0</v>
          </cell>
          <cell r="J6272" t="str">
            <v>Washington Federation of State Employees</v>
          </cell>
          <cell r="K6272">
            <v>7254</v>
          </cell>
          <cell r="L6272">
            <v>7254</v>
          </cell>
          <cell r="M6272">
            <v>7254</v>
          </cell>
          <cell r="N6272">
            <v>7254</v>
          </cell>
          <cell r="O6272">
            <v>6838</v>
          </cell>
          <cell r="P6272">
            <v>6975</v>
          </cell>
          <cell r="Q6272">
            <v>7186</v>
          </cell>
        </row>
        <row r="6273">
          <cell r="E6273" t="str">
            <v>63NMONTHLYMCOALITION</v>
          </cell>
          <cell r="F6273" t="str">
            <v>63N</v>
          </cell>
          <cell r="G6273" t="str">
            <v>Monthly</v>
          </cell>
          <cell r="H6273" t="str">
            <v>M</v>
          </cell>
          <cell r="I6273">
            <v>0</v>
          </cell>
          <cell r="J6273" t="str">
            <v>Coalition</v>
          </cell>
          <cell r="K6273">
            <v>7435</v>
          </cell>
          <cell r="L6273">
            <v>7435</v>
          </cell>
          <cell r="M6273">
            <v>7435</v>
          </cell>
          <cell r="N6273">
            <v>7435</v>
          </cell>
          <cell r="O6273">
            <v>7009</v>
          </cell>
          <cell r="P6273">
            <v>7149</v>
          </cell>
          <cell r="Q6273">
            <v>7365</v>
          </cell>
        </row>
        <row r="6274">
          <cell r="E6274" t="str">
            <v>63NMONTHLYMNON-REPRESENTED STATE EMPLOYEES</v>
          </cell>
          <cell r="F6274" t="str">
            <v>63N</v>
          </cell>
          <cell r="G6274" t="str">
            <v>Monthly</v>
          </cell>
          <cell r="H6274" t="str">
            <v>M</v>
          </cell>
          <cell r="I6274">
            <v>0</v>
          </cell>
          <cell r="J6274" t="str">
            <v>Non-Represented State Employees</v>
          </cell>
          <cell r="K6274">
            <v>7435</v>
          </cell>
          <cell r="L6274">
            <v>7435</v>
          </cell>
          <cell r="M6274">
            <v>7435</v>
          </cell>
          <cell r="N6274">
            <v>7435</v>
          </cell>
          <cell r="O6274">
            <v>7009</v>
          </cell>
          <cell r="P6274">
            <v>7149</v>
          </cell>
          <cell r="Q6274">
            <v>7365</v>
          </cell>
        </row>
        <row r="6275">
          <cell r="E6275" t="str">
            <v>63NMONTHLYMSERVICE EMPLOYEES INTERNATIONAL UNION DISTRICT 1199 NW</v>
          </cell>
          <cell r="F6275" t="str">
            <v>63N</v>
          </cell>
          <cell r="G6275" t="str">
            <v>Monthly</v>
          </cell>
          <cell r="H6275" t="str">
            <v>M</v>
          </cell>
          <cell r="I6275">
            <v>0</v>
          </cell>
          <cell r="J6275" t="str">
            <v>Service Employees International Union District 1199 NW</v>
          </cell>
          <cell r="K6275">
            <v>7435</v>
          </cell>
          <cell r="L6275">
            <v>7435</v>
          </cell>
          <cell r="M6275">
            <v>7435</v>
          </cell>
          <cell r="N6275">
            <v>7435</v>
          </cell>
          <cell r="O6275">
            <v>7009</v>
          </cell>
          <cell r="P6275">
            <v>7149</v>
          </cell>
          <cell r="Q6275">
            <v>7365</v>
          </cell>
        </row>
        <row r="6276">
          <cell r="E6276" t="str">
            <v>63NMONTHLYMTEAMSTERS LOCAL UNION NUMBER 117</v>
          </cell>
          <cell r="F6276" t="str">
            <v>63N</v>
          </cell>
          <cell r="G6276" t="str">
            <v>Monthly</v>
          </cell>
          <cell r="H6276" t="str">
            <v>M</v>
          </cell>
          <cell r="I6276">
            <v>0</v>
          </cell>
          <cell r="J6276" t="str">
            <v>Teamsters Local Union Number 117</v>
          </cell>
          <cell r="K6276">
            <v>7531</v>
          </cell>
          <cell r="L6276">
            <v>7531</v>
          </cell>
          <cell r="M6276">
            <v>7531</v>
          </cell>
          <cell r="N6276">
            <v>7531</v>
          </cell>
          <cell r="O6276">
            <v>7099</v>
          </cell>
          <cell r="P6276">
            <v>7241</v>
          </cell>
          <cell r="Q6276">
            <v>7460</v>
          </cell>
        </row>
        <row r="6277">
          <cell r="E6277" t="str">
            <v>63NMONTHLYMWASHINGTON FEDERATION OF STATE EMPLOYEES</v>
          </cell>
          <cell r="F6277" t="str">
            <v>63N</v>
          </cell>
          <cell r="G6277" t="str">
            <v>Monthly</v>
          </cell>
          <cell r="H6277" t="str">
            <v>M</v>
          </cell>
          <cell r="I6277">
            <v>0</v>
          </cell>
          <cell r="J6277" t="str">
            <v>Washington Federation of State Employees</v>
          </cell>
          <cell r="K6277">
            <v>7435</v>
          </cell>
          <cell r="L6277">
            <v>7435</v>
          </cell>
          <cell r="M6277">
            <v>7435</v>
          </cell>
          <cell r="N6277">
            <v>7435</v>
          </cell>
          <cell r="O6277">
            <v>7009</v>
          </cell>
          <cell r="P6277">
            <v>7149</v>
          </cell>
          <cell r="Q6277">
            <v>7365</v>
          </cell>
        </row>
        <row r="6278">
          <cell r="E6278" t="str">
            <v>63NMONTHLYNCOALITION</v>
          </cell>
          <cell r="F6278" t="str">
            <v>63N</v>
          </cell>
          <cell r="G6278" t="str">
            <v>Monthly</v>
          </cell>
          <cell r="H6278" t="str">
            <v>N</v>
          </cell>
          <cell r="I6278">
            <v>0</v>
          </cell>
          <cell r="J6278" t="str">
            <v>Coalition</v>
          </cell>
          <cell r="K6278">
            <v>7620</v>
          </cell>
          <cell r="L6278">
            <v>7620</v>
          </cell>
          <cell r="M6278">
            <v>7620</v>
          </cell>
          <cell r="N6278">
            <v>7620</v>
          </cell>
          <cell r="O6278">
            <v>7183</v>
          </cell>
          <cell r="P6278">
            <v>7327</v>
          </cell>
          <cell r="Q6278">
            <v>7548</v>
          </cell>
        </row>
        <row r="6279">
          <cell r="E6279" t="str">
            <v>63NMONTHLYNNON-REPRESENTED STATE EMPLOYEES</v>
          </cell>
          <cell r="F6279" t="str">
            <v>63N</v>
          </cell>
          <cell r="G6279" t="str">
            <v>Monthly</v>
          </cell>
          <cell r="H6279" t="str">
            <v>N</v>
          </cell>
          <cell r="I6279">
            <v>0</v>
          </cell>
          <cell r="J6279" t="str">
            <v>Non-Represented State Employees</v>
          </cell>
          <cell r="K6279">
            <v>7620</v>
          </cell>
          <cell r="L6279">
            <v>7620</v>
          </cell>
          <cell r="M6279">
            <v>7620</v>
          </cell>
          <cell r="N6279">
            <v>7620</v>
          </cell>
          <cell r="O6279">
            <v>7183</v>
          </cell>
          <cell r="P6279">
            <v>7327</v>
          </cell>
          <cell r="Q6279">
            <v>7548</v>
          </cell>
        </row>
        <row r="6280">
          <cell r="E6280" t="str">
            <v>63NMONTHLYNSERVICE EMPLOYEES INTERNATIONAL UNION DISTRICT 1199 NW</v>
          </cell>
          <cell r="F6280" t="str">
            <v>63N</v>
          </cell>
          <cell r="G6280" t="str">
            <v>Monthly</v>
          </cell>
          <cell r="H6280" t="str">
            <v>N</v>
          </cell>
          <cell r="I6280">
            <v>0</v>
          </cell>
          <cell r="J6280" t="str">
            <v>Service Employees International Union District 1199 NW</v>
          </cell>
          <cell r="K6280">
            <v>7620</v>
          </cell>
          <cell r="L6280">
            <v>7620</v>
          </cell>
          <cell r="M6280">
            <v>7620</v>
          </cell>
          <cell r="N6280">
            <v>7620</v>
          </cell>
          <cell r="O6280">
            <v>7183</v>
          </cell>
          <cell r="P6280">
            <v>7327</v>
          </cell>
          <cell r="Q6280">
            <v>7548</v>
          </cell>
        </row>
        <row r="6281">
          <cell r="E6281" t="str">
            <v>63NMONTHLYNTEAMSTERS LOCAL UNION NUMBER 117</v>
          </cell>
          <cell r="F6281" t="str">
            <v>63N</v>
          </cell>
          <cell r="G6281" t="str">
            <v>Monthly</v>
          </cell>
          <cell r="H6281" t="str">
            <v>N</v>
          </cell>
          <cell r="I6281">
            <v>0</v>
          </cell>
          <cell r="J6281" t="str">
            <v>Teamsters Local Union Number 117</v>
          </cell>
          <cell r="K6281">
            <v>7719</v>
          </cell>
          <cell r="L6281">
            <v>7719</v>
          </cell>
          <cell r="M6281">
            <v>7719</v>
          </cell>
          <cell r="N6281">
            <v>7719</v>
          </cell>
          <cell r="O6281">
            <v>7276</v>
          </cell>
          <cell r="P6281">
            <v>7422</v>
          </cell>
          <cell r="Q6281">
            <v>7646</v>
          </cell>
        </row>
        <row r="6282">
          <cell r="E6282" t="str">
            <v>63NMONTHLYNWASHINGTON FEDERATION OF STATE EMPLOYEES</v>
          </cell>
          <cell r="F6282" t="str">
            <v>63N</v>
          </cell>
          <cell r="G6282" t="str">
            <v>Monthly</v>
          </cell>
          <cell r="H6282" t="str">
            <v>N</v>
          </cell>
          <cell r="I6282">
            <v>0</v>
          </cell>
          <cell r="J6282" t="str">
            <v>Washington Federation of State Employees</v>
          </cell>
          <cell r="K6282">
            <v>7620</v>
          </cell>
          <cell r="L6282">
            <v>7620</v>
          </cell>
          <cell r="M6282">
            <v>7620</v>
          </cell>
          <cell r="N6282">
            <v>7620</v>
          </cell>
          <cell r="O6282">
            <v>7183</v>
          </cell>
          <cell r="P6282">
            <v>7327</v>
          </cell>
          <cell r="Q6282">
            <v>7548</v>
          </cell>
        </row>
        <row r="6283">
          <cell r="E6283" t="str">
            <v>63NMONTHLYOCOALITION</v>
          </cell>
          <cell r="F6283" t="str">
            <v>63N</v>
          </cell>
          <cell r="G6283" t="str">
            <v>Monthly</v>
          </cell>
          <cell r="H6283" t="str">
            <v>O</v>
          </cell>
          <cell r="I6283">
            <v>0</v>
          </cell>
          <cell r="J6283" t="str">
            <v>Coalition</v>
          </cell>
          <cell r="K6283">
            <v>7810</v>
          </cell>
          <cell r="L6283">
            <v>7810</v>
          </cell>
          <cell r="M6283">
            <v>7810</v>
          </cell>
          <cell r="N6283">
            <v>7810</v>
          </cell>
          <cell r="O6283">
            <v>7363</v>
          </cell>
          <cell r="P6283">
            <v>7510</v>
          </cell>
          <cell r="Q6283">
            <v>7737</v>
          </cell>
        </row>
        <row r="6284">
          <cell r="E6284" t="str">
            <v>63NMONTHLYONON-REPRESENTED STATE EMPLOYEES</v>
          </cell>
          <cell r="F6284" t="str">
            <v>63N</v>
          </cell>
          <cell r="G6284" t="str">
            <v>Monthly</v>
          </cell>
          <cell r="H6284" t="str">
            <v>O</v>
          </cell>
          <cell r="I6284">
            <v>0</v>
          </cell>
          <cell r="J6284" t="str">
            <v>Non-Represented State Employees</v>
          </cell>
          <cell r="K6284">
            <v>7810</v>
          </cell>
          <cell r="L6284">
            <v>7810</v>
          </cell>
          <cell r="M6284">
            <v>7810</v>
          </cell>
          <cell r="N6284">
            <v>7810</v>
          </cell>
          <cell r="O6284">
            <v>7363</v>
          </cell>
          <cell r="P6284">
            <v>7510</v>
          </cell>
          <cell r="Q6284">
            <v>7737</v>
          </cell>
        </row>
        <row r="6285">
          <cell r="E6285" t="str">
            <v>63NMONTHLYOSERVICE EMPLOYEES INTERNATIONAL UNION DISTRICT 1199 NW</v>
          </cell>
          <cell r="F6285" t="str">
            <v>63N</v>
          </cell>
          <cell r="G6285" t="str">
            <v>Monthly</v>
          </cell>
          <cell r="H6285" t="str">
            <v>O</v>
          </cell>
          <cell r="I6285">
            <v>0</v>
          </cell>
          <cell r="J6285" t="str">
            <v>Service Employees International Union District 1199 NW</v>
          </cell>
          <cell r="K6285">
            <v>7810</v>
          </cell>
          <cell r="L6285">
            <v>7810</v>
          </cell>
          <cell r="M6285">
            <v>7810</v>
          </cell>
          <cell r="N6285">
            <v>7810</v>
          </cell>
          <cell r="O6285">
            <v>7363</v>
          </cell>
          <cell r="P6285">
            <v>7510</v>
          </cell>
          <cell r="Q6285">
            <v>7737</v>
          </cell>
        </row>
        <row r="6286">
          <cell r="E6286" t="str">
            <v>63NMONTHLYOTEAMSTERS LOCAL UNION NUMBER 117</v>
          </cell>
          <cell r="F6286" t="str">
            <v>63N</v>
          </cell>
          <cell r="G6286" t="str">
            <v>Monthly</v>
          </cell>
          <cell r="H6286" t="str">
            <v>O</v>
          </cell>
          <cell r="I6286">
            <v>0</v>
          </cell>
          <cell r="J6286" t="str">
            <v>Teamsters Local Union Number 117</v>
          </cell>
          <cell r="K6286">
            <v>7909</v>
          </cell>
          <cell r="L6286">
            <v>7909</v>
          </cell>
          <cell r="M6286">
            <v>7909</v>
          </cell>
          <cell r="N6286">
            <v>7909</v>
          </cell>
          <cell r="O6286">
            <v>7456</v>
          </cell>
          <cell r="P6286">
            <v>7605</v>
          </cell>
          <cell r="Q6286">
            <v>7835</v>
          </cell>
        </row>
        <row r="6287">
          <cell r="E6287" t="str">
            <v>63NMONTHLYOWASHINGTON FEDERATION OF STATE EMPLOYEES</v>
          </cell>
          <cell r="F6287" t="str">
            <v>63N</v>
          </cell>
          <cell r="G6287" t="str">
            <v>Monthly</v>
          </cell>
          <cell r="H6287" t="str">
            <v>O</v>
          </cell>
          <cell r="I6287">
            <v>0</v>
          </cell>
          <cell r="J6287" t="str">
            <v>Washington Federation of State Employees</v>
          </cell>
          <cell r="K6287">
            <v>7810</v>
          </cell>
          <cell r="L6287">
            <v>7810</v>
          </cell>
          <cell r="M6287">
            <v>7810</v>
          </cell>
          <cell r="N6287">
            <v>7810</v>
          </cell>
          <cell r="O6287">
            <v>7363</v>
          </cell>
          <cell r="P6287">
            <v>7510</v>
          </cell>
          <cell r="Q6287">
            <v>7737</v>
          </cell>
        </row>
        <row r="6288">
          <cell r="E6288" t="str">
            <v>63NMONTHLYPCOALITION</v>
          </cell>
          <cell r="F6288" t="str">
            <v>63N</v>
          </cell>
          <cell r="G6288" t="str">
            <v>Monthly</v>
          </cell>
          <cell r="H6288" t="str">
            <v>P</v>
          </cell>
          <cell r="I6288">
            <v>0</v>
          </cell>
          <cell r="J6288" t="str">
            <v>Coalition</v>
          </cell>
          <cell r="K6288">
            <v>8008</v>
          </cell>
          <cell r="L6288">
            <v>8008</v>
          </cell>
          <cell r="M6288">
            <v>8008</v>
          </cell>
          <cell r="N6288">
            <v>8008</v>
          </cell>
          <cell r="O6288">
            <v>7549</v>
          </cell>
          <cell r="P6288">
            <v>7700</v>
          </cell>
          <cell r="Q6288">
            <v>7933</v>
          </cell>
        </row>
        <row r="6289">
          <cell r="E6289" t="str">
            <v>63NMONTHLYPNON-REPRESENTED STATE EMPLOYEES</v>
          </cell>
          <cell r="F6289" t="str">
            <v>63N</v>
          </cell>
          <cell r="G6289" t="str">
            <v>Monthly</v>
          </cell>
          <cell r="H6289" t="str">
            <v>P</v>
          </cell>
          <cell r="I6289">
            <v>0</v>
          </cell>
          <cell r="J6289" t="str">
            <v>Non-Represented State Employees</v>
          </cell>
          <cell r="K6289">
            <v>8008</v>
          </cell>
          <cell r="L6289">
            <v>8008</v>
          </cell>
          <cell r="M6289">
            <v>8008</v>
          </cell>
          <cell r="N6289">
            <v>8008</v>
          </cell>
          <cell r="O6289">
            <v>7549</v>
          </cell>
          <cell r="P6289">
            <v>7700</v>
          </cell>
          <cell r="Q6289">
            <v>7933</v>
          </cell>
        </row>
        <row r="6290">
          <cell r="E6290" t="str">
            <v>63NMONTHLYPSERVICE EMPLOYEES INTERNATIONAL UNION DISTRICT 1199 NW</v>
          </cell>
          <cell r="F6290" t="str">
            <v>63N</v>
          </cell>
          <cell r="G6290" t="str">
            <v>Monthly</v>
          </cell>
          <cell r="H6290" t="str">
            <v>P</v>
          </cell>
          <cell r="I6290">
            <v>0</v>
          </cell>
          <cell r="J6290" t="str">
            <v>Service Employees International Union District 1199 NW</v>
          </cell>
          <cell r="K6290">
            <v>8008</v>
          </cell>
          <cell r="L6290">
            <v>8008</v>
          </cell>
          <cell r="M6290">
            <v>8008</v>
          </cell>
          <cell r="N6290">
            <v>8008</v>
          </cell>
          <cell r="O6290">
            <v>7549</v>
          </cell>
          <cell r="P6290">
            <v>7700</v>
          </cell>
          <cell r="Q6290">
            <v>7933</v>
          </cell>
        </row>
        <row r="6291">
          <cell r="E6291" t="str">
            <v>63NMONTHLYPTEAMSTERS LOCAL UNION NUMBER 117</v>
          </cell>
          <cell r="F6291" t="str">
            <v>63N</v>
          </cell>
          <cell r="G6291" t="str">
            <v>Monthly</v>
          </cell>
          <cell r="H6291" t="str">
            <v>P</v>
          </cell>
          <cell r="I6291">
            <v>0</v>
          </cell>
          <cell r="J6291" t="str">
            <v>Teamsters Local Union Number 117</v>
          </cell>
          <cell r="K6291">
            <v>8111</v>
          </cell>
          <cell r="L6291">
            <v>8111</v>
          </cell>
          <cell r="M6291">
            <v>8111</v>
          </cell>
          <cell r="N6291">
            <v>8111</v>
          </cell>
          <cell r="O6291">
            <v>7646</v>
          </cell>
          <cell r="P6291">
            <v>7799</v>
          </cell>
          <cell r="Q6291">
            <v>8035</v>
          </cell>
        </row>
        <row r="6292">
          <cell r="E6292" t="str">
            <v>63NMONTHLYPWASHINGTON FEDERATION OF STATE EMPLOYEES</v>
          </cell>
          <cell r="F6292" t="str">
            <v>63N</v>
          </cell>
          <cell r="G6292" t="str">
            <v>Monthly</v>
          </cell>
          <cell r="H6292" t="str">
            <v>P</v>
          </cell>
          <cell r="I6292">
            <v>0</v>
          </cell>
          <cell r="J6292" t="str">
            <v>Washington Federation of State Employees</v>
          </cell>
          <cell r="K6292">
            <v>8008</v>
          </cell>
          <cell r="L6292">
            <v>8008</v>
          </cell>
          <cell r="M6292">
            <v>8008</v>
          </cell>
          <cell r="N6292">
            <v>8008</v>
          </cell>
          <cell r="O6292">
            <v>7549</v>
          </cell>
          <cell r="P6292">
            <v>7700</v>
          </cell>
          <cell r="Q6292">
            <v>7933</v>
          </cell>
        </row>
        <row r="6293">
          <cell r="E6293" t="str">
            <v>63NMONTHLYQCOALITION</v>
          </cell>
          <cell r="F6293" t="str">
            <v>63N</v>
          </cell>
          <cell r="G6293" t="str">
            <v>Monthly</v>
          </cell>
          <cell r="H6293" t="str">
            <v>Q</v>
          </cell>
          <cell r="I6293">
            <v>0</v>
          </cell>
          <cell r="J6293" t="str">
            <v>Coalition</v>
          </cell>
          <cell r="K6293">
            <v>8209</v>
          </cell>
          <cell r="L6293">
            <v>8209</v>
          </cell>
          <cell r="M6293">
            <v>8209</v>
          </cell>
          <cell r="N6293">
            <v>8209</v>
          </cell>
          <cell r="O6293">
            <v>7738</v>
          </cell>
          <cell r="P6293">
            <v>7893</v>
          </cell>
          <cell r="Q6293">
            <v>8131</v>
          </cell>
        </row>
        <row r="6294">
          <cell r="E6294" t="str">
            <v>63NMONTHLYQNON-REPRESENTED STATE EMPLOYEES</v>
          </cell>
          <cell r="F6294" t="str">
            <v>63N</v>
          </cell>
          <cell r="G6294" t="str">
            <v>Monthly</v>
          </cell>
          <cell r="H6294" t="str">
            <v>Q</v>
          </cell>
          <cell r="I6294">
            <v>0</v>
          </cell>
          <cell r="J6294" t="str">
            <v>Non-Represented State Employees</v>
          </cell>
          <cell r="K6294">
            <v>8209</v>
          </cell>
          <cell r="L6294">
            <v>8209</v>
          </cell>
          <cell r="M6294">
            <v>8209</v>
          </cell>
          <cell r="N6294">
            <v>8209</v>
          </cell>
          <cell r="O6294">
            <v>7738</v>
          </cell>
          <cell r="P6294">
            <v>7893</v>
          </cell>
          <cell r="Q6294">
            <v>8131</v>
          </cell>
        </row>
        <row r="6295">
          <cell r="E6295" t="str">
            <v>63NMONTHLYQSERVICE EMPLOYEES INTERNATIONAL UNION DISTRICT 1199 NW</v>
          </cell>
          <cell r="F6295" t="str">
            <v>63N</v>
          </cell>
          <cell r="G6295" t="str">
            <v>Monthly</v>
          </cell>
          <cell r="H6295" t="str">
            <v>Q</v>
          </cell>
          <cell r="I6295">
            <v>0</v>
          </cell>
          <cell r="J6295" t="str">
            <v>Service Employees International Union District 1199 NW</v>
          </cell>
          <cell r="K6295">
            <v>8209</v>
          </cell>
          <cell r="L6295">
            <v>8209</v>
          </cell>
          <cell r="M6295">
            <v>8209</v>
          </cell>
          <cell r="N6295">
            <v>8209</v>
          </cell>
          <cell r="O6295">
            <v>7738</v>
          </cell>
          <cell r="P6295">
            <v>7893</v>
          </cell>
          <cell r="Q6295">
            <v>8131</v>
          </cell>
        </row>
        <row r="6296">
          <cell r="E6296" t="str">
            <v>63NMONTHLYQTEAMSTERS LOCAL UNION NUMBER 117</v>
          </cell>
          <cell r="F6296" t="str">
            <v>63N</v>
          </cell>
          <cell r="G6296" t="str">
            <v>Monthly</v>
          </cell>
          <cell r="H6296" t="str">
            <v>Q</v>
          </cell>
          <cell r="I6296">
            <v>0</v>
          </cell>
          <cell r="J6296" t="str">
            <v>Teamsters Local Union Number 117</v>
          </cell>
          <cell r="K6296">
            <v>8315</v>
          </cell>
          <cell r="L6296">
            <v>8315</v>
          </cell>
          <cell r="M6296">
            <v>8315</v>
          </cell>
          <cell r="N6296">
            <v>8315</v>
          </cell>
          <cell r="O6296">
            <v>7838</v>
          </cell>
          <cell r="P6296">
            <v>7995</v>
          </cell>
          <cell r="Q6296">
            <v>8236</v>
          </cell>
        </row>
        <row r="6297">
          <cell r="E6297" t="str">
            <v>63NMONTHLYQWASHINGTON FEDERATION OF STATE EMPLOYEES</v>
          </cell>
          <cell r="F6297" t="str">
            <v>63N</v>
          </cell>
          <cell r="G6297" t="str">
            <v>Monthly</v>
          </cell>
          <cell r="H6297" t="str">
            <v>Q</v>
          </cell>
          <cell r="I6297">
            <v>0</v>
          </cell>
          <cell r="J6297" t="str">
            <v>Washington Federation of State Employees</v>
          </cell>
          <cell r="K6297">
            <v>8209</v>
          </cell>
          <cell r="L6297">
            <v>8209</v>
          </cell>
          <cell r="M6297">
            <v>8209</v>
          </cell>
          <cell r="N6297">
            <v>8209</v>
          </cell>
          <cell r="O6297">
            <v>7738</v>
          </cell>
          <cell r="P6297">
            <v>7893</v>
          </cell>
          <cell r="Q6297">
            <v>8131</v>
          </cell>
        </row>
        <row r="6298">
          <cell r="E6298" t="str">
            <v>63NMONTHLYRCOALITION</v>
          </cell>
          <cell r="F6298" t="str">
            <v>63N</v>
          </cell>
          <cell r="G6298" t="str">
            <v>Monthly</v>
          </cell>
          <cell r="H6298" t="str">
            <v>R</v>
          </cell>
          <cell r="I6298">
            <v>0</v>
          </cell>
          <cell r="J6298" t="str">
            <v>Coalition</v>
          </cell>
          <cell r="K6298">
            <v>8415</v>
          </cell>
          <cell r="L6298">
            <v>8415</v>
          </cell>
          <cell r="M6298">
            <v>8415</v>
          </cell>
          <cell r="N6298">
            <v>8415</v>
          </cell>
          <cell r="O6298">
            <v>7932</v>
          </cell>
          <cell r="P6298">
            <v>8091</v>
          </cell>
          <cell r="Q6298">
            <v>8335</v>
          </cell>
        </row>
        <row r="6299">
          <cell r="E6299" t="str">
            <v>63NMONTHLYRNON-REPRESENTED STATE EMPLOYEES</v>
          </cell>
          <cell r="F6299" t="str">
            <v>63N</v>
          </cell>
          <cell r="G6299" t="str">
            <v>Monthly</v>
          </cell>
          <cell r="H6299" t="str">
            <v>R</v>
          </cell>
          <cell r="I6299">
            <v>0</v>
          </cell>
          <cell r="J6299" t="str">
            <v>Non-Represented State Employees</v>
          </cell>
          <cell r="K6299">
            <v>8415</v>
          </cell>
          <cell r="L6299">
            <v>8415</v>
          </cell>
          <cell r="M6299">
            <v>8415</v>
          </cell>
          <cell r="N6299">
            <v>8415</v>
          </cell>
          <cell r="O6299">
            <v>7932</v>
          </cell>
          <cell r="P6299">
            <v>8091</v>
          </cell>
          <cell r="Q6299">
            <v>8335</v>
          </cell>
        </row>
        <row r="6300">
          <cell r="E6300" t="str">
            <v>63NMONTHLYRSERVICE EMPLOYEES INTERNATIONAL UNION DISTRICT 1199 NW</v>
          </cell>
          <cell r="F6300" t="str">
            <v>63N</v>
          </cell>
          <cell r="G6300" t="str">
            <v>Monthly</v>
          </cell>
          <cell r="H6300" t="str">
            <v>R</v>
          </cell>
          <cell r="I6300">
            <v>0</v>
          </cell>
          <cell r="J6300" t="str">
            <v>Service Employees International Union District 1199 NW</v>
          </cell>
          <cell r="K6300">
            <v>8415</v>
          </cell>
          <cell r="L6300">
            <v>8415</v>
          </cell>
          <cell r="M6300">
            <v>8415</v>
          </cell>
          <cell r="N6300">
            <v>8415</v>
          </cell>
          <cell r="O6300">
            <v>7932</v>
          </cell>
          <cell r="P6300">
            <v>8091</v>
          </cell>
          <cell r="Q6300">
            <v>8335</v>
          </cell>
        </row>
        <row r="6301">
          <cell r="E6301" t="str">
            <v>63NMONTHLYRTEAMSTERS LOCAL UNION NUMBER 117</v>
          </cell>
          <cell r="F6301" t="str">
            <v>63N</v>
          </cell>
          <cell r="G6301" t="str">
            <v>Monthly</v>
          </cell>
          <cell r="H6301" t="str">
            <v>R</v>
          </cell>
          <cell r="I6301">
            <v>0</v>
          </cell>
          <cell r="J6301" t="str">
            <v>Teamsters Local Union Number 117</v>
          </cell>
          <cell r="K6301">
            <v>8523</v>
          </cell>
          <cell r="L6301">
            <v>8523</v>
          </cell>
          <cell r="M6301">
            <v>8523</v>
          </cell>
          <cell r="N6301">
            <v>8523</v>
          </cell>
          <cell r="O6301">
            <v>8034</v>
          </cell>
          <cell r="P6301">
            <v>8195</v>
          </cell>
          <cell r="Q6301">
            <v>8442</v>
          </cell>
        </row>
        <row r="6302">
          <cell r="E6302" t="str">
            <v>63NMONTHLYRWASHINGTON FEDERATION OF STATE EMPLOYEES</v>
          </cell>
          <cell r="F6302" t="str">
            <v>63N</v>
          </cell>
          <cell r="G6302" t="str">
            <v>Monthly</v>
          </cell>
          <cell r="H6302" t="str">
            <v>R</v>
          </cell>
          <cell r="I6302">
            <v>0</v>
          </cell>
          <cell r="J6302" t="str">
            <v>Washington Federation of State Employees</v>
          </cell>
          <cell r="K6302">
            <v>8415</v>
          </cell>
          <cell r="L6302">
            <v>8415</v>
          </cell>
          <cell r="M6302">
            <v>8415</v>
          </cell>
          <cell r="N6302">
            <v>8415</v>
          </cell>
          <cell r="O6302">
            <v>7932</v>
          </cell>
          <cell r="P6302">
            <v>8091</v>
          </cell>
          <cell r="Q6302">
            <v>8335</v>
          </cell>
        </row>
        <row r="6303">
          <cell r="E6303" t="str">
            <v>63NMONTHLYSCOALITION</v>
          </cell>
          <cell r="F6303" t="str">
            <v>63N</v>
          </cell>
          <cell r="G6303" t="str">
            <v>Monthly</v>
          </cell>
          <cell r="H6303" t="str">
            <v>S</v>
          </cell>
          <cell r="I6303">
            <v>0</v>
          </cell>
          <cell r="J6303" t="str">
            <v>Coalition</v>
          </cell>
          <cell r="K6303">
            <v>8627</v>
          </cell>
          <cell r="L6303">
            <v>8627</v>
          </cell>
          <cell r="M6303">
            <v>8627</v>
          </cell>
          <cell r="N6303">
            <v>8627</v>
          </cell>
          <cell r="O6303">
            <v>8132</v>
          </cell>
          <cell r="P6303">
            <v>8295</v>
          </cell>
          <cell r="Q6303">
            <v>8546</v>
          </cell>
        </row>
        <row r="6304">
          <cell r="E6304" t="str">
            <v>63NMONTHLYSNON-REPRESENTED STATE EMPLOYEES</v>
          </cell>
          <cell r="F6304" t="str">
            <v>63N</v>
          </cell>
          <cell r="G6304" t="str">
            <v>Monthly</v>
          </cell>
          <cell r="H6304" t="str">
            <v>S</v>
          </cell>
          <cell r="I6304">
            <v>0</v>
          </cell>
          <cell r="J6304" t="str">
            <v>Non-Represented State Employees</v>
          </cell>
          <cell r="K6304">
            <v>8627</v>
          </cell>
          <cell r="L6304">
            <v>8627</v>
          </cell>
          <cell r="M6304">
            <v>8627</v>
          </cell>
          <cell r="N6304">
            <v>8627</v>
          </cell>
          <cell r="O6304">
            <v>8132</v>
          </cell>
          <cell r="P6304">
            <v>8295</v>
          </cell>
          <cell r="Q6304">
            <v>8546</v>
          </cell>
        </row>
        <row r="6305">
          <cell r="E6305" t="str">
            <v>63NMONTHLYSSERVICE EMPLOYEES INTERNATIONAL UNION DISTRICT 1199 NW</v>
          </cell>
          <cell r="F6305" t="str">
            <v>63N</v>
          </cell>
          <cell r="G6305" t="str">
            <v>Monthly</v>
          </cell>
          <cell r="H6305" t="str">
            <v>S</v>
          </cell>
          <cell r="I6305">
            <v>0</v>
          </cell>
          <cell r="J6305" t="str">
            <v>Service Employees International Union District 1199 NW</v>
          </cell>
          <cell r="K6305">
            <v>8627</v>
          </cell>
          <cell r="L6305">
            <v>8627</v>
          </cell>
          <cell r="M6305">
            <v>8627</v>
          </cell>
          <cell r="N6305">
            <v>8627</v>
          </cell>
          <cell r="O6305">
            <v>8132</v>
          </cell>
          <cell r="P6305">
            <v>8295</v>
          </cell>
          <cell r="Q6305">
            <v>8546</v>
          </cell>
        </row>
        <row r="6306">
          <cell r="E6306" t="str">
            <v>63NMONTHLYSTEAMSTERS LOCAL UNION NUMBER 117</v>
          </cell>
          <cell r="F6306" t="str">
            <v>63N</v>
          </cell>
          <cell r="G6306" t="str">
            <v>Monthly</v>
          </cell>
          <cell r="H6306" t="str">
            <v>S</v>
          </cell>
          <cell r="I6306">
            <v>0</v>
          </cell>
          <cell r="J6306" t="str">
            <v>Teamsters Local Union Number 117</v>
          </cell>
          <cell r="K6306">
            <v>8737</v>
          </cell>
          <cell r="L6306">
            <v>8737</v>
          </cell>
          <cell r="M6306">
            <v>8737</v>
          </cell>
          <cell r="N6306">
            <v>8737</v>
          </cell>
          <cell r="O6306">
            <v>8236</v>
          </cell>
          <cell r="P6306">
            <v>8401</v>
          </cell>
          <cell r="Q6306">
            <v>8655</v>
          </cell>
        </row>
        <row r="6307">
          <cell r="E6307" t="str">
            <v>63NMONTHLYSWASHINGTON FEDERATION OF STATE EMPLOYEES</v>
          </cell>
          <cell r="F6307" t="str">
            <v>63N</v>
          </cell>
          <cell r="G6307" t="str">
            <v>Monthly</v>
          </cell>
          <cell r="H6307" t="str">
            <v>S</v>
          </cell>
          <cell r="I6307">
            <v>0</v>
          </cell>
          <cell r="J6307" t="str">
            <v>Washington Federation of State Employees</v>
          </cell>
          <cell r="K6307">
            <v>8627</v>
          </cell>
          <cell r="L6307">
            <v>8627</v>
          </cell>
          <cell r="M6307">
            <v>8627</v>
          </cell>
          <cell r="N6307">
            <v>8627</v>
          </cell>
          <cell r="O6307">
            <v>8132</v>
          </cell>
          <cell r="P6307">
            <v>8295</v>
          </cell>
          <cell r="Q6307">
            <v>8546</v>
          </cell>
        </row>
        <row r="6308">
          <cell r="E6308" t="str">
            <v>63NMONTHLYTCOALITION</v>
          </cell>
          <cell r="F6308" t="str">
            <v>63N</v>
          </cell>
          <cell r="G6308" t="str">
            <v>Monthly</v>
          </cell>
          <cell r="H6308" t="str">
            <v>T</v>
          </cell>
          <cell r="I6308">
            <v>0</v>
          </cell>
          <cell r="J6308" t="str">
            <v>Coalition</v>
          </cell>
          <cell r="K6308">
            <v>8841</v>
          </cell>
          <cell r="L6308">
            <v>8841</v>
          </cell>
          <cell r="M6308">
            <v>8841</v>
          </cell>
          <cell r="N6308">
            <v>8841</v>
          </cell>
          <cell r="O6308">
            <v>8334</v>
          </cell>
          <cell r="P6308">
            <v>8501</v>
          </cell>
          <cell r="Q6308">
            <v>8758</v>
          </cell>
        </row>
        <row r="6309">
          <cell r="E6309" t="str">
            <v>63NMONTHLYTNON-REPRESENTED STATE EMPLOYEES</v>
          </cell>
          <cell r="F6309" t="str">
            <v>63N</v>
          </cell>
          <cell r="G6309" t="str">
            <v>Monthly</v>
          </cell>
          <cell r="H6309" t="str">
            <v>T</v>
          </cell>
          <cell r="I6309">
            <v>0</v>
          </cell>
          <cell r="J6309" t="str">
            <v>Non-Represented State Employees</v>
          </cell>
          <cell r="K6309">
            <v>8841</v>
          </cell>
          <cell r="L6309">
            <v>8841</v>
          </cell>
          <cell r="M6309">
            <v>8841</v>
          </cell>
          <cell r="N6309">
            <v>8841</v>
          </cell>
          <cell r="O6309">
            <v>8334</v>
          </cell>
          <cell r="P6309">
            <v>8501</v>
          </cell>
          <cell r="Q6309">
            <v>8758</v>
          </cell>
        </row>
        <row r="6310">
          <cell r="E6310" t="str">
            <v>63NMONTHLYTSERVICE EMPLOYEES INTERNATIONAL UNION DISTRICT 1199 NW</v>
          </cell>
          <cell r="F6310" t="str">
            <v>63N</v>
          </cell>
          <cell r="G6310" t="str">
            <v>Monthly</v>
          </cell>
          <cell r="H6310" t="str">
            <v>T</v>
          </cell>
          <cell r="I6310">
            <v>0</v>
          </cell>
          <cell r="J6310" t="str">
            <v>Service Employees International Union District 1199 NW</v>
          </cell>
          <cell r="K6310">
            <v>8841</v>
          </cell>
          <cell r="L6310">
            <v>8841</v>
          </cell>
          <cell r="M6310">
            <v>8841</v>
          </cell>
          <cell r="N6310">
            <v>8841</v>
          </cell>
          <cell r="O6310">
            <v>8334</v>
          </cell>
          <cell r="P6310">
            <v>8501</v>
          </cell>
          <cell r="Q6310">
            <v>8758</v>
          </cell>
        </row>
        <row r="6311">
          <cell r="E6311" t="str">
            <v>63NMONTHLYTTEAMSTERS LOCAL UNION NUMBER 117</v>
          </cell>
          <cell r="F6311" t="str">
            <v>63N</v>
          </cell>
          <cell r="G6311" t="str">
            <v>Monthly</v>
          </cell>
          <cell r="H6311" t="str">
            <v>T</v>
          </cell>
          <cell r="I6311">
            <v>0</v>
          </cell>
          <cell r="J6311" t="str">
            <v>Teamsters Local Union Number 117</v>
          </cell>
          <cell r="K6311">
            <v>8955</v>
          </cell>
          <cell r="L6311">
            <v>8955</v>
          </cell>
          <cell r="M6311">
            <v>8955</v>
          </cell>
          <cell r="N6311">
            <v>8955</v>
          </cell>
          <cell r="O6311">
            <v>8442</v>
          </cell>
          <cell r="P6311">
            <v>8611</v>
          </cell>
          <cell r="Q6311">
            <v>8871</v>
          </cell>
        </row>
        <row r="6312">
          <cell r="E6312" t="str">
            <v>63NMONTHLYTWASHINGTON FEDERATION OF STATE EMPLOYEES</v>
          </cell>
          <cell r="F6312" t="str">
            <v>63N</v>
          </cell>
          <cell r="G6312" t="str">
            <v>Monthly</v>
          </cell>
          <cell r="H6312" t="str">
            <v>T</v>
          </cell>
          <cell r="I6312">
            <v>0</v>
          </cell>
          <cell r="J6312" t="str">
            <v>Washington Federation of State Employees</v>
          </cell>
          <cell r="K6312">
            <v>8841</v>
          </cell>
          <cell r="L6312">
            <v>8841</v>
          </cell>
          <cell r="M6312">
            <v>8841</v>
          </cell>
          <cell r="N6312">
            <v>8841</v>
          </cell>
          <cell r="O6312">
            <v>8334</v>
          </cell>
          <cell r="P6312">
            <v>8501</v>
          </cell>
          <cell r="Q6312">
            <v>8758</v>
          </cell>
        </row>
        <row r="6313">
          <cell r="E6313" t="str">
            <v>63NMONTHLYUCOALITION</v>
          </cell>
          <cell r="F6313" t="str">
            <v>63N</v>
          </cell>
          <cell r="G6313" t="str">
            <v>Monthly</v>
          </cell>
          <cell r="H6313" t="str">
            <v>U</v>
          </cell>
          <cell r="I6313">
            <v>0</v>
          </cell>
          <cell r="J6313" t="str">
            <v>Coalition</v>
          </cell>
          <cell r="K6313">
            <v>9063</v>
          </cell>
          <cell r="L6313">
            <v>9063</v>
          </cell>
          <cell r="M6313">
            <v>9063</v>
          </cell>
          <cell r="N6313">
            <v>9063</v>
          </cell>
          <cell r="O6313">
            <v>8543</v>
          </cell>
          <cell r="P6313">
            <v>8714</v>
          </cell>
          <cell r="Q6313">
            <v>8977</v>
          </cell>
        </row>
        <row r="6314">
          <cell r="E6314" t="str">
            <v>63NMONTHLYUNON-REPRESENTED STATE EMPLOYEES</v>
          </cell>
          <cell r="F6314" t="str">
            <v>63N</v>
          </cell>
          <cell r="G6314" t="str">
            <v>Monthly</v>
          </cell>
          <cell r="H6314" t="str">
            <v>U</v>
          </cell>
          <cell r="I6314">
            <v>0</v>
          </cell>
          <cell r="J6314" t="str">
            <v>Non-Represented State Employees</v>
          </cell>
          <cell r="K6314">
            <v>9063</v>
          </cell>
          <cell r="L6314">
            <v>9063</v>
          </cell>
          <cell r="M6314">
            <v>9063</v>
          </cell>
          <cell r="N6314">
            <v>9063</v>
          </cell>
          <cell r="O6314">
            <v>8543</v>
          </cell>
          <cell r="P6314">
            <v>8714</v>
          </cell>
          <cell r="Q6314">
            <v>8977</v>
          </cell>
        </row>
        <row r="6315">
          <cell r="E6315" t="str">
            <v>63NMONTHLYUSERVICE EMPLOYEES INTERNATIONAL UNION DISTRICT 1199 NW</v>
          </cell>
          <cell r="F6315" t="str">
            <v>63N</v>
          </cell>
          <cell r="G6315" t="str">
            <v>Monthly</v>
          </cell>
          <cell r="H6315" t="str">
            <v>U</v>
          </cell>
          <cell r="I6315">
            <v>0</v>
          </cell>
          <cell r="J6315" t="str">
            <v>Service Employees International Union District 1199 NW</v>
          </cell>
          <cell r="K6315">
            <v>9063</v>
          </cell>
          <cell r="L6315">
            <v>9063</v>
          </cell>
          <cell r="M6315">
            <v>9063</v>
          </cell>
          <cell r="N6315">
            <v>9063</v>
          </cell>
          <cell r="O6315">
            <v>8543</v>
          </cell>
          <cell r="P6315">
            <v>8714</v>
          </cell>
          <cell r="Q6315">
            <v>8977</v>
          </cell>
        </row>
        <row r="6316">
          <cell r="E6316" t="str">
            <v>63NMONTHLYUTEAMSTERS LOCAL UNION NUMBER 117</v>
          </cell>
          <cell r="F6316" t="str">
            <v>63N</v>
          </cell>
          <cell r="G6316" t="str">
            <v>Monthly</v>
          </cell>
          <cell r="H6316" t="str">
            <v>U</v>
          </cell>
          <cell r="I6316">
            <v>0</v>
          </cell>
          <cell r="J6316" t="str">
            <v>Teamsters Local Union Number 117</v>
          </cell>
          <cell r="K6316">
            <v>9179</v>
          </cell>
          <cell r="L6316">
            <v>9179</v>
          </cell>
          <cell r="M6316">
            <v>9179</v>
          </cell>
          <cell r="N6316">
            <v>9179</v>
          </cell>
          <cell r="O6316">
            <v>8653</v>
          </cell>
          <cell r="P6316">
            <v>8826</v>
          </cell>
          <cell r="Q6316">
            <v>9093</v>
          </cell>
        </row>
        <row r="6317">
          <cell r="E6317" t="str">
            <v>63NMONTHLYUWASHINGTON FEDERATION OF STATE EMPLOYEES</v>
          </cell>
          <cell r="F6317" t="str">
            <v>63N</v>
          </cell>
          <cell r="G6317" t="str">
            <v>Monthly</v>
          </cell>
          <cell r="H6317" t="str">
            <v>U</v>
          </cell>
          <cell r="I6317">
            <v>0</v>
          </cell>
          <cell r="J6317" t="str">
            <v>Washington Federation of State Employees</v>
          </cell>
          <cell r="K6317">
            <v>9063</v>
          </cell>
          <cell r="L6317">
            <v>9063</v>
          </cell>
          <cell r="M6317">
            <v>9063</v>
          </cell>
          <cell r="N6317">
            <v>9063</v>
          </cell>
          <cell r="O6317">
            <v>8543</v>
          </cell>
          <cell r="P6317">
            <v>8714</v>
          </cell>
          <cell r="Q6317">
            <v>8977</v>
          </cell>
        </row>
        <row r="6318">
          <cell r="E6318" t="str">
            <v>64MONTHLYACOALITION</v>
          </cell>
          <cell r="F6318" t="str">
            <v>64</v>
          </cell>
          <cell r="G6318" t="str">
            <v>Monthly</v>
          </cell>
          <cell r="H6318" t="str">
            <v>A</v>
          </cell>
          <cell r="I6318">
            <v>0</v>
          </cell>
          <cell r="J6318" t="str">
            <v>Coalition</v>
          </cell>
          <cell r="K6318">
            <v>5305</v>
          </cell>
          <cell r="L6318">
            <v>5305</v>
          </cell>
          <cell r="M6318">
            <v>5305</v>
          </cell>
          <cell r="N6318">
            <v>5305</v>
          </cell>
          <cell r="O6318">
            <v>5001</v>
          </cell>
          <cell r="P6318">
            <v>5101</v>
          </cell>
          <cell r="Q6318">
            <v>5255</v>
          </cell>
        </row>
        <row r="6319">
          <cell r="E6319" t="str">
            <v>64MONTHLYANON-REPRESENTED STATE EMPLOYEES</v>
          </cell>
          <cell r="F6319" t="str">
            <v>64</v>
          </cell>
          <cell r="G6319" t="str">
            <v>Monthly</v>
          </cell>
          <cell r="H6319" t="str">
            <v>A</v>
          </cell>
          <cell r="I6319">
            <v>0</v>
          </cell>
          <cell r="J6319" t="str">
            <v>Non-Represented State Employees</v>
          </cell>
          <cell r="K6319">
            <v>5305</v>
          </cell>
          <cell r="L6319">
            <v>5305</v>
          </cell>
          <cell r="M6319">
            <v>5305</v>
          </cell>
          <cell r="N6319">
            <v>5305</v>
          </cell>
          <cell r="O6319">
            <v>5001</v>
          </cell>
          <cell r="P6319">
            <v>5101</v>
          </cell>
          <cell r="Q6319">
            <v>5255</v>
          </cell>
        </row>
        <row r="6320">
          <cell r="E6320" t="str">
            <v>64MONTHLYATEAMSTERS LOCAL UNION NUMBER 117</v>
          </cell>
          <cell r="F6320" t="str">
            <v>64</v>
          </cell>
          <cell r="G6320" t="str">
            <v>Monthly</v>
          </cell>
          <cell r="H6320" t="str">
            <v>A</v>
          </cell>
          <cell r="I6320">
            <v>0</v>
          </cell>
          <cell r="J6320" t="str">
            <v>Teamsters Local Union Number 117</v>
          </cell>
          <cell r="K6320">
            <v>5374</v>
          </cell>
          <cell r="L6320">
            <v>5374</v>
          </cell>
          <cell r="M6320">
            <v>5374</v>
          </cell>
          <cell r="N6320">
            <v>5374</v>
          </cell>
          <cell r="O6320">
            <v>5066</v>
          </cell>
          <cell r="P6320">
            <v>5167</v>
          </cell>
          <cell r="Q6320">
            <v>5323</v>
          </cell>
        </row>
        <row r="6321">
          <cell r="E6321" t="str">
            <v>64MONTHLYAWASHINGTON FEDERATION OF STATE EMPLOYEES</v>
          </cell>
          <cell r="F6321" t="str">
            <v>64</v>
          </cell>
          <cell r="G6321" t="str">
            <v>Monthly</v>
          </cell>
          <cell r="H6321" t="str">
            <v>A</v>
          </cell>
          <cell r="I6321">
            <v>0</v>
          </cell>
          <cell r="J6321" t="str">
            <v>Washington Federation of State Employees</v>
          </cell>
          <cell r="K6321">
            <v>5305</v>
          </cell>
          <cell r="L6321">
            <v>5305</v>
          </cell>
          <cell r="M6321">
            <v>5305</v>
          </cell>
          <cell r="N6321">
            <v>5305</v>
          </cell>
          <cell r="O6321">
            <v>5001</v>
          </cell>
          <cell r="P6321">
            <v>5101</v>
          </cell>
          <cell r="Q6321">
            <v>5255</v>
          </cell>
        </row>
        <row r="6322">
          <cell r="E6322" t="str">
            <v>64MONTHLYAWASHINGTON PUBLIC EMPLOYEES ASSOCIATION</v>
          </cell>
          <cell r="F6322" t="str">
            <v>64</v>
          </cell>
          <cell r="G6322" t="str">
            <v>Monthly</v>
          </cell>
          <cell r="H6322" t="str">
            <v>A</v>
          </cell>
          <cell r="I6322">
            <v>0</v>
          </cell>
          <cell r="J6322" t="str">
            <v>Washington Public Employees Association</v>
          </cell>
          <cell r="K6322">
            <v>5305</v>
          </cell>
          <cell r="L6322">
            <v>5305</v>
          </cell>
          <cell r="M6322">
            <v>5305</v>
          </cell>
          <cell r="N6322">
            <v>5305</v>
          </cell>
          <cell r="O6322">
            <v>5001</v>
          </cell>
          <cell r="P6322">
            <v>5101</v>
          </cell>
          <cell r="Q6322">
            <v>5255</v>
          </cell>
        </row>
        <row r="6323">
          <cell r="E6323" t="str">
            <v>64MONTHLYBCOALITION</v>
          </cell>
          <cell r="F6323" t="str">
            <v>64</v>
          </cell>
          <cell r="G6323" t="str">
            <v>Monthly</v>
          </cell>
          <cell r="H6323" t="str">
            <v>B</v>
          </cell>
          <cell r="I6323">
            <v>0</v>
          </cell>
          <cell r="J6323" t="str">
            <v>Coalition</v>
          </cell>
          <cell r="K6323">
            <v>5438</v>
          </cell>
          <cell r="L6323">
            <v>5438</v>
          </cell>
          <cell r="M6323">
            <v>5438</v>
          </cell>
          <cell r="N6323">
            <v>5438</v>
          </cell>
          <cell r="O6323">
            <v>5126</v>
          </cell>
          <cell r="P6323">
            <v>5229</v>
          </cell>
          <cell r="Q6323">
            <v>5387</v>
          </cell>
        </row>
        <row r="6324">
          <cell r="E6324" t="str">
            <v>64MONTHLYBNON-REPRESENTED STATE EMPLOYEES</v>
          </cell>
          <cell r="F6324" t="str">
            <v>64</v>
          </cell>
          <cell r="G6324" t="str">
            <v>Monthly</v>
          </cell>
          <cell r="H6324" t="str">
            <v>B</v>
          </cell>
          <cell r="I6324">
            <v>0</v>
          </cell>
          <cell r="J6324" t="str">
            <v>Non-Represented State Employees</v>
          </cell>
          <cell r="K6324">
            <v>5438</v>
          </cell>
          <cell r="L6324">
            <v>5438</v>
          </cell>
          <cell r="M6324">
            <v>5438</v>
          </cell>
          <cell r="N6324">
            <v>5438</v>
          </cell>
          <cell r="O6324">
            <v>5126</v>
          </cell>
          <cell r="P6324">
            <v>5229</v>
          </cell>
          <cell r="Q6324">
            <v>5387</v>
          </cell>
        </row>
        <row r="6325">
          <cell r="E6325" t="str">
            <v>64MONTHLYBTEAMSTERS LOCAL UNION NUMBER 117</v>
          </cell>
          <cell r="F6325" t="str">
            <v>64</v>
          </cell>
          <cell r="G6325" t="str">
            <v>Monthly</v>
          </cell>
          <cell r="H6325" t="str">
            <v>B</v>
          </cell>
          <cell r="I6325">
            <v>0</v>
          </cell>
          <cell r="J6325" t="str">
            <v>Teamsters Local Union Number 117</v>
          </cell>
          <cell r="K6325">
            <v>5507</v>
          </cell>
          <cell r="L6325">
            <v>5507</v>
          </cell>
          <cell r="M6325">
            <v>5507</v>
          </cell>
          <cell r="N6325">
            <v>5507</v>
          </cell>
          <cell r="O6325">
            <v>5191</v>
          </cell>
          <cell r="P6325">
            <v>5295</v>
          </cell>
          <cell r="Q6325">
            <v>5455</v>
          </cell>
        </row>
        <row r="6326">
          <cell r="E6326" t="str">
            <v>64MONTHLYBWASHINGTON FEDERATION OF STATE EMPLOYEES</v>
          </cell>
          <cell r="F6326" t="str">
            <v>64</v>
          </cell>
          <cell r="G6326" t="str">
            <v>Monthly</v>
          </cell>
          <cell r="H6326" t="str">
            <v>B</v>
          </cell>
          <cell r="I6326">
            <v>0</v>
          </cell>
          <cell r="J6326" t="str">
            <v>Washington Federation of State Employees</v>
          </cell>
          <cell r="K6326">
            <v>5438</v>
          </cell>
          <cell r="L6326">
            <v>5438</v>
          </cell>
          <cell r="M6326">
            <v>5438</v>
          </cell>
          <cell r="N6326">
            <v>5438</v>
          </cell>
          <cell r="O6326">
            <v>5126</v>
          </cell>
          <cell r="P6326">
            <v>5229</v>
          </cell>
          <cell r="Q6326">
            <v>5387</v>
          </cell>
        </row>
        <row r="6327">
          <cell r="E6327" t="str">
            <v>64MONTHLYBWASHINGTON PUBLIC EMPLOYEES ASSOCIATION</v>
          </cell>
          <cell r="F6327" t="str">
            <v>64</v>
          </cell>
          <cell r="G6327" t="str">
            <v>Monthly</v>
          </cell>
          <cell r="H6327" t="str">
            <v>B</v>
          </cell>
          <cell r="I6327">
            <v>0</v>
          </cell>
          <cell r="J6327" t="str">
            <v>Washington Public Employees Association</v>
          </cell>
          <cell r="K6327">
            <v>5438</v>
          </cell>
          <cell r="L6327">
            <v>5438</v>
          </cell>
          <cell r="M6327">
            <v>5438</v>
          </cell>
          <cell r="N6327">
            <v>5438</v>
          </cell>
          <cell r="O6327">
            <v>5126</v>
          </cell>
          <cell r="P6327">
            <v>5229</v>
          </cell>
          <cell r="Q6327">
            <v>5387</v>
          </cell>
        </row>
        <row r="6328">
          <cell r="E6328" t="str">
            <v>64MONTHLYCCOALITION</v>
          </cell>
          <cell r="F6328" t="str">
            <v>64</v>
          </cell>
          <cell r="G6328" t="str">
            <v>Monthly</v>
          </cell>
          <cell r="H6328" t="str">
            <v>C</v>
          </cell>
          <cell r="I6328">
            <v>0</v>
          </cell>
          <cell r="J6328" t="str">
            <v>Coalition</v>
          </cell>
          <cell r="K6328">
            <v>5572</v>
          </cell>
          <cell r="L6328">
            <v>5572</v>
          </cell>
          <cell r="M6328">
            <v>5572</v>
          </cell>
          <cell r="N6328">
            <v>5572</v>
          </cell>
          <cell r="O6328">
            <v>5253</v>
          </cell>
          <cell r="P6328">
            <v>5358</v>
          </cell>
          <cell r="Q6328">
            <v>5520</v>
          </cell>
        </row>
        <row r="6329">
          <cell r="E6329" t="str">
            <v>64MONTHLYCNON-REPRESENTED STATE EMPLOYEES</v>
          </cell>
          <cell r="F6329" t="str">
            <v>64</v>
          </cell>
          <cell r="G6329" t="str">
            <v>Monthly</v>
          </cell>
          <cell r="H6329" t="str">
            <v>C</v>
          </cell>
          <cell r="I6329">
            <v>0</v>
          </cell>
          <cell r="J6329" t="str">
            <v>Non-Represented State Employees</v>
          </cell>
          <cell r="K6329">
            <v>5572</v>
          </cell>
          <cell r="L6329">
            <v>5572</v>
          </cell>
          <cell r="M6329">
            <v>5572</v>
          </cell>
          <cell r="N6329">
            <v>5572</v>
          </cell>
          <cell r="O6329">
            <v>5253</v>
          </cell>
          <cell r="P6329">
            <v>5358</v>
          </cell>
          <cell r="Q6329">
            <v>5520</v>
          </cell>
        </row>
        <row r="6330">
          <cell r="E6330" t="str">
            <v>64MONTHLYCTEAMSTERS LOCAL UNION NUMBER 117</v>
          </cell>
          <cell r="F6330" t="str">
            <v>64</v>
          </cell>
          <cell r="G6330" t="str">
            <v>Monthly</v>
          </cell>
          <cell r="H6330" t="str">
            <v>C</v>
          </cell>
          <cell r="I6330">
            <v>0</v>
          </cell>
          <cell r="J6330" t="str">
            <v>Teamsters Local Union Number 117</v>
          </cell>
          <cell r="K6330">
            <v>5644</v>
          </cell>
          <cell r="L6330">
            <v>5644</v>
          </cell>
          <cell r="M6330">
            <v>5644</v>
          </cell>
          <cell r="N6330">
            <v>5644</v>
          </cell>
          <cell r="O6330">
            <v>5321</v>
          </cell>
          <cell r="P6330">
            <v>5427</v>
          </cell>
          <cell r="Q6330">
            <v>5591</v>
          </cell>
        </row>
        <row r="6331">
          <cell r="E6331" t="str">
            <v>64MONTHLYCWASHINGTON FEDERATION OF STATE EMPLOYEES</v>
          </cell>
          <cell r="F6331" t="str">
            <v>64</v>
          </cell>
          <cell r="G6331" t="str">
            <v>Monthly</v>
          </cell>
          <cell r="H6331" t="str">
            <v>C</v>
          </cell>
          <cell r="I6331">
            <v>0</v>
          </cell>
          <cell r="J6331" t="str">
            <v>Washington Federation of State Employees</v>
          </cell>
          <cell r="K6331">
            <v>5572</v>
          </cell>
          <cell r="L6331">
            <v>5572</v>
          </cell>
          <cell r="M6331">
            <v>5572</v>
          </cell>
          <cell r="N6331">
            <v>5572</v>
          </cell>
          <cell r="O6331">
            <v>5253</v>
          </cell>
          <cell r="P6331">
            <v>5358</v>
          </cell>
          <cell r="Q6331">
            <v>5520</v>
          </cell>
        </row>
        <row r="6332">
          <cell r="E6332" t="str">
            <v>64MONTHLYCWASHINGTON PUBLIC EMPLOYEES ASSOCIATION</v>
          </cell>
          <cell r="F6332" t="str">
            <v>64</v>
          </cell>
          <cell r="G6332" t="str">
            <v>Monthly</v>
          </cell>
          <cell r="H6332" t="str">
            <v>C</v>
          </cell>
          <cell r="I6332">
            <v>0</v>
          </cell>
          <cell r="J6332" t="str">
            <v>Washington Public Employees Association</v>
          </cell>
          <cell r="K6332">
            <v>5572</v>
          </cell>
          <cell r="L6332">
            <v>5572</v>
          </cell>
          <cell r="M6332">
            <v>5572</v>
          </cell>
          <cell r="N6332">
            <v>5572</v>
          </cell>
          <cell r="O6332">
            <v>5253</v>
          </cell>
          <cell r="P6332">
            <v>5358</v>
          </cell>
          <cell r="Q6332">
            <v>5520</v>
          </cell>
        </row>
        <row r="6333">
          <cell r="E6333" t="str">
            <v>64MONTHLYDCOALITION</v>
          </cell>
          <cell r="F6333" t="str">
            <v>64</v>
          </cell>
          <cell r="G6333" t="str">
            <v>Monthly</v>
          </cell>
          <cell r="H6333" t="str">
            <v>D</v>
          </cell>
          <cell r="I6333">
            <v>0</v>
          </cell>
          <cell r="J6333" t="str">
            <v>Coalition</v>
          </cell>
          <cell r="K6333">
            <v>5713</v>
          </cell>
          <cell r="L6333">
            <v>5713</v>
          </cell>
          <cell r="M6333">
            <v>5713</v>
          </cell>
          <cell r="N6333">
            <v>5713</v>
          </cell>
          <cell r="O6333">
            <v>5385</v>
          </cell>
          <cell r="P6333">
            <v>5493</v>
          </cell>
          <cell r="Q6333">
            <v>5659</v>
          </cell>
        </row>
        <row r="6334">
          <cell r="E6334" t="str">
            <v>64MONTHLYDNON-REPRESENTED STATE EMPLOYEES</v>
          </cell>
          <cell r="F6334" t="str">
            <v>64</v>
          </cell>
          <cell r="G6334" t="str">
            <v>Monthly</v>
          </cell>
          <cell r="H6334" t="str">
            <v>D</v>
          </cell>
          <cell r="I6334">
            <v>0</v>
          </cell>
          <cell r="J6334" t="str">
            <v>Non-Represented State Employees</v>
          </cell>
          <cell r="K6334">
            <v>5713</v>
          </cell>
          <cell r="L6334">
            <v>5713</v>
          </cell>
          <cell r="M6334">
            <v>5713</v>
          </cell>
          <cell r="N6334">
            <v>5713</v>
          </cell>
          <cell r="O6334">
            <v>5385</v>
          </cell>
          <cell r="P6334">
            <v>5493</v>
          </cell>
          <cell r="Q6334">
            <v>5659</v>
          </cell>
        </row>
        <row r="6335">
          <cell r="E6335" t="str">
            <v>64MONTHLYDTEAMSTERS LOCAL UNION NUMBER 117</v>
          </cell>
          <cell r="F6335" t="str">
            <v>64</v>
          </cell>
          <cell r="G6335" t="str">
            <v>Monthly</v>
          </cell>
          <cell r="H6335" t="str">
            <v>D</v>
          </cell>
          <cell r="I6335">
            <v>0</v>
          </cell>
          <cell r="J6335" t="str">
            <v>Teamsters Local Union Number 117</v>
          </cell>
          <cell r="K6335">
            <v>5784</v>
          </cell>
          <cell r="L6335">
            <v>5784</v>
          </cell>
          <cell r="M6335">
            <v>5784</v>
          </cell>
          <cell r="N6335">
            <v>5784</v>
          </cell>
          <cell r="O6335">
            <v>5453</v>
          </cell>
          <cell r="P6335">
            <v>5562</v>
          </cell>
          <cell r="Q6335">
            <v>5730</v>
          </cell>
        </row>
        <row r="6336">
          <cell r="E6336" t="str">
            <v>64MONTHLYDWASHINGTON FEDERATION OF STATE EMPLOYEES</v>
          </cell>
          <cell r="F6336" t="str">
            <v>64</v>
          </cell>
          <cell r="G6336" t="str">
            <v>Monthly</v>
          </cell>
          <cell r="H6336" t="str">
            <v>D</v>
          </cell>
          <cell r="I6336">
            <v>0</v>
          </cell>
          <cell r="J6336" t="str">
            <v>Washington Federation of State Employees</v>
          </cell>
          <cell r="K6336">
            <v>5713</v>
          </cell>
          <cell r="L6336">
            <v>5713</v>
          </cell>
          <cell r="M6336">
            <v>5713</v>
          </cell>
          <cell r="N6336">
            <v>5713</v>
          </cell>
          <cell r="O6336">
            <v>5385</v>
          </cell>
          <cell r="P6336">
            <v>5493</v>
          </cell>
          <cell r="Q6336">
            <v>5659</v>
          </cell>
        </row>
        <row r="6337">
          <cell r="E6337" t="str">
            <v>64MONTHLYDWASHINGTON PUBLIC EMPLOYEES ASSOCIATION</v>
          </cell>
          <cell r="F6337" t="str">
            <v>64</v>
          </cell>
          <cell r="G6337" t="str">
            <v>Monthly</v>
          </cell>
          <cell r="H6337" t="str">
            <v>D</v>
          </cell>
          <cell r="I6337">
            <v>0</v>
          </cell>
          <cell r="J6337" t="str">
            <v>Washington Public Employees Association</v>
          </cell>
          <cell r="K6337">
            <v>5713</v>
          </cell>
          <cell r="L6337">
            <v>5713</v>
          </cell>
          <cell r="M6337">
            <v>5713</v>
          </cell>
          <cell r="N6337">
            <v>5713</v>
          </cell>
          <cell r="O6337">
            <v>5385</v>
          </cell>
          <cell r="P6337">
            <v>5493</v>
          </cell>
          <cell r="Q6337">
            <v>5659</v>
          </cell>
        </row>
        <row r="6338">
          <cell r="E6338" t="str">
            <v>64MONTHLYECOALITION</v>
          </cell>
          <cell r="F6338" t="str">
            <v>64</v>
          </cell>
          <cell r="G6338" t="str">
            <v>Monthly</v>
          </cell>
          <cell r="H6338" t="str">
            <v>E</v>
          </cell>
          <cell r="I6338">
            <v>0</v>
          </cell>
          <cell r="J6338" t="str">
            <v>Coalition</v>
          </cell>
          <cell r="K6338">
            <v>5857</v>
          </cell>
          <cell r="L6338">
            <v>5857</v>
          </cell>
          <cell r="M6338">
            <v>5857</v>
          </cell>
          <cell r="N6338">
            <v>5857</v>
          </cell>
          <cell r="O6338">
            <v>5522</v>
          </cell>
          <cell r="P6338">
            <v>5632</v>
          </cell>
          <cell r="Q6338">
            <v>5802</v>
          </cell>
        </row>
        <row r="6339">
          <cell r="E6339" t="str">
            <v>64MONTHLYENON-REPRESENTED STATE EMPLOYEES</v>
          </cell>
          <cell r="F6339" t="str">
            <v>64</v>
          </cell>
          <cell r="G6339" t="str">
            <v>Monthly</v>
          </cell>
          <cell r="H6339" t="str">
            <v>E</v>
          </cell>
          <cell r="I6339">
            <v>0</v>
          </cell>
          <cell r="J6339" t="str">
            <v>Non-Represented State Employees</v>
          </cell>
          <cell r="K6339">
            <v>5857</v>
          </cell>
          <cell r="L6339">
            <v>5857</v>
          </cell>
          <cell r="M6339">
            <v>5857</v>
          </cell>
          <cell r="N6339">
            <v>5857</v>
          </cell>
          <cell r="O6339">
            <v>5522</v>
          </cell>
          <cell r="P6339">
            <v>5632</v>
          </cell>
          <cell r="Q6339">
            <v>5802</v>
          </cell>
        </row>
        <row r="6340">
          <cell r="E6340" t="str">
            <v>64MONTHLYETEAMSTERS LOCAL UNION NUMBER 117</v>
          </cell>
          <cell r="F6340" t="str">
            <v>64</v>
          </cell>
          <cell r="G6340" t="str">
            <v>Monthly</v>
          </cell>
          <cell r="H6340" t="str">
            <v>E</v>
          </cell>
          <cell r="I6340">
            <v>0</v>
          </cell>
          <cell r="J6340" t="str">
            <v>Teamsters Local Union Number 117</v>
          </cell>
          <cell r="K6340">
            <v>5933</v>
          </cell>
          <cell r="L6340">
            <v>5933</v>
          </cell>
          <cell r="M6340">
            <v>5933</v>
          </cell>
          <cell r="N6340">
            <v>5933</v>
          </cell>
          <cell r="O6340">
            <v>5593</v>
          </cell>
          <cell r="P6340">
            <v>5705</v>
          </cell>
          <cell r="Q6340">
            <v>5877</v>
          </cell>
        </row>
        <row r="6341">
          <cell r="E6341" t="str">
            <v>64MONTHLYEWASHINGTON FEDERATION OF STATE EMPLOYEES</v>
          </cell>
          <cell r="F6341" t="str">
            <v>64</v>
          </cell>
          <cell r="G6341" t="str">
            <v>Monthly</v>
          </cell>
          <cell r="H6341" t="str">
            <v>E</v>
          </cell>
          <cell r="I6341">
            <v>0</v>
          </cell>
          <cell r="J6341" t="str">
            <v>Washington Federation of State Employees</v>
          </cell>
          <cell r="K6341">
            <v>5857</v>
          </cell>
          <cell r="L6341">
            <v>5857</v>
          </cell>
          <cell r="M6341">
            <v>5857</v>
          </cell>
          <cell r="N6341">
            <v>5857</v>
          </cell>
          <cell r="O6341">
            <v>5522</v>
          </cell>
          <cell r="P6341">
            <v>5632</v>
          </cell>
          <cell r="Q6341">
            <v>5802</v>
          </cell>
        </row>
        <row r="6342">
          <cell r="E6342" t="str">
            <v>64MONTHLYEWASHINGTON PUBLIC EMPLOYEES ASSOCIATION</v>
          </cell>
          <cell r="F6342" t="str">
            <v>64</v>
          </cell>
          <cell r="G6342" t="str">
            <v>Monthly</v>
          </cell>
          <cell r="H6342" t="str">
            <v>E</v>
          </cell>
          <cell r="I6342">
            <v>0</v>
          </cell>
          <cell r="J6342" t="str">
            <v>Washington Public Employees Association</v>
          </cell>
          <cell r="K6342">
            <v>5857</v>
          </cell>
          <cell r="L6342">
            <v>5857</v>
          </cell>
          <cell r="M6342">
            <v>5857</v>
          </cell>
          <cell r="N6342">
            <v>5857</v>
          </cell>
          <cell r="O6342">
            <v>5522</v>
          </cell>
          <cell r="P6342">
            <v>5632</v>
          </cell>
          <cell r="Q6342">
            <v>5802</v>
          </cell>
        </row>
        <row r="6343">
          <cell r="E6343" t="str">
            <v>64MONTHLYFCOALITION</v>
          </cell>
          <cell r="F6343" t="str">
            <v>64</v>
          </cell>
          <cell r="G6343" t="str">
            <v>Monthly</v>
          </cell>
          <cell r="H6343" t="str">
            <v>F</v>
          </cell>
          <cell r="I6343">
            <v>0</v>
          </cell>
          <cell r="J6343" t="str">
            <v>Coalition</v>
          </cell>
          <cell r="K6343">
            <v>6001</v>
          </cell>
          <cell r="L6343">
            <v>6001</v>
          </cell>
          <cell r="M6343">
            <v>6001</v>
          </cell>
          <cell r="N6343">
            <v>6001</v>
          </cell>
          <cell r="O6343">
            <v>5657</v>
          </cell>
          <cell r="P6343">
            <v>5770</v>
          </cell>
          <cell r="Q6343">
            <v>5944</v>
          </cell>
        </row>
        <row r="6344">
          <cell r="E6344" t="str">
            <v>64MONTHLYFNON-REPRESENTED STATE EMPLOYEES</v>
          </cell>
          <cell r="F6344" t="str">
            <v>64</v>
          </cell>
          <cell r="G6344" t="str">
            <v>Monthly</v>
          </cell>
          <cell r="H6344" t="str">
            <v>F</v>
          </cell>
          <cell r="I6344">
            <v>0</v>
          </cell>
          <cell r="J6344" t="str">
            <v>Non-Represented State Employees</v>
          </cell>
          <cell r="K6344">
            <v>6001</v>
          </cell>
          <cell r="L6344">
            <v>6001</v>
          </cell>
          <cell r="M6344">
            <v>6001</v>
          </cell>
          <cell r="N6344">
            <v>6001</v>
          </cell>
          <cell r="O6344">
            <v>5657</v>
          </cell>
          <cell r="P6344">
            <v>5770</v>
          </cell>
          <cell r="Q6344">
            <v>5944</v>
          </cell>
        </row>
        <row r="6345">
          <cell r="E6345" t="str">
            <v>64MONTHLYFTEAMSTERS LOCAL UNION NUMBER 117</v>
          </cell>
          <cell r="F6345" t="str">
            <v>64</v>
          </cell>
          <cell r="G6345" t="str">
            <v>Monthly</v>
          </cell>
          <cell r="H6345" t="str">
            <v>F</v>
          </cell>
          <cell r="I6345">
            <v>0</v>
          </cell>
          <cell r="J6345" t="str">
            <v>Teamsters Local Union Number 117</v>
          </cell>
          <cell r="K6345">
            <v>6077</v>
          </cell>
          <cell r="L6345">
            <v>6077</v>
          </cell>
          <cell r="M6345">
            <v>6077</v>
          </cell>
          <cell r="N6345">
            <v>6077</v>
          </cell>
          <cell r="O6345">
            <v>5728</v>
          </cell>
          <cell r="P6345">
            <v>5843</v>
          </cell>
          <cell r="Q6345">
            <v>6019</v>
          </cell>
        </row>
        <row r="6346">
          <cell r="E6346" t="str">
            <v>64MONTHLYFWASHINGTON FEDERATION OF STATE EMPLOYEES</v>
          </cell>
          <cell r="F6346" t="str">
            <v>64</v>
          </cell>
          <cell r="G6346" t="str">
            <v>Monthly</v>
          </cell>
          <cell r="H6346" t="str">
            <v>F</v>
          </cell>
          <cell r="I6346">
            <v>0</v>
          </cell>
          <cell r="J6346" t="str">
            <v>Washington Federation of State Employees</v>
          </cell>
          <cell r="K6346">
            <v>6001</v>
          </cell>
          <cell r="L6346">
            <v>6001</v>
          </cell>
          <cell r="M6346">
            <v>6001</v>
          </cell>
          <cell r="N6346">
            <v>6001</v>
          </cell>
          <cell r="O6346">
            <v>5657</v>
          </cell>
          <cell r="P6346">
            <v>5770</v>
          </cell>
          <cell r="Q6346">
            <v>5944</v>
          </cell>
        </row>
        <row r="6347">
          <cell r="E6347" t="str">
            <v>64MONTHLYFWASHINGTON PUBLIC EMPLOYEES ASSOCIATION</v>
          </cell>
          <cell r="F6347" t="str">
            <v>64</v>
          </cell>
          <cell r="G6347" t="str">
            <v>Monthly</v>
          </cell>
          <cell r="H6347" t="str">
            <v>F</v>
          </cell>
          <cell r="I6347">
            <v>0</v>
          </cell>
          <cell r="J6347" t="str">
            <v>Washington Public Employees Association</v>
          </cell>
          <cell r="K6347">
            <v>6001</v>
          </cell>
          <cell r="L6347">
            <v>6001</v>
          </cell>
          <cell r="M6347">
            <v>6001</v>
          </cell>
          <cell r="N6347">
            <v>6001</v>
          </cell>
          <cell r="O6347">
            <v>5657</v>
          </cell>
          <cell r="P6347">
            <v>5770</v>
          </cell>
          <cell r="Q6347">
            <v>5944</v>
          </cell>
        </row>
        <row r="6348">
          <cell r="E6348" t="str">
            <v>64MONTHLYGCOALITION</v>
          </cell>
          <cell r="F6348" t="str">
            <v>64</v>
          </cell>
          <cell r="G6348" t="str">
            <v>Monthly</v>
          </cell>
          <cell r="H6348" t="str">
            <v>G</v>
          </cell>
          <cell r="I6348">
            <v>0</v>
          </cell>
          <cell r="J6348" t="str">
            <v>Coalition</v>
          </cell>
          <cell r="K6348">
            <v>6157</v>
          </cell>
          <cell r="L6348">
            <v>6157</v>
          </cell>
          <cell r="M6348">
            <v>6157</v>
          </cell>
          <cell r="N6348">
            <v>6157</v>
          </cell>
          <cell r="O6348">
            <v>5804</v>
          </cell>
          <cell r="P6348">
            <v>5920</v>
          </cell>
          <cell r="Q6348">
            <v>6099</v>
          </cell>
        </row>
        <row r="6349">
          <cell r="E6349" t="str">
            <v>64MONTHLYGNON-REPRESENTED STATE EMPLOYEES</v>
          </cell>
          <cell r="F6349" t="str">
            <v>64</v>
          </cell>
          <cell r="G6349" t="str">
            <v>Monthly</v>
          </cell>
          <cell r="H6349" t="str">
            <v>G</v>
          </cell>
          <cell r="I6349">
            <v>0</v>
          </cell>
          <cell r="J6349" t="str">
            <v>Non-Represented State Employees</v>
          </cell>
          <cell r="K6349">
            <v>6157</v>
          </cell>
          <cell r="L6349">
            <v>6157</v>
          </cell>
          <cell r="M6349">
            <v>6157</v>
          </cell>
          <cell r="N6349">
            <v>6157</v>
          </cell>
          <cell r="O6349">
            <v>5804</v>
          </cell>
          <cell r="P6349">
            <v>5920</v>
          </cell>
          <cell r="Q6349">
            <v>6099</v>
          </cell>
        </row>
        <row r="6350">
          <cell r="E6350" t="str">
            <v>64MONTHLYGTEAMSTERS LOCAL UNION NUMBER 117</v>
          </cell>
          <cell r="F6350" t="str">
            <v>64</v>
          </cell>
          <cell r="G6350" t="str">
            <v>Monthly</v>
          </cell>
          <cell r="H6350" t="str">
            <v>G</v>
          </cell>
          <cell r="I6350">
            <v>0</v>
          </cell>
          <cell r="J6350" t="str">
            <v>Teamsters Local Union Number 117</v>
          </cell>
          <cell r="K6350">
            <v>6235</v>
          </cell>
          <cell r="L6350">
            <v>6235</v>
          </cell>
          <cell r="M6350">
            <v>6235</v>
          </cell>
          <cell r="N6350">
            <v>6235</v>
          </cell>
          <cell r="O6350">
            <v>5877</v>
          </cell>
          <cell r="P6350">
            <v>5995</v>
          </cell>
          <cell r="Q6350">
            <v>6176</v>
          </cell>
        </row>
        <row r="6351">
          <cell r="E6351" t="str">
            <v>64MONTHLYGWASHINGTON FEDERATION OF STATE EMPLOYEES</v>
          </cell>
          <cell r="F6351" t="str">
            <v>64</v>
          </cell>
          <cell r="G6351" t="str">
            <v>Monthly</v>
          </cell>
          <cell r="H6351" t="str">
            <v>G</v>
          </cell>
          <cell r="I6351">
            <v>0</v>
          </cell>
          <cell r="J6351" t="str">
            <v>Washington Federation of State Employees</v>
          </cell>
          <cell r="K6351">
            <v>6157</v>
          </cell>
          <cell r="L6351">
            <v>6157</v>
          </cell>
          <cell r="M6351">
            <v>6157</v>
          </cell>
          <cell r="N6351">
            <v>6157</v>
          </cell>
          <cell r="O6351">
            <v>5804</v>
          </cell>
          <cell r="P6351">
            <v>5920</v>
          </cell>
          <cell r="Q6351">
            <v>6099</v>
          </cell>
        </row>
        <row r="6352">
          <cell r="E6352" t="str">
            <v>64MONTHLYGWASHINGTON PUBLIC EMPLOYEES ASSOCIATION</v>
          </cell>
          <cell r="F6352" t="str">
            <v>64</v>
          </cell>
          <cell r="G6352" t="str">
            <v>Monthly</v>
          </cell>
          <cell r="H6352" t="str">
            <v>G</v>
          </cell>
          <cell r="I6352">
            <v>0</v>
          </cell>
          <cell r="J6352" t="str">
            <v>Washington Public Employees Association</v>
          </cell>
          <cell r="K6352">
            <v>6157</v>
          </cell>
          <cell r="L6352">
            <v>6157</v>
          </cell>
          <cell r="M6352">
            <v>6157</v>
          </cell>
          <cell r="N6352">
            <v>6157</v>
          </cell>
          <cell r="O6352">
            <v>5804</v>
          </cell>
          <cell r="P6352">
            <v>5920</v>
          </cell>
          <cell r="Q6352">
            <v>6099</v>
          </cell>
        </row>
        <row r="6353">
          <cell r="E6353" t="str">
            <v>64MONTHLYHCOALITION</v>
          </cell>
          <cell r="F6353" t="str">
            <v>64</v>
          </cell>
          <cell r="G6353" t="str">
            <v>Monthly</v>
          </cell>
          <cell r="H6353" t="str">
            <v>H</v>
          </cell>
          <cell r="I6353">
            <v>0</v>
          </cell>
          <cell r="J6353" t="str">
            <v>Coalition</v>
          </cell>
          <cell r="K6353">
            <v>6304</v>
          </cell>
          <cell r="L6353">
            <v>6304</v>
          </cell>
          <cell r="M6353">
            <v>6304</v>
          </cell>
          <cell r="N6353">
            <v>6304</v>
          </cell>
          <cell r="O6353">
            <v>5943</v>
          </cell>
          <cell r="P6353">
            <v>6062</v>
          </cell>
          <cell r="Q6353">
            <v>6245</v>
          </cell>
        </row>
        <row r="6354">
          <cell r="E6354" t="str">
            <v>64MONTHLYHNON-REPRESENTED STATE EMPLOYEES</v>
          </cell>
          <cell r="F6354" t="str">
            <v>64</v>
          </cell>
          <cell r="G6354" t="str">
            <v>Monthly</v>
          </cell>
          <cell r="H6354" t="str">
            <v>H</v>
          </cell>
          <cell r="I6354">
            <v>0</v>
          </cell>
          <cell r="J6354" t="str">
            <v>Non-Represented State Employees</v>
          </cell>
          <cell r="K6354">
            <v>6304</v>
          </cell>
          <cell r="L6354">
            <v>6304</v>
          </cell>
          <cell r="M6354">
            <v>6304</v>
          </cell>
          <cell r="N6354">
            <v>6304</v>
          </cell>
          <cell r="O6354">
            <v>5943</v>
          </cell>
          <cell r="P6354">
            <v>6062</v>
          </cell>
          <cell r="Q6354">
            <v>6245</v>
          </cell>
        </row>
        <row r="6355">
          <cell r="E6355" t="str">
            <v>64MONTHLYHTEAMSTERS LOCAL UNION NUMBER 117</v>
          </cell>
          <cell r="F6355" t="str">
            <v>64</v>
          </cell>
          <cell r="G6355" t="str">
            <v>Monthly</v>
          </cell>
          <cell r="H6355" t="str">
            <v>H</v>
          </cell>
          <cell r="I6355">
            <v>0</v>
          </cell>
          <cell r="J6355" t="str">
            <v>Teamsters Local Union Number 117</v>
          </cell>
          <cell r="K6355">
            <v>6386</v>
          </cell>
          <cell r="L6355">
            <v>6386</v>
          </cell>
          <cell r="M6355">
            <v>6386</v>
          </cell>
          <cell r="N6355">
            <v>6386</v>
          </cell>
          <cell r="O6355">
            <v>6020</v>
          </cell>
          <cell r="P6355">
            <v>6140</v>
          </cell>
          <cell r="Q6355">
            <v>6325</v>
          </cell>
        </row>
        <row r="6356">
          <cell r="E6356" t="str">
            <v>64MONTHLYHWASHINGTON FEDERATION OF STATE EMPLOYEES</v>
          </cell>
          <cell r="F6356" t="str">
            <v>64</v>
          </cell>
          <cell r="G6356" t="str">
            <v>Monthly</v>
          </cell>
          <cell r="H6356" t="str">
            <v>H</v>
          </cell>
          <cell r="I6356">
            <v>0</v>
          </cell>
          <cell r="J6356" t="str">
            <v>Washington Federation of State Employees</v>
          </cell>
          <cell r="K6356">
            <v>6304</v>
          </cell>
          <cell r="L6356">
            <v>6304</v>
          </cell>
          <cell r="M6356">
            <v>6304</v>
          </cell>
          <cell r="N6356">
            <v>6304</v>
          </cell>
          <cell r="O6356">
            <v>5943</v>
          </cell>
          <cell r="P6356">
            <v>6062</v>
          </cell>
          <cell r="Q6356">
            <v>6245</v>
          </cell>
        </row>
        <row r="6357">
          <cell r="E6357" t="str">
            <v>64MONTHLYHWASHINGTON PUBLIC EMPLOYEES ASSOCIATION</v>
          </cell>
          <cell r="F6357" t="str">
            <v>64</v>
          </cell>
          <cell r="G6357" t="str">
            <v>Monthly</v>
          </cell>
          <cell r="H6357" t="str">
            <v>H</v>
          </cell>
          <cell r="I6357">
            <v>0</v>
          </cell>
          <cell r="J6357" t="str">
            <v>Washington Public Employees Association</v>
          </cell>
          <cell r="K6357">
            <v>6304</v>
          </cell>
          <cell r="L6357">
            <v>6304</v>
          </cell>
          <cell r="M6357">
            <v>6304</v>
          </cell>
          <cell r="N6357">
            <v>6304</v>
          </cell>
          <cell r="O6357">
            <v>5943</v>
          </cell>
          <cell r="P6357">
            <v>6062</v>
          </cell>
          <cell r="Q6357">
            <v>6245</v>
          </cell>
        </row>
        <row r="6358">
          <cell r="E6358" t="str">
            <v>64MONTHLYICOALITION</v>
          </cell>
          <cell r="F6358" t="str">
            <v>64</v>
          </cell>
          <cell r="G6358" t="str">
            <v>Monthly</v>
          </cell>
          <cell r="H6358" t="str">
            <v>I</v>
          </cell>
          <cell r="I6358">
            <v>0</v>
          </cell>
          <cell r="J6358" t="str">
            <v>Coalition</v>
          </cell>
          <cell r="K6358">
            <v>6466</v>
          </cell>
          <cell r="L6358">
            <v>6466</v>
          </cell>
          <cell r="M6358">
            <v>6466</v>
          </cell>
          <cell r="N6358">
            <v>6466</v>
          </cell>
          <cell r="O6358">
            <v>6095</v>
          </cell>
          <cell r="P6358">
            <v>6217</v>
          </cell>
          <cell r="Q6358">
            <v>6405</v>
          </cell>
        </row>
        <row r="6359">
          <cell r="E6359" t="str">
            <v>64MONTHLYINON-REPRESENTED STATE EMPLOYEES</v>
          </cell>
          <cell r="F6359" t="str">
            <v>64</v>
          </cell>
          <cell r="G6359" t="str">
            <v>Monthly</v>
          </cell>
          <cell r="H6359" t="str">
            <v>I</v>
          </cell>
          <cell r="I6359">
            <v>0</v>
          </cell>
          <cell r="J6359" t="str">
            <v>Non-Represented State Employees</v>
          </cell>
          <cell r="K6359">
            <v>6466</v>
          </cell>
          <cell r="L6359">
            <v>6466</v>
          </cell>
          <cell r="M6359">
            <v>6466</v>
          </cell>
          <cell r="N6359">
            <v>6466</v>
          </cell>
          <cell r="O6359">
            <v>6095</v>
          </cell>
          <cell r="P6359">
            <v>6217</v>
          </cell>
          <cell r="Q6359">
            <v>6405</v>
          </cell>
        </row>
        <row r="6360">
          <cell r="E6360" t="str">
            <v>64MONTHLYITEAMSTERS LOCAL UNION NUMBER 117</v>
          </cell>
          <cell r="F6360" t="str">
            <v>64</v>
          </cell>
          <cell r="G6360" t="str">
            <v>Monthly</v>
          </cell>
          <cell r="H6360" t="str">
            <v>I</v>
          </cell>
          <cell r="I6360">
            <v>0</v>
          </cell>
          <cell r="J6360" t="str">
            <v>Teamsters Local Union Number 117</v>
          </cell>
          <cell r="K6360">
            <v>6548</v>
          </cell>
          <cell r="L6360">
            <v>6548</v>
          </cell>
          <cell r="M6360">
            <v>6548</v>
          </cell>
          <cell r="N6360">
            <v>6548</v>
          </cell>
          <cell r="O6360">
            <v>6173</v>
          </cell>
          <cell r="P6360">
            <v>6296</v>
          </cell>
          <cell r="Q6360">
            <v>6486</v>
          </cell>
        </row>
        <row r="6361">
          <cell r="E6361" t="str">
            <v>64MONTHLYIWASHINGTON FEDERATION OF STATE EMPLOYEES</v>
          </cell>
          <cell r="F6361" t="str">
            <v>64</v>
          </cell>
          <cell r="G6361" t="str">
            <v>Monthly</v>
          </cell>
          <cell r="H6361" t="str">
            <v>I</v>
          </cell>
          <cell r="I6361">
            <v>0</v>
          </cell>
          <cell r="J6361" t="str">
            <v>Washington Federation of State Employees</v>
          </cell>
          <cell r="K6361">
            <v>6466</v>
          </cell>
          <cell r="L6361">
            <v>6466</v>
          </cell>
          <cell r="M6361">
            <v>6466</v>
          </cell>
          <cell r="N6361">
            <v>6466</v>
          </cell>
          <cell r="O6361">
            <v>6095</v>
          </cell>
          <cell r="P6361">
            <v>6217</v>
          </cell>
          <cell r="Q6361">
            <v>6405</v>
          </cell>
        </row>
        <row r="6362">
          <cell r="E6362" t="str">
            <v>64MONTHLYIWASHINGTON PUBLIC EMPLOYEES ASSOCIATION</v>
          </cell>
          <cell r="F6362" t="str">
            <v>64</v>
          </cell>
          <cell r="G6362" t="str">
            <v>Monthly</v>
          </cell>
          <cell r="H6362" t="str">
            <v>I</v>
          </cell>
          <cell r="I6362">
            <v>0</v>
          </cell>
          <cell r="J6362" t="str">
            <v>Washington Public Employees Association</v>
          </cell>
          <cell r="K6362">
            <v>6466</v>
          </cell>
          <cell r="L6362">
            <v>6466</v>
          </cell>
          <cell r="M6362">
            <v>6466</v>
          </cell>
          <cell r="N6362">
            <v>6466</v>
          </cell>
          <cell r="O6362">
            <v>6095</v>
          </cell>
          <cell r="P6362">
            <v>6217</v>
          </cell>
          <cell r="Q6362">
            <v>6405</v>
          </cell>
        </row>
        <row r="6363">
          <cell r="E6363" t="str">
            <v>64MONTHLYJCOALITION</v>
          </cell>
          <cell r="F6363" t="str">
            <v>64</v>
          </cell>
          <cell r="G6363" t="str">
            <v>Monthly</v>
          </cell>
          <cell r="H6363" t="str">
            <v>J</v>
          </cell>
          <cell r="I6363">
            <v>0</v>
          </cell>
          <cell r="J6363" t="str">
            <v>Coalition</v>
          </cell>
          <cell r="K6363">
            <v>6627</v>
          </cell>
          <cell r="L6363">
            <v>6627</v>
          </cell>
          <cell r="M6363">
            <v>6627</v>
          </cell>
          <cell r="N6363">
            <v>6627</v>
          </cell>
          <cell r="O6363">
            <v>6247</v>
          </cell>
          <cell r="P6363">
            <v>6372</v>
          </cell>
          <cell r="Q6363">
            <v>6564</v>
          </cell>
        </row>
        <row r="6364">
          <cell r="E6364" t="str">
            <v>64MONTHLYJNON-REPRESENTED STATE EMPLOYEES</v>
          </cell>
          <cell r="F6364" t="str">
            <v>64</v>
          </cell>
          <cell r="G6364" t="str">
            <v>Monthly</v>
          </cell>
          <cell r="H6364" t="str">
            <v>J</v>
          </cell>
          <cell r="I6364">
            <v>0</v>
          </cell>
          <cell r="J6364" t="str">
            <v>Non-Represented State Employees</v>
          </cell>
          <cell r="K6364">
            <v>6627</v>
          </cell>
          <cell r="L6364">
            <v>6627</v>
          </cell>
          <cell r="M6364">
            <v>6627</v>
          </cell>
          <cell r="N6364">
            <v>6627</v>
          </cell>
          <cell r="O6364">
            <v>6247</v>
          </cell>
          <cell r="P6364">
            <v>6372</v>
          </cell>
          <cell r="Q6364">
            <v>6564</v>
          </cell>
        </row>
        <row r="6365">
          <cell r="E6365" t="str">
            <v>64MONTHLYJTEAMSTERS LOCAL UNION NUMBER 117</v>
          </cell>
          <cell r="F6365" t="str">
            <v>64</v>
          </cell>
          <cell r="G6365" t="str">
            <v>Monthly</v>
          </cell>
          <cell r="H6365" t="str">
            <v>J</v>
          </cell>
          <cell r="I6365">
            <v>0</v>
          </cell>
          <cell r="J6365" t="str">
            <v>Teamsters Local Union Number 117</v>
          </cell>
          <cell r="K6365">
            <v>6712</v>
          </cell>
          <cell r="L6365">
            <v>6712</v>
          </cell>
          <cell r="M6365">
            <v>6712</v>
          </cell>
          <cell r="N6365">
            <v>6712</v>
          </cell>
          <cell r="O6365">
            <v>6327</v>
          </cell>
          <cell r="P6365">
            <v>6454</v>
          </cell>
          <cell r="Q6365">
            <v>6649</v>
          </cell>
        </row>
        <row r="6366">
          <cell r="E6366" t="str">
            <v>64MONTHLYJWASHINGTON FEDERATION OF STATE EMPLOYEES</v>
          </cell>
          <cell r="F6366" t="str">
            <v>64</v>
          </cell>
          <cell r="G6366" t="str">
            <v>Monthly</v>
          </cell>
          <cell r="H6366" t="str">
            <v>J</v>
          </cell>
          <cell r="I6366">
            <v>0</v>
          </cell>
          <cell r="J6366" t="str">
            <v>Washington Federation of State Employees</v>
          </cell>
          <cell r="K6366">
            <v>6627</v>
          </cell>
          <cell r="L6366">
            <v>6627</v>
          </cell>
          <cell r="M6366">
            <v>6627</v>
          </cell>
          <cell r="N6366">
            <v>6627</v>
          </cell>
          <cell r="O6366">
            <v>6247</v>
          </cell>
          <cell r="P6366">
            <v>6372</v>
          </cell>
          <cell r="Q6366">
            <v>6564</v>
          </cell>
        </row>
        <row r="6367">
          <cell r="E6367" t="str">
            <v>64MONTHLYJWASHINGTON PUBLIC EMPLOYEES ASSOCIATION</v>
          </cell>
          <cell r="F6367" t="str">
            <v>64</v>
          </cell>
          <cell r="G6367" t="str">
            <v>Monthly</v>
          </cell>
          <cell r="H6367" t="str">
            <v>J</v>
          </cell>
          <cell r="I6367">
            <v>0</v>
          </cell>
          <cell r="J6367" t="str">
            <v>Washington Public Employees Association</v>
          </cell>
          <cell r="K6367">
            <v>6627</v>
          </cell>
          <cell r="L6367">
            <v>6627</v>
          </cell>
          <cell r="M6367">
            <v>6627</v>
          </cell>
          <cell r="N6367">
            <v>6627</v>
          </cell>
          <cell r="O6367">
            <v>6247</v>
          </cell>
          <cell r="P6367">
            <v>6372</v>
          </cell>
          <cell r="Q6367">
            <v>6564</v>
          </cell>
        </row>
        <row r="6368">
          <cell r="E6368" t="str">
            <v>64MONTHLYKCOALITION</v>
          </cell>
          <cell r="F6368" t="str">
            <v>64</v>
          </cell>
          <cell r="G6368" t="str">
            <v>Monthly</v>
          </cell>
          <cell r="H6368" t="str">
            <v>K</v>
          </cell>
          <cell r="I6368">
            <v>0</v>
          </cell>
          <cell r="J6368" t="str">
            <v>Coalition</v>
          </cell>
          <cell r="K6368">
            <v>6790</v>
          </cell>
          <cell r="L6368">
            <v>6790</v>
          </cell>
          <cell r="M6368">
            <v>6790</v>
          </cell>
          <cell r="N6368">
            <v>6790</v>
          </cell>
          <cell r="O6368">
            <v>6401</v>
          </cell>
          <cell r="P6368">
            <v>6529</v>
          </cell>
          <cell r="Q6368">
            <v>6726</v>
          </cell>
        </row>
        <row r="6369">
          <cell r="E6369" t="str">
            <v>64MONTHLYKNON-REPRESENTED STATE EMPLOYEES</v>
          </cell>
          <cell r="F6369" t="str">
            <v>64</v>
          </cell>
          <cell r="G6369" t="str">
            <v>Monthly</v>
          </cell>
          <cell r="H6369" t="str">
            <v>K</v>
          </cell>
          <cell r="I6369">
            <v>0</v>
          </cell>
          <cell r="J6369" t="str">
            <v>Non-Represented State Employees</v>
          </cell>
          <cell r="K6369">
            <v>6790</v>
          </cell>
          <cell r="L6369">
            <v>6790</v>
          </cell>
          <cell r="M6369">
            <v>6790</v>
          </cell>
          <cell r="N6369">
            <v>6790</v>
          </cell>
          <cell r="O6369">
            <v>6401</v>
          </cell>
          <cell r="P6369">
            <v>6529</v>
          </cell>
          <cell r="Q6369">
            <v>6726</v>
          </cell>
        </row>
        <row r="6370">
          <cell r="E6370" t="str">
            <v>64MONTHLYKTEAMSTERS LOCAL UNION NUMBER 117</v>
          </cell>
          <cell r="F6370" t="str">
            <v>64</v>
          </cell>
          <cell r="G6370" t="str">
            <v>Monthly</v>
          </cell>
          <cell r="H6370" t="str">
            <v>K</v>
          </cell>
          <cell r="I6370">
            <v>0</v>
          </cell>
          <cell r="J6370" t="str">
            <v>Teamsters Local Union Number 117</v>
          </cell>
          <cell r="K6370">
            <v>6878</v>
          </cell>
          <cell r="L6370">
            <v>6878</v>
          </cell>
          <cell r="M6370">
            <v>6878</v>
          </cell>
          <cell r="N6370">
            <v>6878</v>
          </cell>
          <cell r="O6370">
            <v>6483</v>
          </cell>
          <cell r="P6370">
            <v>6613</v>
          </cell>
          <cell r="Q6370">
            <v>6813</v>
          </cell>
        </row>
        <row r="6371">
          <cell r="E6371" t="str">
            <v>64MONTHLYKWASHINGTON FEDERATION OF STATE EMPLOYEES</v>
          </cell>
          <cell r="F6371" t="str">
            <v>64</v>
          </cell>
          <cell r="G6371" t="str">
            <v>Monthly</v>
          </cell>
          <cell r="H6371" t="str">
            <v>K</v>
          </cell>
          <cell r="I6371">
            <v>0</v>
          </cell>
          <cell r="J6371" t="str">
            <v>Washington Federation of State Employees</v>
          </cell>
          <cell r="K6371">
            <v>6790</v>
          </cell>
          <cell r="L6371">
            <v>6790</v>
          </cell>
          <cell r="M6371">
            <v>6790</v>
          </cell>
          <cell r="N6371">
            <v>6790</v>
          </cell>
          <cell r="O6371">
            <v>6401</v>
          </cell>
          <cell r="P6371">
            <v>6529</v>
          </cell>
          <cell r="Q6371">
            <v>6726</v>
          </cell>
        </row>
        <row r="6372">
          <cell r="E6372" t="str">
            <v>64MONTHLYKWASHINGTON PUBLIC EMPLOYEES ASSOCIATION</v>
          </cell>
          <cell r="F6372" t="str">
            <v>64</v>
          </cell>
          <cell r="G6372" t="str">
            <v>Monthly</v>
          </cell>
          <cell r="H6372" t="str">
            <v>K</v>
          </cell>
          <cell r="I6372">
            <v>0</v>
          </cell>
          <cell r="J6372" t="str">
            <v>Washington Public Employees Association</v>
          </cell>
          <cell r="K6372">
            <v>6790</v>
          </cell>
          <cell r="L6372">
            <v>6790</v>
          </cell>
          <cell r="M6372">
            <v>6790</v>
          </cell>
          <cell r="N6372">
            <v>6790</v>
          </cell>
          <cell r="O6372">
            <v>6401</v>
          </cell>
          <cell r="P6372">
            <v>6529</v>
          </cell>
          <cell r="Q6372">
            <v>6726</v>
          </cell>
        </row>
        <row r="6373">
          <cell r="E6373" t="str">
            <v>64MONTHLYLCOALITION</v>
          </cell>
          <cell r="F6373" t="str">
            <v>64</v>
          </cell>
          <cell r="G6373" t="str">
            <v>Monthly</v>
          </cell>
          <cell r="H6373" t="str">
            <v>L</v>
          </cell>
          <cell r="I6373">
            <v>0</v>
          </cell>
          <cell r="J6373" t="str">
            <v>Coalition</v>
          </cell>
          <cell r="K6373">
            <v>6960</v>
          </cell>
          <cell r="L6373">
            <v>6960</v>
          </cell>
          <cell r="M6373">
            <v>6960</v>
          </cell>
          <cell r="N6373">
            <v>6960</v>
          </cell>
          <cell r="O6373">
            <v>6561</v>
          </cell>
          <cell r="P6373">
            <v>6692</v>
          </cell>
          <cell r="Q6373">
            <v>6894</v>
          </cell>
        </row>
        <row r="6374">
          <cell r="E6374" t="str">
            <v>64MONTHLYLNON-REPRESENTED STATE EMPLOYEES</v>
          </cell>
          <cell r="F6374" t="str">
            <v>64</v>
          </cell>
          <cell r="G6374" t="str">
            <v>Monthly</v>
          </cell>
          <cell r="H6374" t="str">
            <v>L</v>
          </cell>
          <cell r="I6374">
            <v>0</v>
          </cell>
          <cell r="J6374" t="str">
            <v>Non-Represented State Employees</v>
          </cell>
          <cell r="K6374">
            <v>6960</v>
          </cell>
          <cell r="L6374">
            <v>6960</v>
          </cell>
          <cell r="M6374">
            <v>6960</v>
          </cell>
          <cell r="N6374">
            <v>6960</v>
          </cell>
          <cell r="O6374">
            <v>6561</v>
          </cell>
          <cell r="P6374">
            <v>6692</v>
          </cell>
          <cell r="Q6374">
            <v>6894</v>
          </cell>
        </row>
        <row r="6375">
          <cell r="E6375" t="str">
            <v>64MONTHLYLTEAMSTERS LOCAL UNION NUMBER 117</v>
          </cell>
          <cell r="F6375" t="str">
            <v>64</v>
          </cell>
          <cell r="G6375" t="str">
            <v>Monthly</v>
          </cell>
          <cell r="H6375" t="str">
            <v>L</v>
          </cell>
          <cell r="I6375">
            <v>0</v>
          </cell>
          <cell r="J6375" t="str">
            <v>Teamsters Local Union Number 117</v>
          </cell>
          <cell r="K6375">
            <v>7048</v>
          </cell>
          <cell r="L6375">
            <v>7048</v>
          </cell>
          <cell r="M6375">
            <v>7048</v>
          </cell>
          <cell r="N6375">
            <v>7048</v>
          </cell>
          <cell r="O6375">
            <v>6644</v>
          </cell>
          <cell r="P6375">
            <v>6777</v>
          </cell>
          <cell r="Q6375">
            <v>6982</v>
          </cell>
        </row>
        <row r="6376">
          <cell r="E6376" t="str">
            <v>64MONTHLYLWASHINGTON FEDERATION OF STATE EMPLOYEES</v>
          </cell>
          <cell r="F6376" t="str">
            <v>64</v>
          </cell>
          <cell r="G6376" t="str">
            <v>Monthly</v>
          </cell>
          <cell r="H6376" t="str">
            <v>L</v>
          </cell>
          <cell r="I6376">
            <v>0</v>
          </cell>
          <cell r="J6376" t="str">
            <v>Washington Federation of State Employees</v>
          </cell>
          <cell r="K6376">
            <v>6960</v>
          </cell>
          <cell r="L6376">
            <v>6960</v>
          </cell>
          <cell r="M6376">
            <v>6960</v>
          </cell>
          <cell r="N6376">
            <v>6960</v>
          </cell>
          <cell r="O6376">
            <v>6561</v>
          </cell>
          <cell r="P6376">
            <v>6692</v>
          </cell>
          <cell r="Q6376">
            <v>6894</v>
          </cell>
        </row>
        <row r="6377">
          <cell r="E6377" t="str">
            <v>64MONTHLYLWASHINGTON PUBLIC EMPLOYEES ASSOCIATION</v>
          </cell>
          <cell r="F6377" t="str">
            <v>64</v>
          </cell>
          <cell r="G6377" t="str">
            <v>Monthly</v>
          </cell>
          <cell r="H6377" t="str">
            <v>L</v>
          </cell>
          <cell r="I6377">
            <v>0</v>
          </cell>
          <cell r="J6377" t="str">
            <v>Washington Public Employees Association</v>
          </cell>
          <cell r="K6377">
            <v>6960</v>
          </cell>
          <cell r="L6377">
            <v>6960</v>
          </cell>
          <cell r="M6377">
            <v>6960</v>
          </cell>
          <cell r="N6377">
            <v>6960</v>
          </cell>
          <cell r="O6377">
            <v>6561</v>
          </cell>
          <cell r="P6377">
            <v>6692</v>
          </cell>
          <cell r="Q6377">
            <v>6894</v>
          </cell>
        </row>
        <row r="6378">
          <cell r="E6378" t="str">
            <v>64MONTHLYMCOALITION</v>
          </cell>
          <cell r="F6378" t="str">
            <v>64</v>
          </cell>
          <cell r="G6378" t="str">
            <v>Monthly</v>
          </cell>
          <cell r="H6378" t="str">
            <v>M</v>
          </cell>
          <cell r="I6378">
            <v>0</v>
          </cell>
          <cell r="J6378" t="str">
            <v>Coalition</v>
          </cell>
          <cell r="K6378">
            <v>7136</v>
          </cell>
          <cell r="L6378">
            <v>7136</v>
          </cell>
          <cell r="M6378">
            <v>7136</v>
          </cell>
          <cell r="N6378">
            <v>7136</v>
          </cell>
          <cell r="O6378">
            <v>6727</v>
          </cell>
          <cell r="P6378">
            <v>6862</v>
          </cell>
          <cell r="Q6378">
            <v>7069</v>
          </cell>
        </row>
        <row r="6379">
          <cell r="E6379" t="str">
            <v>64MONTHLYMNON-REPRESENTED STATE EMPLOYEES</v>
          </cell>
          <cell r="F6379" t="str">
            <v>64</v>
          </cell>
          <cell r="G6379" t="str">
            <v>Monthly</v>
          </cell>
          <cell r="H6379" t="str">
            <v>M</v>
          </cell>
          <cell r="I6379">
            <v>0</v>
          </cell>
          <cell r="J6379" t="str">
            <v>Non-Represented State Employees</v>
          </cell>
          <cell r="K6379">
            <v>7136</v>
          </cell>
          <cell r="L6379">
            <v>7136</v>
          </cell>
          <cell r="M6379">
            <v>7136</v>
          </cell>
          <cell r="N6379">
            <v>7136</v>
          </cell>
          <cell r="O6379">
            <v>6727</v>
          </cell>
          <cell r="P6379">
            <v>6862</v>
          </cell>
          <cell r="Q6379">
            <v>7069</v>
          </cell>
        </row>
        <row r="6380">
          <cell r="E6380" t="str">
            <v>64MONTHLYMTEAMSTERS LOCAL UNION NUMBER 117</v>
          </cell>
          <cell r="F6380" t="str">
            <v>64</v>
          </cell>
          <cell r="G6380" t="str">
            <v>Monthly</v>
          </cell>
          <cell r="H6380" t="str">
            <v>M</v>
          </cell>
          <cell r="I6380">
            <v>0</v>
          </cell>
          <cell r="J6380" t="str">
            <v>Teamsters Local Union Number 117</v>
          </cell>
          <cell r="K6380">
            <v>7227</v>
          </cell>
          <cell r="L6380">
            <v>7227</v>
          </cell>
          <cell r="M6380">
            <v>7227</v>
          </cell>
          <cell r="N6380">
            <v>7227</v>
          </cell>
          <cell r="O6380">
            <v>6813</v>
          </cell>
          <cell r="P6380">
            <v>6949</v>
          </cell>
          <cell r="Q6380">
            <v>7159</v>
          </cell>
        </row>
        <row r="6381">
          <cell r="E6381" t="str">
            <v>64MONTHLYMWASHINGTON FEDERATION OF STATE EMPLOYEES</v>
          </cell>
          <cell r="F6381" t="str">
            <v>64</v>
          </cell>
          <cell r="G6381" t="str">
            <v>Monthly</v>
          </cell>
          <cell r="H6381" t="str">
            <v>M</v>
          </cell>
          <cell r="I6381">
            <v>0</v>
          </cell>
          <cell r="J6381" t="str">
            <v>Washington Federation of State Employees</v>
          </cell>
          <cell r="K6381">
            <v>7136</v>
          </cell>
          <cell r="L6381">
            <v>7136</v>
          </cell>
          <cell r="M6381">
            <v>7136</v>
          </cell>
          <cell r="N6381">
            <v>7136</v>
          </cell>
          <cell r="O6381">
            <v>6727</v>
          </cell>
          <cell r="P6381">
            <v>6862</v>
          </cell>
          <cell r="Q6381">
            <v>7069</v>
          </cell>
        </row>
        <row r="6382">
          <cell r="E6382" t="str">
            <v>64MONTHLYMWASHINGTON PUBLIC EMPLOYEES ASSOCIATION</v>
          </cell>
          <cell r="F6382" t="str">
            <v>64</v>
          </cell>
          <cell r="G6382" t="str">
            <v>Monthly</v>
          </cell>
          <cell r="H6382" t="str">
            <v>M</v>
          </cell>
          <cell r="I6382">
            <v>0</v>
          </cell>
          <cell r="J6382" t="str">
            <v>Washington Public Employees Association</v>
          </cell>
          <cell r="K6382">
            <v>7136</v>
          </cell>
          <cell r="L6382">
            <v>7136</v>
          </cell>
          <cell r="M6382">
            <v>7136</v>
          </cell>
          <cell r="N6382">
            <v>7136</v>
          </cell>
          <cell r="O6382">
            <v>6727</v>
          </cell>
          <cell r="P6382">
            <v>6862</v>
          </cell>
          <cell r="Q6382">
            <v>7069</v>
          </cell>
        </row>
        <row r="6383">
          <cell r="E6383" t="str">
            <v>64NMONTHLYACOALITION</v>
          </cell>
          <cell r="F6383" t="str">
            <v>64N</v>
          </cell>
          <cell r="G6383" t="str">
            <v>Monthly</v>
          </cell>
          <cell r="H6383" t="str">
            <v>A</v>
          </cell>
          <cell r="I6383">
            <v>0</v>
          </cell>
          <cell r="J6383" t="str">
            <v>Coalition</v>
          </cell>
          <cell r="K6383">
            <v>5668</v>
          </cell>
          <cell r="L6383">
            <v>5668</v>
          </cell>
          <cell r="M6383">
            <v>5668</v>
          </cell>
          <cell r="N6383">
            <v>5668</v>
          </cell>
          <cell r="O6383">
            <v>5343</v>
          </cell>
          <cell r="P6383">
            <v>5450</v>
          </cell>
          <cell r="Q6383">
            <v>5615</v>
          </cell>
        </row>
        <row r="6384">
          <cell r="E6384" t="str">
            <v>64NMONTHLYANON-REPRESENTED STATE EMPLOYEES</v>
          </cell>
          <cell r="F6384" t="str">
            <v>64N</v>
          </cell>
          <cell r="G6384" t="str">
            <v>Monthly</v>
          </cell>
          <cell r="H6384" t="str">
            <v>A</v>
          </cell>
          <cell r="I6384">
            <v>0</v>
          </cell>
          <cell r="J6384" t="str">
            <v>Non-Represented State Employees</v>
          </cell>
          <cell r="K6384">
            <v>5668</v>
          </cell>
          <cell r="L6384">
            <v>5668</v>
          </cell>
          <cell r="M6384">
            <v>5668</v>
          </cell>
          <cell r="N6384">
            <v>5668</v>
          </cell>
          <cell r="O6384">
            <v>5343</v>
          </cell>
          <cell r="P6384">
            <v>5450</v>
          </cell>
          <cell r="Q6384">
            <v>5615</v>
          </cell>
        </row>
        <row r="6385">
          <cell r="E6385" t="str">
            <v>64NMONTHLYASERVICE EMPLOYEES INTERNATIONAL UNION DISTRICT 1199 NW</v>
          </cell>
          <cell r="F6385" t="str">
            <v>64N</v>
          </cell>
          <cell r="G6385" t="str">
            <v>Monthly</v>
          </cell>
          <cell r="H6385" t="str">
            <v>A</v>
          </cell>
          <cell r="I6385">
            <v>0</v>
          </cell>
          <cell r="J6385" t="str">
            <v>Service Employees International Union District 1199 NW</v>
          </cell>
          <cell r="K6385">
            <v>5668</v>
          </cell>
          <cell r="L6385">
            <v>5668</v>
          </cell>
          <cell r="M6385">
            <v>5668</v>
          </cell>
          <cell r="N6385">
            <v>5668</v>
          </cell>
          <cell r="O6385">
            <v>5343</v>
          </cell>
          <cell r="P6385">
            <v>5450</v>
          </cell>
          <cell r="Q6385">
            <v>5615</v>
          </cell>
        </row>
        <row r="6386">
          <cell r="E6386" t="str">
            <v>64NMONTHLYATEAMSTERS LOCAL UNION NUMBER 117</v>
          </cell>
          <cell r="F6386" t="str">
            <v>64N</v>
          </cell>
          <cell r="G6386" t="str">
            <v>Monthly</v>
          </cell>
          <cell r="H6386" t="str">
            <v>A</v>
          </cell>
          <cell r="I6386">
            <v>0</v>
          </cell>
          <cell r="J6386" t="str">
            <v>Teamsters Local Union Number 117</v>
          </cell>
          <cell r="K6386">
            <v>5741</v>
          </cell>
          <cell r="L6386">
            <v>5741</v>
          </cell>
          <cell r="M6386">
            <v>5741</v>
          </cell>
          <cell r="N6386">
            <v>5741</v>
          </cell>
          <cell r="O6386">
            <v>5412</v>
          </cell>
          <cell r="P6386">
            <v>5520</v>
          </cell>
          <cell r="Q6386">
            <v>5687</v>
          </cell>
        </row>
        <row r="6387">
          <cell r="E6387" t="str">
            <v>64NMONTHLYAWASHINGTON FEDERATION OF STATE EMPLOYEES</v>
          </cell>
          <cell r="F6387" t="str">
            <v>64N</v>
          </cell>
          <cell r="G6387" t="str">
            <v>Monthly</v>
          </cell>
          <cell r="H6387" t="str">
            <v>A</v>
          </cell>
          <cell r="I6387">
            <v>0</v>
          </cell>
          <cell r="J6387" t="str">
            <v>Washington Federation of State Employees</v>
          </cell>
          <cell r="K6387">
            <v>5668</v>
          </cell>
          <cell r="L6387">
            <v>5668</v>
          </cell>
          <cell r="M6387">
            <v>5668</v>
          </cell>
          <cell r="N6387">
            <v>5668</v>
          </cell>
          <cell r="O6387">
            <v>5343</v>
          </cell>
          <cell r="P6387">
            <v>5450</v>
          </cell>
          <cell r="Q6387">
            <v>5615</v>
          </cell>
        </row>
        <row r="6388">
          <cell r="E6388" t="str">
            <v>64NMONTHLYBCOALITION</v>
          </cell>
          <cell r="F6388" t="str">
            <v>64N</v>
          </cell>
          <cell r="G6388" t="str">
            <v>Monthly</v>
          </cell>
          <cell r="H6388" t="str">
            <v>B</v>
          </cell>
          <cell r="I6388">
            <v>0</v>
          </cell>
          <cell r="J6388" t="str">
            <v>Coalition</v>
          </cell>
          <cell r="K6388">
            <v>5808</v>
          </cell>
          <cell r="L6388">
            <v>5808</v>
          </cell>
          <cell r="M6388">
            <v>5808</v>
          </cell>
          <cell r="N6388">
            <v>5808</v>
          </cell>
          <cell r="O6388">
            <v>5475</v>
          </cell>
          <cell r="P6388">
            <v>5585</v>
          </cell>
          <cell r="Q6388">
            <v>5754</v>
          </cell>
        </row>
        <row r="6389">
          <cell r="E6389" t="str">
            <v>64NMONTHLYBNON-REPRESENTED STATE EMPLOYEES</v>
          </cell>
          <cell r="F6389" t="str">
            <v>64N</v>
          </cell>
          <cell r="G6389" t="str">
            <v>Monthly</v>
          </cell>
          <cell r="H6389" t="str">
            <v>B</v>
          </cell>
          <cell r="I6389">
            <v>0</v>
          </cell>
          <cell r="J6389" t="str">
            <v>Non-Represented State Employees</v>
          </cell>
          <cell r="K6389">
            <v>5808</v>
          </cell>
          <cell r="L6389">
            <v>5808</v>
          </cell>
          <cell r="M6389">
            <v>5808</v>
          </cell>
          <cell r="N6389">
            <v>5808</v>
          </cell>
          <cell r="O6389">
            <v>5475</v>
          </cell>
          <cell r="P6389">
            <v>5585</v>
          </cell>
          <cell r="Q6389">
            <v>5754</v>
          </cell>
        </row>
        <row r="6390">
          <cell r="E6390" t="str">
            <v>64NMONTHLYBSERVICE EMPLOYEES INTERNATIONAL UNION DISTRICT 1199 NW</v>
          </cell>
          <cell r="F6390" t="str">
            <v>64N</v>
          </cell>
          <cell r="G6390" t="str">
            <v>Monthly</v>
          </cell>
          <cell r="H6390" t="str">
            <v>B</v>
          </cell>
          <cell r="I6390">
            <v>0</v>
          </cell>
          <cell r="J6390" t="str">
            <v>Service Employees International Union District 1199 NW</v>
          </cell>
          <cell r="K6390">
            <v>5808</v>
          </cell>
          <cell r="L6390">
            <v>5808</v>
          </cell>
          <cell r="M6390">
            <v>5808</v>
          </cell>
          <cell r="N6390">
            <v>5808</v>
          </cell>
          <cell r="O6390">
            <v>5475</v>
          </cell>
          <cell r="P6390">
            <v>5585</v>
          </cell>
          <cell r="Q6390">
            <v>5754</v>
          </cell>
        </row>
        <row r="6391">
          <cell r="E6391" t="str">
            <v>64NMONTHLYBTEAMSTERS LOCAL UNION NUMBER 117</v>
          </cell>
          <cell r="F6391" t="str">
            <v>64N</v>
          </cell>
          <cell r="G6391" t="str">
            <v>Monthly</v>
          </cell>
          <cell r="H6391" t="str">
            <v>B</v>
          </cell>
          <cell r="I6391">
            <v>0</v>
          </cell>
          <cell r="J6391" t="str">
            <v>Teamsters Local Union Number 117</v>
          </cell>
          <cell r="K6391">
            <v>5883</v>
          </cell>
          <cell r="L6391">
            <v>5883</v>
          </cell>
          <cell r="M6391">
            <v>5883</v>
          </cell>
          <cell r="N6391">
            <v>5883</v>
          </cell>
          <cell r="O6391">
            <v>5546</v>
          </cell>
          <cell r="P6391">
            <v>5657</v>
          </cell>
          <cell r="Q6391">
            <v>5828</v>
          </cell>
        </row>
        <row r="6392">
          <cell r="E6392" t="str">
            <v>64NMONTHLYBWASHINGTON FEDERATION OF STATE EMPLOYEES</v>
          </cell>
          <cell r="F6392" t="str">
            <v>64N</v>
          </cell>
          <cell r="G6392" t="str">
            <v>Monthly</v>
          </cell>
          <cell r="H6392" t="str">
            <v>B</v>
          </cell>
          <cell r="I6392">
            <v>0</v>
          </cell>
          <cell r="J6392" t="str">
            <v>Washington Federation of State Employees</v>
          </cell>
          <cell r="K6392">
            <v>5808</v>
          </cell>
          <cell r="L6392">
            <v>5808</v>
          </cell>
          <cell r="M6392">
            <v>5808</v>
          </cell>
          <cell r="N6392">
            <v>5808</v>
          </cell>
          <cell r="O6392">
            <v>5475</v>
          </cell>
          <cell r="P6392">
            <v>5585</v>
          </cell>
          <cell r="Q6392">
            <v>5754</v>
          </cell>
        </row>
        <row r="6393">
          <cell r="E6393" t="str">
            <v>64NMONTHLYCCOALITION</v>
          </cell>
          <cell r="F6393" t="str">
            <v>64N</v>
          </cell>
          <cell r="G6393" t="str">
            <v>Monthly</v>
          </cell>
          <cell r="H6393" t="str">
            <v>C</v>
          </cell>
          <cell r="I6393">
            <v>0</v>
          </cell>
          <cell r="J6393" t="str">
            <v>Coalition</v>
          </cell>
          <cell r="K6393">
            <v>5953</v>
          </cell>
          <cell r="L6393">
            <v>5953</v>
          </cell>
          <cell r="M6393">
            <v>5953</v>
          </cell>
          <cell r="N6393">
            <v>5953</v>
          </cell>
          <cell r="O6393">
            <v>5612</v>
          </cell>
          <cell r="P6393">
            <v>5724</v>
          </cell>
          <cell r="Q6393">
            <v>5897</v>
          </cell>
        </row>
        <row r="6394">
          <cell r="E6394" t="str">
            <v>64NMONTHLYCNON-REPRESENTED STATE EMPLOYEES</v>
          </cell>
          <cell r="F6394" t="str">
            <v>64N</v>
          </cell>
          <cell r="G6394" t="str">
            <v>Monthly</v>
          </cell>
          <cell r="H6394" t="str">
            <v>C</v>
          </cell>
          <cell r="I6394">
            <v>0</v>
          </cell>
          <cell r="J6394" t="str">
            <v>Non-Represented State Employees</v>
          </cell>
          <cell r="K6394">
            <v>5953</v>
          </cell>
          <cell r="L6394">
            <v>5953</v>
          </cell>
          <cell r="M6394">
            <v>5953</v>
          </cell>
          <cell r="N6394">
            <v>5953</v>
          </cell>
          <cell r="O6394">
            <v>5612</v>
          </cell>
          <cell r="P6394">
            <v>5724</v>
          </cell>
          <cell r="Q6394">
            <v>5897</v>
          </cell>
        </row>
        <row r="6395">
          <cell r="E6395" t="str">
            <v>64NMONTHLYCSERVICE EMPLOYEES INTERNATIONAL UNION DISTRICT 1199 NW</v>
          </cell>
          <cell r="F6395" t="str">
            <v>64N</v>
          </cell>
          <cell r="G6395" t="str">
            <v>Monthly</v>
          </cell>
          <cell r="H6395" t="str">
            <v>C</v>
          </cell>
          <cell r="I6395">
            <v>0</v>
          </cell>
          <cell r="J6395" t="str">
            <v>Service Employees International Union District 1199 NW</v>
          </cell>
          <cell r="K6395">
            <v>5953</v>
          </cell>
          <cell r="L6395">
            <v>5953</v>
          </cell>
          <cell r="M6395">
            <v>5953</v>
          </cell>
          <cell r="N6395">
            <v>5953</v>
          </cell>
          <cell r="O6395">
            <v>5612</v>
          </cell>
          <cell r="P6395">
            <v>5724</v>
          </cell>
          <cell r="Q6395">
            <v>5897</v>
          </cell>
        </row>
        <row r="6396">
          <cell r="E6396" t="str">
            <v>64NMONTHLYCTEAMSTERS LOCAL UNION NUMBER 117</v>
          </cell>
          <cell r="F6396" t="str">
            <v>64N</v>
          </cell>
          <cell r="G6396" t="str">
            <v>Monthly</v>
          </cell>
          <cell r="H6396" t="str">
            <v>C</v>
          </cell>
          <cell r="I6396">
            <v>0</v>
          </cell>
          <cell r="J6396" t="str">
            <v>Teamsters Local Union Number 117</v>
          </cell>
          <cell r="K6396">
            <v>6029</v>
          </cell>
          <cell r="L6396">
            <v>6029</v>
          </cell>
          <cell r="M6396">
            <v>6029</v>
          </cell>
          <cell r="N6396">
            <v>6029</v>
          </cell>
          <cell r="O6396">
            <v>5683</v>
          </cell>
          <cell r="P6396">
            <v>5797</v>
          </cell>
          <cell r="Q6396">
            <v>5972</v>
          </cell>
        </row>
        <row r="6397">
          <cell r="E6397" t="str">
            <v>64NMONTHLYCWASHINGTON FEDERATION OF STATE EMPLOYEES</v>
          </cell>
          <cell r="F6397" t="str">
            <v>64N</v>
          </cell>
          <cell r="G6397" t="str">
            <v>Monthly</v>
          </cell>
          <cell r="H6397" t="str">
            <v>C</v>
          </cell>
          <cell r="I6397">
            <v>0</v>
          </cell>
          <cell r="J6397" t="str">
            <v>Washington Federation of State Employees</v>
          </cell>
          <cell r="K6397">
            <v>5953</v>
          </cell>
          <cell r="L6397">
            <v>5953</v>
          </cell>
          <cell r="M6397">
            <v>5953</v>
          </cell>
          <cell r="N6397">
            <v>5953</v>
          </cell>
          <cell r="O6397">
            <v>5612</v>
          </cell>
          <cell r="P6397">
            <v>5724</v>
          </cell>
          <cell r="Q6397">
            <v>5897</v>
          </cell>
        </row>
        <row r="6398">
          <cell r="E6398" t="str">
            <v>64NMONTHLYDCOALITION</v>
          </cell>
          <cell r="F6398" t="str">
            <v>64N</v>
          </cell>
          <cell r="G6398" t="str">
            <v>Monthly</v>
          </cell>
          <cell r="H6398" t="str">
            <v>D</v>
          </cell>
          <cell r="I6398">
            <v>0</v>
          </cell>
          <cell r="J6398" t="str">
            <v>Coalition</v>
          </cell>
          <cell r="K6398">
            <v>6104</v>
          </cell>
          <cell r="L6398">
            <v>6104</v>
          </cell>
          <cell r="M6398">
            <v>6104</v>
          </cell>
          <cell r="N6398">
            <v>6104</v>
          </cell>
          <cell r="O6398">
            <v>5754</v>
          </cell>
          <cell r="P6398">
            <v>5869</v>
          </cell>
          <cell r="Q6398">
            <v>6046</v>
          </cell>
        </row>
        <row r="6399">
          <cell r="E6399" t="str">
            <v>64NMONTHLYDNON-REPRESENTED STATE EMPLOYEES</v>
          </cell>
          <cell r="F6399" t="str">
            <v>64N</v>
          </cell>
          <cell r="G6399" t="str">
            <v>Monthly</v>
          </cell>
          <cell r="H6399" t="str">
            <v>D</v>
          </cell>
          <cell r="I6399">
            <v>0</v>
          </cell>
          <cell r="J6399" t="str">
            <v>Non-Represented State Employees</v>
          </cell>
          <cell r="K6399">
            <v>6104</v>
          </cell>
          <cell r="L6399">
            <v>6104</v>
          </cell>
          <cell r="M6399">
            <v>6104</v>
          </cell>
          <cell r="N6399">
            <v>6104</v>
          </cell>
          <cell r="O6399">
            <v>5754</v>
          </cell>
          <cell r="P6399">
            <v>5869</v>
          </cell>
          <cell r="Q6399">
            <v>6046</v>
          </cell>
        </row>
        <row r="6400">
          <cell r="E6400" t="str">
            <v>64NMONTHLYDSERVICE EMPLOYEES INTERNATIONAL UNION DISTRICT 1199 NW</v>
          </cell>
          <cell r="F6400" t="str">
            <v>64N</v>
          </cell>
          <cell r="G6400" t="str">
            <v>Monthly</v>
          </cell>
          <cell r="H6400" t="str">
            <v>D</v>
          </cell>
          <cell r="I6400">
            <v>0</v>
          </cell>
          <cell r="J6400" t="str">
            <v>Service Employees International Union District 1199 NW</v>
          </cell>
          <cell r="K6400">
            <v>6104</v>
          </cell>
          <cell r="L6400">
            <v>6104</v>
          </cell>
          <cell r="M6400">
            <v>6104</v>
          </cell>
          <cell r="N6400">
            <v>6104</v>
          </cell>
          <cell r="O6400">
            <v>5754</v>
          </cell>
          <cell r="P6400">
            <v>5869</v>
          </cell>
          <cell r="Q6400">
            <v>6046</v>
          </cell>
        </row>
        <row r="6401">
          <cell r="E6401" t="str">
            <v>64NMONTHLYDTEAMSTERS LOCAL UNION NUMBER 117</v>
          </cell>
          <cell r="F6401" t="str">
            <v>64N</v>
          </cell>
          <cell r="G6401" t="str">
            <v>Monthly</v>
          </cell>
          <cell r="H6401" t="str">
            <v>D</v>
          </cell>
          <cell r="I6401">
            <v>0</v>
          </cell>
          <cell r="J6401" t="str">
            <v>Teamsters Local Union Number 117</v>
          </cell>
          <cell r="K6401">
            <v>6182</v>
          </cell>
          <cell r="L6401">
            <v>6182</v>
          </cell>
          <cell r="M6401">
            <v>6182</v>
          </cell>
          <cell r="N6401">
            <v>6182</v>
          </cell>
          <cell r="O6401">
            <v>5827</v>
          </cell>
          <cell r="P6401">
            <v>5944</v>
          </cell>
          <cell r="Q6401">
            <v>6124</v>
          </cell>
        </row>
        <row r="6402">
          <cell r="E6402" t="str">
            <v>64NMONTHLYDWASHINGTON FEDERATION OF STATE EMPLOYEES</v>
          </cell>
          <cell r="F6402" t="str">
            <v>64N</v>
          </cell>
          <cell r="G6402" t="str">
            <v>Monthly</v>
          </cell>
          <cell r="H6402" t="str">
            <v>D</v>
          </cell>
          <cell r="I6402">
            <v>0</v>
          </cell>
          <cell r="J6402" t="str">
            <v>Washington Federation of State Employees</v>
          </cell>
          <cell r="K6402">
            <v>6104</v>
          </cell>
          <cell r="L6402">
            <v>6104</v>
          </cell>
          <cell r="M6402">
            <v>6104</v>
          </cell>
          <cell r="N6402">
            <v>6104</v>
          </cell>
          <cell r="O6402">
            <v>5754</v>
          </cell>
          <cell r="P6402">
            <v>5869</v>
          </cell>
          <cell r="Q6402">
            <v>6046</v>
          </cell>
        </row>
        <row r="6403">
          <cell r="E6403" t="str">
            <v>64NMONTHLYECOALITION</v>
          </cell>
          <cell r="F6403" t="str">
            <v>64N</v>
          </cell>
          <cell r="G6403" t="str">
            <v>Monthly</v>
          </cell>
          <cell r="H6403" t="str">
            <v>E</v>
          </cell>
          <cell r="I6403">
            <v>0</v>
          </cell>
          <cell r="J6403" t="str">
            <v>Coalition</v>
          </cell>
          <cell r="K6403">
            <v>6257</v>
          </cell>
          <cell r="L6403">
            <v>6257</v>
          </cell>
          <cell r="M6403">
            <v>6257</v>
          </cell>
          <cell r="N6403">
            <v>6257</v>
          </cell>
          <cell r="O6403">
            <v>5898</v>
          </cell>
          <cell r="P6403">
            <v>6016</v>
          </cell>
          <cell r="Q6403">
            <v>6198</v>
          </cell>
        </row>
        <row r="6404">
          <cell r="E6404" t="str">
            <v>64NMONTHLYENON-REPRESENTED STATE EMPLOYEES</v>
          </cell>
          <cell r="F6404" t="str">
            <v>64N</v>
          </cell>
          <cell r="G6404" t="str">
            <v>Monthly</v>
          </cell>
          <cell r="H6404" t="str">
            <v>E</v>
          </cell>
          <cell r="I6404">
            <v>0</v>
          </cell>
          <cell r="J6404" t="str">
            <v>Non-Represented State Employees</v>
          </cell>
          <cell r="K6404">
            <v>6257</v>
          </cell>
          <cell r="L6404">
            <v>6257</v>
          </cell>
          <cell r="M6404">
            <v>6257</v>
          </cell>
          <cell r="N6404">
            <v>6257</v>
          </cell>
          <cell r="O6404">
            <v>5898</v>
          </cell>
          <cell r="P6404">
            <v>6016</v>
          </cell>
          <cell r="Q6404">
            <v>6198</v>
          </cell>
        </row>
        <row r="6405">
          <cell r="E6405" t="str">
            <v>64NMONTHLYESERVICE EMPLOYEES INTERNATIONAL UNION DISTRICT 1199 NW</v>
          </cell>
          <cell r="F6405" t="str">
            <v>64N</v>
          </cell>
          <cell r="G6405" t="str">
            <v>Monthly</v>
          </cell>
          <cell r="H6405" t="str">
            <v>E</v>
          </cell>
          <cell r="I6405">
            <v>0</v>
          </cell>
          <cell r="J6405" t="str">
            <v>Service Employees International Union District 1199 NW</v>
          </cell>
          <cell r="K6405">
            <v>6257</v>
          </cell>
          <cell r="L6405">
            <v>6257</v>
          </cell>
          <cell r="M6405">
            <v>6257</v>
          </cell>
          <cell r="N6405">
            <v>6257</v>
          </cell>
          <cell r="O6405">
            <v>5898</v>
          </cell>
          <cell r="P6405">
            <v>6016</v>
          </cell>
          <cell r="Q6405">
            <v>6198</v>
          </cell>
        </row>
        <row r="6406">
          <cell r="E6406" t="str">
            <v>64NMONTHLYETEAMSTERS LOCAL UNION NUMBER 117</v>
          </cell>
          <cell r="F6406" t="str">
            <v>64N</v>
          </cell>
          <cell r="G6406" t="str">
            <v>Monthly</v>
          </cell>
          <cell r="H6406" t="str">
            <v>E</v>
          </cell>
          <cell r="I6406">
            <v>0</v>
          </cell>
          <cell r="J6406" t="str">
            <v>Teamsters Local Union Number 117</v>
          </cell>
          <cell r="K6406">
            <v>6339</v>
          </cell>
          <cell r="L6406">
            <v>6339</v>
          </cell>
          <cell r="M6406">
            <v>6339</v>
          </cell>
          <cell r="N6406">
            <v>6339</v>
          </cell>
          <cell r="O6406">
            <v>5975</v>
          </cell>
          <cell r="P6406">
            <v>6095</v>
          </cell>
          <cell r="Q6406">
            <v>6279</v>
          </cell>
        </row>
        <row r="6407">
          <cell r="E6407" t="str">
            <v>64NMONTHLYEWASHINGTON FEDERATION OF STATE EMPLOYEES</v>
          </cell>
          <cell r="F6407" t="str">
            <v>64N</v>
          </cell>
          <cell r="G6407" t="str">
            <v>Monthly</v>
          </cell>
          <cell r="H6407" t="str">
            <v>E</v>
          </cell>
          <cell r="I6407">
            <v>0</v>
          </cell>
          <cell r="J6407" t="str">
            <v>Washington Federation of State Employees</v>
          </cell>
          <cell r="K6407">
            <v>6257</v>
          </cell>
          <cell r="L6407">
            <v>6257</v>
          </cell>
          <cell r="M6407">
            <v>6257</v>
          </cell>
          <cell r="N6407">
            <v>6257</v>
          </cell>
          <cell r="O6407">
            <v>5898</v>
          </cell>
          <cell r="P6407">
            <v>6016</v>
          </cell>
          <cell r="Q6407">
            <v>6198</v>
          </cell>
        </row>
        <row r="6408">
          <cell r="E6408" t="str">
            <v>64NMONTHLYFCOALITION</v>
          </cell>
          <cell r="F6408" t="str">
            <v>64N</v>
          </cell>
          <cell r="G6408" t="str">
            <v>Monthly</v>
          </cell>
          <cell r="H6408" t="str">
            <v>F</v>
          </cell>
          <cell r="I6408">
            <v>0</v>
          </cell>
          <cell r="J6408" t="str">
            <v>Coalition</v>
          </cell>
          <cell r="K6408">
            <v>6411</v>
          </cell>
          <cell r="L6408">
            <v>6411</v>
          </cell>
          <cell r="M6408">
            <v>6411</v>
          </cell>
          <cell r="N6408">
            <v>6411</v>
          </cell>
          <cell r="O6408">
            <v>6043</v>
          </cell>
          <cell r="P6408">
            <v>6164</v>
          </cell>
          <cell r="Q6408">
            <v>6350</v>
          </cell>
        </row>
        <row r="6409">
          <cell r="E6409" t="str">
            <v>64NMONTHLYFNON-REPRESENTED STATE EMPLOYEES</v>
          </cell>
          <cell r="F6409" t="str">
            <v>64N</v>
          </cell>
          <cell r="G6409" t="str">
            <v>Monthly</v>
          </cell>
          <cell r="H6409" t="str">
            <v>F</v>
          </cell>
          <cell r="I6409">
            <v>0</v>
          </cell>
          <cell r="J6409" t="str">
            <v>Non-Represented State Employees</v>
          </cell>
          <cell r="K6409">
            <v>6411</v>
          </cell>
          <cell r="L6409">
            <v>6411</v>
          </cell>
          <cell r="M6409">
            <v>6411</v>
          </cell>
          <cell r="N6409">
            <v>6411</v>
          </cell>
          <cell r="O6409">
            <v>6043</v>
          </cell>
          <cell r="P6409">
            <v>6164</v>
          </cell>
          <cell r="Q6409">
            <v>6350</v>
          </cell>
        </row>
        <row r="6410">
          <cell r="E6410" t="str">
            <v>64NMONTHLYFSERVICE EMPLOYEES INTERNATIONAL UNION DISTRICT 1199 NW</v>
          </cell>
          <cell r="F6410" t="str">
            <v>64N</v>
          </cell>
          <cell r="G6410" t="str">
            <v>Monthly</v>
          </cell>
          <cell r="H6410" t="str">
            <v>F</v>
          </cell>
          <cell r="I6410">
            <v>0</v>
          </cell>
          <cell r="J6410" t="str">
            <v>Service Employees International Union District 1199 NW</v>
          </cell>
          <cell r="K6410">
            <v>6411</v>
          </cell>
          <cell r="L6410">
            <v>6411</v>
          </cell>
          <cell r="M6410">
            <v>6411</v>
          </cell>
          <cell r="N6410">
            <v>6411</v>
          </cell>
          <cell r="O6410">
            <v>6043</v>
          </cell>
          <cell r="P6410">
            <v>6164</v>
          </cell>
          <cell r="Q6410">
            <v>6350</v>
          </cell>
        </row>
        <row r="6411">
          <cell r="E6411" t="str">
            <v>64NMONTHLYFTEAMSTERS LOCAL UNION NUMBER 117</v>
          </cell>
          <cell r="F6411" t="str">
            <v>64N</v>
          </cell>
          <cell r="G6411" t="str">
            <v>Monthly</v>
          </cell>
          <cell r="H6411" t="str">
            <v>F</v>
          </cell>
          <cell r="I6411">
            <v>0</v>
          </cell>
          <cell r="J6411" t="str">
            <v>Teamsters Local Union Number 117</v>
          </cell>
          <cell r="K6411">
            <v>6491</v>
          </cell>
          <cell r="L6411">
            <v>6491</v>
          </cell>
          <cell r="M6411">
            <v>6491</v>
          </cell>
          <cell r="N6411">
            <v>6491</v>
          </cell>
          <cell r="O6411">
            <v>6119</v>
          </cell>
          <cell r="P6411">
            <v>6241</v>
          </cell>
          <cell r="Q6411">
            <v>6429</v>
          </cell>
        </row>
        <row r="6412">
          <cell r="E6412" t="str">
            <v>64NMONTHLYFWASHINGTON FEDERATION OF STATE EMPLOYEES</v>
          </cell>
          <cell r="F6412" t="str">
            <v>64N</v>
          </cell>
          <cell r="G6412" t="str">
            <v>Monthly</v>
          </cell>
          <cell r="H6412" t="str">
            <v>F</v>
          </cell>
          <cell r="I6412">
            <v>0</v>
          </cell>
          <cell r="J6412" t="str">
            <v>Washington Federation of State Employees</v>
          </cell>
          <cell r="K6412">
            <v>6411</v>
          </cell>
          <cell r="L6412">
            <v>6411</v>
          </cell>
          <cell r="M6412">
            <v>6411</v>
          </cell>
          <cell r="N6412">
            <v>6411</v>
          </cell>
          <cell r="O6412">
            <v>6043</v>
          </cell>
          <cell r="P6412">
            <v>6164</v>
          </cell>
          <cell r="Q6412">
            <v>6350</v>
          </cell>
        </row>
        <row r="6413">
          <cell r="E6413" t="str">
            <v>64NMONTHLYGCOALITION</v>
          </cell>
          <cell r="F6413" t="str">
            <v>64N</v>
          </cell>
          <cell r="G6413" t="str">
            <v>Monthly</v>
          </cell>
          <cell r="H6413" t="str">
            <v>G</v>
          </cell>
          <cell r="I6413">
            <v>0</v>
          </cell>
          <cell r="J6413" t="str">
            <v>Coalition</v>
          </cell>
          <cell r="K6413">
            <v>6575</v>
          </cell>
          <cell r="L6413">
            <v>6575</v>
          </cell>
          <cell r="M6413">
            <v>6575</v>
          </cell>
          <cell r="N6413">
            <v>6575</v>
          </cell>
          <cell r="O6413">
            <v>6198</v>
          </cell>
          <cell r="P6413">
            <v>6322</v>
          </cell>
          <cell r="Q6413">
            <v>6513</v>
          </cell>
        </row>
        <row r="6414">
          <cell r="E6414" t="str">
            <v>64NMONTHLYGNON-REPRESENTED STATE EMPLOYEES</v>
          </cell>
          <cell r="F6414" t="str">
            <v>64N</v>
          </cell>
          <cell r="G6414" t="str">
            <v>Monthly</v>
          </cell>
          <cell r="H6414" t="str">
            <v>G</v>
          </cell>
          <cell r="I6414">
            <v>0</v>
          </cell>
          <cell r="J6414" t="str">
            <v>Non-Represented State Employees</v>
          </cell>
          <cell r="K6414">
            <v>6575</v>
          </cell>
          <cell r="L6414">
            <v>6575</v>
          </cell>
          <cell r="M6414">
            <v>6575</v>
          </cell>
          <cell r="N6414">
            <v>6575</v>
          </cell>
          <cell r="O6414">
            <v>6198</v>
          </cell>
          <cell r="P6414">
            <v>6322</v>
          </cell>
          <cell r="Q6414">
            <v>6513</v>
          </cell>
        </row>
        <row r="6415">
          <cell r="E6415" t="str">
            <v>64NMONTHLYGSERVICE EMPLOYEES INTERNATIONAL UNION DISTRICT 1199 NW</v>
          </cell>
          <cell r="F6415" t="str">
            <v>64N</v>
          </cell>
          <cell r="G6415" t="str">
            <v>Monthly</v>
          </cell>
          <cell r="H6415" t="str">
            <v>G</v>
          </cell>
          <cell r="I6415">
            <v>0</v>
          </cell>
          <cell r="J6415" t="str">
            <v>Service Employees International Union District 1199 NW</v>
          </cell>
          <cell r="K6415">
            <v>6575</v>
          </cell>
          <cell r="L6415">
            <v>6575</v>
          </cell>
          <cell r="M6415">
            <v>6575</v>
          </cell>
          <cell r="N6415">
            <v>6575</v>
          </cell>
          <cell r="O6415">
            <v>6198</v>
          </cell>
          <cell r="P6415">
            <v>6322</v>
          </cell>
          <cell r="Q6415">
            <v>6513</v>
          </cell>
        </row>
        <row r="6416">
          <cell r="E6416" t="str">
            <v>64NMONTHLYGTEAMSTERS LOCAL UNION NUMBER 117</v>
          </cell>
          <cell r="F6416" t="str">
            <v>64N</v>
          </cell>
          <cell r="G6416" t="str">
            <v>Monthly</v>
          </cell>
          <cell r="H6416" t="str">
            <v>G</v>
          </cell>
          <cell r="I6416">
            <v>0</v>
          </cell>
          <cell r="J6416" t="str">
            <v>Teamsters Local Union Number 117</v>
          </cell>
          <cell r="K6416">
            <v>6659</v>
          </cell>
          <cell r="L6416">
            <v>6659</v>
          </cell>
          <cell r="M6416">
            <v>6659</v>
          </cell>
          <cell r="N6416">
            <v>6659</v>
          </cell>
          <cell r="O6416">
            <v>6277</v>
          </cell>
          <cell r="P6416">
            <v>6403</v>
          </cell>
          <cell r="Q6416">
            <v>6596</v>
          </cell>
        </row>
        <row r="6417">
          <cell r="E6417" t="str">
            <v>64NMONTHLYGWASHINGTON FEDERATION OF STATE EMPLOYEES</v>
          </cell>
          <cell r="F6417" t="str">
            <v>64N</v>
          </cell>
          <cell r="G6417" t="str">
            <v>Monthly</v>
          </cell>
          <cell r="H6417" t="str">
            <v>G</v>
          </cell>
          <cell r="I6417">
            <v>0</v>
          </cell>
          <cell r="J6417" t="str">
            <v>Washington Federation of State Employees</v>
          </cell>
          <cell r="K6417">
            <v>6575</v>
          </cell>
          <cell r="L6417">
            <v>6575</v>
          </cell>
          <cell r="M6417">
            <v>6575</v>
          </cell>
          <cell r="N6417">
            <v>6575</v>
          </cell>
          <cell r="O6417">
            <v>6198</v>
          </cell>
          <cell r="P6417">
            <v>6322</v>
          </cell>
          <cell r="Q6417">
            <v>6513</v>
          </cell>
        </row>
        <row r="6418">
          <cell r="E6418" t="str">
            <v>64NMONTHLYHCOALITION</v>
          </cell>
          <cell r="F6418" t="str">
            <v>64N</v>
          </cell>
          <cell r="G6418" t="str">
            <v>Monthly</v>
          </cell>
          <cell r="H6418" t="str">
            <v>H</v>
          </cell>
          <cell r="I6418">
            <v>0</v>
          </cell>
          <cell r="J6418" t="str">
            <v>Coalition</v>
          </cell>
          <cell r="K6418">
            <v>6737</v>
          </cell>
          <cell r="L6418">
            <v>6737</v>
          </cell>
          <cell r="M6418">
            <v>6737</v>
          </cell>
          <cell r="N6418">
            <v>6737</v>
          </cell>
          <cell r="O6418">
            <v>6351</v>
          </cell>
          <cell r="P6418">
            <v>6478</v>
          </cell>
          <cell r="Q6418">
            <v>6674</v>
          </cell>
        </row>
        <row r="6419">
          <cell r="E6419" t="str">
            <v>64NMONTHLYHNON-REPRESENTED STATE EMPLOYEES</v>
          </cell>
          <cell r="F6419" t="str">
            <v>64N</v>
          </cell>
          <cell r="G6419" t="str">
            <v>Monthly</v>
          </cell>
          <cell r="H6419" t="str">
            <v>H</v>
          </cell>
          <cell r="I6419">
            <v>0</v>
          </cell>
          <cell r="J6419" t="str">
            <v>Non-Represented State Employees</v>
          </cell>
          <cell r="K6419">
            <v>6737</v>
          </cell>
          <cell r="L6419">
            <v>6737</v>
          </cell>
          <cell r="M6419">
            <v>6737</v>
          </cell>
          <cell r="N6419">
            <v>6737</v>
          </cell>
          <cell r="O6419">
            <v>6351</v>
          </cell>
          <cell r="P6419">
            <v>6478</v>
          </cell>
          <cell r="Q6419">
            <v>6674</v>
          </cell>
        </row>
        <row r="6420">
          <cell r="E6420" t="str">
            <v>64NMONTHLYHSERVICE EMPLOYEES INTERNATIONAL UNION DISTRICT 1199 NW</v>
          </cell>
          <cell r="F6420" t="str">
            <v>64N</v>
          </cell>
          <cell r="G6420" t="str">
            <v>Monthly</v>
          </cell>
          <cell r="H6420" t="str">
            <v>H</v>
          </cell>
          <cell r="I6420">
            <v>0</v>
          </cell>
          <cell r="J6420" t="str">
            <v>Service Employees International Union District 1199 NW</v>
          </cell>
          <cell r="K6420">
            <v>6737</v>
          </cell>
          <cell r="L6420">
            <v>6737</v>
          </cell>
          <cell r="M6420">
            <v>6737</v>
          </cell>
          <cell r="N6420">
            <v>6737</v>
          </cell>
          <cell r="O6420">
            <v>6351</v>
          </cell>
          <cell r="P6420">
            <v>6478</v>
          </cell>
          <cell r="Q6420">
            <v>6674</v>
          </cell>
        </row>
        <row r="6421">
          <cell r="E6421" t="str">
            <v>64NMONTHLYHTEAMSTERS LOCAL UNION NUMBER 117</v>
          </cell>
          <cell r="F6421" t="str">
            <v>64N</v>
          </cell>
          <cell r="G6421" t="str">
            <v>Monthly</v>
          </cell>
          <cell r="H6421" t="str">
            <v>H</v>
          </cell>
          <cell r="I6421">
            <v>0</v>
          </cell>
          <cell r="J6421" t="str">
            <v>Teamsters Local Union Number 117</v>
          </cell>
          <cell r="K6421">
            <v>6822</v>
          </cell>
          <cell r="L6421">
            <v>6822</v>
          </cell>
          <cell r="M6421">
            <v>6822</v>
          </cell>
          <cell r="N6421">
            <v>6822</v>
          </cell>
          <cell r="O6421">
            <v>6431</v>
          </cell>
          <cell r="P6421">
            <v>6560</v>
          </cell>
          <cell r="Q6421">
            <v>6758</v>
          </cell>
        </row>
        <row r="6422">
          <cell r="E6422" t="str">
            <v>64NMONTHLYHWASHINGTON FEDERATION OF STATE EMPLOYEES</v>
          </cell>
          <cell r="F6422" t="str">
            <v>64N</v>
          </cell>
          <cell r="G6422" t="str">
            <v>Monthly</v>
          </cell>
          <cell r="H6422" t="str">
            <v>H</v>
          </cell>
          <cell r="I6422">
            <v>0</v>
          </cell>
          <cell r="J6422" t="str">
            <v>Washington Federation of State Employees</v>
          </cell>
          <cell r="K6422">
            <v>6737</v>
          </cell>
          <cell r="L6422">
            <v>6737</v>
          </cell>
          <cell r="M6422">
            <v>6737</v>
          </cell>
          <cell r="N6422">
            <v>6737</v>
          </cell>
          <cell r="O6422">
            <v>6351</v>
          </cell>
          <cell r="P6422">
            <v>6478</v>
          </cell>
          <cell r="Q6422">
            <v>6674</v>
          </cell>
        </row>
        <row r="6423">
          <cell r="E6423" t="str">
            <v>64NMONTHLYICOALITION</v>
          </cell>
          <cell r="F6423" t="str">
            <v>64N</v>
          </cell>
          <cell r="G6423" t="str">
            <v>Monthly</v>
          </cell>
          <cell r="H6423" t="str">
            <v>I</v>
          </cell>
          <cell r="I6423">
            <v>0</v>
          </cell>
          <cell r="J6423" t="str">
            <v>Coalition</v>
          </cell>
          <cell r="K6423">
            <v>6905</v>
          </cell>
          <cell r="L6423">
            <v>6905</v>
          </cell>
          <cell r="M6423">
            <v>6905</v>
          </cell>
          <cell r="N6423">
            <v>6905</v>
          </cell>
          <cell r="O6423">
            <v>6509</v>
          </cell>
          <cell r="P6423">
            <v>6639</v>
          </cell>
          <cell r="Q6423">
            <v>6839</v>
          </cell>
        </row>
        <row r="6424">
          <cell r="E6424" t="str">
            <v>64NMONTHLYINON-REPRESENTED STATE EMPLOYEES</v>
          </cell>
          <cell r="F6424" t="str">
            <v>64N</v>
          </cell>
          <cell r="G6424" t="str">
            <v>Monthly</v>
          </cell>
          <cell r="H6424" t="str">
            <v>I</v>
          </cell>
          <cell r="I6424">
            <v>0</v>
          </cell>
          <cell r="J6424" t="str">
            <v>Non-Represented State Employees</v>
          </cell>
          <cell r="K6424">
            <v>6905</v>
          </cell>
          <cell r="L6424">
            <v>6905</v>
          </cell>
          <cell r="M6424">
            <v>6905</v>
          </cell>
          <cell r="N6424">
            <v>6905</v>
          </cell>
          <cell r="O6424">
            <v>6509</v>
          </cell>
          <cell r="P6424">
            <v>6639</v>
          </cell>
          <cell r="Q6424">
            <v>6839</v>
          </cell>
        </row>
        <row r="6425">
          <cell r="E6425" t="str">
            <v>64NMONTHLYISERVICE EMPLOYEES INTERNATIONAL UNION DISTRICT 1199 NW</v>
          </cell>
          <cell r="F6425" t="str">
            <v>64N</v>
          </cell>
          <cell r="G6425" t="str">
            <v>Monthly</v>
          </cell>
          <cell r="H6425" t="str">
            <v>I</v>
          </cell>
          <cell r="I6425">
            <v>0</v>
          </cell>
          <cell r="J6425" t="str">
            <v>Service Employees International Union District 1199 NW</v>
          </cell>
          <cell r="K6425">
            <v>6905</v>
          </cell>
          <cell r="L6425">
            <v>6905</v>
          </cell>
          <cell r="M6425">
            <v>6905</v>
          </cell>
          <cell r="N6425">
            <v>6905</v>
          </cell>
          <cell r="O6425">
            <v>6509</v>
          </cell>
          <cell r="P6425">
            <v>6639</v>
          </cell>
          <cell r="Q6425">
            <v>6839</v>
          </cell>
        </row>
        <row r="6426">
          <cell r="E6426" t="str">
            <v>64NMONTHLYITEAMSTERS LOCAL UNION NUMBER 117</v>
          </cell>
          <cell r="F6426" t="str">
            <v>64N</v>
          </cell>
          <cell r="G6426" t="str">
            <v>Monthly</v>
          </cell>
          <cell r="H6426" t="str">
            <v>I</v>
          </cell>
          <cell r="I6426">
            <v>0</v>
          </cell>
          <cell r="J6426" t="str">
            <v>Teamsters Local Union Number 117</v>
          </cell>
          <cell r="K6426">
            <v>6993</v>
          </cell>
          <cell r="L6426">
            <v>6993</v>
          </cell>
          <cell r="M6426">
            <v>6993</v>
          </cell>
          <cell r="N6426">
            <v>6993</v>
          </cell>
          <cell r="O6426">
            <v>6592</v>
          </cell>
          <cell r="P6426">
            <v>6724</v>
          </cell>
          <cell r="Q6426">
            <v>6927</v>
          </cell>
        </row>
        <row r="6427">
          <cell r="E6427" t="str">
            <v>64NMONTHLYIWASHINGTON FEDERATION OF STATE EMPLOYEES</v>
          </cell>
          <cell r="F6427" t="str">
            <v>64N</v>
          </cell>
          <cell r="G6427" t="str">
            <v>Monthly</v>
          </cell>
          <cell r="H6427" t="str">
            <v>I</v>
          </cell>
          <cell r="I6427">
            <v>0</v>
          </cell>
          <cell r="J6427" t="str">
            <v>Washington Federation of State Employees</v>
          </cell>
          <cell r="K6427">
            <v>6905</v>
          </cell>
          <cell r="L6427">
            <v>6905</v>
          </cell>
          <cell r="M6427">
            <v>6905</v>
          </cell>
          <cell r="N6427">
            <v>6905</v>
          </cell>
          <cell r="O6427">
            <v>6509</v>
          </cell>
          <cell r="P6427">
            <v>6639</v>
          </cell>
          <cell r="Q6427">
            <v>6839</v>
          </cell>
        </row>
        <row r="6428">
          <cell r="E6428" t="str">
            <v>64NMONTHLYJCOALITION</v>
          </cell>
          <cell r="F6428" t="str">
            <v>64N</v>
          </cell>
          <cell r="G6428" t="str">
            <v>Monthly</v>
          </cell>
          <cell r="H6428" t="str">
            <v>J</v>
          </cell>
          <cell r="I6428">
            <v>0</v>
          </cell>
          <cell r="J6428" t="str">
            <v>Coalition</v>
          </cell>
          <cell r="K6428">
            <v>7081</v>
          </cell>
          <cell r="L6428">
            <v>7081</v>
          </cell>
          <cell r="M6428">
            <v>7081</v>
          </cell>
          <cell r="N6428">
            <v>7081</v>
          </cell>
          <cell r="O6428">
            <v>6675</v>
          </cell>
          <cell r="P6428">
            <v>6809</v>
          </cell>
          <cell r="Q6428">
            <v>7015</v>
          </cell>
        </row>
        <row r="6429">
          <cell r="E6429" t="str">
            <v>64NMONTHLYJNON-REPRESENTED STATE EMPLOYEES</v>
          </cell>
          <cell r="F6429" t="str">
            <v>64N</v>
          </cell>
          <cell r="G6429" t="str">
            <v>Monthly</v>
          </cell>
          <cell r="H6429" t="str">
            <v>J</v>
          </cell>
          <cell r="I6429">
            <v>0</v>
          </cell>
          <cell r="J6429" t="str">
            <v>Non-Represented State Employees</v>
          </cell>
          <cell r="K6429">
            <v>7081</v>
          </cell>
          <cell r="L6429">
            <v>7081</v>
          </cell>
          <cell r="M6429">
            <v>7081</v>
          </cell>
          <cell r="N6429">
            <v>7081</v>
          </cell>
          <cell r="O6429">
            <v>6675</v>
          </cell>
          <cell r="P6429">
            <v>6809</v>
          </cell>
          <cell r="Q6429">
            <v>7015</v>
          </cell>
        </row>
        <row r="6430">
          <cell r="E6430" t="str">
            <v>64NMONTHLYJSERVICE EMPLOYEES INTERNATIONAL UNION DISTRICT 1199 NW</v>
          </cell>
          <cell r="F6430" t="str">
            <v>64N</v>
          </cell>
          <cell r="G6430" t="str">
            <v>Monthly</v>
          </cell>
          <cell r="H6430" t="str">
            <v>J</v>
          </cell>
          <cell r="I6430">
            <v>0</v>
          </cell>
          <cell r="J6430" t="str">
            <v>Service Employees International Union District 1199 NW</v>
          </cell>
          <cell r="K6430">
            <v>7081</v>
          </cell>
          <cell r="L6430">
            <v>7081</v>
          </cell>
          <cell r="M6430">
            <v>7081</v>
          </cell>
          <cell r="N6430">
            <v>7081</v>
          </cell>
          <cell r="O6430">
            <v>6675</v>
          </cell>
          <cell r="P6430">
            <v>6809</v>
          </cell>
          <cell r="Q6430">
            <v>7015</v>
          </cell>
        </row>
        <row r="6431">
          <cell r="E6431" t="str">
            <v>64NMONTHLYJTEAMSTERS LOCAL UNION NUMBER 117</v>
          </cell>
          <cell r="F6431" t="str">
            <v>64N</v>
          </cell>
          <cell r="G6431" t="str">
            <v>Monthly</v>
          </cell>
          <cell r="H6431" t="str">
            <v>J</v>
          </cell>
          <cell r="I6431">
            <v>0</v>
          </cell>
          <cell r="J6431" t="str">
            <v>Teamsters Local Union Number 117</v>
          </cell>
          <cell r="K6431">
            <v>7171</v>
          </cell>
          <cell r="L6431">
            <v>7171</v>
          </cell>
          <cell r="M6431">
            <v>7171</v>
          </cell>
          <cell r="N6431">
            <v>7171</v>
          </cell>
          <cell r="O6431">
            <v>6760</v>
          </cell>
          <cell r="P6431">
            <v>6895</v>
          </cell>
          <cell r="Q6431">
            <v>7103</v>
          </cell>
        </row>
        <row r="6432">
          <cell r="E6432" t="str">
            <v>64NMONTHLYJWASHINGTON FEDERATION OF STATE EMPLOYEES</v>
          </cell>
          <cell r="F6432" t="str">
            <v>64N</v>
          </cell>
          <cell r="G6432" t="str">
            <v>Monthly</v>
          </cell>
          <cell r="H6432" t="str">
            <v>J</v>
          </cell>
          <cell r="I6432">
            <v>0</v>
          </cell>
          <cell r="J6432" t="str">
            <v>Washington Federation of State Employees</v>
          </cell>
          <cell r="K6432">
            <v>7081</v>
          </cell>
          <cell r="L6432">
            <v>7081</v>
          </cell>
          <cell r="M6432">
            <v>7081</v>
          </cell>
          <cell r="N6432">
            <v>7081</v>
          </cell>
          <cell r="O6432">
            <v>6675</v>
          </cell>
          <cell r="P6432">
            <v>6809</v>
          </cell>
          <cell r="Q6432">
            <v>7015</v>
          </cell>
        </row>
        <row r="6433">
          <cell r="E6433" t="str">
            <v>64NMONTHLYKCOALITION</v>
          </cell>
          <cell r="F6433" t="str">
            <v>64N</v>
          </cell>
          <cell r="G6433" t="str">
            <v>Monthly</v>
          </cell>
          <cell r="H6433" t="str">
            <v>K</v>
          </cell>
          <cell r="I6433">
            <v>0</v>
          </cell>
          <cell r="J6433" t="str">
            <v>Coalition</v>
          </cell>
          <cell r="K6433">
            <v>7254</v>
          </cell>
          <cell r="L6433">
            <v>7254</v>
          </cell>
          <cell r="M6433">
            <v>7254</v>
          </cell>
          <cell r="N6433">
            <v>7254</v>
          </cell>
          <cell r="O6433">
            <v>6838</v>
          </cell>
          <cell r="P6433">
            <v>6975</v>
          </cell>
          <cell r="Q6433">
            <v>7186</v>
          </cell>
        </row>
        <row r="6434">
          <cell r="E6434" t="str">
            <v>64NMONTHLYKNON-REPRESENTED STATE EMPLOYEES</v>
          </cell>
          <cell r="F6434" t="str">
            <v>64N</v>
          </cell>
          <cell r="G6434" t="str">
            <v>Monthly</v>
          </cell>
          <cell r="H6434" t="str">
            <v>K</v>
          </cell>
          <cell r="I6434">
            <v>0</v>
          </cell>
          <cell r="J6434" t="str">
            <v>Non-Represented State Employees</v>
          </cell>
          <cell r="K6434">
            <v>7254</v>
          </cell>
          <cell r="L6434">
            <v>7254</v>
          </cell>
          <cell r="M6434">
            <v>7254</v>
          </cell>
          <cell r="N6434">
            <v>7254</v>
          </cell>
          <cell r="O6434">
            <v>6838</v>
          </cell>
          <cell r="P6434">
            <v>6975</v>
          </cell>
          <cell r="Q6434">
            <v>7186</v>
          </cell>
        </row>
        <row r="6435">
          <cell r="E6435" t="str">
            <v>64NMONTHLYKSERVICE EMPLOYEES INTERNATIONAL UNION DISTRICT 1199 NW</v>
          </cell>
          <cell r="F6435" t="str">
            <v>64N</v>
          </cell>
          <cell r="G6435" t="str">
            <v>Monthly</v>
          </cell>
          <cell r="H6435" t="str">
            <v>K</v>
          </cell>
          <cell r="I6435">
            <v>0</v>
          </cell>
          <cell r="J6435" t="str">
            <v>Service Employees International Union District 1199 NW</v>
          </cell>
          <cell r="K6435">
            <v>7254</v>
          </cell>
          <cell r="L6435">
            <v>7254</v>
          </cell>
          <cell r="M6435">
            <v>7254</v>
          </cell>
          <cell r="N6435">
            <v>7254</v>
          </cell>
          <cell r="O6435">
            <v>6838</v>
          </cell>
          <cell r="P6435">
            <v>6975</v>
          </cell>
          <cell r="Q6435">
            <v>7186</v>
          </cell>
        </row>
        <row r="6436">
          <cell r="E6436" t="str">
            <v>64NMONTHLYKTEAMSTERS LOCAL UNION NUMBER 117</v>
          </cell>
          <cell r="F6436" t="str">
            <v>64N</v>
          </cell>
          <cell r="G6436" t="str">
            <v>Monthly</v>
          </cell>
          <cell r="H6436" t="str">
            <v>K</v>
          </cell>
          <cell r="I6436">
            <v>0</v>
          </cell>
          <cell r="J6436" t="str">
            <v>Teamsters Local Union Number 117</v>
          </cell>
          <cell r="K6436">
            <v>7347</v>
          </cell>
          <cell r="L6436">
            <v>7347</v>
          </cell>
          <cell r="M6436">
            <v>7347</v>
          </cell>
          <cell r="N6436">
            <v>7347</v>
          </cell>
          <cell r="O6436">
            <v>6925</v>
          </cell>
          <cell r="P6436">
            <v>7064</v>
          </cell>
          <cell r="Q6436">
            <v>7277</v>
          </cell>
        </row>
        <row r="6437">
          <cell r="E6437" t="str">
            <v>64NMONTHLYKWASHINGTON FEDERATION OF STATE EMPLOYEES</v>
          </cell>
          <cell r="F6437" t="str">
            <v>64N</v>
          </cell>
          <cell r="G6437" t="str">
            <v>Monthly</v>
          </cell>
          <cell r="H6437" t="str">
            <v>K</v>
          </cell>
          <cell r="I6437">
            <v>0</v>
          </cell>
          <cell r="J6437" t="str">
            <v>Washington Federation of State Employees</v>
          </cell>
          <cell r="K6437">
            <v>7254</v>
          </cell>
          <cell r="L6437">
            <v>7254</v>
          </cell>
          <cell r="M6437">
            <v>7254</v>
          </cell>
          <cell r="N6437">
            <v>7254</v>
          </cell>
          <cell r="O6437">
            <v>6838</v>
          </cell>
          <cell r="P6437">
            <v>6975</v>
          </cell>
          <cell r="Q6437">
            <v>7186</v>
          </cell>
        </row>
        <row r="6438">
          <cell r="E6438" t="str">
            <v>64NMONTHLYLCOALITION</v>
          </cell>
          <cell r="F6438" t="str">
            <v>64N</v>
          </cell>
          <cell r="G6438" t="str">
            <v>Monthly</v>
          </cell>
          <cell r="H6438" t="str">
            <v>L</v>
          </cell>
          <cell r="I6438">
            <v>0</v>
          </cell>
          <cell r="J6438" t="str">
            <v>Coalition</v>
          </cell>
          <cell r="K6438">
            <v>7435</v>
          </cell>
          <cell r="L6438">
            <v>7435</v>
          </cell>
          <cell r="M6438">
            <v>7435</v>
          </cell>
          <cell r="N6438">
            <v>7435</v>
          </cell>
          <cell r="O6438">
            <v>7009</v>
          </cell>
          <cell r="P6438">
            <v>7149</v>
          </cell>
          <cell r="Q6438">
            <v>7365</v>
          </cell>
        </row>
        <row r="6439">
          <cell r="E6439" t="str">
            <v>64NMONTHLYLNON-REPRESENTED STATE EMPLOYEES</v>
          </cell>
          <cell r="F6439" t="str">
            <v>64N</v>
          </cell>
          <cell r="G6439" t="str">
            <v>Monthly</v>
          </cell>
          <cell r="H6439" t="str">
            <v>L</v>
          </cell>
          <cell r="I6439">
            <v>0</v>
          </cell>
          <cell r="J6439" t="str">
            <v>Non-Represented State Employees</v>
          </cell>
          <cell r="K6439">
            <v>7435</v>
          </cell>
          <cell r="L6439">
            <v>7435</v>
          </cell>
          <cell r="M6439">
            <v>7435</v>
          </cell>
          <cell r="N6439">
            <v>7435</v>
          </cell>
          <cell r="O6439">
            <v>7009</v>
          </cell>
          <cell r="P6439">
            <v>7149</v>
          </cell>
          <cell r="Q6439">
            <v>7365</v>
          </cell>
        </row>
        <row r="6440">
          <cell r="E6440" t="str">
            <v>64NMONTHLYLSERVICE EMPLOYEES INTERNATIONAL UNION DISTRICT 1199 NW</v>
          </cell>
          <cell r="F6440" t="str">
            <v>64N</v>
          </cell>
          <cell r="G6440" t="str">
            <v>Monthly</v>
          </cell>
          <cell r="H6440" t="str">
            <v>L</v>
          </cell>
          <cell r="I6440">
            <v>0</v>
          </cell>
          <cell r="J6440" t="str">
            <v>Service Employees International Union District 1199 NW</v>
          </cell>
          <cell r="K6440">
            <v>7435</v>
          </cell>
          <cell r="L6440">
            <v>7435</v>
          </cell>
          <cell r="M6440">
            <v>7435</v>
          </cell>
          <cell r="N6440">
            <v>7435</v>
          </cell>
          <cell r="O6440">
            <v>7009</v>
          </cell>
          <cell r="P6440">
            <v>7149</v>
          </cell>
          <cell r="Q6440">
            <v>7365</v>
          </cell>
        </row>
        <row r="6441">
          <cell r="E6441" t="str">
            <v>64NMONTHLYLTEAMSTERS LOCAL UNION NUMBER 117</v>
          </cell>
          <cell r="F6441" t="str">
            <v>64N</v>
          </cell>
          <cell r="G6441" t="str">
            <v>Monthly</v>
          </cell>
          <cell r="H6441" t="str">
            <v>L</v>
          </cell>
          <cell r="I6441">
            <v>0</v>
          </cell>
          <cell r="J6441" t="str">
            <v>Teamsters Local Union Number 117</v>
          </cell>
          <cell r="K6441">
            <v>7531</v>
          </cell>
          <cell r="L6441">
            <v>7531</v>
          </cell>
          <cell r="M6441">
            <v>7531</v>
          </cell>
          <cell r="N6441">
            <v>7531</v>
          </cell>
          <cell r="O6441">
            <v>7099</v>
          </cell>
          <cell r="P6441">
            <v>7241</v>
          </cell>
          <cell r="Q6441">
            <v>7460</v>
          </cell>
        </row>
        <row r="6442">
          <cell r="E6442" t="str">
            <v>64NMONTHLYLWASHINGTON FEDERATION OF STATE EMPLOYEES</v>
          </cell>
          <cell r="F6442" t="str">
            <v>64N</v>
          </cell>
          <cell r="G6442" t="str">
            <v>Monthly</v>
          </cell>
          <cell r="H6442" t="str">
            <v>L</v>
          </cell>
          <cell r="I6442">
            <v>0</v>
          </cell>
          <cell r="J6442" t="str">
            <v>Washington Federation of State Employees</v>
          </cell>
          <cell r="K6442">
            <v>7435</v>
          </cell>
          <cell r="L6442">
            <v>7435</v>
          </cell>
          <cell r="M6442">
            <v>7435</v>
          </cell>
          <cell r="N6442">
            <v>7435</v>
          </cell>
          <cell r="O6442">
            <v>7009</v>
          </cell>
          <cell r="P6442">
            <v>7149</v>
          </cell>
          <cell r="Q6442">
            <v>7365</v>
          </cell>
        </row>
        <row r="6443">
          <cell r="E6443" t="str">
            <v>64NMONTHLYMCOALITION</v>
          </cell>
          <cell r="F6443" t="str">
            <v>64N</v>
          </cell>
          <cell r="G6443" t="str">
            <v>Monthly</v>
          </cell>
          <cell r="H6443" t="str">
            <v>M</v>
          </cell>
          <cell r="I6443">
            <v>0</v>
          </cell>
          <cell r="J6443" t="str">
            <v>Coalition</v>
          </cell>
          <cell r="K6443">
            <v>7620</v>
          </cell>
          <cell r="L6443">
            <v>7620</v>
          </cell>
          <cell r="M6443">
            <v>7620</v>
          </cell>
          <cell r="N6443">
            <v>7620</v>
          </cell>
          <cell r="O6443">
            <v>7183</v>
          </cell>
          <cell r="P6443">
            <v>7327</v>
          </cell>
          <cell r="Q6443">
            <v>7548</v>
          </cell>
        </row>
        <row r="6444">
          <cell r="E6444" t="str">
            <v>64NMONTHLYMNON-REPRESENTED STATE EMPLOYEES</v>
          </cell>
          <cell r="F6444" t="str">
            <v>64N</v>
          </cell>
          <cell r="G6444" t="str">
            <v>Monthly</v>
          </cell>
          <cell r="H6444" t="str">
            <v>M</v>
          </cell>
          <cell r="I6444">
            <v>0</v>
          </cell>
          <cell r="J6444" t="str">
            <v>Non-Represented State Employees</v>
          </cell>
          <cell r="K6444">
            <v>7620</v>
          </cell>
          <cell r="L6444">
            <v>7620</v>
          </cell>
          <cell r="M6444">
            <v>7620</v>
          </cell>
          <cell r="N6444">
            <v>7620</v>
          </cell>
          <cell r="O6444">
            <v>7183</v>
          </cell>
          <cell r="P6444">
            <v>7327</v>
          </cell>
          <cell r="Q6444">
            <v>7548</v>
          </cell>
        </row>
        <row r="6445">
          <cell r="E6445" t="str">
            <v>64NMONTHLYMSERVICE EMPLOYEES INTERNATIONAL UNION DISTRICT 1199 NW</v>
          </cell>
          <cell r="F6445" t="str">
            <v>64N</v>
          </cell>
          <cell r="G6445" t="str">
            <v>Monthly</v>
          </cell>
          <cell r="H6445" t="str">
            <v>M</v>
          </cell>
          <cell r="I6445">
            <v>0</v>
          </cell>
          <cell r="J6445" t="str">
            <v>Service Employees International Union District 1199 NW</v>
          </cell>
          <cell r="K6445">
            <v>7620</v>
          </cell>
          <cell r="L6445">
            <v>7620</v>
          </cell>
          <cell r="M6445">
            <v>7620</v>
          </cell>
          <cell r="N6445">
            <v>7620</v>
          </cell>
          <cell r="O6445">
            <v>7183</v>
          </cell>
          <cell r="P6445">
            <v>7327</v>
          </cell>
          <cell r="Q6445">
            <v>7548</v>
          </cell>
        </row>
        <row r="6446">
          <cell r="E6446" t="str">
            <v>64NMONTHLYMTEAMSTERS LOCAL UNION NUMBER 117</v>
          </cell>
          <cell r="F6446" t="str">
            <v>64N</v>
          </cell>
          <cell r="G6446" t="str">
            <v>Monthly</v>
          </cell>
          <cell r="H6446" t="str">
            <v>M</v>
          </cell>
          <cell r="I6446">
            <v>0</v>
          </cell>
          <cell r="J6446" t="str">
            <v>Teamsters Local Union Number 117</v>
          </cell>
          <cell r="K6446">
            <v>7719</v>
          </cell>
          <cell r="L6446">
            <v>7719</v>
          </cell>
          <cell r="M6446">
            <v>7719</v>
          </cell>
          <cell r="N6446">
            <v>7719</v>
          </cell>
          <cell r="O6446">
            <v>7276</v>
          </cell>
          <cell r="P6446">
            <v>7422</v>
          </cell>
          <cell r="Q6446">
            <v>7646</v>
          </cell>
        </row>
        <row r="6447">
          <cell r="E6447" t="str">
            <v>64NMONTHLYMWASHINGTON FEDERATION OF STATE EMPLOYEES</v>
          </cell>
          <cell r="F6447" t="str">
            <v>64N</v>
          </cell>
          <cell r="G6447" t="str">
            <v>Monthly</v>
          </cell>
          <cell r="H6447" t="str">
            <v>M</v>
          </cell>
          <cell r="I6447">
            <v>0</v>
          </cell>
          <cell r="J6447" t="str">
            <v>Washington Federation of State Employees</v>
          </cell>
          <cell r="K6447">
            <v>7620</v>
          </cell>
          <cell r="L6447">
            <v>7620</v>
          </cell>
          <cell r="M6447">
            <v>7620</v>
          </cell>
          <cell r="N6447">
            <v>7620</v>
          </cell>
          <cell r="O6447">
            <v>7183</v>
          </cell>
          <cell r="P6447">
            <v>7327</v>
          </cell>
          <cell r="Q6447">
            <v>7548</v>
          </cell>
        </row>
        <row r="6448">
          <cell r="E6448" t="str">
            <v>64NMONTHLYNCOALITION</v>
          </cell>
          <cell r="F6448" t="str">
            <v>64N</v>
          </cell>
          <cell r="G6448" t="str">
            <v>Monthly</v>
          </cell>
          <cell r="H6448" t="str">
            <v>N</v>
          </cell>
          <cell r="I6448">
            <v>0</v>
          </cell>
          <cell r="J6448" t="str">
            <v>Coalition</v>
          </cell>
          <cell r="K6448">
            <v>7810</v>
          </cell>
          <cell r="L6448">
            <v>7810</v>
          </cell>
          <cell r="M6448">
            <v>7810</v>
          </cell>
          <cell r="N6448">
            <v>7810</v>
          </cell>
          <cell r="O6448">
            <v>7363</v>
          </cell>
          <cell r="P6448">
            <v>7510</v>
          </cell>
          <cell r="Q6448">
            <v>7737</v>
          </cell>
        </row>
        <row r="6449">
          <cell r="E6449" t="str">
            <v>64NMONTHLYNNON-REPRESENTED STATE EMPLOYEES</v>
          </cell>
          <cell r="F6449" t="str">
            <v>64N</v>
          </cell>
          <cell r="G6449" t="str">
            <v>Monthly</v>
          </cell>
          <cell r="H6449" t="str">
            <v>N</v>
          </cell>
          <cell r="I6449">
            <v>0</v>
          </cell>
          <cell r="J6449" t="str">
            <v>Non-Represented State Employees</v>
          </cell>
          <cell r="K6449">
            <v>7810</v>
          </cell>
          <cell r="L6449">
            <v>7810</v>
          </cell>
          <cell r="M6449">
            <v>7810</v>
          </cell>
          <cell r="N6449">
            <v>7810</v>
          </cell>
          <cell r="O6449">
            <v>7363</v>
          </cell>
          <cell r="P6449">
            <v>7510</v>
          </cell>
          <cell r="Q6449">
            <v>7737</v>
          </cell>
        </row>
        <row r="6450">
          <cell r="E6450" t="str">
            <v>64NMONTHLYNSERVICE EMPLOYEES INTERNATIONAL UNION DISTRICT 1199 NW</v>
          </cell>
          <cell r="F6450" t="str">
            <v>64N</v>
          </cell>
          <cell r="G6450" t="str">
            <v>Monthly</v>
          </cell>
          <cell r="H6450" t="str">
            <v>N</v>
          </cell>
          <cell r="I6450">
            <v>0</v>
          </cell>
          <cell r="J6450" t="str">
            <v>Service Employees International Union District 1199 NW</v>
          </cell>
          <cell r="K6450">
            <v>7810</v>
          </cell>
          <cell r="L6450">
            <v>7810</v>
          </cell>
          <cell r="M6450">
            <v>7810</v>
          </cell>
          <cell r="N6450">
            <v>7810</v>
          </cell>
          <cell r="O6450">
            <v>7363</v>
          </cell>
          <cell r="P6450">
            <v>7510</v>
          </cell>
          <cell r="Q6450">
            <v>7737</v>
          </cell>
        </row>
        <row r="6451">
          <cell r="E6451" t="str">
            <v>64NMONTHLYNTEAMSTERS LOCAL UNION NUMBER 117</v>
          </cell>
          <cell r="F6451" t="str">
            <v>64N</v>
          </cell>
          <cell r="G6451" t="str">
            <v>Monthly</v>
          </cell>
          <cell r="H6451" t="str">
            <v>N</v>
          </cell>
          <cell r="I6451">
            <v>0</v>
          </cell>
          <cell r="J6451" t="str">
            <v>Teamsters Local Union Number 117</v>
          </cell>
          <cell r="K6451">
            <v>7909</v>
          </cell>
          <cell r="L6451">
            <v>7909</v>
          </cell>
          <cell r="M6451">
            <v>7909</v>
          </cell>
          <cell r="N6451">
            <v>7909</v>
          </cell>
          <cell r="O6451">
            <v>7456</v>
          </cell>
          <cell r="P6451">
            <v>7605</v>
          </cell>
          <cell r="Q6451">
            <v>7835</v>
          </cell>
        </row>
        <row r="6452">
          <cell r="E6452" t="str">
            <v>64NMONTHLYNWASHINGTON FEDERATION OF STATE EMPLOYEES</v>
          </cell>
          <cell r="F6452" t="str">
            <v>64N</v>
          </cell>
          <cell r="G6452" t="str">
            <v>Monthly</v>
          </cell>
          <cell r="H6452" t="str">
            <v>N</v>
          </cell>
          <cell r="I6452">
            <v>0</v>
          </cell>
          <cell r="J6452" t="str">
            <v>Washington Federation of State Employees</v>
          </cell>
          <cell r="K6452">
            <v>7810</v>
          </cell>
          <cell r="L6452">
            <v>7810</v>
          </cell>
          <cell r="M6452">
            <v>7810</v>
          </cell>
          <cell r="N6452">
            <v>7810</v>
          </cell>
          <cell r="O6452">
            <v>7363</v>
          </cell>
          <cell r="P6452">
            <v>7510</v>
          </cell>
          <cell r="Q6452">
            <v>7737</v>
          </cell>
        </row>
        <row r="6453">
          <cell r="E6453" t="str">
            <v>64NMONTHLYOCOALITION</v>
          </cell>
          <cell r="F6453" t="str">
            <v>64N</v>
          </cell>
          <cell r="G6453" t="str">
            <v>Monthly</v>
          </cell>
          <cell r="H6453" t="str">
            <v>O</v>
          </cell>
          <cell r="I6453">
            <v>0</v>
          </cell>
          <cell r="J6453" t="str">
            <v>Coalition</v>
          </cell>
          <cell r="K6453">
            <v>8008</v>
          </cell>
          <cell r="L6453">
            <v>8008</v>
          </cell>
          <cell r="M6453">
            <v>8008</v>
          </cell>
          <cell r="N6453">
            <v>8008</v>
          </cell>
          <cell r="O6453">
            <v>7549</v>
          </cell>
          <cell r="P6453">
            <v>7700</v>
          </cell>
          <cell r="Q6453">
            <v>7933</v>
          </cell>
        </row>
        <row r="6454">
          <cell r="E6454" t="str">
            <v>64NMONTHLYONON-REPRESENTED STATE EMPLOYEES</v>
          </cell>
          <cell r="F6454" t="str">
            <v>64N</v>
          </cell>
          <cell r="G6454" t="str">
            <v>Monthly</v>
          </cell>
          <cell r="H6454" t="str">
            <v>O</v>
          </cell>
          <cell r="I6454">
            <v>0</v>
          </cell>
          <cell r="J6454" t="str">
            <v>Non-Represented State Employees</v>
          </cell>
          <cell r="K6454">
            <v>8008</v>
          </cell>
          <cell r="L6454">
            <v>8008</v>
          </cell>
          <cell r="M6454">
            <v>8008</v>
          </cell>
          <cell r="N6454">
            <v>8008</v>
          </cell>
          <cell r="O6454">
            <v>7549</v>
          </cell>
          <cell r="P6454">
            <v>7700</v>
          </cell>
          <cell r="Q6454">
            <v>7933</v>
          </cell>
        </row>
        <row r="6455">
          <cell r="E6455" t="str">
            <v>64NMONTHLYOSERVICE EMPLOYEES INTERNATIONAL UNION DISTRICT 1199 NW</v>
          </cell>
          <cell r="F6455" t="str">
            <v>64N</v>
          </cell>
          <cell r="G6455" t="str">
            <v>Monthly</v>
          </cell>
          <cell r="H6455" t="str">
            <v>O</v>
          </cell>
          <cell r="I6455">
            <v>0</v>
          </cell>
          <cell r="J6455" t="str">
            <v>Service Employees International Union District 1199 NW</v>
          </cell>
          <cell r="K6455">
            <v>8008</v>
          </cell>
          <cell r="L6455">
            <v>8008</v>
          </cell>
          <cell r="M6455">
            <v>8008</v>
          </cell>
          <cell r="N6455">
            <v>8008</v>
          </cell>
          <cell r="O6455">
            <v>7549</v>
          </cell>
          <cell r="P6455">
            <v>7700</v>
          </cell>
          <cell r="Q6455">
            <v>7933</v>
          </cell>
        </row>
        <row r="6456">
          <cell r="E6456" t="str">
            <v>64NMONTHLYOTEAMSTERS LOCAL UNION NUMBER 117</v>
          </cell>
          <cell r="F6456" t="str">
            <v>64N</v>
          </cell>
          <cell r="G6456" t="str">
            <v>Monthly</v>
          </cell>
          <cell r="H6456" t="str">
            <v>O</v>
          </cell>
          <cell r="I6456">
            <v>0</v>
          </cell>
          <cell r="J6456" t="str">
            <v>Teamsters Local Union Number 117</v>
          </cell>
          <cell r="K6456">
            <v>8111</v>
          </cell>
          <cell r="L6456">
            <v>8111</v>
          </cell>
          <cell r="M6456">
            <v>8111</v>
          </cell>
          <cell r="N6456">
            <v>8111</v>
          </cell>
          <cell r="O6456">
            <v>7646</v>
          </cell>
          <cell r="P6456">
            <v>7799</v>
          </cell>
          <cell r="Q6456">
            <v>8035</v>
          </cell>
        </row>
        <row r="6457">
          <cell r="E6457" t="str">
            <v>64NMONTHLYOWASHINGTON FEDERATION OF STATE EMPLOYEES</v>
          </cell>
          <cell r="F6457" t="str">
            <v>64N</v>
          </cell>
          <cell r="G6457" t="str">
            <v>Monthly</v>
          </cell>
          <cell r="H6457" t="str">
            <v>O</v>
          </cell>
          <cell r="I6457">
            <v>0</v>
          </cell>
          <cell r="J6457" t="str">
            <v>Washington Federation of State Employees</v>
          </cell>
          <cell r="K6457">
            <v>8008</v>
          </cell>
          <cell r="L6457">
            <v>8008</v>
          </cell>
          <cell r="M6457">
            <v>8008</v>
          </cell>
          <cell r="N6457">
            <v>8008</v>
          </cell>
          <cell r="O6457">
            <v>7549</v>
          </cell>
          <cell r="P6457">
            <v>7700</v>
          </cell>
          <cell r="Q6457">
            <v>7933</v>
          </cell>
        </row>
        <row r="6458">
          <cell r="E6458" t="str">
            <v>64NMONTHLYPCOALITION</v>
          </cell>
          <cell r="F6458" t="str">
            <v>64N</v>
          </cell>
          <cell r="G6458" t="str">
            <v>Monthly</v>
          </cell>
          <cell r="H6458" t="str">
            <v>P</v>
          </cell>
          <cell r="I6458">
            <v>0</v>
          </cell>
          <cell r="J6458" t="str">
            <v>Coalition</v>
          </cell>
          <cell r="K6458">
            <v>8209</v>
          </cell>
          <cell r="L6458">
            <v>8209</v>
          </cell>
          <cell r="M6458">
            <v>8209</v>
          </cell>
          <cell r="N6458">
            <v>8209</v>
          </cell>
          <cell r="O6458">
            <v>7738</v>
          </cell>
          <cell r="P6458">
            <v>7893</v>
          </cell>
          <cell r="Q6458">
            <v>8131</v>
          </cell>
        </row>
        <row r="6459">
          <cell r="E6459" t="str">
            <v>64NMONTHLYPNON-REPRESENTED STATE EMPLOYEES</v>
          </cell>
          <cell r="F6459" t="str">
            <v>64N</v>
          </cell>
          <cell r="G6459" t="str">
            <v>Monthly</v>
          </cell>
          <cell r="H6459" t="str">
            <v>P</v>
          </cell>
          <cell r="I6459">
            <v>0</v>
          </cell>
          <cell r="J6459" t="str">
            <v>Non-Represented State Employees</v>
          </cell>
          <cell r="K6459">
            <v>8209</v>
          </cell>
          <cell r="L6459">
            <v>8209</v>
          </cell>
          <cell r="M6459">
            <v>8209</v>
          </cell>
          <cell r="N6459">
            <v>8209</v>
          </cell>
          <cell r="O6459">
            <v>7738</v>
          </cell>
          <cell r="P6459">
            <v>7893</v>
          </cell>
          <cell r="Q6459">
            <v>8131</v>
          </cell>
        </row>
        <row r="6460">
          <cell r="E6460" t="str">
            <v>64NMONTHLYPSERVICE EMPLOYEES INTERNATIONAL UNION DISTRICT 1199 NW</v>
          </cell>
          <cell r="F6460" t="str">
            <v>64N</v>
          </cell>
          <cell r="G6460" t="str">
            <v>Monthly</v>
          </cell>
          <cell r="H6460" t="str">
            <v>P</v>
          </cell>
          <cell r="I6460">
            <v>0</v>
          </cell>
          <cell r="J6460" t="str">
            <v>Service Employees International Union District 1199 NW</v>
          </cell>
          <cell r="K6460">
            <v>8209</v>
          </cell>
          <cell r="L6460">
            <v>8209</v>
          </cell>
          <cell r="M6460">
            <v>8209</v>
          </cell>
          <cell r="N6460">
            <v>8209</v>
          </cell>
          <cell r="O6460">
            <v>7738</v>
          </cell>
          <cell r="P6460">
            <v>7893</v>
          </cell>
          <cell r="Q6460">
            <v>8131</v>
          </cell>
        </row>
        <row r="6461">
          <cell r="E6461" t="str">
            <v>64NMONTHLYPTEAMSTERS LOCAL UNION NUMBER 117</v>
          </cell>
          <cell r="F6461" t="str">
            <v>64N</v>
          </cell>
          <cell r="G6461" t="str">
            <v>Monthly</v>
          </cell>
          <cell r="H6461" t="str">
            <v>P</v>
          </cell>
          <cell r="I6461">
            <v>0</v>
          </cell>
          <cell r="J6461" t="str">
            <v>Teamsters Local Union Number 117</v>
          </cell>
          <cell r="K6461">
            <v>8315</v>
          </cell>
          <cell r="L6461">
            <v>8315</v>
          </cell>
          <cell r="M6461">
            <v>8315</v>
          </cell>
          <cell r="N6461">
            <v>8315</v>
          </cell>
          <cell r="O6461">
            <v>7838</v>
          </cell>
          <cell r="P6461">
            <v>7995</v>
          </cell>
          <cell r="Q6461">
            <v>8236</v>
          </cell>
        </row>
        <row r="6462">
          <cell r="E6462" t="str">
            <v>64NMONTHLYPWASHINGTON FEDERATION OF STATE EMPLOYEES</v>
          </cell>
          <cell r="F6462" t="str">
            <v>64N</v>
          </cell>
          <cell r="G6462" t="str">
            <v>Monthly</v>
          </cell>
          <cell r="H6462" t="str">
            <v>P</v>
          </cell>
          <cell r="I6462">
            <v>0</v>
          </cell>
          <cell r="J6462" t="str">
            <v>Washington Federation of State Employees</v>
          </cell>
          <cell r="K6462">
            <v>8209</v>
          </cell>
          <cell r="L6462">
            <v>8209</v>
          </cell>
          <cell r="M6462">
            <v>8209</v>
          </cell>
          <cell r="N6462">
            <v>8209</v>
          </cell>
          <cell r="O6462">
            <v>7738</v>
          </cell>
          <cell r="P6462">
            <v>7893</v>
          </cell>
          <cell r="Q6462">
            <v>8131</v>
          </cell>
        </row>
        <row r="6463">
          <cell r="E6463" t="str">
            <v>64NMONTHLYQCOALITION</v>
          </cell>
          <cell r="F6463" t="str">
            <v>64N</v>
          </cell>
          <cell r="G6463" t="str">
            <v>Monthly</v>
          </cell>
          <cell r="H6463" t="str">
            <v>Q</v>
          </cell>
          <cell r="I6463">
            <v>0</v>
          </cell>
          <cell r="J6463" t="str">
            <v>Coalition</v>
          </cell>
          <cell r="K6463">
            <v>8415</v>
          </cell>
          <cell r="L6463">
            <v>8415</v>
          </cell>
          <cell r="M6463">
            <v>8415</v>
          </cell>
          <cell r="N6463">
            <v>8415</v>
          </cell>
          <cell r="O6463">
            <v>7932</v>
          </cell>
          <cell r="P6463">
            <v>8091</v>
          </cell>
          <cell r="Q6463">
            <v>8335</v>
          </cell>
        </row>
        <row r="6464">
          <cell r="E6464" t="str">
            <v>64NMONTHLYQNON-REPRESENTED STATE EMPLOYEES</v>
          </cell>
          <cell r="F6464" t="str">
            <v>64N</v>
          </cell>
          <cell r="G6464" t="str">
            <v>Monthly</v>
          </cell>
          <cell r="H6464" t="str">
            <v>Q</v>
          </cell>
          <cell r="I6464">
            <v>0</v>
          </cell>
          <cell r="J6464" t="str">
            <v>Non-Represented State Employees</v>
          </cell>
          <cell r="K6464">
            <v>8415</v>
          </cell>
          <cell r="L6464">
            <v>8415</v>
          </cell>
          <cell r="M6464">
            <v>8415</v>
          </cell>
          <cell r="N6464">
            <v>8415</v>
          </cell>
          <cell r="O6464">
            <v>7932</v>
          </cell>
          <cell r="P6464">
            <v>8091</v>
          </cell>
          <cell r="Q6464">
            <v>8335</v>
          </cell>
        </row>
        <row r="6465">
          <cell r="E6465" t="str">
            <v>64NMONTHLYQSERVICE EMPLOYEES INTERNATIONAL UNION DISTRICT 1199 NW</v>
          </cell>
          <cell r="F6465" t="str">
            <v>64N</v>
          </cell>
          <cell r="G6465" t="str">
            <v>Monthly</v>
          </cell>
          <cell r="H6465" t="str">
            <v>Q</v>
          </cell>
          <cell r="I6465">
            <v>0</v>
          </cell>
          <cell r="J6465" t="str">
            <v>Service Employees International Union District 1199 NW</v>
          </cell>
          <cell r="K6465">
            <v>8415</v>
          </cell>
          <cell r="L6465">
            <v>8415</v>
          </cell>
          <cell r="M6465">
            <v>8415</v>
          </cell>
          <cell r="N6465">
            <v>8415</v>
          </cell>
          <cell r="O6465">
            <v>7932</v>
          </cell>
          <cell r="P6465">
            <v>8091</v>
          </cell>
          <cell r="Q6465">
            <v>8335</v>
          </cell>
        </row>
        <row r="6466">
          <cell r="E6466" t="str">
            <v>64NMONTHLYQTEAMSTERS LOCAL UNION NUMBER 117</v>
          </cell>
          <cell r="F6466" t="str">
            <v>64N</v>
          </cell>
          <cell r="G6466" t="str">
            <v>Monthly</v>
          </cell>
          <cell r="H6466" t="str">
            <v>Q</v>
          </cell>
          <cell r="I6466">
            <v>0</v>
          </cell>
          <cell r="J6466" t="str">
            <v>Teamsters Local Union Number 117</v>
          </cell>
          <cell r="K6466">
            <v>8523</v>
          </cell>
          <cell r="L6466">
            <v>8523</v>
          </cell>
          <cell r="M6466">
            <v>8523</v>
          </cell>
          <cell r="N6466">
            <v>8523</v>
          </cell>
          <cell r="O6466">
            <v>8034</v>
          </cell>
          <cell r="P6466">
            <v>8195</v>
          </cell>
          <cell r="Q6466">
            <v>8442</v>
          </cell>
        </row>
        <row r="6467">
          <cell r="E6467" t="str">
            <v>64NMONTHLYQWASHINGTON FEDERATION OF STATE EMPLOYEES</v>
          </cell>
          <cell r="F6467" t="str">
            <v>64N</v>
          </cell>
          <cell r="G6467" t="str">
            <v>Monthly</v>
          </cell>
          <cell r="H6467" t="str">
            <v>Q</v>
          </cell>
          <cell r="I6467">
            <v>0</v>
          </cell>
          <cell r="J6467" t="str">
            <v>Washington Federation of State Employees</v>
          </cell>
          <cell r="K6467">
            <v>8415</v>
          </cell>
          <cell r="L6467">
            <v>8415</v>
          </cell>
          <cell r="M6467">
            <v>8415</v>
          </cell>
          <cell r="N6467">
            <v>8415</v>
          </cell>
          <cell r="O6467">
            <v>7932</v>
          </cell>
          <cell r="P6467">
            <v>8091</v>
          </cell>
          <cell r="Q6467">
            <v>8335</v>
          </cell>
        </row>
        <row r="6468">
          <cell r="E6468" t="str">
            <v>64NMONTHLYRCOALITION</v>
          </cell>
          <cell r="F6468" t="str">
            <v>64N</v>
          </cell>
          <cell r="G6468" t="str">
            <v>Monthly</v>
          </cell>
          <cell r="H6468" t="str">
            <v>R</v>
          </cell>
          <cell r="I6468">
            <v>0</v>
          </cell>
          <cell r="J6468" t="str">
            <v>Coalition</v>
          </cell>
          <cell r="K6468">
            <v>8627</v>
          </cell>
          <cell r="L6468">
            <v>8627</v>
          </cell>
          <cell r="M6468">
            <v>8627</v>
          </cell>
          <cell r="N6468">
            <v>8627</v>
          </cell>
          <cell r="O6468">
            <v>8132</v>
          </cell>
          <cell r="P6468">
            <v>8295</v>
          </cell>
          <cell r="Q6468">
            <v>8546</v>
          </cell>
        </row>
        <row r="6469">
          <cell r="E6469" t="str">
            <v>64NMONTHLYRNON-REPRESENTED STATE EMPLOYEES</v>
          </cell>
          <cell r="F6469" t="str">
            <v>64N</v>
          </cell>
          <cell r="G6469" t="str">
            <v>Monthly</v>
          </cell>
          <cell r="H6469" t="str">
            <v>R</v>
          </cell>
          <cell r="I6469">
            <v>0</v>
          </cell>
          <cell r="J6469" t="str">
            <v>Non-Represented State Employees</v>
          </cell>
          <cell r="K6469">
            <v>8627</v>
          </cell>
          <cell r="L6469">
            <v>8627</v>
          </cell>
          <cell r="M6469">
            <v>8627</v>
          </cell>
          <cell r="N6469">
            <v>8627</v>
          </cell>
          <cell r="O6469">
            <v>8132</v>
          </cell>
          <cell r="P6469">
            <v>8295</v>
          </cell>
          <cell r="Q6469">
            <v>8546</v>
          </cell>
        </row>
        <row r="6470">
          <cell r="E6470" t="str">
            <v>64NMONTHLYRSERVICE EMPLOYEES INTERNATIONAL UNION DISTRICT 1199 NW</v>
          </cell>
          <cell r="F6470" t="str">
            <v>64N</v>
          </cell>
          <cell r="G6470" t="str">
            <v>Monthly</v>
          </cell>
          <cell r="H6470" t="str">
            <v>R</v>
          </cell>
          <cell r="I6470">
            <v>0</v>
          </cell>
          <cell r="J6470" t="str">
            <v>Service Employees International Union District 1199 NW</v>
          </cell>
          <cell r="K6470">
            <v>8627</v>
          </cell>
          <cell r="L6470">
            <v>8627</v>
          </cell>
          <cell r="M6470">
            <v>8627</v>
          </cell>
          <cell r="N6470">
            <v>8627</v>
          </cell>
          <cell r="O6470">
            <v>8132</v>
          </cell>
          <cell r="P6470">
            <v>8295</v>
          </cell>
          <cell r="Q6470">
            <v>8546</v>
          </cell>
        </row>
        <row r="6471">
          <cell r="E6471" t="str">
            <v>64NMONTHLYRTEAMSTERS LOCAL UNION NUMBER 117</v>
          </cell>
          <cell r="F6471" t="str">
            <v>64N</v>
          </cell>
          <cell r="G6471" t="str">
            <v>Monthly</v>
          </cell>
          <cell r="H6471" t="str">
            <v>R</v>
          </cell>
          <cell r="I6471">
            <v>0</v>
          </cell>
          <cell r="J6471" t="str">
            <v>Teamsters Local Union Number 117</v>
          </cell>
          <cell r="K6471">
            <v>8737</v>
          </cell>
          <cell r="L6471">
            <v>8737</v>
          </cell>
          <cell r="M6471">
            <v>8737</v>
          </cell>
          <cell r="N6471">
            <v>8737</v>
          </cell>
          <cell r="O6471">
            <v>8236</v>
          </cell>
          <cell r="P6471">
            <v>8401</v>
          </cell>
          <cell r="Q6471">
            <v>8655</v>
          </cell>
        </row>
        <row r="6472">
          <cell r="E6472" t="str">
            <v>64NMONTHLYRWASHINGTON FEDERATION OF STATE EMPLOYEES</v>
          </cell>
          <cell r="F6472" t="str">
            <v>64N</v>
          </cell>
          <cell r="G6472" t="str">
            <v>Monthly</v>
          </cell>
          <cell r="H6472" t="str">
            <v>R</v>
          </cell>
          <cell r="I6472">
            <v>0</v>
          </cell>
          <cell r="J6472" t="str">
            <v>Washington Federation of State Employees</v>
          </cell>
          <cell r="K6472">
            <v>8627</v>
          </cell>
          <cell r="L6472">
            <v>8627</v>
          </cell>
          <cell r="M6472">
            <v>8627</v>
          </cell>
          <cell r="N6472">
            <v>8627</v>
          </cell>
          <cell r="O6472">
            <v>8132</v>
          </cell>
          <cell r="P6472">
            <v>8295</v>
          </cell>
          <cell r="Q6472">
            <v>8546</v>
          </cell>
        </row>
        <row r="6473">
          <cell r="E6473" t="str">
            <v>64NMONTHLYSCOALITION</v>
          </cell>
          <cell r="F6473" t="str">
            <v>64N</v>
          </cell>
          <cell r="G6473" t="str">
            <v>Monthly</v>
          </cell>
          <cell r="H6473" t="str">
            <v>S</v>
          </cell>
          <cell r="I6473">
            <v>0</v>
          </cell>
          <cell r="J6473" t="str">
            <v>Coalition</v>
          </cell>
          <cell r="K6473">
            <v>8841</v>
          </cell>
          <cell r="L6473">
            <v>8841</v>
          </cell>
          <cell r="M6473">
            <v>8841</v>
          </cell>
          <cell r="N6473">
            <v>8841</v>
          </cell>
          <cell r="O6473">
            <v>8334</v>
          </cell>
          <cell r="P6473">
            <v>8501</v>
          </cell>
          <cell r="Q6473">
            <v>8758</v>
          </cell>
        </row>
        <row r="6474">
          <cell r="E6474" t="str">
            <v>64NMONTHLYSNON-REPRESENTED STATE EMPLOYEES</v>
          </cell>
          <cell r="F6474" t="str">
            <v>64N</v>
          </cell>
          <cell r="G6474" t="str">
            <v>Monthly</v>
          </cell>
          <cell r="H6474" t="str">
            <v>S</v>
          </cell>
          <cell r="I6474">
            <v>0</v>
          </cell>
          <cell r="J6474" t="str">
            <v>Non-Represented State Employees</v>
          </cell>
          <cell r="K6474">
            <v>8841</v>
          </cell>
          <cell r="L6474">
            <v>8841</v>
          </cell>
          <cell r="M6474">
            <v>8841</v>
          </cell>
          <cell r="N6474">
            <v>8841</v>
          </cell>
          <cell r="O6474">
            <v>8334</v>
          </cell>
          <cell r="P6474">
            <v>8501</v>
          </cell>
          <cell r="Q6474">
            <v>8758</v>
          </cell>
        </row>
        <row r="6475">
          <cell r="E6475" t="str">
            <v>64NMONTHLYSSERVICE EMPLOYEES INTERNATIONAL UNION DISTRICT 1199 NW</v>
          </cell>
          <cell r="F6475" t="str">
            <v>64N</v>
          </cell>
          <cell r="G6475" t="str">
            <v>Monthly</v>
          </cell>
          <cell r="H6475" t="str">
            <v>S</v>
          </cell>
          <cell r="I6475">
            <v>0</v>
          </cell>
          <cell r="J6475" t="str">
            <v>Service Employees International Union District 1199 NW</v>
          </cell>
          <cell r="K6475">
            <v>8841</v>
          </cell>
          <cell r="L6475">
            <v>8841</v>
          </cell>
          <cell r="M6475">
            <v>8841</v>
          </cell>
          <cell r="N6475">
            <v>8841</v>
          </cell>
          <cell r="O6475">
            <v>8334</v>
          </cell>
          <cell r="P6475">
            <v>8501</v>
          </cell>
          <cell r="Q6475">
            <v>8758</v>
          </cell>
        </row>
        <row r="6476">
          <cell r="E6476" t="str">
            <v>64NMONTHLYSTEAMSTERS LOCAL UNION NUMBER 117</v>
          </cell>
          <cell r="F6476" t="str">
            <v>64N</v>
          </cell>
          <cell r="G6476" t="str">
            <v>Monthly</v>
          </cell>
          <cell r="H6476" t="str">
            <v>S</v>
          </cell>
          <cell r="I6476">
            <v>0</v>
          </cell>
          <cell r="J6476" t="str">
            <v>Teamsters Local Union Number 117</v>
          </cell>
          <cell r="K6476">
            <v>8955</v>
          </cell>
          <cell r="L6476">
            <v>8955</v>
          </cell>
          <cell r="M6476">
            <v>8955</v>
          </cell>
          <cell r="N6476">
            <v>8955</v>
          </cell>
          <cell r="O6476">
            <v>8442</v>
          </cell>
          <cell r="P6476">
            <v>8611</v>
          </cell>
          <cell r="Q6476">
            <v>8871</v>
          </cell>
        </row>
        <row r="6477">
          <cell r="E6477" t="str">
            <v>64NMONTHLYSWASHINGTON FEDERATION OF STATE EMPLOYEES</v>
          </cell>
          <cell r="F6477" t="str">
            <v>64N</v>
          </cell>
          <cell r="G6477" t="str">
            <v>Monthly</v>
          </cell>
          <cell r="H6477" t="str">
            <v>S</v>
          </cell>
          <cell r="I6477">
            <v>0</v>
          </cell>
          <cell r="J6477" t="str">
            <v>Washington Federation of State Employees</v>
          </cell>
          <cell r="K6477">
            <v>8841</v>
          </cell>
          <cell r="L6477">
            <v>8841</v>
          </cell>
          <cell r="M6477">
            <v>8841</v>
          </cell>
          <cell r="N6477">
            <v>8841</v>
          </cell>
          <cell r="O6477">
            <v>8334</v>
          </cell>
          <cell r="P6477">
            <v>8501</v>
          </cell>
          <cell r="Q6477">
            <v>8758</v>
          </cell>
        </row>
        <row r="6478">
          <cell r="E6478" t="str">
            <v>64NMONTHLYTCOALITION</v>
          </cell>
          <cell r="F6478" t="str">
            <v>64N</v>
          </cell>
          <cell r="G6478" t="str">
            <v>Monthly</v>
          </cell>
          <cell r="H6478" t="str">
            <v>T</v>
          </cell>
          <cell r="I6478">
            <v>0</v>
          </cell>
          <cell r="J6478" t="str">
            <v>Coalition</v>
          </cell>
          <cell r="K6478">
            <v>9063</v>
          </cell>
          <cell r="L6478">
            <v>9063</v>
          </cell>
          <cell r="M6478">
            <v>9063</v>
          </cell>
          <cell r="N6478">
            <v>9063</v>
          </cell>
          <cell r="O6478">
            <v>8543</v>
          </cell>
          <cell r="P6478">
            <v>8714</v>
          </cell>
          <cell r="Q6478">
            <v>8977</v>
          </cell>
        </row>
        <row r="6479">
          <cell r="E6479" t="str">
            <v>64NMONTHLYTNON-REPRESENTED STATE EMPLOYEES</v>
          </cell>
          <cell r="F6479" t="str">
            <v>64N</v>
          </cell>
          <cell r="G6479" t="str">
            <v>Monthly</v>
          </cell>
          <cell r="H6479" t="str">
            <v>T</v>
          </cell>
          <cell r="I6479">
            <v>0</v>
          </cell>
          <cell r="J6479" t="str">
            <v>Non-Represented State Employees</v>
          </cell>
          <cell r="K6479">
            <v>9063</v>
          </cell>
          <cell r="L6479">
            <v>9063</v>
          </cell>
          <cell r="M6479">
            <v>9063</v>
          </cell>
          <cell r="N6479">
            <v>9063</v>
          </cell>
          <cell r="O6479">
            <v>8543</v>
          </cell>
          <cell r="P6479">
            <v>8714</v>
          </cell>
          <cell r="Q6479">
            <v>8977</v>
          </cell>
        </row>
        <row r="6480">
          <cell r="E6480" t="str">
            <v>64NMONTHLYTSERVICE EMPLOYEES INTERNATIONAL UNION DISTRICT 1199 NW</v>
          </cell>
          <cell r="F6480" t="str">
            <v>64N</v>
          </cell>
          <cell r="G6480" t="str">
            <v>Monthly</v>
          </cell>
          <cell r="H6480" t="str">
            <v>T</v>
          </cell>
          <cell r="I6480">
            <v>0</v>
          </cell>
          <cell r="J6480" t="str">
            <v>Service Employees International Union District 1199 NW</v>
          </cell>
          <cell r="K6480">
            <v>9063</v>
          </cell>
          <cell r="L6480">
            <v>9063</v>
          </cell>
          <cell r="M6480">
            <v>9063</v>
          </cell>
          <cell r="N6480">
            <v>9063</v>
          </cell>
          <cell r="O6480">
            <v>8543</v>
          </cell>
          <cell r="P6480">
            <v>8714</v>
          </cell>
          <cell r="Q6480">
            <v>8977</v>
          </cell>
        </row>
        <row r="6481">
          <cell r="E6481" t="str">
            <v>64NMONTHLYTTEAMSTERS LOCAL UNION NUMBER 117</v>
          </cell>
          <cell r="F6481" t="str">
            <v>64N</v>
          </cell>
          <cell r="G6481" t="str">
            <v>Monthly</v>
          </cell>
          <cell r="H6481" t="str">
            <v>T</v>
          </cell>
          <cell r="I6481">
            <v>0</v>
          </cell>
          <cell r="J6481" t="str">
            <v>Teamsters Local Union Number 117</v>
          </cell>
          <cell r="K6481">
            <v>9179</v>
          </cell>
          <cell r="L6481">
            <v>9179</v>
          </cell>
          <cell r="M6481">
            <v>9179</v>
          </cell>
          <cell r="N6481">
            <v>9179</v>
          </cell>
          <cell r="O6481">
            <v>8653</v>
          </cell>
          <cell r="P6481">
            <v>8826</v>
          </cell>
          <cell r="Q6481">
            <v>9093</v>
          </cell>
        </row>
        <row r="6482">
          <cell r="E6482" t="str">
            <v>64NMONTHLYTWASHINGTON FEDERATION OF STATE EMPLOYEES</v>
          </cell>
          <cell r="F6482" t="str">
            <v>64N</v>
          </cell>
          <cell r="G6482" t="str">
            <v>Monthly</v>
          </cell>
          <cell r="H6482" t="str">
            <v>T</v>
          </cell>
          <cell r="I6482">
            <v>0</v>
          </cell>
          <cell r="J6482" t="str">
            <v>Washington Federation of State Employees</v>
          </cell>
          <cell r="K6482">
            <v>9063</v>
          </cell>
          <cell r="L6482">
            <v>9063</v>
          </cell>
          <cell r="M6482">
            <v>9063</v>
          </cell>
          <cell r="N6482">
            <v>9063</v>
          </cell>
          <cell r="O6482">
            <v>8543</v>
          </cell>
          <cell r="P6482">
            <v>8714</v>
          </cell>
          <cell r="Q6482">
            <v>8977</v>
          </cell>
        </row>
        <row r="6483">
          <cell r="E6483" t="str">
            <v>64NMONTHLYUCOALITION</v>
          </cell>
          <cell r="F6483" t="str">
            <v>64N</v>
          </cell>
          <cell r="G6483" t="str">
            <v>Monthly</v>
          </cell>
          <cell r="H6483" t="str">
            <v>U</v>
          </cell>
          <cell r="I6483">
            <v>0</v>
          </cell>
          <cell r="J6483" t="str">
            <v>Coalition</v>
          </cell>
          <cell r="K6483">
            <v>9290</v>
          </cell>
          <cell r="L6483">
            <v>9290</v>
          </cell>
          <cell r="M6483">
            <v>9290</v>
          </cell>
          <cell r="N6483">
            <v>9290</v>
          </cell>
          <cell r="O6483">
            <v>8758</v>
          </cell>
          <cell r="P6483">
            <v>8933</v>
          </cell>
          <cell r="Q6483">
            <v>9203</v>
          </cell>
        </row>
        <row r="6484">
          <cell r="E6484" t="str">
            <v>64NMONTHLYUNON-REPRESENTED STATE EMPLOYEES</v>
          </cell>
          <cell r="F6484" t="str">
            <v>64N</v>
          </cell>
          <cell r="G6484" t="str">
            <v>Monthly</v>
          </cell>
          <cell r="H6484" t="str">
            <v>U</v>
          </cell>
          <cell r="I6484">
            <v>0</v>
          </cell>
          <cell r="J6484" t="str">
            <v>Non-Represented State Employees</v>
          </cell>
          <cell r="K6484">
            <v>9290</v>
          </cell>
          <cell r="L6484">
            <v>9290</v>
          </cell>
          <cell r="M6484">
            <v>9290</v>
          </cell>
          <cell r="N6484">
            <v>9290</v>
          </cell>
          <cell r="O6484">
            <v>8758</v>
          </cell>
          <cell r="P6484">
            <v>8933</v>
          </cell>
          <cell r="Q6484">
            <v>9203</v>
          </cell>
        </row>
        <row r="6485">
          <cell r="E6485" t="str">
            <v>64NMONTHLYUSERVICE EMPLOYEES INTERNATIONAL UNION DISTRICT 1199 NW</v>
          </cell>
          <cell r="F6485" t="str">
            <v>64N</v>
          </cell>
          <cell r="G6485" t="str">
            <v>Monthly</v>
          </cell>
          <cell r="H6485" t="str">
            <v>U</v>
          </cell>
          <cell r="I6485">
            <v>0</v>
          </cell>
          <cell r="J6485" t="str">
            <v>Service Employees International Union District 1199 NW</v>
          </cell>
          <cell r="K6485">
            <v>9290</v>
          </cell>
          <cell r="L6485">
            <v>9290</v>
          </cell>
          <cell r="M6485">
            <v>9290</v>
          </cell>
          <cell r="N6485">
            <v>9290</v>
          </cell>
          <cell r="O6485">
            <v>8758</v>
          </cell>
          <cell r="P6485">
            <v>8933</v>
          </cell>
          <cell r="Q6485">
            <v>9203</v>
          </cell>
        </row>
        <row r="6486">
          <cell r="E6486" t="str">
            <v>64NMONTHLYUTEAMSTERS LOCAL UNION NUMBER 117</v>
          </cell>
          <cell r="F6486" t="str">
            <v>64N</v>
          </cell>
          <cell r="G6486" t="str">
            <v>Monthly</v>
          </cell>
          <cell r="H6486" t="str">
            <v>U</v>
          </cell>
          <cell r="I6486">
            <v>0</v>
          </cell>
          <cell r="J6486" t="str">
            <v>Teamsters Local Union Number 117</v>
          </cell>
          <cell r="K6486">
            <v>9408</v>
          </cell>
          <cell r="L6486">
            <v>9408</v>
          </cell>
          <cell r="M6486">
            <v>9408</v>
          </cell>
          <cell r="N6486">
            <v>9408</v>
          </cell>
          <cell r="O6486">
            <v>8869</v>
          </cell>
          <cell r="P6486">
            <v>9046</v>
          </cell>
          <cell r="Q6486">
            <v>9319</v>
          </cell>
        </row>
        <row r="6487">
          <cell r="E6487" t="str">
            <v>64NMONTHLYUWASHINGTON FEDERATION OF STATE EMPLOYEES</v>
          </cell>
          <cell r="F6487" t="str">
            <v>64N</v>
          </cell>
          <cell r="G6487" t="str">
            <v>Monthly</v>
          </cell>
          <cell r="H6487" t="str">
            <v>U</v>
          </cell>
          <cell r="I6487">
            <v>0</v>
          </cell>
          <cell r="J6487" t="str">
            <v>Washington Federation of State Employees</v>
          </cell>
          <cell r="K6487">
            <v>9290</v>
          </cell>
          <cell r="L6487">
            <v>9290</v>
          </cell>
          <cell r="M6487">
            <v>9290</v>
          </cell>
          <cell r="N6487">
            <v>9290</v>
          </cell>
          <cell r="O6487">
            <v>8758</v>
          </cell>
          <cell r="P6487">
            <v>8933</v>
          </cell>
          <cell r="Q6487">
            <v>9203</v>
          </cell>
        </row>
        <row r="6488">
          <cell r="E6488" t="str">
            <v>65MONTHLYACOALITION</v>
          </cell>
          <cell r="F6488" t="str">
            <v>65</v>
          </cell>
          <cell r="G6488" t="str">
            <v>Monthly</v>
          </cell>
          <cell r="H6488" t="str">
            <v>A</v>
          </cell>
          <cell r="I6488">
            <v>0</v>
          </cell>
          <cell r="J6488" t="str">
            <v>Coalition</v>
          </cell>
          <cell r="K6488">
            <v>5438</v>
          </cell>
          <cell r="L6488">
            <v>5438</v>
          </cell>
          <cell r="M6488">
            <v>5438</v>
          </cell>
          <cell r="N6488">
            <v>5438</v>
          </cell>
          <cell r="O6488">
            <v>5126</v>
          </cell>
          <cell r="P6488">
            <v>5229</v>
          </cell>
          <cell r="Q6488">
            <v>5387</v>
          </cell>
        </row>
        <row r="6489">
          <cell r="E6489" t="str">
            <v>65MONTHLYANON-REPRESENTED STATE EMPLOYEES</v>
          </cell>
          <cell r="F6489" t="str">
            <v>65</v>
          </cell>
          <cell r="G6489" t="str">
            <v>Monthly</v>
          </cell>
          <cell r="H6489" t="str">
            <v>A</v>
          </cell>
          <cell r="I6489">
            <v>0</v>
          </cell>
          <cell r="J6489" t="str">
            <v>Non-Represented State Employees</v>
          </cell>
          <cell r="K6489">
            <v>5438</v>
          </cell>
          <cell r="L6489">
            <v>5438</v>
          </cell>
          <cell r="M6489">
            <v>5438</v>
          </cell>
          <cell r="N6489">
            <v>5438</v>
          </cell>
          <cell r="O6489">
            <v>5126</v>
          </cell>
          <cell r="P6489">
            <v>5229</v>
          </cell>
          <cell r="Q6489">
            <v>5387</v>
          </cell>
        </row>
        <row r="6490">
          <cell r="E6490" t="str">
            <v>65MONTHLYATEAMSTERS LOCAL UNION NUMBER 117</v>
          </cell>
          <cell r="F6490" t="str">
            <v>65</v>
          </cell>
          <cell r="G6490" t="str">
            <v>Monthly</v>
          </cell>
          <cell r="H6490" t="str">
            <v>A</v>
          </cell>
          <cell r="I6490">
            <v>0</v>
          </cell>
          <cell r="J6490" t="str">
            <v>Teamsters Local Union Number 117</v>
          </cell>
          <cell r="K6490">
            <v>5507</v>
          </cell>
          <cell r="L6490">
            <v>5507</v>
          </cell>
          <cell r="M6490">
            <v>5507</v>
          </cell>
          <cell r="N6490">
            <v>5507</v>
          </cell>
          <cell r="O6490">
            <v>5191</v>
          </cell>
          <cell r="P6490">
            <v>5295</v>
          </cell>
          <cell r="Q6490">
            <v>5455</v>
          </cell>
        </row>
        <row r="6491">
          <cell r="E6491" t="str">
            <v>65MONTHLYAWASHINGTON FEDERATION OF STATE EMPLOYEES</v>
          </cell>
          <cell r="F6491" t="str">
            <v>65</v>
          </cell>
          <cell r="G6491" t="str">
            <v>Monthly</v>
          </cell>
          <cell r="H6491" t="str">
            <v>A</v>
          </cell>
          <cell r="I6491">
            <v>0</v>
          </cell>
          <cell r="J6491" t="str">
            <v>Washington Federation of State Employees</v>
          </cell>
          <cell r="K6491">
            <v>5438</v>
          </cell>
          <cell r="L6491">
            <v>5438</v>
          </cell>
          <cell r="M6491">
            <v>5438</v>
          </cell>
          <cell r="N6491">
            <v>5438</v>
          </cell>
          <cell r="O6491">
            <v>5126</v>
          </cell>
          <cell r="P6491">
            <v>5229</v>
          </cell>
          <cell r="Q6491">
            <v>5387</v>
          </cell>
        </row>
        <row r="6492">
          <cell r="E6492" t="str">
            <v>65MONTHLYAWASHINGTON PUBLIC EMPLOYEES ASSOCIATION</v>
          </cell>
          <cell r="F6492" t="str">
            <v>65</v>
          </cell>
          <cell r="G6492" t="str">
            <v>Monthly</v>
          </cell>
          <cell r="H6492" t="str">
            <v>A</v>
          </cell>
          <cell r="I6492">
            <v>0</v>
          </cell>
          <cell r="J6492" t="str">
            <v>Washington Public Employees Association</v>
          </cell>
          <cell r="K6492">
            <v>5438</v>
          </cell>
          <cell r="L6492">
            <v>5438</v>
          </cell>
          <cell r="M6492">
            <v>5438</v>
          </cell>
          <cell r="N6492">
            <v>5438</v>
          </cell>
          <cell r="O6492">
            <v>5126</v>
          </cell>
          <cell r="P6492">
            <v>5229</v>
          </cell>
          <cell r="Q6492">
            <v>5387</v>
          </cell>
        </row>
        <row r="6493">
          <cell r="E6493" t="str">
            <v>65MONTHLYBCOALITION</v>
          </cell>
          <cell r="F6493" t="str">
            <v>65</v>
          </cell>
          <cell r="G6493" t="str">
            <v>Monthly</v>
          </cell>
          <cell r="H6493" t="str">
            <v>B</v>
          </cell>
          <cell r="I6493">
            <v>0</v>
          </cell>
          <cell r="J6493" t="str">
            <v>Coalition</v>
          </cell>
          <cell r="K6493">
            <v>5572</v>
          </cell>
          <cell r="L6493">
            <v>5572</v>
          </cell>
          <cell r="M6493">
            <v>5572</v>
          </cell>
          <cell r="N6493">
            <v>5572</v>
          </cell>
          <cell r="O6493">
            <v>5253</v>
          </cell>
          <cell r="P6493">
            <v>5358</v>
          </cell>
          <cell r="Q6493">
            <v>5520</v>
          </cell>
        </row>
        <row r="6494">
          <cell r="E6494" t="str">
            <v>65MONTHLYBNON-REPRESENTED STATE EMPLOYEES</v>
          </cell>
          <cell r="F6494" t="str">
            <v>65</v>
          </cell>
          <cell r="G6494" t="str">
            <v>Monthly</v>
          </cell>
          <cell r="H6494" t="str">
            <v>B</v>
          </cell>
          <cell r="I6494">
            <v>0</v>
          </cell>
          <cell r="J6494" t="str">
            <v>Non-Represented State Employees</v>
          </cell>
          <cell r="K6494">
            <v>5572</v>
          </cell>
          <cell r="L6494">
            <v>5572</v>
          </cell>
          <cell r="M6494">
            <v>5572</v>
          </cell>
          <cell r="N6494">
            <v>5572</v>
          </cell>
          <cell r="O6494">
            <v>5253</v>
          </cell>
          <cell r="P6494">
            <v>5358</v>
          </cell>
          <cell r="Q6494">
            <v>5520</v>
          </cell>
        </row>
        <row r="6495">
          <cell r="E6495" t="str">
            <v>65MONTHLYBTEAMSTERS LOCAL UNION NUMBER 117</v>
          </cell>
          <cell r="F6495" t="str">
            <v>65</v>
          </cell>
          <cell r="G6495" t="str">
            <v>Monthly</v>
          </cell>
          <cell r="H6495" t="str">
            <v>B</v>
          </cell>
          <cell r="I6495">
            <v>0</v>
          </cell>
          <cell r="J6495" t="str">
            <v>Teamsters Local Union Number 117</v>
          </cell>
          <cell r="K6495">
            <v>5644</v>
          </cell>
          <cell r="L6495">
            <v>5644</v>
          </cell>
          <cell r="M6495">
            <v>5644</v>
          </cell>
          <cell r="N6495">
            <v>5644</v>
          </cell>
          <cell r="O6495">
            <v>5321</v>
          </cell>
          <cell r="P6495">
            <v>5427</v>
          </cell>
          <cell r="Q6495">
            <v>5591</v>
          </cell>
        </row>
        <row r="6496">
          <cell r="E6496" t="str">
            <v>65MONTHLYBWASHINGTON FEDERATION OF STATE EMPLOYEES</v>
          </cell>
          <cell r="F6496" t="str">
            <v>65</v>
          </cell>
          <cell r="G6496" t="str">
            <v>Monthly</v>
          </cell>
          <cell r="H6496" t="str">
            <v>B</v>
          </cell>
          <cell r="I6496">
            <v>0</v>
          </cell>
          <cell r="J6496" t="str">
            <v>Washington Federation of State Employees</v>
          </cell>
          <cell r="K6496">
            <v>5572</v>
          </cell>
          <cell r="L6496">
            <v>5572</v>
          </cell>
          <cell r="M6496">
            <v>5572</v>
          </cell>
          <cell r="N6496">
            <v>5572</v>
          </cell>
          <cell r="O6496">
            <v>5253</v>
          </cell>
          <cell r="P6496">
            <v>5358</v>
          </cell>
          <cell r="Q6496">
            <v>5520</v>
          </cell>
        </row>
        <row r="6497">
          <cell r="E6497" t="str">
            <v>65MONTHLYBWASHINGTON PUBLIC EMPLOYEES ASSOCIATION</v>
          </cell>
          <cell r="F6497" t="str">
            <v>65</v>
          </cell>
          <cell r="G6497" t="str">
            <v>Monthly</v>
          </cell>
          <cell r="H6497" t="str">
            <v>B</v>
          </cell>
          <cell r="I6497">
            <v>0</v>
          </cell>
          <cell r="J6497" t="str">
            <v>Washington Public Employees Association</v>
          </cell>
          <cell r="K6497">
            <v>5572</v>
          </cell>
          <cell r="L6497">
            <v>5572</v>
          </cell>
          <cell r="M6497">
            <v>5572</v>
          </cell>
          <cell r="N6497">
            <v>5572</v>
          </cell>
          <cell r="O6497">
            <v>5253</v>
          </cell>
          <cell r="P6497">
            <v>5358</v>
          </cell>
          <cell r="Q6497">
            <v>5520</v>
          </cell>
        </row>
        <row r="6498">
          <cell r="E6498" t="str">
            <v>65MONTHLYCCOALITION</v>
          </cell>
          <cell r="F6498" t="str">
            <v>65</v>
          </cell>
          <cell r="G6498" t="str">
            <v>Monthly</v>
          </cell>
          <cell r="H6498" t="str">
            <v>C</v>
          </cell>
          <cell r="I6498">
            <v>0</v>
          </cell>
          <cell r="J6498" t="str">
            <v>Coalition</v>
          </cell>
          <cell r="K6498">
            <v>5713</v>
          </cell>
          <cell r="L6498">
            <v>5713</v>
          </cell>
          <cell r="M6498">
            <v>5713</v>
          </cell>
          <cell r="N6498">
            <v>5713</v>
          </cell>
          <cell r="O6498">
            <v>5385</v>
          </cell>
          <cell r="P6498">
            <v>5493</v>
          </cell>
          <cell r="Q6498">
            <v>5659</v>
          </cell>
        </row>
        <row r="6499">
          <cell r="E6499" t="str">
            <v>65MONTHLYCNON-REPRESENTED STATE EMPLOYEES</v>
          </cell>
          <cell r="F6499" t="str">
            <v>65</v>
          </cell>
          <cell r="G6499" t="str">
            <v>Monthly</v>
          </cell>
          <cell r="H6499" t="str">
            <v>C</v>
          </cell>
          <cell r="I6499">
            <v>0</v>
          </cell>
          <cell r="J6499" t="str">
            <v>Non-Represented State Employees</v>
          </cell>
          <cell r="K6499">
            <v>5713</v>
          </cell>
          <cell r="L6499">
            <v>5713</v>
          </cell>
          <cell r="M6499">
            <v>5713</v>
          </cell>
          <cell r="N6499">
            <v>5713</v>
          </cell>
          <cell r="O6499">
            <v>5385</v>
          </cell>
          <cell r="P6499">
            <v>5493</v>
          </cell>
          <cell r="Q6499">
            <v>5659</v>
          </cell>
        </row>
        <row r="6500">
          <cell r="E6500" t="str">
            <v>65MONTHLYCTEAMSTERS LOCAL UNION NUMBER 117</v>
          </cell>
          <cell r="F6500" t="str">
            <v>65</v>
          </cell>
          <cell r="G6500" t="str">
            <v>Monthly</v>
          </cell>
          <cell r="H6500" t="str">
            <v>C</v>
          </cell>
          <cell r="I6500">
            <v>0</v>
          </cell>
          <cell r="J6500" t="str">
            <v>Teamsters Local Union Number 117</v>
          </cell>
          <cell r="K6500">
            <v>5784</v>
          </cell>
          <cell r="L6500">
            <v>5784</v>
          </cell>
          <cell r="M6500">
            <v>5784</v>
          </cell>
          <cell r="N6500">
            <v>5784</v>
          </cell>
          <cell r="O6500">
            <v>5453</v>
          </cell>
          <cell r="P6500">
            <v>5562</v>
          </cell>
          <cell r="Q6500">
            <v>5730</v>
          </cell>
        </row>
        <row r="6501">
          <cell r="E6501" t="str">
            <v>65MONTHLYCWASHINGTON FEDERATION OF STATE EMPLOYEES</v>
          </cell>
          <cell r="F6501" t="str">
            <v>65</v>
          </cell>
          <cell r="G6501" t="str">
            <v>Monthly</v>
          </cell>
          <cell r="H6501" t="str">
            <v>C</v>
          </cell>
          <cell r="I6501">
            <v>0</v>
          </cell>
          <cell r="J6501" t="str">
            <v>Washington Federation of State Employees</v>
          </cell>
          <cell r="K6501">
            <v>5713</v>
          </cell>
          <cell r="L6501">
            <v>5713</v>
          </cell>
          <cell r="M6501">
            <v>5713</v>
          </cell>
          <cell r="N6501">
            <v>5713</v>
          </cell>
          <cell r="O6501">
            <v>5385</v>
          </cell>
          <cell r="P6501">
            <v>5493</v>
          </cell>
          <cell r="Q6501">
            <v>5659</v>
          </cell>
        </row>
        <row r="6502">
          <cell r="E6502" t="str">
            <v>65MONTHLYCWASHINGTON PUBLIC EMPLOYEES ASSOCIATION</v>
          </cell>
          <cell r="F6502" t="str">
            <v>65</v>
          </cell>
          <cell r="G6502" t="str">
            <v>Monthly</v>
          </cell>
          <cell r="H6502" t="str">
            <v>C</v>
          </cell>
          <cell r="I6502">
            <v>0</v>
          </cell>
          <cell r="J6502" t="str">
            <v>Washington Public Employees Association</v>
          </cell>
          <cell r="K6502">
            <v>5713</v>
          </cell>
          <cell r="L6502">
            <v>5713</v>
          </cell>
          <cell r="M6502">
            <v>5713</v>
          </cell>
          <cell r="N6502">
            <v>5713</v>
          </cell>
          <cell r="O6502">
            <v>5385</v>
          </cell>
          <cell r="P6502">
            <v>5493</v>
          </cell>
          <cell r="Q6502">
            <v>5659</v>
          </cell>
        </row>
        <row r="6503">
          <cell r="E6503" t="str">
            <v>65MONTHLYDCOALITION</v>
          </cell>
          <cell r="F6503" t="str">
            <v>65</v>
          </cell>
          <cell r="G6503" t="str">
            <v>Monthly</v>
          </cell>
          <cell r="H6503" t="str">
            <v>D</v>
          </cell>
          <cell r="I6503">
            <v>0</v>
          </cell>
          <cell r="J6503" t="str">
            <v>Coalition</v>
          </cell>
          <cell r="K6503">
            <v>5857</v>
          </cell>
          <cell r="L6503">
            <v>5857</v>
          </cell>
          <cell r="M6503">
            <v>5857</v>
          </cell>
          <cell r="N6503">
            <v>5857</v>
          </cell>
          <cell r="O6503">
            <v>5522</v>
          </cell>
          <cell r="P6503">
            <v>5632</v>
          </cell>
          <cell r="Q6503">
            <v>5802</v>
          </cell>
        </row>
        <row r="6504">
          <cell r="E6504" t="str">
            <v>65MONTHLYDNON-REPRESENTED STATE EMPLOYEES</v>
          </cell>
          <cell r="F6504" t="str">
            <v>65</v>
          </cell>
          <cell r="G6504" t="str">
            <v>Monthly</v>
          </cell>
          <cell r="H6504" t="str">
            <v>D</v>
          </cell>
          <cell r="I6504">
            <v>0</v>
          </cell>
          <cell r="J6504" t="str">
            <v>Non-Represented State Employees</v>
          </cell>
          <cell r="K6504">
            <v>5857</v>
          </cell>
          <cell r="L6504">
            <v>5857</v>
          </cell>
          <cell r="M6504">
            <v>5857</v>
          </cell>
          <cell r="N6504">
            <v>5857</v>
          </cell>
          <cell r="O6504">
            <v>5522</v>
          </cell>
          <cell r="P6504">
            <v>5632</v>
          </cell>
          <cell r="Q6504">
            <v>5802</v>
          </cell>
        </row>
        <row r="6505">
          <cell r="E6505" t="str">
            <v>65MONTHLYDTEAMSTERS LOCAL UNION NUMBER 117</v>
          </cell>
          <cell r="F6505" t="str">
            <v>65</v>
          </cell>
          <cell r="G6505" t="str">
            <v>Monthly</v>
          </cell>
          <cell r="H6505" t="str">
            <v>D</v>
          </cell>
          <cell r="I6505">
            <v>0</v>
          </cell>
          <cell r="J6505" t="str">
            <v>Teamsters Local Union Number 117</v>
          </cell>
          <cell r="K6505">
            <v>5933</v>
          </cell>
          <cell r="L6505">
            <v>5933</v>
          </cell>
          <cell r="M6505">
            <v>5933</v>
          </cell>
          <cell r="N6505">
            <v>5933</v>
          </cell>
          <cell r="O6505">
            <v>5593</v>
          </cell>
          <cell r="P6505">
            <v>5705</v>
          </cell>
          <cell r="Q6505">
            <v>5877</v>
          </cell>
        </row>
        <row r="6506">
          <cell r="E6506" t="str">
            <v>65MONTHLYDWASHINGTON FEDERATION OF STATE EMPLOYEES</v>
          </cell>
          <cell r="F6506" t="str">
            <v>65</v>
          </cell>
          <cell r="G6506" t="str">
            <v>Monthly</v>
          </cell>
          <cell r="H6506" t="str">
            <v>D</v>
          </cell>
          <cell r="I6506">
            <v>0</v>
          </cell>
          <cell r="J6506" t="str">
            <v>Washington Federation of State Employees</v>
          </cell>
          <cell r="K6506">
            <v>5857</v>
          </cell>
          <cell r="L6506">
            <v>5857</v>
          </cell>
          <cell r="M6506">
            <v>5857</v>
          </cell>
          <cell r="N6506">
            <v>5857</v>
          </cell>
          <cell r="O6506">
            <v>5522</v>
          </cell>
          <cell r="P6506">
            <v>5632</v>
          </cell>
          <cell r="Q6506">
            <v>5802</v>
          </cell>
        </row>
        <row r="6507">
          <cell r="E6507" t="str">
            <v>65MONTHLYDWASHINGTON PUBLIC EMPLOYEES ASSOCIATION</v>
          </cell>
          <cell r="F6507" t="str">
            <v>65</v>
          </cell>
          <cell r="G6507" t="str">
            <v>Monthly</v>
          </cell>
          <cell r="H6507" t="str">
            <v>D</v>
          </cell>
          <cell r="I6507">
            <v>0</v>
          </cell>
          <cell r="J6507" t="str">
            <v>Washington Public Employees Association</v>
          </cell>
          <cell r="K6507">
            <v>5857</v>
          </cell>
          <cell r="L6507">
            <v>5857</v>
          </cell>
          <cell r="M6507">
            <v>5857</v>
          </cell>
          <cell r="N6507">
            <v>5857</v>
          </cell>
          <cell r="O6507">
            <v>5522</v>
          </cell>
          <cell r="P6507">
            <v>5632</v>
          </cell>
          <cell r="Q6507">
            <v>5802</v>
          </cell>
        </row>
        <row r="6508">
          <cell r="E6508" t="str">
            <v>65MONTHLYECOALITION</v>
          </cell>
          <cell r="F6508" t="str">
            <v>65</v>
          </cell>
          <cell r="G6508" t="str">
            <v>Monthly</v>
          </cell>
          <cell r="H6508" t="str">
            <v>E</v>
          </cell>
          <cell r="I6508">
            <v>0</v>
          </cell>
          <cell r="J6508" t="str">
            <v>Coalition</v>
          </cell>
          <cell r="K6508">
            <v>6001</v>
          </cell>
          <cell r="L6508">
            <v>6001</v>
          </cell>
          <cell r="M6508">
            <v>6001</v>
          </cell>
          <cell r="N6508">
            <v>6001</v>
          </cell>
          <cell r="O6508">
            <v>5657</v>
          </cell>
          <cell r="P6508">
            <v>5770</v>
          </cell>
          <cell r="Q6508">
            <v>5944</v>
          </cell>
        </row>
        <row r="6509">
          <cell r="E6509" t="str">
            <v>65MONTHLYENON-REPRESENTED STATE EMPLOYEES</v>
          </cell>
          <cell r="F6509" t="str">
            <v>65</v>
          </cell>
          <cell r="G6509" t="str">
            <v>Monthly</v>
          </cell>
          <cell r="H6509" t="str">
            <v>E</v>
          </cell>
          <cell r="I6509">
            <v>0</v>
          </cell>
          <cell r="J6509" t="str">
            <v>Non-Represented State Employees</v>
          </cell>
          <cell r="K6509">
            <v>6001</v>
          </cell>
          <cell r="L6509">
            <v>6001</v>
          </cell>
          <cell r="M6509">
            <v>6001</v>
          </cell>
          <cell r="N6509">
            <v>6001</v>
          </cell>
          <cell r="O6509">
            <v>5657</v>
          </cell>
          <cell r="P6509">
            <v>5770</v>
          </cell>
          <cell r="Q6509">
            <v>5944</v>
          </cell>
        </row>
        <row r="6510">
          <cell r="E6510" t="str">
            <v>65MONTHLYETEAMSTERS LOCAL UNION NUMBER 117</v>
          </cell>
          <cell r="F6510" t="str">
            <v>65</v>
          </cell>
          <cell r="G6510" t="str">
            <v>Monthly</v>
          </cell>
          <cell r="H6510" t="str">
            <v>E</v>
          </cell>
          <cell r="I6510">
            <v>0</v>
          </cell>
          <cell r="J6510" t="str">
            <v>Teamsters Local Union Number 117</v>
          </cell>
          <cell r="K6510">
            <v>6077</v>
          </cell>
          <cell r="L6510">
            <v>6077</v>
          </cell>
          <cell r="M6510">
            <v>6077</v>
          </cell>
          <cell r="N6510">
            <v>6077</v>
          </cell>
          <cell r="O6510">
            <v>5728</v>
          </cell>
          <cell r="P6510">
            <v>5843</v>
          </cell>
          <cell r="Q6510">
            <v>6019</v>
          </cell>
        </row>
        <row r="6511">
          <cell r="E6511" t="str">
            <v>65MONTHLYEWASHINGTON FEDERATION OF STATE EMPLOYEES</v>
          </cell>
          <cell r="F6511" t="str">
            <v>65</v>
          </cell>
          <cell r="G6511" t="str">
            <v>Monthly</v>
          </cell>
          <cell r="H6511" t="str">
            <v>E</v>
          </cell>
          <cell r="I6511">
            <v>0</v>
          </cell>
          <cell r="J6511" t="str">
            <v>Washington Federation of State Employees</v>
          </cell>
          <cell r="K6511">
            <v>6001</v>
          </cell>
          <cell r="L6511">
            <v>6001</v>
          </cell>
          <cell r="M6511">
            <v>6001</v>
          </cell>
          <cell r="N6511">
            <v>6001</v>
          </cell>
          <cell r="O6511">
            <v>5657</v>
          </cell>
          <cell r="P6511">
            <v>5770</v>
          </cell>
          <cell r="Q6511">
            <v>5944</v>
          </cell>
        </row>
        <row r="6512">
          <cell r="E6512" t="str">
            <v>65MONTHLYEWASHINGTON PUBLIC EMPLOYEES ASSOCIATION</v>
          </cell>
          <cell r="F6512" t="str">
            <v>65</v>
          </cell>
          <cell r="G6512" t="str">
            <v>Monthly</v>
          </cell>
          <cell r="H6512" t="str">
            <v>E</v>
          </cell>
          <cell r="I6512">
            <v>0</v>
          </cell>
          <cell r="J6512" t="str">
            <v>Washington Public Employees Association</v>
          </cell>
          <cell r="K6512">
            <v>6001</v>
          </cell>
          <cell r="L6512">
            <v>6001</v>
          </cell>
          <cell r="M6512">
            <v>6001</v>
          </cell>
          <cell r="N6512">
            <v>6001</v>
          </cell>
          <cell r="O6512">
            <v>5657</v>
          </cell>
          <cell r="P6512">
            <v>5770</v>
          </cell>
          <cell r="Q6512">
            <v>5944</v>
          </cell>
        </row>
        <row r="6513">
          <cell r="E6513" t="str">
            <v>65MONTHLYFCOALITION</v>
          </cell>
          <cell r="F6513" t="str">
            <v>65</v>
          </cell>
          <cell r="G6513" t="str">
            <v>Monthly</v>
          </cell>
          <cell r="H6513" t="str">
            <v>F</v>
          </cell>
          <cell r="I6513">
            <v>0</v>
          </cell>
          <cell r="J6513" t="str">
            <v>Coalition</v>
          </cell>
          <cell r="K6513">
            <v>6157</v>
          </cell>
          <cell r="L6513">
            <v>6157</v>
          </cell>
          <cell r="M6513">
            <v>6157</v>
          </cell>
          <cell r="N6513">
            <v>6157</v>
          </cell>
          <cell r="O6513">
            <v>5804</v>
          </cell>
          <cell r="P6513">
            <v>5920</v>
          </cell>
          <cell r="Q6513">
            <v>6099</v>
          </cell>
        </row>
        <row r="6514">
          <cell r="E6514" t="str">
            <v>65MONTHLYFNON-REPRESENTED STATE EMPLOYEES</v>
          </cell>
          <cell r="F6514" t="str">
            <v>65</v>
          </cell>
          <cell r="G6514" t="str">
            <v>Monthly</v>
          </cell>
          <cell r="H6514" t="str">
            <v>F</v>
          </cell>
          <cell r="I6514">
            <v>0</v>
          </cell>
          <cell r="J6514" t="str">
            <v>Non-Represented State Employees</v>
          </cell>
          <cell r="K6514">
            <v>6157</v>
          </cell>
          <cell r="L6514">
            <v>6157</v>
          </cell>
          <cell r="M6514">
            <v>6157</v>
          </cell>
          <cell r="N6514">
            <v>6157</v>
          </cell>
          <cell r="O6514">
            <v>5804</v>
          </cell>
          <cell r="P6514">
            <v>5920</v>
          </cell>
          <cell r="Q6514">
            <v>6099</v>
          </cell>
        </row>
        <row r="6515">
          <cell r="E6515" t="str">
            <v>65MONTHLYFTEAMSTERS LOCAL UNION NUMBER 117</v>
          </cell>
          <cell r="F6515" t="str">
            <v>65</v>
          </cell>
          <cell r="G6515" t="str">
            <v>Monthly</v>
          </cell>
          <cell r="H6515" t="str">
            <v>F</v>
          </cell>
          <cell r="I6515">
            <v>0</v>
          </cell>
          <cell r="J6515" t="str">
            <v>Teamsters Local Union Number 117</v>
          </cell>
          <cell r="K6515">
            <v>6235</v>
          </cell>
          <cell r="L6515">
            <v>6235</v>
          </cell>
          <cell r="M6515">
            <v>6235</v>
          </cell>
          <cell r="N6515">
            <v>6235</v>
          </cell>
          <cell r="O6515">
            <v>5877</v>
          </cell>
          <cell r="P6515">
            <v>5995</v>
          </cell>
          <cell r="Q6515">
            <v>6176</v>
          </cell>
        </row>
        <row r="6516">
          <cell r="E6516" t="str">
            <v>65MONTHLYFWASHINGTON FEDERATION OF STATE EMPLOYEES</v>
          </cell>
          <cell r="F6516" t="str">
            <v>65</v>
          </cell>
          <cell r="G6516" t="str">
            <v>Monthly</v>
          </cell>
          <cell r="H6516" t="str">
            <v>F</v>
          </cell>
          <cell r="I6516">
            <v>0</v>
          </cell>
          <cell r="J6516" t="str">
            <v>Washington Federation of State Employees</v>
          </cell>
          <cell r="K6516">
            <v>6157</v>
          </cell>
          <cell r="L6516">
            <v>6157</v>
          </cell>
          <cell r="M6516">
            <v>6157</v>
          </cell>
          <cell r="N6516">
            <v>6157</v>
          </cell>
          <cell r="O6516">
            <v>5804</v>
          </cell>
          <cell r="P6516">
            <v>5920</v>
          </cell>
          <cell r="Q6516">
            <v>6099</v>
          </cell>
        </row>
        <row r="6517">
          <cell r="E6517" t="str">
            <v>65MONTHLYFWASHINGTON PUBLIC EMPLOYEES ASSOCIATION</v>
          </cell>
          <cell r="F6517" t="str">
            <v>65</v>
          </cell>
          <cell r="G6517" t="str">
            <v>Monthly</v>
          </cell>
          <cell r="H6517" t="str">
            <v>F</v>
          </cell>
          <cell r="I6517">
            <v>0</v>
          </cell>
          <cell r="J6517" t="str">
            <v>Washington Public Employees Association</v>
          </cell>
          <cell r="K6517">
            <v>6157</v>
          </cell>
          <cell r="L6517">
            <v>6157</v>
          </cell>
          <cell r="M6517">
            <v>6157</v>
          </cell>
          <cell r="N6517">
            <v>6157</v>
          </cell>
          <cell r="O6517">
            <v>5804</v>
          </cell>
          <cell r="P6517">
            <v>5920</v>
          </cell>
          <cell r="Q6517">
            <v>6099</v>
          </cell>
        </row>
        <row r="6518">
          <cell r="E6518" t="str">
            <v>65MONTHLYGCOALITION</v>
          </cell>
          <cell r="F6518" t="str">
            <v>65</v>
          </cell>
          <cell r="G6518" t="str">
            <v>Monthly</v>
          </cell>
          <cell r="H6518" t="str">
            <v>G</v>
          </cell>
          <cell r="I6518">
            <v>0</v>
          </cell>
          <cell r="J6518" t="str">
            <v>Coalition</v>
          </cell>
          <cell r="K6518">
            <v>6304</v>
          </cell>
          <cell r="L6518">
            <v>6304</v>
          </cell>
          <cell r="M6518">
            <v>6304</v>
          </cell>
          <cell r="N6518">
            <v>6304</v>
          </cell>
          <cell r="O6518">
            <v>5943</v>
          </cell>
          <cell r="P6518">
            <v>6062</v>
          </cell>
          <cell r="Q6518">
            <v>6245</v>
          </cell>
        </row>
        <row r="6519">
          <cell r="E6519" t="str">
            <v>65MONTHLYGNON-REPRESENTED STATE EMPLOYEES</v>
          </cell>
          <cell r="F6519" t="str">
            <v>65</v>
          </cell>
          <cell r="G6519" t="str">
            <v>Monthly</v>
          </cell>
          <cell r="H6519" t="str">
            <v>G</v>
          </cell>
          <cell r="I6519">
            <v>0</v>
          </cell>
          <cell r="J6519" t="str">
            <v>Non-Represented State Employees</v>
          </cell>
          <cell r="K6519">
            <v>6304</v>
          </cell>
          <cell r="L6519">
            <v>6304</v>
          </cell>
          <cell r="M6519">
            <v>6304</v>
          </cell>
          <cell r="N6519">
            <v>6304</v>
          </cell>
          <cell r="O6519">
            <v>5943</v>
          </cell>
          <cell r="P6519">
            <v>6062</v>
          </cell>
          <cell r="Q6519">
            <v>6245</v>
          </cell>
        </row>
        <row r="6520">
          <cell r="E6520" t="str">
            <v>65MONTHLYGTEAMSTERS LOCAL UNION NUMBER 117</v>
          </cell>
          <cell r="F6520" t="str">
            <v>65</v>
          </cell>
          <cell r="G6520" t="str">
            <v>Monthly</v>
          </cell>
          <cell r="H6520" t="str">
            <v>G</v>
          </cell>
          <cell r="I6520">
            <v>0</v>
          </cell>
          <cell r="J6520" t="str">
            <v>Teamsters Local Union Number 117</v>
          </cell>
          <cell r="K6520">
            <v>6386</v>
          </cell>
          <cell r="L6520">
            <v>6386</v>
          </cell>
          <cell r="M6520">
            <v>6386</v>
          </cell>
          <cell r="N6520">
            <v>6386</v>
          </cell>
          <cell r="O6520">
            <v>6020</v>
          </cell>
          <cell r="P6520">
            <v>6140</v>
          </cell>
          <cell r="Q6520">
            <v>6325</v>
          </cell>
        </row>
        <row r="6521">
          <cell r="E6521" t="str">
            <v>65MONTHLYGWASHINGTON FEDERATION OF STATE EMPLOYEES</v>
          </cell>
          <cell r="F6521" t="str">
            <v>65</v>
          </cell>
          <cell r="G6521" t="str">
            <v>Monthly</v>
          </cell>
          <cell r="H6521" t="str">
            <v>G</v>
          </cell>
          <cell r="I6521">
            <v>0</v>
          </cell>
          <cell r="J6521" t="str">
            <v>Washington Federation of State Employees</v>
          </cell>
          <cell r="K6521">
            <v>6304</v>
          </cell>
          <cell r="L6521">
            <v>6304</v>
          </cell>
          <cell r="M6521">
            <v>6304</v>
          </cell>
          <cell r="N6521">
            <v>6304</v>
          </cell>
          <cell r="O6521">
            <v>5943</v>
          </cell>
          <cell r="P6521">
            <v>6062</v>
          </cell>
          <cell r="Q6521">
            <v>6245</v>
          </cell>
        </row>
        <row r="6522">
          <cell r="E6522" t="str">
            <v>65MONTHLYGWASHINGTON PUBLIC EMPLOYEES ASSOCIATION</v>
          </cell>
          <cell r="F6522" t="str">
            <v>65</v>
          </cell>
          <cell r="G6522" t="str">
            <v>Monthly</v>
          </cell>
          <cell r="H6522" t="str">
            <v>G</v>
          </cell>
          <cell r="I6522">
            <v>0</v>
          </cell>
          <cell r="J6522" t="str">
            <v>Washington Public Employees Association</v>
          </cell>
          <cell r="K6522">
            <v>6304</v>
          </cell>
          <cell r="L6522">
            <v>6304</v>
          </cell>
          <cell r="M6522">
            <v>6304</v>
          </cell>
          <cell r="N6522">
            <v>6304</v>
          </cell>
          <cell r="O6522">
            <v>5943</v>
          </cell>
          <cell r="P6522">
            <v>6062</v>
          </cell>
          <cell r="Q6522">
            <v>6245</v>
          </cell>
        </row>
        <row r="6523">
          <cell r="E6523" t="str">
            <v>65MONTHLYHCOALITION</v>
          </cell>
          <cell r="F6523" t="str">
            <v>65</v>
          </cell>
          <cell r="G6523" t="str">
            <v>Monthly</v>
          </cell>
          <cell r="H6523" t="str">
            <v>H</v>
          </cell>
          <cell r="I6523">
            <v>0</v>
          </cell>
          <cell r="J6523" t="str">
            <v>Coalition</v>
          </cell>
          <cell r="K6523">
            <v>6466</v>
          </cell>
          <cell r="L6523">
            <v>6466</v>
          </cell>
          <cell r="M6523">
            <v>6466</v>
          </cell>
          <cell r="N6523">
            <v>6466</v>
          </cell>
          <cell r="O6523">
            <v>6095</v>
          </cell>
          <cell r="P6523">
            <v>6217</v>
          </cell>
          <cell r="Q6523">
            <v>6405</v>
          </cell>
        </row>
        <row r="6524">
          <cell r="E6524" t="str">
            <v>65MONTHLYHNON-REPRESENTED STATE EMPLOYEES</v>
          </cell>
          <cell r="F6524" t="str">
            <v>65</v>
          </cell>
          <cell r="G6524" t="str">
            <v>Monthly</v>
          </cell>
          <cell r="H6524" t="str">
            <v>H</v>
          </cell>
          <cell r="I6524">
            <v>0</v>
          </cell>
          <cell r="J6524" t="str">
            <v>Non-Represented State Employees</v>
          </cell>
          <cell r="K6524">
            <v>6466</v>
          </cell>
          <cell r="L6524">
            <v>6466</v>
          </cell>
          <cell r="M6524">
            <v>6466</v>
          </cell>
          <cell r="N6524">
            <v>6466</v>
          </cell>
          <cell r="O6524">
            <v>6095</v>
          </cell>
          <cell r="P6524">
            <v>6217</v>
          </cell>
          <cell r="Q6524">
            <v>6405</v>
          </cell>
        </row>
        <row r="6525">
          <cell r="E6525" t="str">
            <v>65MONTHLYHTEAMSTERS LOCAL UNION NUMBER 117</v>
          </cell>
          <cell r="F6525" t="str">
            <v>65</v>
          </cell>
          <cell r="G6525" t="str">
            <v>Monthly</v>
          </cell>
          <cell r="H6525" t="str">
            <v>H</v>
          </cell>
          <cell r="I6525">
            <v>0</v>
          </cell>
          <cell r="J6525" t="str">
            <v>Teamsters Local Union Number 117</v>
          </cell>
          <cell r="K6525">
            <v>6548</v>
          </cell>
          <cell r="L6525">
            <v>6548</v>
          </cell>
          <cell r="M6525">
            <v>6548</v>
          </cell>
          <cell r="N6525">
            <v>6548</v>
          </cell>
          <cell r="O6525">
            <v>6173</v>
          </cell>
          <cell r="P6525">
            <v>6296</v>
          </cell>
          <cell r="Q6525">
            <v>6486</v>
          </cell>
        </row>
        <row r="6526">
          <cell r="E6526" t="str">
            <v>65MONTHLYHWASHINGTON FEDERATION OF STATE EMPLOYEES</v>
          </cell>
          <cell r="F6526" t="str">
            <v>65</v>
          </cell>
          <cell r="G6526" t="str">
            <v>Monthly</v>
          </cell>
          <cell r="H6526" t="str">
            <v>H</v>
          </cell>
          <cell r="I6526">
            <v>0</v>
          </cell>
          <cell r="J6526" t="str">
            <v>Washington Federation of State Employees</v>
          </cell>
          <cell r="K6526">
            <v>6466</v>
          </cell>
          <cell r="L6526">
            <v>6466</v>
          </cell>
          <cell r="M6526">
            <v>6466</v>
          </cell>
          <cell r="N6526">
            <v>6466</v>
          </cell>
          <cell r="O6526">
            <v>6095</v>
          </cell>
          <cell r="P6526">
            <v>6217</v>
          </cell>
          <cell r="Q6526">
            <v>6405</v>
          </cell>
        </row>
        <row r="6527">
          <cell r="E6527" t="str">
            <v>65MONTHLYHWASHINGTON PUBLIC EMPLOYEES ASSOCIATION</v>
          </cell>
          <cell r="F6527" t="str">
            <v>65</v>
          </cell>
          <cell r="G6527" t="str">
            <v>Monthly</v>
          </cell>
          <cell r="H6527" t="str">
            <v>H</v>
          </cell>
          <cell r="I6527">
            <v>0</v>
          </cell>
          <cell r="J6527" t="str">
            <v>Washington Public Employees Association</v>
          </cell>
          <cell r="K6527">
            <v>6466</v>
          </cell>
          <cell r="L6527">
            <v>6466</v>
          </cell>
          <cell r="M6527">
            <v>6466</v>
          </cell>
          <cell r="N6527">
            <v>6466</v>
          </cell>
          <cell r="O6527">
            <v>6095</v>
          </cell>
          <cell r="P6527">
            <v>6217</v>
          </cell>
          <cell r="Q6527">
            <v>6405</v>
          </cell>
        </row>
        <row r="6528">
          <cell r="E6528" t="str">
            <v>65MONTHLYICOALITION</v>
          </cell>
          <cell r="F6528" t="str">
            <v>65</v>
          </cell>
          <cell r="G6528" t="str">
            <v>Monthly</v>
          </cell>
          <cell r="H6528" t="str">
            <v>I</v>
          </cell>
          <cell r="I6528">
            <v>0</v>
          </cell>
          <cell r="J6528" t="str">
            <v>Coalition</v>
          </cell>
          <cell r="K6528">
            <v>6627</v>
          </cell>
          <cell r="L6528">
            <v>6627</v>
          </cell>
          <cell r="M6528">
            <v>6627</v>
          </cell>
          <cell r="N6528">
            <v>6627</v>
          </cell>
          <cell r="O6528">
            <v>6247</v>
          </cell>
          <cell r="P6528">
            <v>6372</v>
          </cell>
          <cell r="Q6528">
            <v>6564</v>
          </cell>
        </row>
        <row r="6529">
          <cell r="E6529" t="str">
            <v>65MONTHLYINON-REPRESENTED STATE EMPLOYEES</v>
          </cell>
          <cell r="F6529" t="str">
            <v>65</v>
          </cell>
          <cell r="G6529" t="str">
            <v>Monthly</v>
          </cell>
          <cell r="H6529" t="str">
            <v>I</v>
          </cell>
          <cell r="I6529">
            <v>0</v>
          </cell>
          <cell r="J6529" t="str">
            <v>Non-Represented State Employees</v>
          </cell>
          <cell r="K6529">
            <v>6627</v>
          </cell>
          <cell r="L6529">
            <v>6627</v>
          </cell>
          <cell r="M6529">
            <v>6627</v>
          </cell>
          <cell r="N6529">
            <v>6627</v>
          </cell>
          <cell r="O6529">
            <v>6247</v>
          </cell>
          <cell r="P6529">
            <v>6372</v>
          </cell>
          <cell r="Q6529">
            <v>6564</v>
          </cell>
        </row>
        <row r="6530">
          <cell r="E6530" t="str">
            <v>65MONTHLYITEAMSTERS LOCAL UNION NUMBER 117</v>
          </cell>
          <cell r="F6530" t="str">
            <v>65</v>
          </cell>
          <cell r="G6530" t="str">
            <v>Monthly</v>
          </cell>
          <cell r="H6530" t="str">
            <v>I</v>
          </cell>
          <cell r="I6530">
            <v>0</v>
          </cell>
          <cell r="J6530" t="str">
            <v>Teamsters Local Union Number 117</v>
          </cell>
          <cell r="K6530">
            <v>6712</v>
          </cell>
          <cell r="L6530">
            <v>6712</v>
          </cell>
          <cell r="M6530">
            <v>6712</v>
          </cell>
          <cell r="N6530">
            <v>6712</v>
          </cell>
          <cell r="O6530">
            <v>6327</v>
          </cell>
          <cell r="P6530">
            <v>6454</v>
          </cell>
          <cell r="Q6530">
            <v>6649</v>
          </cell>
        </row>
        <row r="6531">
          <cell r="E6531" t="str">
            <v>65MONTHLYIWASHINGTON FEDERATION OF STATE EMPLOYEES</v>
          </cell>
          <cell r="F6531" t="str">
            <v>65</v>
          </cell>
          <cell r="G6531" t="str">
            <v>Monthly</v>
          </cell>
          <cell r="H6531" t="str">
            <v>I</v>
          </cell>
          <cell r="I6531">
            <v>0</v>
          </cell>
          <cell r="J6531" t="str">
            <v>Washington Federation of State Employees</v>
          </cell>
          <cell r="K6531">
            <v>6627</v>
          </cell>
          <cell r="L6531">
            <v>6627</v>
          </cell>
          <cell r="M6531">
            <v>6627</v>
          </cell>
          <cell r="N6531">
            <v>6627</v>
          </cell>
          <cell r="O6531">
            <v>6247</v>
          </cell>
          <cell r="P6531">
            <v>6372</v>
          </cell>
          <cell r="Q6531">
            <v>6564</v>
          </cell>
        </row>
        <row r="6532">
          <cell r="E6532" t="str">
            <v>65MONTHLYIWASHINGTON PUBLIC EMPLOYEES ASSOCIATION</v>
          </cell>
          <cell r="F6532" t="str">
            <v>65</v>
          </cell>
          <cell r="G6532" t="str">
            <v>Monthly</v>
          </cell>
          <cell r="H6532" t="str">
            <v>I</v>
          </cell>
          <cell r="I6532">
            <v>0</v>
          </cell>
          <cell r="J6532" t="str">
            <v>Washington Public Employees Association</v>
          </cell>
          <cell r="K6532">
            <v>6627</v>
          </cell>
          <cell r="L6532">
            <v>6627</v>
          </cell>
          <cell r="M6532">
            <v>6627</v>
          </cell>
          <cell r="N6532">
            <v>6627</v>
          </cell>
          <cell r="O6532">
            <v>6247</v>
          </cell>
          <cell r="P6532">
            <v>6372</v>
          </cell>
          <cell r="Q6532">
            <v>6564</v>
          </cell>
        </row>
        <row r="6533">
          <cell r="E6533" t="str">
            <v>65MONTHLYJCOALITION</v>
          </cell>
          <cell r="F6533" t="str">
            <v>65</v>
          </cell>
          <cell r="G6533" t="str">
            <v>Monthly</v>
          </cell>
          <cell r="H6533" t="str">
            <v>J</v>
          </cell>
          <cell r="I6533">
            <v>0</v>
          </cell>
          <cell r="J6533" t="str">
            <v>Coalition</v>
          </cell>
          <cell r="K6533">
            <v>6790</v>
          </cell>
          <cell r="L6533">
            <v>6790</v>
          </cell>
          <cell r="M6533">
            <v>6790</v>
          </cell>
          <cell r="N6533">
            <v>6790</v>
          </cell>
          <cell r="O6533">
            <v>6401</v>
          </cell>
          <cell r="P6533">
            <v>6529</v>
          </cell>
          <cell r="Q6533">
            <v>6726</v>
          </cell>
        </row>
        <row r="6534">
          <cell r="E6534" t="str">
            <v>65MONTHLYJNON-REPRESENTED STATE EMPLOYEES</v>
          </cell>
          <cell r="F6534" t="str">
            <v>65</v>
          </cell>
          <cell r="G6534" t="str">
            <v>Monthly</v>
          </cell>
          <cell r="H6534" t="str">
            <v>J</v>
          </cell>
          <cell r="I6534">
            <v>0</v>
          </cell>
          <cell r="J6534" t="str">
            <v>Non-Represented State Employees</v>
          </cell>
          <cell r="K6534">
            <v>6790</v>
          </cell>
          <cell r="L6534">
            <v>6790</v>
          </cell>
          <cell r="M6534">
            <v>6790</v>
          </cell>
          <cell r="N6534">
            <v>6790</v>
          </cell>
          <cell r="O6534">
            <v>6401</v>
          </cell>
          <cell r="P6534">
            <v>6529</v>
          </cell>
          <cell r="Q6534">
            <v>6726</v>
          </cell>
        </row>
        <row r="6535">
          <cell r="E6535" t="str">
            <v>65MONTHLYJTEAMSTERS LOCAL UNION NUMBER 117</v>
          </cell>
          <cell r="F6535" t="str">
            <v>65</v>
          </cell>
          <cell r="G6535" t="str">
            <v>Monthly</v>
          </cell>
          <cell r="H6535" t="str">
            <v>J</v>
          </cell>
          <cell r="I6535">
            <v>0</v>
          </cell>
          <cell r="J6535" t="str">
            <v>Teamsters Local Union Number 117</v>
          </cell>
          <cell r="K6535">
            <v>6878</v>
          </cell>
          <cell r="L6535">
            <v>6878</v>
          </cell>
          <cell r="M6535">
            <v>6878</v>
          </cell>
          <cell r="N6535">
            <v>6878</v>
          </cell>
          <cell r="O6535">
            <v>6483</v>
          </cell>
          <cell r="P6535">
            <v>6613</v>
          </cell>
          <cell r="Q6535">
            <v>6813</v>
          </cell>
        </row>
        <row r="6536">
          <cell r="E6536" t="str">
            <v>65MONTHLYJWASHINGTON FEDERATION OF STATE EMPLOYEES</v>
          </cell>
          <cell r="F6536" t="str">
            <v>65</v>
          </cell>
          <cell r="G6536" t="str">
            <v>Monthly</v>
          </cell>
          <cell r="H6536" t="str">
            <v>J</v>
          </cell>
          <cell r="I6536">
            <v>0</v>
          </cell>
          <cell r="J6536" t="str">
            <v>Washington Federation of State Employees</v>
          </cell>
          <cell r="K6536">
            <v>6790</v>
          </cell>
          <cell r="L6536">
            <v>6790</v>
          </cell>
          <cell r="M6536">
            <v>6790</v>
          </cell>
          <cell r="N6536">
            <v>6790</v>
          </cell>
          <cell r="O6536">
            <v>6401</v>
          </cell>
          <cell r="P6536">
            <v>6529</v>
          </cell>
          <cell r="Q6536">
            <v>6726</v>
          </cell>
        </row>
        <row r="6537">
          <cell r="E6537" t="str">
            <v>65MONTHLYJWASHINGTON PUBLIC EMPLOYEES ASSOCIATION</v>
          </cell>
          <cell r="F6537" t="str">
            <v>65</v>
          </cell>
          <cell r="G6537" t="str">
            <v>Monthly</v>
          </cell>
          <cell r="H6537" t="str">
            <v>J</v>
          </cell>
          <cell r="I6537">
            <v>0</v>
          </cell>
          <cell r="J6537" t="str">
            <v>Washington Public Employees Association</v>
          </cell>
          <cell r="K6537">
            <v>6790</v>
          </cell>
          <cell r="L6537">
            <v>6790</v>
          </cell>
          <cell r="M6537">
            <v>6790</v>
          </cell>
          <cell r="N6537">
            <v>6790</v>
          </cell>
          <cell r="O6537">
            <v>6401</v>
          </cell>
          <cell r="P6537">
            <v>6529</v>
          </cell>
          <cell r="Q6537">
            <v>6726</v>
          </cell>
        </row>
        <row r="6538">
          <cell r="E6538" t="str">
            <v>65MONTHLYKCOALITION</v>
          </cell>
          <cell r="F6538" t="str">
            <v>65</v>
          </cell>
          <cell r="G6538" t="str">
            <v>Monthly</v>
          </cell>
          <cell r="H6538" t="str">
            <v>K</v>
          </cell>
          <cell r="I6538">
            <v>0</v>
          </cell>
          <cell r="J6538" t="str">
            <v>Coalition</v>
          </cell>
          <cell r="K6538">
            <v>6960</v>
          </cell>
          <cell r="L6538">
            <v>6960</v>
          </cell>
          <cell r="M6538">
            <v>6960</v>
          </cell>
          <cell r="N6538">
            <v>6960</v>
          </cell>
          <cell r="O6538">
            <v>6561</v>
          </cell>
          <cell r="P6538">
            <v>6692</v>
          </cell>
          <cell r="Q6538">
            <v>6894</v>
          </cell>
        </row>
        <row r="6539">
          <cell r="E6539" t="str">
            <v>65MONTHLYKNON-REPRESENTED STATE EMPLOYEES</v>
          </cell>
          <cell r="F6539" t="str">
            <v>65</v>
          </cell>
          <cell r="G6539" t="str">
            <v>Monthly</v>
          </cell>
          <cell r="H6539" t="str">
            <v>K</v>
          </cell>
          <cell r="I6539">
            <v>0</v>
          </cell>
          <cell r="J6539" t="str">
            <v>Non-Represented State Employees</v>
          </cell>
          <cell r="K6539">
            <v>6960</v>
          </cell>
          <cell r="L6539">
            <v>6960</v>
          </cell>
          <cell r="M6539">
            <v>6960</v>
          </cell>
          <cell r="N6539">
            <v>6960</v>
          </cell>
          <cell r="O6539">
            <v>6561</v>
          </cell>
          <cell r="P6539">
            <v>6692</v>
          </cell>
          <cell r="Q6539">
            <v>6894</v>
          </cell>
        </row>
        <row r="6540">
          <cell r="E6540" t="str">
            <v>65MONTHLYKTEAMSTERS LOCAL UNION NUMBER 117</v>
          </cell>
          <cell r="F6540" t="str">
            <v>65</v>
          </cell>
          <cell r="G6540" t="str">
            <v>Monthly</v>
          </cell>
          <cell r="H6540" t="str">
            <v>K</v>
          </cell>
          <cell r="I6540">
            <v>0</v>
          </cell>
          <cell r="J6540" t="str">
            <v>Teamsters Local Union Number 117</v>
          </cell>
          <cell r="K6540">
            <v>7048</v>
          </cell>
          <cell r="L6540">
            <v>7048</v>
          </cell>
          <cell r="M6540">
            <v>7048</v>
          </cell>
          <cell r="N6540">
            <v>7048</v>
          </cell>
          <cell r="O6540">
            <v>6644</v>
          </cell>
          <cell r="P6540">
            <v>6777</v>
          </cell>
          <cell r="Q6540">
            <v>6982</v>
          </cell>
        </row>
        <row r="6541">
          <cell r="E6541" t="str">
            <v>65MONTHLYKWASHINGTON FEDERATION OF STATE EMPLOYEES</v>
          </cell>
          <cell r="F6541" t="str">
            <v>65</v>
          </cell>
          <cell r="G6541" t="str">
            <v>Monthly</v>
          </cell>
          <cell r="H6541" t="str">
            <v>K</v>
          </cell>
          <cell r="I6541">
            <v>0</v>
          </cell>
          <cell r="J6541" t="str">
            <v>Washington Federation of State Employees</v>
          </cell>
          <cell r="K6541">
            <v>6960</v>
          </cell>
          <cell r="L6541">
            <v>6960</v>
          </cell>
          <cell r="M6541">
            <v>6960</v>
          </cell>
          <cell r="N6541">
            <v>6960</v>
          </cell>
          <cell r="O6541">
            <v>6561</v>
          </cell>
          <cell r="P6541">
            <v>6692</v>
          </cell>
          <cell r="Q6541">
            <v>6894</v>
          </cell>
        </row>
        <row r="6542">
          <cell r="E6542" t="str">
            <v>65MONTHLYKWASHINGTON PUBLIC EMPLOYEES ASSOCIATION</v>
          </cell>
          <cell r="F6542" t="str">
            <v>65</v>
          </cell>
          <cell r="G6542" t="str">
            <v>Monthly</v>
          </cell>
          <cell r="H6542" t="str">
            <v>K</v>
          </cell>
          <cell r="I6542">
            <v>0</v>
          </cell>
          <cell r="J6542" t="str">
            <v>Washington Public Employees Association</v>
          </cell>
          <cell r="K6542">
            <v>6960</v>
          </cell>
          <cell r="L6542">
            <v>6960</v>
          </cell>
          <cell r="M6542">
            <v>6960</v>
          </cell>
          <cell r="N6542">
            <v>6960</v>
          </cell>
          <cell r="O6542">
            <v>6561</v>
          </cell>
          <cell r="P6542">
            <v>6692</v>
          </cell>
          <cell r="Q6542">
            <v>6894</v>
          </cell>
        </row>
        <row r="6543">
          <cell r="E6543" t="str">
            <v>65MONTHLYLCOALITION</v>
          </cell>
          <cell r="F6543" t="str">
            <v>65</v>
          </cell>
          <cell r="G6543" t="str">
            <v>Monthly</v>
          </cell>
          <cell r="H6543" t="str">
            <v>L</v>
          </cell>
          <cell r="I6543">
            <v>0</v>
          </cell>
          <cell r="J6543" t="str">
            <v>Coalition</v>
          </cell>
          <cell r="K6543">
            <v>7136</v>
          </cell>
          <cell r="L6543">
            <v>7136</v>
          </cell>
          <cell r="M6543">
            <v>7136</v>
          </cell>
          <cell r="N6543">
            <v>7136</v>
          </cell>
          <cell r="O6543">
            <v>6727</v>
          </cell>
          <cell r="P6543">
            <v>6862</v>
          </cell>
          <cell r="Q6543">
            <v>7069</v>
          </cell>
        </row>
        <row r="6544">
          <cell r="E6544" t="str">
            <v>65MONTHLYLNON-REPRESENTED STATE EMPLOYEES</v>
          </cell>
          <cell r="F6544" t="str">
            <v>65</v>
          </cell>
          <cell r="G6544" t="str">
            <v>Monthly</v>
          </cell>
          <cell r="H6544" t="str">
            <v>L</v>
          </cell>
          <cell r="I6544">
            <v>0</v>
          </cell>
          <cell r="J6544" t="str">
            <v>Non-Represented State Employees</v>
          </cell>
          <cell r="K6544">
            <v>7136</v>
          </cell>
          <cell r="L6544">
            <v>7136</v>
          </cell>
          <cell r="M6544">
            <v>7136</v>
          </cell>
          <cell r="N6544">
            <v>7136</v>
          </cell>
          <cell r="O6544">
            <v>6727</v>
          </cell>
          <cell r="P6544">
            <v>6862</v>
          </cell>
          <cell r="Q6544">
            <v>7069</v>
          </cell>
        </row>
        <row r="6545">
          <cell r="E6545" t="str">
            <v>65MONTHLYLTEAMSTERS LOCAL UNION NUMBER 117</v>
          </cell>
          <cell r="F6545" t="str">
            <v>65</v>
          </cell>
          <cell r="G6545" t="str">
            <v>Monthly</v>
          </cell>
          <cell r="H6545" t="str">
            <v>L</v>
          </cell>
          <cell r="I6545">
            <v>0</v>
          </cell>
          <cell r="J6545" t="str">
            <v>Teamsters Local Union Number 117</v>
          </cell>
          <cell r="K6545">
            <v>7227</v>
          </cell>
          <cell r="L6545">
            <v>7227</v>
          </cell>
          <cell r="M6545">
            <v>7227</v>
          </cell>
          <cell r="N6545">
            <v>7227</v>
          </cell>
          <cell r="O6545">
            <v>6813</v>
          </cell>
          <cell r="P6545">
            <v>6949</v>
          </cell>
          <cell r="Q6545">
            <v>7159</v>
          </cell>
        </row>
        <row r="6546">
          <cell r="E6546" t="str">
            <v>65MONTHLYLWASHINGTON FEDERATION OF STATE EMPLOYEES</v>
          </cell>
          <cell r="F6546" t="str">
            <v>65</v>
          </cell>
          <cell r="G6546" t="str">
            <v>Monthly</v>
          </cell>
          <cell r="H6546" t="str">
            <v>L</v>
          </cell>
          <cell r="I6546">
            <v>0</v>
          </cell>
          <cell r="J6546" t="str">
            <v>Washington Federation of State Employees</v>
          </cell>
          <cell r="K6546">
            <v>7136</v>
          </cell>
          <cell r="L6546">
            <v>7136</v>
          </cell>
          <cell r="M6546">
            <v>7136</v>
          </cell>
          <cell r="N6546">
            <v>7136</v>
          </cell>
          <cell r="O6546">
            <v>6727</v>
          </cell>
          <cell r="P6546">
            <v>6862</v>
          </cell>
          <cell r="Q6546">
            <v>7069</v>
          </cell>
        </row>
        <row r="6547">
          <cell r="E6547" t="str">
            <v>65MONTHLYLWASHINGTON PUBLIC EMPLOYEES ASSOCIATION</v>
          </cell>
          <cell r="F6547" t="str">
            <v>65</v>
          </cell>
          <cell r="G6547" t="str">
            <v>Monthly</v>
          </cell>
          <cell r="H6547" t="str">
            <v>L</v>
          </cell>
          <cell r="I6547">
            <v>0</v>
          </cell>
          <cell r="J6547" t="str">
            <v>Washington Public Employees Association</v>
          </cell>
          <cell r="K6547">
            <v>7136</v>
          </cell>
          <cell r="L6547">
            <v>7136</v>
          </cell>
          <cell r="M6547">
            <v>7136</v>
          </cell>
          <cell r="N6547">
            <v>7136</v>
          </cell>
          <cell r="O6547">
            <v>6727</v>
          </cell>
          <cell r="P6547">
            <v>6862</v>
          </cell>
          <cell r="Q6547">
            <v>7069</v>
          </cell>
        </row>
        <row r="6548">
          <cell r="E6548" t="str">
            <v>65MONTHLYMCOALITION</v>
          </cell>
          <cell r="F6548" t="str">
            <v>65</v>
          </cell>
          <cell r="G6548" t="str">
            <v>Monthly</v>
          </cell>
          <cell r="H6548" t="str">
            <v>M</v>
          </cell>
          <cell r="I6548">
            <v>0</v>
          </cell>
          <cell r="J6548" t="str">
            <v>Coalition</v>
          </cell>
          <cell r="K6548">
            <v>7313</v>
          </cell>
          <cell r="L6548">
            <v>7313</v>
          </cell>
          <cell r="M6548">
            <v>7313</v>
          </cell>
          <cell r="N6548">
            <v>7313</v>
          </cell>
          <cell r="O6548">
            <v>6894</v>
          </cell>
          <cell r="P6548">
            <v>7032</v>
          </cell>
          <cell r="Q6548">
            <v>7244</v>
          </cell>
        </row>
        <row r="6549">
          <cell r="E6549" t="str">
            <v>65MONTHLYMNON-REPRESENTED STATE EMPLOYEES</v>
          </cell>
          <cell r="F6549" t="str">
            <v>65</v>
          </cell>
          <cell r="G6549" t="str">
            <v>Monthly</v>
          </cell>
          <cell r="H6549" t="str">
            <v>M</v>
          </cell>
          <cell r="I6549">
            <v>0</v>
          </cell>
          <cell r="J6549" t="str">
            <v>Non-Represented State Employees</v>
          </cell>
          <cell r="K6549">
            <v>7313</v>
          </cell>
          <cell r="L6549">
            <v>7313</v>
          </cell>
          <cell r="M6549">
            <v>7313</v>
          </cell>
          <cell r="N6549">
            <v>7313</v>
          </cell>
          <cell r="O6549">
            <v>6894</v>
          </cell>
          <cell r="P6549">
            <v>7032</v>
          </cell>
          <cell r="Q6549">
            <v>7244</v>
          </cell>
        </row>
        <row r="6550">
          <cell r="E6550" t="str">
            <v>65MONTHLYMTEAMSTERS LOCAL UNION NUMBER 117</v>
          </cell>
          <cell r="F6550" t="str">
            <v>65</v>
          </cell>
          <cell r="G6550" t="str">
            <v>Monthly</v>
          </cell>
          <cell r="H6550" t="str">
            <v>M</v>
          </cell>
          <cell r="I6550">
            <v>0</v>
          </cell>
          <cell r="J6550" t="str">
            <v>Teamsters Local Union Number 117</v>
          </cell>
          <cell r="K6550">
            <v>7407</v>
          </cell>
          <cell r="L6550">
            <v>7407</v>
          </cell>
          <cell r="M6550">
            <v>7407</v>
          </cell>
          <cell r="N6550">
            <v>7407</v>
          </cell>
          <cell r="O6550">
            <v>6982</v>
          </cell>
          <cell r="P6550">
            <v>7122</v>
          </cell>
          <cell r="Q6550">
            <v>7337</v>
          </cell>
        </row>
        <row r="6551">
          <cell r="E6551" t="str">
            <v>65MONTHLYMWASHINGTON FEDERATION OF STATE EMPLOYEES</v>
          </cell>
          <cell r="F6551" t="str">
            <v>65</v>
          </cell>
          <cell r="G6551" t="str">
            <v>Monthly</v>
          </cell>
          <cell r="H6551" t="str">
            <v>M</v>
          </cell>
          <cell r="I6551">
            <v>0</v>
          </cell>
          <cell r="J6551" t="str">
            <v>Washington Federation of State Employees</v>
          </cell>
          <cell r="K6551">
            <v>7313</v>
          </cell>
          <cell r="L6551">
            <v>7313</v>
          </cell>
          <cell r="M6551">
            <v>7313</v>
          </cell>
          <cell r="N6551">
            <v>7313</v>
          </cell>
          <cell r="O6551">
            <v>6894</v>
          </cell>
          <cell r="P6551">
            <v>7032</v>
          </cell>
          <cell r="Q6551">
            <v>7244</v>
          </cell>
        </row>
        <row r="6552">
          <cell r="E6552" t="str">
            <v>65MONTHLYMWASHINGTON PUBLIC EMPLOYEES ASSOCIATION</v>
          </cell>
          <cell r="F6552" t="str">
            <v>65</v>
          </cell>
          <cell r="G6552" t="str">
            <v>Monthly</v>
          </cell>
          <cell r="H6552" t="str">
            <v>M</v>
          </cell>
          <cell r="I6552">
            <v>0</v>
          </cell>
          <cell r="J6552" t="str">
            <v>Washington Public Employees Association</v>
          </cell>
          <cell r="K6552">
            <v>7313</v>
          </cell>
          <cell r="L6552">
            <v>7313</v>
          </cell>
          <cell r="M6552">
            <v>7313</v>
          </cell>
          <cell r="N6552">
            <v>7313</v>
          </cell>
          <cell r="O6552">
            <v>6894</v>
          </cell>
          <cell r="P6552">
            <v>7032</v>
          </cell>
          <cell r="Q6552">
            <v>7244</v>
          </cell>
        </row>
        <row r="6553">
          <cell r="E6553" t="str">
            <v>65NMONTHLYACOALITION</v>
          </cell>
          <cell r="F6553" t="str">
            <v>65N</v>
          </cell>
          <cell r="G6553" t="str">
            <v>Monthly</v>
          </cell>
          <cell r="H6553" t="str">
            <v>A</v>
          </cell>
          <cell r="I6553">
            <v>0</v>
          </cell>
          <cell r="J6553" t="str">
            <v>Coalition</v>
          </cell>
          <cell r="K6553">
            <v>5808</v>
          </cell>
          <cell r="L6553">
            <v>5808</v>
          </cell>
          <cell r="M6553">
            <v>5808</v>
          </cell>
          <cell r="N6553">
            <v>5808</v>
          </cell>
          <cell r="O6553">
            <v>5475</v>
          </cell>
          <cell r="P6553">
            <v>5585</v>
          </cell>
          <cell r="Q6553">
            <v>5754</v>
          </cell>
        </row>
        <row r="6554">
          <cell r="E6554" t="str">
            <v>65NMONTHLYANON-REPRESENTED STATE EMPLOYEES</v>
          </cell>
          <cell r="F6554" t="str">
            <v>65N</v>
          </cell>
          <cell r="G6554" t="str">
            <v>Monthly</v>
          </cell>
          <cell r="H6554" t="str">
            <v>A</v>
          </cell>
          <cell r="I6554">
            <v>0</v>
          </cell>
          <cell r="J6554" t="str">
            <v>Non-Represented State Employees</v>
          </cell>
          <cell r="K6554">
            <v>5808</v>
          </cell>
          <cell r="L6554">
            <v>5808</v>
          </cell>
          <cell r="M6554">
            <v>5808</v>
          </cell>
          <cell r="N6554">
            <v>5808</v>
          </cell>
          <cell r="O6554">
            <v>5475</v>
          </cell>
          <cell r="P6554">
            <v>5585</v>
          </cell>
          <cell r="Q6554">
            <v>5754</v>
          </cell>
        </row>
        <row r="6555">
          <cell r="E6555" t="str">
            <v>65NMONTHLYASERVICE EMPLOYEES INTERNATIONAL UNION DISTRICT 1199 NW</v>
          </cell>
          <cell r="F6555" t="str">
            <v>65N</v>
          </cell>
          <cell r="G6555" t="str">
            <v>Monthly</v>
          </cell>
          <cell r="H6555" t="str">
            <v>A</v>
          </cell>
          <cell r="I6555">
            <v>0</v>
          </cell>
          <cell r="J6555" t="str">
            <v>Service Employees International Union District 1199 NW</v>
          </cell>
          <cell r="K6555">
            <v>5808</v>
          </cell>
          <cell r="L6555">
            <v>5808</v>
          </cell>
          <cell r="M6555">
            <v>5808</v>
          </cell>
          <cell r="N6555">
            <v>5808</v>
          </cell>
          <cell r="O6555">
            <v>5475</v>
          </cell>
          <cell r="P6555">
            <v>5585</v>
          </cell>
          <cell r="Q6555">
            <v>5754</v>
          </cell>
        </row>
        <row r="6556">
          <cell r="E6556" t="str">
            <v>65NMONTHLYATEAMSTERS LOCAL UNION NUMBER 117</v>
          </cell>
          <cell r="F6556" t="str">
            <v>65N</v>
          </cell>
          <cell r="G6556" t="str">
            <v>Monthly</v>
          </cell>
          <cell r="H6556" t="str">
            <v>A</v>
          </cell>
          <cell r="I6556">
            <v>0</v>
          </cell>
          <cell r="J6556" t="str">
            <v>Teamsters Local Union Number 117</v>
          </cell>
          <cell r="K6556">
            <v>5883</v>
          </cell>
          <cell r="L6556">
            <v>5883</v>
          </cell>
          <cell r="M6556">
            <v>5883</v>
          </cell>
          <cell r="N6556">
            <v>5883</v>
          </cell>
          <cell r="O6556">
            <v>5546</v>
          </cell>
          <cell r="P6556">
            <v>5657</v>
          </cell>
          <cell r="Q6556">
            <v>5828</v>
          </cell>
        </row>
        <row r="6557">
          <cell r="E6557" t="str">
            <v>65NMONTHLYAWASHINGTON FEDERATION OF STATE EMPLOYEES</v>
          </cell>
          <cell r="F6557" t="str">
            <v>65N</v>
          </cell>
          <cell r="G6557" t="str">
            <v>Monthly</v>
          </cell>
          <cell r="H6557" t="str">
            <v>A</v>
          </cell>
          <cell r="I6557">
            <v>0</v>
          </cell>
          <cell r="J6557" t="str">
            <v>Washington Federation of State Employees</v>
          </cell>
          <cell r="K6557">
            <v>5808</v>
          </cell>
          <cell r="L6557">
            <v>5808</v>
          </cell>
          <cell r="M6557">
            <v>5808</v>
          </cell>
          <cell r="N6557">
            <v>5808</v>
          </cell>
          <cell r="O6557">
            <v>5475</v>
          </cell>
          <cell r="P6557">
            <v>5585</v>
          </cell>
          <cell r="Q6557">
            <v>5754</v>
          </cell>
        </row>
        <row r="6558">
          <cell r="E6558" t="str">
            <v>65NMONTHLYBCOALITION</v>
          </cell>
          <cell r="F6558" t="str">
            <v>65N</v>
          </cell>
          <cell r="G6558" t="str">
            <v>Monthly</v>
          </cell>
          <cell r="H6558" t="str">
            <v>B</v>
          </cell>
          <cell r="I6558">
            <v>0</v>
          </cell>
          <cell r="J6558" t="str">
            <v>Coalition</v>
          </cell>
          <cell r="K6558">
            <v>5953</v>
          </cell>
          <cell r="L6558">
            <v>5953</v>
          </cell>
          <cell r="M6558">
            <v>5953</v>
          </cell>
          <cell r="N6558">
            <v>5953</v>
          </cell>
          <cell r="O6558">
            <v>5612</v>
          </cell>
          <cell r="P6558">
            <v>5724</v>
          </cell>
          <cell r="Q6558">
            <v>5897</v>
          </cell>
        </row>
        <row r="6559">
          <cell r="E6559" t="str">
            <v>65NMONTHLYBNON-REPRESENTED STATE EMPLOYEES</v>
          </cell>
          <cell r="F6559" t="str">
            <v>65N</v>
          </cell>
          <cell r="G6559" t="str">
            <v>Monthly</v>
          </cell>
          <cell r="H6559" t="str">
            <v>B</v>
          </cell>
          <cell r="I6559">
            <v>0</v>
          </cell>
          <cell r="J6559" t="str">
            <v>Non-Represented State Employees</v>
          </cell>
          <cell r="K6559">
            <v>5953</v>
          </cell>
          <cell r="L6559">
            <v>5953</v>
          </cell>
          <cell r="M6559">
            <v>5953</v>
          </cell>
          <cell r="N6559">
            <v>5953</v>
          </cell>
          <cell r="O6559">
            <v>5612</v>
          </cell>
          <cell r="P6559">
            <v>5724</v>
          </cell>
          <cell r="Q6559">
            <v>5897</v>
          </cell>
        </row>
        <row r="6560">
          <cell r="E6560" t="str">
            <v>65NMONTHLYBSERVICE EMPLOYEES INTERNATIONAL UNION DISTRICT 1199 NW</v>
          </cell>
          <cell r="F6560" t="str">
            <v>65N</v>
          </cell>
          <cell r="G6560" t="str">
            <v>Monthly</v>
          </cell>
          <cell r="H6560" t="str">
            <v>B</v>
          </cell>
          <cell r="I6560">
            <v>0</v>
          </cell>
          <cell r="J6560" t="str">
            <v>Service Employees International Union District 1199 NW</v>
          </cell>
          <cell r="K6560">
            <v>5953</v>
          </cell>
          <cell r="L6560">
            <v>5953</v>
          </cell>
          <cell r="M6560">
            <v>5953</v>
          </cell>
          <cell r="N6560">
            <v>5953</v>
          </cell>
          <cell r="O6560">
            <v>5612</v>
          </cell>
          <cell r="P6560">
            <v>5724</v>
          </cell>
          <cell r="Q6560">
            <v>5897</v>
          </cell>
        </row>
        <row r="6561">
          <cell r="E6561" t="str">
            <v>65NMONTHLYBTEAMSTERS LOCAL UNION NUMBER 117</v>
          </cell>
          <cell r="F6561" t="str">
            <v>65N</v>
          </cell>
          <cell r="G6561" t="str">
            <v>Monthly</v>
          </cell>
          <cell r="H6561" t="str">
            <v>B</v>
          </cell>
          <cell r="I6561">
            <v>0</v>
          </cell>
          <cell r="J6561" t="str">
            <v>Teamsters Local Union Number 117</v>
          </cell>
          <cell r="K6561">
            <v>6029</v>
          </cell>
          <cell r="L6561">
            <v>6029</v>
          </cell>
          <cell r="M6561">
            <v>6029</v>
          </cell>
          <cell r="N6561">
            <v>6029</v>
          </cell>
          <cell r="O6561">
            <v>5683</v>
          </cell>
          <cell r="P6561">
            <v>5797</v>
          </cell>
          <cell r="Q6561">
            <v>5972</v>
          </cell>
        </row>
        <row r="6562">
          <cell r="E6562" t="str">
            <v>65NMONTHLYBWASHINGTON FEDERATION OF STATE EMPLOYEES</v>
          </cell>
          <cell r="F6562" t="str">
            <v>65N</v>
          </cell>
          <cell r="G6562" t="str">
            <v>Monthly</v>
          </cell>
          <cell r="H6562" t="str">
            <v>B</v>
          </cell>
          <cell r="I6562">
            <v>0</v>
          </cell>
          <cell r="J6562" t="str">
            <v>Washington Federation of State Employees</v>
          </cell>
          <cell r="K6562">
            <v>5953</v>
          </cell>
          <cell r="L6562">
            <v>5953</v>
          </cell>
          <cell r="M6562">
            <v>5953</v>
          </cell>
          <cell r="N6562">
            <v>5953</v>
          </cell>
          <cell r="O6562">
            <v>5612</v>
          </cell>
          <cell r="P6562">
            <v>5724</v>
          </cell>
          <cell r="Q6562">
            <v>5897</v>
          </cell>
        </row>
        <row r="6563">
          <cell r="E6563" t="str">
            <v>65NMONTHLYCCOALITION</v>
          </cell>
          <cell r="F6563" t="str">
            <v>65N</v>
          </cell>
          <cell r="G6563" t="str">
            <v>Monthly</v>
          </cell>
          <cell r="H6563" t="str">
            <v>C</v>
          </cell>
          <cell r="I6563">
            <v>0</v>
          </cell>
          <cell r="J6563" t="str">
            <v>Coalition</v>
          </cell>
          <cell r="K6563">
            <v>6104</v>
          </cell>
          <cell r="L6563">
            <v>6104</v>
          </cell>
          <cell r="M6563">
            <v>6104</v>
          </cell>
          <cell r="N6563">
            <v>6104</v>
          </cell>
          <cell r="O6563">
            <v>5754</v>
          </cell>
          <cell r="P6563">
            <v>5869</v>
          </cell>
          <cell r="Q6563">
            <v>6046</v>
          </cell>
        </row>
        <row r="6564">
          <cell r="E6564" t="str">
            <v>65NMONTHLYCNON-REPRESENTED STATE EMPLOYEES</v>
          </cell>
          <cell r="F6564" t="str">
            <v>65N</v>
          </cell>
          <cell r="G6564" t="str">
            <v>Monthly</v>
          </cell>
          <cell r="H6564" t="str">
            <v>C</v>
          </cell>
          <cell r="I6564">
            <v>0</v>
          </cell>
          <cell r="J6564" t="str">
            <v>Non-Represented State Employees</v>
          </cell>
          <cell r="K6564">
            <v>6104</v>
          </cell>
          <cell r="L6564">
            <v>6104</v>
          </cell>
          <cell r="M6564">
            <v>6104</v>
          </cell>
          <cell r="N6564">
            <v>6104</v>
          </cell>
          <cell r="O6564">
            <v>5754</v>
          </cell>
          <cell r="P6564">
            <v>5869</v>
          </cell>
          <cell r="Q6564">
            <v>6046</v>
          </cell>
        </row>
        <row r="6565">
          <cell r="E6565" t="str">
            <v>65NMONTHLYCSERVICE EMPLOYEES INTERNATIONAL UNION DISTRICT 1199 NW</v>
          </cell>
          <cell r="F6565" t="str">
            <v>65N</v>
          </cell>
          <cell r="G6565" t="str">
            <v>Monthly</v>
          </cell>
          <cell r="H6565" t="str">
            <v>C</v>
          </cell>
          <cell r="I6565">
            <v>0</v>
          </cell>
          <cell r="J6565" t="str">
            <v>Service Employees International Union District 1199 NW</v>
          </cell>
          <cell r="K6565">
            <v>6104</v>
          </cell>
          <cell r="L6565">
            <v>6104</v>
          </cell>
          <cell r="M6565">
            <v>6104</v>
          </cell>
          <cell r="N6565">
            <v>6104</v>
          </cell>
          <cell r="O6565">
            <v>5754</v>
          </cell>
          <cell r="P6565">
            <v>5869</v>
          </cell>
          <cell r="Q6565">
            <v>6046</v>
          </cell>
        </row>
        <row r="6566">
          <cell r="E6566" t="str">
            <v>65NMONTHLYCTEAMSTERS LOCAL UNION NUMBER 117</v>
          </cell>
          <cell r="F6566" t="str">
            <v>65N</v>
          </cell>
          <cell r="G6566" t="str">
            <v>Monthly</v>
          </cell>
          <cell r="H6566" t="str">
            <v>C</v>
          </cell>
          <cell r="I6566">
            <v>0</v>
          </cell>
          <cell r="J6566" t="str">
            <v>Teamsters Local Union Number 117</v>
          </cell>
          <cell r="K6566">
            <v>6182</v>
          </cell>
          <cell r="L6566">
            <v>6182</v>
          </cell>
          <cell r="M6566">
            <v>6182</v>
          </cell>
          <cell r="N6566">
            <v>6182</v>
          </cell>
          <cell r="O6566">
            <v>5827</v>
          </cell>
          <cell r="P6566">
            <v>5944</v>
          </cell>
          <cell r="Q6566">
            <v>6124</v>
          </cell>
        </row>
        <row r="6567">
          <cell r="E6567" t="str">
            <v>65NMONTHLYCWASHINGTON FEDERATION OF STATE EMPLOYEES</v>
          </cell>
          <cell r="F6567" t="str">
            <v>65N</v>
          </cell>
          <cell r="G6567" t="str">
            <v>Monthly</v>
          </cell>
          <cell r="H6567" t="str">
            <v>C</v>
          </cell>
          <cell r="I6567">
            <v>0</v>
          </cell>
          <cell r="J6567" t="str">
            <v>Washington Federation of State Employees</v>
          </cell>
          <cell r="K6567">
            <v>6104</v>
          </cell>
          <cell r="L6567">
            <v>6104</v>
          </cell>
          <cell r="M6567">
            <v>6104</v>
          </cell>
          <cell r="N6567">
            <v>6104</v>
          </cell>
          <cell r="O6567">
            <v>5754</v>
          </cell>
          <cell r="P6567">
            <v>5869</v>
          </cell>
          <cell r="Q6567">
            <v>6046</v>
          </cell>
        </row>
        <row r="6568">
          <cell r="E6568" t="str">
            <v>65NMONTHLYDCOALITION</v>
          </cell>
          <cell r="F6568" t="str">
            <v>65N</v>
          </cell>
          <cell r="G6568" t="str">
            <v>Monthly</v>
          </cell>
          <cell r="H6568" t="str">
            <v>D</v>
          </cell>
          <cell r="I6568">
            <v>0</v>
          </cell>
          <cell r="J6568" t="str">
            <v>Coalition</v>
          </cell>
          <cell r="K6568">
            <v>6257</v>
          </cell>
          <cell r="L6568">
            <v>6257</v>
          </cell>
          <cell r="M6568">
            <v>6257</v>
          </cell>
          <cell r="N6568">
            <v>6257</v>
          </cell>
          <cell r="O6568">
            <v>5898</v>
          </cell>
          <cell r="P6568">
            <v>6016</v>
          </cell>
          <cell r="Q6568">
            <v>6198</v>
          </cell>
        </row>
        <row r="6569">
          <cell r="E6569" t="str">
            <v>65NMONTHLYDNON-REPRESENTED STATE EMPLOYEES</v>
          </cell>
          <cell r="F6569" t="str">
            <v>65N</v>
          </cell>
          <cell r="G6569" t="str">
            <v>Monthly</v>
          </cell>
          <cell r="H6569" t="str">
            <v>D</v>
          </cell>
          <cell r="I6569">
            <v>0</v>
          </cell>
          <cell r="J6569" t="str">
            <v>Non-Represented State Employees</v>
          </cell>
          <cell r="K6569">
            <v>6257</v>
          </cell>
          <cell r="L6569">
            <v>6257</v>
          </cell>
          <cell r="M6569">
            <v>6257</v>
          </cell>
          <cell r="N6569">
            <v>6257</v>
          </cell>
          <cell r="O6569">
            <v>5898</v>
          </cell>
          <cell r="P6569">
            <v>6016</v>
          </cell>
          <cell r="Q6569">
            <v>6198</v>
          </cell>
        </row>
        <row r="6570">
          <cell r="E6570" t="str">
            <v>65NMONTHLYDSERVICE EMPLOYEES INTERNATIONAL UNION DISTRICT 1199 NW</v>
          </cell>
          <cell r="F6570" t="str">
            <v>65N</v>
          </cell>
          <cell r="G6570" t="str">
            <v>Monthly</v>
          </cell>
          <cell r="H6570" t="str">
            <v>D</v>
          </cell>
          <cell r="I6570">
            <v>0</v>
          </cell>
          <cell r="J6570" t="str">
            <v>Service Employees International Union District 1199 NW</v>
          </cell>
          <cell r="K6570">
            <v>6257</v>
          </cell>
          <cell r="L6570">
            <v>6257</v>
          </cell>
          <cell r="M6570">
            <v>6257</v>
          </cell>
          <cell r="N6570">
            <v>6257</v>
          </cell>
          <cell r="O6570">
            <v>5898</v>
          </cell>
          <cell r="P6570">
            <v>6016</v>
          </cell>
          <cell r="Q6570">
            <v>6198</v>
          </cell>
        </row>
        <row r="6571">
          <cell r="E6571" t="str">
            <v>65NMONTHLYDTEAMSTERS LOCAL UNION NUMBER 117</v>
          </cell>
          <cell r="F6571" t="str">
            <v>65N</v>
          </cell>
          <cell r="G6571" t="str">
            <v>Monthly</v>
          </cell>
          <cell r="H6571" t="str">
            <v>D</v>
          </cell>
          <cell r="I6571">
            <v>0</v>
          </cell>
          <cell r="J6571" t="str">
            <v>Teamsters Local Union Number 117</v>
          </cell>
          <cell r="K6571">
            <v>6339</v>
          </cell>
          <cell r="L6571">
            <v>6339</v>
          </cell>
          <cell r="M6571">
            <v>6339</v>
          </cell>
          <cell r="N6571">
            <v>6339</v>
          </cell>
          <cell r="O6571">
            <v>5975</v>
          </cell>
          <cell r="P6571">
            <v>6095</v>
          </cell>
          <cell r="Q6571">
            <v>6279</v>
          </cell>
        </row>
        <row r="6572">
          <cell r="E6572" t="str">
            <v>65NMONTHLYDWASHINGTON FEDERATION OF STATE EMPLOYEES</v>
          </cell>
          <cell r="F6572" t="str">
            <v>65N</v>
          </cell>
          <cell r="G6572" t="str">
            <v>Monthly</v>
          </cell>
          <cell r="H6572" t="str">
            <v>D</v>
          </cell>
          <cell r="I6572">
            <v>0</v>
          </cell>
          <cell r="J6572" t="str">
            <v>Washington Federation of State Employees</v>
          </cell>
          <cell r="K6572">
            <v>6257</v>
          </cell>
          <cell r="L6572">
            <v>6257</v>
          </cell>
          <cell r="M6572">
            <v>6257</v>
          </cell>
          <cell r="N6572">
            <v>6257</v>
          </cell>
          <cell r="O6572">
            <v>5898</v>
          </cell>
          <cell r="P6572">
            <v>6016</v>
          </cell>
          <cell r="Q6572">
            <v>6198</v>
          </cell>
        </row>
        <row r="6573">
          <cell r="E6573" t="str">
            <v>65NMONTHLYECOALITION</v>
          </cell>
          <cell r="F6573" t="str">
            <v>65N</v>
          </cell>
          <cell r="G6573" t="str">
            <v>Monthly</v>
          </cell>
          <cell r="H6573" t="str">
            <v>E</v>
          </cell>
          <cell r="I6573">
            <v>0</v>
          </cell>
          <cell r="J6573" t="str">
            <v>Coalition</v>
          </cell>
          <cell r="K6573">
            <v>6411</v>
          </cell>
          <cell r="L6573">
            <v>6411</v>
          </cell>
          <cell r="M6573">
            <v>6411</v>
          </cell>
          <cell r="N6573">
            <v>6411</v>
          </cell>
          <cell r="O6573">
            <v>6043</v>
          </cell>
          <cell r="P6573">
            <v>6164</v>
          </cell>
          <cell r="Q6573">
            <v>6350</v>
          </cell>
        </row>
        <row r="6574">
          <cell r="E6574" t="str">
            <v>65NMONTHLYENON-REPRESENTED STATE EMPLOYEES</v>
          </cell>
          <cell r="F6574" t="str">
            <v>65N</v>
          </cell>
          <cell r="G6574" t="str">
            <v>Monthly</v>
          </cell>
          <cell r="H6574" t="str">
            <v>E</v>
          </cell>
          <cell r="I6574">
            <v>0</v>
          </cell>
          <cell r="J6574" t="str">
            <v>Non-Represented State Employees</v>
          </cell>
          <cell r="K6574">
            <v>6411</v>
          </cell>
          <cell r="L6574">
            <v>6411</v>
          </cell>
          <cell r="M6574">
            <v>6411</v>
          </cell>
          <cell r="N6574">
            <v>6411</v>
          </cell>
          <cell r="O6574">
            <v>6043</v>
          </cell>
          <cell r="P6574">
            <v>6164</v>
          </cell>
          <cell r="Q6574">
            <v>6350</v>
          </cell>
        </row>
        <row r="6575">
          <cell r="E6575" t="str">
            <v>65NMONTHLYESERVICE EMPLOYEES INTERNATIONAL UNION DISTRICT 1199 NW</v>
          </cell>
          <cell r="F6575" t="str">
            <v>65N</v>
          </cell>
          <cell r="G6575" t="str">
            <v>Monthly</v>
          </cell>
          <cell r="H6575" t="str">
            <v>E</v>
          </cell>
          <cell r="I6575">
            <v>0</v>
          </cell>
          <cell r="J6575" t="str">
            <v>Service Employees International Union District 1199 NW</v>
          </cell>
          <cell r="K6575">
            <v>6411</v>
          </cell>
          <cell r="L6575">
            <v>6411</v>
          </cell>
          <cell r="M6575">
            <v>6411</v>
          </cell>
          <cell r="N6575">
            <v>6411</v>
          </cell>
          <cell r="O6575">
            <v>6043</v>
          </cell>
          <cell r="P6575">
            <v>6164</v>
          </cell>
          <cell r="Q6575">
            <v>6350</v>
          </cell>
        </row>
        <row r="6576">
          <cell r="E6576" t="str">
            <v>65NMONTHLYETEAMSTERS LOCAL UNION NUMBER 117</v>
          </cell>
          <cell r="F6576" t="str">
            <v>65N</v>
          </cell>
          <cell r="G6576" t="str">
            <v>Monthly</v>
          </cell>
          <cell r="H6576" t="str">
            <v>E</v>
          </cell>
          <cell r="I6576">
            <v>0</v>
          </cell>
          <cell r="J6576" t="str">
            <v>Teamsters Local Union Number 117</v>
          </cell>
          <cell r="K6576">
            <v>6491</v>
          </cell>
          <cell r="L6576">
            <v>6491</v>
          </cell>
          <cell r="M6576">
            <v>6491</v>
          </cell>
          <cell r="N6576">
            <v>6491</v>
          </cell>
          <cell r="O6576">
            <v>6119</v>
          </cell>
          <cell r="P6576">
            <v>6241</v>
          </cell>
          <cell r="Q6576">
            <v>6429</v>
          </cell>
        </row>
        <row r="6577">
          <cell r="E6577" t="str">
            <v>65NMONTHLYEWASHINGTON FEDERATION OF STATE EMPLOYEES</v>
          </cell>
          <cell r="F6577" t="str">
            <v>65N</v>
          </cell>
          <cell r="G6577" t="str">
            <v>Monthly</v>
          </cell>
          <cell r="H6577" t="str">
            <v>E</v>
          </cell>
          <cell r="I6577">
            <v>0</v>
          </cell>
          <cell r="J6577" t="str">
            <v>Washington Federation of State Employees</v>
          </cell>
          <cell r="K6577">
            <v>6411</v>
          </cell>
          <cell r="L6577">
            <v>6411</v>
          </cell>
          <cell r="M6577">
            <v>6411</v>
          </cell>
          <cell r="N6577">
            <v>6411</v>
          </cell>
          <cell r="O6577">
            <v>6043</v>
          </cell>
          <cell r="P6577">
            <v>6164</v>
          </cell>
          <cell r="Q6577">
            <v>6350</v>
          </cell>
        </row>
        <row r="6578">
          <cell r="E6578" t="str">
            <v>65NMONTHLYFCOALITION</v>
          </cell>
          <cell r="F6578" t="str">
            <v>65N</v>
          </cell>
          <cell r="G6578" t="str">
            <v>Monthly</v>
          </cell>
          <cell r="H6578" t="str">
            <v>F</v>
          </cell>
          <cell r="I6578">
            <v>0</v>
          </cell>
          <cell r="J6578" t="str">
            <v>Coalition</v>
          </cell>
          <cell r="K6578">
            <v>6575</v>
          </cell>
          <cell r="L6578">
            <v>6575</v>
          </cell>
          <cell r="M6578">
            <v>6575</v>
          </cell>
          <cell r="N6578">
            <v>6575</v>
          </cell>
          <cell r="O6578">
            <v>6198</v>
          </cell>
          <cell r="P6578">
            <v>6322</v>
          </cell>
          <cell r="Q6578">
            <v>6513</v>
          </cell>
        </row>
        <row r="6579">
          <cell r="E6579" t="str">
            <v>65NMONTHLYFNON-REPRESENTED STATE EMPLOYEES</v>
          </cell>
          <cell r="F6579" t="str">
            <v>65N</v>
          </cell>
          <cell r="G6579" t="str">
            <v>Monthly</v>
          </cell>
          <cell r="H6579" t="str">
            <v>F</v>
          </cell>
          <cell r="I6579">
            <v>0</v>
          </cell>
          <cell r="J6579" t="str">
            <v>Non-Represented State Employees</v>
          </cell>
          <cell r="K6579">
            <v>6575</v>
          </cell>
          <cell r="L6579">
            <v>6575</v>
          </cell>
          <cell r="M6579">
            <v>6575</v>
          </cell>
          <cell r="N6579">
            <v>6575</v>
          </cell>
          <cell r="O6579">
            <v>6198</v>
          </cell>
          <cell r="P6579">
            <v>6322</v>
          </cell>
          <cell r="Q6579">
            <v>6513</v>
          </cell>
        </row>
        <row r="6580">
          <cell r="E6580" t="str">
            <v>65NMONTHLYFSERVICE EMPLOYEES INTERNATIONAL UNION DISTRICT 1199 NW</v>
          </cell>
          <cell r="F6580" t="str">
            <v>65N</v>
          </cell>
          <cell r="G6580" t="str">
            <v>Monthly</v>
          </cell>
          <cell r="H6580" t="str">
            <v>F</v>
          </cell>
          <cell r="I6580">
            <v>0</v>
          </cell>
          <cell r="J6580" t="str">
            <v>Service Employees International Union District 1199 NW</v>
          </cell>
          <cell r="K6580">
            <v>6575</v>
          </cell>
          <cell r="L6580">
            <v>6575</v>
          </cell>
          <cell r="M6580">
            <v>6575</v>
          </cell>
          <cell r="N6580">
            <v>6575</v>
          </cell>
          <cell r="O6580">
            <v>6198</v>
          </cell>
          <cell r="P6580">
            <v>6322</v>
          </cell>
          <cell r="Q6580">
            <v>6513</v>
          </cell>
        </row>
        <row r="6581">
          <cell r="E6581" t="str">
            <v>65NMONTHLYFTEAMSTERS LOCAL UNION NUMBER 117</v>
          </cell>
          <cell r="F6581" t="str">
            <v>65N</v>
          </cell>
          <cell r="G6581" t="str">
            <v>Monthly</v>
          </cell>
          <cell r="H6581" t="str">
            <v>F</v>
          </cell>
          <cell r="I6581">
            <v>0</v>
          </cell>
          <cell r="J6581" t="str">
            <v>Teamsters Local Union Number 117</v>
          </cell>
          <cell r="K6581">
            <v>6659</v>
          </cell>
          <cell r="L6581">
            <v>6659</v>
          </cell>
          <cell r="M6581">
            <v>6659</v>
          </cell>
          <cell r="N6581">
            <v>6659</v>
          </cell>
          <cell r="O6581">
            <v>6277</v>
          </cell>
          <cell r="P6581">
            <v>6403</v>
          </cell>
          <cell r="Q6581">
            <v>6596</v>
          </cell>
        </row>
        <row r="6582">
          <cell r="E6582" t="str">
            <v>65NMONTHLYFWASHINGTON FEDERATION OF STATE EMPLOYEES</v>
          </cell>
          <cell r="F6582" t="str">
            <v>65N</v>
          </cell>
          <cell r="G6582" t="str">
            <v>Monthly</v>
          </cell>
          <cell r="H6582" t="str">
            <v>F</v>
          </cell>
          <cell r="I6582">
            <v>0</v>
          </cell>
          <cell r="J6582" t="str">
            <v>Washington Federation of State Employees</v>
          </cell>
          <cell r="K6582">
            <v>6575</v>
          </cell>
          <cell r="L6582">
            <v>6575</v>
          </cell>
          <cell r="M6582">
            <v>6575</v>
          </cell>
          <cell r="N6582">
            <v>6575</v>
          </cell>
          <cell r="O6582">
            <v>6198</v>
          </cell>
          <cell r="P6582">
            <v>6322</v>
          </cell>
          <cell r="Q6582">
            <v>6513</v>
          </cell>
        </row>
        <row r="6583">
          <cell r="E6583" t="str">
            <v>65NMONTHLYGCOALITION</v>
          </cell>
          <cell r="F6583" t="str">
            <v>65N</v>
          </cell>
          <cell r="G6583" t="str">
            <v>Monthly</v>
          </cell>
          <cell r="H6583" t="str">
            <v>G</v>
          </cell>
          <cell r="I6583">
            <v>0</v>
          </cell>
          <cell r="J6583" t="str">
            <v>Coalition</v>
          </cell>
          <cell r="K6583">
            <v>6737</v>
          </cell>
          <cell r="L6583">
            <v>6737</v>
          </cell>
          <cell r="M6583">
            <v>6737</v>
          </cell>
          <cell r="N6583">
            <v>6737</v>
          </cell>
          <cell r="O6583">
            <v>6351</v>
          </cell>
          <cell r="P6583">
            <v>6478</v>
          </cell>
          <cell r="Q6583">
            <v>6674</v>
          </cell>
        </row>
        <row r="6584">
          <cell r="E6584" t="str">
            <v>65NMONTHLYGNON-REPRESENTED STATE EMPLOYEES</v>
          </cell>
          <cell r="F6584" t="str">
            <v>65N</v>
          </cell>
          <cell r="G6584" t="str">
            <v>Monthly</v>
          </cell>
          <cell r="H6584" t="str">
            <v>G</v>
          </cell>
          <cell r="I6584">
            <v>0</v>
          </cell>
          <cell r="J6584" t="str">
            <v>Non-Represented State Employees</v>
          </cell>
          <cell r="K6584">
            <v>6737</v>
          </cell>
          <cell r="L6584">
            <v>6737</v>
          </cell>
          <cell r="M6584">
            <v>6737</v>
          </cell>
          <cell r="N6584">
            <v>6737</v>
          </cell>
          <cell r="O6584">
            <v>6351</v>
          </cell>
          <cell r="P6584">
            <v>6478</v>
          </cell>
          <cell r="Q6584">
            <v>6674</v>
          </cell>
        </row>
        <row r="6585">
          <cell r="E6585" t="str">
            <v>65NMONTHLYGSERVICE EMPLOYEES INTERNATIONAL UNION DISTRICT 1199 NW</v>
          </cell>
          <cell r="F6585" t="str">
            <v>65N</v>
          </cell>
          <cell r="G6585" t="str">
            <v>Monthly</v>
          </cell>
          <cell r="H6585" t="str">
            <v>G</v>
          </cell>
          <cell r="I6585">
            <v>0</v>
          </cell>
          <cell r="J6585" t="str">
            <v>Service Employees International Union District 1199 NW</v>
          </cell>
          <cell r="K6585">
            <v>6737</v>
          </cell>
          <cell r="L6585">
            <v>6737</v>
          </cell>
          <cell r="M6585">
            <v>6737</v>
          </cell>
          <cell r="N6585">
            <v>6737</v>
          </cell>
          <cell r="O6585">
            <v>6351</v>
          </cell>
          <cell r="P6585">
            <v>6478</v>
          </cell>
          <cell r="Q6585">
            <v>6674</v>
          </cell>
        </row>
        <row r="6586">
          <cell r="E6586" t="str">
            <v>65NMONTHLYGTEAMSTERS LOCAL UNION NUMBER 117</v>
          </cell>
          <cell r="F6586" t="str">
            <v>65N</v>
          </cell>
          <cell r="G6586" t="str">
            <v>Monthly</v>
          </cell>
          <cell r="H6586" t="str">
            <v>G</v>
          </cell>
          <cell r="I6586">
            <v>0</v>
          </cell>
          <cell r="J6586" t="str">
            <v>Teamsters Local Union Number 117</v>
          </cell>
          <cell r="K6586">
            <v>6822</v>
          </cell>
          <cell r="L6586">
            <v>6822</v>
          </cell>
          <cell r="M6586">
            <v>6822</v>
          </cell>
          <cell r="N6586">
            <v>6822</v>
          </cell>
          <cell r="O6586">
            <v>6431</v>
          </cell>
          <cell r="P6586">
            <v>6560</v>
          </cell>
          <cell r="Q6586">
            <v>6758</v>
          </cell>
        </row>
        <row r="6587">
          <cell r="E6587" t="str">
            <v>65NMONTHLYGWASHINGTON FEDERATION OF STATE EMPLOYEES</v>
          </cell>
          <cell r="F6587" t="str">
            <v>65N</v>
          </cell>
          <cell r="G6587" t="str">
            <v>Monthly</v>
          </cell>
          <cell r="H6587" t="str">
            <v>G</v>
          </cell>
          <cell r="I6587">
            <v>0</v>
          </cell>
          <cell r="J6587" t="str">
            <v>Washington Federation of State Employees</v>
          </cell>
          <cell r="K6587">
            <v>6737</v>
          </cell>
          <cell r="L6587">
            <v>6737</v>
          </cell>
          <cell r="M6587">
            <v>6737</v>
          </cell>
          <cell r="N6587">
            <v>6737</v>
          </cell>
          <cell r="O6587">
            <v>6351</v>
          </cell>
          <cell r="P6587">
            <v>6478</v>
          </cell>
          <cell r="Q6587">
            <v>6674</v>
          </cell>
        </row>
        <row r="6588">
          <cell r="E6588" t="str">
            <v>65NMONTHLYHCOALITION</v>
          </cell>
          <cell r="F6588" t="str">
            <v>65N</v>
          </cell>
          <cell r="G6588" t="str">
            <v>Monthly</v>
          </cell>
          <cell r="H6588" t="str">
            <v>H</v>
          </cell>
          <cell r="I6588">
            <v>0</v>
          </cell>
          <cell r="J6588" t="str">
            <v>Coalition</v>
          </cell>
          <cell r="K6588">
            <v>6905</v>
          </cell>
          <cell r="L6588">
            <v>6905</v>
          </cell>
          <cell r="M6588">
            <v>6905</v>
          </cell>
          <cell r="N6588">
            <v>6905</v>
          </cell>
          <cell r="O6588">
            <v>6509</v>
          </cell>
          <cell r="P6588">
            <v>6639</v>
          </cell>
          <cell r="Q6588">
            <v>6839</v>
          </cell>
        </row>
        <row r="6589">
          <cell r="E6589" t="str">
            <v>65NMONTHLYHNON-REPRESENTED STATE EMPLOYEES</v>
          </cell>
          <cell r="F6589" t="str">
            <v>65N</v>
          </cell>
          <cell r="G6589" t="str">
            <v>Monthly</v>
          </cell>
          <cell r="H6589" t="str">
            <v>H</v>
          </cell>
          <cell r="I6589">
            <v>0</v>
          </cell>
          <cell r="J6589" t="str">
            <v>Non-Represented State Employees</v>
          </cell>
          <cell r="K6589">
            <v>6905</v>
          </cell>
          <cell r="L6589">
            <v>6905</v>
          </cell>
          <cell r="M6589">
            <v>6905</v>
          </cell>
          <cell r="N6589">
            <v>6905</v>
          </cell>
          <cell r="O6589">
            <v>6509</v>
          </cell>
          <cell r="P6589">
            <v>6639</v>
          </cell>
          <cell r="Q6589">
            <v>6839</v>
          </cell>
        </row>
        <row r="6590">
          <cell r="E6590" t="str">
            <v>65NMONTHLYHSERVICE EMPLOYEES INTERNATIONAL UNION DISTRICT 1199 NW</v>
          </cell>
          <cell r="F6590" t="str">
            <v>65N</v>
          </cell>
          <cell r="G6590" t="str">
            <v>Monthly</v>
          </cell>
          <cell r="H6590" t="str">
            <v>H</v>
          </cell>
          <cell r="I6590">
            <v>0</v>
          </cell>
          <cell r="J6590" t="str">
            <v>Service Employees International Union District 1199 NW</v>
          </cell>
          <cell r="K6590">
            <v>6905</v>
          </cell>
          <cell r="L6590">
            <v>6905</v>
          </cell>
          <cell r="M6590">
            <v>6905</v>
          </cell>
          <cell r="N6590">
            <v>6905</v>
          </cell>
          <cell r="O6590">
            <v>6509</v>
          </cell>
          <cell r="P6590">
            <v>6639</v>
          </cell>
          <cell r="Q6590">
            <v>6839</v>
          </cell>
        </row>
        <row r="6591">
          <cell r="E6591" t="str">
            <v>65NMONTHLYHTEAMSTERS LOCAL UNION NUMBER 117</v>
          </cell>
          <cell r="F6591" t="str">
            <v>65N</v>
          </cell>
          <cell r="G6591" t="str">
            <v>Monthly</v>
          </cell>
          <cell r="H6591" t="str">
            <v>H</v>
          </cell>
          <cell r="I6591">
            <v>0</v>
          </cell>
          <cell r="J6591" t="str">
            <v>Teamsters Local Union Number 117</v>
          </cell>
          <cell r="K6591">
            <v>6993</v>
          </cell>
          <cell r="L6591">
            <v>6993</v>
          </cell>
          <cell r="M6591">
            <v>6993</v>
          </cell>
          <cell r="N6591">
            <v>6993</v>
          </cell>
          <cell r="O6591">
            <v>6592</v>
          </cell>
          <cell r="P6591">
            <v>6724</v>
          </cell>
          <cell r="Q6591">
            <v>6927</v>
          </cell>
        </row>
        <row r="6592">
          <cell r="E6592" t="str">
            <v>65NMONTHLYHWASHINGTON FEDERATION OF STATE EMPLOYEES</v>
          </cell>
          <cell r="F6592" t="str">
            <v>65N</v>
          </cell>
          <cell r="G6592" t="str">
            <v>Monthly</v>
          </cell>
          <cell r="H6592" t="str">
            <v>H</v>
          </cell>
          <cell r="I6592">
            <v>0</v>
          </cell>
          <cell r="J6592" t="str">
            <v>Washington Federation of State Employees</v>
          </cell>
          <cell r="K6592">
            <v>6905</v>
          </cell>
          <cell r="L6592">
            <v>6905</v>
          </cell>
          <cell r="M6592">
            <v>6905</v>
          </cell>
          <cell r="N6592">
            <v>6905</v>
          </cell>
          <cell r="O6592">
            <v>6509</v>
          </cell>
          <cell r="P6592">
            <v>6639</v>
          </cell>
          <cell r="Q6592">
            <v>6839</v>
          </cell>
        </row>
        <row r="6593">
          <cell r="E6593" t="str">
            <v>65NMONTHLYICOALITION</v>
          </cell>
          <cell r="F6593" t="str">
            <v>65N</v>
          </cell>
          <cell r="G6593" t="str">
            <v>Monthly</v>
          </cell>
          <cell r="H6593" t="str">
            <v>I</v>
          </cell>
          <cell r="I6593">
            <v>0</v>
          </cell>
          <cell r="J6593" t="str">
            <v>Coalition</v>
          </cell>
          <cell r="K6593">
            <v>7081</v>
          </cell>
          <cell r="L6593">
            <v>7081</v>
          </cell>
          <cell r="M6593">
            <v>7081</v>
          </cell>
          <cell r="N6593">
            <v>7081</v>
          </cell>
          <cell r="O6593">
            <v>6675</v>
          </cell>
          <cell r="P6593">
            <v>6809</v>
          </cell>
          <cell r="Q6593">
            <v>7015</v>
          </cell>
        </row>
        <row r="6594">
          <cell r="E6594" t="str">
            <v>65NMONTHLYINON-REPRESENTED STATE EMPLOYEES</v>
          </cell>
          <cell r="F6594" t="str">
            <v>65N</v>
          </cell>
          <cell r="G6594" t="str">
            <v>Monthly</v>
          </cell>
          <cell r="H6594" t="str">
            <v>I</v>
          </cell>
          <cell r="I6594">
            <v>0</v>
          </cell>
          <cell r="J6594" t="str">
            <v>Non-Represented State Employees</v>
          </cell>
          <cell r="K6594">
            <v>7081</v>
          </cell>
          <cell r="L6594">
            <v>7081</v>
          </cell>
          <cell r="M6594">
            <v>7081</v>
          </cell>
          <cell r="N6594">
            <v>7081</v>
          </cell>
          <cell r="O6594">
            <v>6675</v>
          </cell>
          <cell r="P6594">
            <v>6809</v>
          </cell>
          <cell r="Q6594">
            <v>7015</v>
          </cell>
        </row>
        <row r="6595">
          <cell r="E6595" t="str">
            <v>65NMONTHLYISERVICE EMPLOYEES INTERNATIONAL UNION DISTRICT 1199 NW</v>
          </cell>
          <cell r="F6595" t="str">
            <v>65N</v>
          </cell>
          <cell r="G6595" t="str">
            <v>Monthly</v>
          </cell>
          <cell r="H6595" t="str">
            <v>I</v>
          </cell>
          <cell r="I6595">
            <v>0</v>
          </cell>
          <cell r="J6595" t="str">
            <v>Service Employees International Union District 1199 NW</v>
          </cell>
          <cell r="K6595">
            <v>7081</v>
          </cell>
          <cell r="L6595">
            <v>7081</v>
          </cell>
          <cell r="M6595">
            <v>7081</v>
          </cell>
          <cell r="N6595">
            <v>7081</v>
          </cell>
          <cell r="O6595">
            <v>6675</v>
          </cell>
          <cell r="P6595">
            <v>6809</v>
          </cell>
          <cell r="Q6595">
            <v>7015</v>
          </cell>
        </row>
        <row r="6596">
          <cell r="E6596" t="str">
            <v>65NMONTHLYITEAMSTERS LOCAL UNION NUMBER 117</v>
          </cell>
          <cell r="F6596" t="str">
            <v>65N</v>
          </cell>
          <cell r="G6596" t="str">
            <v>Monthly</v>
          </cell>
          <cell r="H6596" t="str">
            <v>I</v>
          </cell>
          <cell r="I6596">
            <v>0</v>
          </cell>
          <cell r="J6596" t="str">
            <v>Teamsters Local Union Number 117</v>
          </cell>
          <cell r="K6596">
            <v>7171</v>
          </cell>
          <cell r="L6596">
            <v>7171</v>
          </cell>
          <cell r="M6596">
            <v>7171</v>
          </cell>
          <cell r="N6596">
            <v>7171</v>
          </cell>
          <cell r="O6596">
            <v>6760</v>
          </cell>
          <cell r="P6596">
            <v>6895</v>
          </cell>
          <cell r="Q6596">
            <v>7103</v>
          </cell>
        </row>
        <row r="6597">
          <cell r="E6597" t="str">
            <v>65NMONTHLYIWASHINGTON FEDERATION OF STATE EMPLOYEES</v>
          </cell>
          <cell r="F6597" t="str">
            <v>65N</v>
          </cell>
          <cell r="G6597" t="str">
            <v>Monthly</v>
          </cell>
          <cell r="H6597" t="str">
            <v>I</v>
          </cell>
          <cell r="I6597">
            <v>0</v>
          </cell>
          <cell r="J6597" t="str">
            <v>Washington Federation of State Employees</v>
          </cell>
          <cell r="K6597">
            <v>7081</v>
          </cell>
          <cell r="L6597">
            <v>7081</v>
          </cell>
          <cell r="M6597">
            <v>7081</v>
          </cell>
          <cell r="N6597">
            <v>7081</v>
          </cell>
          <cell r="O6597">
            <v>6675</v>
          </cell>
          <cell r="P6597">
            <v>6809</v>
          </cell>
          <cell r="Q6597">
            <v>7015</v>
          </cell>
        </row>
        <row r="6598">
          <cell r="E6598" t="str">
            <v>65NMONTHLYJCOALITION</v>
          </cell>
          <cell r="F6598" t="str">
            <v>65N</v>
          </cell>
          <cell r="G6598" t="str">
            <v>Monthly</v>
          </cell>
          <cell r="H6598" t="str">
            <v>J</v>
          </cell>
          <cell r="I6598">
            <v>0</v>
          </cell>
          <cell r="J6598" t="str">
            <v>Coalition</v>
          </cell>
          <cell r="K6598">
            <v>7254</v>
          </cell>
          <cell r="L6598">
            <v>7254</v>
          </cell>
          <cell r="M6598">
            <v>7254</v>
          </cell>
          <cell r="N6598">
            <v>7254</v>
          </cell>
          <cell r="O6598">
            <v>6838</v>
          </cell>
          <cell r="P6598">
            <v>6975</v>
          </cell>
          <cell r="Q6598">
            <v>7186</v>
          </cell>
        </row>
        <row r="6599">
          <cell r="E6599" t="str">
            <v>65NMONTHLYJNON-REPRESENTED STATE EMPLOYEES</v>
          </cell>
          <cell r="F6599" t="str">
            <v>65N</v>
          </cell>
          <cell r="G6599" t="str">
            <v>Monthly</v>
          </cell>
          <cell r="H6599" t="str">
            <v>J</v>
          </cell>
          <cell r="I6599">
            <v>0</v>
          </cell>
          <cell r="J6599" t="str">
            <v>Non-Represented State Employees</v>
          </cell>
          <cell r="K6599">
            <v>7254</v>
          </cell>
          <cell r="L6599">
            <v>7254</v>
          </cell>
          <cell r="M6599">
            <v>7254</v>
          </cell>
          <cell r="N6599">
            <v>7254</v>
          </cell>
          <cell r="O6599">
            <v>6838</v>
          </cell>
          <cell r="P6599">
            <v>6975</v>
          </cell>
          <cell r="Q6599">
            <v>7186</v>
          </cell>
        </row>
        <row r="6600">
          <cell r="E6600" t="str">
            <v>65NMONTHLYJSERVICE EMPLOYEES INTERNATIONAL UNION DISTRICT 1199 NW</v>
          </cell>
          <cell r="F6600" t="str">
            <v>65N</v>
          </cell>
          <cell r="G6600" t="str">
            <v>Monthly</v>
          </cell>
          <cell r="H6600" t="str">
            <v>J</v>
          </cell>
          <cell r="I6600">
            <v>0</v>
          </cell>
          <cell r="J6600" t="str">
            <v>Service Employees International Union District 1199 NW</v>
          </cell>
          <cell r="K6600">
            <v>7254</v>
          </cell>
          <cell r="L6600">
            <v>7254</v>
          </cell>
          <cell r="M6600">
            <v>7254</v>
          </cell>
          <cell r="N6600">
            <v>7254</v>
          </cell>
          <cell r="O6600">
            <v>6838</v>
          </cell>
          <cell r="P6600">
            <v>6975</v>
          </cell>
          <cell r="Q6600">
            <v>7186</v>
          </cell>
        </row>
        <row r="6601">
          <cell r="E6601" t="str">
            <v>65NMONTHLYJTEAMSTERS LOCAL UNION NUMBER 117</v>
          </cell>
          <cell r="F6601" t="str">
            <v>65N</v>
          </cell>
          <cell r="G6601" t="str">
            <v>Monthly</v>
          </cell>
          <cell r="H6601" t="str">
            <v>J</v>
          </cell>
          <cell r="I6601">
            <v>0</v>
          </cell>
          <cell r="J6601" t="str">
            <v>Teamsters Local Union Number 117</v>
          </cell>
          <cell r="K6601">
            <v>7347</v>
          </cell>
          <cell r="L6601">
            <v>7347</v>
          </cell>
          <cell r="M6601">
            <v>7347</v>
          </cell>
          <cell r="N6601">
            <v>7347</v>
          </cell>
          <cell r="O6601">
            <v>6925</v>
          </cell>
          <cell r="P6601">
            <v>7064</v>
          </cell>
          <cell r="Q6601">
            <v>7277</v>
          </cell>
        </row>
        <row r="6602">
          <cell r="E6602" t="str">
            <v>65NMONTHLYJWASHINGTON FEDERATION OF STATE EMPLOYEES</v>
          </cell>
          <cell r="F6602" t="str">
            <v>65N</v>
          </cell>
          <cell r="G6602" t="str">
            <v>Monthly</v>
          </cell>
          <cell r="H6602" t="str">
            <v>J</v>
          </cell>
          <cell r="I6602">
            <v>0</v>
          </cell>
          <cell r="J6602" t="str">
            <v>Washington Federation of State Employees</v>
          </cell>
          <cell r="K6602">
            <v>7254</v>
          </cell>
          <cell r="L6602">
            <v>7254</v>
          </cell>
          <cell r="M6602">
            <v>7254</v>
          </cell>
          <cell r="N6602">
            <v>7254</v>
          </cell>
          <cell r="O6602">
            <v>6838</v>
          </cell>
          <cell r="P6602">
            <v>6975</v>
          </cell>
          <cell r="Q6602">
            <v>7186</v>
          </cell>
        </row>
        <row r="6603">
          <cell r="E6603" t="str">
            <v>65NMONTHLYKCOALITION</v>
          </cell>
          <cell r="F6603" t="str">
            <v>65N</v>
          </cell>
          <cell r="G6603" t="str">
            <v>Monthly</v>
          </cell>
          <cell r="H6603" t="str">
            <v>K</v>
          </cell>
          <cell r="I6603">
            <v>0</v>
          </cell>
          <cell r="J6603" t="str">
            <v>Coalition</v>
          </cell>
          <cell r="K6603">
            <v>7435</v>
          </cell>
          <cell r="L6603">
            <v>7435</v>
          </cell>
          <cell r="M6603">
            <v>7435</v>
          </cell>
          <cell r="N6603">
            <v>7435</v>
          </cell>
          <cell r="O6603">
            <v>7009</v>
          </cell>
          <cell r="P6603">
            <v>7149</v>
          </cell>
          <cell r="Q6603">
            <v>7365</v>
          </cell>
        </row>
        <row r="6604">
          <cell r="E6604" t="str">
            <v>65NMONTHLYKNON-REPRESENTED STATE EMPLOYEES</v>
          </cell>
          <cell r="F6604" t="str">
            <v>65N</v>
          </cell>
          <cell r="G6604" t="str">
            <v>Monthly</v>
          </cell>
          <cell r="H6604" t="str">
            <v>K</v>
          </cell>
          <cell r="I6604">
            <v>0</v>
          </cell>
          <cell r="J6604" t="str">
            <v>Non-Represented State Employees</v>
          </cell>
          <cell r="K6604">
            <v>7435</v>
          </cell>
          <cell r="L6604">
            <v>7435</v>
          </cell>
          <cell r="M6604">
            <v>7435</v>
          </cell>
          <cell r="N6604">
            <v>7435</v>
          </cell>
          <cell r="O6604">
            <v>7009</v>
          </cell>
          <cell r="P6604">
            <v>7149</v>
          </cell>
          <cell r="Q6604">
            <v>7365</v>
          </cell>
        </row>
        <row r="6605">
          <cell r="E6605" t="str">
            <v>65NMONTHLYKSERVICE EMPLOYEES INTERNATIONAL UNION DISTRICT 1199 NW</v>
          </cell>
          <cell r="F6605" t="str">
            <v>65N</v>
          </cell>
          <cell r="G6605" t="str">
            <v>Monthly</v>
          </cell>
          <cell r="H6605" t="str">
            <v>K</v>
          </cell>
          <cell r="I6605">
            <v>0</v>
          </cell>
          <cell r="J6605" t="str">
            <v>Service Employees International Union District 1199 NW</v>
          </cell>
          <cell r="K6605">
            <v>7435</v>
          </cell>
          <cell r="L6605">
            <v>7435</v>
          </cell>
          <cell r="M6605">
            <v>7435</v>
          </cell>
          <cell r="N6605">
            <v>7435</v>
          </cell>
          <cell r="O6605">
            <v>7009</v>
          </cell>
          <cell r="P6605">
            <v>7149</v>
          </cell>
          <cell r="Q6605">
            <v>7365</v>
          </cell>
        </row>
        <row r="6606">
          <cell r="E6606" t="str">
            <v>65NMONTHLYKTEAMSTERS LOCAL UNION NUMBER 117</v>
          </cell>
          <cell r="F6606" t="str">
            <v>65N</v>
          </cell>
          <cell r="G6606" t="str">
            <v>Monthly</v>
          </cell>
          <cell r="H6606" t="str">
            <v>K</v>
          </cell>
          <cell r="I6606">
            <v>0</v>
          </cell>
          <cell r="J6606" t="str">
            <v>Teamsters Local Union Number 117</v>
          </cell>
          <cell r="K6606">
            <v>7531</v>
          </cell>
          <cell r="L6606">
            <v>7531</v>
          </cell>
          <cell r="M6606">
            <v>7531</v>
          </cell>
          <cell r="N6606">
            <v>7531</v>
          </cell>
          <cell r="O6606">
            <v>7099</v>
          </cell>
          <cell r="P6606">
            <v>7241</v>
          </cell>
          <cell r="Q6606">
            <v>7460</v>
          </cell>
        </row>
        <row r="6607">
          <cell r="E6607" t="str">
            <v>65NMONTHLYKWASHINGTON FEDERATION OF STATE EMPLOYEES</v>
          </cell>
          <cell r="F6607" t="str">
            <v>65N</v>
          </cell>
          <cell r="G6607" t="str">
            <v>Monthly</v>
          </cell>
          <cell r="H6607" t="str">
            <v>K</v>
          </cell>
          <cell r="I6607">
            <v>0</v>
          </cell>
          <cell r="J6607" t="str">
            <v>Washington Federation of State Employees</v>
          </cell>
          <cell r="K6607">
            <v>7435</v>
          </cell>
          <cell r="L6607">
            <v>7435</v>
          </cell>
          <cell r="M6607">
            <v>7435</v>
          </cell>
          <cell r="N6607">
            <v>7435</v>
          </cell>
          <cell r="O6607">
            <v>7009</v>
          </cell>
          <cell r="P6607">
            <v>7149</v>
          </cell>
          <cell r="Q6607">
            <v>7365</v>
          </cell>
        </row>
        <row r="6608">
          <cell r="E6608" t="str">
            <v>65NMONTHLYLCOALITION</v>
          </cell>
          <cell r="F6608" t="str">
            <v>65N</v>
          </cell>
          <cell r="G6608" t="str">
            <v>Monthly</v>
          </cell>
          <cell r="H6608" t="str">
            <v>L</v>
          </cell>
          <cell r="I6608">
            <v>0</v>
          </cell>
          <cell r="J6608" t="str">
            <v>Coalition</v>
          </cell>
          <cell r="K6608">
            <v>7620</v>
          </cell>
          <cell r="L6608">
            <v>7620</v>
          </cell>
          <cell r="M6608">
            <v>7620</v>
          </cell>
          <cell r="N6608">
            <v>7620</v>
          </cell>
          <cell r="O6608">
            <v>7183</v>
          </cell>
          <cell r="P6608">
            <v>7327</v>
          </cell>
          <cell r="Q6608">
            <v>7548</v>
          </cell>
        </row>
        <row r="6609">
          <cell r="E6609" t="str">
            <v>65NMONTHLYLNON-REPRESENTED STATE EMPLOYEES</v>
          </cell>
          <cell r="F6609" t="str">
            <v>65N</v>
          </cell>
          <cell r="G6609" t="str">
            <v>Monthly</v>
          </cell>
          <cell r="H6609" t="str">
            <v>L</v>
          </cell>
          <cell r="I6609">
            <v>0</v>
          </cell>
          <cell r="J6609" t="str">
            <v>Non-Represented State Employees</v>
          </cell>
          <cell r="K6609">
            <v>7620</v>
          </cell>
          <cell r="L6609">
            <v>7620</v>
          </cell>
          <cell r="M6609">
            <v>7620</v>
          </cell>
          <cell r="N6609">
            <v>7620</v>
          </cell>
          <cell r="O6609">
            <v>7183</v>
          </cell>
          <cell r="P6609">
            <v>7327</v>
          </cell>
          <cell r="Q6609">
            <v>7548</v>
          </cell>
        </row>
        <row r="6610">
          <cell r="E6610" t="str">
            <v>65NMONTHLYLSERVICE EMPLOYEES INTERNATIONAL UNION DISTRICT 1199 NW</v>
          </cell>
          <cell r="F6610" t="str">
            <v>65N</v>
          </cell>
          <cell r="G6610" t="str">
            <v>Monthly</v>
          </cell>
          <cell r="H6610" t="str">
            <v>L</v>
          </cell>
          <cell r="I6610">
            <v>0</v>
          </cell>
          <cell r="J6610" t="str">
            <v>Service Employees International Union District 1199 NW</v>
          </cell>
          <cell r="K6610">
            <v>7620</v>
          </cell>
          <cell r="L6610">
            <v>7620</v>
          </cell>
          <cell r="M6610">
            <v>7620</v>
          </cell>
          <cell r="N6610">
            <v>7620</v>
          </cell>
          <cell r="O6610">
            <v>7183</v>
          </cell>
          <cell r="P6610">
            <v>7327</v>
          </cell>
          <cell r="Q6610">
            <v>7548</v>
          </cell>
        </row>
        <row r="6611">
          <cell r="E6611" t="str">
            <v>65NMONTHLYLTEAMSTERS LOCAL UNION NUMBER 117</v>
          </cell>
          <cell r="F6611" t="str">
            <v>65N</v>
          </cell>
          <cell r="G6611" t="str">
            <v>Monthly</v>
          </cell>
          <cell r="H6611" t="str">
            <v>L</v>
          </cell>
          <cell r="I6611">
            <v>0</v>
          </cell>
          <cell r="J6611" t="str">
            <v>Teamsters Local Union Number 117</v>
          </cell>
          <cell r="K6611">
            <v>7719</v>
          </cell>
          <cell r="L6611">
            <v>7719</v>
          </cell>
          <cell r="M6611">
            <v>7719</v>
          </cell>
          <cell r="N6611">
            <v>7719</v>
          </cell>
          <cell r="O6611">
            <v>7276</v>
          </cell>
          <cell r="P6611">
            <v>7422</v>
          </cell>
          <cell r="Q6611">
            <v>7646</v>
          </cell>
        </row>
        <row r="6612">
          <cell r="E6612" t="str">
            <v>65NMONTHLYLWASHINGTON FEDERATION OF STATE EMPLOYEES</v>
          </cell>
          <cell r="F6612" t="str">
            <v>65N</v>
          </cell>
          <cell r="G6612" t="str">
            <v>Monthly</v>
          </cell>
          <cell r="H6612" t="str">
            <v>L</v>
          </cell>
          <cell r="I6612">
            <v>0</v>
          </cell>
          <cell r="J6612" t="str">
            <v>Washington Federation of State Employees</v>
          </cell>
          <cell r="K6612">
            <v>7620</v>
          </cell>
          <cell r="L6612">
            <v>7620</v>
          </cell>
          <cell r="M6612">
            <v>7620</v>
          </cell>
          <cell r="N6612">
            <v>7620</v>
          </cell>
          <cell r="O6612">
            <v>7183</v>
          </cell>
          <cell r="P6612">
            <v>7327</v>
          </cell>
          <cell r="Q6612">
            <v>7548</v>
          </cell>
        </row>
        <row r="6613">
          <cell r="E6613" t="str">
            <v>65NMONTHLYMCOALITION</v>
          </cell>
          <cell r="F6613" t="str">
            <v>65N</v>
          </cell>
          <cell r="G6613" t="str">
            <v>Monthly</v>
          </cell>
          <cell r="H6613" t="str">
            <v>M</v>
          </cell>
          <cell r="I6613">
            <v>0</v>
          </cell>
          <cell r="J6613" t="str">
            <v>Coalition</v>
          </cell>
          <cell r="K6613">
            <v>7810</v>
          </cell>
          <cell r="L6613">
            <v>7810</v>
          </cell>
          <cell r="M6613">
            <v>7810</v>
          </cell>
          <cell r="N6613">
            <v>7810</v>
          </cell>
          <cell r="O6613">
            <v>7363</v>
          </cell>
          <cell r="P6613">
            <v>7510</v>
          </cell>
          <cell r="Q6613">
            <v>7737</v>
          </cell>
        </row>
        <row r="6614">
          <cell r="E6614" t="str">
            <v>65NMONTHLYMNON-REPRESENTED STATE EMPLOYEES</v>
          </cell>
          <cell r="F6614" t="str">
            <v>65N</v>
          </cell>
          <cell r="G6614" t="str">
            <v>Monthly</v>
          </cell>
          <cell r="H6614" t="str">
            <v>M</v>
          </cell>
          <cell r="I6614">
            <v>0</v>
          </cell>
          <cell r="J6614" t="str">
            <v>Non-Represented State Employees</v>
          </cell>
          <cell r="K6614">
            <v>7810</v>
          </cell>
          <cell r="L6614">
            <v>7810</v>
          </cell>
          <cell r="M6614">
            <v>7810</v>
          </cell>
          <cell r="N6614">
            <v>7810</v>
          </cell>
          <cell r="O6614">
            <v>7363</v>
          </cell>
          <cell r="P6614">
            <v>7510</v>
          </cell>
          <cell r="Q6614">
            <v>7737</v>
          </cell>
        </row>
        <row r="6615">
          <cell r="E6615" t="str">
            <v>65NMONTHLYMSERVICE EMPLOYEES INTERNATIONAL UNION DISTRICT 1199 NW</v>
          </cell>
          <cell r="F6615" t="str">
            <v>65N</v>
          </cell>
          <cell r="G6615" t="str">
            <v>Monthly</v>
          </cell>
          <cell r="H6615" t="str">
            <v>M</v>
          </cell>
          <cell r="I6615">
            <v>0</v>
          </cell>
          <cell r="J6615" t="str">
            <v>Service Employees International Union District 1199 NW</v>
          </cell>
          <cell r="K6615">
            <v>7810</v>
          </cell>
          <cell r="L6615">
            <v>7810</v>
          </cell>
          <cell r="M6615">
            <v>7810</v>
          </cell>
          <cell r="N6615">
            <v>7810</v>
          </cell>
          <cell r="O6615">
            <v>7363</v>
          </cell>
          <cell r="P6615">
            <v>7510</v>
          </cell>
          <cell r="Q6615">
            <v>7737</v>
          </cell>
        </row>
        <row r="6616">
          <cell r="E6616" t="str">
            <v>65NMONTHLYMTEAMSTERS LOCAL UNION NUMBER 117</v>
          </cell>
          <cell r="F6616" t="str">
            <v>65N</v>
          </cell>
          <cell r="G6616" t="str">
            <v>Monthly</v>
          </cell>
          <cell r="H6616" t="str">
            <v>M</v>
          </cell>
          <cell r="I6616">
            <v>0</v>
          </cell>
          <cell r="J6616" t="str">
            <v>Teamsters Local Union Number 117</v>
          </cell>
          <cell r="K6616">
            <v>7909</v>
          </cell>
          <cell r="L6616">
            <v>7909</v>
          </cell>
          <cell r="M6616">
            <v>7909</v>
          </cell>
          <cell r="N6616">
            <v>7909</v>
          </cell>
          <cell r="O6616">
            <v>7456</v>
          </cell>
          <cell r="P6616">
            <v>7605</v>
          </cell>
          <cell r="Q6616">
            <v>7835</v>
          </cell>
        </row>
        <row r="6617">
          <cell r="E6617" t="str">
            <v>65NMONTHLYMWASHINGTON FEDERATION OF STATE EMPLOYEES</v>
          </cell>
          <cell r="F6617" t="str">
            <v>65N</v>
          </cell>
          <cell r="G6617" t="str">
            <v>Monthly</v>
          </cell>
          <cell r="H6617" t="str">
            <v>M</v>
          </cell>
          <cell r="I6617">
            <v>0</v>
          </cell>
          <cell r="J6617" t="str">
            <v>Washington Federation of State Employees</v>
          </cell>
          <cell r="K6617">
            <v>7810</v>
          </cell>
          <cell r="L6617">
            <v>7810</v>
          </cell>
          <cell r="M6617">
            <v>7810</v>
          </cell>
          <cell r="N6617">
            <v>7810</v>
          </cell>
          <cell r="O6617">
            <v>7363</v>
          </cell>
          <cell r="P6617">
            <v>7510</v>
          </cell>
          <cell r="Q6617">
            <v>7737</v>
          </cell>
        </row>
        <row r="6618">
          <cell r="E6618" t="str">
            <v>65NMONTHLYNCOALITION</v>
          </cell>
          <cell r="F6618" t="str">
            <v>65N</v>
          </cell>
          <cell r="G6618" t="str">
            <v>Monthly</v>
          </cell>
          <cell r="H6618" t="str">
            <v>N</v>
          </cell>
          <cell r="I6618">
            <v>0</v>
          </cell>
          <cell r="J6618" t="str">
            <v>Coalition</v>
          </cell>
          <cell r="K6618">
            <v>8008</v>
          </cell>
          <cell r="L6618">
            <v>8008</v>
          </cell>
          <cell r="M6618">
            <v>8008</v>
          </cell>
          <cell r="N6618">
            <v>8008</v>
          </cell>
          <cell r="O6618">
            <v>7549</v>
          </cell>
          <cell r="P6618">
            <v>7700</v>
          </cell>
          <cell r="Q6618">
            <v>7933</v>
          </cell>
        </row>
        <row r="6619">
          <cell r="E6619" t="str">
            <v>65NMONTHLYNNON-REPRESENTED STATE EMPLOYEES</v>
          </cell>
          <cell r="F6619" t="str">
            <v>65N</v>
          </cell>
          <cell r="G6619" t="str">
            <v>Monthly</v>
          </cell>
          <cell r="H6619" t="str">
            <v>N</v>
          </cell>
          <cell r="I6619">
            <v>0</v>
          </cell>
          <cell r="J6619" t="str">
            <v>Non-Represented State Employees</v>
          </cell>
          <cell r="K6619">
            <v>8008</v>
          </cell>
          <cell r="L6619">
            <v>8008</v>
          </cell>
          <cell r="M6619">
            <v>8008</v>
          </cell>
          <cell r="N6619">
            <v>8008</v>
          </cell>
          <cell r="O6619">
            <v>7549</v>
          </cell>
          <cell r="P6619">
            <v>7700</v>
          </cell>
          <cell r="Q6619">
            <v>7933</v>
          </cell>
        </row>
        <row r="6620">
          <cell r="E6620" t="str">
            <v>65NMONTHLYNSERVICE EMPLOYEES INTERNATIONAL UNION DISTRICT 1199 NW</v>
          </cell>
          <cell r="F6620" t="str">
            <v>65N</v>
          </cell>
          <cell r="G6620" t="str">
            <v>Monthly</v>
          </cell>
          <cell r="H6620" t="str">
            <v>N</v>
          </cell>
          <cell r="I6620">
            <v>0</v>
          </cell>
          <cell r="J6620" t="str">
            <v>Service Employees International Union District 1199 NW</v>
          </cell>
          <cell r="K6620">
            <v>8008</v>
          </cell>
          <cell r="L6620">
            <v>8008</v>
          </cell>
          <cell r="M6620">
            <v>8008</v>
          </cell>
          <cell r="N6620">
            <v>8008</v>
          </cell>
          <cell r="O6620">
            <v>7549</v>
          </cell>
          <cell r="P6620">
            <v>7700</v>
          </cell>
          <cell r="Q6620">
            <v>7933</v>
          </cell>
        </row>
        <row r="6621">
          <cell r="E6621" t="str">
            <v>65NMONTHLYNTEAMSTERS LOCAL UNION NUMBER 117</v>
          </cell>
          <cell r="F6621" t="str">
            <v>65N</v>
          </cell>
          <cell r="G6621" t="str">
            <v>Monthly</v>
          </cell>
          <cell r="H6621" t="str">
            <v>N</v>
          </cell>
          <cell r="I6621">
            <v>0</v>
          </cell>
          <cell r="J6621" t="str">
            <v>Teamsters Local Union Number 117</v>
          </cell>
          <cell r="K6621">
            <v>8111</v>
          </cell>
          <cell r="L6621">
            <v>8111</v>
          </cell>
          <cell r="M6621">
            <v>8111</v>
          </cell>
          <cell r="N6621">
            <v>8111</v>
          </cell>
          <cell r="O6621">
            <v>7646</v>
          </cell>
          <cell r="P6621">
            <v>7799</v>
          </cell>
          <cell r="Q6621">
            <v>8035</v>
          </cell>
        </row>
        <row r="6622">
          <cell r="E6622" t="str">
            <v>65NMONTHLYNWASHINGTON FEDERATION OF STATE EMPLOYEES</v>
          </cell>
          <cell r="F6622" t="str">
            <v>65N</v>
          </cell>
          <cell r="G6622" t="str">
            <v>Monthly</v>
          </cell>
          <cell r="H6622" t="str">
            <v>N</v>
          </cell>
          <cell r="I6622">
            <v>0</v>
          </cell>
          <cell r="J6622" t="str">
            <v>Washington Federation of State Employees</v>
          </cell>
          <cell r="K6622">
            <v>8008</v>
          </cell>
          <cell r="L6622">
            <v>8008</v>
          </cell>
          <cell r="M6622">
            <v>8008</v>
          </cell>
          <cell r="N6622">
            <v>8008</v>
          </cell>
          <cell r="O6622">
            <v>7549</v>
          </cell>
          <cell r="P6622">
            <v>7700</v>
          </cell>
          <cell r="Q6622">
            <v>7933</v>
          </cell>
        </row>
        <row r="6623">
          <cell r="E6623" t="str">
            <v>65NMONTHLYOCOALITION</v>
          </cell>
          <cell r="F6623" t="str">
            <v>65N</v>
          </cell>
          <cell r="G6623" t="str">
            <v>Monthly</v>
          </cell>
          <cell r="H6623" t="str">
            <v>O</v>
          </cell>
          <cell r="I6623">
            <v>0</v>
          </cell>
          <cell r="J6623" t="str">
            <v>Coalition</v>
          </cell>
          <cell r="K6623">
            <v>8209</v>
          </cell>
          <cell r="L6623">
            <v>8209</v>
          </cell>
          <cell r="M6623">
            <v>8209</v>
          </cell>
          <cell r="N6623">
            <v>8209</v>
          </cell>
          <cell r="O6623">
            <v>7738</v>
          </cell>
          <cell r="P6623">
            <v>7893</v>
          </cell>
          <cell r="Q6623">
            <v>8131</v>
          </cell>
        </row>
        <row r="6624">
          <cell r="E6624" t="str">
            <v>65NMONTHLYONON-REPRESENTED STATE EMPLOYEES</v>
          </cell>
          <cell r="F6624" t="str">
            <v>65N</v>
          </cell>
          <cell r="G6624" t="str">
            <v>Monthly</v>
          </cell>
          <cell r="H6624" t="str">
            <v>O</v>
          </cell>
          <cell r="I6624">
            <v>0</v>
          </cell>
          <cell r="J6624" t="str">
            <v>Non-Represented State Employees</v>
          </cell>
          <cell r="K6624">
            <v>8209</v>
          </cell>
          <cell r="L6624">
            <v>8209</v>
          </cell>
          <cell r="M6624">
            <v>8209</v>
          </cell>
          <cell r="N6624">
            <v>8209</v>
          </cell>
          <cell r="O6624">
            <v>7738</v>
          </cell>
          <cell r="P6624">
            <v>7893</v>
          </cell>
          <cell r="Q6624">
            <v>8131</v>
          </cell>
        </row>
        <row r="6625">
          <cell r="E6625" t="str">
            <v>65NMONTHLYOSERVICE EMPLOYEES INTERNATIONAL UNION DISTRICT 1199 NW</v>
          </cell>
          <cell r="F6625" t="str">
            <v>65N</v>
          </cell>
          <cell r="G6625" t="str">
            <v>Monthly</v>
          </cell>
          <cell r="H6625" t="str">
            <v>O</v>
          </cell>
          <cell r="I6625">
            <v>0</v>
          </cell>
          <cell r="J6625" t="str">
            <v>Service Employees International Union District 1199 NW</v>
          </cell>
          <cell r="K6625">
            <v>8209</v>
          </cell>
          <cell r="L6625">
            <v>8209</v>
          </cell>
          <cell r="M6625">
            <v>8209</v>
          </cell>
          <cell r="N6625">
            <v>8209</v>
          </cell>
          <cell r="O6625">
            <v>7738</v>
          </cell>
          <cell r="P6625">
            <v>7893</v>
          </cell>
          <cell r="Q6625">
            <v>8131</v>
          </cell>
        </row>
        <row r="6626">
          <cell r="E6626" t="str">
            <v>65NMONTHLYOTEAMSTERS LOCAL UNION NUMBER 117</v>
          </cell>
          <cell r="F6626" t="str">
            <v>65N</v>
          </cell>
          <cell r="G6626" t="str">
            <v>Monthly</v>
          </cell>
          <cell r="H6626" t="str">
            <v>O</v>
          </cell>
          <cell r="I6626">
            <v>0</v>
          </cell>
          <cell r="J6626" t="str">
            <v>Teamsters Local Union Number 117</v>
          </cell>
          <cell r="K6626">
            <v>8315</v>
          </cell>
          <cell r="L6626">
            <v>8315</v>
          </cell>
          <cell r="M6626">
            <v>8315</v>
          </cell>
          <cell r="N6626">
            <v>8315</v>
          </cell>
          <cell r="O6626">
            <v>7838</v>
          </cell>
          <cell r="P6626">
            <v>7995</v>
          </cell>
          <cell r="Q6626">
            <v>8236</v>
          </cell>
        </row>
        <row r="6627">
          <cell r="E6627" t="str">
            <v>65NMONTHLYOWASHINGTON FEDERATION OF STATE EMPLOYEES</v>
          </cell>
          <cell r="F6627" t="str">
            <v>65N</v>
          </cell>
          <cell r="G6627" t="str">
            <v>Monthly</v>
          </cell>
          <cell r="H6627" t="str">
            <v>O</v>
          </cell>
          <cell r="I6627">
            <v>0</v>
          </cell>
          <cell r="J6627" t="str">
            <v>Washington Federation of State Employees</v>
          </cell>
          <cell r="K6627">
            <v>8209</v>
          </cell>
          <cell r="L6627">
            <v>8209</v>
          </cell>
          <cell r="M6627">
            <v>8209</v>
          </cell>
          <cell r="N6627">
            <v>8209</v>
          </cell>
          <cell r="O6627">
            <v>7738</v>
          </cell>
          <cell r="P6627">
            <v>7893</v>
          </cell>
          <cell r="Q6627">
            <v>8131</v>
          </cell>
        </row>
        <row r="6628">
          <cell r="E6628" t="str">
            <v>65NMONTHLYPCOALITION</v>
          </cell>
          <cell r="F6628" t="str">
            <v>65N</v>
          </cell>
          <cell r="G6628" t="str">
            <v>Monthly</v>
          </cell>
          <cell r="H6628" t="str">
            <v>P</v>
          </cell>
          <cell r="I6628">
            <v>0</v>
          </cell>
          <cell r="J6628" t="str">
            <v>Coalition</v>
          </cell>
          <cell r="K6628">
            <v>8415</v>
          </cell>
          <cell r="L6628">
            <v>8415</v>
          </cell>
          <cell r="M6628">
            <v>8415</v>
          </cell>
          <cell r="N6628">
            <v>8415</v>
          </cell>
          <cell r="O6628">
            <v>7932</v>
          </cell>
          <cell r="P6628">
            <v>8091</v>
          </cell>
          <cell r="Q6628">
            <v>8335</v>
          </cell>
        </row>
        <row r="6629">
          <cell r="E6629" t="str">
            <v>65NMONTHLYPNON-REPRESENTED STATE EMPLOYEES</v>
          </cell>
          <cell r="F6629" t="str">
            <v>65N</v>
          </cell>
          <cell r="G6629" t="str">
            <v>Monthly</v>
          </cell>
          <cell r="H6629" t="str">
            <v>P</v>
          </cell>
          <cell r="I6629">
            <v>0</v>
          </cell>
          <cell r="J6629" t="str">
            <v>Non-Represented State Employees</v>
          </cell>
          <cell r="K6629">
            <v>8415</v>
          </cell>
          <cell r="L6629">
            <v>8415</v>
          </cell>
          <cell r="M6629">
            <v>8415</v>
          </cell>
          <cell r="N6629">
            <v>8415</v>
          </cell>
          <cell r="O6629">
            <v>7932</v>
          </cell>
          <cell r="P6629">
            <v>8091</v>
          </cell>
          <cell r="Q6629">
            <v>8335</v>
          </cell>
        </row>
        <row r="6630">
          <cell r="E6630" t="str">
            <v>65NMONTHLYPSERVICE EMPLOYEES INTERNATIONAL UNION DISTRICT 1199 NW</v>
          </cell>
          <cell r="F6630" t="str">
            <v>65N</v>
          </cell>
          <cell r="G6630" t="str">
            <v>Monthly</v>
          </cell>
          <cell r="H6630" t="str">
            <v>P</v>
          </cell>
          <cell r="I6630">
            <v>0</v>
          </cell>
          <cell r="J6630" t="str">
            <v>Service Employees International Union District 1199 NW</v>
          </cell>
          <cell r="K6630">
            <v>8415</v>
          </cell>
          <cell r="L6630">
            <v>8415</v>
          </cell>
          <cell r="M6630">
            <v>8415</v>
          </cell>
          <cell r="N6630">
            <v>8415</v>
          </cell>
          <cell r="O6630">
            <v>7932</v>
          </cell>
          <cell r="P6630">
            <v>8091</v>
          </cell>
          <cell r="Q6630">
            <v>8335</v>
          </cell>
        </row>
        <row r="6631">
          <cell r="E6631" t="str">
            <v>65NMONTHLYPTEAMSTERS LOCAL UNION NUMBER 117</v>
          </cell>
          <cell r="F6631" t="str">
            <v>65N</v>
          </cell>
          <cell r="G6631" t="str">
            <v>Monthly</v>
          </cell>
          <cell r="H6631" t="str">
            <v>P</v>
          </cell>
          <cell r="I6631">
            <v>0</v>
          </cell>
          <cell r="J6631" t="str">
            <v>Teamsters Local Union Number 117</v>
          </cell>
          <cell r="K6631">
            <v>8523</v>
          </cell>
          <cell r="L6631">
            <v>8523</v>
          </cell>
          <cell r="M6631">
            <v>8523</v>
          </cell>
          <cell r="N6631">
            <v>8523</v>
          </cell>
          <cell r="O6631">
            <v>8034</v>
          </cell>
          <cell r="P6631">
            <v>8195</v>
          </cell>
          <cell r="Q6631">
            <v>8442</v>
          </cell>
        </row>
        <row r="6632">
          <cell r="E6632" t="str">
            <v>65NMONTHLYPWASHINGTON FEDERATION OF STATE EMPLOYEES</v>
          </cell>
          <cell r="F6632" t="str">
            <v>65N</v>
          </cell>
          <cell r="G6632" t="str">
            <v>Monthly</v>
          </cell>
          <cell r="H6632" t="str">
            <v>P</v>
          </cell>
          <cell r="I6632">
            <v>0</v>
          </cell>
          <cell r="J6632" t="str">
            <v>Washington Federation of State Employees</v>
          </cell>
          <cell r="K6632">
            <v>8415</v>
          </cell>
          <cell r="L6632">
            <v>8415</v>
          </cell>
          <cell r="M6632">
            <v>8415</v>
          </cell>
          <cell r="N6632">
            <v>8415</v>
          </cell>
          <cell r="O6632">
            <v>7932</v>
          </cell>
          <cell r="P6632">
            <v>8091</v>
          </cell>
          <cell r="Q6632">
            <v>8335</v>
          </cell>
        </row>
        <row r="6633">
          <cell r="E6633" t="str">
            <v>65NMONTHLYQCOALITION</v>
          </cell>
          <cell r="F6633" t="str">
            <v>65N</v>
          </cell>
          <cell r="G6633" t="str">
            <v>Monthly</v>
          </cell>
          <cell r="H6633" t="str">
            <v>Q</v>
          </cell>
          <cell r="I6633">
            <v>0</v>
          </cell>
          <cell r="J6633" t="str">
            <v>Coalition</v>
          </cell>
          <cell r="K6633">
            <v>8627</v>
          </cell>
          <cell r="L6633">
            <v>8627</v>
          </cell>
          <cell r="M6633">
            <v>8627</v>
          </cell>
          <cell r="N6633">
            <v>8627</v>
          </cell>
          <cell r="O6633">
            <v>8132</v>
          </cell>
          <cell r="P6633">
            <v>8295</v>
          </cell>
          <cell r="Q6633">
            <v>8546</v>
          </cell>
        </row>
        <row r="6634">
          <cell r="E6634" t="str">
            <v>65NMONTHLYQNON-REPRESENTED STATE EMPLOYEES</v>
          </cell>
          <cell r="F6634" t="str">
            <v>65N</v>
          </cell>
          <cell r="G6634" t="str">
            <v>Monthly</v>
          </cell>
          <cell r="H6634" t="str">
            <v>Q</v>
          </cell>
          <cell r="I6634">
            <v>0</v>
          </cell>
          <cell r="J6634" t="str">
            <v>Non-Represented State Employees</v>
          </cell>
          <cell r="K6634">
            <v>8627</v>
          </cell>
          <cell r="L6634">
            <v>8627</v>
          </cell>
          <cell r="M6634">
            <v>8627</v>
          </cell>
          <cell r="N6634">
            <v>8627</v>
          </cell>
          <cell r="O6634">
            <v>8132</v>
          </cell>
          <cell r="P6634">
            <v>8295</v>
          </cell>
          <cell r="Q6634">
            <v>8546</v>
          </cell>
        </row>
        <row r="6635">
          <cell r="E6635" t="str">
            <v>65NMONTHLYQSERVICE EMPLOYEES INTERNATIONAL UNION DISTRICT 1199 NW</v>
          </cell>
          <cell r="F6635" t="str">
            <v>65N</v>
          </cell>
          <cell r="G6635" t="str">
            <v>Monthly</v>
          </cell>
          <cell r="H6635" t="str">
            <v>Q</v>
          </cell>
          <cell r="I6635">
            <v>0</v>
          </cell>
          <cell r="J6635" t="str">
            <v>Service Employees International Union District 1199 NW</v>
          </cell>
          <cell r="K6635">
            <v>8627</v>
          </cell>
          <cell r="L6635">
            <v>8627</v>
          </cell>
          <cell r="M6635">
            <v>8627</v>
          </cell>
          <cell r="N6635">
            <v>8627</v>
          </cell>
          <cell r="O6635">
            <v>8132</v>
          </cell>
          <cell r="P6635">
            <v>8295</v>
          </cell>
          <cell r="Q6635">
            <v>8546</v>
          </cell>
        </row>
        <row r="6636">
          <cell r="E6636" t="str">
            <v>65NMONTHLYQTEAMSTERS LOCAL UNION NUMBER 117</v>
          </cell>
          <cell r="F6636" t="str">
            <v>65N</v>
          </cell>
          <cell r="G6636" t="str">
            <v>Monthly</v>
          </cell>
          <cell r="H6636" t="str">
            <v>Q</v>
          </cell>
          <cell r="I6636">
            <v>0</v>
          </cell>
          <cell r="J6636" t="str">
            <v>Teamsters Local Union Number 117</v>
          </cell>
          <cell r="K6636">
            <v>8737</v>
          </cell>
          <cell r="L6636">
            <v>8737</v>
          </cell>
          <cell r="M6636">
            <v>8737</v>
          </cell>
          <cell r="N6636">
            <v>8737</v>
          </cell>
          <cell r="O6636">
            <v>8236</v>
          </cell>
          <cell r="P6636">
            <v>8401</v>
          </cell>
          <cell r="Q6636">
            <v>8655</v>
          </cell>
        </row>
        <row r="6637">
          <cell r="E6637" t="str">
            <v>65NMONTHLYQWASHINGTON FEDERATION OF STATE EMPLOYEES</v>
          </cell>
          <cell r="F6637" t="str">
            <v>65N</v>
          </cell>
          <cell r="G6637" t="str">
            <v>Monthly</v>
          </cell>
          <cell r="H6637" t="str">
            <v>Q</v>
          </cell>
          <cell r="I6637">
            <v>0</v>
          </cell>
          <cell r="J6637" t="str">
            <v>Washington Federation of State Employees</v>
          </cell>
          <cell r="K6637">
            <v>8627</v>
          </cell>
          <cell r="L6637">
            <v>8627</v>
          </cell>
          <cell r="M6637">
            <v>8627</v>
          </cell>
          <cell r="N6637">
            <v>8627</v>
          </cell>
          <cell r="O6637">
            <v>8132</v>
          </cell>
          <cell r="P6637">
            <v>8295</v>
          </cell>
          <cell r="Q6637">
            <v>8546</v>
          </cell>
        </row>
        <row r="6638">
          <cell r="E6638" t="str">
            <v>65NMONTHLYRCOALITION</v>
          </cell>
          <cell r="F6638" t="str">
            <v>65N</v>
          </cell>
          <cell r="G6638" t="str">
            <v>Monthly</v>
          </cell>
          <cell r="H6638" t="str">
            <v>R</v>
          </cell>
          <cell r="I6638">
            <v>0</v>
          </cell>
          <cell r="J6638" t="str">
            <v>Coalition</v>
          </cell>
          <cell r="K6638">
            <v>8841</v>
          </cell>
          <cell r="L6638">
            <v>8841</v>
          </cell>
          <cell r="M6638">
            <v>8841</v>
          </cell>
          <cell r="N6638">
            <v>8841</v>
          </cell>
          <cell r="O6638">
            <v>8334</v>
          </cell>
          <cell r="P6638">
            <v>8501</v>
          </cell>
          <cell r="Q6638">
            <v>8758</v>
          </cell>
        </row>
        <row r="6639">
          <cell r="E6639" t="str">
            <v>65NMONTHLYRNON-REPRESENTED STATE EMPLOYEES</v>
          </cell>
          <cell r="F6639" t="str">
            <v>65N</v>
          </cell>
          <cell r="G6639" t="str">
            <v>Monthly</v>
          </cell>
          <cell r="H6639" t="str">
            <v>R</v>
          </cell>
          <cell r="I6639">
            <v>0</v>
          </cell>
          <cell r="J6639" t="str">
            <v>Non-Represented State Employees</v>
          </cell>
          <cell r="K6639">
            <v>8841</v>
          </cell>
          <cell r="L6639">
            <v>8841</v>
          </cell>
          <cell r="M6639">
            <v>8841</v>
          </cell>
          <cell r="N6639">
            <v>8841</v>
          </cell>
          <cell r="O6639">
            <v>8334</v>
          </cell>
          <cell r="P6639">
            <v>8501</v>
          </cell>
          <cell r="Q6639">
            <v>8758</v>
          </cell>
        </row>
        <row r="6640">
          <cell r="E6640" t="str">
            <v>65NMONTHLYRSERVICE EMPLOYEES INTERNATIONAL UNION DISTRICT 1199 NW</v>
          </cell>
          <cell r="F6640" t="str">
            <v>65N</v>
          </cell>
          <cell r="G6640" t="str">
            <v>Monthly</v>
          </cell>
          <cell r="H6640" t="str">
            <v>R</v>
          </cell>
          <cell r="I6640">
            <v>0</v>
          </cell>
          <cell r="J6640" t="str">
            <v>Service Employees International Union District 1199 NW</v>
          </cell>
          <cell r="K6640">
            <v>8841</v>
          </cell>
          <cell r="L6640">
            <v>8841</v>
          </cell>
          <cell r="M6640">
            <v>8841</v>
          </cell>
          <cell r="N6640">
            <v>8841</v>
          </cell>
          <cell r="O6640">
            <v>8334</v>
          </cell>
          <cell r="P6640">
            <v>8501</v>
          </cell>
          <cell r="Q6640">
            <v>8758</v>
          </cell>
        </row>
        <row r="6641">
          <cell r="E6641" t="str">
            <v>65NMONTHLYRTEAMSTERS LOCAL UNION NUMBER 117</v>
          </cell>
          <cell r="F6641" t="str">
            <v>65N</v>
          </cell>
          <cell r="G6641" t="str">
            <v>Monthly</v>
          </cell>
          <cell r="H6641" t="str">
            <v>R</v>
          </cell>
          <cell r="I6641">
            <v>0</v>
          </cell>
          <cell r="J6641" t="str">
            <v>Teamsters Local Union Number 117</v>
          </cell>
          <cell r="K6641">
            <v>8955</v>
          </cell>
          <cell r="L6641">
            <v>8955</v>
          </cell>
          <cell r="M6641">
            <v>8955</v>
          </cell>
          <cell r="N6641">
            <v>8955</v>
          </cell>
          <cell r="O6641">
            <v>8442</v>
          </cell>
          <cell r="P6641">
            <v>8611</v>
          </cell>
          <cell r="Q6641">
            <v>8871</v>
          </cell>
        </row>
        <row r="6642">
          <cell r="E6642" t="str">
            <v>65NMONTHLYRWASHINGTON FEDERATION OF STATE EMPLOYEES</v>
          </cell>
          <cell r="F6642" t="str">
            <v>65N</v>
          </cell>
          <cell r="G6642" t="str">
            <v>Monthly</v>
          </cell>
          <cell r="H6642" t="str">
            <v>R</v>
          </cell>
          <cell r="I6642">
            <v>0</v>
          </cell>
          <cell r="J6642" t="str">
            <v>Washington Federation of State Employees</v>
          </cell>
          <cell r="K6642">
            <v>8841</v>
          </cell>
          <cell r="L6642">
            <v>8841</v>
          </cell>
          <cell r="M6642">
            <v>8841</v>
          </cell>
          <cell r="N6642">
            <v>8841</v>
          </cell>
          <cell r="O6642">
            <v>8334</v>
          </cell>
          <cell r="P6642">
            <v>8501</v>
          </cell>
          <cell r="Q6642">
            <v>8758</v>
          </cell>
        </row>
        <row r="6643">
          <cell r="E6643" t="str">
            <v>65NMONTHLYSCOALITION</v>
          </cell>
          <cell r="F6643" t="str">
            <v>65N</v>
          </cell>
          <cell r="G6643" t="str">
            <v>Monthly</v>
          </cell>
          <cell r="H6643" t="str">
            <v>S</v>
          </cell>
          <cell r="I6643">
            <v>0</v>
          </cell>
          <cell r="J6643" t="str">
            <v>Coalition</v>
          </cell>
          <cell r="K6643">
            <v>9063</v>
          </cell>
          <cell r="L6643">
            <v>9063</v>
          </cell>
          <cell r="M6643">
            <v>9063</v>
          </cell>
          <cell r="N6643">
            <v>9063</v>
          </cell>
          <cell r="O6643">
            <v>8543</v>
          </cell>
          <cell r="P6643">
            <v>8714</v>
          </cell>
          <cell r="Q6643">
            <v>8977</v>
          </cell>
        </row>
        <row r="6644">
          <cell r="E6644" t="str">
            <v>65NMONTHLYSNON-REPRESENTED STATE EMPLOYEES</v>
          </cell>
          <cell r="F6644" t="str">
            <v>65N</v>
          </cell>
          <cell r="G6644" t="str">
            <v>Monthly</v>
          </cell>
          <cell r="H6644" t="str">
            <v>S</v>
          </cell>
          <cell r="I6644">
            <v>0</v>
          </cell>
          <cell r="J6644" t="str">
            <v>Non-Represented State Employees</v>
          </cell>
          <cell r="K6644">
            <v>9063</v>
          </cell>
          <cell r="L6644">
            <v>9063</v>
          </cell>
          <cell r="M6644">
            <v>9063</v>
          </cell>
          <cell r="N6644">
            <v>9063</v>
          </cell>
          <cell r="O6644">
            <v>8543</v>
          </cell>
          <cell r="P6644">
            <v>8714</v>
          </cell>
          <cell r="Q6644">
            <v>8977</v>
          </cell>
        </row>
        <row r="6645">
          <cell r="E6645" t="str">
            <v>65NMONTHLYSSERVICE EMPLOYEES INTERNATIONAL UNION DISTRICT 1199 NW</v>
          </cell>
          <cell r="F6645" t="str">
            <v>65N</v>
          </cell>
          <cell r="G6645" t="str">
            <v>Monthly</v>
          </cell>
          <cell r="H6645" t="str">
            <v>S</v>
          </cell>
          <cell r="I6645">
            <v>0</v>
          </cell>
          <cell r="J6645" t="str">
            <v>Service Employees International Union District 1199 NW</v>
          </cell>
          <cell r="K6645">
            <v>9063</v>
          </cell>
          <cell r="L6645">
            <v>9063</v>
          </cell>
          <cell r="M6645">
            <v>9063</v>
          </cell>
          <cell r="N6645">
            <v>9063</v>
          </cell>
          <cell r="O6645">
            <v>8543</v>
          </cell>
          <cell r="P6645">
            <v>8714</v>
          </cell>
          <cell r="Q6645">
            <v>8977</v>
          </cell>
        </row>
        <row r="6646">
          <cell r="E6646" t="str">
            <v>65NMONTHLYSTEAMSTERS LOCAL UNION NUMBER 117</v>
          </cell>
          <cell r="F6646" t="str">
            <v>65N</v>
          </cell>
          <cell r="G6646" t="str">
            <v>Monthly</v>
          </cell>
          <cell r="H6646" t="str">
            <v>S</v>
          </cell>
          <cell r="I6646">
            <v>0</v>
          </cell>
          <cell r="J6646" t="str">
            <v>Teamsters Local Union Number 117</v>
          </cell>
          <cell r="K6646">
            <v>9179</v>
          </cell>
          <cell r="L6646">
            <v>9179</v>
          </cell>
          <cell r="M6646">
            <v>9179</v>
          </cell>
          <cell r="N6646">
            <v>9179</v>
          </cell>
          <cell r="O6646">
            <v>8653</v>
          </cell>
          <cell r="P6646">
            <v>8826</v>
          </cell>
          <cell r="Q6646">
            <v>9093</v>
          </cell>
        </row>
        <row r="6647">
          <cell r="E6647" t="str">
            <v>65NMONTHLYSWASHINGTON FEDERATION OF STATE EMPLOYEES</v>
          </cell>
          <cell r="F6647" t="str">
            <v>65N</v>
          </cell>
          <cell r="G6647" t="str">
            <v>Monthly</v>
          </cell>
          <cell r="H6647" t="str">
            <v>S</v>
          </cell>
          <cell r="I6647">
            <v>0</v>
          </cell>
          <cell r="J6647" t="str">
            <v>Washington Federation of State Employees</v>
          </cell>
          <cell r="K6647">
            <v>9063</v>
          </cell>
          <cell r="L6647">
            <v>9063</v>
          </cell>
          <cell r="M6647">
            <v>9063</v>
          </cell>
          <cell r="N6647">
            <v>9063</v>
          </cell>
          <cell r="O6647">
            <v>8543</v>
          </cell>
          <cell r="P6647">
            <v>8714</v>
          </cell>
          <cell r="Q6647">
            <v>8977</v>
          </cell>
        </row>
        <row r="6648">
          <cell r="E6648" t="str">
            <v>65NMONTHLYTCOALITION</v>
          </cell>
          <cell r="F6648" t="str">
            <v>65N</v>
          </cell>
          <cell r="G6648" t="str">
            <v>Monthly</v>
          </cell>
          <cell r="H6648" t="str">
            <v>T</v>
          </cell>
          <cell r="I6648">
            <v>0</v>
          </cell>
          <cell r="J6648" t="str">
            <v>Coalition</v>
          </cell>
          <cell r="K6648">
            <v>9290</v>
          </cell>
          <cell r="L6648">
            <v>9290</v>
          </cell>
          <cell r="M6648">
            <v>9290</v>
          </cell>
          <cell r="N6648">
            <v>9290</v>
          </cell>
          <cell r="O6648">
            <v>8758</v>
          </cell>
          <cell r="P6648">
            <v>8933</v>
          </cell>
          <cell r="Q6648">
            <v>9203</v>
          </cell>
        </row>
        <row r="6649">
          <cell r="E6649" t="str">
            <v>65NMONTHLYTNON-REPRESENTED STATE EMPLOYEES</v>
          </cell>
          <cell r="F6649" t="str">
            <v>65N</v>
          </cell>
          <cell r="G6649" t="str">
            <v>Monthly</v>
          </cell>
          <cell r="H6649" t="str">
            <v>T</v>
          </cell>
          <cell r="I6649">
            <v>0</v>
          </cell>
          <cell r="J6649" t="str">
            <v>Non-Represented State Employees</v>
          </cell>
          <cell r="K6649">
            <v>9290</v>
          </cell>
          <cell r="L6649">
            <v>9290</v>
          </cell>
          <cell r="M6649">
            <v>9290</v>
          </cell>
          <cell r="N6649">
            <v>9290</v>
          </cell>
          <cell r="O6649">
            <v>8758</v>
          </cell>
          <cell r="P6649">
            <v>8933</v>
          </cell>
          <cell r="Q6649">
            <v>9203</v>
          </cell>
        </row>
        <row r="6650">
          <cell r="E6650" t="str">
            <v>65NMONTHLYTSERVICE EMPLOYEES INTERNATIONAL UNION DISTRICT 1199 NW</v>
          </cell>
          <cell r="F6650" t="str">
            <v>65N</v>
          </cell>
          <cell r="G6650" t="str">
            <v>Monthly</v>
          </cell>
          <cell r="H6650" t="str">
            <v>T</v>
          </cell>
          <cell r="I6650">
            <v>0</v>
          </cell>
          <cell r="J6650" t="str">
            <v>Service Employees International Union District 1199 NW</v>
          </cell>
          <cell r="K6650">
            <v>9290</v>
          </cell>
          <cell r="L6650">
            <v>9290</v>
          </cell>
          <cell r="M6650">
            <v>9290</v>
          </cell>
          <cell r="N6650">
            <v>9290</v>
          </cell>
          <cell r="O6650">
            <v>8758</v>
          </cell>
          <cell r="P6650">
            <v>8933</v>
          </cell>
          <cell r="Q6650">
            <v>9203</v>
          </cell>
        </row>
        <row r="6651">
          <cell r="E6651" t="str">
            <v>65NMONTHLYTTEAMSTERS LOCAL UNION NUMBER 117</v>
          </cell>
          <cell r="F6651" t="str">
            <v>65N</v>
          </cell>
          <cell r="G6651" t="str">
            <v>Monthly</v>
          </cell>
          <cell r="H6651" t="str">
            <v>T</v>
          </cell>
          <cell r="I6651">
            <v>0</v>
          </cell>
          <cell r="J6651" t="str">
            <v>Teamsters Local Union Number 117</v>
          </cell>
          <cell r="K6651">
            <v>9408</v>
          </cell>
          <cell r="L6651">
            <v>9408</v>
          </cell>
          <cell r="M6651">
            <v>9408</v>
          </cell>
          <cell r="N6651">
            <v>9408</v>
          </cell>
          <cell r="O6651">
            <v>8869</v>
          </cell>
          <cell r="P6651">
            <v>9046</v>
          </cell>
          <cell r="Q6651">
            <v>9319</v>
          </cell>
        </row>
        <row r="6652">
          <cell r="E6652" t="str">
            <v>65NMONTHLYTWASHINGTON FEDERATION OF STATE EMPLOYEES</v>
          </cell>
          <cell r="F6652" t="str">
            <v>65N</v>
          </cell>
          <cell r="G6652" t="str">
            <v>Monthly</v>
          </cell>
          <cell r="H6652" t="str">
            <v>T</v>
          </cell>
          <cell r="I6652">
            <v>0</v>
          </cell>
          <cell r="J6652" t="str">
            <v>Washington Federation of State Employees</v>
          </cell>
          <cell r="K6652">
            <v>9290</v>
          </cell>
          <cell r="L6652">
            <v>9290</v>
          </cell>
          <cell r="M6652">
            <v>9290</v>
          </cell>
          <cell r="N6652">
            <v>9290</v>
          </cell>
          <cell r="O6652">
            <v>8758</v>
          </cell>
          <cell r="P6652">
            <v>8933</v>
          </cell>
          <cell r="Q6652">
            <v>9203</v>
          </cell>
        </row>
        <row r="6653">
          <cell r="E6653" t="str">
            <v>65NMONTHLYUCOALITION</v>
          </cell>
          <cell r="F6653" t="str">
            <v>65N</v>
          </cell>
          <cell r="G6653" t="str">
            <v>Monthly</v>
          </cell>
          <cell r="H6653" t="str">
            <v>U</v>
          </cell>
          <cell r="I6653">
            <v>0</v>
          </cell>
          <cell r="J6653" t="str">
            <v>Coalition</v>
          </cell>
          <cell r="K6653">
            <v>9523</v>
          </cell>
          <cell r="L6653">
            <v>9523</v>
          </cell>
          <cell r="M6653">
            <v>9523</v>
          </cell>
          <cell r="N6653">
            <v>9523</v>
          </cell>
          <cell r="O6653">
            <v>8977</v>
          </cell>
          <cell r="P6653">
            <v>9157</v>
          </cell>
          <cell r="Q6653">
            <v>9434</v>
          </cell>
        </row>
        <row r="6654">
          <cell r="E6654" t="str">
            <v>65NMONTHLYUNON-REPRESENTED STATE EMPLOYEES</v>
          </cell>
          <cell r="F6654" t="str">
            <v>65N</v>
          </cell>
          <cell r="G6654" t="str">
            <v>Monthly</v>
          </cell>
          <cell r="H6654" t="str">
            <v>U</v>
          </cell>
          <cell r="I6654">
            <v>0</v>
          </cell>
          <cell r="J6654" t="str">
            <v>Non-Represented State Employees</v>
          </cell>
          <cell r="K6654">
            <v>9523</v>
          </cell>
          <cell r="L6654">
            <v>9523</v>
          </cell>
          <cell r="M6654">
            <v>9523</v>
          </cell>
          <cell r="N6654">
            <v>9523</v>
          </cell>
          <cell r="O6654">
            <v>8977</v>
          </cell>
          <cell r="P6654">
            <v>9157</v>
          </cell>
          <cell r="Q6654">
            <v>9434</v>
          </cell>
        </row>
        <row r="6655">
          <cell r="E6655" t="str">
            <v>65NMONTHLYUSERVICE EMPLOYEES INTERNATIONAL UNION DISTRICT 1199 NW</v>
          </cell>
          <cell r="F6655" t="str">
            <v>65N</v>
          </cell>
          <cell r="G6655" t="str">
            <v>Monthly</v>
          </cell>
          <cell r="H6655" t="str">
            <v>U</v>
          </cell>
          <cell r="I6655">
            <v>0</v>
          </cell>
          <cell r="J6655" t="str">
            <v>Service Employees International Union District 1199 NW</v>
          </cell>
          <cell r="K6655">
            <v>9523</v>
          </cell>
          <cell r="L6655">
            <v>9523</v>
          </cell>
          <cell r="M6655">
            <v>9523</v>
          </cell>
          <cell r="N6655">
            <v>9523</v>
          </cell>
          <cell r="O6655">
            <v>8977</v>
          </cell>
          <cell r="P6655">
            <v>9157</v>
          </cell>
          <cell r="Q6655">
            <v>9434</v>
          </cell>
        </row>
        <row r="6656">
          <cell r="E6656" t="str">
            <v>65NMONTHLYUTEAMSTERS LOCAL UNION NUMBER 117</v>
          </cell>
          <cell r="F6656" t="str">
            <v>65N</v>
          </cell>
          <cell r="G6656" t="str">
            <v>Monthly</v>
          </cell>
          <cell r="H6656" t="str">
            <v>U</v>
          </cell>
          <cell r="I6656">
            <v>0</v>
          </cell>
          <cell r="J6656" t="str">
            <v>Teamsters Local Union Number 117</v>
          </cell>
          <cell r="K6656">
            <v>9643</v>
          </cell>
          <cell r="L6656">
            <v>9643</v>
          </cell>
          <cell r="M6656">
            <v>9643</v>
          </cell>
          <cell r="N6656">
            <v>9643</v>
          </cell>
          <cell r="O6656">
            <v>9090</v>
          </cell>
          <cell r="P6656">
            <v>9272</v>
          </cell>
          <cell r="Q6656">
            <v>9552</v>
          </cell>
        </row>
        <row r="6657">
          <cell r="E6657" t="str">
            <v>65NMONTHLYUWASHINGTON FEDERATION OF STATE EMPLOYEES</v>
          </cell>
          <cell r="F6657" t="str">
            <v>65N</v>
          </cell>
          <cell r="G6657" t="str">
            <v>Monthly</v>
          </cell>
          <cell r="H6657" t="str">
            <v>U</v>
          </cell>
          <cell r="I6657">
            <v>0</v>
          </cell>
          <cell r="J6657" t="str">
            <v>Washington Federation of State Employees</v>
          </cell>
          <cell r="K6657">
            <v>9523</v>
          </cell>
          <cell r="L6657">
            <v>9523</v>
          </cell>
          <cell r="M6657">
            <v>9523</v>
          </cell>
          <cell r="N6657">
            <v>9523</v>
          </cell>
          <cell r="O6657">
            <v>8977</v>
          </cell>
          <cell r="P6657">
            <v>9157</v>
          </cell>
          <cell r="Q6657">
            <v>9434</v>
          </cell>
        </row>
        <row r="6658">
          <cell r="E6658" t="str">
            <v>66MONTHLYACOALITION</v>
          </cell>
          <cell r="F6658" t="str">
            <v>66</v>
          </cell>
          <cell r="G6658" t="str">
            <v>Monthly</v>
          </cell>
          <cell r="H6658" t="str">
            <v>A</v>
          </cell>
          <cell r="I6658">
            <v>0</v>
          </cell>
          <cell r="J6658" t="str">
            <v>Coalition</v>
          </cell>
          <cell r="K6658">
            <v>5572</v>
          </cell>
          <cell r="L6658">
            <v>5572</v>
          </cell>
          <cell r="M6658">
            <v>5572</v>
          </cell>
          <cell r="N6658">
            <v>5572</v>
          </cell>
          <cell r="O6658">
            <v>5253</v>
          </cell>
          <cell r="P6658">
            <v>5358</v>
          </cell>
          <cell r="Q6658">
            <v>5520</v>
          </cell>
        </row>
        <row r="6659">
          <cell r="E6659" t="str">
            <v>66MONTHLYANON-REPRESENTED STATE EMPLOYEES</v>
          </cell>
          <cell r="F6659" t="str">
            <v>66</v>
          </cell>
          <cell r="G6659" t="str">
            <v>Monthly</v>
          </cell>
          <cell r="H6659" t="str">
            <v>A</v>
          </cell>
          <cell r="I6659">
            <v>0</v>
          </cell>
          <cell r="J6659" t="str">
            <v>Non-Represented State Employees</v>
          </cell>
          <cell r="K6659">
            <v>5572</v>
          </cell>
          <cell r="L6659">
            <v>5572</v>
          </cell>
          <cell r="M6659">
            <v>5572</v>
          </cell>
          <cell r="N6659">
            <v>5572</v>
          </cell>
          <cell r="O6659">
            <v>5253</v>
          </cell>
          <cell r="P6659">
            <v>5358</v>
          </cell>
          <cell r="Q6659">
            <v>5520</v>
          </cell>
        </row>
        <row r="6660">
          <cell r="E6660" t="str">
            <v>66MONTHLYATEAMSTERS LOCAL UNION NUMBER 117</v>
          </cell>
          <cell r="F6660" t="str">
            <v>66</v>
          </cell>
          <cell r="G6660" t="str">
            <v>Monthly</v>
          </cell>
          <cell r="H6660" t="str">
            <v>A</v>
          </cell>
          <cell r="I6660">
            <v>0</v>
          </cell>
          <cell r="J6660" t="str">
            <v>Teamsters Local Union Number 117</v>
          </cell>
          <cell r="K6660">
            <v>5644</v>
          </cell>
          <cell r="L6660">
            <v>5644</v>
          </cell>
          <cell r="M6660">
            <v>5644</v>
          </cell>
          <cell r="N6660">
            <v>5644</v>
          </cell>
          <cell r="O6660">
            <v>5321</v>
          </cell>
          <cell r="P6660">
            <v>5427</v>
          </cell>
          <cell r="Q6660">
            <v>5591</v>
          </cell>
        </row>
        <row r="6661">
          <cell r="E6661" t="str">
            <v>66MONTHLYAWASHINGTON FEDERATION OF STATE EMPLOYEES</v>
          </cell>
          <cell r="F6661" t="str">
            <v>66</v>
          </cell>
          <cell r="G6661" t="str">
            <v>Monthly</v>
          </cell>
          <cell r="H6661" t="str">
            <v>A</v>
          </cell>
          <cell r="I6661">
            <v>0</v>
          </cell>
          <cell r="J6661" t="str">
            <v>Washington Federation of State Employees</v>
          </cell>
          <cell r="K6661">
            <v>5572</v>
          </cell>
          <cell r="L6661">
            <v>5572</v>
          </cell>
          <cell r="M6661">
            <v>5572</v>
          </cell>
          <cell r="N6661">
            <v>5572</v>
          </cell>
          <cell r="O6661">
            <v>5253</v>
          </cell>
          <cell r="P6661">
            <v>5358</v>
          </cell>
          <cell r="Q6661">
            <v>5520</v>
          </cell>
        </row>
        <row r="6662">
          <cell r="E6662" t="str">
            <v>66MONTHLYAWASHINGTON PUBLIC EMPLOYEES ASSOCIATION</v>
          </cell>
          <cell r="F6662" t="str">
            <v>66</v>
          </cell>
          <cell r="G6662" t="str">
            <v>Monthly</v>
          </cell>
          <cell r="H6662" t="str">
            <v>A</v>
          </cell>
          <cell r="I6662">
            <v>0</v>
          </cell>
          <cell r="J6662" t="str">
            <v>Washington Public Employees Association</v>
          </cell>
          <cell r="K6662">
            <v>5572</v>
          </cell>
          <cell r="L6662">
            <v>5572</v>
          </cell>
          <cell r="M6662">
            <v>5572</v>
          </cell>
          <cell r="N6662">
            <v>5572</v>
          </cell>
          <cell r="O6662">
            <v>5253</v>
          </cell>
          <cell r="P6662">
            <v>5358</v>
          </cell>
          <cell r="Q6662">
            <v>5520</v>
          </cell>
        </row>
        <row r="6663">
          <cell r="E6663" t="str">
            <v>66MONTHLYBCOALITION</v>
          </cell>
          <cell r="F6663" t="str">
            <v>66</v>
          </cell>
          <cell r="G6663" t="str">
            <v>Monthly</v>
          </cell>
          <cell r="H6663" t="str">
            <v>B</v>
          </cell>
          <cell r="I6663">
            <v>0</v>
          </cell>
          <cell r="J6663" t="str">
            <v>Coalition</v>
          </cell>
          <cell r="K6663">
            <v>5713</v>
          </cell>
          <cell r="L6663">
            <v>5713</v>
          </cell>
          <cell r="M6663">
            <v>5713</v>
          </cell>
          <cell r="N6663">
            <v>5713</v>
          </cell>
          <cell r="O6663">
            <v>5385</v>
          </cell>
          <cell r="P6663">
            <v>5493</v>
          </cell>
          <cell r="Q6663">
            <v>5659</v>
          </cell>
        </row>
        <row r="6664">
          <cell r="E6664" t="str">
            <v>66MONTHLYBNON-REPRESENTED STATE EMPLOYEES</v>
          </cell>
          <cell r="F6664" t="str">
            <v>66</v>
          </cell>
          <cell r="G6664" t="str">
            <v>Monthly</v>
          </cell>
          <cell r="H6664" t="str">
            <v>B</v>
          </cell>
          <cell r="I6664">
            <v>0</v>
          </cell>
          <cell r="J6664" t="str">
            <v>Non-Represented State Employees</v>
          </cell>
          <cell r="K6664">
            <v>5713</v>
          </cell>
          <cell r="L6664">
            <v>5713</v>
          </cell>
          <cell r="M6664">
            <v>5713</v>
          </cell>
          <cell r="N6664">
            <v>5713</v>
          </cell>
          <cell r="O6664">
            <v>5385</v>
          </cell>
          <cell r="P6664">
            <v>5493</v>
          </cell>
          <cell r="Q6664">
            <v>5659</v>
          </cell>
        </row>
        <row r="6665">
          <cell r="E6665" t="str">
            <v>66MONTHLYBTEAMSTERS LOCAL UNION NUMBER 117</v>
          </cell>
          <cell r="F6665" t="str">
            <v>66</v>
          </cell>
          <cell r="G6665" t="str">
            <v>Monthly</v>
          </cell>
          <cell r="H6665" t="str">
            <v>B</v>
          </cell>
          <cell r="I6665">
            <v>0</v>
          </cell>
          <cell r="J6665" t="str">
            <v>Teamsters Local Union Number 117</v>
          </cell>
          <cell r="K6665">
            <v>5784</v>
          </cell>
          <cell r="L6665">
            <v>5784</v>
          </cell>
          <cell r="M6665">
            <v>5784</v>
          </cell>
          <cell r="N6665">
            <v>5784</v>
          </cell>
          <cell r="O6665">
            <v>5453</v>
          </cell>
          <cell r="P6665">
            <v>5562</v>
          </cell>
          <cell r="Q6665">
            <v>5730</v>
          </cell>
        </row>
        <row r="6666">
          <cell r="E6666" t="str">
            <v>66MONTHLYBWASHINGTON FEDERATION OF STATE EMPLOYEES</v>
          </cell>
          <cell r="F6666" t="str">
            <v>66</v>
          </cell>
          <cell r="G6666" t="str">
            <v>Monthly</v>
          </cell>
          <cell r="H6666" t="str">
            <v>B</v>
          </cell>
          <cell r="I6666">
            <v>0</v>
          </cell>
          <cell r="J6666" t="str">
            <v>Washington Federation of State Employees</v>
          </cell>
          <cell r="K6666">
            <v>5713</v>
          </cell>
          <cell r="L6666">
            <v>5713</v>
          </cell>
          <cell r="M6666">
            <v>5713</v>
          </cell>
          <cell r="N6666">
            <v>5713</v>
          </cell>
          <cell r="O6666">
            <v>5385</v>
          </cell>
          <cell r="P6666">
            <v>5493</v>
          </cell>
          <cell r="Q6666">
            <v>5659</v>
          </cell>
        </row>
        <row r="6667">
          <cell r="E6667" t="str">
            <v>66MONTHLYBWASHINGTON PUBLIC EMPLOYEES ASSOCIATION</v>
          </cell>
          <cell r="F6667" t="str">
            <v>66</v>
          </cell>
          <cell r="G6667" t="str">
            <v>Monthly</v>
          </cell>
          <cell r="H6667" t="str">
            <v>B</v>
          </cell>
          <cell r="I6667">
            <v>0</v>
          </cell>
          <cell r="J6667" t="str">
            <v>Washington Public Employees Association</v>
          </cell>
          <cell r="K6667">
            <v>5713</v>
          </cell>
          <cell r="L6667">
            <v>5713</v>
          </cell>
          <cell r="M6667">
            <v>5713</v>
          </cell>
          <cell r="N6667">
            <v>5713</v>
          </cell>
          <cell r="O6667">
            <v>5385</v>
          </cell>
          <cell r="P6667">
            <v>5493</v>
          </cell>
          <cell r="Q6667">
            <v>5659</v>
          </cell>
        </row>
        <row r="6668">
          <cell r="E6668" t="str">
            <v>66MONTHLYCCOALITION</v>
          </cell>
          <cell r="F6668" t="str">
            <v>66</v>
          </cell>
          <cell r="G6668" t="str">
            <v>Monthly</v>
          </cell>
          <cell r="H6668" t="str">
            <v>C</v>
          </cell>
          <cell r="I6668">
            <v>0</v>
          </cell>
          <cell r="J6668" t="str">
            <v>Coalition</v>
          </cell>
          <cell r="K6668">
            <v>5857</v>
          </cell>
          <cell r="L6668">
            <v>5857</v>
          </cell>
          <cell r="M6668">
            <v>5857</v>
          </cell>
          <cell r="N6668">
            <v>5857</v>
          </cell>
          <cell r="O6668">
            <v>5522</v>
          </cell>
          <cell r="P6668">
            <v>5632</v>
          </cell>
          <cell r="Q6668">
            <v>5802</v>
          </cell>
        </row>
        <row r="6669">
          <cell r="E6669" t="str">
            <v>66MONTHLYCNON-REPRESENTED STATE EMPLOYEES</v>
          </cell>
          <cell r="F6669" t="str">
            <v>66</v>
          </cell>
          <cell r="G6669" t="str">
            <v>Monthly</v>
          </cell>
          <cell r="H6669" t="str">
            <v>C</v>
          </cell>
          <cell r="I6669">
            <v>0</v>
          </cell>
          <cell r="J6669" t="str">
            <v>Non-Represented State Employees</v>
          </cell>
          <cell r="K6669">
            <v>5857</v>
          </cell>
          <cell r="L6669">
            <v>5857</v>
          </cell>
          <cell r="M6669">
            <v>5857</v>
          </cell>
          <cell r="N6669">
            <v>5857</v>
          </cell>
          <cell r="O6669">
            <v>5522</v>
          </cell>
          <cell r="P6669">
            <v>5632</v>
          </cell>
          <cell r="Q6669">
            <v>5802</v>
          </cell>
        </row>
        <row r="6670">
          <cell r="E6670" t="str">
            <v>66MONTHLYCTEAMSTERS LOCAL UNION NUMBER 117</v>
          </cell>
          <cell r="F6670" t="str">
            <v>66</v>
          </cell>
          <cell r="G6670" t="str">
            <v>Monthly</v>
          </cell>
          <cell r="H6670" t="str">
            <v>C</v>
          </cell>
          <cell r="I6670">
            <v>0</v>
          </cell>
          <cell r="J6670" t="str">
            <v>Teamsters Local Union Number 117</v>
          </cell>
          <cell r="K6670">
            <v>5933</v>
          </cell>
          <cell r="L6670">
            <v>5933</v>
          </cell>
          <cell r="M6670">
            <v>5933</v>
          </cell>
          <cell r="N6670">
            <v>5933</v>
          </cell>
          <cell r="O6670">
            <v>5593</v>
          </cell>
          <cell r="P6670">
            <v>5705</v>
          </cell>
          <cell r="Q6670">
            <v>5877</v>
          </cell>
        </row>
        <row r="6671">
          <cell r="E6671" t="str">
            <v>66MONTHLYCWASHINGTON FEDERATION OF STATE EMPLOYEES</v>
          </cell>
          <cell r="F6671" t="str">
            <v>66</v>
          </cell>
          <cell r="G6671" t="str">
            <v>Monthly</v>
          </cell>
          <cell r="H6671" t="str">
            <v>C</v>
          </cell>
          <cell r="I6671">
            <v>0</v>
          </cell>
          <cell r="J6671" t="str">
            <v>Washington Federation of State Employees</v>
          </cell>
          <cell r="K6671">
            <v>5857</v>
          </cell>
          <cell r="L6671">
            <v>5857</v>
          </cell>
          <cell r="M6671">
            <v>5857</v>
          </cell>
          <cell r="N6671">
            <v>5857</v>
          </cell>
          <cell r="O6671">
            <v>5522</v>
          </cell>
          <cell r="P6671">
            <v>5632</v>
          </cell>
          <cell r="Q6671">
            <v>5802</v>
          </cell>
        </row>
        <row r="6672">
          <cell r="E6672" t="str">
            <v>66MONTHLYCWASHINGTON PUBLIC EMPLOYEES ASSOCIATION</v>
          </cell>
          <cell r="F6672" t="str">
            <v>66</v>
          </cell>
          <cell r="G6672" t="str">
            <v>Monthly</v>
          </cell>
          <cell r="H6672" t="str">
            <v>C</v>
          </cell>
          <cell r="I6672">
            <v>0</v>
          </cell>
          <cell r="J6672" t="str">
            <v>Washington Public Employees Association</v>
          </cell>
          <cell r="K6672">
            <v>5857</v>
          </cell>
          <cell r="L6672">
            <v>5857</v>
          </cell>
          <cell r="M6672">
            <v>5857</v>
          </cell>
          <cell r="N6672">
            <v>5857</v>
          </cell>
          <cell r="O6672">
            <v>5522</v>
          </cell>
          <cell r="P6672">
            <v>5632</v>
          </cell>
          <cell r="Q6672">
            <v>5802</v>
          </cell>
        </row>
        <row r="6673">
          <cell r="E6673" t="str">
            <v>66MONTHLYDCOALITION</v>
          </cell>
          <cell r="F6673" t="str">
            <v>66</v>
          </cell>
          <cell r="G6673" t="str">
            <v>Monthly</v>
          </cell>
          <cell r="H6673" t="str">
            <v>D</v>
          </cell>
          <cell r="I6673">
            <v>0</v>
          </cell>
          <cell r="J6673" t="str">
            <v>Coalition</v>
          </cell>
          <cell r="K6673">
            <v>6001</v>
          </cell>
          <cell r="L6673">
            <v>6001</v>
          </cell>
          <cell r="M6673">
            <v>6001</v>
          </cell>
          <cell r="N6673">
            <v>6001</v>
          </cell>
          <cell r="O6673">
            <v>5657</v>
          </cell>
          <cell r="P6673">
            <v>5770</v>
          </cell>
          <cell r="Q6673">
            <v>5944</v>
          </cell>
        </row>
        <row r="6674">
          <cell r="E6674" t="str">
            <v>66MONTHLYDNON-REPRESENTED STATE EMPLOYEES</v>
          </cell>
          <cell r="F6674" t="str">
            <v>66</v>
          </cell>
          <cell r="G6674" t="str">
            <v>Monthly</v>
          </cell>
          <cell r="H6674" t="str">
            <v>D</v>
          </cell>
          <cell r="I6674">
            <v>0</v>
          </cell>
          <cell r="J6674" t="str">
            <v>Non-Represented State Employees</v>
          </cell>
          <cell r="K6674">
            <v>6001</v>
          </cell>
          <cell r="L6674">
            <v>6001</v>
          </cell>
          <cell r="M6674">
            <v>6001</v>
          </cell>
          <cell r="N6674">
            <v>6001</v>
          </cell>
          <cell r="O6674">
            <v>5657</v>
          </cell>
          <cell r="P6674">
            <v>5770</v>
          </cell>
          <cell r="Q6674">
            <v>5944</v>
          </cell>
        </row>
        <row r="6675">
          <cell r="E6675" t="str">
            <v>66MONTHLYDTEAMSTERS LOCAL UNION NUMBER 117</v>
          </cell>
          <cell r="F6675" t="str">
            <v>66</v>
          </cell>
          <cell r="G6675" t="str">
            <v>Monthly</v>
          </cell>
          <cell r="H6675" t="str">
            <v>D</v>
          </cell>
          <cell r="I6675">
            <v>0</v>
          </cell>
          <cell r="J6675" t="str">
            <v>Teamsters Local Union Number 117</v>
          </cell>
          <cell r="K6675">
            <v>6077</v>
          </cell>
          <cell r="L6675">
            <v>6077</v>
          </cell>
          <cell r="M6675">
            <v>6077</v>
          </cell>
          <cell r="N6675">
            <v>6077</v>
          </cell>
          <cell r="O6675">
            <v>5728</v>
          </cell>
          <cell r="P6675">
            <v>5843</v>
          </cell>
          <cell r="Q6675">
            <v>6019</v>
          </cell>
        </row>
        <row r="6676">
          <cell r="E6676" t="str">
            <v>66MONTHLYDWASHINGTON FEDERATION OF STATE EMPLOYEES</v>
          </cell>
          <cell r="F6676" t="str">
            <v>66</v>
          </cell>
          <cell r="G6676" t="str">
            <v>Monthly</v>
          </cell>
          <cell r="H6676" t="str">
            <v>D</v>
          </cell>
          <cell r="I6676">
            <v>0</v>
          </cell>
          <cell r="J6676" t="str">
            <v>Washington Federation of State Employees</v>
          </cell>
          <cell r="K6676">
            <v>6001</v>
          </cell>
          <cell r="L6676">
            <v>6001</v>
          </cell>
          <cell r="M6676">
            <v>6001</v>
          </cell>
          <cell r="N6676">
            <v>6001</v>
          </cell>
          <cell r="O6676">
            <v>5657</v>
          </cell>
          <cell r="P6676">
            <v>5770</v>
          </cell>
          <cell r="Q6676">
            <v>5944</v>
          </cell>
        </row>
        <row r="6677">
          <cell r="E6677" t="str">
            <v>66MONTHLYDWASHINGTON PUBLIC EMPLOYEES ASSOCIATION</v>
          </cell>
          <cell r="F6677" t="str">
            <v>66</v>
          </cell>
          <cell r="G6677" t="str">
            <v>Monthly</v>
          </cell>
          <cell r="H6677" t="str">
            <v>D</v>
          </cell>
          <cell r="I6677">
            <v>0</v>
          </cell>
          <cell r="J6677" t="str">
            <v>Washington Public Employees Association</v>
          </cell>
          <cell r="K6677">
            <v>6001</v>
          </cell>
          <cell r="L6677">
            <v>6001</v>
          </cell>
          <cell r="M6677">
            <v>6001</v>
          </cell>
          <cell r="N6677">
            <v>6001</v>
          </cell>
          <cell r="O6677">
            <v>5657</v>
          </cell>
          <cell r="P6677">
            <v>5770</v>
          </cell>
          <cell r="Q6677">
            <v>5944</v>
          </cell>
        </row>
        <row r="6678">
          <cell r="E6678" t="str">
            <v>66MONTHLYECOALITION</v>
          </cell>
          <cell r="F6678" t="str">
            <v>66</v>
          </cell>
          <cell r="G6678" t="str">
            <v>Monthly</v>
          </cell>
          <cell r="H6678" t="str">
            <v>E</v>
          </cell>
          <cell r="I6678">
            <v>0</v>
          </cell>
          <cell r="J6678" t="str">
            <v>Coalition</v>
          </cell>
          <cell r="K6678">
            <v>6157</v>
          </cell>
          <cell r="L6678">
            <v>6157</v>
          </cell>
          <cell r="M6678">
            <v>6157</v>
          </cell>
          <cell r="N6678">
            <v>6157</v>
          </cell>
          <cell r="O6678">
            <v>5804</v>
          </cell>
          <cell r="P6678">
            <v>5920</v>
          </cell>
          <cell r="Q6678">
            <v>6099</v>
          </cell>
        </row>
        <row r="6679">
          <cell r="E6679" t="str">
            <v>66MONTHLYENON-REPRESENTED STATE EMPLOYEES</v>
          </cell>
          <cell r="F6679" t="str">
            <v>66</v>
          </cell>
          <cell r="G6679" t="str">
            <v>Monthly</v>
          </cell>
          <cell r="H6679" t="str">
            <v>E</v>
          </cell>
          <cell r="I6679">
            <v>0</v>
          </cell>
          <cell r="J6679" t="str">
            <v>Non-Represented State Employees</v>
          </cell>
          <cell r="K6679">
            <v>6157</v>
          </cell>
          <cell r="L6679">
            <v>6157</v>
          </cell>
          <cell r="M6679">
            <v>6157</v>
          </cell>
          <cell r="N6679">
            <v>6157</v>
          </cell>
          <cell r="O6679">
            <v>5804</v>
          </cell>
          <cell r="P6679">
            <v>5920</v>
          </cell>
          <cell r="Q6679">
            <v>6099</v>
          </cell>
        </row>
        <row r="6680">
          <cell r="E6680" t="str">
            <v>66MONTHLYETEAMSTERS LOCAL UNION NUMBER 117</v>
          </cell>
          <cell r="F6680" t="str">
            <v>66</v>
          </cell>
          <cell r="G6680" t="str">
            <v>Monthly</v>
          </cell>
          <cell r="H6680" t="str">
            <v>E</v>
          </cell>
          <cell r="I6680">
            <v>0</v>
          </cell>
          <cell r="J6680" t="str">
            <v>Teamsters Local Union Number 117</v>
          </cell>
          <cell r="K6680">
            <v>6235</v>
          </cell>
          <cell r="L6680">
            <v>6235</v>
          </cell>
          <cell r="M6680">
            <v>6235</v>
          </cell>
          <cell r="N6680">
            <v>6235</v>
          </cell>
          <cell r="O6680">
            <v>5877</v>
          </cell>
          <cell r="P6680">
            <v>5995</v>
          </cell>
          <cell r="Q6680">
            <v>6176</v>
          </cell>
        </row>
        <row r="6681">
          <cell r="E6681" t="str">
            <v>66MONTHLYEWASHINGTON FEDERATION OF STATE EMPLOYEES</v>
          </cell>
          <cell r="F6681" t="str">
            <v>66</v>
          </cell>
          <cell r="G6681" t="str">
            <v>Monthly</v>
          </cell>
          <cell r="H6681" t="str">
            <v>E</v>
          </cell>
          <cell r="I6681">
            <v>0</v>
          </cell>
          <cell r="J6681" t="str">
            <v>Washington Federation of State Employees</v>
          </cell>
          <cell r="K6681">
            <v>6157</v>
          </cell>
          <cell r="L6681">
            <v>6157</v>
          </cell>
          <cell r="M6681">
            <v>6157</v>
          </cell>
          <cell r="N6681">
            <v>6157</v>
          </cell>
          <cell r="O6681">
            <v>5804</v>
          </cell>
          <cell r="P6681">
            <v>5920</v>
          </cell>
          <cell r="Q6681">
            <v>6099</v>
          </cell>
        </row>
        <row r="6682">
          <cell r="E6682" t="str">
            <v>66MONTHLYEWASHINGTON PUBLIC EMPLOYEES ASSOCIATION</v>
          </cell>
          <cell r="F6682" t="str">
            <v>66</v>
          </cell>
          <cell r="G6682" t="str">
            <v>Monthly</v>
          </cell>
          <cell r="H6682" t="str">
            <v>E</v>
          </cell>
          <cell r="I6682">
            <v>0</v>
          </cell>
          <cell r="J6682" t="str">
            <v>Washington Public Employees Association</v>
          </cell>
          <cell r="K6682">
            <v>6157</v>
          </cell>
          <cell r="L6682">
            <v>6157</v>
          </cell>
          <cell r="M6682">
            <v>6157</v>
          </cell>
          <cell r="N6682">
            <v>6157</v>
          </cell>
          <cell r="O6682">
            <v>5804</v>
          </cell>
          <cell r="P6682">
            <v>5920</v>
          </cell>
          <cell r="Q6682">
            <v>6099</v>
          </cell>
        </row>
        <row r="6683">
          <cell r="E6683" t="str">
            <v>66MONTHLYFCOALITION</v>
          </cell>
          <cell r="F6683" t="str">
            <v>66</v>
          </cell>
          <cell r="G6683" t="str">
            <v>Monthly</v>
          </cell>
          <cell r="H6683" t="str">
            <v>F</v>
          </cell>
          <cell r="I6683">
            <v>0</v>
          </cell>
          <cell r="J6683" t="str">
            <v>Coalition</v>
          </cell>
          <cell r="K6683">
            <v>6304</v>
          </cell>
          <cell r="L6683">
            <v>6304</v>
          </cell>
          <cell r="M6683">
            <v>6304</v>
          </cell>
          <cell r="N6683">
            <v>6304</v>
          </cell>
          <cell r="O6683">
            <v>5943</v>
          </cell>
          <cell r="P6683">
            <v>6062</v>
          </cell>
          <cell r="Q6683">
            <v>6245</v>
          </cell>
        </row>
        <row r="6684">
          <cell r="E6684" t="str">
            <v>66MONTHLYFNON-REPRESENTED STATE EMPLOYEES</v>
          </cell>
          <cell r="F6684" t="str">
            <v>66</v>
          </cell>
          <cell r="G6684" t="str">
            <v>Monthly</v>
          </cell>
          <cell r="H6684" t="str">
            <v>F</v>
          </cell>
          <cell r="I6684">
            <v>0</v>
          </cell>
          <cell r="J6684" t="str">
            <v>Non-Represented State Employees</v>
          </cell>
          <cell r="K6684">
            <v>6304</v>
          </cell>
          <cell r="L6684">
            <v>6304</v>
          </cell>
          <cell r="M6684">
            <v>6304</v>
          </cell>
          <cell r="N6684">
            <v>6304</v>
          </cell>
          <cell r="O6684">
            <v>5943</v>
          </cell>
          <cell r="P6684">
            <v>6062</v>
          </cell>
          <cell r="Q6684">
            <v>6245</v>
          </cell>
        </row>
        <row r="6685">
          <cell r="E6685" t="str">
            <v>66MONTHLYFTEAMSTERS LOCAL UNION NUMBER 117</v>
          </cell>
          <cell r="F6685" t="str">
            <v>66</v>
          </cell>
          <cell r="G6685" t="str">
            <v>Monthly</v>
          </cell>
          <cell r="H6685" t="str">
            <v>F</v>
          </cell>
          <cell r="I6685">
            <v>0</v>
          </cell>
          <cell r="J6685" t="str">
            <v>Teamsters Local Union Number 117</v>
          </cell>
          <cell r="K6685">
            <v>6386</v>
          </cell>
          <cell r="L6685">
            <v>6386</v>
          </cell>
          <cell r="M6685">
            <v>6386</v>
          </cell>
          <cell r="N6685">
            <v>6386</v>
          </cell>
          <cell r="O6685">
            <v>6020</v>
          </cell>
          <cell r="P6685">
            <v>6140</v>
          </cell>
          <cell r="Q6685">
            <v>6325</v>
          </cell>
        </row>
        <row r="6686">
          <cell r="E6686" t="str">
            <v>66MONTHLYFWASHINGTON FEDERATION OF STATE EMPLOYEES</v>
          </cell>
          <cell r="F6686" t="str">
            <v>66</v>
          </cell>
          <cell r="G6686" t="str">
            <v>Monthly</v>
          </cell>
          <cell r="H6686" t="str">
            <v>F</v>
          </cell>
          <cell r="I6686">
            <v>0</v>
          </cell>
          <cell r="J6686" t="str">
            <v>Washington Federation of State Employees</v>
          </cell>
          <cell r="K6686">
            <v>6304</v>
          </cell>
          <cell r="L6686">
            <v>6304</v>
          </cell>
          <cell r="M6686">
            <v>6304</v>
          </cell>
          <cell r="N6686">
            <v>6304</v>
          </cell>
          <cell r="O6686">
            <v>5943</v>
          </cell>
          <cell r="P6686">
            <v>6062</v>
          </cell>
          <cell r="Q6686">
            <v>6245</v>
          </cell>
        </row>
        <row r="6687">
          <cell r="E6687" t="str">
            <v>66MONTHLYFWASHINGTON PUBLIC EMPLOYEES ASSOCIATION</v>
          </cell>
          <cell r="F6687" t="str">
            <v>66</v>
          </cell>
          <cell r="G6687" t="str">
            <v>Monthly</v>
          </cell>
          <cell r="H6687" t="str">
            <v>F</v>
          </cell>
          <cell r="I6687">
            <v>0</v>
          </cell>
          <cell r="J6687" t="str">
            <v>Washington Public Employees Association</v>
          </cell>
          <cell r="K6687">
            <v>6304</v>
          </cell>
          <cell r="L6687">
            <v>6304</v>
          </cell>
          <cell r="M6687">
            <v>6304</v>
          </cell>
          <cell r="N6687">
            <v>6304</v>
          </cell>
          <cell r="O6687">
            <v>5943</v>
          </cell>
          <cell r="P6687">
            <v>6062</v>
          </cell>
          <cell r="Q6687">
            <v>6245</v>
          </cell>
        </row>
        <row r="6688">
          <cell r="E6688" t="str">
            <v>66MONTHLYGCOALITION</v>
          </cell>
          <cell r="F6688" t="str">
            <v>66</v>
          </cell>
          <cell r="G6688" t="str">
            <v>Monthly</v>
          </cell>
          <cell r="H6688" t="str">
            <v>G</v>
          </cell>
          <cell r="I6688">
            <v>0</v>
          </cell>
          <cell r="J6688" t="str">
            <v>Coalition</v>
          </cell>
          <cell r="K6688">
            <v>6466</v>
          </cell>
          <cell r="L6688">
            <v>6466</v>
          </cell>
          <cell r="M6688">
            <v>6466</v>
          </cell>
          <cell r="N6688">
            <v>6466</v>
          </cell>
          <cell r="O6688">
            <v>6095</v>
          </cell>
          <cell r="P6688">
            <v>6217</v>
          </cell>
          <cell r="Q6688">
            <v>6405</v>
          </cell>
        </row>
        <row r="6689">
          <cell r="E6689" t="str">
            <v>66MONTHLYGNON-REPRESENTED STATE EMPLOYEES</v>
          </cell>
          <cell r="F6689" t="str">
            <v>66</v>
          </cell>
          <cell r="G6689" t="str">
            <v>Monthly</v>
          </cell>
          <cell r="H6689" t="str">
            <v>G</v>
          </cell>
          <cell r="I6689">
            <v>0</v>
          </cell>
          <cell r="J6689" t="str">
            <v>Non-Represented State Employees</v>
          </cell>
          <cell r="K6689">
            <v>6466</v>
          </cell>
          <cell r="L6689">
            <v>6466</v>
          </cell>
          <cell r="M6689">
            <v>6466</v>
          </cell>
          <cell r="N6689">
            <v>6466</v>
          </cell>
          <cell r="O6689">
            <v>6095</v>
          </cell>
          <cell r="P6689">
            <v>6217</v>
          </cell>
          <cell r="Q6689">
            <v>6405</v>
          </cell>
        </row>
        <row r="6690">
          <cell r="E6690" t="str">
            <v>66MONTHLYGTEAMSTERS LOCAL UNION NUMBER 117</v>
          </cell>
          <cell r="F6690" t="str">
            <v>66</v>
          </cell>
          <cell r="G6690" t="str">
            <v>Monthly</v>
          </cell>
          <cell r="H6690" t="str">
            <v>G</v>
          </cell>
          <cell r="I6690">
            <v>0</v>
          </cell>
          <cell r="J6690" t="str">
            <v>Teamsters Local Union Number 117</v>
          </cell>
          <cell r="K6690">
            <v>6548</v>
          </cell>
          <cell r="L6690">
            <v>6548</v>
          </cell>
          <cell r="M6690">
            <v>6548</v>
          </cell>
          <cell r="N6690">
            <v>6548</v>
          </cell>
          <cell r="O6690">
            <v>6173</v>
          </cell>
          <cell r="P6690">
            <v>6296</v>
          </cell>
          <cell r="Q6690">
            <v>6486</v>
          </cell>
        </row>
        <row r="6691">
          <cell r="E6691" t="str">
            <v>66MONTHLYGWASHINGTON FEDERATION OF STATE EMPLOYEES</v>
          </cell>
          <cell r="F6691" t="str">
            <v>66</v>
          </cell>
          <cell r="G6691" t="str">
            <v>Monthly</v>
          </cell>
          <cell r="H6691" t="str">
            <v>G</v>
          </cell>
          <cell r="I6691">
            <v>0</v>
          </cell>
          <cell r="J6691" t="str">
            <v>Washington Federation of State Employees</v>
          </cell>
          <cell r="K6691">
            <v>6466</v>
          </cell>
          <cell r="L6691">
            <v>6466</v>
          </cell>
          <cell r="M6691">
            <v>6466</v>
          </cell>
          <cell r="N6691">
            <v>6466</v>
          </cell>
          <cell r="O6691">
            <v>6095</v>
          </cell>
          <cell r="P6691">
            <v>6217</v>
          </cell>
          <cell r="Q6691">
            <v>6405</v>
          </cell>
        </row>
        <row r="6692">
          <cell r="E6692" t="str">
            <v>66MONTHLYGWASHINGTON PUBLIC EMPLOYEES ASSOCIATION</v>
          </cell>
          <cell r="F6692" t="str">
            <v>66</v>
          </cell>
          <cell r="G6692" t="str">
            <v>Monthly</v>
          </cell>
          <cell r="H6692" t="str">
            <v>G</v>
          </cell>
          <cell r="I6692">
            <v>0</v>
          </cell>
          <cell r="J6692" t="str">
            <v>Washington Public Employees Association</v>
          </cell>
          <cell r="K6692">
            <v>6466</v>
          </cell>
          <cell r="L6692">
            <v>6466</v>
          </cell>
          <cell r="M6692">
            <v>6466</v>
          </cell>
          <cell r="N6692">
            <v>6466</v>
          </cell>
          <cell r="O6692">
            <v>6095</v>
          </cell>
          <cell r="P6692">
            <v>6217</v>
          </cell>
          <cell r="Q6692">
            <v>6405</v>
          </cell>
        </row>
        <row r="6693">
          <cell r="E6693" t="str">
            <v>66MONTHLYHCOALITION</v>
          </cell>
          <cell r="F6693" t="str">
            <v>66</v>
          </cell>
          <cell r="G6693" t="str">
            <v>Monthly</v>
          </cell>
          <cell r="H6693" t="str">
            <v>H</v>
          </cell>
          <cell r="I6693">
            <v>0</v>
          </cell>
          <cell r="J6693" t="str">
            <v>Coalition</v>
          </cell>
          <cell r="K6693">
            <v>6627</v>
          </cell>
          <cell r="L6693">
            <v>6627</v>
          </cell>
          <cell r="M6693">
            <v>6627</v>
          </cell>
          <cell r="N6693">
            <v>6627</v>
          </cell>
          <cell r="O6693">
            <v>6247</v>
          </cell>
          <cell r="P6693">
            <v>6372</v>
          </cell>
          <cell r="Q6693">
            <v>6564</v>
          </cell>
        </row>
        <row r="6694">
          <cell r="E6694" t="str">
            <v>66MONTHLYHNON-REPRESENTED STATE EMPLOYEES</v>
          </cell>
          <cell r="F6694" t="str">
            <v>66</v>
          </cell>
          <cell r="G6694" t="str">
            <v>Monthly</v>
          </cell>
          <cell r="H6694" t="str">
            <v>H</v>
          </cell>
          <cell r="I6694">
            <v>0</v>
          </cell>
          <cell r="J6694" t="str">
            <v>Non-Represented State Employees</v>
          </cell>
          <cell r="K6694">
            <v>6627</v>
          </cell>
          <cell r="L6694">
            <v>6627</v>
          </cell>
          <cell r="M6694">
            <v>6627</v>
          </cell>
          <cell r="N6694">
            <v>6627</v>
          </cell>
          <cell r="O6694">
            <v>6247</v>
          </cell>
          <cell r="P6694">
            <v>6372</v>
          </cell>
          <cell r="Q6694">
            <v>6564</v>
          </cell>
        </row>
        <row r="6695">
          <cell r="E6695" t="str">
            <v>66MONTHLYHTEAMSTERS LOCAL UNION NUMBER 117</v>
          </cell>
          <cell r="F6695" t="str">
            <v>66</v>
          </cell>
          <cell r="G6695" t="str">
            <v>Monthly</v>
          </cell>
          <cell r="H6695" t="str">
            <v>H</v>
          </cell>
          <cell r="I6695">
            <v>0</v>
          </cell>
          <cell r="J6695" t="str">
            <v>Teamsters Local Union Number 117</v>
          </cell>
          <cell r="K6695">
            <v>6712</v>
          </cell>
          <cell r="L6695">
            <v>6712</v>
          </cell>
          <cell r="M6695">
            <v>6712</v>
          </cell>
          <cell r="N6695">
            <v>6712</v>
          </cell>
          <cell r="O6695">
            <v>6327</v>
          </cell>
          <cell r="P6695">
            <v>6454</v>
          </cell>
          <cell r="Q6695">
            <v>6649</v>
          </cell>
        </row>
        <row r="6696">
          <cell r="E6696" t="str">
            <v>66MONTHLYHWASHINGTON FEDERATION OF STATE EMPLOYEES</v>
          </cell>
          <cell r="F6696" t="str">
            <v>66</v>
          </cell>
          <cell r="G6696" t="str">
            <v>Monthly</v>
          </cell>
          <cell r="H6696" t="str">
            <v>H</v>
          </cell>
          <cell r="I6696">
            <v>0</v>
          </cell>
          <cell r="J6696" t="str">
            <v>Washington Federation of State Employees</v>
          </cell>
          <cell r="K6696">
            <v>6627</v>
          </cell>
          <cell r="L6696">
            <v>6627</v>
          </cell>
          <cell r="M6696">
            <v>6627</v>
          </cell>
          <cell r="N6696">
            <v>6627</v>
          </cell>
          <cell r="O6696">
            <v>6247</v>
          </cell>
          <cell r="P6696">
            <v>6372</v>
          </cell>
          <cell r="Q6696">
            <v>6564</v>
          </cell>
        </row>
        <row r="6697">
          <cell r="E6697" t="str">
            <v>66MONTHLYHWASHINGTON PUBLIC EMPLOYEES ASSOCIATION</v>
          </cell>
          <cell r="F6697" t="str">
            <v>66</v>
          </cell>
          <cell r="G6697" t="str">
            <v>Monthly</v>
          </cell>
          <cell r="H6697" t="str">
            <v>H</v>
          </cell>
          <cell r="I6697">
            <v>0</v>
          </cell>
          <cell r="J6697" t="str">
            <v>Washington Public Employees Association</v>
          </cell>
          <cell r="K6697">
            <v>6627</v>
          </cell>
          <cell r="L6697">
            <v>6627</v>
          </cell>
          <cell r="M6697">
            <v>6627</v>
          </cell>
          <cell r="N6697">
            <v>6627</v>
          </cell>
          <cell r="O6697">
            <v>6247</v>
          </cell>
          <cell r="P6697">
            <v>6372</v>
          </cell>
          <cell r="Q6697">
            <v>6564</v>
          </cell>
        </row>
        <row r="6698">
          <cell r="E6698" t="str">
            <v>66MONTHLYICOALITION</v>
          </cell>
          <cell r="F6698" t="str">
            <v>66</v>
          </cell>
          <cell r="G6698" t="str">
            <v>Monthly</v>
          </cell>
          <cell r="H6698" t="str">
            <v>I</v>
          </cell>
          <cell r="I6698">
            <v>0</v>
          </cell>
          <cell r="J6698" t="str">
            <v>Coalition</v>
          </cell>
          <cell r="K6698">
            <v>6790</v>
          </cell>
          <cell r="L6698">
            <v>6790</v>
          </cell>
          <cell r="M6698">
            <v>6790</v>
          </cell>
          <cell r="N6698">
            <v>6790</v>
          </cell>
          <cell r="O6698">
            <v>6401</v>
          </cell>
          <cell r="P6698">
            <v>6529</v>
          </cell>
          <cell r="Q6698">
            <v>6726</v>
          </cell>
        </row>
        <row r="6699">
          <cell r="E6699" t="str">
            <v>66MONTHLYINON-REPRESENTED STATE EMPLOYEES</v>
          </cell>
          <cell r="F6699" t="str">
            <v>66</v>
          </cell>
          <cell r="G6699" t="str">
            <v>Monthly</v>
          </cell>
          <cell r="H6699" t="str">
            <v>I</v>
          </cell>
          <cell r="I6699">
            <v>0</v>
          </cell>
          <cell r="J6699" t="str">
            <v>Non-Represented State Employees</v>
          </cell>
          <cell r="K6699">
            <v>6790</v>
          </cell>
          <cell r="L6699">
            <v>6790</v>
          </cell>
          <cell r="M6699">
            <v>6790</v>
          </cell>
          <cell r="N6699">
            <v>6790</v>
          </cell>
          <cell r="O6699">
            <v>6401</v>
          </cell>
          <cell r="P6699">
            <v>6529</v>
          </cell>
          <cell r="Q6699">
            <v>6726</v>
          </cell>
        </row>
        <row r="6700">
          <cell r="E6700" t="str">
            <v>66MONTHLYITEAMSTERS LOCAL UNION NUMBER 117</v>
          </cell>
          <cell r="F6700" t="str">
            <v>66</v>
          </cell>
          <cell r="G6700" t="str">
            <v>Monthly</v>
          </cell>
          <cell r="H6700" t="str">
            <v>I</v>
          </cell>
          <cell r="I6700">
            <v>0</v>
          </cell>
          <cell r="J6700" t="str">
            <v>Teamsters Local Union Number 117</v>
          </cell>
          <cell r="K6700">
            <v>6878</v>
          </cell>
          <cell r="L6700">
            <v>6878</v>
          </cell>
          <cell r="M6700">
            <v>6878</v>
          </cell>
          <cell r="N6700">
            <v>6878</v>
          </cell>
          <cell r="O6700">
            <v>6483</v>
          </cell>
          <cell r="P6700">
            <v>6613</v>
          </cell>
          <cell r="Q6700">
            <v>6813</v>
          </cell>
        </row>
        <row r="6701">
          <cell r="E6701" t="str">
            <v>66MONTHLYIWASHINGTON FEDERATION OF STATE EMPLOYEES</v>
          </cell>
          <cell r="F6701" t="str">
            <v>66</v>
          </cell>
          <cell r="G6701" t="str">
            <v>Monthly</v>
          </cell>
          <cell r="H6701" t="str">
            <v>I</v>
          </cell>
          <cell r="I6701">
            <v>0</v>
          </cell>
          <cell r="J6701" t="str">
            <v>Washington Federation of State Employees</v>
          </cell>
          <cell r="K6701">
            <v>6790</v>
          </cell>
          <cell r="L6701">
            <v>6790</v>
          </cell>
          <cell r="M6701">
            <v>6790</v>
          </cell>
          <cell r="N6701">
            <v>6790</v>
          </cell>
          <cell r="O6701">
            <v>6401</v>
          </cell>
          <cell r="P6701">
            <v>6529</v>
          </cell>
          <cell r="Q6701">
            <v>6726</v>
          </cell>
        </row>
        <row r="6702">
          <cell r="E6702" t="str">
            <v>66MONTHLYIWASHINGTON PUBLIC EMPLOYEES ASSOCIATION</v>
          </cell>
          <cell r="F6702" t="str">
            <v>66</v>
          </cell>
          <cell r="G6702" t="str">
            <v>Monthly</v>
          </cell>
          <cell r="H6702" t="str">
            <v>I</v>
          </cell>
          <cell r="I6702">
            <v>0</v>
          </cell>
          <cell r="J6702" t="str">
            <v>Washington Public Employees Association</v>
          </cell>
          <cell r="K6702">
            <v>6790</v>
          </cell>
          <cell r="L6702">
            <v>6790</v>
          </cell>
          <cell r="M6702">
            <v>6790</v>
          </cell>
          <cell r="N6702">
            <v>6790</v>
          </cell>
          <cell r="O6702">
            <v>6401</v>
          </cell>
          <cell r="P6702">
            <v>6529</v>
          </cell>
          <cell r="Q6702">
            <v>6726</v>
          </cell>
        </row>
        <row r="6703">
          <cell r="E6703" t="str">
            <v>66MONTHLYJCOALITION</v>
          </cell>
          <cell r="F6703" t="str">
            <v>66</v>
          </cell>
          <cell r="G6703" t="str">
            <v>Monthly</v>
          </cell>
          <cell r="H6703" t="str">
            <v>J</v>
          </cell>
          <cell r="I6703">
            <v>0</v>
          </cell>
          <cell r="J6703" t="str">
            <v>Coalition</v>
          </cell>
          <cell r="K6703">
            <v>6960</v>
          </cell>
          <cell r="L6703">
            <v>6960</v>
          </cell>
          <cell r="M6703">
            <v>6960</v>
          </cell>
          <cell r="N6703">
            <v>6960</v>
          </cell>
          <cell r="O6703">
            <v>6561</v>
          </cell>
          <cell r="P6703">
            <v>6692</v>
          </cell>
          <cell r="Q6703">
            <v>6894</v>
          </cell>
        </row>
        <row r="6704">
          <cell r="E6704" t="str">
            <v>66MONTHLYJNON-REPRESENTED STATE EMPLOYEES</v>
          </cell>
          <cell r="F6704" t="str">
            <v>66</v>
          </cell>
          <cell r="G6704" t="str">
            <v>Monthly</v>
          </cell>
          <cell r="H6704" t="str">
            <v>J</v>
          </cell>
          <cell r="I6704">
            <v>0</v>
          </cell>
          <cell r="J6704" t="str">
            <v>Non-Represented State Employees</v>
          </cell>
          <cell r="K6704">
            <v>6960</v>
          </cell>
          <cell r="L6704">
            <v>6960</v>
          </cell>
          <cell r="M6704">
            <v>6960</v>
          </cell>
          <cell r="N6704">
            <v>6960</v>
          </cell>
          <cell r="O6704">
            <v>6561</v>
          </cell>
          <cell r="P6704">
            <v>6692</v>
          </cell>
          <cell r="Q6704">
            <v>6894</v>
          </cell>
        </row>
        <row r="6705">
          <cell r="E6705" t="str">
            <v>66MONTHLYJTEAMSTERS LOCAL UNION NUMBER 117</v>
          </cell>
          <cell r="F6705" t="str">
            <v>66</v>
          </cell>
          <cell r="G6705" t="str">
            <v>Monthly</v>
          </cell>
          <cell r="H6705" t="str">
            <v>J</v>
          </cell>
          <cell r="I6705">
            <v>0</v>
          </cell>
          <cell r="J6705" t="str">
            <v>Teamsters Local Union Number 117</v>
          </cell>
          <cell r="K6705">
            <v>7048</v>
          </cell>
          <cell r="L6705">
            <v>7048</v>
          </cell>
          <cell r="M6705">
            <v>7048</v>
          </cell>
          <cell r="N6705">
            <v>7048</v>
          </cell>
          <cell r="O6705">
            <v>6644</v>
          </cell>
          <cell r="P6705">
            <v>6777</v>
          </cell>
          <cell r="Q6705">
            <v>6982</v>
          </cell>
        </row>
        <row r="6706">
          <cell r="E6706" t="str">
            <v>66MONTHLYJWASHINGTON FEDERATION OF STATE EMPLOYEES</v>
          </cell>
          <cell r="F6706" t="str">
            <v>66</v>
          </cell>
          <cell r="G6706" t="str">
            <v>Monthly</v>
          </cell>
          <cell r="H6706" t="str">
            <v>J</v>
          </cell>
          <cell r="I6706">
            <v>0</v>
          </cell>
          <cell r="J6706" t="str">
            <v>Washington Federation of State Employees</v>
          </cell>
          <cell r="K6706">
            <v>6960</v>
          </cell>
          <cell r="L6706">
            <v>6960</v>
          </cell>
          <cell r="M6706">
            <v>6960</v>
          </cell>
          <cell r="N6706">
            <v>6960</v>
          </cell>
          <cell r="O6706">
            <v>6561</v>
          </cell>
          <cell r="P6706">
            <v>6692</v>
          </cell>
          <cell r="Q6706">
            <v>6894</v>
          </cell>
        </row>
        <row r="6707">
          <cell r="E6707" t="str">
            <v>66MONTHLYJWASHINGTON PUBLIC EMPLOYEES ASSOCIATION</v>
          </cell>
          <cell r="F6707" t="str">
            <v>66</v>
          </cell>
          <cell r="G6707" t="str">
            <v>Monthly</v>
          </cell>
          <cell r="H6707" t="str">
            <v>J</v>
          </cell>
          <cell r="I6707">
            <v>0</v>
          </cell>
          <cell r="J6707" t="str">
            <v>Washington Public Employees Association</v>
          </cell>
          <cell r="K6707">
            <v>6960</v>
          </cell>
          <cell r="L6707">
            <v>6960</v>
          </cell>
          <cell r="M6707">
            <v>6960</v>
          </cell>
          <cell r="N6707">
            <v>6960</v>
          </cell>
          <cell r="O6707">
            <v>6561</v>
          </cell>
          <cell r="P6707">
            <v>6692</v>
          </cell>
          <cell r="Q6707">
            <v>6894</v>
          </cell>
        </row>
        <row r="6708">
          <cell r="E6708" t="str">
            <v>66MONTHLYKCOALITION</v>
          </cell>
          <cell r="F6708" t="str">
            <v>66</v>
          </cell>
          <cell r="G6708" t="str">
            <v>Monthly</v>
          </cell>
          <cell r="H6708" t="str">
            <v>K</v>
          </cell>
          <cell r="I6708">
            <v>0</v>
          </cell>
          <cell r="J6708" t="str">
            <v>Coalition</v>
          </cell>
          <cell r="K6708">
            <v>7136</v>
          </cell>
          <cell r="L6708">
            <v>7136</v>
          </cell>
          <cell r="M6708">
            <v>7136</v>
          </cell>
          <cell r="N6708">
            <v>7136</v>
          </cell>
          <cell r="O6708">
            <v>6727</v>
          </cell>
          <cell r="P6708">
            <v>6862</v>
          </cell>
          <cell r="Q6708">
            <v>7069</v>
          </cell>
        </row>
        <row r="6709">
          <cell r="E6709" t="str">
            <v>66MONTHLYKNON-REPRESENTED STATE EMPLOYEES</v>
          </cell>
          <cell r="F6709" t="str">
            <v>66</v>
          </cell>
          <cell r="G6709" t="str">
            <v>Monthly</v>
          </cell>
          <cell r="H6709" t="str">
            <v>K</v>
          </cell>
          <cell r="I6709">
            <v>0</v>
          </cell>
          <cell r="J6709" t="str">
            <v>Non-Represented State Employees</v>
          </cell>
          <cell r="K6709">
            <v>7136</v>
          </cell>
          <cell r="L6709">
            <v>7136</v>
          </cell>
          <cell r="M6709">
            <v>7136</v>
          </cell>
          <cell r="N6709">
            <v>7136</v>
          </cell>
          <cell r="O6709">
            <v>6727</v>
          </cell>
          <cell r="P6709">
            <v>6862</v>
          </cell>
          <cell r="Q6709">
            <v>7069</v>
          </cell>
        </row>
        <row r="6710">
          <cell r="E6710" t="str">
            <v>66MONTHLYKTEAMSTERS LOCAL UNION NUMBER 117</v>
          </cell>
          <cell r="F6710" t="str">
            <v>66</v>
          </cell>
          <cell r="G6710" t="str">
            <v>Monthly</v>
          </cell>
          <cell r="H6710" t="str">
            <v>K</v>
          </cell>
          <cell r="I6710">
            <v>0</v>
          </cell>
          <cell r="J6710" t="str">
            <v>Teamsters Local Union Number 117</v>
          </cell>
          <cell r="K6710">
            <v>7227</v>
          </cell>
          <cell r="L6710">
            <v>7227</v>
          </cell>
          <cell r="M6710">
            <v>7227</v>
          </cell>
          <cell r="N6710">
            <v>7227</v>
          </cell>
          <cell r="O6710">
            <v>6813</v>
          </cell>
          <cell r="P6710">
            <v>6949</v>
          </cell>
          <cell r="Q6710">
            <v>7159</v>
          </cell>
        </row>
        <row r="6711">
          <cell r="E6711" t="str">
            <v>66MONTHLYKWASHINGTON FEDERATION OF STATE EMPLOYEES</v>
          </cell>
          <cell r="F6711" t="str">
            <v>66</v>
          </cell>
          <cell r="G6711" t="str">
            <v>Monthly</v>
          </cell>
          <cell r="H6711" t="str">
            <v>K</v>
          </cell>
          <cell r="I6711">
            <v>0</v>
          </cell>
          <cell r="J6711" t="str">
            <v>Washington Federation of State Employees</v>
          </cell>
          <cell r="K6711">
            <v>7136</v>
          </cell>
          <cell r="L6711">
            <v>7136</v>
          </cell>
          <cell r="M6711">
            <v>7136</v>
          </cell>
          <cell r="N6711">
            <v>7136</v>
          </cell>
          <cell r="O6711">
            <v>6727</v>
          </cell>
          <cell r="P6711">
            <v>6862</v>
          </cell>
          <cell r="Q6711">
            <v>7069</v>
          </cell>
        </row>
        <row r="6712">
          <cell r="E6712" t="str">
            <v>66MONTHLYKWASHINGTON PUBLIC EMPLOYEES ASSOCIATION</v>
          </cell>
          <cell r="F6712" t="str">
            <v>66</v>
          </cell>
          <cell r="G6712" t="str">
            <v>Monthly</v>
          </cell>
          <cell r="H6712" t="str">
            <v>K</v>
          </cell>
          <cell r="I6712">
            <v>0</v>
          </cell>
          <cell r="J6712" t="str">
            <v>Washington Public Employees Association</v>
          </cell>
          <cell r="K6712">
            <v>7136</v>
          </cell>
          <cell r="L6712">
            <v>7136</v>
          </cell>
          <cell r="M6712">
            <v>7136</v>
          </cell>
          <cell r="N6712">
            <v>7136</v>
          </cell>
          <cell r="O6712">
            <v>6727</v>
          </cell>
          <cell r="P6712">
            <v>6862</v>
          </cell>
          <cell r="Q6712">
            <v>7069</v>
          </cell>
        </row>
        <row r="6713">
          <cell r="E6713" t="str">
            <v>66MONTHLYLCOALITION</v>
          </cell>
          <cell r="F6713" t="str">
            <v>66</v>
          </cell>
          <cell r="G6713" t="str">
            <v>Monthly</v>
          </cell>
          <cell r="H6713" t="str">
            <v>L</v>
          </cell>
          <cell r="I6713">
            <v>0</v>
          </cell>
          <cell r="J6713" t="str">
            <v>Coalition</v>
          </cell>
          <cell r="K6713">
            <v>7313</v>
          </cell>
          <cell r="L6713">
            <v>7313</v>
          </cell>
          <cell r="M6713">
            <v>7313</v>
          </cell>
          <cell r="N6713">
            <v>7313</v>
          </cell>
          <cell r="O6713">
            <v>6894</v>
          </cell>
          <cell r="P6713">
            <v>7032</v>
          </cell>
          <cell r="Q6713">
            <v>7244</v>
          </cell>
        </row>
        <row r="6714">
          <cell r="E6714" t="str">
            <v>66MONTHLYLNON-REPRESENTED STATE EMPLOYEES</v>
          </cell>
          <cell r="F6714" t="str">
            <v>66</v>
          </cell>
          <cell r="G6714" t="str">
            <v>Monthly</v>
          </cell>
          <cell r="H6714" t="str">
            <v>L</v>
          </cell>
          <cell r="I6714">
            <v>0</v>
          </cell>
          <cell r="J6714" t="str">
            <v>Non-Represented State Employees</v>
          </cell>
          <cell r="K6714">
            <v>7313</v>
          </cell>
          <cell r="L6714">
            <v>7313</v>
          </cell>
          <cell r="M6714">
            <v>7313</v>
          </cell>
          <cell r="N6714">
            <v>7313</v>
          </cell>
          <cell r="O6714">
            <v>6894</v>
          </cell>
          <cell r="P6714">
            <v>7032</v>
          </cell>
          <cell r="Q6714">
            <v>7244</v>
          </cell>
        </row>
        <row r="6715">
          <cell r="E6715" t="str">
            <v>66MONTHLYLTEAMSTERS LOCAL UNION NUMBER 117</v>
          </cell>
          <cell r="F6715" t="str">
            <v>66</v>
          </cell>
          <cell r="G6715" t="str">
            <v>Monthly</v>
          </cell>
          <cell r="H6715" t="str">
            <v>L</v>
          </cell>
          <cell r="I6715">
            <v>0</v>
          </cell>
          <cell r="J6715" t="str">
            <v>Teamsters Local Union Number 117</v>
          </cell>
          <cell r="K6715">
            <v>7407</v>
          </cell>
          <cell r="L6715">
            <v>7407</v>
          </cell>
          <cell r="M6715">
            <v>7407</v>
          </cell>
          <cell r="N6715">
            <v>7407</v>
          </cell>
          <cell r="O6715">
            <v>6982</v>
          </cell>
          <cell r="P6715">
            <v>7122</v>
          </cell>
          <cell r="Q6715">
            <v>7337</v>
          </cell>
        </row>
        <row r="6716">
          <cell r="E6716" t="str">
            <v>66MONTHLYLWASHINGTON FEDERATION OF STATE EMPLOYEES</v>
          </cell>
          <cell r="F6716" t="str">
            <v>66</v>
          </cell>
          <cell r="G6716" t="str">
            <v>Monthly</v>
          </cell>
          <cell r="H6716" t="str">
            <v>L</v>
          </cell>
          <cell r="I6716">
            <v>0</v>
          </cell>
          <cell r="J6716" t="str">
            <v>Washington Federation of State Employees</v>
          </cell>
          <cell r="K6716">
            <v>7313</v>
          </cell>
          <cell r="L6716">
            <v>7313</v>
          </cell>
          <cell r="M6716">
            <v>7313</v>
          </cell>
          <cell r="N6716">
            <v>7313</v>
          </cell>
          <cell r="O6716">
            <v>6894</v>
          </cell>
          <cell r="P6716">
            <v>7032</v>
          </cell>
          <cell r="Q6716">
            <v>7244</v>
          </cell>
        </row>
        <row r="6717">
          <cell r="E6717" t="str">
            <v>66MONTHLYLWASHINGTON PUBLIC EMPLOYEES ASSOCIATION</v>
          </cell>
          <cell r="F6717" t="str">
            <v>66</v>
          </cell>
          <cell r="G6717" t="str">
            <v>Monthly</v>
          </cell>
          <cell r="H6717" t="str">
            <v>L</v>
          </cell>
          <cell r="I6717">
            <v>0</v>
          </cell>
          <cell r="J6717" t="str">
            <v>Washington Public Employees Association</v>
          </cell>
          <cell r="K6717">
            <v>7313</v>
          </cell>
          <cell r="L6717">
            <v>7313</v>
          </cell>
          <cell r="M6717">
            <v>7313</v>
          </cell>
          <cell r="N6717">
            <v>7313</v>
          </cell>
          <cell r="O6717">
            <v>6894</v>
          </cell>
          <cell r="P6717">
            <v>7032</v>
          </cell>
          <cell r="Q6717">
            <v>7244</v>
          </cell>
        </row>
        <row r="6718">
          <cell r="E6718" t="str">
            <v>66MONTHLYMCOALITION</v>
          </cell>
          <cell r="F6718" t="str">
            <v>66</v>
          </cell>
          <cell r="G6718" t="str">
            <v>Monthly</v>
          </cell>
          <cell r="H6718" t="str">
            <v>M</v>
          </cell>
          <cell r="I6718">
            <v>0</v>
          </cell>
          <cell r="J6718" t="str">
            <v>Coalition</v>
          </cell>
          <cell r="K6718">
            <v>7497</v>
          </cell>
          <cell r="L6718">
            <v>7497</v>
          </cell>
          <cell r="M6718">
            <v>7497</v>
          </cell>
          <cell r="N6718">
            <v>7497</v>
          </cell>
          <cell r="O6718">
            <v>7068</v>
          </cell>
          <cell r="P6718">
            <v>7209</v>
          </cell>
          <cell r="Q6718">
            <v>7427</v>
          </cell>
        </row>
        <row r="6719">
          <cell r="E6719" t="str">
            <v>66MONTHLYMNON-REPRESENTED STATE EMPLOYEES</v>
          </cell>
          <cell r="F6719" t="str">
            <v>66</v>
          </cell>
          <cell r="G6719" t="str">
            <v>Monthly</v>
          </cell>
          <cell r="H6719" t="str">
            <v>M</v>
          </cell>
          <cell r="I6719">
            <v>0</v>
          </cell>
          <cell r="J6719" t="str">
            <v>Non-Represented State Employees</v>
          </cell>
          <cell r="K6719">
            <v>7497</v>
          </cell>
          <cell r="L6719">
            <v>7497</v>
          </cell>
          <cell r="M6719">
            <v>7497</v>
          </cell>
          <cell r="N6719">
            <v>7497</v>
          </cell>
          <cell r="O6719">
            <v>7068</v>
          </cell>
          <cell r="P6719">
            <v>7209</v>
          </cell>
          <cell r="Q6719">
            <v>7427</v>
          </cell>
        </row>
        <row r="6720">
          <cell r="E6720" t="str">
            <v>66MONTHLYMTEAMSTERS LOCAL UNION NUMBER 117</v>
          </cell>
          <cell r="F6720" t="str">
            <v>66</v>
          </cell>
          <cell r="G6720" t="str">
            <v>Monthly</v>
          </cell>
          <cell r="H6720" t="str">
            <v>M</v>
          </cell>
          <cell r="I6720">
            <v>0</v>
          </cell>
          <cell r="J6720" t="str">
            <v>Teamsters Local Union Number 117</v>
          </cell>
          <cell r="K6720">
            <v>7595</v>
          </cell>
          <cell r="L6720">
            <v>7595</v>
          </cell>
          <cell r="M6720">
            <v>7595</v>
          </cell>
          <cell r="N6720">
            <v>7595</v>
          </cell>
          <cell r="O6720">
            <v>7160</v>
          </cell>
          <cell r="P6720">
            <v>7303</v>
          </cell>
          <cell r="Q6720">
            <v>7524</v>
          </cell>
        </row>
        <row r="6721">
          <cell r="E6721" t="str">
            <v>66MONTHLYMWASHINGTON FEDERATION OF STATE EMPLOYEES</v>
          </cell>
          <cell r="F6721" t="str">
            <v>66</v>
          </cell>
          <cell r="G6721" t="str">
            <v>Monthly</v>
          </cell>
          <cell r="H6721" t="str">
            <v>M</v>
          </cell>
          <cell r="I6721">
            <v>0</v>
          </cell>
          <cell r="J6721" t="str">
            <v>Washington Federation of State Employees</v>
          </cell>
          <cell r="K6721">
            <v>7497</v>
          </cell>
          <cell r="L6721">
            <v>7497</v>
          </cell>
          <cell r="M6721">
            <v>7497</v>
          </cell>
          <cell r="N6721">
            <v>7497</v>
          </cell>
          <cell r="O6721">
            <v>7068</v>
          </cell>
          <cell r="P6721">
            <v>7209</v>
          </cell>
          <cell r="Q6721">
            <v>7427</v>
          </cell>
        </row>
        <row r="6722">
          <cell r="E6722" t="str">
            <v>66MONTHLYMWASHINGTON PUBLIC EMPLOYEES ASSOCIATION</v>
          </cell>
          <cell r="F6722" t="str">
            <v>66</v>
          </cell>
          <cell r="G6722" t="str">
            <v>Monthly</v>
          </cell>
          <cell r="H6722" t="str">
            <v>M</v>
          </cell>
          <cell r="I6722">
            <v>0</v>
          </cell>
          <cell r="J6722" t="str">
            <v>Washington Public Employees Association</v>
          </cell>
          <cell r="K6722">
            <v>7497</v>
          </cell>
          <cell r="L6722">
            <v>7497</v>
          </cell>
          <cell r="M6722">
            <v>7497</v>
          </cell>
          <cell r="N6722">
            <v>7497</v>
          </cell>
          <cell r="O6722">
            <v>7068</v>
          </cell>
          <cell r="P6722">
            <v>7209</v>
          </cell>
          <cell r="Q6722">
            <v>7427</v>
          </cell>
        </row>
        <row r="6723">
          <cell r="E6723" t="str">
            <v>66NMONTHLYACOALITION</v>
          </cell>
          <cell r="F6723" t="str">
            <v>66N</v>
          </cell>
          <cell r="G6723" t="str">
            <v>Monthly</v>
          </cell>
          <cell r="H6723" t="str">
            <v>A</v>
          </cell>
          <cell r="I6723">
            <v>0</v>
          </cell>
          <cell r="J6723" t="str">
            <v>Coalition</v>
          </cell>
          <cell r="K6723">
            <v>5953</v>
          </cell>
          <cell r="L6723">
            <v>5953</v>
          </cell>
          <cell r="M6723">
            <v>5953</v>
          </cell>
          <cell r="N6723">
            <v>5953</v>
          </cell>
          <cell r="O6723">
            <v>5612</v>
          </cell>
          <cell r="P6723">
            <v>5724</v>
          </cell>
          <cell r="Q6723">
            <v>5897</v>
          </cell>
        </row>
        <row r="6724">
          <cell r="E6724" t="str">
            <v>66NMONTHLYANON-REPRESENTED STATE EMPLOYEES</v>
          </cell>
          <cell r="F6724" t="str">
            <v>66N</v>
          </cell>
          <cell r="G6724" t="str">
            <v>Monthly</v>
          </cell>
          <cell r="H6724" t="str">
            <v>A</v>
          </cell>
          <cell r="I6724">
            <v>0</v>
          </cell>
          <cell r="J6724" t="str">
            <v>Non-Represented State Employees</v>
          </cell>
          <cell r="K6724">
            <v>5953</v>
          </cell>
          <cell r="L6724">
            <v>5953</v>
          </cell>
          <cell r="M6724">
            <v>5953</v>
          </cell>
          <cell r="N6724">
            <v>5953</v>
          </cell>
          <cell r="O6724">
            <v>5612</v>
          </cell>
          <cell r="P6724">
            <v>5724</v>
          </cell>
          <cell r="Q6724">
            <v>5897</v>
          </cell>
        </row>
        <row r="6725">
          <cell r="E6725" t="str">
            <v>66NMONTHLYASERVICE EMPLOYEES INTERNATIONAL UNION DISTRICT 1199 NW</v>
          </cell>
          <cell r="F6725" t="str">
            <v>66N</v>
          </cell>
          <cell r="G6725" t="str">
            <v>Monthly</v>
          </cell>
          <cell r="H6725" t="str">
            <v>A</v>
          </cell>
          <cell r="I6725">
            <v>0</v>
          </cell>
          <cell r="J6725" t="str">
            <v>Service Employees International Union District 1199 NW</v>
          </cell>
          <cell r="K6725">
            <v>5953</v>
          </cell>
          <cell r="L6725">
            <v>5953</v>
          </cell>
          <cell r="M6725">
            <v>5953</v>
          </cell>
          <cell r="N6725">
            <v>5953</v>
          </cell>
          <cell r="O6725">
            <v>5612</v>
          </cell>
          <cell r="P6725">
            <v>5724</v>
          </cell>
          <cell r="Q6725">
            <v>5897</v>
          </cell>
        </row>
        <row r="6726">
          <cell r="E6726" t="str">
            <v>66NMONTHLYATEAMSTERS LOCAL UNION NUMBER 117</v>
          </cell>
          <cell r="F6726" t="str">
            <v>66N</v>
          </cell>
          <cell r="G6726" t="str">
            <v>Monthly</v>
          </cell>
          <cell r="H6726" t="str">
            <v>A</v>
          </cell>
          <cell r="I6726">
            <v>0</v>
          </cell>
          <cell r="J6726" t="str">
            <v>Teamsters Local Union Number 117</v>
          </cell>
          <cell r="K6726">
            <v>6029</v>
          </cell>
          <cell r="L6726">
            <v>6029</v>
          </cell>
          <cell r="M6726">
            <v>6029</v>
          </cell>
          <cell r="N6726">
            <v>6029</v>
          </cell>
          <cell r="O6726">
            <v>5683</v>
          </cell>
          <cell r="P6726">
            <v>5797</v>
          </cell>
          <cell r="Q6726">
            <v>5972</v>
          </cell>
        </row>
        <row r="6727">
          <cell r="E6727" t="str">
            <v>66NMONTHLYAWASHINGTON FEDERATION OF STATE EMPLOYEES</v>
          </cell>
          <cell r="F6727" t="str">
            <v>66N</v>
          </cell>
          <cell r="G6727" t="str">
            <v>Monthly</v>
          </cell>
          <cell r="H6727" t="str">
            <v>A</v>
          </cell>
          <cell r="I6727">
            <v>0</v>
          </cell>
          <cell r="J6727" t="str">
            <v>Washington Federation of State Employees</v>
          </cell>
          <cell r="K6727">
            <v>5953</v>
          </cell>
          <cell r="L6727">
            <v>5953</v>
          </cell>
          <cell r="M6727">
            <v>5953</v>
          </cell>
          <cell r="N6727">
            <v>5953</v>
          </cell>
          <cell r="O6727">
            <v>5612</v>
          </cell>
          <cell r="P6727">
            <v>5724</v>
          </cell>
          <cell r="Q6727">
            <v>5897</v>
          </cell>
        </row>
        <row r="6728">
          <cell r="E6728" t="str">
            <v>66NMONTHLYBCOALITION</v>
          </cell>
          <cell r="F6728" t="str">
            <v>66N</v>
          </cell>
          <cell r="G6728" t="str">
            <v>Monthly</v>
          </cell>
          <cell r="H6728" t="str">
            <v>B</v>
          </cell>
          <cell r="I6728">
            <v>0</v>
          </cell>
          <cell r="J6728" t="str">
            <v>Coalition</v>
          </cell>
          <cell r="K6728">
            <v>6104</v>
          </cell>
          <cell r="L6728">
            <v>6104</v>
          </cell>
          <cell r="M6728">
            <v>6104</v>
          </cell>
          <cell r="N6728">
            <v>6104</v>
          </cell>
          <cell r="O6728">
            <v>5754</v>
          </cell>
          <cell r="P6728">
            <v>5869</v>
          </cell>
          <cell r="Q6728">
            <v>6046</v>
          </cell>
        </row>
        <row r="6729">
          <cell r="E6729" t="str">
            <v>66NMONTHLYBNON-REPRESENTED STATE EMPLOYEES</v>
          </cell>
          <cell r="F6729" t="str">
            <v>66N</v>
          </cell>
          <cell r="G6729" t="str">
            <v>Monthly</v>
          </cell>
          <cell r="H6729" t="str">
            <v>B</v>
          </cell>
          <cell r="I6729">
            <v>0</v>
          </cell>
          <cell r="J6729" t="str">
            <v>Non-Represented State Employees</v>
          </cell>
          <cell r="K6729">
            <v>6104</v>
          </cell>
          <cell r="L6729">
            <v>6104</v>
          </cell>
          <cell r="M6729">
            <v>6104</v>
          </cell>
          <cell r="N6729">
            <v>6104</v>
          </cell>
          <cell r="O6729">
            <v>5754</v>
          </cell>
          <cell r="P6729">
            <v>5869</v>
          </cell>
          <cell r="Q6729">
            <v>6046</v>
          </cell>
        </row>
        <row r="6730">
          <cell r="E6730" t="str">
            <v>66NMONTHLYBSERVICE EMPLOYEES INTERNATIONAL UNION DISTRICT 1199 NW</v>
          </cell>
          <cell r="F6730" t="str">
            <v>66N</v>
          </cell>
          <cell r="G6730" t="str">
            <v>Monthly</v>
          </cell>
          <cell r="H6730" t="str">
            <v>B</v>
          </cell>
          <cell r="I6730">
            <v>0</v>
          </cell>
          <cell r="J6730" t="str">
            <v>Service Employees International Union District 1199 NW</v>
          </cell>
          <cell r="K6730">
            <v>6104</v>
          </cell>
          <cell r="L6730">
            <v>6104</v>
          </cell>
          <cell r="M6730">
            <v>6104</v>
          </cell>
          <cell r="N6730">
            <v>6104</v>
          </cell>
          <cell r="O6730">
            <v>5754</v>
          </cell>
          <cell r="P6730">
            <v>5869</v>
          </cell>
          <cell r="Q6730">
            <v>6046</v>
          </cell>
        </row>
        <row r="6731">
          <cell r="E6731" t="str">
            <v>66NMONTHLYBTEAMSTERS LOCAL UNION NUMBER 117</v>
          </cell>
          <cell r="F6731" t="str">
            <v>66N</v>
          </cell>
          <cell r="G6731" t="str">
            <v>Monthly</v>
          </cell>
          <cell r="H6731" t="str">
            <v>B</v>
          </cell>
          <cell r="I6731">
            <v>0</v>
          </cell>
          <cell r="J6731" t="str">
            <v>Teamsters Local Union Number 117</v>
          </cell>
          <cell r="K6731">
            <v>6182</v>
          </cell>
          <cell r="L6731">
            <v>6182</v>
          </cell>
          <cell r="M6731">
            <v>6182</v>
          </cell>
          <cell r="N6731">
            <v>6182</v>
          </cell>
          <cell r="O6731">
            <v>5827</v>
          </cell>
          <cell r="P6731">
            <v>5944</v>
          </cell>
          <cell r="Q6731">
            <v>6124</v>
          </cell>
        </row>
        <row r="6732">
          <cell r="E6732" t="str">
            <v>66NMONTHLYBWASHINGTON FEDERATION OF STATE EMPLOYEES</v>
          </cell>
          <cell r="F6732" t="str">
            <v>66N</v>
          </cell>
          <cell r="G6732" t="str">
            <v>Monthly</v>
          </cell>
          <cell r="H6732" t="str">
            <v>B</v>
          </cell>
          <cell r="I6732">
            <v>0</v>
          </cell>
          <cell r="J6732" t="str">
            <v>Washington Federation of State Employees</v>
          </cell>
          <cell r="K6732">
            <v>6104</v>
          </cell>
          <cell r="L6732">
            <v>6104</v>
          </cell>
          <cell r="M6732">
            <v>6104</v>
          </cell>
          <cell r="N6732">
            <v>6104</v>
          </cell>
          <cell r="O6732">
            <v>5754</v>
          </cell>
          <cell r="P6732">
            <v>5869</v>
          </cell>
          <cell r="Q6732">
            <v>6046</v>
          </cell>
        </row>
        <row r="6733">
          <cell r="E6733" t="str">
            <v>66NMONTHLYCCOALITION</v>
          </cell>
          <cell r="F6733" t="str">
            <v>66N</v>
          </cell>
          <cell r="G6733" t="str">
            <v>Monthly</v>
          </cell>
          <cell r="H6733" t="str">
            <v>C</v>
          </cell>
          <cell r="I6733">
            <v>0</v>
          </cell>
          <cell r="J6733" t="str">
            <v>Coalition</v>
          </cell>
          <cell r="K6733">
            <v>6257</v>
          </cell>
          <cell r="L6733">
            <v>6257</v>
          </cell>
          <cell r="M6733">
            <v>6257</v>
          </cell>
          <cell r="N6733">
            <v>6257</v>
          </cell>
          <cell r="O6733">
            <v>5898</v>
          </cell>
          <cell r="P6733">
            <v>6016</v>
          </cell>
          <cell r="Q6733">
            <v>6198</v>
          </cell>
        </row>
        <row r="6734">
          <cell r="E6734" t="str">
            <v>66NMONTHLYCNON-REPRESENTED STATE EMPLOYEES</v>
          </cell>
          <cell r="F6734" t="str">
            <v>66N</v>
          </cell>
          <cell r="G6734" t="str">
            <v>Monthly</v>
          </cell>
          <cell r="H6734" t="str">
            <v>C</v>
          </cell>
          <cell r="I6734">
            <v>0</v>
          </cell>
          <cell r="J6734" t="str">
            <v>Non-Represented State Employees</v>
          </cell>
          <cell r="K6734">
            <v>6257</v>
          </cell>
          <cell r="L6734">
            <v>6257</v>
          </cell>
          <cell r="M6734">
            <v>6257</v>
          </cell>
          <cell r="N6734">
            <v>6257</v>
          </cell>
          <cell r="O6734">
            <v>5898</v>
          </cell>
          <cell r="P6734">
            <v>6016</v>
          </cell>
          <cell r="Q6734">
            <v>6198</v>
          </cell>
        </row>
        <row r="6735">
          <cell r="E6735" t="str">
            <v>66NMONTHLYCSERVICE EMPLOYEES INTERNATIONAL UNION DISTRICT 1199 NW</v>
          </cell>
          <cell r="F6735" t="str">
            <v>66N</v>
          </cell>
          <cell r="G6735" t="str">
            <v>Monthly</v>
          </cell>
          <cell r="H6735" t="str">
            <v>C</v>
          </cell>
          <cell r="I6735">
            <v>0</v>
          </cell>
          <cell r="J6735" t="str">
            <v>Service Employees International Union District 1199 NW</v>
          </cell>
          <cell r="K6735">
            <v>6257</v>
          </cell>
          <cell r="L6735">
            <v>6257</v>
          </cell>
          <cell r="M6735">
            <v>6257</v>
          </cell>
          <cell r="N6735">
            <v>6257</v>
          </cell>
          <cell r="O6735">
            <v>5898</v>
          </cell>
          <cell r="P6735">
            <v>6016</v>
          </cell>
          <cell r="Q6735">
            <v>6198</v>
          </cell>
        </row>
        <row r="6736">
          <cell r="E6736" t="str">
            <v>66NMONTHLYCTEAMSTERS LOCAL UNION NUMBER 117</v>
          </cell>
          <cell r="F6736" t="str">
            <v>66N</v>
          </cell>
          <cell r="G6736" t="str">
            <v>Monthly</v>
          </cell>
          <cell r="H6736" t="str">
            <v>C</v>
          </cell>
          <cell r="I6736">
            <v>0</v>
          </cell>
          <cell r="J6736" t="str">
            <v>Teamsters Local Union Number 117</v>
          </cell>
          <cell r="K6736">
            <v>6339</v>
          </cell>
          <cell r="L6736">
            <v>6339</v>
          </cell>
          <cell r="M6736">
            <v>6339</v>
          </cell>
          <cell r="N6736">
            <v>6339</v>
          </cell>
          <cell r="O6736">
            <v>5975</v>
          </cell>
          <cell r="P6736">
            <v>6095</v>
          </cell>
          <cell r="Q6736">
            <v>6279</v>
          </cell>
        </row>
        <row r="6737">
          <cell r="E6737" t="str">
            <v>66NMONTHLYCWASHINGTON FEDERATION OF STATE EMPLOYEES</v>
          </cell>
          <cell r="F6737" t="str">
            <v>66N</v>
          </cell>
          <cell r="G6737" t="str">
            <v>Monthly</v>
          </cell>
          <cell r="H6737" t="str">
            <v>C</v>
          </cell>
          <cell r="I6737">
            <v>0</v>
          </cell>
          <cell r="J6737" t="str">
            <v>Washington Federation of State Employees</v>
          </cell>
          <cell r="K6737">
            <v>6257</v>
          </cell>
          <cell r="L6737">
            <v>6257</v>
          </cell>
          <cell r="M6737">
            <v>6257</v>
          </cell>
          <cell r="N6737">
            <v>6257</v>
          </cell>
          <cell r="O6737">
            <v>5898</v>
          </cell>
          <cell r="P6737">
            <v>6016</v>
          </cell>
          <cell r="Q6737">
            <v>6198</v>
          </cell>
        </row>
        <row r="6738">
          <cell r="E6738" t="str">
            <v>66NMONTHLYDCOALITION</v>
          </cell>
          <cell r="F6738" t="str">
            <v>66N</v>
          </cell>
          <cell r="G6738" t="str">
            <v>Monthly</v>
          </cell>
          <cell r="H6738" t="str">
            <v>D</v>
          </cell>
          <cell r="I6738">
            <v>0</v>
          </cell>
          <cell r="J6738" t="str">
            <v>Coalition</v>
          </cell>
          <cell r="K6738">
            <v>6411</v>
          </cell>
          <cell r="L6738">
            <v>6411</v>
          </cell>
          <cell r="M6738">
            <v>6411</v>
          </cell>
          <cell r="N6738">
            <v>6411</v>
          </cell>
          <cell r="O6738">
            <v>6043</v>
          </cell>
          <cell r="P6738">
            <v>6164</v>
          </cell>
          <cell r="Q6738">
            <v>6350</v>
          </cell>
        </row>
        <row r="6739">
          <cell r="E6739" t="str">
            <v>66NMONTHLYDNON-REPRESENTED STATE EMPLOYEES</v>
          </cell>
          <cell r="F6739" t="str">
            <v>66N</v>
          </cell>
          <cell r="G6739" t="str">
            <v>Monthly</v>
          </cell>
          <cell r="H6739" t="str">
            <v>D</v>
          </cell>
          <cell r="I6739">
            <v>0</v>
          </cell>
          <cell r="J6739" t="str">
            <v>Non-Represented State Employees</v>
          </cell>
          <cell r="K6739">
            <v>6411</v>
          </cell>
          <cell r="L6739">
            <v>6411</v>
          </cell>
          <cell r="M6739">
            <v>6411</v>
          </cell>
          <cell r="N6739">
            <v>6411</v>
          </cell>
          <cell r="O6739">
            <v>6043</v>
          </cell>
          <cell r="P6739">
            <v>6164</v>
          </cell>
          <cell r="Q6739">
            <v>6350</v>
          </cell>
        </row>
        <row r="6740">
          <cell r="E6740" t="str">
            <v>66NMONTHLYDSERVICE EMPLOYEES INTERNATIONAL UNION DISTRICT 1199 NW</v>
          </cell>
          <cell r="F6740" t="str">
            <v>66N</v>
          </cell>
          <cell r="G6740" t="str">
            <v>Monthly</v>
          </cell>
          <cell r="H6740" t="str">
            <v>D</v>
          </cell>
          <cell r="I6740">
            <v>0</v>
          </cell>
          <cell r="J6740" t="str">
            <v>Service Employees International Union District 1199 NW</v>
          </cell>
          <cell r="K6740">
            <v>6411</v>
          </cell>
          <cell r="L6740">
            <v>6411</v>
          </cell>
          <cell r="M6740">
            <v>6411</v>
          </cell>
          <cell r="N6740">
            <v>6411</v>
          </cell>
          <cell r="O6740">
            <v>6043</v>
          </cell>
          <cell r="P6740">
            <v>6164</v>
          </cell>
          <cell r="Q6740">
            <v>6350</v>
          </cell>
        </row>
        <row r="6741">
          <cell r="E6741" t="str">
            <v>66NMONTHLYDTEAMSTERS LOCAL UNION NUMBER 117</v>
          </cell>
          <cell r="F6741" t="str">
            <v>66N</v>
          </cell>
          <cell r="G6741" t="str">
            <v>Monthly</v>
          </cell>
          <cell r="H6741" t="str">
            <v>D</v>
          </cell>
          <cell r="I6741">
            <v>0</v>
          </cell>
          <cell r="J6741" t="str">
            <v>Teamsters Local Union Number 117</v>
          </cell>
          <cell r="K6741">
            <v>6491</v>
          </cell>
          <cell r="L6741">
            <v>6491</v>
          </cell>
          <cell r="M6741">
            <v>6491</v>
          </cell>
          <cell r="N6741">
            <v>6491</v>
          </cell>
          <cell r="O6741">
            <v>6119</v>
          </cell>
          <cell r="P6741">
            <v>6241</v>
          </cell>
          <cell r="Q6741">
            <v>6429</v>
          </cell>
        </row>
        <row r="6742">
          <cell r="E6742" t="str">
            <v>66NMONTHLYDWASHINGTON FEDERATION OF STATE EMPLOYEES</v>
          </cell>
          <cell r="F6742" t="str">
            <v>66N</v>
          </cell>
          <cell r="G6742" t="str">
            <v>Monthly</v>
          </cell>
          <cell r="H6742" t="str">
            <v>D</v>
          </cell>
          <cell r="I6742">
            <v>0</v>
          </cell>
          <cell r="J6742" t="str">
            <v>Washington Federation of State Employees</v>
          </cell>
          <cell r="K6742">
            <v>6411</v>
          </cell>
          <cell r="L6742">
            <v>6411</v>
          </cell>
          <cell r="M6742">
            <v>6411</v>
          </cell>
          <cell r="N6742">
            <v>6411</v>
          </cell>
          <cell r="O6742">
            <v>6043</v>
          </cell>
          <cell r="P6742">
            <v>6164</v>
          </cell>
          <cell r="Q6742">
            <v>6350</v>
          </cell>
        </row>
        <row r="6743">
          <cell r="E6743" t="str">
            <v>66NMONTHLYECOALITION</v>
          </cell>
          <cell r="F6743" t="str">
            <v>66N</v>
          </cell>
          <cell r="G6743" t="str">
            <v>Monthly</v>
          </cell>
          <cell r="H6743" t="str">
            <v>E</v>
          </cell>
          <cell r="I6743">
            <v>0</v>
          </cell>
          <cell r="J6743" t="str">
            <v>Coalition</v>
          </cell>
          <cell r="K6743">
            <v>6575</v>
          </cell>
          <cell r="L6743">
            <v>6575</v>
          </cell>
          <cell r="M6743">
            <v>6575</v>
          </cell>
          <cell r="N6743">
            <v>6575</v>
          </cell>
          <cell r="O6743">
            <v>6198</v>
          </cell>
          <cell r="P6743">
            <v>6322</v>
          </cell>
          <cell r="Q6743">
            <v>6513</v>
          </cell>
        </row>
        <row r="6744">
          <cell r="E6744" t="str">
            <v>66NMONTHLYENON-REPRESENTED STATE EMPLOYEES</v>
          </cell>
          <cell r="F6744" t="str">
            <v>66N</v>
          </cell>
          <cell r="G6744" t="str">
            <v>Monthly</v>
          </cell>
          <cell r="H6744" t="str">
            <v>E</v>
          </cell>
          <cell r="I6744">
            <v>0</v>
          </cell>
          <cell r="J6744" t="str">
            <v>Non-Represented State Employees</v>
          </cell>
          <cell r="K6744">
            <v>6575</v>
          </cell>
          <cell r="L6744">
            <v>6575</v>
          </cell>
          <cell r="M6744">
            <v>6575</v>
          </cell>
          <cell r="N6744">
            <v>6575</v>
          </cell>
          <cell r="O6744">
            <v>6198</v>
          </cell>
          <cell r="P6744">
            <v>6322</v>
          </cell>
          <cell r="Q6744">
            <v>6513</v>
          </cell>
        </row>
        <row r="6745">
          <cell r="E6745" t="str">
            <v>66NMONTHLYESERVICE EMPLOYEES INTERNATIONAL UNION DISTRICT 1199 NW</v>
          </cell>
          <cell r="F6745" t="str">
            <v>66N</v>
          </cell>
          <cell r="G6745" t="str">
            <v>Monthly</v>
          </cell>
          <cell r="H6745" t="str">
            <v>E</v>
          </cell>
          <cell r="I6745">
            <v>0</v>
          </cell>
          <cell r="J6745" t="str">
            <v>Service Employees International Union District 1199 NW</v>
          </cell>
          <cell r="K6745">
            <v>6575</v>
          </cell>
          <cell r="L6745">
            <v>6575</v>
          </cell>
          <cell r="M6745">
            <v>6575</v>
          </cell>
          <cell r="N6745">
            <v>6575</v>
          </cell>
          <cell r="O6745">
            <v>6198</v>
          </cell>
          <cell r="P6745">
            <v>6322</v>
          </cell>
          <cell r="Q6745">
            <v>6513</v>
          </cell>
        </row>
        <row r="6746">
          <cell r="E6746" t="str">
            <v>66NMONTHLYETEAMSTERS LOCAL UNION NUMBER 117</v>
          </cell>
          <cell r="F6746" t="str">
            <v>66N</v>
          </cell>
          <cell r="G6746" t="str">
            <v>Monthly</v>
          </cell>
          <cell r="H6746" t="str">
            <v>E</v>
          </cell>
          <cell r="I6746">
            <v>0</v>
          </cell>
          <cell r="J6746" t="str">
            <v>Teamsters Local Union Number 117</v>
          </cell>
          <cell r="K6746">
            <v>6659</v>
          </cell>
          <cell r="L6746">
            <v>6659</v>
          </cell>
          <cell r="M6746">
            <v>6659</v>
          </cell>
          <cell r="N6746">
            <v>6659</v>
          </cell>
          <cell r="O6746">
            <v>6277</v>
          </cell>
          <cell r="P6746">
            <v>6403</v>
          </cell>
          <cell r="Q6746">
            <v>6596</v>
          </cell>
        </row>
        <row r="6747">
          <cell r="E6747" t="str">
            <v>66NMONTHLYEWASHINGTON FEDERATION OF STATE EMPLOYEES</v>
          </cell>
          <cell r="F6747" t="str">
            <v>66N</v>
          </cell>
          <cell r="G6747" t="str">
            <v>Monthly</v>
          </cell>
          <cell r="H6747" t="str">
            <v>E</v>
          </cell>
          <cell r="I6747">
            <v>0</v>
          </cell>
          <cell r="J6747" t="str">
            <v>Washington Federation of State Employees</v>
          </cell>
          <cell r="K6747">
            <v>6575</v>
          </cell>
          <cell r="L6747">
            <v>6575</v>
          </cell>
          <cell r="M6747">
            <v>6575</v>
          </cell>
          <cell r="N6747">
            <v>6575</v>
          </cell>
          <cell r="O6747">
            <v>6198</v>
          </cell>
          <cell r="P6747">
            <v>6322</v>
          </cell>
          <cell r="Q6747">
            <v>6513</v>
          </cell>
        </row>
        <row r="6748">
          <cell r="E6748" t="str">
            <v>66NMONTHLYFCOALITION</v>
          </cell>
          <cell r="F6748" t="str">
            <v>66N</v>
          </cell>
          <cell r="G6748" t="str">
            <v>Monthly</v>
          </cell>
          <cell r="H6748" t="str">
            <v>F</v>
          </cell>
          <cell r="I6748">
            <v>0</v>
          </cell>
          <cell r="J6748" t="str">
            <v>Coalition</v>
          </cell>
          <cell r="K6748">
            <v>6737</v>
          </cell>
          <cell r="L6748">
            <v>6737</v>
          </cell>
          <cell r="M6748">
            <v>6737</v>
          </cell>
          <cell r="N6748">
            <v>6737</v>
          </cell>
          <cell r="O6748">
            <v>6351</v>
          </cell>
          <cell r="P6748">
            <v>6478</v>
          </cell>
          <cell r="Q6748">
            <v>6674</v>
          </cell>
        </row>
        <row r="6749">
          <cell r="E6749" t="str">
            <v>66NMONTHLYFNON-REPRESENTED STATE EMPLOYEES</v>
          </cell>
          <cell r="F6749" t="str">
            <v>66N</v>
          </cell>
          <cell r="G6749" t="str">
            <v>Monthly</v>
          </cell>
          <cell r="H6749" t="str">
            <v>F</v>
          </cell>
          <cell r="I6749">
            <v>0</v>
          </cell>
          <cell r="J6749" t="str">
            <v>Non-Represented State Employees</v>
          </cell>
          <cell r="K6749">
            <v>6737</v>
          </cell>
          <cell r="L6749">
            <v>6737</v>
          </cell>
          <cell r="M6749">
            <v>6737</v>
          </cell>
          <cell r="N6749">
            <v>6737</v>
          </cell>
          <cell r="O6749">
            <v>6351</v>
          </cell>
          <cell r="P6749">
            <v>6478</v>
          </cell>
          <cell r="Q6749">
            <v>6674</v>
          </cell>
        </row>
        <row r="6750">
          <cell r="E6750" t="str">
            <v>66NMONTHLYFSERVICE EMPLOYEES INTERNATIONAL UNION DISTRICT 1199 NW</v>
          </cell>
          <cell r="F6750" t="str">
            <v>66N</v>
          </cell>
          <cell r="G6750" t="str">
            <v>Monthly</v>
          </cell>
          <cell r="H6750" t="str">
            <v>F</v>
          </cell>
          <cell r="I6750">
            <v>0</v>
          </cell>
          <cell r="J6750" t="str">
            <v>Service Employees International Union District 1199 NW</v>
          </cell>
          <cell r="K6750">
            <v>6737</v>
          </cell>
          <cell r="L6750">
            <v>6737</v>
          </cell>
          <cell r="M6750">
            <v>6737</v>
          </cell>
          <cell r="N6750">
            <v>6737</v>
          </cell>
          <cell r="O6750">
            <v>6351</v>
          </cell>
          <cell r="P6750">
            <v>6478</v>
          </cell>
          <cell r="Q6750">
            <v>6674</v>
          </cell>
        </row>
        <row r="6751">
          <cell r="E6751" t="str">
            <v>66NMONTHLYFTEAMSTERS LOCAL UNION NUMBER 117</v>
          </cell>
          <cell r="F6751" t="str">
            <v>66N</v>
          </cell>
          <cell r="G6751" t="str">
            <v>Monthly</v>
          </cell>
          <cell r="H6751" t="str">
            <v>F</v>
          </cell>
          <cell r="I6751">
            <v>0</v>
          </cell>
          <cell r="J6751" t="str">
            <v>Teamsters Local Union Number 117</v>
          </cell>
          <cell r="K6751">
            <v>6822</v>
          </cell>
          <cell r="L6751">
            <v>6822</v>
          </cell>
          <cell r="M6751">
            <v>6822</v>
          </cell>
          <cell r="N6751">
            <v>6822</v>
          </cell>
          <cell r="O6751">
            <v>6431</v>
          </cell>
          <cell r="P6751">
            <v>6560</v>
          </cell>
          <cell r="Q6751">
            <v>6758</v>
          </cell>
        </row>
        <row r="6752">
          <cell r="E6752" t="str">
            <v>66NMONTHLYFWASHINGTON FEDERATION OF STATE EMPLOYEES</v>
          </cell>
          <cell r="F6752" t="str">
            <v>66N</v>
          </cell>
          <cell r="G6752" t="str">
            <v>Monthly</v>
          </cell>
          <cell r="H6752" t="str">
            <v>F</v>
          </cell>
          <cell r="I6752">
            <v>0</v>
          </cell>
          <cell r="J6752" t="str">
            <v>Washington Federation of State Employees</v>
          </cell>
          <cell r="K6752">
            <v>6737</v>
          </cell>
          <cell r="L6752">
            <v>6737</v>
          </cell>
          <cell r="M6752">
            <v>6737</v>
          </cell>
          <cell r="N6752">
            <v>6737</v>
          </cell>
          <cell r="O6752">
            <v>6351</v>
          </cell>
          <cell r="P6752">
            <v>6478</v>
          </cell>
          <cell r="Q6752">
            <v>6674</v>
          </cell>
        </row>
        <row r="6753">
          <cell r="E6753" t="str">
            <v>66NMONTHLYGCOALITION</v>
          </cell>
          <cell r="F6753" t="str">
            <v>66N</v>
          </cell>
          <cell r="G6753" t="str">
            <v>Monthly</v>
          </cell>
          <cell r="H6753" t="str">
            <v>G</v>
          </cell>
          <cell r="I6753">
            <v>0</v>
          </cell>
          <cell r="J6753" t="str">
            <v>Coalition</v>
          </cell>
          <cell r="K6753">
            <v>6905</v>
          </cell>
          <cell r="L6753">
            <v>6905</v>
          </cell>
          <cell r="M6753">
            <v>6905</v>
          </cell>
          <cell r="N6753">
            <v>6905</v>
          </cell>
          <cell r="O6753">
            <v>6509</v>
          </cell>
          <cell r="P6753">
            <v>6639</v>
          </cell>
          <cell r="Q6753">
            <v>6839</v>
          </cell>
        </row>
        <row r="6754">
          <cell r="E6754" t="str">
            <v>66NMONTHLYGNON-REPRESENTED STATE EMPLOYEES</v>
          </cell>
          <cell r="F6754" t="str">
            <v>66N</v>
          </cell>
          <cell r="G6754" t="str">
            <v>Monthly</v>
          </cell>
          <cell r="H6754" t="str">
            <v>G</v>
          </cell>
          <cell r="I6754">
            <v>0</v>
          </cell>
          <cell r="J6754" t="str">
            <v>Non-Represented State Employees</v>
          </cell>
          <cell r="K6754">
            <v>6905</v>
          </cell>
          <cell r="L6754">
            <v>6905</v>
          </cell>
          <cell r="M6754">
            <v>6905</v>
          </cell>
          <cell r="N6754">
            <v>6905</v>
          </cell>
          <cell r="O6754">
            <v>6509</v>
          </cell>
          <cell r="P6754">
            <v>6639</v>
          </cell>
          <cell r="Q6754">
            <v>6839</v>
          </cell>
        </row>
        <row r="6755">
          <cell r="E6755" t="str">
            <v>66NMONTHLYGSERVICE EMPLOYEES INTERNATIONAL UNION DISTRICT 1199 NW</v>
          </cell>
          <cell r="F6755" t="str">
            <v>66N</v>
          </cell>
          <cell r="G6755" t="str">
            <v>Monthly</v>
          </cell>
          <cell r="H6755" t="str">
            <v>G</v>
          </cell>
          <cell r="I6755">
            <v>0</v>
          </cell>
          <cell r="J6755" t="str">
            <v>Service Employees International Union District 1199 NW</v>
          </cell>
          <cell r="K6755">
            <v>6905</v>
          </cell>
          <cell r="L6755">
            <v>6905</v>
          </cell>
          <cell r="M6755">
            <v>6905</v>
          </cell>
          <cell r="N6755">
            <v>6905</v>
          </cell>
          <cell r="O6755">
            <v>6509</v>
          </cell>
          <cell r="P6755">
            <v>6639</v>
          </cell>
          <cell r="Q6755">
            <v>6839</v>
          </cell>
        </row>
        <row r="6756">
          <cell r="E6756" t="str">
            <v>66NMONTHLYGTEAMSTERS LOCAL UNION NUMBER 117</v>
          </cell>
          <cell r="F6756" t="str">
            <v>66N</v>
          </cell>
          <cell r="G6756" t="str">
            <v>Monthly</v>
          </cell>
          <cell r="H6756" t="str">
            <v>G</v>
          </cell>
          <cell r="I6756">
            <v>0</v>
          </cell>
          <cell r="J6756" t="str">
            <v>Teamsters Local Union Number 117</v>
          </cell>
          <cell r="K6756">
            <v>6993</v>
          </cell>
          <cell r="L6756">
            <v>6993</v>
          </cell>
          <cell r="M6756">
            <v>6993</v>
          </cell>
          <cell r="N6756">
            <v>6993</v>
          </cell>
          <cell r="O6756">
            <v>6592</v>
          </cell>
          <cell r="P6756">
            <v>6724</v>
          </cell>
          <cell r="Q6756">
            <v>6927</v>
          </cell>
        </row>
        <row r="6757">
          <cell r="E6757" t="str">
            <v>66NMONTHLYGWASHINGTON FEDERATION OF STATE EMPLOYEES</v>
          </cell>
          <cell r="F6757" t="str">
            <v>66N</v>
          </cell>
          <cell r="G6757" t="str">
            <v>Monthly</v>
          </cell>
          <cell r="H6757" t="str">
            <v>G</v>
          </cell>
          <cell r="I6757">
            <v>0</v>
          </cell>
          <cell r="J6757" t="str">
            <v>Washington Federation of State Employees</v>
          </cell>
          <cell r="K6757">
            <v>6905</v>
          </cell>
          <cell r="L6757">
            <v>6905</v>
          </cell>
          <cell r="M6757">
            <v>6905</v>
          </cell>
          <cell r="N6757">
            <v>6905</v>
          </cell>
          <cell r="O6757">
            <v>6509</v>
          </cell>
          <cell r="P6757">
            <v>6639</v>
          </cell>
          <cell r="Q6757">
            <v>6839</v>
          </cell>
        </row>
        <row r="6758">
          <cell r="E6758" t="str">
            <v>66NMONTHLYHCOALITION</v>
          </cell>
          <cell r="F6758" t="str">
            <v>66N</v>
          </cell>
          <cell r="G6758" t="str">
            <v>Monthly</v>
          </cell>
          <cell r="H6758" t="str">
            <v>H</v>
          </cell>
          <cell r="I6758">
            <v>0</v>
          </cell>
          <cell r="J6758" t="str">
            <v>Coalition</v>
          </cell>
          <cell r="K6758">
            <v>7081</v>
          </cell>
          <cell r="L6758">
            <v>7081</v>
          </cell>
          <cell r="M6758">
            <v>7081</v>
          </cell>
          <cell r="N6758">
            <v>7081</v>
          </cell>
          <cell r="O6758">
            <v>6675</v>
          </cell>
          <cell r="P6758">
            <v>6809</v>
          </cell>
          <cell r="Q6758">
            <v>7015</v>
          </cell>
        </row>
        <row r="6759">
          <cell r="E6759" t="str">
            <v>66NMONTHLYHNON-REPRESENTED STATE EMPLOYEES</v>
          </cell>
          <cell r="F6759" t="str">
            <v>66N</v>
          </cell>
          <cell r="G6759" t="str">
            <v>Monthly</v>
          </cell>
          <cell r="H6759" t="str">
            <v>H</v>
          </cell>
          <cell r="I6759">
            <v>0</v>
          </cell>
          <cell r="J6759" t="str">
            <v>Non-Represented State Employees</v>
          </cell>
          <cell r="K6759">
            <v>7081</v>
          </cell>
          <cell r="L6759">
            <v>7081</v>
          </cell>
          <cell r="M6759">
            <v>7081</v>
          </cell>
          <cell r="N6759">
            <v>7081</v>
          </cell>
          <cell r="O6759">
            <v>6675</v>
          </cell>
          <cell r="P6759">
            <v>6809</v>
          </cell>
          <cell r="Q6759">
            <v>7015</v>
          </cell>
        </row>
        <row r="6760">
          <cell r="E6760" t="str">
            <v>66NMONTHLYHSERVICE EMPLOYEES INTERNATIONAL UNION DISTRICT 1199 NW</v>
          </cell>
          <cell r="F6760" t="str">
            <v>66N</v>
          </cell>
          <cell r="G6760" t="str">
            <v>Monthly</v>
          </cell>
          <cell r="H6760" t="str">
            <v>H</v>
          </cell>
          <cell r="I6760">
            <v>0</v>
          </cell>
          <cell r="J6760" t="str">
            <v>Service Employees International Union District 1199 NW</v>
          </cell>
          <cell r="K6760">
            <v>7081</v>
          </cell>
          <cell r="L6760">
            <v>7081</v>
          </cell>
          <cell r="M6760">
            <v>7081</v>
          </cell>
          <cell r="N6760">
            <v>7081</v>
          </cell>
          <cell r="O6760">
            <v>6675</v>
          </cell>
          <cell r="P6760">
            <v>6809</v>
          </cell>
          <cell r="Q6760">
            <v>7015</v>
          </cell>
        </row>
        <row r="6761">
          <cell r="E6761" t="str">
            <v>66NMONTHLYHTEAMSTERS LOCAL UNION NUMBER 117</v>
          </cell>
          <cell r="F6761" t="str">
            <v>66N</v>
          </cell>
          <cell r="G6761" t="str">
            <v>Monthly</v>
          </cell>
          <cell r="H6761" t="str">
            <v>H</v>
          </cell>
          <cell r="I6761">
            <v>0</v>
          </cell>
          <cell r="J6761" t="str">
            <v>Teamsters Local Union Number 117</v>
          </cell>
          <cell r="K6761">
            <v>7171</v>
          </cell>
          <cell r="L6761">
            <v>7171</v>
          </cell>
          <cell r="M6761">
            <v>7171</v>
          </cell>
          <cell r="N6761">
            <v>7171</v>
          </cell>
          <cell r="O6761">
            <v>6760</v>
          </cell>
          <cell r="P6761">
            <v>6895</v>
          </cell>
          <cell r="Q6761">
            <v>7103</v>
          </cell>
        </row>
        <row r="6762">
          <cell r="E6762" t="str">
            <v>66NMONTHLYHWASHINGTON FEDERATION OF STATE EMPLOYEES</v>
          </cell>
          <cell r="F6762" t="str">
            <v>66N</v>
          </cell>
          <cell r="G6762" t="str">
            <v>Monthly</v>
          </cell>
          <cell r="H6762" t="str">
            <v>H</v>
          </cell>
          <cell r="I6762">
            <v>0</v>
          </cell>
          <cell r="J6762" t="str">
            <v>Washington Federation of State Employees</v>
          </cell>
          <cell r="K6762">
            <v>7081</v>
          </cell>
          <cell r="L6762">
            <v>7081</v>
          </cell>
          <cell r="M6762">
            <v>7081</v>
          </cell>
          <cell r="N6762">
            <v>7081</v>
          </cell>
          <cell r="O6762">
            <v>6675</v>
          </cell>
          <cell r="P6762">
            <v>6809</v>
          </cell>
          <cell r="Q6762">
            <v>7015</v>
          </cell>
        </row>
        <row r="6763">
          <cell r="E6763" t="str">
            <v>66NMONTHLYICOALITION</v>
          </cell>
          <cell r="F6763" t="str">
            <v>66N</v>
          </cell>
          <cell r="G6763" t="str">
            <v>Monthly</v>
          </cell>
          <cell r="H6763" t="str">
            <v>I</v>
          </cell>
          <cell r="I6763">
            <v>0</v>
          </cell>
          <cell r="J6763" t="str">
            <v>Coalition</v>
          </cell>
          <cell r="K6763">
            <v>7254</v>
          </cell>
          <cell r="L6763">
            <v>7254</v>
          </cell>
          <cell r="M6763">
            <v>7254</v>
          </cell>
          <cell r="N6763">
            <v>7254</v>
          </cell>
          <cell r="O6763">
            <v>6838</v>
          </cell>
          <cell r="P6763">
            <v>6975</v>
          </cell>
          <cell r="Q6763">
            <v>7186</v>
          </cell>
        </row>
        <row r="6764">
          <cell r="E6764" t="str">
            <v>66NMONTHLYINON-REPRESENTED STATE EMPLOYEES</v>
          </cell>
          <cell r="F6764" t="str">
            <v>66N</v>
          </cell>
          <cell r="G6764" t="str">
            <v>Monthly</v>
          </cell>
          <cell r="H6764" t="str">
            <v>I</v>
          </cell>
          <cell r="I6764">
            <v>0</v>
          </cell>
          <cell r="J6764" t="str">
            <v>Non-Represented State Employees</v>
          </cell>
          <cell r="K6764">
            <v>7254</v>
          </cell>
          <cell r="L6764">
            <v>7254</v>
          </cell>
          <cell r="M6764">
            <v>7254</v>
          </cell>
          <cell r="N6764">
            <v>7254</v>
          </cell>
          <cell r="O6764">
            <v>6838</v>
          </cell>
          <cell r="P6764">
            <v>6975</v>
          </cell>
          <cell r="Q6764">
            <v>7186</v>
          </cell>
        </row>
        <row r="6765">
          <cell r="E6765" t="str">
            <v>66NMONTHLYISERVICE EMPLOYEES INTERNATIONAL UNION DISTRICT 1199 NW</v>
          </cell>
          <cell r="F6765" t="str">
            <v>66N</v>
          </cell>
          <cell r="G6765" t="str">
            <v>Monthly</v>
          </cell>
          <cell r="H6765" t="str">
            <v>I</v>
          </cell>
          <cell r="I6765">
            <v>0</v>
          </cell>
          <cell r="J6765" t="str">
            <v>Service Employees International Union District 1199 NW</v>
          </cell>
          <cell r="K6765">
            <v>7254</v>
          </cell>
          <cell r="L6765">
            <v>7254</v>
          </cell>
          <cell r="M6765">
            <v>7254</v>
          </cell>
          <cell r="N6765">
            <v>7254</v>
          </cell>
          <cell r="O6765">
            <v>6838</v>
          </cell>
          <cell r="P6765">
            <v>6975</v>
          </cell>
          <cell r="Q6765">
            <v>7186</v>
          </cell>
        </row>
        <row r="6766">
          <cell r="E6766" t="str">
            <v>66NMONTHLYITEAMSTERS LOCAL UNION NUMBER 117</v>
          </cell>
          <cell r="F6766" t="str">
            <v>66N</v>
          </cell>
          <cell r="G6766" t="str">
            <v>Monthly</v>
          </cell>
          <cell r="H6766" t="str">
            <v>I</v>
          </cell>
          <cell r="I6766">
            <v>0</v>
          </cell>
          <cell r="J6766" t="str">
            <v>Teamsters Local Union Number 117</v>
          </cell>
          <cell r="K6766">
            <v>7347</v>
          </cell>
          <cell r="L6766">
            <v>7347</v>
          </cell>
          <cell r="M6766">
            <v>7347</v>
          </cell>
          <cell r="N6766">
            <v>7347</v>
          </cell>
          <cell r="O6766">
            <v>6925</v>
          </cell>
          <cell r="P6766">
            <v>7064</v>
          </cell>
          <cell r="Q6766">
            <v>7277</v>
          </cell>
        </row>
        <row r="6767">
          <cell r="E6767" t="str">
            <v>66NMONTHLYIWASHINGTON FEDERATION OF STATE EMPLOYEES</v>
          </cell>
          <cell r="F6767" t="str">
            <v>66N</v>
          </cell>
          <cell r="G6767" t="str">
            <v>Monthly</v>
          </cell>
          <cell r="H6767" t="str">
            <v>I</v>
          </cell>
          <cell r="I6767">
            <v>0</v>
          </cell>
          <cell r="J6767" t="str">
            <v>Washington Federation of State Employees</v>
          </cell>
          <cell r="K6767">
            <v>7254</v>
          </cell>
          <cell r="L6767">
            <v>7254</v>
          </cell>
          <cell r="M6767">
            <v>7254</v>
          </cell>
          <cell r="N6767">
            <v>7254</v>
          </cell>
          <cell r="O6767">
            <v>6838</v>
          </cell>
          <cell r="P6767">
            <v>6975</v>
          </cell>
          <cell r="Q6767">
            <v>7186</v>
          </cell>
        </row>
        <row r="6768">
          <cell r="E6768" t="str">
            <v>66NMONTHLYJCOALITION</v>
          </cell>
          <cell r="F6768" t="str">
            <v>66N</v>
          </cell>
          <cell r="G6768" t="str">
            <v>Monthly</v>
          </cell>
          <cell r="H6768" t="str">
            <v>J</v>
          </cell>
          <cell r="I6768">
            <v>0</v>
          </cell>
          <cell r="J6768" t="str">
            <v>Coalition</v>
          </cell>
          <cell r="K6768">
            <v>7435</v>
          </cell>
          <cell r="L6768">
            <v>7435</v>
          </cell>
          <cell r="M6768">
            <v>7435</v>
          </cell>
          <cell r="N6768">
            <v>7435</v>
          </cell>
          <cell r="O6768">
            <v>7009</v>
          </cell>
          <cell r="P6768">
            <v>7149</v>
          </cell>
          <cell r="Q6768">
            <v>7365</v>
          </cell>
        </row>
        <row r="6769">
          <cell r="E6769" t="str">
            <v>66NMONTHLYJNON-REPRESENTED STATE EMPLOYEES</v>
          </cell>
          <cell r="F6769" t="str">
            <v>66N</v>
          </cell>
          <cell r="G6769" t="str">
            <v>Monthly</v>
          </cell>
          <cell r="H6769" t="str">
            <v>J</v>
          </cell>
          <cell r="I6769">
            <v>0</v>
          </cell>
          <cell r="J6769" t="str">
            <v>Non-Represented State Employees</v>
          </cell>
          <cell r="K6769">
            <v>7435</v>
          </cell>
          <cell r="L6769">
            <v>7435</v>
          </cell>
          <cell r="M6769">
            <v>7435</v>
          </cell>
          <cell r="N6769">
            <v>7435</v>
          </cell>
          <cell r="O6769">
            <v>7009</v>
          </cell>
          <cell r="P6769">
            <v>7149</v>
          </cell>
          <cell r="Q6769">
            <v>7365</v>
          </cell>
        </row>
        <row r="6770">
          <cell r="E6770" t="str">
            <v>66NMONTHLYJSERVICE EMPLOYEES INTERNATIONAL UNION DISTRICT 1199 NW</v>
          </cell>
          <cell r="F6770" t="str">
            <v>66N</v>
          </cell>
          <cell r="G6770" t="str">
            <v>Monthly</v>
          </cell>
          <cell r="H6770" t="str">
            <v>J</v>
          </cell>
          <cell r="I6770">
            <v>0</v>
          </cell>
          <cell r="J6770" t="str">
            <v>Service Employees International Union District 1199 NW</v>
          </cell>
          <cell r="K6770">
            <v>7435</v>
          </cell>
          <cell r="L6770">
            <v>7435</v>
          </cell>
          <cell r="M6770">
            <v>7435</v>
          </cell>
          <cell r="N6770">
            <v>7435</v>
          </cell>
          <cell r="O6770">
            <v>7009</v>
          </cell>
          <cell r="P6770">
            <v>7149</v>
          </cell>
          <cell r="Q6770">
            <v>7365</v>
          </cell>
        </row>
        <row r="6771">
          <cell r="E6771" t="str">
            <v>66NMONTHLYJTEAMSTERS LOCAL UNION NUMBER 117</v>
          </cell>
          <cell r="F6771" t="str">
            <v>66N</v>
          </cell>
          <cell r="G6771" t="str">
            <v>Monthly</v>
          </cell>
          <cell r="H6771" t="str">
            <v>J</v>
          </cell>
          <cell r="I6771">
            <v>0</v>
          </cell>
          <cell r="J6771" t="str">
            <v>Teamsters Local Union Number 117</v>
          </cell>
          <cell r="K6771">
            <v>7531</v>
          </cell>
          <cell r="L6771">
            <v>7531</v>
          </cell>
          <cell r="M6771">
            <v>7531</v>
          </cell>
          <cell r="N6771">
            <v>7531</v>
          </cell>
          <cell r="O6771">
            <v>7099</v>
          </cell>
          <cell r="P6771">
            <v>7241</v>
          </cell>
          <cell r="Q6771">
            <v>7460</v>
          </cell>
        </row>
        <row r="6772">
          <cell r="E6772" t="str">
            <v>66NMONTHLYJWASHINGTON FEDERATION OF STATE EMPLOYEES</v>
          </cell>
          <cell r="F6772" t="str">
            <v>66N</v>
          </cell>
          <cell r="G6772" t="str">
            <v>Monthly</v>
          </cell>
          <cell r="H6772" t="str">
            <v>J</v>
          </cell>
          <cell r="I6772">
            <v>0</v>
          </cell>
          <cell r="J6772" t="str">
            <v>Washington Federation of State Employees</v>
          </cell>
          <cell r="K6772">
            <v>7435</v>
          </cell>
          <cell r="L6772">
            <v>7435</v>
          </cell>
          <cell r="M6772">
            <v>7435</v>
          </cell>
          <cell r="N6772">
            <v>7435</v>
          </cell>
          <cell r="O6772">
            <v>7009</v>
          </cell>
          <cell r="P6772">
            <v>7149</v>
          </cell>
          <cell r="Q6772">
            <v>7365</v>
          </cell>
        </row>
        <row r="6773">
          <cell r="E6773" t="str">
            <v>66NMONTHLYKCOALITION</v>
          </cell>
          <cell r="F6773" t="str">
            <v>66N</v>
          </cell>
          <cell r="G6773" t="str">
            <v>Monthly</v>
          </cell>
          <cell r="H6773" t="str">
            <v>K</v>
          </cell>
          <cell r="I6773">
            <v>0</v>
          </cell>
          <cell r="J6773" t="str">
            <v>Coalition</v>
          </cell>
          <cell r="K6773">
            <v>7620</v>
          </cell>
          <cell r="L6773">
            <v>7620</v>
          </cell>
          <cell r="M6773">
            <v>7620</v>
          </cell>
          <cell r="N6773">
            <v>7620</v>
          </cell>
          <cell r="O6773">
            <v>7183</v>
          </cell>
          <cell r="P6773">
            <v>7327</v>
          </cell>
          <cell r="Q6773">
            <v>7548</v>
          </cell>
        </row>
        <row r="6774">
          <cell r="E6774" t="str">
            <v>66NMONTHLYKNON-REPRESENTED STATE EMPLOYEES</v>
          </cell>
          <cell r="F6774" t="str">
            <v>66N</v>
          </cell>
          <cell r="G6774" t="str">
            <v>Monthly</v>
          </cell>
          <cell r="H6774" t="str">
            <v>K</v>
          </cell>
          <cell r="I6774">
            <v>0</v>
          </cell>
          <cell r="J6774" t="str">
            <v>Non-Represented State Employees</v>
          </cell>
          <cell r="K6774">
            <v>7620</v>
          </cell>
          <cell r="L6774">
            <v>7620</v>
          </cell>
          <cell r="M6774">
            <v>7620</v>
          </cell>
          <cell r="N6774">
            <v>7620</v>
          </cell>
          <cell r="O6774">
            <v>7183</v>
          </cell>
          <cell r="P6774">
            <v>7327</v>
          </cell>
          <cell r="Q6774">
            <v>7548</v>
          </cell>
        </row>
        <row r="6775">
          <cell r="E6775" t="str">
            <v>66NMONTHLYKSERVICE EMPLOYEES INTERNATIONAL UNION DISTRICT 1199 NW</v>
          </cell>
          <cell r="F6775" t="str">
            <v>66N</v>
          </cell>
          <cell r="G6775" t="str">
            <v>Monthly</v>
          </cell>
          <cell r="H6775" t="str">
            <v>K</v>
          </cell>
          <cell r="I6775">
            <v>0</v>
          </cell>
          <cell r="J6775" t="str">
            <v>Service Employees International Union District 1199 NW</v>
          </cell>
          <cell r="K6775">
            <v>7620</v>
          </cell>
          <cell r="L6775">
            <v>7620</v>
          </cell>
          <cell r="M6775">
            <v>7620</v>
          </cell>
          <cell r="N6775">
            <v>7620</v>
          </cell>
          <cell r="O6775">
            <v>7183</v>
          </cell>
          <cell r="P6775">
            <v>7327</v>
          </cell>
          <cell r="Q6775">
            <v>7548</v>
          </cell>
        </row>
        <row r="6776">
          <cell r="E6776" t="str">
            <v>66NMONTHLYKTEAMSTERS LOCAL UNION NUMBER 117</v>
          </cell>
          <cell r="F6776" t="str">
            <v>66N</v>
          </cell>
          <cell r="G6776" t="str">
            <v>Monthly</v>
          </cell>
          <cell r="H6776" t="str">
            <v>K</v>
          </cell>
          <cell r="I6776">
            <v>0</v>
          </cell>
          <cell r="J6776" t="str">
            <v>Teamsters Local Union Number 117</v>
          </cell>
          <cell r="K6776">
            <v>7719</v>
          </cell>
          <cell r="L6776">
            <v>7719</v>
          </cell>
          <cell r="M6776">
            <v>7719</v>
          </cell>
          <cell r="N6776">
            <v>7719</v>
          </cell>
          <cell r="O6776">
            <v>7276</v>
          </cell>
          <cell r="P6776">
            <v>7422</v>
          </cell>
          <cell r="Q6776">
            <v>7646</v>
          </cell>
        </row>
        <row r="6777">
          <cell r="E6777" t="str">
            <v>66NMONTHLYKWASHINGTON FEDERATION OF STATE EMPLOYEES</v>
          </cell>
          <cell r="F6777" t="str">
            <v>66N</v>
          </cell>
          <cell r="G6777" t="str">
            <v>Monthly</v>
          </cell>
          <cell r="H6777" t="str">
            <v>K</v>
          </cell>
          <cell r="I6777">
            <v>0</v>
          </cell>
          <cell r="J6777" t="str">
            <v>Washington Federation of State Employees</v>
          </cell>
          <cell r="K6777">
            <v>7620</v>
          </cell>
          <cell r="L6777">
            <v>7620</v>
          </cell>
          <cell r="M6777">
            <v>7620</v>
          </cell>
          <cell r="N6777">
            <v>7620</v>
          </cell>
          <cell r="O6777">
            <v>7183</v>
          </cell>
          <cell r="P6777">
            <v>7327</v>
          </cell>
          <cell r="Q6777">
            <v>7548</v>
          </cell>
        </row>
        <row r="6778">
          <cell r="E6778" t="str">
            <v>66NMONTHLYLCOALITION</v>
          </cell>
          <cell r="F6778" t="str">
            <v>66N</v>
          </cell>
          <cell r="G6778" t="str">
            <v>Monthly</v>
          </cell>
          <cell r="H6778" t="str">
            <v>L</v>
          </cell>
          <cell r="I6778">
            <v>0</v>
          </cell>
          <cell r="J6778" t="str">
            <v>Coalition</v>
          </cell>
          <cell r="K6778">
            <v>7810</v>
          </cell>
          <cell r="L6778">
            <v>7810</v>
          </cell>
          <cell r="M6778">
            <v>7810</v>
          </cell>
          <cell r="N6778">
            <v>7810</v>
          </cell>
          <cell r="O6778">
            <v>7363</v>
          </cell>
          <cell r="P6778">
            <v>7510</v>
          </cell>
          <cell r="Q6778">
            <v>7737</v>
          </cell>
        </row>
        <row r="6779">
          <cell r="E6779" t="str">
            <v>66NMONTHLYLNON-REPRESENTED STATE EMPLOYEES</v>
          </cell>
          <cell r="F6779" t="str">
            <v>66N</v>
          </cell>
          <cell r="G6779" t="str">
            <v>Monthly</v>
          </cell>
          <cell r="H6779" t="str">
            <v>L</v>
          </cell>
          <cell r="I6779">
            <v>0</v>
          </cell>
          <cell r="J6779" t="str">
            <v>Non-Represented State Employees</v>
          </cell>
          <cell r="K6779">
            <v>7810</v>
          </cell>
          <cell r="L6779">
            <v>7810</v>
          </cell>
          <cell r="M6779">
            <v>7810</v>
          </cell>
          <cell r="N6779">
            <v>7810</v>
          </cell>
          <cell r="O6779">
            <v>7363</v>
          </cell>
          <cell r="P6779">
            <v>7510</v>
          </cell>
          <cell r="Q6779">
            <v>7737</v>
          </cell>
        </row>
        <row r="6780">
          <cell r="E6780" t="str">
            <v>66NMONTHLYLSERVICE EMPLOYEES INTERNATIONAL UNION DISTRICT 1199 NW</v>
          </cell>
          <cell r="F6780" t="str">
            <v>66N</v>
          </cell>
          <cell r="G6780" t="str">
            <v>Monthly</v>
          </cell>
          <cell r="H6780" t="str">
            <v>L</v>
          </cell>
          <cell r="I6780">
            <v>0</v>
          </cell>
          <cell r="J6780" t="str">
            <v>Service Employees International Union District 1199 NW</v>
          </cell>
          <cell r="K6780">
            <v>7810</v>
          </cell>
          <cell r="L6780">
            <v>7810</v>
          </cell>
          <cell r="M6780">
            <v>7810</v>
          </cell>
          <cell r="N6780">
            <v>7810</v>
          </cell>
          <cell r="O6780">
            <v>7363</v>
          </cell>
          <cell r="P6780">
            <v>7510</v>
          </cell>
          <cell r="Q6780">
            <v>7737</v>
          </cell>
        </row>
        <row r="6781">
          <cell r="E6781" t="str">
            <v>66NMONTHLYLTEAMSTERS LOCAL UNION NUMBER 117</v>
          </cell>
          <cell r="F6781" t="str">
            <v>66N</v>
          </cell>
          <cell r="G6781" t="str">
            <v>Monthly</v>
          </cell>
          <cell r="H6781" t="str">
            <v>L</v>
          </cell>
          <cell r="I6781">
            <v>0</v>
          </cell>
          <cell r="J6781" t="str">
            <v>Teamsters Local Union Number 117</v>
          </cell>
          <cell r="K6781">
            <v>7909</v>
          </cell>
          <cell r="L6781">
            <v>7909</v>
          </cell>
          <cell r="M6781">
            <v>7909</v>
          </cell>
          <cell r="N6781">
            <v>7909</v>
          </cell>
          <cell r="O6781">
            <v>7456</v>
          </cell>
          <cell r="P6781">
            <v>7605</v>
          </cell>
          <cell r="Q6781">
            <v>7835</v>
          </cell>
        </row>
        <row r="6782">
          <cell r="E6782" t="str">
            <v>66NMONTHLYLWASHINGTON FEDERATION OF STATE EMPLOYEES</v>
          </cell>
          <cell r="F6782" t="str">
            <v>66N</v>
          </cell>
          <cell r="G6782" t="str">
            <v>Monthly</v>
          </cell>
          <cell r="H6782" t="str">
            <v>L</v>
          </cell>
          <cell r="I6782">
            <v>0</v>
          </cell>
          <cell r="J6782" t="str">
            <v>Washington Federation of State Employees</v>
          </cell>
          <cell r="K6782">
            <v>7810</v>
          </cell>
          <cell r="L6782">
            <v>7810</v>
          </cell>
          <cell r="M6782">
            <v>7810</v>
          </cell>
          <cell r="N6782">
            <v>7810</v>
          </cell>
          <cell r="O6782">
            <v>7363</v>
          </cell>
          <cell r="P6782">
            <v>7510</v>
          </cell>
          <cell r="Q6782">
            <v>7737</v>
          </cell>
        </row>
        <row r="6783">
          <cell r="E6783" t="str">
            <v>66NMONTHLYMCOALITION</v>
          </cell>
          <cell r="F6783" t="str">
            <v>66N</v>
          </cell>
          <cell r="G6783" t="str">
            <v>Monthly</v>
          </cell>
          <cell r="H6783" t="str">
            <v>M</v>
          </cell>
          <cell r="I6783">
            <v>0</v>
          </cell>
          <cell r="J6783" t="str">
            <v>Coalition</v>
          </cell>
          <cell r="K6783">
            <v>8008</v>
          </cell>
          <cell r="L6783">
            <v>8008</v>
          </cell>
          <cell r="M6783">
            <v>8008</v>
          </cell>
          <cell r="N6783">
            <v>8008</v>
          </cell>
          <cell r="O6783">
            <v>7549</v>
          </cell>
          <cell r="P6783">
            <v>7700</v>
          </cell>
          <cell r="Q6783">
            <v>7933</v>
          </cell>
        </row>
        <row r="6784">
          <cell r="E6784" t="str">
            <v>66NMONTHLYMNON-REPRESENTED STATE EMPLOYEES</v>
          </cell>
          <cell r="F6784" t="str">
            <v>66N</v>
          </cell>
          <cell r="G6784" t="str">
            <v>Monthly</v>
          </cell>
          <cell r="H6784" t="str">
            <v>M</v>
          </cell>
          <cell r="I6784">
            <v>0</v>
          </cell>
          <cell r="J6784" t="str">
            <v>Non-Represented State Employees</v>
          </cell>
          <cell r="K6784">
            <v>8008</v>
          </cell>
          <cell r="L6784">
            <v>8008</v>
          </cell>
          <cell r="M6784">
            <v>8008</v>
          </cell>
          <cell r="N6784">
            <v>8008</v>
          </cell>
          <cell r="O6784">
            <v>7549</v>
          </cell>
          <cell r="P6784">
            <v>7700</v>
          </cell>
          <cell r="Q6784">
            <v>7933</v>
          </cell>
        </row>
        <row r="6785">
          <cell r="E6785" t="str">
            <v>66NMONTHLYMSERVICE EMPLOYEES INTERNATIONAL UNION DISTRICT 1199 NW</v>
          </cell>
          <cell r="F6785" t="str">
            <v>66N</v>
          </cell>
          <cell r="G6785" t="str">
            <v>Monthly</v>
          </cell>
          <cell r="H6785" t="str">
            <v>M</v>
          </cell>
          <cell r="I6785">
            <v>0</v>
          </cell>
          <cell r="J6785" t="str">
            <v>Service Employees International Union District 1199 NW</v>
          </cell>
          <cell r="K6785">
            <v>8008</v>
          </cell>
          <cell r="L6785">
            <v>8008</v>
          </cell>
          <cell r="M6785">
            <v>8008</v>
          </cell>
          <cell r="N6785">
            <v>8008</v>
          </cell>
          <cell r="O6785">
            <v>7549</v>
          </cell>
          <cell r="P6785">
            <v>7700</v>
          </cell>
          <cell r="Q6785">
            <v>7933</v>
          </cell>
        </row>
        <row r="6786">
          <cell r="E6786" t="str">
            <v>66NMONTHLYMTEAMSTERS LOCAL UNION NUMBER 117</v>
          </cell>
          <cell r="F6786" t="str">
            <v>66N</v>
          </cell>
          <cell r="G6786" t="str">
            <v>Monthly</v>
          </cell>
          <cell r="H6786" t="str">
            <v>M</v>
          </cell>
          <cell r="I6786">
            <v>0</v>
          </cell>
          <cell r="J6786" t="str">
            <v>Teamsters Local Union Number 117</v>
          </cell>
          <cell r="K6786">
            <v>8111</v>
          </cell>
          <cell r="L6786">
            <v>8111</v>
          </cell>
          <cell r="M6786">
            <v>8111</v>
          </cell>
          <cell r="N6786">
            <v>8111</v>
          </cell>
          <cell r="O6786">
            <v>7646</v>
          </cell>
          <cell r="P6786">
            <v>7799</v>
          </cell>
          <cell r="Q6786">
            <v>8035</v>
          </cell>
        </row>
        <row r="6787">
          <cell r="E6787" t="str">
            <v>66NMONTHLYMWASHINGTON FEDERATION OF STATE EMPLOYEES</v>
          </cell>
          <cell r="F6787" t="str">
            <v>66N</v>
          </cell>
          <cell r="G6787" t="str">
            <v>Monthly</v>
          </cell>
          <cell r="H6787" t="str">
            <v>M</v>
          </cell>
          <cell r="I6787">
            <v>0</v>
          </cell>
          <cell r="J6787" t="str">
            <v>Washington Federation of State Employees</v>
          </cell>
          <cell r="K6787">
            <v>8008</v>
          </cell>
          <cell r="L6787">
            <v>8008</v>
          </cell>
          <cell r="M6787">
            <v>8008</v>
          </cell>
          <cell r="N6787">
            <v>8008</v>
          </cell>
          <cell r="O6787">
            <v>7549</v>
          </cell>
          <cell r="P6787">
            <v>7700</v>
          </cell>
          <cell r="Q6787">
            <v>7933</v>
          </cell>
        </row>
        <row r="6788">
          <cell r="E6788" t="str">
            <v>66NMONTHLYNCOALITION</v>
          </cell>
          <cell r="F6788" t="str">
            <v>66N</v>
          </cell>
          <cell r="G6788" t="str">
            <v>Monthly</v>
          </cell>
          <cell r="H6788" t="str">
            <v>N</v>
          </cell>
          <cell r="I6788">
            <v>0</v>
          </cell>
          <cell r="J6788" t="str">
            <v>Coalition</v>
          </cell>
          <cell r="K6788">
            <v>8209</v>
          </cell>
          <cell r="L6788">
            <v>8209</v>
          </cell>
          <cell r="M6788">
            <v>8209</v>
          </cell>
          <cell r="N6788">
            <v>8209</v>
          </cell>
          <cell r="O6788">
            <v>7738</v>
          </cell>
          <cell r="P6788">
            <v>7893</v>
          </cell>
          <cell r="Q6788">
            <v>8131</v>
          </cell>
        </row>
        <row r="6789">
          <cell r="E6789" t="str">
            <v>66NMONTHLYNNON-REPRESENTED STATE EMPLOYEES</v>
          </cell>
          <cell r="F6789" t="str">
            <v>66N</v>
          </cell>
          <cell r="G6789" t="str">
            <v>Monthly</v>
          </cell>
          <cell r="H6789" t="str">
            <v>N</v>
          </cell>
          <cell r="I6789">
            <v>0</v>
          </cell>
          <cell r="J6789" t="str">
            <v>Non-Represented State Employees</v>
          </cell>
          <cell r="K6789">
            <v>8209</v>
          </cell>
          <cell r="L6789">
            <v>8209</v>
          </cell>
          <cell r="M6789">
            <v>8209</v>
          </cell>
          <cell r="N6789">
            <v>8209</v>
          </cell>
          <cell r="O6789">
            <v>7738</v>
          </cell>
          <cell r="P6789">
            <v>7893</v>
          </cell>
          <cell r="Q6789">
            <v>8131</v>
          </cell>
        </row>
        <row r="6790">
          <cell r="E6790" t="str">
            <v>66NMONTHLYNSERVICE EMPLOYEES INTERNATIONAL UNION DISTRICT 1199 NW</v>
          </cell>
          <cell r="F6790" t="str">
            <v>66N</v>
          </cell>
          <cell r="G6790" t="str">
            <v>Monthly</v>
          </cell>
          <cell r="H6790" t="str">
            <v>N</v>
          </cell>
          <cell r="I6790">
            <v>0</v>
          </cell>
          <cell r="J6790" t="str">
            <v>Service Employees International Union District 1199 NW</v>
          </cell>
          <cell r="K6790">
            <v>8209</v>
          </cell>
          <cell r="L6790">
            <v>8209</v>
          </cell>
          <cell r="M6790">
            <v>8209</v>
          </cell>
          <cell r="N6790">
            <v>8209</v>
          </cell>
          <cell r="O6790">
            <v>7738</v>
          </cell>
          <cell r="P6790">
            <v>7893</v>
          </cell>
          <cell r="Q6790">
            <v>8131</v>
          </cell>
        </row>
        <row r="6791">
          <cell r="E6791" t="str">
            <v>66NMONTHLYNTEAMSTERS LOCAL UNION NUMBER 117</v>
          </cell>
          <cell r="F6791" t="str">
            <v>66N</v>
          </cell>
          <cell r="G6791" t="str">
            <v>Monthly</v>
          </cell>
          <cell r="H6791" t="str">
            <v>N</v>
          </cell>
          <cell r="I6791">
            <v>0</v>
          </cell>
          <cell r="J6791" t="str">
            <v>Teamsters Local Union Number 117</v>
          </cell>
          <cell r="K6791">
            <v>8315</v>
          </cell>
          <cell r="L6791">
            <v>8315</v>
          </cell>
          <cell r="M6791">
            <v>8315</v>
          </cell>
          <cell r="N6791">
            <v>8315</v>
          </cell>
          <cell r="O6791">
            <v>7838</v>
          </cell>
          <cell r="P6791">
            <v>7995</v>
          </cell>
          <cell r="Q6791">
            <v>8236</v>
          </cell>
        </row>
        <row r="6792">
          <cell r="E6792" t="str">
            <v>66NMONTHLYNWASHINGTON FEDERATION OF STATE EMPLOYEES</v>
          </cell>
          <cell r="F6792" t="str">
            <v>66N</v>
          </cell>
          <cell r="G6792" t="str">
            <v>Monthly</v>
          </cell>
          <cell r="H6792" t="str">
            <v>N</v>
          </cell>
          <cell r="I6792">
            <v>0</v>
          </cell>
          <cell r="J6792" t="str">
            <v>Washington Federation of State Employees</v>
          </cell>
          <cell r="K6792">
            <v>8209</v>
          </cell>
          <cell r="L6792">
            <v>8209</v>
          </cell>
          <cell r="M6792">
            <v>8209</v>
          </cell>
          <cell r="N6792">
            <v>8209</v>
          </cell>
          <cell r="O6792">
            <v>7738</v>
          </cell>
          <cell r="P6792">
            <v>7893</v>
          </cell>
          <cell r="Q6792">
            <v>8131</v>
          </cell>
        </row>
        <row r="6793">
          <cell r="E6793" t="str">
            <v>66NMONTHLYOCOALITION</v>
          </cell>
          <cell r="F6793" t="str">
            <v>66N</v>
          </cell>
          <cell r="G6793" t="str">
            <v>Monthly</v>
          </cell>
          <cell r="H6793" t="str">
            <v>O</v>
          </cell>
          <cell r="I6793">
            <v>0</v>
          </cell>
          <cell r="J6793" t="str">
            <v>Coalition</v>
          </cell>
          <cell r="K6793">
            <v>8415</v>
          </cell>
          <cell r="L6793">
            <v>8415</v>
          </cell>
          <cell r="M6793">
            <v>8415</v>
          </cell>
          <cell r="N6793">
            <v>8415</v>
          </cell>
          <cell r="O6793">
            <v>7932</v>
          </cell>
          <cell r="P6793">
            <v>8091</v>
          </cell>
          <cell r="Q6793">
            <v>8335</v>
          </cell>
        </row>
        <row r="6794">
          <cell r="E6794" t="str">
            <v>66NMONTHLYONON-REPRESENTED STATE EMPLOYEES</v>
          </cell>
          <cell r="F6794" t="str">
            <v>66N</v>
          </cell>
          <cell r="G6794" t="str">
            <v>Monthly</v>
          </cell>
          <cell r="H6794" t="str">
            <v>O</v>
          </cell>
          <cell r="I6794">
            <v>0</v>
          </cell>
          <cell r="J6794" t="str">
            <v>Non-Represented State Employees</v>
          </cell>
          <cell r="K6794">
            <v>8415</v>
          </cell>
          <cell r="L6794">
            <v>8415</v>
          </cell>
          <cell r="M6794">
            <v>8415</v>
          </cell>
          <cell r="N6794">
            <v>8415</v>
          </cell>
          <cell r="O6794">
            <v>7932</v>
          </cell>
          <cell r="P6794">
            <v>8091</v>
          </cell>
          <cell r="Q6794">
            <v>8335</v>
          </cell>
        </row>
        <row r="6795">
          <cell r="E6795" t="str">
            <v>66NMONTHLYOSERVICE EMPLOYEES INTERNATIONAL UNION DISTRICT 1199 NW</v>
          </cell>
          <cell r="F6795" t="str">
            <v>66N</v>
          </cell>
          <cell r="G6795" t="str">
            <v>Monthly</v>
          </cell>
          <cell r="H6795" t="str">
            <v>O</v>
          </cell>
          <cell r="I6795">
            <v>0</v>
          </cell>
          <cell r="J6795" t="str">
            <v>Service Employees International Union District 1199 NW</v>
          </cell>
          <cell r="K6795">
            <v>8415</v>
          </cell>
          <cell r="L6795">
            <v>8415</v>
          </cell>
          <cell r="M6795">
            <v>8415</v>
          </cell>
          <cell r="N6795">
            <v>8415</v>
          </cell>
          <cell r="O6795">
            <v>7932</v>
          </cell>
          <cell r="P6795">
            <v>8091</v>
          </cell>
          <cell r="Q6795">
            <v>8335</v>
          </cell>
        </row>
        <row r="6796">
          <cell r="E6796" t="str">
            <v>66NMONTHLYOTEAMSTERS LOCAL UNION NUMBER 117</v>
          </cell>
          <cell r="F6796" t="str">
            <v>66N</v>
          </cell>
          <cell r="G6796" t="str">
            <v>Monthly</v>
          </cell>
          <cell r="H6796" t="str">
            <v>O</v>
          </cell>
          <cell r="I6796">
            <v>0</v>
          </cell>
          <cell r="J6796" t="str">
            <v>Teamsters Local Union Number 117</v>
          </cell>
          <cell r="K6796">
            <v>8523</v>
          </cell>
          <cell r="L6796">
            <v>8523</v>
          </cell>
          <cell r="M6796">
            <v>8523</v>
          </cell>
          <cell r="N6796">
            <v>8523</v>
          </cell>
          <cell r="O6796">
            <v>8034</v>
          </cell>
          <cell r="P6796">
            <v>8195</v>
          </cell>
          <cell r="Q6796">
            <v>8442</v>
          </cell>
        </row>
        <row r="6797">
          <cell r="E6797" t="str">
            <v>66NMONTHLYOWASHINGTON FEDERATION OF STATE EMPLOYEES</v>
          </cell>
          <cell r="F6797" t="str">
            <v>66N</v>
          </cell>
          <cell r="G6797" t="str">
            <v>Monthly</v>
          </cell>
          <cell r="H6797" t="str">
            <v>O</v>
          </cell>
          <cell r="I6797">
            <v>0</v>
          </cell>
          <cell r="J6797" t="str">
            <v>Washington Federation of State Employees</v>
          </cell>
          <cell r="K6797">
            <v>8415</v>
          </cell>
          <cell r="L6797">
            <v>8415</v>
          </cell>
          <cell r="M6797">
            <v>8415</v>
          </cell>
          <cell r="N6797">
            <v>8415</v>
          </cell>
          <cell r="O6797">
            <v>7932</v>
          </cell>
          <cell r="P6797">
            <v>8091</v>
          </cell>
          <cell r="Q6797">
            <v>8335</v>
          </cell>
        </row>
        <row r="6798">
          <cell r="E6798" t="str">
            <v>66NMONTHLYPCOALITION</v>
          </cell>
          <cell r="F6798" t="str">
            <v>66N</v>
          </cell>
          <cell r="G6798" t="str">
            <v>Monthly</v>
          </cell>
          <cell r="H6798" t="str">
            <v>P</v>
          </cell>
          <cell r="I6798">
            <v>0</v>
          </cell>
          <cell r="J6798" t="str">
            <v>Coalition</v>
          </cell>
          <cell r="K6798">
            <v>8627</v>
          </cell>
          <cell r="L6798">
            <v>8627</v>
          </cell>
          <cell r="M6798">
            <v>8627</v>
          </cell>
          <cell r="N6798">
            <v>8627</v>
          </cell>
          <cell r="O6798">
            <v>8132</v>
          </cell>
          <cell r="P6798">
            <v>8295</v>
          </cell>
          <cell r="Q6798">
            <v>8546</v>
          </cell>
        </row>
        <row r="6799">
          <cell r="E6799" t="str">
            <v>66NMONTHLYPNON-REPRESENTED STATE EMPLOYEES</v>
          </cell>
          <cell r="F6799" t="str">
            <v>66N</v>
          </cell>
          <cell r="G6799" t="str">
            <v>Monthly</v>
          </cell>
          <cell r="H6799" t="str">
            <v>P</v>
          </cell>
          <cell r="I6799">
            <v>0</v>
          </cell>
          <cell r="J6799" t="str">
            <v>Non-Represented State Employees</v>
          </cell>
          <cell r="K6799">
            <v>8627</v>
          </cell>
          <cell r="L6799">
            <v>8627</v>
          </cell>
          <cell r="M6799">
            <v>8627</v>
          </cell>
          <cell r="N6799">
            <v>8627</v>
          </cell>
          <cell r="O6799">
            <v>8132</v>
          </cell>
          <cell r="P6799">
            <v>8295</v>
          </cell>
          <cell r="Q6799">
            <v>8546</v>
          </cell>
        </row>
        <row r="6800">
          <cell r="E6800" t="str">
            <v>66NMONTHLYPSERVICE EMPLOYEES INTERNATIONAL UNION DISTRICT 1199 NW</v>
          </cell>
          <cell r="F6800" t="str">
            <v>66N</v>
          </cell>
          <cell r="G6800" t="str">
            <v>Monthly</v>
          </cell>
          <cell r="H6800" t="str">
            <v>P</v>
          </cell>
          <cell r="I6800">
            <v>0</v>
          </cell>
          <cell r="J6800" t="str">
            <v>Service Employees International Union District 1199 NW</v>
          </cell>
          <cell r="K6800">
            <v>8627</v>
          </cell>
          <cell r="L6800">
            <v>8627</v>
          </cell>
          <cell r="M6800">
            <v>8627</v>
          </cell>
          <cell r="N6800">
            <v>8627</v>
          </cell>
          <cell r="O6800">
            <v>8132</v>
          </cell>
          <cell r="P6800">
            <v>8295</v>
          </cell>
          <cell r="Q6800">
            <v>8546</v>
          </cell>
        </row>
        <row r="6801">
          <cell r="E6801" t="str">
            <v>66NMONTHLYPTEAMSTERS LOCAL UNION NUMBER 117</v>
          </cell>
          <cell r="F6801" t="str">
            <v>66N</v>
          </cell>
          <cell r="G6801" t="str">
            <v>Monthly</v>
          </cell>
          <cell r="H6801" t="str">
            <v>P</v>
          </cell>
          <cell r="I6801">
            <v>0</v>
          </cell>
          <cell r="J6801" t="str">
            <v>Teamsters Local Union Number 117</v>
          </cell>
          <cell r="K6801">
            <v>8737</v>
          </cell>
          <cell r="L6801">
            <v>8737</v>
          </cell>
          <cell r="M6801">
            <v>8737</v>
          </cell>
          <cell r="N6801">
            <v>8737</v>
          </cell>
          <cell r="O6801">
            <v>8236</v>
          </cell>
          <cell r="P6801">
            <v>8401</v>
          </cell>
          <cell r="Q6801">
            <v>8655</v>
          </cell>
        </row>
        <row r="6802">
          <cell r="E6802" t="str">
            <v>66NMONTHLYPWASHINGTON FEDERATION OF STATE EMPLOYEES</v>
          </cell>
          <cell r="F6802" t="str">
            <v>66N</v>
          </cell>
          <cell r="G6802" t="str">
            <v>Monthly</v>
          </cell>
          <cell r="H6802" t="str">
            <v>P</v>
          </cell>
          <cell r="I6802">
            <v>0</v>
          </cell>
          <cell r="J6802" t="str">
            <v>Washington Federation of State Employees</v>
          </cell>
          <cell r="K6802">
            <v>8627</v>
          </cell>
          <cell r="L6802">
            <v>8627</v>
          </cell>
          <cell r="M6802">
            <v>8627</v>
          </cell>
          <cell r="N6802">
            <v>8627</v>
          </cell>
          <cell r="O6802">
            <v>8132</v>
          </cell>
          <cell r="P6802">
            <v>8295</v>
          </cell>
          <cell r="Q6802">
            <v>8546</v>
          </cell>
        </row>
        <row r="6803">
          <cell r="E6803" t="str">
            <v>66NMONTHLYQCOALITION</v>
          </cell>
          <cell r="F6803" t="str">
            <v>66N</v>
          </cell>
          <cell r="G6803" t="str">
            <v>Monthly</v>
          </cell>
          <cell r="H6803" t="str">
            <v>Q</v>
          </cell>
          <cell r="I6803">
            <v>0</v>
          </cell>
          <cell r="J6803" t="str">
            <v>Coalition</v>
          </cell>
          <cell r="K6803">
            <v>8841</v>
          </cell>
          <cell r="L6803">
            <v>8841</v>
          </cell>
          <cell r="M6803">
            <v>8841</v>
          </cell>
          <cell r="N6803">
            <v>8841</v>
          </cell>
          <cell r="O6803">
            <v>8334</v>
          </cell>
          <cell r="P6803">
            <v>8501</v>
          </cell>
          <cell r="Q6803">
            <v>8758</v>
          </cell>
        </row>
        <row r="6804">
          <cell r="E6804" t="str">
            <v>66NMONTHLYQNON-REPRESENTED STATE EMPLOYEES</v>
          </cell>
          <cell r="F6804" t="str">
            <v>66N</v>
          </cell>
          <cell r="G6804" t="str">
            <v>Monthly</v>
          </cell>
          <cell r="H6804" t="str">
            <v>Q</v>
          </cell>
          <cell r="I6804">
            <v>0</v>
          </cell>
          <cell r="J6804" t="str">
            <v>Non-Represented State Employees</v>
          </cell>
          <cell r="K6804">
            <v>8841</v>
          </cell>
          <cell r="L6804">
            <v>8841</v>
          </cell>
          <cell r="M6804">
            <v>8841</v>
          </cell>
          <cell r="N6804">
            <v>8841</v>
          </cell>
          <cell r="O6804">
            <v>8334</v>
          </cell>
          <cell r="P6804">
            <v>8501</v>
          </cell>
          <cell r="Q6804">
            <v>8758</v>
          </cell>
        </row>
        <row r="6805">
          <cell r="E6805" t="str">
            <v>66NMONTHLYQSERVICE EMPLOYEES INTERNATIONAL UNION DISTRICT 1199 NW</v>
          </cell>
          <cell r="F6805" t="str">
            <v>66N</v>
          </cell>
          <cell r="G6805" t="str">
            <v>Monthly</v>
          </cell>
          <cell r="H6805" t="str">
            <v>Q</v>
          </cell>
          <cell r="I6805">
            <v>0</v>
          </cell>
          <cell r="J6805" t="str">
            <v>Service Employees International Union District 1199 NW</v>
          </cell>
          <cell r="K6805">
            <v>8841</v>
          </cell>
          <cell r="L6805">
            <v>8841</v>
          </cell>
          <cell r="M6805">
            <v>8841</v>
          </cell>
          <cell r="N6805">
            <v>8841</v>
          </cell>
          <cell r="O6805">
            <v>8334</v>
          </cell>
          <cell r="P6805">
            <v>8501</v>
          </cell>
          <cell r="Q6805">
            <v>8758</v>
          </cell>
        </row>
        <row r="6806">
          <cell r="E6806" t="str">
            <v>66NMONTHLYQTEAMSTERS LOCAL UNION NUMBER 117</v>
          </cell>
          <cell r="F6806" t="str">
            <v>66N</v>
          </cell>
          <cell r="G6806" t="str">
            <v>Monthly</v>
          </cell>
          <cell r="H6806" t="str">
            <v>Q</v>
          </cell>
          <cell r="I6806">
            <v>0</v>
          </cell>
          <cell r="J6806" t="str">
            <v>Teamsters Local Union Number 117</v>
          </cell>
          <cell r="K6806">
            <v>8955</v>
          </cell>
          <cell r="L6806">
            <v>8955</v>
          </cell>
          <cell r="M6806">
            <v>8955</v>
          </cell>
          <cell r="N6806">
            <v>8955</v>
          </cell>
          <cell r="O6806">
            <v>8442</v>
          </cell>
          <cell r="P6806">
            <v>8611</v>
          </cell>
          <cell r="Q6806">
            <v>8871</v>
          </cell>
        </row>
        <row r="6807">
          <cell r="E6807" t="str">
            <v>66NMONTHLYQWASHINGTON FEDERATION OF STATE EMPLOYEES</v>
          </cell>
          <cell r="F6807" t="str">
            <v>66N</v>
          </cell>
          <cell r="G6807" t="str">
            <v>Monthly</v>
          </cell>
          <cell r="H6807" t="str">
            <v>Q</v>
          </cell>
          <cell r="I6807">
            <v>0</v>
          </cell>
          <cell r="J6807" t="str">
            <v>Washington Federation of State Employees</v>
          </cell>
          <cell r="K6807">
            <v>8841</v>
          </cell>
          <cell r="L6807">
            <v>8841</v>
          </cell>
          <cell r="M6807">
            <v>8841</v>
          </cell>
          <cell r="N6807">
            <v>8841</v>
          </cell>
          <cell r="O6807">
            <v>8334</v>
          </cell>
          <cell r="P6807">
            <v>8501</v>
          </cell>
          <cell r="Q6807">
            <v>8758</v>
          </cell>
        </row>
        <row r="6808">
          <cell r="E6808" t="str">
            <v>66NMONTHLYRCOALITION</v>
          </cell>
          <cell r="F6808" t="str">
            <v>66N</v>
          </cell>
          <cell r="G6808" t="str">
            <v>Monthly</v>
          </cell>
          <cell r="H6808" t="str">
            <v>R</v>
          </cell>
          <cell r="I6808">
            <v>0</v>
          </cell>
          <cell r="J6808" t="str">
            <v>Coalition</v>
          </cell>
          <cell r="K6808">
            <v>9063</v>
          </cell>
          <cell r="L6808">
            <v>9063</v>
          </cell>
          <cell r="M6808">
            <v>9063</v>
          </cell>
          <cell r="N6808">
            <v>9063</v>
          </cell>
          <cell r="O6808">
            <v>8543</v>
          </cell>
          <cell r="P6808">
            <v>8714</v>
          </cell>
          <cell r="Q6808">
            <v>8977</v>
          </cell>
        </row>
        <row r="6809">
          <cell r="E6809" t="str">
            <v>66NMONTHLYRNON-REPRESENTED STATE EMPLOYEES</v>
          </cell>
          <cell r="F6809" t="str">
            <v>66N</v>
          </cell>
          <cell r="G6809" t="str">
            <v>Monthly</v>
          </cell>
          <cell r="H6809" t="str">
            <v>R</v>
          </cell>
          <cell r="I6809">
            <v>0</v>
          </cell>
          <cell r="J6809" t="str">
            <v>Non-Represented State Employees</v>
          </cell>
          <cell r="K6809">
            <v>9063</v>
          </cell>
          <cell r="L6809">
            <v>9063</v>
          </cell>
          <cell r="M6809">
            <v>9063</v>
          </cell>
          <cell r="N6809">
            <v>9063</v>
          </cell>
          <cell r="O6809">
            <v>8543</v>
          </cell>
          <cell r="P6809">
            <v>8714</v>
          </cell>
          <cell r="Q6809">
            <v>8977</v>
          </cell>
        </row>
        <row r="6810">
          <cell r="E6810" t="str">
            <v>66NMONTHLYRSERVICE EMPLOYEES INTERNATIONAL UNION DISTRICT 1199 NW</v>
          </cell>
          <cell r="F6810" t="str">
            <v>66N</v>
          </cell>
          <cell r="G6810" t="str">
            <v>Monthly</v>
          </cell>
          <cell r="H6810" t="str">
            <v>R</v>
          </cell>
          <cell r="I6810">
            <v>0</v>
          </cell>
          <cell r="J6810" t="str">
            <v>Service Employees International Union District 1199 NW</v>
          </cell>
          <cell r="K6810">
            <v>9063</v>
          </cell>
          <cell r="L6810">
            <v>9063</v>
          </cell>
          <cell r="M6810">
            <v>9063</v>
          </cell>
          <cell r="N6810">
            <v>9063</v>
          </cell>
          <cell r="O6810">
            <v>8543</v>
          </cell>
          <cell r="P6810">
            <v>8714</v>
          </cell>
          <cell r="Q6810">
            <v>8977</v>
          </cell>
        </row>
        <row r="6811">
          <cell r="E6811" t="str">
            <v>66NMONTHLYRTEAMSTERS LOCAL UNION NUMBER 117</v>
          </cell>
          <cell r="F6811" t="str">
            <v>66N</v>
          </cell>
          <cell r="G6811" t="str">
            <v>Monthly</v>
          </cell>
          <cell r="H6811" t="str">
            <v>R</v>
          </cell>
          <cell r="I6811">
            <v>0</v>
          </cell>
          <cell r="J6811" t="str">
            <v>Teamsters Local Union Number 117</v>
          </cell>
          <cell r="K6811">
            <v>9179</v>
          </cell>
          <cell r="L6811">
            <v>9179</v>
          </cell>
          <cell r="M6811">
            <v>9179</v>
          </cell>
          <cell r="N6811">
            <v>9179</v>
          </cell>
          <cell r="O6811">
            <v>8653</v>
          </cell>
          <cell r="P6811">
            <v>8826</v>
          </cell>
          <cell r="Q6811">
            <v>9093</v>
          </cell>
        </row>
        <row r="6812">
          <cell r="E6812" t="str">
            <v>66NMONTHLYRWASHINGTON FEDERATION OF STATE EMPLOYEES</v>
          </cell>
          <cell r="F6812" t="str">
            <v>66N</v>
          </cell>
          <cell r="G6812" t="str">
            <v>Monthly</v>
          </cell>
          <cell r="H6812" t="str">
            <v>R</v>
          </cell>
          <cell r="I6812">
            <v>0</v>
          </cell>
          <cell r="J6812" t="str">
            <v>Washington Federation of State Employees</v>
          </cell>
          <cell r="K6812">
            <v>9063</v>
          </cell>
          <cell r="L6812">
            <v>9063</v>
          </cell>
          <cell r="M6812">
            <v>9063</v>
          </cell>
          <cell r="N6812">
            <v>9063</v>
          </cell>
          <cell r="O6812">
            <v>8543</v>
          </cell>
          <cell r="P6812">
            <v>8714</v>
          </cell>
          <cell r="Q6812">
            <v>8977</v>
          </cell>
        </row>
        <row r="6813">
          <cell r="E6813" t="str">
            <v>66NMONTHLYSCOALITION</v>
          </cell>
          <cell r="F6813" t="str">
            <v>66N</v>
          </cell>
          <cell r="G6813" t="str">
            <v>Monthly</v>
          </cell>
          <cell r="H6813" t="str">
            <v>S</v>
          </cell>
          <cell r="I6813">
            <v>0</v>
          </cell>
          <cell r="J6813" t="str">
            <v>Coalition</v>
          </cell>
          <cell r="K6813">
            <v>9290</v>
          </cell>
          <cell r="L6813">
            <v>9290</v>
          </cell>
          <cell r="M6813">
            <v>9290</v>
          </cell>
          <cell r="N6813">
            <v>9290</v>
          </cell>
          <cell r="O6813">
            <v>8758</v>
          </cell>
          <cell r="P6813">
            <v>8933</v>
          </cell>
          <cell r="Q6813">
            <v>9203</v>
          </cell>
        </row>
        <row r="6814">
          <cell r="E6814" t="str">
            <v>66NMONTHLYSNON-REPRESENTED STATE EMPLOYEES</v>
          </cell>
          <cell r="F6814" t="str">
            <v>66N</v>
          </cell>
          <cell r="G6814" t="str">
            <v>Monthly</v>
          </cell>
          <cell r="H6814" t="str">
            <v>S</v>
          </cell>
          <cell r="I6814">
            <v>0</v>
          </cell>
          <cell r="J6814" t="str">
            <v>Non-Represented State Employees</v>
          </cell>
          <cell r="K6814">
            <v>9290</v>
          </cell>
          <cell r="L6814">
            <v>9290</v>
          </cell>
          <cell r="M6814">
            <v>9290</v>
          </cell>
          <cell r="N6814">
            <v>9290</v>
          </cell>
          <cell r="O6814">
            <v>8758</v>
          </cell>
          <cell r="P6814">
            <v>8933</v>
          </cell>
          <cell r="Q6814">
            <v>9203</v>
          </cell>
        </row>
        <row r="6815">
          <cell r="E6815" t="str">
            <v>66NMONTHLYSSERVICE EMPLOYEES INTERNATIONAL UNION DISTRICT 1199 NW</v>
          </cell>
          <cell r="F6815" t="str">
            <v>66N</v>
          </cell>
          <cell r="G6815" t="str">
            <v>Monthly</v>
          </cell>
          <cell r="H6815" t="str">
            <v>S</v>
          </cell>
          <cell r="I6815">
            <v>0</v>
          </cell>
          <cell r="J6815" t="str">
            <v>Service Employees International Union District 1199 NW</v>
          </cell>
          <cell r="K6815">
            <v>9290</v>
          </cell>
          <cell r="L6815">
            <v>9290</v>
          </cell>
          <cell r="M6815">
            <v>9290</v>
          </cell>
          <cell r="N6815">
            <v>9290</v>
          </cell>
          <cell r="O6815">
            <v>8758</v>
          </cell>
          <cell r="P6815">
            <v>8933</v>
          </cell>
          <cell r="Q6815">
            <v>9203</v>
          </cell>
        </row>
        <row r="6816">
          <cell r="E6816" t="str">
            <v>66NMONTHLYSTEAMSTERS LOCAL UNION NUMBER 117</v>
          </cell>
          <cell r="F6816" t="str">
            <v>66N</v>
          </cell>
          <cell r="G6816" t="str">
            <v>Monthly</v>
          </cell>
          <cell r="H6816" t="str">
            <v>S</v>
          </cell>
          <cell r="I6816">
            <v>0</v>
          </cell>
          <cell r="J6816" t="str">
            <v>Teamsters Local Union Number 117</v>
          </cell>
          <cell r="K6816">
            <v>9408</v>
          </cell>
          <cell r="L6816">
            <v>9408</v>
          </cell>
          <cell r="M6816">
            <v>9408</v>
          </cell>
          <cell r="N6816">
            <v>9408</v>
          </cell>
          <cell r="O6816">
            <v>8869</v>
          </cell>
          <cell r="P6816">
            <v>9046</v>
          </cell>
          <cell r="Q6816">
            <v>9319</v>
          </cell>
        </row>
        <row r="6817">
          <cell r="E6817" t="str">
            <v>66NMONTHLYSWASHINGTON FEDERATION OF STATE EMPLOYEES</v>
          </cell>
          <cell r="F6817" t="str">
            <v>66N</v>
          </cell>
          <cell r="G6817" t="str">
            <v>Monthly</v>
          </cell>
          <cell r="H6817" t="str">
            <v>S</v>
          </cell>
          <cell r="I6817">
            <v>0</v>
          </cell>
          <cell r="J6817" t="str">
            <v>Washington Federation of State Employees</v>
          </cell>
          <cell r="K6817">
            <v>9290</v>
          </cell>
          <cell r="L6817">
            <v>9290</v>
          </cell>
          <cell r="M6817">
            <v>9290</v>
          </cell>
          <cell r="N6817">
            <v>9290</v>
          </cell>
          <cell r="O6817">
            <v>8758</v>
          </cell>
          <cell r="P6817">
            <v>8933</v>
          </cell>
          <cell r="Q6817">
            <v>9203</v>
          </cell>
        </row>
        <row r="6818">
          <cell r="E6818" t="str">
            <v>66NMONTHLYTCOALITION</v>
          </cell>
          <cell r="F6818" t="str">
            <v>66N</v>
          </cell>
          <cell r="G6818" t="str">
            <v>Monthly</v>
          </cell>
          <cell r="H6818" t="str">
            <v>T</v>
          </cell>
          <cell r="I6818">
            <v>0</v>
          </cell>
          <cell r="J6818" t="str">
            <v>Coalition</v>
          </cell>
          <cell r="K6818">
            <v>9523</v>
          </cell>
          <cell r="L6818">
            <v>9523</v>
          </cell>
          <cell r="M6818">
            <v>9523</v>
          </cell>
          <cell r="N6818">
            <v>9523</v>
          </cell>
          <cell r="O6818">
            <v>8977</v>
          </cell>
          <cell r="P6818">
            <v>9157</v>
          </cell>
          <cell r="Q6818">
            <v>9434</v>
          </cell>
        </row>
        <row r="6819">
          <cell r="E6819" t="str">
            <v>66NMONTHLYTNON-REPRESENTED STATE EMPLOYEES</v>
          </cell>
          <cell r="F6819" t="str">
            <v>66N</v>
          </cell>
          <cell r="G6819" t="str">
            <v>Monthly</v>
          </cell>
          <cell r="H6819" t="str">
            <v>T</v>
          </cell>
          <cell r="I6819">
            <v>0</v>
          </cell>
          <cell r="J6819" t="str">
            <v>Non-Represented State Employees</v>
          </cell>
          <cell r="K6819">
            <v>9523</v>
          </cell>
          <cell r="L6819">
            <v>9523</v>
          </cell>
          <cell r="M6819">
            <v>9523</v>
          </cell>
          <cell r="N6819">
            <v>9523</v>
          </cell>
          <cell r="O6819">
            <v>8977</v>
          </cell>
          <cell r="P6819">
            <v>9157</v>
          </cell>
          <cell r="Q6819">
            <v>9434</v>
          </cell>
        </row>
        <row r="6820">
          <cell r="E6820" t="str">
            <v>66NMONTHLYTSERVICE EMPLOYEES INTERNATIONAL UNION DISTRICT 1199 NW</v>
          </cell>
          <cell r="F6820" t="str">
            <v>66N</v>
          </cell>
          <cell r="G6820" t="str">
            <v>Monthly</v>
          </cell>
          <cell r="H6820" t="str">
            <v>T</v>
          </cell>
          <cell r="I6820">
            <v>0</v>
          </cell>
          <cell r="J6820" t="str">
            <v>Service Employees International Union District 1199 NW</v>
          </cell>
          <cell r="K6820">
            <v>9523</v>
          </cell>
          <cell r="L6820">
            <v>9523</v>
          </cell>
          <cell r="M6820">
            <v>9523</v>
          </cell>
          <cell r="N6820">
            <v>9523</v>
          </cell>
          <cell r="O6820">
            <v>8977</v>
          </cell>
          <cell r="P6820">
            <v>9157</v>
          </cell>
          <cell r="Q6820">
            <v>9434</v>
          </cell>
        </row>
        <row r="6821">
          <cell r="E6821" t="str">
            <v>66NMONTHLYTTEAMSTERS LOCAL UNION NUMBER 117</v>
          </cell>
          <cell r="F6821" t="str">
            <v>66N</v>
          </cell>
          <cell r="G6821" t="str">
            <v>Monthly</v>
          </cell>
          <cell r="H6821" t="str">
            <v>T</v>
          </cell>
          <cell r="I6821">
            <v>0</v>
          </cell>
          <cell r="J6821" t="str">
            <v>Teamsters Local Union Number 117</v>
          </cell>
          <cell r="K6821">
            <v>9643</v>
          </cell>
          <cell r="L6821">
            <v>9643</v>
          </cell>
          <cell r="M6821">
            <v>9643</v>
          </cell>
          <cell r="N6821">
            <v>9643</v>
          </cell>
          <cell r="O6821">
            <v>9090</v>
          </cell>
          <cell r="P6821">
            <v>9272</v>
          </cell>
          <cell r="Q6821">
            <v>9552</v>
          </cell>
        </row>
        <row r="6822">
          <cell r="E6822" t="str">
            <v>66NMONTHLYTWASHINGTON FEDERATION OF STATE EMPLOYEES</v>
          </cell>
          <cell r="F6822" t="str">
            <v>66N</v>
          </cell>
          <cell r="G6822" t="str">
            <v>Monthly</v>
          </cell>
          <cell r="H6822" t="str">
            <v>T</v>
          </cell>
          <cell r="I6822">
            <v>0</v>
          </cell>
          <cell r="J6822" t="str">
            <v>Washington Federation of State Employees</v>
          </cell>
          <cell r="K6822">
            <v>9523</v>
          </cell>
          <cell r="L6822">
            <v>9523</v>
          </cell>
          <cell r="M6822">
            <v>9523</v>
          </cell>
          <cell r="N6822">
            <v>9523</v>
          </cell>
          <cell r="O6822">
            <v>8977</v>
          </cell>
          <cell r="P6822">
            <v>9157</v>
          </cell>
          <cell r="Q6822">
            <v>9434</v>
          </cell>
        </row>
        <row r="6823">
          <cell r="E6823" t="str">
            <v>66NMONTHLYUCOALITION</v>
          </cell>
          <cell r="F6823" t="str">
            <v>66N</v>
          </cell>
          <cell r="G6823" t="str">
            <v>Monthly</v>
          </cell>
          <cell r="H6823" t="str">
            <v>U</v>
          </cell>
          <cell r="I6823">
            <v>0</v>
          </cell>
          <cell r="J6823" t="str">
            <v>Coalition</v>
          </cell>
          <cell r="K6823">
            <v>9760</v>
          </cell>
          <cell r="L6823">
            <v>9760</v>
          </cell>
          <cell r="M6823">
            <v>9760</v>
          </cell>
          <cell r="N6823">
            <v>9760</v>
          </cell>
          <cell r="O6823">
            <v>9201</v>
          </cell>
          <cell r="P6823">
            <v>9385</v>
          </cell>
          <cell r="Q6823">
            <v>9668</v>
          </cell>
        </row>
        <row r="6824">
          <cell r="E6824" t="str">
            <v>66NMONTHLYUNON-REPRESENTED STATE EMPLOYEES</v>
          </cell>
          <cell r="F6824" t="str">
            <v>66N</v>
          </cell>
          <cell r="G6824" t="str">
            <v>Monthly</v>
          </cell>
          <cell r="H6824" t="str">
            <v>U</v>
          </cell>
          <cell r="I6824">
            <v>0</v>
          </cell>
          <cell r="J6824" t="str">
            <v>Non-Represented State Employees</v>
          </cell>
          <cell r="K6824">
            <v>9760</v>
          </cell>
          <cell r="L6824">
            <v>9760</v>
          </cell>
          <cell r="M6824">
            <v>9760</v>
          </cell>
          <cell r="N6824">
            <v>9760</v>
          </cell>
          <cell r="O6824">
            <v>9201</v>
          </cell>
          <cell r="P6824">
            <v>9385</v>
          </cell>
          <cell r="Q6824">
            <v>9668</v>
          </cell>
        </row>
        <row r="6825">
          <cell r="E6825" t="str">
            <v>66NMONTHLYUSERVICE EMPLOYEES INTERNATIONAL UNION DISTRICT 1199 NW</v>
          </cell>
          <cell r="F6825" t="str">
            <v>66N</v>
          </cell>
          <cell r="G6825" t="str">
            <v>Monthly</v>
          </cell>
          <cell r="H6825" t="str">
            <v>U</v>
          </cell>
          <cell r="I6825">
            <v>0</v>
          </cell>
          <cell r="J6825" t="str">
            <v>Service Employees International Union District 1199 NW</v>
          </cell>
          <cell r="K6825">
            <v>9760</v>
          </cell>
          <cell r="L6825">
            <v>9760</v>
          </cell>
          <cell r="M6825">
            <v>9760</v>
          </cell>
          <cell r="N6825">
            <v>9760</v>
          </cell>
          <cell r="O6825">
            <v>9201</v>
          </cell>
          <cell r="P6825">
            <v>9385</v>
          </cell>
          <cell r="Q6825">
            <v>9668</v>
          </cell>
        </row>
        <row r="6826">
          <cell r="E6826" t="str">
            <v>66NMONTHLYUTEAMSTERS LOCAL UNION NUMBER 117</v>
          </cell>
          <cell r="F6826" t="str">
            <v>66N</v>
          </cell>
          <cell r="G6826" t="str">
            <v>Monthly</v>
          </cell>
          <cell r="H6826" t="str">
            <v>U</v>
          </cell>
          <cell r="I6826">
            <v>0</v>
          </cell>
          <cell r="J6826" t="str">
            <v>Teamsters Local Union Number 117</v>
          </cell>
          <cell r="K6826">
            <v>9884</v>
          </cell>
          <cell r="L6826">
            <v>9884</v>
          </cell>
          <cell r="M6826">
            <v>9884</v>
          </cell>
          <cell r="N6826">
            <v>9884</v>
          </cell>
          <cell r="O6826">
            <v>9318</v>
          </cell>
          <cell r="P6826">
            <v>9504</v>
          </cell>
          <cell r="Q6826">
            <v>9791</v>
          </cell>
        </row>
        <row r="6827">
          <cell r="E6827" t="str">
            <v>66NMONTHLYUWASHINGTON FEDERATION OF STATE EMPLOYEES</v>
          </cell>
          <cell r="F6827" t="str">
            <v>66N</v>
          </cell>
          <cell r="G6827" t="str">
            <v>Monthly</v>
          </cell>
          <cell r="H6827" t="str">
            <v>U</v>
          </cell>
          <cell r="I6827">
            <v>0</v>
          </cell>
          <cell r="J6827" t="str">
            <v>Washington Federation of State Employees</v>
          </cell>
          <cell r="K6827">
            <v>9760</v>
          </cell>
          <cell r="L6827">
            <v>9760</v>
          </cell>
          <cell r="M6827">
            <v>9760</v>
          </cell>
          <cell r="N6827">
            <v>9760</v>
          </cell>
          <cell r="O6827">
            <v>9201</v>
          </cell>
          <cell r="P6827">
            <v>9385</v>
          </cell>
          <cell r="Q6827">
            <v>9668</v>
          </cell>
        </row>
        <row r="6828">
          <cell r="E6828" t="str">
            <v>67MONTHLYACOALITION</v>
          </cell>
          <cell r="F6828" t="str">
            <v>67</v>
          </cell>
          <cell r="G6828" t="str">
            <v>Monthly</v>
          </cell>
          <cell r="H6828" t="str">
            <v>A</v>
          </cell>
          <cell r="I6828">
            <v>0</v>
          </cell>
          <cell r="J6828" t="str">
            <v>Coalition</v>
          </cell>
          <cell r="K6828">
            <v>5713</v>
          </cell>
          <cell r="L6828">
            <v>5713</v>
          </cell>
          <cell r="M6828">
            <v>5713</v>
          </cell>
          <cell r="N6828">
            <v>5713</v>
          </cell>
          <cell r="O6828">
            <v>5385</v>
          </cell>
          <cell r="P6828">
            <v>5493</v>
          </cell>
          <cell r="Q6828">
            <v>5659</v>
          </cell>
        </row>
        <row r="6829">
          <cell r="E6829" t="str">
            <v>67MONTHLYANON-REPRESENTED STATE EMPLOYEES</v>
          </cell>
          <cell r="F6829" t="str">
            <v>67</v>
          </cell>
          <cell r="G6829" t="str">
            <v>Monthly</v>
          </cell>
          <cell r="H6829" t="str">
            <v>A</v>
          </cell>
          <cell r="I6829">
            <v>0</v>
          </cell>
          <cell r="J6829" t="str">
            <v>Non-Represented State Employees</v>
          </cell>
          <cell r="K6829">
            <v>5713</v>
          </cell>
          <cell r="L6829">
            <v>5713</v>
          </cell>
          <cell r="M6829">
            <v>5713</v>
          </cell>
          <cell r="N6829">
            <v>5713</v>
          </cell>
          <cell r="O6829">
            <v>5385</v>
          </cell>
          <cell r="P6829">
            <v>5493</v>
          </cell>
          <cell r="Q6829">
            <v>5659</v>
          </cell>
        </row>
        <row r="6830">
          <cell r="E6830" t="str">
            <v>67MONTHLYATEAMSTERS LOCAL UNION NUMBER 117</v>
          </cell>
          <cell r="F6830" t="str">
            <v>67</v>
          </cell>
          <cell r="G6830" t="str">
            <v>Monthly</v>
          </cell>
          <cell r="H6830" t="str">
            <v>A</v>
          </cell>
          <cell r="I6830">
            <v>0</v>
          </cell>
          <cell r="J6830" t="str">
            <v>Teamsters Local Union Number 117</v>
          </cell>
          <cell r="K6830">
            <v>5784</v>
          </cell>
          <cell r="L6830">
            <v>5784</v>
          </cell>
          <cell r="M6830">
            <v>5784</v>
          </cell>
          <cell r="N6830">
            <v>5784</v>
          </cell>
          <cell r="O6830">
            <v>5453</v>
          </cell>
          <cell r="P6830">
            <v>5562</v>
          </cell>
          <cell r="Q6830">
            <v>5730</v>
          </cell>
        </row>
        <row r="6831">
          <cell r="E6831" t="str">
            <v>67MONTHLYAWASHINGTON FEDERATION OF STATE EMPLOYEES</v>
          </cell>
          <cell r="F6831" t="str">
            <v>67</v>
          </cell>
          <cell r="G6831" t="str">
            <v>Monthly</v>
          </cell>
          <cell r="H6831" t="str">
            <v>A</v>
          </cell>
          <cell r="I6831">
            <v>0</v>
          </cell>
          <cell r="J6831" t="str">
            <v>Washington Federation of State Employees</v>
          </cell>
          <cell r="K6831">
            <v>5713</v>
          </cell>
          <cell r="L6831">
            <v>5713</v>
          </cell>
          <cell r="M6831">
            <v>5713</v>
          </cell>
          <cell r="N6831">
            <v>5713</v>
          </cell>
          <cell r="O6831">
            <v>5385</v>
          </cell>
          <cell r="P6831">
            <v>5493</v>
          </cell>
          <cell r="Q6831">
            <v>5659</v>
          </cell>
        </row>
        <row r="6832">
          <cell r="E6832" t="str">
            <v>67MONTHLYAWASHINGTON PUBLIC EMPLOYEES ASSOCIATION</v>
          </cell>
          <cell r="F6832" t="str">
            <v>67</v>
          </cell>
          <cell r="G6832" t="str">
            <v>Monthly</v>
          </cell>
          <cell r="H6832" t="str">
            <v>A</v>
          </cell>
          <cell r="I6832">
            <v>0</v>
          </cell>
          <cell r="J6832" t="str">
            <v>Washington Public Employees Association</v>
          </cell>
          <cell r="K6832">
            <v>5713</v>
          </cell>
          <cell r="L6832">
            <v>5713</v>
          </cell>
          <cell r="M6832">
            <v>5713</v>
          </cell>
          <cell r="N6832">
            <v>5713</v>
          </cell>
          <cell r="O6832">
            <v>5385</v>
          </cell>
          <cell r="P6832">
            <v>5493</v>
          </cell>
          <cell r="Q6832">
            <v>5659</v>
          </cell>
        </row>
        <row r="6833">
          <cell r="E6833" t="str">
            <v>67MONTHLYBCOALITION</v>
          </cell>
          <cell r="F6833" t="str">
            <v>67</v>
          </cell>
          <cell r="G6833" t="str">
            <v>Monthly</v>
          </cell>
          <cell r="H6833" t="str">
            <v>B</v>
          </cell>
          <cell r="I6833">
            <v>0</v>
          </cell>
          <cell r="J6833" t="str">
            <v>Coalition</v>
          </cell>
          <cell r="K6833">
            <v>5857</v>
          </cell>
          <cell r="L6833">
            <v>5857</v>
          </cell>
          <cell r="M6833">
            <v>5857</v>
          </cell>
          <cell r="N6833">
            <v>5857</v>
          </cell>
          <cell r="O6833">
            <v>5522</v>
          </cell>
          <cell r="P6833">
            <v>5632</v>
          </cell>
          <cell r="Q6833">
            <v>5802</v>
          </cell>
        </row>
        <row r="6834">
          <cell r="E6834" t="str">
            <v>67MONTHLYBNON-REPRESENTED STATE EMPLOYEES</v>
          </cell>
          <cell r="F6834" t="str">
            <v>67</v>
          </cell>
          <cell r="G6834" t="str">
            <v>Monthly</v>
          </cell>
          <cell r="H6834" t="str">
            <v>B</v>
          </cell>
          <cell r="I6834">
            <v>0</v>
          </cell>
          <cell r="J6834" t="str">
            <v>Non-Represented State Employees</v>
          </cell>
          <cell r="K6834">
            <v>5857</v>
          </cell>
          <cell r="L6834">
            <v>5857</v>
          </cell>
          <cell r="M6834">
            <v>5857</v>
          </cell>
          <cell r="N6834">
            <v>5857</v>
          </cell>
          <cell r="O6834">
            <v>5522</v>
          </cell>
          <cell r="P6834">
            <v>5632</v>
          </cell>
          <cell r="Q6834">
            <v>5802</v>
          </cell>
        </row>
        <row r="6835">
          <cell r="E6835" t="str">
            <v>67MONTHLYBTEAMSTERS LOCAL UNION NUMBER 117</v>
          </cell>
          <cell r="F6835" t="str">
            <v>67</v>
          </cell>
          <cell r="G6835" t="str">
            <v>Monthly</v>
          </cell>
          <cell r="H6835" t="str">
            <v>B</v>
          </cell>
          <cell r="I6835">
            <v>0</v>
          </cell>
          <cell r="J6835" t="str">
            <v>Teamsters Local Union Number 117</v>
          </cell>
          <cell r="K6835">
            <v>5933</v>
          </cell>
          <cell r="L6835">
            <v>5933</v>
          </cell>
          <cell r="M6835">
            <v>5933</v>
          </cell>
          <cell r="N6835">
            <v>5933</v>
          </cell>
          <cell r="O6835">
            <v>5593</v>
          </cell>
          <cell r="P6835">
            <v>5705</v>
          </cell>
          <cell r="Q6835">
            <v>5877</v>
          </cell>
        </row>
        <row r="6836">
          <cell r="E6836" t="str">
            <v>67MONTHLYBWASHINGTON FEDERATION OF STATE EMPLOYEES</v>
          </cell>
          <cell r="F6836" t="str">
            <v>67</v>
          </cell>
          <cell r="G6836" t="str">
            <v>Monthly</v>
          </cell>
          <cell r="H6836" t="str">
            <v>B</v>
          </cell>
          <cell r="I6836">
            <v>0</v>
          </cell>
          <cell r="J6836" t="str">
            <v>Washington Federation of State Employees</v>
          </cell>
          <cell r="K6836">
            <v>5857</v>
          </cell>
          <cell r="L6836">
            <v>5857</v>
          </cell>
          <cell r="M6836">
            <v>5857</v>
          </cell>
          <cell r="N6836">
            <v>5857</v>
          </cell>
          <cell r="O6836">
            <v>5522</v>
          </cell>
          <cell r="P6836">
            <v>5632</v>
          </cell>
          <cell r="Q6836">
            <v>5802</v>
          </cell>
        </row>
        <row r="6837">
          <cell r="E6837" t="str">
            <v>67MONTHLYBWASHINGTON PUBLIC EMPLOYEES ASSOCIATION</v>
          </cell>
          <cell r="F6837" t="str">
            <v>67</v>
          </cell>
          <cell r="G6837" t="str">
            <v>Monthly</v>
          </cell>
          <cell r="H6837" t="str">
            <v>B</v>
          </cell>
          <cell r="I6837">
            <v>0</v>
          </cell>
          <cell r="J6837" t="str">
            <v>Washington Public Employees Association</v>
          </cell>
          <cell r="K6837">
            <v>5857</v>
          </cell>
          <cell r="L6837">
            <v>5857</v>
          </cell>
          <cell r="M6837">
            <v>5857</v>
          </cell>
          <cell r="N6837">
            <v>5857</v>
          </cell>
          <cell r="O6837">
            <v>5522</v>
          </cell>
          <cell r="P6837">
            <v>5632</v>
          </cell>
          <cell r="Q6837">
            <v>5802</v>
          </cell>
        </row>
        <row r="6838">
          <cell r="E6838" t="str">
            <v>67MONTHLYCCOALITION</v>
          </cell>
          <cell r="F6838" t="str">
            <v>67</v>
          </cell>
          <cell r="G6838" t="str">
            <v>Monthly</v>
          </cell>
          <cell r="H6838" t="str">
            <v>C</v>
          </cell>
          <cell r="I6838">
            <v>0</v>
          </cell>
          <cell r="J6838" t="str">
            <v>Coalition</v>
          </cell>
          <cell r="K6838">
            <v>6001</v>
          </cell>
          <cell r="L6838">
            <v>6001</v>
          </cell>
          <cell r="M6838">
            <v>6001</v>
          </cell>
          <cell r="N6838">
            <v>6001</v>
          </cell>
          <cell r="O6838">
            <v>5657</v>
          </cell>
          <cell r="P6838">
            <v>5770</v>
          </cell>
          <cell r="Q6838">
            <v>5944</v>
          </cell>
        </row>
        <row r="6839">
          <cell r="E6839" t="str">
            <v>67MONTHLYCNON-REPRESENTED STATE EMPLOYEES</v>
          </cell>
          <cell r="F6839" t="str">
            <v>67</v>
          </cell>
          <cell r="G6839" t="str">
            <v>Monthly</v>
          </cell>
          <cell r="H6839" t="str">
            <v>C</v>
          </cell>
          <cell r="I6839">
            <v>0</v>
          </cell>
          <cell r="J6839" t="str">
            <v>Non-Represented State Employees</v>
          </cell>
          <cell r="K6839">
            <v>6001</v>
          </cell>
          <cell r="L6839">
            <v>6001</v>
          </cell>
          <cell r="M6839">
            <v>6001</v>
          </cell>
          <cell r="N6839">
            <v>6001</v>
          </cell>
          <cell r="O6839">
            <v>5657</v>
          </cell>
          <cell r="P6839">
            <v>5770</v>
          </cell>
          <cell r="Q6839">
            <v>5944</v>
          </cell>
        </row>
        <row r="6840">
          <cell r="E6840" t="str">
            <v>67MONTHLYCTEAMSTERS LOCAL UNION NUMBER 117</v>
          </cell>
          <cell r="F6840" t="str">
            <v>67</v>
          </cell>
          <cell r="G6840" t="str">
            <v>Monthly</v>
          </cell>
          <cell r="H6840" t="str">
            <v>C</v>
          </cell>
          <cell r="I6840">
            <v>0</v>
          </cell>
          <cell r="J6840" t="str">
            <v>Teamsters Local Union Number 117</v>
          </cell>
          <cell r="K6840">
            <v>6077</v>
          </cell>
          <cell r="L6840">
            <v>6077</v>
          </cell>
          <cell r="M6840">
            <v>6077</v>
          </cell>
          <cell r="N6840">
            <v>6077</v>
          </cell>
          <cell r="O6840">
            <v>5728</v>
          </cell>
          <cell r="P6840">
            <v>5843</v>
          </cell>
          <cell r="Q6840">
            <v>6019</v>
          </cell>
        </row>
        <row r="6841">
          <cell r="E6841" t="str">
            <v>67MONTHLYCWASHINGTON FEDERATION OF STATE EMPLOYEES</v>
          </cell>
          <cell r="F6841" t="str">
            <v>67</v>
          </cell>
          <cell r="G6841" t="str">
            <v>Monthly</v>
          </cell>
          <cell r="H6841" t="str">
            <v>C</v>
          </cell>
          <cell r="I6841">
            <v>0</v>
          </cell>
          <cell r="J6841" t="str">
            <v>Washington Federation of State Employees</v>
          </cell>
          <cell r="K6841">
            <v>6001</v>
          </cell>
          <cell r="L6841">
            <v>6001</v>
          </cell>
          <cell r="M6841">
            <v>6001</v>
          </cell>
          <cell r="N6841">
            <v>6001</v>
          </cell>
          <cell r="O6841">
            <v>5657</v>
          </cell>
          <cell r="P6841">
            <v>5770</v>
          </cell>
          <cell r="Q6841">
            <v>5944</v>
          </cell>
        </row>
        <row r="6842">
          <cell r="E6842" t="str">
            <v>67MONTHLYCWASHINGTON PUBLIC EMPLOYEES ASSOCIATION</v>
          </cell>
          <cell r="F6842" t="str">
            <v>67</v>
          </cell>
          <cell r="G6842" t="str">
            <v>Monthly</v>
          </cell>
          <cell r="H6842" t="str">
            <v>C</v>
          </cell>
          <cell r="I6842">
            <v>0</v>
          </cell>
          <cell r="J6842" t="str">
            <v>Washington Public Employees Association</v>
          </cell>
          <cell r="K6842">
            <v>6001</v>
          </cell>
          <cell r="L6842">
            <v>6001</v>
          </cell>
          <cell r="M6842">
            <v>6001</v>
          </cell>
          <cell r="N6842">
            <v>6001</v>
          </cell>
          <cell r="O6842">
            <v>5657</v>
          </cell>
          <cell r="P6842">
            <v>5770</v>
          </cell>
          <cell r="Q6842">
            <v>5944</v>
          </cell>
        </row>
        <row r="6843">
          <cell r="E6843" t="str">
            <v>67MONTHLYDCOALITION</v>
          </cell>
          <cell r="F6843" t="str">
            <v>67</v>
          </cell>
          <cell r="G6843" t="str">
            <v>Monthly</v>
          </cell>
          <cell r="H6843" t="str">
            <v>D</v>
          </cell>
          <cell r="I6843">
            <v>0</v>
          </cell>
          <cell r="J6843" t="str">
            <v>Coalition</v>
          </cell>
          <cell r="K6843">
            <v>6157</v>
          </cell>
          <cell r="L6843">
            <v>6157</v>
          </cell>
          <cell r="M6843">
            <v>6157</v>
          </cell>
          <cell r="N6843">
            <v>6157</v>
          </cell>
          <cell r="O6843">
            <v>5804</v>
          </cell>
          <cell r="P6843">
            <v>5920</v>
          </cell>
          <cell r="Q6843">
            <v>6099</v>
          </cell>
        </row>
        <row r="6844">
          <cell r="E6844" t="str">
            <v>67MONTHLYDNON-REPRESENTED STATE EMPLOYEES</v>
          </cell>
          <cell r="F6844" t="str">
            <v>67</v>
          </cell>
          <cell r="G6844" t="str">
            <v>Monthly</v>
          </cell>
          <cell r="H6844" t="str">
            <v>D</v>
          </cell>
          <cell r="I6844">
            <v>0</v>
          </cell>
          <cell r="J6844" t="str">
            <v>Non-Represented State Employees</v>
          </cell>
          <cell r="K6844">
            <v>6157</v>
          </cell>
          <cell r="L6844">
            <v>6157</v>
          </cell>
          <cell r="M6844">
            <v>6157</v>
          </cell>
          <cell r="N6844">
            <v>6157</v>
          </cell>
          <cell r="O6844">
            <v>5804</v>
          </cell>
          <cell r="P6844">
            <v>5920</v>
          </cell>
          <cell r="Q6844">
            <v>6099</v>
          </cell>
        </row>
        <row r="6845">
          <cell r="E6845" t="str">
            <v>67MONTHLYDTEAMSTERS LOCAL UNION NUMBER 117</v>
          </cell>
          <cell r="F6845" t="str">
            <v>67</v>
          </cell>
          <cell r="G6845" t="str">
            <v>Monthly</v>
          </cell>
          <cell r="H6845" t="str">
            <v>D</v>
          </cell>
          <cell r="I6845">
            <v>0</v>
          </cell>
          <cell r="J6845" t="str">
            <v>Teamsters Local Union Number 117</v>
          </cell>
          <cell r="K6845">
            <v>6235</v>
          </cell>
          <cell r="L6845">
            <v>6235</v>
          </cell>
          <cell r="M6845">
            <v>6235</v>
          </cell>
          <cell r="N6845">
            <v>6235</v>
          </cell>
          <cell r="O6845">
            <v>5877</v>
          </cell>
          <cell r="P6845">
            <v>5995</v>
          </cell>
          <cell r="Q6845">
            <v>6176</v>
          </cell>
        </row>
        <row r="6846">
          <cell r="E6846" t="str">
            <v>67MONTHLYDWASHINGTON FEDERATION OF STATE EMPLOYEES</v>
          </cell>
          <cell r="F6846" t="str">
            <v>67</v>
          </cell>
          <cell r="G6846" t="str">
            <v>Monthly</v>
          </cell>
          <cell r="H6846" t="str">
            <v>D</v>
          </cell>
          <cell r="I6846">
            <v>0</v>
          </cell>
          <cell r="J6846" t="str">
            <v>Washington Federation of State Employees</v>
          </cell>
          <cell r="K6846">
            <v>6157</v>
          </cell>
          <cell r="L6846">
            <v>6157</v>
          </cell>
          <cell r="M6846">
            <v>6157</v>
          </cell>
          <cell r="N6846">
            <v>6157</v>
          </cell>
          <cell r="O6846">
            <v>5804</v>
          </cell>
          <cell r="P6846">
            <v>5920</v>
          </cell>
          <cell r="Q6846">
            <v>6099</v>
          </cell>
        </row>
        <row r="6847">
          <cell r="E6847" t="str">
            <v>67MONTHLYDWASHINGTON PUBLIC EMPLOYEES ASSOCIATION</v>
          </cell>
          <cell r="F6847" t="str">
            <v>67</v>
          </cell>
          <cell r="G6847" t="str">
            <v>Monthly</v>
          </cell>
          <cell r="H6847" t="str">
            <v>D</v>
          </cell>
          <cell r="I6847">
            <v>0</v>
          </cell>
          <cell r="J6847" t="str">
            <v>Washington Public Employees Association</v>
          </cell>
          <cell r="K6847">
            <v>6157</v>
          </cell>
          <cell r="L6847">
            <v>6157</v>
          </cell>
          <cell r="M6847">
            <v>6157</v>
          </cell>
          <cell r="N6847">
            <v>6157</v>
          </cell>
          <cell r="O6847">
            <v>5804</v>
          </cell>
          <cell r="P6847">
            <v>5920</v>
          </cell>
          <cell r="Q6847">
            <v>6099</v>
          </cell>
        </row>
        <row r="6848">
          <cell r="E6848" t="str">
            <v>67MONTHLYECOALITION</v>
          </cell>
          <cell r="F6848" t="str">
            <v>67</v>
          </cell>
          <cell r="G6848" t="str">
            <v>Monthly</v>
          </cell>
          <cell r="H6848" t="str">
            <v>E</v>
          </cell>
          <cell r="I6848">
            <v>0</v>
          </cell>
          <cell r="J6848" t="str">
            <v>Coalition</v>
          </cell>
          <cell r="K6848">
            <v>6304</v>
          </cell>
          <cell r="L6848">
            <v>6304</v>
          </cell>
          <cell r="M6848">
            <v>6304</v>
          </cell>
          <cell r="N6848">
            <v>6304</v>
          </cell>
          <cell r="O6848">
            <v>5943</v>
          </cell>
          <cell r="P6848">
            <v>6062</v>
          </cell>
          <cell r="Q6848">
            <v>6245</v>
          </cell>
        </row>
        <row r="6849">
          <cell r="E6849" t="str">
            <v>67MONTHLYENON-REPRESENTED STATE EMPLOYEES</v>
          </cell>
          <cell r="F6849" t="str">
            <v>67</v>
          </cell>
          <cell r="G6849" t="str">
            <v>Monthly</v>
          </cell>
          <cell r="H6849" t="str">
            <v>E</v>
          </cell>
          <cell r="I6849">
            <v>0</v>
          </cell>
          <cell r="J6849" t="str">
            <v>Non-Represented State Employees</v>
          </cell>
          <cell r="K6849">
            <v>6304</v>
          </cell>
          <cell r="L6849">
            <v>6304</v>
          </cell>
          <cell r="M6849">
            <v>6304</v>
          </cell>
          <cell r="N6849">
            <v>6304</v>
          </cell>
          <cell r="O6849">
            <v>5943</v>
          </cell>
          <cell r="P6849">
            <v>6062</v>
          </cell>
          <cell r="Q6849">
            <v>6245</v>
          </cell>
        </row>
        <row r="6850">
          <cell r="E6850" t="str">
            <v>67MONTHLYETEAMSTERS LOCAL UNION NUMBER 117</v>
          </cell>
          <cell r="F6850" t="str">
            <v>67</v>
          </cell>
          <cell r="G6850" t="str">
            <v>Monthly</v>
          </cell>
          <cell r="H6850" t="str">
            <v>E</v>
          </cell>
          <cell r="I6850">
            <v>0</v>
          </cell>
          <cell r="J6850" t="str">
            <v>Teamsters Local Union Number 117</v>
          </cell>
          <cell r="K6850">
            <v>6386</v>
          </cell>
          <cell r="L6850">
            <v>6386</v>
          </cell>
          <cell r="M6850">
            <v>6386</v>
          </cell>
          <cell r="N6850">
            <v>6386</v>
          </cell>
          <cell r="O6850">
            <v>6020</v>
          </cell>
          <cell r="P6850">
            <v>6140</v>
          </cell>
          <cell r="Q6850">
            <v>6325</v>
          </cell>
        </row>
        <row r="6851">
          <cell r="E6851" t="str">
            <v>67MONTHLYEWASHINGTON FEDERATION OF STATE EMPLOYEES</v>
          </cell>
          <cell r="F6851" t="str">
            <v>67</v>
          </cell>
          <cell r="G6851" t="str">
            <v>Monthly</v>
          </cell>
          <cell r="H6851" t="str">
            <v>E</v>
          </cell>
          <cell r="I6851">
            <v>0</v>
          </cell>
          <cell r="J6851" t="str">
            <v>Washington Federation of State Employees</v>
          </cell>
          <cell r="K6851">
            <v>6304</v>
          </cell>
          <cell r="L6851">
            <v>6304</v>
          </cell>
          <cell r="M6851">
            <v>6304</v>
          </cell>
          <cell r="N6851">
            <v>6304</v>
          </cell>
          <cell r="O6851">
            <v>5943</v>
          </cell>
          <cell r="P6851">
            <v>6062</v>
          </cell>
          <cell r="Q6851">
            <v>6245</v>
          </cell>
        </row>
        <row r="6852">
          <cell r="E6852" t="str">
            <v>67MONTHLYEWASHINGTON PUBLIC EMPLOYEES ASSOCIATION</v>
          </cell>
          <cell r="F6852" t="str">
            <v>67</v>
          </cell>
          <cell r="G6852" t="str">
            <v>Monthly</v>
          </cell>
          <cell r="H6852" t="str">
            <v>E</v>
          </cell>
          <cell r="I6852">
            <v>0</v>
          </cell>
          <cell r="J6852" t="str">
            <v>Washington Public Employees Association</v>
          </cell>
          <cell r="K6852">
            <v>6304</v>
          </cell>
          <cell r="L6852">
            <v>6304</v>
          </cell>
          <cell r="M6852">
            <v>6304</v>
          </cell>
          <cell r="N6852">
            <v>6304</v>
          </cell>
          <cell r="O6852">
            <v>5943</v>
          </cell>
          <cell r="P6852">
            <v>6062</v>
          </cell>
          <cell r="Q6852">
            <v>6245</v>
          </cell>
        </row>
        <row r="6853">
          <cell r="E6853" t="str">
            <v>67MONTHLYFCOALITION</v>
          </cell>
          <cell r="F6853" t="str">
            <v>67</v>
          </cell>
          <cell r="G6853" t="str">
            <v>Monthly</v>
          </cell>
          <cell r="H6853" t="str">
            <v>F</v>
          </cell>
          <cell r="I6853">
            <v>0</v>
          </cell>
          <cell r="J6853" t="str">
            <v>Coalition</v>
          </cell>
          <cell r="K6853">
            <v>6466</v>
          </cell>
          <cell r="L6853">
            <v>6466</v>
          </cell>
          <cell r="M6853">
            <v>6466</v>
          </cell>
          <cell r="N6853">
            <v>6466</v>
          </cell>
          <cell r="O6853">
            <v>6095</v>
          </cell>
          <cell r="P6853">
            <v>6217</v>
          </cell>
          <cell r="Q6853">
            <v>6405</v>
          </cell>
        </row>
        <row r="6854">
          <cell r="E6854" t="str">
            <v>67MONTHLYFNON-REPRESENTED STATE EMPLOYEES</v>
          </cell>
          <cell r="F6854" t="str">
            <v>67</v>
          </cell>
          <cell r="G6854" t="str">
            <v>Monthly</v>
          </cell>
          <cell r="H6854" t="str">
            <v>F</v>
          </cell>
          <cell r="I6854">
            <v>0</v>
          </cell>
          <cell r="J6854" t="str">
            <v>Non-Represented State Employees</v>
          </cell>
          <cell r="K6854">
            <v>6466</v>
          </cell>
          <cell r="L6854">
            <v>6466</v>
          </cell>
          <cell r="M6854">
            <v>6466</v>
          </cell>
          <cell r="N6854">
            <v>6466</v>
          </cell>
          <cell r="O6854">
            <v>6095</v>
          </cell>
          <cell r="P6854">
            <v>6217</v>
          </cell>
          <cell r="Q6854">
            <v>6405</v>
          </cell>
        </row>
        <row r="6855">
          <cell r="E6855" t="str">
            <v>67MONTHLYFTEAMSTERS LOCAL UNION NUMBER 117</v>
          </cell>
          <cell r="F6855" t="str">
            <v>67</v>
          </cell>
          <cell r="G6855" t="str">
            <v>Monthly</v>
          </cell>
          <cell r="H6855" t="str">
            <v>F</v>
          </cell>
          <cell r="I6855">
            <v>0</v>
          </cell>
          <cell r="J6855" t="str">
            <v>Teamsters Local Union Number 117</v>
          </cell>
          <cell r="K6855">
            <v>6548</v>
          </cell>
          <cell r="L6855">
            <v>6548</v>
          </cell>
          <cell r="M6855">
            <v>6548</v>
          </cell>
          <cell r="N6855">
            <v>6548</v>
          </cell>
          <cell r="O6855">
            <v>6173</v>
          </cell>
          <cell r="P6855">
            <v>6296</v>
          </cell>
          <cell r="Q6855">
            <v>6486</v>
          </cell>
        </row>
        <row r="6856">
          <cell r="E6856" t="str">
            <v>67MONTHLYFWASHINGTON FEDERATION OF STATE EMPLOYEES</v>
          </cell>
          <cell r="F6856" t="str">
            <v>67</v>
          </cell>
          <cell r="G6856" t="str">
            <v>Monthly</v>
          </cell>
          <cell r="H6856" t="str">
            <v>F</v>
          </cell>
          <cell r="I6856">
            <v>0</v>
          </cell>
          <cell r="J6856" t="str">
            <v>Washington Federation of State Employees</v>
          </cell>
          <cell r="K6856">
            <v>6466</v>
          </cell>
          <cell r="L6856">
            <v>6466</v>
          </cell>
          <cell r="M6856">
            <v>6466</v>
          </cell>
          <cell r="N6856">
            <v>6466</v>
          </cell>
          <cell r="O6856">
            <v>6095</v>
          </cell>
          <cell r="P6856">
            <v>6217</v>
          </cell>
          <cell r="Q6856">
            <v>6405</v>
          </cell>
        </row>
        <row r="6857">
          <cell r="E6857" t="str">
            <v>67MONTHLYFWASHINGTON PUBLIC EMPLOYEES ASSOCIATION</v>
          </cell>
          <cell r="F6857" t="str">
            <v>67</v>
          </cell>
          <cell r="G6857" t="str">
            <v>Monthly</v>
          </cell>
          <cell r="H6857" t="str">
            <v>F</v>
          </cell>
          <cell r="I6857">
            <v>0</v>
          </cell>
          <cell r="J6857" t="str">
            <v>Washington Public Employees Association</v>
          </cell>
          <cell r="K6857">
            <v>6466</v>
          </cell>
          <cell r="L6857">
            <v>6466</v>
          </cell>
          <cell r="M6857">
            <v>6466</v>
          </cell>
          <cell r="N6857">
            <v>6466</v>
          </cell>
          <cell r="O6857">
            <v>6095</v>
          </cell>
          <cell r="P6857">
            <v>6217</v>
          </cell>
          <cell r="Q6857">
            <v>6405</v>
          </cell>
        </row>
        <row r="6858">
          <cell r="E6858" t="str">
            <v>67MONTHLYGCOALITION</v>
          </cell>
          <cell r="F6858" t="str">
            <v>67</v>
          </cell>
          <cell r="G6858" t="str">
            <v>Monthly</v>
          </cell>
          <cell r="H6858" t="str">
            <v>G</v>
          </cell>
          <cell r="I6858">
            <v>0</v>
          </cell>
          <cell r="J6858" t="str">
            <v>Coalition</v>
          </cell>
          <cell r="K6858">
            <v>6627</v>
          </cell>
          <cell r="L6858">
            <v>6627</v>
          </cell>
          <cell r="M6858">
            <v>6627</v>
          </cell>
          <cell r="N6858">
            <v>6627</v>
          </cell>
          <cell r="O6858">
            <v>6247</v>
          </cell>
          <cell r="P6858">
            <v>6372</v>
          </cell>
          <cell r="Q6858">
            <v>6564</v>
          </cell>
        </row>
        <row r="6859">
          <cell r="E6859" t="str">
            <v>67MONTHLYGNON-REPRESENTED STATE EMPLOYEES</v>
          </cell>
          <cell r="F6859" t="str">
            <v>67</v>
          </cell>
          <cell r="G6859" t="str">
            <v>Monthly</v>
          </cell>
          <cell r="H6859" t="str">
            <v>G</v>
          </cell>
          <cell r="I6859">
            <v>0</v>
          </cell>
          <cell r="J6859" t="str">
            <v>Non-Represented State Employees</v>
          </cell>
          <cell r="K6859">
            <v>6627</v>
          </cell>
          <cell r="L6859">
            <v>6627</v>
          </cell>
          <cell r="M6859">
            <v>6627</v>
          </cell>
          <cell r="N6859">
            <v>6627</v>
          </cell>
          <cell r="O6859">
            <v>6247</v>
          </cell>
          <cell r="P6859">
            <v>6372</v>
          </cell>
          <cell r="Q6859">
            <v>6564</v>
          </cell>
        </row>
        <row r="6860">
          <cell r="E6860" t="str">
            <v>67MONTHLYGTEAMSTERS LOCAL UNION NUMBER 117</v>
          </cell>
          <cell r="F6860" t="str">
            <v>67</v>
          </cell>
          <cell r="G6860" t="str">
            <v>Monthly</v>
          </cell>
          <cell r="H6860" t="str">
            <v>G</v>
          </cell>
          <cell r="I6860">
            <v>0</v>
          </cell>
          <cell r="J6860" t="str">
            <v>Teamsters Local Union Number 117</v>
          </cell>
          <cell r="K6860">
            <v>6712</v>
          </cell>
          <cell r="L6860">
            <v>6712</v>
          </cell>
          <cell r="M6860">
            <v>6712</v>
          </cell>
          <cell r="N6860">
            <v>6712</v>
          </cell>
          <cell r="O6860">
            <v>6327</v>
          </cell>
          <cell r="P6860">
            <v>6454</v>
          </cell>
          <cell r="Q6860">
            <v>6649</v>
          </cell>
        </row>
        <row r="6861">
          <cell r="E6861" t="str">
            <v>67MONTHLYGWASHINGTON FEDERATION OF STATE EMPLOYEES</v>
          </cell>
          <cell r="F6861" t="str">
            <v>67</v>
          </cell>
          <cell r="G6861" t="str">
            <v>Monthly</v>
          </cell>
          <cell r="H6861" t="str">
            <v>G</v>
          </cell>
          <cell r="I6861">
            <v>0</v>
          </cell>
          <cell r="J6861" t="str">
            <v>Washington Federation of State Employees</v>
          </cell>
          <cell r="K6861">
            <v>6627</v>
          </cell>
          <cell r="L6861">
            <v>6627</v>
          </cell>
          <cell r="M6861">
            <v>6627</v>
          </cell>
          <cell r="N6861">
            <v>6627</v>
          </cell>
          <cell r="O6861">
            <v>6247</v>
          </cell>
          <cell r="P6861">
            <v>6372</v>
          </cell>
          <cell r="Q6861">
            <v>6564</v>
          </cell>
        </row>
        <row r="6862">
          <cell r="E6862" t="str">
            <v>67MONTHLYGWASHINGTON PUBLIC EMPLOYEES ASSOCIATION</v>
          </cell>
          <cell r="F6862" t="str">
            <v>67</v>
          </cell>
          <cell r="G6862" t="str">
            <v>Monthly</v>
          </cell>
          <cell r="H6862" t="str">
            <v>G</v>
          </cell>
          <cell r="I6862">
            <v>0</v>
          </cell>
          <cell r="J6862" t="str">
            <v>Washington Public Employees Association</v>
          </cell>
          <cell r="K6862">
            <v>6627</v>
          </cell>
          <cell r="L6862">
            <v>6627</v>
          </cell>
          <cell r="M6862">
            <v>6627</v>
          </cell>
          <cell r="N6862">
            <v>6627</v>
          </cell>
          <cell r="O6862">
            <v>6247</v>
          </cell>
          <cell r="P6862">
            <v>6372</v>
          </cell>
          <cell r="Q6862">
            <v>6564</v>
          </cell>
        </row>
        <row r="6863">
          <cell r="E6863" t="str">
            <v>67MONTHLYHCOALITION</v>
          </cell>
          <cell r="F6863" t="str">
            <v>67</v>
          </cell>
          <cell r="G6863" t="str">
            <v>Monthly</v>
          </cell>
          <cell r="H6863" t="str">
            <v>H</v>
          </cell>
          <cell r="I6863">
            <v>0</v>
          </cell>
          <cell r="J6863" t="str">
            <v>Coalition</v>
          </cell>
          <cell r="K6863">
            <v>6790</v>
          </cell>
          <cell r="L6863">
            <v>6790</v>
          </cell>
          <cell r="M6863">
            <v>6790</v>
          </cell>
          <cell r="N6863">
            <v>6790</v>
          </cell>
          <cell r="O6863">
            <v>6401</v>
          </cell>
          <cell r="P6863">
            <v>6529</v>
          </cell>
          <cell r="Q6863">
            <v>6726</v>
          </cell>
        </row>
        <row r="6864">
          <cell r="E6864" t="str">
            <v>67MONTHLYHNON-REPRESENTED STATE EMPLOYEES</v>
          </cell>
          <cell r="F6864" t="str">
            <v>67</v>
          </cell>
          <cell r="G6864" t="str">
            <v>Monthly</v>
          </cell>
          <cell r="H6864" t="str">
            <v>H</v>
          </cell>
          <cell r="I6864">
            <v>0</v>
          </cell>
          <cell r="J6864" t="str">
            <v>Non-Represented State Employees</v>
          </cell>
          <cell r="K6864">
            <v>6790</v>
          </cell>
          <cell r="L6864">
            <v>6790</v>
          </cell>
          <cell r="M6864">
            <v>6790</v>
          </cell>
          <cell r="N6864">
            <v>6790</v>
          </cell>
          <cell r="O6864">
            <v>6401</v>
          </cell>
          <cell r="P6864">
            <v>6529</v>
          </cell>
          <cell r="Q6864">
            <v>6726</v>
          </cell>
        </row>
        <row r="6865">
          <cell r="E6865" t="str">
            <v>67MONTHLYHTEAMSTERS LOCAL UNION NUMBER 117</v>
          </cell>
          <cell r="F6865" t="str">
            <v>67</v>
          </cell>
          <cell r="G6865" t="str">
            <v>Monthly</v>
          </cell>
          <cell r="H6865" t="str">
            <v>H</v>
          </cell>
          <cell r="I6865">
            <v>0</v>
          </cell>
          <cell r="J6865" t="str">
            <v>Teamsters Local Union Number 117</v>
          </cell>
          <cell r="K6865">
            <v>6878</v>
          </cell>
          <cell r="L6865">
            <v>6878</v>
          </cell>
          <cell r="M6865">
            <v>6878</v>
          </cell>
          <cell r="N6865">
            <v>6878</v>
          </cell>
          <cell r="O6865">
            <v>6483</v>
          </cell>
          <cell r="P6865">
            <v>6613</v>
          </cell>
          <cell r="Q6865">
            <v>6813</v>
          </cell>
        </row>
        <row r="6866">
          <cell r="E6866" t="str">
            <v>67MONTHLYHWASHINGTON FEDERATION OF STATE EMPLOYEES</v>
          </cell>
          <cell r="F6866" t="str">
            <v>67</v>
          </cell>
          <cell r="G6866" t="str">
            <v>Monthly</v>
          </cell>
          <cell r="H6866" t="str">
            <v>H</v>
          </cell>
          <cell r="I6866">
            <v>0</v>
          </cell>
          <cell r="J6866" t="str">
            <v>Washington Federation of State Employees</v>
          </cell>
          <cell r="K6866">
            <v>6790</v>
          </cell>
          <cell r="L6866">
            <v>6790</v>
          </cell>
          <cell r="M6866">
            <v>6790</v>
          </cell>
          <cell r="N6866">
            <v>6790</v>
          </cell>
          <cell r="O6866">
            <v>6401</v>
          </cell>
          <cell r="P6866">
            <v>6529</v>
          </cell>
          <cell r="Q6866">
            <v>6726</v>
          </cell>
        </row>
        <row r="6867">
          <cell r="E6867" t="str">
            <v>67MONTHLYHWASHINGTON PUBLIC EMPLOYEES ASSOCIATION</v>
          </cell>
          <cell r="F6867" t="str">
            <v>67</v>
          </cell>
          <cell r="G6867" t="str">
            <v>Monthly</v>
          </cell>
          <cell r="H6867" t="str">
            <v>H</v>
          </cell>
          <cell r="I6867">
            <v>0</v>
          </cell>
          <cell r="J6867" t="str">
            <v>Washington Public Employees Association</v>
          </cell>
          <cell r="K6867">
            <v>6790</v>
          </cell>
          <cell r="L6867">
            <v>6790</v>
          </cell>
          <cell r="M6867">
            <v>6790</v>
          </cell>
          <cell r="N6867">
            <v>6790</v>
          </cell>
          <cell r="O6867">
            <v>6401</v>
          </cell>
          <cell r="P6867">
            <v>6529</v>
          </cell>
          <cell r="Q6867">
            <v>6726</v>
          </cell>
        </row>
        <row r="6868">
          <cell r="E6868" t="str">
            <v>67MONTHLYICOALITION</v>
          </cell>
          <cell r="F6868" t="str">
            <v>67</v>
          </cell>
          <cell r="G6868" t="str">
            <v>Monthly</v>
          </cell>
          <cell r="H6868" t="str">
            <v>I</v>
          </cell>
          <cell r="I6868">
            <v>0</v>
          </cell>
          <cell r="J6868" t="str">
            <v>Coalition</v>
          </cell>
          <cell r="K6868">
            <v>6960</v>
          </cell>
          <cell r="L6868">
            <v>6960</v>
          </cell>
          <cell r="M6868">
            <v>6960</v>
          </cell>
          <cell r="N6868">
            <v>6960</v>
          </cell>
          <cell r="O6868">
            <v>6561</v>
          </cell>
          <cell r="P6868">
            <v>6692</v>
          </cell>
          <cell r="Q6868">
            <v>6894</v>
          </cell>
        </row>
        <row r="6869">
          <cell r="E6869" t="str">
            <v>67MONTHLYINON-REPRESENTED STATE EMPLOYEES</v>
          </cell>
          <cell r="F6869" t="str">
            <v>67</v>
          </cell>
          <cell r="G6869" t="str">
            <v>Monthly</v>
          </cell>
          <cell r="H6869" t="str">
            <v>I</v>
          </cell>
          <cell r="I6869">
            <v>0</v>
          </cell>
          <cell r="J6869" t="str">
            <v>Non-Represented State Employees</v>
          </cell>
          <cell r="K6869">
            <v>6960</v>
          </cell>
          <cell r="L6869">
            <v>6960</v>
          </cell>
          <cell r="M6869">
            <v>6960</v>
          </cell>
          <cell r="N6869">
            <v>6960</v>
          </cell>
          <cell r="O6869">
            <v>6561</v>
          </cell>
          <cell r="P6869">
            <v>6692</v>
          </cell>
          <cell r="Q6869">
            <v>6894</v>
          </cell>
        </row>
        <row r="6870">
          <cell r="E6870" t="str">
            <v>67MONTHLYITEAMSTERS LOCAL UNION NUMBER 117</v>
          </cell>
          <cell r="F6870" t="str">
            <v>67</v>
          </cell>
          <cell r="G6870" t="str">
            <v>Monthly</v>
          </cell>
          <cell r="H6870" t="str">
            <v>I</v>
          </cell>
          <cell r="I6870">
            <v>0</v>
          </cell>
          <cell r="J6870" t="str">
            <v>Teamsters Local Union Number 117</v>
          </cell>
          <cell r="K6870">
            <v>7048</v>
          </cell>
          <cell r="L6870">
            <v>7048</v>
          </cell>
          <cell r="M6870">
            <v>7048</v>
          </cell>
          <cell r="N6870">
            <v>7048</v>
          </cell>
          <cell r="O6870">
            <v>6644</v>
          </cell>
          <cell r="P6870">
            <v>6777</v>
          </cell>
          <cell r="Q6870">
            <v>6982</v>
          </cell>
        </row>
        <row r="6871">
          <cell r="E6871" t="str">
            <v>67MONTHLYIWASHINGTON FEDERATION OF STATE EMPLOYEES</v>
          </cell>
          <cell r="F6871" t="str">
            <v>67</v>
          </cell>
          <cell r="G6871" t="str">
            <v>Monthly</v>
          </cell>
          <cell r="H6871" t="str">
            <v>I</v>
          </cell>
          <cell r="I6871">
            <v>0</v>
          </cell>
          <cell r="J6871" t="str">
            <v>Washington Federation of State Employees</v>
          </cell>
          <cell r="K6871">
            <v>6960</v>
          </cell>
          <cell r="L6871">
            <v>6960</v>
          </cell>
          <cell r="M6871">
            <v>6960</v>
          </cell>
          <cell r="N6871">
            <v>6960</v>
          </cell>
          <cell r="O6871">
            <v>6561</v>
          </cell>
          <cell r="P6871">
            <v>6692</v>
          </cell>
          <cell r="Q6871">
            <v>6894</v>
          </cell>
        </row>
        <row r="6872">
          <cell r="E6872" t="str">
            <v>67MONTHLYIWASHINGTON PUBLIC EMPLOYEES ASSOCIATION</v>
          </cell>
          <cell r="F6872" t="str">
            <v>67</v>
          </cell>
          <cell r="G6872" t="str">
            <v>Monthly</v>
          </cell>
          <cell r="H6872" t="str">
            <v>I</v>
          </cell>
          <cell r="I6872">
            <v>0</v>
          </cell>
          <cell r="J6872" t="str">
            <v>Washington Public Employees Association</v>
          </cell>
          <cell r="K6872">
            <v>6960</v>
          </cell>
          <cell r="L6872">
            <v>6960</v>
          </cell>
          <cell r="M6872">
            <v>6960</v>
          </cell>
          <cell r="N6872">
            <v>6960</v>
          </cell>
          <cell r="O6872">
            <v>6561</v>
          </cell>
          <cell r="P6872">
            <v>6692</v>
          </cell>
          <cell r="Q6872">
            <v>6894</v>
          </cell>
        </row>
        <row r="6873">
          <cell r="E6873" t="str">
            <v>67MONTHLYJCOALITION</v>
          </cell>
          <cell r="F6873" t="str">
            <v>67</v>
          </cell>
          <cell r="G6873" t="str">
            <v>Monthly</v>
          </cell>
          <cell r="H6873" t="str">
            <v>J</v>
          </cell>
          <cell r="I6873">
            <v>0</v>
          </cell>
          <cell r="J6873" t="str">
            <v>Coalition</v>
          </cell>
          <cell r="K6873">
            <v>7136</v>
          </cell>
          <cell r="L6873">
            <v>7136</v>
          </cell>
          <cell r="M6873">
            <v>7136</v>
          </cell>
          <cell r="N6873">
            <v>7136</v>
          </cell>
          <cell r="O6873">
            <v>6727</v>
          </cell>
          <cell r="P6873">
            <v>6862</v>
          </cell>
          <cell r="Q6873">
            <v>7069</v>
          </cell>
        </row>
        <row r="6874">
          <cell r="E6874" t="str">
            <v>67MONTHLYJNON-REPRESENTED STATE EMPLOYEES</v>
          </cell>
          <cell r="F6874" t="str">
            <v>67</v>
          </cell>
          <cell r="G6874" t="str">
            <v>Monthly</v>
          </cell>
          <cell r="H6874" t="str">
            <v>J</v>
          </cell>
          <cell r="I6874">
            <v>0</v>
          </cell>
          <cell r="J6874" t="str">
            <v>Non-Represented State Employees</v>
          </cell>
          <cell r="K6874">
            <v>7136</v>
          </cell>
          <cell r="L6874">
            <v>7136</v>
          </cell>
          <cell r="M6874">
            <v>7136</v>
          </cell>
          <cell r="N6874">
            <v>7136</v>
          </cell>
          <cell r="O6874">
            <v>6727</v>
          </cell>
          <cell r="P6874">
            <v>6862</v>
          </cell>
          <cell r="Q6874">
            <v>7069</v>
          </cell>
        </row>
        <row r="6875">
          <cell r="E6875" t="str">
            <v>67MONTHLYJTEAMSTERS LOCAL UNION NUMBER 117</v>
          </cell>
          <cell r="F6875" t="str">
            <v>67</v>
          </cell>
          <cell r="G6875" t="str">
            <v>Monthly</v>
          </cell>
          <cell r="H6875" t="str">
            <v>J</v>
          </cell>
          <cell r="I6875">
            <v>0</v>
          </cell>
          <cell r="J6875" t="str">
            <v>Teamsters Local Union Number 117</v>
          </cell>
          <cell r="K6875">
            <v>7227</v>
          </cell>
          <cell r="L6875">
            <v>7227</v>
          </cell>
          <cell r="M6875">
            <v>7227</v>
          </cell>
          <cell r="N6875">
            <v>7227</v>
          </cell>
          <cell r="O6875">
            <v>6813</v>
          </cell>
          <cell r="P6875">
            <v>6949</v>
          </cell>
          <cell r="Q6875">
            <v>7159</v>
          </cell>
        </row>
        <row r="6876">
          <cell r="E6876" t="str">
            <v>67MONTHLYJWASHINGTON FEDERATION OF STATE EMPLOYEES</v>
          </cell>
          <cell r="F6876" t="str">
            <v>67</v>
          </cell>
          <cell r="G6876" t="str">
            <v>Monthly</v>
          </cell>
          <cell r="H6876" t="str">
            <v>J</v>
          </cell>
          <cell r="I6876">
            <v>0</v>
          </cell>
          <cell r="J6876" t="str">
            <v>Washington Federation of State Employees</v>
          </cell>
          <cell r="K6876">
            <v>7136</v>
          </cell>
          <cell r="L6876">
            <v>7136</v>
          </cell>
          <cell r="M6876">
            <v>7136</v>
          </cell>
          <cell r="N6876">
            <v>7136</v>
          </cell>
          <cell r="O6876">
            <v>6727</v>
          </cell>
          <cell r="P6876">
            <v>6862</v>
          </cell>
          <cell r="Q6876">
            <v>7069</v>
          </cell>
        </row>
        <row r="6877">
          <cell r="E6877" t="str">
            <v>67MONTHLYJWASHINGTON PUBLIC EMPLOYEES ASSOCIATION</v>
          </cell>
          <cell r="F6877" t="str">
            <v>67</v>
          </cell>
          <cell r="G6877" t="str">
            <v>Monthly</v>
          </cell>
          <cell r="H6877" t="str">
            <v>J</v>
          </cell>
          <cell r="I6877">
            <v>0</v>
          </cell>
          <cell r="J6877" t="str">
            <v>Washington Public Employees Association</v>
          </cell>
          <cell r="K6877">
            <v>7136</v>
          </cell>
          <cell r="L6877">
            <v>7136</v>
          </cell>
          <cell r="M6877">
            <v>7136</v>
          </cell>
          <cell r="N6877">
            <v>7136</v>
          </cell>
          <cell r="O6877">
            <v>6727</v>
          </cell>
          <cell r="P6877">
            <v>6862</v>
          </cell>
          <cell r="Q6877">
            <v>7069</v>
          </cell>
        </row>
        <row r="6878">
          <cell r="E6878" t="str">
            <v>67MONTHLYKCOALITION</v>
          </cell>
          <cell r="F6878" t="str">
            <v>67</v>
          </cell>
          <cell r="G6878" t="str">
            <v>Monthly</v>
          </cell>
          <cell r="H6878" t="str">
            <v>K</v>
          </cell>
          <cell r="I6878">
            <v>0</v>
          </cell>
          <cell r="J6878" t="str">
            <v>Coalition</v>
          </cell>
          <cell r="K6878">
            <v>7313</v>
          </cell>
          <cell r="L6878">
            <v>7313</v>
          </cell>
          <cell r="M6878">
            <v>7313</v>
          </cell>
          <cell r="N6878">
            <v>7313</v>
          </cell>
          <cell r="O6878">
            <v>6894</v>
          </cell>
          <cell r="P6878">
            <v>7032</v>
          </cell>
          <cell r="Q6878">
            <v>7244</v>
          </cell>
        </row>
        <row r="6879">
          <cell r="E6879" t="str">
            <v>67MONTHLYKNON-REPRESENTED STATE EMPLOYEES</v>
          </cell>
          <cell r="F6879" t="str">
            <v>67</v>
          </cell>
          <cell r="G6879" t="str">
            <v>Monthly</v>
          </cell>
          <cell r="H6879" t="str">
            <v>K</v>
          </cell>
          <cell r="I6879">
            <v>0</v>
          </cell>
          <cell r="J6879" t="str">
            <v>Non-Represented State Employees</v>
          </cell>
          <cell r="K6879">
            <v>7313</v>
          </cell>
          <cell r="L6879">
            <v>7313</v>
          </cell>
          <cell r="M6879">
            <v>7313</v>
          </cell>
          <cell r="N6879">
            <v>7313</v>
          </cell>
          <cell r="O6879">
            <v>6894</v>
          </cell>
          <cell r="P6879">
            <v>7032</v>
          </cell>
          <cell r="Q6879">
            <v>7244</v>
          </cell>
        </row>
        <row r="6880">
          <cell r="E6880" t="str">
            <v>67MONTHLYKTEAMSTERS LOCAL UNION NUMBER 117</v>
          </cell>
          <cell r="F6880" t="str">
            <v>67</v>
          </cell>
          <cell r="G6880" t="str">
            <v>Monthly</v>
          </cell>
          <cell r="H6880" t="str">
            <v>K</v>
          </cell>
          <cell r="I6880">
            <v>0</v>
          </cell>
          <cell r="J6880" t="str">
            <v>Teamsters Local Union Number 117</v>
          </cell>
          <cell r="K6880">
            <v>7407</v>
          </cell>
          <cell r="L6880">
            <v>7407</v>
          </cell>
          <cell r="M6880">
            <v>7407</v>
          </cell>
          <cell r="N6880">
            <v>7407</v>
          </cell>
          <cell r="O6880">
            <v>6982</v>
          </cell>
          <cell r="P6880">
            <v>7122</v>
          </cell>
          <cell r="Q6880">
            <v>7337</v>
          </cell>
        </row>
        <row r="6881">
          <cell r="E6881" t="str">
            <v>67MONTHLYKWASHINGTON FEDERATION OF STATE EMPLOYEES</v>
          </cell>
          <cell r="F6881" t="str">
            <v>67</v>
          </cell>
          <cell r="G6881" t="str">
            <v>Monthly</v>
          </cell>
          <cell r="H6881" t="str">
            <v>K</v>
          </cell>
          <cell r="I6881">
            <v>0</v>
          </cell>
          <cell r="J6881" t="str">
            <v>Washington Federation of State Employees</v>
          </cell>
          <cell r="K6881">
            <v>7313</v>
          </cell>
          <cell r="L6881">
            <v>7313</v>
          </cell>
          <cell r="M6881">
            <v>7313</v>
          </cell>
          <cell r="N6881">
            <v>7313</v>
          </cell>
          <cell r="O6881">
            <v>6894</v>
          </cell>
          <cell r="P6881">
            <v>7032</v>
          </cell>
          <cell r="Q6881">
            <v>7244</v>
          </cell>
        </row>
        <row r="6882">
          <cell r="E6882" t="str">
            <v>67MONTHLYKWASHINGTON PUBLIC EMPLOYEES ASSOCIATION</v>
          </cell>
          <cell r="F6882" t="str">
            <v>67</v>
          </cell>
          <cell r="G6882" t="str">
            <v>Monthly</v>
          </cell>
          <cell r="H6882" t="str">
            <v>K</v>
          </cell>
          <cell r="I6882">
            <v>0</v>
          </cell>
          <cell r="J6882" t="str">
            <v>Washington Public Employees Association</v>
          </cell>
          <cell r="K6882">
            <v>7313</v>
          </cell>
          <cell r="L6882">
            <v>7313</v>
          </cell>
          <cell r="M6882">
            <v>7313</v>
          </cell>
          <cell r="N6882">
            <v>7313</v>
          </cell>
          <cell r="O6882">
            <v>6894</v>
          </cell>
          <cell r="P6882">
            <v>7032</v>
          </cell>
          <cell r="Q6882">
            <v>7244</v>
          </cell>
        </row>
        <row r="6883">
          <cell r="E6883" t="str">
            <v>67MONTHLYLCOALITION</v>
          </cell>
          <cell r="F6883" t="str">
            <v>67</v>
          </cell>
          <cell r="G6883" t="str">
            <v>Monthly</v>
          </cell>
          <cell r="H6883" t="str">
            <v>L</v>
          </cell>
          <cell r="I6883">
            <v>0</v>
          </cell>
          <cell r="J6883" t="str">
            <v>Coalition</v>
          </cell>
          <cell r="K6883">
            <v>7497</v>
          </cell>
          <cell r="L6883">
            <v>7497</v>
          </cell>
          <cell r="M6883">
            <v>7497</v>
          </cell>
          <cell r="N6883">
            <v>7497</v>
          </cell>
          <cell r="O6883">
            <v>7068</v>
          </cell>
          <cell r="P6883">
            <v>7209</v>
          </cell>
          <cell r="Q6883">
            <v>7427</v>
          </cell>
        </row>
        <row r="6884">
          <cell r="E6884" t="str">
            <v>67MONTHLYLNON-REPRESENTED STATE EMPLOYEES</v>
          </cell>
          <cell r="F6884" t="str">
            <v>67</v>
          </cell>
          <cell r="G6884" t="str">
            <v>Monthly</v>
          </cell>
          <cell r="H6884" t="str">
            <v>L</v>
          </cell>
          <cell r="I6884">
            <v>0</v>
          </cell>
          <cell r="J6884" t="str">
            <v>Non-Represented State Employees</v>
          </cell>
          <cell r="K6884">
            <v>7497</v>
          </cell>
          <cell r="L6884">
            <v>7497</v>
          </cell>
          <cell r="M6884">
            <v>7497</v>
          </cell>
          <cell r="N6884">
            <v>7497</v>
          </cell>
          <cell r="O6884">
            <v>7068</v>
          </cell>
          <cell r="P6884">
            <v>7209</v>
          </cell>
          <cell r="Q6884">
            <v>7427</v>
          </cell>
        </row>
        <row r="6885">
          <cell r="E6885" t="str">
            <v>67MONTHLYLTEAMSTERS LOCAL UNION NUMBER 117</v>
          </cell>
          <cell r="F6885" t="str">
            <v>67</v>
          </cell>
          <cell r="G6885" t="str">
            <v>Monthly</v>
          </cell>
          <cell r="H6885" t="str">
            <v>L</v>
          </cell>
          <cell r="I6885">
            <v>0</v>
          </cell>
          <cell r="J6885" t="str">
            <v>Teamsters Local Union Number 117</v>
          </cell>
          <cell r="K6885">
            <v>7595</v>
          </cell>
          <cell r="L6885">
            <v>7595</v>
          </cell>
          <cell r="M6885">
            <v>7595</v>
          </cell>
          <cell r="N6885">
            <v>7595</v>
          </cell>
          <cell r="O6885">
            <v>7160</v>
          </cell>
          <cell r="P6885">
            <v>7303</v>
          </cell>
          <cell r="Q6885">
            <v>7524</v>
          </cell>
        </row>
        <row r="6886">
          <cell r="E6886" t="str">
            <v>67MONTHLYLWASHINGTON FEDERATION OF STATE EMPLOYEES</v>
          </cell>
          <cell r="F6886" t="str">
            <v>67</v>
          </cell>
          <cell r="G6886" t="str">
            <v>Monthly</v>
          </cell>
          <cell r="H6886" t="str">
            <v>L</v>
          </cell>
          <cell r="I6886">
            <v>0</v>
          </cell>
          <cell r="J6886" t="str">
            <v>Washington Federation of State Employees</v>
          </cell>
          <cell r="K6886">
            <v>7497</v>
          </cell>
          <cell r="L6886">
            <v>7497</v>
          </cell>
          <cell r="M6886">
            <v>7497</v>
          </cell>
          <cell r="N6886">
            <v>7497</v>
          </cell>
          <cell r="O6886">
            <v>7068</v>
          </cell>
          <cell r="P6886">
            <v>7209</v>
          </cell>
          <cell r="Q6886">
            <v>7427</v>
          </cell>
        </row>
        <row r="6887">
          <cell r="E6887" t="str">
            <v>67MONTHLYLWASHINGTON PUBLIC EMPLOYEES ASSOCIATION</v>
          </cell>
          <cell r="F6887" t="str">
            <v>67</v>
          </cell>
          <cell r="G6887" t="str">
            <v>Monthly</v>
          </cell>
          <cell r="H6887" t="str">
            <v>L</v>
          </cell>
          <cell r="I6887">
            <v>0</v>
          </cell>
          <cell r="J6887" t="str">
            <v>Washington Public Employees Association</v>
          </cell>
          <cell r="K6887">
            <v>7497</v>
          </cell>
          <cell r="L6887">
            <v>7497</v>
          </cell>
          <cell r="M6887">
            <v>7497</v>
          </cell>
          <cell r="N6887">
            <v>7497</v>
          </cell>
          <cell r="O6887">
            <v>7068</v>
          </cell>
          <cell r="P6887">
            <v>7209</v>
          </cell>
          <cell r="Q6887">
            <v>7427</v>
          </cell>
        </row>
        <row r="6888">
          <cell r="E6888" t="str">
            <v>67MONTHLYMCOALITION</v>
          </cell>
          <cell r="F6888" t="str">
            <v>67</v>
          </cell>
          <cell r="G6888" t="str">
            <v>Monthly</v>
          </cell>
          <cell r="H6888" t="str">
            <v>M</v>
          </cell>
          <cell r="I6888">
            <v>0</v>
          </cell>
          <cell r="J6888" t="str">
            <v>Coalition</v>
          </cell>
          <cell r="K6888">
            <v>7684</v>
          </cell>
          <cell r="L6888">
            <v>7684</v>
          </cell>
          <cell r="M6888">
            <v>7684</v>
          </cell>
          <cell r="N6888">
            <v>7684</v>
          </cell>
          <cell r="O6888">
            <v>7243</v>
          </cell>
          <cell r="P6888">
            <v>7388</v>
          </cell>
          <cell r="Q6888">
            <v>7611</v>
          </cell>
        </row>
        <row r="6889">
          <cell r="E6889" t="str">
            <v>67MONTHLYMNON-REPRESENTED STATE EMPLOYEES</v>
          </cell>
          <cell r="F6889" t="str">
            <v>67</v>
          </cell>
          <cell r="G6889" t="str">
            <v>Monthly</v>
          </cell>
          <cell r="H6889" t="str">
            <v>M</v>
          </cell>
          <cell r="I6889">
            <v>0</v>
          </cell>
          <cell r="J6889" t="str">
            <v>Non-Represented State Employees</v>
          </cell>
          <cell r="K6889">
            <v>7684</v>
          </cell>
          <cell r="L6889">
            <v>7684</v>
          </cell>
          <cell r="M6889">
            <v>7684</v>
          </cell>
          <cell r="N6889">
            <v>7684</v>
          </cell>
          <cell r="O6889">
            <v>7243</v>
          </cell>
          <cell r="P6889">
            <v>7388</v>
          </cell>
          <cell r="Q6889">
            <v>7611</v>
          </cell>
        </row>
        <row r="6890">
          <cell r="E6890" t="str">
            <v>67MONTHLYMTEAMSTERS LOCAL UNION NUMBER 117</v>
          </cell>
          <cell r="F6890" t="str">
            <v>67</v>
          </cell>
          <cell r="G6890" t="str">
            <v>Monthly</v>
          </cell>
          <cell r="H6890" t="str">
            <v>M</v>
          </cell>
          <cell r="I6890">
            <v>0</v>
          </cell>
          <cell r="J6890" t="str">
            <v>Teamsters Local Union Number 117</v>
          </cell>
          <cell r="K6890">
            <v>7783</v>
          </cell>
          <cell r="L6890">
            <v>7783</v>
          </cell>
          <cell r="M6890">
            <v>7783</v>
          </cell>
          <cell r="N6890">
            <v>7783</v>
          </cell>
          <cell r="O6890">
            <v>7337</v>
          </cell>
          <cell r="P6890">
            <v>7484</v>
          </cell>
          <cell r="Q6890">
            <v>7710</v>
          </cell>
        </row>
        <row r="6891">
          <cell r="E6891" t="str">
            <v>67MONTHLYMWASHINGTON FEDERATION OF STATE EMPLOYEES</v>
          </cell>
          <cell r="F6891" t="str">
            <v>67</v>
          </cell>
          <cell r="G6891" t="str">
            <v>Monthly</v>
          </cell>
          <cell r="H6891" t="str">
            <v>M</v>
          </cell>
          <cell r="I6891">
            <v>0</v>
          </cell>
          <cell r="J6891" t="str">
            <v>Washington Federation of State Employees</v>
          </cell>
          <cell r="K6891">
            <v>7684</v>
          </cell>
          <cell r="L6891">
            <v>7684</v>
          </cell>
          <cell r="M6891">
            <v>7684</v>
          </cell>
          <cell r="N6891">
            <v>7684</v>
          </cell>
          <cell r="O6891">
            <v>7243</v>
          </cell>
          <cell r="P6891">
            <v>7388</v>
          </cell>
          <cell r="Q6891">
            <v>7611</v>
          </cell>
        </row>
        <row r="6892">
          <cell r="E6892" t="str">
            <v>67MONTHLYMWASHINGTON PUBLIC EMPLOYEES ASSOCIATION</v>
          </cell>
          <cell r="F6892" t="str">
            <v>67</v>
          </cell>
          <cell r="G6892" t="str">
            <v>Monthly</v>
          </cell>
          <cell r="H6892" t="str">
            <v>M</v>
          </cell>
          <cell r="I6892">
            <v>0</v>
          </cell>
          <cell r="J6892" t="str">
            <v>Washington Public Employees Association</v>
          </cell>
          <cell r="K6892">
            <v>7684</v>
          </cell>
          <cell r="L6892">
            <v>7684</v>
          </cell>
          <cell r="M6892">
            <v>7684</v>
          </cell>
          <cell r="N6892">
            <v>7684</v>
          </cell>
          <cell r="O6892">
            <v>7243</v>
          </cell>
          <cell r="P6892">
            <v>7388</v>
          </cell>
          <cell r="Q6892">
            <v>7611</v>
          </cell>
        </row>
        <row r="6893">
          <cell r="E6893" t="str">
            <v>68MONTHLYACOALITION</v>
          </cell>
          <cell r="F6893" t="str">
            <v>68</v>
          </cell>
          <cell r="G6893" t="str">
            <v>Monthly</v>
          </cell>
          <cell r="H6893" t="str">
            <v>A</v>
          </cell>
          <cell r="I6893">
            <v>0</v>
          </cell>
          <cell r="J6893" t="str">
            <v>Coalition</v>
          </cell>
          <cell r="K6893">
            <v>5857</v>
          </cell>
          <cell r="L6893">
            <v>5857</v>
          </cell>
          <cell r="M6893">
            <v>5857</v>
          </cell>
          <cell r="N6893">
            <v>5857</v>
          </cell>
          <cell r="O6893">
            <v>5522</v>
          </cell>
          <cell r="P6893">
            <v>5632</v>
          </cell>
          <cell r="Q6893">
            <v>5802</v>
          </cell>
        </row>
        <row r="6894">
          <cell r="E6894" t="str">
            <v>68MONTHLYANON-REPRESENTED STATE EMPLOYEES</v>
          </cell>
          <cell r="F6894" t="str">
            <v>68</v>
          </cell>
          <cell r="G6894" t="str">
            <v>Monthly</v>
          </cell>
          <cell r="H6894" t="str">
            <v>A</v>
          </cell>
          <cell r="I6894">
            <v>0</v>
          </cell>
          <cell r="J6894" t="str">
            <v>Non-Represented State Employees</v>
          </cell>
          <cell r="K6894">
            <v>5857</v>
          </cell>
          <cell r="L6894">
            <v>5857</v>
          </cell>
          <cell r="M6894">
            <v>5857</v>
          </cell>
          <cell r="N6894">
            <v>5857</v>
          </cell>
          <cell r="O6894">
            <v>5522</v>
          </cell>
          <cell r="P6894">
            <v>5632</v>
          </cell>
          <cell r="Q6894">
            <v>5802</v>
          </cell>
        </row>
        <row r="6895">
          <cell r="E6895" t="str">
            <v>68MONTHLYATEAMSTERS LOCAL UNION NUMBER 117</v>
          </cell>
          <cell r="F6895" t="str">
            <v>68</v>
          </cell>
          <cell r="G6895" t="str">
            <v>Monthly</v>
          </cell>
          <cell r="H6895" t="str">
            <v>A</v>
          </cell>
          <cell r="I6895">
            <v>0</v>
          </cell>
          <cell r="J6895" t="str">
            <v>Teamsters Local Union Number 117</v>
          </cell>
          <cell r="K6895">
            <v>5933</v>
          </cell>
          <cell r="L6895">
            <v>5933</v>
          </cell>
          <cell r="M6895">
            <v>5933</v>
          </cell>
          <cell r="N6895">
            <v>5933</v>
          </cell>
          <cell r="O6895">
            <v>5593</v>
          </cell>
          <cell r="P6895">
            <v>5705</v>
          </cell>
          <cell r="Q6895">
            <v>5877</v>
          </cell>
        </row>
        <row r="6896">
          <cell r="E6896" t="str">
            <v>68MONTHLYAWASHINGTON FEDERATION OF STATE EMPLOYEES</v>
          </cell>
          <cell r="F6896" t="str">
            <v>68</v>
          </cell>
          <cell r="G6896" t="str">
            <v>Monthly</v>
          </cell>
          <cell r="H6896" t="str">
            <v>A</v>
          </cell>
          <cell r="I6896">
            <v>0</v>
          </cell>
          <cell r="J6896" t="str">
            <v>Washington Federation of State Employees</v>
          </cell>
          <cell r="K6896">
            <v>5857</v>
          </cell>
          <cell r="L6896">
            <v>5857</v>
          </cell>
          <cell r="M6896">
            <v>5857</v>
          </cell>
          <cell r="N6896">
            <v>5857</v>
          </cell>
          <cell r="O6896">
            <v>5522</v>
          </cell>
          <cell r="P6896">
            <v>5632</v>
          </cell>
          <cell r="Q6896">
            <v>5802</v>
          </cell>
        </row>
        <row r="6897">
          <cell r="E6897" t="str">
            <v>68MONTHLYAWASHINGTON PUBLIC EMPLOYEES ASSOCIATION</v>
          </cell>
          <cell r="F6897" t="str">
            <v>68</v>
          </cell>
          <cell r="G6897" t="str">
            <v>Monthly</v>
          </cell>
          <cell r="H6897" t="str">
            <v>A</v>
          </cell>
          <cell r="I6897">
            <v>0</v>
          </cell>
          <cell r="J6897" t="str">
            <v>Washington Public Employees Association</v>
          </cell>
          <cell r="K6897">
            <v>5857</v>
          </cell>
          <cell r="L6897">
            <v>5857</v>
          </cell>
          <cell r="M6897">
            <v>5857</v>
          </cell>
          <cell r="N6897">
            <v>5857</v>
          </cell>
          <cell r="O6897">
            <v>5522</v>
          </cell>
          <cell r="P6897">
            <v>5632</v>
          </cell>
          <cell r="Q6897">
            <v>5802</v>
          </cell>
        </row>
        <row r="6898">
          <cell r="E6898" t="str">
            <v>68MONTHLYBCOALITION</v>
          </cell>
          <cell r="F6898" t="str">
            <v>68</v>
          </cell>
          <cell r="G6898" t="str">
            <v>Monthly</v>
          </cell>
          <cell r="H6898" t="str">
            <v>B</v>
          </cell>
          <cell r="I6898">
            <v>0</v>
          </cell>
          <cell r="J6898" t="str">
            <v>Coalition</v>
          </cell>
          <cell r="K6898">
            <v>6001</v>
          </cell>
          <cell r="L6898">
            <v>6001</v>
          </cell>
          <cell r="M6898">
            <v>6001</v>
          </cell>
          <cell r="N6898">
            <v>6001</v>
          </cell>
          <cell r="O6898">
            <v>5657</v>
          </cell>
          <cell r="P6898">
            <v>5770</v>
          </cell>
          <cell r="Q6898">
            <v>5944</v>
          </cell>
        </row>
        <row r="6899">
          <cell r="E6899" t="str">
            <v>68MONTHLYBNON-REPRESENTED STATE EMPLOYEES</v>
          </cell>
          <cell r="F6899" t="str">
            <v>68</v>
          </cell>
          <cell r="G6899" t="str">
            <v>Monthly</v>
          </cell>
          <cell r="H6899" t="str">
            <v>B</v>
          </cell>
          <cell r="I6899">
            <v>0</v>
          </cell>
          <cell r="J6899" t="str">
            <v>Non-Represented State Employees</v>
          </cell>
          <cell r="K6899">
            <v>6001</v>
          </cell>
          <cell r="L6899">
            <v>6001</v>
          </cell>
          <cell r="M6899">
            <v>6001</v>
          </cell>
          <cell r="N6899">
            <v>6001</v>
          </cell>
          <cell r="O6899">
            <v>5657</v>
          </cell>
          <cell r="P6899">
            <v>5770</v>
          </cell>
          <cell r="Q6899">
            <v>5944</v>
          </cell>
        </row>
        <row r="6900">
          <cell r="E6900" t="str">
            <v>68MONTHLYBTEAMSTERS LOCAL UNION NUMBER 117</v>
          </cell>
          <cell r="F6900" t="str">
            <v>68</v>
          </cell>
          <cell r="G6900" t="str">
            <v>Monthly</v>
          </cell>
          <cell r="H6900" t="str">
            <v>B</v>
          </cell>
          <cell r="I6900">
            <v>0</v>
          </cell>
          <cell r="J6900" t="str">
            <v>Teamsters Local Union Number 117</v>
          </cell>
          <cell r="K6900">
            <v>6077</v>
          </cell>
          <cell r="L6900">
            <v>6077</v>
          </cell>
          <cell r="M6900">
            <v>6077</v>
          </cell>
          <cell r="N6900">
            <v>6077</v>
          </cell>
          <cell r="O6900">
            <v>5728</v>
          </cell>
          <cell r="P6900">
            <v>5843</v>
          </cell>
          <cell r="Q6900">
            <v>6019</v>
          </cell>
        </row>
        <row r="6901">
          <cell r="E6901" t="str">
            <v>68MONTHLYBWASHINGTON FEDERATION OF STATE EMPLOYEES</v>
          </cell>
          <cell r="F6901" t="str">
            <v>68</v>
          </cell>
          <cell r="G6901" t="str">
            <v>Monthly</v>
          </cell>
          <cell r="H6901" t="str">
            <v>B</v>
          </cell>
          <cell r="I6901">
            <v>0</v>
          </cell>
          <cell r="J6901" t="str">
            <v>Washington Federation of State Employees</v>
          </cell>
          <cell r="K6901">
            <v>6001</v>
          </cell>
          <cell r="L6901">
            <v>6001</v>
          </cell>
          <cell r="M6901">
            <v>6001</v>
          </cell>
          <cell r="N6901">
            <v>6001</v>
          </cell>
          <cell r="O6901">
            <v>5657</v>
          </cell>
          <cell r="P6901">
            <v>5770</v>
          </cell>
          <cell r="Q6901">
            <v>5944</v>
          </cell>
        </row>
        <row r="6902">
          <cell r="E6902" t="str">
            <v>68MONTHLYBWASHINGTON PUBLIC EMPLOYEES ASSOCIATION</v>
          </cell>
          <cell r="F6902" t="str">
            <v>68</v>
          </cell>
          <cell r="G6902" t="str">
            <v>Monthly</v>
          </cell>
          <cell r="H6902" t="str">
            <v>B</v>
          </cell>
          <cell r="I6902">
            <v>0</v>
          </cell>
          <cell r="J6902" t="str">
            <v>Washington Public Employees Association</v>
          </cell>
          <cell r="K6902">
            <v>6001</v>
          </cell>
          <cell r="L6902">
            <v>6001</v>
          </cell>
          <cell r="M6902">
            <v>6001</v>
          </cell>
          <cell r="N6902">
            <v>6001</v>
          </cell>
          <cell r="O6902">
            <v>5657</v>
          </cell>
          <cell r="P6902">
            <v>5770</v>
          </cell>
          <cell r="Q6902">
            <v>5944</v>
          </cell>
        </row>
        <row r="6903">
          <cell r="E6903" t="str">
            <v>68MONTHLYCCOALITION</v>
          </cell>
          <cell r="F6903" t="str">
            <v>68</v>
          </cell>
          <cell r="G6903" t="str">
            <v>Monthly</v>
          </cell>
          <cell r="H6903" t="str">
            <v>C</v>
          </cell>
          <cell r="I6903">
            <v>0</v>
          </cell>
          <cell r="J6903" t="str">
            <v>Coalition</v>
          </cell>
          <cell r="K6903">
            <v>6157</v>
          </cell>
          <cell r="L6903">
            <v>6157</v>
          </cell>
          <cell r="M6903">
            <v>6157</v>
          </cell>
          <cell r="N6903">
            <v>6157</v>
          </cell>
          <cell r="O6903">
            <v>5804</v>
          </cell>
          <cell r="P6903">
            <v>5920</v>
          </cell>
          <cell r="Q6903">
            <v>6099</v>
          </cell>
        </row>
        <row r="6904">
          <cell r="E6904" t="str">
            <v>68MONTHLYCNON-REPRESENTED STATE EMPLOYEES</v>
          </cell>
          <cell r="F6904" t="str">
            <v>68</v>
          </cell>
          <cell r="G6904" t="str">
            <v>Monthly</v>
          </cell>
          <cell r="H6904" t="str">
            <v>C</v>
          </cell>
          <cell r="I6904">
            <v>0</v>
          </cell>
          <cell r="J6904" t="str">
            <v>Non-Represented State Employees</v>
          </cell>
          <cell r="K6904">
            <v>6157</v>
          </cell>
          <cell r="L6904">
            <v>6157</v>
          </cell>
          <cell r="M6904">
            <v>6157</v>
          </cell>
          <cell r="N6904">
            <v>6157</v>
          </cell>
          <cell r="O6904">
            <v>5804</v>
          </cell>
          <cell r="P6904">
            <v>5920</v>
          </cell>
          <cell r="Q6904">
            <v>6099</v>
          </cell>
        </row>
        <row r="6905">
          <cell r="E6905" t="str">
            <v>68MONTHLYCTEAMSTERS LOCAL UNION NUMBER 117</v>
          </cell>
          <cell r="F6905" t="str">
            <v>68</v>
          </cell>
          <cell r="G6905" t="str">
            <v>Monthly</v>
          </cell>
          <cell r="H6905" t="str">
            <v>C</v>
          </cell>
          <cell r="I6905">
            <v>0</v>
          </cell>
          <cell r="J6905" t="str">
            <v>Teamsters Local Union Number 117</v>
          </cell>
          <cell r="K6905">
            <v>6235</v>
          </cell>
          <cell r="L6905">
            <v>6235</v>
          </cell>
          <cell r="M6905">
            <v>6235</v>
          </cell>
          <cell r="N6905">
            <v>6235</v>
          </cell>
          <cell r="O6905">
            <v>5877</v>
          </cell>
          <cell r="P6905">
            <v>5995</v>
          </cell>
          <cell r="Q6905">
            <v>6176</v>
          </cell>
        </row>
        <row r="6906">
          <cell r="E6906" t="str">
            <v>68MONTHLYCWASHINGTON FEDERATION OF STATE EMPLOYEES</v>
          </cell>
          <cell r="F6906" t="str">
            <v>68</v>
          </cell>
          <cell r="G6906" t="str">
            <v>Monthly</v>
          </cell>
          <cell r="H6906" t="str">
            <v>C</v>
          </cell>
          <cell r="I6906">
            <v>0</v>
          </cell>
          <cell r="J6906" t="str">
            <v>Washington Federation of State Employees</v>
          </cell>
          <cell r="K6906">
            <v>6157</v>
          </cell>
          <cell r="L6906">
            <v>6157</v>
          </cell>
          <cell r="M6906">
            <v>6157</v>
          </cell>
          <cell r="N6906">
            <v>6157</v>
          </cell>
          <cell r="O6906">
            <v>5804</v>
          </cell>
          <cell r="P6906">
            <v>5920</v>
          </cell>
          <cell r="Q6906">
            <v>6099</v>
          </cell>
        </row>
        <row r="6907">
          <cell r="E6907" t="str">
            <v>68MONTHLYCWASHINGTON PUBLIC EMPLOYEES ASSOCIATION</v>
          </cell>
          <cell r="F6907" t="str">
            <v>68</v>
          </cell>
          <cell r="G6907" t="str">
            <v>Monthly</v>
          </cell>
          <cell r="H6907" t="str">
            <v>C</v>
          </cell>
          <cell r="I6907">
            <v>0</v>
          </cell>
          <cell r="J6907" t="str">
            <v>Washington Public Employees Association</v>
          </cell>
          <cell r="K6907">
            <v>6157</v>
          </cell>
          <cell r="L6907">
            <v>6157</v>
          </cell>
          <cell r="M6907">
            <v>6157</v>
          </cell>
          <cell r="N6907">
            <v>6157</v>
          </cell>
          <cell r="O6907">
            <v>5804</v>
          </cell>
          <cell r="P6907">
            <v>5920</v>
          </cell>
          <cell r="Q6907">
            <v>6099</v>
          </cell>
        </row>
        <row r="6908">
          <cell r="E6908" t="str">
            <v>68MONTHLYDCOALITION</v>
          </cell>
          <cell r="F6908" t="str">
            <v>68</v>
          </cell>
          <cell r="G6908" t="str">
            <v>Monthly</v>
          </cell>
          <cell r="H6908" t="str">
            <v>D</v>
          </cell>
          <cell r="I6908">
            <v>0</v>
          </cell>
          <cell r="J6908" t="str">
            <v>Coalition</v>
          </cell>
          <cell r="K6908">
            <v>6304</v>
          </cell>
          <cell r="L6908">
            <v>6304</v>
          </cell>
          <cell r="M6908">
            <v>6304</v>
          </cell>
          <cell r="N6908">
            <v>6304</v>
          </cell>
          <cell r="O6908">
            <v>5943</v>
          </cell>
          <cell r="P6908">
            <v>6062</v>
          </cell>
          <cell r="Q6908">
            <v>6245</v>
          </cell>
        </row>
        <row r="6909">
          <cell r="E6909" t="str">
            <v>68MONTHLYDNON-REPRESENTED STATE EMPLOYEES</v>
          </cell>
          <cell r="F6909" t="str">
            <v>68</v>
          </cell>
          <cell r="G6909" t="str">
            <v>Monthly</v>
          </cell>
          <cell r="H6909" t="str">
            <v>D</v>
          </cell>
          <cell r="I6909">
            <v>0</v>
          </cell>
          <cell r="J6909" t="str">
            <v>Non-Represented State Employees</v>
          </cell>
          <cell r="K6909">
            <v>6304</v>
          </cell>
          <cell r="L6909">
            <v>6304</v>
          </cell>
          <cell r="M6909">
            <v>6304</v>
          </cell>
          <cell r="N6909">
            <v>6304</v>
          </cell>
          <cell r="O6909">
            <v>5943</v>
          </cell>
          <cell r="P6909">
            <v>6062</v>
          </cell>
          <cell r="Q6909">
            <v>6245</v>
          </cell>
        </row>
        <row r="6910">
          <cell r="E6910" t="str">
            <v>68MONTHLYDTEAMSTERS LOCAL UNION NUMBER 117</v>
          </cell>
          <cell r="F6910" t="str">
            <v>68</v>
          </cell>
          <cell r="G6910" t="str">
            <v>Monthly</v>
          </cell>
          <cell r="H6910" t="str">
            <v>D</v>
          </cell>
          <cell r="I6910">
            <v>0</v>
          </cell>
          <cell r="J6910" t="str">
            <v>Teamsters Local Union Number 117</v>
          </cell>
          <cell r="K6910">
            <v>6386</v>
          </cell>
          <cell r="L6910">
            <v>6386</v>
          </cell>
          <cell r="M6910">
            <v>6386</v>
          </cell>
          <cell r="N6910">
            <v>6386</v>
          </cell>
          <cell r="O6910">
            <v>6020</v>
          </cell>
          <cell r="P6910">
            <v>6140</v>
          </cell>
          <cell r="Q6910">
            <v>6325</v>
          </cell>
        </row>
        <row r="6911">
          <cell r="E6911" t="str">
            <v>68MONTHLYDWASHINGTON FEDERATION OF STATE EMPLOYEES</v>
          </cell>
          <cell r="F6911" t="str">
            <v>68</v>
          </cell>
          <cell r="G6911" t="str">
            <v>Monthly</v>
          </cell>
          <cell r="H6911" t="str">
            <v>D</v>
          </cell>
          <cell r="I6911">
            <v>0</v>
          </cell>
          <cell r="J6911" t="str">
            <v>Washington Federation of State Employees</v>
          </cell>
          <cell r="K6911">
            <v>6304</v>
          </cell>
          <cell r="L6911">
            <v>6304</v>
          </cell>
          <cell r="M6911">
            <v>6304</v>
          </cell>
          <cell r="N6911">
            <v>6304</v>
          </cell>
          <cell r="O6911">
            <v>5943</v>
          </cell>
          <cell r="P6911">
            <v>6062</v>
          </cell>
          <cell r="Q6911">
            <v>6245</v>
          </cell>
        </row>
        <row r="6912">
          <cell r="E6912" t="str">
            <v>68MONTHLYDWASHINGTON PUBLIC EMPLOYEES ASSOCIATION</v>
          </cell>
          <cell r="F6912" t="str">
            <v>68</v>
          </cell>
          <cell r="G6912" t="str">
            <v>Monthly</v>
          </cell>
          <cell r="H6912" t="str">
            <v>D</v>
          </cell>
          <cell r="I6912">
            <v>0</v>
          </cell>
          <cell r="J6912" t="str">
            <v>Washington Public Employees Association</v>
          </cell>
          <cell r="K6912">
            <v>6304</v>
          </cell>
          <cell r="L6912">
            <v>6304</v>
          </cell>
          <cell r="M6912">
            <v>6304</v>
          </cell>
          <cell r="N6912">
            <v>6304</v>
          </cell>
          <cell r="O6912">
            <v>5943</v>
          </cell>
          <cell r="P6912">
            <v>6062</v>
          </cell>
          <cell r="Q6912">
            <v>6245</v>
          </cell>
        </row>
        <row r="6913">
          <cell r="E6913" t="str">
            <v>68MONTHLYECOALITION</v>
          </cell>
          <cell r="F6913" t="str">
            <v>68</v>
          </cell>
          <cell r="G6913" t="str">
            <v>Monthly</v>
          </cell>
          <cell r="H6913" t="str">
            <v>E</v>
          </cell>
          <cell r="I6913">
            <v>0</v>
          </cell>
          <cell r="J6913" t="str">
            <v>Coalition</v>
          </cell>
          <cell r="K6913">
            <v>6466</v>
          </cell>
          <cell r="L6913">
            <v>6466</v>
          </cell>
          <cell r="M6913">
            <v>6466</v>
          </cell>
          <cell r="N6913">
            <v>6466</v>
          </cell>
          <cell r="O6913">
            <v>6095</v>
          </cell>
          <cell r="P6913">
            <v>6217</v>
          </cell>
          <cell r="Q6913">
            <v>6405</v>
          </cell>
        </row>
        <row r="6914">
          <cell r="E6914" t="str">
            <v>68MONTHLYENON-REPRESENTED STATE EMPLOYEES</v>
          </cell>
          <cell r="F6914" t="str">
            <v>68</v>
          </cell>
          <cell r="G6914" t="str">
            <v>Monthly</v>
          </cell>
          <cell r="H6914" t="str">
            <v>E</v>
          </cell>
          <cell r="I6914">
            <v>0</v>
          </cell>
          <cell r="J6914" t="str">
            <v>Non-Represented State Employees</v>
          </cell>
          <cell r="K6914">
            <v>6466</v>
          </cell>
          <cell r="L6914">
            <v>6466</v>
          </cell>
          <cell r="M6914">
            <v>6466</v>
          </cell>
          <cell r="N6914">
            <v>6466</v>
          </cell>
          <cell r="O6914">
            <v>6095</v>
          </cell>
          <cell r="P6914">
            <v>6217</v>
          </cell>
          <cell r="Q6914">
            <v>6405</v>
          </cell>
        </row>
        <row r="6915">
          <cell r="E6915" t="str">
            <v>68MONTHLYETEAMSTERS LOCAL UNION NUMBER 117</v>
          </cell>
          <cell r="F6915" t="str">
            <v>68</v>
          </cell>
          <cell r="G6915" t="str">
            <v>Monthly</v>
          </cell>
          <cell r="H6915" t="str">
            <v>E</v>
          </cell>
          <cell r="I6915">
            <v>0</v>
          </cell>
          <cell r="J6915" t="str">
            <v>Teamsters Local Union Number 117</v>
          </cell>
          <cell r="K6915">
            <v>6548</v>
          </cell>
          <cell r="L6915">
            <v>6548</v>
          </cell>
          <cell r="M6915">
            <v>6548</v>
          </cell>
          <cell r="N6915">
            <v>6548</v>
          </cell>
          <cell r="O6915">
            <v>6173</v>
          </cell>
          <cell r="P6915">
            <v>6296</v>
          </cell>
          <cell r="Q6915">
            <v>6486</v>
          </cell>
        </row>
        <row r="6916">
          <cell r="E6916" t="str">
            <v>68MONTHLYEWASHINGTON FEDERATION OF STATE EMPLOYEES</v>
          </cell>
          <cell r="F6916" t="str">
            <v>68</v>
          </cell>
          <cell r="G6916" t="str">
            <v>Monthly</v>
          </cell>
          <cell r="H6916" t="str">
            <v>E</v>
          </cell>
          <cell r="I6916">
            <v>0</v>
          </cell>
          <cell r="J6916" t="str">
            <v>Washington Federation of State Employees</v>
          </cell>
          <cell r="K6916">
            <v>6466</v>
          </cell>
          <cell r="L6916">
            <v>6466</v>
          </cell>
          <cell r="M6916">
            <v>6466</v>
          </cell>
          <cell r="N6916">
            <v>6466</v>
          </cell>
          <cell r="O6916">
            <v>6095</v>
          </cell>
          <cell r="P6916">
            <v>6217</v>
          </cell>
          <cell r="Q6916">
            <v>6405</v>
          </cell>
        </row>
        <row r="6917">
          <cell r="E6917" t="str">
            <v>68MONTHLYEWASHINGTON PUBLIC EMPLOYEES ASSOCIATION</v>
          </cell>
          <cell r="F6917" t="str">
            <v>68</v>
          </cell>
          <cell r="G6917" t="str">
            <v>Monthly</v>
          </cell>
          <cell r="H6917" t="str">
            <v>E</v>
          </cell>
          <cell r="I6917">
            <v>0</v>
          </cell>
          <cell r="J6917" t="str">
            <v>Washington Public Employees Association</v>
          </cell>
          <cell r="K6917">
            <v>6466</v>
          </cell>
          <cell r="L6917">
            <v>6466</v>
          </cell>
          <cell r="M6917">
            <v>6466</v>
          </cell>
          <cell r="N6917">
            <v>6466</v>
          </cell>
          <cell r="O6917">
            <v>6095</v>
          </cell>
          <cell r="P6917">
            <v>6217</v>
          </cell>
          <cell r="Q6917">
            <v>6405</v>
          </cell>
        </row>
        <row r="6918">
          <cell r="E6918" t="str">
            <v>68MONTHLYFCOALITION</v>
          </cell>
          <cell r="F6918" t="str">
            <v>68</v>
          </cell>
          <cell r="G6918" t="str">
            <v>Monthly</v>
          </cell>
          <cell r="H6918" t="str">
            <v>F</v>
          </cell>
          <cell r="I6918">
            <v>0</v>
          </cell>
          <cell r="J6918" t="str">
            <v>Coalition</v>
          </cell>
          <cell r="K6918">
            <v>6627</v>
          </cell>
          <cell r="L6918">
            <v>6627</v>
          </cell>
          <cell r="M6918">
            <v>6627</v>
          </cell>
          <cell r="N6918">
            <v>6627</v>
          </cell>
          <cell r="O6918">
            <v>6247</v>
          </cell>
          <cell r="P6918">
            <v>6372</v>
          </cell>
          <cell r="Q6918">
            <v>6564</v>
          </cell>
        </row>
        <row r="6919">
          <cell r="E6919" t="str">
            <v>68MONTHLYFNON-REPRESENTED STATE EMPLOYEES</v>
          </cell>
          <cell r="F6919" t="str">
            <v>68</v>
          </cell>
          <cell r="G6919" t="str">
            <v>Monthly</v>
          </cell>
          <cell r="H6919" t="str">
            <v>F</v>
          </cell>
          <cell r="I6919">
            <v>0</v>
          </cell>
          <cell r="J6919" t="str">
            <v>Non-Represented State Employees</v>
          </cell>
          <cell r="K6919">
            <v>6627</v>
          </cell>
          <cell r="L6919">
            <v>6627</v>
          </cell>
          <cell r="M6919">
            <v>6627</v>
          </cell>
          <cell r="N6919">
            <v>6627</v>
          </cell>
          <cell r="O6919">
            <v>6247</v>
          </cell>
          <cell r="P6919">
            <v>6372</v>
          </cell>
          <cell r="Q6919">
            <v>6564</v>
          </cell>
        </row>
        <row r="6920">
          <cell r="E6920" t="str">
            <v>68MONTHLYFTEAMSTERS LOCAL UNION NUMBER 117</v>
          </cell>
          <cell r="F6920" t="str">
            <v>68</v>
          </cell>
          <cell r="G6920" t="str">
            <v>Monthly</v>
          </cell>
          <cell r="H6920" t="str">
            <v>F</v>
          </cell>
          <cell r="I6920">
            <v>0</v>
          </cell>
          <cell r="J6920" t="str">
            <v>Teamsters Local Union Number 117</v>
          </cell>
          <cell r="K6920">
            <v>6712</v>
          </cell>
          <cell r="L6920">
            <v>6712</v>
          </cell>
          <cell r="M6920">
            <v>6712</v>
          </cell>
          <cell r="N6920">
            <v>6712</v>
          </cell>
          <cell r="O6920">
            <v>6327</v>
          </cell>
          <cell r="P6920">
            <v>6454</v>
          </cell>
          <cell r="Q6920">
            <v>6649</v>
          </cell>
        </row>
        <row r="6921">
          <cell r="E6921" t="str">
            <v>68MONTHLYFWASHINGTON FEDERATION OF STATE EMPLOYEES</v>
          </cell>
          <cell r="F6921" t="str">
            <v>68</v>
          </cell>
          <cell r="G6921" t="str">
            <v>Monthly</v>
          </cell>
          <cell r="H6921" t="str">
            <v>F</v>
          </cell>
          <cell r="I6921">
            <v>0</v>
          </cell>
          <cell r="J6921" t="str">
            <v>Washington Federation of State Employees</v>
          </cell>
          <cell r="K6921">
            <v>6627</v>
          </cell>
          <cell r="L6921">
            <v>6627</v>
          </cell>
          <cell r="M6921">
            <v>6627</v>
          </cell>
          <cell r="N6921">
            <v>6627</v>
          </cell>
          <cell r="O6921">
            <v>6247</v>
          </cell>
          <cell r="P6921">
            <v>6372</v>
          </cell>
          <cell r="Q6921">
            <v>6564</v>
          </cell>
        </row>
        <row r="6922">
          <cell r="E6922" t="str">
            <v>68MONTHLYFWASHINGTON PUBLIC EMPLOYEES ASSOCIATION</v>
          </cell>
          <cell r="F6922" t="str">
            <v>68</v>
          </cell>
          <cell r="G6922" t="str">
            <v>Monthly</v>
          </cell>
          <cell r="H6922" t="str">
            <v>F</v>
          </cell>
          <cell r="I6922">
            <v>0</v>
          </cell>
          <cell r="J6922" t="str">
            <v>Washington Public Employees Association</v>
          </cell>
          <cell r="K6922">
            <v>6627</v>
          </cell>
          <cell r="L6922">
            <v>6627</v>
          </cell>
          <cell r="M6922">
            <v>6627</v>
          </cell>
          <cell r="N6922">
            <v>6627</v>
          </cell>
          <cell r="O6922">
            <v>6247</v>
          </cell>
          <cell r="P6922">
            <v>6372</v>
          </cell>
          <cell r="Q6922">
            <v>6564</v>
          </cell>
        </row>
        <row r="6923">
          <cell r="E6923" t="str">
            <v>68MONTHLYGCOALITION</v>
          </cell>
          <cell r="F6923" t="str">
            <v>68</v>
          </cell>
          <cell r="G6923" t="str">
            <v>Monthly</v>
          </cell>
          <cell r="H6923" t="str">
            <v>G</v>
          </cell>
          <cell r="I6923">
            <v>0</v>
          </cell>
          <cell r="J6923" t="str">
            <v>Coalition</v>
          </cell>
          <cell r="K6923">
            <v>6790</v>
          </cell>
          <cell r="L6923">
            <v>6790</v>
          </cell>
          <cell r="M6923">
            <v>6790</v>
          </cell>
          <cell r="N6923">
            <v>6790</v>
          </cell>
          <cell r="O6923">
            <v>6401</v>
          </cell>
          <cell r="P6923">
            <v>6529</v>
          </cell>
          <cell r="Q6923">
            <v>6726</v>
          </cell>
        </row>
        <row r="6924">
          <cell r="E6924" t="str">
            <v>68MONTHLYGNON-REPRESENTED STATE EMPLOYEES</v>
          </cell>
          <cell r="F6924" t="str">
            <v>68</v>
          </cell>
          <cell r="G6924" t="str">
            <v>Monthly</v>
          </cell>
          <cell r="H6924" t="str">
            <v>G</v>
          </cell>
          <cell r="I6924">
            <v>0</v>
          </cell>
          <cell r="J6924" t="str">
            <v>Non-Represented State Employees</v>
          </cell>
          <cell r="K6924">
            <v>6790</v>
          </cell>
          <cell r="L6924">
            <v>6790</v>
          </cell>
          <cell r="M6924">
            <v>6790</v>
          </cell>
          <cell r="N6924">
            <v>6790</v>
          </cell>
          <cell r="O6924">
            <v>6401</v>
          </cell>
          <cell r="P6924">
            <v>6529</v>
          </cell>
          <cell r="Q6924">
            <v>6726</v>
          </cell>
        </row>
        <row r="6925">
          <cell r="E6925" t="str">
            <v>68MONTHLYGTEAMSTERS LOCAL UNION NUMBER 117</v>
          </cell>
          <cell r="F6925" t="str">
            <v>68</v>
          </cell>
          <cell r="G6925" t="str">
            <v>Monthly</v>
          </cell>
          <cell r="H6925" t="str">
            <v>G</v>
          </cell>
          <cell r="I6925">
            <v>0</v>
          </cell>
          <cell r="J6925" t="str">
            <v>Teamsters Local Union Number 117</v>
          </cell>
          <cell r="K6925">
            <v>6878</v>
          </cell>
          <cell r="L6925">
            <v>6878</v>
          </cell>
          <cell r="M6925">
            <v>6878</v>
          </cell>
          <cell r="N6925">
            <v>6878</v>
          </cell>
          <cell r="O6925">
            <v>6483</v>
          </cell>
          <cell r="P6925">
            <v>6613</v>
          </cell>
          <cell r="Q6925">
            <v>6813</v>
          </cell>
        </row>
        <row r="6926">
          <cell r="E6926" t="str">
            <v>68MONTHLYGWASHINGTON FEDERATION OF STATE EMPLOYEES</v>
          </cell>
          <cell r="F6926" t="str">
            <v>68</v>
          </cell>
          <cell r="G6926" t="str">
            <v>Monthly</v>
          </cell>
          <cell r="H6926" t="str">
            <v>G</v>
          </cell>
          <cell r="I6926">
            <v>0</v>
          </cell>
          <cell r="J6926" t="str">
            <v>Washington Federation of State Employees</v>
          </cell>
          <cell r="K6926">
            <v>6790</v>
          </cell>
          <cell r="L6926">
            <v>6790</v>
          </cell>
          <cell r="M6926">
            <v>6790</v>
          </cell>
          <cell r="N6926">
            <v>6790</v>
          </cell>
          <cell r="O6926">
            <v>6401</v>
          </cell>
          <cell r="P6926">
            <v>6529</v>
          </cell>
          <cell r="Q6926">
            <v>6726</v>
          </cell>
        </row>
        <row r="6927">
          <cell r="E6927" t="str">
            <v>68MONTHLYGWASHINGTON PUBLIC EMPLOYEES ASSOCIATION</v>
          </cell>
          <cell r="F6927" t="str">
            <v>68</v>
          </cell>
          <cell r="G6927" t="str">
            <v>Monthly</v>
          </cell>
          <cell r="H6927" t="str">
            <v>G</v>
          </cell>
          <cell r="I6927">
            <v>0</v>
          </cell>
          <cell r="J6927" t="str">
            <v>Washington Public Employees Association</v>
          </cell>
          <cell r="K6927">
            <v>6790</v>
          </cell>
          <cell r="L6927">
            <v>6790</v>
          </cell>
          <cell r="M6927">
            <v>6790</v>
          </cell>
          <cell r="N6927">
            <v>6790</v>
          </cell>
          <cell r="O6927">
            <v>6401</v>
          </cell>
          <cell r="P6927">
            <v>6529</v>
          </cell>
          <cell r="Q6927">
            <v>6726</v>
          </cell>
        </row>
        <row r="6928">
          <cell r="E6928" t="str">
            <v>68MONTHLYHCOALITION</v>
          </cell>
          <cell r="F6928" t="str">
            <v>68</v>
          </cell>
          <cell r="G6928" t="str">
            <v>Monthly</v>
          </cell>
          <cell r="H6928" t="str">
            <v>H</v>
          </cell>
          <cell r="I6928">
            <v>0</v>
          </cell>
          <cell r="J6928" t="str">
            <v>Coalition</v>
          </cell>
          <cell r="K6928">
            <v>6960</v>
          </cell>
          <cell r="L6928">
            <v>6960</v>
          </cell>
          <cell r="M6928">
            <v>6960</v>
          </cell>
          <cell r="N6928">
            <v>6960</v>
          </cell>
          <cell r="O6928">
            <v>6561</v>
          </cell>
          <cell r="P6928">
            <v>6692</v>
          </cell>
          <cell r="Q6928">
            <v>6894</v>
          </cell>
        </row>
        <row r="6929">
          <cell r="E6929" t="str">
            <v>68MONTHLYHNON-REPRESENTED STATE EMPLOYEES</v>
          </cell>
          <cell r="F6929" t="str">
            <v>68</v>
          </cell>
          <cell r="G6929" t="str">
            <v>Monthly</v>
          </cell>
          <cell r="H6929" t="str">
            <v>H</v>
          </cell>
          <cell r="I6929">
            <v>0</v>
          </cell>
          <cell r="J6929" t="str">
            <v>Non-Represented State Employees</v>
          </cell>
          <cell r="K6929">
            <v>6960</v>
          </cell>
          <cell r="L6929">
            <v>6960</v>
          </cell>
          <cell r="M6929">
            <v>6960</v>
          </cell>
          <cell r="N6929">
            <v>6960</v>
          </cell>
          <cell r="O6929">
            <v>6561</v>
          </cell>
          <cell r="P6929">
            <v>6692</v>
          </cell>
          <cell r="Q6929">
            <v>6894</v>
          </cell>
        </row>
        <row r="6930">
          <cell r="E6930" t="str">
            <v>68MONTHLYHTEAMSTERS LOCAL UNION NUMBER 117</v>
          </cell>
          <cell r="F6930" t="str">
            <v>68</v>
          </cell>
          <cell r="G6930" t="str">
            <v>Monthly</v>
          </cell>
          <cell r="H6930" t="str">
            <v>H</v>
          </cell>
          <cell r="I6930">
            <v>0</v>
          </cell>
          <cell r="J6930" t="str">
            <v>Teamsters Local Union Number 117</v>
          </cell>
          <cell r="K6930">
            <v>7048</v>
          </cell>
          <cell r="L6930">
            <v>7048</v>
          </cell>
          <cell r="M6930">
            <v>7048</v>
          </cell>
          <cell r="N6930">
            <v>7048</v>
          </cell>
          <cell r="O6930">
            <v>6644</v>
          </cell>
          <cell r="P6930">
            <v>6777</v>
          </cell>
          <cell r="Q6930">
            <v>6982</v>
          </cell>
        </row>
        <row r="6931">
          <cell r="E6931" t="str">
            <v>68MONTHLYHWASHINGTON FEDERATION OF STATE EMPLOYEES</v>
          </cell>
          <cell r="F6931" t="str">
            <v>68</v>
          </cell>
          <cell r="G6931" t="str">
            <v>Monthly</v>
          </cell>
          <cell r="H6931" t="str">
            <v>H</v>
          </cell>
          <cell r="I6931">
            <v>0</v>
          </cell>
          <cell r="J6931" t="str">
            <v>Washington Federation of State Employees</v>
          </cell>
          <cell r="K6931">
            <v>6960</v>
          </cell>
          <cell r="L6931">
            <v>6960</v>
          </cell>
          <cell r="M6931">
            <v>6960</v>
          </cell>
          <cell r="N6931">
            <v>6960</v>
          </cell>
          <cell r="O6931">
            <v>6561</v>
          </cell>
          <cell r="P6931">
            <v>6692</v>
          </cell>
          <cell r="Q6931">
            <v>6894</v>
          </cell>
        </row>
        <row r="6932">
          <cell r="E6932" t="str">
            <v>68MONTHLYHWASHINGTON PUBLIC EMPLOYEES ASSOCIATION</v>
          </cell>
          <cell r="F6932" t="str">
            <v>68</v>
          </cell>
          <cell r="G6932" t="str">
            <v>Monthly</v>
          </cell>
          <cell r="H6932" t="str">
            <v>H</v>
          </cell>
          <cell r="I6932">
            <v>0</v>
          </cell>
          <cell r="J6932" t="str">
            <v>Washington Public Employees Association</v>
          </cell>
          <cell r="K6932">
            <v>6960</v>
          </cell>
          <cell r="L6932">
            <v>6960</v>
          </cell>
          <cell r="M6932">
            <v>6960</v>
          </cell>
          <cell r="N6932">
            <v>6960</v>
          </cell>
          <cell r="O6932">
            <v>6561</v>
          </cell>
          <cell r="P6932">
            <v>6692</v>
          </cell>
          <cell r="Q6932">
            <v>6894</v>
          </cell>
        </row>
        <row r="6933">
          <cell r="E6933" t="str">
            <v>68MONTHLYICOALITION</v>
          </cell>
          <cell r="F6933" t="str">
            <v>68</v>
          </cell>
          <cell r="G6933" t="str">
            <v>Monthly</v>
          </cell>
          <cell r="H6933" t="str">
            <v>I</v>
          </cell>
          <cell r="I6933">
            <v>0</v>
          </cell>
          <cell r="J6933" t="str">
            <v>Coalition</v>
          </cell>
          <cell r="K6933">
            <v>7136</v>
          </cell>
          <cell r="L6933">
            <v>7136</v>
          </cell>
          <cell r="M6933">
            <v>7136</v>
          </cell>
          <cell r="N6933">
            <v>7136</v>
          </cell>
          <cell r="O6933">
            <v>6727</v>
          </cell>
          <cell r="P6933">
            <v>6862</v>
          </cell>
          <cell r="Q6933">
            <v>7069</v>
          </cell>
        </row>
        <row r="6934">
          <cell r="E6934" t="str">
            <v>68MONTHLYINON-REPRESENTED STATE EMPLOYEES</v>
          </cell>
          <cell r="F6934" t="str">
            <v>68</v>
          </cell>
          <cell r="G6934" t="str">
            <v>Monthly</v>
          </cell>
          <cell r="H6934" t="str">
            <v>I</v>
          </cell>
          <cell r="I6934">
            <v>0</v>
          </cell>
          <cell r="J6934" t="str">
            <v>Non-Represented State Employees</v>
          </cell>
          <cell r="K6934">
            <v>7136</v>
          </cell>
          <cell r="L6934">
            <v>7136</v>
          </cell>
          <cell r="M6934">
            <v>7136</v>
          </cell>
          <cell r="N6934">
            <v>7136</v>
          </cell>
          <cell r="O6934">
            <v>6727</v>
          </cell>
          <cell r="P6934">
            <v>6862</v>
          </cell>
          <cell r="Q6934">
            <v>7069</v>
          </cell>
        </row>
        <row r="6935">
          <cell r="E6935" t="str">
            <v>68MONTHLYITEAMSTERS LOCAL UNION NUMBER 117</v>
          </cell>
          <cell r="F6935" t="str">
            <v>68</v>
          </cell>
          <cell r="G6935" t="str">
            <v>Monthly</v>
          </cell>
          <cell r="H6935" t="str">
            <v>I</v>
          </cell>
          <cell r="I6935">
            <v>0</v>
          </cell>
          <cell r="J6935" t="str">
            <v>Teamsters Local Union Number 117</v>
          </cell>
          <cell r="K6935">
            <v>7227</v>
          </cell>
          <cell r="L6935">
            <v>7227</v>
          </cell>
          <cell r="M6935">
            <v>7227</v>
          </cell>
          <cell r="N6935">
            <v>7227</v>
          </cell>
          <cell r="O6935">
            <v>6813</v>
          </cell>
          <cell r="P6935">
            <v>6949</v>
          </cell>
          <cell r="Q6935">
            <v>7159</v>
          </cell>
        </row>
        <row r="6936">
          <cell r="E6936" t="str">
            <v>68MONTHLYIWASHINGTON FEDERATION OF STATE EMPLOYEES</v>
          </cell>
          <cell r="F6936" t="str">
            <v>68</v>
          </cell>
          <cell r="G6936" t="str">
            <v>Monthly</v>
          </cell>
          <cell r="H6936" t="str">
            <v>I</v>
          </cell>
          <cell r="I6936">
            <v>0</v>
          </cell>
          <cell r="J6936" t="str">
            <v>Washington Federation of State Employees</v>
          </cell>
          <cell r="K6936">
            <v>7136</v>
          </cell>
          <cell r="L6936">
            <v>7136</v>
          </cell>
          <cell r="M6936">
            <v>7136</v>
          </cell>
          <cell r="N6936">
            <v>7136</v>
          </cell>
          <cell r="O6936">
            <v>6727</v>
          </cell>
          <cell r="P6936">
            <v>6862</v>
          </cell>
          <cell r="Q6936">
            <v>7069</v>
          </cell>
        </row>
        <row r="6937">
          <cell r="E6937" t="str">
            <v>68MONTHLYIWASHINGTON PUBLIC EMPLOYEES ASSOCIATION</v>
          </cell>
          <cell r="F6937" t="str">
            <v>68</v>
          </cell>
          <cell r="G6937" t="str">
            <v>Monthly</v>
          </cell>
          <cell r="H6937" t="str">
            <v>I</v>
          </cell>
          <cell r="I6937">
            <v>0</v>
          </cell>
          <cell r="J6937" t="str">
            <v>Washington Public Employees Association</v>
          </cell>
          <cell r="K6937">
            <v>7136</v>
          </cell>
          <cell r="L6937">
            <v>7136</v>
          </cell>
          <cell r="M6937">
            <v>7136</v>
          </cell>
          <cell r="N6937">
            <v>7136</v>
          </cell>
          <cell r="O6937">
            <v>6727</v>
          </cell>
          <cell r="P6937">
            <v>6862</v>
          </cell>
          <cell r="Q6937">
            <v>7069</v>
          </cell>
        </row>
        <row r="6938">
          <cell r="E6938" t="str">
            <v>68MONTHLYJCOALITION</v>
          </cell>
          <cell r="F6938" t="str">
            <v>68</v>
          </cell>
          <cell r="G6938" t="str">
            <v>Monthly</v>
          </cell>
          <cell r="H6938" t="str">
            <v>J</v>
          </cell>
          <cell r="I6938">
            <v>0</v>
          </cell>
          <cell r="J6938" t="str">
            <v>Coalition</v>
          </cell>
          <cell r="K6938">
            <v>7313</v>
          </cell>
          <cell r="L6938">
            <v>7313</v>
          </cell>
          <cell r="M6938">
            <v>7313</v>
          </cell>
          <cell r="N6938">
            <v>7313</v>
          </cell>
          <cell r="O6938">
            <v>6894</v>
          </cell>
          <cell r="P6938">
            <v>7032</v>
          </cell>
          <cell r="Q6938">
            <v>7244</v>
          </cell>
        </row>
        <row r="6939">
          <cell r="E6939" t="str">
            <v>68MONTHLYJNON-REPRESENTED STATE EMPLOYEES</v>
          </cell>
          <cell r="F6939" t="str">
            <v>68</v>
          </cell>
          <cell r="G6939" t="str">
            <v>Monthly</v>
          </cell>
          <cell r="H6939" t="str">
            <v>J</v>
          </cell>
          <cell r="I6939">
            <v>0</v>
          </cell>
          <cell r="J6939" t="str">
            <v>Non-Represented State Employees</v>
          </cell>
          <cell r="K6939">
            <v>7313</v>
          </cell>
          <cell r="L6939">
            <v>7313</v>
          </cell>
          <cell r="M6939">
            <v>7313</v>
          </cell>
          <cell r="N6939">
            <v>7313</v>
          </cell>
          <cell r="O6939">
            <v>6894</v>
          </cell>
          <cell r="P6939">
            <v>7032</v>
          </cell>
          <cell r="Q6939">
            <v>7244</v>
          </cell>
        </row>
        <row r="6940">
          <cell r="E6940" t="str">
            <v>68MONTHLYJTEAMSTERS LOCAL UNION NUMBER 117</v>
          </cell>
          <cell r="F6940" t="str">
            <v>68</v>
          </cell>
          <cell r="G6940" t="str">
            <v>Monthly</v>
          </cell>
          <cell r="H6940" t="str">
            <v>J</v>
          </cell>
          <cell r="I6940">
            <v>0</v>
          </cell>
          <cell r="J6940" t="str">
            <v>Teamsters Local Union Number 117</v>
          </cell>
          <cell r="K6940">
            <v>7407</v>
          </cell>
          <cell r="L6940">
            <v>7407</v>
          </cell>
          <cell r="M6940">
            <v>7407</v>
          </cell>
          <cell r="N6940">
            <v>7407</v>
          </cell>
          <cell r="O6940">
            <v>6982</v>
          </cell>
          <cell r="P6940">
            <v>7122</v>
          </cell>
          <cell r="Q6940">
            <v>7337</v>
          </cell>
        </row>
        <row r="6941">
          <cell r="E6941" t="str">
            <v>68MONTHLYJWASHINGTON FEDERATION OF STATE EMPLOYEES</v>
          </cell>
          <cell r="F6941" t="str">
            <v>68</v>
          </cell>
          <cell r="G6941" t="str">
            <v>Monthly</v>
          </cell>
          <cell r="H6941" t="str">
            <v>J</v>
          </cell>
          <cell r="I6941">
            <v>0</v>
          </cell>
          <cell r="J6941" t="str">
            <v>Washington Federation of State Employees</v>
          </cell>
          <cell r="K6941">
            <v>7313</v>
          </cell>
          <cell r="L6941">
            <v>7313</v>
          </cell>
          <cell r="M6941">
            <v>7313</v>
          </cell>
          <cell r="N6941">
            <v>7313</v>
          </cell>
          <cell r="O6941">
            <v>6894</v>
          </cell>
          <cell r="P6941">
            <v>7032</v>
          </cell>
          <cell r="Q6941">
            <v>7244</v>
          </cell>
        </row>
        <row r="6942">
          <cell r="E6942" t="str">
            <v>68MONTHLYJWASHINGTON PUBLIC EMPLOYEES ASSOCIATION</v>
          </cell>
          <cell r="F6942" t="str">
            <v>68</v>
          </cell>
          <cell r="G6942" t="str">
            <v>Monthly</v>
          </cell>
          <cell r="H6942" t="str">
            <v>J</v>
          </cell>
          <cell r="I6942">
            <v>0</v>
          </cell>
          <cell r="J6942" t="str">
            <v>Washington Public Employees Association</v>
          </cell>
          <cell r="K6942">
            <v>7313</v>
          </cell>
          <cell r="L6942">
            <v>7313</v>
          </cell>
          <cell r="M6942">
            <v>7313</v>
          </cell>
          <cell r="N6942">
            <v>7313</v>
          </cell>
          <cell r="O6942">
            <v>6894</v>
          </cell>
          <cell r="P6942">
            <v>7032</v>
          </cell>
          <cell r="Q6942">
            <v>7244</v>
          </cell>
        </row>
        <row r="6943">
          <cell r="E6943" t="str">
            <v>68MONTHLYKCOALITION</v>
          </cell>
          <cell r="F6943" t="str">
            <v>68</v>
          </cell>
          <cell r="G6943" t="str">
            <v>Monthly</v>
          </cell>
          <cell r="H6943" t="str">
            <v>K</v>
          </cell>
          <cell r="I6943">
            <v>0</v>
          </cell>
          <cell r="J6943" t="str">
            <v>Coalition</v>
          </cell>
          <cell r="K6943">
            <v>7497</v>
          </cell>
          <cell r="L6943">
            <v>7497</v>
          </cell>
          <cell r="M6943">
            <v>7497</v>
          </cell>
          <cell r="N6943">
            <v>7497</v>
          </cell>
          <cell r="O6943">
            <v>7068</v>
          </cell>
          <cell r="P6943">
            <v>7209</v>
          </cell>
          <cell r="Q6943">
            <v>7427</v>
          </cell>
        </row>
        <row r="6944">
          <cell r="E6944" t="str">
            <v>68MONTHLYKNON-REPRESENTED STATE EMPLOYEES</v>
          </cell>
          <cell r="F6944" t="str">
            <v>68</v>
          </cell>
          <cell r="G6944" t="str">
            <v>Monthly</v>
          </cell>
          <cell r="H6944" t="str">
            <v>K</v>
          </cell>
          <cell r="I6944">
            <v>0</v>
          </cell>
          <cell r="J6944" t="str">
            <v>Non-Represented State Employees</v>
          </cell>
          <cell r="K6944">
            <v>7497</v>
          </cell>
          <cell r="L6944">
            <v>7497</v>
          </cell>
          <cell r="M6944">
            <v>7497</v>
          </cell>
          <cell r="N6944">
            <v>7497</v>
          </cell>
          <cell r="O6944">
            <v>7068</v>
          </cell>
          <cell r="P6944">
            <v>7209</v>
          </cell>
          <cell r="Q6944">
            <v>7427</v>
          </cell>
        </row>
        <row r="6945">
          <cell r="E6945" t="str">
            <v>68MONTHLYKTEAMSTERS LOCAL UNION NUMBER 117</v>
          </cell>
          <cell r="F6945" t="str">
            <v>68</v>
          </cell>
          <cell r="G6945" t="str">
            <v>Monthly</v>
          </cell>
          <cell r="H6945" t="str">
            <v>K</v>
          </cell>
          <cell r="I6945">
            <v>0</v>
          </cell>
          <cell r="J6945" t="str">
            <v>Teamsters Local Union Number 117</v>
          </cell>
          <cell r="K6945">
            <v>7595</v>
          </cell>
          <cell r="L6945">
            <v>7595</v>
          </cell>
          <cell r="M6945">
            <v>7595</v>
          </cell>
          <cell r="N6945">
            <v>7595</v>
          </cell>
          <cell r="O6945">
            <v>7160</v>
          </cell>
          <cell r="P6945">
            <v>7303</v>
          </cell>
          <cell r="Q6945">
            <v>7524</v>
          </cell>
        </row>
        <row r="6946">
          <cell r="E6946" t="str">
            <v>68MONTHLYKWASHINGTON FEDERATION OF STATE EMPLOYEES</v>
          </cell>
          <cell r="F6946" t="str">
            <v>68</v>
          </cell>
          <cell r="G6946" t="str">
            <v>Monthly</v>
          </cell>
          <cell r="H6946" t="str">
            <v>K</v>
          </cell>
          <cell r="I6946">
            <v>0</v>
          </cell>
          <cell r="J6946" t="str">
            <v>Washington Federation of State Employees</v>
          </cell>
          <cell r="K6946">
            <v>7497</v>
          </cell>
          <cell r="L6946">
            <v>7497</v>
          </cell>
          <cell r="M6946">
            <v>7497</v>
          </cell>
          <cell r="N6946">
            <v>7497</v>
          </cell>
          <cell r="O6946">
            <v>7068</v>
          </cell>
          <cell r="P6946">
            <v>7209</v>
          </cell>
          <cell r="Q6946">
            <v>7427</v>
          </cell>
        </row>
        <row r="6947">
          <cell r="E6947" t="str">
            <v>68MONTHLYKWASHINGTON PUBLIC EMPLOYEES ASSOCIATION</v>
          </cell>
          <cell r="F6947" t="str">
            <v>68</v>
          </cell>
          <cell r="G6947" t="str">
            <v>Monthly</v>
          </cell>
          <cell r="H6947" t="str">
            <v>K</v>
          </cell>
          <cell r="I6947">
            <v>0</v>
          </cell>
          <cell r="J6947" t="str">
            <v>Washington Public Employees Association</v>
          </cell>
          <cell r="K6947">
            <v>7497</v>
          </cell>
          <cell r="L6947">
            <v>7497</v>
          </cell>
          <cell r="M6947">
            <v>7497</v>
          </cell>
          <cell r="N6947">
            <v>7497</v>
          </cell>
          <cell r="O6947">
            <v>7068</v>
          </cell>
          <cell r="P6947">
            <v>7209</v>
          </cell>
          <cell r="Q6947">
            <v>7427</v>
          </cell>
        </row>
        <row r="6948">
          <cell r="E6948" t="str">
            <v>68MONTHLYLCOALITION</v>
          </cell>
          <cell r="F6948" t="str">
            <v>68</v>
          </cell>
          <cell r="G6948" t="str">
            <v>Monthly</v>
          </cell>
          <cell r="H6948" t="str">
            <v>L</v>
          </cell>
          <cell r="I6948">
            <v>0</v>
          </cell>
          <cell r="J6948" t="str">
            <v>Coalition</v>
          </cell>
          <cell r="K6948">
            <v>7684</v>
          </cell>
          <cell r="L6948">
            <v>7684</v>
          </cell>
          <cell r="M6948">
            <v>7684</v>
          </cell>
          <cell r="N6948">
            <v>7684</v>
          </cell>
          <cell r="O6948">
            <v>7243</v>
          </cell>
          <cell r="P6948">
            <v>7388</v>
          </cell>
          <cell r="Q6948">
            <v>7611</v>
          </cell>
        </row>
        <row r="6949">
          <cell r="E6949" t="str">
            <v>68MONTHLYLNON-REPRESENTED STATE EMPLOYEES</v>
          </cell>
          <cell r="F6949" t="str">
            <v>68</v>
          </cell>
          <cell r="G6949" t="str">
            <v>Monthly</v>
          </cell>
          <cell r="H6949" t="str">
            <v>L</v>
          </cell>
          <cell r="I6949">
            <v>0</v>
          </cell>
          <cell r="J6949" t="str">
            <v>Non-Represented State Employees</v>
          </cell>
          <cell r="K6949">
            <v>7684</v>
          </cell>
          <cell r="L6949">
            <v>7684</v>
          </cell>
          <cell r="M6949">
            <v>7684</v>
          </cell>
          <cell r="N6949">
            <v>7684</v>
          </cell>
          <cell r="O6949">
            <v>7243</v>
          </cell>
          <cell r="P6949">
            <v>7388</v>
          </cell>
          <cell r="Q6949">
            <v>7611</v>
          </cell>
        </row>
        <row r="6950">
          <cell r="E6950" t="str">
            <v>68MONTHLYLTEAMSTERS LOCAL UNION NUMBER 117</v>
          </cell>
          <cell r="F6950" t="str">
            <v>68</v>
          </cell>
          <cell r="G6950" t="str">
            <v>Monthly</v>
          </cell>
          <cell r="H6950" t="str">
            <v>L</v>
          </cell>
          <cell r="I6950">
            <v>0</v>
          </cell>
          <cell r="J6950" t="str">
            <v>Teamsters Local Union Number 117</v>
          </cell>
          <cell r="K6950">
            <v>7783</v>
          </cell>
          <cell r="L6950">
            <v>7783</v>
          </cell>
          <cell r="M6950">
            <v>7783</v>
          </cell>
          <cell r="N6950">
            <v>7783</v>
          </cell>
          <cell r="O6950">
            <v>7337</v>
          </cell>
          <cell r="P6950">
            <v>7484</v>
          </cell>
          <cell r="Q6950">
            <v>7710</v>
          </cell>
        </row>
        <row r="6951">
          <cell r="E6951" t="str">
            <v>68MONTHLYLWASHINGTON FEDERATION OF STATE EMPLOYEES</v>
          </cell>
          <cell r="F6951" t="str">
            <v>68</v>
          </cell>
          <cell r="G6951" t="str">
            <v>Monthly</v>
          </cell>
          <cell r="H6951" t="str">
            <v>L</v>
          </cell>
          <cell r="I6951">
            <v>0</v>
          </cell>
          <cell r="J6951" t="str">
            <v>Washington Federation of State Employees</v>
          </cell>
          <cell r="K6951">
            <v>7684</v>
          </cell>
          <cell r="L6951">
            <v>7684</v>
          </cell>
          <cell r="M6951">
            <v>7684</v>
          </cell>
          <cell r="N6951">
            <v>7684</v>
          </cell>
          <cell r="O6951">
            <v>7243</v>
          </cell>
          <cell r="P6951">
            <v>7388</v>
          </cell>
          <cell r="Q6951">
            <v>7611</v>
          </cell>
        </row>
        <row r="6952">
          <cell r="E6952" t="str">
            <v>68MONTHLYLWASHINGTON PUBLIC EMPLOYEES ASSOCIATION</v>
          </cell>
          <cell r="F6952" t="str">
            <v>68</v>
          </cell>
          <cell r="G6952" t="str">
            <v>Monthly</v>
          </cell>
          <cell r="H6952" t="str">
            <v>L</v>
          </cell>
          <cell r="I6952">
            <v>0</v>
          </cell>
          <cell r="J6952" t="str">
            <v>Washington Public Employees Association</v>
          </cell>
          <cell r="K6952">
            <v>7684</v>
          </cell>
          <cell r="L6952">
            <v>7684</v>
          </cell>
          <cell r="M6952">
            <v>7684</v>
          </cell>
          <cell r="N6952">
            <v>7684</v>
          </cell>
          <cell r="O6952">
            <v>7243</v>
          </cell>
          <cell r="P6952">
            <v>7388</v>
          </cell>
          <cell r="Q6952">
            <v>7611</v>
          </cell>
        </row>
        <row r="6953">
          <cell r="E6953" t="str">
            <v>68MONTHLYMCOALITION</v>
          </cell>
          <cell r="F6953" t="str">
            <v>68</v>
          </cell>
          <cell r="G6953" t="str">
            <v>Monthly</v>
          </cell>
          <cell r="H6953" t="str">
            <v>M</v>
          </cell>
          <cell r="I6953">
            <v>0</v>
          </cell>
          <cell r="J6953" t="str">
            <v>Coalition</v>
          </cell>
          <cell r="K6953">
            <v>7877</v>
          </cell>
          <cell r="L6953">
            <v>7877</v>
          </cell>
          <cell r="M6953">
            <v>7877</v>
          </cell>
          <cell r="N6953">
            <v>7877</v>
          </cell>
          <cell r="O6953">
            <v>7425</v>
          </cell>
          <cell r="P6953">
            <v>7574</v>
          </cell>
          <cell r="Q6953">
            <v>7803</v>
          </cell>
        </row>
        <row r="6954">
          <cell r="E6954" t="str">
            <v>68MONTHLYMNON-REPRESENTED STATE EMPLOYEES</v>
          </cell>
          <cell r="F6954" t="str">
            <v>68</v>
          </cell>
          <cell r="G6954" t="str">
            <v>Monthly</v>
          </cell>
          <cell r="H6954" t="str">
            <v>M</v>
          </cell>
          <cell r="I6954">
            <v>0</v>
          </cell>
          <cell r="J6954" t="str">
            <v>Non-Represented State Employees</v>
          </cell>
          <cell r="K6954">
            <v>7877</v>
          </cell>
          <cell r="L6954">
            <v>7877</v>
          </cell>
          <cell r="M6954">
            <v>7877</v>
          </cell>
          <cell r="N6954">
            <v>7877</v>
          </cell>
          <cell r="O6954">
            <v>7425</v>
          </cell>
          <cell r="P6954">
            <v>7574</v>
          </cell>
          <cell r="Q6954">
            <v>7803</v>
          </cell>
        </row>
        <row r="6955">
          <cell r="E6955" t="str">
            <v>68MONTHLYMTEAMSTERS LOCAL UNION NUMBER 117</v>
          </cell>
          <cell r="F6955" t="str">
            <v>68</v>
          </cell>
          <cell r="G6955" t="str">
            <v>Monthly</v>
          </cell>
          <cell r="H6955" t="str">
            <v>M</v>
          </cell>
          <cell r="I6955">
            <v>0</v>
          </cell>
          <cell r="J6955" t="str">
            <v>Teamsters Local Union Number 117</v>
          </cell>
          <cell r="K6955">
            <v>7978</v>
          </cell>
          <cell r="L6955">
            <v>7978</v>
          </cell>
          <cell r="M6955">
            <v>7978</v>
          </cell>
          <cell r="N6955">
            <v>7978</v>
          </cell>
          <cell r="O6955">
            <v>7521</v>
          </cell>
          <cell r="P6955">
            <v>7671</v>
          </cell>
          <cell r="Q6955">
            <v>7903</v>
          </cell>
        </row>
        <row r="6956">
          <cell r="E6956" t="str">
            <v>68MONTHLYMWASHINGTON FEDERATION OF STATE EMPLOYEES</v>
          </cell>
          <cell r="F6956" t="str">
            <v>68</v>
          </cell>
          <cell r="G6956" t="str">
            <v>Monthly</v>
          </cell>
          <cell r="H6956" t="str">
            <v>M</v>
          </cell>
          <cell r="I6956">
            <v>0</v>
          </cell>
          <cell r="J6956" t="str">
            <v>Washington Federation of State Employees</v>
          </cell>
          <cell r="K6956">
            <v>7877</v>
          </cell>
          <cell r="L6956">
            <v>7877</v>
          </cell>
          <cell r="M6956">
            <v>7877</v>
          </cell>
          <cell r="N6956">
            <v>7877</v>
          </cell>
          <cell r="O6956">
            <v>7425</v>
          </cell>
          <cell r="P6956">
            <v>7574</v>
          </cell>
          <cell r="Q6956">
            <v>7803</v>
          </cell>
        </row>
        <row r="6957">
          <cell r="E6957" t="str">
            <v>68MONTHLYMWASHINGTON PUBLIC EMPLOYEES ASSOCIATION</v>
          </cell>
          <cell r="F6957" t="str">
            <v>68</v>
          </cell>
          <cell r="G6957" t="str">
            <v>Monthly</v>
          </cell>
          <cell r="H6957" t="str">
            <v>M</v>
          </cell>
          <cell r="I6957">
            <v>0</v>
          </cell>
          <cell r="J6957" t="str">
            <v>Washington Public Employees Association</v>
          </cell>
          <cell r="K6957">
            <v>7877</v>
          </cell>
          <cell r="L6957">
            <v>7877</v>
          </cell>
          <cell r="M6957">
            <v>7877</v>
          </cell>
          <cell r="N6957">
            <v>7877</v>
          </cell>
          <cell r="O6957">
            <v>7425</v>
          </cell>
          <cell r="P6957">
            <v>7574</v>
          </cell>
          <cell r="Q6957">
            <v>7803</v>
          </cell>
        </row>
        <row r="6958">
          <cell r="E6958" t="str">
            <v>68NMONTHLYACOALITION</v>
          </cell>
          <cell r="F6958" t="str">
            <v>68N</v>
          </cell>
          <cell r="G6958" t="str">
            <v>Monthly</v>
          </cell>
          <cell r="H6958" t="str">
            <v>A</v>
          </cell>
          <cell r="I6958">
            <v>0</v>
          </cell>
          <cell r="J6958" t="str">
            <v>Coalition</v>
          </cell>
          <cell r="K6958">
            <v>6134</v>
          </cell>
          <cell r="L6958">
            <v>6134</v>
          </cell>
          <cell r="M6958">
            <v>6134</v>
          </cell>
          <cell r="N6958">
            <v>6134</v>
          </cell>
          <cell r="O6958">
            <v>0</v>
          </cell>
          <cell r="P6958">
            <v>5898</v>
          </cell>
          <cell r="Q6958">
            <v>6076</v>
          </cell>
        </row>
        <row r="6959">
          <cell r="E6959" t="str">
            <v>68NMONTHLYANON-REPRESENTED STATE EMPLOYEES</v>
          </cell>
          <cell r="F6959" t="str">
            <v>68N</v>
          </cell>
          <cell r="G6959" t="str">
            <v>Monthly</v>
          </cell>
          <cell r="H6959" t="str">
            <v>A</v>
          </cell>
          <cell r="I6959">
            <v>0</v>
          </cell>
          <cell r="J6959" t="str">
            <v>Non-Represented State Employees</v>
          </cell>
          <cell r="K6959">
            <v>6134</v>
          </cell>
          <cell r="L6959">
            <v>6134</v>
          </cell>
          <cell r="M6959">
            <v>6134</v>
          </cell>
          <cell r="N6959">
            <v>6134</v>
          </cell>
          <cell r="O6959">
            <v>0</v>
          </cell>
          <cell r="P6959">
            <v>5898</v>
          </cell>
          <cell r="Q6959">
            <v>6076</v>
          </cell>
        </row>
        <row r="6960">
          <cell r="E6960" t="str">
            <v>68NMONTHLYASERVICE EMPLOYEES INTERNATIONAL UNION DISTRICT 1199 NW</v>
          </cell>
          <cell r="F6960" t="str">
            <v>68N</v>
          </cell>
          <cell r="G6960" t="str">
            <v>Monthly</v>
          </cell>
          <cell r="H6960" t="str">
            <v>A</v>
          </cell>
          <cell r="I6960">
            <v>0</v>
          </cell>
          <cell r="J6960" t="str">
            <v>Service Employees International Union District 1199 NW</v>
          </cell>
          <cell r="K6960">
            <v>6134</v>
          </cell>
          <cell r="L6960">
            <v>6134</v>
          </cell>
          <cell r="M6960">
            <v>6134</v>
          </cell>
          <cell r="N6960">
            <v>6134</v>
          </cell>
          <cell r="O6960">
            <v>0</v>
          </cell>
          <cell r="P6960">
            <v>5898</v>
          </cell>
          <cell r="Q6960">
            <v>6076</v>
          </cell>
        </row>
        <row r="6961">
          <cell r="E6961" t="str">
            <v>68NMONTHLYATEAMSTERS LOCAL UNION NUMBER 117</v>
          </cell>
          <cell r="F6961" t="str">
            <v>68N</v>
          </cell>
          <cell r="G6961" t="str">
            <v>Monthly</v>
          </cell>
          <cell r="H6961" t="str">
            <v>A</v>
          </cell>
          <cell r="I6961">
            <v>0</v>
          </cell>
          <cell r="J6961" t="str">
            <v>Teamsters Local Union Number 117</v>
          </cell>
          <cell r="K6961">
            <v>6520</v>
          </cell>
          <cell r="L6961">
            <v>6520</v>
          </cell>
          <cell r="M6961">
            <v>6520</v>
          </cell>
          <cell r="N6961">
            <v>6520</v>
          </cell>
          <cell r="O6961">
            <v>0</v>
          </cell>
          <cell r="P6961">
            <v>6269</v>
          </cell>
          <cell r="Q6961">
            <v>6458</v>
          </cell>
        </row>
        <row r="6962">
          <cell r="E6962" t="str">
            <v>68NMONTHLYAWASHINGTON FEDERATION OF STATE EMPLOYEES</v>
          </cell>
          <cell r="F6962" t="str">
            <v>68N</v>
          </cell>
          <cell r="G6962" t="str">
            <v>Monthly</v>
          </cell>
          <cell r="H6962" t="str">
            <v>A</v>
          </cell>
          <cell r="I6962">
            <v>0</v>
          </cell>
          <cell r="J6962" t="str">
            <v>Washington Federation of State Employees</v>
          </cell>
          <cell r="K6962">
            <v>6134</v>
          </cell>
          <cell r="L6962">
            <v>6134</v>
          </cell>
          <cell r="M6962">
            <v>6134</v>
          </cell>
          <cell r="N6962">
            <v>6134</v>
          </cell>
          <cell r="O6962">
            <v>0</v>
          </cell>
          <cell r="P6962">
            <v>5898</v>
          </cell>
          <cell r="Q6962">
            <v>6076</v>
          </cell>
        </row>
        <row r="6963">
          <cell r="E6963" t="str">
            <v>68NMONTHLYBCOALITION</v>
          </cell>
          <cell r="F6963" t="str">
            <v>68N</v>
          </cell>
          <cell r="G6963" t="str">
            <v>Monthly</v>
          </cell>
          <cell r="H6963" t="str">
            <v>B</v>
          </cell>
          <cell r="I6963">
            <v>0</v>
          </cell>
          <cell r="J6963" t="str">
            <v>Coalition</v>
          </cell>
          <cell r="K6963">
            <v>6285</v>
          </cell>
          <cell r="L6963">
            <v>6285</v>
          </cell>
          <cell r="M6963">
            <v>6285</v>
          </cell>
          <cell r="N6963">
            <v>6285</v>
          </cell>
          <cell r="O6963">
            <v>0</v>
          </cell>
          <cell r="P6963">
            <v>6043</v>
          </cell>
          <cell r="Q6963">
            <v>6225</v>
          </cell>
        </row>
        <row r="6964">
          <cell r="E6964" t="str">
            <v>68NMONTHLYBNON-REPRESENTED STATE EMPLOYEES</v>
          </cell>
          <cell r="F6964" t="str">
            <v>68N</v>
          </cell>
          <cell r="G6964" t="str">
            <v>Monthly</v>
          </cell>
          <cell r="H6964" t="str">
            <v>B</v>
          </cell>
          <cell r="I6964">
            <v>0</v>
          </cell>
          <cell r="J6964" t="str">
            <v>Non-Represented State Employees</v>
          </cell>
          <cell r="K6964">
            <v>6285</v>
          </cell>
          <cell r="L6964">
            <v>6285</v>
          </cell>
          <cell r="M6964">
            <v>6285</v>
          </cell>
          <cell r="N6964">
            <v>6285</v>
          </cell>
          <cell r="O6964">
            <v>0</v>
          </cell>
          <cell r="P6964">
            <v>6043</v>
          </cell>
          <cell r="Q6964">
            <v>6225</v>
          </cell>
        </row>
        <row r="6965">
          <cell r="E6965" t="str">
            <v>68NMONTHLYBSERVICE EMPLOYEES INTERNATIONAL UNION DISTRICT 1199 NW</v>
          </cell>
          <cell r="F6965" t="str">
            <v>68N</v>
          </cell>
          <cell r="G6965" t="str">
            <v>Monthly</v>
          </cell>
          <cell r="H6965" t="str">
            <v>B</v>
          </cell>
          <cell r="I6965">
            <v>0</v>
          </cell>
          <cell r="J6965" t="str">
            <v>Service Employees International Union District 1199 NW</v>
          </cell>
          <cell r="K6965">
            <v>6285</v>
          </cell>
          <cell r="L6965">
            <v>6285</v>
          </cell>
          <cell r="M6965">
            <v>6285</v>
          </cell>
          <cell r="N6965">
            <v>6285</v>
          </cell>
          <cell r="O6965">
            <v>0</v>
          </cell>
          <cell r="P6965">
            <v>6043</v>
          </cell>
          <cell r="Q6965">
            <v>6225</v>
          </cell>
        </row>
        <row r="6966">
          <cell r="E6966" t="str">
            <v>68NMONTHLYBTEAMSTERS LOCAL UNION NUMBER 117</v>
          </cell>
          <cell r="F6966" t="str">
            <v>68N</v>
          </cell>
          <cell r="G6966" t="str">
            <v>Monthly</v>
          </cell>
          <cell r="H6966" t="str">
            <v>B</v>
          </cell>
          <cell r="I6966">
            <v>0</v>
          </cell>
          <cell r="J6966" t="str">
            <v>Teamsters Local Union Number 117</v>
          </cell>
          <cell r="K6966">
            <v>6679</v>
          </cell>
          <cell r="L6966">
            <v>6679</v>
          </cell>
          <cell r="M6966">
            <v>6679</v>
          </cell>
          <cell r="N6966">
            <v>6679</v>
          </cell>
          <cell r="O6966">
            <v>0</v>
          </cell>
          <cell r="P6966">
            <v>6422</v>
          </cell>
          <cell r="Q6966">
            <v>6616</v>
          </cell>
        </row>
        <row r="6967">
          <cell r="E6967" t="str">
            <v>68NMONTHLYBWASHINGTON FEDERATION OF STATE EMPLOYEES</v>
          </cell>
          <cell r="F6967" t="str">
            <v>68N</v>
          </cell>
          <cell r="G6967" t="str">
            <v>Monthly</v>
          </cell>
          <cell r="H6967" t="str">
            <v>B</v>
          </cell>
          <cell r="I6967">
            <v>0</v>
          </cell>
          <cell r="J6967" t="str">
            <v>Washington Federation of State Employees</v>
          </cell>
          <cell r="K6967">
            <v>6285</v>
          </cell>
          <cell r="L6967">
            <v>6285</v>
          </cell>
          <cell r="M6967">
            <v>6285</v>
          </cell>
          <cell r="N6967">
            <v>6285</v>
          </cell>
          <cell r="O6967">
            <v>0</v>
          </cell>
          <cell r="P6967">
            <v>6043</v>
          </cell>
          <cell r="Q6967">
            <v>6225</v>
          </cell>
        </row>
        <row r="6968">
          <cell r="E6968" t="str">
            <v>68NMONTHLYCCOALITION</v>
          </cell>
          <cell r="F6968" t="str">
            <v>68N</v>
          </cell>
          <cell r="G6968" t="str">
            <v>Monthly</v>
          </cell>
          <cell r="H6968" t="str">
            <v>C</v>
          </cell>
          <cell r="I6968">
            <v>0</v>
          </cell>
          <cell r="J6968" t="str">
            <v>Coalition</v>
          </cell>
          <cell r="K6968">
            <v>6446</v>
          </cell>
          <cell r="L6968">
            <v>6446</v>
          </cell>
          <cell r="M6968">
            <v>6446</v>
          </cell>
          <cell r="N6968">
            <v>6446</v>
          </cell>
          <cell r="O6968">
            <v>0</v>
          </cell>
          <cell r="P6968">
            <v>6198</v>
          </cell>
          <cell r="Q6968">
            <v>6385</v>
          </cell>
        </row>
        <row r="6969">
          <cell r="E6969" t="str">
            <v>68NMONTHLYCNON-REPRESENTED STATE EMPLOYEES</v>
          </cell>
          <cell r="F6969" t="str">
            <v>68N</v>
          </cell>
          <cell r="G6969" t="str">
            <v>Monthly</v>
          </cell>
          <cell r="H6969" t="str">
            <v>C</v>
          </cell>
          <cell r="I6969">
            <v>0</v>
          </cell>
          <cell r="J6969" t="str">
            <v>Non-Represented State Employees</v>
          </cell>
          <cell r="K6969">
            <v>6446</v>
          </cell>
          <cell r="L6969">
            <v>6446</v>
          </cell>
          <cell r="M6969">
            <v>6446</v>
          </cell>
          <cell r="N6969">
            <v>6446</v>
          </cell>
          <cell r="O6969">
            <v>0</v>
          </cell>
          <cell r="P6969">
            <v>6198</v>
          </cell>
          <cell r="Q6969">
            <v>6385</v>
          </cell>
        </row>
        <row r="6970">
          <cell r="E6970" t="str">
            <v>68NMONTHLYCSERVICE EMPLOYEES INTERNATIONAL UNION DISTRICT 1199 NW</v>
          </cell>
          <cell r="F6970" t="str">
            <v>68N</v>
          </cell>
          <cell r="G6970" t="str">
            <v>Monthly</v>
          </cell>
          <cell r="H6970" t="str">
            <v>C</v>
          </cell>
          <cell r="I6970">
            <v>0</v>
          </cell>
          <cell r="J6970" t="str">
            <v>Service Employees International Union District 1199 NW</v>
          </cell>
          <cell r="K6970">
            <v>6446</v>
          </cell>
          <cell r="L6970">
            <v>6446</v>
          </cell>
          <cell r="M6970">
            <v>6446</v>
          </cell>
          <cell r="N6970">
            <v>6446</v>
          </cell>
          <cell r="O6970">
            <v>0</v>
          </cell>
          <cell r="P6970">
            <v>6198</v>
          </cell>
          <cell r="Q6970">
            <v>6385</v>
          </cell>
        </row>
        <row r="6971">
          <cell r="E6971" t="str">
            <v>68NMONTHLYCTEAMSTERS LOCAL UNION NUMBER 117</v>
          </cell>
          <cell r="F6971" t="str">
            <v>68N</v>
          </cell>
          <cell r="G6971" t="str">
            <v>Monthly</v>
          </cell>
          <cell r="H6971" t="str">
            <v>C</v>
          </cell>
          <cell r="I6971">
            <v>0</v>
          </cell>
          <cell r="J6971" t="str">
            <v>Teamsters Local Union Number 117</v>
          </cell>
          <cell r="K6971">
            <v>6850</v>
          </cell>
          <cell r="L6971">
            <v>6850</v>
          </cell>
          <cell r="M6971">
            <v>6850</v>
          </cell>
          <cell r="N6971">
            <v>6850</v>
          </cell>
          <cell r="O6971">
            <v>0</v>
          </cell>
          <cell r="P6971">
            <v>6587</v>
          </cell>
          <cell r="Q6971">
            <v>6786</v>
          </cell>
        </row>
        <row r="6972">
          <cell r="E6972" t="str">
            <v>68NMONTHLYCWASHINGTON FEDERATION OF STATE EMPLOYEES</v>
          </cell>
          <cell r="F6972" t="str">
            <v>68N</v>
          </cell>
          <cell r="G6972" t="str">
            <v>Monthly</v>
          </cell>
          <cell r="H6972" t="str">
            <v>C</v>
          </cell>
          <cell r="I6972">
            <v>0</v>
          </cell>
          <cell r="J6972" t="str">
            <v>Washington Federation of State Employees</v>
          </cell>
          <cell r="K6972">
            <v>6446</v>
          </cell>
          <cell r="L6972">
            <v>6446</v>
          </cell>
          <cell r="M6972">
            <v>6446</v>
          </cell>
          <cell r="N6972">
            <v>6446</v>
          </cell>
          <cell r="O6972">
            <v>0</v>
          </cell>
          <cell r="P6972">
            <v>6198</v>
          </cell>
          <cell r="Q6972">
            <v>6385</v>
          </cell>
        </row>
        <row r="6973">
          <cell r="E6973" t="str">
            <v>68NMONTHLYDCOALITION</v>
          </cell>
          <cell r="F6973" t="str">
            <v>68N</v>
          </cell>
          <cell r="G6973" t="str">
            <v>Monthly</v>
          </cell>
          <cell r="H6973" t="str">
            <v>D</v>
          </cell>
          <cell r="I6973">
            <v>0</v>
          </cell>
          <cell r="J6973" t="str">
            <v>Coalition</v>
          </cell>
          <cell r="K6973">
            <v>6605</v>
          </cell>
          <cell r="L6973">
            <v>6605</v>
          </cell>
          <cell r="M6973">
            <v>6605</v>
          </cell>
          <cell r="N6973">
            <v>6605</v>
          </cell>
          <cell r="O6973">
            <v>0</v>
          </cell>
          <cell r="P6973">
            <v>6351</v>
          </cell>
          <cell r="Q6973">
            <v>6543</v>
          </cell>
        </row>
        <row r="6974">
          <cell r="E6974" t="str">
            <v>68NMONTHLYDNON-REPRESENTED STATE EMPLOYEES</v>
          </cell>
          <cell r="F6974" t="str">
            <v>68N</v>
          </cell>
          <cell r="G6974" t="str">
            <v>Monthly</v>
          </cell>
          <cell r="H6974" t="str">
            <v>D</v>
          </cell>
          <cell r="I6974">
            <v>0</v>
          </cell>
          <cell r="J6974" t="str">
            <v>Non-Represented State Employees</v>
          </cell>
          <cell r="K6974">
            <v>6605</v>
          </cell>
          <cell r="L6974">
            <v>6605</v>
          </cell>
          <cell r="M6974">
            <v>6605</v>
          </cell>
          <cell r="N6974">
            <v>6605</v>
          </cell>
          <cell r="O6974">
            <v>0</v>
          </cell>
          <cell r="P6974">
            <v>6351</v>
          </cell>
          <cell r="Q6974">
            <v>6543</v>
          </cell>
        </row>
        <row r="6975">
          <cell r="E6975" t="str">
            <v>68NMONTHLYDSERVICE EMPLOYEES INTERNATIONAL UNION DISTRICT 1199 NW</v>
          </cell>
          <cell r="F6975" t="str">
            <v>68N</v>
          </cell>
          <cell r="G6975" t="str">
            <v>Monthly</v>
          </cell>
          <cell r="H6975" t="str">
            <v>D</v>
          </cell>
          <cell r="I6975">
            <v>0</v>
          </cell>
          <cell r="J6975" t="str">
            <v>Service Employees International Union District 1199 NW</v>
          </cell>
          <cell r="K6975">
            <v>6605</v>
          </cell>
          <cell r="L6975">
            <v>6605</v>
          </cell>
          <cell r="M6975">
            <v>6605</v>
          </cell>
          <cell r="N6975">
            <v>6605</v>
          </cell>
          <cell r="O6975">
            <v>0</v>
          </cell>
          <cell r="P6975">
            <v>6351</v>
          </cell>
          <cell r="Q6975">
            <v>6543</v>
          </cell>
        </row>
        <row r="6976">
          <cell r="E6976" t="str">
            <v>68NMONTHLYDTEAMSTERS LOCAL UNION NUMBER 117</v>
          </cell>
          <cell r="F6976" t="str">
            <v>68N</v>
          </cell>
          <cell r="G6976" t="str">
            <v>Monthly</v>
          </cell>
          <cell r="H6976" t="str">
            <v>D</v>
          </cell>
          <cell r="I6976">
            <v>0</v>
          </cell>
          <cell r="J6976" t="str">
            <v>Teamsters Local Union Number 117</v>
          </cell>
          <cell r="K6976">
            <v>7018</v>
          </cell>
          <cell r="L6976">
            <v>7018</v>
          </cell>
          <cell r="M6976">
            <v>7018</v>
          </cell>
          <cell r="N6976">
            <v>7018</v>
          </cell>
          <cell r="O6976">
            <v>0</v>
          </cell>
          <cell r="P6976">
            <v>6748</v>
          </cell>
          <cell r="Q6976">
            <v>6952</v>
          </cell>
        </row>
        <row r="6977">
          <cell r="E6977" t="str">
            <v>68NMONTHLYDWASHINGTON FEDERATION OF STATE EMPLOYEES</v>
          </cell>
          <cell r="F6977" t="str">
            <v>68N</v>
          </cell>
          <cell r="G6977" t="str">
            <v>Monthly</v>
          </cell>
          <cell r="H6977" t="str">
            <v>D</v>
          </cell>
          <cell r="I6977">
            <v>0</v>
          </cell>
          <cell r="J6977" t="str">
            <v>Washington Federation of State Employees</v>
          </cell>
          <cell r="K6977">
            <v>6605</v>
          </cell>
          <cell r="L6977">
            <v>6605</v>
          </cell>
          <cell r="M6977">
            <v>6605</v>
          </cell>
          <cell r="N6977">
            <v>6605</v>
          </cell>
          <cell r="O6977">
            <v>0</v>
          </cell>
          <cell r="P6977">
            <v>6351</v>
          </cell>
          <cell r="Q6977">
            <v>6543</v>
          </cell>
        </row>
        <row r="6978">
          <cell r="E6978" t="str">
            <v>68NMONTHLYECOALITION</v>
          </cell>
          <cell r="F6978" t="str">
            <v>68N</v>
          </cell>
          <cell r="G6978" t="str">
            <v>Monthly</v>
          </cell>
          <cell r="H6978" t="str">
            <v>E</v>
          </cell>
          <cell r="I6978">
            <v>0</v>
          </cell>
          <cell r="J6978" t="str">
            <v>Coalition</v>
          </cell>
          <cell r="K6978">
            <v>6769</v>
          </cell>
          <cell r="L6978">
            <v>6769</v>
          </cell>
          <cell r="M6978">
            <v>6769</v>
          </cell>
          <cell r="N6978">
            <v>6769</v>
          </cell>
          <cell r="O6978">
            <v>0</v>
          </cell>
          <cell r="P6978">
            <v>6509</v>
          </cell>
          <cell r="Q6978">
            <v>6706</v>
          </cell>
        </row>
        <row r="6979">
          <cell r="E6979" t="str">
            <v>68NMONTHLYENON-REPRESENTED STATE EMPLOYEES</v>
          </cell>
          <cell r="F6979" t="str">
            <v>68N</v>
          </cell>
          <cell r="G6979" t="str">
            <v>Monthly</v>
          </cell>
          <cell r="H6979" t="str">
            <v>E</v>
          </cell>
          <cell r="I6979">
            <v>0</v>
          </cell>
          <cell r="J6979" t="str">
            <v>Non-Represented State Employees</v>
          </cell>
          <cell r="K6979">
            <v>6769</v>
          </cell>
          <cell r="L6979">
            <v>6769</v>
          </cell>
          <cell r="M6979">
            <v>6769</v>
          </cell>
          <cell r="N6979">
            <v>6769</v>
          </cell>
          <cell r="O6979">
            <v>0</v>
          </cell>
          <cell r="P6979">
            <v>6509</v>
          </cell>
          <cell r="Q6979">
            <v>6706</v>
          </cell>
        </row>
        <row r="6980">
          <cell r="E6980" t="str">
            <v>68NMONTHLYESERVICE EMPLOYEES INTERNATIONAL UNION DISTRICT 1199 NW</v>
          </cell>
          <cell r="F6980" t="str">
            <v>68N</v>
          </cell>
          <cell r="G6980" t="str">
            <v>Monthly</v>
          </cell>
          <cell r="H6980" t="str">
            <v>E</v>
          </cell>
          <cell r="I6980">
            <v>0</v>
          </cell>
          <cell r="J6980" t="str">
            <v>Service Employees International Union District 1199 NW</v>
          </cell>
          <cell r="K6980">
            <v>6769</v>
          </cell>
          <cell r="L6980">
            <v>6769</v>
          </cell>
          <cell r="M6980">
            <v>6769</v>
          </cell>
          <cell r="N6980">
            <v>6769</v>
          </cell>
          <cell r="O6980">
            <v>0</v>
          </cell>
          <cell r="P6980">
            <v>6509</v>
          </cell>
          <cell r="Q6980">
            <v>6706</v>
          </cell>
        </row>
        <row r="6981">
          <cell r="E6981" t="str">
            <v>68NMONTHLYETEAMSTERS LOCAL UNION NUMBER 117</v>
          </cell>
          <cell r="F6981" t="str">
            <v>68N</v>
          </cell>
          <cell r="G6981" t="str">
            <v>Monthly</v>
          </cell>
          <cell r="H6981" t="str">
            <v>E</v>
          </cell>
          <cell r="I6981">
            <v>0</v>
          </cell>
          <cell r="J6981" t="str">
            <v>Teamsters Local Union Number 117</v>
          </cell>
          <cell r="K6981">
            <v>7194</v>
          </cell>
          <cell r="L6981">
            <v>7194</v>
          </cell>
          <cell r="M6981">
            <v>7194</v>
          </cell>
          <cell r="N6981">
            <v>7194</v>
          </cell>
          <cell r="O6981">
            <v>0</v>
          </cell>
          <cell r="P6981">
            <v>6917</v>
          </cell>
          <cell r="Q6981">
            <v>7126</v>
          </cell>
        </row>
        <row r="6982">
          <cell r="E6982" t="str">
            <v>68NMONTHLYEWASHINGTON FEDERATION OF STATE EMPLOYEES</v>
          </cell>
          <cell r="F6982" t="str">
            <v>68N</v>
          </cell>
          <cell r="G6982" t="str">
            <v>Monthly</v>
          </cell>
          <cell r="H6982" t="str">
            <v>E</v>
          </cell>
          <cell r="I6982">
            <v>0</v>
          </cell>
          <cell r="J6982" t="str">
            <v>Washington Federation of State Employees</v>
          </cell>
          <cell r="K6982">
            <v>6769</v>
          </cell>
          <cell r="L6982">
            <v>6769</v>
          </cell>
          <cell r="M6982">
            <v>6769</v>
          </cell>
          <cell r="N6982">
            <v>6769</v>
          </cell>
          <cell r="O6982">
            <v>0</v>
          </cell>
          <cell r="P6982">
            <v>6509</v>
          </cell>
          <cell r="Q6982">
            <v>6706</v>
          </cell>
        </row>
        <row r="6983">
          <cell r="E6983" t="str">
            <v>68NMONTHLYFCOALITION</v>
          </cell>
          <cell r="F6983" t="str">
            <v>68N</v>
          </cell>
          <cell r="G6983" t="str">
            <v>Monthly</v>
          </cell>
          <cell r="H6983" t="str">
            <v>F</v>
          </cell>
          <cell r="I6983">
            <v>0</v>
          </cell>
          <cell r="J6983" t="str">
            <v>Coalition</v>
          </cell>
          <cell r="K6983">
            <v>6942</v>
          </cell>
          <cell r="L6983">
            <v>6942</v>
          </cell>
          <cell r="M6983">
            <v>6942</v>
          </cell>
          <cell r="N6983">
            <v>6942</v>
          </cell>
          <cell r="O6983">
            <v>0</v>
          </cell>
          <cell r="P6983">
            <v>6675</v>
          </cell>
          <cell r="Q6983">
            <v>6877</v>
          </cell>
        </row>
        <row r="6984">
          <cell r="E6984" t="str">
            <v>68NMONTHLYFNON-REPRESENTED STATE EMPLOYEES</v>
          </cell>
          <cell r="F6984" t="str">
            <v>68N</v>
          </cell>
          <cell r="G6984" t="str">
            <v>Monthly</v>
          </cell>
          <cell r="H6984" t="str">
            <v>F</v>
          </cell>
          <cell r="I6984">
            <v>0</v>
          </cell>
          <cell r="J6984" t="str">
            <v>Non-Represented State Employees</v>
          </cell>
          <cell r="K6984">
            <v>6942</v>
          </cell>
          <cell r="L6984">
            <v>6942</v>
          </cell>
          <cell r="M6984">
            <v>6942</v>
          </cell>
          <cell r="N6984">
            <v>6942</v>
          </cell>
          <cell r="O6984">
            <v>0</v>
          </cell>
          <cell r="P6984">
            <v>6675</v>
          </cell>
          <cell r="Q6984">
            <v>6877</v>
          </cell>
        </row>
        <row r="6985">
          <cell r="E6985" t="str">
            <v>68NMONTHLYFSERVICE EMPLOYEES INTERNATIONAL UNION DISTRICT 1199 NW</v>
          </cell>
          <cell r="F6985" t="str">
            <v>68N</v>
          </cell>
          <cell r="G6985" t="str">
            <v>Monthly</v>
          </cell>
          <cell r="H6985" t="str">
            <v>F</v>
          </cell>
          <cell r="I6985">
            <v>0</v>
          </cell>
          <cell r="J6985" t="str">
            <v>Service Employees International Union District 1199 NW</v>
          </cell>
          <cell r="K6985">
            <v>6942</v>
          </cell>
          <cell r="L6985">
            <v>6942</v>
          </cell>
          <cell r="M6985">
            <v>6942</v>
          </cell>
          <cell r="N6985">
            <v>6942</v>
          </cell>
          <cell r="O6985">
            <v>0</v>
          </cell>
          <cell r="P6985">
            <v>6675</v>
          </cell>
          <cell r="Q6985">
            <v>6877</v>
          </cell>
        </row>
        <row r="6986">
          <cell r="E6986" t="str">
            <v>68NMONTHLYFTEAMSTERS LOCAL UNION NUMBER 117</v>
          </cell>
          <cell r="F6986" t="str">
            <v>68N</v>
          </cell>
          <cell r="G6986" t="str">
            <v>Monthly</v>
          </cell>
          <cell r="H6986" t="str">
            <v>F</v>
          </cell>
          <cell r="I6986">
            <v>0</v>
          </cell>
          <cell r="J6986" t="str">
            <v>Teamsters Local Union Number 117</v>
          </cell>
          <cell r="K6986">
            <v>7378</v>
          </cell>
          <cell r="L6986">
            <v>7378</v>
          </cell>
          <cell r="M6986">
            <v>7378</v>
          </cell>
          <cell r="N6986">
            <v>7378</v>
          </cell>
          <cell r="O6986">
            <v>0</v>
          </cell>
          <cell r="P6986">
            <v>7094</v>
          </cell>
          <cell r="Q6986">
            <v>7308</v>
          </cell>
        </row>
        <row r="6987">
          <cell r="E6987" t="str">
            <v>68NMONTHLYFWASHINGTON FEDERATION OF STATE EMPLOYEES</v>
          </cell>
          <cell r="F6987" t="str">
            <v>68N</v>
          </cell>
          <cell r="G6987" t="str">
            <v>Monthly</v>
          </cell>
          <cell r="H6987" t="str">
            <v>F</v>
          </cell>
          <cell r="I6987">
            <v>0</v>
          </cell>
          <cell r="J6987" t="str">
            <v>Washington Federation of State Employees</v>
          </cell>
          <cell r="K6987">
            <v>6942</v>
          </cell>
          <cell r="L6987">
            <v>6942</v>
          </cell>
          <cell r="M6987">
            <v>6942</v>
          </cell>
          <cell r="N6987">
            <v>6942</v>
          </cell>
          <cell r="O6987">
            <v>0</v>
          </cell>
          <cell r="P6987">
            <v>6675</v>
          </cell>
          <cell r="Q6987">
            <v>6877</v>
          </cell>
        </row>
        <row r="6988">
          <cell r="E6988" t="str">
            <v>68NMONTHLYGCOALITION</v>
          </cell>
          <cell r="F6988" t="str">
            <v>68N</v>
          </cell>
          <cell r="G6988" t="str">
            <v>Monthly</v>
          </cell>
          <cell r="H6988" t="str">
            <v>G</v>
          </cell>
          <cell r="I6988">
            <v>0</v>
          </cell>
          <cell r="J6988" t="str">
            <v>Coalition</v>
          </cell>
          <cell r="K6988">
            <v>7112</v>
          </cell>
          <cell r="L6988">
            <v>7112</v>
          </cell>
          <cell r="M6988">
            <v>7112</v>
          </cell>
          <cell r="N6988">
            <v>7112</v>
          </cell>
          <cell r="O6988">
            <v>0</v>
          </cell>
          <cell r="P6988">
            <v>6838</v>
          </cell>
          <cell r="Q6988">
            <v>7045</v>
          </cell>
        </row>
        <row r="6989">
          <cell r="E6989" t="str">
            <v>68NMONTHLYGNON-REPRESENTED STATE EMPLOYEES</v>
          </cell>
          <cell r="F6989" t="str">
            <v>68N</v>
          </cell>
          <cell r="G6989" t="str">
            <v>Monthly</v>
          </cell>
          <cell r="H6989" t="str">
            <v>G</v>
          </cell>
          <cell r="I6989">
            <v>0</v>
          </cell>
          <cell r="J6989" t="str">
            <v>Non-Represented State Employees</v>
          </cell>
          <cell r="K6989">
            <v>7112</v>
          </cell>
          <cell r="L6989">
            <v>7112</v>
          </cell>
          <cell r="M6989">
            <v>7112</v>
          </cell>
          <cell r="N6989">
            <v>7112</v>
          </cell>
          <cell r="O6989">
            <v>0</v>
          </cell>
          <cell r="P6989">
            <v>6838</v>
          </cell>
          <cell r="Q6989">
            <v>7045</v>
          </cell>
        </row>
        <row r="6990">
          <cell r="E6990" t="str">
            <v>68NMONTHLYGSERVICE EMPLOYEES INTERNATIONAL UNION DISTRICT 1199 NW</v>
          </cell>
          <cell r="F6990" t="str">
            <v>68N</v>
          </cell>
          <cell r="G6990" t="str">
            <v>Monthly</v>
          </cell>
          <cell r="H6990" t="str">
            <v>G</v>
          </cell>
          <cell r="I6990">
            <v>0</v>
          </cell>
          <cell r="J6990" t="str">
            <v>Service Employees International Union District 1199 NW</v>
          </cell>
          <cell r="K6990">
            <v>7112</v>
          </cell>
          <cell r="L6990">
            <v>7112</v>
          </cell>
          <cell r="M6990">
            <v>7112</v>
          </cell>
          <cell r="N6990">
            <v>7112</v>
          </cell>
          <cell r="O6990">
            <v>0</v>
          </cell>
          <cell r="P6990">
            <v>6838</v>
          </cell>
          <cell r="Q6990">
            <v>7045</v>
          </cell>
        </row>
        <row r="6991">
          <cell r="E6991" t="str">
            <v>68NMONTHLYGTEAMSTERS LOCAL UNION NUMBER 117</v>
          </cell>
          <cell r="F6991" t="str">
            <v>68N</v>
          </cell>
          <cell r="G6991" t="str">
            <v>Monthly</v>
          </cell>
          <cell r="H6991" t="str">
            <v>G</v>
          </cell>
          <cell r="I6991">
            <v>0</v>
          </cell>
          <cell r="J6991" t="str">
            <v>Teamsters Local Union Number 117</v>
          </cell>
          <cell r="K6991">
            <v>7559</v>
          </cell>
          <cell r="L6991">
            <v>7559</v>
          </cell>
          <cell r="M6991">
            <v>7559</v>
          </cell>
          <cell r="N6991">
            <v>7559</v>
          </cell>
          <cell r="O6991">
            <v>0</v>
          </cell>
          <cell r="P6991">
            <v>7268</v>
          </cell>
          <cell r="Q6991">
            <v>7487</v>
          </cell>
        </row>
        <row r="6992">
          <cell r="E6992" t="str">
            <v>68NMONTHLYGWASHINGTON FEDERATION OF STATE EMPLOYEES</v>
          </cell>
          <cell r="F6992" t="str">
            <v>68N</v>
          </cell>
          <cell r="G6992" t="str">
            <v>Monthly</v>
          </cell>
          <cell r="H6992" t="str">
            <v>G</v>
          </cell>
          <cell r="I6992">
            <v>0</v>
          </cell>
          <cell r="J6992" t="str">
            <v>Washington Federation of State Employees</v>
          </cell>
          <cell r="K6992">
            <v>7112</v>
          </cell>
          <cell r="L6992">
            <v>7112</v>
          </cell>
          <cell r="M6992">
            <v>7112</v>
          </cell>
          <cell r="N6992">
            <v>7112</v>
          </cell>
          <cell r="O6992">
            <v>0</v>
          </cell>
          <cell r="P6992">
            <v>6838</v>
          </cell>
          <cell r="Q6992">
            <v>7045</v>
          </cell>
        </row>
        <row r="6993">
          <cell r="E6993" t="str">
            <v>68NMONTHLYHCOALITION</v>
          </cell>
          <cell r="F6993" t="str">
            <v>68N</v>
          </cell>
          <cell r="G6993" t="str">
            <v>Monthly</v>
          </cell>
          <cell r="H6993" t="str">
            <v>H</v>
          </cell>
          <cell r="I6993">
            <v>0</v>
          </cell>
          <cell r="J6993" t="str">
            <v>Coalition</v>
          </cell>
          <cell r="K6993">
            <v>7289</v>
          </cell>
          <cell r="L6993">
            <v>7289</v>
          </cell>
          <cell r="M6993">
            <v>7289</v>
          </cell>
          <cell r="N6993">
            <v>7289</v>
          </cell>
          <cell r="O6993">
            <v>0</v>
          </cell>
          <cell r="P6993">
            <v>7009</v>
          </cell>
          <cell r="Q6993">
            <v>7221</v>
          </cell>
        </row>
        <row r="6994">
          <cell r="E6994" t="str">
            <v>68NMONTHLYHNON-REPRESENTED STATE EMPLOYEES</v>
          </cell>
          <cell r="F6994" t="str">
            <v>68N</v>
          </cell>
          <cell r="G6994" t="str">
            <v>Monthly</v>
          </cell>
          <cell r="H6994" t="str">
            <v>H</v>
          </cell>
          <cell r="I6994">
            <v>0</v>
          </cell>
          <cell r="J6994" t="str">
            <v>Non-Represented State Employees</v>
          </cell>
          <cell r="K6994">
            <v>7289</v>
          </cell>
          <cell r="L6994">
            <v>7289</v>
          </cell>
          <cell r="M6994">
            <v>7289</v>
          </cell>
          <cell r="N6994">
            <v>7289</v>
          </cell>
          <cell r="O6994">
            <v>0</v>
          </cell>
          <cell r="P6994">
            <v>7009</v>
          </cell>
          <cell r="Q6994">
            <v>7221</v>
          </cell>
        </row>
        <row r="6995">
          <cell r="E6995" t="str">
            <v>68NMONTHLYHSERVICE EMPLOYEES INTERNATIONAL UNION DISTRICT 1199 NW</v>
          </cell>
          <cell r="F6995" t="str">
            <v>68N</v>
          </cell>
          <cell r="G6995" t="str">
            <v>Monthly</v>
          </cell>
          <cell r="H6995" t="str">
            <v>H</v>
          </cell>
          <cell r="I6995">
            <v>0</v>
          </cell>
          <cell r="J6995" t="str">
            <v>Service Employees International Union District 1199 NW</v>
          </cell>
          <cell r="K6995">
            <v>7289</v>
          </cell>
          <cell r="L6995">
            <v>7289</v>
          </cell>
          <cell r="M6995">
            <v>7289</v>
          </cell>
          <cell r="N6995">
            <v>7289</v>
          </cell>
          <cell r="O6995">
            <v>0</v>
          </cell>
          <cell r="P6995">
            <v>7009</v>
          </cell>
          <cell r="Q6995">
            <v>7221</v>
          </cell>
        </row>
        <row r="6996">
          <cell r="E6996" t="str">
            <v>68NMONTHLYHTEAMSTERS LOCAL UNION NUMBER 117</v>
          </cell>
          <cell r="F6996" t="str">
            <v>68N</v>
          </cell>
          <cell r="G6996" t="str">
            <v>Monthly</v>
          </cell>
          <cell r="H6996" t="str">
            <v>H</v>
          </cell>
          <cell r="I6996">
            <v>0</v>
          </cell>
          <cell r="J6996" t="str">
            <v>Teamsters Local Union Number 117</v>
          </cell>
          <cell r="K6996">
            <v>7747</v>
          </cell>
          <cell r="L6996">
            <v>7747</v>
          </cell>
          <cell r="M6996">
            <v>7747</v>
          </cell>
          <cell r="N6996">
            <v>7747</v>
          </cell>
          <cell r="O6996">
            <v>0</v>
          </cell>
          <cell r="P6996">
            <v>7449</v>
          </cell>
          <cell r="Q6996">
            <v>7674</v>
          </cell>
        </row>
        <row r="6997">
          <cell r="E6997" t="str">
            <v>68NMONTHLYHWASHINGTON FEDERATION OF STATE EMPLOYEES</v>
          </cell>
          <cell r="F6997" t="str">
            <v>68N</v>
          </cell>
          <cell r="G6997" t="str">
            <v>Monthly</v>
          </cell>
          <cell r="H6997" t="str">
            <v>H</v>
          </cell>
          <cell r="I6997">
            <v>0</v>
          </cell>
          <cell r="J6997" t="str">
            <v>Washington Federation of State Employees</v>
          </cell>
          <cell r="K6997">
            <v>7289</v>
          </cell>
          <cell r="L6997">
            <v>7289</v>
          </cell>
          <cell r="M6997">
            <v>7289</v>
          </cell>
          <cell r="N6997">
            <v>7289</v>
          </cell>
          <cell r="O6997">
            <v>0</v>
          </cell>
          <cell r="P6997">
            <v>7009</v>
          </cell>
          <cell r="Q6997">
            <v>7221</v>
          </cell>
        </row>
        <row r="6998">
          <cell r="E6998" t="str">
            <v>68NMONTHLYICOALITION</v>
          </cell>
          <cell r="F6998" t="str">
            <v>68N</v>
          </cell>
          <cell r="G6998" t="str">
            <v>Monthly</v>
          </cell>
          <cell r="H6998" t="str">
            <v>I</v>
          </cell>
          <cell r="I6998">
            <v>0</v>
          </cell>
          <cell r="J6998" t="str">
            <v>Coalition</v>
          </cell>
          <cell r="K6998">
            <v>7470</v>
          </cell>
          <cell r="L6998">
            <v>7470</v>
          </cell>
          <cell r="M6998">
            <v>7470</v>
          </cell>
          <cell r="N6998">
            <v>7470</v>
          </cell>
          <cell r="O6998">
            <v>0</v>
          </cell>
          <cell r="P6998">
            <v>7183</v>
          </cell>
          <cell r="Q6998">
            <v>7400</v>
          </cell>
        </row>
        <row r="6999">
          <cell r="E6999" t="str">
            <v>68NMONTHLYINON-REPRESENTED STATE EMPLOYEES</v>
          </cell>
          <cell r="F6999" t="str">
            <v>68N</v>
          </cell>
          <cell r="G6999" t="str">
            <v>Monthly</v>
          </cell>
          <cell r="H6999" t="str">
            <v>I</v>
          </cell>
          <cell r="I6999">
            <v>0</v>
          </cell>
          <cell r="J6999" t="str">
            <v>Non-Represented State Employees</v>
          </cell>
          <cell r="K6999">
            <v>7470</v>
          </cell>
          <cell r="L6999">
            <v>7470</v>
          </cell>
          <cell r="M6999">
            <v>7470</v>
          </cell>
          <cell r="N6999">
            <v>7470</v>
          </cell>
          <cell r="O6999">
            <v>0</v>
          </cell>
          <cell r="P6999">
            <v>7183</v>
          </cell>
          <cell r="Q6999">
            <v>7400</v>
          </cell>
        </row>
        <row r="7000">
          <cell r="E7000" t="str">
            <v>68NMONTHLYISERVICE EMPLOYEES INTERNATIONAL UNION DISTRICT 1199 NW</v>
          </cell>
          <cell r="F7000" t="str">
            <v>68N</v>
          </cell>
          <cell r="G7000" t="str">
            <v>Monthly</v>
          </cell>
          <cell r="H7000" t="str">
            <v>I</v>
          </cell>
          <cell r="I7000">
            <v>0</v>
          </cell>
          <cell r="J7000" t="str">
            <v>Service Employees International Union District 1199 NW</v>
          </cell>
          <cell r="K7000">
            <v>7470</v>
          </cell>
          <cell r="L7000">
            <v>7470</v>
          </cell>
          <cell r="M7000">
            <v>7470</v>
          </cell>
          <cell r="N7000">
            <v>7470</v>
          </cell>
          <cell r="O7000">
            <v>0</v>
          </cell>
          <cell r="P7000">
            <v>7183</v>
          </cell>
          <cell r="Q7000">
            <v>7400</v>
          </cell>
        </row>
        <row r="7001">
          <cell r="E7001" t="str">
            <v>68NMONTHLYITEAMSTERS LOCAL UNION NUMBER 117</v>
          </cell>
          <cell r="F7001" t="str">
            <v>68N</v>
          </cell>
          <cell r="G7001" t="str">
            <v>Monthly</v>
          </cell>
          <cell r="H7001" t="str">
            <v>I</v>
          </cell>
          <cell r="I7001">
            <v>0</v>
          </cell>
          <cell r="J7001" t="str">
            <v>Teamsters Local Union Number 117</v>
          </cell>
          <cell r="K7001">
            <v>7941</v>
          </cell>
          <cell r="L7001">
            <v>7941</v>
          </cell>
          <cell r="M7001">
            <v>7941</v>
          </cell>
          <cell r="N7001">
            <v>7941</v>
          </cell>
          <cell r="O7001">
            <v>0</v>
          </cell>
          <cell r="P7001">
            <v>7636</v>
          </cell>
          <cell r="Q7001">
            <v>7867</v>
          </cell>
        </row>
        <row r="7002">
          <cell r="E7002" t="str">
            <v>68NMONTHLYIWASHINGTON FEDERATION OF STATE EMPLOYEES</v>
          </cell>
          <cell r="F7002" t="str">
            <v>68N</v>
          </cell>
          <cell r="G7002" t="str">
            <v>Monthly</v>
          </cell>
          <cell r="H7002" t="str">
            <v>I</v>
          </cell>
          <cell r="I7002">
            <v>0</v>
          </cell>
          <cell r="J7002" t="str">
            <v>Washington Federation of State Employees</v>
          </cell>
          <cell r="K7002">
            <v>7470</v>
          </cell>
          <cell r="L7002">
            <v>7470</v>
          </cell>
          <cell r="M7002">
            <v>7470</v>
          </cell>
          <cell r="N7002">
            <v>7470</v>
          </cell>
          <cell r="O7002">
            <v>0</v>
          </cell>
          <cell r="P7002">
            <v>7183</v>
          </cell>
          <cell r="Q7002">
            <v>7400</v>
          </cell>
        </row>
        <row r="7003">
          <cell r="E7003" t="str">
            <v>68NMONTHLYJCOALITION</v>
          </cell>
          <cell r="F7003" t="str">
            <v>68N</v>
          </cell>
          <cell r="G7003" t="str">
            <v>Monthly</v>
          </cell>
          <cell r="H7003" t="str">
            <v>J</v>
          </cell>
          <cell r="I7003">
            <v>0</v>
          </cell>
          <cell r="J7003" t="str">
            <v>Coalition</v>
          </cell>
          <cell r="K7003">
            <v>7658</v>
          </cell>
          <cell r="L7003">
            <v>7658</v>
          </cell>
          <cell r="M7003">
            <v>7658</v>
          </cell>
          <cell r="N7003">
            <v>7658</v>
          </cell>
          <cell r="O7003">
            <v>0</v>
          </cell>
          <cell r="P7003">
            <v>7363</v>
          </cell>
          <cell r="Q7003">
            <v>7585</v>
          </cell>
        </row>
        <row r="7004">
          <cell r="E7004" t="str">
            <v>68NMONTHLYJNON-REPRESENTED STATE EMPLOYEES</v>
          </cell>
          <cell r="F7004" t="str">
            <v>68N</v>
          </cell>
          <cell r="G7004" t="str">
            <v>Monthly</v>
          </cell>
          <cell r="H7004" t="str">
            <v>J</v>
          </cell>
          <cell r="I7004">
            <v>0</v>
          </cell>
          <cell r="J7004" t="str">
            <v>Non-Represented State Employees</v>
          </cell>
          <cell r="K7004">
            <v>7658</v>
          </cell>
          <cell r="L7004">
            <v>7658</v>
          </cell>
          <cell r="M7004">
            <v>7658</v>
          </cell>
          <cell r="N7004">
            <v>7658</v>
          </cell>
          <cell r="O7004">
            <v>0</v>
          </cell>
          <cell r="P7004">
            <v>7363</v>
          </cell>
          <cell r="Q7004">
            <v>7585</v>
          </cell>
        </row>
        <row r="7005">
          <cell r="E7005" t="str">
            <v>68NMONTHLYJSERVICE EMPLOYEES INTERNATIONAL UNION DISTRICT 1199 NW</v>
          </cell>
          <cell r="F7005" t="str">
            <v>68N</v>
          </cell>
          <cell r="G7005" t="str">
            <v>Monthly</v>
          </cell>
          <cell r="H7005" t="str">
            <v>J</v>
          </cell>
          <cell r="I7005">
            <v>0</v>
          </cell>
          <cell r="J7005" t="str">
            <v>Service Employees International Union District 1199 NW</v>
          </cell>
          <cell r="K7005">
            <v>7658</v>
          </cell>
          <cell r="L7005">
            <v>7658</v>
          </cell>
          <cell r="M7005">
            <v>7658</v>
          </cell>
          <cell r="N7005">
            <v>7658</v>
          </cell>
          <cell r="O7005">
            <v>0</v>
          </cell>
          <cell r="P7005">
            <v>7363</v>
          </cell>
          <cell r="Q7005">
            <v>7585</v>
          </cell>
        </row>
        <row r="7006">
          <cell r="E7006" t="str">
            <v>68NMONTHLYJTEAMSTERS LOCAL UNION NUMBER 117</v>
          </cell>
          <cell r="F7006" t="str">
            <v>68N</v>
          </cell>
          <cell r="G7006" t="str">
            <v>Monthly</v>
          </cell>
          <cell r="H7006" t="str">
            <v>J</v>
          </cell>
          <cell r="I7006">
            <v>0</v>
          </cell>
          <cell r="J7006" t="str">
            <v>Teamsters Local Union Number 117</v>
          </cell>
          <cell r="K7006">
            <v>8138</v>
          </cell>
          <cell r="L7006">
            <v>8138</v>
          </cell>
          <cell r="M7006">
            <v>8138</v>
          </cell>
          <cell r="N7006">
            <v>8138</v>
          </cell>
          <cell r="O7006">
            <v>0</v>
          </cell>
          <cell r="P7006">
            <v>7825</v>
          </cell>
          <cell r="Q7006">
            <v>8061</v>
          </cell>
        </row>
        <row r="7007">
          <cell r="E7007" t="str">
            <v>68NMONTHLYJWASHINGTON FEDERATION OF STATE EMPLOYEES</v>
          </cell>
          <cell r="F7007" t="str">
            <v>68N</v>
          </cell>
          <cell r="G7007" t="str">
            <v>Monthly</v>
          </cell>
          <cell r="H7007" t="str">
            <v>J</v>
          </cell>
          <cell r="I7007">
            <v>0</v>
          </cell>
          <cell r="J7007" t="str">
            <v>Washington Federation of State Employees</v>
          </cell>
          <cell r="K7007">
            <v>7658</v>
          </cell>
          <cell r="L7007">
            <v>7658</v>
          </cell>
          <cell r="M7007">
            <v>7658</v>
          </cell>
          <cell r="N7007">
            <v>7658</v>
          </cell>
          <cell r="O7007">
            <v>0</v>
          </cell>
          <cell r="P7007">
            <v>7363</v>
          </cell>
          <cell r="Q7007">
            <v>7585</v>
          </cell>
        </row>
        <row r="7008">
          <cell r="E7008" t="str">
            <v>68NMONTHLYKCOALITION</v>
          </cell>
          <cell r="F7008" t="str">
            <v>68N</v>
          </cell>
          <cell r="G7008" t="str">
            <v>Monthly</v>
          </cell>
          <cell r="H7008" t="str">
            <v>K</v>
          </cell>
          <cell r="I7008">
            <v>0</v>
          </cell>
          <cell r="J7008" t="str">
            <v>Coalition</v>
          </cell>
          <cell r="K7008">
            <v>7851</v>
          </cell>
          <cell r="L7008">
            <v>7851</v>
          </cell>
          <cell r="M7008">
            <v>7851</v>
          </cell>
          <cell r="N7008">
            <v>7851</v>
          </cell>
          <cell r="O7008">
            <v>0</v>
          </cell>
          <cell r="P7008">
            <v>7549</v>
          </cell>
          <cell r="Q7008">
            <v>7777</v>
          </cell>
        </row>
        <row r="7009">
          <cell r="E7009" t="str">
            <v>68NMONTHLYKNON-REPRESENTED STATE EMPLOYEES</v>
          </cell>
          <cell r="F7009" t="str">
            <v>68N</v>
          </cell>
          <cell r="G7009" t="str">
            <v>Monthly</v>
          </cell>
          <cell r="H7009" t="str">
            <v>K</v>
          </cell>
          <cell r="I7009">
            <v>0</v>
          </cell>
          <cell r="J7009" t="str">
            <v>Non-Represented State Employees</v>
          </cell>
          <cell r="K7009">
            <v>7851</v>
          </cell>
          <cell r="L7009">
            <v>7851</v>
          </cell>
          <cell r="M7009">
            <v>7851</v>
          </cell>
          <cell r="N7009">
            <v>7851</v>
          </cell>
          <cell r="O7009">
            <v>0</v>
          </cell>
          <cell r="P7009">
            <v>7549</v>
          </cell>
          <cell r="Q7009">
            <v>7777</v>
          </cell>
        </row>
        <row r="7010">
          <cell r="E7010" t="str">
            <v>68NMONTHLYKSERVICE EMPLOYEES INTERNATIONAL UNION DISTRICT 1199 NW</v>
          </cell>
          <cell r="F7010" t="str">
            <v>68N</v>
          </cell>
          <cell r="G7010" t="str">
            <v>Monthly</v>
          </cell>
          <cell r="H7010" t="str">
            <v>K</v>
          </cell>
          <cell r="I7010">
            <v>0</v>
          </cell>
          <cell r="J7010" t="str">
            <v>Service Employees International Union District 1199 NW</v>
          </cell>
          <cell r="K7010">
            <v>7851</v>
          </cell>
          <cell r="L7010">
            <v>7851</v>
          </cell>
          <cell r="M7010">
            <v>7851</v>
          </cell>
          <cell r="N7010">
            <v>7851</v>
          </cell>
          <cell r="O7010">
            <v>0</v>
          </cell>
          <cell r="P7010">
            <v>7549</v>
          </cell>
          <cell r="Q7010">
            <v>7777</v>
          </cell>
        </row>
        <row r="7011">
          <cell r="E7011" t="str">
            <v>68NMONTHLYKTEAMSTERS LOCAL UNION NUMBER 117</v>
          </cell>
          <cell r="F7011" t="str">
            <v>68N</v>
          </cell>
          <cell r="G7011" t="str">
            <v>Monthly</v>
          </cell>
          <cell r="H7011" t="str">
            <v>K</v>
          </cell>
          <cell r="I7011">
            <v>0</v>
          </cell>
          <cell r="J7011" t="str">
            <v>Teamsters Local Union Number 117</v>
          </cell>
          <cell r="K7011">
            <v>8345</v>
          </cell>
          <cell r="L7011">
            <v>8345</v>
          </cell>
          <cell r="M7011">
            <v>8345</v>
          </cell>
          <cell r="N7011">
            <v>8345</v>
          </cell>
          <cell r="O7011">
            <v>0</v>
          </cell>
          <cell r="P7011">
            <v>8024</v>
          </cell>
          <cell r="Q7011">
            <v>8266</v>
          </cell>
        </row>
        <row r="7012">
          <cell r="E7012" t="str">
            <v>68NMONTHLYKWASHINGTON FEDERATION OF STATE EMPLOYEES</v>
          </cell>
          <cell r="F7012" t="str">
            <v>68N</v>
          </cell>
          <cell r="G7012" t="str">
            <v>Monthly</v>
          </cell>
          <cell r="H7012" t="str">
            <v>K</v>
          </cell>
          <cell r="I7012">
            <v>0</v>
          </cell>
          <cell r="J7012" t="str">
            <v>Washington Federation of State Employees</v>
          </cell>
          <cell r="K7012">
            <v>7851</v>
          </cell>
          <cell r="L7012">
            <v>7851</v>
          </cell>
          <cell r="M7012">
            <v>7851</v>
          </cell>
          <cell r="N7012">
            <v>7851</v>
          </cell>
          <cell r="O7012">
            <v>0</v>
          </cell>
          <cell r="P7012">
            <v>7549</v>
          </cell>
          <cell r="Q7012">
            <v>7777</v>
          </cell>
        </row>
        <row r="7013">
          <cell r="E7013" t="str">
            <v>68NMONTHLYLCOALITION</v>
          </cell>
          <cell r="F7013" t="str">
            <v>68N</v>
          </cell>
          <cell r="G7013" t="str">
            <v>Monthly</v>
          </cell>
          <cell r="H7013" t="str">
            <v>L</v>
          </cell>
          <cell r="I7013">
            <v>0</v>
          </cell>
          <cell r="J7013" t="str">
            <v>Coalition</v>
          </cell>
          <cell r="K7013">
            <v>8048</v>
          </cell>
          <cell r="L7013">
            <v>8048</v>
          </cell>
          <cell r="M7013">
            <v>8048</v>
          </cell>
          <cell r="N7013">
            <v>8048</v>
          </cell>
          <cell r="O7013">
            <v>0</v>
          </cell>
          <cell r="P7013">
            <v>7738</v>
          </cell>
          <cell r="Q7013">
            <v>7972</v>
          </cell>
        </row>
        <row r="7014">
          <cell r="E7014" t="str">
            <v>68NMONTHLYLNON-REPRESENTED STATE EMPLOYEES</v>
          </cell>
          <cell r="F7014" t="str">
            <v>68N</v>
          </cell>
          <cell r="G7014" t="str">
            <v>Monthly</v>
          </cell>
          <cell r="H7014" t="str">
            <v>L</v>
          </cell>
          <cell r="I7014">
            <v>0</v>
          </cell>
          <cell r="J7014" t="str">
            <v>Non-Represented State Employees</v>
          </cell>
          <cell r="K7014">
            <v>8048</v>
          </cell>
          <cell r="L7014">
            <v>8048</v>
          </cell>
          <cell r="M7014">
            <v>8048</v>
          </cell>
          <cell r="N7014">
            <v>8048</v>
          </cell>
          <cell r="O7014">
            <v>0</v>
          </cell>
          <cell r="P7014">
            <v>7738</v>
          </cell>
          <cell r="Q7014">
            <v>7972</v>
          </cell>
        </row>
        <row r="7015">
          <cell r="E7015" t="str">
            <v>68NMONTHLYLSERVICE EMPLOYEES INTERNATIONAL UNION DISTRICT 1199 NW</v>
          </cell>
          <cell r="F7015" t="str">
            <v>68N</v>
          </cell>
          <cell r="G7015" t="str">
            <v>Monthly</v>
          </cell>
          <cell r="H7015" t="str">
            <v>L</v>
          </cell>
          <cell r="I7015">
            <v>0</v>
          </cell>
          <cell r="J7015" t="str">
            <v>Service Employees International Union District 1199 NW</v>
          </cell>
          <cell r="K7015">
            <v>8048</v>
          </cell>
          <cell r="L7015">
            <v>8048</v>
          </cell>
          <cell r="M7015">
            <v>8048</v>
          </cell>
          <cell r="N7015">
            <v>8048</v>
          </cell>
          <cell r="O7015">
            <v>0</v>
          </cell>
          <cell r="P7015">
            <v>7738</v>
          </cell>
          <cell r="Q7015">
            <v>7972</v>
          </cell>
        </row>
        <row r="7016">
          <cell r="E7016" t="str">
            <v>68NMONTHLYLTEAMSTERS LOCAL UNION NUMBER 117</v>
          </cell>
          <cell r="F7016" t="str">
            <v>68N</v>
          </cell>
          <cell r="G7016" t="str">
            <v>Monthly</v>
          </cell>
          <cell r="H7016" t="str">
            <v>L</v>
          </cell>
          <cell r="I7016">
            <v>0</v>
          </cell>
          <cell r="J7016" t="str">
            <v>Teamsters Local Union Number 117</v>
          </cell>
          <cell r="K7016">
            <v>8554</v>
          </cell>
          <cell r="L7016">
            <v>8554</v>
          </cell>
          <cell r="M7016">
            <v>8554</v>
          </cell>
          <cell r="N7016">
            <v>8554</v>
          </cell>
          <cell r="O7016">
            <v>0</v>
          </cell>
          <cell r="P7016">
            <v>8225</v>
          </cell>
          <cell r="Q7016">
            <v>8473</v>
          </cell>
        </row>
        <row r="7017">
          <cell r="E7017" t="str">
            <v>68NMONTHLYLWASHINGTON FEDERATION OF STATE EMPLOYEES</v>
          </cell>
          <cell r="F7017" t="str">
            <v>68N</v>
          </cell>
          <cell r="G7017" t="str">
            <v>Monthly</v>
          </cell>
          <cell r="H7017" t="str">
            <v>L</v>
          </cell>
          <cell r="I7017">
            <v>0</v>
          </cell>
          <cell r="J7017" t="str">
            <v>Washington Federation of State Employees</v>
          </cell>
          <cell r="K7017">
            <v>8048</v>
          </cell>
          <cell r="L7017">
            <v>8048</v>
          </cell>
          <cell r="M7017">
            <v>8048</v>
          </cell>
          <cell r="N7017">
            <v>8048</v>
          </cell>
          <cell r="O7017">
            <v>0</v>
          </cell>
          <cell r="P7017">
            <v>7738</v>
          </cell>
          <cell r="Q7017">
            <v>7972</v>
          </cell>
        </row>
        <row r="7018">
          <cell r="E7018" t="str">
            <v>68NMONTHLYMCOALITION</v>
          </cell>
          <cell r="F7018" t="str">
            <v>68N</v>
          </cell>
          <cell r="G7018" t="str">
            <v>Monthly</v>
          </cell>
          <cell r="H7018" t="str">
            <v>M</v>
          </cell>
          <cell r="I7018">
            <v>0</v>
          </cell>
          <cell r="J7018" t="str">
            <v>Coalition</v>
          </cell>
          <cell r="K7018">
            <v>8249</v>
          </cell>
          <cell r="L7018">
            <v>8249</v>
          </cell>
          <cell r="M7018">
            <v>8249</v>
          </cell>
          <cell r="N7018">
            <v>8249</v>
          </cell>
          <cell r="O7018">
            <v>0</v>
          </cell>
          <cell r="P7018">
            <v>7932</v>
          </cell>
          <cell r="Q7018">
            <v>8172</v>
          </cell>
        </row>
        <row r="7019">
          <cell r="E7019" t="str">
            <v>68NMONTHLYMNON-REPRESENTED STATE EMPLOYEES</v>
          </cell>
          <cell r="F7019" t="str">
            <v>68N</v>
          </cell>
          <cell r="G7019" t="str">
            <v>Monthly</v>
          </cell>
          <cell r="H7019" t="str">
            <v>M</v>
          </cell>
          <cell r="I7019">
            <v>0</v>
          </cell>
          <cell r="J7019" t="str">
            <v>Non-Represented State Employees</v>
          </cell>
          <cell r="K7019">
            <v>8249</v>
          </cell>
          <cell r="L7019">
            <v>8249</v>
          </cell>
          <cell r="M7019">
            <v>8249</v>
          </cell>
          <cell r="N7019">
            <v>8249</v>
          </cell>
          <cell r="O7019">
            <v>0</v>
          </cell>
          <cell r="P7019">
            <v>7932</v>
          </cell>
          <cell r="Q7019">
            <v>8172</v>
          </cell>
        </row>
        <row r="7020">
          <cell r="E7020" t="str">
            <v>68NMONTHLYMSERVICE EMPLOYEES INTERNATIONAL UNION DISTRICT 1199 NW</v>
          </cell>
          <cell r="F7020" t="str">
            <v>68N</v>
          </cell>
          <cell r="G7020" t="str">
            <v>Monthly</v>
          </cell>
          <cell r="H7020" t="str">
            <v>M</v>
          </cell>
          <cell r="I7020">
            <v>0</v>
          </cell>
          <cell r="J7020" t="str">
            <v>Service Employees International Union District 1199 NW</v>
          </cell>
          <cell r="K7020">
            <v>8249</v>
          </cell>
          <cell r="L7020">
            <v>8249</v>
          </cell>
          <cell r="M7020">
            <v>8249</v>
          </cell>
          <cell r="N7020">
            <v>8249</v>
          </cell>
          <cell r="O7020">
            <v>0</v>
          </cell>
          <cell r="P7020">
            <v>7932</v>
          </cell>
          <cell r="Q7020">
            <v>8172</v>
          </cell>
        </row>
        <row r="7021">
          <cell r="E7021" t="str">
            <v>68NMONTHLYMTEAMSTERS LOCAL UNION NUMBER 117</v>
          </cell>
          <cell r="F7021" t="str">
            <v>68N</v>
          </cell>
          <cell r="G7021" t="str">
            <v>Monthly</v>
          </cell>
          <cell r="H7021" t="str">
            <v>M</v>
          </cell>
          <cell r="I7021">
            <v>0</v>
          </cell>
          <cell r="J7021" t="str">
            <v>Teamsters Local Union Number 117</v>
          </cell>
          <cell r="K7021">
            <v>8768</v>
          </cell>
          <cell r="L7021">
            <v>8768</v>
          </cell>
          <cell r="M7021">
            <v>8768</v>
          </cell>
          <cell r="N7021">
            <v>8768</v>
          </cell>
          <cell r="O7021">
            <v>0</v>
          </cell>
          <cell r="P7021">
            <v>8431</v>
          </cell>
          <cell r="Q7021">
            <v>8686</v>
          </cell>
        </row>
        <row r="7022">
          <cell r="E7022" t="str">
            <v>68NMONTHLYMWASHINGTON FEDERATION OF STATE EMPLOYEES</v>
          </cell>
          <cell r="F7022" t="str">
            <v>68N</v>
          </cell>
          <cell r="G7022" t="str">
            <v>Monthly</v>
          </cell>
          <cell r="H7022" t="str">
            <v>M</v>
          </cell>
          <cell r="I7022">
            <v>0</v>
          </cell>
          <cell r="J7022" t="str">
            <v>Washington Federation of State Employees</v>
          </cell>
          <cell r="K7022">
            <v>8249</v>
          </cell>
          <cell r="L7022">
            <v>8249</v>
          </cell>
          <cell r="M7022">
            <v>8249</v>
          </cell>
          <cell r="N7022">
            <v>8249</v>
          </cell>
          <cell r="O7022">
            <v>0</v>
          </cell>
          <cell r="P7022">
            <v>7932</v>
          </cell>
          <cell r="Q7022">
            <v>8172</v>
          </cell>
        </row>
        <row r="7023">
          <cell r="E7023" t="str">
            <v>68NMONTHLYNCOALITION</v>
          </cell>
          <cell r="F7023" t="str">
            <v>68N</v>
          </cell>
          <cell r="G7023" t="str">
            <v>Monthly</v>
          </cell>
          <cell r="H7023" t="str">
            <v>N</v>
          </cell>
          <cell r="I7023">
            <v>0</v>
          </cell>
          <cell r="J7023" t="str">
            <v>Coalition</v>
          </cell>
          <cell r="K7023">
            <v>8457</v>
          </cell>
          <cell r="L7023">
            <v>8457</v>
          </cell>
          <cell r="M7023">
            <v>8457</v>
          </cell>
          <cell r="N7023">
            <v>8457</v>
          </cell>
          <cell r="O7023">
            <v>0</v>
          </cell>
          <cell r="P7023">
            <v>8132</v>
          </cell>
          <cell r="Q7023">
            <v>8378</v>
          </cell>
        </row>
        <row r="7024">
          <cell r="E7024" t="str">
            <v>68NMONTHLYNNON-REPRESENTED STATE EMPLOYEES</v>
          </cell>
          <cell r="F7024" t="str">
            <v>68N</v>
          </cell>
          <cell r="G7024" t="str">
            <v>Monthly</v>
          </cell>
          <cell r="H7024" t="str">
            <v>N</v>
          </cell>
          <cell r="I7024">
            <v>0</v>
          </cell>
          <cell r="J7024" t="str">
            <v>Non-Represented State Employees</v>
          </cell>
          <cell r="K7024">
            <v>8457</v>
          </cell>
          <cell r="L7024">
            <v>8457</v>
          </cell>
          <cell r="M7024">
            <v>8457</v>
          </cell>
          <cell r="N7024">
            <v>8457</v>
          </cell>
          <cell r="O7024">
            <v>0</v>
          </cell>
          <cell r="P7024">
            <v>8132</v>
          </cell>
          <cell r="Q7024">
            <v>8378</v>
          </cell>
        </row>
        <row r="7025">
          <cell r="E7025" t="str">
            <v>68NMONTHLYNSERVICE EMPLOYEES INTERNATIONAL UNION DISTRICT 1199 NW</v>
          </cell>
          <cell r="F7025" t="str">
            <v>68N</v>
          </cell>
          <cell r="G7025" t="str">
            <v>Monthly</v>
          </cell>
          <cell r="H7025" t="str">
            <v>N</v>
          </cell>
          <cell r="I7025">
            <v>0</v>
          </cell>
          <cell r="J7025" t="str">
            <v>Service Employees International Union District 1199 NW</v>
          </cell>
          <cell r="K7025">
            <v>8457</v>
          </cell>
          <cell r="L7025">
            <v>8457</v>
          </cell>
          <cell r="M7025">
            <v>8457</v>
          </cell>
          <cell r="N7025">
            <v>8457</v>
          </cell>
          <cell r="O7025">
            <v>0</v>
          </cell>
          <cell r="P7025">
            <v>8132</v>
          </cell>
          <cell r="Q7025">
            <v>8378</v>
          </cell>
        </row>
        <row r="7026">
          <cell r="E7026" t="str">
            <v>68NMONTHLYNTEAMSTERS LOCAL UNION NUMBER 117</v>
          </cell>
          <cell r="F7026" t="str">
            <v>68N</v>
          </cell>
          <cell r="G7026" t="str">
            <v>Monthly</v>
          </cell>
          <cell r="H7026" t="str">
            <v>N</v>
          </cell>
          <cell r="I7026">
            <v>0</v>
          </cell>
          <cell r="J7026" t="str">
            <v>Teamsters Local Union Number 117</v>
          </cell>
          <cell r="K7026">
            <v>8988</v>
          </cell>
          <cell r="L7026">
            <v>8988</v>
          </cell>
          <cell r="M7026">
            <v>8988</v>
          </cell>
          <cell r="N7026">
            <v>8988</v>
          </cell>
          <cell r="O7026">
            <v>0</v>
          </cell>
          <cell r="P7026">
            <v>8642</v>
          </cell>
          <cell r="Q7026">
            <v>8903</v>
          </cell>
        </row>
        <row r="7027">
          <cell r="E7027" t="str">
            <v>68NMONTHLYNWASHINGTON FEDERATION OF STATE EMPLOYEES</v>
          </cell>
          <cell r="F7027" t="str">
            <v>68N</v>
          </cell>
          <cell r="G7027" t="str">
            <v>Monthly</v>
          </cell>
          <cell r="H7027" t="str">
            <v>N</v>
          </cell>
          <cell r="I7027">
            <v>0</v>
          </cell>
          <cell r="J7027" t="str">
            <v>Washington Federation of State Employees</v>
          </cell>
          <cell r="K7027">
            <v>8457</v>
          </cell>
          <cell r="L7027">
            <v>8457</v>
          </cell>
          <cell r="M7027">
            <v>8457</v>
          </cell>
          <cell r="N7027">
            <v>8457</v>
          </cell>
          <cell r="O7027">
            <v>0</v>
          </cell>
          <cell r="P7027">
            <v>8132</v>
          </cell>
          <cell r="Q7027">
            <v>8378</v>
          </cell>
        </row>
        <row r="7028">
          <cell r="E7028" t="str">
            <v>68NMONTHLYOCOALITION</v>
          </cell>
          <cell r="F7028" t="str">
            <v>68N</v>
          </cell>
          <cell r="G7028" t="str">
            <v>Monthly</v>
          </cell>
          <cell r="H7028" t="str">
            <v>O</v>
          </cell>
          <cell r="I7028">
            <v>0</v>
          </cell>
          <cell r="J7028" t="str">
            <v>Coalition</v>
          </cell>
          <cell r="K7028">
            <v>8667</v>
          </cell>
          <cell r="L7028">
            <v>8667</v>
          </cell>
          <cell r="M7028">
            <v>8667</v>
          </cell>
          <cell r="N7028">
            <v>8667</v>
          </cell>
          <cell r="O7028">
            <v>0</v>
          </cell>
          <cell r="P7028">
            <v>8334</v>
          </cell>
          <cell r="Q7028">
            <v>8586</v>
          </cell>
        </row>
        <row r="7029">
          <cell r="E7029" t="str">
            <v>68NMONTHLYONON-REPRESENTED STATE EMPLOYEES</v>
          </cell>
          <cell r="F7029" t="str">
            <v>68N</v>
          </cell>
          <cell r="G7029" t="str">
            <v>Monthly</v>
          </cell>
          <cell r="H7029" t="str">
            <v>O</v>
          </cell>
          <cell r="I7029">
            <v>0</v>
          </cell>
          <cell r="J7029" t="str">
            <v>Non-Represented State Employees</v>
          </cell>
          <cell r="K7029">
            <v>8667</v>
          </cell>
          <cell r="L7029">
            <v>8667</v>
          </cell>
          <cell r="M7029">
            <v>8667</v>
          </cell>
          <cell r="N7029">
            <v>8667</v>
          </cell>
          <cell r="O7029">
            <v>0</v>
          </cell>
          <cell r="P7029">
            <v>8334</v>
          </cell>
          <cell r="Q7029">
            <v>8586</v>
          </cell>
        </row>
        <row r="7030">
          <cell r="E7030" t="str">
            <v>68NMONTHLYOSERVICE EMPLOYEES INTERNATIONAL UNION DISTRICT 1199 NW</v>
          </cell>
          <cell r="F7030" t="str">
            <v>68N</v>
          </cell>
          <cell r="G7030" t="str">
            <v>Monthly</v>
          </cell>
          <cell r="H7030" t="str">
            <v>O</v>
          </cell>
          <cell r="I7030">
            <v>0</v>
          </cell>
          <cell r="J7030" t="str">
            <v>Service Employees International Union District 1199 NW</v>
          </cell>
          <cell r="K7030">
            <v>8667</v>
          </cell>
          <cell r="L7030">
            <v>8667</v>
          </cell>
          <cell r="M7030">
            <v>8667</v>
          </cell>
          <cell r="N7030">
            <v>8667</v>
          </cell>
          <cell r="O7030">
            <v>0</v>
          </cell>
          <cell r="P7030">
            <v>8334</v>
          </cell>
          <cell r="Q7030">
            <v>8586</v>
          </cell>
        </row>
        <row r="7031">
          <cell r="E7031" t="str">
            <v>68NMONTHLYOTEAMSTERS LOCAL UNION NUMBER 117</v>
          </cell>
          <cell r="F7031" t="str">
            <v>68N</v>
          </cell>
          <cell r="G7031" t="str">
            <v>Monthly</v>
          </cell>
          <cell r="H7031" t="str">
            <v>O</v>
          </cell>
          <cell r="I7031">
            <v>0</v>
          </cell>
          <cell r="J7031" t="str">
            <v>Teamsters Local Union Number 117</v>
          </cell>
          <cell r="K7031">
            <v>9213</v>
          </cell>
          <cell r="L7031">
            <v>9213</v>
          </cell>
          <cell r="M7031">
            <v>9213</v>
          </cell>
          <cell r="N7031">
            <v>9213</v>
          </cell>
          <cell r="O7031">
            <v>0</v>
          </cell>
          <cell r="P7031">
            <v>8859</v>
          </cell>
          <cell r="Q7031">
            <v>9127</v>
          </cell>
        </row>
        <row r="7032">
          <cell r="E7032" t="str">
            <v>68NMONTHLYOWASHINGTON FEDERATION OF STATE EMPLOYEES</v>
          </cell>
          <cell r="F7032" t="str">
            <v>68N</v>
          </cell>
          <cell r="G7032" t="str">
            <v>Monthly</v>
          </cell>
          <cell r="H7032" t="str">
            <v>O</v>
          </cell>
          <cell r="I7032">
            <v>0</v>
          </cell>
          <cell r="J7032" t="str">
            <v>Washington Federation of State Employees</v>
          </cell>
          <cell r="K7032">
            <v>8667</v>
          </cell>
          <cell r="L7032">
            <v>8667</v>
          </cell>
          <cell r="M7032">
            <v>8667</v>
          </cell>
          <cell r="N7032">
            <v>8667</v>
          </cell>
          <cell r="O7032">
            <v>0</v>
          </cell>
          <cell r="P7032">
            <v>8334</v>
          </cell>
          <cell r="Q7032">
            <v>8586</v>
          </cell>
        </row>
        <row r="7033">
          <cell r="E7033" t="str">
            <v>68NMONTHLYPCOALITION</v>
          </cell>
          <cell r="F7033" t="str">
            <v>68N</v>
          </cell>
          <cell r="G7033" t="str">
            <v>Monthly</v>
          </cell>
          <cell r="H7033" t="str">
            <v>P</v>
          </cell>
          <cell r="I7033">
            <v>0</v>
          </cell>
          <cell r="J7033" t="str">
            <v>Coalition</v>
          </cell>
          <cell r="K7033">
            <v>8885</v>
          </cell>
          <cell r="L7033">
            <v>8885</v>
          </cell>
          <cell r="M7033">
            <v>8885</v>
          </cell>
          <cell r="N7033">
            <v>8885</v>
          </cell>
          <cell r="O7033">
            <v>0</v>
          </cell>
          <cell r="P7033">
            <v>8543</v>
          </cell>
          <cell r="Q7033">
            <v>8801</v>
          </cell>
        </row>
        <row r="7034">
          <cell r="E7034" t="str">
            <v>68NMONTHLYPNON-REPRESENTED STATE EMPLOYEES</v>
          </cell>
          <cell r="F7034" t="str">
            <v>68N</v>
          </cell>
          <cell r="G7034" t="str">
            <v>Monthly</v>
          </cell>
          <cell r="H7034" t="str">
            <v>P</v>
          </cell>
          <cell r="I7034">
            <v>0</v>
          </cell>
          <cell r="J7034" t="str">
            <v>Non-Represented State Employees</v>
          </cell>
          <cell r="K7034">
            <v>8885</v>
          </cell>
          <cell r="L7034">
            <v>8885</v>
          </cell>
          <cell r="M7034">
            <v>8885</v>
          </cell>
          <cell r="N7034">
            <v>8885</v>
          </cell>
          <cell r="O7034">
            <v>0</v>
          </cell>
          <cell r="P7034">
            <v>8543</v>
          </cell>
          <cell r="Q7034">
            <v>8801</v>
          </cell>
        </row>
        <row r="7035">
          <cell r="E7035" t="str">
            <v>68NMONTHLYPSERVICE EMPLOYEES INTERNATIONAL UNION DISTRICT 1199 NW</v>
          </cell>
          <cell r="F7035" t="str">
            <v>68N</v>
          </cell>
          <cell r="G7035" t="str">
            <v>Monthly</v>
          </cell>
          <cell r="H7035" t="str">
            <v>P</v>
          </cell>
          <cell r="I7035">
            <v>0</v>
          </cell>
          <cell r="J7035" t="str">
            <v>Service Employees International Union District 1199 NW</v>
          </cell>
          <cell r="K7035">
            <v>8885</v>
          </cell>
          <cell r="L7035">
            <v>8885</v>
          </cell>
          <cell r="M7035">
            <v>8885</v>
          </cell>
          <cell r="N7035">
            <v>8885</v>
          </cell>
          <cell r="O7035">
            <v>0</v>
          </cell>
          <cell r="P7035">
            <v>8543</v>
          </cell>
          <cell r="Q7035">
            <v>8801</v>
          </cell>
        </row>
        <row r="7036">
          <cell r="E7036" t="str">
            <v>68NMONTHLYPTEAMSTERS LOCAL UNION NUMBER 117</v>
          </cell>
          <cell r="F7036" t="str">
            <v>68N</v>
          </cell>
          <cell r="G7036" t="str">
            <v>Monthly</v>
          </cell>
          <cell r="H7036" t="str">
            <v>P</v>
          </cell>
          <cell r="I7036">
            <v>0</v>
          </cell>
          <cell r="J7036" t="str">
            <v>Teamsters Local Union Number 117</v>
          </cell>
          <cell r="K7036">
            <v>9443</v>
          </cell>
          <cell r="L7036">
            <v>9443</v>
          </cell>
          <cell r="M7036">
            <v>9443</v>
          </cell>
          <cell r="N7036">
            <v>9443</v>
          </cell>
          <cell r="O7036">
            <v>0</v>
          </cell>
          <cell r="P7036">
            <v>9080</v>
          </cell>
          <cell r="Q7036">
            <v>9354</v>
          </cell>
        </row>
        <row r="7037">
          <cell r="E7037" t="str">
            <v>68NMONTHLYPWASHINGTON FEDERATION OF STATE EMPLOYEES</v>
          </cell>
          <cell r="F7037" t="str">
            <v>68N</v>
          </cell>
          <cell r="G7037" t="str">
            <v>Monthly</v>
          </cell>
          <cell r="H7037" t="str">
            <v>P</v>
          </cell>
          <cell r="I7037">
            <v>0</v>
          </cell>
          <cell r="J7037" t="str">
            <v>Washington Federation of State Employees</v>
          </cell>
          <cell r="K7037">
            <v>8885</v>
          </cell>
          <cell r="L7037">
            <v>8885</v>
          </cell>
          <cell r="M7037">
            <v>8885</v>
          </cell>
          <cell r="N7037">
            <v>8885</v>
          </cell>
          <cell r="O7037">
            <v>0</v>
          </cell>
          <cell r="P7037">
            <v>8543</v>
          </cell>
          <cell r="Q7037">
            <v>8801</v>
          </cell>
        </row>
        <row r="7038">
          <cell r="E7038" t="str">
            <v>68NMONTHLYQCOALITION</v>
          </cell>
          <cell r="F7038" t="str">
            <v>68N</v>
          </cell>
          <cell r="G7038" t="str">
            <v>Monthly</v>
          </cell>
          <cell r="H7038" t="str">
            <v>Q</v>
          </cell>
          <cell r="I7038">
            <v>0</v>
          </cell>
          <cell r="J7038" t="str">
            <v>Coalition</v>
          </cell>
          <cell r="K7038">
            <v>9108</v>
          </cell>
          <cell r="L7038">
            <v>9108</v>
          </cell>
          <cell r="M7038">
            <v>9108</v>
          </cell>
          <cell r="N7038">
            <v>9108</v>
          </cell>
          <cell r="O7038">
            <v>0</v>
          </cell>
          <cell r="P7038">
            <v>8758</v>
          </cell>
          <cell r="Q7038">
            <v>9022</v>
          </cell>
        </row>
        <row r="7039">
          <cell r="E7039" t="str">
            <v>68NMONTHLYQNON-REPRESENTED STATE EMPLOYEES</v>
          </cell>
          <cell r="F7039" t="str">
            <v>68N</v>
          </cell>
          <cell r="G7039" t="str">
            <v>Monthly</v>
          </cell>
          <cell r="H7039" t="str">
            <v>Q</v>
          </cell>
          <cell r="I7039">
            <v>0</v>
          </cell>
          <cell r="J7039" t="str">
            <v>Non-Represented State Employees</v>
          </cell>
          <cell r="K7039">
            <v>9108</v>
          </cell>
          <cell r="L7039">
            <v>9108</v>
          </cell>
          <cell r="M7039">
            <v>9108</v>
          </cell>
          <cell r="N7039">
            <v>9108</v>
          </cell>
          <cell r="O7039">
            <v>0</v>
          </cell>
          <cell r="P7039">
            <v>8758</v>
          </cell>
          <cell r="Q7039">
            <v>9022</v>
          </cell>
        </row>
        <row r="7040">
          <cell r="E7040" t="str">
            <v>68NMONTHLYQSERVICE EMPLOYEES INTERNATIONAL UNION DISTRICT 1199 NW</v>
          </cell>
          <cell r="F7040" t="str">
            <v>68N</v>
          </cell>
          <cell r="G7040" t="str">
            <v>Monthly</v>
          </cell>
          <cell r="H7040" t="str">
            <v>Q</v>
          </cell>
          <cell r="I7040">
            <v>0</v>
          </cell>
          <cell r="J7040" t="str">
            <v>Service Employees International Union District 1199 NW</v>
          </cell>
          <cell r="K7040">
            <v>9108</v>
          </cell>
          <cell r="L7040">
            <v>9108</v>
          </cell>
          <cell r="M7040">
            <v>9108</v>
          </cell>
          <cell r="N7040">
            <v>9108</v>
          </cell>
          <cell r="O7040">
            <v>0</v>
          </cell>
          <cell r="P7040">
            <v>8758</v>
          </cell>
          <cell r="Q7040">
            <v>9022</v>
          </cell>
        </row>
        <row r="7041">
          <cell r="E7041" t="str">
            <v>68NMONTHLYQTEAMSTERS LOCAL UNION NUMBER 117</v>
          </cell>
          <cell r="F7041" t="str">
            <v>68N</v>
          </cell>
          <cell r="G7041" t="str">
            <v>Monthly</v>
          </cell>
          <cell r="H7041" t="str">
            <v>Q</v>
          </cell>
          <cell r="I7041">
            <v>0</v>
          </cell>
          <cell r="J7041" t="str">
            <v>Teamsters Local Union Number 117</v>
          </cell>
          <cell r="K7041">
            <v>9679</v>
          </cell>
          <cell r="L7041">
            <v>9679</v>
          </cell>
          <cell r="M7041">
            <v>9679</v>
          </cell>
          <cell r="N7041">
            <v>9679</v>
          </cell>
          <cell r="O7041">
            <v>0</v>
          </cell>
          <cell r="P7041">
            <v>9307</v>
          </cell>
          <cell r="Q7041">
            <v>9588</v>
          </cell>
        </row>
        <row r="7042">
          <cell r="E7042" t="str">
            <v>68NMONTHLYQWASHINGTON FEDERATION OF STATE EMPLOYEES</v>
          </cell>
          <cell r="F7042" t="str">
            <v>68N</v>
          </cell>
          <cell r="G7042" t="str">
            <v>Monthly</v>
          </cell>
          <cell r="H7042" t="str">
            <v>Q</v>
          </cell>
          <cell r="I7042">
            <v>0</v>
          </cell>
          <cell r="J7042" t="str">
            <v>Washington Federation of State Employees</v>
          </cell>
          <cell r="K7042">
            <v>9108</v>
          </cell>
          <cell r="L7042">
            <v>9108</v>
          </cell>
          <cell r="M7042">
            <v>9108</v>
          </cell>
          <cell r="N7042">
            <v>9108</v>
          </cell>
          <cell r="O7042">
            <v>0</v>
          </cell>
          <cell r="P7042">
            <v>8758</v>
          </cell>
          <cell r="Q7042">
            <v>9022</v>
          </cell>
        </row>
        <row r="7043">
          <cell r="E7043" t="str">
            <v>68NMONTHLYRCOALITION</v>
          </cell>
          <cell r="F7043" t="str">
            <v>68N</v>
          </cell>
          <cell r="G7043" t="str">
            <v>Monthly</v>
          </cell>
          <cell r="H7043" t="str">
            <v>R</v>
          </cell>
          <cell r="I7043">
            <v>0</v>
          </cell>
          <cell r="J7043" t="str">
            <v>Coalition</v>
          </cell>
          <cell r="K7043">
            <v>9336</v>
          </cell>
          <cell r="L7043">
            <v>9336</v>
          </cell>
          <cell r="M7043">
            <v>9336</v>
          </cell>
          <cell r="N7043">
            <v>9336</v>
          </cell>
          <cell r="O7043">
            <v>0</v>
          </cell>
          <cell r="P7043">
            <v>8977</v>
          </cell>
          <cell r="Q7043">
            <v>9248</v>
          </cell>
        </row>
        <row r="7044">
          <cell r="E7044" t="str">
            <v>68NMONTHLYRNON-REPRESENTED STATE EMPLOYEES</v>
          </cell>
          <cell r="F7044" t="str">
            <v>68N</v>
          </cell>
          <cell r="G7044" t="str">
            <v>Monthly</v>
          </cell>
          <cell r="H7044" t="str">
            <v>R</v>
          </cell>
          <cell r="I7044">
            <v>0</v>
          </cell>
          <cell r="J7044" t="str">
            <v>Non-Represented State Employees</v>
          </cell>
          <cell r="K7044">
            <v>9336</v>
          </cell>
          <cell r="L7044">
            <v>9336</v>
          </cell>
          <cell r="M7044">
            <v>9336</v>
          </cell>
          <cell r="N7044">
            <v>9336</v>
          </cell>
          <cell r="O7044">
            <v>0</v>
          </cell>
          <cell r="P7044">
            <v>8977</v>
          </cell>
          <cell r="Q7044">
            <v>9248</v>
          </cell>
        </row>
        <row r="7045">
          <cell r="E7045" t="str">
            <v>68NMONTHLYRSERVICE EMPLOYEES INTERNATIONAL UNION DISTRICT 1199 NW</v>
          </cell>
          <cell r="F7045" t="str">
            <v>68N</v>
          </cell>
          <cell r="G7045" t="str">
            <v>Monthly</v>
          </cell>
          <cell r="H7045" t="str">
            <v>R</v>
          </cell>
          <cell r="I7045">
            <v>0</v>
          </cell>
          <cell r="J7045" t="str">
            <v>Service Employees International Union District 1199 NW</v>
          </cell>
          <cell r="K7045">
            <v>9336</v>
          </cell>
          <cell r="L7045">
            <v>9336</v>
          </cell>
          <cell r="M7045">
            <v>9336</v>
          </cell>
          <cell r="N7045">
            <v>9336</v>
          </cell>
          <cell r="O7045">
            <v>0</v>
          </cell>
          <cell r="P7045">
            <v>8977</v>
          </cell>
          <cell r="Q7045">
            <v>9248</v>
          </cell>
        </row>
        <row r="7046">
          <cell r="E7046" t="str">
            <v>68NMONTHLYRTEAMSTERS LOCAL UNION NUMBER 117</v>
          </cell>
          <cell r="F7046" t="str">
            <v>68N</v>
          </cell>
          <cell r="G7046" t="str">
            <v>Monthly</v>
          </cell>
          <cell r="H7046" t="str">
            <v>R</v>
          </cell>
          <cell r="I7046">
            <v>0</v>
          </cell>
          <cell r="J7046" t="str">
            <v>Teamsters Local Union Number 117</v>
          </cell>
          <cell r="K7046">
            <v>9921</v>
          </cell>
          <cell r="L7046">
            <v>9921</v>
          </cell>
          <cell r="M7046">
            <v>9921</v>
          </cell>
          <cell r="N7046">
            <v>9921</v>
          </cell>
          <cell r="O7046">
            <v>0</v>
          </cell>
          <cell r="P7046">
            <v>9539</v>
          </cell>
          <cell r="Q7046">
            <v>9827</v>
          </cell>
        </row>
        <row r="7047">
          <cell r="E7047" t="str">
            <v>68NMONTHLYRWASHINGTON FEDERATION OF STATE EMPLOYEES</v>
          </cell>
          <cell r="F7047" t="str">
            <v>68N</v>
          </cell>
          <cell r="G7047" t="str">
            <v>Monthly</v>
          </cell>
          <cell r="H7047" t="str">
            <v>R</v>
          </cell>
          <cell r="I7047">
            <v>0</v>
          </cell>
          <cell r="J7047" t="str">
            <v>Washington Federation of State Employees</v>
          </cell>
          <cell r="K7047">
            <v>9336</v>
          </cell>
          <cell r="L7047">
            <v>9336</v>
          </cell>
          <cell r="M7047">
            <v>9336</v>
          </cell>
          <cell r="N7047">
            <v>9336</v>
          </cell>
          <cell r="O7047">
            <v>0</v>
          </cell>
          <cell r="P7047">
            <v>8977</v>
          </cell>
          <cell r="Q7047">
            <v>9248</v>
          </cell>
        </row>
        <row r="7048">
          <cell r="E7048" t="str">
            <v>68NMONTHLYSCOALITION</v>
          </cell>
          <cell r="F7048" t="str">
            <v>68N</v>
          </cell>
          <cell r="G7048" t="str">
            <v>Monthly</v>
          </cell>
          <cell r="H7048" t="str">
            <v>S</v>
          </cell>
          <cell r="I7048">
            <v>0</v>
          </cell>
          <cell r="J7048" t="str">
            <v>Coalition</v>
          </cell>
          <cell r="K7048">
            <v>9569</v>
          </cell>
          <cell r="L7048">
            <v>9569</v>
          </cell>
          <cell r="M7048">
            <v>9569</v>
          </cell>
          <cell r="N7048">
            <v>9569</v>
          </cell>
          <cell r="O7048">
            <v>0</v>
          </cell>
          <cell r="P7048">
            <v>9201</v>
          </cell>
          <cell r="Q7048">
            <v>9479</v>
          </cell>
        </row>
        <row r="7049">
          <cell r="E7049" t="str">
            <v>68NMONTHLYSNON-REPRESENTED STATE EMPLOYEES</v>
          </cell>
          <cell r="F7049" t="str">
            <v>68N</v>
          </cell>
          <cell r="G7049" t="str">
            <v>Monthly</v>
          </cell>
          <cell r="H7049" t="str">
            <v>S</v>
          </cell>
          <cell r="I7049">
            <v>0</v>
          </cell>
          <cell r="J7049" t="str">
            <v>Non-Represented State Employees</v>
          </cell>
          <cell r="K7049">
            <v>9569</v>
          </cell>
          <cell r="L7049">
            <v>9569</v>
          </cell>
          <cell r="M7049">
            <v>9569</v>
          </cell>
          <cell r="N7049">
            <v>9569</v>
          </cell>
          <cell r="O7049">
            <v>0</v>
          </cell>
          <cell r="P7049">
            <v>9201</v>
          </cell>
          <cell r="Q7049">
            <v>9479</v>
          </cell>
        </row>
        <row r="7050">
          <cell r="E7050" t="str">
            <v>68NMONTHLYSSERVICE EMPLOYEES INTERNATIONAL UNION DISTRICT 1199 NW</v>
          </cell>
          <cell r="F7050" t="str">
            <v>68N</v>
          </cell>
          <cell r="G7050" t="str">
            <v>Monthly</v>
          </cell>
          <cell r="H7050" t="str">
            <v>S</v>
          </cell>
          <cell r="I7050">
            <v>0</v>
          </cell>
          <cell r="J7050" t="str">
            <v>Service Employees International Union District 1199 NW</v>
          </cell>
          <cell r="K7050">
            <v>9569</v>
          </cell>
          <cell r="L7050">
            <v>9569</v>
          </cell>
          <cell r="M7050">
            <v>9569</v>
          </cell>
          <cell r="N7050">
            <v>9569</v>
          </cell>
          <cell r="O7050">
            <v>0</v>
          </cell>
          <cell r="P7050">
            <v>9201</v>
          </cell>
          <cell r="Q7050">
            <v>9479</v>
          </cell>
        </row>
        <row r="7051">
          <cell r="E7051" t="str">
            <v>68NMONTHLYSTEAMSTERS LOCAL UNION NUMBER 117</v>
          </cell>
          <cell r="F7051" t="str">
            <v>68N</v>
          </cell>
          <cell r="G7051" t="str">
            <v>Monthly</v>
          </cell>
          <cell r="H7051" t="str">
            <v>S</v>
          </cell>
          <cell r="I7051">
            <v>0</v>
          </cell>
          <cell r="J7051" t="str">
            <v>Teamsters Local Union Number 117</v>
          </cell>
          <cell r="K7051">
            <v>10169</v>
          </cell>
          <cell r="L7051">
            <v>10169</v>
          </cell>
          <cell r="M7051">
            <v>10169</v>
          </cell>
          <cell r="N7051">
            <v>10169</v>
          </cell>
          <cell r="O7051">
            <v>0</v>
          </cell>
          <cell r="P7051">
            <v>9778</v>
          </cell>
          <cell r="Q7051">
            <v>10073</v>
          </cell>
        </row>
        <row r="7052">
          <cell r="E7052" t="str">
            <v>68NMONTHLYSWASHINGTON FEDERATION OF STATE EMPLOYEES</v>
          </cell>
          <cell r="F7052" t="str">
            <v>68N</v>
          </cell>
          <cell r="G7052" t="str">
            <v>Monthly</v>
          </cell>
          <cell r="H7052" t="str">
            <v>S</v>
          </cell>
          <cell r="I7052">
            <v>0</v>
          </cell>
          <cell r="J7052" t="str">
            <v>Washington Federation of State Employees</v>
          </cell>
          <cell r="K7052">
            <v>9569</v>
          </cell>
          <cell r="L7052">
            <v>9569</v>
          </cell>
          <cell r="M7052">
            <v>9569</v>
          </cell>
          <cell r="N7052">
            <v>9569</v>
          </cell>
          <cell r="O7052">
            <v>0</v>
          </cell>
          <cell r="P7052">
            <v>9201</v>
          </cell>
          <cell r="Q7052">
            <v>9479</v>
          </cell>
        </row>
        <row r="7053">
          <cell r="E7053" t="str">
            <v>68NMONTHLYTCOALITION</v>
          </cell>
          <cell r="F7053" t="str">
            <v>68N</v>
          </cell>
          <cell r="G7053" t="str">
            <v>Monthly</v>
          </cell>
          <cell r="H7053" t="str">
            <v>T</v>
          </cell>
          <cell r="I7053">
            <v>0</v>
          </cell>
          <cell r="J7053" t="str">
            <v>Coalition</v>
          </cell>
          <cell r="K7053">
            <v>9808</v>
          </cell>
          <cell r="L7053">
            <v>9808</v>
          </cell>
          <cell r="M7053">
            <v>9808</v>
          </cell>
          <cell r="N7053">
            <v>9808</v>
          </cell>
          <cell r="O7053">
            <v>0</v>
          </cell>
          <cell r="P7053">
            <v>9431</v>
          </cell>
          <cell r="Q7053">
            <v>9716</v>
          </cell>
        </row>
        <row r="7054">
          <cell r="E7054" t="str">
            <v>68NMONTHLYTNON-REPRESENTED STATE EMPLOYEES</v>
          </cell>
          <cell r="F7054" t="str">
            <v>68N</v>
          </cell>
          <cell r="G7054" t="str">
            <v>Monthly</v>
          </cell>
          <cell r="H7054" t="str">
            <v>T</v>
          </cell>
          <cell r="I7054">
            <v>0</v>
          </cell>
          <cell r="J7054" t="str">
            <v>Non-Represented State Employees</v>
          </cell>
          <cell r="K7054">
            <v>9808</v>
          </cell>
          <cell r="L7054">
            <v>9808</v>
          </cell>
          <cell r="M7054">
            <v>9808</v>
          </cell>
          <cell r="N7054">
            <v>9808</v>
          </cell>
          <cell r="O7054">
            <v>0</v>
          </cell>
          <cell r="P7054">
            <v>9431</v>
          </cell>
          <cell r="Q7054">
            <v>9716</v>
          </cell>
        </row>
        <row r="7055">
          <cell r="E7055" t="str">
            <v>68NMONTHLYTSERVICE EMPLOYEES INTERNATIONAL UNION DISTRICT 1199 NW</v>
          </cell>
          <cell r="F7055" t="str">
            <v>68N</v>
          </cell>
          <cell r="G7055" t="str">
            <v>Monthly</v>
          </cell>
          <cell r="H7055" t="str">
            <v>T</v>
          </cell>
          <cell r="I7055">
            <v>0</v>
          </cell>
          <cell r="J7055" t="str">
            <v>Service Employees International Union District 1199 NW</v>
          </cell>
          <cell r="K7055">
            <v>9808</v>
          </cell>
          <cell r="L7055">
            <v>9808</v>
          </cell>
          <cell r="M7055">
            <v>9808</v>
          </cell>
          <cell r="N7055">
            <v>9808</v>
          </cell>
          <cell r="O7055">
            <v>0</v>
          </cell>
          <cell r="P7055">
            <v>9431</v>
          </cell>
          <cell r="Q7055">
            <v>9716</v>
          </cell>
        </row>
        <row r="7056">
          <cell r="E7056" t="str">
            <v>68NMONTHLYTTEAMSTERS LOCAL UNION NUMBER 117</v>
          </cell>
          <cell r="F7056" t="str">
            <v>68N</v>
          </cell>
          <cell r="G7056" t="str">
            <v>Monthly</v>
          </cell>
          <cell r="H7056" t="str">
            <v>T</v>
          </cell>
          <cell r="I7056">
            <v>0</v>
          </cell>
          <cell r="J7056" t="str">
            <v>Teamsters Local Union Number 117</v>
          </cell>
          <cell r="K7056">
            <v>10423</v>
          </cell>
          <cell r="L7056">
            <v>10423</v>
          </cell>
          <cell r="M7056">
            <v>10423</v>
          </cell>
          <cell r="N7056">
            <v>10423</v>
          </cell>
          <cell r="O7056">
            <v>0</v>
          </cell>
          <cell r="P7056">
            <v>10022</v>
          </cell>
          <cell r="Q7056">
            <v>10325</v>
          </cell>
        </row>
        <row r="7057">
          <cell r="E7057" t="str">
            <v>68NMONTHLYTWASHINGTON FEDERATION OF STATE EMPLOYEES</v>
          </cell>
          <cell r="F7057" t="str">
            <v>68N</v>
          </cell>
          <cell r="G7057" t="str">
            <v>Monthly</v>
          </cell>
          <cell r="H7057" t="str">
            <v>T</v>
          </cell>
          <cell r="I7057">
            <v>0</v>
          </cell>
          <cell r="J7057" t="str">
            <v>Washington Federation of State Employees</v>
          </cell>
          <cell r="K7057">
            <v>9808</v>
          </cell>
          <cell r="L7057">
            <v>9808</v>
          </cell>
          <cell r="M7057">
            <v>9808</v>
          </cell>
          <cell r="N7057">
            <v>9808</v>
          </cell>
          <cell r="O7057">
            <v>0</v>
          </cell>
          <cell r="P7057">
            <v>9431</v>
          </cell>
          <cell r="Q7057">
            <v>9716</v>
          </cell>
        </row>
        <row r="7058">
          <cell r="E7058" t="str">
            <v>68NMONTHLYUCOALITION</v>
          </cell>
          <cell r="F7058" t="str">
            <v>68N</v>
          </cell>
          <cell r="G7058" t="str">
            <v>Monthly</v>
          </cell>
          <cell r="H7058" t="str">
            <v>U</v>
          </cell>
          <cell r="I7058">
            <v>0</v>
          </cell>
          <cell r="J7058" t="str">
            <v>Coalition</v>
          </cell>
          <cell r="K7058">
            <v>10054</v>
          </cell>
          <cell r="L7058">
            <v>10054</v>
          </cell>
          <cell r="M7058">
            <v>10054</v>
          </cell>
          <cell r="N7058">
            <v>10054</v>
          </cell>
          <cell r="O7058">
            <v>0</v>
          </cell>
          <cell r="P7058">
            <v>9667</v>
          </cell>
          <cell r="Q7058">
            <v>9959</v>
          </cell>
        </row>
        <row r="7059">
          <cell r="E7059" t="str">
            <v>68NMONTHLYUNON-REPRESENTED STATE EMPLOYEES</v>
          </cell>
          <cell r="F7059" t="str">
            <v>68N</v>
          </cell>
          <cell r="G7059" t="str">
            <v>Monthly</v>
          </cell>
          <cell r="H7059" t="str">
            <v>U</v>
          </cell>
          <cell r="I7059">
            <v>0</v>
          </cell>
          <cell r="J7059" t="str">
            <v>Non-Represented State Employees</v>
          </cell>
          <cell r="K7059">
            <v>10054</v>
          </cell>
          <cell r="L7059">
            <v>10054</v>
          </cell>
          <cell r="M7059">
            <v>10054</v>
          </cell>
          <cell r="N7059">
            <v>10054</v>
          </cell>
          <cell r="O7059">
            <v>0</v>
          </cell>
          <cell r="P7059">
            <v>9667</v>
          </cell>
          <cell r="Q7059">
            <v>9959</v>
          </cell>
        </row>
        <row r="7060">
          <cell r="E7060" t="str">
            <v>68NMONTHLYUSERVICE EMPLOYEES INTERNATIONAL UNION DISTRICT 1199 NW</v>
          </cell>
          <cell r="F7060" t="str">
            <v>68N</v>
          </cell>
          <cell r="G7060" t="str">
            <v>Monthly</v>
          </cell>
          <cell r="H7060" t="str">
            <v>U</v>
          </cell>
          <cell r="I7060">
            <v>0</v>
          </cell>
          <cell r="J7060" t="str">
            <v>Service Employees International Union District 1199 NW</v>
          </cell>
          <cell r="K7060">
            <v>10054</v>
          </cell>
          <cell r="L7060">
            <v>10054</v>
          </cell>
          <cell r="M7060">
            <v>10054</v>
          </cell>
          <cell r="N7060">
            <v>10054</v>
          </cell>
          <cell r="O7060">
            <v>0</v>
          </cell>
          <cell r="P7060">
            <v>9667</v>
          </cell>
          <cell r="Q7060">
            <v>9959</v>
          </cell>
        </row>
        <row r="7061">
          <cell r="E7061" t="str">
            <v>68NMONTHLYUTEAMSTERS LOCAL UNION NUMBER 117</v>
          </cell>
          <cell r="F7061" t="str">
            <v>68N</v>
          </cell>
          <cell r="G7061" t="str">
            <v>Monthly</v>
          </cell>
          <cell r="H7061" t="str">
            <v>U</v>
          </cell>
          <cell r="I7061">
            <v>0</v>
          </cell>
          <cell r="J7061" t="str">
            <v>Teamsters Local Union Number 117</v>
          </cell>
          <cell r="K7061">
            <v>10684</v>
          </cell>
          <cell r="L7061">
            <v>10684</v>
          </cell>
          <cell r="M7061">
            <v>10684</v>
          </cell>
          <cell r="N7061">
            <v>10684</v>
          </cell>
          <cell r="O7061">
            <v>0</v>
          </cell>
          <cell r="P7061">
            <v>10273</v>
          </cell>
          <cell r="Q7061">
            <v>10583</v>
          </cell>
        </row>
        <row r="7062">
          <cell r="E7062" t="str">
            <v>68NMONTHLYUWASHINGTON FEDERATION OF STATE EMPLOYEES</v>
          </cell>
          <cell r="F7062" t="str">
            <v>68N</v>
          </cell>
          <cell r="G7062" t="str">
            <v>Monthly</v>
          </cell>
          <cell r="H7062" t="str">
            <v>U</v>
          </cell>
          <cell r="I7062">
            <v>0</v>
          </cell>
          <cell r="J7062" t="str">
            <v>Washington Federation of State Employees</v>
          </cell>
          <cell r="K7062">
            <v>10054</v>
          </cell>
          <cell r="L7062">
            <v>10054</v>
          </cell>
          <cell r="M7062">
            <v>10054</v>
          </cell>
          <cell r="N7062">
            <v>10054</v>
          </cell>
          <cell r="O7062">
            <v>0</v>
          </cell>
          <cell r="P7062">
            <v>9667</v>
          </cell>
          <cell r="Q7062">
            <v>9959</v>
          </cell>
        </row>
        <row r="7063">
          <cell r="E7063" t="str">
            <v>69MONTHLYACOALITION</v>
          </cell>
          <cell r="F7063" t="str">
            <v>69</v>
          </cell>
          <cell r="G7063" t="str">
            <v>Monthly</v>
          </cell>
          <cell r="H7063" t="str">
            <v>A</v>
          </cell>
          <cell r="I7063">
            <v>0</v>
          </cell>
          <cell r="J7063" t="str">
            <v>Coalition</v>
          </cell>
          <cell r="K7063">
            <v>6001</v>
          </cell>
          <cell r="L7063">
            <v>6001</v>
          </cell>
          <cell r="M7063">
            <v>6001</v>
          </cell>
          <cell r="N7063">
            <v>6001</v>
          </cell>
          <cell r="O7063">
            <v>5657</v>
          </cell>
          <cell r="P7063">
            <v>5770</v>
          </cell>
          <cell r="Q7063">
            <v>5944</v>
          </cell>
        </row>
        <row r="7064">
          <cell r="E7064" t="str">
            <v>69MONTHLYANON-REPRESENTED STATE EMPLOYEES</v>
          </cell>
          <cell r="F7064" t="str">
            <v>69</v>
          </cell>
          <cell r="G7064" t="str">
            <v>Monthly</v>
          </cell>
          <cell r="H7064" t="str">
            <v>A</v>
          </cell>
          <cell r="I7064">
            <v>0</v>
          </cell>
          <cell r="J7064" t="str">
            <v>Non-Represented State Employees</v>
          </cell>
          <cell r="K7064">
            <v>6001</v>
          </cell>
          <cell r="L7064">
            <v>6001</v>
          </cell>
          <cell r="M7064">
            <v>6001</v>
          </cell>
          <cell r="N7064">
            <v>6001</v>
          </cell>
          <cell r="O7064">
            <v>5657</v>
          </cell>
          <cell r="P7064">
            <v>5770</v>
          </cell>
          <cell r="Q7064">
            <v>5944</v>
          </cell>
        </row>
        <row r="7065">
          <cell r="E7065" t="str">
            <v>69MONTHLYATEAMSTERS LOCAL UNION NUMBER 117</v>
          </cell>
          <cell r="F7065" t="str">
            <v>69</v>
          </cell>
          <cell r="G7065" t="str">
            <v>Monthly</v>
          </cell>
          <cell r="H7065" t="str">
            <v>A</v>
          </cell>
          <cell r="I7065">
            <v>0</v>
          </cell>
          <cell r="J7065" t="str">
            <v>Teamsters Local Union Number 117</v>
          </cell>
          <cell r="K7065">
            <v>6077</v>
          </cell>
          <cell r="L7065">
            <v>6077</v>
          </cell>
          <cell r="M7065">
            <v>6077</v>
          </cell>
          <cell r="N7065">
            <v>6077</v>
          </cell>
          <cell r="O7065">
            <v>5728</v>
          </cell>
          <cell r="P7065">
            <v>5843</v>
          </cell>
          <cell r="Q7065">
            <v>6019</v>
          </cell>
        </row>
        <row r="7066">
          <cell r="E7066" t="str">
            <v>69MONTHLYAWASHINGTON FEDERATION OF STATE EMPLOYEES</v>
          </cell>
          <cell r="F7066" t="str">
            <v>69</v>
          </cell>
          <cell r="G7066" t="str">
            <v>Monthly</v>
          </cell>
          <cell r="H7066" t="str">
            <v>A</v>
          </cell>
          <cell r="I7066">
            <v>0</v>
          </cell>
          <cell r="J7066" t="str">
            <v>Washington Federation of State Employees</v>
          </cell>
          <cell r="K7066">
            <v>6001</v>
          </cell>
          <cell r="L7066">
            <v>6001</v>
          </cell>
          <cell r="M7066">
            <v>6001</v>
          </cell>
          <cell r="N7066">
            <v>6001</v>
          </cell>
          <cell r="O7066">
            <v>5657</v>
          </cell>
          <cell r="P7066">
            <v>5770</v>
          </cell>
          <cell r="Q7066">
            <v>5944</v>
          </cell>
        </row>
        <row r="7067">
          <cell r="E7067" t="str">
            <v>69MONTHLYAWASHINGTON PUBLIC EMPLOYEES ASSOCIATION</v>
          </cell>
          <cell r="F7067" t="str">
            <v>69</v>
          </cell>
          <cell r="G7067" t="str">
            <v>Monthly</v>
          </cell>
          <cell r="H7067" t="str">
            <v>A</v>
          </cell>
          <cell r="I7067">
            <v>0</v>
          </cell>
          <cell r="J7067" t="str">
            <v>Washington Public Employees Association</v>
          </cell>
          <cell r="K7067">
            <v>6001</v>
          </cell>
          <cell r="L7067">
            <v>6001</v>
          </cell>
          <cell r="M7067">
            <v>6001</v>
          </cell>
          <cell r="N7067">
            <v>6001</v>
          </cell>
          <cell r="O7067">
            <v>5657</v>
          </cell>
          <cell r="P7067">
            <v>5770</v>
          </cell>
          <cell r="Q7067">
            <v>5944</v>
          </cell>
        </row>
        <row r="7068">
          <cell r="E7068" t="str">
            <v>69MONTHLYBCOALITION</v>
          </cell>
          <cell r="F7068" t="str">
            <v>69</v>
          </cell>
          <cell r="G7068" t="str">
            <v>Monthly</v>
          </cell>
          <cell r="H7068" t="str">
            <v>B</v>
          </cell>
          <cell r="I7068">
            <v>0</v>
          </cell>
          <cell r="J7068" t="str">
            <v>Coalition</v>
          </cell>
          <cell r="K7068">
            <v>6157</v>
          </cell>
          <cell r="L7068">
            <v>6157</v>
          </cell>
          <cell r="M7068">
            <v>6157</v>
          </cell>
          <cell r="N7068">
            <v>6157</v>
          </cell>
          <cell r="O7068">
            <v>5804</v>
          </cell>
          <cell r="P7068">
            <v>5920</v>
          </cell>
          <cell r="Q7068">
            <v>6099</v>
          </cell>
        </row>
        <row r="7069">
          <cell r="E7069" t="str">
            <v>69MONTHLYBNON-REPRESENTED STATE EMPLOYEES</v>
          </cell>
          <cell r="F7069" t="str">
            <v>69</v>
          </cell>
          <cell r="G7069" t="str">
            <v>Monthly</v>
          </cell>
          <cell r="H7069" t="str">
            <v>B</v>
          </cell>
          <cell r="I7069">
            <v>0</v>
          </cell>
          <cell r="J7069" t="str">
            <v>Non-Represented State Employees</v>
          </cell>
          <cell r="K7069">
            <v>6157</v>
          </cell>
          <cell r="L7069">
            <v>6157</v>
          </cell>
          <cell r="M7069">
            <v>6157</v>
          </cell>
          <cell r="N7069">
            <v>6157</v>
          </cell>
          <cell r="O7069">
            <v>5804</v>
          </cell>
          <cell r="P7069">
            <v>5920</v>
          </cell>
          <cell r="Q7069">
            <v>6099</v>
          </cell>
        </row>
        <row r="7070">
          <cell r="E7070" t="str">
            <v>69MONTHLYBTEAMSTERS LOCAL UNION NUMBER 117</v>
          </cell>
          <cell r="F7070" t="str">
            <v>69</v>
          </cell>
          <cell r="G7070" t="str">
            <v>Monthly</v>
          </cell>
          <cell r="H7070" t="str">
            <v>B</v>
          </cell>
          <cell r="I7070">
            <v>0</v>
          </cell>
          <cell r="J7070" t="str">
            <v>Teamsters Local Union Number 117</v>
          </cell>
          <cell r="K7070">
            <v>6235</v>
          </cell>
          <cell r="L7070">
            <v>6235</v>
          </cell>
          <cell r="M7070">
            <v>6235</v>
          </cell>
          <cell r="N7070">
            <v>6235</v>
          </cell>
          <cell r="O7070">
            <v>5877</v>
          </cell>
          <cell r="P7070">
            <v>5995</v>
          </cell>
          <cell r="Q7070">
            <v>6176</v>
          </cell>
        </row>
        <row r="7071">
          <cell r="E7071" t="str">
            <v>69MONTHLYBWASHINGTON FEDERATION OF STATE EMPLOYEES</v>
          </cell>
          <cell r="F7071" t="str">
            <v>69</v>
          </cell>
          <cell r="G7071" t="str">
            <v>Monthly</v>
          </cell>
          <cell r="H7071" t="str">
            <v>B</v>
          </cell>
          <cell r="I7071">
            <v>0</v>
          </cell>
          <cell r="J7071" t="str">
            <v>Washington Federation of State Employees</v>
          </cell>
          <cell r="K7071">
            <v>6157</v>
          </cell>
          <cell r="L7071">
            <v>6157</v>
          </cell>
          <cell r="M7071">
            <v>6157</v>
          </cell>
          <cell r="N7071">
            <v>6157</v>
          </cell>
          <cell r="O7071">
            <v>5804</v>
          </cell>
          <cell r="P7071">
            <v>5920</v>
          </cell>
          <cell r="Q7071">
            <v>6099</v>
          </cell>
        </row>
        <row r="7072">
          <cell r="E7072" t="str">
            <v>69MONTHLYBWASHINGTON PUBLIC EMPLOYEES ASSOCIATION</v>
          </cell>
          <cell r="F7072" t="str">
            <v>69</v>
          </cell>
          <cell r="G7072" t="str">
            <v>Monthly</v>
          </cell>
          <cell r="H7072" t="str">
            <v>B</v>
          </cell>
          <cell r="I7072">
            <v>0</v>
          </cell>
          <cell r="J7072" t="str">
            <v>Washington Public Employees Association</v>
          </cell>
          <cell r="K7072">
            <v>6157</v>
          </cell>
          <cell r="L7072">
            <v>6157</v>
          </cell>
          <cell r="M7072">
            <v>6157</v>
          </cell>
          <cell r="N7072">
            <v>6157</v>
          </cell>
          <cell r="O7072">
            <v>5804</v>
          </cell>
          <cell r="P7072">
            <v>5920</v>
          </cell>
          <cell r="Q7072">
            <v>6099</v>
          </cell>
        </row>
        <row r="7073">
          <cell r="E7073" t="str">
            <v>69MONTHLYCCOALITION</v>
          </cell>
          <cell r="F7073" t="str">
            <v>69</v>
          </cell>
          <cell r="G7073" t="str">
            <v>Monthly</v>
          </cell>
          <cell r="H7073" t="str">
            <v>C</v>
          </cell>
          <cell r="I7073">
            <v>0</v>
          </cell>
          <cell r="J7073" t="str">
            <v>Coalition</v>
          </cell>
          <cell r="K7073">
            <v>6304</v>
          </cell>
          <cell r="L7073">
            <v>6304</v>
          </cell>
          <cell r="M7073">
            <v>6304</v>
          </cell>
          <cell r="N7073">
            <v>6304</v>
          </cell>
          <cell r="O7073">
            <v>5943</v>
          </cell>
          <cell r="P7073">
            <v>6062</v>
          </cell>
          <cell r="Q7073">
            <v>6245</v>
          </cell>
        </row>
        <row r="7074">
          <cell r="E7074" t="str">
            <v>69MONTHLYCNON-REPRESENTED STATE EMPLOYEES</v>
          </cell>
          <cell r="F7074" t="str">
            <v>69</v>
          </cell>
          <cell r="G7074" t="str">
            <v>Monthly</v>
          </cell>
          <cell r="H7074" t="str">
            <v>C</v>
          </cell>
          <cell r="I7074">
            <v>0</v>
          </cell>
          <cell r="J7074" t="str">
            <v>Non-Represented State Employees</v>
          </cell>
          <cell r="K7074">
            <v>6304</v>
          </cell>
          <cell r="L7074">
            <v>6304</v>
          </cell>
          <cell r="M7074">
            <v>6304</v>
          </cell>
          <cell r="N7074">
            <v>6304</v>
          </cell>
          <cell r="O7074">
            <v>5943</v>
          </cell>
          <cell r="P7074">
            <v>6062</v>
          </cell>
          <cell r="Q7074">
            <v>6245</v>
          </cell>
        </row>
        <row r="7075">
          <cell r="E7075" t="str">
            <v>69MONTHLYCTEAMSTERS LOCAL UNION NUMBER 117</v>
          </cell>
          <cell r="F7075" t="str">
            <v>69</v>
          </cell>
          <cell r="G7075" t="str">
            <v>Monthly</v>
          </cell>
          <cell r="H7075" t="str">
            <v>C</v>
          </cell>
          <cell r="I7075">
            <v>0</v>
          </cell>
          <cell r="J7075" t="str">
            <v>Teamsters Local Union Number 117</v>
          </cell>
          <cell r="K7075">
            <v>6386</v>
          </cell>
          <cell r="L7075">
            <v>6386</v>
          </cell>
          <cell r="M7075">
            <v>6386</v>
          </cell>
          <cell r="N7075">
            <v>6386</v>
          </cell>
          <cell r="O7075">
            <v>6020</v>
          </cell>
          <cell r="P7075">
            <v>6140</v>
          </cell>
          <cell r="Q7075">
            <v>6325</v>
          </cell>
        </row>
        <row r="7076">
          <cell r="E7076" t="str">
            <v>69MONTHLYCWASHINGTON FEDERATION OF STATE EMPLOYEES</v>
          </cell>
          <cell r="F7076" t="str">
            <v>69</v>
          </cell>
          <cell r="G7076" t="str">
            <v>Monthly</v>
          </cell>
          <cell r="H7076" t="str">
            <v>C</v>
          </cell>
          <cell r="I7076">
            <v>0</v>
          </cell>
          <cell r="J7076" t="str">
            <v>Washington Federation of State Employees</v>
          </cell>
          <cell r="K7076">
            <v>6304</v>
          </cell>
          <cell r="L7076">
            <v>6304</v>
          </cell>
          <cell r="M7076">
            <v>6304</v>
          </cell>
          <cell r="N7076">
            <v>6304</v>
          </cell>
          <cell r="O7076">
            <v>5943</v>
          </cell>
          <cell r="P7076">
            <v>6062</v>
          </cell>
          <cell r="Q7076">
            <v>6245</v>
          </cell>
        </row>
        <row r="7077">
          <cell r="E7077" t="str">
            <v>69MONTHLYCWASHINGTON PUBLIC EMPLOYEES ASSOCIATION</v>
          </cell>
          <cell r="F7077" t="str">
            <v>69</v>
          </cell>
          <cell r="G7077" t="str">
            <v>Monthly</v>
          </cell>
          <cell r="H7077" t="str">
            <v>C</v>
          </cell>
          <cell r="I7077">
            <v>0</v>
          </cell>
          <cell r="J7077" t="str">
            <v>Washington Public Employees Association</v>
          </cell>
          <cell r="K7077">
            <v>6304</v>
          </cell>
          <cell r="L7077">
            <v>6304</v>
          </cell>
          <cell r="M7077">
            <v>6304</v>
          </cell>
          <cell r="N7077">
            <v>6304</v>
          </cell>
          <cell r="O7077">
            <v>5943</v>
          </cell>
          <cell r="P7077">
            <v>6062</v>
          </cell>
          <cell r="Q7077">
            <v>6245</v>
          </cell>
        </row>
        <row r="7078">
          <cell r="E7078" t="str">
            <v>69MONTHLYDCOALITION</v>
          </cell>
          <cell r="F7078" t="str">
            <v>69</v>
          </cell>
          <cell r="G7078" t="str">
            <v>Monthly</v>
          </cell>
          <cell r="H7078" t="str">
            <v>D</v>
          </cell>
          <cell r="I7078">
            <v>0</v>
          </cell>
          <cell r="J7078" t="str">
            <v>Coalition</v>
          </cell>
          <cell r="K7078">
            <v>6466</v>
          </cell>
          <cell r="L7078">
            <v>6466</v>
          </cell>
          <cell r="M7078">
            <v>6466</v>
          </cell>
          <cell r="N7078">
            <v>6466</v>
          </cell>
          <cell r="O7078">
            <v>6095</v>
          </cell>
          <cell r="P7078">
            <v>6217</v>
          </cell>
          <cell r="Q7078">
            <v>6405</v>
          </cell>
        </row>
        <row r="7079">
          <cell r="E7079" t="str">
            <v>69MONTHLYDNON-REPRESENTED STATE EMPLOYEES</v>
          </cell>
          <cell r="F7079" t="str">
            <v>69</v>
          </cell>
          <cell r="G7079" t="str">
            <v>Monthly</v>
          </cell>
          <cell r="H7079" t="str">
            <v>D</v>
          </cell>
          <cell r="I7079">
            <v>0</v>
          </cell>
          <cell r="J7079" t="str">
            <v>Non-Represented State Employees</v>
          </cell>
          <cell r="K7079">
            <v>6466</v>
          </cell>
          <cell r="L7079">
            <v>6466</v>
          </cell>
          <cell r="M7079">
            <v>6466</v>
          </cell>
          <cell r="N7079">
            <v>6466</v>
          </cell>
          <cell r="O7079">
            <v>6095</v>
          </cell>
          <cell r="P7079">
            <v>6217</v>
          </cell>
          <cell r="Q7079">
            <v>6405</v>
          </cell>
        </row>
        <row r="7080">
          <cell r="E7080" t="str">
            <v>69MONTHLYDTEAMSTERS LOCAL UNION NUMBER 117</v>
          </cell>
          <cell r="F7080" t="str">
            <v>69</v>
          </cell>
          <cell r="G7080" t="str">
            <v>Monthly</v>
          </cell>
          <cell r="H7080" t="str">
            <v>D</v>
          </cell>
          <cell r="I7080">
            <v>0</v>
          </cell>
          <cell r="J7080" t="str">
            <v>Teamsters Local Union Number 117</v>
          </cell>
          <cell r="K7080">
            <v>6548</v>
          </cell>
          <cell r="L7080">
            <v>6548</v>
          </cell>
          <cell r="M7080">
            <v>6548</v>
          </cell>
          <cell r="N7080">
            <v>6548</v>
          </cell>
          <cell r="O7080">
            <v>6173</v>
          </cell>
          <cell r="P7080">
            <v>6296</v>
          </cell>
          <cell r="Q7080">
            <v>6486</v>
          </cell>
        </row>
        <row r="7081">
          <cell r="E7081" t="str">
            <v>69MONTHLYDWASHINGTON FEDERATION OF STATE EMPLOYEES</v>
          </cell>
          <cell r="F7081" t="str">
            <v>69</v>
          </cell>
          <cell r="G7081" t="str">
            <v>Monthly</v>
          </cell>
          <cell r="H7081" t="str">
            <v>D</v>
          </cell>
          <cell r="I7081">
            <v>0</v>
          </cell>
          <cell r="J7081" t="str">
            <v>Washington Federation of State Employees</v>
          </cell>
          <cell r="K7081">
            <v>6466</v>
          </cell>
          <cell r="L7081">
            <v>6466</v>
          </cell>
          <cell r="M7081">
            <v>6466</v>
          </cell>
          <cell r="N7081">
            <v>6466</v>
          </cell>
          <cell r="O7081">
            <v>6095</v>
          </cell>
          <cell r="P7081">
            <v>6217</v>
          </cell>
          <cell r="Q7081">
            <v>6405</v>
          </cell>
        </row>
        <row r="7082">
          <cell r="E7082" t="str">
            <v>69MONTHLYDWASHINGTON PUBLIC EMPLOYEES ASSOCIATION</v>
          </cell>
          <cell r="F7082" t="str">
            <v>69</v>
          </cell>
          <cell r="G7082" t="str">
            <v>Monthly</v>
          </cell>
          <cell r="H7082" t="str">
            <v>D</v>
          </cell>
          <cell r="I7082">
            <v>0</v>
          </cell>
          <cell r="J7082" t="str">
            <v>Washington Public Employees Association</v>
          </cell>
          <cell r="K7082">
            <v>6466</v>
          </cell>
          <cell r="L7082">
            <v>6466</v>
          </cell>
          <cell r="M7082">
            <v>6466</v>
          </cell>
          <cell r="N7082">
            <v>6466</v>
          </cell>
          <cell r="O7082">
            <v>6095</v>
          </cell>
          <cell r="P7082">
            <v>6217</v>
          </cell>
          <cell r="Q7082">
            <v>6405</v>
          </cell>
        </row>
        <row r="7083">
          <cell r="E7083" t="str">
            <v>69MONTHLYECOALITION</v>
          </cell>
          <cell r="F7083" t="str">
            <v>69</v>
          </cell>
          <cell r="G7083" t="str">
            <v>Monthly</v>
          </cell>
          <cell r="H7083" t="str">
            <v>E</v>
          </cell>
          <cell r="I7083">
            <v>0</v>
          </cell>
          <cell r="J7083" t="str">
            <v>Coalition</v>
          </cell>
          <cell r="K7083">
            <v>6627</v>
          </cell>
          <cell r="L7083">
            <v>6627</v>
          </cell>
          <cell r="M7083">
            <v>6627</v>
          </cell>
          <cell r="N7083">
            <v>6627</v>
          </cell>
          <cell r="O7083">
            <v>6247</v>
          </cell>
          <cell r="P7083">
            <v>6372</v>
          </cell>
          <cell r="Q7083">
            <v>6564</v>
          </cell>
        </row>
        <row r="7084">
          <cell r="E7084" t="str">
            <v>69MONTHLYENON-REPRESENTED STATE EMPLOYEES</v>
          </cell>
          <cell r="F7084" t="str">
            <v>69</v>
          </cell>
          <cell r="G7084" t="str">
            <v>Monthly</v>
          </cell>
          <cell r="H7084" t="str">
            <v>E</v>
          </cell>
          <cell r="I7084">
            <v>0</v>
          </cell>
          <cell r="J7084" t="str">
            <v>Non-Represented State Employees</v>
          </cell>
          <cell r="K7084">
            <v>6627</v>
          </cell>
          <cell r="L7084">
            <v>6627</v>
          </cell>
          <cell r="M7084">
            <v>6627</v>
          </cell>
          <cell r="N7084">
            <v>6627</v>
          </cell>
          <cell r="O7084">
            <v>6247</v>
          </cell>
          <cell r="P7084">
            <v>6372</v>
          </cell>
          <cell r="Q7084">
            <v>6564</v>
          </cell>
        </row>
        <row r="7085">
          <cell r="E7085" t="str">
            <v>69MONTHLYETEAMSTERS LOCAL UNION NUMBER 117</v>
          </cell>
          <cell r="F7085" t="str">
            <v>69</v>
          </cell>
          <cell r="G7085" t="str">
            <v>Monthly</v>
          </cell>
          <cell r="H7085" t="str">
            <v>E</v>
          </cell>
          <cell r="I7085">
            <v>0</v>
          </cell>
          <cell r="J7085" t="str">
            <v>Teamsters Local Union Number 117</v>
          </cell>
          <cell r="K7085">
            <v>6712</v>
          </cell>
          <cell r="L7085">
            <v>6712</v>
          </cell>
          <cell r="M7085">
            <v>6712</v>
          </cell>
          <cell r="N7085">
            <v>6712</v>
          </cell>
          <cell r="O7085">
            <v>6327</v>
          </cell>
          <cell r="P7085">
            <v>6454</v>
          </cell>
          <cell r="Q7085">
            <v>6649</v>
          </cell>
        </row>
        <row r="7086">
          <cell r="E7086" t="str">
            <v>69MONTHLYEWASHINGTON FEDERATION OF STATE EMPLOYEES</v>
          </cell>
          <cell r="F7086" t="str">
            <v>69</v>
          </cell>
          <cell r="G7086" t="str">
            <v>Monthly</v>
          </cell>
          <cell r="H7086" t="str">
            <v>E</v>
          </cell>
          <cell r="I7086">
            <v>0</v>
          </cell>
          <cell r="J7086" t="str">
            <v>Washington Federation of State Employees</v>
          </cell>
          <cell r="K7086">
            <v>6627</v>
          </cell>
          <cell r="L7086">
            <v>6627</v>
          </cell>
          <cell r="M7086">
            <v>6627</v>
          </cell>
          <cell r="N7086">
            <v>6627</v>
          </cell>
          <cell r="O7086">
            <v>6247</v>
          </cell>
          <cell r="P7086">
            <v>6372</v>
          </cell>
          <cell r="Q7086">
            <v>6564</v>
          </cell>
        </row>
        <row r="7087">
          <cell r="E7087" t="str">
            <v>69MONTHLYEWASHINGTON PUBLIC EMPLOYEES ASSOCIATION</v>
          </cell>
          <cell r="F7087" t="str">
            <v>69</v>
          </cell>
          <cell r="G7087" t="str">
            <v>Monthly</v>
          </cell>
          <cell r="H7087" t="str">
            <v>E</v>
          </cell>
          <cell r="I7087">
            <v>0</v>
          </cell>
          <cell r="J7087" t="str">
            <v>Washington Public Employees Association</v>
          </cell>
          <cell r="K7087">
            <v>6627</v>
          </cell>
          <cell r="L7087">
            <v>6627</v>
          </cell>
          <cell r="M7087">
            <v>6627</v>
          </cell>
          <cell r="N7087">
            <v>6627</v>
          </cell>
          <cell r="O7087">
            <v>6247</v>
          </cell>
          <cell r="P7087">
            <v>6372</v>
          </cell>
          <cell r="Q7087">
            <v>6564</v>
          </cell>
        </row>
        <row r="7088">
          <cell r="E7088" t="str">
            <v>69MONTHLYFCOALITION</v>
          </cell>
          <cell r="F7088" t="str">
            <v>69</v>
          </cell>
          <cell r="G7088" t="str">
            <v>Monthly</v>
          </cell>
          <cell r="H7088" t="str">
            <v>F</v>
          </cell>
          <cell r="I7088">
            <v>0</v>
          </cell>
          <cell r="J7088" t="str">
            <v>Coalition</v>
          </cell>
          <cell r="K7088">
            <v>6790</v>
          </cell>
          <cell r="L7088">
            <v>6790</v>
          </cell>
          <cell r="M7088">
            <v>6790</v>
          </cell>
          <cell r="N7088">
            <v>6790</v>
          </cell>
          <cell r="O7088">
            <v>6401</v>
          </cell>
          <cell r="P7088">
            <v>6529</v>
          </cell>
          <cell r="Q7088">
            <v>6726</v>
          </cell>
        </row>
        <row r="7089">
          <cell r="E7089" t="str">
            <v>69MONTHLYFNON-REPRESENTED STATE EMPLOYEES</v>
          </cell>
          <cell r="F7089" t="str">
            <v>69</v>
          </cell>
          <cell r="G7089" t="str">
            <v>Monthly</v>
          </cell>
          <cell r="H7089" t="str">
            <v>F</v>
          </cell>
          <cell r="I7089">
            <v>0</v>
          </cell>
          <cell r="J7089" t="str">
            <v>Non-Represented State Employees</v>
          </cell>
          <cell r="K7089">
            <v>6790</v>
          </cell>
          <cell r="L7089">
            <v>6790</v>
          </cell>
          <cell r="M7089">
            <v>6790</v>
          </cell>
          <cell r="N7089">
            <v>6790</v>
          </cell>
          <cell r="O7089">
            <v>6401</v>
          </cell>
          <cell r="P7089">
            <v>6529</v>
          </cell>
          <cell r="Q7089">
            <v>6726</v>
          </cell>
        </row>
        <row r="7090">
          <cell r="E7090" t="str">
            <v>69MONTHLYFTEAMSTERS LOCAL UNION NUMBER 117</v>
          </cell>
          <cell r="F7090" t="str">
            <v>69</v>
          </cell>
          <cell r="G7090" t="str">
            <v>Monthly</v>
          </cell>
          <cell r="H7090" t="str">
            <v>F</v>
          </cell>
          <cell r="I7090">
            <v>0</v>
          </cell>
          <cell r="J7090" t="str">
            <v>Teamsters Local Union Number 117</v>
          </cell>
          <cell r="K7090">
            <v>6878</v>
          </cell>
          <cell r="L7090">
            <v>6878</v>
          </cell>
          <cell r="M7090">
            <v>6878</v>
          </cell>
          <cell r="N7090">
            <v>6878</v>
          </cell>
          <cell r="O7090">
            <v>6483</v>
          </cell>
          <cell r="P7090">
            <v>6613</v>
          </cell>
          <cell r="Q7090">
            <v>6813</v>
          </cell>
        </row>
        <row r="7091">
          <cell r="E7091" t="str">
            <v>69MONTHLYFWASHINGTON FEDERATION OF STATE EMPLOYEES</v>
          </cell>
          <cell r="F7091" t="str">
            <v>69</v>
          </cell>
          <cell r="G7091" t="str">
            <v>Monthly</v>
          </cell>
          <cell r="H7091" t="str">
            <v>F</v>
          </cell>
          <cell r="I7091">
            <v>0</v>
          </cell>
          <cell r="J7091" t="str">
            <v>Washington Federation of State Employees</v>
          </cell>
          <cell r="K7091">
            <v>6790</v>
          </cell>
          <cell r="L7091">
            <v>6790</v>
          </cell>
          <cell r="M7091">
            <v>6790</v>
          </cell>
          <cell r="N7091">
            <v>6790</v>
          </cell>
          <cell r="O7091">
            <v>6401</v>
          </cell>
          <cell r="P7091">
            <v>6529</v>
          </cell>
          <cell r="Q7091">
            <v>6726</v>
          </cell>
        </row>
        <row r="7092">
          <cell r="E7092" t="str">
            <v>69MONTHLYFWASHINGTON PUBLIC EMPLOYEES ASSOCIATION</v>
          </cell>
          <cell r="F7092" t="str">
            <v>69</v>
          </cell>
          <cell r="G7092" t="str">
            <v>Monthly</v>
          </cell>
          <cell r="H7092" t="str">
            <v>F</v>
          </cell>
          <cell r="I7092">
            <v>0</v>
          </cell>
          <cell r="J7092" t="str">
            <v>Washington Public Employees Association</v>
          </cell>
          <cell r="K7092">
            <v>6790</v>
          </cell>
          <cell r="L7092">
            <v>6790</v>
          </cell>
          <cell r="M7092">
            <v>6790</v>
          </cell>
          <cell r="N7092">
            <v>6790</v>
          </cell>
          <cell r="O7092">
            <v>6401</v>
          </cell>
          <cell r="P7092">
            <v>6529</v>
          </cell>
          <cell r="Q7092">
            <v>6726</v>
          </cell>
        </row>
        <row r="7093">
          <cell r="E7093" t="str">
            <v>69MONTHLYGCOALITION</v>
          </cell>
          <cell r="F7093" t="str">
            <v>69</v>
          </cell>
          <cell r="G7093" t="str">
            <v>Monthly</v>
          </cell>
          <cell r="H7093" t="str">
            <v>G</v>
          </cell>
          <cell r="I7093">
            <v>0</v>
          </cell>
          <cell r="J7093" t="str">
            <v>Coalition</v>
          </cell>
          <cell r="K7093">
            <v>6960</v>
          </cell>
          <cell r="L7093">
            <v>6960</v>
          </cell>
          <cell r="M7093">
            <v>6960</v>
          </cell>
          <cell r="N7093">
            <v>6960</v>
          </cell>
          <cell r="O7093">
            <v>6561</v>
          </cell>
          <cell r="P7093">
            <v>6692</v>
          </cell>
          <cell r="Q7093">
            <v>6894</v>
          </cell>
        </row>
        <row r="7094">
          <cell r="E7094" t="str">
            <v>69MONTHLYGNON-REPRESENTED STATE EMPLOYEES</v>
          </cell>
          <cell r="F7094" t="str">
            <v>69</v>
          </cell>
          <cell r="G7094" t="str">
            <v>Monthly</v>
          </cell>
          <cell r="H7094" t="str">
            <v>G</v>
          </cell>
          <cell r="I7094">
            <v>0</v>
          </cell>
          <cell r="J7094" t="str">
            <v>Non-Represented State Employees</v>
          </cell>
          <cell r="K7094">
            <v>6960</v>
          </cell>
          <cell r="L7094">
            <v>6960</v>
          </cell>
          <cell r="M7094">
            <v>6960</v>
          </cell>
          <cell r="N7094">
            <v>6960</v>
          </cell>
          <cell r="O7094">
            <v>6561</v>
          </cell>
          <cell r="P7094">
            <v>6692</v>
          </cell>
          <cell r="Q7094">
            <v>6894</v>
          </cell>
        </row>
        <row r="7095">
          <cell r="E7095" t="str">
            <v>69MONTHLYGTEAMSTERS LOCAL UNION NUMBER 117</v>
          </cell>
          <cell r="F7095" t="str">
            <v>69</v>
          </cell>
          <cell r="G7095" t="str">
            <v>Monthly</v>
          </cell>
          <cell r="H7095" t="str">
            <v>G</v>
          </cell>
          <cell r="I7095">
            <v>0</v>
          </cell>
          <cell r="J7095" t="str">
            <v>Teamsters Local Union Number 117</v>
          </cell>
          <cell r="K7095">
            <v>7048</v>
          </cell>
          <cell r="L7095">
            <v>7048</v>
          </cell>
          <cell r="M7095">
            <v>7048</v>
          </cell>
          <cell r="N7095">
            <v>7048</v>
          </cell>
          <cell r="O7095">
            <v>6644</v>
          </cell>
          <cell r="P7095">
            <v>6777</v>
          </cell>
          <cell r="Q7095">
            <v>6982</v>
          </cell>
        </row>
        <row r="7096">
          <cell r="E7096" t="str">
            <v>69MONTHLYGWASHINGTON FEDERATION OF STATE EMPLOYEES</v>
          </cell>
          <cell r="F7096" t="str">
            <v>69</v>
          </cell>
          <cell r="G7096" t="str">
            <v>Monthly</v>
          </cell>
          <cell r="H7096" t="str">
            <v>G</v>
          </cell>
          <cell r="I7096">
            <v>0</v>
          </cell>
          <cell r="J7096" t="str">
            <v>Washington Federation of State Employees</v>
          </cell>
          <cell r="K7096">
            <v>6960</v>
          </cell>
          <cell r="L7096">
            <v>6960</v>
          </cell>
          <cell r="M7096">
            <v>6960</v>
          </cell>
          <cell r="N7096">
            <v>6960</v>
          </cell>
          <cell r="O7096">
            <v>6561</v>
          </cell>
          <cell r="P7096">
            <v>6692</v>
          </cell>
          <cell r="Q7096">
            <v>6894</v>
          </cell>
        </row>
        <row r="7097">
          <cell r="E7097" t="str">
            <v>69MONTHLYGWASHINGTON PUBLIC EMPLOYEES ASSOCIATION</v>
          </cell>
          <cell r="F7097" t="str">
            <v>69</v>
          </cell>
          <cell r="G7097" t="str">
            <v>Monthly</v>
          </cell>
          <cell r="H7097" t="str">
            <v>G</v>
          </cell>
          <cell r="I7097">
            <v>0</v>
          </cell>
          <cell r="J7097" t="str">
            <v>Washington Public Employees Association</v>
          </cell>
          <cell r="K7097">
            <v>6960</v>
          </cell>
          <cell r="L7097">
            <v>6960</v>
          </cell>
          <cell r="M7097">
            <v>6960</v>
          </cell>
          <cell r="N7097">
            <v>6960</v>
          </cell>
          <cell r="O7097">
            <v>6561</v>
          </cell>
          <cell r="P7097">
            <v>6692</v>
          </cell>
          <cell r="Q7097">
            <v>6894</v>
          </cell>
        </row>
        <row r="7098">
          <cell r="E7098" t="str">
            <v>69MONTHLYHCOALITION</v>
          </cell>
          <cell r="F7098" t="str">
            <v>69</v>
          </cell>
          <cell r="G7098" t="str">
            <v>Monthly</v>
          </cell>
          <cell r="H7098" t="str">
            <v>H</v>
          </cell>
          <cell r="I7098">
            <v>0</v>
          </cell>
          <cell r="J7098" t="str">
            <v>Coalition</v>
          </cell>
          <cell r="K7098">
            <v>7136</v>
          </cell>
          <cell r="L7098">
            <v>7136</v>
          </cell>
          <cell r="M7098">
            <v>7136</v>
          </cell>
          <cell r="N7098">
            <v>7136</v>
          </cell>
          <cell r="O7098">
            <v>6727</v>
          </cell>
          <cell r="P7098">
            <v>6862</v>
          </cell>
          <cell r="Q7098">
            <v>7069</v>
          </cell>
        </row>
        <row r="7099">
          <cell r="E7099" t="str">
            <v>69MONTHLYHNON-REPRESENTED STATE EMPLOYEES</v>
          </cell>
          <cell r="F7099" t="str">
            <v>69</v>
          </cell>
          <cell r="G7099" t="str">
            <v>Monthly</v>
          </cell>
          <cell r="H7099" t="str">
            <v>H</v>
          </cell>
          <cell r="I7099">
            <v>0</v>
          </cell>
          <cell r="J7099" t="str">
            <v>Non-Represented State Employees</v>
          </cell>
          <cell r="K7099">
            <v>7136</v>
          </cell>
          <cell r="L7099">
            <v>7136</v>
          </cell>
          <cell r="M7099">
            <v>7136</v>
          </cell>
          <cell r="N7099">
            <v>7136</v>
          </cell>
          <cell r="O7099">
            <v>6727</v>
          </cell>
          <cell r="P7099">
            <v>6862</v>
          </cell>
          <cell r="Q7099">
            <v>7069</v>
          </cell>
        </row>
        <row r="7100">
          <cell r="E7100" t="str">
            <v>69MONTHLYHTEAMSTERS LOCAL UNION NUMBER 117</v>
          </cell>
          <cell r="F7100" t="str">
            <v>69</v>
          </cell>
          <cell r="G7100" t="str">
            <v>Monthly</v>
          </cell>
          <cell r="H7100" t="str">
            <v>H</v>
          </cell>
          <cell r="I7100">
            <v>0</v>
          </cell>
          <cell r="J7100" t="str">
            <v>Teamsters Local Union Number 117</v>
          </cell>
          <cell r="K7100">
            <v>7227</v>
          </cell>
          <cell r="L7100">
            <v>7227</v>
          </cell>
          <cell r="M7100">
            <v>7227</v>
          </cell>
          <cell r="N7100">
            <v>7227</v>
          </cell>
          <cell r="O7100">
            <v>6813</v>
          </cell>
          <cell r="P7100">
            <v>6949</v>
          </cell>
          <cell r="Q7100">
            <v>7159</v>
          </cell>
        </row>
        <row r="7101">
          <cell r="E7101" t="str">
            <v>69MONTHLYHWASHINGTON FEDERATION OF STATE EMPLOYEES</v>
          </cell>
          <cell r="F7101" t="str">
            <v>69</v>
          </cell>
          <cell r="G7101" t="str">
            <v>Monthly</v>
          </cell>
          <cell r="H7101" t="str">
            <v>H</v>
          </cell>
          <cell r="I7101">
            <v>0</v>
          </cell>
          <cell r="J7101" t="str">
            <v>Washington Federation of State Employees</v>
          </cell>
          <cell r="K7101">
            <v>7136</v>
          </cell>
          <cell r="L7101">
            <v>7136</v>
          </cell>
          <cell r="M7101">
            <v>7136</v>
          </cell>
          <cell r="N7101">
            <v>7136</v>
          </cell>
          <cell r="O7101">
            <v>6727</v>
          </cell>
          <cell r="P7101">
            <v>6862</v>
          </cell>
          <cell r="Q7101">
            <v>7069</v>
          </cell>
        </row>
        <row r="7102">
          <cell r="E7102" t="str">
            <v>69MONTHLYHWASHINGTON PUBLIC EMPLOYEES ASSOCIATION</v>
          </cell>
          <cell r="F7102" t="str">
            <v>69</v>
          </cell>
          <cell r="G7102" t="str">
            <v>Monthly</v>
          </cell>
          <cell r="H7102" t="str">
            <v>H</v>
          </cell>
          <cell r="I7102">
            <v>0</v>
          </cell>
          <cell r="J7102" t="str">
            <v>Washington Public Employees Association</v>
          </cell>
          <cell r="K7102">
            <v>7136</v>
          </cell>
          <cell r="L7102">
            <v>7136</v>
          </cell>
          <cell r="M7102">
            <v>7136</v>
          </cell>
          <cell r="N7102">
            <v>7136</v>
          </cell>
          <cell r="O7102">
            <v>6727</v>
          </cell>
          <cell r="P7102">
            <v>6862</v>
          </cell>
          <cell r="Q7102">
            <v>7069</v>
          </cell>
        </row>
        <row r="7103">
          <cell r="E7103" t="str">
            <v>69MONTHLYICOALITION</v>
          </cell>
          <cell r="F7103" t="str">
            <v>69</v>
          </cell>
          <cell r="G7103" t="str">
            <v>Monthly</v>
          </cell>
          <cell r="H7103" t="str">
            <v>I</v>
          </cell>
          <cell r="I7103">
            <v>0</v>
          </cell>
          <cell r="J7103" t="str">
            <v>Coalition</v>
          </cell>
          <cell r="K7103">
            <v>7313</v>
          </cell>
          <cell r="L7103">
            <v>7313</v>
          </cell>
          <cell r="M7103">
            <v>7313</v>
          </cell>
          <cell r="N7103">
            <v>7313</v>
          </cell>
          <cell r="O7103">
            <v>6894</v>
          </cell>
          <cell r="P7103">
            <v>7032</v>
          </cell>
          <cell r="Q7103">
            <v>7244</v>
          </cell>
        </row>
        <row r="7104">
          <cell r="E7104" t="str">
            <v>69MONTHLYINON-REPRESENTED STATE EMPLOYEES</v>
          </cell>
          <cell r="F7104" t="str">
            <v>69</v>
          </cell>
          <cell r="G7104" t="str">
            <v>Monthly</v>
          </cell>
          <cell r="H7104" t="str">
            <v>I</v>
          </cell>
          <cell r="I7104">
            <v>0</v>
          </cell>
          <cell r="J7104" t="str">
            <v>Non-Represented State Employees</v>
          </cell>
          <cell r="K7104">
            <v>7313</v>
          </cell>
          <cell r="L7104">
            <v>7313</v>
          </cell>
          <cell r="M7104">
            <v>7313</v>
          </cell>
          <cell r="N7104">
            <v>7313</v>
          </cell>
          <cell r="O7104">
            <v>6894</v>
          </cell>
          <cell r="P7104">
            <v>7032</v>
          </cell>
          <cell r="Q7104">
            <v>7244</v>
          </cell>
        </row>
        <row r="7105">
          <cell r="E7105" t="str">
            <v>69MONTHLYITEAMSTERS LOCAL UNION NUMBER 117</v>
          </cell>
          <cell r="F7105" t="str">
            <v>69</v>
          </cell>
          <cell r="G7105" t="str">
            <v>Monthly</v>
          </cell>
          <cell r="H7105" t="str">
            <v>I</v>
          </cell>
          <cell r="I7105">
            <v>0</v>
          </cell>
          <cell r="J7105" t="str">
            <v>Teamsters Local Union Number 117</v>
          </cell>
          <cell r="K7105">
            <v>7407</v>
          </cell>
          <cell r="L7105">
            <v>7407</v>
          </cell>
          <cell r="M7105">
            <v>7407</v>
          </cell>
          <cell r="N7105">
            <v>7407</v>
          </cell>
          <cell r="O7105">
            <v>6982</v>
          </cell>
          <cell r="P7105">
            <v>7122</v>
          </cell>
          <cell r="Q7105">
            <v>7337</v>
          </cell>
        </row>
        <row r="7106">
          <cell r="E7106" t="str">
            <v>69MONTHLYIWASHINGTON FEDERATION OF STATE EMPLOYEES</v>
          </cell>
          <cell r="F7106" t="str">
            <v>69</v>
          </cell>
          <cell r="G7106" t="str">
            <v>Monthly</v>
          </cell>
          <cell r="H7106" t="str">
            <v>I</v>
          </cell>
          <cell r="I7106">
            <v>0</v>
          </cell>
          <cell r="J7106" t="str">
            <v>Washington Federation of State Employees</v>
          </cell>
          <cell r="K7106">
            <v>7313</v>
          </cell>
          <cell r="L7106">
            <v>7313</v>
          </cell>
          <cell r="M7106">
            <v>7313</v>
          </cell>
          <cell r="N7106">
            <v>7313</v>
          </cell>
          <cell r="O7106">
            <v>6894</v>
          </cell>
          <cell r="P7106">
            <v>7032</v>
          </cell>
          <cell r="Q7106">
            <v>7244</v>
          </cell>
        </row>
        <row r="7107">
          <cell r="E7107" t="str">
            <v>69MONTHLYIWASHINGTON PUBLIC EMPLOYEES ASSOCIATION</v>
          </cell>
          <cell r="F7107" t="str">
            <v>69</v>
          </cell>
          <cell r="G7107" t="str">
            <v>Monthly</v>
          </cell>
          <cell r="H7107" t="str">
            <v>I</v>
          </cell>
          <cell r="I7107">
            <v>0</v>
          </cell>
          <cell r="J7107" t="str">
            <v>Washington Public Employees Association</v>
          </cell>
          <cell r="K7107">
            <v>7313</v>
          </cell>
          <cell r="L7107">
            <v>7313</v>
          </cell>
          <cell r="M7107">
            <v>7313</v>
          </cell>
          <cell r="N7107">
            <v>7313</v>
          </cell>
          <cell r="O7107">
            <v>6894</v>
          </cell>
          <cell r="P7107">
            <v>7032</v>
          </cell>
          <cell r="Q7107">
            <v>7244</v>
          </cell>
        </row>
        <row r="7108">
          <cell r="E7108" t="str">
            <v>69MONTHLYJCOALITION</v>
          </cell>
          <cell r="F7108" t="str">
            <v>69</v>
          </cell>
          <cell r="G7108" t="str">
            <v>Monthly</v>
          </cell>
          <cell r="H7108" t="str">
            <v>J</v>
          </cell>
          <cell r="I7108">
            <v>0</v>
          </cell>
          <cell r="J7108" t="str">
            <v>Coalition</v>
          </cell>
          <cell r="K7108">
            <v>7497</v>
          </cell>
          <cell r="L7108">
            <v>7497</v>
          </cell>
          <cell r="M7108">
            <v>7497</v>
          </cell>
          <cell r="N7108">
            <v>7497</v>
          </cell>
          <cell r="O7108">
            <v>7068</v>
          </cell>
          <cell r="P7108">
            <v>7209</v>
          </cell>
          <cell r="Q7108">
            <v>7427</v>
          </cell>
        </row>
        <row r="7109">
          <cell r="E7109" t="str">
            <v>69MONTHLYJNON-REPRESENTED STATE EMPLOYEES</v>
          </cell>
          <cell r="F7109" t="str">
            <v>69</v>
          </cell>
          <cell r="G7109" t="str">
            <v>Monthly</v>
          </cell>
          <cell r="H7109" t="str">
            <v>J</v>
          </cell>
          <cell r="I7109">
            <v>0</v>
          </cell>
          <cell r="J7109" t="str">
            <v>Non-Represented State Employees</v>
          </cell>
          <cell r="K7109">
            <v>7497</v>
          </cell>
          <cell r="L7109">
            <v>7497</v>
          </cell>
          <cell r="M7109">
            <v>7497</v>
          </cell>
          <cell r="N7109">
            <v>7497</v>
          </cell>
          <cell r="O7109">
            <v>7068</v>
          </cell>
          <cell r="P7109">
            <v>7209</v>
          </cell>
          <cell r="Q7109">
            <v>7427</v>
          </cell>
        </row>
        <row r="7110">
          <cell r="E7110" t="str">
            <v>69MONTHLYJTEAMSTERS LOCAL UNION NUMBER 117</v>
          </cell>
          <cell r="F7110" t="str">
            <v>69</v>
          </cell>
          <cell r="G7110" t="str">
            <v>Monthly</v>
          </cell>
          <cell r="H7110" t="str">
            <v>J</v>
          </cell>
          <cell r="I7110">
            <v>0</v>
          </cell>
          <cell r="J7110" t="str">
            <v>Teamsters Local Union Number 117</v>
          </cell>
          <cell r="K7110">
            <v>7595</v>
          </cell>
          <cell r="L7110">
            <v>7595</v>
          </cell>
          <cell r="M7110">
            <v>7595</v>
          </cell>
          <cell r="N7110">
            <v>7595</v>
          </cell>
          <cell r="O7110">
            <v>7160</v>
          </cell>
          <cell r="P7110">
            <v>7303</v>
          </cell>
          <cell r="Q7110">
            <v>7524</v>
          </cell>
        </row>
        <row r="7111">
          <cell r="E7111" t="str">
            <v>69MONTHLYJWASHINGTON FEDERATION OF STATE EMPLOYEES</v>
          </cell>
          <cell r="F7111" t="str">
            <v>69</v>
          </cell>
          <cell r="G7111" t="str">
            <v>Monthly</v>
          </cell>
          <cell r="H7111" t="str">
            <v>J</v>
          </cell>
          <cell r="I7111">
            <v>0</v>
          </cell>
          <cell r="J7111" t="str">
            <v>Washington Federation of State Employees</v>
          </cell>
          <cell r="K7111">
            <v>7497</v>
          </cell>
          <cell r="L7111">
            <v>7497</v>
          </cell>
          <cell r="M7111">
            <v>7497</v>
          </cell>
          <cell r="N7111">
            <v>7497</v>
          </cell>
          <cell r="O7111">
            <v>7068</v>
          </cell>
          <cell r="P7111">
            <v>7209</v>
          </cell>
          <cell r="Q7111">
            <v>7427</v>
          </cell>
        </row>
        <row r="7112">
          <cell r="E7112" t="str">
            <v>69MONTHLYJWASHINGTON PUBLIC EMPLOYEES ASSOCIATION</v>
          </cell>
          <cell r="F7112" t="str">
            <v>69</v>
          </cell>
          <cell r="G7112" t="str">
            <v>Monthly</v>
          </cell>
          <cell r="H7112" t="str">
            <v>J</v>
          </cell>
          <cell r="I7112">
            <v>0</v>
          </cell>
          <cell r="J7112" t="str">
            <v>Washington Public Employees Association</v>
          </cell>
          <cell r="K7112">
            <v>7497</v>
          </cell>
          <cell r="L7112">
            <v>7497</v>
          </cell>
          <cell r="M7112">
            <v>7497</v>
          </cell>
          <cell r="N7112">
            <v>7497</v>
          </cell>
          <cell r="O7112">
            <v>7068</v>
          </cell>
          <cell r="P7112">
            <v>7209</v>
          </cell>
          <cell r="Q7112">
            <v>7427</v>
          </cell>
        </row>
        <row r="7113">
          <cell r="E7113" t="str">
            <v>69MONTHLYKCOALITION</v>
          </cell>
          <cell r="F7113" t="str">
            <v>69</v>
          </cell>
          <cell r="G7113" t="str">
            <v>Monthly</v>
          </cell>
          <cell r="H7113" t="str">
            <v>K</v>
          </cell>
          <cell r="I7113">
            <v>0</v>
          </cell>
          <cell r="J7113" t="str">
            <v>Coalition</v>
          </cell>
          <cell r="K7113">
            <v>7684</v>
          </cell>
          <cell r="L7113">
            <v>7684</v>
          </cell>
          <cell r="M7113">
            <v>7684</v>
          </cell>
          <cell r="N7113">
            <v>7684</v>
          </cell>
          <cell r="O7113">
            <v>7243</v>
          </cell>
          <cell r="P7113">
            <v>7388</v>
          </cell>
          <cell r="Q7113">
            <v>7611</v>
          </cell>
        </row>
        <row r="7114">
          <cell r="E7114" t="str">
            <v>69MONTHLYKNON-REPRESENTED STATE EMPLOYEES</v>
          </cell>
          <cell r="F7114" t="str">
            <v>69</v>
          </cell>
          <cell r="G7114" t="str">
            <v>Monthly</v>
          </cell>
          <cell r="H7114" t="str">
            <v>K</v>
          </cell>
          <cell r="I7114">
            <v>0</v>
          </cell>
          <cell r="J7114" t="str">
            <v>Non-Represented State Employees</v>
          </cell>
          <cell r="K7114">
            <v>7684</v>
          </cell>
          <cell r="L7114">
            <v>7684</v>
          </cell>
          <cell r="M7114">
            <v>7684</v>
          </cell>
          <cell r="N7114">
            <v>7684</v>
          </cell>
          <cell r="O7114">
            <v>7243</v>
          </cell>
          <cell r="P7114">
            <v>7388</v>
          </cell>
          <cell r="Q7114">
            <v>7611</v>
          </cell>
        </row>
        <row r="7115">
          <cell r="E7115" t="str">
            <v>69MONTHLYKTEAMSTERS LOCAL UNION NUMBER 117</v>
          </cell>
          <cell r="F7115" t="str">
            <v>69</v>
          </cell>
          <cell r="G7115" t="str">
            <v>Monthly</v>
          </cell>
          <cell r="H7115" t="str">
            <v>K</v>
          </cell>
          <cell r="I7115">
            <v>0</v>
          </cell>
          <cell r="J7115" t="str">
            <v>Teamsters Local Union Number 117</v>
          </cell>
          <cell r="K7115">
            <v>7783</v>
          </cell>
          <cell r="L7115">
            <v>7783</v>
          </cell>
          <cell r="M7115">
            <v>7783</v>
          </cell>
          <cell r="N7115">
            <v>7783</v>
          </cell>
          <cell r="O7115">
            <v>7337</v>
          </cell>
          <cell r="P7115">
            <v>7484</v>
          </cell>
          <cell r="Q7115">
            <v>7710</v>
          </cell>
        </row>
        <row r="7116">
          <cell r="E7116" t="str">
            <v>69MONTHLYKWASHINGTON FEDERATION OF STATE EMPLOYEES</v>
          </cell>
          <cell r="F7116" t="str">
            <v>69</v>
          </cell>
          <cell r="G7116" t="str">
            <v>Monthly</v>
          </cell>
          <cell r="H7116" t="str">
            <v>K</v>
          </cell>
          <cell r="I7116">
            <v>0</v>
          </cell>
          <cell r="J7116" t="str">
            <v>Washington Federation of State Employees</v>
          </cell>
          <cell r="K7116">
            <v>7684</v>
          </cell>
          <cell r="L7116">
            <v>7684</v>
          </cell>
          <cell r="M7116">
            <v>7684</v>
          </cell>
          <cell r="N7116">
            <v>7684</v>
          </cell>
          <cell r="O7116">
            <v>7243</v>
          </cell>
          <cell r="P7116">
            <v>7388</v>
          </cell>
          <cell r="Q7116">
            <v>7611</v>
          </cell>
        </row>
        <row r="7117">
          <cell r="E7117" t="str">
            <v>69MONTHLYKWASHINGTON PUBLIC EMPLOYEES ASSOCIATION</v>
          </cell>
          <cell r="F7117" t="str">
            <v>69</v>
          </cell>
          <cell r="G7117" t="str">
            <v>Monthly</v>
          </cell>
          <cell r="H7117" t="str">
            <v>K</v>
          </cell>
          <cell r="I7117">
            <v>0</v>
          </cell>
          <cell r="J7117" t="str">
            <v>Washington Public Employees Association</v>
          </cell>
          <cell r="K7117">
            <v>7684</v>
          </cell>
          <cell r="L7117">
            <v>7684</v>
          </cell>
          <cell r="M7117">
            <v>7684</v>
          </cell>
          <cell r="N7117">
            <v>7684</v>
          </cell>
          <cell r="O7117">
            <v>7243</v>
          </cell>
          <cell r="P7117">
            <v>7388</v>
          </cell>
          <cell r="Q7117">
            <v>7611</v>
          </cell>
        </row>
        <row r="7118">
          <cell r="E7118" t="str">
            <v>69MONTHLYLCOALITION</v>
          </cell>
          <cell r="F7118" t="str">
            <v>69</v>
          </cell>
          <cell r="G7118" t="str">
            <v>Monthly</v>
          </cell>
          <cell r="H7118" t="str">
            <v>L</v>
          </cell>
          <cell r="I7118">
            <v>0</v>
          </cell>
          <cell r="J7118" t="str">
            <v>Coalition</v>
          </cell>
          <cell r="K7118">
            <v>7877</v>
          </cell>
          <cell r="L7118">
            <v>7877</v>
          </cell>
          <cell r="M7118">
            <v>7877</v>
          </cell>
          <cell r="N7118">
            <v>7877</v>
          </cell>
          <cell r="O7118">
            <v>7425</v>
          </cell>
          <cell r="P7118">
            <v>7574</v>
          </cell>
          <cell r="Q7118">
            <v>7803</v>
          </cell>
        </row>
        <row r="7119">
          <cell r="E7119" t="str">
            <v>69MONTHLYLNON-REPRESENTED STATE EMPLOYEES</v>
          </cell>
          <cell r="F7119" t="str">
            <v>69</v>
          </cell>
          <cell r="G7119" t="str">
            <v>Monthly</v>
          </cell>
          <cell r="H7119" t="str">
            <v>L</v>
          </cell>
          <cell r="I7119">
            <v>0</v>
          </cell>
          <cell r="J7119" t="str">
            <v>Non-Represented State Employees</v>
          </cell>
          <cell r="K7119">
            <v>7877</v>
          </cell>
          <cell r="L7119">
            <v>7877</v>
          </cell>
          <cell r="M7119">
            <v>7877</v>
          </cell>
          <cell r="N7119">
            <v>7877</v>
          </cell>
          <cell r="O7119">
            <v>7425</v>
          </cell>
          <cell r="P7119">
            <v>7574</v>
          </cell>
          <cell r="Q7119">
            <v>7803</v>
          </cell>
        </row>
        <row r="7120">
          <cell r="E7120" t="str">
            <v>69MONTHLYLTEAMSTERS LOCAL UNION NUMBER 117</v>
          </cell>
          <cell r="F7120" t="str">
            <v>69</v>
          </cell>
          <cell r="G7120" t="str">
            <v>Monthly</v>
          </cell>
          <cell r="H7120" t="str">
            <v>L</v>
          </cell>
          <cell r="I7120">
            <v>0</v>
          </cell>
          <cell r="J7120" t="str">
            <v>Teamsters Local Union Number 117</v>
          </cell>
          <cell r="K7120">
            <v>7978</v>
          </cell>
          <cell r="L7120">
            <v>7978</v>
          </cell>
          <cell r="M7120">
            <v>7978</v>
          </cell>
          <cell r="N7120">
            <v>7978</v>
          </cell>
          <cell r="O7120">
            <v>7521</v>
          </cell>
          <cell r="P7120">
            <v>7671</v>
          </cell>
          <cell r="Q7120">
            <v>7903</v>
          </cell>
        </row>
        <row r="7121">
          <cell r="E7121" t="str">
            <v>69MONTHLYLWASHINGTON FEDERATION OF STATE EMPLOYEES</v>
          </cell>
          <cell r="F7121" t="str">
            <v>69</v>
          </cell>
          <cell r="G7121" t="str">
            <v>Monthly</v>
          </cell>
          <cell r="H7121" t="str">
            <v>L</v>
          </cell>
          <cell r="I7121">
            <v>0</v>
          </cell>
          <cell r="J7121" t="str">
            <v>Washington Federation of State Employees</v>
          </cell>
          <cell r="K7121">
            <v>7877</v>
          </cell>
          <cell r="L7121">
            <v>7877</v>
          </cell>
          <cell r="M7121">
            <v>7877</v>
          </cell>
          <cell r="N7121">
            <v>7877</v>
          </cell>
          <cell r="O7121">
            <v>7425</v>
          </cell>
          <cell r="P7121">
            <v>7574</v>
          </cell>
          <cell r="Q7121">
            <v>7803</v>
          </cell>
        </row>
        <row r="7122">
          <cell r="E7122" t="str">
            <v>69MONTHLYLWASHINGTON PUBLIC EMPLOYEES ASSOCIATION</v>
          </cell>
          <cell r="F7122" t="str">
            <v>69</v>
          </cell>
          <cell r="G7122" t="str">
            <v>Monthly</v>
          </cell>
          <cell r="H7122" t="str">
            <v>L</v>
          </cell>
          <cell r="I7122">
            <v>0</v>
          </cell>
          <cell r="J7122" t="str">
            <v>Washington Public Employees Association</v>
          </cell>
          <cell r="K7122">
            <v>7877</v>
          </cell>
          <cell r="L7122">
            <v>7877</v>
          </cell>
          <cell r="M7122">
            <v>7877</v>
          </cell>
          <cell r="N7122">
            <v>7877</v>
          </cell>
          <cell r="O7122">
            <v>7425</v>
          </cell>
          <cell r="P7122">
            <v>7574</v>
          </cell>
          <cell r="Q7122">
            <v>7803</v>
          </cell>
        </row>
        <row r="7123">
          <cell r="E7123" t="str">
            <v>69MONTHLYMCOALITION</v>
          </cell>
          <cell r="F7123" t="str">
            <v>69</v>
          </cell>
          <cell r="G7123" t="str">
            <v>Monthly</v>
          </cell>
          <cell r="H7123" t="str">
            <v>M</v>
          </cell>
          <cell r="I7123">
            <v>0</v>
          </cell>
          <cell r="J7123" t="str">
            <v>Coalition</v>
          </cell>
          <cell r="K7123">
            <v>8074</v>
          </cell>
          <cell r="L7123">
            <v>8074</v>
          </cell>
          <cell r="M7123">
            <v>8074</v>
          </cell>
          <cell r="N7123">
            <v>8074</v>
          </cell>
          <cell r="O7123">
            <v>7611</v>
          </cell>
          <cell r="P7123">
            <v>7763</v>
          </cell>
          <cell r="Q7123">
            <v>7997</v>
          </cell>
        </row>
        <row r="7124">
          <cell r="E7124" t="str">
            <v>69MONTHLYMNON-REPRESENTED STATE EMPLOYEES</v>
          </cell>
          <cell r="F7124" t="str">
            <v>69</v>
          </cell>
          <cell r="G7124" t="str">
            <v>Monthly</v>
          </cell>
          <cell r="H7124" t="str">
            <v>M</v>
          </cell>
          <cell r="I7124">
            <v>0</v>
          </cell>
          <cell r="J7124" t="str">
            <v>Non-Represented State Employees</v>
          </cell>
          <cell r="K7124">
            <v>8074</v>
          </cell>
          <cell r="L7124">
            <v>8074</v>
          </cell>
          <cell r="M7124">
            <v>8074</v>
          </cell>
          <cell r="N7124">
            <v>8074</v>
          </cell>
          <cell r="O7124">
            <v>7611</v>
          </cell>
          <cell r="P7124">
            <v>7763</v>
          </cell>
          <cell r="Q7124">
            <v>7997</v>
          </cell>
        </row>
        <row r="7125">
          <cell r="E7125" t="str">
            <v>69MONTHLYMTEAMSTERS LOCAL UNION NUMBER 117</v>
          </cell>
          <cell r="F7125" t="str">
            <v>69</v>
          </cell>
          <cell r="G7125" t="str">
            <v>Monthly</v>
          </cell>
          <cell r="H7125" t="str">
            <v>M</v>
          </cell>
          <cell r="I7125">
            <v>0</v>
          </cell>
          <cell r="J7125" t="str">
            <v>Teamsters Local Union Number 117</v>
          </cell>
          <cell r="K7125">
            <v>8175</v>
          </cell>
          <cell r="L7125">
            <v>8175</v>
          </cell>
          <cell r="M7125">
            <v>8175</v>
          </cell>
          <cell r="N7125">
            <v>8175</v>
          </cell>
          <cell r="O7125">
            <v>7707</v>
          </cell>
          <cell r="P7125">
            <v>7861</v>
          </cell>
          <cell r="Q7125">
            <v>8098</v>
          </cell>
        </row>
        <row r="7126">
          <cell r="E7126" t="str">
            <v>69MONTHLYMWASHINGTON FEDERATION OF STATE EMPLOYEES</v>
          </cell>
          <cell r="F7126" t="str">
            <v>69</v>
          </cell>
          <cell r="G7126" t="str">
            <v>Monthly</v>
          </cell>
          <cell r="H7126" t="str">
            <v>M</v>
          </cell>
          <cell r="I7126">
            <v>0</v>
          </cell>
          <cell r="J7126" t="str">
            <v>Washington Federation of State Employees</v>
          </cell>
          <cell r="K7126">
            <v>8074</v>
          </cell>
          <cell r="L7126">
            <v>8074</v>
          </cell>
          <cell r="M7126">
            <v>8074</v>
          </cell>
          <cell r="N7126">
            <v>8074</v>
          </cell>
          <cell r="O7126">
            <v>7611</v>
          </cell>
          <cell r="P7126">
            <v>7763</v>
          </cell>
          <cell r="Q7126">
            <v>7997</v>
          </cell>
        </row>
        <row r="7127">
          <cell r="E7127" t="str">
            <v>69MONTHLYMWASHINGTON PUBLIC EMPLOYEES ASSOCIATION</v>
          </cell>
          <cell r="F7127" t="str">
            <v>69</v>
          </cell>
          <cell r="G7127" t="str">
            <v>Monthly</v>
          </cell>
          <cell r="H7127" t="str">
            <v>M</v>
          </cell>
          <cell r="I7127">
            <v>0</v>
          </cell>
          <cell r="J7127" t="str">
            <v>Washington Public Employees Association</v>
          </cell>
          <cell r="K7127">
            <v>8074</v>
          </cell>
          <cell r="L7127">
            <v>8074</v>
          </cell>
          <cell r="M7127">
            <v>8074</v>
          </cell>
          <cell r="N7127">
            <v>8074</v>
          </cell>
          <cell r="O7127">
            <v>7611</v>
          </cell>
          <cell r="P7127">
            <v>7763</v>
          </cell>
          <cell r="Q7127">
            <v>7997</v>
          </cell>
        </row>
        <row r="7128">
          <cell r="E7128" t="str">
            <v>70MONTHLYACOALITION</v>
          </cell>
          <cell r="F7128" t="str">
            <v>70</v>
          </cell>
          <cell r="G7128" t="str">
            <v>Monthly</v>
          </cell>
          <cell r="H7128" t="str">
            <v>A</v>
          </cell>
          <cell r="I7128">
            <v>0</v>
          </cell>
          <cell r="J7128" t="str">
            <v>Coalition</v>
          </cell>
          <cell r="K7128">
            <v>6157</v>
          </cell>
          <cell r="L7128">
            <v>6157</v>
          </cell>
          <cell r="M7128">
            <v>6157</v>
          </cell>
          <cell r="N7128">
            <v>6157</v>
          </cell>
          <cell r="O7128">
            <v>5804</v>
          </cell>
          <cell r="P7128">
            <v>5920</v>
          </cell>
          <cell r="Q7128">
            <v>6099</v>
          </cell>
        </row>
        <row r="7129">
          <cell r="E7129" t="str">
            <v>70MONTHLYANON-REPRESENTED STATE EMPLOYEES</v>
          </cell>
          <cell r="F7129" t="str">
            <v>70</v>
          </cell>
          <cell r="G7129" t="str">
            <v>Monthly</v>
          </cell>
          <cell r="H7129" t="str">
            <v>A</v>
          </cell>
          <cell r="I7129">
            <v>0</v>
          </cell>
          <cell r="J7129" t="str">
            <v>Non-Represented State Employees</v>
          </cell>
          <cell r="K7129">
            <v>6157</v>
          </cell>
          <cell r="L7129">
            <v>6157</v>
          </cell>
          <cell r="M7129">
            <v>6157</v>
          </cell>
          <cell r="N7129">
            <v>6157</v>
          </cell>
          <cell r="O7129">
            <v>5804</v>
          </cell>
          <cell r="P7129">
            <v>5920</v>
          </cell>
          <cell r="Q7129">
            <v>6099</v>
          </cell>
        </row>
        <row r="7130">
          <cell r="E7130" t="str">
            <v>70MONTHLYATEAMSTERS LOCAL UNION NUMBER 117</v>
          </cell>
          <cell r="F7130" t="str">
            <v>70</v>
          </cell>
          <cell r="G7130" t="str">
            <v>Monthly</v>
          </cell>
          <cell r="H7130" t="str">
            <v>A</v>
          </cell>
          <cell r="I7130">
            <v>0</v>
          </cell>
          <cell r="J7130" t="str">
            <v>Teamsters Local Union Number 117</v>
          </cell>
          <cell r="K7130">
            <v>6235</v>
          </cell>
          <cell r="L7130">
            <v>6235</v>
          </cell>
          <cell r="M7130">
            <v>6235</v>
          </cell>
          <cell r="N7130">
            <v>6235</v>
          </cell>
          <cell r="O7130">
            <v>5877</v>
          </cell>
          <cell r="P7130">
            <v>5995</v>
          </cell>
          <cell r="Q7130">
            <v>6176</v>
          </cell>
        </row>
        <row r="7131">
          <cell r="E7131" t="str">
            <v>70MONTHLYAWASHINGTON FEDERATION OF STATE EMPLOYEES</v>
          </cell>
          <cell r="F7131" t="str">
            <v>70</v>
          </cell>
          <cell r="G7131" t="str">
            <v>Monthly</v>
          </cell>
          <cell r="H7131" t="str">
            <v>A</v>
          </cell>
          <cell r="I7131">
            <v>0</v>
          </cell>
          <cell r="J7131" t="str">
            <v>Washington Federation of State Employees</v>
          </cell>
          <cell r="K7131">
            <v>6157</v>
          </cell>
          <cell r="L7131">
            <v>6157</v>
          </cell>
          <cell r="M7131">
            <v>6157</v>
          </cell>
          <cell r="N7131">
            <v>6157</v>
          </cell>
          <cell r="O7131">
            <v>5804</v>
          </cell>
          <cell r="P7131">
            <v>5920</v>
          </cell>
          <cell r="Q7131">
            <v>6099</v>
          </cell>
        </row>
        <row r="7132">
          <cell r="E7132" t="str">
            <v>70MONTHLYAWASHINGTON PUBLIC EMPLOYEES ASSOCIATION</v>
          </cell>
          <cell r="F7132" t="str">
            <v>70</v>
          </cell>
          <cell r="G7132" t="str">
            <v>Monthly</v>
          </cell>
          <cell r="H7132" t="str">
            <v>A</v>
          </cell>
          <cell r="I7132">
            <v>0</v>
          </cell>
          <cell r="J7132" t="str">
            <v>Washington Public Employees Association</v>
          </cell>
          <cell r="K7132">
            <v>6157</v>
          </cell>
          <cell r="L7132">
            <v>6157</v>
          </cell>
          <cell r="M7132">
            <v>6157</v>
          </cell>
          <cell r="N7132">
            <v>6157</v>
          </cell>
          <cell r="O7132">
            <v>5804</v>
          </cell>
          <cell r="P7132">
            <v>5920</v>
          </cell>
          <cell r="Q7132">
            <v>6099</v>
          </cell>
        </row>
        <row r="7133">
          <cell r="E7133" t="str">
            <v>70MONTHLYBCOALITION</v>
          </cell>
          <cell r="F7133" t="str">
            <v>70</v>
          </cell>
          <cell r="G7133" t="str">
            <v>Monthly</v>
          </cell>
          <cell r="H7133" t="str">
            <v>B</v>
          </cell>
          <cell r="I7133">
            <v>0</v>
          </cell>
          <cell r="J7133" t="str">
            <v>Coalition</v>
          </cell>
          <cell r="K7133">
            <v>6304</v>
          </cell>
          <cell r="L7133">
            <v>6304</v>
          </cell>
          <cell r="M7133">
            <v>6304</v>
          </cell>
          <cell r="N7133">
            <v>6304</v>
          </cell>
          <cell r="O7133">
            <v>5943</v>
          </cell>
          <cell r="P7133">
            <v>6062</v>
          </cell>
          <cell r="Q7133">
            <v>6245</v>
          </cell>
        </row>
        <row r="7134">
          <cell r="E7134" t="str">
            <v>70MONTHLYBNON-REPRESENTED STATE EMPLOYEES</v>
          </cell>
          <cell r="F7134" t="str">
            <v>70</v>
          </cell>
          <cell r="G7134" t="str">
            <v>Monthly</v>
          </cell>
          <cell r="H7134" t="str">
            <v>B</v>
          </cell>
          <cell r="I7134">
            <v>0</v>
          </cell>
          <cell r="J7134" t="str">
            <v>Non-Represented State Employees</v>
          </cell>
          <cell r="K7134">
            <v>6304</v>
          </cell>
          <cell r="L7134">
            <v>6304</v>
          </cell>
          <cell r="M7134">
            <v>6304</v>
          </cell>
          <cell r="N7134">
            <v>6304</v>
          </cell>
          <cell r="O7134">
            <v>5943</v>
          </cell>
          <cell r="P7134">
            <v>6062</v>
          </cell>
          <cell r="Q7134">
            <v>6245</v>
          </cell>
        </row>
        <row r="7135">
          <cell r="E7135" t="str">
            <v>70MONTHLYBTEAMSTERS LOCAL UNION NUMBER 117</v>
          </cell>
          <cell r="F7135" t="str">
            <v>70</v>
          </cell>
          <cell r="G7135" t="str">
            <v>Monthly</v>
          </cell>
          <cell r="H7135" t="str">
            <v>B</v>
          </cell>
          <cell r="I7135">
            <v>0</v>
          </cell>
          <cell r="J7135" t="str">
            <v>Teamsters Local Union Number 117</v>
          </cell>
          <cell r="K7135">
            <v>6386</v>
          </cell>
          <cell r="L7135">
            <v>6386</v>
          </cell>
          <cell r="M7135">
            <v>6386</v>
          </cell>
          <cell r="N7135">
            <v>6386</v>
          </cell>
          <cell r="O7135">
            <v>6020</v>
          </cell>
          <cell r="P7135">
            <v>6140</v>
          </cell>
          <cell r="Q7135">
            <v>6325</v>
          </cell>
        </row>
        <row r="7136">
          <cell r="E7136" t="str">
            <v>70MONTHLYBWASHINGTON FEDERATION OF STATE EMPLOYEES</v>
          </cell>
          <cell r="F7136" t="str">
            <v>70</v>
          </cell>
          <cell r="G7136" t="str">
            <v>Monthly</v>
          </cell>
          <cell r="H7136" t="str">
            <v>B</v>
          </cell>
          <cell r="I7136">
            <v>0</v>
          </cell>
          <cell r="J7136" t="str">
            <v>Washington Federation of State Employees</v>
          </cell>
          <cell r="K7136">
            <v>6304</v>
          </cell>
          <cell r="L7136">
            <v>6304</v>
          </cell>
          <cell r="M7136">
            <v>6304</v>
          </cell>
          <cell r="N7136">
            <v>6304</v>
          </cell>
          <cell r="O7136">
            <v>5943</v>
          </cell>
          <cell r="P7136">
            <v>6062</v>
          </cell>
          <cell r="Q7136">
            <v>6245</v>
          </cell>
        </row>
        <row r="7137">
          <cell r="E7137" t="str">
            <v>70MONTHLYBWASHINGTON PUBLIC EMPLOYEES ASSOCIATION</v>
          </cell>
          <cell r="F7137" t="str">
            <v>70</v>
          </cell>
          <cell r="G7137" t="str">
            <v>Monthly</v>
          </cell>
          <cell r="H7137" t="str">
            <v>B</v>
          </cell>
          <cell r="I7137">
            <v>0</v>
          </cell>
          <cell r="J7137" t="str">
            <v>Washington Public Employees Association</v>
          </cell>
          <cell r="K7137">
            <v>6304</v>
          </cell>
          <cell r="L7137">
            <v>6304</v>
          </cell>
          <cell r="M7137">
            <v>6304</v>
          </cell>
          <cell r="N7137">
            <v>6304</v>
          </cell>
          <cell r="O7137">
            <v>5943</v>
          </cell>
          <cell r="P7137">
            <v>6062</v>
          </cell>
          <cell r="Q7137">
            <v>6245</v>
          </cell>
        </row>
        <row r="7138">
          <cell r="E7138" t="str">
            <v>70MONTHLYCCOALITION</v>
          </cell>
          <cell r="F7138" t="str">
            <v>70</v>
          </cell>
          <cell r="G7138" t="str">
            <v>Monthly</v>
          </cell>
          <cell r="H7138" t="str">
            <v>C</v>
          </cell>
          <cell r="I7138">
            <v>0</v>
          </cell>
          <cell r="J7138" t="str">
            <v>Coalition</v>
          </cell>
          <cell r="K7138">
            <v>6466</v>
          </cell>
          <cell r="L7138">
            <v>6466</v>
          </cell>
          <cell r="M7138">
            <v>6466</v>
          </cell>
          <cell r="N7138">
            <v>6466</v>
          </cell>
          <cell r="O7138">
            <v>6095</v>
          </cell>
          <cell r="P7138">
            <v>6217</v>
          </cell>
          <cell r="Q7138">
            <v>6405</v>
          </cell>
        </row>
        <row r="7139">
          <cell r="E7139" t="str">
            <v>70MONTHLYCNON-REPRESENTED STATE EMPLOYEES</v>
          </cell>
          <cell r="F7139" t="str">
            <v>70</v>
          </cell>
          <cell r="G7139" t="str">
            <v>Monthly</v>
          </cell>
          <cell r="H7139" t="str">
            <v>C</v>
          </cell>
          <cell r="I7139">
            <v>0</v>
          </cell>
          <cell r="J7139" t="str">
            <v>Non-Represented State Employees</v>
          </cell>
          <cell r="K7139">
            <v>6466</v>
          </cell>
          <cell r="L7139">
            <v>6466</v>
          </cell>
          <cell r="M7139">
            <v>6466</v>
          </cell>
          <cell r="N7139">
            <v>6466</v>
          </cell>
          <cell r="O7139">
            <v>6095</v>
          </cell>
          <cell r="P7139">
            <v>6217</v>
          </cell>
          <cell r="Q7139">
            <v>6405</v>
          </cell>
        </row>
        <row r="7140">
          <cell r="E7140" t="str">
            <v>70MONTHLYCTEAMSTERS LOCAL UNION NUMBER 117</v>
          </cell>
          <cell r="F7140" t="str">
            <v>70</v>
          </cell>
          <cell r="G7140" t="str">
            <v>Monthly</v>
          </cell>
          <cell r="H7140" t="str">
            <v>C</v>
          </cell>
          <cell r="I7140">
            <v>0</v>
          </cell>
          <cell r="J7140" t="str">
            <v>Teamsters Local Union Number 117</v>
          </cell>
          <cell r="K7140">
            <v>6548</v>
          </cell>
          <cell r="L7140">
            <v>6548</v>
          </cell>
          <cell r="M7140">
            <v>6548</v>
          </cell>
          <cell r="N7140">
            <v>6548</v>
          </cell>
          <cell r="O7140">
            <v>6173</v>
          </cell>
          <cell r="P7140">
            <v>6296</v>
          </cell>
          <cell r="Q7140">
            <v>6486</v>
          </cell>
        </row>
        <row r="7141">
          <cell r="E7141" t="str">
            <v>70MONTHLYCWASHINGTON FEDERATION OF STATE EMPLOYEES</v>
          </cell>
          <cell r="F7141" t="str">
            <v>70</v>
          </cell>
          <cell r="G7141" t="str">
            <v>Monthly</v>
          </cell>
          <cell r="H7141" t="str">
            <v>C</v>
          </cell>
          <cell r="I7141">
            <v>0</v>
          </cell>
          <cell r="J7141" t="str">
            <v>Washington Federation of State Employees</v>
          </cell>
          <cell r="K7141">
            <v>6466</v>
          </cell>
          <cell r="L7141">
            <v>6466</v>
          </cell>
          <cell r="M7141">
            <v>6466</v>
          </cell>
          <cell r="N7141">
            <v>6466</v>
          </cell>
          <cell r="O7141">
            <v>6095</v>
          </cell>
          <cell r="P7141">
            <v>6217</v>
          </cell>
          <cell r="Q7141">
            <v>6405</v>
          </cell>
        </row>
        <row r="7142">
          <cell r="E7142" t="str">
            <v>70MONTHLYCWASHINGTON PUBLIC EMPLOYEES ASSOCIATION</v>
          </cell>
          <cell r="F7142" t="str">
            <v>70</v>
          </cell>
          <cell r="G7142" t="str">
            <v>Monthly</v>
          </cell>
          <cell r="H7142" t="str">
            <v>C</v>
          </cell>
          <cell r="I7142">
            <v>0</v>
          </cell>
          <cell r="J7142" t="str">
            <v>Washington Public Employees Association</v>
          </cell>
          <cell r="K7142">
            <v>6466</v>
          </cell>
          <cell r="L7142">
            <v>6466</v>
          </cell>
          <cell r="M7142">
            <v>6466</v>
          </cell>
          <cell r="N7142">
            <v>6466</v>
          </cell>
          <cell r="O7142">
            <v>6095</v>
          </cell>
          <cell r="P7142">
            <v>6217</v>
          </cell>
          <cell r="Q7142">
            <v>6405</v>
          </cell>
        </row>
        <row r="7143">
          <cell r="E7143" t="str">
            <v>70MONTHLYDCOALITION</v>
          </cell>
          <cell r="F7143" t="str">
            <v>70</v>
          </cell>
          <cell r="G7143" t="str">
            <v>Monthly</v>
          </cell>
          <cell r="H7143" t="str">
            <v>D</v>
          </cell>
          <cell r="I7143">
            <v>0</v>
          </cell>
          <cell r="J7143" t="str">
            <v>Coalition</v>
          </cell>
          <cell r="K7143">
            <v>6627</v>
          </cell>
          <cell r="L7143">
            <v>6627</v>
          </cell>
          <cell r="M7143">
            <v>6627</v>
          </cell>
          <cell r="N7143">
            <v>6627</v>
          </cell>
          <cell r="O7143">
            <v>6247</v>
          </cell>
          <cell r="P7143">
            <v>6372</v>
          </cell>
          <cell r="Q7143">
            <v>6564</v>
          </cell>
        </row>
        <row r="7144">
          <cell r="E7144" t="str">
            <v>70MONTHLYDNON-REPRESENTED STATE EMPLOYEES</v>
          </cell>
          <cell r="F7144" t="str">
            <v>70</v>
          </cell>
          <cell r="G7144" t="str">
            <v>Monthly</v>
          </cell>
          <cell r="H7144" t="str">
            <v>D</v>
          </cell>
          <cell r="I7144">
            <v>0</v>
          </cell>
          <cell r="J7144" t="str">
            <v>Non-Represented State Employees</v>
          </cell>
          <cell r="K7144">
            <v>6627</v>
          </cell>
          <cell r="L7144">
            <v>6627</v>
          </cell>
          <cell r="M7144">
            <v>6627</v>
          </cell>
          <cell r="N7144">
            <v>6627</v>
          </cell>
          <cell r="O7144">
            <v>6247</v>
          </cell>
          <cell r="P7144">
            <v>6372</v>
          </cell>
          <cell r="Q7144">
            <v>6564</v>
          </cell>
        </row>
        <row r="7145">
          <cell r="E7145" t="str">
            <v>70MONTHLYDTEAMSTERS LOCAL UNION NUMBER 117</v>
          </cell>
          <cell r="F7145" t="str">
            <v>70</v>
          </cell>
          <cell r="G7145" t="str">
            <v>Monthly</v>
          </cell>
          <cell r="H7145" t="str">
            <v>D</v>
          </cell>
          <cell r="I7145">
            <v>0</v>
          </cell>
          <cell r="J7145" t="str">
            <v>Teamsters Local Union Number 117</v>
          </cell>
          <cell r="K7145">
            <v>6712</v>
          </cell>
          <cell r="L7145">
            <v>6712</v>
          </cell>
          <cell r="M7145">
            <v>6712</v>
          </cell>
          <cell r="N7145">
            <v>6712</v>
          </cell>
          <cell r="O7145">
            <v>6327</v>
          </cell>
          <cell r="P7145">
            <v>6454</v>
          </cell>
          <cell r="Q7145">
            <v>6649</v>
          </cell>
        </row>
        <row r="7146">
          <cell r="E7146" t="str">
            <v>70MONTHLYDWASHINGTON FEDERATION OF STATE EMPLOYEES</v>
          </cell>
          <cell r="F7146" t="str">
            <v>70</v>
          </cell>
          <cell r="G7146" t="str">
            <v>Monthly</v>
          </cell>
          <cell r="H7146" t="str">
            <v>D</v>
          </cell>
          <cell r="I7146">
            <v>0</v>
          </cell>
          <cell r="J7146" t="str">
            <v>Washington Federation of State Employees</v>
          </cell>
          <cell r="K7146">
            <v>6627</v>
          </cell>
          <cell r="L7146">
            <v>6627</v>
          </cell>
          <cell r="M7146">
            <v>6627</v>
          </cell>
          <cell r="N7146">
            <v>6627</v>
          </cell>
          <cell r="O7146">
            <v>6247</v>
          </cell>
          <cell r="P7146">
            <v>6372</v>
          </cell>
          <cell r="Q7146">
            <v>6564</v>
          </cell>
        </row>
        <row r="7147">
          <cell r="E7147" t="str">
            <v>70MONTHLYDWASHINGTON PUBLIC EMPLOYEES ASSOCIATION</v>
          </cell>
          <cell r="F7147" t="str">
            <v>70</v>
          </cell>
          <cell r="G7147" t="str">
            <v>Monthly</v>
          </cell>
          <cell r="H7147" t="str">
            <v>D</v>
          </cell>
          <cell r="I7147">
            <v>0</v>
          </cell>
          <cell r="J7147" t="str">
            <v>Washington Public Employees Association</v>
          </cell>
          <cell r="K7147">
            <v>6627</v>
          </cell>
          <cell r="L7147">
            <v>6627</v>
          </cell>
          <cell r="M7147">
            <v>6627</v>
          </cell>
          <cell r="N7147">
            <v>6627</v>
          </cell>
          <cell r="O7147">
            <v>6247</v>
          </cell>
          <cell r="P7147">
            <v>6372</v>
          </cell>
          <cell r="Q7147">
            <v>6564</v>
          </cell>
        </row>
        <row r="7148">
          <cell r="E7148" t="str">
            <v>70MONTHLYECOALITION</v>
          </cell>
          <cell r="F7148" t="str">
            <v>70</v>
          </cell>
          <cell r="G7148" t="str">
            <v>Monthly</v>
          </cell>
          <cell r="H7148" t="str">
            <v>E</v>
          </cell>
          <cell r="I7148">
            <v>0</v>
          </cell>
          <cell r="J7148" t="str">
            <v>Coalition</v>
          </cell>
          <cell r="K7148">
            <v>6790</v>
          </cell>
          <cell r="L7148">
            <v>6790</v>
          </cell>
          <cell r="M7148">
            <v>6790</v>
          </cell>
          <cell r="N7148">
            <v>6790</v>
          </cell>
          <cell r="O7148">
            <v>6401</v>
          </cell>
          <cell r="P7148">
            <v>6529</v>
          </cell>
          <cell r="Q7148">
            <v>6726</v>
          </cell>
        </row>
        <row r="7149">
          <cell r="E7149" t="str">
            <v>70MONTHLYENON-REPRESENTED STATE EMPLOYEES</v>
          </cell>
          <cell r="F7149" t="str">
            <v>70</v>
          </cell>
          <cell r="G7149" t="str">
            <v>Monthly</v>
          </cell>
          <cell r="H7149" t="str">
            <v>E</v>
          </cell>
          <cell r="I7149">
            <v>0</v>
          </cell>
          <cell r="J7149" t="str">
            <v>Non-Represented State Employees</v>
          </cell>
          <cell r="K7149">
            <v>6790</v>
          </cell>
          <cell r="L7149">
            <v>6790</v>
          </cell>
          <cell r="M7149">
            <v>6790</v>
          </cell>
          <cell r="N7149">
            <v>6790</v>
          </cell>
          <cell r="O7149">
            <v>6401</v>
          </cell>
          <cell r="P7149">
            <v>6529</v>
          </cell>
          <cell r="Q7149">
            <v>6726</v>
          </cell>
        </row>
        <row r="7150">
          <cell r="E7150" t="str">
            <v>70MONTHLYETEAMSTERS LOCAL UNION NUMBER 117</v>
          </cell>
          <cell r="F7150" t="str">
            <v>70</v>
          </cell>
          <cell r="G7150" t="str">
            <v>Monthly</v>
          </cell>
          <cell r="H7150" t="str">
            <v>E</v>
          </cell>
          <cell r="I7150">
            <v>0</v>
          </cell>
          <cell r="J7150" t="str">
            <v>Teamsters Local Union Number 117</v>
          </cell>
          <cell r="K7150">
            <v>6878</v>
          </cell>
          <cell r="L7150">
            <v>6878</v>
          </cell>
          <cell r="M7150">
            <v>6878</v>
          </cell>
          <cell r="N7150">
            <v>6878</v>
          </cell>
          <cell r="O7150">
            <v>6483</v>
          </cell>
          <cell r="P7150">
            <v>6613</v>
          </cell>
          <cell r="Q7150">
            <v>6813</v>
          </cell>
        </row>
        <row r="7151">
          <cell r="E7151" t="str">
            <v>70MONTHLYEWASHINGTON FEDERATION OF STATE EMPLOYEES</v>
          </cell>
          <cell r="F7151" t="str">
            <v>70</v>
          </cell>
          <cell r="G7151" t="str">
            <v>Monthly</v>
          </cell>
          <cell r="H7151" t="str">
            <v>E</v>
          </cell>
          <cell r="I7151">
            <v>0</v>
          </cell>
          <cell r="J7151" t="str">
            <v>Washington Federation of State Employees</v>
          </cell>
          <cell r="K7151">
            <v>6790</v>
          </cell>
          <cell r="L7151">
            <v>6790</v>
          </cell>
          <cell r="M7151">
            <v>6790</v>
          </cell>
          <cell r="N7151">
            <v>6790</v>
          </cell>
          <cell r="O7151">
            <v>6401</v>
          </cell>
          <cell r="P7151">
            <v>6529</v>
          </cell>
          <cell r="Q7151">
            <v>6726</v>
          </cell>
        </row>
        <row r="7152">
          <cell r="E7152" t="str">
            <v>70MONTHLYEWASHINGTON PUBLIC EMPLOYEES ASSOCIATION</v>
          </cell>
          <cell r="F7152" t="str">
            <v>70</v>
          </cell>
          <cell r="G7152" t="str">
            <v>Monthly</v>
          </cell>
          <cell r="H7152" t="str">
            <v>E</v>
          </cell>
          <cell r="I7152">
            <v>0</v>
          </cell>
          <cell r="J7152" t="str">
            <v>Washington Public Employees Association</v>
          </cell>
          <cell r="K7152">
            <v>6790</v>
          </cell>
          <cell r="L7152">
            <v>6790</v>
          </cell>
          <cell r="M7152">
            <v>6790</v>
          </cell>
          <cell r="N7152">
            <v>6790</v>
          </cell>
          <cell r="O7152">
            <v>6401</v>
          </cell>
          <cell r="P7152">
            <v>6529</v>
          </cell>
          <cell r="Q7152">
            <v>6726</v>
          </cell>
        </row>
        <row r="7153">
          <cell r="E7153" t="str">
            <v>70MONTHLYFCOALITION</v>
          </cell>
          <cell r="F7153" t="str">
            <v>70</v>
          </cell>
          <cell r="G7153" t="str">
            <v>Monthly</v>
          </cell>
          <cell r="H7153" t="str">
            <v>F</v>
          </cell>
          <cell r="I7153">
            <v>0</v>
          </cell>
          <cell r="J7153" t="str">
            <v>Coalition</v>
          </cell>
          <cell r="K7153">
            <v>6960</v>
          </cell>
          <cell r="L7153">
            <v>6960</v>
          </cell>
          <cell r="M7153">
            <v>6960</v>
          </cell>
          <cell r="N7153">
            <v>6960</v>
          </cell>
          <cell r="O7153">
            <v>6561</v>
          </cell>
          <cell r="P7153">
            <v>6692</v>
          </cell>
          <cell r="Q7153">
            <v>6894</v>
          </cell>
        </row>
        <row r="7154">
          <cell r="E7154" t="str">
            <v>70MONTHLYFNON-REPRESENTED STATE EMPLOYEES</v>
          </cell>
          <cell r="F7154" t="str">
            <v>70</v>
          </cell>
          <cell r="G7154" t="str">
            <v>Monthly</v>
          </cell>
          <cell r="H7154" t="str">
            <v>F</v>
          </cell>
          <cell r="I7154">
            <v>0</v>
          </cell>
          <cell r="J7154" t="str">
            <v>Non-Represented State Employees</v>
          </cell>
          <cell r="K7154">
            <v>6960</v>
          </cell>
          <cell r="L7154">
            <v>6960</v>
          </cell>
          <cell r="M7154">
            <v>6960</v>
          </cell>
          <cell r="N7154">
            <v>6960</v>
          </cell>
          <cell r="O7154">
            <v>6561</v>
          </cell>
          <cell r="P7154">
            <v>6692</v>
          </cell>
          <cell r="Q7154">
            <v>6894</v>
          </cell>
        </row>
        <row r="7155">
          <cell r="E7155" t="str">
            <v>70MONTHLYFTEAMSTERS LOCAL UNION NUMBER 117</v>
          </cell>
          <cell r="F7155" t="str">
            <v>70</v>
          </cell>
          <cell r="G7155" t="str">
            <v>Monthly</v>
          </cell>
          <cell r="H7155" t="str">
            <v>F</v>
          </cell>
          <cell r="I7155">
            <v>0</v>
          </cell>
          <cell r="J7155" t="str">
            <v>Teamsters Local Union Number 117</v>
          </cell>
          <cell r="K7155">
            <v>7048</v>
          </cell>
          <cell r="L7155">
            <v>7048</v>
          </cell>
          <cell r="M7155">
            <v>7048</v>
          </cell>
          <cell r="N7155">
            <v>7048</v>
          </cell>
          <cell r="O7155">
            <v>6644</v>
          </cell>
          <cell r="P7155">
            <v>6777</v>
          </cell>
          <cell r="Q7155">
            <v>6982</v>
          </cell>
        </row>
        <row r="7156">
          <cell r="E7156" t="str">
            <v>70MONTHLYFWASHINGTON FEDERATION OF STATE EMPLOYEES</v>
          </cell>
          <cell r="F7156" t="str">
            <v>70</v>
          </cell>
          <cell r="G7156" t="str">
            <v>Monthly</v>
          </cell>
          <cell r="H7156" t="str">
            <v>F</v>
          </cell>
          <cell r="I7156">
            <v>0</v>
          </cell>
          <cell r="J7156" t="str">
            <v>Washington Federation of State Employees</v>
          </cell>
          <cell r="K7156">
            <v>6960</v>
          </cell>
          <cell r="L7156">
            <v>6960</v>
          </cell>
          <cell r="M7156">
            <v>6960</v>
          </cell>
          <cell r="N7156">
            <v>6960</v>
          </cell>
          <cell r="O7156">
            <v>6561</v>
          </cell>
          <cell r="P7156">
            <v>6692</v>
          </cell>
          <cell r="Q7156">
            <v>6894</v>
          </cell>
        </row>
        <row r="7157">
          <cell r="E7157" t="str">
            <v>70MONTHLYFWASHINGTON PUBLIC EMPLOYEES ASSOCIATION</v>
          </cell>
          <cell r="F7157" t="str">
            <v>70</v>
          </cell>
          <cell r="G7157" t="str">
            <v>Monthly</v>
          </cell>
          <cell r="H7157" t="str">
            <v>F</v>
          </cell>
          <cell r="I7157">
            <v>0</v>
          </cell>
          <cell r="J7157" t="str">
            <v>Washington Public Employees Association</v>
          </cell>
          <cell r="K7157">
            <v>6960</v>
          </cell>
          <cell r="L7157">
            <v>6960</v>
          </cell>
          <cell r="M7157">
            <v>6960</v>
          </cell>
          <cell r="N7157">
            <v>6960</v>
          </cell>
          <cell r="O7157">
            <v>6561</v>
          </cell>
          <cell r="P7157">
            <v>6692</v>
          </cell>
          <cell r="Q7157">
            <v>6894</v>
          </cell>
        </row>
        <row r="7158">
          <cell r="E7158" t="str">
            <v>70MONTHLYGCOALITION</v>
          </cell>
          <cell r="F7158" t="str">
            <v>70</v>
          </cell>
          <cell r="G7158" t="str">
            <v>Monthly</v>
          </cell>
          <cell r="H7158" t="str">
            <v>G</v>
          </cell>
          <cell r="I7158">
            <v>0</v>
          </cell>
          <cell r="J7158" t="str">
            <v>Coalition</v>
          </cell>
          <cell r="K7158">
            <v>7136</v>
          </cell>
          <cell r="L7158">
            <v>7136</v>
          </cell>
          <cell r="M7158">
            <v>7136</v>
          </cell>
          <cell r="N7158">
            <v>7136</v>
          </cell>
          <cell r="O7158">
            <v>6727</v>
          </cell>
          <cell r="P7158">
            <v>6862</v>
          </cell>
          <cell r="Q7158">
            <v>7069</v>
          </cell>
        </row>
        <row r="7159">
          <cell r="E7159" t="str">
            <v>70MONTHLYGNON-REPRESENTED STATE EMPLOYEES</v>
          </cell>
          <cell r="F7159" t="str">
            <v>70</v>
          </cell>
          <cell r="G7159" t="str">
            <v>Monthly</v>
          </cell>
          <cell r="H7159" t="str">
            <v>G</v>
          </cell>
          <cell r="I7159">
            <v>0</v>
          </cell>
          <cell r="J7159" t="str">
            <v>Non-Represented State Employees</v>
          </cell>
          <cell r="K7159">
            <v>7136</v>
          </cell>
          <cell r="L7159">
            <v>7136</v>
          </cell>
          <cell r="M7159">
            <v>7136</v>
          </cell>
          <cell r="N7159">
            <v>7136</v>
          </cell>
          <cell r="O7159">
            <v>6727</v>
          </cell>
          <cell r="P7159">
            <v>6862</v>
          </cell>
          <cell r="Q7159">
            <v>7069</v>
          </cell>
        </row>
        <row r="7160">
          <cell r="E7160" t="str">
            <v>70MONTHLYGTEAMSTERS LOCAL UNION NUMBER 117</v>
          </cell>
          <cell r="F7160" t="str">
            <v>70</v>
          </cell>
          <cell r="G7160" t="str">
            <v>Monthly</v>
          </cell>
          <cell r="H7160" t="str">
            <v>G</v>
          </cell>
          <cell r="I7160">
            <v>0</v>
          </cell>
          <cell r="J7160" t="str">
            <v>Teamsters Local Union Number 117</v>
          </cell>
          <cell r="K7160">
            <v>7227</v>
          </cell>
          <cell r="L7160">
            <v>7227</v>
          </cell>
          <cell r="M7160">
            <v>7227</v>
          </cell>
          <cell r="N7160">
            <v>7227</v>
          </cell>
          <cell r="O7160">
            <v>6813</v>
          </cell>
          <cell r="P7160">
            <v>6949</v>
          </cell>
          <cell r="Q7160">
            <v>7159</v>
          </cell>
        </row>
        <row r="7161">
          <cell r="E7161" t="str">
            <v>70MONTHLYGWASHINGTON FEDERATION OF STATE EMPLOYEES</v>
          </cell>
          <cell r="F7161" t="str">
            <v>70</v>
          </cell>
          <cell r="G7161" t="str">
            <v>Monthly</v>
          </cell>
          <cell r="H7161" t="str">
            <v>G</v>
          </cell>
          <cell r="I7161">
            <v>0</v>
          </cell>
          <cell r="J7161" t="str">
            <v>Washington Federation of State Employees</v>
          </cell>
          <cell r="K7161">
            <v>7136</v>
          </cell>
          <cell r="L7161">
            <v>7136</v>
          </cell>
          <cell r="M7161">
            <v>7136</v>
          </cell>
          <cell r="N7161">
            <v>7136</v>
          </cell>
          <cell r="O7161">
            <v>6727</v>
          </cell>
          <cell r="P7161">
            <v>6862</v>
          </cell>
          <cell r="Q7161">
            <v>7069</v>
          </cell>
        </row>
        <row r="7162">
          <cell r="E7162" t="str">
            <v>70MONTHLYGWASHINGTON PUBLIC EMPLOYEES ASSOCIATION</v>
          </cell>
          <cell r="F7162" t="str">
            <v>70</v>
          </cell>
          <cell r="G7162" t="str">
            <v>Monthly</v>
          </cell>
          <cell r="H7162" t="str">
            <v>G</v>
          </cell>
          <cell r="I7162">
            <v>0</v>
          </cell>
          <cell r="J7162" t="str">
            <v>Washington Public Employees Association</v>
          </cell>
          <cell r="K7162">
            <v>7136</v>
          </cell>
          <cell r="L7162">
            <v>7136</v>
          </cell>
          <cell r="M7162">
            <v>7136</v>
          </cell>
          <cell r="N7162">
            <v>7136</v>
          </cell>
          <cell r="O7162">
            <v>6727</v>
          </cell>
          <cell r="P7162">
            <v>6862</v>
          </cell>
          <cell r="Q7162">
            <v>7069</v>
          </cell>
        </row>
        <row r="7163">
          <cell r="E7163" t="str">
            <v>70MONTHLYHCOALITION</v>
          </cell>
          <cell r="F7163" t="str">
            <v>70</v>
          </cell>
          <cell r="G7163" t="str">
            <v>Monthly</v>
          </cell>
          <cell r="H7163" t="str">
            <v>H</v>
          </cell>
          <cell r="I7163">
            <v>0</v>
          </cell>
          <cell r="J7163" t="str">
            <v>Coalition</v>
          </cell>
          <cell r="K7163">
            <v>7313</v>
          </cell>
          <cell r="L7163">
            <v>7313</v>
          </cell>
          <cell r="M7163">
            <v>7313</v>
          </cell>
          <cell r="N7163">
            <v>7313</v>
          </cell>
          <cell r="O7163">
            <v>6894</v>
          </cell>
          <cell r="P7163">
            <v>7032</v>
          </cell>
          <cell r="Q7163">
            <v>7244</v>
          </cell>
        </row>
        <row r="7164">
          <cell r="E7164" t="str">
            <v>70MONTHLYHNON-REPRESENTED STATE EMPLOYEES</v>
          </cell>
          <cell r="F7164" t="str">
            <v>70</v>
          </cell>
          <cell r="G7164" t="str">
            <v>Monthly</v>
          </cell>
          <cell r="H7164" t="str">
            <v>H</v>
          </cell>
          <cell r="I7164">
            <v>0</v>
          </cell>
          <cell r="J7164" t="str">
            <v>Non-Represented State Employees</v>
          </cell>
          <cell r="K7164">
            <v>7313</v>
          </cell>
          <cell r="L7164">
            <v>7313</v>
          </cell>
          <cell r="M7164">
            <v>7313</v>
          </cell>
          <cell r="N7164">
            <v>7313</v>
          </cell>
          <cell r="O7164">
            <v>6894</v>
          </cell>
          <cell r="P7164">
            <v>7032</v>
          </cell>
          <cell r="Q7164">
            <v>7244</v>
          </cell>
        </row>
        <row r="7165">
          <cell r="E7165" t="str">
            <v>70MONTHLYHTEAMSTERS LOCAL UNION NUMBER 117</v>
          </cell>
          <cell r="F7165" t="str">
            <v>70</v>
          </cell>
          <cell r="G7165" t="str">
            <v>Monthly</v>
          </cell>
          <cell r="H7165" t="str">
            <v>H</v>
          </cell>
          <cell r="I7165">
            <v>0</v>
          </cell>
          <cell r="J7165" t="str">
            <v>Teamsters Local Union Number 117</v>
          </cell>
          <cell r="K7165">
            <v>7407</v>
          </cell>
          <cell r="L7165">
            <v>7407</v>
          </cell>
          <cell r="M7165">
            <v>7407</v>
          </cell>
          <cell r="N7165">
            <v>7407</v>
          </cell>
          <cell r="O7165">
            <v>6982</v>
          </cell>
          <cell r="P7165">
            <v>7122</v>
          </cell>
          <cell r="Q7165">
            <v>7337</v>
          </cell>
        </row>
        <row r="7166">
          <cell r="E7166" t="str">
            <v>70MONTHLYHWASHINGTON FEDERATION OF STATE EMPLOYEES</v>
          </cell>
          <cell r="F7166" t="str">
            <v>70</v>
          </cell>
          <cell r="G7166" t="str">
            <v>Monthly</v>
          </cell>
          <cell r="H7166" t="str">
            <v>H</v>
          </cell>
          <cell r="I7166">
            <v>0</v>
          </cell>
          <cell r="J7166" t="str">
            <v>Washington Federation of State Employees</v>
          </cell>
          <cell r="K7166">
            <v>7313</v>
          </cell>
          <cell r="L7166">
            <v>7313</v>
          </cell>
          <cell r="M7166">
            <v>7313</v>
          </cell>
          <cell r="N7166">
            <v>7313</v>
          </cell>
          <cell r="O7166">
            <v>6894</v>
          </cell>
          <cell r="P7166">
            <v>7032</v>
          </cell>
          <cell r="Q7166">
            <v>7244</v>
          </cell>
        </row>
        <row r="7167">
          <cell r="E7167" t="str">
            <v>70MONTHLYHWASHINGTON PUBLIC EMPLOYEES ASSOCIATION</v>
          </cell>
          <cell r="F7167" t="str">
            <v>70</v>
          </cell>
          <cell r="G7167" t="str">
            <v>Monthly</v>
          </cell>
          <cell r="H7167" t="str">
            <v>H</v>
          </cell>
          <cell r="I7167">
            <v>0</v>
          </cell>
          <cell r="J7167" t="str">
            <v>Washington Public Employees Association</v>
          </cell>
          <cell r="K7167">
            <v>7313</v>
          </cell>
          <cell r="L7167">
            <v>7313</v>
          </cell>
          <cell r="M7167">
            <v>7313</v>
          </cell>
          <cell r="N7167">
            <v>7313</v>
          </cell>
          <cell r="O7167">
            <v>6894</v>
          </cell>
          <cell r="P7167">
            <v>7032</v>
          </cell>
          <cell r="Q7167">
            <v>7244</v>
          </cell>
        </row>
        <row r="7168">
          <cell r="E7168" t="str">
            <v>70MONTHLYICOALITION</v>
          </cell>
          <cell r="F7168" t="str">
            <v>70</v>
          </cell>
          <cell r="G7168" t="str">
            <v>Monthly</v>
          </cell>
          <cell r="H7168" t="str">
            <v>I</v>
          </cell>
          <cell r="I7168">
            <v>0</v>
          </cell>
          <cell r="J7168" t="str">
            <v>Coalition</v>
          </cell>
          <cell r="K7168">
            <v>7497</v>
          </cell>
          <cell r="L7168">
            <v>7497</v>
          </cell>
          <cell r="M7168">
            <v>7497</v>
          </cell>
          <cell r="N7168">
            <v>7497</v>
          </cell>
          <cell r="O7168">
            <v>7068</v>
          </cell>
          <cell r="P7168">
            <v>7209</v>
          </cell>
          <cell r="Q7168">
            <v>7427</v>
          </cell>
        </row>
        <row r="7169">
          <cell r="E7169" t="str">
            <v>70MONTHLYINON-REPRESENTED STATE EMPLOYEES</v>
          </cell>
          <cell r="F7169" t="str">
            <v>70</v>
          </cell>
          <cell r="G7169" t="str">
            <v>Monthly</v>
          </cell>
          <cell r="H7169" t="str">
            <v>I</v>
          </cell>
          <cell r="I7169">
            <v>0</v>
          </cell>
          <cell r="J7169" t="str">
            <v>Non-Represented State Employees</v>
          </cell>
          <cell r="K7169">
            <v>7497</v>
          </cell>
          <cell r="L7169">
            <v>7497</v>
          </cell>
          <cell r="M7169">
            <v>7497</v>
          </cell>
          <cell r="N7169">
            <v>7497</v>
          </cell>
          <cell r="O7169">
            <v>7068</v>
          </cell>
          <cell r="P7169">
            <v>7209</v>
          </cell>
          <cell r="Q7169">
            <v>7427</v>
          </cell>
        </row>
        <row r="7170">
          <cell r="E7170" t="str">
            <v>70MONTHLYITEAMSTERS LOCAL UNION NUMBER 117</v>
          </cell>
          <cell r="F7170" t="str">
            <v>70</v>
          </cell>
          <cell r="G7170" t="str">
            <v>Monthly</v>
          </cell>
          <cell r="H7170" t="str">
            <v>I</v>
          </cell>
          <cell r="I7170">
            <v>0</v>
          </cell>
          <cell r="J7170" t="str">
            <v>Teamsters Local Union Number 117</v>
          </cell>
          <cell r="K7170">
            <v>7595</v>
          </cell>
          <cell r="L7170">
            <v>7595</v>
          </cell>
          <cell r="M7170">
            <v>7595</v>
          </cell>
          <cell r="N7170">
            <v>7595</v>
          </cell>
          <cell r="O7170">
            <v>7160</v>
          </cell>
          <cell r="P7170">
            <v>7303</v>
          </cell>
          <cell r="Q7170">
            <v>7524</v>
          </cell>
        </row>
        <row r="7171">
          <cell r="E7171" t="str">
            <v>70MONTHLYIWASHINGTON FEDERATION OF STATE EMPLOYEES</v>
          </cell>
          <cell r="F7171" t="str">
            <v>70</v>
          </cell>
          <cell r="G7171" t="str">
            <v>Monthly</v>
          </cell>
          <cell r="H7171" t="str">
            <v>I</v>
          </cell>
          <cell r="I7171">
            <v>0</v>
          </cell>
          <cell r="J7171" t="str">
            <v>Washington Federation of State Employees</v>
          </cell>
          <cell r="K7171">
            <v>7497</v>
          </cell>
          <cell r="L7171">
            <v>7497</v>
          </cell>
          <cell r="M7171">
            <v>7497</v>
          </cell>
          <cell r="N7171">
            <v>7497</v>
          </cell>
          <cell r="O7171">
            <v>7068</v>
          </cell>
          <cell r="P7171">
            <v>7209</v>
          </cell>
          <cell r="Q7171">
            <v>7427</v>
          </cell>
        </row>
        <row r="7172">
          <cell r="E7172" t="str">
            <v>70MONTHLYIWASHINGTON PUBLIC EMPLOYEES ASSOCIATION</v>
          </cell>
          <cell r="F7172" t="str">
            <v>70</v>
          </cell>
          <cell r="G7172" t="str">
            <v>Monthly</v>
          </cell>
          <cell r="H7172" t="str">
            <v>I</v>
          </cell>
          <cell r="I7172">
            <v>0</v>
          </cell>
          <cell r="J7172" t="str">
            <v>Washington Public Employees Association</v>
          </cell>
          <cell r="K7172">
            <v>7497</v>
          </cell>
          <cell r="L7172">
            <v>7497</v>
          </cell>
          <cell r="M7172">
            <v>7497</v>
          </cell>
          <cell r="N7172">
            <v>7497</v>
          </cell>
          <cell r="O7172">
            <v>7068</v>
          </cell>
          <cell r="P7172">
            <v>7209</v>
          </cell>
          <cell r="Q7172">
            <v>7427</v>
          </cell>
        </row>
        <row r="7173">
          <cell r="E7173" t="str">
            <v>70MONTHLYJCOALITION</v>
          </cell>
          <cell r="F7173" t="str">
            <v>70</v>
          </cell>
          <cell r="G7173" t="str">
            <v>Monthly</v>
          </cell>
          <cell r="H7173" t="str">
            <v>J</v>
          </cell>
          <cell r="I7173">
            <v>0</v>
          </cell>
          <cell r="J7173" t="str">
            <v>Coalition</v>
          </cell>
          <cell r="K7173">
            <v>7684</v>
          </cell>
          <cell r="L7173">
            <v>7684</v>
          </cell>
          <cell r="M7173">
            <v>7684</v>
          </cell>
          <cell r="N7173">
            <v>7684</v>
          </cell>
          <cell r="O7173">
            <v>7243</v>
          </cell>
          <cell r="P7173">
            <v>7388</v>
          </cell>
          <cell r="Q7173">
            <v>7611</v>
          </cell>
        </row>
        <row r="7174">
          <cell r="E7174" t="str">
            <v>70MONTHLYJNON-REPRESENTED STATE EMPLOYEES</v>
          </cell>
          <cell r="F7174" t="str">
            <v>70</v>
          </cell>
          <cell r="G7174" t="str">
            <v>Monthly</v>
          </cell>
          <cell r="H7174" t="str">
            <v>J</v>
          </cell>
          <cell r="I7174">
            <v>0</v>
          </cell>
          <cell r="J7174" t="str">
            <v>Non-Represented State Employees</v>
          </cell>
          <cell r="K7174">
            <v>7684</v>
          </cell>
          <cell r="L7174">
            <v>7684</v>
          </cell>
          <cell r="M7174">
            <v>7684</v>
          </cell>
          <cell r="N7174">
            <v>7684</v>
          </cell>
          <cell r="O7174">
            <v>7243</v>
          </cell>
          <cell r="P7174">
            <v>7388</v>
          </cell>
          <cell r="Q7174">
            <v>7611</v>
          </cell>
        </row>
        <row r="7175">
          <cell r="E7175" t="str">
            <v>70MONTHLYJTEAMSTERS LOCAL UNION NUMBER 117</v>
          </cell>
          <cell r="F7175" t="str">
            <v>70</v>
          </cell>
          <cell r="G7175" t="str">
            <v>Monthly</v>
          </cell>
          <cell r="H7175" t="str">
            <v>J</v>
          </cell>
          <cell r="I7175">
            <v>0</v>
          </cell>
          <cell r="J7175" t="str">
            <v>Teamsters Local Union Number 117</v>
          </cell>
          <cell r="K7175">
            <v>7783</v>
          </cell>
          <cell r="L7175">
            <v>7783</v>
          </cell>
          <cell r="M7175">
            <v>7783</v>
          </cell>
          <cell r="N7175">
            <v>7783</v>
          </cell>
          <cell r="O7175">
            <v>7337</v>
          </cell>
          <cell r="P7175">
            <v>7484</v>
          </cell>
          <cell r="Q7175">
            <v>7710</v>
          </cell>
        </row>
        <row r="7176">
          <cell r="E7176" t="str">
            <v>70MONTHLYJWASHINGTON FEDERATION OF STATE EMPLOYEES</v>
          </cell>
          <cell r="F7176" t="str">
            <v>70</v>
          </cell>
          <cell r="G7176" t="str">
            <v>Monthly</v>
          </cell>
          <cell r="H7176" t="str">
            <v>J</v>
          </cell>
          <cell r="I7176">
            <v>0</v>
          </cell>
          <cell r="J7176" t="str">
            <v>Washington Federation of State Employees</v>
          </cell>
          <cell r="K7176">
            <v>7684</v>
          </cell>
          <cell r="L7176">
            <v>7684</v>
          </cell>
          <cell r="M7176">
            <v>7684</v>
          </cell>
          <cell r="N7176">
            <v>7684</v>
          </cell>
          <cell r="O7176">
            <v>7243</v>
          </cell>
          <cell r="P7176">
            <v>7388</v>
          </cell>
          <cell r="Q7176">
            <v>7611</v>
          </cell>
        </row>
        <row r="7177">
          <cell r="E7177" t="str">
            <v>70MONTHLYJWASHINGTON PUBLIC EMPLOYEES ASSOCIATION</v>
          </cell>
          <cell r="F7177" t="str">
            <v>70</v>
          </cell>
          <cell r="G7177" t="str">
            <v>Monthly</v>
          </cell>
          <cell r="H7177" t="str">
            <v>J</v>
          </cell>
          <cell r="I7177">
            <v>0</v>
          </cell>
          <cell r="J7177" t="str">
            <v>Washington Public Employees Association</v>
          </cell>
          <cell r="K7177">
            <v>7684</v>
          </cell>
          <cell r="L7177">
            <v>7684</v>
          </cell>
          <cell r="M7177">
            <v>7684</v>
          </cell>
          <cell r="N7177">
            <v>7684</v>
          </cell>
          <cell r="O7177">
            <v>7243</v>
          </cell>
          <cell r="P7177">
            <v>7388</v>
          </cell>
          <cell r="Q7177">
            <v>7611</v>
          </cell>
        </row>
        <row r="7178">
          <cell r="E7178" t="str">
            <v>70MONTHLYKCOALITION</v>
          </cell>
          <cell r="F7178" t="str">
            <v>70</v>
          </cell>
          <cell r="G7178" t="str">
            <v>Monthly</v>
          </cell>
          <cell r="H7178" t="str">
            <v>K</v>
          </cell>
          <cell r="I7178">
            <v>0</v>
          </cell>
          <cell r="J7178" t="str">
            <v>Coalition</v>
          </cell>
          <cell r="K7178">
            <v>7877</v>
          </cell>
          <cell r="L7178">
            <v>7877</v>
          </cell>
          <cell r="M7178">
            <v>7877</v>
          </cell>
          <cell r="N7178">
            <v>7877</v>
          </cell>
          <cell r="O7178">
            <v>7425</v>
          </cell>
          <cell r="P7178">
            <v>7574</v>
          </cell>
          <cell r="Q7178">
            <v>7803</v>
          </cell>
        </row>
        <row r="7179">
          <cell r="E7179" t="str">
            <v>70MONTHLYKNON-REPRESENTED STATE EMPLOYEES</v>
          </cell>
          <cell r="F7179" t="str">
            <v>70</v>
          </cell>
          <cell r="G7179" t="str">
            <v>Monthly</v>
          </cell>
          <cell r="H7179" t="str">
            <v>K</v>
          </cell>
          <cell r="I7179">
            <v>0</v>
          </cell>
          <cell r="J7179" t="str">
            <v>Non-Represented State Employees</v>
          </cell>
          <cell r="K7179">
            <v>7877</v>
          </cell>
          <cell r="L7179">
            <v>7877</v>
          </cell>
          <cell r="M7179">
            <v>7877</v>
          </cell>
          <cell r="N7179">
            <v>7877</v>
          </cell>
          <cell r="O7179">
            <v>7425</v>
          </cell>
          <cell r="P7179">
            <v>7574</v>
          </cell>
          <cell r="Q7179">
            <v>7803</v>
          </cell>
        </row>
        <row r="7180">
          <cell r="E7180" t="str">
            <v>70MONTHLYKTEAMSTERS LOCAL UNION NUMBER 117</v>
          </cell>
          <cell r="F7180" t="str">
            <v>70</v>
          </cell>
          <cell r="G7180" t="str">
            <v>Monthly</v>
          </cell>
          <cell r="H7180" t="str">
            <v>K</v>
          </cell>
          <cell r="I7180">
            <v>0</v>
          </cell>
          <cell r="J7180" t="str">
            <v>Teamsters Local Union Number 117</v>
          </cell>
          <cell r="K7180">
            <v>7978</v>
          </cell>
          <cell r="L7180">
            <v>7978</v>
          </cell>
          <cell r="M7180">
            <v>7978</v>
          </cell>
          <cell r="N7180">
            <v>7978</v>
          </cell>
          <cell r="O7180">
            <v>7521</v>
          </cell>
          <cell r="P7180">
            <v>7671</v>
          </cell>
          <cell r="Q7180">
            <v>7903</v>
          </cell>
        </row>
        <row r="7181">
          <cell r="E7181" t="str">
            <v>70MONTHLYKWASHINGTON FEDERATION OF STATE EMPLOYEES</v>
          </cell>
          <cell r="F7181" t="str">
            <v>70</v>
          </cell>
          <cell r="G7181" t="str">
            <v>Monthly</v>
          </cell>
          <cell r="H7181" t="str">
            <v>K</v>
          </cell>
          <cell r="I7181">
            <v>0</v>
          </cell>
          <cell r="J7181" t="str">
            <v>Washington Federation of State Employees</v>
          </cell>
          <cell r="K7181">
            <v>7877</v>
          </cell>
          <cell r="L7181">
            <v>7877</v>
          </cell>
          <cell r="M7181">
            <v>7877</v>
          </cell>
          <cell r="N7181">
            <v>7877</v>
          </cell>
          <cell r="O7181">
            <v>7425</v>
          </cell>
          <cell r="P7181">
            <v>7574</v>
          </cell>
          <cell r="Q7181">
            <v>7803</v>
          </cell>
        </row>
        <row r="7182">
          <cell r="E7182" t="str">
            <v>70MONTHLYKWASHINGTON PUBLIC EMPLOYEES ASSOCIATION</v>
          </cell>
          <cell r="F7182" t="str">
            <v>70</v>
          </cell>
          <cell r="G7182" t="str">
            <v>Monthly</v>
          </cell>
          <cell r="H7182" t="str">
            <v>K</v>
          </cell>
          <cell r="I7182">
            <v>0</v>
          </cell>
          <cell r="J7182" t="str">
            <v>Washington Public Employees Association</v>
          </cell>
          <cell r="K7182">
            <v>7877</v>
          </cell>
          <cell r="L7182">
            <v>7877</v>
          </cell>
          <cell r="M7182">
            <v>7877</v>
          </cell>
          <cell r="N7182">
            <v>7877</v>
          </cell>
          <cell r="O7182">
            <v>7425</v>
          </cell>
          <cell r="P7182">
            <v>7574</v>
          </cell>
          <cell r="Q7182">
            <v>7803</v>
          </cell>
        </row>
        <row r="7183">
          <cell r="E7183" t="str">
            <v>70MONTHLYLCOALITION</v>
          </cell>
          <cell r="F7183" t="str">
            <v>70</v>
          </cell>
          <cell r="G7183" t="str">
            <v>Monthly</v>
          </cell>
          <cell r="H7183" t="str">
            <v>L</v>
          </cell>
          <cell r="I7183">
            <v>0</v>
          </cell>
          <cell r="J7183" t="str">
            <v>Coalition</v>
          </cell>
          <cell r="K7183">
            <v>8074</v>
          </cell>
          <cell r="L7183">
            <v>8074</v>
          </cell>
          <cell r="M7183">
            <v>8074</v>
          </cell>
          <cell r="N7183">
            <v>8074</v>
          </cell>
          <cell r="O7183">
            <v>7611</v>
          </cell>
          <cell r="P7183">
            <v>7763</v>
          </cell>
          <cell r="Q7183">
            <v>7997</v>
          </cell>
        </row>
        <row r="7184">
          <cell r="E7184" t="str">
            <v>70MONTHLYLNON-REPRESENTED STATE EMPLOYEES</v>
          </cell>
          <cell r="F7184" t="str">
            <v>70</v>
          </cell>
          <cell r="G7184" t="str">
            <v>Monthly</v>
          </cell>
          <cell r="H7184" t="str">
            <v>L</v>
          </cell>
          <cell r="I7184">
            <v>0</v>
          </cell>
          <cell r="J7184" t="str">
            <v>Non-Represented State Employees</v>
          </cell>
          <cell r="K7184">
            <v>8074</v>
          </cell>
          <cell r="L7184">
            <v>8074</v>
          </cell>
          <cell r="M7184">
            <v>8074</v>
          </cell>
          <cell r="N7184">
            <v>8074</v>
          </cell>
          <cell r="O7184">
            <v>7611</v>
          </cell>
          <cell r="P7184">
            <v>7763</v>
          </cell>
          <cell r="Q7184">
            <v>7997</v>
          </cell>
        </row>
        <row r="7185">
          <cell r="E7185" t="str">
            <v>70MONTHLYLTEAMSTERS LOCAL UNION NUMBER 117</v>
          </cell>
          <cell r="F7185" t="str">
            <v>70</v>
          </cell>
          <cell r="G7185" t="str">
            <v>Monthly</v>
          </cell>
          <cell r="H7185" t="str">
            <v>L</v>
          </cell>
          <cell r="I7185">
            <v>0</v>
          </cell>
          <cell r="J7185" t="str">
            <v>Teamsters Local Union Number 117</v>
          </cell>
          <cell r="K7185">
            <v>8175</v>
          </cell>
          <cell r="L7185">
            <v>8175</v>
          </cell>
          <cell r="M7185">
            <v>8175</v>
          </cell>
          <cell r="N7185">
            <v>8175</v>
          </cell>
          <cell r="O7185">
            <v>7707</v>
          </cell>
          <cell r="P7185">
            <v>7861</v>
          </cell>
          <cell r="Q7185">
            <v>8098</v>
          </cell>
        </row>
        <row r="7186">
          <cell r="E7186" t="str">
            <v>70MONTHLYLWASHINGTON FEDERATION OF STATE EMPLOYEES</v>
          </cell>
          <cell r="F7186" t="str">
            <v>70</v>
          </cell>
          <cell r="G7186" t="str">
            <v>Monthly</v>
          </cell>
          <cell r="H7186" t="str">
            <v>L</v>
          </cell>
          <cell r="I7186">
            <v>0</v>
          </cell>
          <cell r="J7186" t="str">
            <v>Washington Federation of State Employees</v>
          </cell>
          <cell r="K7186">
            <v>8074</v>
          </cell>
          <cell r="L7186">
            <v>8074</v>
          </cell>
          <cell r="M7186">
            <v>8074</v>
          </cell>
          <cell r="N7186">
            <v>8074</v>
          </cell>
          <cell r="O7186">
            <v>7611</v>
          </cell>
          <cell r="P7186">
            <v>7763</v>
          </cell>
          <cell r="Q7186">
            <v>7997</v>
          </cell>
        </row>
        <row r="7187">
          <cell r="E7187" t="str">
            <v>70MONTHLYLWASHINGTON PUBLIC EMPLOYEES ASSOCIATION</v>
          </cell>
          <cell r="F7187" t="str">
            <v>70</v>
          </cell>
          <cell r="G7187" t="str">
            <v>Monthly</v>
          </cell>
          <cell r="H7187" t="str">
            <v>L</v>
          </cell>
          <cell r="I7187">
            <v>0</v>
          </cell>
          <cell r="J7187" t="str">
            <v>Washington Public Employees Association</v>
          </cell>
          <cell r="K7187">
            <v>8074</v>
          </cell>
          <cell r="L7187">
            <v>8074</v>
          </cell>
          <cell r="M7187">
            <v>8074</v>
          </cell>
          <cell r="N7187">
            <v>8074</v>
          </cell>
          <cell r="O7187">
            <v>7611</v>
          </cell>
          <cell r="P7187">
            <v>7763</v>
          </cell>
          <cell r="Q7187">
            <v>7997</v>
          </cell>
        </row>
        <row r="7188">
          <cell r="E7188" t="str">
            <v>70MONTHLYMCOALITION</v>
          </cell>
          <cell r="F7188" t="str">
            <v>70</v>
          </cell>
          <cell r="G7188" t="str">
            <v>Monthly</v>
          </cell>
          <cell r="H7188" t="str">
            <v>M</v>
          </cell>
          <cell r="I7188">
            <v>0</v>
          </cell>
          <cell r="J7188" t="str">
            <v>Coalition</v>
          </cell>
          <cell r="K7188">
            <v>8275</v>
          </cell>
          <cell r="L7188">
            <v>8275</v>
          </cell>
          <cell r="M7188">
            <v>8275</v>
          </cell>
          <cell r="N7188">
            <v>8275</v>
          </cell>
          <cell r="O7188">
            <v>7801</v>
          </cell>
          <cell r="P7188">
            <v>7957</v>
          </cell>
          <cell r="Q7188">
            <v>8197</v>
          </cell>
        </row>
        <row r="7189">
          <cell r="E7189" t="str">
            <v>70MONTHLYMNON-REPRESENTED STATE EMPLOYEES</v>
          </cell>
          <cell r="F7189" t="str">
            <v>70</v>
          </cell>
          <cell r="G7189" t="str">
            <v>Monthly</v>
          </cell>
          <cell r="H7189" t="str">
            <v>M</v>
          </cell>
          <cell r="I7189">
            <v>0</v>
          </cell>
          <cell r="J7189" t="str">
            <v>Non-Represented State Employees</v>
          </cell>
          <cell r="K7189">
            <v>8275</v>
          </cell>
          <cell r="L7189">
            <v>8275</v>
          </cell>
          <cell r="M7189">
            <v>8275</v>
          </cell>
          <cell r="N7189">
            <v>8275</v>
          </cell>
          <cell r="O7189">
            <v>7801</v>
          </cell>
          <cell r="P7189">
            <v>7957</v>
          </cell>
          <cell r="Q7189">
            <v>8197</v>
          </cell>
        </row>
        <row r="7190">
          <cell r="E7190" t="str">
            <v>70MONTHLYMTEAMSTERS LOCAL UNION NUMBER 117</v>
          </cell>
          <cell r="F7190" t="str">
            <v>70</v>
          </cell>
          <cell r="G7190" t="str">
            <v>Monthly</v>
          </cell>
          <cell r="H7190" t="str">
            <v>M</v>
          </cell>
          <cell r="I7190">
            <v>0</v>
          </cell>
          <cell r="J7190" t="str">
            <v>Teamsters Local Union Number 117</v>
          </cell>
          <cell r="K7190">
            <v>8382</v>
          </cell>
          <cell r="L7190">
            <v>8382</v>
          </cell>
          <cell r="M7190">
            <v>8382</v>
          </cell>
          <cell r="N7190">
            <v>8382</v>
          </cell>
          <cell r="O7190">
            <v>7902</v>
          </cell>
          <cell r="P7190">
            <v>8060</v>
          </cell>
          <cell r="Q7190">
            <v>8303</v>
          </cell>
        </row>
        <row r="7191">
          <cell r="E7191" t="str">
            <v>70MONTHLYMWASHINGTON FEDERATION OF STATE EMPLOYEES</v>
          </cell>
          <cell r="F7191" t="str">
            <v>70</v>
          </cell>
          <cell r="G7191" t="str">
            <v>Monthly</v>
          </cell>
          <cell r="H7191" t="str">
            <v>M</v>
          </cell>
          <cell r="I7191">
            <v>0</v>
          </cell>
          <cell r="J7191" t="str">
            <v>Washington Federation of State Employees</v>
          </cell>
          <cell r="K7191">
            <v>8275</v>
          </cell>
          <cell r="L7191">
            <v>8275</v>
          </cell>
          <cell r="M7191">
            <v>8275</v>
          </cell>
          <cell r="N7191">
            <v>8275</v>
          </cell>
          <cell r="O7191">
            <v>7801</v>
          </cell>
          <cell r="P7191">
            <v>7957</v>
          </cell>
          <cell r="Q7191">
            <v>8197</v>
          </cell>
        </row>
        <row r="7192">
          <cell r="E7192" t="str">
            <v>70MONTHLYMWASHINGTON PUBLIC EMPLOYEES ASSOCIATION</v>
          </cell>
          <cell r="F7192" t="str">
            <v>70</v>
          </cell>
          <cell r="G7192" t="str">
            <v>Monthly</v>
          </cell>
          <cell r="H7192" t="str">
            <v>M</v>
          </cell>
          <cell r="I7192">
            <v>0</v>
          </cell>
          <cell r="J7192" t="str">
            <v>Washington Public Employees Association</v>
          </cell>
          <cell r="K7192">
            <v>8275</v>
          </cell>
          <cell r="L7192">
            <v>8275</v>
          </cell>
          <cell r="M7192">
            <v>8275</v>
          </cell>
          <cell r="N7192">
            <v>8275</v>
          </cell>
          <cell r="O7192">
            <v>7801</v>
          </cell>
          <cell r="P7192">
            <v>7957</v>
          </cell>
          <cell r="Q7192">
            <v>8197</v>
          </cell>
        </row>
        <row r="7193">
          <cell r="E7193" t="str">
            <v>70NMONTHLYANON-REPRESENTED STATE EMPLOYEES</v>
          </cell>
          <cell r="F7193" t="str">
            <v>70N</v>
          </cell>
          <cell r="G7193" t="str">
            <v>Monthly</v>
          </cell>
          <cell r="H7193" t="str">
            <v>A</v>
          </cell>
          <cell r="I7193">
            <v>0</v>
          </cell>
          <cell r="J7193" t="str">
            <v>Non-Represented State Employees</v>
          </cell>
          <cell r="K7193">
            <v>6446</v>
          </cell>
          <cell r="L7193">
            <v>6446</v>
          </cell>
          <cell r="M7193">
            <v>6446</v>
          </cell>
          <cell r="N7193">
            <v>6446</v>
          </cell>
          <cell r="O7193">
            <v>0</v>
          </cell>
          <cell r="P7193">
            <v>6198</v>
          </cell>
          <cell r="Q7193">
            <v>6385</v>
          </cell>
        </row>
        <row r="7194">
          <cell r="E7194" t="str">
            <v>70NMONTHLYBNON-REPRESENTED STATE EMPLOYEES</v>
          </cell>
          <cell r="F7194" t="str">
            <v>70N</v>
          </cell>
          <cell r="G7194" t="str">
            <v>Monthly</v>
          </cell>
          <cell r="H7194" t="str">
            <v>B</v>
          </cell>
          <cell r="I7194">
            <v>0</v>
          </cell>
          <cell r="J7194" t="str">
            <v>Non-Represented State Employees</v>
          </cell>
          <cell r="K7194">
            <v>6605</v>
          </cell>
          <cell r="L7194">
            <v>6605</v>
          </cell>
          <cell r="M7194">
            <v>6605</v>
          </cell>
          <cell r="N7194">
            <v>6605</v>
          </cell>
          <cell r="O7194">
            <v>0</v>
          </cell>
          <cell r="P7194">
            <v>6351</v>
          </cell>
          <cell r="Q7194">
            <v>6543</v>
          </cell>
        </row>
        <row r="7195">
          <cell r="E7195" t="str">
            <v>70NMONTHLYCNON-REPRESENTED STATE EMPLOYEES</v>
          </cell>
          <cell r="F7195" t="str">
            <v>70N</v>
          </cell>
          <cell r="G7195" t="str">
            <v>Monthly</v>
          </cell>
          <cell r="H7195" t="str">
            <v>C</v>
          </cell>
          <cell r="I7195">
            <v>0</v>
          </cell>
          <cell r="J7195" t="str">
            <v>Non-Represented State Employees</v>
          </cell>
          <cell r="K7195">
            <v>6769</v>
          </cell>
          <cell r="L7195">
            <v>6769</v>
          </cell>
          <cell r="M7195">
            <v>6769</v>
          </cell>
          <cell r="N7195">
            <v>6769</v>
          </cell>
          <cell r="O7195">
            <v>0</v>
          </cell>
          <cell r="P7195">
            <v>6509</v>
          </cell>
          <cell r="Q7195">
            <v>6706</v>
          </cell>
        </row>
        <row r="7196">
          <cell r="E7196" t="str">
            <v>70NMONTHLYDNON-REPRESENTED STATE EMPLOYEES</v>
          </cell>
          <cell r="F7196" t="str">
            <v>70N</v>
          </cell>
          <cell r="G7196" t="str">
            <v>Monthly</v>
          </cell>
          <cell r="H7196" t="str">
            <v>D</v>
          </cell>
          <cell r="I7196">
            <v>0</v>
          </cell>
          <cell r="J7196" t="str">
            <v>Non-Represented State Employees</v>
          </cell>
          <cell r="K7196">
            <v>6942</v>
          </cell>
          <cell r="L7196">
            <v>6942</v>
          </cell>
          <cell r="M7196">
            <v>6942</v>
          </cell>
          <cell r="N7196">
            <v>6942</v>
          </cell>
          <cell r="O7196">
            <v>0</v>
          </cell>
          <cell r="P7196">
            <v>6675</v>
          </cell>
          <cell r="Q7196">
            <v>6877</v>
          </cell>
        </row>
        <row r="7197">
          <cell r="E7197" t="str">
            <v>70NMONTHLYENON-REPRESENTED STATE EMPLOYEES</v>
          </cell>
          <cell r="F7197" t="str">
            <v>70N</v>
          </cell>
          <cell r="G7197" t="str">
            <v>Monthly</v>
          </cell>
          <cell r="H7197" t="str">
            <v>E</v>
          </cell>
          <cell r="I7197">
            <v>0</v>
          </cell>
          <cell r="J7197" t="str">
            <v>Non-Represented State Employees</v>
          </cell>
          <cell r="K7197">
            <v>7112</v>
          </cell>
          <cell r="L7197">
            <v>7112</v>
          </cell>
          <cell r="M7197">
            <v>7112</v>
          </cell>
          <cell r="N7197">
            <v>7112</v>
          </cell>
          <cell r="O7197">
            <v>0</v>
          </cell>
          <cell r="P7197">
            <v>6838</v>
          </cell>
          <cell r="Q7197">
            <v>7045</v>
          </cell>
        </row>
        <row r="7198">
          <cell r="E7198" t="str">
            <v>70NMONTHLYFNON-REPRESENTED STATE EMPLOYEES</v>
          </cell>
          <cell r="F7198" t="str">
            <v>70N</v>
          </cell>
          <cell r="G7198" t="str">
            <v>Monthly</v>
          </cell>
          <cell r="H7198" t="str">
            <v>F</v>
          </cell>
          <cell r="I7198">
            <v>0</v>
          </cell>
          <cell r="J7198" t="str">
            <v>Non-Represented State Employees</v>
          </cell>
          <cell r="K7198">
            <v>7289</v>
          </cell>
          <cell r="L7198">
            <v>7289</v>
          </cell>
          <cell r="M7198">
            <v>7289</v>
          </cell>
          <cell r="N7198">
            <v>7289</v>
          </cell>
          <cell r="O7198">
            <v>0</v>
          </cell>
          <cell r="P7198">
            <v>7009</v>
          </cell>
          <cell r="Q7198">
            <v>7221</v>
          </cell>
        </row>
        <row r="7199">
          <cell r="E7199" t="str">
            <v>70NMONTHLYGNON-REPRESENTED STATE EMPLOYEES</v>
          </cell>
          <cell r="F7199" t="str">
            <v>70N</v>
          </cell>
          <cell r="G7199" t="str">
            <v>Monthly</v>
          </cell>
          <cell r="H7199" t="str">
            <v>G</v>
          </cell>
          <cell r="I7199">
            <v>0</v>
          </cell>
          <cell r="J7199" t="str">
            <v>Non-Represented State Employees</v>
          </cell>
          <cell r="K7199">
            <v>7470</v>
          </cell>
          <cell r="L7199">
            <v>7470</v>
          </cell>
          <cell r="M7199">
            <v>7470</v>
          </cell>
          <cell r="N7199">
            <v>7470</v>
          </cell>
          <cell r="O7199">
            <v>0</v>
          </cell>
          <cell r="P7199">
            <v>7183</v>
          </cell>
          <cell r="Q7199">
            <v>7400</v>
          </cell>
        </row>
        <row r="7200">
          <cell r="E7200" t="str">
            <v>70NMONTHLYHNON-REPRESENTED STATE EMPLOYEES</v>
          </cell>
          <cell r="F7200" t="str">
            <v>70N</v>
          </cell>
          <cell r="G7200" t="str">
            <v>Monthly</v>
          </cell>
          <cell r="H7200" t="str">
            <v>H</v>
          </cell>
          <cell r="I7200">
            <v>0</v>
          </cell>
          <cell r="J7200" t="str">
            <v>Non-Represented State Employees</v>
          </cell>
          <cell r="K7200">
            <v>7658</v>
          </cell>
          <cell r="L7200">
            <v>7658</v>
          </cell>
          <cell r="M7200">
            <v>7658</v>
          </cell>
          <cell r="N7200">
            <v>7658</v>
          </cell>
          <cell r="O7200">
            <v>0</v>
          </cell>
          <cell r="P7200">
            <v>7363</v>
          </cell>
          <cell r="Q7200">
            <v>7585</v>
          </cell>
        </row>
        <row r="7201">
          <cell r="E7201" t="str">
            <v>70NMONTHLYINON-REPRESENTED STATE EMPLOYEES</v>
          </cell>
          <cell r="F7201" t="str">
            <v>70N</v>
          </cell>
          <cell r="G7201" t="str">
            <v>Monthly</v>
          </cell>
          <cell r="H7201" t="str">
            <v>I</v>
          </cell>
          <cell r="I7201">
            <v>0</v>
          </cell>
          <cell r="J7201" t="str">
            <v>Non-Represented State Employees</v>
          </cell>
          <cell r="K7201">
            <v>7851</v>
          </cell>
          <cell r="L7201">
            <v>7851</v>
          </cell>
          <cell r="M7201">
            <v>7851</v>
          </cell>
          <cell r="N7201">
            <v>7851</v>
          </cell>
          <cell r="O7201">
            <v>0</v>
          </cell>
          <cell r="P7201">
            <v>7549</v>
          </cell>
          <cell r="Q7201">
            <v>7777</v>
          </cell>
        </row>
        <row r="7202">
          <cell r="E7202" t="str">
            <v>70NMONTHLYJNON-REPRESENTED STATE EMPLOYEES</v>
          </cell>
          <cell r="F7202" t="str">
            <v>70N</v>
          </cell>
          <cell r="G7202" t="str">
            <v>Monthly</v>
          </cell>
          <cell r="H7202" t="str">
            <v>J</v>
          </cell>
          <cell r="I7202">
            <v>0</v>
          </cell>
          <cell r="J7202" t="str">
            <v>Non-Represented State Employees</v>
          </cell>
          <cell r="K7202">
            <v>8048</v>
          </cell>
          <cell r="L7202">
            <v>8048</v>
          </cell>
          <cell r="M7202">
            <v>8048</v>
          </cell>
          <cell r="N7202">
            <v>8048</v>
          </cell>
          <cell r="O7202">
            <v>0</v>
          </cell>
          <cell r="P7202">
            <v>7738</v>
          </cell>
          <cell r="Q7202">
            <v>7972</v>
          </cell>
        </row>
        <row r="7203">
          <cell r="E7203" t="str">
            <v>70NMONTHLYKNON-REPRESENTED STATE EMPLOYEES</v>
          </cell>
          <cell r="F7203" t="str">
            <v>70N</v>
          </cell>
          <cell r="G7203" t="str">
            <v>Monthly</v>
          </cell>
          <cell r="H7203" t="str">
            <v>K</v>
          </cell>
          <cell r="I7203">
            <v>0</v>
          </cell>
          <cell r="J7203" t="str">
            <v>Non-Represented State Employees</v>
          </cell>
          <cell r="K7203">
            <v>8249</v>
          </cell>
          <cell r="L7203">
            <v>8249</v>
          </cell>
          <cell r="M7203">
            <v>8249</v>
          </cell>
          <cell r="N7203">
            <v>8249</v>
          </cell>
          <cell r="O7203">
            <v>0</v>
          </cell>
          <cell r="P7203">
            <v>7932</v>
          </cell>
          <cell r="Q7203">
            <v>8172</v>
          </cell>
        </row>
        <row r="7204">
          <cell r="E7204" t="str">
            <v>70NMONTHLYLNON-REPRESENTED STATE EMPLOYEES</v>
          </cell>
          <cell r="F7204" t="str">
            <v>70N</v>
          </cell>
          <cell r="G7204" t="str">
            <v>Monthly</v>
          </cell>
          <cell r="H7204" t="str">
            <v>L</v>
          </cell>
          <cell r="I7204">
            <v>0</v>
          </cell>
          <cell r="J7204" t="str">
            <v>Non-Represented State Employees</v>
          </cell>
          <cell r="K7204">
            <v>8457</v>
          </cell>
          <cell r="L7204">
            <v>8457</v>
          </cell>
          <cell r="M7204">
            <v>8457</v>
          </cell>
          <cell r="N7204">
            <v>8457</v>
          </cell>
          <cell r="O7204">
            <v>0</v>
          </cell>
          <cell r="P7204">
            <v>8132</v>
          </cell>
          <cell r="Q7204">
            <v>8378</v>
          </cell>
        </row>
        <row r="7205">
          <cell r="E7205" t="str">
            <v>70NMONTHLYMNON-REPRESENTED STATE EMPLOYEES</v>
          </cell>
          <cell r="F7205" t="str">
            <v>70N</v>
          </cell>
          <cell r="G7205" t="str">
            <v>Monthly</v>
          </cell>
          <cell r="H7205" t="str">
            <v>M</v>
          </cell>
          <cell r="I7205">
            <v>0</v>
          </cell>
          <cell r="J7205" t="str">
            <v>Non-Represented State Employees</v>
          </cell>
          <cell r="K7205">
            <v>8667</v>
          </cell>
          <cell r="L7205">
            <v>8667</v>
          </cell>
          <cell r="M7205">
            <v>8667</v>
          </cell>
          <cell r="N7205">
            <v>8667</v>
          </cell>
          <cell r="O7205">
            <v>0</v>
          </cell>
          <cell r="P7205">
            <v>8334</v>
          </cell>
          <cell r="Q7205">
            <v>8586</v>
          </cell>
        </row>
        <row r="7206">
          <cell r="E7206" t="str">
            <v>70NMONTHLYNNON-REPRESENTED STATE EMPLOYEES</v>
          </cell>
          <cell r="F7206" t="str">
            <v>70N</v>
          </cell>
          <cell r="G7206" t="str">
            <v>Monthly</v>
          </cell>
          <cell r="H7206" t="str">
            <v>N</v>
          </cell>
          <cell r="I7206">
            <v>0</v>
          </cell>
          <cell r="J7206" t="str">
            <v>Non-Represented State Employees</v>
          </cell>
          <cell r="K7206">
            <v>8885</v>
          </cell>
          <cell r="L7206">
            <v>8885</v>
          </cell>
          <cell r="M7206">
            <v>8885</v>
          </cell>
          <cell r="N7206">
            <v>8885</v>
          </cell>
          <cell r="O7206">
            <v>0</v>
          </cell>
          <cell r="P7206">
            <v>8543</v>
          </cell>
          <cell r="Q7206">
            <v>8801</v>
          </cell>
        </row>
        <row r="7207">
          <cell r="E7207" t="str">
            <v>70NMONTHLYONON-REPRESENTED STATE EMPLOYEES</v>
          </cell>
          <cell r="F7207" t="str">
            <v>70N</v>
          </cell>
          <cell r="G7207" t="str">
            <v>Monthly</v>
          </cell>
          <cell r="H7207" t="str">
            <v>O</v>
          </cell>
          <cell r="I7207">
            <v>0</v>
          </cell>
          <cell r="J7207" t="str">
            <v>Non-Represented State Employees</v>
          </cell>
          <cell r="K7207">
            <v>9108</v>
          </cell>
          <cell r="L7207">
            <v>9108</v>
          </cell>
          <cell r="M7207">
            <v>9108</v>
          </cell>
          <cell r="N7207">
            <v>9108</v>
          </cell>
          <cell r="O7207">
            <v>0</v>
          </cell>
          <cell r="P7207">
            <v>8758</v>
          </cell>
          <cell r="Q7207">
            <v>9022</v>
          </cell>
        </row>
        <row r="7208">
          <cell r="E7208" t="str">
            <v>70NMONTHLYPNON-REPRESENTED STATE EMPLOYEES</v>
          </cell>
          <cell r="F7208" t="str">
            <v>70N</v>
          </cell>
          <cell r="G7208" t="str">
            <v>Monthly</v>
          </cell>
          <cell r="H7208" t="str">
            <v>P</v>
          </cell>
          <cell r="I7208">
            <v>0</v>
          </cell>
          <cell r="J7208" t="str">
            <v>Non-Represented State Employees</v>
          </cell>
          <cell r="K7208">
            <v>9336</v>
          </cell>
          <cell r="L7208">
            <v>9336</v>
          </cell>
          <cell r="M7208">
            <v>9336</v>
          </cell>
          <cell r="N7208">
            <v>9336</v>
          </cell>
          <cell r="O7208">
            <v>0</v>
          </cell>
          <cell r="P7208">
            <v>8977</v>
          </cell>
          <cell r="Q7208">
            <v>9248</v>
          </cell>
        </row>
        <row r="7209">
          <cell r="E7209" t="str">
            <v>70NMONTHLYQNON-REPRESENTED STATE EMPLOYEES</v>
          </cell>
          <cell r="F7209" t="str">
            <v>70N</v>
          </cell>
          <cell r="G7209" t="str">
            <v>Monthly</v>
          </cell>
          <cell r="H7209" t="str">
            <v>Q</v>
          </cell>
          <cell r="I7209">
            <v>0</v>
          </cell>
          <cell r="J7209" t="str">
            <v>Non-Represented State Employees</v>
          </cell>
          <cell r="K7209">
            <v>9569</v>
          </cell>
          <cell r="L7209">
            <v>9569</v>
          </cell>
          <cell r="M7209">
            <v>9569</v>
          </cell>
          <cell r="N7209">
            <v>9569</v>
          </cell>
          <cell r="O7209">
            <v>0</v>
          </cell>
          <cell r="P7209">
            <v>9201</v>
          </cell>
          <cell r="Q7209">
            <v>9479</v>
          </cell>
        </row>
        <row r="7210">
          <cell r="E7210" t="str">
            <v>70NMONTHLYRNON-REPRESENTED STATE EMPLOYEES</v>
          </cell>
          <cell r="F7210" t="str">
            <v>70N</v>
          </cell>
          <cell r="G7210" t="str">
            <v>Monthly</v>
          </cell>
          <cell r="H7210" t="str">
            <v>R</v>
          </cell>
          <cell r="I7210">
            <v>0</v>
          </cell>
          <cell r="J7210" t="str">
            <v>Non-Represented State Employees</v>
          </cell>
          <cell r="K7210">
            <v>9808</v>
          </cell>
          <cell r="L7210">
            <v>9808</v>
          </cell>
          <cell r="M7210">
            <v>9808</v>
          </cell>
          <cell r="N7210">
            <v>9808</v>
          </cell>
          <cell r="O7210">
            <v>0</v>
          </cell>
          <cell r="P7210">
            <v>9431</v>
          </cell>
          <cell r="Q7210">
            <v>9716</v>
          </cell>
        </row>
        <row r="7211">
          <cell r="E7211" t="str">
            <v>70NMONTHLYSNON-REPRESENTED STATE EMPLOYEES</v>
          </cell>
          <cell r="F7211" t="str">
            <v>70N</v>
          </cell>
          <cell r="G7211" t="str">
            <v>Monthly</v>
          </cell>
          <cell r="H7211" t="str">
            <v>S</v>
          </cell>
          <cell r="I7211">
            <v>0</v>
          </cell>
          <cell r="J7211" t="str">
            <v>Non-Represented State Employees</v>
          </cell>
          <cell r="K7211">
            <v>10054</v>
          </cell>
          <cell r="L7211">
            <v>10054</v>
          </cell>
          <cell r="M7211">
            <v>10054</v>
          </cell>
          <cell r="N7211">
            <v>10054</v>
          </cell>
          <cell r="O7211">
            <v>0</v>
          </cell>
          <cell r="P7211">
            <v>9667</v>
          </cell>
          <cell r="Q7211">
            <v>9959</v>
          </cell>
        </row>
        <row r="7212">
          <cell r="E7212" t="str">
            <v>70NMONTHLYTNON-REPRESENTED STATE EMPLOYEES</v>
          </cell>
          <cell r="F7212" t="str">
            <v>70N</v>
          </cell>
          <cell r="G7212" t="str">
            <v>Monthly</v>
          </cell>
          <cell r="H7212" t="str">
            <v>T</v>
          </cell>
          <cell r="I7212">
            <v>0</v>
          </cell>
          <cell r="J7212" t="str">
            <v>Non-Represented State Employees</v>
          </cell>
          <cell r="K7212">
            <v>10305</v>
          </cell>
          <cell r="L7212">
            <v>10305</v>
          </cell>
          <cell r="M7212">
            <v>10305</v>
          </cell>
          <cell r="N7212">
            <v>10305</v>
          </cell>
          <cell r="O7212">
            <v>0</v>
          </cell>
          <cell r="P7212">
            <v>9909</v>
          </cell>
          <cell r="Q7212">
            <v>10208</v>
          </cell>
        </row>
        <row r="7213">
          <cell r="E7213" t="str">
            <v>70NMONTHLYUNON-REPRESENTED STATE EMPLOYEES</v>
          </cell>
          <cell r="F7213" t="str">
            <v>70N</v>
          </cell>
          <cell r="G7213" t="str">
            <v>Monthly</v>
          </cell>
          <cell r="H7213" t="str">
            <v>U</v>
          </cell>
          <cell r="I7213">
            <v>0</v>
          </cell>
          <cell r="J7213" t="str">
            <v>Non-Represented State Employees</v>
          </cell>
          <cell r="K7213">
            <v>10563</v>
          </cell>
          <cell r="L7213">
            <v>10563</v>
          </cell>
          <cell r="M7213">
            <v>10563</v>
          </cell>
          <cell r="N7213">
            <v>10563</v>
          </cell>
          <cell r="O7213">
            <v>0</v>
          </cell>
          <cell r="P7213">
            <v>10157</v>
          </cell>
          <cell r="Q7213">
            <v>10464</v>
          </cell>
        </row>
        <row r="7214">
          <cell r="E7214" t="str">
            <v>71GMONTHLYGNON-REPRESENTED STATE EMPLOYEES</v>
          </cell>
          <cell r="F7214" t="str">
            <v>71G</v>
          </cell>
          <cell r="G7214" t="str">
            <v>Monthly</v>
          </cell>
          <cell r="H7214" t="str">
            <v>G</v>
          </cell>
          <cell r="I7214">
            <v>0</v>
          </cell>
          <cell r="J7214" t="str">
            <v>Non-Represented State Employees</v>
          </cell>
          <cell r="K7214">
            <v>7313</v>
          </cell>
          <cell r="L7214">
            <v>7313</v>
          </cell>
          <cell r="M7214">
            <v>7313</v>
          </cell>
          <cell r="N7214">
            <v>7313</v>
          </cell>
          <cell r="O7214">
            <v>6894</v>
          </cell>
          <cell r="P7214">
            <v>7032</v>
          </cell>
          <cell r="Q7214">
            <v>7244</v>
          </cell>
        </row>
        <row r="7215">
          <cell r="E7215" t="str">
            <v>71GMONTHLYGTEAMSTERS LOCAL UNION NUMBER 117</v>
          </cell>
          <cell r="F7215" t="str">
            <v>71G</v>
          </cell>
          <cell r="G7215" t="str">
            <v>Monthly</v>
          </cell>
          <cell r="H7215" t="str">
            <v>G</v>
          </cell>
          <cell r="I7215">
            <v>0</v>
          </cell>
          <cell r="J7215" t="str">
            <v>Teamsters Local Union Number 117</v>
          </cell>
          <cell r="K7215">
            <v>7407</v>
          </cell>
          <cell r="L7215">
            <v>7407</v>
          </cell>
          <cell r="M7215">
            <v>7407</v>
          </cell>
          <cell r="N7215">
            <v>7407</v>
          </cell>
          <cell r="O7215">
            <v>6982</v>
          </cell>
          <cell r="P7215">
            <v>7122</v>
          </cell>
          <cell r="Q7215">
            <v>7337</v>
          </cell>
        </row>
        <row r="7216">
          <cell r="E7216" t="str">
            <v>71GMONTHLYGWASHINGTON FEDERATION OF STATE EMPLOYEES</v>
          </cell>
          <cell r="F7216" t="str">
            <v>71G</v>
          </cell>
          <cell r="G7216" t="str">
            <v>Monthly</v>
          </cell>
          <cell r="H7216" t="str">
            <v>G</v>
          </cell>
          <cell r="I7216">
            <v>0</v>
          </cell>
          <cell r="J7216" t="str">
            <v>Washington Federation of State Employees</v>
          </cell>
          <cell r="K7216">
            <v>7313</v>
          </cell>
          <cell r="L7216">
            <v>7313</v>
          </cell>
          <cell r="M7216">
            <v>7313</v>
          </cell>
          <cell r="N7216">
            <v>7313</v>
          </cell>
          <cell r="O7216">
            <v>6894</v>
          </cell>
          <cell r="P7216">
            <v>7032</v>
          </cell>
          <cell r="Q7216">
            <v>7244</v>
          </cell>
        </row>
        <row r="7217">
          <cell r="E7217" t="str">
            <v>71GMONTHLYHNON-REPRESENTED STATE EMPLOYEES</v>
          </cell>
          <cell r="F7217" t="str">
            <v>71G</v>
          </cell>
          <cell r="G7217" t="str">
            <v>Monthly</v>
          </cell>
          <cell r="H7217" t="str">
            <v>H</v>
          </cell>
          <cell r="I7217">
            <v>0</v>
          </cell>
          <cell r="J7217" t="str">
            <v>Non-Represented State Employees</v>
          </cell>
          <cell r="K7217">
            <v>7497</v>
          </cell>
          <cell r="L7217">
            <v>7497</v>
          </cell>
          <cell r="M7217">
            <v>7497</v>
          </cell>
          <cell r="N7217">
            <v>7497</v>
          </cell>
          <cell r="O7217">
            <v>7068</v>
          </cell>
          <cell r="P7217">
            <v>7209</v>
          </cell>
          <cell r="Q7217">
            <v>7427</v>
          </cell>
        </row>
        <row r="7218">
          <cell r="E7218" t="str">
            <v>71GMONTHLYHTEAMSTERS LOCAL UNION NUMBER 117</v>
          </cell>
          <cell r="F7218" t="str">
            <v>71G</v>
          </cell>
          <cell r="G7218" t="str">
            <v>Monthly</v>
          </cell>
          <cell r="H7218" t="str">
            <v>H</v>
          </cell>
          <cell r="I7218">
            <v>0</v>
          </cell>
          <cell r="J7218" t="str">
            <v>Teamsters Local Union Number 117</v>
          </cell>
          <cell r="K7218">
            <v>7595</v>
          </cell>
          <cell r="L7218">
            <v>7595</v>
          </cell>
          <cell r="M7218">
            <v>7595</v>
          </cell>
          <cell r="N7218">
            <v>7595</v>
          </cell>
          <cell r="O7218">
            <v>7160</v>
          </cell>
          <cell r="P7218">
            <v>7303</v>
          </cell>
          <cell r="Q7218">
            <v>7524</v>
          </cell>
        </row>
        <row r="7219">
          <cell r="E7219" t="str">
            <v>71GMONTHLYHWASHINGTON FEDERATION OF STATE EMPLOYEES</v>
          </cell>
          <cell r="F7219" t="str">
            <v>71G</v>
          </cell>
          <cell r="G7219" t="str">
            <v>Monthly</v>
          </cell>
          <cell r="H7219" t="str">
            <v>H</v>
          </cell>
          <cell r="I7219">
            <v>0</v>
          </cell>
          <cell r="J7219" t="str">
            <v>Washington Federation of State Employees</v>
          </cell>
          <cell r="K7219">
            <v>7497</v>
          </cell>
          <cell r="L7219">
            <v>7497</v>
          </cell>
          <cell r="M7219">
            <v>7497</v>
          </cell>
          <cell r="N7219">
            <v>7497</v>
          </cell>
          <cell r="O7219">
            <v>7068</v>
          </cell>
          <cell r="P7219">
            <v>7209</v>
          </cell>
          <cell r="Q7219">
            <v>7427</v>
          </cell>
        </row>
        <row r="7220">
          <cell r="E7220" t="str">
            <v>71GMONTHLYINON-REPRESENTED STATE EMPLOYEES</v>
          </cell>
          <cell r="F7220" t="str">
            <v>71G</v>
          </cell>
          <cell r="G7220" t="str">
            <v>Monthly</v>
          </cell>
          <cell r="H7220" t="str">
            <v>I</v>
          </cell>
          <cell r="I7220">
            <v>0</v>
          </cell>
          <cell r="J7220" t="str">
            <v>Non-Represented State Employees</v>
          </cell>
          <cell r="K7220">
            <v>7684</v>
          </cell>
          <cell r="L7220">
            <v>7684</v>
          </cell>
          <cell r="M7220">
            <v>7684</v>
          </cell>
          <cell r="N7220">
            <v>7684</v>
          </cell>
          <cell r="O7220">
            <v>7243</v>
          </cell>
          <cell r="P7220">
            <v>7388</v>
          </cell>
          <cell r="Q7220">
            <v>7611</v>
          </cell>
        </row>
        <row r="7221">
          <cell r="E7221" t="str">
            <v>71GMONTHLYITEAMSTERS LOCAL UNION NUMBER 117</v>
          </cell>
          <cell r="F7221" t="str">
            <v>71G</v>
          </cell>
          <cell r="G7221" t="str">
            <v>Monthly</v>
          </cell>
          <cell r="H7221" t="str">
            <v>I</v>
          </cell>
          <cell r="I7221">
            <v>0</v>
          </cell>
          <cell r="J7221" t="str">
            <v>Teamsters Local Union Number 117</v>
          </cell>
          <cell r="K7221">
            <v>7783</v>
          </cell>
          <cell r="L7221">
            <v>7783</v>
          </cell>
          <cell r="M7221">
            <v>7783</v>
          </cell>
          <cell r="N7221">
            <v>7783</v>
          </cell>
          <cell r="O7221">
            <v>7337</v>
          </cell>
          <cell r="P7221">
            <v>7484</v>
          </cell>
          <cell r="Q7221">
            <v>7710</v>
          </cell>
        </row>
        <row r="7222">
          <cell r="E7222" t="str">
            <v>71GMONTHLYIWASHINGTON FEDERATION OF STATE EMPLOYEES</v>
          </cell>
          <cell r="F7222" t="str">
            <v>71G</v>
          </cell>
          <cell r="G7222" t="str">
            <v>Monthly</v>
          </cell>
          <cell r="H7222" t="str">
            <v>I</v>
          </cell>
          <cell r="I7222">
            <v>0</v>
          </cell>
          <cell r="J7222" t="str">
            <v>Washington Federation of State Employees</v>
          </cell>
          <cell r="K7222">
            <v>7684</v>
          </cell>
          <cell r="L7222">
            <v>7684</v>
          </cell>
          <cell r="M7222">
            <v>7684</v>
          </cell>
          <cell r="N7222">
            <v>7684</v>
          </cell>
          <cell r="O7222">
            <v>7243</v>
          </cell>
          <cell r="P7222">
            <v>7388</v>
          </cell>
          <cell r="Q7222">
            <v>7611</v>
          </cell>
        </row>
        <row r="7223">
          <cell r="E7223" t="str">
            <v>71GMONTHLYJNON-REPRESENTED STATE EMPLOYEES</v>
          </cell>
          <cell r="F7223" t="str">
            <v>71G</v>
          </cell>
          <cell r="G7223" t="str">
            <v>Monthly</v>
          </cell>
          <cell r="H7223" t="str">
            <v>J</v>
          </cell>
          <cell r="I7223">
            <v>0</v>
          </cell>
          <cell r="J7223" t="str">
            <v>Non-Represented State Employees</v>
          </cell>
          <cell r="K7223">
            <v>7877</v>
          </cell>
          <cell r="L7223">
            <v>7877</v>
          </cell>
          <cell r="M7223">
            <v>7877</v>
          </cell>
          <cell r="N7223">
            <v>7877</v>
          </cell>
          <cell r="O7223">
            <v>7425</v>
          </cell>
          <cell r="P7223">
            <v>7574</v>
          </cell>
          <cell r="Q7223">
            <v>7803</v>
          </cell>
        </row>
        <row r="7224">
          <cell r="E7224" t="str">
            <v>71GMONTHLYJTEAMSTERS LOCAL UNION NUMBER 117</v>
          </cell>
          <cell r="F7224" t="str">
            <v>71G</v>
          </cell>
          <cell r="G7224" t="str">
            <v>Monthly</v>
          </cell>
          <cell r="H7224" t="str">
            <v>J</v>
          </cell>
          <cell r="I7224">
            <v>0</v>
          </cell>
          <cell r="J7224" t="str">
            <v>Teamsters Local Union Number 117</v>
          </cell>
          <cell r="K7224">
            <v>7978</v>
          </cell>
          <cell r="L7224">
            <v>7978</v>
          </cell>
          <cell r="M7224">
            <v>7978</v>
          </cell>
          <cell r="N7224">
            <v>7978</v>
          </cell>
          <cell r="O7224">
            <v>7521</v>
          </cell>
          <cell r="P7224">
            <v>7671</v>
          </cell>
          <cell r="Q7224">
            <v>7903</v>
          </cell>
        </row>
        <row r="7225">
          <cell r="E7225" t="str">
            <v>71GMONTHLYJWASHINGTON FEDERATION OF STATE EMPLOYEES</v>
          </cell>
          <cell r="F7225" t="str">
            <v>71G</v>
          </cell>
          <cell r="G7225" t="str">
            <v>Monthly</v>
          </cell>
          <cell r="H7225" t="str">
            <v>J</v>
          </cell>
          <cell r="I7225">
            <v>0</v>
          </cell>
          <cell r="J7225" t="str">
            <v>Washington Federation of State Employees</v>
          </cell>
          <cell r="K7225">
            <v>7877</v>
          </cell>
          <cell r="L7225">
            <v>7877</v>
          </cell>
          <cell r="M7225">
            <v>7877</v>
          </cell>
          <cell r="N7225">
            <v>7877</v>
          </cell>
          <cell r="O7225">
            <v>7425</v>
          </cell>
          <cell r="P7225">
            <v>7574</v>
          </cell>
          <cell r="Q7225">
            <v>7803</v>
          </cell>
        </row>
        <row r="7226">
          <cell r="E7226" t="str">
            <v>71GMONTHLYKNON-REPRESENTED STATE EMPLOYEES</v>
          </cell>
          <cell r="F7226" t="str">
            <v>71G</v>
          </cell>
          <cell r="G7226" t="str">
            <v>Monthly</v>
          </cell>
          <cell r="H7226" t="str">
            <v>K</v>
          </cell>
          <cell r="I7226">
            <v>0</v>
          </cell>
          <cell r="J7226" t="str">
            <v>Non-Represented State Employees</v>
          </cell>
          <cell r="K7226">
            <v>8074</v>
          </cell>
          <cell r="L7226">
            <v>8074</v>
          </cell>
          <cell r="M7226">
            <v>8074</v>
          </cell>
          <cell r="N7226">
            <v>8074</v>
          </cell>
          <cell r="O7226">
            <v>7611</v>
          </cell>
          <cell r="P7226">
            <v>7763</v>
          </cell>
          <cell r="Q7226">
            <v>7997</v>
          </cell>
        </row>
        <row r="7227">
          <cell r="E7227" t="str">
            <v>71GMONTHLYKTEAMSTERS LOCAL UNION NUMBER 117</v>
          </cell>
          <cell r="F7227" t="str">
            <v>71G</v>
          </cell>
          <cell r="G7227" t="str">
            <v>Monthly</v>
          </cell>
          <cell r="H7227" t="str">
            <v>K</v>
          </cell>
          <cell r="I7227">
            <v>0</v>
          </cell>
          <cell r="J7227" t="str">
            <v>Teamsters Local Union Number 117</v>
          </cell>
          <cell r="K7227">
            <v>8175</v>
          </cell>
          <cell r="L7227">
            <v>8175</v>
          </cell>
          <cell r="M7227">
            <v>8175</v>
          </cell>
          <cell r="N7227">
            <v>8175</v>
          </cell>
          <cell r="O7227">
            <v>7707</v>
          </cell>
          <cell r="P7227">
            <v>7861</v>
          </cell>
          <cell r="Q7227">
            <v>8098</v>
          </cell>
        </row>
        <row r="7228">
          <cell r="E7228" t="str">
            <v>71GMONTHLYKWASHINGTON FEDERATION OF STATE EMPLOYEES</v>
          </cell>
          <cell r="F7228" t="str">
            <v>71G</v>
          </cell>
          <cell r="G7228" t="str">
            <v>Monthly</v>
          </cell>
          <cell r="H7228" t="str">
            <v>K</v>
          </cell>
          <cell r="I7228">
            <v>0</v>
          </cell>
          <cell r="J7228" t="str">
            <v>Washington Federation of State Employees</v>
          </cell>
          <cell r="K7228">
            <v>8074</v>
          </cell>
          <cell r="L7228">
            <v>8074</v>
          </cell>
          <cell r="M7228">
            <v>8074</v>
          </cell>
          <cell r="N7228">
            <v>8074</v>
          </cell>
          <cell r="O7228">
            <v>7611</v>
          </cell>
          <cell r="P7228">
            <v>7763</v>
          </cell>
          <cell r="Q7228">
            <v>7997</v>
          </cell>
        </row>
        <row r="7229">
          <cell r="E7229" t="str">
            <v>71GMONTHLYLNON-REPRESENTED STATE EMPLOYEES</v>
          </cell>
          <cell r="F7229" t="str">
            <v>71G</v>
          </cell>
          <cell r="G7229" t="str">
            <v>Monthly</v>
          </cell>
          <cell r="H7229" t="str">
            <v>L</v>
          </cell>
          <cell r="I7229">
            <v>0</v>
          </cell>
          <cell r="J7229" t="str">
            <v>Non-Represented State Employees</v>
          </cell>
          <cell r="K7229">
            <v>8275</v>
          </cell>
          <cell r="L7229">
            <v>8275</v>
          </cell>
          <cell r="M7229">
            <v>8275</v>
          </cell>
          <cell r="N7229">
            <v>8275</v>
          </cell>
          <cell r="O7229">
            <v>7801</v>
          </cell>
          <cell r="P7229">
            <v>7957</v>
          </cell>
          <cell r="Q7229">
            <v>8197</v>
          </cell>
        </row>
        <row r="7230">
          <cell r="E7230" t="str">
            <v>71GMONTHLYLTEAMSTERS LOCAL UNION NUMBER 117</v>
          </cell>
          <cell r="F7230" t="str">
            <v>71G</v>
          </cell>
          <cell r="G7230" t="str">
            <v>Monthly</v>
          </cell>
          <cell r="H7230" t="str">
            <v>L</v>
          </cell>
          <cell r="I7230">
            <v>0</v>
          </cell>
          <cell r="J7230" t="str">
            <v>Teamsters Local Union Number 117</v>
          </cell>
          <cell r="K7230">
            <v>8382</v>
          </cell>
          <cell r="L7230">
            <v>8382</v>
          </cell>
          <cell r="M7230">
            <v>8382</v>
          </cell>
          <cell r="N7230">
            <v>8382</v>
          </cell>
          <cell r="O7230">
            <v>7902</v>
          </cell>
          <cell r="P7230">
            <v>8060</v>
          </cell>
          <cell r="Q7230">
            <v>8303</v>
          </cell>
        </row>
        <row r="7231">
          <cell r="E7231" t="str">
            <v>71GMONTHLYLWASHINGTON FEDERATION OF STATE EMPLOYEES</v>
          </cell>
          <cell r="F7231" t="str">
            <v>71G</v>
          </cell>
          <cell r="G7231" t="str">
            <v>Monthly</v>
          </cell>
          <cell r="H7231" t="str">
            <v>L</v>
          </cell>
          <cell r="I7231">
            <v>0</v>
          </cell>
          <cell r="J7231" t="str">
            <v>Washington Federation of State Employees</v>
          </cell>
          <cell r="K7231">
            <v>8275</v>
          </cell>
          <cell r="L7231">
            <v>8275</v>
          </cell>
          <cell r="M7231">
            <v>8275</v>
          </cell>
          <cell r="N7231">
            <v>8275</v>
          </cell>
          <cell r="O7231">
            <v>7801</v>
          </cell>
          <cell r="P7231">
            <v>7957</v>
          </cell>
          <cell r="Q7231">
            <v>8197</v>
          </cell>
        </row>
        <row r="7232">
          <cell r="E7232" t="str">
            <v>71GMONTHLYMNON-REPRESENTED STATE EMPLOYEES</v>
          </cell>
          <cell r="F7232" t="str">
            <v>71G</v>
          </cell>
          <cell r="G7232" t="str">
            <v>Monthly</v>
          </cell>
          <cell r="H7232" t="str">
            <v>M</v>
          </cell>
          <cell r="I7232">
            <v>0</v>
          </cell>
          <cell r="J7232" t="str">
            <v>Non-Represented State Employees</v>
          </cell>
          <cell r="K7232">
            <v>8483</v>
          </cell>
          <cell r="L7232">
            <v>8483</v>
          </cell>
          <cell r="M7232">
            <v>8483</v>
          </cell>
          <cell r="N7232">
            <v>8483</v>
          </cell>
          <cell r="O7232">
            <v>7997</v>
          </cell>
          <cell r="P7232">
            <v>8157</v>
          </cell>
          <cell r="Q7232">
            <v>8403</v>
          </cell>
        </row>
        <row r="7233">
          <cell r="E7233" t="str">
            <v>71GMONTHLYMTEAMSTERS LOCAL UNION NUMBER 117</v>
          </cell>
          <cell r="F7233" t="str">
            <v>71G</v>
          </cell>
          <cell r="G7233" t="str">
            <v>Monthly</v>
          </cell>
          <cell r="H7233" t="str">
            <v>M</v>
          </cell>
          <cell r="I7233">
            <v>0</v>
          </cell>
          <cell r="J7233" t="str">
            <v>Teamsters Local Union Number 117</v>
          </cell>
          <cell r="K7233">
            <v>8591</v>
          </cell>
          <cell r="L7233">
            <v>8591</v>
          </cell>
          <cell r="M7233">
            <v>8591</v>
          </cell>
          <cell r="N7233">
            <v>8591</v>
          </cell>
          <cell r="O7233">
            <v>8099</v>
          </cell>
          <cell r="P7233">
            <v>8261</v>
          </cell>
          <cell r="Q7233">
            <v>8510</v>
          </cell>
        </row>
        <row r="7234">
          <cell r="E7234" t="str">
            <v>71GMONTHLYMWASHINGTON FEDERATION OF STATE EMPLOYEES</v>
          </cell>
          <cell r="F7234" t="str">
            <v>71G</v>
          </cell>
          <cell r="G7234" t="str">
            <v>Monthly</v>
          </cell>
          <cell r="H7234" t="str">
            <v>M</v>
          </cell>
          <cell r="I7234">
            <v>0</v>
          </cell>
          <cell r="J7234" t="str">
            <v>Washington Federation of State Employees</v>
          </cell>
          <cell r="K7234">
            <v>8483</v>
          </cell>
          <cell r="L7234">
            <v>8483</v>
          </cell>
          <cell r="M7234">
            <v>8483</v>
          </cell>
          <cell r="N7234">
            <v>8483</v>
          </cell>
          <cell r="O7234">
            <v>7997</v>
          </cell>
          <cell r="P7234">
            <v>8157</v>
          </cell>
          <cell r="Q7234">
            <v>8403</v>
          </cell>
        </row>
        <row r="7235">
          <cell r="E7235" t="str">
            <v>71MONTHLYACOALITION</v>
          </cell>
          <cell r="F7235" t="str">
            <v>71</v>
          </cell>
          <cell r="G7235" t="str">
            <v>Monthly</v>
          </cell>
          <cell r="H7235" t="str">
            <v>A</v>
          </cell>
          <cell r="I7235">
            <v>0</v>
          </cell>
          <cell r="J7235" t="str">
            <v>Coalition</v>
          </cell>
          <cell r="K7235">
            <v>6304</v>
          </cell>
          <cell r="L7235">
            <v>6304</v>
          </cell>
          <cell r="M7235">
            <v>6304</v>
          </cell>
          <cell r="N7235">
            <v>6304</v>
          </cell>
          <cell r="O7235">
            <v>5943</v>
          </cell>
          <cell r="P7235">
            <v>6062</v>
          </cell>
          <cell r="Q7235">
            <v>6245</v>
          </cell>
        </row>
        <row r="7236">
          <cell r="E7236" t="str">
            <v>71MONTHLYANON-REPRESENTED STATE EMPLOYEES</v>
          </cell>
          <cell r="F7236" t="str">
            <v>71</v>
          </cell>
          <cell r="G7236" t="str">
            <v>Monthly</v>
          </cell>
          <cell r="H7236" t="str">
            <v>A</v>
          </cell>
          <cell r="I7236">
            <v>0</v>
          </cell>
          <cell r="J7236" t="str">
            <v>Non-Represented State Employees</v>
          </cell>
          <cell r="K7236">
            <v>6304</v>
          </cell>
          <cell r="L7236">
            <v>6304</v>
          </cell>
          <cell r="M7236">
            <v>6304</v>
          </cell>
          <cell r="N7236">
            <v>6304</v>
          </cell>
          <cell r="O7236">
            <v>5943</v>
          </cell>
          <cell r="P7236">
            <v>6062</v>
          </cell>
          <cell r="Q7236">
            <v>6245</v>
          </cell>
        </row>
        <row r="7237">
          <cell r="E7237" t="str">
            <v>71MONTHLYATEAMSTERS LOCAL UNION NUMBER 117</v>
          </cell>
          <cell r="F7237" t="str">
            <v>71</v>
          </cell>
          <cell r="G7237" t="str">
            <v>Monthly</v>
          </cell>
          <cell r="H7237" t="str">
            <v>A</v>
          </cell>
          <cell r="I7237">
            <v>0</v>
          </cell>
          <cell r="J7237" t="str">
            <v>Teamsters Local Union Number 117</v>
          </cell>
          <cell r="K7237">
            <v>6386</v>
          </cell>
          <cell r="L7237">
            <v>6386</v>
          </cell>
          <cell r="M7237">
            <v>6386</v>
          </cell>
          <cell r="N7237">
            <v>6386</v>
          </cell>
          <cell r="O7237">
            <v>6020</v>
          </cell>
          <cell r="P7237">
            <v>6140</v>
          </cell>
          <cell r="Q7237">
            <v>6325</v>
          </cell>
        </row>
        <row r="7238">
          <cell r="E7238" t="str">
            <v>71MONTHLYAWASHINGTON FEDERATION OF STATE EMPLOYEES</v>
          </cell>
          <cell r="F7238" t="str">
            <v>71</v>
          </cell>
          <cell r="G7238" t="str">
            <v>Monthly</v>
          </cell>
          <cell r="H7238" t="str">
            <v>A</v>
          </cell>
          <cell r="I7238">
            <v>0</v>
          </cell>
          <cell r="J7238" t="str">
            <v>Washington Federation of State Employees</v>
          </cell>
          <cell r="K7238">
            <v>6304</v>
          </cell>
          <cell r="L7238">
            <v>6304</v>
          </cell>
          <cell r="M7238">
            <v>6304</v>
          </cell>
          <cell r="N7238">
            <v>6304</v>
          </cell>
          <cell r="O7238">
            <v>5943</v>
          </cell>
          <cell r="P7238">
            <v>6062</v>
          </cell>
          <cell r="Q7238">
            <v>6245</v>
          </cell>
        </row>
        <row r="7239">
          <cell r="E7239" t="str">
            <v>71MONTHLYAWASHINGTON PUBLIC EMPLOYEES ASSOCIATION</v>
          </cell>
          <cell r="F7239" t="str">
            <v>71</v>
          </cell>
          <cell r="G7239" t="str">
            <v>Monthly</v>
          </cell>
          <cell r="H7239" t="str">
            <v>A</v>
          </cell>
          <cell r="I7239">
            <v>0</v>
          </cell>
          <cell r="J7239" t="str">
            <v>Washington Public Employees Association</v>
          </cell>
          <cell r="K7239">
            <v>6304</v>
          </cell>
          <cell r="L7239">
            <v>6304</v>
          </cell>
          <cell r="M7239">
            <v>6304</v>
          </cell>
          <cell r="N7239">
            <v>6304</v>
          </cell>
          <cell r="O7239">
            <v>5943</v>
          </cell>
          <cell r="P7239">
            <v>6062</v>
          </cell>
          <cell r="Q7239">
            <v>6245</v>
          </cell>
        </row>
        <row r="7240">
          <cell r="E7240" t="str">
            <v>71MONTHLYBCOALITION</v>
          </cell>
          <cell r="F7240" t="str">
            <v>71</v>
          </cell>
          <cell r="G7240" t="str">
            <v>Monthly</v>
          </cell>
          <cell r="H7240" t="str">
            <v>B</v>
          </cell>
          <cell r="I7240">
            <v>0</v>
          </cell>
          <cell r="J7240" t="str">
            <v>Coalition</v>
          </cell>
          <cell r="K7240">
            <v>6466</v>
          </cell>
          <cell r="L7240">
            <v>6466</v>
          </cell>
          <cell r="M7240">
            <v>6466</v>
          </cell>
          <cell r="N7240">
            <v>6466</v>
          </cell>
          <cell r="O7240">
            <v>6095</v>
          </cell>
          <cell r="P7240">
            <v>6217</v>
          </cell>
          <cell r="Q7240">
            <v>6405</v>
          </cell>
        </row>
        <row r="7241">
          <cell r="E7241" t="str">
            <v>71MONTHLYBNON-REPRESENTED STATE EMPLOYEES</v>
          </cell>
          <cell r="F7241" t="str">
            <v>71</v>
          </cell>
          <cell r="G7241" t="str">
            <v>Monthly</v>
          </cell>
          <cell r="H7241" t="str">
            <v>B</v>
          </cell>
          <cell r="I7241">
            <v>0</v>
          </cell>
          <cell r="J7241" t="str">
            <v>Non-Represented State Employees</v>
          </cell>
          <cell r="K7241">
            <v>6466</v>
          </cell>
          <cell r="L7241">
            <v>6466</v>
          </cell>
          <cell r="M7241">
            <v>6466</v>
          </cell>
          <cell r="N7241">
            <v>6466</v>
          </cell>
          <cell r="O7241">
            <v>6095</v>
          </cell>
          <cell r="P7241">
            <v>6217</v>
          </cell>
          <cell r="Q7241">
            <v>6405</v>
          </cell>
        </row>
        <row r="7242">
          <cell r="E7242" t="str">
            <v>71MONTHLYBTEAMSTERS LOCAL UNION NUMBER 117</v>
          </cell>
          <cell r="F7242" t="str">
            <v>71</v>
          </cell>
          <cell r="G7242" t="str">
            <v>Monthly</v>
          </cell>
          <cell r="H7242" t="str">
            <v>B</v>
          </cell>
          <cell r="I7242">
            <v>0</v>
          </cell>
          <cell r="J7242" t="str">
            <v>Teamsters Local Union Number 117</v>
          </cell>
          <cell r="K7242">
            <v>6548</v>
          </cell>
          <cell r="L7242">
            <v>6548</v>
          </cell>
          <cell r="M7242">
            <v>6548</v>
          </cell>
          <cell r="N7242">
            <v>6548</v>
          </cell>
          <cell r="O7242">
            <v>6173</v>
          </cell>
          <cell r="P7242">
            <v>6296</v>
          </cell>
          <cell r="Q7242">
            <v>6486</v>
          </cell>
        </row>
        <row r="7243">
          <cell r="E7243" t="str">
            <v>71MONTHLYBWASHINGTON FEDERATION OF STATE EMPLOYEES</v>
          </cell>
          <cell r="F7243" t="str">
            <v>71</v>
          </cell>
          <cell r="G7243" t="str">
            <v>Monthly</v>
          </cell>
          <cell r="H7243" t="str">
            <v>B</v>
          </cell>
          <cell r="I7243">
            <v>0</v>
          </cell>
          <cell r="J7243" t="str">
            <v>Washington Federation of State Employees</v>
          </cell>
          <cell r="K7243">
            <v>6466</v>
          </cell>
          <cell r="L7243">
            <v>6466</v>
          </cell>
          <cell r="M7243">
            <v>6466</v>
          </cell>
          <cell r="N7243">
            <v>6466</v>
          </cell>
          <cell r="O7243">
            <v>6095</v>
          </cell>
          <cell r="P7243">
            <v>6217</v>
          </cell>
          <cell r="Q7243">
            <v>6405</v>
          </cell>
        </row>
        <row r="7244">
          <cell r="E7244" t="str">
            <v>71MONTHLYBWASHINGTON PUBLIC EMPLOYEES ASSOCIATION</v>
          </cell>
          <cell r="F7244" t="str">
            <v>71</v>
          </cell>
          <cell r="G7244" t="str">
            <v>Monthly</v>
          </cell>
          <cell r="H7244" t="str">
            <v>B</v>
          </cell>
          <cell r="I7244">
            <v>0</v>
          </cell>
          <cell r="J7244" t="str">
            <v>Washington Public Employees Association</v>
          </cell>
          <cell r="K7244">
            <v>6466</v>
          </cell>
          <cell r="L7244">
            <v>6466</v>
          </cell>
          <cell r="M7244">
            <v>6466</v>
          </cell>
          <cell r="N7244">
            <v>6466</v>
          </cell>
          <cell r="O7244">
            <v>6095</v>
          </cell>
          <cell r="P7244">
            <v>6217</v>
          </cell>
          <cell r="Q7244">
            <v>6405</v>
          </cell>
        </row>
        <row r="7245">
          <cell r="E7245" t="str">
            <v>71MONTHLYCCOALITION</v>
          </cell>
          <cell r="F7245" t="str">
            <v>71</v>
          </cell>
          <cell r="G7245" t="str">
            <v>Monthly</v>
          </cell>
          <cell r="H7245" t="str">
            <v>C</v>
          </cell>
          <cell r="I7245">
            <v>0</v>
          </cell>
          <cell r="J7245" t="str">
            <v>Coalition</v>
          </cell>
          <cell r="K7245">
            <v>6627</v>
          </cell>
          <cell r="L7245">
            <v>6627</v>
          </cell>
          <cell r="M7245">
            <v>6627</v>
          </cell>
          <cell r="N7245">
            <v>6627</v>
          </cell>
          <cell r="O7245">
            <v>6247</v>
          </cell>
          <cell r="P7245">
            <v>6372</v>
          </cell>
          <cell r="Q7245">
            <v>6564</v>
          </cell>
        </row>
        <row r="7246">
          <cell r="E7246" t="str">
            <v>71MONTHLYCNON-REPRESENTED STATE EMPLOYEES</v>
          </cell>
          <cell r="F7246" t="str">
            <v>71</v>
          </cell>
          <cell r="G7246" t="str">
            <v>Monthly</v>
          </cell>
          <cell r="H7246" t="str">
            <v>C</v>
          </cell>
          <cell r="I7246">
            <v>0</v>
          </cell>
          <cell r="J7246" t="str">
            <v>Non-Represented State Employees</v>
          </cell>
          <cell r="K7246">
            <v>6627</v>
          </cell>
          <cell r="L7246">
            <v>6627</v>
          </cell>
          <cell r="M7246">
            <v>6627</v>
          </cell>
          <cell r="N7246">
            <v>6627</v>
          </cell>
          <cell r="O7246">
            <v>6247</v>
          </cell>
          <cell r="P7246">
            <v>6372</v>
          </cell>
          <cell r="Q7246">
            <v>6564</v>
          </cell>
        </row>
        <row r="7247">
          <cell r="E7247" t="str">
            <v>71MONTHLYCTEAMSTERS LOCAL UNION NUMBER 117</v>
          </cell>
          <cell r="F7247" t="str">
            <v>71</v>
          </cell>
          <cell r="G7247" t="str">
            <v>Monthly</v>
          </cell>
          <cell r="H7247" t="str">
            <v>C</v>
          </cell>
          <cell r="I7247">
            <v>0</v>
          </cell>
          <cell r="J7247" t="str">
            <v>Teamsters Local Union Number 117</v>
          </cell>
          <cell r="K7247">
            <v>6712</v>
          </cell>
          <cell r="L7247">
            <v>6712</v>
          </cell>
          <cell r="M7247">
            <v>6712</v>
          </cell>
          <cell r="N7247">
            <v>6712</v>
          </cell>
          <cell r="O7247">
            <v>6327</v>
          </cell>
          <cell r="P7247">
            <v>6454</v>
          </cell>
          <cell r="Q7247">
            <v>6649</v>
          </cell>
        </row>
        <row r="7248">
          <cell r="E7248" t="str">
            <v>71MONTHLYCWASHINGTON FEDERATION OF STATE EMPLOYEES</v>
          </cell>
          <cell r="F7248" t="str">
            <v>71</v>
          </cell>
          <cell r="G7248" t="str">
            <v>Monthly</v>
          </cell>
          <cell r="H7248" t="str">
            <v>C</v>
          </cell>
          <cell r="I7248">
            <v>0</v>
          </cell>
          <cell r="J7248" t="str">
            <v>Washington Federation of State Employees</v>
          </cell>
          <cell r="K7248">
            <v>6627</v>
          </cell>
          <cell r="L7248">
            <v>6627</v>
          </cell>
          <cell r="M7248">
            <v>6627</v>
          </cell>
          <cell r="N7248">
            <v>6627</v>
          </cell>
          <cell r="O7248">
            <v>6247</v>
          </cell>
          <cell r="P7248">
            <v>6372</v>
          </cell>
          <cell r="Q7248">
            <v>6564</v>
          </cell>
        </row>
        <row r="7249">
          <cell r="E7249" t="str">
            <v>71MONTHLYCWASHINGTON PUBLIC EMPLOYEES ASSOCIATION</v>
          </cell>
          <cell r="F7249" t="str">
            <v>71</v>
          </cell>
          <cell r="G7249" t="str">
            <v>Monthly</v>
          </cell>
          <cell r="H7249" t="str">
            <v>C</v>
          </cell>
          <cell r="I7249">
            <v>0</v>
          </cell>
          <cell r="J7249" t="str">
            <v>Washington Public Employees Association</v>
          </cell>
          <cell r="K7249">
            <v>6627</v>
          </cell>
          <cell r="L7249">
            <v>6627</v>
          </cell>
          <cell r="M7249">
            <v>6627</v>
          </cell>
          <cell r="N7249">
            <v>6627</v>
          </cell>
          <cell r="O7249">
            <v>6247</v>
          </cell>
          <cell r="P7249">
            <v>6372</v>
          </cell>
          <cell r="Q7249">
            <v>6564</v>
          </cell>
        </row>
        <row r="7250">
          <cell r="E7250" t="str">
            <v>71MONTHLYDCOALITION</v>
          </cell>
          <cell r="F7250" t="str">
            <v>71</v>
          </cell>
          <cell r="G7250" t="str">
            <v>Monthly</v>
          </cell>
          <cell r="H7250" t="str">
            <v>D</v>
          </cell>
          <cell r="I7250">
            <v>0</v>
          </cell>
          <cell r="J7250" t="str">
            <v>Coalition</v>
          </cell>
          <cell r="K7250">
            <v>6790</v>
          </cell>
          <cell r="L7250">
            <v>6790</v>
          </cell>
          <cell r="M7250">
            <v>6790</v>
          </cell>
          <cell r="N7250">
            <v>6790</v>
          </cell>
          <cell r="O7250">
            <v>6401</v>
          </cell>
          <cell r="P7250">
            <v>6529</v>
          </cell>
          <cell r="Q7250">
            <v>6726</v>
          </cell>
        </row>
        <row r="7251">
          <cell r="E7251" t="str">
            <v>71MONTHLYDNON-REPRESENTED STATE EMPLOYEES</v>
          </cell>
          <cell r="F7251" t="str">
            <v>71</v>
          </cell>
          <cell r="G7251" t="str">
            <v>Monthly</v>
          </cell>
          <cell r="H7251" t="str">
            <v>D</v>
          </cell>
          <cell r="I7251">
            <v>0</v>
          </cell>
          <cell r="J7251" t="str">
            <v>Non-Represented State Employees</v>
          </cell>
          <cell r="K7251">
            <v>6790</v>
          </cell>
          <cell r="L7251">
            <v>6790</v>
          </cell>
          <cell r="M7251">
            <v>6790</v>
          </cell>
          <cell r="N7251">
            <v>6790</v>
          </cell>
          <cell r="O7251">
            <v>6401</v>
          </cell>
          <cell r="P7251">
            <v>6529</v>
          </cell>
          <cell r="Q7251">
            <v>6726</v>
          </cell>
        </row>
        <row r="7252">
          <cell r="E7252" t="str">
            <v>71MONTHLYDTEAMSTERS LOCAL UNION NUMBER 117</v>
          </cell>
          <cell r="F7252" t="str">
            <v>71</v>
          </cell>
          <cell r="G7252" t="str">
            <v>Monthly</v>
          </cell>
          <cell r="H7252" t="str">
            <v>D</v>
          </cell>
          <cell r="I7252">
            <v>0</v>
          </cell>
          <cell r="J7252" t="str">
            <v>Teamsters Local Union Number 117</v>
          </cell>
          <cell r="K7252">
            <v>6878</v>
          </cell>
          <cell r="L7252">
            <v>6878</v>
          </cell>
          <cell r="M7252">
            <v>6878</v>
          </cell>
          <cell r="N7252">
            <v>6878</v>
          </cell>
          <cell r="O7252">
            <v>6483</v>
          </cell>
          <cell r="P7252">
            <v>6613</v>
          </cell>
          <cell r="Q7252">
            <v>6813</v>
          </cell>
        </row>
        <row r="7253">
          <cell r="E7253" t="str">
            <v>71MONTHLYDWASHINGTON FEDERATION OF STATE EMPLOYEES</v>
          </cell>
          <cell r="F7253" t="str">
            <v>71</v>
          </cell>
          <cell r="G7253" t="str">
            <v>Monthly</v>
          </cell>
          <cell r="H7253" t="str">
            <v>D</v>
          </cell>
          <cell r="I7253">
            <v>0</v>
          </cell>
          <cell r="J7253" t="str">
            <v>Washington Federation of State Employees</v>
          </cell>
          <cell r="K7253">
            <v>6790</v>
          </cell>
          <cell r="L7253">
            <v>6790</v>
          </cell>
          <cell r="M7253">
            <v>6790</v>
          </cell>
          <cell r="N7253">
            <v>6790</v>
          </cell>
          <cell r="O7253">
            <v>6401</v>
          </cell>
          <cell r="P7253">
            <v>6529</v>
          </cell>
          <cell r="Q7253">
            <v>6726</v>
          </cell>
        </row>
        <row r="7254">
          <cell r="E7254" t="str">
            <v>71MONTHLYDWASHINGTON PUBLIC EMPLOYEES ASSOCIATION</v>
          </cell>
          <cell r="F7254" t="str">
            <v>71</v>
          </cell>
          <cell r="G7254" t="str">
            <v>Monthly</v>
          </cell>
          <cell r="H7254" t="str">
            <v>D</v>
          </cell>
          <cell r="I7254">
            <v>0</v>
          </cell>
          <cell r="J7254" t="str">
            <v>Washington Public Employees Association</v>
          </cell>
          <cell r="K7254">
            <v>6790</v>
          </cell>
          <cell r="L7254">
            <v>6790</v>
          </cell>
          <cell r="M7254">
            <v>6790</v>
          </cell>
          <cell r="N7254">
            <v>6790</v>
          </cell>
          <cell r="O7254">
            <v>6401</v>
          </cell>
          <cell r="P7254">
            <v>6529</v>
          </cell>
          <cell r="Q7254">
            <v>6726</v>
          </cell>
        </row>
        <row r="7255">
          <cell r="E7255" t="str">
            <v>71MONTHLYECOALITION</v>
          </cell>
          <cell r="F7255" t="str">
            <v>71</v>
          </cell>
          <cell r="G7255" t="str">
            <v>Monthly</v>
          </cell>
          <cell r="H7255" t="str">
            <v>E</v>
          </cell>
          <cell r="I7255">
            <v>0</v>
          </cell>
          <cell r="J7255" t="str">
            <v>Coalition</v>
          </cell>
          <cell r="K7255">
            <v>6960</v>
          </cell>
          <cell r="L7255">
            <v>6960</v>
          </cell>
          <cell r="M7255">
            <v>6960</v>
          </cell>
          <cell r="N7255">
            <v>6960</v>
          </cell>
          <cell r="O7255">
            <v>6561</v>
          </cell>
          <cell r="P7255">
            <v>6692</v>
          </cell>
          <cell r="Q7255">
            <v>6894</v>
          </cell>
        </row>
        <row r="7256">
          <cell r="E7256" t="str">
            <v>71MONTHLYENON-REPRESENTED STATE EMPLOYEES</v>
          </cell>
          <cell r="F7256" t="str">
            <v>71</v>
          </cell>
          <cell r="G7256" t="str">
            <v>Monthly</v>
          </cell>
          <cell r="H7256" t="str">
            <v>E</v>
          </cell>
          <cell r="I7256">
            <v>0</v>
          </cell>
          <cell r="J7256" t="str">
            <v>Non-Represented State Employees</v>
          </cell>
          <cell r="K7256">
            <v>6960</v>
          </cell>
          <cell r="L7256">
            <v>6960</v>
          </cell>
          <cell r="M7256">
            <v>6960</v>
          </cell>
          <cell r="N7256">
            <v>6960</v>
          </cell>
          <cell r="O7256">
            <v>6561</v>
          </cell>
          <cell r="P7256">
            <v>6692</v>
          </cell>
          <cell r="Q7256">
            <v>6894</v>
          </cell>
        </row>
        <row r="7257">
          <cell r="E7257" t="str">
            <v>71MONTHLYETEAMSTERS LOCAL UNION NUMBER 117</v>
          </cell>
          <cell r="F7257" t="str">
            <v>71</v>
          </cell>
          <cell r="G7257" t="str">
            <v>Monthly</v>
          </cell>
          <cell r="H7257" t="str">
            <v>E</v>
          </cell>
          <cell r="I7257">
            <v>0</v>
          </cell>
          <cell r="J7257" t="str">
            <v>Teamsters Local Union Number 117</v>
          </cell>
          <cell r="K7257">
            <v>7048</v>
          </cell>
          <cell r="L7257">
            <v>7048</v>
          </cell>
          <cell r="M7257">
            <v>7048</v>
          </cell>
          <cell r="N7257">
            <v>7048</v>
          </cell>
          <cell r="O7257">
            <v>6644</v>
          </cell>
          <cell r="P7257">
            <v>6777</v>
          </cell>
          <cell r="Q7257">
            <v>6982</v>
          </cell>
        </row>
        <row r="7258">
          <cell r="E7258" t="str">
            <v>71MONTHLYEWASHINGTON FEDERATION OF STATE EMPLOYEES</v>
          </cell>
          <cell r="F7258" t="str">
            <v>71</v>
          </cell>
          <cell r="G7258" t="str">
            <v>Monthly</v>
          </cell>
          <cell r="H7258" t="str">
            <v>E</v>
          </cell>
          <cell r="I7258">
            <v>0</v>
          </cell>
          <cell r="J7258" t="str">
            <v>Washington Federation of State Employees</v>
          </cell>
          <cell r="K7258">
            <v>6960</v>
          </cell>
          <cell r="L7258">
            <v>6960</v>
          </cell>
          <cell r="M7258">
            <v>6960</v>
          </cell>
          <cell r="N7258">
            <v>6960</v>
          </cell>
          <cell r="O7258">
            <v>6561</v>
          </cell>
          <cell r="P7258">
            <v>6692</v>
          </cell>
          <cell r="Q7258">
            <v>6894</v>
          </cell>
        </row>
        <row r="7259">
          <cell r="E7259" t="str">
            <v>71MONTHLYEWASHINGTON PUBLIC EMPLOYEES ASSOCIATION</v>
          </cell>
          <cell r="F7259" t="str">
            <v>71</v>
          </cell>
          <cell r="G7259" t="str">
            <v>Monthly</v>
          </cell>
          <cell r="H7259" t="str">
            <v>E</v>
          </cell>
          <cell r="I7259">
            <v>0</v>
          </cell>
          <cell r="J7259" t="str">
            <v>Washington Public Employees Association</v>
          </cell>
          <cell r="K7259">
            <v>6960</v>
          </cell>
          <cell r="L7259">
            <v>6960</v>
          </cell>
          <cell r="M7259">
            <v>6960</v>
          </cell>
          <cell r="N7259">
            <v>6960</v>
          </cell>
          <cell r="O7259">
            <v>6561</v>
          </cell>
          <cell r="P7259">
            <v>6692</v>
          </cell>
          <cell r="Q7259">
            <v>6894</v>
          </cell>
        </row>
        <row r="7260">
          <cell r="E7260" t="str">
            <v>71MONTHLYFCOALITION</v>
          </cell>
          <cell r="F7260" t="str">
            <v>71</v>
          </cell>
          <cell r="G7260" t="str">
            <v>Monthly</v>
          </cell>
          <cell r="H7260" t="str">
            <v>F</v>
          </cell>
          <cell r="I7260">
            <v>0</v>
          </cell>
          <cell r="J7260" t="str">
            <v>Coalition</v>
          </cell>
          <cell r="K7260">
            <v>7136</v>
          </cell>
          <cell r="L7260">
            <v>7136</v>
          </cell>
          <cell r="M7260">
            <v>7136</v>
          </cell>
          <cell r="N7260">
            <v>7136</v>
          </cell>
          <cell r="O7260">
            <v>6727</v>
          </cell>
          <cell r="P7260">
            <v>6862</v>
          </cell>
          <cell r="Q7260">
            <v>7069</v>
          </cell>
        </row>
        <row r="7261">
          <cell r="E7261" t="str">
            <v>71MONTHLYFNON-REPRESENTED STATE EMPLOYEES</v>
          </cell>
          <cell r="F7261" t="str">
            <v>71</v>
          </cell>
          <cell r="G7261" t="str">
            <v>Monthly</v>
          </cell>
          <cell r="H7261" t="str">
            <v>F</v>
          </cell>
          <cell r="I7261">
            <v>0</v>
          </cell>
          <cell r="J7261" t="str">
            <v>Non-Represented State Employees</v>
          </cell>
          <cell r="K7261">
            <v>7136</v>
          </cell>
          <cell r="L7261">
            <v>7136</v>
          </cell>
          <cell r="M7261">
            <v>7136</v>
          </cell>
          <cell r="N7261">
            <v>7136</v>
          </cell>
          <cell r="O7261">
            <v>6727</v>
          </cell>
          <cell r="P7261">
            <v>6862</v>
          </cell>
          <cell r="Q7261">
            <v>7069</v>
          </cell>
        </row>
        <row r="7262">
          <cell r="E7262" t="str">
            <v>71MONTHLYFTEAMSTERS LOCAL UNION NUMBER 117</v>
          </cell>
          <cell r="F7262" t="str">
            <v>71</v>
          </cell>
          <cell r="G7262" t="str">
            <v>Monthly</v>
          </cell>
          <cell r="H7262" t="str">
            <v>F</v>
          </cell>
          <cell r="I7262">
            <v>0</v>
          </cell>
          <cell r="J7262" t="str">
            <v>Teamsters Local Union Number 117</v>
          </cell>
          <cell r="K7262">
            <v>7227</v>
          </cell>
          <cell r="L7262">
            <v>7227</v>
          </cell>
          <cell r="M7262">
            <v>7227</v>
          </cell>
          <cell r="N7262">
            <v>7227</v>
          </cell>
          <cell r="O7262">
            <v>6813</v>
          </cell>
          <cell r="P7262">
            <v>6949</v>
          </cell>
          <cell r="Q7262">
            <v>7159</v>
          </cell>
        </row>
        <row r="7263">
          <cell r="E7263" t="str">
            <v>71MONTHLYFWASHINGTON FEDERATION OF STATE EMPLOYEES</v>
          </cell>
          <cell r="F7263" t="str">
            <v>71</v>
          </cell>
          <cell r="G7263" t="str">
            <v>Monthly</v>
          </cell>
          <cell r="H7263" t="str">
            <v>F</v>
          </cell>
          <cell r="I7263">
            <v>0</v>
          </cell>
          <cell r="J7263" t="str">
            <v>Washington Federation of State Employees</v>
          </cell>
          <cell r="K7263">
            <v>7136</v>
          </cell>
          <cell r="L7263">
            <v>7136</v>
          </cell>
          <cell r="M7263">
            <v>7136</v>
          </cell>
          <cell r="N7263">
            <v>7136</v>
          </cell>
          <cell r="O7263">
            <v>6727</v>
          </cell>
          <cell r="P7263">
            <v>6862</v>
          </cell>
          <cell r="Q7263">
            <v>7069</v>
          </cell>
        </row>
        <row r="7264">
          <cell r="E7264" t="str">
            <v>71MONTHLYFWASHINGTON PUBLIC EMPLOYEES ASSOCIATION</v>
          </cell>
          <cell r="F7264" t="str">
            <v>71</v>
          </cell>
          <cell r="G7264" t="str">
            <v>Monthly</v>
          </cell>
          <cell r="H7264" t="str">
            <v>F</v>
          </cell>
          <cell r="I7264">
            <v>0</v>
          </cell>
          <cell r="J7264" t="str">
            <v>Washington Public Employees Association</v>
          </cell>
          <cell r="K7264">
            <v>7136</v>
          </cell>
          <cell r="L7264">
            <v>7136</v>
          </cell>
          <cell r="M7264">
            <v>7136</v>
          </cell>
          <cell r="N7264">
            <v>7136</v>
          </cell>
          <cell r="O7264">
            <v>6727</v>
          </cell>
          <cell r="P7264">
            <v>6862</v>
          </cell>
          <cell r="Q7264">
            <v>7069</v>
          </cell>
        </row>
        <row r="7265">
          <cell r="E7265" t="str">
            <v>71MONTHLYGCOALITION</v>
          </cell>
          <cell r="F7265" t="str">
            <v>71</v>
          </cell>
          <cell r="G7265" t="str">
            <v>Monthly</v>
          </cell>
          <cell r="H7265" t="str">
            <v>G</v>
          </cell>
          <cell r="I7265">
            <v>0</v>
          </cell>
          <cell r="J7265" t="str">
            <v>Coalition</v>
          </cell>
          <cell r="K7265">
            <v>7313</v>
          </cell>
          <cell r="L7265">
            <v>7313</v>
          </cell>
          <cell r="M7265">
            <v>7313</v>
          </cell>
          <cell r="N7265">
            <v>7313</v>
          </cell>
          <cell r="O7265">
            <v>6894</v>
          </cell>
          <cell r="P7265">
            <v>7032</v>
          </cell>
          <cell r="Q7265">
            <v>7244</v>
          </cell>
        </row>
        <row r="7266">
          <cell r="E7266" t="str">
            <v>71MONTHLYGNON-REPRESENTED STATE EMPLOYEES</v>
          </cell>
          <cell r="F7266" t="str">
            <v>71</v>
          </cell>
          <cell r="G7266" t="str">
            <v>Monthly</v>
          </cell>
          <cell r="H7266" t="str">
            <v>G</v>
          </cell>
          <cell r="I7266">
            <v>0</v>
          </cell>
          <cell r="J7266" t="str">
            <v>Non-Represented State Employees</v>
          </cell>
          <cell r="K7266">
            <v>7313</v>
          </cell>
          <cell r="L7266">
            <v>7313</v>
          </cell>
          <cell r="M7266">
            <v>7313</v>
          </cell>
          <cell r="N7266">
            <v>7313</v>
          </cell>
          <cell r="O7266">
            <v>6894</v>
          </cell>
          <cell r="P7266">
            <v>7032</v>
          </cell>
          <cell r="Q7266">
            <v>7244</v>
          </cell>
        </row>
        <row r="7267">
          <cell r="E7267" t="str">
            <v>71MONTHLYGTEAMSTERS LOCAL UNION NUMBER 117</v>
          </cell>
          <cell r="F7267" t="str">
            <v>71</v>
          </cell>
          <cell r="G7267" t="str">
            <v>Monthly</v>
          </cell>
          <cell r="H7267" t="str">
            <v>G</v>
          </cell>
          <cell r="I7267">
            <v>0</v>
          </cell>
          <cell r="J7267" t="str">
            <v>Teamsters Local Union Number 117</v>
          </cell>
          <cell r="K7267">
            <v>7407</v>
          </cell>
          <cell r="L7267">
            <v>7407</v>
          </cell>
          <cell r="M7267">
            <v>7407</v>
          </cell>
          <cell r="N7267">
            <v>7407</v>
          </cell>
          <cell r="O7267">
            <v>6982</v>
          </cell>
          <cell r="P7267">
            <v>7122</v>
          </cell>
          <cell r="Q7267">
            <v>7337</v>
          </cell>
        </row>
        <row r="7268">
          <cell r="E7268" t="str">
            <v>71MONTHLYGWASHINGTON FEDERATION OF STATE EMPLOYEES</v>
          </cell>
          <cell r="F7268" t="str">
            <v>71</v>
          </cell>
          <cell r="G7268" t="str">
            <v>Monthly</v>
          </cell>
          <cell r="H7268" t="str">
            <v>G</v>
          </cell>
          <cell r="I7268">
            <v>0</v>
          </cell>
          <cell r="J7268" t="str">
            <v>Washington Federation of State Employees</v>
          </cell>
          <cell r="K7268">
            <v>7313</v>
          </cell>
          <cell r="L7268">
            <v>7313</v>
          </cell>
          <cell r="M7268">
            <v>7313</v>
          </cell>
          <cell r="N7268">
            <v>7313</v>
          </cell>
          <cell r="O7268">
            <v>6894</v>
          </cell>
          <cell r="P7268">
            <v>7032</v>
          </cell>
          <cell r="Q7268">
            <v>7244</v>
          </cell>
        </row>
        <row r="7269">
          <cell r="E7269" t="str">
            <v>71MONTHLYGWASHINGTON PUBLIC EMPLOYEES ASSOCIATION</v>
          </cell>
          <cell r="F7269" t="str">
            <v>71</v>
          </cell>
          <cell r="G7269" t="str">
            <v>Monthly</v>
          </cell>
          <cell r="H7269" t="str">
            <v>G</v>
          </cell>
          <cell r="I7269">
            <v>0</v>
          </cell>
          <cell r="J7269" t="str">
            <v>Washington Public Employees Association</v>
          </cell>
          <cell r="K7269">
            <v>7313</v>
          </cell>
          <cell r="L7269">
            <v>7313</v>
          </cell>
          <cell r="M7269">
            <v>7313</v>
          </cell>
          <cell r="N7269">
            <v>7313</v>
          </cell>
          <cell r="O7269">
            <v>6894</v>
          </cell>
          <cell r="P7269">
            <v>7032</v>
          </cell>
          <cell r="Q7269">
            <v>7244</v>
          </cell>
        </row>
        <row r="7270">
          <cell r="E7270" t="str">
            <v>71MONTHLYHCOALITION</v>
          </cell>
          <cell r="F7270" t="str">
            <v>71</v>
          </cell>
          <cell r="G7270" t="str">
            <v>Monthly</v>
          </cell>
          <cell r="H7270" t="str">
            <v>H</v>
          </cell>
          <cell r="I7270">
            <v>0</v>
          </cell>
          <cell r="J7270" t="str">
            <v>Coalition</v>
          </cell>
          <cell r="K7270">
            <v>7497</v>
          </cell>
          <cell r="L7270">
            <v>7497</v>
          </cell>
          <cell r="M7270">
            <v>7497</v>
          </cell>
          <cell r="N7270">
            <v>7497</v>
          </cell>
          <cell r="O7270">
            <v>7068</v>
          </cell>
          <cell r="P7270">
            <v>7209</v>
          </cell>
          <cell r="Q7270">
            <v>7427</v>
          </cell>
        </row>
        <row r="7271">
          <cell r="E7271" t="str">
            <v>71MONTHLYHNON-REPRESENTED STATE EMPLOYEES</v>
          </cell>
          <cell r="F7271" t="str">
            <v>71</v>
          </cell>
          <cell r="G7271" t="str">
            <v>Monthly</v>
          </cell>
          <cell r="H7271" t="str">
            <v>H</v>
          </cell>
          <cell r="I7271">
            <v>0</v>
          </cell>
          <cell r="J7271" t="str">
            <v>Non-Represented State Employees</v>
          </cell>
          <cell r="K7271">
            <v>7497</v>
          </cell>
          <cell r="L7271">
            <v>7497</v>
          </cell>
          <cell r="M7271">
            <v>7497</v>
          </cell>
          <cell r="N7271">
            <v>7497</v>
          </cell>
          <cell r="O7271">
            <v>7068</v>
          </cell>
          <cell r="P7271">
            <v>7209</v>
          </cell>
          <cell r="Q7271">
            <v>7427</v>
          </cell>
        </row>
        <row r="7272">
          <cell r="E7272" t="str">
            <v>71MONTHLYHTEAMSTERS LOCAL UNION NUMBER 117</v>
          </cell>
          <cell r="F7272" t="str">
            <v>71</v>
          </cell>
          <cell r="G7272" t="str">
            <v>Monthly</v>
          </cell>
          <cell r="H7272" t="str">
            <v>H</v>
          </cell>
          <cell r="I7272">
            <v>0</v>
          </cell>
          <cell r="J7272" t="str">
            <v>Teamsters Local Union Number 117</v>
          </cell>
          <cell r="K7272">
            <v>7595</v>
          </cell>
          <cell r="L7272">
            <v>7595</v>
          </cell>
          <cell r="M7272">
            <v>7595</v>
          </cell>
          <cell r="N7272">
            <v>7595</v>
          </cell>
          <cell r="O7272">
            <v>7160</v>
          </cell>
          <cell r="P7272">
            <v>7303</v>
          </cell>
          <cell r="Q7272">
            <v>7524</v>
          </cell>
        </row>
        <row r="7273">
          <cell r="E7273" t="str">
            <v>71MONTHLYHWASHINGTON FEDERATION OF STATE EMPLOYEES</v>
          </cell>
          <cell r="F7273" t="str">
            <v>71</v>
          </cell>
          <cell r="G7273" t="str">
            <v>Monthly</v>
          </cell>
          <cell r="H7273" t="str">
            <v>H</v>
          </cell>
          <cell r="I7273">
            <v>0</v>
          </cell>
          <cell r="J7273" t="str">
            <v>Washington Federation of State Employees</v>
          </cell>
          <cell r="K7273">
            <v>7497</v>
          </cell>
          <cell r="L7273">
            <v>7497</v>
          </cell>
          <cell r="M7273">
            <v>7497</v>
          </cell>
          <cell r="N7273">
            <v>7497</v>
          </cell>
          <cell r="O7273">
            <v>7068</v>
          </cell>
          <cell r="P7273">
            <v>7209</v>
          </cell>
          <cell r="Q7273">
            <v>7427</v>
          </cell>
        </row>
        <row r="7274">
          <cell r="E7274" t="str">
            <v>71MONTHLYHWASHINGTON PUBLIC EMPLOYEES ASSOCIATION</v>
          </cell>
          <cell r="F7274" t="str">
            <v>71</v>
          </cell>
          <cell r="G7274" t="str">
            <v>Monthly</v>
          </cell>
          <cell r="H7274" t="str">
            <v>H</v>
          </cell>
          <cell r="I7274">
            <v>0</v>
          </cell>
          <cell r="J7274" t="str">
            <v>Washington Public Employees Association</v>
          </cell>
          <cell r="K7274">
            <v>7497</v>
          </cell>
          <cell r="L7274">
            <v>7497</v>
          </cell>
          <cell r="M7274">
            <v>7497</v>
          </cell>
          <cell r="N7274">
            <v>7497</v>
          </cell>
          <cell r="O7274">
            <v>7068</v>
          </cell>
          <cell r="P7274">
            <v>7209</v>
          </cell>
          <cell r="Q7274">
            <v>7427</v>
          </cell>
        </row>
        <row r="7275">
          <cell r="E7275" t="str">
            <v>71MONTHLYICOALITION</v>
          </cell>
          <cell r="F7275" t="str">
            <v>71</v>
          </cell>
          <cell r="G7275" t="str">
            <v>Monthly</v>
          </cell>
          <cell r="H7275" t="str">
            <v>I</v>
          </cell>
          <cell r="I7275">
            <v>0</v>
          </cell>
          <cell r="J7275" t="str">
            <v>Coalition</v>
          </cell>
          <cell r="K7275">
            <v>7684</v>
          </cell>
          <cell r="L7275">
            <v>7684</v>
          </cell>
          <cell r="M7275">
            <v>7684</v>
          </cell>
          <cell r="N7275">
            <v>7684</v>
          </cell>
          <cell r="O7275">
            <v>7243</v>
          </cell>
          <cell r="P7275">
            <v>7388</v>
          </cell>
          <cell r="Q7275">
            <v>7611</v>
          </cell>
        </row>
        <row r="7276">
          <cell r="E7276" t="str">
            <v>71MONTHLYINON-REPRESENTED STATE EMPLOYEES</v>
          </cell>
          <cell r="F7276" t="str">
            <v>71</v>
          </cell>
          <cell r="G7276" t="str">
            <v>Monthly</v>
          </cell>
          <cell r="H7276" t="str">
            <v>I</v>
          </cell>
          <cell r="I7276">
            <v>0</v>
          </cell>
          <cell r="J7276" t="str">
            <v>Non-Represented State Employees</v>
          </cell>
          <cell r="K7276">
            <v>7684</v>
          </cell>
          <cell r="L7276">
            <v>7684</v>
          </cell>
          <cell r="M7276">
            <v>7684</v>
          </cell>
          <cell r="N7276">
            <v>7684</v>
          </cell>
          <cell r="O7276">
            <v>7243</v>
          </cell>
          <cell r="P7276">
            <v>7388</v>
          </cell>
          <cell r="Q7276">
            <v>7611</v>
          </cell>
        </row>
        <row r="7277">
          <cell r="E7277" t="str">
            <v>71MONTHLYITEAMSTERS LOCAL UNION NUMBER 117</v>
          </cell>
          <cell r="F7277" t="str">
            <v>71</v>
          </cell>
          <cell r="G7277" t="str">
            <v>Monthly</v>
          </cell>
          <cell r="H7277" t="str">
            <v>I</v>
          </cell>
          <cell r="I7277">
            <v>0</v>
          </cell>
          <cell r="J7277" t="str">
            <v>Teamsters Local Union Number 117</v>
          </cell>
          <cell r="K7277">
            <v>7783</v>
          </cell>
          <cell r="L7277">
            <v>7783</v>
          </cell>
          <cell r="M7277">
            <v>7783</v>
          </cell>
          <cell r="N7277">
            <v>7783</v>
          </cell>
          <cell r="O7277">
            <v>7337</v>
          </cell>
          <cell r="P7277">
            <v>7484</v>
          </cell>
          <cell r="Q7277">
            <v>7710</v>
          </cell>
        </row>
        <row r="7278">
          <cell r="E7278" t="str">
            <v>71MONTHLYIWASHINGTON FEDERATION OF STATE EMPLOYEES</v>
          </cell>
          <cell r="F7278" t="str">
            <v>71</v>
          </cell>
          <cell r="G7278" t="str">
            <v>Monthly</v>
          </cell>
          <cell r="H7278" t="str">
            <v>I</v>
          </cell>
          <cell r="I7278">
            <v>0</v>
          </cell>
          <cell r="J7278" t="str">
            <v>Washington Federation of State Employees</v>
          </cell>
          <cell r="K7278">
            <v>7684</v>
          </cell>
          <cell r="L7278">
            <v>7684</v>
          </cell>
          <cell r="M7278">
            <v>7684</v>
          </cell>
          <cell r="N7278">
            <v>7684</v>
          </cell>
          <cell r="O7278">
            <v>7243</v>
          </cell>
          <cell r="P7278">
            <v>7388</v>
          </cell>
          <cell r="Q7278">
            <v>7611</v>
          </cell>
        </row>
        <row r="7279">
          <cell r="E7279" t="str">
            <v>71MONTHLYIWASHINGTON PUBLIC EMPLOYEES ASSOCIATION</v>
          </cell>
          <cell r="F7279" t="str">
            <v>71</v>
          </cell>
          <cell r="G7279" t="str">
            <v>Monthly</v>
          </cell>
          <cell r="H7279" t="str">
            <v>I</v>
          </cell>
          <cell r="I7279">
            <v>0</v>
          </cell>
          <cell r="J7279" t="str">
            <v>Washington Public Employees Association</v>
          </cell>
          <cell r="K7279">
            <v>7684</v>
          </cell>
          <cell r="L7279">
            <v>7684</v>
          </cell>
          <cell r="M7279">
            <v>7684</v>
          </cell>
          <cell r="N7279">
            <v>7684</v>
          </cell>
          <cell r="O7279">
            <v>7243</v>
          </cell>
          <cell r="P7279">
            <v>7388</v>
          </cell>
          <cell r="Q7279">
            <v>7611</v>
          </cell>
        </row>
        <row r="7280">
          <cell r="E7280" t="str">
            <v>71MONTHLYJCOALITION</v>
          </cell>
          <cell r="F7280" t="str">
            <v>71</v>
          </cell>
          <cell r="G7280" t="str">
            <v>Monthly</v>
          </cell>
          <cell r="H7280" t="str">
            <v>J</v>
          </cell>
          <cell r="I7280">
            <v>0</v>
          </cell>
          <cell r="J7280" t="str">
            <v>Coalition</v>
          </cell>
          <cell r="K7280">
            <v>7877</v>
          </cell>
          <cell r="L7280">
            <v>7877</v>
          </cell>
          <cell r="M7280">
            <v>7877</v>
          </cell>
          <cell r="N7280">
            <v>7877</v>
          </cell>
          <cell r="O7280">
            <v>7425</v>
          </cell>
          <cell r="P7280">
            <v>7574</v>
          </cell>
          <cell r="Q7280">
            <v>7803</v>
          </cell>
        </row>
        <row r="7281">
          <cell r="E7281" t="str">
            <v>71MONTHLYJNON-REPRESENTED STATE EMPLOYEES</v>
          </cell>
          <cell r="F7281" t="str">
            <v>71</v>
          </cell>
          <cell r="G7281" t="str">
            <v>Monthly</v>
          </cell>
          <cell r="H7281" t="str">
            <v>J</v>
          </cell>
          <cell r="I7281">
            <v>0</v>
          </cell>
          <cell r="J7281" t="str">
            <v>Non-Represented State Employees</v>
          </cell>
          <cell r="K7281">
            <v>7877</v>
          </cell>
          <cell r="L7281">
            <v>7877</v>
          </cell>
          <cell r="M7281">
            <v>7877</v>
          </cell>
          <cell r="N7281">
            <v>7877</v>
          </cell>
          <cell r="O7281">
            <v>7425</v>
          </cell>
          <cell r="P7281">
            <v>7574</v>
          </cell>
          <cell r="Q7281">
            <v>7803</v>
          </cell>
        </row>
        <row r="7282">
          <cell r="E7282" t="str">
            <v>71MONTHLYJTEAMSTERS LOCAL UNION NUMBER 117</v>
          </cell>
          <cell r="F7282" t="str">
            <v>71</v>
          </cell>
          <cell r="G7282" t="str">
            <v>Monthly</v>
          </cell>
          <cell r="H7282" t="str">
            <v>J</v>
          </cell>
          <cell r="I7282">
            <v>0</v>
          </cell>
          <cell r="J7282" t="str">
            <v>Teamsters Local Union Number 117</v>
          </cell>
          <cell r="K7282">
            <v>7978</v>
          </cell>
          <cell r="L7282">
            <v>7978</v>
          </cell>
          <cell r="M7282">
            <v>7978</v>
          </cell>
          <cell r="N7282">
            <v>7978</v>
          </cell>
          <cell r="O7282">
            <v>7521</v>
          </cell>
          <cell r="P7282">
            <v>7671</v>
          </cell>
          <cell r="Q7282">
            <v>7903</v>
          </cell>
        </row>
        <row r="7283">
          <cell r="E7283" t="str">
            <v>71MONTHLYJWASHINGTON FEDERATION OF STATE EMPLOYEES</v>
          </cell>
          <cell r="F7283" t="str">
            <v>71</v>
          </cell>
          <cell r="G7283" t="str">
            <v>Monthly</v>
          </cell>
          <cell r="H7283" t="str">
            <v>J</v>
          </cell>
          <cell r="I7283">
            <v>0</v>
          </cell>
          <cell r="J7283" t="str">
            <v>Washington Federation of State Employees</v>
          </cell>
          <cell r="K7283">
            <v>7877</v>
          </cell>
          <cell r="L7283">
            <v>7877</v>
          </cell>
          <cell r="M7283">
            <v>7877</v>
          </cell>
          <cell r="N7283">
            <v>7877</v>
          </cell>
          <cell r="O7283">
            <v>7425</v>
          </cell>
          <cell r="P7283">
            <v>7574</v>
          </cell>
          <cell r="Q7283">
            <v>7803</v>
          </cell>
        </row>
        <row r="7284">
          <cell r="E7284" t="str">
            <v>71MONTHLYJWASHINGTON PUBLIC EMPLOYEES ASSOCIATION</v>
          </cell>
          <cell r="F7284" t="str">
            <v>71</v>
          </cell>
          <cell r="G7284" t="str">
            <v>Monthly</v>
          </cell>
          <cell r="H7284" t="str">
            <v>J</v>
          </cell>
          <cell r="I7284">
            <v>0</v>
          </cell>
          <cell r="J7284" t="str">
            <v>Washington Public Employees Association</v>
          </cell>
          <cell r="K7284">
            <v>7877</v>
          </cell>
          <cell r="L7284">
            <v>7877</v>
          </cell>
          <cell r="M7284">
            <v>7877</v>
          </cell>
          <cell r="N7284">
            <v>7877</v>
          </cell>
          <cell r="O7284">
            <v>7425</v>
          </cell>
          <cell r="P7284">
            <v>7574</v>
          </cell>
          <cell r="Q7284">
            <v>7803</v>
          </cell>
        </row>
        <row r="7285">
          <cell r="E7285" t="str">
            <v>71MONTHLYKCOALITION</v>
          </cell>
          <cell r="F7285" t="str">
            <v>71</v>
          </cell>
          <cell r="G7285" t="str">
            <v>Monthly</v>
          </cell>
          <cell r="H7285" t="str">
            <v>K</v>
          </cell>
          <cell r="I7285">
            <v>0</v>
          </cell>
          <cell r="J7285" t="str">
            <v>Coalition</v>
          </cell>
          <cell r="K7285">
            <v>8074</v>
          </cell>
          <cell r="L7285">
            <v>8074</v>
          </cell>
          <cell r="M7285">
            <v>8074</v>
          </cell>
          <cell r="N7285">
            <v>8074</v>
          </cell>
          <cell r="O7285">
            <v>7611</v>
          </cell>
          <cell r="P7285">
            <v>7763</v>
          </cell>
          <cell r="Q7285">
            <v>7997</v>
          </cell>
        </row>
        <row r="7286">
          <cell r="E7286" t="str">
            <v>71MONTHLYKNON-REPRESENTED STATE EMPLOYEES</v>
          </cell>
          <cell r="F7286" t="str">
            <v>71</v>
          </cell>
          <cell r="G7286" t="str">
            <v>Monthly</v>
          </cell>
          <cell r="H7286" t="str">
            <v>K</v>
          </cell>
          <cell r="I7286">
            <v>0</v>
          </cell>
          <cell r="J7286" t="str">
            <v>Non-Represented State Employees</v>
          </cell>
          <cell r="K7286">
            <v>8074</v>
          </cell>
          <cell r="L7286">
            <v>8074</v>
          </cell>
          <cell r="M7286">
            <v>8074</v>
          </cell>
          <cell r="N7286">
            <v>8074</v>
          </cell>
          <cell r="O7286">
            <v>7611</v>
          </cell>
          <cell r="P7286">
            <v>7763</v>
          </cell>
          <cell r="Q7286">
            <v>7997</v>
          </cell>
        </row>
        <row r="7287">
          <cell r="E7287" t="str">
            <v>71MONTHLYKTEAMSTERS LOCAL UNION NUMBER 117</v>
          </cell>
          <cell r="F7287" t="str">
            <v>71</v>
          </cell>
          <cell r="G7287" t="str">
            <v>Monthly</v>
          </cell>
          <cell r="H7287" t="str">
            <v>K</v>
          </cell>
          <cell r="I7287">
            <v>0</v>
          </cell>
          <cell r="J7287" t="str">
            <v>Teamsters Local Union Number 117</v>
          </cell>
          <cell r="K7287">
            <v>8175</v>
          </cell>
          <cell r="L7287">
            <v>8175</v>
          </cell>
          <cell r="M7287">
            <v>8175</v>
          </cell>
          <cell r="N7287">
            <v>8175</v>
          </cell>
          <cell r="O7287">
            <v>7707</v>
          </cell>
          <cell r="P7287">
            <v>7861</v>
          </cell>
          <cell r="Q7287">
            <v>8098</v>
          </cell>
        </row>
        <row r="7288">
          <cell r="E7288" t="str">
            <v>71MONTHLYKWASHINGTON FEDERATION OF STATE EMPLOYEES</v>
          </cell>
          <cell r="F7288" t="str">
            <v>71</v>
          </cell>
          <cell r="G7288" t="str">
            <v>Monthly</v>
          </cell>
          <cell r="H7288" t="str">
            <v>K</v>
          </cell>
          <cell r="I7288">
            <v>0</v>
          </cell>
          <cell r="J7288" t="str">
            <v>Washington Federation of State Employees</v>
          </cell>
          <cell r="K7288">
            <v>8074</v>
          </cell>
          <cell r="L7288">
            <v>8074</v>
          </cell>
          <cell r="M7288">
            <v>8074</v>
          </cell>
          <cell r="N7288">
            <v>8074</v>
          </cell>
          <cell r="O7288">
            <v>7611</v>
          </cell>
          <cell r="P7288">
            <v>7763</v>
          </cell>
          <cell r="Q7288">
            <v>7997</v>
          </cell>
        </row>
        <row r="7289">
          <cell r="E7289" t="str">
            <v>71MONTHLYKWASHINGTON PUBLIC EMPLOYEES ASSOCIATION</v>
          </cell>
          <cell r="F7289" t="str">
            <v>71</v>
          </cell>
          <cell r="G7289" t="str">
            <v>Monthly</v>
          </cell>
          <cell r="H7289" t="str">
            <v>K</v>
          </cell>
          <cell r="I7289">
            <v>0</v>
          </cell>
          <cell r="J7289" t="str">
            <v>Washington Public Employees Association</v>
          </cell>
          <cell r="K7289">
            <v>8074</v>
          </cell>
          <cell r="L7289">
            <v>8074</v>
          </cell>
          <cell r="M7289">
            <v>8074</v>
          </cell>
          <cell r="N7289">
            <v>8074</v>
          </cell>
          <cell r="O7289">
            <v>7611</v>
          </cell>
          <cell r="P7289">
            <v>7763</v>
          </cell>
          <cell r="Q7289">
            <v>7997</v>
          </cell>
        </row>
        <row r="7290">
          <cell r="E7290" t="str">
            <v>71MONTHLYLCOALITION</v>
          </cell>
          <cell r="F7290" t="str">
            <v>71</v>
          </cell>
          <cell r="G7290" t="str">
            <v>Monthly</v>
          </cell>
          <cell r="H7290" t="str">
            <v>L</v>
          </cell>
          <cell r="I7290">
            <v>0</v>
          </cell>
          <cell r="J7290" t="str">
            <v>Coalition</v>
          </cell>
          <cell r="K7290">
            <v>8275</v>
          </cell>
          <cell r="L7290">
            <v>8275</v>
          </cell>
          <cell r="M7290">
            <v>8275</v>
          </cell>
          <cell r="N7290">
            <v>8275</v>
          </cell>
          <cell r="O7290">
            <v>7801</v>
          </cell>
          <cell r="P7290">
            <v>7957</v>
          </cell>
          <cell r="Q7290">
            <v>8197</v>
          </cell>
        </row>
        <row r="7291">
          <cell r="E7291" t="str">
            <v>71MONTHLYLNON-REPRESENTED STATE EMPLOYEES</v>
          </cell>
          <cell r="F7291" t="str">
            <v>71</v>
          </cell>
          <cell r="G7291" t="str">
            <v>Monthly</v>
          </cell>
          <cell r="H7291" t="str">
            <v>L</v>
          </cell>
          <cell r="I7291">
            <v>0</v>
          </cell>
          <cell r="J7291" t="str">
            <v>Non-Represented State Employees</v>
          </cell>
          <cell r="K7291">
            <v>8275</v>
          </cell>
          <cell r="L7291">
            <v>8275</v>
          </cell>
          <cell r="M7291">
            <v>8275</v>
          </cell>
          <cell r="N7291">
            <v>8275</v>
          </cell>
          <cell r="O7291">
            <v>7801</v>
          </cell>
          <cell r="P7291">
            <v>7957</v>
          </cell>
          <cell r="Q7291">
            <v>8197</v>
          </cell>
        </row>
        <row r="7292">
          <cell r="E7292" t="str">
            <v>71MONTHLYLTEAMSTERS LOCAL UNION NUMBER 117</v>
          </cell>
          <cell r="F7292" t="str">
            <v>71</v>
          </cell>
          <cell r="G7292" t="str">
            <v>Monthly</v>
          </cell>
          <cell r="H7292" t="str">
            <v>L</v>
          </cell>
          <cell r="I7292">
            <v>0</v>
          </cell>
          <cell r="J7292" t="str">
            <v>Teamsters Local Union Number 117</v>
          </cell>
          <cell r="K7292">
            <v>8382</v>
          </cell>
          <cell r="L7292">
            <v>8382</v>
          </cell>
          <cell r="M7292">
            <v>8382</v>
          </cell>
          <cell r="N7292">
            <v>8382</v>
          </cell>
          <cell r="O7292">
            <v>7902</v>
          </cell>
          <cell r="P7292">
            <v>8060</v>
          </cell>
          <cell r="Q7292">
            <v>8303</v>
          </cell>
        </row>
        <row r="7293">
          <cell r="E7293" t="str">
            <v>71MONTHLYLWASHINGTON FEDERATION OF STATE EMPLOYEES</v>
          </cell>
          <cell r="F7293" t="str">
            <v>71</v>
          </cell>
          <cell r="G7293" t="str">
            <v>Monthly</v>
          </cell>
          <cell r="H7293" t="str">
            <v>L</v>
          </cell>
          <cell r="I7293">
            <v>0</v>
          </cell>
          <cell r="J7293" t="str">
            <v>Washington Federation of State Employees</v>
          </cell>
          <cell r="K7293">
            <v>8275</v>
          </cell>
          <cell r="L7293">
            <v>8275</v>
          </cell>
          <cell r="M7293">
            <v>8275</v>
          </cell>
          <cell r="N7293">
            <v>8275</v>
          </cell>
          <cell r="O7293">
            <v>7801</v>
          </cell>
          <cell r="P7293">
            <v>7957</v>
          </cell>
          <cell r="Q7293">
            <v>8197</v>
          </cell>
        </row>
        <row r="7294">
          <cell r="E7294" t="str">
            <v>71MONTHLYLWASHINGTON PUBLIC EMPLOYEES ASSOCIATION</v>
          </cell>
          <cell r="F7294" t="str">
            <v>71</v>
          </cell>
          <cell r="G7294" t="str">
            <v>Monthly</v>
          </cell>
          <cell r="H7294" t="str">
            <v>L</v>
          </cell>
          <cell r="I7294">
            <v>0</v>
          </cell>
          <cell r="J7294" t="str">
            <v>Washington Public Employees Association</v>
          </cell>
          <cell r="K7294">
            <v>8275</v>
          </cell>
          <cell r="L7294">
            <v>8275</v>
          </cell>
          <cell r="M7294">
            <v>8275</v>
          </cell>
          <cell r="N7294">
            <v>8275</v>
          </cell>
          <cell r="O7294">
            <v>7801</v>
          </cell>
          <cell r="P7294">
            <v>7957</v>
          </cell>
          <cell r="Q7294">
            <v>8197</v>
          </cell>
        </row>
        <row r="7295">
          <cell r="E7295" t="str">
            <v>71MONTHLYMCOALITION</v>
          </cell>
          <cell r="F7295" t="str">
            <v>71</v>
          </cell>
          <cell r="G7295" t="str">
            <v>Monthly</v>
          </cell>
          <cell r="H7295" t="str">
            <v>M</v>
          </cell>
          <cell r="I7295">
            <v>0</v>
          </cell>
          <cell r="J7295" t="str">
            <v>Coalition</v>
          </cell>
          <cell r="K7295">
            <v>8483</v>
          </cell>
          <cell r="L7295">
            <v>8483</v>
          </cell>
          <cell r="M7295">
            <v>8483</v>
          </cell>
          <cell r="N7295">
            <v>8483</v>
          </cell>
          <cell r="O7295">
            <v>7997</v>
          </cell>
          <cell r="P7295">
            <v>8157</v>
          </cell>
          <cell r="Q7295">
            <v>8403</v>
          </cell>
        </row>
        <row r="7296">
          <cell r="E7296" t="str">
            <v>71MONTHLYMNON-REPRESENTED STATE EMPLOYEES</v>
          </cell>
          <cell r="F7296" t="str">
            <v>71</v>
          </cell>
          <cell r="G7296" t="str">
            <v>Monthly</v>
          </cell>
          <cell r="H7296" t="str">
            <v>M</v>
          </cell>
          <cell r="I7296">
            <v>0</v>
          </cell>
          <cell r="J7296" t="str">
            <v>Non-Represented State Employees</v>
          </cell>
          <cell r="K7296">
            <v>8483</v>
          </cell>
          <cell r="L7296">
            <v>8483</v>
          </cell>
          <cell r="M7296">
            <v>8483</v>
          </cell>
          <cell r="N7296">
            <v>8483</v>
          </cell>
          <cell r="O7296">
            <v>7997</v>
          </cell>
          <cell r="P7296">
            <v>8157</v>
          </cell>
          <cell r="Q7296">
            <v>8403</v>
          </cell>
        </row>
        <row r="7297">
          <cell r="E7297" t="str">
            <v>71MONTHLYMTEAMSTERS LOCAL UNION NUMBER 117</v>
          </cell>
          <cell r="F7297" t="str">
            <v>71</v>
          </cell>
          <cell r="G7297" t="str">
            <v>Monthly</v>
          </cell>
          <cell r="H7297" t="str">
            <v>M</v>
          </cell>
          <cell r="I7297">
            <v>0</v>
          </cell>
          <cell r="J7297" t="str">
            <v>Teamsters Local Union Number 117</v>
          </cell>
          <cell r="K7297">
            <v>8591</v>
          </cell>
          <cell r="L7297">
            <v>8591</v>
          </cell>
          <cell r="M7297">
            <v>8591</v>
          </cell>
          <cell r="N7297">
            <v>8591</v>
          </cell>
          <cell r="O7297">
            <v>8099</v>
          </cell>
          <cell r="P7297">
            <v>8261</v>
          </cell>
          <cell r="Q7297">
            <v>8510</v>
          </cell>
        </row>
        <row r="7298">
          <cell r="E7298" t="str">
            <v>71MONTHLYMWASHINGTON FEDERATION OF STATE EMPLOYEES</v>
          </cell>
          <cell r="F7298" t="str">
            <v>71</v>
          </cell>
          <cell r="G7298" t="str">
            <v>Monthly</v>
          </cell>
          <cell r="H7298" t="str">
            <v>M</v>
          </cell>
          <cell r="I7298">
            <v>0</v>
          </cell>
          <cell r="J7298" t="str">
            <v>Washington Federation of State Employees</v>
          </cell>
          <cell r="K7298">
            <v>8483</v>
          </cell>
          <cell r="L7298">
            <v>8483</v>
          </cell>
          <cell r="M7298">
            <v>8483</v>
          </cell>
          <cell r="N7298">
            <v>8483</v>
          </cell>
          <cell r="O7298">
            <v>7997</v>
          </cell>
          <cell r="P7298">
            <v>8157</v>
          </cell>
          <cell r="Q7298">
            <v>8403</v>
          </cell>
        </row>
        <row r="7299">
          <cell r="E7299" t="str">
            <v>71MONTHLYMWASHINGTON PUBLIC EMPLOYEES ASSOCIATION</v>
          </cell>
          <cell r="F7299" t="str">
            <v>71</v>
          </cell>
          <cell r="G7299" t="str">
            <v>Monthly</v>
          </cell>
          <cell r="H7299" t="str">
            <v>M</v>
          </cell>
          <cell r="I7299">
            <v>0</v>
          </cell>
          <cell r="J7299" t="str">
            <v>Washington Public Employees Association</v>
          </cell>
          <cell r="K7299">
            <v>8483</v>
          </cell>
          <cell r="L7299">
            <v>8483</v>
          </cell>
          <cell r="M7299">
            <v>8483</v>
          </cell>
          <cell r="N7299">
            <v>8483</v>
          </cell>
          <cell r="O7299">
            <v>7997</v>
          </cell>
          <cell r="P7299">
            <v>8157</v>
          </cell>
          <cell r="Q7299">
            <v>8403</v>
          </cell>
        </row>
        <row r="7300">
          <cell r="E7300" t="str">
            <v>72MONTHLYACOALITION</v>
          </cell>
          <cell r="F7300" t="str">
            <v>72</v>
          </cell>
          <cell r="G7300" t="str">
            <v>Monthly</v>
          </cell>
          <cell r="H7300" t="str">
            <v>A</v>
          </cell>
          <cell r="I7300">
            <v>0</v>
          </cell>
          <cell r="J7300" t="str">
            <v>Coalition</v>
          </cell>
          <cell r="K7300">
            <v>6466</v>
          </cell>
          <cell r="L7300">
            <v>6466</v>
          </cell>
          <cell r="M7300">
            <v>6466</v>
          </cell>
          <cell r="N7300">
            <v>6466</v>
          </cell>
          <cell r="O7300">
            <v>6095</v>
          </cell>
          <cell r="P7300">
            <v>6217</v>
          </cell>
          <cell r="Q7300">
            <v>6405</v>
          </cell>
        </row>
        <row r="7301">
          <cell r="E7301" t="str">
            <v>72MONTHLYANON-REPRESENTED STATE EMPLOYEES</v>
          </cell>
          <cell r="F7301" t="str">
            <v>72</v>
          </cell>
          <cell r="G7301" t="str">
            <v>Monthly</v>
          </cell>
          <cell r="H7301" t="str">
            <v>A</v>
          </cell>
          <cell r="I7301">
            <v>0</v>
          </cell>
          <cell r="J7301" t="str">
            <v>Non-Represented State Employees</v>
          </cell>
          <cell r="K7301">
            <v>6466</v>
          </cell>
          <cell r="L7301">
            <v>6466</v>
          </cell>
          <cell r="M7301">
            <v>6466</v>
          </cell>
          <cell r="N7301">
            <v>6466</v>
          </cell>
          <cell r="O7301">
            <v>6095</v>
          </cell>
          <cell r="P7301">
            <v>6217</v>
          </cell>
          <cell r="Q7301">
            <v>6405</v>
          </cell>
        </row>
        <row r="7302">
          <cell r="E7302" t="str">
            <v>72MONTHLYATEAMSTERS LOCAL UNION NUMBER 117</v>
          </cell>
          <cell r="F7302" t="str">
            <v>72</v>
          </cell>
          <cell r="G7302" t="str">
            <v>Monthly</v>
          </cell>
          <cell r="H7302" t="str">
            <v>A</v>
          </cell>
          <cell r="I7302">
            <v>0</v>
          </cell>
          <cell r="J7302" t="str">
            <v>Teamsters Local Union Number 117</v>
          </cell>
          <cell r="K7302">
            <v>6548</v>
          </cell>
          <cell r="L7302">
            <v>6548</v>
          </cell>
          <cell r="M7302">
            <v>6548</v>
          </cell>
          <cell r="N7302">
            <v>6548</v>
          </cell>
          <cell r="O7302">
            <v>6173</v>
          </cell>
          <cell r="P7302">
            <v>6296</v>
          </cell>
          <cell r="Q7302">
            <v>6486</v>
          </cell>
        </row>
        <row r="7303">
          <cell r="E7303" t="str">
            <v>72MONTHLYAWASHINGTON FEDERATION OF STATE EMPLOYEES</v>
          </cell>
          <cell r="F7303" t="str">
            <v>72</v>
          </cell>
          <cell r="G7303" t="str">
            <v>Monthly</v>
          </cell>
          <cell r="H7303" t="str">
            <v>A</v>
          </cell>
          <cell r="I7303">
            <v>0</v>
          </cell>
          <cell r="J7303" t="str">
            <v>Washington Federation of State Employees</v>
          </cell>
          <cell r="K7303">
            <v>6466</v>
          </cell>
          <cell r="L7303">
            <v>6466</v>
          </cell>
          <cell r="M7303">
            <v>6466</v>
          </cell>
          <cell r="N7303">
            <v>6466</v>
          </cell>
          <cell r="O7303">
            <v>6095</v>
          </cell>
          <cell r="P7303">
            <v>6217</v>
          </cell>
          <cell r="Q7303">
            <v>6405</v>
          </cell>
        </row>
        <row r="7304">
          <cell r="E7304" t="str">
            <v>72MONTHLYAWASHINGTON PUBLIC EMPLOYEES ASSOCIATION</v>
          </cell>
          <cell r="F7304" t="str">
            <v>72</v>
          </cell>
          <cell r="G7304" t="str">
            <v>Monthly</v>
          </cell>
          <cell r="H7304" t="str">
            <v>A</v>
          </cell>
          <cell r="I7304">
            <v>0</v>
          </cell>
          <cell r="J7304" t="str">
            <v>Washington Public Employees Association</v>
          </cell>
          <cell r="K7304">
            <v>6466</v>
          </cell>
          <cell r="L7304">
            <v>6466</v>
          </cell>
          <cell r="M7304">
            <v>6466</v>
          </cell>
          <cell r="N7304">
            <v>6466</v>
          </cell>
          <cell r="O7304">
            <v>6095</v>
          </cell>
          <cell r="P7304">
            <v>6217</v>
          </cell>
          <cell r="Q7304">
            <v>6405</v>
          </cell>
        </row>
        <row r="7305">
          <cell r="E7305" t="str">
            <v>72MONTHLYBCOALITION</v>
          </cell>
          <cell r="F7305" t="str">
            <v>72</v>
          </cell>
          <cell r="G7305" t="str">
            <v>Monthly</v>
          </cell>
          <cell r="H7305" t="str">
            <v>B</v>
          </cell>
          <cell r="I7305">
            <v>0</v>
          </cell>
          <cell r="J7305" t="str">
            <v>Coalition</v>
          </cell>
          <cell r="K7305">
            <v>6627</v>
          </cell>
          <cell r="L7305">
            <v>6627</v>
          </cell>
          <cell r="M7305">
            <v>6627</v>
          </cell>
          <cell r="N7305">
            <v>6627</v>
          </cell>
          <cell r="O7305">
            <v>6247</v>
          </cell>
          <cell r="P7305">
            <v>6372</v>
          </cell>
          <cell r="Q7305">
            <v>6564</v>
          </cell>
        </row>
        <row r="7306">
          <cell r="E7306" t="str">
            <v>72MONTHLYBNON-REPRESENTED STATE EMPLOYEES</v>
          </cell>
          <cell r="F7306" t="str">
            <v>72</v>
          </cell>
          <cell r="G7306" t="str">
            <v>Monthly</v>
          </cell>
          <cell r="H7306" t="str">
            <v>B</v>
          </cell>
          <cell r="I7306">
            <v>0</v>
          </cell>
          <cell r="J7306" t="str">
            <v>Non-Represented State Employees</v>
          </cell>
          <cell r="K7306">
            <v>6627</v>
          </cell>
          <cell r="L7306">
            <v>6627</v>
          </cell>
          <cell r="M7306">
            <v>6627</v>
          </cell>
          <cell r="N7306">
            <v>6627</v>
          </cell>
          <cell r="O7306">
            <v>6247</v>
          </cell>
          <cell r="P7306">
            <v>6372</v>
          </cell>
          <cell r="Q7306">
            <v>6564</v>
          </cell>
        </row>
        <row r="7307">
          <cell r="E7307" t="str">
            <v>72MONTHLYBTEAMSTERS LOCAL UNION NUMBER 117</v>
          </cell>
          <cell r="F7307" t="str">
            <v>72</v>
          </cell>
          <cell r="G7307" t="str">
            <v>Monthly</v>
          </cell>
          <cell r="H7307" t="str">
            <v>B</v>
          </cell>
          <cell r="I7307">
            <v>0</v>
          </cell>
          <cell r="J7307" t="str">
            <v>Teamsters Local Union Number 117</v>
          </cell>
          <cell r="K7307">
            <v>6712</v>
          </cell>
          <cell r="L7307">
            <v>6712</v>
          </cell>
          <cell r="M7307">
            <v>6712</v>
          </cell>
          <cell r="N7307">
            <v>6712</v>
          </cell>
          <cell r="O7307">
            <v>6327</v>
          </cell>
          <cell r="P7307">
            <v>6454</v>
          </cell>
          <cell r="Q7307">
            <v>6649</v>
          </cell>
        </row>
        <row r="7308">
          <cell r="E7308" t="str">
            <v>72MONTHLYBWASHINGTON FEDERATION OF STATE EMPLOYEES</v>
          </cell>
          <cell r="F7308" t="str">
            <v>72</v>
          </cell>
          <cell r="G7308" t="str">
            <v>Monthly</v>
          </cell>
          <cell r="H7308" t="str">
            <v>B</v>
          </cell>
          <cell r="I7308">
            <v>0</v>
          </cell>
          <cell r="J7308" t="str">
            <v>Washington Federation of State Employees</v>
          </cell>
          <cell r="K7308">
            <v>6627</v>
          </cell>
          <cell r="L7308">
            <v>6627</v>
          </cell>
          <cell r="M7308">
            <v>6627</v>
          </cell>
          <cell r="N7308">
            <v>6627</v>
          </cell>
          <cell r="O7308">
            <v>6247</v>
          </cell>
          <cell r="P7308">
            <v>6372</v>
          </cell>
          <cell r="Q7308">
            <v>6564</v>
          </cell>
        </row>
        <row r="7309">
          <cell r="E7309" t="str">
            <v>72MONTHLYBWASHINGTON PUBLIC EMPLOYEES ASSOCIATION</v>
          </cell>
          <cell r="F7309" t="str">
            <v>72</v>
          </cell>
          <cell r="G7309" t="str">
            <v>Monthly</v>
          </cell>
          <cell r="H7309" t="str">
            <v>B</v>
          </cell>
          <cell r="I7309">
            <v>0</v>
          </cell>
          <cell r="J7309" t="str">
            <v>Washington Public Employees Association</v>
          </cell>
          <cell r="K7309">
            <v>6627</v>
          </cell>
          <cell r="L7309">
            <v>6627</v>
          </cell>
          <cell r="M7309">
            <v>6627</v>
          </cell>
          <cell r="N7309">
            <v>6627</v>
          </cell>
          <cell r="O7309">
            <v>6247</v>
          </cell>
          <cell r="P7309">
            <v>6372</v>
          </cell>
          <cell r="Q7309">
            <v>6564</v>
          </cell>
        </row>
        <row r="7310">
          <cell r="E7310" t="str">
            <v>72MONTHLYCCOALITION</v>
          </cell>
          <cell r="F7310" t="str">
            <v>72</v>
          </cell>
          <cell r="G7310" t="str">
            <v>Monthly</v>
          </cell>
          <cell r="H7310" t="str">
            <v>C</v>
          </cell>
          <cell r="I7310">
            <v>0</v>
          </cell>
          <cell r="J7310" t="str">
            <v>Coalition</v>
          </cell>
          <cell r="K7310">
            <v>6790</v>
          </cell>
          <cell r="L7310">
            <v>6790</v>
          </cell>
          <cell r="M7310">
            <v>6790</v>
          </cell>
          <cell r="N7310">
            <v>6790</v>
          </cell>
          <cell r="O7310">
            <v>6401</v>
          </cell>
          <cell r="P7310">
            <v>6529</v>
          </cell>
          <cell r="Q7310">
            <v>6726</v>
          </cell>
        </row>
        <row r="7311">
          <cell r="E7311" t="str">
            <v>72MONTHLYCNON-REPRESENTED STATE EMPLOYEES</v>
          </cell>
          <cell r="F7311" t="str">
            <v>72</v>
          </cell>
          <cell r="G7311" t="str">
            <v>Monthly</v>
          </cell>
          <cell r="H7311" t="str">
            <v>C</v>
          </cell>
          <cell r="I7311">
            <v>0</v>
          </cell>
          <cell r="J7311" t="str">
            <v>Non-Represented State Employees</v>
          </cell>
          <cell r="K7311">
            <v>6790</v>
          </cell>
          <cell r="L7311">
            <v>6790</v>
          </cell>
          <cell r="M7311">
            <v>6790</v>
          </cell>
          <cell r="N7311">
            <v>6790</v>
          </cell>
          <cell r="O7311">
            <v>6401</v>
          </cell>
          <cell r="P7311">
            <v>6529</v>
          </cell>
          <cell r="Q7311">
            <v>6726</v>
          </cell>
        </row>
        <row r="7312">
          <cell r="E7312" t="str">
            <v>72MONTHLYCTEAMSTERS LOCAL UNION NUMBER 117</v>
          </cell>
          <cell r="F7312" t="str">
            <v>72</v>
          </cell>
          <cell r="G7312" t="str">
            <v>Monthly</v>
          </cell>
          <cell r="H7312" t="str">
            <v>C</v>
          </cell>
          <cell r="I7312">
            <v>0</v>
          </cell>
          <cell r="J7312" t="str">
            <v>Teamsters Local Union Number 117</v>
          </cell>
          <cell r="K7312">
            <v>6878</v>
          </cell>
          <cell r="L7312">
            <v>6878</v>
          </cell>
          <cell r="M7312">
            <v>6878</v>
          </cell>
          <cell r="N7312">
            <v>6878</v>
          </cell>
          <cell r="O7312">
            <v>6483</v>
          </cell>
          <cell r="P7312">
            <v>6613</v>
          </cell>
          <cell r="Q7312">
            <v>6813</v>
          </cell>
        </row>
        <row r="7313">
          <cell r="E7313" t="str">
            <v>72MONTHLYCWASHINGTON FEDERATION OF STATE EMPLOYEES</v>
          </cell>
          <cell r="F7313" t="str">
            <v>72</v>
          </cell>
          <cell r="G7313" t="str">
            <v>Monthly</v>
          </cell>
          <cell r="H7313" t="str">
            <v>C</v>
          </cell>
          <cell r="I7313">
            <v>0</v>
          </cell>
          <cell r="J7313" t="str">
            <v>Washington Federation of State Employees</v>
          </cell>
          <cell r="K7313">
            <v>6790</v>
          </cell>
          <cell r="L7313">
            <v>6790</v>
          </cell>
          <cell r="M7313">
            <v>6790</v>
          </cell>
          <cell r="N7313">
            <v>6790</v>
          </cell>
          <cell r="O7313">
            <v>6401</v>
          </cell>
          <cell r="P7313">
            <v>6529</v>
          </cell>
          <cell r="Q7313">
            <v>6726</v>
          </cell>
        </row>
        <row r="7314">
          <cell r="E7314" t="str">
            <v>72MONTHLYCWASHINGTON PUBLIC EMPLOYEES ASSOCIATION</v>
          </cell>
          <cell r="F7314" t="str">
            <v>72</v>
          </cell>
          <cell r="G7314" t="str">
            <v>Monthly</v>
          </cell>
          <cell r="H7314" t="str">
            <v>C</v>
          </cell>
          <cell r="I7314">
            <v>0</v>
          </cell>
          <cell r="J7314" t="str">
            <v>Washington Public Employees Association</v>
          </cell>
          <cell r="K7314">
            <v>6790</v>
          </cell>
          <cell r="L7314">
            <v>6790</v>
          </cell>
          <cell r="M7314">
            <v>6790</v>
          </cell>
          <cell r="N7314">
            <v>6790</v>
          </cell>
          <cell r="O7314">
            <v>6401</v>
          </cell>
          <cell r="P7314">
            <v>6529</v>
          </cell>
          <cell r="Q7314">
            <v>6726</v>
          </cell>
        </row>
        <row r="7315">
          <cell r="E7315" t="str">
            <v>72MONTHLYDCOALITION</v>
          </cell>
          <cell r="F7315" t="str">
            <v>72</v>
          </cell>
          <cell r="G7315" t="str">
            <v>Monthly</v>
          </cell>
          <cell r="H7315" t="str">
            <v>D</v>
          </cell>
          <cell r="I7315">
            <v>0</v>
          </cell>
          <cell r="J7315" t="str">
            <v>Coalition</v>
          </cell>
          <cell r="K7315">
            <v>6960</v>
          </cell>
          <cell r="L7315">
            <v>6960</v>
          </cell>
          <cell r="M7315">
            <v>6960</v>
          </cell>
          <cell r="N7315">
            <v>6960</v>
          </cell>
          <cell r="O7315">
            <v>6561</v>
          </cell>
          <cell r="P7315">
            <v>6692</v>
          </cell>
          <cell r="Q7315">
            <v>6894</v>
          </cell>
        </row>
        <row r="7316">
          <cell r="E7316" t="str">
            <v>72MONTHLYDNON-REPRESENTED STATE EMPLOYEES</v>
          </cell>
          <cell r="F7316" t="str">
            <v>72</v>
          </cell>
          <cell r="G7316" t="str">
            <v>Monthly</v>
          </cell>
          <cell r="H7316" t="str">
            <v>D</v>
          </cell>
          <cell r="I7316">
            <v>0</v>
          </cell>
          <cell r="J7316" t="str">
            <v>Non-Represented State Employees</v>
          </cell>
          <cell r="K7316">
            <v>6960</v>
          </cell>
          <cell r="L7316">
            <v>6960</v>
          </cell>
          <cell r="M7316">
            <v>6960</v>
          </cell>
          <cell r="N7316">
            <v>6960</v>
          </cell>
          <cell r="O7316">
            <v>6561</v>
          </cell>
          <cell r="P7316">
            <v>6692</v>
          </cell>
          <cell r="Q7316">
            <v>6894</v>
          </cell>
        </row>
        <row r="7317">
          <cell r="E7317" t="str">
            <v>72MONTHLYDTEAMSTERS LOCAL UNION NUMBER 117</v>
          </cell>
          <cell r="F7317" t="str">
            <v>72</v>
          </cell>
          <cell r="G7317" t="str">
            <v>Monthly</v>
          </cell>
          <cell r="H7317" t="str">
            <v>D</v>
          </cell>
          <cell r="I7317">
            <v>0</v>
          </cell>
          <cell r="J7317" t="str">
            <v>Teamsters Local Union Number 117</v>
          </cell>
          <cell r="K7317">
            <v>7048</v>
          </cell>
          <cell r="L7317">
            <v>7048</v>
          </cell>
          <cell r="M7317">
            <v>7048</v>
          </cell>
          <cell r="N7317">
            <v>7048</v>
          </cell>
          <cell r="O7317">
            <v>6644</v>
          </cell>
          <cell r="P7317">
            <v>6777</v>
          </cell>
          <cell r="Q7317">
            <v>6982</v>
          </cell>
        </row>
        <row r="7318">
          <cell r="E7318" t="str">
            <v>72MONTHLYDWASHINGTON FEDERATION OF STATE EMPLOYEES</v>
          </cell>
          <cell r="F7318" t="str">
            <v>72</v>
          </cell>
          <cell r="G7318" t="str">
            <v>Monthly</v>
          </cell>
          <cell r="H7318" t="str">
            <v>D</v>
          </cell>
          <cell r="I7318">
            <v>0</v>
          </cell>
          <cell r="J7318" t="str">
            <v>Washington Federation of State Employees</v>
          </cell>
          <cell r="K7318">
            <v>6960</v>
          </cell>
          <cell r="L7318">
            <v>6960</v>
          </cell>
          <cell r="M7318">
            <v>6960</v>
          </cell>
          <cell r="N7318">
            <v>6960</v>
          </cell>
          <cell r="O7318">
            <v>6561</v>
          </cell>
          <cell r="P7318">
            <v>6692</v>
          </cell>
          <cell r="Q7318">
            <v>6894</v>
          </cell>
        </row>
        <row r="7319">
          <cell r="E7319" t="str">
            <v>72MONTHLYDWASHINGTON PUBLIC EMPLOYEES ASSOCIATION</v>
          </cell>
          <cell r="F7319" t="str">
            <v>72</v>
          </cell>
          <cell r="G7319" t="str">
            <v>Monthly</v>
          </cell>
          <cell r="H7319" t="str">
            <v>D</v>
          </cell>
          <cell r="I7319">
            <v>0</v>
          </cell>
          <cell r="J7319" t="str">
            <v>Washington Public Employees Association</v>
          </cell>
          <cell r="K7319">
            <v>6960</v>
          </cell>
          <cell r="L7319">
            <v>6960</v>
          </cell>
          <cell r="M7319">
            <v>6960</v>
          </cell>
          <cell r="N7319">
            <v>6960</v>
          </cell>
          <cell r="O7319">
            <v>6561</v>
          </cell>
          <cell r="P7319">
            <v>6692</v>
          </cell>
          <cell r="Q7319">
            <v>6894</v>
          </cell>
        </row>
        <row r="7320">
          <cell r="E7320" t="str">
            <v>72MONTHLYECOALITION</v>
          </cell>
          <cell r="F7320" t="str">
            <v>72</v>
          </cell>
          <cell r="G7320" t="str">
            <v>Monthly</v>
          </cell>
          <cell r="H7320" t="str">
            <v>E</v>
          </cell>
          <cell r="I7320">
            <v>0</v>
          </cell>
          <cell r="J7320" t="str">
            <v>Coalition</v>
          </cell>
          <cell r="K7320">
            <v>7136</v>
          </cell>
          <cell r="L7320">
            <v>7136</v>
          </cell>
          <cell r="M7320">
            <v>7136</v>
          </cell>
          <cell r="N7320">
            <v>7136</v>
          </cell>
          <cell r="O7320">
            <v>6727</v>
          </cell>
          <cell r="P7320">
            <v>6862</v>
          </cell>
          <cell r="Q7320">
            <v>7069</v>
          </cell>
        </row>
        <row r="7321">
          <cell r="E7321" t="str">
            <v>72MONTHLYENON-REPRESENTED STATE EMPLOYEES</v>
          </cell>
          <cell r="F7321" t="str">
            <v>72</v>
          </cell>
          <cell r="G7321" t="str">
            <v>Monthly</v>
          </cell>
          <cell r="H7321" t="str">
            <v>E</v>
          </cell>
          <cell r="I7321">
            <v>0</v>
          </cell>
          <cell r="J7321" t="str">
            <v>Non-Represented State Employees</v>
          </cell>
          <cell r="K7321">
            <v>7136</v>
          </cell>
          <cell r="L7321">
            <v>7136</v>
          </cell>
          <cell r="M7321">
            <v>7136</v>
          </cell>
          <cell r="N7321">
            <v>7136</v>
          </cell>
          <cell r="O7321">
            <v>6727</v>
          </cell>
          <cell r="P7321">
            <v>6862</v>
          </cell>
          <cell r="Q7321">
            <v>7069</v>
          </cell>
        </row>
        <row r="7322">
          <cell r="E7322" t="str">
            <v>72MONTHLYETEAMSTERS LOCAL UNION NUMBER 117</v>
          </cell>
          <cell r="F7322" t="str">
            <v>72</v>
          </cell>
          <cell r="G7322" t="str">
            <v>Monthly</v>
          </cell>
          <cell r="H7322" t="str">
            <v>E</v>
          </cell>
          <cell r="I7322">
            <v>0</v>
          </cell>
          <cell r="J7322" t="str">
            <v>Teamsters Local Union Number 117</v>
          </cell>
          <cell r="K7322">
            <v>7227</v>
          </cell>
          <cell r="L7322">
            <v>7227</v>
          </cell>
          <cell r="M7322">
            <v>7227</v>
          </cell>
          <cell r="N7322">
            <v>7227</v>
          </cell>
          <cell r="O7322">
            <v>6813</v>
          </cell>
          <cell r="P7322">
            <v>6949</v>
          </cell>
          <cell r="Q7322">
            <v>7159</v>
          </cell>
        </row>
        <row r="7323">
          <cell r="E7323" t="str">
            <v>72MONTHLYEWASHINGTON FEDERATION OF STATE EMPLOYEES</v>
          </cell>
          <cell r="F7323" t="str">
            <v>72</v>
          </cell>
          <cell r="G7323" t="str">
            <v>Monthly</v>
          </cell>
          <cell r="H7323" t="str">
            <v>E</v>
          </cell>
          <cell r="I7323">
            <v>0</v>
          </cell>
          <cell r="J7323" t="str">
            <v>Washington Federation of State Employees</v>
          </cell>
          <cell r="K7323">
            <v>7136</v>
          </cell>
          <cell r="L7323">
            <v>7136</v>
          </cell>
          <cell r="M7323">
            <v>7136</v>
          </cell>
          <cell r="N7323">
            <v>7136</v>
          </cell>
          <cell r="O7323">
            <v>6727</v>
          </cell>
          <cell r="P7323">
            <v>6862</v>
          </cell>
          <cell r="Q7323">
            <v>7069</v>
          </cell>
        </row>
        <row r="7324">
          <cell r="E7324" t="str">
            <v>72MONTHLYEWASHINGTON PUBLIC EMPLOYEES ASSOCIATION</v>
          </cell>
          <cell r="F7324" t="str">
            <v>72</v>
          </cell>
          <cell r="G7324" t="str">
            <v>Monthly</v>
          </cell>
          <cell r="H7324" t="str">
            <v>E</v>
          </cell>
          <cell r="I7324">
            <v>0</v>
          </cell>
          <cell r="J7324" t="str">
            <v>Washington Public Employees Association</v>
          </cell>
          <cell r="K7324">
            <v>7136</v>
          </cell>
          <cell r="L7324">
            <v>7136</v>
          </cell>
          <cell r="M7324">
            <v>7136</v>
          </cell>
          <cell r="N7324">
            <v>7136</v>
          </cell>
          <cell r="O7324">
            <v>6727</v>
          </cell>
          <cell r="P7324">
            <v>6862</v>
          </cell>
          <cell r="Q7324">
            <v>7069</v>
          </cell>
        </row>
        <row r="7325">
          <cell r="E7325" t="str">
            <v>72MONTHLYFCOALITION</v>
          </cell>
          <cell r="F7325" t="str">
            <v>72</v>
          </cell>
          <cell r="G7325" t="str">
            <v>Monthly</v>
          </cell>
          <cell r="H7325" t="str">
            <v>F</v>
          </cell>
          <cell r="I7325">
            <v>0</v>
          </cell>
          <cell r="J7325" t="str">
            <v>Coalition</v>
          </cell>
          <cell r="K7325">
            <v>7313</v>
          </cell>
          <cell r="L7325">
            <v>7313</v>
          </cell>
          <cell r="M7325">
            <v>7313</v>
          </cell>
          <cell r="N7325">
            <v>7313</v>
          </cell>
          <cell r="O7325">
            <v>6894</v>
          </cell>
          <cell r="P7325">
            <v>7032</v>
          </cell>
          <cell r="Q7325">
            <v>7244</v>
          </cell>
        </row>
        <row r="7326">
          <cell r="E7326" t="str">
            <v>72MONTHLYFNON-REPRESENTED STATE EMPLOYEES</v>
          </cell>
          <cell r="F7326" t="str">
            <v>72</v>
          </cell>
          <cell r="G7326" t="str">
            <v>Monthly</v>
          </cell>
          <cell r="H7326" t="str">
            <v>F</v>
          </cell>
          <cell r="I7326">
            <v>0</v>
          </cell>
          <cell r="J7326" t="str">
            <v>Non-Represented State Employees</v>
          </cell>
          <cell r="K7326">
            <v>7313</v>
          </cell>
          <cell r="L7326">
            <v>7313</v>
          </cell>
          <cell r="M7326">
            <v>7313</v>
          </cell>
          <cell r="N7326">
            <v>7313</v>
          </cell>
          <cell r="O7326">
            <v>6894</v>
          </cell>
          <cell r="P7326">
            <v>7032</v>
          </cell>
          <cell r="Q7326">
            <v>7244</v>
          </cell>
        </row>
        <row r="7327">
          <cell r="E7327" t="str">
            <v>72MONTHLYFTEAMSTERS LOCAL UNION NUMBER 117</v>
          </cell>
          <cell r="F7327" t="str">
            <v>72</v>
          </cell>
          <cell r="G7327" t="str">
            <v>Monthly</v>
          </cell>
          <cell r="H7327" t="str">
            <v>F</v>
          </cell>
          <cell r="I7327">
            <v>0</v>
          </cell>
          <cell r="J7327" t="str">
            <v>Teamsters Local Union Number 117</v>
          </cell>
          <cell r="K7327">
            <v>7407</v>
          </cell>
          <cell r="L7327">
            <v>7407</v>
          </cell>
          <cell r="M7327">
            <v>7407</v>
          </cell>
          <cell r="N7327">
            <v>7407</v>
          </cell>
          <cell r="O7327">
            <v>6982</v>
          </cell>
          <cell r="P7327">
            <v>7122</v>
          </cell>
          <cell r="Q7327">
            <v>7337</v>
          </cell>
        </row>
        <row r="7328">
          <cell r="E7328" t="str">
            <v>72MONTHLYFWASHINGTON FEDERATION OF STATE EMPLOYEES</v>
          </cell>
          <cell r="F7328" t="str">
            <v>72</v>
          </cell>
          <cell r="G7328" t="str">
            <v>Monthly</v>
          </cell>
          <cell r="H7328" t="str">
            <v>F</v>
          </cell>
          <cell r="I7328">
            <v>0</v>
          </cell>
          <cell r="J7328" t="str">
            <v>Washington Federation of State Employees</v>
          </cell>
          <cell r="K7328">
            <v>7313</v>
          </cell>
          <cell r="L7328">
            <v>7313</v>
          </cell>
          <cell r="M7328">
            <v>7313</v>
          </cell>
          <cell r="N7328">
            <v>7313</v>
          </cell>
          <cell r="O7328">
            <v>6894</v>
          </cell>
          <cell r="P7328">
            <v>7032</v>
          </cell>
          <cell r="Q7328">
            <v>7244</v>
          </cell>
        </row>
        <row r="7329">
          <cell r="E7329" t="str">
            <v>72MONTHLYFWASHINGTON PUBLIC EMPLOYEES ASSOCIATION</v>
          </cell>
          <cell r="F7329" t="str">
            <v>72</v>
          </cell>
          <cell r="G7329" t="str">
            <v>Monthly</v>
          </cell>
          <cell r="H7329" t="str">
            <v>F</v>
          </cell>
          <cell r="I7329">
            <v>0</v>
          </cell>
          <cell r="J7329" t="str">
            <v>Washington Public Employees Association</v>
          </cell>
          <cell r="K7329">
            <v>7313</v>
          </cell>
          <cell r="L7329">
            <v>7313</v>
          </cell>
          <cell r="M7329">
            <v>7313</v>
          </cell>
          <cell r="N7329">
            <v>7313</v>
          </cell>
          <cell r="O7329">
            <v>6894</v>
          </cell>
          <cell r="P7329">
            <v>7032</v>
          </cell>
          <cell r="Q7329">
            <v>7244</v>
          </cell>
        </row>
        <row r="7330">
          <cell r="E7330" t="str">
            <v>72MONTHLYGCOALITION</v>
          </cell>
          <cell r="F7330" t="str">
            <v>72</v>
          </cell>
          <cell r="G7330" t="str">
            <v>Monthly</v>
          </cell>
          <cell r="H7330" t="str">
            <v>G</v>
          </cell>
          <cell r="I7330">
            <v>0</v>
          </cell>
          <cell r="J7330" t="str">
            <v>Coalition</v>
          </cell>
          <cell r="K7330">
            <v>7497</v>
          </cell>
          <cell r="L7330">
            <v>7497</v>
          </cell>
          <cell r="M7330">
            <v>7497</v>
          </cell>
          <cell r="N7330">
            <v>7497</v>
          </cell>
          <cell r="O7330">
            <v>7068</v>
          </cell>
          <cell r="P7330">
            <v>7209</v>
          </cell>
          <cell r="Q7330">
            <v>7427</v>
          </cell>
        </row>
        <row r="7331">
          <cell r="E7331" t="str">
            <v>72MONTHLYGNON-REPRESENTED STATE EMPLOYEES</v>
          </cell>
          <cell r="F7331" t="str">
            <v>72</v>
          </cell>
          <cell r="G7331" t="str">
            <v>Monthly</v>
          </cell>
          <cell r="H7331" t="str">
            <v>G</v>
          </cell>
          <cell r="I7331">
            <v>0</v>
          </cell>
          <cell r="J7331" t="str">
            <v>Non-Represented State Employees</v>
          </cell>
          <cell r="K7331">
            <v>7497</v>
          </cell>
          <cell r="L7331">
            <v>7497</v>
          </cell>
          <cell r="M7331">
            <v>7497</v>
          </cell>
          <cell r="N7331">
            <v>7497</v>
          </cell>
          <cell r="O7331">
            <v>7068</v>
          </cell>
          <cell r="P7331">
            <v>7209</v>
          </cell>
          <cell r="Q7331">
            <v>7427</v>
          </cell>
        </row>
        <row r="7332">
          <cell r="E7332" t="str">
            <v>72MONTHLYGTEAMSTERS LOCAL UNION NUMBER 117</v>
          </cell>
          <cell r="F7332" t="str">
            <v>72</v>
          </cell>
          <cell r="G7332" t="str">
            <v>Monthly</v>
          </cell>
          <cell r="H7332" t="str">
            <v>G</v>
          </cell>
          <cell r="I7332">
            <v>0</v>
          </cell>
          <cell r="J7332" t="str">
            <v>Teamsters Local Union Number 117</v>
          </cell>
          <cell r="K7332">
            <v>7595</v>
          </cell>
          <cell r="L7332">
            <v>7595</v>
          </cell>
          <cell r="M7332">
            <v>7595</v>
          </cell>
          <cell r="N7332">
            <v>7595</v>
          </cell>
          <cell r="O7332">
            <v>7160</v>
          </cell>
          <cell r="P7332">
            <v>7303</v>
          </cell>
          <cell r="Q7332">
            <v>7524</v>
          </cell>
        </row>
        <row r="7333">
          <cell r="E7333" t="str">
            <v>72MONTHLYGWASHINGTON FEDERATION OF STATE EMPLOYEES</v>
          </cell>
          <cell r="F7333" t="str">
            <v>72</v>
          </cell>
          <cell r="G7333" t="str">
            <v>Monthly</v>
          </cell>
          <cell r="H7333" t="str">
            <v>G</v>
          </cell>
          <cell r="I7333">
            <v>0</v>
          </cell>
          <cell r="J7333" t="str">
            <v>Washington Federation of State Employees</v>
          </cell>
          <cell r="K7333">
            <v>7497</v>
          </cell>
          <cell r="L7333">
            <v>7497</v>
          </cell>
          <cell r="M7333">
            <v>7497</v>
          </cell>
          <cell r="N7333">
            <v>7497</v>
          </cell>
          <cell r="O7333">
            <v>7068</v>
          </cell>
          <cell r="P7333">
            <v>7209</v>
          </cell>
          <cell r="Q7333">
            <v>7427</v>
          </cell>
        </row>
        <row r="7334">
          <cell r="E7334" t="str">
            <v>72MONTHLYGWASHINGTON PUBLIC EMPLOYEES ASSOCIATION</v>
          </cell>
          <cell r="F7334" t="str">
            <v>72</v>
          </cell>
          <cell r="G7334" t="str">
            <v>Monthly</v>
          </cell>
          <cell r="H7334" t="str">
            <v>G</v>
          </cell>
          <cell r="I7334">
            <v>0</v>
          </cell>
          <cell r="J7334" t="str">
            <v>Washington Public Employees Association</v>
          </cell>
          <cell r="K7334">
            <v>7497</v>
          </cell>
          <cell r="L7334">
            <v>7497</v>
          </cell>
          <cell r="M7334">
            <v>7497</v>
          </cell>
          <cell r="N7334">
            <v>7497</v>
          </cell>
          <cell r="O7334">
            <v>7068</v>
          </cell>
          <cell r="P7334">
            <v>7209</v>
          </cell>
          <cell r="Q7334">
            <v>7427</v>
          </cell>
        </row>
        <row r="7335">
          <cell r="E7335" t="str">
            <v>72MONTHLYHCOALITION</v>
          </cell>
          <cell r="F7335" t="str">
            <v>72</v>
          </cell>
          <cell r="G7335" t="str">
            <v>Monthly</v>
          </cell>
          <cell r="H7335" t="str">
            <v>H</v>
          </cell>
          <cell r="I7335">
            <v>0</v>
          </cell>
          <cell r="J7335" t="str">
            <v>Coalition</v>
          </cell>
          <cell r="K7335">
            <v>7684</v>
          </cell>
          <cell r="L7335">
            <v>7684</v>
          </cell>
          <cell r="M7335">
            <v>7684</v>
          </cell>
          <cell r="N7335">
            <v>7684</v>
          </cell>
          <cell r="O7335">
            <v>7243</v>
          </cell>
          <cell r="P7335">
            <v>7388</v>
          </cell>
          <cell r="Q7335">
            <v>7611</v>
          </cell>
        </row>
        <row r="7336">
          <cell r="E7336" t="str">
            <v>72MONTHLYHNON-REPRESENTED STATE EMPLOYEES</v>
          </cell>
          <cell r="F7336" t="str">
            <v>72</v>
          </cell>
          <cell r="G7336" t="str">
            <v>Monthly</v>
          </cell>
          <cell r="H7336" t="str">
            <v>H</v>
          </cell>
          <cell r="I7336">
            <v>0</v>
          </cell>
          <cell r="J7336" t="str">
            <v>Non-Represented State Employees</v>
          </cell>
          <cell r="K7336">
            <v>7684</v>
          </cell>
          <cell r="L7336">
            <v>7684</v>
          </cell>
          <cell r="M7336">
            <v>7684</v>
          </cell>
          <cell r="N7336">
            <v>7684</v>
          </cell>
          <cell r="O7336">
            <v>7243</v>
          </cell>
          <cell r="P7336">
            <v>7388</v>
          </cell>
          <cell r="Q7336">
            <v>7611</v>
          </cell>
        </row>
        <row r="7337">
          <cell r="E7337" t="str">
            <v>72MONTHLYHTEAMSTERS LOCAL UNION NUMBER 117</v>
          </cell>
          <cell r="F7337" t="str">
            <v>72</v>
          </cell>
          <cell r="G7337" t="str">
            <v>Monthly</v>
          </cell>
          <cell r="H7337" t="str">
            <v>H</v>
          </cell>
          <cell r="I7337">
            <v>0</v>
          </cell>
          <cell r="J7337" t="str">
            <v>Teamsters Local Union Number 117</v>
          </cell>
          <cell r="K7337">
            <v>7783</v>
          </cell>
          <cell r="L7337">
            <v>7783</v>
          </cell>
          <cell r="M7337">
            <v>7783</v>
          </cell>
          <cell r="N7337">
            <v>7783</v>
          </cell>
          <cell r="O7337">
            <v>7337</v>
          </cell>
          <cell r="P7337">
            <v>7484</v>
          </cell>
          <cell r="Q7337">
            <v>7710</v>
          </cell>
        </row>
        <row r="7338">
          <cell r="E7338" t="str">
            <v>72MONTHLYHWASHINGTON FEDERATION OF STATE EMPLOYEES</v>
          </cell>
          <cell r="F7338" t="str">
            <v>72</v>
          </cell>
          <cell r="G7338" t="str">
            <v>Monthly</v>
          </cell>
          <cell r="H7338" t="str">
            <v>H</v>
          </cell>
          <cell r="I7338">
            <v>0</v>
          </cell>
          <cell r="J7338" t="str">
            <v>Washington Federation of State Employees</v>
          </cell>
          <cell r="K7338">
            <v>7684</v>
          </cell>
          <cell r="L7338">
            <v>7684</v>
          </cell>
          <cell r="M7338">
            <v>7684</v>
          </cell>
          <cell r="N7338">
            <v>7684</v>
          </cell>
          <cell r="O7338">
            <v>7243</v>
          </cell>
          <cell r="P7338">
            <v>7388</v>
          </cell>
          <cell r="Q7338">
            <v>7611</v>
          </cell>
        </row>
        <row r="7339">
          <cell r="E7339" t="str">
            <v>72MONTHLYHWASHINGTON PUBLIC EMPLOYEES ASSOCIATION</v>
          </cell>
          <cell r="F7339" t="str">
            <v>72</v>
          </cell>
          <cell r="G7339" t="str">
            <v>Monthly</v>
          </cell>
          <cell r="H7339" t="str">
            <v>H</v>
          </cell>
          <cell r="I7339">
            <v>0</v>
          </cell>
          <cell r="J7339" t="str">
            <v>Washington Public Employees Association</v>
          </cell>
          <cell r="K7339">
            <v>7684</v>
          </cell>
          <cell r="L7339">
            <v>7684</v>
          </cell>
          <cell r="M7339">
            <v>7684</v>
          </cell>
          <cell r="N7339">
            <v>7684</v>
          </cell>
          <cell r="O7339">
            <v>7243</v>
          </cell>
          <cell r="P7339">
            <v>7388</v>
          </cell>
          <cell r="Q7339">
            <v>7611</v>
          </cell>
        </row>
        <row r="7340">
          <cell r="E7340" t="str">
            <v>72MONTHLYICOALITION</v>
          </cell>
          <cell r="F7340" t="str">
            <v>72</v>
          </cell>
          <cell r="G7340" t="str">
            <v>Monthly</v>
          </cell>
          <cell r="H7340" t="str">
            <v>I</v>
          </cell>
          <cell r="I7340">
            <v>0</v>
          </cell>
          <cell r="J7340" t="str">
            <v>Coalition</v>
          </cell>
          <cell r="K7340">
            <v>7877</v>
          </cell>
          <cell r="L7340">
            <v>7877</v>
          </cell>
          <cell r="M7340">
            <v>7877</v>
          </cell>
          <cell r="N7340">
            <v>7877</v>
          </cell>
          <cell r="O7340">
            <v>7425</v>
          </cell>
          <cell r="P7340">
            <v>7574</v>
          </cell>
          <cell r="Q7340">
            <v>7803</v>
          </cell>
        </row>
        <row r="7341">
          <cell r="E7341" t="str">
            <v>72MONTHLYINON-REPRESENTED STATE EMPLOYEES</v>
          </cell>
          <cell r="F7341" t="str">
            <v>72</v>
          </cell>
          <cell r="G7341" t="str">
            <v>Monthly</v>
          </cell>
          <cell r="H7341" t="str">
            <v>I</v>
          </cell>
          <cell r="I7341">
            <v>0</v>
          </cell>
          <cell r="J7341" t="str">
            <v>Non-Represented State Employees</v>
          </cell>
          <cell r="K7341">
            <v>7877</v>
          </cell>
          <cell r="L7341">
            <v>7877</v>
          </cell>
          <cell r="M7341">
            <v>7877</v>
          </cell>
          <cell r="N7341">
            <v>7877</v>
          </cell>
          <cell r="O7341">
            <v>7425</v>
          </cell>
          <cell r="P7341">
            <v>7574</v>
          </cell>
          <cell r="Q7341">
            <v>7803</v>
          </cell>
        </row>
        <row r="7342">
          <cell r="E7342" t="str">
            <v>72MONTHLYITEAMSTERS LOCAL UNION NUMBER 117</v>
          </cell>
          <cell r="F7342" t="str">
            <v>72</v>
          </cell>
          <cell r="G7342" t="str">
            <v>Monthly</v>
          </cell>
          <cell r="H7342" t="str">
            <v>I</v>
          </cell>
          <cell r="I7342">
            <v>0</v>
          </cell>
          <cell r="J7342" t="str">
            <v>Teamsters Local Union Number 117</v>
          </cell>
          <cell r="K7342">
            <v>7978</v>
          </cell>
          <cell r="L7342">
            <v>7978</v>
          </cell>
          <cell r="M7342">
            <v>7978</v>
          </cell>
          <cell r="N7342">
            <v>7978</v>
          </cell>
          <cell r="O7342">
            <v>7521</v>
          </cell>
          <cell r="P7342">
            <v>7671</v>
          </cell>
          <cell r="Q7342">
            <v>7903</v>
          </cell>
        </row>
        <row r="7343">
          <cell r="E7343" t="str">
            <v>72MONTHLYIWASHINGTON FEDERATION OF STATE EMPLOYEES</v>
          </cell>
          <cell r="F7343" t="str">
            <v>72</v>
          </cell>
          <cell r="G7343" t="str">
            <v>Monthly</v>
          </cell>
          <cell r="H7343" t="str">
            <v>I</v>
          </cell>
          <cell r="I7343">
            <v>0</v>
          </cell>
          <cell r="J7343" t="str">
            <v>Washington Federation of State Employees</v>
          </cell>
          <cell r="K7343">
            <v>7877</v>
          </cell>
          <cell r="L7343">
            <v>7877</v>
          </cell>
          <cell r="M7343">
            <v>7877</v>
          </cell>
          <cell r="N7343">
            <v>7877</v>
          </cell>
          <cell r="O7343">
            <v>7425</v>
          </cell>
          <cell r="P7343">
            <v>7574</v>
          </cell>
          <cell r="Q7343">
            <v>7803</v>
          </cell>
        </row>
        <row r="7344">
          <cell r="E7344" t="str">
            <v>72MONTHLYIWASHINGTON PUBLIC EMPLOYEES ASSOCIATION</v>
          </cell>
          <cell r="F7344" t="str">
            <v>72</v>
          </cell>
          <cell r="G7344" t="str">
            <v>Monthly</v>
          </cell>
          <cell r="H7344" t="str">
            <v>I</v>
          </cell>
          <cell r="I7344">
            <v>0</v>
          </cell>
          <cell r="J7344" t="str">
            <v>Washington Public Employees Association</v>
          </cell>
          <cell r="K7344">
            <v>7877</v>
          </cell>
          <cell r="L7344">
            <v>7877</v>
          </cell>
          <cell r="M7344">
            <v>7877</v>
          </cell>
          <cell r="N7344">
            <v>7877</v>
          </cell>
          <cell r="O7344">
            <v>7425</v>
          </cell>
          <cell r="P7344">
            <v>7574</v>
          </cell>
          <cell r="Q7344">
            <v>7803</v>
          </cell>
        </row>
        <row r="7345">
          <cell r="E7345" t="str">
            <v>72MONTHLYJCOALITION</v>
          </cell>
          <cell r="F7345" t="str">
            <v>72</v>
          </cell>
          <cell r="G7345" t="str">
            <v>Monthly</v>
          </cell>
          <cell r="H7345" t="str">
            <v>J</v>
          </cell>
          <cell r="I7345">
            <v>0</v>
          </cell>
          <cell r="J7345" t="str">
            <v>Coalition</v>
          </cell>
          <cell r="K7345">
            <v>8074</v>
          </cell>
          <cell r="L7345">
            <v>8074</v>
          </cell>
          <cell r="M7345">
            <v>8074</v>
          </cell>
          <cell r="N7345">
            <v>8074</v>
          </cell>
          <cell r="O7345">
            <v>7611</v>
          </cell>
          <cell r="P7345">
            <v>7763</v>
          </cell>
          <cell r="Q7345">
            <v>7997</v>
          </cell>
        </row>
        <row r="7346">
          <cell r="E7346" t="str">
            <v>72MONTHLYJNON-REPRESENTED STATE EMPLOYEES</v>
          </cell>
          <cell r="F7346" t="str">
            <v>72</v>
          </cell>
          <cell r="G7346" t="str">
            <v>Monthly</v>
          </cell>
          <cell r="H7346" t="str">
            <v>J</v>
          </cell>
          <cell r="I7346">
            <v>0</v>
          </cell>
          <cell r="J7346" t="str">
            <v>Non-Represented State Employees</v>
          </cell>
          <cell r="K7346">
            <v>8074</v>
          </cell>
          <cell r="L7346">
            <v>8074</v>
          </cell>
          <cell r="M7346">
            <v>8074</v>
          </cell>
          <cell r="N7346">
            <v>8074</v>
          </cell>
          <cell r="O7346">
            <v>7611</v>
          </cell>
          <cell r="P7346">
            <v>7763</v>
          </cell>
          <cell r="Q7346">
            <v>7997</v>
          </cell>
        </row>
        <row r="7347">
          <cell r="E7347" t="str">
            <v>72MONTHLYJTEAMSTERS LOCAL UNION NUMBER 117</v>
          </cell>
          <cell r="F7347" t="str">
            <v>72</v>
          </cell>
          <cell r="G7347" t="str">
            <v>Monthly</v>
          </cell>
          <cell r="H7347" t="str">
            <v>J</v>
          </cell>
          <cell r="I7347">
            <v>0</v>
          </cell>
          <cell r="J7347" t="str">
            <v>Teamsters Local Union Number 117</v>
          </cell>
          <cell r="K7347">
            <v>8175</v>
          </cell>
          <cell r="L7347">
            <v>8175</v>
          </cell>
          <cell r="M7347">
            <v>8175</v>
          </cell>
          <cell r="N7347">
            <v>8175</v>
          </cell>
          <cell r="O7347">
            <v>7707</v>
          </cell>
          <cell r="P7347">
            <v>7861</v>
          </cell>
          <cell r="Q7347">
            <v>8098</v>
          </cell>
        </row>
        <row r="7348">
          <cell r="E7348" t="str">
            <v>72MONTHLYJWASHINGTON FEDERATION OF STATE EMPLOYEES</v>
          </cell>
          <cell r="F7348" t="str">
            <v>72</v>
          </cell>
          <cell r="G7348" t="str">
            <v>Monthly</v>
          </cell>
          <cell r="H7348" t="str">
            <v>J</v>
          </cell>
          <cell r="I7348">
            <v>0</v>
          </cell>
          <cell r="J7348" t="str">
            <v>Washington Federation of State Employees</v>
          </cell>
          <cell r="K7348">
            <v>8074</v>
          </cell>
          <cell r="L7348">
            <v>8074</v>
          </cell>
          <cell r="M7348">
            <v>8074</v>
          </cell>
          <cell r="N7348">
            <v>8074</v>
          </cell>
          <cell r="O7348">
            <v>7611</v>
          </cell>
          <cell r="P7348">
            <v>7763</v>
          </cell>
          <cell r="Q7348">
            <v>7997</v>
          </cell>
        </row>
        <row r="7349">
          <cell r="E7349" t="str">
            <v>72MONTHLYJWASHINGTON PUBLIC EMPLOYEES ASSOCIATION</v>
          </cell>
          <cell r="F7349" t="str">
            <v>72</v>
          </cell>
          <cell r="G7349" t="str">
            <v>Monthly</v>
          </cell>
          <cell r="H7349" t="str">
            <v>J</v>
          </cell>
          <cell r="I7349">
            <v>0</v>
          </cell>
          <cell r="J7349" t="str">
            <v>Washington Public Employees Association</v>
          </cell>
          <cell r="K7349">
            <v>8074</v>
          </cell>
          <cell r="L7349">
            <v>8074</v>
          </cell>
          <cell r="M7349">
            <v>8074</v>
          </cell>
          <cell r="N7349">
            <v>8074</v>
          </cell>
          <cell r="O7349">
            <v>7611</v>
          </cell>
          <cell r="P7349">
            <v>7763</v>
          </cell>
          <cell r="Q7349">
            <v>7997</v>
          </cell>
        </row>
        <row r="7350">
          <cell r="E7350" t="str">
            <v>72MONTHLYKCOALITION</v>
          </cell>
          <cell r="F7350" t="str">
            <v>72</v>
          </cell>
          <cell r="G7350" t="str">
            <v>Monthly</v>
          </cell>
          <cell r="H7350" t="str">
            <v>K</v>
          </cell>
          <cell r="I7350">
            <v>0</v>
          </cell>
          <cell r="J7350" t="str">
            <v>Coalition</v>
          </cell>
          <cell r="K7350">
            <v>8275</v>
          </cell>
          <cell r="L7350">
            <v>8275</v>
          </cell>
          <cell r="M7350">
            <v>8275</v>
          </cell>
          <cell r="N7350">
            <v>8275</v>
          </cell>
          <cell r="O7350">
            <v>7801</v>
          </cell>
          <cell r="P7350">
            <v>7957</v>
          </cell>
          <cell r="Q7350">
            <v>8197</v>
          </cell>
        </row>
        <row r="7351">
          <cell r="E7351" t="str">
            <v>72MONTHLYKNON-REPRESENTED STATE EMPLOYEES</v>
          </cell>
          <cell r="F7351" t="str">
            <v>72</v>
          </cell>
          <cell r="G7351" t="str">
            <v>Monthly</v>
          </cell>
          <cell r="H7351" t="str">
            <v>K</v>
          </cell>
          <cell r="I7351">
            <v>0</v>
          </cell>
          <cell r="J7351" t="str">
            <v>Non-Represented State Employees</v>
          </cell>
          <cell r="K7351">
            <v>8275</v>
          </cell>
          <cell r="L7351">
            <v>8275</v>
          </cell>
          <cell r="M7351">
            <v>8275</v>
          </cell>
          <cell r="N7351">
            <v>8275</v>
          </cell>
          <cell r="O7351">
            <v>7801</v>
          </cell>
          <cell r="P7351">
            <v>7957</v>
          </cell>
          <cell r="Q7351">
            <v>8197</v>
          </cell>
        </row>
        <row r="7352">
          <cell r="E7352" t="str">
            <v>72MONTHLYKTEAMSTERS LOCAL UNION NUMBER 117</v>
          </cell>
          <cell r="F7352" t="str">
            <v>72</v>
          </cell>
          <cell r="G7352" t="str">
            <v>Monthly</v>
          </cell>
          <cell r="H7352" t="str">
            <v>K</v>
          </cell>
          <cell r="I7352">
            <v>0</v>
          </cell>
          <cell r="J7352" t="str">
            <v>Teamsters Local Union Number 117</v>
          </cell>
          <cell r="K7352">
            <v>8382</v>
          </cell>
          <cell r="L7352">
            <v>8382</v>
          </cell>
          <cell r="M7352">
            <v>8382</v>
          </cell>
          <cell r="N7352">
            <v>8382</v>
          </cell>
          <cell r="O7352">
            <v>7902</v>
          </cell>
          <cell r="P7352">
            <v>8060</v>
          </cell>
          <cell r="Q7352">
            <v>8303</v>
          </cell>
        </row>
        <row r="7353">
          <cell r="E7353" t="str">
            <v>72MONTHLYKWASHINGTON FEDERATION OF STATE EMPLOYEES</v>
          </cell>
          <cell r="F7353" t="str">
            <v>72</v>
          </cell>
          <cell r="G7353" t="str">
            <v>Monthly</v>
          </cell>
          <cell r="H7353" t="str">
            <v>K</v>
          </cell>
          <cell r="I7353">
            <v>0</v>
          </cell>
          <cell r="J7353" t="str">
            <v>Washington Federation of State Employees</v>
          </cell>
          <cell r="K7353">
            <v>8275</v>
          </cell>
          <cell r="L7353">
            <v>8275</v>
          </cell>
          <cell r="M7353">
            <v>8275</v>
          </cell>
          <cell r="N7353">
            <v>8275</v>
          </cell>
          <cell r="O7353">
            <v>7801</v>
          </cell>
          <cell r="P7353">
            <v>7957</v>
          </cell>
          <cell r="Q7353">
            <v>8197</v>
          </cell>
        </row>
        <row r="7354">
          <cell r="E7354" t="str">
            <v>72MONTHLYKWASHINGTON PUBLIC EMPLOYEES ASSOCIATION</v>
          </cell>
          <cell r="F7354" t="str">
            <v>72</v>
          </cell>
          <cell r="G7354" t="str">
            <v>Monthly</v>
          </cell>
          <cell r="H7354" t="str">
            <v>K</v>
          </cell>
          <cell r="I7354">
            <v>0</v>
          </cell>
          <cell r="J7354" t="str">
            <v>Washington Public Employees Association</v>
          </cell>
          <cell r="K7354">
            <v>8275</v>
          </cell>
          <cell r="L7354">
            <v>8275</v>
          </cell>
          <cell r="M7354">
            <v>8275</v>
          </cell>
          <cell r="N7354">
            <v>8275</v>
          </cell>
          <cell r="O7354">
            <v>7801</v>
          </cell>
          <cell r="P7354">
            <v>7957</v>
          </cell>
          <cell r="Q7354">
            <v>8197</v>
          </cell>
        </row>
        <row r="7355">
          <cell r="E7355" t="str">
            <v>72MONTHLYLCOALITION</v>
          </cell>
          <cell r="F7355" t="str">
            <v>72</v>
          </cell>
          <cell r="G7355" t="str">
            <v>Monthly</v>
          </cell>
          <cell r="H7355" t="str">
            <v>L</v>
          </cell>
          <cell r="I7355">
            <v>0</v>
          </cell>
          <cell r="J7355" t="str">
            <v>Coalition</v>
          </cell>
          <cell r="K7355">
            <v>8483</v>
          </cell>
          <cell r="L7355">
            <v>8483</v>
          </cell>
          <cell r="M7355">
            <v>8483</v>
          </cell>
          <cell r="N7355">
            <v>8483</v>
          </cell>
          <cell r="O7355">
            <v>7997</v>
          </cell>
          <cell r="P7355">
            <v>8157</v>
          </cell>
          <cell r="Q7355">
            <v>8403</v>
          </cell>
        </row>
        <row r="7356">
          <cell r="E7356" t="str">
            <v>72MONTHLYLNON-REPRESENTED STATE EMPLOYEES</v>
          </cell>
          <cell r="F7356" t="str">
            <v>72</v>
          </cell>
          <cell r="G7356" t="str">
            <v>Monthly</v>
          </cell>
          <cell r="H7356" t="str">
            <v>L</v>
          </cell>
          <cell r="I7356">
            <v>0</v>
          </cell>
          <cell r="J7356" t="str">
            <v>Non-Represented State Employees</v>
          </cell>
          <cell r="K7356">
            <v>8483</v>
          </cell>
          <cell r="L7356">
            <v>8483</v>
          </cell>
          <cell r="M7356">
            <v>8483</v>
          </cell>
          <cell r="N7356">
            <v>8483</v>
          </cell>
          <cell r="O7356">
            <v>7997</v>
          </cell>
          <cell r="P7356">
            <v>8157</v>
          </cell>
          <cell r="Q7356">
            <v>8403</v>
          </cell>
        </row>
        <row r="7357">
          <cell r="E7357" t="str">
            <v>72MONTHLYLTEAMSTERS LOCAL UNION NUMBER 117</v>
          </cell>
          <cell r="F7357" t="str">
            <v>72</v>
          </cell>
          <cell r="G7357" t="str">
            <v>Monthly</v>
          </cell>
          <cell r="H7357" t="str">
            <v>L</v>
          </cell>
          <cell r="I7357">
            <v>0</v>
          </cell>
          <cell r="J7357" t="str">
            <v>Teamsters Local Union Number 117</v>
          </cell>
          <cell r="K7357">
            <v>8591</v>
          </cell>
          <cell r="L7357">
            <v>8591</v>
          </cell>
          <cell r="M7357">
            <v>8591</v>
          </cell>
          <cell r="N7357">
            <v>8591</v>
          </cell>
          <cell r="O7357">
            <v>8099</v>
          </cell>
          <cell r="P7357">
            <v>8261</v>
          </cell>
          <cell r="Q7357">
            <v>8510</v>
          </cell>
        </row>
        <row r="7358">
          <cell r="E7358" t="str">
            <v>72MONTHLYLWASHINGTON FEDERATION OF STATE EMPLOYEES</v>
          </cell>
          <cell r="F7358" t="str">
            <v>72</v>
          </cell>
          <cell r="G7358" t="str">
            <v>Monthly</v>
          </cell>
          <cell r="H7358" t="str">
            <v>L</v>
          </cell>
          <cell r="I7358">
            <v>0</v>
          </cell>
          <cell r="J7358" t="str">
            <v>Washington Federation of State Employees</v>
          </cell>
          <cell r="K7358">
            <v>8483</v>
          </cell>
          <cell r="L7358">
            <v>8483</v>
          </cell>
          <cell r="M7358">
            <v>8483</v>
          </cell>
          <cell r="N7358">
            <v>8483</v>
          </cell>
          <cell r="O7358">
            <v>7997</v>
          </cell>
          <cell r="P7358">
            <v>8157</v>
          </cell>
          <cell r="Q7358">
            <v>8403</v>
          </cell>
        </row>
        <row r="7359">
          <cell r="E7359" t="str">
            <v>72MONTHLYLWASHINGTON PUBLIC EMPLOYEES ASSOCIATION</v>
          </cell>
          <cell r="F7359" t="str">
            <v>72</v>
          </cell>
          <cell r="G7359" t="str">
            <v>Monthly</v>
          </cell>
          <cell r="H7359" t="str">
            <v>L</v>
          </cell>
          <cell r="I7359">
            <v>0</v>
          </cell>
          <cell r="J7359" t="str">
            <v>Washington Public Employees Association</v>
          </cell>
          <cell r="K7359">
            <v>8483</v>
          </cell>
          <cell r="L7359">
            <v>8483</v>
          </cell>
          <cell r="M7359">
            <v>8483</v>
          </cell>
          <cell r="N7359">
            <v>8483</v>
          </cell>
          <cell r="O7359">
            <v>7997</v>
          </cell>
          <cell r="P7359">
            <v>8157</v>
          </cell>
          <cell r="Q7359">
            <v>8403</v>
          </cell>
        </row>
        <row r="7360">
          <cell r="E7360" t="str">
            <v>72MONTHLYMCOALITION</v>
          </cell>
          <cell r="F7360" t="str">
            <v>72</v>
          </cell>
          <cell r="G7360" t="str">
            <v>Monthly</v>
          </cell>
          <cell r="H7360" t="str">
            <v>M</v>
          </cell>
          <cell r="I7360">
            <v>0</v>
          </cell>
          <cell r="J7360" t="str">
            <v>Coalition</v>
          </cell>
          <cell r="K7360">
            <v>8696</v>
          </cell>
          <cell r="L7360">
            <v>8696</v>
          </cell>
          <cell r="M7360">
            <v>8696</v>
          </cell>
          <cell r="N7360">
            <v>8696</v>
          </cell>
          <cell r="O7360">
            <v>8198</v>
          </cell>
          <cell r="P7360">
            <v>8362</v>
          </cell>
          <cell r="Q7360">
            <v>8615</v>
          </cell>
        </row>
        <row r="7361">
          <cell r="E7361" t="str">
            <v>72MONTHLYMNON-REPRESENTED STATE EMPLOYEES</v>
          </cell>
          <cell r="F7361" t="str">
            <v>72</v>
          </cell>
          <cell r="G7361" t="str">
            <v>Monthly</v>
          </cell>
          <cell r="H7361" t="str">
            <v>M</v>
          </cell>
          <cell r="I7361">
            <v>0</v>
          </cell>
          <cell r="J7361" t="str">
            <v>Non-Represented State Employees</v>
          </cell>
          <cell r="K7361">
            <v>8696</v>
          </cell>
          <cell r="L7361">
            <v>8696</v>
          </cell>
          <cell r="M7361">
            <v>8696</v>
          </cell>
          <cell r="N7361">
            <v>8696</v>
          </cell>
          <cell r="O7361">
            <v>8198</v>
          </cell>
          <cell r="P7361">
            <v>8362</v>
          </cell>
          <cell r="Q7361">
            <v>8615</v>
          </cell>
        </row>
        <row r="7362">
          <cell r="E7362" t="str">
            <v>72MONTHLYMTEAMSTERS LOCAL UNION NUMBER 117</v>
          </cell>
          <cell r="F7362" t="str">
            <v>72</v>
          </cell>
          <cell r="G7362" t="str">
            <v>Monthly</v>
          </cell>
          <cell r="H7362" t="str">
            <v>M</v>
          </cell>
          <cell r="I7362">
            <v>0</v>
          </cell>
          <cell r="J7362" t="str">
            <v>Teamsters Local Union Number 117</v>
          </cell>
          <cell r="K7362">
            <v>8808</v>
          </cell>
          <cell r="L7362">
            <v>8808</v>
          </cell>
          <cell r="M7362">
            <v>8808</v>
          </cell>
          <cell r="N7362">
            <v>8808</v>
          </cell>
          <cell r="O7362">
            <v>8303</v>
          </cell>
          <cell r="P7362">
            <v>8469</v>
          </cell>
          <cell r="Q7362">
            <v>8725</v>
          </cell>
        </row>
        <row r="7363">
          <cell r="E7363" t="str">
            <v>72MONTHLYMWASHINGTON FEDERATION OF STATE EMPLOYEES</v>
          </cell>
          <cell r="F7363" t="str">
            <v>72</v>
          </cell>
          <cell r="G7363" t="str">
            <v>Monthly</v>
          </cell>
          <cell r="H7363" t="str">
            <v>M</v>
          </cell>
          <cell r="I7363">
            <v>0</v>
          </cell>
          <cell r="J7363" t="str">
            <v>Washington Federation of State Employees</v>
          </cell>
          <cell r="K7363">
            <v>8696</v>
          </cell>
          <cell r="L7363">
            <v>8696</v>
          </cell>
          <cell r="M7363">
            <v>8696</v>
          </cell>
          <cell r="N7363">
            <v>8696</v>
          </cell>
          <cell r="O7363">
            <v>8198</v>
          </cell>
          <cell r="P7363">
            <v>8362</v>
          </cell>
          <cell r="Q7363">
            <v>8615</v>
          </cell>
        </row>
        <row r="7364">
          <cell r="E7364" t="str">
            <v>72MONTHLYMWASHINGTON PUBLIC EMPLOYEES ASSOCIATION</v>
          </cell>
          <cell r="F7364" t="str">
            <v>72</v>
          </cell>
          <cell r="G7364" t="str">
            <v>Monthly</v>
          </cell>
          <cell r="H7364" t="str">
            <v>M</v>
          </cell>
          <cell r="I7364">
            <v>0</v>
          </cell>
          <cell r="J7364" t="str">
            <v>Washington Public Employees Association</v>
          </cell>
          <cell r="K7364">
            <v>8696</v>
          </cell>
          <cell r="L7364">
            <v>8696</v>
          </cell>
          <cell r="M7364">
            <v>8696</v>
          </cell>
          <cell r="N7364">
            <v>8696</v>
          </cell>
          <cell r="O7364">
            <v>8198</v>
          </cell>
          <cell r="P7364">
            <v>8362</v>
          </cell>
          <cell r="Q7364">
            <v>8615</v>
          </cell>
        </row>
        <row r="7365">
          <cell r="E7365" t="str">
            <v>72NMONTHLYANON-REPRESENTED STATE EMPLOYEES</v>
          </cell>
          <cell r="F7365" t="str">
            <v>72N</v>
          </cell>
          <cell r="G7365" t="str">
            <v>Monthly</v>
          </cell>
          <cell r="H7365" t="str">
            <v>A</v>
          </cell>
          <cell r="I7365">
            <v>0</v>
          </cell>
          <cell r="J7365" t="str">
            <v>Non-Represented State Employees</v>
          </cell>
          <cell r="K7365">
            <v>6769</v>
          </cell>
          <cell r="L7365">
            <v>6769</v>
          </cell>
          <cell r="M7365">
            <v>6769</v>
          </cell>
          <cell r="N7365">
            <v>6769</v>
          </cell>
          <cell r="O7365">
            <v>0</v>
          </cell>
          <cell r="P7365">
            <v>6509</v>
          </cell>
          <cell r="Q7365">
            <v>6706</v>
          </cell>
        </row>
        <row r="7366">
          <cell r="E7366" t="str">
            <v>72NMONTHLYASERVICE EMPLOYEES INTERNATIONAL UNION DISTRICT 1199 NW</v>
          </cell>
          <cell r="F7366" t="str">
            <v>72N</v>
          </cell>
          <cell r="G7366" t="str">
            <v>Monthly</v>
          </cell>
          <cell r="H7366" t="str">
            <v>A</v>
          </cell>
          <cell r="I7366">
            <v>0</v>
          </cell>
          <cell r="J7366" t="str">
            <v>Service Employees International Union District 1199 NW</v>
          </cell>
          <cell r="K7366">
            <v>6769</v>
          </cell>
          <cell r="L7366">
            <v>6769</v>
          </cell>
          <cell r="M7366">
            <v>6769</v>
          </cell>
          <cell r="N7366">
            <v>6769</v>
          </cell>
          <cell r="O7366">
            <v>0</v>
          </cell>
          <cell r="P7366">
            <v>6509</v>
          </cell>
          <cell r="Q7366">
            <v>6706</v>
          </cell>
        </row>
        <row r="7367">
          <cell r="E7367" t="str">
            <v>72NMONTHLYBNON-REPRESENTED STATE EMPLOYEES</v>
          </cell>
          <cell r="F7367" t="str">
            <v>72N</v>
          </cell>
          <cell r="G7367" t="str">
            <v>Monthly</v>
          </cell>
          <cell r="H7367" t="str">
            <v>B</v>
          </cell>
          <cell r="I7367">
            <v>0</v>
          </cell>
          <cell r="J7367" t="str">
            <v>Non-Represented State Employees</v>
          </cell>
          <cell r="K7367">
            <v>6942</v>
          </cell>
          <cell r="L7367">
            <v>6942</v>
          </cell>
          <cell r="M7367">
            <v>6942</v>
          </cell>
          <cell r="N7367">
            <v>6942</v>
          </cell>
          <cell r="O7367">
            <v>0</v>
          </cell>
          <cell r="P7367">
            <v>6675</v>
          </cell>
          <cell r="Q7367">
            <v>6877</v>
          </cell>
        </row>
        <row r="7368">
          <cell r="E7368" t="str">
            <v>72NMONTHLYBSERVICE EMPLOYEES INTERNATIONAL UNION DISTRICT 1199 NW</v>
          </cell>
          <cell r="F7368" t="str">
            <v>72N</v>
          </cell>
          <cell r="G7368" t="str">
            <v>Monthly</v>
          </cell>
          <cell r="H7368" t="str">
            <v>B</v>
          </cell>
          <cell r="I7368">
            <v>0</v>
          </cell>
          <cell r="J7368" t="str">
            <v>Service Employees International Union District 1199 NW</v>
          </cell>
          <cell r="K7368">
            <v>6942</v>
          </cell>
          <cell r="L7368">
            <v>6942</v>
          </cell>
          <cell r="M7368">
            <v>6942</v>
          </cell>
          <cell r="N7368">
            <v>6942</v>
          </cell>
          <cell r="O7368">
            <v>0</v>
          </cell>
          <cell r="P7368">
            <v>6675</v>
          </cell>
          <cell r="Q7368">
            <v>6877</v>
          </cell>
        </row>
        <row r="7369">
          <cell r="E7369" t="str">
            <v>72NMONTHLYCNON-REPRESENTED STATE EMPLOYEES</v>
          </cell>
          <cell r="F7369" t="str">
            <v>72N</v>
          </cell>
          <cell r="G7369" t="str">
            <v>Monthly</v>
          </cell>
          <cell r="H7369" t="str">
            <v>C</v>
          </cell>
          <cell r="I7369">
            <v>0</v>
          </cell>
          <cell r="J7369" t="str">
            <v>Non-Represented State Employees</v>
          </cell>
          <cell r="K7369">
            <v>7112</v>
          </cell>
          <cell r="L7369">
            <v>7112</v>
          </cell>
          <cell r="M7369">
            <v>7112</v>
          </cell>
          <cell r="N7369">
            <v>7112</v>
          </cell>
          <cell r="O7369">
            <v>0</v>
          </cell>
          <cell r="P7369">
            <v>6838</v>
          </cell>
          <cell r="Q7369">
            <v>7045</v>
          </cell>
        </row>
        <row r="7370">
          <cell r="E7370" t="str">
            <v>72NMONTHLYCSERVICE EMPLOYEES INTERNATIONAL UNION DISTRICT 1199 NW</v>
          </cell>
          <cell r="F7370" t="str">
            <v>72N</v>
          </cell>
          <cell r="G7370" t="str">
            <v>Monthly</v>
          </cell>
          <cell r="H7370" t="str">
            <v>C</v>
          </cell>
          <cell r="I7370">
            <v>0</v>
          </cell>
          <cell r="J7370" t="str">
            <v>Service Employees International Union District 1199 NW</v>
          </cell>
          <cell r="K7370">
            <v>7112</v>
          </cell>
          <cell r="L7370">
            <v>7112</v>
          </cell>
          <cell r="M7370">
            <v>7112</v>
          </cell>
          <cell r="N7370">
            <v>7112</v>
          </cell>
          <cell r="O7370">
            <v>0</v>
          </cell>
          <cell r="P7370">
            <v>6838</v>
          </cell>
          <cell r="Q7370">
            <v>7045</v>
          </cell>
        </row>
        <row r="7371">
          <cell r="E7371" t="str">
            <v>72NMONTHLYDNON-REPRESENTED STATE EMPLOYEES</v>
          </cell>
          <cell r="F7371" t="str">
            <v>72N</v>
          </cell>
          <cell r="G7371" t="str">
            <v>Monthly</v>
          </cell>
          <cell r="H7371" t="str">
            <v>D</v>
          </cell>
          <cell r="I7371">
            <v>0</v>
          </cell>
          <cell r="J7371" t="str">
            <v>Non-Represented State Employees</v>
          </cell>
          <cell r="K7371">
            <v>7289</v>
          </cell>
          <cell r="L7371">
            <v>7289</v>
          </cell>
          <cell r="M7371">
            <v>7289</v>
          </cell>
          <cell r="N7371">
            <v>7289</v>
          </cell>
          <cell r="O7371">
            <v>0</v>
          </cell>
          <cell r="P7371">
            <v>7009</v>
          </cell>
          <cell r="Q7371">
            <v>7221</v>
          </cell>
        </row>
        <row r="7372">
          <cell r="E7372" t="str">
            <v>72NMONTHLYDSERVICE EMPLOYEES INTERNATIONAL UNION DISTRICT 1199 NW</v>
          </cell>
          <cell r="F7372" t="str">
            <v>72N</v>
          </cell>
          <cell r="G7372" t="str">
            <v>Monthly</v>
          </cell>
          <cell r="H7372" t="str">
            <v>D</v>
          </cell>
          <cell r="I7372">
            <v>0</v>
          </cell>
          <cell r="J7372" t="str">
            <v>Service Employees International Union District 1199 NW</v>
          </cell>
          <cell r="K7372">
            <v>7289</v>
          </cell>
          <cell r="L7372">
            <v>7289</v>
          </cell>
          <cell r="M7372">
            <v>7289</v>
          </cell>
          <cell r="N7372">
            <v>7289</v>
          </cell>
          <cell r="O7372">
            <v>0</v>
          </cell>
          <cell r="P7372">
            <v>7009</v>
          </cell>
          <cell r="Q7372">
            <v>7221</v>
          </cell>
        </row>
        <row r="7373">
          <cell r="E7373" t="str">
            <v>72NMONTHLYENON-REPRESENTED STATE EMPLOYEES</v>
          </cell>
          <cell r="F7373" t="str">
            <v>72N</v>
          </cell>
          <cell r="G7373" t="str">
            <v>Monthly</v>
          </cell>
          <cell r="H7373" t="str">
            <v>E</v>
          </cell>
          <cell r="I7373">
            <v>0</v>
          </cell>
          <cell r="J7373" t="str">
            <v>Non-Represented State Employees</v>
          </cell>
          <cell r="K7373">
            <v>7470</v>
          </cell>
          <cell r="L7373">
            <v>7470</v>
          </cell>
          <cell r="M7373">
            <v>7470</v>
          </cell>
          <cell r="N7373">
            <v>7470</v>
          </cell>
          <cell r="O7373">
            <v>0</v>
          </cell>
          <cell r="P7373">
            <v>7183</v>
          </cell>
          <cell r="Q7373">
            <v>7400</v>
          </cell>
        </row>
        <row r="7374">
          <cell r="E7374" t="str">
            <v>72NMONTHLYESERVICE EMPLOYEES INTERNATIONAL UNION DISTRICT 1199 NW</v>
          </cell>
          <cell r="F7374" t="str">
            <v>72N</v>
          </cell>
          <cell r="G7374" t="str">
            <v>Monthly</v>
          </cell>
          <cell r="H7374" t="str">
            <v>E</v>
          </cell>
          <cell r="I7374">
            <v>0</v>
          </cell>
          <cell r="J7374" t="str">
            <v>Service Employees International Union District 1199 NW</v>
          </cell>
          <cell r="K7374">
            <v>7470</v>
          </cell>
          <cell r="L7374">
            <v>7470</v>
          </cell>
          <cell r="M7374">
            <v>7470</v>
          </cell>
          <cell r="N7374">
            <v>7470</v>
          </cell>
          <cell r="O7374">
            <v>0</v>
          </cell>
          <cell r="P7374">
            <v>7183</v>
          </cell>
          <cell r="Q7374">
            <v>7400</v>
          </cell>
        </row>
        <row r="7375">
          <cell r="E7375" t="str">
            <v>72NMONTHLYFNON-REPRESENTED STATE EMPLOYEES</v>
          </cell>
          <cell r="F7375" t="str">
            <v>72N</v>
          </cell>
          <cell r="G7375" t="str">
            <v>Monthly</v>
          </cell>
          <cell r="H7375" t="str">
            <v>F</v>
          </cell>
          <cell r="I7375">
            <v>0</v>
          </cell>
          <cell r="J7375" t="str">
            <v>Non-Represented State Employees</v>
          </cell>
          <cell r="K7375">
            <v>7658</v>
          </cell>
          <cell r="L7375">
            <v>7658</v>
          </cell>
          <cell r="M7375">
            <v>7658</v>
          </cell>
          <cell r="N7375">
            <v>7658</v>
          </cell>
          <cell r="O7375">
            <v>0</v>
          </cell>
          <cell r="P7375">
            <v>7363</v>
          </cell>
          <cell r="Q7375">
            <v>7585</v>
          </cell>
        </row>
        <row r="7376">
          <cell r="E7376" t="str">
            <v>72NMONTHLYFSERVICE EMPLOYEES INTERNATIONAL UNION DISTRICT 1199 NW</v>
          </cell>
          <cell r="F7376" t="str">
            <v>72N</v>
          </cell>
          <cell r="G7376" t="str">
            <v>Monthly</v>
          </cell>
          <cell r="H7376" t="str">
            <v>F</v>
          </cell>
          <cell r="I7376">
            <v>0</v>
          </cell>
          <cell r="J7376" t="str">
            <v>Service Employees International Union District 1199 NW</v>
          </cell>
          <cell r="K7376">
            <v>7658</v>
          </cell>
          <cell r="L7376">
            <v>7658</v>
          </cell>
          <cell r="M7376">
            <v>7658</v>
          </cell>
          <cell r="N7376">
            <v>7658</v>
          </cell>
          <cell r="O7376">
            <v>0</v>
          </cell>
          <cell r="P7376">
            <v>7363</v>
          </cell>
          <cell r="Q7376">
            <v>7585</v>
          </cell>
        </row>
        <row r="7377">
          <cell r="E7377" t="str">
            <v>72NMONTHLYGNON-REPRESENTED STATE EMPLOYEES</v>
          </cell>
          <cell r="F7377" t="str">
            <v>72N</v>
          </cell>
          <cell r="G7377" t="str">
            <v>Monthly</v>
          </cell>
          <cell r="H7377" t="str">
            <v>G</v>
          </cell>
          <cell r="I7377">
            <v>0</v>
          </cell>
          <cell r="J7377" t="str">
            <v>Non-Represented State Employees</v>
          </cell>
          <cell r="K7377">
            <v>7851</v>
          </cell>
          <cell r="L7377">
            <v>7851</v>
          </cell>
          <cell r="M7377">
            <v>7851</v>
          </cell>
          <cell r="N7377">
            <v>7851</v>
          </cell>
          <cell r="O7377">
            <v>0</v>
          </cell>
          <cell r="P7377">
            <v>7549</v>
          </cell>
          <cell r="Q7377">
            <v>7777</v>
          </cell>
        </row>
        <row r="7378">
          <cell r="E7378" t="str">
            <v>72NMONTHLYGSERVICE EMPLOYEES INTERNATIONAL UNION DISTRICT 1199 NW</v>
          </cell>
          <cell r="F7378" t="str">
            <v>72N</v>
          </cell>
          <cell r="G7378" t="str">
            <v>Monthly</v>
          </cell>
          <cell r="H7378" t="str">
            <v>G</v>
          </cell>
          <cell r="I7378">
            <v>0</v>
          </cell>
          <cell r="J7378" t="str">
            <v>Service Employees International Union District 1199 NW</v>
          </cell>
          <cell r="K7378">
            <v>7851</v>
          </cell>
          <cell r="L7378">
            <v>7851</v>
          </cell>
          <cell r="M7378">
            <v>7851</v>
          </cell>
          <cell r="N7378">
            <v>7851</v>
          </cell>
          <cell r="O7378">
            <v>0</v>
          </cell>
          <cell r="P7378">
            <v>7549</v>
          </cell>
          <cell r="Q7378">
            <v>7777</v>
          </cell>
        </row>
        <row r="7379">
          <cell r="E7379" t="str">
            <v>72NMONTHLYHNON-REPRESENTED STATE EMPLOYEES</v>
          </cell>
          <cell r="F7379" t="str">
            <v>72N</v>
          </cell>
          <cell r="G7379" t="str">
            <v>Monthly</v>
          </cell>
          <cell r="H7379" t="str">
            <v>H</v>
          </cell>
          <cell r="I7379">
            <v>0</v>
          </cell>
          <cell r="J7379" t="str">
            <v>Non-Represented State Employees</v>
          </cell>
          <cell r="K7379">
            <v>8048</v>
          </cell>
          <cell r="L7379">
            <v>8048</v>
          </cell>
          <cell r="M7379">
            <v>8048</v>
          </cell>
          <cell r="N7379">
            <v>8048</v>
          </cell>
          <cell r="O7379">
            <v>0</v>
          </cell>
          <cell r="P7379">
            <v>7738</v>
          </cell>
          <cell r="Q7379">
            <v>7972</v>
          </cell>
        </row>
        <row r="7380">
          <cell r="E7380" t="str">
            <v>72NMONTHLYHSERVICE EMPLOYEES INTERNATIONAL UNION DISTRICT 1199 NW</v>
          </cell>
          <cell r="F7380" t="str">
            <v>72N</v>
          </cell>
          <cell r="G7380" t="str">
            <v>Monthly</v>
          </cell>
          <cell r="H7380" t="str">
            <v>H</v>
          </cell>
          <cell r="I7380">
            <v>0</v>
          </cell>
          <cell r="J7380" t="str">
            <v>Service Employees International Union District 1199 NW</v>
          </cell>
          <cell r="K7380">
            <v>8048</v>
          </cell>
          <cell r="L7380">
            <v>8048</v>
          </cell>
          <cell r="M7380">
            <v>8048</v>
          </cell>
          <cell r="N7380">
            <v>8048</v>
          </cell>
          <cell r="O7380">
            <v>0</v>
          </cell>
          <cell r="P7380">
            <v>7738</v>
          </cell>
          <cell r="Q7380">
            <v>7972</v>
          </cell>
        </row>
        <row r="7381">
          <cell r="E7381" t="str">
            <v>72NMONTHLYINON-REPRESENTED STATE EMPLOYEES</v>
          </cell>
          <cell r="F7381" t="str">
            <v>72N</v>
          </cell>
          <cell r="G7381" t="str">
            <v>Monthly</v>
          </cell>
          <cell r="H7381" t="str">
            <v>I</v>
          </cell>
          <cell r="I7381">
            <v>0</v>
          </cell>
          <cell r="J7381" t="str">
            <v>Non-Represented State Employees</v>
          </cell>
          <cell r="K7381">
            <v>8249</v>
          </cell>
          <cell r="L7381">
            <v>8249</v>
          </cell>
          <cell r="M7381">
            <v>8249</v>
          </cell>
          <cell r="N7381">
            <v>8249</v>
          </cell>
          <cell r="O7381">
            <v>0</v>
          </cell>
          <cell r="P7381">
            <v>7932</v>
          </cell>
          <cell r="Q7381">
            <v>8172</v>
          </cell>
        </row>
        <row r="7382">
          <cell r="E7382" t="str">
            <v>72NMONTHLYISERVICE EMPLOYEES INTERNATIONAL UNION DISTRICT 1199 NW</v>
          </cell>
          <cell r="F7382" t="str">
            <v>72N</v>
          </cell>
          <cell r="G7382" t="str">
            <v>Monthly</v>
          </cell>
          <cell r="H7382" t="str">
            <v>I</v>
          </cell>
          <cell r="I7382">
            <v>0</v>
          </cell>
          <cell r="J7382" t="str">
            <v>Service Employees International Union District 1199 NW</v>
          </cell>
          <cell r="K7382">
            <v>8249</v>
          </cell>
          <cell r="L7382">
            <v>8249</v>
          </cell>
          <cell r="M7382">
            <v>8249</v>
          </cell>
          <cell r="N7382">
            <v>8249</v>
          </cell>
          <cell r="O7382">
            <v>0</v>
          </cell>
          <cell r="P7382">
            <v>7932</v>
          </cell>
          <cell r="Q7382">
            <v>8172</v>
          </cell>
        </row>
        <row r="7383">
          <cell r="E7383" t="str">
            <v>72NMONTHLYJNON-REPRESENTED STATE EMPLOYEES</v>
          </cell>
          <cell r="F7383" t="str">
            <v>72N</v>
          </cell>
          <cell r="G7383" t="str">
            <v>Monthly</v>
          </cell>
          <cell r="H7383" t="str">
            <v>J</v>
          </cell>
          <cell r="I7383">
            <v>0</v>
          </cell>
          <cell r="J7383" t="str">
            <v>Non-Represented State Employees</v>
          </cell>
          <cell r="K7383">
            <v>8457</v>
          </cell>
          <cell r="L7383">
            <v>8457</v>
          </cell>
          <cell r="M7383">
            <v>8457</v>
          </cell>
          <cell r="N7383">
            <v>8457</v>
          </cell>
          <cell r="O7383">
            <v>0</v>
          </cell>
          <cell r="P7383">
            <v>8132</v>
          </cell>
          <cell r="Q7383">
            <v>8378</v>
          </cell>
        </row>
        <row r="7384">
          <cell r="E7384" t="str">
            <v>72NMONTHLYJSERVICE EMPLOYEES INTERNATIONAL UNION DISTRICT 1199 NW</v>
          </cell>
          <cell r="F7384" t="str">
            <v>72N</v>
          </cell>
          <cell r="G7384" t="str">
            <v>Monthly</v>
          </cell>
          <cell r="H7384" t="str">
            <v>J</v>
          </cell>
          <cell r="I7384">
            <v>0</v>
          </cell>
          <cell r="J7384" t="str">
            <v>Service Employees International Union District 1199 NW</v>
          </cell>
          <cell r="K7384">
            <v>8457</v>
          </cell>
          <cell r="L7384">
            <v>8457</v>
          </cell>
          <cell r="M7384">
            <v>8457</v>
          </cell>
          <cell r="N7384">
            <v>8457</v>
          </cell>
          <cell r="O7384">
            <v>0</v>
          </cell>
          <cell r="P7384">
            <v>8132</v>
          </cell>
          <cell r="Q7384">
            <v>8378</v>
          </cell>
        </row>
        <row r="7385">
          <cell r="E7385" t="str">
            <v>72NMONTHLYKNON-REPRESENTED STATE EMPLOYEES</v>
          </cell>
          <cell r="F7385" t="str">
            <v>72N</v>
          </cell>
          <cell r="G7385" t="str">
            <v>Monthly</v>
          </cell>
          <cell r="H7385" t="str">
            <v>K</v>
          </cell>
          <cell r="I7385">
            <v>0</v>
          </cell>
          <cell r="J7385" t="str">
            <v>Non-Represented State Employees</v>
          </cell>
          <cell r="K7385">
            <v>8667</v>
          </cell>
          <cell r="L7385">
            <v>8667</v>
          </cell>
          <cell r="M7385">
            <v>8667</v>
          </cell>
          <cell r="N7385">
            <v>8667</v>
          </cell>
          <cell r="O7385">
            <v>0</v>
          </cell>
          <cell r="P7385">
            <v>8334</v>
          </cell>
          <cell r="Q7385">
            <v>8586</v>
          </cell>
        </row>
        <row r="7386">
          <cell r="E7386" t="str">
            <v>72NMONTHLYKSERVICE EMPLOYEES INTERNATIONAL UNION DISTRICT 1199 NW</v>
          </cell>
          <cell r="F7386" t="str">
            <v>72N</v>
          </cell>
          <cell r="G7386" t="str">
            <v>Monthly</v>
          </cell>
          <cell r="H7386" t="str">
            <v>K</v>
          </cell>
          <cell r="I7386">
            <v>0</v>
          </cell>
          <cell r="J7386" t="str">
            <v>Service Employees International Union District 1199 NW</v>
          </cell>
          <cell r="K7386">
            <v>8667</v>
          </cell>
          <cell r="L7386">
            <v>8667</v>
          </cell>
          <cell r="M7386">
            <v>8667</v>
          </cell>
          <cell r="N7386">
            <v>8667</v>
          </cell>
          <cell r="O7386">
            <v>0</v>
          </cell>
          <cell r="P7386">
            <v>8334</v>
          </cell>
          <cell r="Q7386">
            <v>8586</v>
          </cell>
        </row>
        <row r="7387">
          <cell r="E7387" t="str">
            <v>72NMONTHLYLNON-REPRESENTED STATE EMPLOYEES</v>
          </cell>
          <cell r="F7387" t="str">
            <v>72N</v>
          </cell>
          <cell r="G7387" t="str">
            <v>Monthly</v>
          </cell>
          <cell r="H7387" t="str">
            <v>L</v>
          </cell>
          <cell r="I7387">
            <v>0</v>
          </cell>
          <cell r="J7387" t="str">
            <v>Non-Represented State Employees</v>
          </cell>
          <cell r="K7387">
            <v>8885</v>
          </cell>
          <cell r="L7387">
            <v>8885</v>
          </cell>
          <cell r="M7387">
            <v>8885</v>
          </cell>
          <cell r="N7387">
            <v>8885</v>
          </cell>
          <cell r="O7387">
            <v>0</v>
          </cell>
          <cell r="P7387">
            <v>8543</v>
          </cell>
          <cell r="Q7387">
            <v>8801</v>
          </cell>
        </row>
        <row r="7388">
          <cell r="E7388" t="str">
            <v>72NMONTHLYLSERVICE EMPLOYEES INTERNATIONAL UNION DISTRICT 1199 NW</v>
          </cell>
          <cell r="F7388" t="str">
            <v>72N</v>
          </cell>
          <cell r="G7388" t="str">
            <v>Monthly</v>
          </cell>
          <cell r="H7388" t="str">
            <v>L</v>
          </cell>
          <cell r="I7388">
            <v>0</v>
          </cell>
          <cell r="J7388" t="str">
            <v>Service Employees International Union District 1199 NW</v>
          </cell>
          <cell r="K7388">
            <v>8885</v>
          </cell>
          <cell r="L7388">
            <v>8885</v>
          </cell>
          <cell r="M7388">
            <v>8885</v>
          </cell>
          <cell r="N7388">
            <v>8885</v>
          </cell>
          <cell r="O7388">
            <v>0</v>
          </cell>
          <cell r="P7388">
            <v>8543</v>
          </cell>
          <cell r="Q7388">
            <v>8801</v>
          </cell>
        </row>
        <row r="7389">
          <cell r="E7389" t="str">
            <v>72NMONTHLYMNON-REPRESENTED STATE EMPLOYEES</v>
          </cell>
          <cell r="F7389" t="str">
            <v>72N</v>
          </cell>
          <cell r="G7389" t="str">
            <v>Monthly</v>
          </cell>
          <cell r="H7389" t="str">
            <v>M</v>
          </cell>
          <cell r="I7389">
            <v>0</v>
          </cell>
          <cell r="J7389" t="str">
            <v>Non-Represented State Employees</v>
          </cell>
          <cell r="K7389">
            <v>9108</v>
          </cell>
          <cell r="L7389">
            <v>9108</v>
          </cell>
          <cell r="M7389">
            <v>9108</v>
          </cell>
          <cell r="N7389">
            <v>9108</v>
          </cell>
          <cell r="O7389">
            <v>0</v>
          </cell>
          <cell r="P7389">
            <v>8758</v>
          </cell>
          <cell r="Q7389">
            <v>9022</v>
          </cell>
        </row>
        <row r="7390">
          <cell r="E7390" t="str">
            <v>72NMONTHLYMSERVICE EMPLOYEES INTERNATIONAL UNION DISTRICT 1199 NW</v>
          </cell>
          <cell r="F7390" t="str">
            <v>72N</v>
          </cell>
          <cell r="G7390" t="str">
            <v>Monthly</v>
          </cell>
          <cell r="H7390" t="str">
            <v>M</v>
          </cell>
          <cell r="I7390">
            <v>0</v>
          </cell>
          <cell r="J7390" t="str">
            <v>Service Employees International Union District 1199 NW</v>
          </cell>
          <cell r="K7390">
            <v>9108</v>
          </cell>
          <cell r="L7390">
            <v>9108</v>
          </cell>
          <cell r="M7390">
            <v>9108</v>
          </cell>
          <cell r="N7390">
            <v>9108</v>
          </cell>
          <cell r="O7390">
            <v>0</v>
          </cell>
          <cell r="P7390">
            <v>8758</v>
          </cell>
          <cell r="Q7390">
            <v>9022</v>
          </cell>
        </row>
        <row r="7391">
          <cell r="E7391" t="str">
            <v>72NMONTHLYNNON-REPRESENTED STATE EMPLOYEES</v>
          </cell>
          <cell r="F7391" t="str">
            <v>72N</v>
          </cell>
          <cell r="G7391" t="str">
            <v>Monthly</v>
          </cell>
          <cell r="H7391" t="str">
            <v>N</v>
          </cell>
          <cell r="I7391">
            <v>0</v>
          </cell>
          <cell r="J7391" t="str">
            <v>Non-Represented State Employees</v>
          </cell>
          <cell r="K7391">
            <v>9336</v>
          </cell>
          <cell r="L7391">
            <v>9336</v>
          </cell>
          <cell r="M7391">
            <v>9336</v>
          </cell>
          <cell r="N7391">
            <v>9336</v>
          </cell>
          <cell r="O7391">
            <v>0</v>
          </cell>
          <cell r="P7391">
            <v>8977</v>
          </cell>
          <cell r="Q7391">
            <v>9248</v>
          </cell>
        </row>
        <row r="7392">
          <cell r="E7392" t="str">
            <v>72NMONTHLYNSERVICE EMPLOYEES INTERNATIONAL UNION DISTRICT 1199 NW</v>
          </cell>
          <cell r="F7392" t="str">
            <v>72N</v>
          </cell>
          <cell r="G7392" t="str">
            <v>Monthly</v>
          </cell>
          <cell r="H7392" t="str">
            <v>N</v>
          </cell>
          <cell r="I7392">
            <v>0</v>
          </cell>
          <cell r="J7392" t="str">
            <v>Service Employees International Union District 1199 NW</v>
          </cell>
          <cell r="K7392">
            <v>9336</v>
          </cell>
          <cell r="L7392">
            <v>9336</v>
          </cell>
          <cell r="M7392">
            <v>9336</v>
          </cell>
          <cell r="N7392">
            <v>9336</v>
          </cell>
          <cell r="O7392">
            <v>0</v>
          </cell>
          <cell r="P7392">
            <v>8977</v>
          </cell>
          <cell r="Q7392">
            <v>9248</v>
          </cell>
        </row>
        <row r="7393">
          <cell r="E7393" t="str">
            <v>72NMONTHLYONON-REPRESENTED STATE EMPLOYEES</v>
          </cell>
          <cell r="F7393" t="str">
            <v>72N</v>
          </cell>
          <cell r="G7393" t="str">
            <v>Monthly</v>
          </cell>
          <cell r="H7393" t="str">
            <v>O</v>
          </cell>
          <cell r="I7393">
            <v>0</v>
          </cell>
          <cell r="J7393" t="str">
            <v>Non-Represented State Employees</v>
          </cell>
          <cell r="K7393">
            <v>9569</v>
          </cell>
          <cell r="L7393">
            <v>9569</v>
          </cell>
          <cell r="M7393">
            <v>9569</v>
          </cell>
          <cell r="N7393">
            <v>9569</v>
          </cell>
          <cell r="O7393">
            <v>0</v>
          </cell>
          <cell r="P7393">
            <v>9201</v>
          </cell>
          <cell r="Q7393">
            <v>9479</v>
          </cell>
        </row>
        <row r="7394">
          <cell r="E7394" t="str">
            <v>72NMONTHLYOSERVICE EMPLOYEES INTERNATIONAL UNION DISTRICT 1199 NW</v>
          </cell>
          <cell r="F7394" t="str">
            <v>72N</v>
          </cell>
          <cell r="G7394" t="str">
            <v>Monthly</v>
          </cell>
          <cell r="H7394" t="str">
            <v>O</v>
          </cell>
          <cell r="I7394">
            <v>0</v>
          </cell>
          <cell r="J7394" t="str">
            <v>Service Employees International Union District 1199 NW</v>
          </cell>
          <cell r="K7394">
            <v>9569</v>
          </cell>
          <cell r="L7394">
            <v>9569</v>
          </cell>
          <cell r="M7394">
            <v>9569</v>
          </cell>
          <cell r="N7394">
            <v>9569</v>
          </cell>
          <cell r="O7394">
            <v>0</v>
          </cell>
          <cell r="P7394">
            <v>9201</v>
          </cell>
          <cell r="Q7394">
            <v>9479</v>
          </cell>
        </row>
        <row r="7395">
          <cell r="E7395" t="str">
            <v>72NMONTHLYPNON-REPRESENTED STATE EMPLOYEES</v>
          </cell>
          <cell r="F7395" t="str">
            <v>72N</v>
          </cell>
          <cell r="G7395" t="str">
            <v>Monthly</v>
          </cell>
          <cell r="H7395" t="str">
            <v>P</v>
          </cell>
          <cell r="I7395">
            <v>0</v>
          </cell>
          <cell r="J7395" t="str">
            <v>Non-Represented State Employees</v>
          </cell>
          <cell r="K7395">
            <v>9808</v>
          </cell>
          <cell r="L7395">
            <v>9808</v>
          </cell>
          <cell r="M7395">
            <v>9808</v>
          </cell>
          <cell r="N7395">
            <v>9808</v>
          </cell>
          <cell r="O7395">
            <v>0</v>
          </cell>
          <cell r="P7395">
            <v>9431</v>
          </cell>
          <cell r="Q7395">
            <v>9716</v>
          </cell>
        </row>
        <row r="7396">
          <cell r="E7396" t="str">
            <v>72NMONTHLYPSERVICE EMPLOYEES INTERNATIONAL UNION DISTRICT 1199 NW</v>
          </cell>
          <cell r="F7396" t="str">
            <v>72N</v>
          </cell>
          <cell r="G7396" t="str">
            <v>Monthly</v>
          </cell>
          <cell r="H7396" t="str">
            <v>P</v>
          </cell>
          <cell r="I7396">
            <v>0</v>
          </cell>
          <cell r="J7396" t="str">
            <v>Service Employees International Union District 1199 NW</v>
          </cell>
          <cell r="K7396">
            <v>9808</v>
          </cell>
          <cell r="L7396">
            <v>9808</v>
          </cell>
          <cell r="M7396">
            <v>9808</v>
          </cell>
          <cell r="N7396">
            <v>9808</v>
          </cell>
          <cell r="O7396">
            <v>0</v>
          </cell>
          <cell r="P7396">
            <v>9431</v>
          </cell>
          <cell r="Q7396">
            <v>9716</v>
          </cell>
        </row>
        <row r="7397">
          <cell r="E7397" t="str">
            <v>72NMONTHLYQNON-REPRESENTED STATE EMPLOYEES</v>
          </cell>
          <cell r="F7397" t="str">
            <v>72N</v>
          </cell>
          <cell r="G7397" t="str">
            <v>Monthly</v>
          </cell>
          <cell r="H7397" t="str">
            <v>Q</v>
          </cell>
          <cell r="I7397">
            <v>0</v>
          </cell>
          <cell r="J7397" t="str">
            <v>Non-Represented State Employees</v>
          </cell>
          <cell r="K7397">
            <v>10054</v>
          </cell>
          <cell r="L7397">
            <v>10054</v>
          </cell>
          <cell r="M7397">
            <v>10054</v>
          </cell>
          <cell r="N7397">
            <v>10054</v>
          </cell>
          <cell r="O7397">
            <v>0</v>
          </cell>
          <cell r="P7397">
            <v>9667</v>
          </cell>
          <cell r="Q7397">
            <v>9959</v>
          </cell>
        </row>
        <row r="7398">
          <cell r="E7398" t="str">
            <v>72NMONTHLYQSERVICE EMPLOYEES INTERNATIONAL UNION DISTRICT 1199 NW</v>
          </cell>
          <cell r="F7398" t="str">
            <v>72N</v>
          </cell>
          <cell r="G7398" t="str">
            <v>Monthly</v>
          </cell>
          <cell r="H7398" t="str">
            <v>Q</v>
          </cell>
          <cell r="I7398">
            <v>0</v>
          </cell>
          <cell r="J7398" t="str">
            <v>Service Employees International Union District 1199 NW</v>
          </cell>
          <cell r="K7398">
            <v>10054</v>
          </cell>
          <cell r="L7398">
            <v>10054</v>
          </cell>
          <cell r="M7398">
            <v>10054</v>
          </cell>
          <cell r="N7398">
            <v>10054</v>
          </cell>
          <cell r="O7398">
            <v>0</v>
          </cell>
          <cell r="P7398">
            <v>9667</v>
          </cell>
          <cell r="Q7398">
            <v>9959</v>
          </cell>
        </row>
        <row r="7399">
          <cell r="E7399" t="str">
            <v>72NMONTHLYRNON-REPRESENTED STATE EMPLOYEES</v>
          </cell>
          <cell r="F7399" t="str">
            <v>72N</v>
          </cell>
          <cell r="G7399" t="str">
            <v>Monthly</v>
          </cell>
          <cell r="H7399" t="str">
            <v>R</v>
          </cell>
          <cell r="I7399">
            <v>0</v>
          </cell>
          <cell r="J7399" t="str">
            <v>Non-Represented State Employees</v>
          </cell>
          <cell r="K7399">
            <v>10305</v>
          </cell>
          <cell r="L7399">
            <v>10305</v>
          </cell>
          <cell r="M7399">
            <v>10305</v>
          </cell>
          <cell r="N7399">
            <v>10305</v>
          </cell>
          <cell r="O7399">
            <v>0</v>
          </cell>
          <cell r="P7399">
            <v>9909</v>
          </cell>
          <cell r="Q7399">
            <v>10208</v>
          </cell>
        </row>
        <row r="7400">
          <cell r="E7400" t="str">
            <v>72NMONTHLYRSERVICE EMPLOYEES INTERNATIONAL UNION DISTRICT 1199 NW</v>
          </cell>
          <cell r="F7400" t="str">
            <v>72N</v>
          </cell>
          <cell r="G7400" t="str">
            <v>Monthly</v>
          </cell>
          <cell r="H7400" t="str">
            <v>R</v>
          </cell>
          <cell r="I7400">
            <v>0</v>
          </cell>
          <cell r="J7400" t="str">
            <v>Service Employees International Union District 1199 NW</v>
          </cell>
          <cell r="K7400">
            <v>10305</v>
          </cell>
          <cell r="L7400">
            <v>10305</v>
          </cell>
          <cell r="M7400">
            <v>10305</v>
          </cell>
          <cell r="N7400">
            <v>10305</v>
          </cell>
          <cell r="O7400">
            <v>0</v>
          </cell>
          <cell r="P7400">
            <v>9909</v>
          </cell>
          <cell r="Q7400">
            <v>10208</v>
          </cell>
        </row>
        <row r="7401">
          <cell r="E7401" t="str">
            <v>72NMONTHLYSNON-REPRESENTED STATE EMPLOYEES</v>
          </cell>
          <cell r="F7401" t="str">
            <v>72N</v>
          </cell>
          <cell r="G7401" t="str">
            <v>Monthly</v>
          </cell>
          <cell r="H7401" t="str">
            <v>S</v>
          </cell>
          <cell r="I7401">
            <v>0</v>
          </cell>
          <cell r="J7401" t="str">
            <v>Non-Represented State Employees</v>
          </cell>
          <cell r="K7401">
            <v>10563</v>
          </cell>
          <cell r="L7401">
            <v>10563</v>
          </cell>
          <cell r="M7401">
            <v>10563</v>
          </cell>
          <cell r="N7401">
            <v>10563</v>
          </cell>
          <cell r="O7401">
            <v>0</v>
          </cell>
          <cell r="P7401">
            <v>10157</v>
          </cell>
          <cell r="Q7401">
            <v>10464</v>
          </cell>
        </row>
        <row r="7402">
          <cell r="E7402" t="str">
            <v>72NMONTHLYSSERVICE EMPLOYEES INTERNATIONAL UNION DISTRICT 1199 NW</v>
          </cell>
          <cell r="F7402" t="str">
            <v>72N</v>
          </cell>
          <cell r="G7402" t="str">
            <v>Monthly</v>
          </cell>
          <cell r="H7402" t="str">
            <v>S</v>
          </cell>
          <cell r="I7402">
            <v>0</v>
          </cell>
          <cell r="J7402" t="str">
            <v>Service Employees International Union District 1199 NW</v>
          </cell>
          <cell r="K7402">
            <v>10563</v>
          </cell>
          <cell r="L7402">
            <v>10563</v>
          </cell>
          <cell r="M7402">
            <v>10563</v>
          </cell>
          <cell r="N7402">
            <v>10563</v>
          </cell>
          <cell r="O7402">
            <v>0</v>
          </cell>
          <cell r="P7402">
            <v>10157</v>
          </cell>
          <cell r="Q7402">
            <v>10464</v>
          </cell>
        </row>
        <row r="7403">
          <cell r="E7403" t="str">
            <v>72NMONTHLYTNON-REPRESENTED STATE EMPLOYEES</v>
          </cell>
          <cell r="F7403" t="str">
            <v>72N</v>
          </cell>
          <cell r="G7403" t="str">
            <v>Monthly</v>
          </cell>
          <cell r="H7403" t="str">
            <v>T</v>
          </cell>
          <cell r="I7403">
            <v>0</v>
          </cell>
          <cell r="J7403" t="str">
            <v>Non-Represented State Employees</v>
          </cell>
          <cell r="K7403">
            <v>10827</v>
          </cell>
          <cell r="L7403">
            <v>10827</v>
          </cell>
          <cell r="M7403">
            <v>10827</v>
          </cell>
          <cell r="N7403">
            <v>10827</v>
          </cell>
          <cell r="O7403">
            <v>0</v>
          </cell>
          <cell r="P7403">
            <v>10411</v>
          </cell>
          <cell r="Q7403">
            <v>10725</v>
          </cell>
        </row>
        <row r="7404">
          <cell r="E7404" t="str">
            <v>72NMONTHLYTSERVICE EMPLOYEES INTERNATIONAL UNION DISTRICT 1199 NW</v>
          </cell>
          <cell r="F7404" t="str">
            <v>72N</v>
          </cell>
          <cell r="G7404" t="str">
            <v>Monthly</v>
          </cell>
          <cell r="H7404" t="str">
            <v>T</v>
          </cell>
          <cell r="I7404">
            <v>0</v>
          </cell>
          <cell r="J7404" t="str">
            <v>Service Employees International Union District 1199 NW</v>
          </cell>
          <cell r="K7404">
            <v>10827</v>
          </cell>
          <cell r="L7404">
            <v>10827</v>
          </cell>
          <cell r="M7404">
            <v>10827</v>
          </cell>
          <cell r="N7404">
            <v>10827</v>
          </cell>
          <cell r="O7404">
            <v>0</v>
          </cell>
          <cell r="P7404">
            <v>10411</v>
          </cell>
          <cell r="Q7404">
            <v>10725</v>
          </cell>
        </row>
        <row r="7405">
          <cell r="E7405" t="str">
            <v>72NMONTHLYUNON-REPRESENTED STATE EMPLOYEES</v>
          </cell>
          <cell r="F7405" t="str">
            <v>72N</v>
          </cell>
          <cell r="G7405" t="str">
            <v>Monthly</v>
          </cell>
          <cell r="H7405" t="str">
            <v>U</v>
          </cell>
          <cell r="I7405">
            <v>0</v>
          </cell>
          <cell r="J7405" t="str">
            <v>Non-Represented State Employees</v>
          </cell>
          <cell r="K7405">
            <v>11098</v>
          </cell>
          <cell r="L7405">
            <v>11098</v>
          </cell>
          <cell r="M7405">
            <v>11098</v>
          </cell>
          <cell r="N7405">
            <v>11098</v>
          </cell>
          <cell r="O7405">
            <v>0</v>
          </cell>
          <cell r="P7405">
            <v>10671</v>
          </cell>
          <cell r="Q7405">
            <v>10993</v>
          </cell>
        </row>
        <row r="7406">
          <cell r="E7406" t="str">
            <v>72NMONTHLYUSERVICE EMPLOYEES INTERNATIONAL UNION DISTRICT 1199 NW</v>
          </cell>
          <cell r="F7406" t="str">
            <v>72N</v>
          </cell>
          <cell r="G7406" t="str">
            <v>Monthly</v>
          </cell>
          <cell r="H7406" t="str">
            <v>U</v>
          </cell>
          <cell r="I7406">
            <v>0</v>
          </cell>
          <cell r="J7406" t="str">
            <v>Service Employees International Union District 1199 NW</v>
          </cell>
          <cell r="K7406">
            <v>11098</v>
          </cell>
          <cell r="L7406">
            <v>11098</v>
          </cell>
          <cell r="M7406">
            <v>11098</v>
          </cell>
          <cell r="N7406">
            <v>11098</v>
          </cell>
          <cell r="O7406">
            <v>0</v>
          </cell>
          <cell r="P7406">
            <v>10671</v>
          </cell>
          <cell r="Q7406">
            <v>10993</v>
          </cell>
        </row>
        <row r="7407">
          <cell r="E7407" t="str">
            <v>73GMONTHLYGNON-REPRESENTED STATE EMPLOYEES</v>
          </cell>
          <cell r="F7407" t="str">
            <v>73G</v>
          </cell>
          <cell r="G7407" t="str">
            <v>Monthly</v>
          </cell>
          <cell r="H7407" t="str">
            <v>G</v>
          </cell>
          <cell r="I7407">
            <v>0</v>
          </cell>
          <cell r="J7407" t="str">
            <v>Non-Represented State Employees</v>
          </cell>
          <cell r="K7407">
            <v>7684</v>
          </cell>
          <cell r="L7407">
            <v>7684</v>
          </cell>
          <cell r="M7407">
            <v>7684</v>
          </cell>
          <cell r="N7407">
            <v>7684</v>
          </cell>
          <cell r="O7407">
            <v>7243</v>
          </cell>
          <cell r="P7407">
            <v>7388</v>
          </cell>
          <cell r="Q7407">
            <v>7611</v>
          </cell>
        </row>
        <row r="7408">
          <cell r="E7408" t="str">
            <v>73GMONTHLYHNON-REPRESENTED STATE EMPLOYEES</v>
          </cell>
          <cell r="F7408" t="str">
            <v>73G</v>
          </cell>
          <cell r="G7408" t="str">
            <v>Monthly</v>
          </cell>
          <cell r="H7408" t="str">
            <v>H</v>
          </cell>
          <cell r="I7408">
            <v>0</v>
          </cell>
          <cell r="J7408" t="str">
            <v>Non-Represented State Employees</v>
          </cell>
          <cell r="K7408">
            <v>7877</v>
          </cell>
          <cell r="L7408">
            <v>7877</v>
          </cell>
          <cell r="M7408">
            <v>7877</v>
          </cell>
          <cell r="N7408">
            <v>7877</v>
          </cell>
          <cell r="O7408">
            <v>7425</v>
          </cell>
          <cell r="P7408">
            <v>7574</v>
          </cell>
          <cell r="Q7408">
            <v>7803</v>
          </cell>
        </row>
        <row r="7409">
          <cell r="E7409" t="str">
            <v>73GMONTHLYINON-REPRESENTED STATE EMPLOYEES</v>
          </cell>
          <cell r="F7409" t="str">
            <v>73G</v>
          </cell>
          <cell r="G7409" t="str">
            <v>Monthly</v>
          </cell>
          <cell r="H7409" t="str">
            <v>I</v>
          </cell>
          <cell r="I7409">
            <v>0</v>
          </cell>
          <cell r="J7409" t="str">
            <v>Non-Represented State Employees</v>
          </cell>
          <cell r="K7409">
            <v>8074</v>
          </cell>
          <cell r="L7409">
            <v>8074</v>
          </cell>
          <cell r="M7409">
            <v>8074</v>
          </cell>
          <cell r="N7409">
            <v>8074</v>
          </cell>
          <cell r="O7409">
            <v>7611</v>
          </cell>
          <cell r="P7409">
            <v>7763</v>
          </cell>
          <cell r="Q7409">
            <v>7997</v>
          </cell>
        </row>
        <row r="7410">
          <cell r="E7410" t="str">
            <v>73GMONTHLYJNON-REPRESENTED STATE EMPLOYEES</v>
          </cell>
          <cell r="F7410" t="str">
            <v>73G</v>
          </cell>
          <cell r="G7410" t="str">
            <v>Monthly</v>
          </cell>
          <cell r="H7410" t="str">
            <v>J</v>
          </cell>
          <cell r="I7410">
            <v>0</v>
          </cell>
          <cell r="J7410" t="str">
            <v>Non-Represented State Employees</v>
          </cell>
          <cell r="K7410">
            <v>8275</v>
          </cell>
          <cell r="L7410">
            <v>8275</v>
          </cell>
          <cell r="M7410">
            <v>8275</v>
          </cell>
          <cell r="N7410">
            <v>8275</v>
          </cell>
          <cell r="O7410">
            <v>7801</v>
          </cell>
          <cell r="P7410">
            <v>7957</v>
          </cell>
          <cell r="Q7410">
            <v>8197</v>
          </cell>
        </row>
        <row r="7411">
          <cell r="E7411" t="str">
            <v>73GMONTHLYKNON-REPRESENTED STATE EMPLOYEES</v>
          </cell>
          <cell r="F7411" t="str">
            <v>73G</v>
          </cell>
          <cell r="G7411" t="str">
            <v>Monthly</v>
          </cell>
          <cell r="H7411" t="str">
            <v>K</v>
          </cell>
          <cell r="I7411">
            <v>0</v>
          </cell>
          <cell r="J7411" t="str">
            <v>Non-Represented State Employees</v>
          </cell>
          <cell r="K7411">
            <v>8483</v>
          </cell>
          <cell r="L7411">
            <v>8483</v>
          </cell>
          <cell r="M7411">
            <v>8483</v>
          </cell>
          <cell r="N7411">
            <v>8483</v>
          </cell>
          <cell r="O7411">
            <v>7997</v>
          </cell>
          <cell r="P7411">
            <v>8157</v>
          </cell>
          <cell r="Q7411">
            <v>8403</v>
          </cell>
        </row>
        <row r="7412">
          <cell r="E7412" t="str">
            <v>73GMONTHLYLNON-REPRESENTED STATE EMPLOYEES</v>
          </cell>
          <cell r="F7412" t="str">
            <v>73G</v>
          </cell>
          <cell r="G7412" t="str">
            <v>Monthly</v>
          </cell>
          <cell r="H7412" t="str">
            <v>L</v>
          </cell>
          <cell r="I7412">
            <v>0</v>
          </cell>
          <cell r="J7412" t="str">
            <v>Non-Represented State Employees</v>
          </cell>
          <cell r="K7412">
            <v>8696</v>
          </cell>
          <cell r="L7412">
            <v>8696</v>
          </cell>
          <cell r="M7412">
            <v>8696</v>
          </cell>
          <cell r="N7412">
            <v>8696</v>
          </cell>
          <cell r="O7412">
            <v>8198</v>
          </cell>
          <cell r="P7412">
            <v>8362</v>
          </cell>
          <cell r="Q7412">
            <v>8615</v>
          </cell>
        </row>
        <row r="7413">
          <cell r="E7413" t="str">
            <v>73GMONTHLYMNON-REPRESENTED STATE EMPLOYEES</v>
          </cell>
          <cell r="F7413" t="str">
            <v>73G</v>
          </cell>
          <cell r="G7413" t="str">
            <v>Monthly</v>
          </cell>
          <cell r="H7413" t="str">
            <v>M</v>
          </cell>
          <cell r="I7413">
            <v>0</v>
          </cell>
          <cell r="J7413" t="str">
            <v>Non-Represented State Employees</v>
          </cell>
          <cell r="K7413">
            <v>8912</v>
          </cell>
          <cell r="L7413">
            <v>8912</v>
          </cell>
          <cell r="M7413">
            <v>8912</v>
          </cell>
          <cell r="N7413">
            <v>8912</v>
          </cell>
          <cell r="O7413">
            <v>8401</v>
          </cell>
          <cell r="P7413">
            <v>8569</v>
          </cell>
          <cell r="Q7413">
            <v>8828</v>
          </cell>
        </row>
        <row r="7414">
          <cell r="E7414" t="str">
            <v>73MONTHLYACOALITION</v>
          </cell>
          <cell r="F7414" t="str">
            <v>73</v>
          </cell>
          <cell r="G7414" t="str">
            <v>Monthly</v>
          </cell>
          <cell r="H7414" t="str">
            <v>A</v>
          </cell>
          <cell r="I7414">
            <v>0</v>
          </cell>
          <cell r="J7414" t="str">
            <v>Coalition</v>
          </cell>
          <cell r="K7414">
            <v>6627</v>
          </cell>
          <cell r="L7414">
            <v>6627</v>
          </cell>
          <cell r="M7414">
            <v>6627</v>
          </cell>
          <cell r="N7414">
            <v>6627</v>
          </cell>
          <cell r="O7414">
            <v>6247</v>
          </cell>
          <cell r="P7414">
            <v>6372</v>
          </cell>
          <cell r="Q7414">
            <v>6564</v>
          </cell>
        </row>
        <row r="7415">
          <cell r="E7415" t="str">
            <v>73MONTHLYANON-REPRESENTED STATE EMPLOYEES</v>
          </cell>
          <cell r="F7415" t="str">
            <v>73</v>
          </cell>
          <cell r="G7415" t="str">
            <v>Monthly</v>
          </cell>
          <cell r="H7415" t="str">
            <v>A</v>
          </cell>
          <cell r="I7415">
            <v>0</v>
          </cell>
          <cell r="J7415" t="str">
            <v>Non-Represented State Employees</v>
          </cell>
          <cell r="K7415">
            <v>6627</v>
          </cell>
          <cell r="L7415">
            <v>6627</v>
          </cell>
          <cell r="M7415">
            <v>6627</v>
          </cell>
          <cell r="N7415">
            <v>6627</v>
          </cell>
          <cell r="O7415">
            <v>6247</v>
          </cell>
          <cell r="P7415">
            <v>6372</v>
          </cell>
          <cell r="Q7415">
            <v>6564</v>
          </cell>
        </row>
        <row r="7416">
          <cell r="E7416" t="str">
            <v>73MONTHLYATEAMSTERS LOCAL UNION NUMBER 117</v>
          </cell>
          <cell r="F7416" t="str">
            <v>73</v>
          </cell>
          <cell r="G7416" t="str">
            <v>Monthly</v>
          </cell>
          <cell r="H7416" t="str">
            <v>A</v>
          </cell>
          <cell r="I7416">
            <v>0</v>
          </cell>
          <cell r="J7416" t="str">
            <v>Teamsters Local Union Number 117</v>
          </cell>
          <cell r="K7416">
            <v>6712</v>
          </cell>
          <cell r="L7416">
            <v>6712</v>
          </cell>
          <cell r="M7416">
            <v>6712</v>
          </cell>
          <cell r="N7416">
            <v>6712</v>
          </cell>
          <cell r="O7416">
            <v>6327</v>
          </cell>
          <cell r="P7416">
            <v>6454</v>
          </cell>
          <cell r="Q7416">
            <v>6649</v>
          </cell>
        </row>
        <row r="7417">
          <cell r="E7417" t="str">
            <v>73MONTHLYAWASHINGTON FEDERATION OF STATE EMPLOYEES</v>
          </cell>
          <cell r="F7417" t="str">
            <v>73</v>
          </cell>
          <cell r="G7417" t="str">
            <v>Monthly</v>
          </cell>
          <cell r="H7417" t="str">
            <v>A</v>
          </cell>
          <cell r="I7417">
            <v>0</v>
          </cell>
          <cell r="J7417" t="str">
            <v>Washington Federation of State Employees</v>
          </cell>
          <cell r="K7417">
            <v>6627</v>
          </cell>
          <cell r="L7417">
            <v>6627</v>
          </cell>
          <cell r="M7417">
            <v>6627</v>
          </cell>
          <cell r="N7417">
            <v>6627</v>
          </cell>
          <cell r="O7417">
            <v>6247</v>
          </cell>
          <cell r="P7417">
            <v>6372</v>
          </cell>
          <cell r="Q7417">
            <v>6564</v>
          </cell>
        </row>
        <row r="7418">
          <cell r="E7418" t="str">
            <v>73MONTHLYAWASHINGTON PUBLIC EMPLOYEES ASSOCIATION</v>
          </cell>
          <cell r="F7418" t="str">
            <v>73</v>
          </cell>
          <cell r="G7418" t="str">
            <v>Monthly</v>
          </cell>
          <cell r="H7418" t="str">
            <v>A</v>
          </cell>
          <cell r="I7418">
            <v>0</v>
          </cell>
          <cell r="J7418" t="str">
            <v>Washington Public Employees Association</v>
          </cell>
          <cell r="K7418">
            <v>6627</v>
          </cell>
          <cell r="L7418">
            <v>6627</v>
          </cell>
          <cell r="M7418">
            <v>6627</v>
          </cell>
          <cell r="N7418">
            <v>6627</v>
          </cell>
          <cell r="O7418">
            <v>6247</v>
          </cell>
          <cell r="P7418">
            <v>6372</v>
          </cell>
          <cell r="Q7418">
            <v>6564</v>
          </cell>
        </row>
        <row r="7419">
          <cell r="E7419" t="str">
            <v>73MONTHLYBCOALITION</v>
          </cell>
          <cell r="F7419" t="str">
            <v>73</v>
          </cell>
          <cell r="G7419" t="str">
            <v>Monthly</v>
          </cell>
          <cell r="H7419" t="str">
            <v>B</v>
          </cell>
          <cell r="I7419">
            <v>0</v>
          </cell>
          <cell r="J7419" t="str">
            <v>Coalition</v>
          </cell>
          <cell r="K7419">
            <v>6790</v>
          </cell>
          <cell r="L7419">
            <v>6790</v>
          </cell>
          <cell r="M7419">
            <v>6790</v>
          </cell>
          <cell r="N7419">
            <v>6790</v>
          </cell>
          <cell r="O7419">
            <v>6401</v>
          </cell>
          <cell r="P7419">
            <v>6529</v>
          </cell>
          <cell r="Q7419">
            <v>6726</v>
          </cell>
        </row>
        <row r="7420">
          <cell r="E7420" t="str">
            <v>73MONTHLYBNON-REPRESENTED STATE EMPLOYEES</v>
          </cell>
          <cell r="F7420" t="str">
            <v>73</v>
          </cell>
          <cell r="G7420" t="str">
            <v>Monthly</v>
          </cell>
          <cell r="H7420" t="str">
            <v>B</v>
          </cell>
          <cell r="I7420">
            <v>0</v>
          </cell>
          <cell r="J7420" t="str">
            <v>Non-Represented State Employees</v>
          </cell>
          <cell r="K7420">
            <v>6790</v>
          </cell>
          <cell r="L7420">
            <v>6790</v>
          </cell>
          <cell r="M7420">
            <v>6790</v>
          </cell>
          <cell r="N7420">
            <v>6790</v>
          </cell>
          <cell r="O7420">
            <v>6401</v>
          </cell>
          <cell r="P7420">
            <v>6529</v>
          </cell>
          <cell r="Q7420">
            <v>6726</v>
          </cell>
        </row>
        <row r="7421">
          <cell r="E7421" t="str">
            <v>73MONTHLYBTEAMSTERS LOCAL UNION NUMBER 117</v>
          </cell>
          <cell r="F7421" t="str">
            <v>73</v>
          </cell>
          <cell r="G7421" t="str">
            <v>Monthly</v>
          </cell>
          <cell r="H7421" t="str">
            <v>B</v>
          </cell>
          <cell r="I7421">
            <v>0</v>
          </cell>
          <cell r="J7421" t="str">
            <v>Teamsters Local Union Number 117</v>
          </cell>
          <cell r="K7421">
            <v>6878</v>
          </cell>
          <cell r="L7421">
            <v>6878</v>
          </cell>
          <cell r="M7421">
            <v>6878</v>
          </cell>
          <cell r="N7421">
            <v>6878</v>
          </cell>
          <cell r="O7421">
            <v>6483</v>
          </cell>
          <cell r="P7421">
            <v>6613</v>
          </cell>
          <cell r="Q7421">
            <v>6813</v>
          </cell>
        </row>
        <row r="7422">
          <cell r="E7422" t="str">
            <v>73MONTHLYBWASHINGTON FEDERATION OF STATE EMPLOYEES</v>
          </cell>
          <cell r="F7422" t="str">
            <v>73</v>
          </cell>
          <cell r="G7422" t="str">
            <v>Monthly</v>
          </cell>
          <cell r="H7422" t="str">
            <v>B</v>
          </cell>
          <cell r="I7422">
            <v>0</v>
          </cell>
          <cell r="J7422" t="str">
            <v>Washington Federation of State Employees</v>
          </cell>
          <cell r="K7422">
            <v>6790</v>
          </cell>
          <cell r="L7422">
            <v>6790</v>
          </cell>
          <cell r="M7422">
            <v>6790</v>
          </cell>
          <cell r="N7422">
            <v>6790</v>
          </cell>
          <cell r="O7422">
            <v>6401</v>
          </cell>
          <cell r="P7422">
            <v>6529</v>
          </cell>
          <cell r="Q7422">
            <v>6726</v>
          </cell>
        </row>
        <row r="7423">
          <cell r="E7423" t="str">
            <v>73MONTHLYBWASHINGTON PUBLIC EMPLOYEES ASSOCIATION</v>
          </cell>
          <cell r="F7423" t="str">
            <v>73</v>
          </cell>
          <cell r="G7423" t="str">
            <v>Monthly</v>
          </cell>
          <cell r="H7423" t="str">
            <v>B</v>
          </cell>
          <cell r="I7423">
            <v>0</v>
          </cell>
          <cell r="J7423" t="str">
            <v>Washington Public Employees Association</v>
          </cell>
          <cell r="K7423">
            <v>6790</v>
          </cell>
          <cell r="L7423">
            <v>6790</v>
          </cell>
          <cell r="M7423">
            <v>6790</v>
          </cell>
          <cell r="N7423">
            <v>6790</v>
          </cell>
          <cell r="O7423">
            <v>6401</v>
          </cell>
          <cell r="P7423">
            <v>6529</v>
          </cell>
          <cell r="Q7423">
            <v>6726</v>
          </cell>
        </row>
        <row r="7424">
          <cell r="E7424" t="str">
            <v>73MONTHLYCCOALITION</v>
          </cell>
          <cell r="F7424" t="str">
            <v>73</v>
          </cell>
          <cell r="G7424" t="str">
            <v>Monthly</v>
          </cell>
          <cell r="H7424" t="str">
            <v>C</v>
          </cell>
          <cell r="I7424">
            <v>0</v>
          </cell>
          <cell r="J7424" t="str">
            <v>Coalition</v>
          </cell>
          <cell r="K7424">
            <v>6960</v>
          </cell>
          <cell r="L7424">
            <v>6960</v>
          </cell>
          <cell r="M7424">
            <v>6960</v>
          </cell>
          <cell r="N7424">
            <v>6960</v>
          </cell>
          <cell r="O7424">
            <v>6561</v>
          </cell>
          <cell r="P7424">
            <v>6692</v>
          </cell>
          <cell r="Q7424">
            <v>6894</v>
          </cell>
        </row>
        <row r="7425">
          <cell r="E7425" t="str">
            <v>73MONTHLYCNON-REPRESENTED STATE EMPLOYEES</v>
          </cell>
          <cell r="F7425" t="str">
            <v>73</v>
          </cell>
          <cell r="G7425" t="str">
            <v>Monthly</v>
          </cell>
          <cell r="H7425" t="str">
            <v>C</v>
          </cell>
          <cell r="I7425">
            <v>0</v>
          </cell>
          <cell r="J7425" t="str">
            <v>Non-Represented State Employees</v>
          </cell>
          <cell r="K7425">
            <v>6960</v>
          </cell>
          <cell r="L7425">
            <v>6960</v>
          </cell>
          <cell r="M7425">
            <v>6960</v>
          </cell>
          <cell r="N7425">
            <v>6960</v>
          </cell>
          <cell r="O7425">
            <v>6561</v>
          </cell>
          <cell r="P7425">
            <v>6692</v>
          </cell>
          <cell r="Q7425">
            <v>6894</v>
          </cell>
        </row>
        <row r="7426">
          <cell r="E7426" t="str">
            <v>73MONTHLYCTEAMSTERS LOCAL UNION NUMBER 117</v>
          </cell>
          <cell r="F7426" t="str">
            <v>73</v>
          </cell>
          <cell r="G7426" t="str">
            <v>Monthly</v>
          </cell>
          <cell r="H7426" t="str">
            <v>C</v>
          </cell>
          <cell r="I7426">
            <v>0</v>
          </cell>
          <cell r="J7426" t="str">
            <v>Teamsters Local Union Number 117</v>
          </cell>
          <cell r="K7426">
            <v>7048</v>
          </cell>
          <cell r="L7426">
            <v>7048</v>
          </cell>
          <cell r="M7426">
            <v>7048</v>
          </cell>
          <cell r="N7426">
            <v>7048</v>
          </cell>
          <cell r="O7426">
            <v>6644</v>
          </cell>
          <cell r="P7426">
            <v>6777</v>
          </cell>
          <cell r="Q7426">
            <v>6982</v>
          </cell>
        </row>
        <row r="7427">
          <cell r="E7427" t="str">
            <v>73MONTHLYCWASHINGTON FEDERATION OF STATE EMPLOYEES</v>
          </cell>
          <cell r="F7427" t="str">
            <v>73</v>
          </cell>
          <cell r="G7427" t="str">
            <v>Monthly</v>
          </cell>
          <cell r="H7427" t="str">
            <v>C</v>
          </cell>
          <cell r="I7427">
            <v>0</v>
          </cell>
          <cell r="J7427" t="str">
            <v>Washington Federation of State Employees</v>
          </cell>
          <cell r="K7427">
            <v>6960</v>
          </cell>
          <cell r="L7427">
            <v>6960</v>
          </cell>
          <cell r="M7427">
            <v>6960</v>
          </cell>
          <cell r="N7427">
            <v>6960</v>
          </cell>
          <cell r="O7427">
            <v>6561</v>
          </cell>
          <cell r="P7427">
            <v>6692</v>
          </cell>
          <cell r="Q7427">
            <v>6894</v>
          </cell>
        </row>
        <row r="7428">
          <cell r="E7428" t="str">
            <v>73MONTHLYCWASHINGTON PUBLIC EMPLOYEES ASSOCIATION</v>
          </cell>
          <cell r="F7428" t="str">
            <v>73</v>
          </cell>
          <cell r="G7428" t="str">
            <v>Monthly</v>
          </cell>
          <cell r="H7428" t="str">
            <v>C</v>
          </cell>
          <cell r="I7428">
            <v>0</v>
          </cell>
          <cell r="J7428" t="str">
            <v>Washington Public Employees Association</v>
          </cell>
          <cell r="K7428">
            <v>6960</v>
          </cell>
          <cell r="L7428">
            <v>6960</v>
          </cell>
          <cell r="M7428">
            <v>6960</v>
          </cell>
          <cell r="N7428">
            <v>6960</v>
          </cell>
          <cell r="O7428">
            <v>6561</v>
          </cell>
          <cell r="P7428">
            <v>6692</v>
          </cell>
          <cell r="Q7428">
            <v>6894</v>
          </cell>
        </row>
        <row r="7429">
          <cell r="E7429" t="str">
            <v>73MONTHLYDCOALITION</v>
          </cell>
          <cell r="F7429" t="str">
            <v>73</v>
          </cell>
          <cell r="G7429" t="str">
            <v>Monthly</v>
          </cell>
          <cell r="H7429" t="str">
            <v>D</v>
          </cell>
          <cell r="I7429">
            <v>0</v>
          </cell>
          <cell r="J7429" t="str">
            <v>Coalition</v>
          </cell>
          <cell r="K7429">
            <v>7136</v>
          </cell>
          <cell r="L7429">
            <v>7136</v>
          </cell>
          <cell r="M7429">
            <v>7136</v>
          </cell>
          <cell r="N7429">
            <v>7136</v>
          </cell>
          <cell r="O7429">
            <v>6727</v>
          </cell>
          <cell r="P7429">
            <v>6862</v>
          </cell>
          <cell r="Q7429">
            <v>7069</v>
          </cell>
        </row>
        <row r="7430">
          <cell r="E7430" t="str">
            <v>73MONTHLYDNON-REPRESENTED STATE EMPLOYEES</v>
          </cell>
          <cell r="F7430" t="str">
            <v>73</v>
          </cell>
          <cell r="G7430" t="str">
            <v>Monthly</v>
          </cell>
          <cell r="H7430" t="str">
            <v>D</v>
          </cell>
          <cell r="I7430">
            <v>0</v>
          </cell>
          <cell r="J7430" t="str">
            <v>Non-Represented State Employees</v>
          </cell>
          <cell r="K7430">
            <v>7136</v>
          </cell>
          <cell r="L7430">
            <v>7136</v>
          </cell>
          <cell r="M7430">
            <v>7136</v>
          </cell>
          <cell r="N7430">
            <v>7136</v>
          </cell>
          <cell r="O7430">
            <v>6727</v>
          </cell>
          <cell r="P7430">
            <v>6862</v>
          </cell>
          <cell r="Q7430">
            <v>7069</v>
          </cell>
        </row>
        <row r="7431">
          <cell r="E7431" t="str">
            <v>73MONTHLYDTEAMSTERS LOCAL UNION NUMBER 117</v>
          </cell>
          <cell r="F7431" t="str">
            <v>73</v>
          </cell>
          <cell r="G7431" t="str">
            <v>Monthly</v>
          </cell>
          <cell r="H7431" t="str">
            <v>D</v>
          </cell>
          <cell r="I7431">
            <v>0</v>
          </cell>
          <cell r="J7431" t="str">
            <v>Teamsters Local Union Number 117</v>
          </cell>
          <cell r="K7431">
            <v>7227</v>
          </cell>
          <cell r="L7431">
            <v>7227</v>
          </cell>
          <cell r="M7431">
            <v>7227</v>
          </cell>
          <cell r="N7431">
            <v>7227</v>
          </cell>
          <cell r="O7431">
            <v>6813</v>
          </cell>
          <cell r="P7431">
            <v>6949</v>
          </cell>
          <cell r="Q7431">
            <v>7159</v>
          </cell>
        </row>
        <row r="7432">
          <cell r="E7432" t="str">
            <v>73MONTHLYDWASHINGTON FEDERATION OF STATE EMPLOYEES</v>
          </cell>
          <cell r="F7432" t="str">
            <v>73</v>
          </cell>
          <cell r="G7432" t="str">
            <v>Monthly</v>
          </cell>
          <cell r="H7432" t="str">
            <v>D</v>
          </cell>
          <cell r="I7432">
            <v>0</v>
          </cell>
          <cell r="J7432" t="str">
            <v>Washington Federation of State Employees</v>
          </cell>
          <cell r="K7432">
            <v>7136</v>
          </cell>
          <cell r="L7432">
            <v>7136</v>
          </cell>
          <cell r="M7432">
            <v>7136</v>
          </cell>
          <cell r="N7432">
            <v>7136</v>
          </cell>
          <cell r="O7432">
            <v>6727</v>
          </cell>
          <cell r="P7432">
            <v>6862</v>
          </cell>
          <cell r="Q7432">
            <v>7069</v>
          </cell>
        </row>
        <row r="7433">
          <cell r="E7433" t="str">
            <v>73MONTHLYDWASHINGTON PUBLIC EMPLOYEES ASSOCIATION</v>
          </cell>
          <cell r="F7433" t="str">
            <v>73</v>
          </cell>
          <cell r="G7433" t="str">
            <v>Monthly</v>
          </cell>
          <cell r="H7433" t="str">
            <v>D</v>
          </cell>
          <cell r="I7433">
            <v>0</v>
          </cell>
          <cell r="J7433" t="str">
            <v>Washington Public Employees Association</v>
          </cell>
          <cell r="K7433">
            <v>7136</v>
          </cell>
          <cell r="L7433">
            <v>7136</v>
          </cell>
          <cell r="M7433">
            <v>7136</v>
          </cell>
          <cell r="N7433">
            <v>7136</v>
          </cell>
          <cell r="O7433">
            <v>6727</v>
          </cell>
          <cell r="P7433">
            <v>6862</v>
          </cell>
          <cell r="Q7433">
            <v>7069</v>
          </cell>
        </row>
        <row r="7434">
          <cell r="E7434" t="str">
            <v>73MONTHLYECOALITION</v>
          </cell>
          <cell r="F7434" t="str">
            <v>73</v>
          </cell>
          <cell r="G7434" t="str">
            <v>Monthly</v>
          </cell>
          <cell r="H7434" t="str">
            <v>E</v>
          </cell>
          <cell r="I7434">
            <v>0</v>
          </cell>
          <cell r="J7434" t="str">
            <v>Coalition</v>
          </cell>
          <cell r="K7434">
            <v>7313</v>
          </cell>
          <cell r="L7434">
            <v>7313</v>
          </cell>
          <cell r="M7434">
            <v>7313</v>
          </cell>
          <cell r="N7434">
            <v>7313</v>
          </cell>
          <cell r="O7434">
            <v>6894</v>
          </cell>
          <cell r="P7434">
            <v>7032</v>
          </cell>
          <cell r="Q7434">
            <v>7244</v>
          </cell>
        </row>
        <row r="7435">
          <cell r="E7435" t="str">
            <v>73MONTHLYENON-REPRESENTED STATE EMPLOYEES</v>
          </cell>
          <cell r="F7435" t="str">
            <v>73</v>
          </cell>
          <cell r="G7435" t="str">
            <v>Monthly</v>
          </cell>
          <cell r="H7435" t="str">
            <v>E</v>
          </cell>
          <cell r="I7435">
            <v>0</v>
          </cell>
          <cell r="J7435" t="str">
            <v>Non-Represented State Employees</v>
          </cell>
          <cell r="K7435">
            <v>7313</v>
          </cell>
          <cell r="L7435">
            <v>7313</v>
          </cell>
          <cell r="M7435">
            <v>7313</v>
          </cell>
          <cell r="N7435">
            <v>7313</v>
          </cell>
          <cell r="O7435">
            <v>6894</v>
          </cell>
          <cell r="P7435">
            <v>7032</v>
          </cell>
          <cell r="Q7435">
            <v>7244</v>
          </cell>
        </row>
        <row r="7436">
          <cell r="E7436" t="str">
            <v>73MONTHLYETEAMSTERS LOCAL UNION NUMBER 117</v>
          </cell>
          <cell r="F7436" t="str">
            <v>73</v>
          </cell>
          <cell r="G7436" t="str">
            <v>Monthly</v>
          </cell>
          <cell r="H7436" t="str">
            <v>E</v>
          </cell>
          <cell r="I7436">
            <v>0</v>
          </cell>
          <cell r="J7436" t="str">
            <v>Teamsters Local Union Number 117</v>
          </cell>
          <cell r="K7436">
            <v>7407</v>
          </cell>
          <cell r="L7436">
            <v>7407</v>
          </cell>
          <cell r="M7436">
            <v>7407</v>
          </cell>
          <cell r="N7436">
            <v>7407</v>
          </cell>
          <cell r="O7436">
            <v>6982</v>
          </cell>
          <cell r="P7436">
            <v>7122</v>
          </cell>
          <cell r="Q7436">
            <v>7337</v>
          </cell>
        </row>
        <row r="7437">
          <cell r="E7437" t="str">
            <v>73MONTHLYEWASHINGTON FEDERATION OF STATE EMPLOYEES</v>
          </cell>
          <cell r="F7437" t="str">
            <v>73</v>
          </cell>
          <cell r="G7437" t="str">
            <v>Monthly</v>
          </cell>
          <cell r="H7437" t="str">
            <v>E</v>
          </cell>
          <cell r="I7437">
            <v>0</v>
          </cell>
          <cell r="J7437" t="str">
            <v>Washington Federation of State Employees</v>
          </cell>
          <cell r="K7437">
            <v>7313</v>
          </cell>
          <cell r="L7437">
            <v>7313</v>
          </cell>
          <cell r="M7437">
            <v>7313</v>
          </cell>
          <cell r="N7437">
            <v>7313</v>
          </cell>
          <cell r="O7437">
            <v>6894</v>
          </cell>
          <cell r="P7437">
            <v>7032</v>
          </cell>
          <cell r="Q7437">
            <v>7244</v>
          </cell>
        </row>
        <row r="7438">
          <cell r="E7438" t="str">
            <v>73MONTHLYEWASHINGTON PUBLIC EMPLOYEES ASSOCIATION</v>
          </cell>
          <cell r="F7438" t="str">
            <v>73</v>
          </cell>
          <cell r="G7438" t="str">
            <v>Monthly</v>
          </cell>
          <cell r="H7438" t="str">
            <v>E</v>
          </cell>
          <cell r="I7438">
            <v>0</v>
          </cell>
          <cell r="J7438" t="str">
            <v>Washington Public Employees Association</v>
          </cell>
          <cell r="K7438">
            <v>7313</v>
          </cell>
          <cell r="L7438">
            <v>7313</v>
          </cell>
          <cell r="M7438">
            <v>7313</v>
          </cell>
          <cell r="N7438">
            <v>7313</v>
          </cell>
          <cell r="O7438">
            <v>6894</v>
          </cell>
          <cell r="P7438">
            <v>7032</v>
          </cell>
          <cell r="Q7438">
            <v>7244</v>
          </cell>
        </row>
        <row r="7439">
          <cell r="E7439" t="str">
            <v>73MONTHLYFCOALITION</v>
          </cell>
          <cell r="F7439" t="str">
            <v>73</v>
          </cell>
          <cell r="G7439" t="str">
            <v>Monthly</v>
          </cell>
          <cell r="H7439" t="str">
            <v>F</v>
          </cell>
          <cell r="I7439">
            <v>0</v>
          </cell>
          <cell r="J7439" t="str">
            <v>Coalition</v>
          </cell>
          <cell r="K7439">
            <v>7497</v>
          </cell>
          <cell r="L7439">
            <v>7497</v>
          </cell>
          <cell r="M7439">
            <v>7497</v>
          </cell>
          <cell r="N7439">
            <v>7497</v>
          </cell>
          <cell r="O7439">
            <v>7068</v>
          </cell>
          <cell r="P7439">
            <v>7209</v>
          </cell>
          <cell r="Q7439">
            <v>7427</v>
          </cell>
        </row>
        <row r="7440">
          <cell r="E7440" t="str">
            <v>73MONTHLYFNON-REPRESENTED STATE EMPLOYEES</v>
          </cell>
          <cell r="F7440" t="str">
            <v>73</v>
          </cell>
          <cell r="G7440" t="str">
            <v>Monthly</v>
          </cell>
          <cell r="H7440" t="str">
            <v>F</v>
          </cell>
          <cell r="I7440">
            <v>0</v>
          </cell>
          <cell r="J7440" t="str">
            <v>Non-Represented State Employees</v>
          </cell>
          <cell r="K7440">
            <v>7497</v>
          </cell>
          <cell r="L7440">
            <v>7497</v>
          </cell>
          <cell r="M7440">
            <v>7497</v>
          </cell>
          <cell r="N7440">
            <v>7497</v>
          </cell>
          <cell r="O7440">
            <v>7068</v>
          </cell>
          <cell r="P7440">
            <v>7209</v>
          </cell>
          <cell r="Q7440">
            <v>7427</v>
          </cell>
        </row>
        <row r="7441">
          <cell r="E7441" t="str">
            <v>73MONTHLYFTEAMSTERS LOCAL UNION NUMBER 117</v>
          </cell>
          <cell r="F7441" t="str">
            <v>73</v>
          </cell>
          <cell r="G7441" t="str">
            <v>Monthly</v>
          </cell>
          <cell r="H7441" t="str">
            <v>F</v>
          </cell>
          <cell r="I7441">
            <v>0</v>
          </cell>
          <cell r="J7441" t="str">
            <v>Teamsters Local Union Number 117</v>
          </cell>
          <cell r="K7441">
            <v>7595</v>
          </cell>
          <cell r="L7441">
            <v>7595</v>
          </cell>
          <cell r="M7441">
            <v>7595</v>
          </cell>
          <cell r="N7441">
            <v>7595</v>
          </cell>
          <cell r="O7441">
            <v>7160</v>
          </cell>
          <cell r="P7441">
            <v>7303</v>
          </cell>
          <cell r="Q7441">
            <v>7524</v>
          </cell>
        </row>
        <row r="7442">
          <cell r="E7442" t="str">
            <v>73MONTHLYFWASHINGTON FEDERATION OF STATE EMPLOYEES</v>
          </cell>
          <cell r="F7442" t="str">
            <v>73</v>
          </cell>
          <cell r="G7442" t="str">
            <v>Monthly</v>
          </cell>
          <cell r="H7442" t="str">
            <v>F</v>
          </cell>
          <cell r="I7442">
            <v>0</v>
          </cell>
          <cell r="J7442" t="str">
            <v>Washington Federation of State Employees</v>
          </cell>
          <cell r="K7442">
            <v>7497</v>
          </cell>
          <cell r="L7442">
            <v>7497</v>
          </cell>
          <cell r="M7442">
            <v>7497</v>
          </cell>
          <cell r="N7442">
            <v>7497</v>
          </cell>
          <cell r="O7442">
            <v>7068</v>
          </cell>
          <cell r="P7442">
            <v>7209</v>
          </cell>
          <cell r="Q7442">
            <v>7427</v>
          </cell>
        </row>
        <row r="7443">
          <cell r="E7443" t="str">
            <v>73MONTHLYFWASHINGTON PUBLIC EMPLOYEES ASSOCIATION</v>
          </cell>
          <cell r="F7443" t="str">
            <v>73</v>
          </cell>
          <cell r="G7443" t="str">
            <v>Monthly</v>
          </cell>
          <cell r="H7443" t="str">
            <v>F</v>
          </cell>
          <cell r="I7443">
            <v>0</v>
          </cell>
          <cell r="J7443" t="str">
            <v>Washington Public Employees Association</v>
          </cell>
          <cell r="K7443">
            <v>7497</v>
          </cell>
          <cell r="L7443">
            <v>7497</v>
          </cell>
          <cell r="M7443">
            <v>7497</v>
          </cell>
          <cell r="N7443">
            <v>7497</v>
          </cell>
          <cell r="O7443">
            <v>7068</v>
          </cell>
          <cell r="P7443">
            <v>7209</v>
          </cell>
          <cell r="Q7443">
            <v>7427</v>
          </cell>
        </row>
        <row r="7444">
          <cell r="E7444" t="str">
            <v>73MONTHLYGCOALITION</v>
          </cell>
          <cell r="F7444" t="str">
            <v>73</v>
          </cell>
          <cell r="G7444" t="str">
            <v>Monthly</v>
          </cell>
          <cell r="H7444" t="str">
            <v>G</v>
          </cell>
          <cell r="I7444">
            <v>0</v>
          </cell>
          <cell r="J7444" t="str">
            <v>Coalition</v>
          </cell>
          <cell r="K7444">
            <v>7684</v>
          </cell>
          <cell r="L7444">
            <v>7684</v>
          </cell>
          <cell r="M7444">
            <v>7684</v>
          </cell>
          <cell r="N7444">
            <v>7684</v>
          </cell>
          <cell r="O7444">
            <v>7243</v>
          </cell>
          <cell r="P7444">
            <v>7388</v>
          </cell>
          <cell r="Q7444">
            <v>7611</v>
          </cell>
        </row>
        <row r="7445">
          <cell r="E7445" t="str">
            <v>73MONTHLYGNON-REPRESENTED STATE EMPLOYEES</v>
          </cell>
          <cell r="F7445" t="str">
            <v>73</v>
          </cell>
          <cell r="G7445" t="str">
            <v>Monthly</v>
          </cell>
          <cell r="H7445" t="str">
            <v>G</v>
          </cell>
          <cell r="I7445">
            <v>0</v>
          </cell>
          <cell r="J7445" t="str">
            <v>Non-Represented State Employees</v>
          </cell>
          <cell r="K7445">
            <v>7684</v>
          </cell>
          <cell r="L7445">
            <v>7684</v>
          </cell>
          <cell r="M7445">
            <v>7684</v>
          </cell>
          <cell r="N7445">
            <v>7684</v>
          </cell>
          <cell r="O7445">
            <v>7243</v>
          </cell>
          <cell r="P7445">
            <v>7388</v>
          </cell>
          <cell r="Q7445">
            <v>7611</v>
          </cell>
        </row>
        <row r="7446">
          <cell r="E7446" t="str">
            <v>73MONTHLYGTEAMSTERS LOCAL UNION NUMBER 117</v>
          </cell>
          <cell r="F7446" t="str">
            <v>73</v>
          </cell>
          <cell r="G7446" t="str">
            <v>Monthly</v>
          </cell>
          <cell r="H7446" t="str">
            <v>G</v>
          </cell>
          <cell r="I7446">
            <v>0</v>
          </cell>
          <cell r="J7446" t="str">
            <v>Teamsters Local Union Number 117</v>
          </cell>
          <cell r="K7446">
            <v>7783</v>
          </cell>
          <cell r="L7446">
            <v>7783</v>
          </cell>
          <cell r="M7446">
            <v>7783</v>
          </cell>
          <cell r="N7446">
            <v>7783</v>
          </cell>
          <cell r="O7446">
            <v>7337</v>
          </cell>
          <cell r="P7446">
            <v>7484</v>
          </cell>
          <cell r="Q7446">
            <v>7710</v>
          </cell>
        </row>
        <row r="7447">
          <cell r="E7447" t="str">
            <v>73MONTHLYGWASHINGTON FEDERATION OF STATE EMPLOYEES</v>
          </cell>
          <cell r="F7447" t="str">
            <v>73</v>
          </cell>
          <cell r="G7447" t="str">
            <v>Monthly</v>
          </cell>
          <cell r="H7447" t="str">
            <v>G</v>
          </cell>
          <cell r="I7447">
            <v>0</v>
          </cell>
          <cell r="J7447" t="str">
            <v>Washington Federation of State Employees</v>
          </cell>
          <cell r="K7447">
            <v>7684</v>
          </cell>
          <cell r="L7447">
            <v>7684</v>
          </cell>
          <cell r="M7447">
            <v>7684</v>
          </cell>
          <cell r="N7447">
            <v>7684</v>
          </cell>
          <cell r="O7447">
            <v>7243</v>
          </cell>
          <cell r="P7447">
            <v>7388</v>
          </cell>
          <cell r="Q7447">
            <v>7611</v>
          </cell>
        </row>
        <row r="7448">
          <cell r="E7448" t="str">
            <v>73MONTHLYGWASHINGTON PUBLIC EMPLOYEES ASSOCIATION</v>
          </cell>
          <cell r="F7448" t="str">
            <v>73</v>
          </cell>
          <cell r="G7448" t="str">
            <v>Monthly</v>
          </cell>
          <cell r="H7448" t="str">
            <v>G</v>
          </cell>
          <cell r="I7448">
            <v>0</v>
          </cell>
          <cell r="J7448" t="str">
            <v>Washington Public Employees Association</v>
          </cell>
          <cell r="K7448">
            <v>7684</v>
          </cell>
          <cell r="L7448">
            <v>7684</v>
          </cell>
          <cell r="M7448">
            <v>7684</v>
          </cell>
          <cell r="N7448">
            <v>7684</v>
          </cell>
          <cell r="O7448">
            <v>7243</v>
          </cell>
          <cell r="P7448">
            <v>7388</v>
          </cell>
          <cell r="Q7448">
            <v>7611</v>
          </cell>
        </row>
        <row r="7449">
          <cell r="E7449" t="str">
            <v>73MONTHLYHCOALITION</v>
          </cell>
          <cell r="F7449" t="str">
            <v>73</v>
          </cell>
          <cell r="G7449" t="str">
            <v>Monthly</v>
          </cell>
          <cell r="H7449" t="str">
            <v>H</v>
          </cell>
          <cell r="I7449">
            <v>0</v>
          </cell>
          <cell r="J7449" t="str">
            <v>Coalition</v>
          </cell>
          <cell r="K7449">
            <v>7877</v>
          </cell>
          <cell r="L7449">
            <v>7877</v>
          </cell>
          <cell r="M7449">
            <v>7877</v>
          </cell>
          <cell r="N7449">
            <v>7877</v>
          </cell>
          <cell r="O7449">
            <v>7425</v>
          </cell>
          <cell r="P7449">
            <v>7574</v>
          </cell>
          <cell r="Q7449">
            <v>7803</v>
          </cell>
        </row>
        <row r="7450">
          <cell r="E7450" t="str">
            <v>73MONTHLYHNON-REPRESENTED STATE EMPLOYEES</v>
          </cell>
          <cell r="F7450" t="str">
            <v>73</v>
          </cell>
          <cell r="G7450" t="str">
            <v>Monthly</v>
          </cell>
          <cell r="H7450" t="str">
            <v>H</v>
          </cell>
          <cell r="I7450">
            <v>0</v>
          </cell>
          <cell r="J7450" t="str">
            <v>Non-Represented State Employees</v>
          </cell>
          <cell r="K7450">
            <v>7877</v>
          </cell>
          <cell r="L7450">
            <v>7877</v>
          </cell>
          <cell r="M7450">
            <v>7877</v>
          </cell>
          <cell r="N7450">
            <v>7877</v>
          </cell>
          <cell r="O7450">
            <v>7425</v>
          </cell>
          <cell r="P7450">
            <v>7574</v>
          </cell>
          <cell r="Q7450">
            <v>7803</v>
          </cell>
        </row>
        <row r="7451">
          <cell r="E7451" t="str">
            <v>73MONTHLYHTEAMSTERS LOCAL UNION NUMBER 117</v>
          </cell>
          <cell r="F7451" t="str">
            <v>73</v>
          </cell>
          <cell r="G7451" t="str">
            <v>Monthly</v>
          </cell>
          <cell r="H7451" t="str">
            <v>H</v>
          </cell>
          <cell r="I7451">
            <v>0</v>
          </cell>
          <cell r="J7451" t="str">
            <v>Teamsters Local Union Number 117</v>
          </cell>
          <cell r="K7451">
            <v>7978</v>
          </cell>
          <cell r="L7451">
            <v>7978</v>
          </cell>
          <cell r="M7451">
            <v>7978</v>
          </cell>
          <cell r="N7451">
            <v>7978</v>
          </cell>
          <cell r="O7451">
            <v>7521</v>
          </cell>
          <cell r="P7451">
            <v>7671</v>
          </cell>
          <cell r="Q7451">
            <v>7903</v>
          </cell>
        </row>
        <row r="7452">
          <cell r="E7452" t="str">
            <v>73MONTHLYHWASHINGTON FEDERATION OF STATE EMPLOYEES</v>
          </cell>
          <cell r="F7452" t="str">
            <v>73</v>
          </cell>
          <cell r="G7452" t="str">
            <v>Monthly</v>
          </cell>
          <cell r="H7452" t="str">
            <v>H</v>
          </cell>
          <cell r="I7452">
            <v>0</v>
          </cell>
          <cell r="J7452" t="str">
            <v>Washington Federation of State Employees</v>
          </cell>
          <cell r="K7452">
            <v>7877</v>
          </cell>
          <cell r="L7452">
            <v>7877</v>
          </cell>
          <cell r="M7452">
            <v>7877</v>
          </cell>
          <cell r="N7452">
            <v>7877</v>
          </cell>
          <cell r="O7452">
            <v>7425</v>
          </cell>
          <cell r="P7452">
            <v>7574</v>
          </cell>
          <cell r="Q7452">
            <v>7803</v>
          </cell>
        </row>
        <row r="7453">
          <cell r="E7453" t="str">
            <v>73MONTHLYHWASHINGTON PUBLIC EMPLOYEES ASSOCIATION</v>
          </cell>
          <cell r="F7453" t="str">
            <v>73</v>
          </cell>
          <cell r="G7453" t="str">
            <v>Monthly</v>
          </cell>
          <cell r="H7453" t="str">
            <v>H</v>
          </cell>
          <cell r="I7453">
            <v>0</v>
          </cell>
          <cell r="J7453" t="str">
            <v>Washington Public Employees Association</v>
          </cell>
          <cell r="K7453">
            <v>7877</v>
          </cell>
          <cell r="L7453">
            <v>7877</v>
          </cell>
          <cell r="M7453">
            <v>7877</v>
          </cell>
          <cell r="N7453">
            <v>7877</v>
          </cell>
          <cell r="O7453">
            <v>7425</v>
          </cell>
          <cell r="P7453">
            <v>7574</v>
          </cell>
          <cell r="Q7453">
            <v>7803</v>
          </cell>
        </row>
        <row r="7454">
          <cell r="E7454" t="str">
            <v>73MONTHLYICOALITION</v>
          </cell>
          <cell r="F7454" t="str">
            <v>73</v>
          </cell>
          <cell r="G7454" t="str">
            <v>Monthly</v>
          </cell>
          <cell r="H7454" t="str">
            <v>I</v>
          </cell>
          <cell r="I7454">
            <v>0</v>
          </cell>
          <cell r="J7454" t="str">
            <v>Coalition</v>
          </cell>
          <cell r="K7454">
            <v>8074</v>
          </cell>
          <cell r="L7454">
            <v>8074</v>
          </cell>
          <cell r="M7454">
            <v>8074</v>
          </cell>
          <cell r="N7454">
            <v>8074</v>
          </cell>
          <cell r="O7454">
            <v>7611</v>
          </cell>
          <cell r="P7454">
            <v>7763</v>
          </cell>
          <cell r="Q7454">
            <v>7997</v>
          </cell>
        </row>
        <row r="7455">
          <cell r="E7455" t="str">
            <v>73MONTHLYINON-REPRESENTED STATE EMPLOYEES</v>
          </cell>
          <cell r="F7455" t="str">
            <v>73</v>
          </cell>
          <cell r="G7455" t="str">
            <v>Monthly</v>
          </cell>
          <cell r="H7455" t="str">
            <v>I</v>
          </cell>
          <cell r="I7455">
            <v>0</v>
          </cell>
          <cell r="J7455" t="str">
            <v>Non-Represented State Employees</v>
          </cell>
          <cell r="K7455">
            <v>8074</v>
          </cell>
          <cell r="L7455">
            <v>8074</v>
          </cell>
          <cell r="M7455">
            <v>8074</v>
          </cell>
          <cell r="N7455">
            <v>8074</v>
          </cell>
          <cell r="O7455">
            <v>7611</v>
          </cell>
          <cell r="P7455">
            <v>7763</v>
          </cell>
          <cell r="Q7455">
            <v>7997</v>
          </cell>
        </row>
        <row r="7456">
          <cell r="E7456" t="str">
            <v>73MONTHLYITEAMSTERS LOCAL UNION NUMBER 117</v>
          </cell>
          <cell r="F7456" t="str">
            <v>73</v>
          </cell>
          <cell r="G7456" t="str">
            <v>Monthly</v>
          </cell>
          <cell r="H7456" t="str">
            <v>I</v>
          </cell>
          <cell r="I7456">
            <v>0</v>
          </cell>
          <cell r="J7456" t="str">
            <v>Teamsters Local Union Number 117</v>
          </cell>
          <cell r="K7456">
            <v>8175</v>
          </cell>
          <cell r="L7456">
            <v>8175</v>
          </cell>
          <cell r="M7456">
            <v>8175</v>
          </cell>
          <cell r="N7456">
            <v>8175</v>
          </cell>
          <cell r="O7456">
            <v>7707</v>
          </cell>
          <cell r="P7456">
            <v>7861</v>
          </cell>
          <cell r="Q7456">
            <v>8098</v>
          </cell>
        </row>
        <row r="7457">
          <cell r="E7457" t="str">
            <v>73MONTHLYIWASHINGTON FEDERATION OF STATE EMPLOYEES</v>
          </cell>
          <cell r="F7457" t="str">
            <v>73</v>
          </cell>
          <cell r="G7457" t="str">
            <v>Monthly</v>
          </cell>
          <cell r="H7457" t="str">
            <v>I</v>
          </cell>
          <cell r="I7457">
            <v>0</v>
          </cell>
          <cell r="J7457" t="str">
            <v>Washington Federation of State Employees</v>
          </cell>
          <cell r="K7457">
            <v>8074</v>
          </cell>
          <cell r="L7457">
            <v>8074</v>
          </cell>
          <cell r="M7457">
            <v>8074</v>
          </cell>
          <cell r="N7457">
            <v>8074</v>
          </cell>
          <cell r="O7457">
            <v>7611</v>
          </cell>
          <cell r="P7457">
            <v>7763</v>
          </cell>
          <cell r="Q7457">
            <v>7997</v>
          </cell>
        </row>
        <row r="7458">
          <cell r="E7458" t="str">
            <v>73MONTHLYIWASHINGTON PUBLIC EMPLOYEES ASSOCIATION</v>
          </cell>
          <cell r="F7458" t="str">
            <v>73</v>
          </cell>
          <cell r="G7458" t="str">
            <v>Monthly</v>
          </cell>
          <cell r="H7458" t="str">
            <v>I</v>
          </cell>
          <cell r="I7458">
            <v>0</v>
          </cell>
          <cell r="J7458" t="str">
            <v>Washington Public Employees Association</v>
          </cell>
          <cell r="K7458">
            <v>8074</v>
          </cell>
          <cell r="L7458">
            <v>8074</v>
          </cell>
          <cell r="M7458">
            <v>8074</v>
          </cell>
          <cell r="N7458">
            <v>8074</v>
          </cell>
          <cell r="O7458">
            <v>7611</v>
          </cell>
          <cell r="P7458">
            <v>7763</v>
          </cell>
          <cell r="Q7458">
            <v>7997</v>
          </cell>
        </row>
        <row r="7459">
          <cell r="E7459" t="str">
            <v>73MONTHLYJCOALITION</v>
          </cell>
          <cell r="F7459" t="str">
            <v>73</v>
          </cell>
          <cell r="G7459" t="str">
            <v>Monthly</v>
          </cell>
          <cell r="H7459" t="str">
            <v>J</v>
          </cell>
          <cell r="I7459">
            <v>0</v>
          </cell>
          <cell r="J7459" t="str">
            <v>Coalition</v>
          </cell>
          <cell r="K7459">
            <v>8275</v>
          </cell>
          <cell r="L7459">
            <v>8275</v>
          </cell>
          <cell r="M7459">
            <v>8275</v>
          </cell>
          <cell r="N7459">
            <v>8275</v>
          </cell>
          <cell r="O7459">
            <v>7801</v>
          </cell>
          <cell r="P7459">
            <v>7957</v>
          </cell>
          <cell r="Q7459">
            <v>8197</v>
          </cell>
        </row>
        <row r="7460">
          <cell r="E7460" t="str">
            <v>73MONTHLYJNON-REPRESENTED STATE EMPLOYEES</v>
          </cell>
          <cell r="F7460" t="str">
            <v>73</v>
          </cell>
          <cell r="G7460" t="str">
            <v>Monthly</v>
          </cell>
          <cell r="H7460" t="str">
            <v>J</v>
          </cell>
          <cell r="I7460">
            <v>0</v>
          </cell>
          <cell r="J7460" t="str">
            <v>Non-Represented State Employees</v>
          </cell>
          <cell r="K7460">
            <v>8275</v>
          </cell>
          <cell r="L7460">
            <v>8275</v>
          </cell>
          <cell r="M7460">
            <v>8275</v>
          </cell>
          <cell r="N7460">
            <v>8275</v>
          </cell>
          <cell r="O7460">
            <v>7801</v>
          </cell>
          <cell r="P7460">
            <v>7957</v>
          </cell>
          <cell r="Q7460">
            <v>8197</v>
          </cell>
        </row>
        <row r="7461">
          <cell r="E7461" t="str">
            <v>73MONTHLYJTEAMSTERS LOCAL UNION NUMBER 117</v>
          </cell>
          <cell r="F7461" t="str">
            <v>73</v>
          </cell>
          <cell r="G7461" t="str">
            <v>Monthly</v>
          </cell>
          <cell r="H7461" t="str">
            <v>J</v>
          </cell>
          <cell r="I7461">
            <v>0</v>
          </cell>
          <cell r="J7461" t="str">
            <v>Teamsters Local Union Number 117</v>
          </cell>
          <cell r="K7461">
            <v>8382</v>
          </cell>
          <cell r="L7461">
            <v>8382</v>
          </cell>
          <cell r="M7461">
            <v>8382</v>
          </cell>
          <cell r="N7461">
            <v>8382</v>
          </cell>
          <cell r="O7461">
            <v>7902</v>
          </cell>
          <cell r="P7461">
            <v>8060</v>
          </cell>
          <cell r="Q7461">
            <v>8303</v>
          </cell>
        </row>
        <row r="7462">
          <cell r="E7462" t="str">
            <v>73MONTHLYJWASHINGTON FEDERATION OF STATE EMPLOYEES</v>
          </cell>
          <cell r="F7462" t="str">
            <v>73</v>
          </cell>
          <cell r="G7462" t="str">
            <v>Monthly</v>
          </cell>
          <cell r="H7462" t="str">
            <v>J</v>
          </cell>
          <cell r="I7462">
            <v>0</v>
          </cell>
          <cell r="J7462" t="str">
            <v>Washington Federation of State Employees</v>
          </cell>
          <cell r="K7462">
            <v>8275</v>
          </cell>
          <cell r="L7462">
            <v>8275</v>
          </cell>
          <cell r="M7462">
            <v>8275</v>
          </cell>
          <cell r="N7462">
            <v>8275</v>
          </cell>
          <cell r="O7462">
            <v>7801</v>
          </cell>
          <cell r="P7462">
            <v>7957</v>
          </cell>
          <cell r="Q7462">
            <v>8197</v>
          </cell>
        </row>
        <row r="7463">
          <cell r="E7463" t="str">
            <v>73MONTHLYJWASHINGTON PUBLIC EMPLOYEES ASSOCIATION</v>
          </cell>
          <cell r="F7463" t="str">
            <v>73</v>
          </cell>
          <cell r="G7463" t="str">
            <v>Monthly</v>
          </cell>
          <cell r="H7463" t="str">
            <v>J</v>
          </cell>
          <cell r="I7463">
            <v>0</v>
          </cell>
          <cell r="J7463" t="str">
            <v>Washington Public Employees Association</v>
          </cell>
          <cell r="K7463">
            <v>8275</v>
          </cell>
          <cell r="L7463">
            <v>8275</v>
          </cell>
          <cell r="M7463">
            <v>8275</v>
          </cell>
          <cell r="N7463">
            <v>8275</v>
          </cell>
          <cell r="O7463">
            <v>7801</v>
          </cell>
          <cell r="P7463">
            <v>7957</v>
          </cell>
          <cell r="Q7463">
            <v>8197</v>
          </cell>
        </row>
        <row r="7464">
          <cell r="E7464" t="str">
            <v>73MONTHLYKCOALITION</v>
          </cell>
          <cell r="F7464" t="str">
            <v>73</v>
          </cell>
          <cell r="G7464" t="str">
            <v>Monthly</v>
          </cell>
          <cell r="H7464" t="str">
            <v>K</v>
          </cell>
          <cell r="I7464">
            <v>0</v>
          </cell>
          <cell r="J7464" t="str">
            <v>Coalition</v>
          </cell>
          <cell r="K7464">
            <v>8483</v>
          </cell>
          <cell r="L7464">
            <v>8483</v>
          </cell>
          <cell r="M7464">
            <v>8483</v>
          </cell>
          <cell r="N7464">
            <v>8483</v>
          </cell>
          <cell r="O7464">
            <v>7997</v>
          </cell>
          <cell r="P7464">
            <v>8157</v>
          </cell>
          <cell r="Q7464">
            <v>8403</v>
          </cell>
        </row>
        <row r="7465">
          <cell r="E7465" t="str">
            <v>73MONTHLYKNON-REPRESENTED STATE EMPLOYEES</v>
          </cell>
          <cell r="F7465" t="str">
            <v>73</v>
          </cell>
          <cell r="G7465" t="str">
            <v>Monthly</v>
          </cell>
          <cell r="H7465" t="str">
            <v>K</v>
          </cell>
          <cell r="I7465">
            <v>0</v>
          </cell>
          <cell r="J7465" t="str">
            <v>Non-Represented State Employees</v>
          </cell>
          <cell r="K7465">
            <v>8483</v>
          </cell>
          <cell r="L7465">
            <v>8483</v>
          </cell>
          <cell r="M7465">
            <v>8483</v>
          </cell>
          <cell r="N7465">
            <v>8483</v>
          </cell>
          <cell r="O7465">
            <v>7997</v>
          </cell>
          <cell r="P7465">
            <v>8157</v>
          </cell>
          <cell r="Q7465">
            <v>8403</v>
          </cell>
        </row>
        <row r="7466">
          <cell r="E7466" t="str">
            <v>73MONTHLYKTEAMSTERS LOCAL UNION NUMBER 117</v>
          </cell>
          <cell r="F7466" t="str">
            <v>73</v>
          </cell>
          <cell r="G7466" t="str">
            <v>Monthly</v>
          </cell>
          <cell r="H7466" t="str">
            <v>K</v>
          </cell>
          <cell r="I7466">
            <v>0</v>
          </cell>
          <cell r="J7466" t="str">
            <v>Teamsters Local Union Number 117</v>
          </cell>
          <cell r="K7466">
            <v>8591</v>
          </cell>
          <cell r="L7466">
            <v>8591</v>
          </cell>
          <cell r="M7466">
            <v>8591</v>
          </cell>
          <cell r="N7466">
            <v>8591</v>
          </cell>
          <cell r="O7466">
            <v>8099</v>
          </cell>
          <cell r="P7466">
            <v>8261</v>
          </cell>
          <cell r="Q7466">
            <v>8510</v>
          </cell>
        </row>
        <row r="7467">
          <cell r="E7467" t="str">
            <v>73MONTHLYKWASHINGTON FEDERATION OF STATE EMPLOYEES</v>
          </cell>
          <cell r="F7467" t="str">
            <v>73</v>
          </cell>
          <cell r="G7467" t="str">
            <v>Monthly</v>
          </cell>
          <cell r="H7467" t="str">
            <v>K</v>
          </cell>
          <cell r="I7467">
            <v>0</v>
          </cell>
          <cell r="J7467" t="str">
            <v>Washington Federation of State Employees</v>
          </cell>
          <cell r="K7467">
            <v>8483</v>
          </cell>
          <cell r="L7467">
            <v>8483</v>
          </cell>
          <cell r="M7467">
            <v>8483</v>
          </cell>
          <cell r="N7467">
            <v>8483</v>
          </cell>
          <cell r="O7467">
            <v>7997</v>
          </cell>
          <cell r="P7467">
            <v>8157</v>
          </cell>
          <cell r="Q7467">
            <v>8403</v>
          </cell>
        </row>
        <row r="7468">
          <cell r="E7468" t="str">
            <v>73MONTHLYKWASHINGTON PUBLIC EMPLOYEES ASSOCIATION</v>
          </cell>
          <cell r="F7468" t="str">
            <v>73</v>
          </cell>
          <cell r="G7468" t="str">
            <v>Monthly</v>
          </cell>
          <cell r="H7468" t="str">
            <v>K</v>
          </cell>
          <cell r="I7468">
            <v>0</v>
          </cell>
          <cell r="J7468" t="str">
            <v>Washington Public Employees Association</v>
          </cell>
          <cell r="K7468">
            <v>8483</v>
          </cell>
          <cell r="L7468">
            <v>8483</v>
          </cell>
          <cell r="M7468">
            <v>8483</v>
          </cell>
          <cell r="N7468">
            <v>8483</v>
          </cell>
          <cell r="O7468">
            <v>7997</v>
          </cell>
          <cell r="P7468">
            <v>8157</v>
          </cell>
          <cell r="Q7468">
            <v>8403</v>
          </cell>
        </row>
        <row r="7469">
          <cell r="E7469" t="str">
            <v>73MONTHLYLCOALITION</v>
          </cell>
          <cell r="F7469" t="str">
            <v>73</v>
          </cell>
          <cell r="G7469" t="str">
            <v>Monthly</v>
          </cell>
          <cell r="H7469" t="str">
            <v>L</v>
          </cell>
          <cell r="I7469">
            <v>0</v>
          </cell>
          <cell r="J7469" t="str">
            <v>Coalition</v>
          </cell>
          <cell r="K7469">
            <v>8696</v>
          </cell>
          <cell r="L7469">
            <v>8696</v>
          </cell>
          <cell r="M7469">
            <v>8696</v>
          </cell>
          <cell r="N7469">
            <v>8696</v>
          </cell>
          <cell r="O7469">
            <v>8198</v>
          </cell>
          <cell r="P7469">
            <v>8362</v>
          </cell>
          <cell r="Q7469">
            <v>8615</v>
          </cell>
        </row>
        <row r="7470">
          <cell r="E7470" t="str">
            <v>73MONTHLYLNON-REPRESENTED STATE EMPLOYEES</v>
          </cell>
          <cell r="F7470" t="str">
            <v>73</v>
          </cell>
          <cell r="G7470" t="str">
            <v>Monthly</v>
          </cell>
          <cell r="H7470" t="str">
            <v>L</v>
          </cell>
          <cell r="I7470">
            <v>0</v>
          </cell>
          <cell r="J7470" t="str">
            <v>Non-Represented State Employees</v>
          </cell>
          <cell r="K7470">
            <v>8696</v>
          </cell>
          <cell r="L7470">
            <v>8696</v>
          </cell>
          <cell r="M7470">
            <v>8696</v>
          </cell>
          <cell r="N7470">
            <v>8696</v>
          </cell>
          <cell r="O7470">
            <v>8198</v>
          </cell>
          <cell r="P7470">
            <v>8362</v>
          </cell>
          <cell r="Q7470">
            <v>8615</v>
          </cell>
        </row>
        <row r="7471">
          <cell r="E7471" t="str">
            <v>73MONTHLYLTEAMSTERS LOCAL UNION NUMBER 117</v>
          </cell>
          <cell r="F7471" t="str">
            <v>73</v>
          </cell>
          <cell r="G7471" t="str">
            <v>Monthly</v>
          </cell>
          <cell r="H7471" t="str">
            <v>L</v>
          </cell>
          <cell r="I7471">
            <v>0</v>
          </cell>
          <cell r="J7471" t="str">
            <v>Teamsters Local Union Number 117</v>
          </cell>
          <cell r="K7471">
            <v>8808</v>
          </cell>
          <cell r="L7471">
            <v>8808</v>
          </cell>
          <cell r="M7471">
            <v>8808</v>
          </cell>
          <cell r="N7471">
            <v>8808</v>
          </cell>
          <cell r="O7471">
            <v>8303</v>
          </cell>
          <cell r="P7471">
            <v>8469</v>
          </cell>
          <cell r="Q7471">
            <v>8725</v>
          </cell>
        </row>
        <row r="7472">
          <cell r="E7472" t="str">
            <v>73MONTHLYLWASHINGTON FEDERATION OF STATE EMPLOYEES</v>
          </cell>
          <cell r="F7472" t="str">
            <v>73</v>
          </cell>
          <cell r="G7472" t="str">
            <v>Monthly</v>
          </cell>
          <cell r="H7472" t="str">
            <v>L</v>
          </cell>
          <cell r="I7472">
            <v>0</v>
          </cell>
          <cell r="J7472" t="str">
            <v>Washington Federation of State Employees</v>
          </cell>
          <cell r="K7472">
            <v>8696</v>
          </cell>
          <cell r="L7472">
            <v>8696</v>
          </cell>
          <cell r="M7472">
            <v>8696</v>
          </cell>
          <cell r="N7472">
            <v>8696</v>
          </cell>
          <cell r="O7472">
            <v>8198</v>
          </cell>
          <cell r="P7472">
            <v>8362</v>
          </cell>
          <cell r="Q7472">
            <v>8615</v>
          </cell>
        </row>
        <row r="7473">
          <cell r="E7473" t="str">
            <v>73MONTHLYLWASHINGTON PUBLIC EMPLOYEES ASSOCIATION</v>
          </cell>
          <cell r="F7473" t="str">
            <v>73</v>
          </cell>
          <cell r="G7473" t="str">
            <v>Monthly</v>
          </cell>
          <cell r="H7473" t="str">
            <v>L</v>
          </cell>
          <cell r="I7473">
            <v>0</v>
          </cell>
          <cell r="J7473" t="str">
            <v>Washington Public Employees Association</v>
          </cell>
          <cell r="K7473">
            <v>8696</v>
          </cell>
          <cell r="L7473">
            <v>8696</v>
          </cell>
          <cell r="M7473">
            <v>8696</v>
          </cell>
          <cell r="N7473">
            <v>8696</v>
          </cell>
          <cell r="O7473">
            <v>8198</v>
          </cell>
          <cell r="P7473">
            <v>8362</v>
          </cell>
          <cell r="Q7473">
            <v>8615</v>
          </cell>
        </row>
        <row r="7474">
          <cell r="E7474" t="str">
            <v>73MONTHLYMCOALITION</v>
          </cell>
          <cell r="F7474" t="str">
            <v>73</v>
          </cell>
          <cell r="G7474" t="str">
            <v>Monthly</v>
          </cell>
          <cell r="H7474" t="str">
            <v>M</v>
          </cell>
          <cell r="I7474">
            <v>0</v>
          </cell>
          <cell r="J7474" t="str">
            <v>Coalition</v>
          </cell>
          <cell r="K7474">
            <v>8912</v>
          </cell>
          <cell r="L7474">
            <v>8912</v>
          </cell>
          <cell r="M7474">
            <v>8912</v>
          </cell>
          <cell r="N7474">
            <v>8912</v>
          </cell>
          <cell r="O7474">
            <v>8401</v>
          </cell>
          <cell r="P7474">
            <v>8569</v>
          </cell>
          <cell r="Q7474">
            <v>8828</v>
          </cell>
        </row>
        <row r="7475">
          <cell r="E7475" t="str">
            <v>73MONTHLYMNON-REPRESENTED STATE EMPLOYEES</v>
          </cell>
          <cell r="F7475" t="str">
            <v>73</v>
          </cell>
          <cell r="G7475" t="str">
            <v>Monthly</v>
          </cell>
          <cell r="H7475" t="str">
            <v>M</v>
          </cell>
          <cell r="I7475">
            <v>0</v>
          </cell>
          <cell r="J7475" t="str">
            <v>Non-Represented State Employees</v>
          </cell>
          <cell r="K7475">
            <v>8912</v>
          </cell>
          <cell r="L7475">
            <v>8912</v>
          </cell>
          <cell r="M7475">
            <v>8912</v>
          </cell>
          <cell r="N7475">
            <v>8912</v>
          </cell>
          <cell r="O7475">
            <v>8401</v>
          </cell>
          <cell r="P7475">
            <v>8569</v>
          </cell>
          <cell r="Q7475">
            <v>8828</v>
          </cell>
        </row>
        <row r="7476">
          <cell r="E7476" t="str">
            <v>73MONTHLYMTEAMSTERS LOCAL UNION NUMBER 117</v>
          </cell>
          <cell r="F7476" t="str">
            <v>73</v>
          </cell>
          <cell r="G7476" t="str">
            <v>Monthly</v>
          </cell>
          <cell r="H7476" t="str">
            <v>M</v>
          </cell>
          <cell r="I7476">
            <v>0</v>
          </cell>
          <cell r="J7476" t="str">
            <v>Teamsters Local Union Number 117</v>
          </cell>
          <cell r="K7476">
            <v>9024</v>
          </cell>
          <cell r="L7476">
            <v>9024</v>
          </cell>
          <cell r="M7476">
            <v>9024</v>
          </cell>
          <cell r="N7476">
            <v>9024</v>
          </cell>
          <cell r="O7476">
            <v>8507</v>
          </cell>
          <cell r="P7476">
            <v>8677</v>
          </cell>
          <cell r="Q7476">
            <v>8939</v>
          </cell>
        </row>
        <row r="7477">
          <cell r="E7477" t="str">
            <v>73MONTHLYMWASHINGTON FEDERATION OF STATE EMPLOYEES</v>
          </cell>
          <cell r="F7477" t="str">
            <v>73</v>
          </cell>
          <cell r="G7477" t="str">
            <v>Monthly</v>
          </cell>
          <cell r="H7477" t="str">
            <v>M</v>
          </cell>
          <cell r="I7477">
            <v>0</v>
          </cell>
          <cell r="J7477" t="str">
            <v>Washington Federation of State Employees</v>
          </cell>
          <cell r="K7477">
            <v>8912</v>
          </cell>
          <cell r="L7477">
            <v>8912</v>
          </cell>
          <cell r="M7477">
            <v>8912</v>
          </cell>
          <cell r="N7477">
            <v>8912</v>
          </cell>
          <cell r="O7477">
            <v>8401</v>
          </cell>
          <cell r="P7477">
            <v>8569</v>
          </cell>
          <cell r="Q7477">
            <v>8828</v>
          </cell>
        </row>
        <row r="7478">
          <cell r="E7478" t="str">
            <v>73MONTHLYMWASHINGTON PUBLIC EMPLOYEES ASSOCIATION</v>
          </cell>
          <cell r="F7478" t="str">
            <v>73</v>
          </cell>
          <cell r="G7478" t="str">
            <v>Monthly</v>
          </cell>
          <cell r="H7478" t="str">
            <v>M</v>
          </cell>
          <cell r="I7478">
            <v>0</v>
          </cell>
          <cell r="J7478" t="str">
            <v>Washington Public Employees Association</v>
          </cell>
          <cell r="K7478">
            <v>8912</v>
          </cell>
          <cell r="L7478">
            <v>8912</v>
          </cell>
          <cell r="M7478">
            <v>8912</v>
          </cell>
          <cell r="N7478">
            <v>8912</v>
          </cell>
          <cell r="O7478">
            <v>8401</v>
          </cell>
          <cell r="P7478">
            <v>8569</v>
          </cell>
          <cell r="Q7478">
            <v>8828</v>
          </cell>
        </row>
        <row r="7479">
          <cell r="E7479" t="str">
            <v>74EMONTHLYENON-REPRESENTED STATE EMPLOYEES</v>
          </cell>
          <cell r="F7479" t="str">
            <v>74E</v>
          </cell>
          <cell r="G7479" t="str">
            <v>Monthly</v>
          </cell>
          <cell r="H7479" t="str">
            <v>E</v>
          </cell>
          <cell r="I7479">
            <v>0</v>
          </cell>
          <cell r="J7479" t="str">
            <v>Non-Represented State Employees</v>
          </cell>
          <cell r="K7479">
            <v>7497</v>
          </cell>
          <cell r="L7479">
            <v>7497</v>
          </cell>
          <cell r="M7479">
            <v>7497</v>
          </cell>
          <cell r="N7479">
            <v>7497</v>
          </cell>
          <cell r="O7479">
            <v>7068</v>
          </cell>
          <cell r="P7479">
            <v>7209</v>
          </cell>
          <cell r="Q7479">
            <v>7427</v>
          </cell>
        </row>
        <row r="7480">
          <cell r="E7480" t="str">
            <v>74EMONTHLYEWASHINGTON FEDERATION OF STATE EMPLOYEES</v>
          </cell>
          <cell r="F7480" t="str">
            <v>74E</v>
          </cell>
          <cell r="G7480" t="str">
            <v>Monthly</v>
          </cell>
          <cell r="H7480" t="str">
            <v>E</v>
          </cell>
          <cell r="I7480">
            <v>0</v>
          </cell>
          <cell r="J7480" t="str">
            <v>Washington Federation of State Employees</v>
          </cell>
          <cell r="K7480">
            <v>7497</v>
          </cell>
          <cell r="L7480">
            <v>7497</v>
          </cell>
          <cell r="M7480">
            <v>7497</v>
          </cell>
          <cell r="N7480">
            <v>7497</v>
          </cell>
          <cell r="O7480">
            <v>7068</v>
          </cell>
          <cell r="P7480">
            <v>7209</v>
          </cell>
          <cell r="Q7480">
            <v>7427</v>
          </cell>
        </row>
        <row r="7481">
          <cell r="E7481" t="str">
            <v>74EMONTHLYFNON-REPRESENTED STATE EMPLOYEES</v>
          </cell>
          <cell r="F7481" t="str">
            <v>74E</v>
          </cell>
          <cell r="G7481" t="str">
            <v>Monthly</v>
          </cell>
          <cell r="H7481" t="str">
            <v>F</v>
          </cell>
          <cell r="I7481">
            <v>0</v>
          </cell>
          <cell r="J7481" t="str">
            <v>Non-Represented State Employees</v>
          </cell>
          <cell r="K7481">
            <v>7684</v>
          </cell>
          <cell r="L7481">
            <v>7684</v>
          </cell>
          <cell r="M7481">
            <v>7684</v>
          </cell>
          <cell r="N7481">
            <v>7684</v>
          </cell>
          <cell r="O7481">
            <v>7243</v>
          </cell>
          <cell r="P7481">
            <v>7388</v>
          </cell>
          <cell r="Q7481">
            <v>7611</v>
          </cell>
        </row>
        <row r="7482">
          <cell r="E7482" t="str">
            <v>74EMONTHLYFWASHINGTON FEDERATION OF STATE EMPLOYEES</v>
          </cell>
          <cell r="F7482" t="str">
            <v>74E</v>
          </cell>
          <cell r="G7482" t="str">
            <v>Monthly</v>
          </cell>
          <cell r="H7482" t="str">
            <v>F</v>
          </cell>
          <cell r="I7482">
            <v>0</v>
          </cell>
          <cell r="J7482" t="str">
            <v>Washington Federation of State Employees</v>
          </cell>
          <cell r="K7482">
            <v>7684</v>
          </cell>
          <cell r="L7482">
            <v>7684</v>
          </cell>
          <cell r="M7482">
            <v>7684</v>
          </cell>
          <cell r="N7482">
            <v>7684</v>
          </cell>
          <cell r="O7482">
            <v>7243</v>
          </cell>
          <cell r="P7482">
            <v>7388</v>
          </cell>
          <cell r="Q7482">
            <v>7611</v>
          </cell>
        </row>
        <row r="7483">
          <cell r="E7483" t="str">
            <v>74EMONTHLYGNON-REPRESENTED STATE EMPLOYEES</v>
          </cell>
          <cell r="F7483" t="str">
            <v>74E</v>
          </cell>
          <cell r="G7483" t="str">
            <v>Monthly</v>
          </cell>
          <cell r="H7483" t="str">
            <v>G</v>
          </cell>
          <cell r="I7483">
            <v>0</v>
          </cell>
          <cell r="J7483" t="str">
            <v>Non-Represented State Employees</v>
          </cell>
          <cell r="K7483">
            <v>7877</v>
          </cell>
          <cell r="L7483">
            <v>7877</v>
          </cell>
          <cell r="M7483">
            <v>7877</v>
          </cell>
          <cell r="N7483">
            <v>7877</v>
          </cell>
          <cell r="O7483">
            <v>7425</v>
          </cell>
          <cell r="P7483">
            <v>7574</v>
          </cell>
          <cell r="Q7483">
            <v>7803</v>
          </cell>
        </row>
        <row r="7484">
          <cell r="E7484" t="str">
            <v>74EMONTHLYGWASHINGTON FEDERATION OF STATE EMPLOYEES</v>
          </cell>
          <cell r="F7484" t="str">
            <v>74E</v>
          </cell>
          <cell r="G7484" t="str">
            <v>Monthly</v>
          </cell>
          <cell r="H7484" t="str">
            <v>G</v>
          </cell>
          <cell r="I7484">
            <v>0</v>
          </cell>
          <cell r="J7484" t="str">
            <v>Washington Federation of State Employees</v>
          </cell>
          <cell r="K7484">
            <v>7877</v>
          </cell>
          <cell r="L7484">
            <v>7877</v>
          </cell>
          <cell r="M7484">
            <v>7877</v>
          </cell>
          <cell r="N7484">
            <v>7877</v>
          </cell>
          <cell r="O7484">
            <v>7425</v>
          </cell>
          <cell r="P7484">
            <v>7574</v>
          </cell>
          <cell r="Q7484">
            <v>7803</v>
          </cell>
        </row>
        <row r="7485">
          <cell r="E7485" t="str">
            <v>74EMONTHLYHNON-REPRESENTED STATE EMPLOYEES</v>
          </cell>
          <cell r="F7485" t="str">
            <v>74E</v>
          </cell>
          <cell r="G7485" t="str">
            <v>Monthly</v>
          </cell>
          <cell r="H7485" t="str">
            <v>H</v>
          </cell>
          <cell r="I7485">
            <v>0</v>
          </cell>
          <cell r="J7485" t="str">
            <v>Non-Represented State Employees</v>
          </cell>
          <cell r="K7485">
            <v>8074</v>
          </cell>
          <cell r="L7485">
            <v>8074</v>
          </cell>
          <cell r="M7485">
            <v>8074</v>
          </cell>
          <cell r="N7485">
            <v>8074</v>
          </cell>
          <cell r="O7485">
            <v>7611</v>
          </cell>
          <cell r="P7485">
            <v>7763</v>
          </cell>
          <cell r="Q7485">
            <v>7997</v>
          </cell>
        </row>
        <row r="7486">
          <cell r="E7486" t="str">
            <v>74EMONTHLYHWASHINGTON FEDERATION OF STATE EMPLOYEES</v>
          </cell>
          <cell r="F7486" t="str">
            <v>74E</v>
          </cell>
          <cell r="G7486" t="str">
            <v>Monthly</v>
          </cell>
          <cell r="H7486" t="str">
            <v>H</v>
          </cell>
          <cell r="I7486">
            <v>0</v>
          </cell>
          <cell r="J7486" t="str">
            <v>Washington Federation of State Employees</v>
          </cell>
          <cell r="K7486">
            <v>8074</v>
          </cell>
          <cell r="L7486">
            <v>8074</v>
          </cell>
          <cell r="M7486">
            <v>8074</v>
          </cell>
          <cell r="N7486">
            <v>8074</v>
          </cell>
          <cell r="O7486">
            <v>7611</v>
          </cell>
          <cell r="P7486">
            <v>7763</v>
          </cell>
          <cell r="Q7486">
            <v>7997</v>
          </cell>
        </row>
        <row r="7487">
          <cell r="E7487" t="str">
            <v>74EMONTHLYINON-REPRESENTED STATE EMPLOYEES</v>
          </cell>
          <cell r="F7487" t="str">
            <v>74E</v>
          </cell>
          <cell r="G7487" t="str">
            <v>Monthly</v>
          </cell>
          <cell r="H7487" t="str">
            <v>I</v>
          </cell>
          <cell r="I7487">
            <v>0</v>
          </cell>
          <cell r="J7487" t="str">
            <v>Non-Represented State Employees</v>
          </cell>
          <cell r="K7487">
            <v>8275</v>
          </cell>
          <cell r="L7487">
            <v>8275</v>
          </cell>
          <cell r="M7487">
            <v>8275</v>
          </cell>
          <cell r="N7487">
            <v>8275</v>
          </cell>
          <cell r="O7487">
            <v>7801</v>
          </cell>
          <cell r="P7487">
            <v>7957</v>
          </cell>
          <cell r="Q7487">
            <v>8197</v>
          </cell>
        </row>
        <row r="7488">
          <cell r="E7488" t="str">
            <v>74EMONTHLYIWASHINGTON FEDERATION OF STATE EMPLOYEES</v>
          </cell>
          <cell r="F7488" t="str">
            <v>74E</v>
          </cell>
          <cell r="G7488" t="str">
            <v>Monthly</v>
          </cell>
          <cell r="H7488" t="str">
            <v>I</v>
          </cell>
          <cell r="I7488">
            <v>0</v>
          </cell>
          <cell r="J7488" t="str">
            <v>Washington Federation of State Employees</v>
          </cell>
          <cell r="K7488">
            <v>8275</v>
          </cell>
          <cell r="L7488">
            <v>8275</v>
          </cell>
          <cell r="M7488">
            <v>8275</v>
          </cell>
          <cell r="N7488">
            <v>8275</v>
          </cell>
          <cell r="O7488">
            <v>7801</v>
          </cell>
          <cell r="P7488">
            <v>7957</v>
          </cell>
          <cell r="Q7488">
            <v>8197</v>
          </cell>
        </row>
        <row r="7489">
          <cell r="E7489" t="str">
            <v>74EMONTHLYJNON-REPRESENTED STATE EMPLOYEES</v>
          </cell>
          <cell r="F7489" t="str">
            <v>74E</v>
          </cell>
          <cell r="G7489" t="str">
            <v>Monthly</v>
          </cell>
          <cell r="H7489" t="str">
            <v>J</v>
          </cell>
          <cell r="I7489">
            <v>0</v>
          </cell>
          <cell r="J7489" t="str">
            <v>Non-Represented State Employees</v>
          </cell>
          <cell r="K7489">
            <v>8483</v>
          </cell>
          <cell r="L7489">
            <v>8483</v>
          </cell>
          <cell r="M7489">
            <v>8483</v>
          </cell>
          <cell r="N7489">
            <v>8483</v>
          </cell>
          <cell r="O7489">
            <v>7997</v>
          </cell>
          <cell r="P7489">
            <v>8157</v>
          </cell>
          <cell r="Q7489">
            <v>8403</v>
          </cell>
        </row>
        <row r="7490">
          <cell r="E7490" t="str">
            <v>74EMONTHLYJWASHINGTON FEDERATION OF STATE EMPLOYEES</v>
          </cell>
          <cell r="F7490" t="str">
            <v>74E</v>
          </cell>
          <cell r="G7490" t="str">
            <v>Monthly</v>
          </cell>
          <cell r="H7490" t="str">
            <v>J</v>
          </cell>
          <cell r="I7490">
            <v>0</v>
          </cell>
          <cell r="J7490" t="str">
            <v>Washington Federation of State Employees</v>
          </cell>
          <cell r="K7490">
            <v>8483</v>
          </cell>
          <cell r="L7490">
            <v>8483</v>
          </cell>
          <cell r="M7490">
            <v>8483</v>
          </cell>
          <cell r="N7490">
            <v>8483</v>
          </cell>
          <cell r="O7490">
            <v>7997</v>
          </cell>
          <cell r="P7490">
            <v>8157</v>
          </cell>
          <cell r="Q7490">
            <v>8403</v>
          </cell>
        </row>
        <row r="7491">
          <cell r="E7491" t="str">
            <v>74EMONTHLYKNON-REPRESENTED STATE EMPLOYEES</v>
          </cell>
          <cell r="F7491" t="str">
            <v>74E</v>
          </cell>
          <cell r="G7491" t="str">
            <v>Monthly</v>
          </cell>
          <cell r="H7491" t="str">
            <v>K</v>
          </cell>
          <cell r="I7491">
            <v>0</v>
          </cell>
          <cell r="J7491" t="str">
            <v>Non-Represented State Employees</v>
          </cell>
          <cell r="K7491">
            <v>8696</v>
          </cell>
          <cell r="L7491">
            <v>8696</v>
          </cell>
          <cell r="M7491">
            <v>8696</v>
          </cell>
          <cell r="N7491">
            <v>8696</v>
          </cell>
          <cell r="O7491">
            <v>8198</v>
          </cell>
          <cell r="P7491">
            <v>8362</v>
          </cell>
          <cell r="Q7491">
            <v>8615</v>
          </cell>
        </row>
        <row r="7492">
          <cell r="E7492" t="str">
            <v>74EMONTHLYKWASHINGTON FEDERATION OF STATE EMPLOYEES</v>
          </cell>
          <cell r="F7492" t="str">
            <v>74E</v>
          </cell>
          <cell r="G7492" t="str">
            <v>Monthly</v>
          </cell>
          <cell r="H7492" t="str">
            <v>K</v>
          </cell>
          <cell r="I7492">
            <v>0</v>
          </cell>
          <cell r="J7492" t="str">
            <v>Washington Federation of State Employees</v>
          </cell>
          <cell r="K7492">
            <v>8696</v>
          </cell>
          <cell r="L7492">
            <v>8696</v>
          </cell>
          <cell r="M7492">
            <v>8696</v>
          </cell>
          <cell r="N7492">
            <v>8696</v>
          </cell>
          <cell r="O7492">
            <v>8198</v>
          </cell>
          <cell r="P7492">
            <v>8362</v>
          </cell>
          <cell r="Q7492">
            <v>8615</v>
          </cell>
        </row>
        <row r="7493">
          <cell r="E7493" t="str">
            <v>74EMONTHLYLNON-REPRESENTED STATE EMPLOYEES</v>
          </cell>
          <cell r="F7493" t="str">
            <v>74E</v>
          </cell>
          <cell r="G7493" t="str">
            <v>Monthly</v>
          </cell>
          <cell r="H7493" t="str">
            <v>L</v>
          </cell>
          <cell r="I7493">
            <v>0</v>
          </cell>
          <cell r="J7493" t="str">
            <v>Non-Represented State Employees</v>
          </cell>
          <cell r="K7493">
            <v>8912</v>
          </cell>
          <cell r="L7493">
            <v>8912</v>
          </cell>
          <cell r="M7493">
            <v>8912</v>
          </cell>
          <cell r="N7493">
            <v>8912</v>
          </cell>
          <cell r="O7493">
            <v>8401</v>
          </cell>
          <cell r="P7493">
            <v>8569</v>
          </cell>
          <cell r="Q7493">
            <v>8828</v>
          </cell>
        </row>
        <row r="7494">
          <cell r="E7494" t="str">
            <v>74EMONTHLYLWASHINGTON FEDERATION OF STATE EMPLOYEES</v>
          </cell>
          <cell r="F7494" t="str">
            <v>74E</v>
          </cell>
          <cell r="G7494" t="str">
            <v>Monthly</v>
          </cell>
          <cell r="H7494" t="str">
            <v>L</v>
          </cell>
          <cell r="I7494">
            <v>0</v>
          </cell>
          <cell r="J7494" t="str">
            <v>Washington Federation of State Employees</v>
          </cell>
          <cell r="K7494">
            <v>8912</v>
          </cell>
          <cell r="L7494">
            <v>8912</v>
          </cell>
          <cell r="M7494">
            <v>8912</v>
          </cell>
          <cell r="N7494">
            <v>8912</v>
          </cell>
          <cell r="O7494">
            <v>8401</v>
          </cell>
          <cell r="P7494">
            <v>8569</v>
          </cell>
          <cell r="Q7494">
            <v>8828</v>
          </cell>
        </row>
        <row r="7495">
          <cell r="E7495" t="str">
            <v>74EMONTHLYMNON-REPRESENTED STATE EMPLOYEES</v>
          </cell>
          <cell r="F7495" t="str">
            <v>74E</v>
          </cell>
          <cell r="G7495" t="str">
            <v>Monthly</v>
          </cell>
          <cell r="H7495" t="str">
            <v>M</v>
          </cell>
          <cell r="I7495">
            <v>0</v>
          </cell>
          <cell r="J7495" t="str">
            <v>Non-Represented State Employees</v>
          </cell>
          <cell r="K7495">
            <v>9136</v>
          </cell>
          <cell r="L7495">
            <v>9136</v>
          </cell>
          <cell r="M7495">
            <v>9136</v>
          </cell>
          <cell r="N7495">
            <v>9136</v>
          </cell>
          <cell r="O7495">
            <v>8613</v>
          </cell>
          <cell r="P7495">
            <v>8785</v>
          </cell>
          <cell r="Q7495">
            <v>9050</v>
          </cell>
        </row>
        <row r="7496">
          <cell r="E7496" t="str">
            <v>74EMONTHLYMWASHINGTON FEDERATION OF STATE EMPLOYEES</v>
          </cell>
          <cell r="F7496" t="str">
            <v>74E</v>
          </cell>
          <cell r="G7496" t="str">
            <v>Monthly</v>
          </cell>
          <cell r="H7496" t="str">
            <v>M</v>
          </cell>
          <cell r="I7496">
            <v>0</v>
          </cell>
          <cell r="J7496" t="str">
            <v>Washington Federation of State Employees</v>
          </cell>
          <cell r="K7496">
            <v>9136</v>
          </cell>
          <cell r="L7496">
            <v>9136</v>
          </cell>
          <cell r="M7496">
            <v>9136</v>
          </cell>
          <cell r="N7496">
            <v>9136</v>
          </cell>
          <cell r="O7496">
            <v>8613</v>
          </cell>
          <cell r="P7496">
            <v>8785</v>
          </cell>
          <cell r="Q7496">
            <v>9050</v>
          </cell>
        </row>
        <row r="7497">
          <cell r="E7497" t="str">
            <v>74MONTHLYACOALITION</v>
          </cell>
          <cell r="F7497" t="str">
            <v>74</v>
          </cell>
          <cell r="G7497" t="str">
            <v>Monthly</v>
          </cell>
          <cell r="H7497" t="str">
            <v>A</v>
          </cell>
          <cell r="I7497">
            <v>0</v>
          </cell>
          <cell r="J7497" t="str">
            <v>Coalition</v>
          </cell>
          <cell r="K7497">
            <v>6790</v>
          </cell>
          <cell r="L7497">
            <v>6790</v>
          </cell>
          <cell r="M7497">
            <v>6790</v>
          </cell>
          <cell r="N7497">
            <v>6790</v>
          </cell>
          <cell r="O7497">
            <v>6401</v>
          </cell>
          <cell r="P7497">
            <v>6529</v>
          </cell>
          <cell r="Q7497">
            <v>6726</v>
          </cell>
        </row>
        <row r="7498">
          <cell r="E7498" t="str">
            <v>74MONTHLYANON-REPRESENTED STATE EMPLOYEES</v>
          </cell>
          <cell r="F7498" t="str">
            <v>74</v>
          </cell>
          <cell r="G7498" t="str">
            <v>Monthly</v>
          </cell>
          <cell r="H7498" t="str">
            <v>A</v>
          </cell>
          <cell r="I7498">
            <v>0</v>
          </cell>
          <cell r="J7498" t="str">
            <v>Non-Represented State Employees</v>
          </cell>
          <cell r="K7498">
            <v>6790</v>
          </cell>
          <cell r="L7498">
            <v>6790</v>
          </cell>
          <cell r="M7498">
            <v>6790</v>
          </cell>
          <cell r="N7498">
            <v>6790</v>
          </cell>
          <cell r="O7498">
            <v>6401</v>
          </cell>
          <cell r="P7498">
            <v>6529</v>
          </cell>
          <cell r="Q7498">
            <v>6726</v>
          </cell>
        </row>
        <row r="7499">
          <cell r="E7499" t="str">
            <v>74MONTHLYATEAMSTERS LOCAL UNION NUMBER 117</v>
          </cell>
          <cell r="F7499" t="str">
            <v>74</v>
          </cell>
          <cell r="G7499" t="str">
            <v>Monthly</v>
          </cell>
          <cell r="H7499" t="str">
            <v>A</v>
          </cell>
          <cell r="I7499">
            <v>0</v>
          </cell>
          <cell r="J7499" t="str">
            <v>Teamsters Local Union Number 117</v>
          </cell>
          <cell r="K7499">
            <v>6878</v>
          </cell>
          <cell r="L7499">
            <v>6878</v>
          </cell>
          <cell r="M7499">
            <v>6878</v>
          </cell>
          <cell r="N7499">
            <v>6878</v>
          </cell>
          <cell r="O7499">
            <v>6483</v>
          </cell>
          <cell r="P7499">
            <v>6613</v>
          </cell>
          <cell r="Q7499">
            <v>6813</v>
          </cell>
        </row>
        <row r="7500">
          <cell r="E7500" t="str">
            <v>74MONTHLYAWASHINGTON FEDERATION OF STATE EMPLOYEES</v>
          </cell>
          <cell r="F7500" t="str">
            <v>74</v>
          </cell>
          <cell r="G7500" t="str">
            <v>Monthly</v>
          </cell>
          <cell r="H7500" t="str">
            <v>A</v>
          </cell>
          <cell r="I7500">
            <v>0</v>
          </cell>
          <cell r="J7500" t="str">
            <v>Washington Federation of State Employees</v>
          </cell>
          <cell r="K7500">
            <v>6790</v>
          </cell>
          <cell r="L7500">
            <v>6790</v>
          </cell>
          <cell r="M7500">
            <v>6790</v>
          </cell>
          <cell r="N7500">
            <v>6790</v>
          </cell>
          <cell r="O7500">
            <v>6401</v>
          </cell>
          <cell r="P7500">
            <v>6529</v>
          </cell>
          <cell r="Q7500">
            <v>6726</v>
          </cell>
        </row>
        <row r="7501">
          <cell r="E7501" t="str">
            <v>74MONTHLYAWASHINGTON PUBLIC EMPLOYEES ASSOCIATION</v>
          </cell>
          <cell r="F7501" t="str">
            <v>74</v>
          </cell>
          <cell r="G7501" t="str">
            <v>Monthly</v>
          </cell>
          <cell r="H7501" t="str">
            <v>A</v>
          </cell>
          <cell r="I7501">
            <v>0</v>
          </cell>
          <cell r="J7501" t="str">
            <v>Washington Public Employees Association</v>
          </cell>
          <cell r="K7501">
            <v>6790</v>
          </cell>
          <cell r="L7501">
            <v>6790</v>
          </cell>
          <cell r="M7501">
            <v>6790</v>
          </cell>
          <cell r="N7501">
            <v>6790</v>
          </cell>
          <cell r="O7501">
            <v>6401</v>
          </cell>
          <cell r="P7501">
            <v>6529</v>
          </cell>
          <cell r="Q7501">
            <v>6726</v>
          </cell>
        </row>
        <row r="7502">
          <cell r="E7502" t="str">
            <v>74MONTHLYBCOALITION</v>
          </cell>
          <cell r="F7502" t="str">
            <v>74</v>
          </cell>
          <cell r="G7502" t="str">
            <v>Monthly</v>
          </cell>
          <cell r="H7502" t="str">
            <v>B</v>
          </cell>
          <cell r="I7502">
            <v>0</v>
          </cell>
          <cell r="J7502" t="str">
            <v>Coalition</v>
          </cell>
          <cell r="K7502">
            <v>6960</v>
          </cell>
          <cell r="L7502">
            <v>6960</v>
          </cell>
          <cell r="M7502">
            <v>6960</v>
          </cell>
          <cell r="N7502">
            <v>6960</v>
          </cell>
          <cell r="O7502">
            <v>6561</v>
          </cell>
          <cell r="P7502">
            <v>6692</v>
          </cell>
          <cell r="Q7502">
            <v>6894</v>
          </cell>
        </row>
        <row r="7503">
          <cell r="E7503" t="str">
            <v>74MONTHLYBNON-REPRESENTED STATE EMPLOYEES</v>
          </cell>
          <cell r="F7503" t="str">
            <v>74</v>
          </cell>
          <cell r="G7503" t="str">
            <v>Monthly</v>
          </cell>
          <cell r="H7503" t="str">
            <v>B</v>
          </cell>
          <cell r="I7503">
            <v>0</v>
          </cell>
          <cell r="J7503" t="str">
            <v>Non-Represented State Employees</v>
          </cell>
          <cell r="K7503">
            <v>6960</v>
          </cell>
          <cell r="L7503">
            <v>6960</v>
          </cell>
          <cell r="M7503">
            <v>6960</v>
          </cell>
          <cell r="N7503">
            <v>6960</v>
          </cell>
          <cell r="O7503">
            <v>6561</v>
          </cell>
          <cell r="P7503">
            <v>6692</v>
          </cell>
          <cell r="Q7503">
            <v>6894</v>
          </cell>
        </row>
        <row r="7504">
          <cell r="E7504" t="str">
            <v>74MONTHLYBTEAMSTERS LOCAL UNION NUMBER 117</v>
          </cell>
          <cell r="F7504" t="str">
            <v>74</v>
          </cell>
          <cell r="G7504" t="str">
            <v>Monthly</v>
          </cell>
          <cell r="H7504" t="str">
            <v>B</v>
          </cell>
          <cell r="I7504">
            <v>0</v>
          </cell>
          <cell r="J7504" t="str">
            <v>Teamsters Local Union Number 117</v>
          </cell>
          <cell r="K7504">
            <v>7048</v>
          </cell>
          <cell r="L7504">
            <v>7048</v>
          </cell>
          <cell r="M7504">
            <v>7048</v>
          </cell>
          <cell r="N7504">
            <v>7048</v>
          </cell>
          <cell r="O7504">
            <v>6644</v>
          </cell>
          <cell r="P7504">
            <v>6777</v>
          </cell>
          <cell r="Q7504">
            <v>6982</v>
          </cell>
        </row>
        <row r="7505">
          <cell r="E7505" t="str">
            <v>74MONTHLYBWASHINGTON FEDERATION OF STATE EMPLOYEES</v>
          </cell>
          <cell r="F7505" t="str">
            <v>74</v>
          </cell>
          <cell r="G7505" t="str">
            <v>Monthly</v>
          </cell>
          <cell r="H7505" t="str">
            <v>B</v>
          </cell>
          <cell r="I7505">
            <v>0</v>
          </cell>
          <cell r="J7505" t="str">
            <v>Washington Federation of State Employees</v>
          </cell>
          <cell r="K7505">
            <v>6960</v>
          </cell>
          <cell r="L7505">
            <v>6960</v>
          </cell>
          <cell r="M7505">
            <v>6960</v>
          </cell>
          <cell r="N7505">
            <v>6960</v>
          </cell>
          <cell r="O7505">
            <v>6561</v>
          </cell>
          <cell r="P7505">
            <v>6692</v>
          </cell>
          <cell r="Q7505">
            <v>6894</v>
          </cell>
        </row>
        <row r="7506">
          <cell r="E7506" t="str">
            <v>74MONTHLYBWASHINGTON PUBLIC EMPLOYEES ASSOCIATION</v>
          </cell>
          <cell r="F7506" t="str">
            <v>74</v>
          </cell>
          <cell r="G7506" t="str">
            <v>Monthly</v>
          </cell>
          <cell r="H7506" t="str">
            <v>B</v>
          </cell>
          <cell r="I7506">
            <v>0</v>
          </cell>
          <cell r="J7506" t="str">
            <v>Washington Public Employees Association</v>
          </cell>
          <cell r="K7506">
            <v>6960</v>
          </cell>
          <cell r="L7506">
            <v>6960</v>
          </cell>
          <cell r="M7506">
            <v>6960</v>
          </cell>
          <cell r="N7506">
            <v>6960</v>
          </cell>
          <cell r="O7506">
            <v>6561</v>
          </cell>
          <cell r="P7506">
            <v>6692</v>
          </cell>
          <cell r="Q7506">
            <v>6894</v>
          </cell>
        </row>
        <row r="7507">
          <cell r="E7507" t="str">
            <v>74MONTHLYCCOALITION</v>
          </cell>
          <cell r="F7507" t="str">
            <v>74</v>
          </cell>
          <cell r="G7507" t="str">
            <v>Monthly</v>
          </cell>
          <cell r="H7507" t="str">
            <v>C</v>
          </cell>
          <cell r="I7507">
            <v>0</v>
          </cell>
          <cell r="J7507" t="str">
            <v>Coalition</v>
          </cell>
          <cell r="K7507">
            <v>7136</v>
          </cell>
          <cell r="L7507">
            <v>7136</v>
          </cell>
          <cell r="M7507">
            <v>7136</v>
          </cell>
          <cell r="N7507">
            <v>7136</v>
          </cell>
          <cell r="O7507">
            <v>6727</v>
          </cell>
          <cell r="P7507">
            <v>6862</v>
          </cell>
          <cell r="Q7507">
            <v>7069</v>
          </cell>
        </row>
        <row r="7508">
          <cell r="E7508" t="str">
            <v>74MONTHLYCNON-REPRESENTED STATE EMPLOYEES</v>
          </cell>
          <cell r="F7508" t="str">
            <v>74</v>
          </cell>
          <cell r="G7508" t="str">
            <v>Monthly</v>
          </cell>
          <cell r="H7508" t="str">
            <v>C</v>
          </cell>
          <cell r="I7508">
            <v>0</v>
          </cell>
          <cell r="J7508" t="str">
            <v>Non-Represented State Employees</v>
          </cell>
          <cell r="K7508">
            <v>7136</v>
          </cell>
          <cell r="L7508">
            <v>7136</v>
          </cell>
          <cell r="M7508">
            <v>7136</v>
          </cell>
          <cell r="N7508">
            <v>7136</v>
          </cell>
          <cell r="O7508">
            <v>6727</v>
          </cell>
          <cell r="P7508">
            <v>6862</v>
          </cell>
          <cell r="Q7508">
            <v>7069</v>
          </cell>
        </row>
        <row r="7509">
          <cell r="E7509" t="str">
            <v>74MONTHLYCTEAMSTERS LOCAL UNION NUMBER 117</v>
          </cell>
          <cell r="F7509" t="str">
            <v>74</v>
          </cell>
          <cell r="G7509" t="str">
            <v>Monthly</v>
          </cell>
          <cell r="H7509" t="str">
            <v>C</v>
          </cell>
          <cell r="I7509">
            <v>0</v>
          </cell>
          <cell r="J7509" t="str">
            <v>Teamsters Local Union Number 117</v>
          </cell>
          <cell r="K7509">
            <v>7227</v>
          </cell>
          <cell r="L7509">
            <v>7227</v>
          </cell>
          <cell r="M7509">
            <v>7227</v>
          </cell>
          <cell r="N7509">
            <v>7227</v>
          </cell>
          <cell r="O7509">
            <v>6813</v>
          </cell>
          <cell r="P7509">
            <v>6949</v>
          </cell>
          <cell r="Q7509">
            <v>7159</v>
          </cell>
        </row>
        <row r="7510">
          <cell r="E7510" t="str">
            <v>74MONTHLYCWASHINGTON FEDERATION OF STATE EMPLOYEES</v>
          </cell>
          <cell r="F7510" t="str">
            <v>74</v>
          </cell>
          <cell r="G7510" t="str">
            <v>Monthly</v>
          </cell>
          <cell r="H7510" t="str">
            <v>C</v>
          </cell>
          <cell r="I7510">
            <v>0</v>
          </cell>
          <cell r="J7510" t="str">
            <v>Washington Federation of State Employees</v>
          </cell>
          <cell r="K7510">
            <v>7136</v>
          </cell>
          <cell r="L7510">
            <v>7136</v>
          </cell>
          <cell r="M7510">
            <v>7136</v>
          </cell>
          <cell r="N7510">
            <v>7136</v>
          </cell>
          <cell r="O7510">
            <v>6727</v>
          </cell>
          <cell r="P7510">
            <v>6862</v>
          </cell>
          <cell r="Q7510">
            <v>7069</v>
          </cell>
        </row>
        <row r="7511">
          <cell r="E7511" t="str">
            <v>74MONTHLYCWASHINGTON PUBLIC EMPLOYEES ASSOCIATION</v>
          </cell>
          <cell r="F7511" t="str">
            <v>74</v>
          </cell>
          <cell r="G7511" t="str">
            <v>Monthly</v>
          </cell>
          <cell r="H7511" t="str">
            <v>C</v>
          </cell>
          <cell r="I7511">
            <v>0</v>
          </cell>
          <cell r="J7511" t="str">
            <v>Washington Public Employees Association</v>
          </cell>
          <cell r="K7511">
            <v>7136</v>
          </cell>
          <cell r="L7511">
            <v>7136</v>
          </cell>
          <cell r="M7511">
            <v>7136</v>
          </cell>
          <cell r="N7511">
            <v>7136</v>
          </cell>
          <cell r="O7511">
            <v>6727</v>
          </cell>
          <cell r="P7511">
            <v>6862</v>
          </cell>
          <cell r="Q7511">
            <v>7069</v>
          </cell>
        </row>
        <row r="7512">
          <cell r="E7512" t="str">
            <v>74MONTHLYDCOALITION</v>
          </cell>
          <cell r="F7512" t="str">
            <v>74</v>
          </cell>
          <cell r="G7512" t="str">
            <v>Monthly</v>
          </cell>
          <cell r="H7512" t="str">
            <v>D</v>
          </cell>
          <cell r="I7512">
            <v>0</v>
          </cell>
          <cell r="J7512" t="str">
            <v>Coalition</v>
          </cell>
          <cell r="K7512">
            <v>7313</v>
          </cell>
          <cell r="L7512">
            <v>7313</v>
          </cell>
          <cell r="M7512">
            <v>7313</v>
          </cell>
          <cell r="N7512">
            <v>7313</v>
          </cell>
          <cell r="O7512">
            <v>6894</v>
          </cell>
          <cell r="P7512">
            <v>7032</v>
          </cell>
          <cell r="Q7512">
            <v>7244</v>
          </cell>
        </row>
        <row r="7513">
          <cell r="E7513" t="str">
            <v>74MONTHLYDNON-REPRESENTED STATE EMPLOYEES</v>
          </cell>
          <cell r="F7513" t="str">
            <v>74</v>
          </cell>
          <cell r="G7513" t="str">
            <v>Monthly</v>
          </cell>
          <cell r="H7513" t="str">
            <v>D</v>
          </cell>
          <cell r="I7513">
            <v>0</v>
          </cell>
          <cell r="J7513" t="str">
            <v>Non-Represented State Employees</v>
          </cell>
          <cell r="K7513">
            <v>7313</v>
          </cell>
          <cell r="L7513">
            <v>7313</v>
          </cell>
          <cell r="M7513">
            <v>7313</v>
          </cell>
          <cell r="N7513">
            <v>7313</v>
          </cell>
          <cell r="O7513">
            <v>6894</v>
          </cell>
          <cell r="P7513">
            <v>7032</v>
          </cell>
          <cell r="Q7513">
            <v>7244</v>
          </cell>
        </row>
        <row r="7514">
          <cell r="E7514" t="str">
            <v>74MONTHLYDTEAMSTERS LOCAL UNION NUMBER 117</v>
          </cell>
          <cell r="F7514" t="str">
            <v>74</v>
          </cell>
          <cell r="G7514" t="str">
            <v>Monthly</v>
          </cell>
          <cell r="H7514" t="str">
            <v>D</v>
          </cell>
          <cell r="I7514">
            <v>0</v>
          </cell>
          <cell r="J7514" t="str">
            <v>Teamsters Local Union Number 117</v>
          </cell>
          <cell r="K7514">
            <v>7407</v>
          </cell>
          <cell r="L7514">
            <v>7407</v>
          </cell>
          <cell r="M7514">
            <v>7407</v>
          </cell>
          <cell r="N7514">
            <v>7407</v>
          </cell>
          <cell r="O7514">
            <v>6982</v>
          </cell>
          <cell r="P7514">
            <v>7122</v>
          </cell>
          <cell r="Q7514">
            <v>7337</v>
          </cell>
        </row>
        <row r="7515">
          <cell r="E7515" t="str">
            <v>74MONTHLYDWASHINGTON FEDERATION OF STATE EMPLOYEES</v>
          </cell>
          <cell r="F7515" t="str">
            <v>74</v>
          </cell>
          <cell r="G7515" t="str">
            <v>Monthly</v>
          </cell>
          <cell r="H7515" t="str">
            <v>D</v>
          </cell>
          <cell r="I7515">
            <v>0</v>
          </cell>
          <cell r="J7515" t="str">
            <v>Washington Federation of State Employees</v>
          </cell>
          <cell r="K7515">
            <v>7313</v>
          </cell>
          <cell r="L7515">
            <v>7313</v>
          </cell>
          <cell r="M7515">
            <v>7313</v>
          </cell>
          <cell r="N7515">
            <v>7313</v>
          </cell>
          <cell r="O7515">
            <v>6894</v>
          </cell>
          <cell r="P7515">
            <v>7032</v>
          </cell>
          <cell r="Q7515">
            <v>7244</v>
          </cell>
        </row>
        <row r="7516">
          <cell r="E7516" t="str">
            <v>74MONTHLYDWASHINGTON PUBLIC EMPLOYEES ASSOCIATION</v>
          </cell>
          <cell r="F7516" t="str">
            <v>74</v>
          </cell>
          <cell r="G7516" t="str">
            <v>Monthly</v>
          </cell>
          <cell r="H7516" t="str">
            <v>D</v>
          </cell>
          <cell r="I7516">
            <v>0</v>
          </cell>
          <cell r="J7516" t="str">
            <v>Washington Public Employees Association</v>
          </cell>
          <cell r="K7516">
            <v>7313</v>
          </cell>
          <cell r="L7516">
            <v>7313</v>
          </cell>
          <cell r="M7516">
            <v>7313</v>
          </cell>
          <cell r="N7516">
            <v>7313</v>
          </cell>
          <cell r="O7516">
            <v>6894</v>
          </cell>
          <cell r="P7516">
            <v>7032</v>
          </cell>
          <cell r="Q7516">
            <v>7244</v>
          </cell>
        </row>
        <row r="7517">
          <cell r="E7517" t="str">
            <v>74MONTHLYECOALITION</v>
          </cell>
          <cell r="F7517" t="str">
            <v>74</v>
          </cell>
          <cell r="G7517" t="str">
            <v>Monthly</v>
          </cell>
          <cell r="H7517" t="str">
            <v>E</v>
          </cell>
          <cell r="I7517">
            <v>0</v>
          </cell>
          <cell r="J7517" t="str">
            <v>Coalition</v>
          </cell>
          <cell r="K7517">
            <v>7497</v>
          </cell>
          <cell r="L7517">
            <v>7497</v>
          </cell>
          <cell r="M7517">
            <v>7497</v>
          </cell>
          <cell r="N7517">
            <v>7497</v>
          </cell>
          <cell r="O7517">
            <v>7068</v>
          </cell>
          <cell r="P7517">
            <v>7209</v>
          </cell>
          <cell r="Q7517">
            <v>7427</v>
          </cell>
        </row>
        <row r="7518">
          <cell r="E7518" t="str">
            <v>74MONTHLYENON-REPRESENTED STATE EMPLOYEES</v>
          </cell>
          <cell r="F7518" t="str">
            <v>74</v>
          </cell>
          <cell r="G7518" t="str">
            <v>Monthly</v>
          </cell>
          <cell r="H7518" t="str">
            <v>E</v>
          </cell>
          <cell r="I7518">
            <v>0</v>
          </cell>
          <cell r="J7518" t="str">
            <v>Non-Represented State Employees</v>
          </cell>
          <cell r="K7518">
            <v>7497</v>
          </cell>
          <cell r="L7518">
            <v>7497</v>
          </cell>
          <cell r="M7518">
            <v>7497</v>
          </cell>
          <cell r="N7518">
            <v>7497</v>
          </cell>
          <cell r="O7518">
            <v>7068</v>
          </cell>
          <cell r="P7518">
            <v>7209</v>
          </cell>
          <cell r="Q7518">
            <v>7427</v>
          </cell>
        </row>
        <row r="7519">
          <cell r="E7519" t="str">
            <v>74MONTHLYETEAMSTERS LOCAL UNION NUMBER 117</v>
          </cell>
          <cell r="F7519" t="str">
            <v>74</v>
          </cell>
          <cell r="G7519" t="str">
            <v>Monthly</v>
          </cell>
          <cell r="H7519" t="str">
            <v>E</v>
          </cell>
          <cell r="I7519">
            <v>0</v>
          </cell>
          <cell r="J7519" t="str">
            <v>Teamsters Local Union Number 117</v>
          </cell>
          <cell r="K7519">
            <v>7595</v>
          </cell>
          <cell r="L7519">
            <v>7595</v>
          </cell>
          <cell r="M7519">
            <v>7595</v>
          </cell>
          <cell r="N7519">
            <v>7595</v>
          </cell>
          <cell r="O7519">
            <v>7160</v>
          </cell>
          <cell r="P7519">
            <v>7303</v>
          </cell>
          <cell r="Q7519">
            <v>7524</v>
          </cell>
        </row>
        <row r="7520">
          <cell r="E7520" t="str">
            <v>74MONTHLYEWASHINGTON FEDERATION OF STATE EMPLOYEES</v>
          </cell>
          <cell r="F7520" t="str">
            <v>74</v>
          </cell>
          <cell r="G7520" t="str">
            <v>Monthly</v>
          </cell>
          <cell r="H7520" t="str">
            <v>E</v>
          </cell>
          <cell r="I7520">
            <v>0</v>
          </cell>
          <cell r="J7520" t="str">
            <v>Washington Federation of State Employees</v>
          </cell>
          <cell r="K7520">
            <v>7497</v>
          </cell>
          <cell r="L7520">
            <v>7497</v>
          </cell>
          <cell r="M7520">
            <v>7497</v>
          </cell>
          <cell r="N7520">
            <v>7497</v>
          </cell>
          <cell r="O7520">
            <v>7068</v>
          </cell>
          <cell r="P7520">
            <v>7209</v>
          </cell>
          <cell r="Q7520">
            <v>7427</v>
          </cell>
        </row>
        <row r="7521">
          <cell r="E7521" t="str">
            <v>74MONTHLYEWASHINGTON PUBLIC EMPLOYEES ASSOCIATION</v>
          </cell>
          <cell r="F7521" t="str">
            <v>74</v>
          </cell>
          <cell r="G7521" t="str">
            <v>Monthly</v>
          </cell>
          <cell r="H7521" t="str">
            <v>E</v>
          </cell>
          <cell r="I7521">
            <v>0</v>
          </cell>
          <cell r="J7521" t="str">
            <v>Washington Public Employees Association</v>
          </cell>
          <cell r="K7521">
            <v>7497</v>
          </cell>
          <cell r="L7521">
            <v>7497</v>
          </cell>
          <cell r="M7521">
            <v>7497</v>
          </cell>
          <cell r="N7521">
            <v>7497</v>
          </cell>
          <cell r="O7521">
            <v>7068</v>
          </cell>
          <cell r="P7521">
            <v>7209</v>
          </cell>
          <cell r="Q7521">
            <v>7427</v>
          </cell>
        </row>
        <row r="7522">
          <cell r="E7522" t="str">
            <v>74MONTHLYFCOALITION</v>
          </cell>
          <cell r="F7522" t="str">
            <v>74</v>
          </cell>
          <cell r="G7522" t="str">
            <v>Monthly</v>
          </cell>
          <cell r="H7522" t="str">
            <v>F</v>
          </cell>
          <cell r="I7522">
            <v>0</v>
          </cell>
          <cell r="J7522" t="str">
            <v>Coalition</v>
          </cell>
          <cell r="K7522">
            <v>7684</v>
          </cell>
          <cell r="L7522">
            <v>7684</v>
          </cell>
          <cell r="M7522">
            <v>7684</v>
          </cell>
          <cell r="N7522">
            <v>7684</v>
          </cell>
          <cell r="O7522">
            <v>7243</v>
          </cell>
          <cell r="P7522">
            <v>7388</v>
          </cell>
          <cell r="Q7522">
            <v>7611</v>
          </cell>
        </row>
        <row r="7523">
          <cell r="E7523" t="str">
            <v>74MONTHLYFNON-REPRESENTED STATE EMPLOYEES</v>
          </cell>
          <cell r="F7523" t="str">
            <v>74</v>
          </cell>
          <cell r="G7523" t="str">
            <v>Monthly</v>
          </cell>
          <cell r="H7523" t="str">
            <v>F</v>
          </cell>
          <cell r="I7523">
            <v>0</v>
          </cell>
          <cell r="J7523" t="str">
            <v>Non-Represented State Employees</v>
          </cell>
          <cell r="K7523">
            <v>7684</v>
          </cell>
          <cell r="L7523">
            <v>7684</v>
          </cell>
          <cell r="M7523">
            <v>7684</v>
          </cell>
          <cell r="N7523">
            <v>7684</v>
          </cell>
          <cell r="O7523">
            <v>7243</v>
          </cell>
          <cell r="P7523">
            <v>7388</v>
          </cell>
          <cell r="Q7523">
            <v>7611</v>
          </cell>
        </row>
        <row r="7524">
          <cell r="E7524" t="str">
            <v>74MONTHLYFTEAMSTERS LOCAL UNION NUMBER 117</v>
          </cell>
          <cell r="F7524" t="str">
            <v>74</v>
          </cell>
          <cell r="G7524" t="str">
            <v>Monthly</v>
          </cell>
          <cell r="H7524" t="str">
            <v>F</v>
          </cell>
          <cell r="I7524">
            <v>0</v>
          </cell>
          <cell r="J7524" t="str">
            <v>Teamsters Local Union Number 117</v>
          </cell>
          <cell r="K7524">
            <v>7783</v>
          </cell>
          <cell r="L7524">
            <v>7783</v>
          </cell>
          <cell r="M7524">
            <v>7783</v>
          </cell>
          <cell r="N7524">
            <v>7783</v>
          </cell>
          <cell r="O7524">
            <v>7337</v>
          </cell>
          <cell r="P7524">
            <v>7484</v>
          </cell>
          <cell r="Q7524">
            <v>7710</v>
          </cell>
        </row>
        <row r="7525">
          <cell r="E7525" t="str">
            <v>74MONTHLYFWASHINGTON FEDERATION OF STATE EMPLOYEES</v>
          </cell>
          <cell r="F7525" t="str">
            <v>74</v>
          </cell>
          <cell r="G7525" t="str">
            <v>Monthly</v>
          </cell>
          <cell r="H7525" t="str">
            <v>F</v>
          </cell>
          <cell r="I7525">
            <v>0</v>
          </cell>
          <cell r="J7525" t="str">
            <v>Washington Federation of State Employees</v>
          </cell>
          <cell r="K7525">
            <v>7684</v>
          </cell>
          <cell r="L7525">
            <v>7684</v>
          </cell>
          <cell r="M7525">
            <v>7684</v>
          </cell>
          <cell r="N7525">
            <v>7684</v>
          </cell>
          <cell r="O7525">
            <v>7243</v>
          </cell>
          <cell r="P7525">
            <v>7388</v>
          </cell>
          <cell r="Q7525">
            <v>7611</v>
          </cell>
        </row>
        <row r="7526">
          <cell r="E7526" t="str">
            <v>74MONTHLYFWASHINGTON PUBLIC EMPLOYEES ASSOCIATION</v>
          </cell>
          <cell r="F7526" t="str">
            <v>74</v>
          </cell>
          <cell r="G7526" t="str">
            <v>Monthly</v>
          </cell>
          <cell r="H7526" t="str">
            <v>F</v>
          </cell>
          <cell r="I7526">
            <v>0</v>
          </cell>
          <cell r="J7526" t="str">
            <v>Washington Public Employees Association</v>
          </cell>
          <cell r="K7526">
            <v>7684</v>
          </cell>
          <cell r="L7526">
            <v>7684</v>
          </cell>
          <cell r="M7526">
            <v>7684</v>
          </cell>
          <cell r="N7526">
            <v>7684</v>
          </cell>
          <cell r="O7526">
            <v>7243</v>
          </cell>
          <cell r="P7526">
            <v>7388</v>
          </cell>
          <cell r="Q7526">
            <v>7611</v>
          </cell>
        </row>
        <row r="7527">
          <cell r="E7527" t="str">
            <v>74MONTHLYGCOALITION</v>
          </cell>
          <cell r="F7527" t="str">
            <v>74</v>
          </cell>
          <cell r="G7527" t="str">
            <v>Monthly</v>
          </cell>
          <cell r="H7527" t="str">
            <v>G</v>
          </cell>
          <cell r="I7527">
            <v>0</v>
          </cell>
          <cell r="J7527" t="str">
            <v>Coalition</v>
          </cell>
          <cell r="K7527">
            <v>7877</v>
          </cell>
          <cell r="L7527">
            <v>7877</v>
          </cell>
          <cell r="M7527">
            <v>7877</v>
          </cell>
          <cell r="N7527">
            <v>7877</v>
          </cell>
          <cell r="O7527">
            <v>7425</v>
          </cell>
          <cell r="P7527">
            <v>7574</v>
          </cell>
          <cell r="Q7527">
            <v>7803</v>
          </cell>
        </row>
        <row r="7528">
          <cell r="E7528" t="str">
            <v>74MONTHLYGNON-REPRESENTED STATE EMPLOYEES</v>
          </cell>
          <cell r="F7528" t="str">
            <v>74</v>
          </cell>
          <cell r="G7528" t="str">
            <v>Monthly</v>
          </cell>
          <cell r="H7528" t="str">
            <v>G</v>
          </cell>
          <cell r="I7528">
            <v>0</v>
          </cell>
          <cell r="J7528" t="str">
            <v>Non-Represented State Employees</v>
          </cell>
          <cell r="K7528">
            <v>7877</v>
          </cell>
          <cell r="L7528">
            <v>7877</v>
          </cell>
          <cell r="M7528">
            <v>7877</v>
          </cell>
          <cell r="N7528">
            <v>7877</v>
          </cell>
          <cell r="O7528">
            <v>7425</v>
          </cell>
          <cell r="P7528">
            <v>7574</v>
          </cell>
          <cell r="Q7528">
            <v>7803</v>
          </cell>
        </row>
        <row r="7529">
          <cell r="E7529" t="str">
            <v>74MONTHLYGTEAMSTERS LOCAL UNION NUMBER 117</v>
          </cell>
          <cell r="F7529" t="str">
            <v>74</v>
          </cell>
          <cell r="G7529" t="str">
            <v>Monthly</v>
          </cell>
          <cell r="H7529" t="str">
            <v>G</v>
          </cell>
          <cell r="I7529">
            <v>0</v>
          </cell>
          <cell r="J7529" t="str">
            <v>Teamsters Local Union Number 117</v>
          </cell>
          <cell r="K7529">
            <v>7978</v>
          </cell>
          <cell r="L7529">
            <v>7978</v>
          </cell>
          <cell r="M7529">
            <v>7978</v>
          </cell>
          <cell r="N7529">
            <v>7978</v>
          </cell>
          <cell r="O7529">
            <v>7521</v>
          </cell>
          <cell r="P7529">
            <v>7671</v>
          </cell>
          <cell r="Q7529">
            <v>7903</v>
          </cell>
        </row>
        <row r="7530">
          <cell r="E7530" t="str">
            <v>74MONTHLYGWASHINGTON FEDERATION OF STATE EMPLOYEES</v>
          </cell>
          <cell r="F7530" t="str">
            <v>74</v>
          </cell>
          <cell r="G7530" t="str">
            <v>Monthly</v>
          </cell>
          <cell r="H7530" t="str">
            <v>G</v>
          </cell>
          <cell r="I7530">
            <v>0</v>
          </cell>
          <cell r="J7530" t="str">
            <v>Washington Federation of State Employees</v>
          </cell>
          <cell r="K7530">
            <v>7877</v>
          </cell>
          <cell r="L7530">
            <v>7877</v>
          </cell>
          <cell r="M7530">
            <v>7877</v>
          </cell>
          <cell r="N7530">
            <v>7877</v>
          </cell>
          <cell r="O7530">
            <v>7425</v>
          </cell>
          <cell r="P7530">
            <v>7574</v>
          </cell>
          <cell r="Q7530">
            <v>7803</v>
          </cell>
        </row>
        <row r="7531">
          <cell r="E7531" t="str">
            <v>74MONTHLYGWASHINGTON PUBLIC EMPLOYEES ASSOCIATION</v>
          </cell>
          <cell r="F7531" t="str">
            <v>74</v>
          </cell>
          <cell r="G7531" t="str">
            <v>Monthly</v>
          </cell>
          <cell r="H7531" t="str">
            <v>G</v>
          </cell>
          <cell r="I7531">
            <v>0</v>
          </cell>
          <cell r="J7531" t="str">
            <v>Washington Public Employees Association</v>
          </cell>
          <cell r="K7531">
            <v>7877</v>
          </cell>
          <cell r="L7531">
            <v>7877</v>
          </cell>
          <cell r="M7531">
            <v>7877</v>
          </cell>
          <cell r="N7531">
            <v>7877</v>
          </cell>
          <cell r="O7531">
            <v>7425</v>
          </cell>
          <cell r="P7531">
            <v>7574</v>
          </cell>
          <cell r="Q7531">
            <v>7803</v>
          </cell>
        </row>
        <row r="7532">
          <cell r="E7532" t="str">
            <v>74MONTHLYHCOALITION</v>
          </cell>
          <cell r="F7532" t="str">
            <v>74</v>
          </cell>
          <cell r="G7532" t="str">
            <v>Monthly</v>
          </cell>
          <cell r="H7532" t="str">
            <v>H</v>
          </cell>
          <cell r="I7532">
            <v>0</v>
          </cell>
          <cell r="J7532" t="str">
            <v>Coalition</v>
          </cell>
          <cell r="K7532">
            <v>8074</v>
          </cell>
          <cell r="L7532">
            <v>8074</v>
          </cell>
          <cell r="M7532">
            <v>8074</v>
          </cell>
          <cell r="N7532">
            <v>8074</v>
          </cell>
          <cell r="O7532">
            <v>7611</v>
          </cell>
          <cell r="P7532">
            <v>7763</v>
          </cell>
          <cell r="Q7532">
            <v>7997</v>
          </cell>
        </row>
        <row r="7533">
          <cell r="E7533" t="str">
            <v>74MONTHLYHNON-REPRESENTED STATE EMPLOYEES</v>
          </cell>
          <cell r="F7533" t="str">
            <v>74</v>
          </cell>
          <cell r="G7533" t="str">
            <v>Monthly</v>
          </cell>
          <cell r="H7533" t="str">
            <v>H</v>
          </cell>
          <cell r="I7533">
            <v>0</v>
          </cell>
          <cell r="J7533" t="str">
            <v>Non-Represented State Employees</v>
          </cell>
          <cell r="K7533">
            <v>8074</v>
          </cell>
          <cell r="L7533">
            <v>8074</v>
          </cell>
          <cell r="M7533">
            <v>8074</v>
          </cell>
          <cell r="N7533">
            <v>8074</v>
          </cell>
          <cell r="O7533">
            <v>7611</v>
          </cell>
          <cell r="P7533">
            <v>7763</v>
          </cell>
          <cell r="Q7533">
            <v>7997</v>
          </cell>
        </row>
        <row r="7534">
          <cell r="E7534" t="str">
            <v>74MONTHLYHTEAMSTERS LOCAL UNION NUMBER 117</v>
          </cell>
          <cell r="F7534" t="str">
            <v>74</v>
          </cell>
          <cell r="G7534" t="str">
            <v>Monthly</v>
          </cell>
          <cell r="H7534" t="str">
            <v>H</v>
          </cell>
          <cell r="I7534">
            <v>0</v>
          </cell>
          <cell r="J7534" t="str">
            <v>Teamsters Local Union Number 117</v>
          </cell>
          <cell r="K7534">
            <v>8175</v>
          </cell>
          <cell r="L7534">
            <v>8175</v>
          </cell>
          <cell r="M7534">
            <v>8175</v>
          </cell>
          <cell r="N7534">
            <v>8175</v>
          </cell>
          <cell r="O7534">
            <v>7707</v>
          </cell>
          <cell r="P7534">
            <v>7861</v>
          </cell>
          <cell r="Q7534">
            <v>8098</v>
          </cell>
        </row>
        <row r="7535">
          <cell r="E7535" t="str">
            <v>74MONTHLYHWASHINGTON FEDERATION OF STATE EMPLOYEES</v>
          </cell>
          <cell r="F7535" t="str">
            <v>74</v>
          </cell>
          <cell r="G7535" t="str">
            <v>Monthly</v>
          </cell>
          <cell r="H7535" t="str">
            <v>H</v>
          </cell>
          <cell r="I7535">
            <v>0</v>
          </cell>
          <cell r="J7535" t="str">
            <v>Washington Federation of State Employees</v>
          </cell>
          <cell r="K7535">
            <v>8074</v>
          </cell>
          <cell r="L7535">
            <v>8074</v>
          </cell>
          <cell r="M7535">
            <v>8074</v>
          </cell>
          <cell r="N7535">
            <v>8074</v>
          </cell>
          <cell r="O7535">
            <v>7611</v>
          </cell>
          <cell r="P7535">
            <v>7763</v>
          </cell>
          <cell r="Q7535">
            <v>7997</v>
          </cell>
        </row>
        <row r="7536">
          <cell r="E7536" t="str">
            <v>74MONTHLYHWASHINGTON PUBLIC EMPLOYEES ASSOCIATION</v>
          </cell>
          <cell r="F7536" t="str">
            <v>74</v>
          </cell>
          <cell r="G7536" t="str">
            <v>Monthly</v>
          </cell>
          <cell r="H7536" t="str">
            <v>H</v>
          </cell>
          <cell r="I7536">
            <v>0</v>
          </cell>
          <cell r="J7536" t="str">
            <v>Washington Public Employees Association</v>
          </cell>
          <cell r="K7536">
            <v>8074</v>
          </cell>
          <cell r="L7536">
            <v>8074</v>
          </cell>
          <cell r="M7536">
            <v>8074</v>
          </cell>
          <cell r="N7536">
            <v>8074</v>
          </cell>
          <cell r="O7536">
            <v>7611</v>
          </cell>
          <cell r="P7536">
            <v>7763</v>
          </cell>
          <cell r="Q7536">
            <v>7997</v>
          </cell>
        </row>
        <row r="7537">
          <cell r="E7537" t="str">
            <v>74MONTHLYICOALITION</v>
          </cell>
          <cell r="F7537" t="str">
            <v>74</v>
          </cell>
          <cell r="G7537" t="str">
            <v>Monthly</v>
          </cell>
          <cell r="H7537" t="str">
            <v>I</v>
          </cell>
          <cell r="I7537">
            <v>0</v>
          </cell>
          <cell r="J7537" t="str">
            <v>Coalition</v>
          </cell>
          <cell r="K7537">
            <v>8275</v>
          </cell>
          <cell r="L7537">
            <v>8275</v>
          </cell>
          <cell r="M7537">
            <v>8275</v>
          </cell>
          <cell r="N7537">
            <v>8275</v>
          </cell>
          <cell r="O7537">
            <v>7801</v>
          </cell>
          <cell r="P7537">
            <v>7957</v>
          </cell>
          <cell r="Q7537">
            <v>8197</v>
          </cell>
        </row>
        <row r="7538">
          <cell r="E7538" t="str">
            <v>74MONTHLYINON-REPRESENTED STATE EMPLOYEES</v>
          </cell>
          <cell r="F7538" t="str">
            <v>74</v>
          </cell>
          <cell r="G7538" t="str">
            <v>Monthly</v>
          </cell>
          <cell r="H7538" t="str">
            <v>I</v>
          </cell>
          <cell r="I7538">
            <v>0</v>
          </cell>
          <cell r="J7538" t="str">
            <v>Non-Represented State Employees</v>
          </cell>
          <cell r="K7538">
            <v>8275</v>
          </cell>
          <cell r="L7538">
            <v>8275</v>
          </cell>
          <cell r="M7538">
            <v>8275</v>
          </cell>
          <cell r="N7538">
            <v>8275</v>
          </cell>
          <cell r="O7538">
            <v>7801</v>
          </cell>
          <cell r="P7538">
            <v>7957</v>
          </cell>
          <cell r="Q7538">
            <v>8197</v>
          </cell>
        </row>
        <row r="7539">
          <cell r="E7539" t="str">
            <v>74MONTHLYITEAMSTERS LOCAL UNION NUMBER 117</v>
          </cell>
          <cell r="F7539" t="str">
            <v>74</v>
          </cell>
          <cell r="G7539" t="str">
            <v>Monthly</v>
          </cell>
          <cell r="H7539" t="str">
            <v>I</v>
          </cell>
          <cell r="I7539">
            <v>0</v>
          </cell>
          <cell r="J7539" t="str">
            <v>Teamsters Local Union Number 117</v>
          </cell>
          <cell r="K7539">
            <v>8382</v>
          </cell>
          <cell r="L7539">
            <v>8382</v>
          </cell>
          <cell r="M7539">
            <v>8382</v>
          </cell>
          <cell r="N7539">
            <v>8382</v>
          </cell>
          <cell r="O7539">
            <v>7902</v>
          </cell>
          <cell r="P7539">
            <v>8060</v>
          </cell>
          <cell r="Q7539">
            <v>8303</v>
          </cell>
        </row>
        <row r="7540">
          <cell r="E7540" t="str">
            <v>74MONTHLYIWASHINGTON FEDERATION OF STATE EMPLOYEES</v>
          </cell>
          <cell r="F7540" t="str">
            <v>74</v>
          </cell>
          <cell r="G7540" t="str">
            <v>Monthly</v>
          </cell>
          <cell r="H7540" t="str">
            <v>I</v>
          </cell>
          <cell r="I7540">
            <v>0</v>
          </cell>
          <cell r="J7540" t="str">
            <v>Washington Federation of State Employees</v>
          </cell>
          <cell r="K7540">
            <v>8275</v>
          </cell>
          <cell r="L7540">
            <v>8275</v>
          </cell>
          <cell r="M7540">
            <v>8275</v>
          </cell>
          <cell r="N7540">
            <v>8275</v>
          </cell>
          <cell r="O7540">
            <v>7801</v>
          </cell>
          <cell r="P7540">
            <v>7957</v>
          </cell>
          <cell r="Q7540">
            <v>8197</v>
          </cell>
        </row>
        <row r="7541">
          <cell r="E7541" t="str">
            <v>74MONTHLYIWASHINGTON PUBLIC EMPLOYEES ASSOCIATION</v>
          </cell>
          <cell r="F7541" t="str">
            <v>74</v>
          </cell>
          <cell r="G7541" t="str">
            <v>Monthly</v>
          </cell>
          <cell r="H7541" t="str">
            <v>I</v>
          </cell>
          <cell r="I7541">
            <v>0</v>
          </cell>
          <cell r="J7541" t="str">
            <v>Washington Public Employees Association</v>
          </cell>
          <cell r="K7541">
            <v>8275</v>
          </cell>
          <cell r="L7541">
            <v>8275</v>
          </cell>
          <cell r="M7541">
            <v>8275</v>
          </cell>
          <cell r="N7541">
            <v>8275</v>
          </cell>
          <cell r="O7541">
            <v>7801</v>
          </cell>
          <cell r="P7541">
            <v>7957</v>
          </cell>
          <cell r="Q7541">
            <v>8197</v>
          </cell>
        </row>
        <row r="7542">
          <cell r="E7542" t="str">
            <v>74MONTHLYJCOALITION</v>
          </cell>
          <cell r="F7542" t="str">
            <v>74</v>
          </cell>
          <cell r="G7542" t="str">
            <v>Monthly</v>
          </cell>
          <cell r="H7542" t="str">
            <v>J</v>
          </cell>
          <cell r="I7542">
            <v>0</v>
          </cell>
          <cell r="J7542" t="str">
            <v>Coalition</v>
          </cell>
          <cell r="K7542">
            <v>8483</v>
          </cell>
          <cell r="L7542">
            <v>8483</v>
          </cell>
          <cell r="M7542">
            <v>8483</v>
          </cell>
          <cell r="N7542">
            <v>8483</v>
          </cell>
          <cell r="O7542">
            <v>7997</v>
          </cell>
          <cell r="P7542">
            <v>8157</v>
          </cell>
          <cell r="Q7542">
            <v>8403</v>
          </cell>
        </row>
        <row r="7543">
          <cell r="E7543" t="str">
            <v>74MONTHLYJNON-REPRESENTED STATE EMPLOYEES</v>
          </cell>
          <cell r="F7543" t="str">
            <v>74</v>
          </cell>
          <cell r="G7543" t="str">
            <v>Monthly</v>
          </cell>
          <cell r="H7543" t="str">
            <v>J</v>
          </cell>
          <cell r="I7543">
            <v>0</v>
          </cell>
          <cell r="J7543" t="str">
            <v>Non-Represented State Employees</v>
          </cell>
          <cell r="K7543">
            <v>8483</v>
          </cell>
          <cell r="L7543">
            <v>8483</v>
          </cell>
          <cell r="M7543">
            <v>8483</v>
          </cell>
          <cell r="N7543">
            <v>8483</v>
          </cell>
          <cell r="O7543">
            <v>7997</v>
          </cell>
          <cell r="P7543">
            <v>8157</v>
          </cell>
          <cell r="Q7543">
            <v>8403</v>
          </cell>
        </row>
        <row r="7544">
          <cell r="E7544" t="str">
            <v>74MONTHLYJTEAMSTERS LOCAL UNION NUMBER 117</v>
          </cell>
          <cell r="F7544" t="str">
            <v>74</v>
          </cell>
          <cell r="G7544" t="str">
            <v>Monthly</v>
          </cell>
          <cell r="H7544" t="str">
            <v>J</v>
          </cell>
          <cell r="I7544">
            <v>0</v>
          </cell>
          <cell r="J7544" t="str">
            <v>Teamsters Local Union Number 117</v>
          </cell>
          <cell r="K7544">
            <v>8591</v>
          </cell>
          <cell r="L7544">
            <v>8591</v>
          </cell>
          <cell r="M7544">
            <v>8591</v>
          </cell>
          <cell r="N7544">
            <v>8591</v>
          </cell>
          <cell r="O7544">
            <v>8099</v>
          </cell>
          <cell r="P7544">
            <v>8261</v>
          </cell>
          <cell r="Q7544">
            <v>8510</v>
          </cell>
        </row>
        <row r="7545">
          <cell r="E7545" t="str">
            <v>74MONTHLYJWASHINGTON FEDERATION OF STATE EMPLOYEES</v>
          </cell>
          <cell r="F7545" t="str">
            <v>74</v>
          </cell>
          <cell r="G7545" t="str">
            <v>Monthly</v>
          </cell>
          <cell r="H7545" t="str">
            <v>J</v>
          </cell>
          <cell r="I7545">
            <v>0</v>
          </cell>
          <cell r="J7545" t="str">
            <v>Washington Federation of State Employees</v>
          </cell>
          <cell r="K7545">
            <v>8483</v>
          </cell>
          <cell r="L7545">
            <v>8483</v>
          </cell>
          <cell r="M7545">
            <v>8483</v>
          </cell>
          <cell r="N7545">
            <v>8483</v>
          </cell>
          <cell r="O7545">
            <v>7997</v>
          </cell>
          <cell r="P7545">
            <v>8157</v>
          </cell>
          <cell r="Q7545">
            <v>8403</v>
          </cell>
        </row>
        <row r="7546">
          <cell r="E7546" t="str">
            <v>74MONTHLYJWASHINGTON PUBLIC EMPLOYEES ASSOCIATION</v>
          </cell>
          <cell r="F7546" t="str">
            <v>74</v>
          </cell>
          <cell r="G7546" t="str">
            <v>Monthly</v>
          </cell>
          <cell r="H7546" t="str">
            <v>J</v>
          </cell>
          <cell r="I7546">
            <v>0</v>
          </cell>
          <cell r="J7546" t="str">
            <v>Washington Public Employees Association</v>
          </cell>
          <cell r="K7546">
            <v>8483</v>
          </cell>
          <cell r="L7546">
            <v>8483</v>
          </cell>
          <cell r="M7546">
            <v>8483</v>
          </cell>
          <cell r="N7546">
            <v>8483</v>
          </cell>
          <cell r="O7546">
            <v>7997</v>
          </cell>
          <cell r="P7546">
            <v>8157</v>
          </cell>
          <cell r="Q7546">
            <v>8403</v>
          </cell>
        </row>
        <row r="7547">
          <cell r="E7547" t="str">
            <v>74MONTHLYKCOALITION</v>
          </cell>
          <cell r="F7547" t="str">
            <v>74</v>
          </cell>
          <cell r="G7547" t="str">
            <v>Monthly</v>
          </cell>
          <cell r="H7547" t="str">
            <v>K</v>
          </cell>
          <cell r="I7547">
            <v>0</v>
          </cell>
          <cell r="J7547" t="str">
            <v>Coalition</v>
          </cell>
          <cell r="K7547">
            <v>8696</v>
          </cell>
          <cell r="L7547">
            <v>8696</v>
          </cell>
          <cell r="M7547">
            <v>8696</v>
          </cell>
          <cell r="N7547">
            <v>8696</v>
          </cell>
          <cell r="O7547">
            <v>8198</v>
          </cell>
          <cell r="P7547">
            <v>8362</v>
          </cell>
          <cell r="Q7547">
            <v>8615</v>
          </cell>
        </row>
        <row r="7548">
          <cell r="E7548" t="str">
            <v>74MONTHLYKNON-REPRESENTED STATE EMPLOYEES</v>
          </cell>
          <cell r="F7548" t="str">
            <v>74</v>
          </cell>
          <cell r="G7548" t="str">
            <v>Monthly</v>
          </cell>
          <cell r="H7548" t="str">
            <v>K</v>
          </cell>
          <cell r="I7548">
            <v>0</v>
          </cell>
          <cell r="J7548" t="str">
            <v>Non-Represented State Employees</v>
          </cell>
          <cell r="K7548">
            <v>8696</v>
          </cell>
          <cell r="L7548">
            <v>8696</v>
          </cell>
          <cell r="M7548">
            <v>8696</v>
          </cell>
          <cell r="N7548">
            <v>8696</v>
          </cell>
          <cell r="O7548">
            <v>8198</v>
          </cell>
          <cell r="P7548">
            <v>8362</v>
          </cell>
          <cell r="Q7548">
            <v>8615</v>
          </cell>
        </row>
        <row r="7549">
          <cell r="E7549" t="str">
            <v>74MONTHLYKTEAMSTERS LOCAL UNION NUMBER 117</v>
          </cell>
          <cell r="F7549" t="str">
            <v>74</v>
          </cell>
          <cell r="G7549" t="str">
            <v>Monthly</v>
          </cell>
          <cell r="H7549" t="str">
            <v>K</v>
          </cell>
          <cell r="I7549">
            <v>0</v>
          </cell>
          <cell r="J7549" t="str">
            <v>Teamsters Local Union Number 117</v>
          </cell>
          <cell r="K7549">
            <v>8808</v>
          </cell>
          <cell r="L7549">
            <v>8808</v>
          </cell>
          <cell r="M7549">
            <v>8808</v>
          </cell>
          <cell r="N7549">
            <v>8808</v>
          </cell>
          <cell r="O7549">
            <v>8303</v>
          </cell>
          <cell r="P7549">
            <v>8469</v>
          </cell>
          <cell r="Q7549">
            <v>8725</v>
          </cell>
        </row>
        <row r="7550">
          <cell r="E7550" t="str">
            <v>74MONTHLYKWASHINGTON FEDERATION OF STATE EMPLOYEES</v>
          </cell>
          <cell r="F7550" t="str">
            <v>74</v>
          </cell>
          <cell r="G7550" t="str">
            <v>Monthly</v>
          </cell>
          <cell r="H7550" t="str">
            <v>K</v>
          </cell>
          <cell r="I7550">
            <v>0</v>
          </cell>
          <cell r="J7550" t="str">
            <v>Washington Federation of State Employees</v>
          </cell>
          <cell r="K7550">
            <v>8696</v>
          </cell>
          <cell r="L7550">
            <v>8696</v>
          </cell>
          <cell r="M7550">
            <v>8696</v>
          </cell>
          <cell r="N7550">
            <v>8696</v>
          </cell>
          <cell r="O7550">
            <v>8198</v>
          </cell>
          <cell r="P7550">
            <v>8362</v>
          </cell>
          <cell r="Q7550">
            <v>8615</v>
          </cell>
        </row>
        <row r="7551">
          <cell r="E7551" t="str">
            <v>74MONTHLYKWASHINGTON PUBLIC EMPLOYEES ASSOCIATION</v>
          </cell>
          <cell r="F7551" t="str">
            <v>74</v>
          </cell>
          <cell r="G7551" t="str">
            <v>Monthly</v>
          </cell>
          <cell r="H7551" t="str">
            <v>K</v>
          </cell>
          <cell r="I7551">
            <v>0</v>
          </cell>
          <cell r="J7551" t="str">
            <v>Washington Public Employees Association</v>
          </cell>
          <cell r="K7551">
            <v>8696</v>
          </cell>
          <cell r="L7551">
            <v>8696</v>
          </cell>
          <cell r="M7551">
            <v>8696</v>
          </cell>
          <cell r="N7551">
            <v>8696</v>
          </cell>
          <cell r="O7551">
            <v>8198</v>
          </cell>
          <cell r="P7551">
            <v>8362</v>
          </cell>
          <cell r="Q7551">
            <v>8615</v>
          </cell>
        </row>
        <row r="7552">
          <cell r="E7552" t="str">
            <v>74MONTHLYLCOALITION</v>
          </cell>
          <cell r="F7552" t="str">
            <v>74</v>
          </cell>
          <cell r="G7552" t="str">
            <v>Monthly</v>
          </cell>
          <cell r="H7552" t="str">
            <v>L</v>
          </cell>
          <cell r="I7552">
            <v>0</v>
          </cell>
          <cell r="J7552" t="str">
            <v>Coalition</v>
          </cell>
          <cell r="K7552">
            <v>8912</v>
          </cell>
          <cell r="L7552">
            <v>8912</v>
          </cell>
          <cell r="M7552">
            <v>8912</v>
          </cell>
          <cell r="N7552">
            <v>8912</v>
          </cell>
          <cell r="O7552">
            <v>8401</v>
          </cell>
          <cell r="P7552">
            <v>8569</v>
          </cell>
          <cell r="Q7552">
            <v>8828</v>
          </cell>
        </row>
        <row r="7553">
          <cell r="E7553" t="str">
            <v>74MONTHLYLNON-REPRESENTED STATE EMPLOYEES</v>
          </cell>
          <cell r="F7553" t="str">
            <v>74</v>
          </cell>
          <cell r="G7553" t="str">
            <v>Monthly</v>
          </cell>
          <cell r="H7553" t="str">
            <v>L</v>
          </cell>
          <cell r="I7553">
            <v>0</v>
          </cell>
          <cell r="J7553" t="str">
            <v>Non-Represented State Employees</v>
          </cell>
          <cell r="K7553">
            <v>8912</v>
          </cell>
          <cell r="L7553">
            <v>8912</v>
          </cell>
          <cell r="M7553">
            <v>8912</v>
          </cell>
          <cell r="N7553">
            <v>8912</v>
          </cell>
          <cell r="O7553">
            <v>8401</v>
          </cell>
          <cell r="P7553">
            <v>8569</v>
          </cell>
          <cell r="Q7553">
            <v>8828</v>
          </cell>
        </row>
        <row r="7554">
          <cell r="E7554" t="str">
            <v>74MONTHLYLTEAMSTERS LOCAL UNION NUMBER 117</v>
          </cell>
          <cell r="F7554" t="str">
            <v>74</v>
          </cell>
          <cell r="G7554" t="str">
            <v>Monthly</v>
          </cell>
          <cell r="H7554" t="str">
            <v>L</v>
          </cell>
          <cell r="I7554">
            <v>0</v>
          </cell>
          <cell r="J7554" t="str">
            <v>Teamsters Local Union Number 117</v>
          </cell>
          <cell r="K7554">
            <v>9024</v>
          </cell>
          <cell r="L7554">
            <v>9024</v>
          </cell>
          <cell r="M7554">
            <v>9024</v>
          </cell>
          <cell r="N7554">
            <v>9024</v>
          </cell>
          <cell r="O7554">
            <v>8507</v>
          </cell>
          <cell r="P7554">
            <v>8677</v>
          </cell>
          <cell r="Q7554">
            <v>8939</v>
          </cell>
        </row>
        <row r="7555">
          <cell r="E7555" t="str">
            <v>74MONTHLYLWASHINGTON FEDERATION OF STATE EMPLOYEES</v>
          </cell>
          <cell r="F7555" t="str">
            <v>74</v>
          </cell>
          <cell r="G7555" t="str">
            <v>Monthly</v>
          </cell>
          <cell r="H7555" t="str">
            <v>L</v>
          </cell>
          <cell r="I7555">
            <v>0</v>
          </cell>
          <cell r="J7555" t="str">
            <v>Washington Federation of State Employees</v>
          </cell>
          <cell r="K7555">
            <v>8912</v>
          </cell>
          <cell r="L7555">
            <v>8912</v>
          </cell>
          <cell r="M7555">
            <v>8912</v>
          </cell>
          <cell r="N7555">
            <v>8912</v>
          </cell>
          <cell r="O7555">
            <v>8401</v>
          </cell>
          <cell r="P7555">
            <v>8569</v>
          </cell>
          <cell r="Q7555">
            <v>8828</v>
          </cell>
        </row>
        <row r="7556">
          <cell r="E7556" t="str">
            <v>74MONTHLYLWASHINGTON PUBLIC EMPLOYEES ASSOCIATION</v>
          </cell>
          <cell r="F7556" t="str">
            <v>74</v>
          </cell>
          <cell r="G7556" t="str">
            <v>Monthly</v>
          </cell>
          <cell r="H7556" t="str">
            <v>L</v>
          </cell>
          <cell r="I7556">
            <v>0</v>
          </cell>
          <cell r="J7556" t="str">
            <v>Washington Public Employees Association</v>
          </cell>
          <cell r="K7556">
            <v>8912</v>
          </cell>
          <cell r="L7556">
            <v>8912</v>
          </cell>
          <cell r="M7556">
            <v>8912</v>
          </cell>
          <cell r="N7556">
            <v>8912</v>
          </cell>
          <cell r="O7556">
            <v>8401</v>
          </cell>
          <cell r="P7556">
            <v>8569</v>
          </cell>
          <cell r="Q7556">
            <v>8828</v>
          </cell>
        </row>
        <row r="7557">
          <cell r="E7557" t="str">
            <v>74MONTHLYMCOALITION</v>
          </cell>
          <cell r="F7557" t="str">
            <v>74</v>
          </cell>
          <cell r="G7557" t="str">
            <v>Monthly</v>
          </cell>
          <cell r="H7557" t="str">
            <v>M</v>
          </cell>
          <cell r="I7557">
            <v>0</v>
          </cell>
          <cell r="J7557" t="str">
            <v>Coalition</v>
          </cell>
          <cell r="K7557">
            <v>9136</v>
          </cell>
          <cell r="L7557">
            <v>9136</v>
          </cell>
          <cell r="M7557">
            <v>9136</v>
          </cell>
          <cell r="N7557">
            <v>9136</v>
          </cell>
          <cell r="O7557">
            <v>8613</v>
          </cell>
          <cell r="P7557">
            <v>8785</v>
          </cell>
          <cell r="Q7557">
            <v>9050</v>
          </cell>
        </row>
        <row r="7558">
          <cell r="E7558" t="str">
            <v>74MONTHLYMNON-REPRESENTED STATE EMPLOYEES</v>
          </cell>
          <cell r="F7558" t="str">
            <v>74</v>
          </cell>
          <cell r="G7558" t="str">
            <v>Monthly</v>
          </cell>
          <cell r="H7558" t="str">
            <v>M</v>
          </cell>
          <cell r="I7558">
            <v>0</v>
          </cell>
          <cell r="J7558" t="str">
            <v>Non-Represented State Employees</v>
          </cell>
          <cell r="K7558">
            <v>9136</v>
          </cell>
          <cell r="L7558">
            <v>9136</v>
          </cell>
          <cell r="M7558">
            <v>9136</v>
          </cell>
          <cell r="N7558">
            <v>9136</v>
          </cell>
          <cell r="O7558">
            <v>8613</v>
          </cell>
          <cell r="P7558">
            <v>8785</v>
          </cell>
          <cell r="Q7558">
            <v>9050</v>
          </cell>
        </row>
        <row r="7559">
          <cell r="E7559" t="str">
            <v>74MONTHLYMTEAMSTERS LOCAL UNION NUMBER 117</v>
          </cell>
          <cell r="F7559" t="str">
            <v>74</v>
          </cell>
          <cell r="G7559" t="str">
            <v>Monthly</v>
          </cell>
          <cell r="H7559" t="str">
            <v>M</v>
          </cell>
          <cell r="I7559">
            <v>0</v>
          </cell>
          <cell r="J7559" t="str">
            <v>Teamsters Local Union Number 117</v>
          </cell>
          <cell r="K7559">
            <v>9254</v>
          </cell>
          <cell r="L7559">
            <v>9254</v>
          </cell>
          <cell r="M7559">
            <v>9254</v>
          </cell>
          <cell r="N7559">
            <v>9254</v>
          </cell>
          <cell r="O7559">
            <v>8724</v>
          </cell>
          <cell r="P7559">
            <v>8898</v>
          </cell>
          <cell r="Q7559">
            <v>9167</v>
          </cell>
        </row>
        <row r="7560">
          <cell r="E7560" t="str">
            <v>74MONTHLYMWASHINGTON FEDERATION OF STATE EMPLOYEES</v>
          </cell>
          <cell r="F7560" t="str">
            <v>74</v>
          </cell>
          <cell r="G7560" t="str">
            <v>Monthly</v>
          </cell>
          <cell r="H7560" t="str">
            <v>M</v>
          </cell>
          <cell r="I7560">
            <v>0</v>
          </cell>
          <cell r="J7560" t="str">
            <v>Washington Federation of State Employees</v>
          </cell>
          <cell r="K7560">
            <v>9136</v>
          </cell>
          <cell r="L7560">
            <v>9136</v>
          </cell>
          <cell r="M7560">
            <v>9136</v>
          </cell>
          <cell r="N7560">
            <v>9136</v>
          </cell>
          <cell r="O7560">
            <v>8613</v>
          </cell>
          <cell r="P7560">
            <v>8785</v>
          </cell>
          <cell r="Q7560">
            <v>9050</v>
          </cell>
        </row>
        <row r="7561">
          <cell r="E7561" t="str">
            <v>74MONTHLYMWASHINGTON PUBLIC EMPLOYEES ASSOCIATION</v>
          </cell>
          <cell r="F7561" t="str">
            <v>74</v>
          </cell>
          <cell r="G7561" t="str">
            <v>Monthly</v>
          </cell>
          <cell r="H7561" t="str">
            <v>M</v>
          </cell>
          <cell r="I7561">
            <v>0</v>
          </cell>
          <cell r="J7561" t="str">
            <v>Washington Public Employees Association</v>
          </cell>
          <cell r="K7561">
            <v>9136</v>
          </cell>
          <cell r="L7561">
            <v>9136</v>
          </cell>
          <cell r="M7561">
            <v>9136</v>
          </cell>
          <cell r="N7561">
            <v>9136</v>
          </cell>
          <cell r="O7561">
            <v>8613</v>
          </cell>
          <cell r="P7561">
            <v>8785</v>
          </cell>
          <cell r="Q7561">
            <v>9050</v>
          </cell>
        </row>
        <row r="7562">
          <cell r="E7562" t="str">
            <v>74NMONTHLYANON-REPRESENTED STATE EMPLOYEES</v>
          </cell>
          <cell r="F7562" t="str">
            <v>74N</v>
          </cell>
          <cell r="G7562" t="str">
            <v>Monthly</v>
          </cell>
          <cell r="H7562" t="str">
            <v>A</v>
          </cell>
          <cell r="I7562">
            <v>0</v>
          </cell>
          <cell r="J7562" t="str">
            <v>Non-Represented State Employees</v>
          </cell>
          <cell r="K7562">
            <v>7112</v>
          </cell>
          <cell r="L7562">
            <v>7112</v>
          </cell>
          <cell r="M7562">
            <v>7112</v>
          </cell>
          <cell r="N7562">
            <v>7112</v>
          </cell>
          <cell r="O7562">
            <v>0</v>
          </cell>
          <cell r="P7562">
            <v>6838</v>
          </cell>
          <cell r="Q7562">
            <v>7045</v>
          </cell>
        </row>
        <row r="7563">
          <cell r="E7563" t="str">
            <v>74NMONTHLYASERVICE EMPLOYEES INTERNATIONAL UNION DISTRICT 1199 NW</v>
          </cell>
          <cell r="F7563" t="str">
            <v>74N</v>
          </cell>
          <cell r="G7563" t="str">
            <v>Monthly</v>
          </cell>
          <cell r="H7563" t="str">
            <v>A</v>
          </cell>
          <cell r="I7563">
            <v>0</v>
          </cell>
          <cell r="J7563" t="str">
            <v>Service Employees International Union District 1199 NW</v>
          </cell>
          <cell r="K7563">
            <v>7112</v>
          </cell>
          <cell r="L7563">
            <v>7112</v>
          </cell>
          <cell r="M7563">
            <v>7112</v>
          </cell>
          <cell r="N7563">
            <v>7112</v>
          </cell>
          <cell r="O7563">
            <v>0</v>
          </cell>
          <cell r="P7563">
            <v>6838</v>
          </cell>
          <cell r="Q7563">
            <v>7045</v>
          </cell>
        </row>
        <row r="7564">
          <cell r="E7564" t="str">
            <v>74NMONTHLYBNON-REPRESENTED STATE EMPLOYEES</v>
          </cell>
          <cell r="F7564" t="str">
            <v>74N</v>
          </cell>
          <cell r="G7564" t="str">
            <v>Monthly</v>
          </cell>
          <cell r="H7564" t="str">
            <v>B</v>
          </cell>
          <cell r="I7564">
            <v>0</v>
          </cell>
          <cell r="J7564" t="str">
            <v>Non-Represented State Employees</v>
          </cell>
          <cell r="K7564">
            <v>7289</v>
          </cell>
          <cell r="L7564">
            <v>7289</v>
          </cell>
          <cell r="M7564">
            <v>7289</v>
          </cell>
          <cell r="N7564">
            <v>7289</v>
          </cell>
          <cell r="O7564">
            <v>0</v>
          </cell>
          <cell r="P7564">
            <v>7009</v>
          </cell>
          <cell r="Q7564">
            <v>7221</v>
          </cell>
        </row>
        <row r="7565">
          <cell r="E7565" t="str">
            <v>74NMONTHLYBSERVICE EMPLOYEES INTERNATIONAL UNION DISTRICT 1199 NW</v>
          </cell>
          <cell r="F7565" t="str">
            <v>74N</v>
          </cell>
          <cell r="G7565" t="str">
            <v>Monthly</v>
          </cell>
          <cell r="H7565" t="str">
            <v>B</v>
          </cell>
          <cell r="I7565">
            <v>0</v>
          </cell>
          <cell r="J7565" t="str">
            <v>Service Employees International Union District 1199 NW</v>
          </cell>
          <cell r="K7565">
            <v>7289</v>
          </cell>
          <cell r="L7565">
            <v>7289</v>
          </cell>
          <cell r="M7565">
            <v>7289</v>
          </cell>
          <cell r="N7565">
            <v>7289</v>
          </cell>
          <cell r="O7565">
            <v>0</v>
          </cell>
          <cell r="P7565">
            <v>7009</v>
          </cell>
          <cell r="Q7565">
            <v>7221</v>
          </cell>
        </row>
        <row r="7566">
          <cell r="E7566" t="str">
            <v>74NMONTHLYCNON-REPRESENTED STATE EMPLOYEES</v>
          </cell>
          <cell r="F7566" t="str">
            <v>74N</v>
          </cell>
          <cell r="G7566" t="str">
            <v>Monthly</v>
          </cell>
          <cell r="H7566" t="str">
            <v>C</v>
          </cell>
          <cell r="I7566">
            <v>0</v>
          </cell>
          <cell r="J7566" t="str">
            <v>Non-Represented State Employees</v>
          </cell>
          <cell r="K7566">
            <v>7470</v>
          </cell>
          <cell r="L7566">
            <v>7470</v>
          </cell>
          <cell r="M7566">
            <v>7470</v>
          </cell>
          <cell r="N7566">
            <v>7470</v>
          </cell>
          <cell r="O7566">
            <v>0</v>
          </cell>
          <cell r="P7566">
            <v>7183</v>
          </cell>
          <cell r="Q7566">
            <v>7400</v>
          </cell>
        </row>
        <row r="7567">
          <cell r="E7567" t="str">
            <v>74NMONTHLYCSERVICE EMPLOYEES INTERNATIONAL UNION DISTRICT 1199 NW</v>
          </cell>
          <cell r="F7567" t="str">
            <v>74N</v>
          </cell>
          <cell r="G7567" t="str">
            <v>Monthly</v>
          </cell>
          <cell r="H7567" t="str">
            <v>C</v>
          </cell>
          <cell r="I7567">
            <v>0</v>
          </cell>
          <cell r="J7567" t="str">
            <v>Service Employees International Union District 1199 NW</v>
          </cell>
          <cell r="K7567">
            <v>7470</v>
          </cell>
          <cell r="L7567">
            <v>7470</v>
          </cell>
          <cell r="M7567">
            <v>7470</v>
          </cell>
          <cell r="N7567">
            <v>7470</v>
          </cell>
          <cell r="O7567">
            <v>0</v>
          </cell>
          <cell r="P7567">
            <v>7183</v>
          </cell>
          <cell r="Q7567">
            <v>7400</v>
          </cell>
        </row>
        <row r="7568">
          <cell r="E7568" t="str">
            <v>74NMONTHLYDNON-REPRESENTED STATE EMPLOYEES</v>
          </cell>
          <cell r="F7568" t="str">
            <v>74N</v>
          </cell>
          <cell r="G7568" t="str">
            <v>Monthly</v>
          </cell>
          <cell r="H7568" t="str">
            <v>D</v>
          </cell>
          <cell r="I7568">
            <v>0</v>
          </cell>
          <cell r="J7568" t="str">
            <v>Non-Represented State Employees</v>
          </cell>
          <cell r="K7568">
            <v>7658</v>
          </cell>
          <cell r="L7568">
            <v>7658</v>
          </cell>
          <cell r="M7568">
            <v>7658</v>
          </cell>
          <cell r="N7568">
            <v>7658</v>
          </cell>
          <cell r="O7568">
            <v>0</v>
          </cell>
          <cell r="P7568">
            <v>7363</v>
          </cell>
          <cell r="Q7568">
            <v>7585</v>
          </cell>
        </row>
        <row r="7569">
          <cell r="E7569" t="str">
            <v>74NMONTHLYDSERVICE EMPLOYEES INTERNATIONAL UNION DISTRICT 1199 NW</v>
          </cell>
          <cell r="F7569" t="str">
            <v>74N</v>
          </cell>
          <cell r="G7569" t="str">
            <v>Monthly</v>
          </cell>
          <cell r="H7569" t="str">
            <v>D</v>
          </cell>
          <cell r="I7569">
            <v>0</v>
          </cell>
          <cell r="J7569" t="str">
            <v>Service Employees International Union District 1199 NW</v>
          </cell>
          <cell r="K7569">
            <v>7658</v>
          </cell>
          <cell r="L7569">
            <v>7658</v>
          </cell>
          <cell r="M7569">
            <v>7658</v>
          </cell>
          <cell r="N7569">
            <v>7658</v>
          </cell>
          <cell r="O7569">
            <v>0</v>
          </cell>
          <cell r="P7569">
            <v>7363</v>
          </cell>
          <cell r="Q7569">
            <v>7585</v>
          </cell>
        </row>
        <row r="7570">
          <cell r="E7570" t="str">
            <v>74NMONTHLYENON-REPRESENTED STATE EMPLOYEES</v>
          </cell>
          <cell r="F7570" t="str">
            <v>74N</v>
          </cell>
          <cell r="G7570" t="str">
            <v>Monthly</v>
          </cell>
          <cell r="H7570" t="str">
            <v>E</v>
          </cell>
          <cell r="I7570">
            <v>0</v>
          </cell>
          <cell r="J7570" t="str">
            <v>Non-Represented State Employees</v>
          </cell>
          <cell r="K7570">
            <v>7851</v>
          </cell>
          <cell r="L7570">
            <v>7851</v>
          </cell>
          <cell r="M7570">
            <v>7851</v>
          </cell>
          <cell r="N7570">
            <v>7851</v>
          </cell>
          <cell r="O7570">
            <v>0</v>
          </cell>
          <cell r="P7570">
            <v>7549</v>
          </cell>
          <cell r="Q7570">
            <v>7777</v>
          </cell>
        </row>
        <row r="7571">
          <cell r="E7571" t="str">
            <v>74NMONTHLYESERVICE EMPLOYEES INTERNATIONAL UNION DISTRICT 1199 NW</v>
          </cell>
          <cell r="F7571" t="str">
            <v>74N</v>
          </cell>
          <cell r="G7571" t="str">
            <v>Monthly</v>
          </cell>
          <cell r="H7571" t="str">
            <v>E</v>
          </cell>
          <cell r="I7571">
            <v>0</v>
          </cell>
          <cell r="J7571" t="str">
            <v>Service Employees International Union District 1199 NW</v>
          </cell>
          <cell r="K7571">
            <v>7851</v>
          </cell>
          <cell r="L7571">
            <v>7851</v>
          </cell>
          <cell r="M7571">
            <v>7851</v>
          </cell>
          <cell r="N7571">
            <v>7851</v>
          </cell>
          <cell r="O7571">
            <v>0</v>
          </cell>
          <cell r="P7571">
            <v>7549</v>
          </cell>
          <cell r="Q7571">
            <v>7777</v>
          </cell>
        </row>
        <row r="7572">
          <cell r="E7572" t="str">
            <v>74NMONTHLYFNON-REPRESENTED STATE EMPLOYEES</v>
          </cell>
          <cell r="F7572" t="str">
            <v>74N</v>
          </cell>
          <cell r="G7572" t="str">
            <v>Monthly</v>
          </cell>
          <cell r="H7572" t="str">
            <v>F</v>
          </cell>
          <cell r="I7572">
            <v>0</v>
          </cell>
          <cell r="J7572" t="str">
            <v>Non-Represented State Employees</v>
          </cell>
          <cell r="K7572">
            <v>8048</v>
          </cell>
          <cell r="L7572">
            <v>8048</v>
          </cell>
          <cell r="M7572">
            <v>8048</v>
          </cell>
          <cell r="N7572">
            <v>8048</v>
          </cell>
          <cell r="O7572">
            <v>0</v>
          </cell>
          <cell r="P7572">
            <v>7738</v>
          </cell>
          <cell r="Q7572">
            <v>7972</v>
          </cell>
        </row>
        <row r="7573">
          <cell r="E7573" t="str">
            <v>74NMONTHLYFSERVICE EMPLOYEES INTERNATIONAL UNION DISTRICT 1199 NW</v>
          </cell>
          <cell r="F7573" t="str">
            <v>74N</v>
          </cell>
          <cell r="G7573" t="str">
            <v>Monthly</v>
          </cell>
          <cell r="H7573" t="str">
            <v>F</v>
          </cell>
          <cell r="I7573">
            <v>0</v>
          </cell>
          <cell r="J7573" t="str">
            <v>Service Employees International Union District 1199 NW</v>
          </cell>
          <cell r="K7573">
            <v>8048</v>
          </cell>
          <cell r="L7573">
            <v>8048</v>
          </cell>
          <cell r="M7573">
            <v>8048</v>
          </cell>
          <cell r="N7573">
            <v>8048</v>
          </cell>
          <cell r="O7573">
            <v>0</v>
          </cell>
          <cell r="P7573">
            <v>7738</v>
          </cell>
          <cell r="Q7573">
            <v>7972</v>
          </cell>
        </row>
        <row r="7574">
          <cell r="E7574" t="str">
            <v>74NMONTHLYGNON-REPRESENTED STATE EMPLOYEES</v>
          </cell>
          <cell r="F7574" t="str">
            <v>74N</v>
          </cell>
          <cell r="G7574" t="str">
            <v>Monthly</v>
          </cell>
          <cell r="H7574" t="str">
            <v>G</v>
          </cell>
          <cell r="I7574">
            <v>0</v>
          </cell>
          <cell r="J7574" t="str">
            <v>Non-Represented State Employees</v>
          </cell>
          <cell r="K7574">
            <v>8249</v>
          </cell>
          <cell r="L7574">
            <v>8249</v>
          </cell>
          <cell r="M7574">
            <v>8249</v>
          </cell>
          <cell r="N7574">
            <v>8249</v>
          </cell>
          <cell r="O7574">
            <v>0</v>
          </cell>
          <cell r="P7574">
            <v>7932</v>
          </cell>
          <cell r="Q7574">
            <v>8172</v>
          </cell>
        </row>
        <row r="7575">
          <cell r="E7575" t="str">
            <v>74NMONTHLYGSERVICE EMPLOYEES INTERNATIONAL UNION DISTRICT 1199 NW</v>
          </cell>
          <cell r="F7575" t="str">
            <v>74N</v>
          </cell>
          <cell r="G7575" t="str">
            <v>Monthly</v>
          </cell>
          <cell r="H7575" t="str">
            <v>G</v>
          </cell>
          <cell r="I7575">
            <v>0</v>
          </cell>
          <cell r="J7575" t="str">
            <v>Service Employees International Union District 1199 NW</v>
          </cell>
          <cell r="K7575">
            <v>8249</v>
          </cell>
          <cell r="L7575">
            <v>8249</v>
          </cell>
          <cell r="M7575">
            <v>8249</v>
          </cell>
          <cell r="N7575">
            <v>8249</v>
          </cell>
          <cell r="O7575">
            <v>0</v>
          </cell>
          <cell r="P7575">
            <v>7932</v>
          </cell>
          <cell r="Q7575">
            <v>8172</v>
          </cell>
        </row>
        <row r="7576">
          <cell r="E7576" t="str">
            <v>74NMONTHLYHNON-REPRESENTED STATE EMPLOYEES</v>
          </cell>
          <cell r="F7576" t="str">
            <v>74N</v>
          </cell>
          <cell r="G7576" t="str">
            <v>Monthly</v>
          </cell>
          <cell r="H7576" t="str">
            <v>H</v>
          </cell>
          <cell r="I7576">
            <v>0</v>
          </cell>
          <cell r="J7576" t="str">
            <v>Non-Represented State Employees</v>
          </cell>
          <cell r="K7576">
            <v>8457</v>
          </cell>
          <cell r="L7576">
            <v>8457</v>
          </cell>
          <cell r="M7576">
            <v>8457</v>
          </cell>
          <cell r="N7576">
            <v>8457</v>
          </cell>
          <cell r="O7576">
            <v>0</v>
          </cell>
          <cell r="P7576">
            <v>8132</v>
          </cell>
          <cell r="Q7576">
            <v>8378</v>
          </cell>
        </row>
        <row r="7577">
          <cell r="E7577" t="str">
            <v>74NMONTHLYHSERVICE EMPLOYEES INTERNATIONAL UNION DISTRICT 1199 NW</v>
          </cell>
          <cell r="F7577" t="str">
            <v>74N</v>
          </cell>
          <cell r="G7577" t="str">
            <v>Monthly</v>
          </cell>
          <cell r="H7577" t="str">
            <v>H</v>
          </cell>
          <cell r="I7577">
            <v>0</v>
          </cell>
          <cell r="J7577" t="str">
            <v>Service Employees International Union District 1199 NW</v>
          </cell>
          <cell r="K7577">
            <v>8457</v>
          </cell>
          <cell r="L7577">
            <v>8457</v>
          </cell>
          <cell r="M7577">
            <v>8457</v>
          </cell>
          <cell r="N7577">
            <v>8457</v>
          </cell>
          <cell r="O7577">
            <v>0</v>
          </cell>
          <cell r="P7577">
            <v>8132</v>
          </cell>
          <cell r="Q7577">
            <v>8378</v>
          </cell>
        </row>
        <row r="7578">
          <cell r="E7578" t="str">
            <v>74NMONTHLYINON-REPRESENTED STATE EMPLOYEES</v>
          </cell>
          <cell r="F7578" t="str">
            <v>74N</v>
          </cell>
          <cell r="G7578" t="str">
            <v>Monthly</v>
          </cell>
          <cell r="H7578" t="str">
            <v>I</v>
          </cell>
          <cell r="I7578">
            <v>0</v>
          </cell>
          <cell r="J7578" t="str">
            <v>Non-Represented State Employees</v>
          </cell>
          <cell r="K7578">
            <v>8667</v>
          </cell>
          <cell r="L7578">
            <v>8667</v>
          </cell>
          <cell r="M7578">
            <v>8667</v>
          </cell>
          <cell r="N7578">
            <v>8667</v>
          </cell>
          <cell r="O7578">
            <v>0</v>
          </cell>
          <cell r="P7578">
            <v>8334</v>
          </cell>
          <cell r="Q7578">
            <v>8586</v>
          </cell>
        </row>
        <row r="7579">
          <cell r="E7579" t="str">
            <v>74NMONTHLYISERVICE EMPLOYEES INTERNATIONAL UNION DISTRICT 1199 NW</v>
          </cell>
          <cell r="F7579" t="str">
            <v>74N</v>
          </cell>
          <cell r="G7579" t="str">
            <v>Monthly</v>
          </cell>
          <cell r="H7579" t="str">
            <v>I</v>
          </cell>
          <cell r="I7579">
            <v>0</v>
          </cell>
          <cell r="J7579" t="str">
            <v>Service Employees International Union District 1199 NW</v>
          </cell>
          <cell r="K7579">
            <v>8667</v>
          </cell>
          <cell r="L7579">
            <v>8667</v>
          </cell>
          <cell r="M7579">
            <v>8667</v>
          </cell>
          <cell r="N7579">
            <v>8667</v>
          </cell>
          <cell r="O7579">
            <v>0</v>
          </cell>
          <cell r="P7579">
            <v>8334</v>
          </cell>
          <cell r="Q7579">
            <v>8586</v>
          </cell>
        </row>
        <row r="7580">
          <cell r="E7580" t="str">
            <v>74NMONTHLYJNON-REPRESENTED STATE EMPLOYEES</v>
          </cell>
          <cell r="F7580" t="str">
            <v>74N</v>
          </cell>
          <cell r="G7580" t="str">
            <v>Monthly</v>
          </cell>
          <cell r="H7580" t="str">
            <v>J</v>
          </cell>
          <cell r="I7580">
            <v>0</v>
          </cell>
          <cell r="J7580" t="str">
            <v>Non-Represented State Employees</v>
          </cell>
          <cell r="K7580">
            <v>8885</v>
          </cell>
          <cell r="L7580">
            <v>8885</v>
          </cell>
          <cell r="M7580">
            <v>8885</v>
          </cell>
          <cell r="N7580">
            <v>8885</v>
          </cell>
          <cell r="O7580">
            <v>0</v>
          </cell>
          <cell r="P7580">
            <v>8543</v>
          </cell>
          <cell r="Q7580">
            <v>8801</v>
          </cell>
        </row>
        <row r="7581">
          <cell r="E7581" t="str">
            <v>74NMONTHLYJSERVICE EMPLOYEES INTERNATIONAL UNION DISTRICT 1199 NW</v>
          </cell>
          <cell r="F7581" t="str">
            <v>74N</v>
          </cell>
          <cell r="G7581" t="str">
            <v>Monthly</v>
          </cell>
          <cell r="H7581" t="str">
            <v>J</v>
          </cell>
          <cell r="I7581">
            <v>0</v>
          </cell>
          <cell r="J7581" t="str">
            <v>Service Employees International Union District 1199 NW</v>
          </cell>
          <cell r="K7581">
            <v>8885</v>
          </cell>
          <cell r="L7581">
            <v>8885</v>
          </cell>
          <cell r="M7581">
            <v>8885</v>
          </cell>
          <cell r="N7581">
            <v>8885</v>
          </cell>
          <cell r="O7581">
            <v>0</v>
          </cell>
          <cell r="P7581">
            <v>8543</v>
          </cell>
          <cell r="Q7581">
            <v>8801</v>
          </cell>
        </row>
        <row r="7582">
          <cell r="E7582" t="str">
            <v>74NMONTHLYKNON-REPRESENTED STATE EMPLOYEES</v>
          </cell>
          <cell r="F7582" t="str">
            <v>74N</v>
          </cell>
          <cell r="G7582" t="str">
            <v>Monthly</v>
          </cell>
          <cell r="H7582" t="str">
            <v>K</v>
          </cell>
          <cell r="I7582">
            <v>0</v>
          </cell>
          <cell r="J7582" t="str">
            <v>Non-Represented State Employees</v>
          </cell>
          <cell r="K7582">
            <v>9108</v>
          </cell>
          <cell r="L7582">
            <v>9108</v>
          </cell>
          <cell r="M7582">
            <v>9108</v>
          </cell>
          <cell r="N7582">
            <v>9108</v>
          </cell>
          <cell r="O7582">
            <v>0</v>
          </cell>
          <cell r="P7582">
            <v>8758</v>
          </cell>
          <cell r="Q7582">
            <v>9022</v>
          </cell>
        </row>
        <row r="7583">
          <cell r="E7583" t="str">
            <v>74NMONTHLYKSERVICE EMPLOYEES INTERNATIONAL UNION DISTRICT 1199 NW</v>
          </cell>
          <cell r="F7583" t="str">
            <v>74N</v>
          </cell>
          <cell r="G7583" t="str">
            <v>Monthly</v>
          </cell>
          <cell r="H7583" t="str">
            <v>K</v>
          </cell>
          <cell r="I7583">
            <v>0</v>
          </cell>
          <cell r="J7583" t="str">
            <v>Service Employees International Union District 1199 NW</v>
          </cell>
          <cell r="K7583">
            <v>9108</v>
          </cell>
          <cell r="L7583">
            <v>9108</v>
          </cell>
          <cell r="M7583">
            <v>9108</v>
          </cell>
          <cell r="N7583">
            <v>9108</v>
          </cell>
          <cell r="O7583">
            <v>0</v>
          </cell>
          <cell r="P7583">
            <v>8758</v>
          </cell>
          <cell r="Q7583">
            <v>9022</v>
          </cell>
        </row>
        <row r="7584">
          <cell r="E7584" t="str">
            <v>74NMONTHLYLNON-REPRESENTED STATE EMPLOYEES</v>
          </cell>
          <cell r="F7584" t="str">
            <v>74N</v>
          </cell>
          <cell r="G7584" t="str">
            <v>Monthly</v>
          </cell>
          <cell r="H7584" t="str">
            <v>L</v>
          </cell>
          <cell r="I7584">
            <v>0</v>
          </cell>
          <cell r="J7584" t="str">
            <v>Non-Represented State Employees</v>
          </cell>
          <cell r="K7584">
            <v>9336</v>
          </cell>
          <cell r="L7584">
            <v>9336</v>
          </cell>
          <cell r="M7584">
            <v>9336</v>
          </cell>
          <cell r="N7584">
            <v>9336</v>
          </cell>
          <cell r="O7584">
            <v>0</v>
          </cell>
          <cell r="P7584">
            <v>8977</v>
          </cell>
          <cell r="Q7584">
            <v>9248</v>
          </cell>
        </row>
        <row r="7585">
          <cell r="E7585" t="str">
            <v>74NMONTHLYLSERVICE EMPLOYEES INTERNATIONAL UNION DISTRICT 1199 NW</v>
          </cell>
          <cell r="F7585" t="str">
            <v>74N</v>
          </cell>
          <cell r="G7585" t="str">
            <v>Monthly</v>
          </cell>
          <cell r="H7585" t="str">
            <v>L</v>
          </cell>
          <cell r="I7585">
            <v>0</v>
          </cell>
          <cell r="J7585" t="str">
            <v>Service Employees International Union District 1199 NW</v>
          </cell>
          <cell r="K7585">
            <v>9336</v>
          </cell>
          <cell r="L7585">
            <v>9336</v>
          </cell>
          <cell r="M7585">
            <v>9336</v>
          </cell>
          <cell r="N7585">
            <v>9336</v>
          </cell>
          <cell r="O7585">
            <v>0</v>
          </cell>
          <cell r="P7585">
            <v>8977</v>
          </cell>
          <cell r="Q7585">
            <v>9248</v>
          </cell>
        </row>
        <row r="7586">
          <cell r="E7586" t="str">
            <v>74NMONTHLYMNON-REPRESENTED STATE EMPLOYEES</v>
          </cell>
          <cell r="F7586" t="str">
            <v>74N</v>
          </cell>
          <cell r="G7586" t="str">
            <v>Monthly</v>
          </cell>
          <cell r="H7586" t="str">
            <v>M</v>
          </cell>
          <cell r="I7586">
            <v>0</v>
          </cell>
          <cell r="J7586" t="str">
            <v>Non-Represented State Employees</v>
          </cell>
          <cell r="K7586">
            <v>9569</v>
          </cell>
          <cell r="L7586">
            <v>9569</v>
          </cell>
          <cell r="M7586">
            <v>9569</v>
          </cell>
          <cell r="N7586">
            <v>9569</v>
          </cell>
          <cell r="O7586">
            <v>0</v>
          </cell>
          <cell r="P7586">
            <v>9201</v>
          </cell>
          <cell r="Q7586">
            <v>9479</v>
          </cell>
        </row>
        <row r="7587">
          <cell r="E7587" t="str">
            <v>74NMONTHLYMSERVICE EMPLOYEES INTERNATIONAL UNION DISTRICT 1199 NW</v>
          </cell>
          <cell r="F7587" t="str">
            <v>74N</v>
          </cell>
          <cell r="G7587" t="str">
            <v>Monthly</v>
          </cell>
          <cell r="H7587" t="str">
            <v>M</v>
          </cell>
          <cell r="I7587">
            <v>0</v>
          </cell>
          <cell r="J7587" t="str">
            <v>Service Employees International Union District 1199 NW</v>
          </cell>
          <cell r="K7587">
            <v>9569</v>
          </cell>
          <cell r="L7587">
            <v>9569</v>
          </cell>
          <cell r="M7587">
            <v>9569</v>
          </cell>
          <cell r="N7587">
            <v>9569</v>
          </cell>
          <cell r="O7587">
            <v>0</v>
          </cell>
          <cell r="P7587">
            <v>9201</v>
          </cell>
          <cell r="Q7587">
            <v>9479</v>
          </cell>
        </row>
        <row r="7588">
          <cell r="E7588" t="str">
            <v>74NMONTHLYNNON-REPRESENTED STATE EMPLOYEES</v>
          </cell>
          <cell r="F7588" t="str">
            <v>74N</v>
          </cell>
          <cell r="G7588" t="str">
            <v>Monthly</v>
          </cell>
          <cell r="H7588" t="str">
            <v>N</v>
          </cell>
          <cell r="I7588">
            <v>0</v>
          </cell>
          <cell r="J7588" t="str">
            <v>Non-Represented State Employees</v>
          </cell>
          <cell r="K7588">
            <v>9808</v>
          </cell>
          <cell r="L7588">
            <v>9808</v>
          </cell>
          <cell r="M7588">
            <v>9808</v>
          </cell>
          <cell r="N7588">
            <v>9808</v>
          </cell>
          <cell r="O7588">
            <v>0</v>
          </cell>
          <cell r="P7588">
            <v>9431</v>
          </cell>
          <cell r="Q7588">
            <v>9716</v>
          </cell>
        </row>
        <row r="7589">
          <cell r="E7589" t="str">
            <v>74NMONTHLYNSERVICE EMPLOYEES INTERNATIONAL UNION DISTRICT 1199 NW</v>
          </cell>
          <cell r="F7589" t="str">
            <v>74N</v>
          </cell>
          <cell r="G7589" t="str">
            <v>Monthly</v>
          </cell>
          <cell r="H7589" t="str">
            <v>N</v>
          </cell>
          <cell r="I7589">
            <v>0</v>
          </cell>
          <cell r="J7589" t="str">
            <v>Service Employees International Union District 1199 NW</v>
          </cell>
          <cell r="K7589">
            <v>9808</v>
          </cell>
          <cell r="L7589">
            <v>9808</v>
          </cell>
          <cell r="M7589">
            <v>9808</v>
          </cell>
          <cell r="N7589">
            <v>9808</v>
          </cell>
          <cell r="O7589">
            <v>0</v>
          </cell>
          <cell r="P7589">
            <v>9431</v>
          </cell>
          <cell r="Q7589">
            <v>9716</v>
          </cell>
        </row>
        <row r="7590">
          <cell r="E7590" t="str">
            <v>74NMONTHLYONON-REPRESENTED STATE EMPLOYEES</v>
          </cell>
          <cell r="F7590" t="str">
            <v>74N</v>
          </cell>
          <cell r="G7590" t="str">
            <v>Monthly</v>
          </cell>
          <cell r="H7590" t="str">
            <v>O</v>
          </cell>
          <cell r="I7590">
            <v>0</v>
          </cell>
          <cell r="J7590" t="str">
            <v>Non-Represented State Employees</v>
          </cell>
          <cell r="K7590">
            <v>10054</v>
          </cell>
          <cell r="L7590">
            <v>10054</v>
          </cell>
          <cell r="M7590">
            <v>10054</v>
          </cell>
          <cell r="N7590">
            <v>10054</v>
          </cell>
          <cell r="O7590">
            <v>0</v>
          </cell>
          <cell r="P7590">
            <v>9667</v>
          </cell>
          <cell r="Q7590">
            <v>9959</v>
          </cell>
        </row>
        <row r="7591">
          <cell r="E7591" t="str">
            <v>74NMONTHLYOSERVICE EMPLOYEES INTERNATIONAL UNION DISTRICT 1199 NW</v>
          </cell>
          <cell r="F7591" t="str">
            <v>74N</v>
          </cell>
          <cell r="G7591" t="str">
            <v>Monthly</v>
          </cell>
          <cell r="H7591" t="str">
            <v>O</v>
          </cell>
          <cell r="I7591">
            <v>0</v>
          </cell>
          <cell r="J7591" t="str">
            <v>Service Employees International Union District 1199 NW</v>
          </cell>
          <cell r="K7591">
            <v>10054</v>
          </cell>
          <cell r="L7591">
            <v>10054</v>
          </cell>
          <cell r="M7591">
            <v>10054</v>
          </cell>
          <cell r="N7591">
            <v>10054</v>
          </cell>
          <cell r="O7591">
            <v>0</v>
          </cell>
          <cell r="P7591">
            <v>9667</v>
          </cell>
          <cell r="Q7591">
            <v>9959</v>
          </cell>
        </row>
        <row r="7592">
          <cell r="E7592" t="str">
            <v>74NMONTHLYPNON-REPRESENTED STATE EMPLOYEES</v>
          </cell>
          <cell r="F7592" t="str">
            <v>74N</v>
          </cell>
          <cell r="G7592" t="str">
            <v>Monthly</v>
          </cell>
          <cell r="H7592" t="str">
            <v>P</v>
          </cell>
          <cell r="I7592">
            <v>0</v>
          </cell>
          <cell r="J7592" t="str">
            <v>Non-Represented State Employees</v>
          </cell>
          <cell r="K7592">
            <v>10305</v>
          </cell>
          <cell r="L7592">
            <v>10305</v>
          </cell>
          <cell r="M7592">
            <v>10305</v>
          </cell>
          <cell r="N7592">
            <v>10305</v>
          </cell>
          <cell r="O7592">
            <v>0</v>
          </cell>
          <cell r="P7592">
            <v>9909</v>
          </cell>
          <cell r="Q7592">
            <v>10208</v>
          </cell>
        </row>
        <row r="7593">
          <cell r="E7593" t="str">
            <v>74NMONTHLYPSERVICE EMPLOYEES INTERNATIONAL UNION DISTRICT 1199 NW</v>
          </cell>
          <cell r="F7593" t="str">
            <v>74N</v>
          </cell>
          <cell r="G7593" t="str">
            <v>Monthly</v>
          </cell>
          <cell r="H7593" t="str">
            <v>P</v>
          </cell>
          <cell r="I7593">
            <v>0</v>
          </cell>
          <cell r="J7593" t="str">
            <v>Service Employees International Union District 1199 NW</v>
          </cell>
          <cell r="K7593">
            <v>10305</v>
          </cell>
          <cell r="L7593">
            <v>10305</v>
          </cell>
          <cell r="M7593">
            <v>10305</v>
          </cell>
          <cell r="N7593">
            <v>10305</v>
          </cell>
          <cell r="O7593">
            <v>0</v>
          </cell>
          <cell r="P7593">
            <v>9909</v>
          </cell>
          <cell r="Q7593">
            <v>10208</v>
          </cell>
        </row>
        <row r="7594">
          <cell r="E7594" t="str">
            <v>74NMONTHLYQNON-REPRESENTED STATE EMPLOYEES</v>
          </cell>
          <cell r="F7594" t="str">
            <v>74N</v>
          </cell>
          <cell r="G7594" t="str">
            <v>Monthly</v>
          </cell>
          <cell r="H7594" t="str">
            <v>Q</v>
          </cell>
          <cell r="I7594">
            <v>0</v>
          </cell>
          <cell r="J7594" t="str">
            <v>Non-Represented State Employees</v>
          </cell>
          <cell r="K7594">
            <v>10563</v>
          </cell>
          <cell r="L7594">
            <v>10563</v>
          </cell>
          <cell r="M7594">
            <v>10563</v>
          </cell>
          <cell r="N7594">
            <v>10563</v>
          </cell>
          <cell r="O7594">
            <v>0</v>
          </cell>
          <cell r="P7594">
            <v>10157</v>
          </cell>
          <cell r="Q7594">
            <v>10464</v>
          </cell>
        </row>
        <row r="7595">
          <cell r="E7595" t="str">
            <v>74NMONTHLYQSERVICE EMPLOYEES INTERNATIONAL UNION DISTRICT 1199 NW</v>
          </cell>
          <cell r="F7595" t="str">
            <v>74N</v>
          </cell>
          <cell r="G7595" t="str">
            <v>Monthly</v>
          </cell>
          <cell r="H7595" t="str">
            <v>Q</v>
          </cell>
          <cell r="I7595">
            <v>0</v>
          </cell>
          <cell r="J7595" t="str">
            <v>Service Employees International Union District 1199 NW</v>
          </cell>
          <cell r="K7595">
            <v>10563</v>
          </cell>
          <cell r="L7595">
            <v>10563</v>
          </cell>
          <cell r="M7595">
            <v>10563</v>
          </cell>
          <cell r="N7595">
            <v>10563</v>
          </cell>
          <cell r="O7595">
            <v>0</v>
          </cell>
          <cell r="P7595">
            <v>10157</v>
          </cell>
          <cell r="Q7595">
            <v>10464</v>
          </cell>
        </row>
        <row r="7596">
          <cell r="E7596" t="str">
            <v>74NMONTHLYRNON-REPRESENTED STATE EMPLOYEES</v>
          </cell>
          <cell r="F7596" t="str">
            <v>74N</v>
          </cell>
          <cell r="G7596" t="str">
            <v>Monthly</v>
          </cell>
          <cell r="H7596" t="str">
            <v>R</v>
          </cell>
          <cell r="I7596">
            <v>0</v>
          </cell>
          <cell r="J7596" t="str">
            <v>Non-Represented State Employees</v>
          </cell>
          <cell r="K7596">
            <v>10827</v>
          </cell>
          <cell r="L7596">
            <v>10827</v>
          </cell>
          <cell r="M7596">
            <v>10827</v>
          </cell>
          <cell r="N7596">
            <v>10827</v>
          </cell>
          <cell r="O7596">
            <v>0</v>
          </cell>
          <cell r="P7596">
            <v>10411</v>
          </cell>
          <cell r="Q7596">
            <v>10725</v>
          </cell>
        </row>
        <row r="7597">
          <cell r="E7597" t="str">
            <v>74NMONTHLYRSERVICE EMPLOYEES INTERNATIONAL UNION DISTRICT 1199 NW</v>
          </cell>
          <cell r="F7597" t="str">
            <v>74N</v>
          </cell>
          <cell r="G7597" t="str">
            <v>Monthly</v>
          </cell>
          <cell r="H7597" t="str">
            <v>R</v>
          </cell>
          <cell r="I7597">
            <v>0</v>
          </cell>
          <cell r="J7597" t="str">
            <v>Service Employees International Union District 1199 NW</v>
          </cell>
          <cell r="K7597">
            <v>10827</v>
          </cell>
          <cell r="L7597">
            <v>10827</v>
          </cell>
          <cell r="M7597">
            <v>10827</v>
          </cell>
          <cell r="N7597">
            <v>10827</v>
          </cell>
          <cell r="O7597">
            <v>0</v>
          </cell>
          <cell r="P7597">
            <v>10411</v>
          </cell>
          <cell r="Q7597">
            <v>10725</v>
          </cell>
        </row>
        <row r="7598">
          <cell r="E7598" t="str">
            <v>74NMONTHLYSNON-REPRESENTED STATE EMPLOYEES</v>
          </cell>
          <cell r="F7598" t="str">
            <v>74N</v>
          </cell>
          <cell r="G7598" t="str">
            <v>Monthly</v>
          </cell>
          <cell r="H7598" t="str">
            <v>S</v>
          </cell>
          <cell r="I7598">
            <v>0</v>
          </cell>
          <cell r="J7598" t="str">
            <v>Non-Represented State Employees</v>
          </cell>
          <cell r="K7598">
            <v>11098</v>
          </cell>
          <cell r="L7598">
            <v>11098</v>
          </cell>
          <cell r="M7598">
            <v>11098</v>
          </cell>
          <cell r="N7598">
            <v>11098</v>
          </cell>
          <cell r="O7598">
            <v>0</v>
          </cell>
          <cell r="P7598">
            <v>10671</v>
          </cell>
          <cell r="Q7598">
            <v>10993</v>
          </cell>
        </row>
        <row r="7599">
          <cell r="E7599" t="str">
            <v>74NMONTHLYSSERVICE EMPLOYEES INTERNATIONAL UNION DISTRICT 1199 NW</v>
          </cell>
          <cell r="F7599" t="str">
            <v>74N</v>
          </cell>
          <cell r="G7599" t="str">
            <v>Monthly</v>
          </cell>
          <cell r="H7599" t="str">
            <v>S</v>
          </cell>
          <cell r="I7599">
            <v>0</v>
          </cell>
          <cell r="J7599" t="str">
            <v>Service Employees International Union District 1199 NW</v>
          </cell>
          <cell r="K7599">
            <v>11098</v>
          </cell>
          <cell r="L7599">
            <v>11098</v>
          </cell>
          <cell r="M7599">
            <v>11098</v>
          </cell>
          <cell r="N7599">
            <v>11098</v>
          </cell>
          <cell r="O7599">
            <v>0</v>
          </cell>
          <cell r="P7599">
            <v>10671</v>
          </cell>
          <cell r="Q7599">
            <v>10993</v>
          </cell>
        </row>
        <row r="7600">
          <cell r="E7600" t="str">
            <v>74NMONTHLYTNON-REPRESENTED STATE EMPLOYEES</v>
          </cell>
          <cell r="F7600" t="str">
            <v>74N</v>
          </cell>
          <cell r="G7600" t="str">
            <v>Monthly</v>
          </cell>
          <cell r="H7600" t="str">
            <v>T</v>
          </cell>
          <cell r="I7600">
            <v>0</v>
          </cell>
          <cell r="J7600" t="str">
            <v>Non-Represented State Employees</v>
          </cell>
          <cell r="K7600">
            <v>11376</v>
          </cell>
          <cell r="L7600">
            <v>11376</v>
          </cell>
          <cell r="M7600">
            <v>11376</v>
          </cell>
          <cell r="N7600">
            <v>11376</v>
          </cell>
          <cell r="O7600">
            <v>0</v>
          </cell>
          <cell r="P7600">
            <v>10938</v>
          </cell>
          <cell r="Q7600">
            <v>11268</v>
          </cell>
        </row>
        <row r="7601">
          <cell r="E7601" t="str">
            <v>74NMONTHLYTSERVICE EMPLOYEES INTERNATIONAL UNION DISTRICT 1199 NW</v>
          </cell>
          <cell r="F7601" t="str">
            <v>74N</v>
          </cell>
          <cell r="G7601" t="str">
            <v>Monthly</v>
          </cell>
          <cell r="H7601" t="str">
            <v>T</v>
          </cell>
          <cell r="I7601">
            <v>0</v>
          </cell>
          <cell r="J7601" t="str">
            <v>Service Employees International Union District 1199 NW</v>
          </cell>
          <cell r="K7601">
            <v>11376</v>
          </cell>
          <cell r="L7601">
            <v>11376</v>
          </cell>
          <cell r="M7601">
            <v>11376</v>
          </cell>
          <cell r="N7601">
            <v>11376</v>
          </cell>
          <cell r="O7601">
            <v>0</v>
          </cell>
          <cell r="P7601">
            <v>10938</v>
          </cell>
          <cell r="Q7601">
            <v>11268</v>
          </cell>
        </row>
        <row r="7602">
          <cell r="E7602" t="str">
            <v>74NMONTHLYUNON-REPRESENTED STATE EMPLOYEES</v>
          </cell>
          <cell r="F7602" t="str">
            <v>74N</v>
          </cell>
          <cell r="G7602" t="str">
            <v>Monthly</v>
          </cell>
          <cell r="H7602" t="str">
            <v>U</v>
          </cell>
          <cell r="I7602">
            <v>0</v>
          </cell>
          <cell r="J7602" t="str">
            <v>Non-Represented State Employees</v>
          </cell>
          <cell r="K7602">
            <v>11659</v>
          </cell>
          <cell r="L7602">
            <v>11659</v>
          </cell>
          <cell r="M7602">
            <v>11659</v>
          </cell>
          <cell r="N7602">
            <v>11659</v>
          </cell>
          <cell r="O7602">
            <v>0</v>
          </cell>
          <cell r="P7602">
            <v>11211</v>
          </cell>
          <cell r="Q7602">
            <v>11550</v>
          </cell>
        </row>
        <row r="7603">
          <cell r="E7603" t="str">
            <v>74NMONTHLYUSERVICE EMPLOYEES INTERNATIONAL UNION DISTRICT 1199 NW</v>
          </cell>
          <cell r="F7603" t="str">
            <v>74N</v>
          </cell>
          <cell r="G7603" t="str">
            <v>Monthly</v>
          </cell>
          <cell r="H7603" t="str">
            <v>U</v>
          </cell>
          <cell r="I7603">
            <v>0</v>
          </cell>
          <cell r="J7603" t="str">
            <v>Service Employees International Union District 1199 NW</v>
          </cell>
          <cell r="K7603">
            <v>11659</v>
          </cell>
          <cell r="L7603">
            <v>11659</v>
          </cell>
          <cell r="M7603">
            <v>11659</v>
          </cell>
          <cell r="N7603">
            <v>11659</v>
          </cell>
          <cell r="O7603">
            <v>0</v>
          </cell>
          <cell r="P7603">
            <v>11211</v>
          </cell>
          <cell r="Q7603">
            <v>11550</v>
          </cell>
        </row>
        <row r="7604">
          <cell r="E7604" t="str">
            <v>75GMONTHLYGNON-REPRESENTED STATE EMPLOYEES</v>
          </cell>
          <cell r="F7604" t="str">
            <v>75G</v>
          </cell>
          <cell r="G7604" t="str">
            <v>Monthly</v>
          </cell>
          <cell r="H7604" t="str">
            <v>G</v>
          </cell>
          <cell r="I7604">
            <v>0</v>
          </cell>
          <cell r="J7604" t="str">
            <v>Non-Represented State Employees</v>
          </cell>
          <cell r="K7604">
            <v>8074</v>
          </cell>
          <cell r="L7604">
            <v>8074</v>
          </cell>
          <cell r="M7604">
            <v>8074</v>
          </cell>
          <cell r="N7604">
            <v>8074</v>
          </cell>
          <cell r="O7604">
            <v>7611</v>
          </cell>
          <cell r="P7604">
            <v>7763</v>
          </cell>
          <cell r="Q7604">
            <v>7997</v>
          </cell>
        </row>
        <row r="7605">
          <cell r="E7605" t="str">
            <v>75GMONTHLYGWASHINGTON FEDERATION OF STATE EMPLOYEES</v>
          </cell>
          <cell r="F7605" t="str">
            <v>75G</v>
          </cell>
          <cell r="G7605" t="str">
            <v>Monthly</v>
          </cell>
          <cell r="H7605" t="str">
            <v>G</v>
          </cell>
          <cell r="I7605">
            <v>0</v>
          </cell>
          <cell r="J7605" t="str">
            <v>Washington Federation of State Employees</v>
          </cell>
          <cell r="K7605">
            <v>8074</v>
          </cell>
          <cell r="L7605">
            <v>8074</v>
          </cell>
          <cell r="M7605">
            <v>8074</v>
          </cell>
          <cell r="N7605">
            <v>8074</v>
          </cell>
          <cell r="O7605">
            <v>7611</v>
          </cell>
          <cell r="P7605">
            <v>7763</v>
          </cell>
          <cell r="Q7605">
            <v>7997</v>
          </cell>
        </row>
        <row r="7606">
          <cell r="E7606" t="str">
            <v>75GMONTHLYHNON-REPRESENTED STATE EMPLOYEES</v>
          </cell>
          <cell r="F7606" t="str">
            <v>75G</v>
          </cell>
          <cell r="G7606" t="str">
            <v>Monthly</v>
          </cell>
          <cell r="H7606" t="str">
            <v>H</v>
          </cell>
          <cell r="I7606">
            <v>0</v>
          </cell>
          <cell r="J7606" t="str">
            <v>Non-Represented State Employees</v>
          </cell>
          <cell r="K7606">
            <v>8275</v>
          </cell>
          <cell r="L7606">
            <v>8275</v>
          </cell>
          <cell r="M7606">
            <v>8275</v>
          </cell>
          <cell r="N7606">
            <v>8275</v>
          </cell>
          <cell r="O7606">
            <v>7801</v>
          </cell>
          <cell r="P7606">
            <v>7957</v>
          </cell>
          <cell r="Q7606">
            <v>8197</v>
          </cell>
        </row>
        <row r="7607">
          <cell r="E7607" t="str">
            <v>75GMONTHLYHWASHINGTON FEDERATION OF STATE EMPLOYEES</v>
          </cell>
          <cell r="F7607" t="str">
            <v>75G</v>
          </cell>
          <cell r="G7607" t="str">
            <v>Monthly</v>
          </cell>
          <cell r="H7607" t="str">
            <v>H</v>
          </cell>
          <cell r="I7607">
            <v>0</v>
          </cell>
          <cell r="J7607" t="str">
            <v>Washington Federation of State Employees</v>
          </cell>
          <cell r="K7607">
            <v>8275</v>
          </cell>
          <cell r="L7607">
            <v>8275</v>
          </cell>
          <cell r="M7607">
            <v>8275</v>
          </cell>
          <cell r="N7607">
            <v>8275</v>
          </cell>
          <cell r="O7607">
            <v>7801</v>
          </cell>
          <cell r="P7607">
            <v>7957</v>
          </cell>
          <cell r="Q7607">
            <v>8197</v>
          </cell>
        </row>
        <row r="7608">
          <cell r="E7608" t="str">
            <v>75GMONTHLYINON-REPRESENTED STATE EMPLOYEES</v>
          </cell>
          <cell r="F7608" t="str">
            <v>75G</v>
          </cell>
          <cell r="G7608" t="str">
            <v>Monthly</v>
          </cell>
          <cell r="H7608" t="str">
            <v>I</v>
          </cell>
          <cell r="I7608">
            <v>0</v>
          </cell>
          <cell r="J7608" t="str">
            <v>Non-Represented State Employees</v>
          </cell>
          <cell r="K7608">
            <v>8483</v>
          </cell>
          <cell r="L7608">
            <v>8483</v>
          </cell>
          <cell r="M7608">
            <v>8483</v>
          </cell>
          <cell r="N7608">
            <v>8483</v>
          </cell>
          <cell r="O7608">
            <v>7997</v>
          </cell>
          <cell r="P7608">
            <v>8157</v>
          </cell>
          <cell r="Q7608">
            <v>8403</v>
          </cell>
        </row>
        <row r="7609">
          <cell r="E7609" t="str">
            <v>75GMONTHLYIWASHINGTON FEDERATION OF STATE EMPLOYEES</v>
          </cell>
          <cell r="F7609" t="str">
            <v>75G</v>
          </cell>
          <cell r="G7609" t="str">
            <v>Monthly</v>
          </cell>
          <cell r="H7609" t="str">
            <v>I</v>
          </cell>
          <cell r="I7609">
            <v>0</v>
          </cell>
          <cell r="J7609" t="str">
            <v>Washington Federation of State Employees</v>
          </cell>
          <cell r="K7609">
            <v>8483</v>
          </cell>
          <cell r="L7609">
            <v>8483</v>
          </cell>
          <cell r="M7609">
            <v>8483</v>
          </cell>
          <cell r="N7609">
            <v>8483</v>
          </cell>
          <cell r="O7609">
            <v>7997</v>
          </cell>
          <cell r="P7609">
            <v>8157</v>
          </cell>
          <cell r="Q7609">
            <v>8403</v>
          </cell>
        </row>
        <row r="7610">
          <cell r="E7610" t="str">
            <v>75GMONTHLYJNON-REPRESENTED STATE EMPLOYEES</v>
          </cell>
          <cell r="F7610" t="str">
            <v>75G</v>
          </cell>
          <cell r="G7610" t="str">
            <v>Monthly</v>
          </cell>
          <cell r="H7610" t="str">
            <v>J</v>
          </cell>
          <cell r="I7610">
            <v>0</v>
          </cell>
          <cell r="J7610" t="str">
            <v>Non-Represented State Employees</v>
          </cell>
          <cell r="K7610">
            <v>8696</v>
          </cell>
          <cell r="L7610">
            <v>8696</v>
          </cell>
          <cell r="M7610">
            <v>8696</v>
          </cell>
          <cell r="N7610">
            <v>8696</v>
          </cell>
          <cell r="O7610">
            <v>8198</v>
          </cell>
          <cell r="P7610">
            <v>8362</v>
          </cell>
          <cell r="Q7610">
            <v>8615</v>
          </cell>
        </row>
        <row r="7611">
          <cell r="E7611" t="str">
            <v>75GMONTHLYJWASHINGTON FEDERATION OF STATE EMPLOYEES</v>
          </cell>
          <cell r="F7611" t="str">
            <v>75G</v>
          </cell>
          <cell r="G7611" t="str">
            <v>Monthly</v>
          </cell>
          <cell r="H7611" t="str">
            <v>J</v>
          </cell>
          <cell r="I7611">
            <v>0</v>
          </cell>
          <cell r="J7611" t="str">
            <v>Washington Federation of State Employees</v>
          </cell>
          <cell r="K7611">
            <v>8696</v>
          </cell>
          <cell r="L7611">
            <v>8696</v>
          </cell>
          <cell r="M7611">
            <v>8696</v>
          </cell>
          <cell r="N7611">
            <v>8696</v>
          </cell>
          <cell r="O7611">
            <v>8198</v>
          </cell>
          <cell r="P7611">
            <v>8362</v>
          </cell>
          <cell r="Q7611">
            <v>8615</v>
          </cell>
        </row>
        <row r="7612">
          <cell r="E7612" t="str">
            <v>75GMONTHLYKNON-REPRESENTED STATE EMPLOYEES</v>
          </cell>
          <cell r="F7612" t="str">
            <v>75G</v>
          </cell>
          <cell r="G7612" t="str">
            <v>Monthly</v>
          </cell>
          <cell r="H7612" t="str">
            <v>K</v>
          </cell>
          <cell r="I7612">
            <v>0</v>
          </cell>
          <cell r="J7612" t="str">
            <v>Non-Represented State Employees</v>
          </cell>
          <cell r="K7612">
            <v>8912</v>
          </cell>
          <cell r="L7612">
            <v>8912</v>
          </cell>
          <cell r="M7612">
            <v>8912</v>
          </cell>
          <cell r="N7612">
            <v>8912</v>
          </cell>
          <cell r="O7612">
            <v>8401</v>
          </cell>
          <cell r="P7612">
            <v>8569</v>
          </cell>
          <cell r="Q7612">
            <v>8828</v>
          </cell>
        </row>
        <row r="7613">
          <cell r="E7613" t="str">
            <v>75GMONTHLYKWASHINGTON FEDERATION OF STATE EMPLOYEES</v>
          </cell>
          <cell r="F7613" t="str">
            <v>75G</v>
          </cell>
          <cell r="G7613" t="str">
            <v>Monthly</v>
          </cell>
          <cell r="H7613" t="str">
            <v>K</v>
          </cell>
          <cell r="I7613">
            <v>0</v>
          </cell>
          <cell r="J7613" t="str">
            <v>Washington Federation of State Employees</v>
          </cell>
          <cell r="K7613">
            <v>8912</v>
          </cell>
          <cell r="L7613">
            <v>8912</v>
          </cell>
          <cell r="M7613">
            <v>8912</v>
          </cell>
          <cell r="N7613">
            <v>8912</v>
          </cell>
          <cell r="O7613">
            <v>8401</v>
          </cell>
          <cell r="P7613">
            <v>8569</v>
          </cell>
          <cell r="Q7613">
            <v>8828</v>
          </cell>
        </row>
        <row r="7614">
          <cell r="E7614" t="str">
            <v>75GMONTHLYLNON-REPRESENTED STATE EMPLOYEES</v>
          </cell>
          <cell r="F7614" t="str">
            <v>75G</v>
          </cell>
          <cell r="G7614" t="str">
            <v>Monthly</v>
          </cell>
          <cell r="H7614" t="str">
            <v>L</v>
          </cell>
          <cell r="I7614">
            <v>0</v>
          </cell>
          <cell r="J7614" t="str">
            <v>Non-Represented State Employees</v>
          </cell>
          <cell r="K7614">
            <v>9136</v>
          </cell>
          <cell r="L7614">
            <v>9136</v>
          </cell>
          <cell r="M7614">
            <v>9136</v>
          </cell>
          <cell r="N7614">
            <v>9136</v>
          </cell>
          <cell r="O7614">
            <v>8613</v>
          </cell>
          <cell r="P7614">
            <v>8785</v>
          </cell>
          <cell r="Q7614">
            <v>9050</v>
          </cell>
        </row>
        <row r="7615">
          <cell r="E7615" t="str">
            <v>75GMONTHLYLWASHINGTON FEDERATION OF STATE EMPLOYEES</v>
          </cell>
          <cell r="F7615" t="str">
            <v>75G</v>
          </cell>
          <cell r="G7615" t="str">
            <v>Monthly</v>
          </cell>
          <cell r="H7615" t="str">
            <v>L</v>
          </cell>
          <cell r="I7615">
            <v>0</v>
          </cell>
          <cell r="J7615" t="str">
            <v>Washington Federation of State Employees</v>
          </cell>
          <cell r="K7615">
            <v>9136</v>
          </cell>
          <cell r="L7615">
            <v>9136</v>
          </cell>
          <cell r="M7615">
            <v>9136</v>
          </cell>
          <cell r="N7615">
            <v>9136</v>
          </cell>
          <cell r="O7615">
            <v>8613</v>
          </cell>
          <cell r="P7615">
            <v>8785</v>
          </cell>
          <cell r="Q7615">
            <v>9050</v>
          </cell>
        </row>
        <row r="7616">
          <cell r="E7616" t="str">
            <v>75GMONTHLYMNON-REPRESENTED STATE EMPLOYEES</v>
          </cell>
          <cell r="F7616" t="str">
            <v>75G</v>
          </cell>
          <cell r="G7616" t="str">
            <v>Monthly</v>
          </cell>
          <cell r="H7616" t="str">
            <v>M</v>
          </cell>
          <cell r="I7616">
            <v>0</v>
          </cell>
          <cell r="J7616" t="str">
            <v>Non-Represented State Employees</v>
          </cell>
          <cell r="K7616">
            <v>9363</v>
          </cell>
          <cell r="L7616">
            <v>9363</v>
          </cell>
          <cell r="M7616">
            <v>9363</v>
          </cell>
          <cell r="N7616">
            <v>9363</v>
          </cell>
          <cell r="O7616">
            <v>8826</v>
          </cell>
          <cell r="P7616">
            <v>9003</v>
          </cell>
          <cell r="Q7616">
            <v>9275</v>
          </cell>
        </row>
        <row r="7617">
          <cell r="E7617" t="str">
            <v>75GMONTHLYMWASHINGTON FEDERATION OF STATE EMPLOYEES</v>
          </cell>
          <cell r="F7617" t="str">
            <v>75G</v>
          </cell>
          <cell r="G7617" t="str">
            <v>Monthly</v>
          </cell>
          <cell r="H7617" t="str">
            <v>M</v>
          </cell>
          <cell r="I7617">
            <v>0</v>
          </cell>
          <cell r="J7617" t="str">
            <v>Washington Federation of State Employees</v>
          </cell>
          <cell r="K7617">
            <v>9363</v>
          </cell>
          <cell r="L7617">
            <v>9363</v>
          </cell>
          <cell r="M7617">
            <v>9363</v>
          </cell>
          <cell r="N7617">
            <v>9363</v>
          </cell>
          <cell r="O7617">
            <v>8826</v>
          </cell>
          <cell r="P7617">
            <v>9003</v>
          </cell>
          <cell r="Q7617">
            <v>9275</v>
          </cell>
        </row>
        <row r="7618">
          <cell r="E7618" t="str">
            <v>75MONTHLYACOALITION</v>
          </cell>
          <cell r="F7618" t="str">
            <v>75</v>
          </cell>
          <cell r="G7618" t="str">
            <v>Monthly</v>
          </cell>
          <cell r="H7618" t="str">
            <v>A</v>
          </cell>
          <cell r="I7618">
            <v>0</v>
          </cell>
          <cell r="J7618" t="str">
            <v>Coalition</v>
          </cell>
          <cell r="K7618">
            <v>6960</v>
          </cell>
          <cell r="L7618">
            <v>6960</v>
          </cell>
          <cell r="M7618">
            <v>6960</v>
          </cell>
          <cell r="N7618">
            <v>6960</v>
          </cell>
          <cell r="O7618">
            <v>6561</v>
          </cell>
          <cell r="P7618">
            <v>6692</v>
          </cell>
          <cell r="Q7618">
            <v>6894</v>
          </cell>
        </row>
        <row r="7619">
          <cell r="E7619" t="str">
            <v>75MONTHLYANON-REPRESENTED STATE EMPLOYEES</v>
          </cell>
          <cell r="F7619" t="str">
            <v>75</v>
          </cell>
          <cell r="G7619" t="str">
            <v>Monthly</v>
          </cell>
          <cell r="H7619" t="str">
            <v>A</v>
          </cell>
          <cell r="I7619">
            <v>0</v>
          </cell>
          <cell r="J7619" t="str">
            <v>Non-Represented State Employees</v>
          </cell>
          <cell r="K7619">
            <v>6960</v>
          </cell>
          <cell r="L7619">
            <v>6960</v>
          </cell>
          <cell r="M7619">
            <v>6960</v>
          </cell>
          <cell r="N7619">
            <v>6960</v>
          </cell>
          <cell r="O7619">
            <v>6561</v>
          </cell>
          <cell r="P7619">
            <v>6692</v>
          </cell>
          <cell r="Q7619">
            <v>6894</v>
          </cell>
        </row>
        <row r="7620">
          <cell r="E7620" t="str">
            <v>75MONTHLYATEAMSTERS LOCAL UNION NUMBER 117</v>
          </cell>
          <cell r="F7620" t="str">
            <v>75</v>
          </cell>
          <cell r="G7620" t="str">
            <v>Monthly</v>
          </cell>
          <cell r="H7620" t="str">
            <v>A</v>
          </cell>
          <cell r="I7620">
            <v>0</v>
          </cell>
          <cell r="J7620" t="str">
            <v>Teamsters Local Union Number 117</v>
          </cell>
          <cell r="K7620">
            <v>7048</v>
          </cell>
          <cell r="L7620">
            <v>7048</v>
          </cell>
          <cell r="M7620">
            <v>7048</v>
          </cell>
          <cell r="N7620">
            <v>7048</v>
          </cell>
          <cell r="O7620">
            <v>6644</v>
          </cell>
          <cell r="P7620">
            <v>6777</v>
          </cell>
          <cell r="Q7620">
            <v>6982</v>
          </cell>
        </row>
        <row r="7621">
          <cell r="E7621" t="str">
            <v>75MONTHLYAWASHINGTON FEDERATION OF STATE EMPLOYEES</v>
          </cell>
          <cell r="F7621" t="str">
            <v>75</v>
          </cell>
          <cell r="G7621" t="str">
            <v>Monthly</v>
          </cell>
          <cell r="H7621" t="str">
            <v>A</v>
          </cell>
          <cell r="I7621">
            <v>0</v>
          </cell>
          <cell r="J7621" t="str">
            <v>Washington Federation of State Employees</v>
          </cell>
          <cell r="K7621">
            <v>6960</v>
          </cell>
          <cell r="L7621">
            <v>6960</v>
          </cell>
          <cell r="M7621">
            <v>6960</v>
          </cell>
          <cell r="N7621">
            <v>6960</v>
          </cell>
          <cell r="O7621">
            <v>6561</v>
          </cell>
          <cell r="P7621">
            <v>6692</v>
          </cell>
          <cell r="Q7621">
            <v>6894</v>
          </cell>
        </row>
        <row r="7622">
          <cell r="E7622" t="str">
            <v>75MONTHLYAWASHINGTON PUBLIC EMPLOYEES ASSOCIATION</v>
          </cell>
          <cell r="F7622" t="str">
            <v>75</v>
          </cell>
          <cell r="G7622" t="str">
            <v>Monthly</v>
          </cell>
          <cell r="H7622" t="str">
            <v>A</v>
          </cell>
          <cell r="I7622">
            <v>0</v>
          </cell>
          <cell r="J7622" t="str">
            <v>Washington Public Employees Association</v>
          </cell>
          <cell r="K7622">
            <v>6960</v>
          </cell>
          <cell r="L7622">
            <v>6960</v>
          </cell>
          <cell r="M7622">
            <v>6960</v>
          </cell>
          <cell r="N7622">
            <v>6960</v>
          </cell>
          <cell r="O7622">
            <v>6561</v>
          </cell>
          <cell r="P7622">
            <v>6692</v>
          </cell>
          <cell r="Q7622">
            <v>6894</v>
          </cell>
        </row>
        <row r="7623">
          <cell r="E7623" t="str">
            <v>75MONTHLYBCOALITION</v>
          </cell>
          <cell r="F7623" t="str">
            <v>75</v>
          </cell>
          <cell r="G7623" t="str">
            <v>Monthly</v>
          </cell>
          <cell r="H7623" t="str">
            <v>B</v>
          </cell>
          <cell r="I7623">
            <v>0</v>
          </cell>
          <cell r="J7623" t="str">
            <v>Coalition</v>
          </cell>
          <cell r="K7623">
            <v>7136</v>
          </cell>
          <cell r="L7623">
            <v>7136</v>
          </cell>
          <cell r="M7623">
            <v>7136</v>
          </cell>
          <cell r="N7623">
            <v>7136</v>
          </cell>
          <cell r="O7623">
            <v>6727</v>
          </cell>
          <cell r="P7623">
            <v>6862</v>
          </cell>
          <cell r="Q7623">
            <v>7069</v>
          </cell>
        </row>
        <row r="7624">
          <cell r="E7624" t="str">
            <v>75MONTHLYBNON-REPRESENTED STATE EMPLOYEES</v>
          </cell>
          <cell r="F7624" t="str">
            <v>75</v>
          </cell>
          <cell r="G7624" t="str">
            <v>Monthly</v>
          </cell>
          <cell r="H7624" t="str">
            <v>B</v>
          </cell>
          <cell r="I7624">
            <v>0</v>
          </cell>
          <cell r="J7624" t="str">
            <v>Non-Represented State Employees</v>
          </cell>
          <cell r="K7624">
            <v>7136</v>
          </cell>
          <cell r="L7624">
            <v>7136</v>
          </cell>
          <cell r="M7624">
            <v>7136</v>
          </cell>
          <cell r="N7624">
            <v>7136</v>
          </cell>
          <cell r="O7624">
            <v>6727</v>
          </cell>
          <cell r="P7624">
            <v>6862</v>
          </cell>
          <cell r="Q7624">
            <v>7069</v>
          </cell>
        </row>
        <row r="7625">
          <cell r="E7625" t="str">
            <v>75MONTHLYBTEAMSTERS LOCAL UNION NUMBER 117</v>
          </cell>
          <cell r="F7625" t="str">
            <v>75</v>
          </cell>
          <cell r="G7625" t="str">
            <v>Monthly</v>
          </cell>
          <cell r="H7625" t="str">
            <v>B</v>
          </cell>
          <cell r="I7625">
            <v>0</v>
          </cell>
          <cell r="J7625" t="str">
            <v>Teamsters Local Union Number 117</v>
          </cell>
          <cell r="K7625">
            <v>7227</v>
          </cell>
          <cell r="L7625">
            <v>7227</v>
          </cell>
          <cell r="M7625">
            <v>7227</v>
          </cell>
          <cell r="N7625">
            <v>7227</v>
          </cell>
          <cell r="O7625">
            <v>6813</v>
          </cell>
          <cell r="P7625">
            <v>6949</v>
          </cell>
          <cell r="Q7625">
            <v>7159</v>
          </cell>
        </row>
        <row r="7626">
          <cell r="E7626" t="str">
            <v>75MONTHLYBWASHINGTON FEDERATION OF STATE EMPLOYEES</v>
          </cell>
          <cell r="F7626" t="str">
            <v>75</v>
          </cell>
          <cell r="G7626" t="str">
            <v>Monthly</v>
          </cell>
          <cell r="H7626" t="str">
            <v>B</v>
          </cell>
          <cell r="I7626">
            <v>0</v>
          </cell>
          <cell r="J7626" t="str">
            <v>Washington Federation of State Employees</v>
          </cell>
          <cell r="K7626">
            <v>7136</v>
          </cell>
          <cell r="L7626">
            <v>7136</v>
          </cell>
          <cell r="M7626">
            <v>7136</v>
          </cell>
          <cell r="N7626">
            <v>7136</v>
          </cell>
          <cell r="O7626">
            <v>6727</v>
          </cell>
          <cell r="P7626">
            <v>6862</v>
          </cell>
          <cell r="Q7626">
            <v>7069</v>
          </cell>
        </row>
        <row r="7627">
          <cell r="E7627" t="str">
            <v>75MONTHLYBWASHINGTON PUBLIC EMPLOYEES ASSOCIATION</v>
          </cell>
          <cell r="F7627" t="str">
            <v>75</v>
          </cell>
          <cell r="G7627" t="str">
            <v>Monthly</v>
          </cell>
          <cell r="H7627" t="str">
            <v>B</v>
          </cell>
          <cell r="I7627">
            <v>0</v>
          </cell>
          <cell r="J7627" t="str">
            <v>Washington Public Employees Association</v>
          </cell>
          <cell r="K7627">
            <v>7136</v>
          </cell>
          <cell r="L7627">
            <v>7136</v>
          </cell>
          <cell r="M7627">
            <v>7136</v>
          </cell>
          <cell r="N7627">
            <v>7136</v>
          </cell>
          <cell r="O7627">
            <v>6727</v>
          </cell>
          <cell r="P7627">
            <v>6862</v>
          </cell>
          <cell r="Q7627">
            <v>7069</v>
          </cell>
        </row>
        <row r="7628">
          <cell r="E7628" t="str">
            <v>75MONTHLYCCOALITION</v>
          </cell>
          <cell r="F7628" t="str">
            <v>75</v>
          </cell>
          <cell r="G7628" t="str">
            <v>Monthly</v>
          </cell>
          <cell r="H7628" t="str">
            <v>C</v>
          </cell>
          <cell r="I7628">
            <v>0</v>
          </cell>
          <cell r="J7628" t="str">
            <v>Coalition</v>
          </cell>
          <cell r="K7628">
            <v>7313</v>
          </cell>
          <cell r="L7628">
            <v>7313</v>
          </cell>
          <cell r="M7628">
            <v>7313</v>
          </cell>
          <cell r="N7628">
            <v>7313</v>
          </cell>
          <cell r="O7628">
            <v>6894</v>
          </cell>
          <cell r="P7628">
            <v>7032</v>
          </cell>
          <cell r="Q7628">
            <v>7244</v>
          </cell>
        </row>
        <row r="7629">
          <cell r="E7629" t="str">
            <v>75MONTHLYCNON-REPRESENTED STATE EMPLOYEES</v>
          </cell>
          <cell r="F7629" t="str">
            <v>75</v>
          </cell>
          <cell r="G7629" t="str">
            <v>Monthly</v>
          </cell>
          <cell r="H7629" t="str">
            <v>C</v>
          </cell>
          <cell r="I7629">
            <v>0</v>
          </cell>
          <cell r="J7629" t="str">
            <v>Non-Represented State Employees</v>
          </cell>
          <cell r="K7629">
            <v>7313</v>
          </cell>
          <cell r="L7629">
            <v>7313</v>
          </cell>
          <cell r="M7629">
            <v>7313</v>
          </cell>
          <cell r="N7629">
            <v>7313</v>
          </cell>
          <cell r="O7629">
            <v>6894</v>
          </cell>
          <cell r="P7629">
            <v>7032</v>
          </cell>
          <cell r="Q7629">
            <v>7244</v>
          </cell>
        </row>
        <row r="7630">
          <cell r="E7630" t="str">
            <v>75MONTHLYCTEAMSTERS LOCAL UNION NUMBER 117</v>
          </cell>
          <cell r="F7630" t="str">
            <v>75</v>
          </cell>
          <cell r="G7630" t="str">
            <v>Monthly</v>
          </cell>
          <cell r="H7630" t="str">
            <v>C</v>
          </cell>
          <cell r="I7630">
            <v>0</v>
          </cell>
          <cell r="J7630" t="str">
            <v>Teamsters Local Union Number 117</v>
          </cell>
          <cell r="K7630">
            <v>7407</v>
          </cell>
          <cell r="L7630">
            <v>7407</v>
          </cell>
          <cell r="M7630">
            <v>7407</v>
          </cell>
          <cell r="N7630">
            <v>7407</v>
          </cell>
          <cell r="O7630">
            <v>6982</v>
          </cell>
          <cell r="P7630">
            <v>7122</v>
          </cell>
          <cell r="Q7630">
            <v>7337</v>
          </cell>
        </row>
        <row r="7631">
          <cell r="E7631" t="str">
            <v>75MONTHLYCWASHINGTON FEDERATION OF STATE EMPLOYEES</v>
          </cell>
          <cell r="F7631" t="str">
            <v>75</v>
          </cell>
          <cell r="G7631" t="str">
            <v>Monthly</v>
          </cell>
          <cell r="H7631" t="str">
            <v>C</v>
          </cell>
          <cell r="I7631">
            <v>0</v>
          </cell>
          <cell r="J7631" t="str">
            <v>Washington Federation of State Employees</v>
          </cell>
          <cell r="K7631">
            <v>7313</v>
          </cell>
          <cell r="L7631">
            <v>7313</v>
          </cell>
          <cell r="M7631">
            <v>7313</v>
          </cell>
          <cell r="N7631">
            <v>7313</v>
          </cell>
          <cell r="O7631">
            <v>6894</v>
          </cell>
          <cell r="P7631">
            <v>7032</v>
          </cell>
          <cell r="Q7631">
            <v>7244</v>
          </cell>
        </row>
        <row r="7632">
          <cell r="E7632" t="str">
            <v>75MONTHLYCWASHINGTON PUBLIC EMPLOYEES ASSOCIATION</v>
          </cell>
          <cell r="F7632" t="str">
            <v>75</v>
          </cell>
          <cell r="G7632" t="str">
            <v>Monthly</v>
          </cell>
          <cell r="H7632" t="str">
            <v>C</v>
          </cell>
          <cell r="I7632">
            <v>0</v>
          </cell>
          <cell r="J7632" t="str">
            <v>Washington Public Employees Association</v>
          </cell>
          <cell r="K7632">
            <v>7313</v>
          </cell>
          <cell r="L7632">
            <v>7313</v>
          </cell>
          <cell r="M7632">
            <v>7313</v>
          </cell>
          <cell r="N7632">
            <v>7313</v>
          </cell>
          <cell r="O7632">
            <v>6894</v>
          </cell>
          <cell r="P7632">
            <v>7032</v>
          </cell>
          <cell r="Q7632">
            <v>7244</v>
          </cell>
        </row>
        <row r="7633">
          <cell r="E7633" t="str">
            <v>75MONTHLYDCOALITION</v>
          </cell>
          <cell r="F7633" t="str">
            <v>75</v>
          </cell>
          <cell r="G7633" t="str">
            <v>Monthly</v>
          </cell>
          <cell r="H7633" t="str">
            <v>D</v>
          </cell>
          <cell r="I7633">
            <v>0</v>
          </cell>
          <cell r="J7633" t="str">
            <v>Coalition</v>
          </cell>
          <cell r="K7633">
            <v>7497</v>
          </cell>
          <cell r="L7633">
            <v>7497</v>
          </cell>
          <cell r="M7633">
            <v>7497</v>
          </cell>
          <cell r="N7633">
            <v>7497</v>
          </cell>
          <cell r="O7633">
            <v>7068</v>
          </cell>
          <cell r="P7633">
            <v>7209</v>
          </cell>
          <cell r="Q7633">
            <v>7427</v>
          </cell>
        </row>
        <row r="7634">
          <cell r="E7634" t="str">
            <v>75MONTHLYDNON-REPRESENTED STATE EMPLOYEES</v>
          </cell>
          <cell r="F7634" t="str">
            <v>75</v>
          </cell>
          <cell r="G7634" t="str">
            <v>Monthly</v>
          </cell>
          <cell r="H7634" t="str">
            <v>D</v>
          </cell>
          <cell r="I7634">
            <v>0</v>
          </cell>
          <cell r="J7634" t="str">
            <v>Non-Represented State Employees</v>
          </cell>
          <cell r="K7634">
            <v>7497</v>
          </cell>
          <cell r="L7634">
            <v>7497</v>
          </cell>
          <cell r="M7634">
            <v>7497</v>
          </cell>
          <cell r="N7634">
            <v>7497</v>
          </cell>
          <cell r="O7634">
            <v>7068</v>
          </cell>
          <cell r="P7634">
            <v>7209</v>
          </cell>
          <cell r="Q7634">
            <v>7427</v>
          </cell>
        </row>
        <row r="7635">
          <cell r="E7635" t="str">
            <v>75MONTHLYDTEAMSTERS LOCAL UNION NUMBER 117</v>
          </cell>
          <cell r="F7635" t="str">
            <v>75</v>
          </cell>
          <cell r="G7635" t="str">
            <v>Monthly</v>
          </cell>
          <cell r="H7635" t="str">
            <v>D</v>
          </cell>
          <cell r="I7635">
            <v>0</v>
          </cell>
          <cell r="J7635" t="str">
            <v>Teamsters Local Union Number 117</v>
          </cell>
          <cell r="K7635">
            <v>7595</v>
          </cell>
          <cell r="L7635">
            <v>7595</v>
          </cell>
          <cell r="M7635">
            <v>7595</v>
          </cell>
          <cell r="N7635">
            <v>7595</v>
          </cell>
          <cell r="O7635">
            <v>7160</v>
          </cell>
          <cell r="P7635">
            <v>7303</v>
          </cell>
          <cell r="Q7635">
            <v>7524</v>
          </cell>
        </row>
        <row r="7636">
          <cell r="E7636" t="str">
            <v>75MONTHLYDWASHINGTON FEDERATION OF STATE EMPLOYEES</v>
          </cell>
          <cell r="F7636" t="str">
            <v>75</v>
          </cell>
          <cell r="G7636" t="str">
            <v>Monthly</v>
          </cell>
          <cell r="H7636" t="str">
            <v>D</v>
          </cell>
          <cell r="I7636">
            <v>0</v>
          </cell>
          <cell r="J7636" t="str">
            <v>Washington Federation of State Employees</v>
          </cell>
          <cell r="K7636">
            <v>7497</v>
          </cell>
          <cell r="L7636">
            <v>7497</v>
          </cell>
          <cell r="M7636">
            <v>7497</v>
          </cell>
          <cell r="N7636">
            <v>7497</v>
          </cell>
          <cell r="O7636">
            <v>7068</v>
          </cell>
          <cell r="P7636">
            <v>7209</v>
          </cell>
          <cell r="Q7636">
            <v>7427</v>
          </cell>
        </row>
        <row r="7637">
          <cell r="E7637" t="str">
            <v>75MONTHLYDWASHINGTON PUBLIC EMPLOYEES ASSOCIATION</v>
          </cell>
          <cell r="F7637" t="str">
            <v>75</v>
          </cell>
          <cell r="G7637" t="str">
            <v>Monthly</v>
          </cell>
          <cell r="H7637" t="str">
            <v>D</v>
          </cell>
          <cell r="I7637">
            <v>0</v>
          </cell>
          <cell r="J7637" t="str">
            <v>Washington Public Employees Association</v>
          </cell>
          <cell r="K7637">
            <v>7497</v>
          </cell>
          <cell r="L7637">
            <v>7497</v>
          </cell>
          <cell r="M7637">
            <v>7497</v>
          </cell>
          <cell r="N7637">
            <v>7497</v>
          </cell>
          <cell r="O7637">
            <v>7068</v>
          </cell>
          <cell r="P7637">
            <v>7209</v>
          </cell>
          <cell r="Q7637">
            <v>7427</v>
          </cell>
        </row>
        <row r="7638">
          <cell r="E7638" t="str">
            <v>75MONTHLYECOALITION</v>
          </cell>
          <cell r="F7638" t="str">
            <v>75</v>
          </cell>
          <cell r="G7638" t="str">
            <v>Monthly</v>
          </cell>
          <cell r="H7638" t="str">
            <v>E</v>
          </cell>
          <cell r="I7638">
            <v>0</v>
          </cell>
          <cell r="J7638" t="str">
            <v>Coalition</v>
          </cell>
          <cell r="K7638">
            <v>7684</v>
          </cell>
          <cell r="L7638">
            <v>7684</v>
          </cell>
          <cell r="M7638">
            <v>7684</v>
          </cell>
          <cell r="N7638">
            <v>7684</v>
          </cell>
          <cell r="O7638">
            <v>7243</v>
          </cell>
          <cell r="P7638">
            <v>7388</v>
          </cell>
          <cell r="Q7638">
            <v>7611</v>
          </cell>
        </row>
        <row r="7639">
          <cell r="E7639" t="str">
            <v>75MONTHLYENON-REPRESENTED STATE EMPLOYEES</v>
          </cell>
          <cell r="F7639" t="str">
            <v>75</v>
          </cell>
          <cell r="G7639" t="str">
            <v>Monthly</v>
          </cell>
          <cell r="H7639" t="str">
            <v>E</v>
          </cell>
          <cell r="I7639">
            <v>0</v>
          </cell>
          <cell r="J7639" t="str">
            <v>Non-Represented State Employees</v>
          </cell>
          <cell r="K7639">
            <v>7684</v>
          </cell>
          <cell r="L7639">
            <v>7684</v>
          </cell>
          <cell r="M7639">
            <v>7684</v>
          </cell>
          <cell r="N7639">
            <v>7684</v>
          </cell>
          <cell r="O7639">
            <v>7243</v>
          </cell>
          <cell r="P7639">
            <v>7388</v>
          </cell>
          <cell r="Q7639">
            <v>7611</v>
          </cell>
        </row>
        <row r="7640">
          <cell r="E7640" t="str">
            <v>75MONTHLYETEAMSTERS LOCAL UNION NUMBER 117</v>
          </cell>
          <cell r="F7640" t="str">
            <v>75</v>
          </cell>
          <cell r="G7640" t="str">
            <v>Monthly</v>
          </cell>
          <cell r="H7640" t="str">
            <v>E</v>
          </cell>
          <cell r="I7640">
            <v>0</v>
          </cell>
          <cell r="J7640" t="str">
            <v>Teamsters Local Union Number 117</v>
          </cell>
          <cell r="K7640">
            <v>7783</v>
          </cell>
          <cell r="L7640">
            <v>7783</v>
          </cell>
          <cell r="M7640">
            <v>7783</v>
          </cell>
          <cell r="N7640">
            <v>7783</v>
          </cell>
          <cell r="O7640">
            <v>7337</v>
          </cell>
          <cell r="P7640">
            <v>7484</v>
          </cell>
          <cell r="Q7640">
            <v>7710</v>
          </cell>
        </row>
        <row r="7641">
          <cell r="E7641" t="str">
            <v>75MONTHLYEWASHINGTON FEDERATION OF STATE EMPLOYEES</v>
          </cell>
          <cell r="F7641" t="str">
            <v>75</v>
          </cell>
          <cell r="G7641" t="str">
            <v>Monthly</v>
          </cell>
          <cell r="H7641" t="str">
            <v>E</v>
          </cell>
          <cell r="I7641">
            <v>0</v>
          </cell>
          <cell r="J7641" t="str">
            <v>Washington Federation of State Employees</v>
          </cell>
          <cell r="K7641">
            <v>7684</v>
          </cell>
          <cell r="L7641">
            <v>7684</v>
          </cell>
          <cell r="M7641">
            <v>7684</v>
          </cell>
          <cell r="N7641">
            <v>7684</v>
          </cell>
          <cell r="O7641">
            <v>7243</v>
          </cell>
          <cell r="P7641">
            <v>7388</v>
          </cell>
          <cell r="Q7641">
            <v>7611</v>
          </cell>
        </row>
        <row r="7642">
          <cell r="E7642" t="str">
            <v>75MONTHLYEWASHINGTON PUBLIC EMPLOYEES ASSOCIATION</v>
          </cell>
          <cell r="F7642" t="str">
            <v>75</v>
          </cell>
          <cell r="G7642" t="str">
            <v>Monthly</v>
          </cell>
          <cell r="H7642" t="str">
            <v>E</v>
          </cell>
          <cell r="I7642">
            <v>0</v>
          </cell>
          <cell r="J7642" t="str">
            <v>Washington Public Employees Association</v>
          </cell>
          <cell r="K7642">
            <v>7684</v>
          </cell>
          <cell r="L7642">
            <v>7684</v>
          </cell>
          <cell r="M7642">
            <v>7684</v>
          </cell>
          <cell r="N7642">
            <v>7684</v>
          </cell>
          <cell r="O7642">
            <v>7243</v>
          </cell>
          <cell r="P7642">
            <v>7388</v>
          </cell>
          <cell r="Q7642">
            <v>7611</v>
          </cell>
        </row>
        <row r="7643">
          <cell r="E7643" t="str">
            <v>75MONTHLYFCOALITION</v>
          </cell>
          <cell r="F7643" t="str">
            <v>75</v>
          </cell>
          <cell r="G7643" t="str">
            <v>Monthly</v>
          </cell>
          <cell r="H7643" t="str">
            <v>F</v>
          </cell>
          <cell r="I7643">
            <v>0</v>
          </cell>
          <cell r="J7643" t="str">
            <v>Coalition</v>
          </cell>
          <cell r="K7643">
            <v>7877</v>
          </cell>
          <cell r="L7643">
            <v>7877</v>
          </cell>
          <cell r="M7643">
            <v>7877</v>
          </cell>
          <cell r="N7643">
            <v>7877</v>
          </cell>
          <cell r="O7643">
            <v>7425</v>
          </cell>
          <cell r="P7643">
            <v>7574</v>
          </cell>
          <cell r="Q7643">
            <v>7803</v>
          </cell>
        </row>
        <row r="7644">
          <cell r="E7644" t="str">
            <v>75MONTHLYFNON-REPRESENTED STATE EMPLOYEES</v>
          </cell>
          <cell r="F7644" t="str">
            <v>75</v>
          </cell>
          <cell r="G7644" t="str">
            <v>Monthly</v>
          </cell>
          <cell r="H7644" t="str">
            <v>F</v>
          </cell>
          <cell r="I7644">
            <v>0</v>
          </cell>
          <cell r="J7644" t="str">
            <v>Non-Represented State Employees</v>
          </cell>
          <cell r="K7644">
            <v>7877</v>
          </cell>
          <cell r="L7644">
            <v>7877</v>
          </cell>
          <cell r="M7644">
            <v>7877</v>
          </cell>
          <cell r="N7644">
            <v>7877</v>
          </cell>
          <cell r="O7644">
            <v>7425</v>
          </cell>
          <cell r="P7644">
            <v>7574</v>
          </cell>
          <cell r="Q7644">
            <v>7803</v>
          </cell>
        </row>
        <row r="7645">
          <cell r="E7645" t="str">
            <v>75MONTHLYFTEAMSTERS LOCAL UNION NUMBER 117</v>
          </cell>
          <cell r="F7645" t="str">
            <v>75</v>
          </cell>
          <cell r="G7645" t="str">
            <v>Monthly</v>
          </cell>
          <cell r="H7645" t="str">
            <v>F</v>
          </cell>
          <cell r="I7645">
            <v>0</v>
          </cell>
          <cell r="J7645" t="str">
            <v>Teamsters Local Union Number 117</v>
          </cell>
          <cell r="K7645">
            <v>7978</v>
          </cell>
          <cell r="L7645">
            <v>7978</v>
          </cell>
          <cell r="M7645">
            <v>7978</v>
          </cell>
          <cell r="N7645">
            <v>7978</v>
          </cell>
          <cell r="O7645">
            <v>7521</v>
          </cell>
          <cell r="P7645">
            <v>7671</v>
          </cell>
          <cell r="Q7645">
            <v>7903</v>
          </cell>
        </row>
        <row r="7646">
          <cell r="E7646" t="str">
            <v>75MONTHLYFWASHINGTON FEDERATION OF STATE EMPLOYEES</v>
          </cell>
          <cell r="F7646" t="str">
            <v>75</v>
          </cell>
          <cell r="G7646" t="str">
            <v>Monthly</v>
          </cell>
          <cell r="H7646" t="str">
            <v>F</v>
          </cell>
          <cell r="I7646">
            <v>0</v>
          </cell>
          <cell r="J7646" t="str">
            <v>Washington Federation of State Employees</v>
          </cell>
          <cell r="K7646">
            <v>7877</v>
          </cell>
          <cell r="L7646">
            <v>7877</v>
          </cell>
          <cell r="M7646">
            <v>7877</v>
          </cell>
          <cell r="N7646">
            <v>7877</v>
          </cell>
          <cell r="O7646">
            <v>7425</v>
          </cell>
          <cell r="P7646">
            <v>7574</v>
          </cell>
          <cell r="Q7646">
            <v>7803</v>
          </cell>
        </row>
        <row r="7647">
          <cell r="E7647" t="str">
            <v>75MONTHLYFWASHINGTON PUBLIC EMPLOYEES ASSOCIATION</v>
          </cell>
          <cell r="F7647" t="str">
            <v>75</v>
          </cell>
          <cell r="G7647" t="str">
            <v>Monthly</v>
          </cell>
          <cell r="H7647" t="str">
            <v>F</v>
          </cell>
          <cell r="I7647">
            <v>0</v>
          </cell>
          <cell r="J7647" t="str">
            <v>Washington Public Employees Association</v>
          </cell>
          <cell r="K7647">
            <v>7877</v>
          </cell>
          <cell r="L7647">
            <v>7877</v>
          </cell>
          <cell r="M7647">
            <v>7877</v>
          </cell>
          <cell r="N7647">
            <v>7877</v>
          </cell>
          <cell r="O7647">
            <v>7425</v>
          </cell>
          <cell r="P7647">
            <v>7574</v>
          </cell>
          <cell r="Q7647">
            <v>7803</v>
          </cell>
        </row>
        <row r="7648">
          <cell r="E7648" t="str">
            <v>75MONTHLYGCOALITION</v>
          </cell>
          <cell r="F7648" t="str">
            <v>75</v>
          </cell>
          <cell r="G7648" t="str">
            <v>Monthly</v>
          </cell>
          <cell r="H7648" t="str">
            <v>G</v>
          </cell>
          <cell r="I7648">
            <v>0</v>
          </cell>
          <cell r="J7648" t="str">
            <v>Coalition</v>
          </cell>
          <cell r="K7648">
            <v>8074</v>
          </cell>
          <cell r="L7648">
            <v>8074</v>
          </cell>
          <cell r="M7648">
            <v>8074</v>
          </cell>
          <cell r="N7648">
            <v>8074</v>
          </cell>
          <cell r="O7648">
            <v>7611</v>
          </cell>
          <cell r="P7648">
            <v>7763</v>
          </cell>
          <cell r="Q7648">
            <v>7997</v>
          </cell>
        </row>
        <row r="7649">
          <cell r="E7649" t="str">
            <v>75MONTHLYGNON-REPRESENTED STATE EMPLOYEES</v>
          </cell>
          <cell r="F7649" t="str">
            <v>75</v>
          </cell>
          <cell r="G7649" t="str">
            <v>Monthly</v>
          </cell>
          <cell r="H7649" t="str">
            <v>G</v>
          </cell>
          <cell r="I7649">
            <v>0</v>
          </cell>
          <cell r="J7649" t="str">
            <v>Non-Represented State Employees</v>
          </cell>
          <cell r="K7649">
            <v>8074</v>
          </cell>
          <cell r="L7649">
            <v>8074</v>
          </cell>
          <cell r="M7649">
            <v>8074</v>
          </cell>
          <cell r="N7649">
            <v>8074</v>
          </cell>
          <cell r="O7649">
            <v>7611</v>
          </cell>
          <cell r="P7649">
            <v>7763</v>
          </cell>
          <cell r="Q7649">
            <v>7997</v>
          </cell>
        </row>
        <row r="7650">
          <cell r="E7650" t="str">
            <v>75MONTHLYGTEAMSTERS LOCAL UNION NUMBER 117</v>
          </cell>
          <cell r="F7650" t="str">
            <v>75</v>
          </cell>
          <cell r="G7650" t="str">
            <v>Monthly</v>
          </cell>
          <cell r="H7650" t="str">
            <v>G</v>
          </cell>
          <cell r="I7650">
            <v>0</v>
          </cell>
          <cell r="J7650" t="str">
            <v>Teamsters Local Union Number 117</v>
          </cell>
          <cell r="K7650">
            <v>8175</v>
          </cell>
          <cell r="L7650">
            <v>8175</v>
          </cell>
          <cell r="M7650">
            <v>8175</v>
          </cell>
          <cell r="N7650">
            <v>8175</v>
          </cell>
          <cell r="O7650">
            <v>7707</v>
          </cell>
          <cell r="P7650">
            <v>7861</v>
          </cell>
          <cell r="Q7650">
            <v>8098</v>
          </cell>
        </row>
        <row r="7651">
          <cell r="E7651" t="str">
            <v>75MONTHLYGWASHINGTON FEDERATION OF STATE EMPLOYEES</v>
          </cell>
          <cell r="F7651" t="str">
            <v>75</v>
          </cell>
          <cell r="G7651" t="str">
            <v>Monthly</v>
          </cell>
          <cell r="H7651" t="str">
            <v>G</v>
          </cell>
          <cell r="I7651">
            <v>0</v>
          </cell>
          <cell r="J7651" t="str">
            <v>Washington Federation of State Employees</v>
          </cell>
          <cell r="K7651">
            <v>8074</v>
          </cell>
          <cell r="L7651">
            <v>8074</v>
          </cell>
          <cell r="M7651">
            <v>8074</v>
          </cell>
          <cell r="N7651">
            <v>8074</v>
          </cell>
          <cell r="O7651">
            <v>7611</v>
          </cell>
          <cell r="P7651">
            <v>7763</v>
          </cell>
          <cell r="Q7651">
            <v>7997</v>
          </cell>
        </row>
        <row r="7652">
          <cell r="E7652" t="str">
            <v>75MONTHLYGWASHINGTON PUBLIC EMPLOYEES ASSOCIATION</v>
          </cell>
          <cell r="F7652" t="str">
            <v>75</v>
          </cell>
          <cell r="G7652" t="str">
            <v>Monthly</v>
          </cell>
          <cell r="H7652" t="str">
            <v>G</v>
          </cell>
          <cell r="I7652">
            <v>0</v>
          </cell>
          <cell r="J7652" t="str">
            <v>Washington Public Employees Association</v>
          </cell>
          <cell r="K7652">
            <v>8074</v>
          </cell>
          <cell r="L7652">
            <v>8074</v>
          </cell>
          <cell r="M7652">
            <v>8074</v>
          </cell>
          <cell r="N7652">
            <v>8074</v>
          </cell>
          <cell r="O7652">
            <v>7611</v>
          </cell>
          <cell r="P7652">
            <v>7763</v>
          </cell>
          <cell r="Q7652">
            <v>7997</v>
          </cell>
        </row>
        <row r="7653">
          <cell r="E7653" t="str">
            <v>75MONTHLYHCOALITION</v>
          </cell>
          <cell r="F7653" t="str">
            <v>75</v>
          </cell>
          <cell r="G7653" t="str">
            <v>Monthly</v>
          </cell>
          <cell r="H7653" t="str">
            <v>H</v>
          </cell>
          <cell r="I7653">
            <v>0</v>
          </cell>
          <cell r="J7653" t="str">
            <v>Coalition</v>
          </cell>
          <cell r="K7653">
            <v>8275</v>
          </cell>
          <cell r="L7653">
            <v>8275</v>
          </cell>
          <cell r="M7653">
            <v>8275</v>
          </cell>
          <cell r="N7653">
            <v>8275</v>
          </cell>
          <cell r="O7653">
            <v>7801</v>
          </cell>
          <cell r="P7653">
            <v>7957</v>
          </cell>
          <cell r="Q7653">
            <v>8197</v>
          </cell>
        </row>
        <row r="7654">
          <cell r="E7654" t="str">
            <v>75MONTHLYHNON-REPRESENTED STATE EMPLOYEES</v>
          </cell>
          <cell r="F7654" t="str">
            <v>75</v>
          </cell>
          <cell r="G7654" t="str">
            <v>Monthly</v>
          </cell>
          <cell r="H7654" t="str">
            <v>H</v>
          </cell>
          <cell r="I7654">
            <v>0</v>
          </cell>
          <cell r="J7654" t="str">
            <v>Non-Represented State Employees</v>
          </cell>
          <cell r="K7654">
            <v>8275</v>
          </cell>
          <cell r="L7654">
            <v>8275</v>
          </cell>
          <cell r="M7654">
            <v>8275</v>
          </cell>
          <cell r="N7654">
            <v>8275</v>
          </cell>
          <cell r="O7654">
            <v>7801</v>
          </cell>
          <cell r="P7654">
            <v>7957</v>
          </cell>
          <cell r="Q7654">
            <v>8197</v>
          </cell>
        </row>
        <row r="7655">
          <cell r="E7655" t="str">
            <v>75MONTHLYHTEAMSTERS LOCAL UNION NUMBER 117</v>
          </cell>
          <cell r="F7655" t="str">
            <v>75</v>
          </cell>
          <cell r="G7655" t="str">
            <v>Monthly</v>
          </cell>
          <cell r="H7655" t="str">
            <v>H</v>
          </cell>
          <cell r="I7655">
            <v>0</v>
          </cell>
          <cell r="J7655" t="str">
            <v>Teamsters Local Union Number 117</v>
          </cell>
          <cell r="K7655">
            <v>8382</v>
          </cell>
          <cell r="L7655">
            <v>8382</v>
          </cell>
          <cell r="M7655">
            <v>8382</v>
          </cell>
          <cell r="N7655">
            <v>8382</v>
          </cell>
          <cell r="O7655">
            <v>7902</v>
          </cell>
          <cell r="P7655">
            <v>8060</v>
          </cell>
          <cell r="Q7655">
            <v>8303</v>
          </cell>
        </row>
        <row r="7656">
          <cell r="E7656" t="str">
            <v>75MONTHLYHWASHINGTON FEDERATION OF STATE EMPLOYEES</v>
          </cell>
          <cell r="F7656" t="str">
            <v>75</v>
          </cell>
          <cell r="G7656" t="str">
            <v>Monthly</v>
          </cell>
          <cell r="H7656" t="str">
            <v>H</v>
          </cell>
          <cell r="I7656">
            <v>0</v>
          </cell>
          <cell r="J7656" t="str">
            <v>Washington Federation of State Employees</v>
          </cell>
          <cell r="K7656">
            <v>8275</v>
          </cell>
          <cell r="L7656">
            <v>8275</v>
          </cell>
          <cell r="M7656">
            <v>8275</v>
          </cell>
          <cell r="N7656">
            <v>8275</v>
          </cell>
          <cell r="O7656">
            <v>7801</v>
          </cell>
          <cell r="P7656">
            <v>7957</v>
          </cell>
          <cell r="Q7656">
            <v>8197</v>
          </cell>
        </row>
        <row r="7657">
          <cell r="E7657" t="str">
            <v>75MONTHLYHWASHINGTON PUBLIC EMPLOYEES ASSOCIATION</v>
          </cell>
          <cell r="F7657" t="str">
            <v>75</v>
          </cell>
          <cell r="G7657" t="str">
            <v>Monthly</v>
          </cell>
          <cell r="H7657" t="str">
            <v>H</v>
          </cell>
          <cell r="I7657">
            <v>0</v>
          </cell>
          <cell r="J7657" t="str">
            <v>Washington Public Employees Association</v>
          </cell>
          <cell r="K7657">
            <v>8275</v>
          </cell>
          <cell r="L7657">
            <v>8275</v>
          </cell>
          <cell r="M7657">
            <v>8275</v>
          </cell>
          <cell r="N7657">
            <v>8275</v>
          </cell>
          <cell r="O7657">
            <v>7801</v>
          </cell>
          <cell r="P7657">
            <v>7957</v>
          </cell>
          <cell r="Q7657">
            <v>8197</v>
          </cell>
        </row>
        <row r="7658">
          <cell r="E7658" t="str">
            <v>75MONTHLYICOALITION</v>
          </cell>
          <cell r="F7658" t="str">
            <v>75</v>
          </cell>
          <cell r="G7658" t="str">
            <v>Monthly</v>
          </cell>
          <cell r="H7658" t="str">
            <v>I</v>
          </cell>
          <cell r="I7658">
            <v>0</v>
          </cell>
          <cell r="J7658" t="str">
            <v>Coalition</v>
          </cell>
          <cell r="K7658">
            <v>8483</v>
          </cell>
          <cell r="L7658">
            <v>8483</v>
          </cell>
          <cell r="M7658">
            <v>8483</v>
          </cell>
          <cell r="N7658">
            <v>8483</v>
          </cell>
          <cell r="O7658">
            <v>7997</v>
          </cell>
          <cell r="P7658">
            <v>8157</v>
          </cell>
          <cell r="Q7658">
            <v>8403</v>
          </cell>
        </row>
        <row r="7659">
          <cell r="E7659" t="str">
            <v>75MONTHLYINON-REPRESENTED STATE EMPLOYEES</v>
          </cell>
          <cell r="F7659" t="str">
            <v>75</v>
          </cell>
          <cell r="G7659" t="str">
            <v>Monthly</v>
          </cell>
          <cell r="H7659" t="str">
            <v>I</v>
          </cell>
          <cell r="I7659">
            <v>0</v>
          </cell>
          <cell r="J7659" t="str">
            <v>Non-Represented State Employees</v>
          </cell>
          <cell r="K7659">
            <v>8483</v>
          </cell>
          <cell r="L7659">
            <v>8483</v>
          </cell>
          <cell r="M7659">
            <v>8483</v>
          </cell>
          <cell r="N7659">
            <v>8483</v>
          </cell>
          <cell r="O7659">
            <v>7997</v>
          </cell>
          <cell r="P7659">
            <v>8157</v>
          </cell>
          <cell r="Q7659">
            <v>8403</v>
          </cell>
        </row>
        <row r="7660">
          <cell r="E7660" t="str">
            <v>75MONTHLYITEAMSTERS LOCAL UNION NUMBER 117</v>
          </cell>
          <cell r="F7660" t="str">
            <v>75</v>
          </cell>
          <cell r="G7660" t="str">
            <v>Monthly</v>
          </cell>
          <cell r="H7660" t="str">
            <v>I</v>
          </cell>
          <cell r="I7660">
            <v>0</v>
          </cell>
          <cell r="J7660" t="str">
            <v>Teamsters Local Union Number 117</v>
          </cell>
          <cell r="K7660">
            <v>8591</v>
          </cell>
          <cell r="L7660">
            <v>8591</v>
          </cell>
          <cell r="M7660">
            <v>8591</v>
          </cell>
          <cell r="N7660">
            <v>8591</v>
          </cell>
          <cell r="O7660">
            <v>8099</v>
          </cell>
          <cell r="P7660">
            <v>8261</v>
          </cell>
          <cell r="Q7660">
            <v>8510</v>
          </cell>
        </row>
        <row r="7661">
          <cell r="E7661" t="str">
            <v>75MONTHLYIWASHINGTON FEDERATION OF STATE EMPLOYEES</v>
          </cell>
          <cell r="F7661" t="str">
            <v>75</v>
          </cell>
          <cell r="G7661" t="str">
            <v>Monthly</v>
          </cell>
          <cell r="H7661" t="str">
            <v>I</v>
          </cell>
          <cell r="I7661">
            <v>0</v>
          </cell>
          <cell r="J7661" t="str">
            <v>Washington Federation of State Employees</v>
          </cell>
          <cell r="K7661">
            <v>8483</v>
          </cell>
          <cell r="L7661">
            <v>8483</v>
          </cell>
          <cell r="M7661">
            <v>8483</v>
          </cell>
          <cell r="N7661">
            <v>8483</v>
          </cell>
          <cell r="O7661">
            <v>7997</v>
          </cell>
          <cell r="P7661">
            <v>8157</v>
          </cell>
          <cell r="Q7661">
            <v>8403</v>
          </cell>
        </row>
        <row r="7662">
          <cell r="E7662" t="str">
            <v>75MONTHLYIWASHINGTON PUBLIC EMPLOYEES ASSOCIATION</v>
          </cell>
          <cell r="F7662" t="str">
            <v>75</v>
          </cell>
          <cell r="G7662" t="str">
            <v>Monthly</v>
          </cell>
          <cell r="H7662" t="str">
            <v>I</v>
          </cell>
          <cell r="I7662">
            <v>0</v>
          </cell>
          <cell r="J7662" t="str">
            <v>Washington Public Employees Association</v>
          </cell>
          <cell r="K7662">
            <v>8483</v>
          </cell>
          <cell r="L7662">
            <v>8483</v>
          </cell>
          <cell r="M7662">
            <v>8483</v>
          </cell>
          <cell r="N7662">
            <v>8483</v>
          </cell>
          <cell r="O7662">
            <v>7997</v>
          </cell>
          <cell r="P7662">
            <v>8157</v>
          </cell>
          <cell r="Q7662">
            <v>8403</v>
          </cell>
        </row>
        <row r="7663">
          <cell r="E7663" t="str">
            <v>75MONTHLYJCOALITION</v>
          </cell>
          <cell r="F7663" t="str">
            <v>75</v>
          </cell>
          <cell r="G7663" t="str">
            <v>Monthly</v>
          </cell>
          <cell r="H7663" t="str">
            <v>J</v>
          </cell>
          <cell r="I7663">
            <v>0</v>
          </cell>
          <cell r="J7663" t="str">
            <v>Coalition</v>
          </cell>
          <cell r="K7663">
            <v>8696</v>
          </cell>
          <cell r="L7663">
            <v>8696</v>
          </cell>
          <cell r="M7663">
            <v>8696</v>
          </cell>
          <cell r="N7663">
            <v>8696</v>
          </cell>
          <cell r="O7663">
            <v>8198</v>
          </cell>
          <cell r="P7663">
            <v>8362</v>
          </cell>
          <cell r="Q7663">
            <v>8615</v>
          </cell>
        </row>
        <row r="7664">
          <cell r="E7664" t="str">
            <v>75MONTHLYJNON-REPRESENTED STATE EMPLOYEES</v>
          </cell>
          <cell r="F7664" t="str">
            <v>75</v>
          </cell>
          <cell r="G7664" t="str">
            <v>Monthly</v>
          </cell>
          <cell r="H7664" t="str">
            <v>J</v>
          </cell>
          <cell r="I7664">
            <v>0</v>
          </cell>
          <cell r="J7664" t="str">
            <v>Non-Represented State Employees</v>
          </cell>
          <cell r="K7664">
            <v>8696</v>
          </cell>
          <cell r="L7664">
            <v>8696</v>
          </cell>
          <cell r="M7664">
            <v>8696</v>
          </cell>
          <cell r="N7664">
            <v>8696</v>
          </cell>
          <cell r="O7664">
            <v>8198</v>
          </cell>
          <cell r="P7664">
            <v>8362</v>
          </cell>
          <cell r="Q7664">
            <v>8615</v>
          </cell>
        </row>
        <row r="7665">
          <cell r="E7665" t="str">
            <v>75MONTHLYJTEAMSTERS LOCAL UNION NUMBER 117</v>
          </cell>
          <cell r="F7665" t="str">
            <v>75</v>
          </cell>
          <cell r="G7665" t="str">
            <v>Monthly</v>
          </cell>
          <cell r="H7665" t="str">
            <v>J</v>
          </cell>
          <cell r="I7665">
            <v>0</v>
          </cell>
          <cell r="J7665" t="str">
            <v>Teamsters Local Union Number 117</v>
          </cell>
          <cell r="K7665">
            <v>8808</v>
          </cell>
          <cell r="L7665">
            <v>8808</v>
          </cell>
          <cell r="M7665">
            <v>8808</v>
          </cell>
          <cell r="N7665">
            <v>8808</v>
          </cell>
          <cell r="O7665">
            <v>8303</v>
          </cell>
          <cell r="P7665">
            <v>8469</v>
          </cell>
          <cell r="Q7665">
            <v>8725</v>
          </cell>
        </row>
        <row r="7666">
          <cell r="E7666" t="str">
            <v>75MONTHLYJWASHINGTON FEDERATION OF STATE EMPLOYEES</v>
          </cell>
          <cell r="F7666" t="str">
            <v>75</v>
          </cell>
          <cell r="G7666" t="str">
            <v>Monthly</v>
          </cell>
          <cell r="H7666" t="str">
            <v>J</v>
          </cell>
          <cell r="I7666">
            <v>0</v>
          </cell>
          <cell r="J7666" t="str">
            <v>Washington Federation of State Employees</v>
          </cell>
          <cell r="K7666">
            <v>8696</v>
          </cell>
          <cell r="L7666">
            <v>8696</v>
          </cell>
          <cell r="M7666">
            <v>8696</v>
          </cell>
          <cell r="N7666">
            <v>8696</v>
          </cell>
          <cell r="O7666">
            <v>8198</v>
          </cell>
          <cell r="P7666">
            <v>8362</v>
          </cell>
          <cell r="Q7666">
            <v>8615</v>
          </cell>
        </row>
        <row r="7667">
          <cell r="E7667" t="str">
            <v>75MONTHLYJWASHINGTON PUBLIC EMPLOYEES ASSOCIATION</v>
          </cell>
          <cell r="F7667" t="str">
            <v>75</v>
          </cell>
          <cell r="G7667" t="str">
            <v>Monthly</v>
          </cell>
          <cell r="H7667" t="str">
            <v>J</v>
          </cell>
          <cell r="I7667">
            <v>0</v>
          </cell>
          <cell r="J7667" t="str">
            <v>Washington Public Employees Association</v>
          </cell>
          <cell r="K7667">
            <v>8696</v>
          </cell>
          <cell r="L7667">
            <v>8696</v>
          </cell>
          <cell r="M7667">
            <v>8696</v>
          </cell>
          <cell r="N7667">
            <v>8696</v>
          </cell>
          <cell r="O7667">
            <v>8198</v>
          </cell>
          <cell r="P7667">
            <v>8362</v>
          </cell>
          <cell r="Q7667">
            <v>8615</v>
          </cell>
        </row>
        <row r="7668">
          <cell r="E7668" t="str">
            <v>75MONTHLYKCOALITION</v>
          </cell>
          <cell r="F7668" t="str">
            <v>75</v>
          </cell>
          <cell r="G7668" t="str">
            <v>Monthly</v>
          </cell>
          <cell r="H7668" t="str">
            <v>K</v>
          </cell>
          <cell r="I7668">
            <v>0</v>
          </cell>
          <cell r="J7668" t="str">
            <v>Coalition</v>
          </cell>
          <cell r="K7668">
            <v>8912</v>
          </cell>
          <cell r="L7668">
            <v>8912</v>
          </cell>
          <cell r="M7668">
            <v>8912</v>
          </cell>
          <cell r="N7668">
            <v>8912</v>
          </cell>
          <cell r="O7668">
            <v>8401</v>
          </cell>
          <cell r="P7668">
            <v>8569</v>
          </cell>
          <cell r="Q7668">
            <v>8828</v>
          </cell>
        </row>
        <row r="7669">
          <cell r="E7669" t="str">
            <v>75MONTHLYKNON-REPRESENTED STATE EMPLOYEES</v>
          </cell>
          <cell r="F7669" t="str">
            <v>75</v>
          </cell>
          <cell r="G7669" t="str">
            <v>Monthly</v>
          </cell>
          <cell r="H7669" t="str">
            <v>K</v>
          </cell>
          <cell r="I7669">
            <v>0</v>
          </cell>
          <cell r="J7669" t="str">
            <v>Non-Represented State Employees</v>
          </cell>
          <cell r="K7669">
            <v>8912</v>
          </cell>
          <cell r="L7669">
            <v>8912</v>
          </cell>
          <cell r="M7669">
            <v>8912</v>
          </cell>
          <cell r="N7669">
            <v>8912</v>
          </cell>
          <cell r="O7669">
            <v>8401</v>
          </cell>
          <cell r="P7669">
            <v>8569</v>
          </cell>
          <cell r="Q7669">
            <v>8828</v>
          </cell>
        </row>
        <row r="7670">
          <cell r="E7670" t="str">
            <v>75MONTHLYKTEAMSTERS LOCAL UNION NUMBER 117</v>
          </cell>
          <cell r="F7670" t="str">
            <v>75</v>
          </cell>
          <cell r="G7670" t="str">
            <v>Monthly</v>
          </cell>
          <cell r="H7670" t="str">
            <v>K</v>
          </cell>
          <cell r="I7670">
            <v>0</v>
          </cell>
          <cell r="J7670" t="str">
            <v>Teamsters Local Union Number 117</v>
          </cell>
          <cell r="K7670">
            <v>9024</v>
          </cell>
          <cell r="L7670">
            <v>9024</v>
          </cell>
          <cell r="M7670">
            <v>9024</v>
          </cell>
          <cell r="N7670">
            <v>9024</v>
          </cell>
          <cell r="O7670">
            <v>8507</v>
          </cell>
          <cell r="P7670">
            <v>8677</v>
          </cell>
          <cell r="Q7670">
            <v>8939</v>
          </cell>
        </row>
        <row r="7671">
          <cell r="E7671" t="str">
            <v>75MONTHLYKWASHINGTON FEDERATION OF STATE EMPLOYEES</v>
          </cell>
          <cell r="F7671" t="str">
            <v>75</v>
          </cell>
          <cell r="G7671" t="str">
            <v>Monthly</v>
          </cell>
          <cell r="H7671" t="str">
            <v>K</v>
          </cell>
          <cell r="I7671">
            <v>0</v>
          </cell>
          <cell r="J7671" t="str">
            <v>Washington Federation of State Employees</v>
          </cell>
          <cell r="K7671">
            <v>8912</v>
          </cell>
          <cell r="L7671">
            <v>8912</v>
          </cell>
          <cell r="M7671">
            <v>8912</v>
          </cell>
          <cell r="N7671">
            <v>8912</v>
          </cell>
          <cell r="O7671">
            <v>8401</v>
          </cell>
          <cell r="P7671">
            <v>8569</v>
          </cell>
          <cell r="Q7671">
            <v>8828</v>
          </cell>
        </row>
        <row r="7672">
          <cell r="E7672" t="str">
            <v>75MONTHLYKWASHINGTON PUBLIC EMPLOYEES ASSOCIATION</v>
          </cell>
          <cell r="F7672" t="str">
            <v>75</v>
          </cell>
          <cell r="G7672" t="str">
            <v>Monthly</v>
          </cell>
          <cell r="H7672" t="str">
            <v>K</v>
          </cell>
          <cell r="I7672">
            <v>0</v>
          </cell>
          <cell r="J7672" t="str">
            <v>Washington Public Employees Association</v>
          </cell>
          <cell r="K7672">
            <v>8912</v>
          </cell>
          <cell r="L7672">
            <v>8912</v>
          </cell>
          <cell r="M7672">
            <v>8912</v>
          </cell>
          <cell r="N7672">
            <v>8912</v>
          </cell>
          <cell r="O7672">
            <v>8401</v>
          </cell>
          <cell r="P7672">
            <v>8569</v>
          </cell>
          <cell r="Q7672">
            <v>8828</v>
          </cell>
        </row>
        <row r="7673">
          <cell r="E7673" t="str">
            <v>75MONTHLYLCOALITION</v>
          </cell>
          <cell r="F7673" t="str">
            <v>75</v>
          </cell>
          <cell r="G7673" t="str">
            <v>Monthly</v>
          </cell>
          <cell r="H7673" t="str">
            <v>L</v>
          </cell>
          <cell r="I7673">
            <v>0</v>
          </cell>
          <cell r="J7673" t="str">
            <v>Coalition</v>
          </cell>
          <cell r="K7673">
            <v>9136</v>
          </cell>
          <cell r="L7673">
            <v>9136</v>
          </cell>
          <cell r="M7673">
            <v>9136</v>
          </cell>
          <cell r="N7673">
            <v>9136</v>
          </cell>
          <cell r="O7673">
            <v>8613</v>
          </cell>
          <cell r="P7673">
            <v>8785</v>
          </cell>
          <cell r="Q7673">
            <v>9050</v>
          </cell>
        </row>
        <row r="7674">
          <cell r="E7674" t="str">
            <v>75MONTHLYLNON-REPRESENTED STATE EMPLOYEES</v>
          </cell>
          <cell r="F7674" t="str">
            <v>75</v>
          </cell>
          <cell r="G7674" t="str">
            <v>Monthly</v>
          </cell>
          <cell r="H7674" t="str">
            <v>L</v>
          </cell>
          <cell r="I7674">
            <v>0</v>
          </cell>
          <cell r="J7674" t="str">
            <v>Non-Represented State Employees</v>
          </cell>
          <cell r="K7674">
            <v>9136</v>
          </cell>
          <cell r="L7674">
            <v>9136</v>
          </cell>
          <cell r="M7674">
            <v>9136</v>
          </cell>
          <cell r="N7674">
            <v>9136</v>
          </cell>
          <cell r="O7674">
            <v>8613</v>
          </cell>
          <cell r="P7674">
            <v>8785</v>
          </cell>
          <cell r="Q7674">
            <v>9050</v>
          </cell>
        </row>
        <row r="7675">
          <cell r="E7675" t="str">
            <v>75MONTHLYLTEAMSTERS LOCAL UNION NUMBER 117</v>
          </cell>
          <cell r="F7675" t="str">
            <v>75</v>
          </cell>
          <cell r="G7675" t="str">
            <v>Monthly</v>
          </cell>
          <cell r="H7675" t="str">
            <v>L</v>
          </cell>
          <cell r="I7675">
            <v>0</v>
          </cell>
          <cell r="J7675" t="str">
            <v>Teamsters Local Union Number 117</v>
          </cell>
          <cell r="K7675">
            <v>9254</v>
          </cell>
          <cell r="L7675">
            <v>9254</v>
          </cell>
          <cell r="M7675">
            <v>9254</v>
          </cell>
          <cell r="N7675">
            <v>9254</v>
          </cell>
          <cell r="O7675">
            <v>8724</v>
          </cell>
          <cell r="P7675">
            <v>8898</v>
          </cell>
          <cell r="Q7675">
            <v>9167</v>
          </cell>
        </row>
        <row r="7676">
          <cell r="E7676" t="str">
            <v>75MONTHLYLWASHINGTON FEDERATION OF STATE EMPLOYEES</v>
          </cell>
          <cell r="F7676" t="str">
            <v>75</v>
          </cell>
          <cell r="G7676" t="str">
            <v>Monthly</v>
          </cell>
          <cell r="H7676" t="str">
            <v>L</v>
          </cell>
          <cell r="I7676">
            <v>0</v>
          </cell>
          <cell r="J7676" t="str">
            <v>Washington Federation of State Employees</v>
          </cell>
          <cell r="K7676">
            <v>9136</v>
          </cell>
          <cell r="L7676">
            <v>9136</v>
          </cell>
          <cell r="M7676">
            <v>9136</v>
          </cell>
          <cell r="N7676">
            <v>9136</v>
          </cell>
          <cell r="O7676">
            <v>8613</v>
          </cell>
          <cell r="P7676">
            <v>8785</v>
          </cell>
          <cell r="Q7676">
            <v>9050</v>
          </cell>
        </row>
        <row r="7677">
          <cell r="E7677" t="str">
            <v>75MONTHLYLWASHINGTON PUBLIC EMPLOYEES ASSOCIATION</v>
          </cell>
          <cell r="F7677" t="str">
            <v>75</v>
          </cell>
          <cell r="G7677" t="str">
            <v>Monthly</v>
          </cell>
          <cell r="H7677" t="str">
            <v>L</v>
          </cell>
          <cell r="I7677">
            <v>0</v>
          </cell>
          <cell r="J7677" t="str">
            <v>Washington Public Employees Association</v>
          </cell>
          <cell r="K7677">
            <v>9136</v>
          </cell>
          <cell r="L7677">
            <v>9136</v>
          </cell>
          <cell r="M7677">
            <v>9136</v>
          </cell>
          <cell r="N7677">
            <v>9136</v>
          </cell>
          <cell r="O7677">
            <v>8613</v>
          </cell>
          <cell r="P7677">
            <v>8785</v>
          </cell>
          <cell r="Q7677">
            <v>9050</v>
          </cell>
        </row>
        <row r="7678">
          <cell r="E7678" t="str">
            <v>75MONTHLYMCOALITION</v>
          </cell>
          <cell r="F7678" t="str">
            <v>75</v>
          </cell>
          <cell r="G7678" t="str">
            <v>Monthly</v>
          </cell>
          <cell r="H7678" t="str">
            <v>M</v>
          </cell>
          <cell r="I7678">
            <v>0</v>
          </cell>
          <cell r="J7678" t="str">
            <v>Coalition</v>
          </cell>
          <cell r="K7678">
            <v>9363</v>
          </cell>
          <cell r="L7678">
            <v>9363</v>
          </cell>
          <cell r="M7678">
            <v>9363</v>
          </cell>
          <cell r="N7678">
            <v>9363</v>
          </cell>
          <cell r="O7678">
            <v>8826</v>
          </cell>
          <cell r="P7678">
            <v>9003</v>
          </cell>
          <cell r="Q7678">
            <v>9275</v>
          </cell>
        </row>
        <row r="7679">
          <cell r="E7679" t="str">
            <v>75MONTHLYMNON-REPRESENTED STATE EMPLOYEES</v>
          </cell>
          <cell r="F7679" t="str">
            <v>75</v>
          </cell>
          <cell r="G7679" t="str">
            <v>Monthly</v>
          </cell>
          <cell r="H7679" t="str">
            <v>M</v>
          </cell>
          <cell r="I7679">
            <v>0</v>
          </cell>
          <cell r="J7679" t="str">
            <v>Non-Represented State Employees</v>
          </cell>
          <cell r="K7679">
            <v>9363</v>
          </cell>
          <cell r="L7679">
            <v>9363</v>
          </cell>
          <cell r="M7679">
            <v>9363</v>
          </cell>
          <cell r="N7679">
            <v>9363</v>
          </cell>
          <cell r="O7679">
            <v>8826</v>
          </cell>
          <cell r="P7679">
            <v>9003</v>
          </cell>
          <cell r="Q7679">
            <v>9275</v>
          </cell>
        </row>
        <row r="7680">
          <cell r="E7680" t="str">
            <v>75MONTHLYMTEAMSTERS LOCAL UNION NUMBER 117</v>
          </cell>
          <cell r="F7680" t="str">
            <v>75</v>
          </cell>
          <cell r="G7680" t="str">
            <v>Monthly</v>
          </cell>
          <cell r="H7680" t="str">
            <v>M</v>
          </cell>
          <cell r="I7680">
            <v>0</v>
          </cell>
          <cell r="J7680" t="str">
            <v>Teamsters Local Union Number 117</v>
          </cell>
          <cell r="K7680">
            <v>9482</v>
          </cell>
          <cell r="L7680">
            <v>9482</v>
          </cell>
          <cell r="M7680">
            <v>9482</v>
          </cell>
          <cell r="N7680">
            <v>9482</v>
          </cell>
          <cell r="O7680">
            <v>8938</v>
          </cell>
          <cell r="P7680">
            <v>9117</v>
          </cell>
          <cell r="Q7680">
            <v>9392</v>
          </cell>
        </row>
        <row r="7681">
          <cell r="E7681" t="str">
            <v>75MONTHLYMWASHINGTON FEDERATION OF STATE EMPLOYEES</v>
          </cell>
          <cell r="F7681" t="str">
            <v>75</v>
          </cell>
          <cell r="G7681" t="str">
            <v>Monthly</v>
          </cell>
          <cell r="H7681" t="str">
            <v>M</v>
          </cell>
          <cell r="I7681">
            <v>0</v>
          </cell>
          <cell r="J7681" t="str">
            <v>Washington Federation of State Employees</v>
          </cell>
          <cell r="K7681">
            <v>9363</v>
          </cell>
          <cell r="L7681">
            <v>9363</v>
          </cell>
          <cell r="M7681">
            <v>9363</v>
          </cell>
          <cell r="N7681">
            <v>9363</v>
          </cell>
          <cell r="O7681">
            <v>8826</v>
          </cell>
          <cell r="P7681">
            <v>9003</v>
          </cell>
          <cell r="Q7681">
            <v>9275</v>
          </cell>
        </row>
        <row r="7682">
          <cell r="E7682" t="str">
            <v>75MONTHLYMWASHINGTON PUBLIC EMPLOYEES ASSOCIATION</v>
          </cell>
          <cell r="F7682" t="str">
            <v>75</v>
          </cell>
          <cell r="G7682" t="str">
            <v>Monthly</v>
          </cell>
          <cell r="H7682" t="str">
            <v>M</v>
          </cell>
          <cell r="I7682">
            <v>0</v>
          </cell>
          <cell r="J7682" t="str">
            <v>Washington Public Employees Association</v>
          </cell>
          <cell r="K7682">
            <v>9363</v>
          </cell>
          <cell r="L7682">
            <v>9363</v>
          </cell>
          <cell r="M7682">
            <v>9363</v>
          </cell>
          <cell r="N7682">
            <v>9363</v>
          </cell>
          <cell r="O7682">
            <v>8826</v>
          </cell>
          <cell r="P7682">
            <v>9003</v>
          </cell>
          <cell r="Q7682">
            <v>9275</v>
          </cell>
        </row>
        <row r="7683">
          <cell r="E7683" t="str">
            <v>76GMONTHLYGNON-REPRESENTED STATE EMPLOYEES</v>
          </cell>
          <cell r="F7683" t="str">
            <v>76G</v>
          </cell>
          <cell r="G7683" t="str">
            <v>Monthly</v>
          </cell>
          <cell r="H7683" t="str">
            <v>G</v>
          </cell>
          <cell r="I7683">
            <v>0</v>
          </cell>
          <cell r="J7683" t="str">
            <v>Non-Represented State Employees</v>
          </cell>
          <cell r="K7683">
            <v>8275</v>
          </cell>
          <cell r="L7683">
            <v>8275</v>
          </cell>
          <cell r="M7683">
            <v>8275</v>
          </cell>
          <cell r="N7683">
            <v>8275</v>
          </cell>
          <cell r="O7683">
            <v>7801</v>
          </cell>
          <cell r="P7683">
            <v>7957</v>
          </cell>
          <cell r="Q7683">
            <v>8197</v>
          </cell>
        </row>
        <row r="7684">
          <cell r="E7684" t="str">
            <v>76GMONTHLYHNON-REPRESENTED STATE EMPLOYEES</v>
          </cell>
          <cell r="F7684" t="str">
            <v>76G</v>
          </cell>
          <cell r="G7684" t="str">
            <v>Monthly</v>
          </cell>
          <cell r="H7684" t="str">
            <v>H</v>
          </cell>
          <cell r="I7684">
            <v>0</v>
          </cell>
          <cell r="J7684" t="str">
            <v>Non-Represented State Employees</v>
          </cell>
          <cell r="K7684">
            <v>8483</v>
          </cell>
          <cell r="L7684">
            <v>8483</v>
          </cell>
          <cell r="M7684">
            <v>8483</v>
          </cell>
          <cell r="N7684">
            <v>8483</v>
          </cell>
          <cell r="O7684">
            <v>7997</v>
          </cell>
          <cell r="P7684">
            <v>8157</v>
          </cell>
          <cell r="Q7684">
            <v>8403</v>
          </cell>
        </row>
        <row r="7685">
          <cell r="E7685" t="str">
            <v>76GMONTHLYINON-REPRESENTED STATE EMPLOYEES</v>
          </cell>
          <cell r="F7685" t="str">
            <v>76G</v>
          </cell>
          <cell r="G7685" t="str">
            <v>Monthly</v>
          </cell>
          <cell r="H7685" t="str">
            <v>I</v>
          </cell>
          <cell r="I7685">
            <v>0</v>
          </cell>
          <cell r="J7685" t="str">
            <v>Non-Represented State Employees</v>
          </cell>
          <cell r="K7685">
            <v>8696</v>
          </cell>
          <cell r="L7685">
            <v>8696</v>
          </cell>
          <cell r="M7685">
            <v>8696</v>
          </cell>
          <cell r="N7685">
            <v>8696</v>
          </cell>
          <cell r="O7685">
            <v>8198</v>
          </cell>
          <cell r="P7685">
            <v>8362</v>
          </cell>
          <cell r="Q7685">
            <v>8615</v>
          </cell>
        </row>
        <row r="7686">
          <cell r="E7686" t="str">
            <v>76GMONTHLYJNON-REPRESENTED STATE EMPLOYEES</v>
          </cell>
          <cell r="F7686" t="str">
            <v>76G</v>
          </cell>
          <cell r="G7686" t="str">
            <v>Monthly</v>
          </cell>
          <cell r="H7686" t="str">
            <v>J</v>
          </cell>
          <cell r="I7686">
            <v>0</v>
          </cell>
          <cell r="J7686" t="str">
            <v>Non-Represented State Employees</v>
          </cell>
          <cell r="K7686">
            <v>8912</v>
          </cell>
          <cell r="L7686">
            <v>8912</v>
          </cell>
          <cell r="M7686">
            <v>8912</v>
          </cell>
          <cell r="N7686">
            <v>8912</v>
          </cell>
          <cell r="O7686">
            <v>8401</v>
          </cell>
          <cell r="P7686">
            <v>8569</v>
          </cell>
          <cell r="Q7686">
            <v>8828</v>
          </cell>
        </row>
        <row r="7687">
          <cell r="E7687" t="str">
            <v>76GMONTHLYKNON-REPRESENTED STATE EMPLOYEES</v>
          </cell>
          <cell r="F7687" t="str">
            <v>76G</v>
          </cell>
          <cell r="G7687" t="str">
            <v>Monthly</v>
          </cell>
          <cell r="H7687" t="str">
            <v>K</v>
          </cell>
          <cell r="I7687">
            <v>0</v>
          </cell>
          <cell r="J7687" t="str">
            <v>Non-Represented State Employees</v>
          </cell>
          <cell r="K7687">
            <v>9136</v>
          </cell>
          <cell r="L7687">
            <v>9136</v>
          </cell>
          <cell r="M7687">
            <v>9136</v>
          </cell>
          <cell r="N7687">
            <v>9136</v>
          </cell>
          <cell r="O7687">
            <v>8613</v>
          </cell>
          <cell r="P7687">
            <v>8785</v>
          </cell>
          <cell r="Q7687">
            <v>9050</v>
          </cell>
        </row>
        <row r="7688">
          <cell r="E7688" t="str">
            <v>76GMONTHLYLNON-REPRESENTED STATE EMPLOYEES</v>
          </cell>
          <cell r="F7688" t="str">
            <v>76G</v>
          </cell>
          <cell r="G7688" t="str">
            <v>Monthly</v>
          </cell>
          <cell r="H7688" t="str">
            <v>L</v>
          </cell>
          <cell r="I7688">
            <v>0</v>
          </cell>
          <cell r="J7688" t="str">
            <v>Non-Represented State Employees</v>
          </cell>
          <cell r="K7688">
            <v>9363</v>
          </cell>
          <cell r="L7688">
            <v>9363</v>
          </cell>
          <cell r="M7688">
            <v>9363</v>
          </cell>
          <cell r="N7688">
            <v>9363</v>
          </cell>
          <cell r="O7688">
            <v>8826</v>
          </cell>
          <cell r="P7688">
            <v>9003</v>
          </cell>
          <cell r="Q7688">
            <v>9275</v>
          </cell>
        </row>
        <row r="7689">
          <cell r="E7689" t="str">
            <v>76GMONTHLYMNON-REPRESENTED STATE EMPLOYEES</v>
          </cell>
          <cell r="F7689" t="str">
            <v>76G</v>
          </cell>
          <cell r="G7689" t="str">
            <v>Monthly</v>
          </cell>
          <cell r="H7689" t="str">
            <v>M</v>
          </cell>
          <cell r="I7689">
            <v>0</v>
          </cell>
          <cell r="J7689" t="str">
            <v>Non-Represented State Employees</v>
          </cell>
          <cell r="K7689">
            <v>9596</v>
          </cell>
          <cell r="L7689">
            <v>9596</v>
          </cell>
          <cell r="M7689">
            <v>9596</v>
          </cell>
          <cell r="N7689">
            <v>9596</v>
          </cell>
          <cell r="O7689">
            <v>9046</v>
          </cell>
          <cell r="P7689">
            <v>9227</v>
          </cell>
          <cell r="Q7689">
            <v>9506</v>
          </cell>
        </row>
        <row r="7690">
          <cell r="E7690" t="str">
            <v>76MONTHLYACOALITION</v>
          </cell>
          <cell r="F7690" t="str">
            <v>76</v>
          </cell>
          <cell r="G7690" t="str">
            <v>Monthly</v>
          </cell>
          <cell r="H7690" t="str">
            <v>A</v>
          </cell>
          <cell r="I7690">
            <v>0</v>
          </cell>
          <cell r="J7690" t="str">
            <v>Coalition</v>
          </cell>
          <cell r="K7690">
            <v>7136</v>
          </cell>
          <cell r="L7690">
            <v>7136</v>
          </cell>
          <cell r="M7690">
            <v>7136</v>
          </cell>
          <cell r="N7690">
            <v>7136</v>
          </cell>
          <cell r="O7690">
            <v>6727</v>
          </cell>
          <cell r="P7690">
            <v>6862</v>
          </cell>
          <cell r="Q7690">
            <v>7069</v>
          </cell>
        </row>
        <row r="7691">
          <cell r="E7691" t="str">
            <v>76MONTHLYANON-REPRESENTED STATE EMPLOYEES</v>
          </cell>
          <cell r="F7691" t="str">
            <v>76</v>
          </cell>
          <cell r="G7691" t="str">
            <v>Monthly</v>
          </cell>
          <cell r="H7691" t="str">
            <v>A</v>
          </cell>
          <cell r="I7691">
            <v>0</v>
          </cell>
          <cell r="J7691" t="str">
            <v>Non-Represented State Employees</v>
          </cell>
          <cell r="K7691">
            <v>7136</v>
          </cell>
          <cell r="L7691">
            <v>7136</v>
          </cell>
          <cell r="M7691">
            <v>7136</v>
          </cell>
          <cell r="N7691">
            <v>7136</v>
          </cell>
          <cell r="O7691">
            <v>6727</v>
          </cell>
          <cell r="P7691">
            <v>6862</v>
          </cell>
          <cell r="Q7691">
            <v>7069</v>
          </cell>
        </row>
        <row r="7692">
          <cell r="E7692" t="str">
            <v>76MONTHLYATEAMSTERS LOCAL UNION NUMBER 117</v>
          </cell>
          <cell r="F7692" t="str">
            <v>76</v>
          </cell>
          <cell r="G7692" t="str">
            <v>Monthly</v>
          </cell>
          <cell r="H7692" t="str">
            <v>A</v>
          </cell>
          <cell r="I7692">
            <v>0</v>
          </cell>
          <cell r="J7692" t="str">
            <v>Teamsters Local Union Number 117</v>
          </cell>
          <cell r="K7692">
            <v>7227</v>
          </cell>
          <cell r="L7692">
            <v>7227</v>
          </cell>
          <cell r="M7692">
            <v>7227</v>
          </cell>
          <cell r="N7692">
            <v>7227</v>
          </cell>
          <cell r="O7692">
            <v>6813</v>
          </cell>
          <cell r="P7692">
            <v>6949</v>
          </cell>
          <cell r="Q7692">
            <v>7159</v>
          </cell>
        </row>
        <row r="7693">
          <cell r="E7693" t="str">
            <v>76MONTHLYAWASHINGTON FEDERATION OF STATE EMPLOYEES</v>
          </cell>
          <cell r="F7693" t="str">
            <v>76</v>
          </cell>
          <cell r="G7693" t="str">
            <v>Monthly</v>
          </cell>
          <cell r="H7693" t="str">
            <v>A</v>
          </cell>
          <cell r="I7693">
            <v>0</v>
          </cell>
          <cell r="J7693" t="str">
            <v>Washington Federation of State Employees</v>
          </cell>
          <cell r="K7693">
            <v>7136</v>
          </cell>
          <cell r="L7693">
            <v>7136</v>
          </cell>
          <cell r="M7693">
            <v>7136</v>
          </cell>
          <cell r="N7693">
            <v>7136</v>
          </cell>
          <cell r="O7693">
            <v>6727</v>
          </cell>
          <cell r="P7693">
            <v>6862</v>
          </cell>
          <cell r="Q7693">
            <v>7069</v>
          </cell>
        </row>
        <row r="7694">
          <cell r="E7694" t="str">
            <v>76MONTHLYAWASHINGTON PUBLIC EMPLOYEES ASSOCIATION</v>
          </cell>
          <cell r="F7694" t="str">
            <v>76</v>
          </cell>
          <cell r="G7694" t="str">
            <v>Monthly</v>
          </cell>
          <cell r="H7694" t="str">
            <v>A</v>
          </cell>
          <cell r="I7694">
            <v>0</v>
          </cell>
          <cell r="J7694" t="str">
            <v>Washington Public Employees Association</v>
          </cell>
          <cell r="K7694">
            <v>7136</v>
          </cell>
          <cell r="L7694">
            <v>7136</v>
          </cell>
          <cell r="M7694">
            <v>7136</v>
          </cell>
          <cell r="N7694">
            <v>7136</v>
          </cell>
          <cell r="O7694">
            <v>6727</v>
          </cell>
          <cell r="P7694">
            <v>6862</v>
          </cell>
          <cell r="Q7694">
            <v>7069</v>
          </cell>
        </row>
        <row r="7695">
          <cell r="E7695" t="str">
            <v>76MONTHLYBCOALITION</v>
          </cell>
          <cell r="F7695" t="str">
            <v>76</v>
          </cell>
          <cell r="G7695" t="str">
            <v>Monthly</v>
          </cell>
          <cell r="H7695" t="str">
            <v>B</v>
          </cell>
          <cell r="I7695">
            <v>0</v>
          </cell>
          <cell r="J7695" t="str">
            <v>Coalition</v>
          </cell>
          <cell r="K7695">
            <v>7313</v>
          </cell>
          <cell r="L7695">
            <v>7313</v>
          </cell>
          <cell r="M7695">
            <v>7313</v>
          </cell>
          <cell r="N7695">
            <v>7313</v>
          </cell>
          <cell r="O7695">
            <v>6894</v>
          </cell>
          <cell r="P7695">
            <v>7032</v>
          </cell>
          <cell r="Q7695">
            <v>7244</v>
          </cell>
        </row>
        <row r="7696">
          <cell r="E7696" t="str">
            <v>76MONTHLYBNON-REPRESENTED STATE EMPLOYEES</v>
          </cell>
          <cell r="F7696" t="str">
            <v>76</v>
          </cell>
          <cell r="G7696" t="str">
            <v>Monthly</v>
          </cell>
          <cell r="H7696" t="str">
            <v>B</v>
          </cell>
          <cell r="I7696">
            <v>0</v>
          </cell>
          <cell r="J7696" t="str">
            <v>Non-Represented State Employees</v>
          </cell>
          <cell r="K7696">
            <v>7313</v>
          </cell>
          <cell r="L7696">
            <v>7313</v>
          </cell>
          <cell r="M7696">
            <v>7313</v>
          </cell>
          <cell r="N7696">
            <v>7313</v>
          </cell>
          <cell r="O7696">
            <v>6894</v>
          </cell>
          <cell r="P7696">
            <v>7032</v>
          </cell>
          <cell r="Q7696">
            <v>7244</v>
          </cell>
        </row>
        <row r="7697">
          <cell r="E7697" t="str">
            <v>76MONTHLYBTEAMSTERS LOCAL UNION NUMBER 117</v>
          </cell>
          <cell r="F7697" t="str">
            <v>76</v>
          </cell>
          <cell r="G7697" t="str">
            <v>Monthly</v>
          </cell>
          <cell r="H7697" t="str">
            <v>B</v>
          </cell>
          <cell r="I7697">
            <v>0</v>
          </cell>
          <cell r="J7697" t="str">
            <v>Teamsters Local Union Number 117</v>
          </cell>
          <cell r="K7697">
            <v>7407</v>
          </cell>
          <cell r="L7697">
            <v>7407</v>
          </cell>
          <cell r="M7697">
            <v>7407</v>
          </cell>
          <cell r="N7697">
            <v>7407</v>
          </cell>
          <cell r="O7697">
            <v>6982</v>
          </cell>
          <cell r="P7697">
            <v>7122</v>
          </cell>
          <cell r="Q7697">
            <v>7337</v>
          </cell>
        </row>
        <row r="7698">
          <cell r="E7698" t="str">
            <v>76MONTHLYBWASHINGTON FEDERATION OF STATE EMPLOYEES</v>
          </cell>
          <cell r="F7698" t="str">
            <v>76</v>
          </cell>
          <cell r="G7698" t="str">
            <v>Monthly</v>
          </cell>
          <cell r="H7698" t="str">
            <v>B</v>
          </cell>
          <cell r="I7698">
            <v>0</v>
          </cell>
          <cell r="J7698" t="str">
            <v>Washington Federation of State Employees</v>
          </cell>
          <cell r="K7698">
            <v>7313</v>
          </cell>
          <cell r="L7698">
            <v>7313</v>
          </cell>
          <cell r="M7698">
            <v>7313</v>
          </cell>
          <cell r="N7698">
            <v>7313</v>
          </cell>
          <cell r="O7698">
            <v>6894</v>
          </cell>
          <cell r="P7698">
            <v>7032</v>
          </cell>
          <cell r="Q7698">
            <v>7244</v>
          </cell>
        </row>
        <row r="7699">
          <cell r="E7699" t="str">
            <v>76MONTHLYBWASHINGTON PUBLIC EMPLOYEES ASSOCIATION</v>
          </cell>
          <cell r="F7699" t="str">
            <v>76</v>
          </cell>
          <cell r="G7699" t="str">
            <v>Monthly</v>
          </cell>
          <cell r="H7699" t="str">
            <v>B</v>
          </cell>
          <cell r="I7699">
            <v>0</v>
          </cell>
          <cell r="J7699" t="str">
            <v>Washington Public Employees Association</v>
          </cell>
          <cell r="K7699">
            <v>7313</v>
          </cell>
          <cell r="L7699">
            <v>7313</v>
          </cell>
          <cell r="M7699">
            <v>7313</v>
          </cell>
          <cell r="N7699">
            <v>7313</v>
          </cell>
          <cell r="O7699">
            <v>6894</v>
          </cell>
          <cell r="P7699">
            <v>7032</v>
          </cell>
          <cell r="Q7699">
            <v>7244</v>
          </cell>
        </row>
        <row r="7700">
          <cell r="E7700" t="str">
            <v>76MONTHLYCCOALITION</v>
          </cell>
          <cell r="F7700" t="str">
            <v>76</v>
          </cell>
          <cell r="G7700" t="str">
            <v>Monthly</v>
          </cell>
          <cell r="H7700" t="str">
            <v>C</v>
          </cell>
          <cell r="I7700">
            <v>0</v>
          </cell>
          <cell r="J7700" t="str">
            <v>Coalition</v>
          </cell>
          <cell r="K7700">
            <v>7497</v>
          </cell>
          <cell r="L7700">
            <v>7497</v>
          </cell>
          <cell r="M7700">
            <v>7497</v>
          </cell>
          <cell r="N7700">
            <v>7497</v>
          </cell>
          <cell r="O7700">
            <v>7068</v>
          </cell>
          <cell r="P7700">
            <v>7209</v>
          </cell>
          <cell r="Q7700">
            <v>7427</v>
          </cell>
        </row>
        <row r="7701">
          <cell r="E7701" t="str">
            <v>76MONTHLYCNON-REPRESENTED STATE EMPLOYEES</v>
          </cell>
          <cell r="F7701" t="str">
            <v>76</v>
          </cell>
          <cell r="G7701" t="str">
            <v>Monthly</v>
          </cell>
          <cell r="H7701" t="str">
            <v>C</v>
          </cell>
          <cell r="I7701">
            <v>0</v>
          </cell>
          <cell r="J7701" t="str">
            <v>Non-Represented State Employees</v>
          </cell>
          <cell r="K7701">
            <v>7497</v>
          </cell>
          <cell r="L7701">
            <v>7497</v>
          </cell>
          <cell r="M7701">
            <v>7497</v>
          </cell>
          <cell r="N7701">
            <v>7497</v>
          </cell>
          <cell r="O7701">
            <v>7068</v>
          </cell>
          <cell r="P7701">
            <v>7209</v>
          </cell>
          <cell r="Q7701">
            <v>7427</v>
          </cell>
        </row>
        <row r="7702">
          <cell r="E7702" t="str">
            <v>76MONTHLYCTEAMSTERS LOCAL UNION NUMBER 117</v>
          </cell>
          <cell r="F7702" t="str">
            <v>76</v>
          </cell>
          <cell r="G7702" t="str">
            <v>Monthly</v>
          </cell>
          <cell r="H7702" t="str">
            <v>C</v>
          </cell>
          <cell r="I7702">
            <v>0</v>
          </cell>
          <cell r="J7702" t="str">
            <v>Teamsters Local Union Number 117</v>
          </cell>
          <cell r="K7702">
            <v>7595</v>
          </cell>
          <cell r="L7702">
            <v>7595</v>
          </cell>
          <cell r="M7702">
            <v>7595</v>
          </cell>
          <cell r="N7702">
            <v>7595</v>
          </cell>
          <cell r="O7702">
            <v>7160</v>
          </cell>
          <cell r="P7702">
            <v>7303</v>
          </cell>
          <cell r="Q7702">
            <v>7524</v>
          </cell>
        </row>
        <row r="7703">
          <cell r="E7703" t="str">
            <v>76MONTHLYCWASHINGTON FEDERATION OF STATE EMPLOYEES</v>
          </cell>
          <cell r="F7703" t="str">
            <v>76</v>
          </cell>
          <cell r="G7703" t="str">
            <v>Monthly</v>
          </cell>
          <cell r="H7703" t="str">
            <v>C</v>
          </cell>
          <cell r="I7703">
            <v>0</v>
          </cell>
          <cell r="J7703" t="str">
            <v>Washington Federation of State Employees</v>
          </cell>
          <cell r="K7703">
            <v>7497</v>
          </cell>
          <cell r="L7703">
            <v>7497</v>
          </cell>
          <cell r="M7703">
            <v>7497</v>
          </cell>
          <cell r="N7703">
            <v>7497</v>
          </cell>
          <cell r="O7703">
            <v>7068</v>
          </cell>
          <cell r="P7703">
            <v>7209</v>
          </cell>
          <cell r="Q7703">
            <v>7427</v>
          </cell>
        </row>
        <row r="7704">
          <cell r="E7704" t="str">
            <v>76MONTHLYCWASHINGTON PUBLIC EMPLOYEES ASSOCIATION</v>
          </cell>
          <cell r="F7704" t="str">
            <v>76</v>
          </cell>
          <cell r="G7704" t="str">
            <v>Monthly</v>
          </cell>
          <cell r="H7704" t="str">
            <v>C</v>
          </cell>
          <cell r="I7704">
            <v>0</v>
          </cell>
          <cell r="J7704" t="str">
            <v>Washington Public Employees Association</v>
          </cell>
          <cell r="K7704">
            <v>7497</v>
          </cell>
          <cell r="L7704">
            <v>7497</v>
          </cell>
          <cell r="M7704">
            <v>7497</v>
          </cell>
          <cell r="N7704">
            <v>7497</v>
          </cell>
          <cell r="O7704">
            <v>7068</v>
          </cell>
          <cell r="P7704">
            <v>7209</v>
          </cell>
          <cell r="Q7704">
            <v>7427</v>
          </cell>
        </row>
        <row r="7705">
          <cell r="E7705" t="str">
            <v>76MONTHLYDCOALITION</v>
          </cell>
          <cell r="F7705" t="str">
            <v>76</v>
          </cell>
          <cell r="G7705" t="str">
            <v>Monthly</v>
          </cell>
          <cell r="H7705" t="str">
            <v>D</v>
          </cell>
          <cell r="I7705">
            <v>0</v>
          </cell>
          <cell r="J7705" t="str">
            <v>Coalition</v>
          </cell>
          <cell r="K7705">
            <v>7684</v>
          </cell>
          <cell r="L7705">
            <v>7684</v>
          </cell>
          <cell r="M7705">
            <v>7684</v>
          </cell>
          <cell r="N7705">
            <v>7684</v>
          </cell>
          <cell r="O7705">
            <v>7243</v>
          </cell>
          <cell r="P7705">
            <v>7388</v>
          </cell>
          <cell r="Q7705">
            <v>7611</v>
          </cell>
        </row>
        <row r="7706">
          <cell r="E7706" t="str">
            <v>76MONTHLYDNON-REPRESENTED STATE EMPLOYEES</v>
          </cell>
          <cell r="F7706" t="str">
            <v>76</v>
          </cell>
          <cell r="G7706" t="str">
            <v>Monthly</v>
          </cell>
          <cell r="H7706" t="str">
            <v>D</v>
          </cell>
          <cell r="I7706">
            <v>0</v>
          </cell>
          <cell r="J7706" t="str">
            <v>Non-Represented State Employees</v>
          </cell>
          <cell r="K7706">
            <v>7684</v>
          </cell>
          <cell r="L7706">
            <v>7684</v>
          </cell>
          <cell r="M7706">
            <v>7684</v>
          </cell>
          <cell r="N7706">
            <v>7684</v>
          </cell>
          <cell r="O7706">
            <v>7243</v>
          </cell>
          <cell r="P7706">
            <v>7388</v>
          </cell>
          <cell r="Q7706">
            <v>7611</v>
          </cell>
        </row>
        <row r="7707">
          <cell r="E7707" t="str">
            <v>76MONTHLYDTEAMSTERS LOCAL UNION NUMBER 117</v>
          </cell>
          <cell r="F7707" t="str">
            <v>76</v>
          </cell>
          <cell r="G7707" t="str">
            <v>Monthly</v>
          </cell>
          <cell r="H7707" t="str">
            <v>D</v>
          </cell>
          <cell r="I7707">
            <v>0</v>
          </cell>
          <cell r="J7707" t="str">
            <v>Teamsters Local Union Number 117</v>
          </cell>
          <cell r="K7707">
            <v>7783</v>
          </cell>
          <cell r="L7707">
            <v>7783</v>
          </cell>
          <cell r="M7707">
            <v>7783</v>
          </cell>
          <cell r="N7707">
            <v>7783</v>
          </cell>
          <cell r="O7707">
            <v>7337</v>
          </cell>
          <cell r="P7707">
            <v>7484</v>
          </cell>
          <cell r="Q7707">
            <v>7710</v>
          </cell>
        </row>
        <row r="7708">
          <cell r="E7708" t="str">
            <v>76MONTHLYDWASHINGTON FEDERATION OF STATE EMPLOYEES</v>
          </cell>
          <cell r="F7708" t="str">
            <v>76</v>
          </cell>
          <cell r="G7708" t="str">
            <v>Monthly</v>
          </cell>
          <cell r="H7708" t="str">
            <v>D</v>
          </cell>
          <cell r="I7708">
            <v>0</v>
          </cell>
          <cell r="J7708" t="str">
            <v>Washington Federation of State Employees</v>
          </cell>
          <cell r="K7708">
            <v>7684</v>
          </cell>
          <cell r="L7708">
            <v>7684</v>
          </cell>
          <cell r="M7708">
            <v>7684</v>
          </cell>
          <cell r="N7708">
            <v>7684</v>
          </cell>
          <cell r="O7708">
            <v>7243</v>
          </cell>
          <cell r="P7708">
            <v>7388</v>
          </cell>
          <cell r="Q7708">
            <v>7611</v>
          </cell>
        </row>
        <row r="7709">
          <cell r="E7709" t="str">
            <v>76MONTHLYDWASHINGTON PUBLIC EMPLOYEES ASSOCIATION</v>
          </cell>
          <cell r="F7709" t="str">
            <v>76</v>
          </cell>
          <cell r="G7709" t="str">
            <v>Monthly</v>
          </cell>
          <cell r="H7709" t="str">
            <v>D</v>
          </cell>
          <cell r="I7709">
            <v>0</v>
          </cell>
          <cell r="J7709" t="str">
            <v>Washington Public Employees Association</v>
          </cell>
          <cell r="K7709">
            <v>7684</v>
          </cell>
          <cell r="L7709">
            <v>7684</v>
          </cell>
          <cell r="M7709">
            <v>7684</v>
          </cell>
          <cell r="N7709">
            <v>7684</v>
          </cell>
          <cell r="O7709">
            <v>7243</v>
          </cell>
          <cell r="P7709">
            <v>7388</v>
          </cell>
          <cell r="Q7709">
            <v>7611</v>
          </cell>
        </row>
        <row r="7710">
          <cell r="E7710" t="str">
            <v>76MONTHLYECOALITION</v>
          </cell>
          <cell r="F7710" t="str">
            <v>76</v>
          </cell>
          <cell r="G7710" t="str">
            <v>Monthly</v>
          </cell>
          <cell r="H7710" t="str">
            <v>E</v>
          </cell>
          <cell r="I7710">
            <v>0</v>
          </cell>
          <cell r="J7710" t="str">
            <v>Coalition</v>
          </cell>
          <cell r="K7710">
            <v>7877</v>
          </cell>
          <cell r="L7710">
            <v>7877</v>
          </cell>
          <cell r="M7710">
            <v>7877</v>
          </cell>
          <cell r="N7710">
            <v>7877</v>
          </cell>
          <cell r="O7710">
            <v>7425</v>
          </cell>
          <cell r="P7710">
            <v>7574</v>
          </cell>
          <cell r="Q7710">
            <v>7803</v>
          </cell>
        </row>
        <row r="7711">
          <cell r="E7711" t="str">
            <v>76MONTHLYENON-REPRESENTED STATE EMPLOYEES</v>
          </cell>
          <cell r="F7711" t="str">
            <v>76</v>
          </cell>
          <cell r="G7711" t="str">
            <v>Monthly</v>
          </cell>
          <cell r="H7711" t="str">
            <v>E</v>
          </cell>
          <cell r="I7711">
            <v>0</v>
          </cell>
          <cell r="J7711" t="str">
            <v>Non-Represented State Employees</v>
          </cell>
          <cell r="K7711">
            <v>7877</v>
          </cell>
          <cell r="L7711">
            <v>7877</v>
          </cell>
          <cell r="M7711">
            <v>7877</v>
          </cell>
          <cell r="N7711">
            <v>7877</v>
          </cell>
          <cell r="O7711">
            <v>7425</v>
          </cell>
          <cell r="P7711">
            <v>7574</v>
          </cell>
          <cell r="Q7711">
            <v>7803</v>
          </cell>
        </row>
        <row r="7712">
          <cell r="E7712" t="str">
            <v>76MONTHLYETEAMSTERS LOCAL UNION NUMBER 117</v>
          </cell>
          <cell r="F7712" t="str">
            <v>76</v>
          </cell>
          <cell r="G7712" t="str">
            <v>Monthly</v>
          </cell>
          <cell r="H7712" t="str">
            <v>E</v>
          </cell>
          <cell r="I7712">
            <v>0</v>
          </cell>
          <cell r="J7712" t="str">
            <v>Teamsters Local Union Number 117</v>
          </cell>
          <cell r="K7712">
            <v>7978</v>
          </cell>
          <cell r="L7712">
            <v>7978</v>
          </cell>
          <cell r="M7712">
            <v>7978</v>
          </cell>
          <cell r="N7712">
            <v>7978</v>
          </cell>
          <cell r="O7712">
            <v>7521</v>
          </cell>
          <cell r="P7712">
            <v>7671</v>
          </cell>
          <cell r="Q7712">
            <v>7903</v>
          </cell>
        </row>
        <row r="7713">
          <cell r="E7713" t="str">
            <v>76MONTHLYEWASHINGTON FEDERATION OF STATE EMPLOYEES</v>
          </cell>
          <cell r="F7713" t="str">
            <v>76</v>
          </cell>
          <cell r="G7713" t="str">
            <v>Monthly</v>
          </cell>
          <cell r="H7713" t="str">
            <v>E</v>
          </cell>
          <cell r="I7713">
            <v>0</v>
          </cell>
          <cell r="J7713" t="str">
            <v>Washington Federation of State Employees</v>
          </cell>
          <cell r="K7713">
            <v>7877</v>
          </cell>
          <cell r="L7713">
            <v>7877</v>
          </cell>
          <cell r="M7713">
            <v>7877</v>
          </cell>
          <cell r="N7713">
            <v>7877</v>
          </cell>
          <cell r="O7713">
            <v>7425</v>
          </cell>
          <cell r="P7713">
            <v>7574</v>
          </cell>
          <cell r="Q7713">
            <v>7803</v>
          </cell>
        </row>
        <row r="7714">
          <cell r="E7714" t="str">
            <v>76MONTHLYEWASHINGTON PUBLIC EMPLOYEES ASSOCIATION</v>
          </cell>
          <cell r="F7714" t="str">
            <v>76</v>
          </cell>
          <cell r="G7714" t="str">
            <v>Monthly</v>
          </cell>
          <cell r="H7714" t="str">
            <v>E</v>
          </cell>
          <cell r="I7714">
            <v>0</v>
          </cell>
          <cell r="J7714" t="str">
            <v>Washington Public Employees Association</v>
          </cell>
          <cell r="K7714">
            <v>7877</v>
          </cell>
          <cell r="L7714">
            <v>7877</v>
          </cell>
          <cell r="M7714">
            <v>7877</v>
          </cell>
          <cell r="N7714">
            <v>7877</v>
          </cell>
          <cell r="O7714">
            <v>7425</v>
          </cell>
          <cell r="P7714">
            <v>7574</v>
          </cell>
          <cell r="Q7714">
            <v>7803</v>
          </cell>
        </row>
        <row r="7715">
          <cell r="E7715" t="str">
            <v>76MONTHLYFCOALITION</v>
          </cell>
          <cell r="F7715" t="str">
            <v>76</v>
          </cell>
          <cell r="G7715" t="str">
            <v>Monthly</v>
          </cell>
          <cell r="H7715" t="str">
            <v>F</v>
          </cell>
          <cell r="I7715">
            <v>0</v>
          </cell>
          <cell r="J7715" t="str">
            <v>Coalition</v>
          </cell>
          <cell r="K7715">
            <v>8074</v>
          </cell>
          <cell r="L7715">
            <v>8074</v>
          </cell>
          <cell r="M7715">
            <v>8074</v>
          </cell>
          <cell r="N7715">
            <v>8074</v>
          </cell>
          <cell r="O7715">
            <v>7611</v>
          </cell>
          <cell r="P7715">
            <v>7763</v>
          </cell>
          <cell r="Q7715">
            <v>7997</v>
          </cell>
        </row>
        <row r="7716">
          <cell r="E7716" t="str">
            <v>76MONTHLYFNON-REPRESENTED STATE EMPLOYEES</v>
          </cell>
          <cell r="F7716" t="str">
            <v>76</v>
          </cell>
          <cell r="G7716" t="str">
            <v>Monthly</v>
          </cell>
          <cell r="H7716" t="str">
            <v>F</v>
          </cell>
          <cell r="I7716">
            <v>0</v>
          </cell>
          <cell r="J7716" t="str">
            <v>Non-Represented State Employees</v>
          </cell>
          <cell r="K7716">
            <v>8074</v>
          </cell>
          <cell r="L7716">
            <v>8074</v>
          </cell>
          <cell r="M7716">
            <v>8074</v>
          </cell>
          <cell r="N7716">
            <v>8074</v>
          </cell>
          <cell r="O7716">
            <v>7611</v>
          </cell>
          <cell r="P7716">
            <v>7763</v>
          </cell>
          <cell r="Q7716">
            <v>7997</v>
          </cell>
        </row>
        <row r="7717">
          <cell r="E7717" t="str">
            <v>76MONTHLYFTEAMSTERS LOCAL UNION NUMBER 117</v>
          </cell>
          <cell r="F7717" t="str">
            <v>76</v>
          </cell>
          <cell r="G7717" t="str">
            <v>Monthly</v>
          </cell>
          <cell r="H7717" t="str">
            <v>F</v>
          </cell>
          <cell r="I7717">
            <v>0</v>
          </cell>
          <cell r="J7717" t="str">
            <v>Teamsters Local Union Number 117</v>
          </cell>
          <cell r="K7717">
            <v>8175</v>
          </cell>
          <cell r="L7717">
            <v>8175</v>
          </cell>
          <cell r="M7717">
            <v>8175</v>
          </cell>
          <cell r="N7717">
            <v>8175</v>
          </cell>
          <cell r="O7717">
            <v>7707</v>
          </cell>
          <cell r="P7717">
            <v>7861</v>
          </cell>
          <cell r="Q7717">
            <v>8098</v>
          </cell>
        </row>
        <row r="7718">
          <cell r="E7718" t="str">
            <v>76MONTHLYFWASHINGTON FEDERATION OF STATE EMPLOYEES</v>
          </cell>
          <cell r="F7718" t="str">
            <v>76</v>
          </cell>
          <cell r="G7718" t="str">
            <v>Monthly</v>
          </cell>
          <cell r="H7718" t="str">
            <v>F</v>
          </cell>
          <cell r="I7718">
            <v>0</v>
          </cell>
          <cell r="J7718" t="str">
            <v>Washington Federation of State Employees</v>
          </cell>
          <cell r="K7718">
            <v>8074</v>
          </cell>
          <cell r="L7718">
            <v>8074</v>
          </cell>
          <cell r="M7718">
            <v>8074</v>
          </cell>
          <cell r="N7718">
            <v>8074</v>
          </cell>
          <cell r="O7718">
            <v>7611</v>
          </cell>
          <cell r="P7718">
            <v>7763</v>
          </cell>
          <cell r="Q7718">
            <v>7997</v>
          </cell>
        </row>
        <row r="7719">
          <cell r="E7719" t="str">
            <v>76MONTHLYFWASHINGTON PUBLIC EMPLOYEES ASSOCIATION</v>
          </cell>
          <cell r="F7719" t="str">
            <v>76</v>
          </cell>
          <cell r="G7719" t="str">
            <v>Monthly</v>
          </cell>
          <cell r="H7719" t="str">
            <v>F</v>
          </cell>
          <cell r="I7719">
            <v>0</v>
          </cell>
          <cell r="J7719" t="str">
            <v>Washington Public Employees Association</v>
          </cell>
          <cell r="K7719">
            <v>8074</v>
          </cell>
          <cell r="L7719">
            <v>8074</v>
          </cell>
          <cell r="M7719">
            <v>8074</v>
          </cell>
          <cell r="N7719">
            <v>8074</v>
          </cell>
          <cell r="O7719">
            <v>7611</v>
          </cell>
          <cell r="P7719">
            <v>7763</v>
          </cell>
          <cell r="Q7719">
            <v>7997</v>
          </cell>
        </row>
        <row r="7720">
          <cell r="E7720" t="str">
            <v>76MONTHLYGCOALITION</v>
          </cell>
          <cell r="F7720" t="str">
            <v>76</v>
          </cell>
          <cell r="G7720" t="str">
            <v>Monthly</v>
          </cell>
          <cell r="H7720" t="str">
            <v>G</v>
          </cell>
          <cell r="I7720">
            <v>0</v>
          </cell>
          <cell r="J7720" t="str">
            <v>Coalition</v>
          </cell>
          <cell r="K7720">
            <v>8275</v>
          </cell>
          <cell r="L7720">
            <v>8275</v>
          </cell>
          <cell r="M7720">
            <v>8275</v>
          </cell>
          <cell r="N7720">
            <v>8275</v>
          </cell>
          <cell r="O7720">
            <v>7801</v>
          </cell>
          <cell r="P7720">
            <v>7957</v>
          </cell>
          <cell r="Q7720">
            <v>8197</v>
          </cell>
        </row>
        <row r="7721">
          <cell r="E7721" t="str">
            <v>76MONTHLYGNON-REPRESENTED STATE EMPLOYEES</v>
          </cell>
          <cell r="F7721" t="str">
            <v>76</v>
          </cell>
          <cell r="G7721" t="str">
            <v>Monthly</v>
          </cell>
          <cell r="H7721" t="str">
            <v>G</v>
          </cell>
          <cell r="I7721">
            <v>0</v>
          </cell>
          <cell r="J7721" t="str">
            <v>Non-Represented State Employees</v>
          </cell>
          <cell r="K7721">
            <v>8275</v>
          </cell>
          <cell r="L7721">
            <v>8275</v>
          </cell>
          <cell r="M7721">
            <v>8275</v>
          </cell>
          <cell r="N7721">
            <v>8275</v>
          </cell>
          <cell r="O7721">
            <v>7801</v>
          </cell>
          <cell r="P7721">
            <v>7957</v>
          </cell>
          <cell r="Q7721">
            <v>8197</v>
          </cell>
        </row>
        <row r="7722">
          <cell r="E7722" t="str">
            <v>76MONTHLYGTEAMSTERS LOCAL UNION NUMBER 117</v>
          </cell>
          <cell r="F7722" t="str">
            <v>76</v>
          </cell>
          <cell r="G7722" t="str">
            <v>Monthly</v>
          </cell>
          <cell r="H7722" t="str">
            <v>G</v>
          </cell>
          <cell r="I7722">
            <v>0</v>
          </cell>
          <cell r="J7722" t="str">
            <v>Teamsters Local Union Number 117</v>
          </cell>
          <cell r="K7722">
            <v>8382</v>
          </cell>
          <cell r="L7722">
            <v>8382</v>
          </cell>
          <cell r="M7722">
            <v>8382</v>
          </cell>
          <cell r="N7722">
            <v>8382</v>
          </cell>
          <cell r="O7722">
            <v>7902</v>
          </cell>
          <cell r="P7722">
            <v>8060</v>
          </cell>
          <cell r="Q7722">
            <v>8303</v>
          </cell>
        </row>
        <row r="7723">
          <cell r="E7723" t="str">
            <v>76MONTHLYGWASHINGTON FEDERATION OF STATE EMPLOYEES</v>
          </cell>
          <cell r="F7723" t="str">
            <v>76</v>
          </cell>
          <cell r="G7723" t="str">
            <v>Monthly</v>
          </cell>
          <cell r="H7723" t="str">
            <v>G</v>
          </cell>
          <cell r="I7723">
            <v>0</v>
          </cell>
          <cell r="J7723" t="str">
            <v>Washington Federation of State Employees</v>
          </cell>
          <cell r="K7723">
            <v>8275</v>
          </cell>
          <cell r="L7723">
            <v>8275</v>
          </cell>
          <cell r="M7723">
            <v>8275</v>
          </cell>
          <cell r="N7723">
            <v>8275</v>
          </cell>
          <cell r="O7723">
            <v>7801</v>
          </cell>
          <cell r="P7723">
            <v>7957</v>
          </cell>
          <cell r="Q7723">
            <v>8197</v>
          </cell>
        </row>
        <row r="7724">
          <cell r="E7724" t="str">
            <v>76MONTHLYGWASHINGTON PUBLIC EMPLOYEES ASSOCIATION</v>
          </cell>
          <cell r="F7724" t="str">
            <v>76</v>
          </cell>
          <cell r="G7724" t="str">
            <v>Monthly</v>
          </cell>
          <cell r="H7724" t="str">
            <v>G</v>
          </cell>
          <cell r="I7724">
            <v>0</v>
          </cell>
          <cell r="J7724" t="str">
            <v>Washington Public Employees Association</v>
          </cell>
          <cell r="K7724">
            <v>8275</v>
          </cell>
          <cell r="L7724">
            <v>8275</v>
          </cell>
          <cell r="M7724">
            <v>8275</v>
          </cell>
          <cell r="N7724">
            <v>8275</v>
          </cell>
          <cell r="O7724">
            <v>7801</v>
          </cell>
          <cell r="P7724">
            <v>7957</v>
          </cell>
          <cell r="Q7724">
            <v>8197</v>
          </cell>
        </row>
        <row r="7725">
          <cell r="E7725" t="str">
            <v>76MONTHLYHCOALITION</v>
          </cell>
          <cell r="F7725" t="str">
            <v>76</v>
          </cell>
          <cell r="G7725" t="str">
            <v>Monthly</v>
          </cell>
          <cell r="H7725" t="str">
            <v>H</v>
          </cell>
          <cell r="I7725">
            <v>0</v>
          </cell>
          <cell r="J7725" t="str">
            <v>Coalition</v>
          </cell>
          <cell r="K7725">
            <v>8483</v>
          </cell>
          <cell r="L7725">
            <v>8483</v>
          </cell>
          <cell r="M7725">
            <v>8483</v>
          </cell>
          <cell r="N7725">
            <v>8483</v>
          </cell>
          <cell r="O7725">
            <v>7997</v>
          </cell>
          <cell r="P7725">
            <v>8157</v>
          </cell>
          <cell r="Q7725">
            <v>8403</v>
          </cell>
        </row>
        <row r="7726">
          <cell r="E7726" t="str">
            <v>76MONTHLYHNON-REPRESENTED STATE EMPLOYEES</v>
          </cell>
          <cell r="F7726" t="str">
            <v>76</v>
          </cell>
          <cell r="G7726" t="str">
            <v>Monthly</v>
          </cell>
          <cell r="H7726" t="str">
            <v>H</v>
          </cell>
          <cell r="I7726">
            <v>0</v>
          </cell>
          <cell r="J7726" t="str">
            <v>Non-Represented State Employees</v>
          </cell>
          <cell r="K7726">
            <v>8483</v>
          </cell>
          <cell r="L7726">
            <v>8483</v>
          </cell>
          <cell r="M7726">
            <v>8483</v>
          </cell>
          <cell r="N7726">
            <v>8483</v>
          </cell>
          <cell r="O7726">
            <v>7997</v>
          </cell>
          <cell r="P7726">
            <v>8157</v>
          </cell>
          <cell r="Q7726">
            <v>8403</v>
          </cell>
        </row>
        <row r="7727">
          <cell r="E7727" t="str">
            <v>76MONTHLYHTEAMSTERS LOCAL UNION NUMBER 117</v>
          </cell>
          <cell r="F7727" t="str">
            <v>76</v>
          </cell>
          <cell r="G7727" t="str">
            <v>Monthly</v>
          </cell>
          <cell r="H7727" t="str">
            <v>H</v>
          </cell>
          <cell r="I7727">
            <v>0</v>
          </cell>
          <cell r="J7727" t="str">
            <v>Teamsters Local Union Number 117</v>
          </cell>
          <cell r="K7727">
            <v>8591</v>
          </cell>
          <cell r="L7727">
            <v>8591</v>
          </cell>
          <cell r="M7727">
            <v>8591</v>
          </cell>
          <cell r="N7727">
            <v>8591</v>
          </cell>
          <cell r="O7727">
            <v>8099</v>
          </cell>
          <cell r="P7727">
            <v>8261</v>
          </cell>
          <cell r="Q7727">
            <v>8510</v>
          </cell>
        </row>
        <row r="7728">
          <cell r="E7728" t="str">
            <v>76MONTHLYHWASHINGTON FEDERATION OF STATE EMPLOYEES</v>
          </cell>
          <cell r="F7728" t="str">
            <v>76</v>
          </cell>
          <cell r="G7728" t="str">
            <v>Monthly</v>
          </cell>
          <cell r="H7728" t="str">
            <v>H</v>
          </cell>
          <cell r="I7728">
            <v>0</v>
          </cell>
          <cell r="J7728" t="str">
            <v>Washington Federation of State Employees</v>
          </cell>
          <cell r="K7728">
            <v>8483</v>
          </cell>
          <cell r="L7728">
            <v>8483</v>
          </cell>
          <cell r="M7728">
            <v>8483</v>
          </cell>
          <cell r="N7728">
            <v>8483</v>
          </cell>
          <cell r="O7728">
            <v>7997</v>
          </cell>
          <cell r="P7728">
            <v>8157</v>
          </cell>
          <cell r="Q7728">
            <v>8403</v>
          </cell>
        </row>
        <row r="7729">
          <cell r="E7729" t="str">
            <v>76MONTHLYHWASHINGTON PUBLIC EMPLOYEES ASSOCIATION</v>
          </cell>
          <cell r="F7729" t="str">
            <v>76</v>
          </cell>
          <cell r="G7729" t="str">
            <v>Monthly</v>
          </cell>
          <cell r="H7729" t="str">
            <v>H</v>
          </cell>
          <cell r="I7729">
            <v>0</v>
          </cell>
          <cell r="J7729" t="str">
            <v>Washington Public Employees Association</v>
          </cell>
          <cell r="K7729">
            <v>8483</v>
          </cell>
          <cell r="L7729">
            <v>8483</v>
          </cell>
          <cell r="M7729">
            <v>8483</v>
          </cell>
          <cell r="N7729">
            <v>8483</v>
          </cell>
          <cell r="O7729">
            <v>7997</v>
          </cell>
          <cell r="P7729">
            <v>8157</v>
          </cell>
          <cell r="Q7729">
            <v>8403</v>
          </cell>
        </row>
        <row r="7730">
          <cell r="E7730" t="str">
            <v>76MONTHLYICOALITION</v>
          </cell>
          <cell r="F7730" t="str">
            <v>76</v>
          </cell>
          <cell r="G7730" t="str">
            <v>Monthly</v>
          </cell>
          <cell r="H7730" t="str">
            <v>I</v>
          </cell>
          <cell r="I7730">
            <v>0</v>
          </cell>
          <cell r="J7730" t="str">
            <v>Coalition</v>
          </cell>
          <cell r="K7730">
            <v>8696</v>
          </cell>
          <cell r="L7730">
            <v>8696</v>
          </cell>
          <cell r="M7730">
            <v>8696</v>
          </cell>
          <cell r="N7730">
            <v>8696</v>
          </cell>
          <cell r="O7730">
            <v>8198</v>
          </cell>
          <cell r="P7730">
            <v>8362</v>
          </cell>
          <cell r="Q7730">
            <v>8615</v>
          </cell>
        </row>
        <row r="7731">
          <cell r="E7731" t="str">
            <v>76MONTHLYINON-REPRESENTED STATE EMPLOYEES</v>
          </cell>
          <cell r="F7731" t="str">
            <v>76</v>
          </cell>
          <cell r="G7731" t="str">
            <v>Monthly</v>
          </cell>
          <cell r="H7731" t="str">
            <v>I</v>
          </cell>
          <cell r="I7731">
            <v>0</v>
          </cell>
          <cell r="J7731" t="str">
            <v>Non-Represented State Employees</v>
          </cell>
          <cell r="K7731">
            <v>8696</v>
          </cell>
          <cell r="L7731">
            <v>8696</v>
          </cell>
          <cell r="M7731">
            <v>8696</v>
          </cell>
          <cell r="N7731">
            <v>8696</v>
          </cell>
          <cell r="O7731">
            <v>8198</v>
          </cell>
          <cell r="P7731">
            <v>8362</v>
          </cell>
          <cell r="Q7731">
            <v>8615</v>
          </cell>
        </row>
        <row r="7732">
          <cell r="E7732" t="str">
            <v>76MONTHLYITEAMSTERS LOCAL UNION NUMBER 117</v>
          </cell>
          <cell r="F7732" t="str">
            <v>76</v>
          </cell>
          <cell r="G7732" t="str">
            <v>Monthly</v>
          </cell>
          <cell r="H7732" t="str">
            <v>I</v>
          </cell>
          <cell r="I7732">
            <v>0</v>
          </cell>
          <cell r="J7732" t="str">
            <v>Teamsters Local Union Number 117</v>
          </cell>
          <cell r="K7732">
            <v>8808</v>
          </cell>
          <cell r="L7732">
            <v>8808</v>
          </cell>
          <cell r="M7732">
            <v>8808</v>
          </cell>
          <cell r="N7732">
            <v>8808</v>
          </cell>
          <cell r="O7732">
            <v>8303</v>
          </cell>
          <cell r="P7732">
            <v>8469</v>
          </cell>
          <cell r="Q7732">
            <v>8725</v>
          </cell>
        </row>
        <row r="7733">
          <cell r="E7733" t="str">
            <v>76MONTHLYIWASHINGTON FEDERATION OF STATE EMPLOYEES</v>
          </cell>
          <cell r="F7733" t="str">
            <v>76</v>
          </cell>
          <cell r="G7733" t="str">
            <v>Monthly</v>
          </cell>
          <cell r="H7733" t="str">
            <v>I</v>
          </cell>
          <cell r="I7733">
            <v>0</v>
          </cell>
          <cell r="J7733" t="str">
            <v>Washington Federation of State Employees</v>
          </cell>
          <cell r="K7733">
            <v>8696</v>
          </cell>
          <cell r="L7733">
            <v>8696</v>
          </cell>
          <cell r="M7733">
            <v>8696</v>
          </cell>
          <cell r="N7733">
            <v>8696</v>
          </cell>
          <cell r="O7733">
            <v>8198</v>
          </cell>
          <cell r="P7733">
            <v>8362</v>
          </cell>
          <cell r="Q7733">
            <v>8615</v>
          </cell>
        </row>
        <row r="7734">
          <cell r="E7734" t="str">
            <v>76MONTHLYIWASHINGTON PUBLIC EMPLOYEES ASSOCIATION</v>
          </cell>
          <cell r="F7734" t="str">
            <v>76</v>
          </cell>
          <cell r="G7734" t="str">
            <v>Monthly</v>
          </cell>
          <cell r="H7734" t="str">
            <v>I</v>
          </cell>
          <cell r="I7734">
            <v>0</v>
          </cell>
          <cell r="J7734" t="str">
            <v>Washington Public Employees Association</v>
          </cell>
          <cell r="K7734">
            <v>8696</v>
          </cell>
          <cell r="L7734">
            <v>8696</v>
          </cell>
          <cell r="M7734">
            <v>8696</v>
          </cell>
          <cell r="N7734">
            <v>8696</v>
          </cell>
          <cell r="O7734">
            <v>8198</v>
          </cell>
          <cell r="P7734">
            <v>8362</v>
          </cell>
          <cell r="Q7734">
            <v>8615</v>
          </cell>
        </row>
        <row r="7735">
          <cell r="E7735" t="str">
            <v>76MONTHLYJCOALITION</v>
          </cell>
          <cell r="F7735" t="str">
            <v>76</v>
          </cell>
          <cell r="G7735" t="str">
            <v>Monthly</v>
          </cell>
          <cell r="H7735" t="str">
            <v>J</v>
          </cell>
          <cell r="I7735">
            <v>0</v>
          </cell>
          <cell r="J7735" t="str">
            <v>Coalition</v>
          </cell>
          <cell r="K7735">
            <v>8912</v>
          </cell>
          <cell r="L7735">
            <v>8912</v>
          </cell>
          <cell r="M7735">
            <v>8912</v>
          </cell>
          <cell r="N7735">
            <v>8912</v>
          </cell>
          <cell r="O7735">
            <v>8401</v>
          </cell>
          <cell r="P7735">
            <v>8569</v>
          </cell>
          <cell r="Q7735">
            <v>8828</v>
          </cell>
        </row>
        <row r="7736">
          <cell r="E7736" t="str">
            <v>76MONTHLYJNON-REPRESENTED STATE EMPLOYEES</v>
          </cell>
          <cell r="F7736" t="str">
            <v>76</v>
          </cell>
          <cell r="G7736" t="str">
            <v>Monthly</v>
          </cell>
          <cell r="H7736" t="str">
            <v>J</v>
          </cell>
          <cell r="I7736">
            <v>0</v>
          </cell>
          <cell r="J7736" t="str">
            <v>Non-Represented State Employees</v>
          </cell>
          <cell r="K7736">
            <v>8912</v>
          </cell>
          <cell r="L7736">
            <v>8912</v>
          </cell>
          <cell r="M7736">
            <v>8912</v>
          </cell>
          <cell r="N7736">
            <v>8912</v>
          </cell>
          <cell r="O7736">
            <v>8401</v>
          </cell>
          <cell r="P7736">
            <v>8569</v>
          </cell>
          <cell r="Q7736">
            <v>8828</v>
          </cell>
        </row>
        <row r="7737">
          <cell r="E7737" t="str">
            <v>76MONTHLYJTEAMSTERS LOCAL UNION NUMBER 117</v>
          </cell>
          <cell r="F7737" t="str">
            <v>76</v>
          </cell>
          <cell r="G7737" t="str">
            <v>Monthly</v>
          </cell>
          <cell r="H7737" t="str">
            <v>J</v>
          </cell>
          <cell r="I7737">
            <v>0</v>
          </cell>
          <cell r="J7737" t="str">
            <v>Teamsters Local Union Number 117</v>
          </cell>
          <cell r="K7737">
            <v>9024</v>
          </cell>
          <cell r="L7737">
            <v>9024</v>
          </cell>
          <cell r="M7737">
            <v>9024</v>
          </cell>
          <cell r="N7737">
            <v>9024</v>
          </cell>
          <cell r="O7737">
            <v>8507</v>
          </cell>
          <cell r="P7737">
            <v>8677</v>
          </cell>
          <cell r="Q7737">
            <v>8939</v>
          </cell>
        </row>
        <row r="7738">
          <cell r="E7738" t="str">
            <v>76MONTHLYJWASHINGTON FEDERATION OF STATE EMPLOYEES</v>
          </cell>
          <cell r="F7738" t="str">
            <v>76</v>
          </cell>
          <cell r="G7738" t="str">
            <v>Monthly</v>
          </cell>
          <cell r="H7738" t="str">
            <v>J</v>
          </cell>
          <cell r="I7738">
            <v>0</v>
          </cell>
          <cell r="J7738" t="str">
            <v>Washington Federation of State Employees</v>
          </cell>
          <cell r="K7738">
            <v>8912</v>
          </cell>
          <cell r="L7738">
            <v>8912</v>
          </cell>
          <cell r="M7738">
            <v>8912</v>
          </cell>
          <cell r="N7738">
            <v>8912</v>
          </cell>
          <cell r="O7738">
            <v>8401</v>
          </cell>
          <cell r="P7738">
            <v>8569</v>
          </cell>
          <cell r="Q7738">
            <v>8828</v>
          </cell>
        </row>
        <row r="7739">
          <cell r="E7739" t="str">
            <v>76MONTHLYJWASHINGTON PUBLIC EMPLOYEES ASSOCIATION</v>
          </cell>
          <cell r="F7739" t="str">
            <v>76</v>
          </cell>
          <cell r="G7739" t="str">
            <v>Monthly</v>
          </cell>
          <cell r="H7739" t="str">
            <v>J</v>
          </cell>
          <cell r="I7739">
            <v>0</v>
          </cell>
          <cell r="J7739" t="str">
            <v>Washington Public Employees Association</v>
          </cell>
          <cell r="K7739">
            <v>8912</v>
          </cell>
          <cell r="L7739">
            <v>8912</v>
          </cell>
          <cell r="M7739">
            <v>8912</v>
          </cell>
          <cell r="N7739">
            <v>8912</v>
          </cell>
          <cell r="O7739">
            <v>8401</v>
          </cell>
          <cell r="P7739">
            <v>8569</v>
          </cell>
          <cell r="Q7739">
            <v>8828</v>
          </cell>
        </row>
        <row r="7740">
          <cell r="E7740" t="str">
            <v>76MONTHLYKCOALITION</v>
          </cell>
          <cell r="F7740" t="str">
            <v>76</v>
          </cell>
          <cell r="G7740" t="str">
            <v>Monthly</v>
          </cell>
          <cell r="H7740" t="str">
            <v>K</v>
          </cell>
          <cell r="I7740">
            <v>0</v>
          </cell>
          <cell r="J7740" t="str">
            <v>Coalition</v>
          </cell>
          <cell r="K7740">
            <v>9136</v>
          </cell>
          <cell r="L7740">
            <v>9136</v>
          </cell>
          <cell r="M7740">
            <v>9136</v>
          </cell>
          <cell r="N7740">
            <v>9136</v>
          </cell>
          <cell r="O7740">
            <v>8613</v>
          </cell>
          <cell r="P7740">
            <v>8785</v>
          </cell>
          <cell r="Q7740">
            <v>9050</v>
          </cell>
        </row>
        <row r="7741">
          <cell r="E7741" t="str">
            <v>76MONTHLYKNON-REPRESENTED STATE EMPLOYEES</v>
          </cell>
          <cell r="F7741" t="str">
            <v>76</v>
          </cell>
          <cell r="G7741" t="str">
            <v>Monthly</v>
          </cell>
          <cell r="H7741" t="str">
            <v>K</v>
          </cell>
          <cell r="I7741">
            <v>0</v>
          </cell>
          <cell r="J7741" t="str">
            <v>Non-Represented State Employees</v>
          </cell>
          <cell r="K7741">
            <v>9136</v>
          </cell>
          <cell r="L7741">
            <v>9136</v>
          </cell>
          <cell r="M7741">
            <v>9136</v>
          </cell>
          <cell r="N7741">
            <v>9136</v>
          </cell>
          <cell r="O7741">
            <v>8613</v>
          </cell>
          <cell r="P7741">
            <v>8785</v>
          </cell>
          <cell r="Q7741">
            <v>9050</v>
          </cell>
        </row>
        <row r="7742">
          <cell r="E7742" t="str">
            <v>76MONTHLYKTEAMSTERS LOCAL UNION NUMBER 117</v>
          </cell>
          <cell r="F7742" t="str">
            <v>76</v>
          </cell>
          <cell r="G7742" t="str">
            <v>Monthly</v>
          </cell>
          <cell r="H7742" t="str">
            <v>K</v>
          </cell>
          <cell r="I7742">
            <v>0</v>
          </cell>
          <cell r="J7742" t="str">
            <v>Teamsters Local Union Number 117</v>
          </cell>
          <cell r="K7742">
            <v>9254</v>
          </cell>
          <cell r="L7742">
            <v>9254</v>
          </cell>
          <cell r="M7742">
            <v>9254</v>
          </cell>
          <cell r="N7742">
            <v>9254</v>
          </cell>
          <cell r="O7742">
            <v>8724</v>
          </cell>
          <cell r="P7742">
            <v>8898</v>
          </cell>
          <cell r="Q7742">
            <v>9167</v>
          </cell>
        </row>
        <row r="7743">
          <cell r="E7743" t="str">
            <v>76MONTHLYKWASHINGTON FEDERATION OF STATE EMPLOYEES</v>
          </cell>
          <cell r="F7743" t="str">
            <v>76</v>
          </cell>
          <cell r="G7743" t="str">
            <v>Monthly</v>
          </cell>
          <cell r="H7743" t="str">
            <v>K</v>
          </cell>
          <cell r="I7743">
            <v>0</v>
          </cell>
          <cell r="J7743" t="str">
            <v>Washington Federation of State Employees</v>
          </cell>
          <cell r="K7743">
            <v>9136</v>
          </cell>
          <cell r="L7743">
            <v>9136</v>
          </cell>
          <cell r="M7743">
            <v>9136</v>
          </cell>
          <cell r="N7743">
            <v>9136</v>
          </cell>
          <cell r="O7743">
            <v>8613</v>
          </cell>
          <cell r="P7743">
            <v>8785</v>
          </cell>
          <cell r="Q7743">
            <v>9050</v>
          </cell>
        </row>
        <row r="7744">
          <cell r="E7744" t="str">
            <v>76MONTHLYKWASHINGTON PUBLIC EMPLOYEES ASSOCIATION</v>
          </cell>
          <cell r="F7744" t="str">
            <v>76</v>
          </cell>
          <cell r="G7744" t="str">
            <v>Monthly</v>
          </cell>
          <cell r="H7744" t="str">
            <v>K</v>
          </cell>
          <cell r="I7744">
            <v>0</v>
          </cell>
          <cell r="J7744" t="str">
            <v>Washington Public Employees Association</v>
          </cell>
          <cell r="K7744">
            <v>9136</v>
          </cell>
          <cell r="L7744">
            <v>9136</v>
          </cell>
          <cell r="M7744">
            <v>9136</v>
          </cell>
          <cell r="N7744">
            <v>9136</v>
          </cell>
          <cell r="O7744">
            <v>8613</v>
          </cell>
          <cell r="P7744">
            <v>8785</v>
          </cell>
          <cell r="Q7744">
            <v>9050</v>
          </cell>
        </row>
        <row r="7745">
          <cell r="E7745" t="str">
            <v>76MONTHLYLCOALITION</v>
          </cell>
          <cell r="F7745" t="str">
            <v>76</v>
          </cell>
          <cell r="G7745" t="str">
            <v>Monthly</v>
          </cell>
          <cell r="H7745" t="str">
            <v>L</v>
          </cell>
          <cell r="I7745">
            <v>0</v>
          </cell>
          <cell r="J7745" t="str">
            <v>Coalition</v>
          </cell>
          <cell r="K7745">
            <v>9363</v>
          </cell>
          <cell r="L7745">
            <v>9363</v>
          </cell>
          <cell r="M7745">
            <v>9363</v>
          </cell>
          <cell r="N7745">
            <v>9363</v>
          </cell>
          <cell r="O7745">
            <v>8826</v>
          </cell>
          <cell r="P7745">
            <v>9003</v>
          </cell>
          <cell r="Q7745">
            <v>9275</v>
          </cell>
        </row>
        <row r="7746">
          <cell r="E7746" t="str">
            <v>76MONTHLYLNON-REPRESENTED STATE EMPLOYEES</v>
          </cell>
          <cell r="F7746" t="str">
            <v>76</v>
          </cell>
          <cell r="G7746" t="str">
            <v>Monthly</v>
          </cell>
          <cell r="H7746" t="str">
            <v>L</v>
          </cell>
          <cell r="I7746">
            <v>0</v>
          </cell>
          <cell r="J7746" t="str">
            <v>Non-Represented State Employees</v>
          </cell>
          <cell r="K7746">
            <v>9363</v>
          </cell>
          <cell r="L7746">
            <v>9363</v>
          </cell>
          <cell r="M7746">
            <v>9363</v>
          </cell>
          <cell r="N7746">
            <v>9363</v>
          </cell>
          <cell r="O7746">
            <v>8826</v>
          </cell>
          <cell r="P7746">
            <v>9003</v>
          </cell>
          <cell r="Q7746">
            <v>9275</v>
          </cell>
        </row>
        <row r="7747">
          <cell r="E7747" t="str">
            <v>76MONTHLYLTEAMSTERS LOCAL UNION NUMBER 117</v>
          </cell>
          <cell r="F7747" t="str">
            <v>76</v>
          </cell>
          <cell r="G7747" t="str">
            <v>Monthly</v>
          </cell>
          <cell r="H7747" t="str">
            <v>L</v>
          </cell>
          <cell r="I7747">
            <v>0</v>
          </cell>
          <cell r="J7747" t="str">
            <v>Teamsters Local Union Number 117</v>
          </cell>
          <cell r="K7747">
            <v>9482</v>
          </cell>
          <cell r="L7747">
            <v>9482</v>
          </cell>
          <cell r="M7747">
            <v>9482</v>
          </cell>
          <cell r="N7747">
            <v>9482</v>
          </cell>
          <cell r="O7747">
            <v>8938</v>
          </cell>
          <cell r="P7747">
            <v>9117</v>
          </cell>
          <cell r="Q7747">
            <v>9392</v>
          </cell>
        </row>
        <row r="7748">
          <cell r="E7748" t="str">
            <v>76MONTHLYLWASHINGTON FEDERATION OF STATE EMPLOYEES</v>
          </cell>
          <cell r="F7748" t="str">
            <v>76</v>
          </cell>
          <cell r="G7748" t="str">
            <v>Monthly</v>
          </cell>
          <cell r="H7748" t="str">
            <v>L</v>
          </cell>
          <cell r="I7748">
            <v>0</v>
          </cell>
          <cell r="J7748" t="str">
            <v>Washington Federation of State Employees</v>
          </cell>
          <cell r="K7748">
            <v>9363</v>
          </cell>
          <cell r="L7748">
            <v>9363</v>
          </cell>
          <cell r="M7748">
            <v>9363</v>
          </cell>
          <cell r="N7748">
            <v>9363</v>
          </cell>
          <cell r="O7748">
            <v>8826</v>
          </cell>
          <cell r="P7748">
            <v>9003</v>
          </cell>
          <cell r="Q7748">
            <v>9275</v>
          </cell>
        </row>
        <row r="7749">
          <cell r="E7749" t="str">
            <v>76MONTHLYLWASHINGTON PUBLIC EMPLOYEES ASSOCIATION</v>
          </cell>
          <cell r="F7749" t="str">
            <v>76</v>
          </cell>
          <cell r="G7749" t="str">
            <v>Monthly</v>
          </cell>
          <cell r="H7749" t="str">
            <v>L</v>
          </cell>
          <cell r="I7749">
            <v>0</v>
          </cell>
          <cell r="J7749" t="str">
            <v>Washington Public Employees Association</v>
          </cell>
          <cell r="K7749">
            <v>9363</v>
          </cell>
          <cell r="L7749">
            <v>9363</v>
          </cell>
          <cell r="M7749">
            <v>9363</v>
          </cell>
          <cell r="N7749">
            <v>9363</v>
          </cell>
          <cell r="O7749">
            <v>8826</v>
          </cell>
          <cell r="P7749">
            <v>9003</v>
          </cell>
          <cell r="Q7749">
            <v>9275</v>
          </cell>
        </row>
        <row r="7750">
          <cell r="E7750" t="str">
            <v>76MONTHLYMCOALITION</v>
          </cell>
          <cell r="F7750" t="str">
            <v>76</v>
          </cell>
          <cell r="G7750" t="str">
            <v>Monthly</v>
          </cell>
          <cell r="H7750" t="str">
            <v>M</v>
          </cell>
          <cell r="I7750">
            <v>0</v>
          </cell>
          <cell r="J7750" t="str">
            <v>Coalition</v>
          </cell>
          <cell r="K7750">
            <v>9596</v>
          </cell>
          <cell r="L7750">
            <v>9596</v>
          </cell>
          <cell r="M7750">
            <v>9596</v>
          </cell>
          <cell r="N7750">
            <v>9596</v>
          </cell>
          <cell r="O7750">
            <v>9046</v>
          </cell>
          <cell r="P7750">
            <v>9227</v>
          </cell>
          <cell r="Q7750">
            <v>9506</v>
          </cell>
        </row>
        <row r="7751">
          <cell r="E7751" t="str">
            <v>76MONTHLYMNON-REPRESENTED STATE EMPLOYEES</v>
          </cell>
          <cell r="F7751" t="str">
            <v>76</v>
          </cell>
          <cell r="G7751" t="str">
            <v>Monthly</v>
          </cell>
          <cell r="H7751" t="str">
            <v>M</v>
          </cell>
          <cell r="I7751">
            <v>0</v>
          </cell>
          <cell r="J7751" t="str">
            <v>Non-Represented State Employees</v>
          </cell>
          <cell r="K7751">
            <v>9596</v>
          </cell>
          <cell r="L7751">
            <v>9596</v>
          </cell>
          <cell r="M7751">
            <v>9596</v>
          </cell>
          <cell r="N7751">
            <v>9596</v>
          </cell>
          <cell r="O7751">
            <v>9046</v>
          </cell>
          <cell r="P7751">
            <v>9227</v>
          </cell>
          <cell r="Q7751">
            <v>9506</v>
          </cell>
        </row>
        <row r="7752">
          <cell r="E7752" t="str">
            <v>76MONTHLYMTEAMSTERS LOCAL UNION NUMBER 117</v>
          </cell>
          <cell r="F7752" t="str">
            <v>76</v>
          </cell>
          <cell r="G7752" t="str">
            <v>Monthly</v>
          </cell>
          <cell r="H7752" t="str">
            <v>M</v>
          </cell>
          <cell r="I7752">
            <v>0</v>
          </cell>
          <cell r="J7752" t="str">
            <v>Teamsters Local Union Number 117</v>
          </cell>
          <cell r="K7752">
            <v>9719</v>
          </cell>
          <cell r="L7752">
            <v>9719</v>
          </cell>
          <cell r="M7752">
            <v>9719</v>
          </cell>
          <cell r="N7752">
            <v>9719</v>
          </cell>
          <cell r="O7752">
            <v>9162</v>
          </cell>
          <cell r="P7752">
            <v>9345</v>
          </cell>
          <cell r="Q7752">
            <v>9627</v>
          </cell>
        </row>
        <row r="7753">
          <cell r="E7753" t="str">
            <v>76MONTHLYMWASHINGTON FEDERATION OF STATE EMPLOYEES</v>
          </cell>
          <cell r="F7753" t="str">
            <v>76</v>
          </cell>
          <cell r="G7753" t="str">
            <v>Monthly</v>
          </cell>
          <cell r="H7753" t="str">
            <v>M</v>
          </cell>
          <cell r="I7753">
            <v>0</v>
          </cell>
          <cell r="J7753" t="str">
            <v>Washington Federation of State Employees</v>
          </cell>
          <cell r="K7753">
            <v>9596</v>
          </cell>
          <cell r="L7753">
            <v>9596</v>
          </cell>
          <cell r="M7753">
            <v>9596</v>
          </cell>
          <cell r="N7753">
            <v>9596</v>
          </cell>
          <cell r="O7753">
            <v>9046</v>
          </cell>
          <cell r="P7753">
            <v>9227</v>
          </cell>
          <cell r="Q7753">
            <v>9506</v>
          </cell>
        </row>
        <row r="7754">
          <cell r="E7754" t="str">
            <v>76MONTHLYMWASHINGTON PUBLIC EMPLOYEES ASSOCIATION</v>
          </cell>
          <cell r="F7754" t="str">
            <v>76</v>
          </cell>
          <cell r="G7754" t="str">
            <v>Monthly</v>
          </cell>
          <cell r="H7754" t="str">
            <v>M</v>
          </cell>
          <cell r="I7754">
            <v>0</v>
          </cell>
          <cell r="J7754" t="str">
            <v>Washington Public Employees Association</v>
          </cell>
          <cell r="K7754">
            <v>9596</v>
          </cell>
          <cell r="L7754">
            <v>9596</v>
          </cell>
          <cell r="M7754">
            <v>9596</v>
          </cell>
          <cell r="N7754">
            <v>9596</v>
          </cell>
          <cell r="O7754">
            <v>9046</v>
          </cell>
          <cell r="P7754">
            <v>9227</v>
          </cell>
          <cell r="Q7754">
            <v>9506</v>
          </cell>
        </row>
        <row r="7755">
          <cell r="E7755" t="str">
            <v>76NMONTHLYANON-REPRESENTED STATE EMPLOYEES</v>
          </cell>
          <cell r="F7755" t="str">
            <v>76N</v>
          </cell>
          <cell r="G7755" t="str">
            <v>Monthly</v>
          </cell>
          <cell r="H7755" t="str">
            <v>A</v>
          </cell>
          <cell r="I7755">
            <v>0</v>
          </cell>
          <cell r="J7755" t="str">
            <v>Non-Represented State Employees</v>
          </cell>
          <cell r="K7755">
            <v>7470</v>
          </cell>
          <cell r="L7755">
            <v>7470</v>
          </cell>
          <cell r="M7755">
            <v>7470</v>
          </cell>
          <cell r="N7755">
            <v>7470</v>
          </cell>
          <cell r="O7755">
            <v>0</v>
          </cell>
          <cell r="P7755">
            <v>7183</v>
          </cell>
          <cell r="Q7755">
            <v>7400</v>
          </cell>
        </row>
        <row r="7756">
          <cell r="E7756" t="str">
            <v>76NMONTHLYASERVICE EMPLOYEES INTERNATIONAL UNION DISTRICT 1199 NW</v>
          </cell>
          <cell r="F7756" t="str">
            <v>76N</v>
          </cell>
          <cell r="G7756" t="str">
            <v>Monthly</v>
          </cell>
          <cell r="H7756" t="str">
            <v>A</v>
          </cell>
          <cell r="I7756">
            <v>0</v>
          </cell>
          <cell r="J7756" t="str">
            <v>Service Employees International Union District 1199 NW</v>
          </cell>
          <cell r="K7756">
            <v>7470</v>
          </cell>
          <cell r="L7756">
            <v>7470</v>
          </cell>
          <cell r="M7756">
            <v>7470</v>
          </cell>
          <cell r="N7756">
            <v>7470</v>
          </cell>
          <cell r="O7756">
            <v>0</v>
          </cell>
          <cell r="P7756">
            <v>7183</v>
          </cell>
          <cell r="Q7756">
            <v>7400</v>
          </cell>
        </row>
        <row r="7757">
          <cell r="E7757" t="str">
            <v>76NMONTHLYAWASHINGTON FEDERATION OF STATE EMPLOYEES</v>
          </cell>
          <cell r="F7757" t="str">
            <v>76N</v>
          </cell>
          <cell r="G7757" t="str">
            <v>Monthly</v>
          </cell>
          <cell r="H7757" t="str">
            <v>A</v>
          </cell>
          <cell r="I7757">
            <v>0</v>
          </cell>
          <cell r="J7757" t="str">
            <v>Washington Federation of State Employees</v>
          </cell>
          <cell r="K7757">
            <v>7470</v>
          </cell>
          <cell r="L7757">
            <v>7470</v>
          </cell>
          <cell r="M7757">
            <v>7470</v>
          </cell>
          <cell r="N7757">
            <v>7470</v>
          </cell>
          <cell r="O7757">
            <v>0</v>
          </cell>
          <cell r="P7757">
            <v>7183</v>
          </cell>
          <cell r="Q7757">
            <v>7400</v>
          </cell>
        </row>
        <row r="7758">
          <cell r="E7758" t="str">
            <v>76NMONTHLYBNON-REPRESENTED STATE EMPLOYEES</v>
          </cell>
          <cell r="F7758" t="str">
            <v>76N</v>
          </cell>
          <cell r="G7758" t="str">
            <v>Monthly</v>
          </cell>
          <cell r="H7758" t="str">
            <v>B</v>
          </cell>
          <cell r="I7758">
            <v>0</v>
          </cell>
          <cell r="J7758" t="str">
            <v>Non-Represented State Employees</v>
          </cell>
          <cell r="K7758">
            <v>7658</v>
          </cell>
          <cell r="L7758">
            <v>7658</v>
          </cell>
          <cell r="M7758">
            <v>7658</v>
          </cell>
          <cell r="N7758">
            <v>7658</v>
          </cell>
          <cell r="O7758">
            <v>0</v>
          </cell>
          <cell r="P7758">
            <v>7363</v>
          </cell>
          <cell r="Q7758">
            <v>7585</v>
          </cell>
        </row>
        <row r="7759">
          <cell r="E7759" t="str">
            <v>76NMONTHLYBSERVICE EMPLOYEES INTERNATIONAL UNION DISTRICT 1199 NW</v>
          </cell>
          <cell r="F7759" t="str">
            <v>76N</v>
          </cell>
          <cell r="G7759" t="str">
            <v>Monthly</v>
          </cell>
          <cell r="H7759" t="str">
            <v>B</v>
          </cell>
          <cell r="I7759">
            <v>0</v>
          </cell>
          <cell r="J7759" t="str">
            <v>Service Employees International Union District 1199 NW</v>
          </cell>
          <cell r="K7759">
            <v>7658</v>
          </cell>
          <cell r="L7759">
            <v>7658</v>
          </cell>
          <cell r="M7759">
            <v>7658</v>
          </cell>
          <cell r="N7759">
            <v>7658</v>
          </cell>
          <cell r="O7759">
            <v>0</v>
          </cell>
          <cell r="P7759">
            <v>7363</v>
          </cell>
          <cell r="Q7759">
            <v>7585</v>
          </cell>
        </row>
        <row r="7760">
          <cell r="E7760" t="str">
            <v>76NMONTHLYBWASHINGTON FEDERATION OF STATE EMPLOYEES</v>
          </cell>
          <cell r="F7760" t="str">
            <v>76N</v>
          </cell>
          <cell r="G7760" t="str">
            <v>Monthly</v>
          </cell>
          <cell r="H7760" t="str">
            <v>B</v>
          </cell>
          <cell r="I7760">
            <v>0</v>
          </cell>
          <cell r="J7760" t="str">
            <v>Washington Federation of State Employees</v>
          </cell>
          <cell r="K7760">
            <v>7658</v>
          </cell>
          <cell r="L7760">
            <v>7658</v>
          </cell>
          <cell r="M7760">
            <v>7658</v>
          </cell>
          <cell r="N7760">
            <v>7658</v>
          </cell>
          <cell r="O7760">
            <v>0</v>
          </cell>
          <cell r="P7760">
            <v>7363</v>
          </cell>
          <cell r="Q7760">
            <v>7585</v>
          </cell>
        </row>
        <row r="7761">
          <cell r="E7761" t="str">
            <v>76NMONTHLYCNON-REPRESENTED STATE EMPLOYEES</v>
          </cell>
          <cell r="F7761" t="str">
            <v>76N</v>
          </cell>
          <cell r="G7761" t="str">
            <v>Monthly</v>
          </cell>
          <cell r="H7761" t="str">
            <v>C</v>
          </cell>
          <cell r="I7761">
            <v>0</v>
          </cell>
          <cell r="J7761" t="str">
            <v>Non-Represented State Employees</v>
          </cell>
          <cell r="K7761">
            <v>7851</v>
          </cell>
          <cell r="L7761">
            <v>7851</v>
          </cell>
          <cell r="M7761">
            <v>7851</v>
          </cell>
          <cell r="N7761">
            <v>7851</v>
          </cell>
          <cell r="O7761">
            <v>0</v>
          </cell>
          <cell r="P7761">
            <v>7549</v>
          </cell>
          <cell r="Q7761">
            <v>7777</v>
          </cell>
        </row>
        <row r="7762">
          <cell r="E7762" t="str">
            <v>76NMONTHLYCSERVICE EMPLOYEES INTERNATIONAL UNION DISTRICT 1199 NW</v>
          </cell>
          <cell r="F7762" t="str">
            <v>76N</v>
          </cell>
          <cell r="G7762" t="str">
            <v>Monthly</v>
          </cell>
          <cell r="H7762" t="str">
            <v>C</v>
          </cell>
          <cell r="I7762">
            <v>0</v>
          </cell>
          <cell r="J7762" t="str">
            <v>Service Employees International Union District 1199 NW</v>
          </cell>
          <cell r="K7762">
            <v>7851</v>
          </cell>
          <cell r="L7762">
            <v>7851</v>
          </cell>
          <cell r="M7762">
            <v>7851</v>
          </cell>
          <cell r="N7762">
            <v>7851</v>
          </cell>
          <cell r="O7762">
            <v>0</v>
          </cell>
          <cell r="P7762">
            <v>7549</v>
          </cell>
          <cell r="Q7762">
            <v>7777</v>
          </cell>
        </row>
        <row r="7763">
          <cell r="E7763" t="str">
            <v>76NMONTHLYCWASHINGTON FEDERATION OF STATE EMPLOYEES</v>
          </cell>
          <cell r="F7763" t="str">
            <v>76N</v>
          </cell>
          <cell r="G7763" t="str">
            <v>Monthly</v>
          </cell>
          <cell r="H7763" t="str">
            <v>C</v>
          </cell>
          <cell r="I7763">
            <v>0</v>
          </cell>
          <cell r="J7763" t="str">
            <v>Washington Federation of State Employees</v>
          </cell>
          <cell r="K7763">
            <v>7851</v>
          </cell>
          <cell r="L7763">
            <v>7851</v>
          </cell>
          <cell r="M7763">
            <v>7851</v>
          </cell>
          <cell r="N7763">
            <v>7851</v>
          </cell>
          <cell r="O7763">
            <v>0</v>
          </cell>
          <cell r="P7763">
            <v>7549</v>
          </cell>
          <cell r="Q7763">
            <v>7777</v>
          </cell>
        </row>
        <row r="7764">
          <cell r="E7764" t="str">
            <v>76NMONTHLYDNON-REPRESENTED STATE EMPLOYEES</v>
          </cell>
          <cell r="F7764" t="str">
            <v>76N</v>
          </cell>
          <cell r="G7764" t="str">
            <v>Monthly</v>
          </cell>
          <cell r="H7764" t="str">
            <v>D</v>
          </cell>
          <cell r="I7764">
            <v>0</v>
          </cell>
          <cell r="J7764" t="str">
            <v>Non-Represented State Employees</v>
          </cell>
          <cell r="K7764">
            <v>8048</v>
          </cell>
          <cell r="L7764">
            <v>8048</v>
          </cell>
          <cell r="M7764">
            <v>8048</v>
          </cell>
          <cell r="N7764">
            <v>8048</v>
          </cell>
          <cell r="O7764">
            <v>0</v>
          </cell>
          <cell r="P7764">
            <v>7738</v>
          </cell>
          <cell r="Q7764">
            <v>7972</v>
          </cell>
        </row>
        <row r="7765">
          <cell r="E7765" t="str">
            <v>76NMONTHLYDSERVICE EMPLOYEES INTERNATIONAL UNION DISTRICT 1199 NW</v>
          </cell>
          <cell r="F7765" t="str">
            <v>76N</v>
          </cell>
          <cell r="G7765" t="str">
            <v>Monthly</v>
          </cell>
          <cell r="H7765" t="str">
            <v>D</v>
          </cell>
          <cell r="I7765">
            <v>0</v>
          </cell>
          <cell r="J7765" t="str">
            <v>Service Employees International Union District 1199 NW</v>
          </cell>
          <cell r="K7765">
            <v>8048</v>
          </cell>
          <cell r="L7765">
            <v>8048</v>
          </cell>
          <cell r="M7765">
            <v>8048</v>
          </cell>
          <cell r="N7765">
            <v>8048</v>
          </cell>
          <cell r="O7765">
            <v>0</v>
          </cell>
          <cell r="P7765">
            <v>7738</v>
          </cell>
          <cell r="Q7765">
            <v>7972</v>
          </cell>
        </row>
        <row r="7766">
          <cell r="E7766" t="str">
            <v>76NMONTHLYDWASHINGTON FEDERATION OF STATE EMPLOYEES</v>
          </cell>
          <cell r="F7766" t="str">
            <v>76N</v>
          </cell>
          <cell r="G7766" t="str">
            <v>Monthly</v>
          </cell>
          <cell r="H7766" t="str">
            <v>D</v>
          </cell>
          <cell r="I7766">
            <v>0</v>
          </cell>
          <cell r="J7766" t="str">
            <v>Washington Federation of State Employees</v>
          </cell>
          <cell r="K7766">
            <v>8048</v>
          </cell>
          <cell r="L7766">
            <v>8048</v>
          </cell>
          <cell r="M7766">
            <v>8048</v>
          </cell>
          <cell r="N7766">
            <v>8048</v>
          </cell>
          <cell r="O7766">
            <v>0</v>
          </cell>
          <cell r="P7766">
            <v>7738</v>
          </cell>
          <cell r="Q7766">
            <v>7972</v>
          </cell>
        </row>
        <row r="7767">
          <cell r="E7767" t="str">
            <v>76NMONTHLYENON-REPRESENTED STATE EMPLOYEES</v>
          </cell>
          <cell r="F7767" t="str">
            <v>76N</v>
          </cell>
          <cell r="G7767" t="str">
            <v>Monthly</v>
          </cell>
          <cell r="H7767" t="str">
            <v>E</v>
          </cell>
          <cell r="I7767">
            <v>0</v>
          </cell>
          <cell r="J7767" t="str">
            <v>Non-Represented State Employees</v>
          </cell>
          <cell r="K7767">
            <v>8249</v>
          </cell>
          <cell r="L7767">
            <v>8249</v>
          </cell>
          <cell r="M7767">
            <v>8249</v>
          </cell>
          <cell r="N7767">
            <v>8249</v>
          </cell>
          <cell r="O7767">
            <v>0</v>
          </cell>
          <cell r="P7767">
            <v>7932</v>
          </cell>
          <cell r="Q7767">
            <v>8172</v>
          </cell>
        </row>
        <row r="7768">
          <cell r="E7768" t="str">
            <v>76NMONTHLYESERVICE EMPLOYEES INTERNATIONAL UNION DISTRICT 1199 NW</v>
          </cell>
          <cell r="F7768" t="str">
            <v>76N</v>
          </cell>
          <cell r="G7768" t="str">
            <v>Monthly</v>
          </cell>
          <cell r="H7768" t="str">
            <v>E</v>
          </cell>
          <cell r="I7768">
            <v>0</v>
          </cell>
          <cell r="J7768" t="str">
            <v>Service Employees International Union District 1199 NW</v>
          </cell>
          <cell r="K7768">
            <v>8249</v>
          </cell>
          <cell r="L7768">
            <v>8249</v>
          </cell>
          <cell r="M7768">
            <v>8249</v>
          </cell>
          <cell r="N7768">
            <v>8249</v>
          </cell>
          <cell r="O7768">
            <v>0</v>
          </cell>
          <cell r="P7768">
            <v>7932</v>
          </cell>
          <cell r="Q7768">
            <v>8172</v>
          </cell>
        </row>
        <row r="7769">
          <cell r="E7769" t="str">
            <v>76NMONTHLYEWASHINGTON FEDERATION OF STATE EMPLOYEES</v>
          </cell>
          <cell r="F7769" t="str">
            <v>76N</v>
          </cell>
          <cell r="G7769" t="str">
            <v>Monthly</v>
          </cell>
          <cell r="H7769" t="str">
            <v>E</v>
          </cell>
          <cell r="I7769">
            <v>0</v>
          </cell>
          <cell r="J7769" t="str">
            <v>Washington Federation of State Employees</v>
          </cell>
          <cell r="K7769">
            <v>8249</v>
          </cell>
          <cell r="L7769">
            <v>8249</v>
          </cell>
          <cell r="M7769">
            <v>8249</v>
          </cell>
          <cell r="N7769">
            <v>8249</v>
          </cell>
          <cell r="O7769">
            <v>0</v>
          </cell>
          <cell r="P7769">
            <v>7932</v>
          </cell>
          <cell r="Q7769">
            <v>8172</v>
          </cell>
        </row>
        <row r="7770">
          <cell r="E7770" t="str">
            <v>76NMONTHLYFNON-REPRESENTED STATE EMPLOYEES</v>
          </cell>
          <cell r="F7770" t="str">
            <v>76N</v>
          </cell>
          <cell r="G7770" t="str">
            <v>Monthly</v>
          </cell>
          <cell r="H7770" t="str">
            <v>F</v>
          </cell>
          <cell r="I7770">
            <v>0</v>
          </cell>
          <cell r="J7770" t="str">
            <v>Non-Represented State Employees</v>
          </cell>
          <cell r="K7770">
            <v>8457</v>
          </cell>
          <cell r="L7770">
            <v>8457</v>
          </cell>
          <cell r="M7770">
            <v>8457</v>
          </cell>
          <cell r="N7770">
            <v>8457</v>
          </cell>
          <cell r="O7770">
            <v>0</v>
          </cell>
          <cell r="P7770">
            <v>8132</v>
          </cell>
          <cell r="Q7770">
            <v>8378</v>
          </cell>
        </row>
        <row r="7771">
          <cell r="E7771" t="str">
            <v>76NMONTHLYFSERVICE EMPLOYEES INTERNATIONAL UNION DISTRICT 1199 NW</v>
          </cell>
          <cell r="F7771" t="str">
            <v>76N</v>
          </cell>
          <cell r="G7771" t="str">
            <v>Monthly</v>
          </cell>
          <cell r="H7771" t="str">
            <v>F</v>
          </cell>
          <cell r="I7771">
            <v>0</v>
          </cell>
          <cell r="J7771" t="str">
            <v>Service Employees International Union District 1199 NW</v>
          </cell>
          <cell r="K7771">
            <v>8457</v>
          </cell>
          <cell r="L7771">
            <v>8457</v>
          </cell>
          <cell r="M7771">
            <v>8457</v>
          </cell>
          <cell r="N7771">
            <v>8457</v>
          </cell>
          <cell r="O7771">
            <v>0</v>
          </cell>
          <cell r="P7771">
            <v>8132</v>
          </cell>
          <cell r="Q7771">
            <v>8378</v>
          </cell>
        </row>
        <row r="7772">
          <cell r="E7772" t="str">
            <v>76NMONTHLYFWASHINGTON FEDERATION OF STATE EMPLOYEES</v>
          </cell>
          <cell r="F7772" t="str">
            <v>76N</v>
          </cell>
          <cell r="G7772" t="str">
            <v>Monthly</v>
          </cell>
          <cell r="H7772" t="str">
            <v>F</v>
          </cell>
          <cell r="I7772">
            <v>0</v>
          </cell>
          <cell r="J7772" t="str">
            <v>Washington Federation of State Employees</v>
          </cell>
          <cell r="K7772">
            <v>8457</v>
          </cell>
          <cell r="L7772">
            <v>8457</v>
          </cell>
          <cell r="M7772">
            <v>8457</v>
          </cell>
          <cell r="N7772">
            <v>8457</v>
          </cell>
          <cell r="O7772">
            <v>0</v>
          </cell>
          <cell r="P7772">
            <v>8132</v>
          </cell>
          <cell r="Q7772">
            <v>8378</v>
          </cell>
        </row>
        <row r="7773">
          <cell r="E7773" t="str">
            <v>76NMONTHLYGNON-REPRESENTED STATE EMPLOYEES</v>
          </cell>
          <cell r="F7773" t="str">
            <v>76N</v>
          </cell>
          <cell r="G7773" t="str">
            <v>Monthly</v>
          </cell>
          <cell r="H7773" t="str">
            <v>G</v>
          </cell>
          <cell r="I7773">
            <v>0</v>
          </cell>
          <cell r="J7773" t="str">
            <v>Non-Represented State Employees</v>
          </cell>
          <cell r="K7773">
            <v>8667</v>
          </cell>
          <cell r="L7773">
            <v>8667</v>
          </cell>
          <cell r="M7773">
            <v>8667</v>
          </cell>
          <cell r="N7773">
            <v>8667</v>
          </cell>
          <cell r="O7773">
            <v>0</v>
          </cell>
          <cell r="P7773">
            <v>8334</v>
          </cell>
          <cell r="Q7773">
            <v>8586</v>
          </cell>
        </row>
        <row r="7774">
          <cell r="E7774" t="str">
            <v>76NMONTHLYGSERVICE EMPLOYEES INTERNATIONAL UNION DISTRICT 1199 NW</v>
          </cell>
          <cell r="F7774" t="str">
            <v>76N</v>
          </cell>
          <cell r="G7774" t="str">
            <v>Monthly</v>
          </cell>
          <cell r="H7774" t="str">
            <v>G</v>
          </cell>
          <cell r="I7774">
            <v>0</v>
          </cell>
          <cell r="J7774" t="str">
            <v>Service Employees International Union District 1199 NW</v>
          </cell>
          <cell r="K7774">
            <v>8667</v>
          </cell>
          <cell r="L7774">
            <v>8667</v>
          </cell>
          <cell r="M7774">
            <v>8667</v>
          </cell>
          <cell r="N7774">
            <v>8667</v>
          </cell>
          <cell r="O7774">
            <v>0</v>
          </cell>
          <cell r="P7774">
            <v>8334</v>
          </cell>
          <cell r="Q7774">
            <v>8586</v>
          </cell>
        </row>
        <row r="7775">
          <cell r="E7775" t="str">
            <v>76NMONTHLYGWASHINGTON FEDERATION OF STATE EMPLOYEES</v>
          </cell>
          <cell r="F7775" t="str">
            <v>76N</v>
          </cell>
          <cell r="G7775" t="str">
            <v>Monthly</v>
          </cell>
          <cell r="H7775" t="str">
            <v>G</v>
          </cell>
          <cell r="I7775">
            <v>0</v>
          </cell>
          <cell r="J7775" t="str">
            <v>Washington Federation of State Employees</v>
          </cell>
          <cell r="K7775">
            <v>8667</v>
          </cell>
          <cell r="L7775">
            <v>8667</v>
          </cell>
          <cell r="M7775">
            <v>8667</v>
          </cell>
          <cell r="N7775">
            <v>8667</v>
          </cell>
          <cell r="O7775">
            <v>0</v>
          </cell>
          <cell r="P7775">
            <v>8334</v>
          </cell>
          <cell r="Q7775">
            <v>8586</v>
          </cell>
        </row>
        <row r="7776">
          <cell r="E7776" t="str">
            <v>76NMONTHLYHNON-REPRESENTED STATE EMPLOYEES</v>
          </cell>
          <cell r="F7776" t="str">
            <v>76N</v>
          </cell>
          <cell r="G7776" t="str">
            <v>Monthly</v>
          </cell>
          <cell r="H7776" t="str">
            <v>H</v>
          </cell>
          <cell r="I7776">
            <v>0</v>
          </cell>
          <cell r="J7776" t="str">
            <v>Non-Represented State Employees</v>
          </cell>
          <cell r="K7776">
            <v>8885</v>
          </cell>
          <cell r="L7776">
            <v>8885</v>
          </cell>
          <cell r="M7776">
            <v>8885</v>
          </cell>
          <cell r="N7776">
            <v>8885</v>
          </cell>
          <cell r="O7776">
            <v>0</v>
          </cell>
          <cell r="P7776">
            <v>8543</v>
          </cell>
          <cell r="Q7776">
            <v>8801</v>
          </cell>
        </row>
        <row r="7777">
          <cell r="E7777" t="str">
            <v>76NMONTHLYHSERVICE EMPLOYEES INTERNATIONAL UNION DISTRICT 1199 NW</v>
          </cell>
          <cell r="F7777" t="str">
            <v>76N</v>
          </cell>
          <cell r="G7777" t="str">
            <v>Monthly</v>
          </cell>
          <cell r="H7777" t="str">
            <v>H</v>
          </cell>
          <cell r="I7777">
            <v>0</v>
          </cell>
          <cell r="J7777" t="str">
            <v>Service Employees International Union District 1199 NW</v>
          </cell>
          <cell r="K7777">
            <v>8885</v>
          </cell>
          <cell r="L7777">
            <v>8885</v>
          </cell>
          <cell r="M7777">
            <v>8885</v>
          </cell>
          <cell r="N7777">
            <v>8885</v>
          </cell>
          <cell r="O7777">
            <v>0</v>
          </cell>
          <cell r="P7777">
            <v>8543</v>
          </cell>
          <cell r="Q7777">
            <v>8801</v>
          </cell>
        </row>
        <row r="7778">
          <cell r="E7778" t="str">
            <v>76NMONTHLYHWASHINGTON FEDERATION OF STATE EMPLOYEES</v>
          </cell>
          <cell r="F7778" t="str">
            <v>76N</v>
          </cell>
          <cell r="G7778" t="str">
            <v>Monthly</v>
          </cell>
          <cell r="H7778" t="str">
            <v>H</v>
          </cell>
          <cell r="I7778">
            <v>0</v>
          </cell>
          <cell r="J7778" t="str">
            <v>Washington Federation of State Employees</v>
          </cell>
          <cell r="K7778">
            <v>8885</v>
          </cell>
          <cell r="L7778">
            <v>8885</v>
          </cell>
          <cell r="M7778">
            <v>8885</v>
          </cell>
          <cell r="N7778">
            <v>8885</v>
          </cell>
          <cell r="O7778">
            <v>0</v>
          </cell>
          <cell r="P7778">
            <v>8543</v>
          </cell>
          <cell r="Q7778">
            <v>8801</v>
          </cell>
        </row>
        <row r="7779">
          <cell r="E7779" t="str">
            <v>76NMONTHLYINON-REPRESENTED STATE EMPLOYEES</v>
          </cell>
          <cell r="F7779" t="str">
            <v>76N</v>
          </cell>
          <cell r="G7779" t="str">
            <v>Monthly</v>
          </cell>
          <cell r="H7779" t="str">
            <v>I</v>
          </cell>
          <cell r="I7779">
            <v>0</v>
          </cell>
          <cell r="J7779" t="str">
            <v>Non-Represented State Employees</v>
          </cell>
          <cell r="K7779">
            <v>9108</v>
          </cell>
          <cell r="L7779">
            <v>9108</v>
          </cell>
          <cell r="M7779">
            <v>9108</v>
          </cell>
          <cell r="N7779">
            <v>9108</v>
          </cell>
          <cell r="O7779">
            <v>0</v>
          </cell>
          <cell r="P7779">
            <v>8758</v>
          </cell>
          <cell r="Q7779">
            <v>9022</v>
          </cell>
        </row>
        <row r="7780">
          <cell r="E7780" t="str">
            <v>76NMONTHLYISERVICE EMPLOYEES INTERNATIONAL UNION DISTRICT 1199 NW</v>
          </cell>
          <cell r="F7780" t="str">
            <v>76N</v>
          </cell>
          <cell r="G7780" t="str">
            <v>Monthly</v>
          </cell>
          <cell r="H7780" t="str">
            <v>I</v>
          </cell>
          <cell r="I7780">
            <v>0</v>
          </cell>
          <cell r="J7780" t="str">
            <v>Service Employees International Union District 1199 NW</v>
          </cell>
          <cell r="K7780">
            <v>9108</v>
          </cell>
          <cell r="L7780">
            <v>9108</v>
          </cell>
          <cell r="M7780">
            <v>9108</v>
          </cell>
          <cell r="N7780">
            <v>9108</v>
          </cell>
          <cell r="O7780">
            <v>0</v>
          </cell>
          <cell r="P7780">
            <v>8758</v>
          </cell>
          <cell r="Q7780">
            <v>9022</v>
          </cell>
        </row>
        <row r="7781">
          <cell r="E7781" t="str">
            <v>76NMONTHLYIWASHINGTON FEDERATION OF STATE EMPLOYEES</v>
          </cell>
          <cell r="F7781" t="str">
            <v>76N</v>
          </cell>
          <cell r="G7781" t="str">
            <v>Monthly</v>
          </cell>
          <cell r="H7781" t="str">
            <v>I</v>
          </cell>
          <cell r="I7781">
            <v>0</v>
          </cell>
          <cell r="J7781" t="str">
            <v>Washington Federation of State Employees</v>
          </cell>
          <cell r="K7781">
            <v>9108</v>
          </cell>
          <cell r="L7781">
            <v>9108</v>
          </cell>
          <cell r="M7781">
            <v>9108</v>
          </cell>
          <cell r="N7781">
            <v>9108</v>
          </cell>
          <cell r="O7781">
            <v>0</v>
          </cell>
          <cell r="P7781">
            <v>8758</v>
          </cell>
          <cell r="Q7781">
            <v>9022</v>
          </cell>
        </row>
        <row r="7782">
          <cell r="E7782" t="str">
            <v>76NMONTHLYJNON-REPRESENTED STATE EMPLOYEES</v>
          </cell>
          <cell r="F7782" t="str">
            <v>76N</v>
          </cell>
          <cell r="G7782" t="str">
            <v>Monthly</v>
          </cell>
          <cell r="H7782" t="str">
            <v>J</v>
          </cell>
          <cell r="I7782">
            <v>0</v>
          </cell>
          <cell r="J7782" t="str">
            <v>Non-Represented State Employees</v>
          </cell>
          <cell r="K7782">
            <v>9336</v>
          </cell>
          <cell r="L7782">
            <v>9336</v>
          </cell>
          <cell r="M7782">
            <v>9336</v>
          </cell>
          <cell r="N7782">
            <v>9336</v>
          </cell>
          <cell r="O7782">
            <v>0</v>
          </cell>
          <cell r="P7782">
            <v>8977</v>
          </cell>
          <cell r="Q7782">
            <v>9248</v>
          </cell>
        </row>
        <row r="7783">
          <cell r="E7783" t="str">
            <v>76NMONTHLYJSERVICE EMPLOYEES INTERNATIONAL UNION DISTRICT 1199 NW</v>
          </cell>
          <cell r="F7783" t="str">
            <v>76N</v>
          </cell>
          <cell r="G7783" t="str">
            <v>Monthly</v>
          </cell>
          <cell r="H7783" t="str">
            <v>J</v>
          </cell>
          <cell r="I7783">
            <v>0</v>
          </cell>
          <cell r="J7783" t="str">
            <v>Service Employees International Union District 1199 NW</v>
          </cell>
          <cell r="K7783">
            <v>9336</v>
          </cell>
          <cell r="L7783">
            <v>9336</v>
          </cell>
          <cell r="M7783">
            <v>9336</v>
          </cell>
          <cell r="N7783">
            <v>9336</v>
          </cell>
          <cell r="O7783">
            <v>0</v>
          </cell>
          <cell r="P7783">
            <v>8977</v>
          </cell>
          <cell r="Q7783">
            <v>9248</v>
          </cell>
        </row>
        <row r="7784">
          <cell r="E7784" t="str">
            <v>76NMONTHLYJWASHINGTON FEDERATION OF STATE EMPLOYEES</v>
          </cell>
          <cell r="F7784" t="str">
            <v>76N</v>
          </cell>
          <cell r="G7784" t="str">
            <v>Monthly</v>
          </cell>
          <cell r="H7784" t="str">
            <v>J</v>
          </cell>
          <cell r="I7784">
            <v>0</v>
          </cell>
          <cell r="J7784" t="str">
            <v>Washington Federation of State Employees</v>
          </cell>
          <cell r="K7784">
            <v>9336</v>
          </cell>
          <cell r="L7784">
            <v>9336</v>
          </cell>
          <cell r="M7784">
            <v>9336</v>
          </cell>
          <cell r="N7784">
            <v>9336</v>
          </cell>
          <cell r="O7784">
            <v>0</v>
          </cell>
          <cell r="P7784">
            <v>8977</v>
          </cell>
          <cell r="Q7784">
            <v>9248</v>
          </cell>
        </row>
        <row r="7785">
          <cell r="E7785" t="str">
            <v>76NMONTHLYKNON-REPRESENTED STATE EMPLOYEES</v>
          </cell>
          <cell r="F7785" t="str">
            <v>76N</v>
          </cell>
          <cell r="G7785" t="str">
            <v>Monthly</v>
          </cell>
          <cell r="H7785" t="str">
            <v>K</v>
          </cell>
          <cell r="I7785">
            <v>0</v>
          </cell>
          <cell r="J7785" t="str">
            <v>Non-Represented State Employees</v>
          </cell>
          <cell r="K7785">
            <v>9569</v>
          </cell>
          <cell r="L7785">
            <v>9569</v>
          </cell>
          <cell r="M7785">
            <v>9569</v>
          </cell>
          <cell r="N7785">
            <v>9569</v>
          </cell>
          <cell r="O7785">
            <v>0</v>
          </cell>
          <cell r="P7785">
            <v>9201</v>
          </cell>
          <cell r="Q7785">
            <v>9479</v>
          </cell>
        </row>
        <row r="7786">
          <cell r="E7786" t="str">
            <v>76NMONTHLYKSERVICE EMPLOYEES INTERNATIONAL UNION DISTRICT 1199 NW</v>
          </cell>
          <cell r="F7786" t="str">
            <v>76N</v>
          </cell>
          <cell r="G7786" t="str">
            <v>Monthly</v>
          </cell>
          <cell r="H7786" t="str">
            <v>K</v>
          </cell>
          <cell r="I7786">
            <v>0</v>
          </cell>
          <cell r="J7786" t="str">
            <v>Service Employees International Union District 1199 NW</v>
          </cell>
          <cell r="K7786">
            <v>9569</v>
          </cell>
          <cell r="L7786">
            <v>9569</v>
          </cell>
          <cell r="M7786">
            <v>9569</v>
          </cell>
          <cell r="N7786">
            <v>9569</v>
          </cell>
          <cell r="O7786">
            <v>0</v>
          </cell>
          <cell r="P7786">
            <v>9201</v>
          </cell>
          <cell r="Q7786">
            <v>9479</v>
          </cell>
        </row>
        <row r="7787">
          <cell r="E7787" t="str">
            <v>76NMONTHLYKWASHINGTON FEDERATION OF STATE EMPLOYEES</v>
          </cell>
          <cell r="F7787" t="str">
            <v>76N</v>
          </cell>
          <cell r="G7787" t="str">
            <v>Monthly</v>
          </cell>
          <cell r="H7787" t="str">
            <v>K</v>
          </cell>
          <cell r="I7787">
            <v>0</v>
          </cell>
          <cell r="J7787" t="str">
            <v>Washington Federation of State Employees</v>
          </cell>
          <cell r="K7787">
            <v>9569</v>
          </cell>
          <cell r="L7787">
            <v>9569</v>
          </cell>
          <cell r="M7787">
            <v>9569</v>
          </cell>
          <cell r="N7787">
            <v>9569</v>
          </cell>
          <cell r="O7787">
            <v>0</v>
          </cell>
          <cell r="P7787">
            <v>9201</v>
          </cell>
          <cell r="Q7787">
            <v>9479</v>
          </cell>
        </row>
        <row r="7788">
          <cell r="E7788" t="str">
            <v>76NMONTHLYLNON-REPRESENTED STATE EMPLOYEES</v>
          </cell>
          <cell r="F7788" t="str">
            <v>76N</v>
          </cell>
          <cell r="G7788" t="str">
            <v>Monthly</v>
          </cell>
          <cell r="H7788" t="str">
            <v>L</v>
          </cell>
          <cell r="I7788">
            <v>0</v>
          </cell>
          <cell r="J7788" t="str">
            <v>Non-Represented State Employees</v>
          </cell>
          <cell r="K7788">
            <v>9808</v>
          </cell>
          <cell r="L7788">
            <v>9808</v>
          </cell>
          <cell r="M7788">
            <v>9808</v>
          </cell>
          <cell r="N7788">
            <v>9808</v>
          </cell>
          <cell r="O7788">
            <v>0</v>
          </cell>
          <cell r="P7788">
            <v>9431</v>
          </cell>
          <cell r="Q7788">
            <v>9716</v>
          </cell>
        </row>
        <row r="7789">
          <cell r="E7789" t="str">
            <v>76NMONTHLYLSERVICE EMPLOYEES INTERNATIONAL UNION DISTRICT 1199 NW</v>
          </cell>
          <cell r="F7789" t="str">
            <v>76N</v>
          </cell>
          <cell r="G7789" t="str">
            <v>Monthly</v>
          </cell>
          <cell r="H7789" t="str">
            <v>L</v>
          </cell>
          <cell r="I7789">
            <v>0</v>
          </cell>
          <cell r="J7789" t="str">
            <v>Service Employees International Union District 1199 NW</v>
          </cell>
          <cell r="K7789">
            <v>9808</v>
          </cell>
          <cell r="L7789">
            <v>9808</v>
          </cell>
          <cell r="M7789">
            <v>9808</v>
          </cell>
          <cell r="N7789">
            <v>9808</v>
          </cell>
          <cell r="O7789">
            <v>0</v>
          </cell>
          <cell r="P7789">
            <v>9431</v>
          </cell>
          <cell r="Q7789">
            <v>9716</v>
          </cell>
        </row>
        <row r="7790">
          <cell r="E7790" t="str">
            <v>76NMONTHLYLWASHINGTON FEDERATION OF STATE EMPLOYEES</v>
          </cell>
          <cell r="F7790" t="str">
            <v>76N</v>
          </cell>
          <cell r="G7790" t="str">
            <v>Monthly</v>
          </cell>
          <cell r="H7790" t="str">
            <v>L</v>
          </cell>
          <cell r="I7790">
            <v>0</v>
          </cell>
          <cell r="J7790" t="str">
            <v>Washington Federation of State Employees</v>
          </cell>
          <cell r="K7790">
            <v>9808</v>
          </cell>
          <cell r="L7790">
            <v>9808</v>
          </cell>
          <cell r="M7790">
            <v>9808</v>
          </cell>
          <cell r="N7790">
            <v>9808</v>
          </cell>
          <cell r="O7790">
            <v>0</v>
          </cell>
          <cell r="P7790">
            <v>9431</v>
          </cell>
          <cell r="Q7790">
            <v>9716</v>
          </cell>
        </row>
        <row r="7791">
          <cell r="E7791" t="str">
            <v>76NMONTHLYMNON-REPRESENTED STATE EMPLOYEES</v>
          </cell>
          <cell r="F7791" t="str">
            <v>76N</v>
          </cell>
          <cell r="G7791" t="str">
            <v>Monthly</v>
          </cell>
          <cell r="H7791" t="str">
            <v>M</v>
          </cell>
          <cell r="I7791">
            <v>0</v>
          </cell>
          <cell r="J7791" t="str">
            <v>Non-Represented State Employees</v>
          </cell>
          <cell r="K7791">
            <v>10054</v>
          </cell>
          <cell r="L7791">
            <v>10054</v>
          </cell>
          <cell r="M7791">
            <v>10054</v>
          </cell>
          <cell r="N7791">
            <v>10054</v>
          </cell>
          <cell r="O7791">
            <v>0</v>
          </cell>
          <cell r="P7791">
            <v>9667</v>
          </cell>
          <cell r="Q7791">
            <v>9959</v>
          </cell>
        </row>
        <row r="7792">
          <cell r="E7792" t="str">
            <v>76NMONTHLYMSERVICE EMPLOYEES INTERNATIONAL UNION DISTRICT 1199 NW</v>
          </cell>
          <cell r="F7792" t="str">
            <v>76N</v>
          </cell>
          <cell r="G7792" t="str">
            <v>Monthly</v>
          </cell>
          <cell r="H7792" t="str">
            <v>M</v>
          </cell>
          <cell r="I7792">
            <v>0</v>
          </cell>
          <cell r="J7792" t="str">
            <v>Service Employees International Union District 1199 NW</v>
          </cell>
          <cell r="K7792">
            <v>10054</v>
          </cell>
          <cell r="L7792">
            <v>10054</v>
          </cell>
          <cell r="M7792">
            <v>10054</v>
          </cell>
          <cell r="N7792">
            <v>10054</v>
          </cell>
          <cell r="O7792">
            <v>0</v>
          </cell>
          <cell r="P7792">
            <v>9667</v>
          </cell>
          <cell r="Q7792">
            <v>9959</v>
          </cell>
        </row>
        <row r="7793">
          <cell r="E7793" t="str">
            <v>76NMONTHLYMWASHINGTON FEDERATION OF STATE EMPLOYEES</v>
          </cell>
          <cell r="F7793" t="str">
            <v>76N</v>
          </cell>
          <cell r="G7793" t="str">
            <v>Monthly</v>
          </cell>
          <cell r="H7793" t="str">
            <v>M</v>
          </cell>
          <cell r="I7793">
            <v>0</v>
          </cell>
          <cell r="J7793" t="str">
            <v>Washington Federation of State Employees</v>
          </cell>
          <cell r="K7793">
            <v>10054</v>
          </cell>
          <cell r="L7793">
            <v>10054</v>
          </cell>
          <cell r="M7793">
            <v>10054</v>
          </cell>
          <cell r="N7793">
            <v>10054</v>
          </cell>
          <cell r="O7793">
            <v>0</v>
          </cell>
          <cell r="P7793">
            <v>9667</v>
          </cell>
          <cell r="Q7793">
            <v>9959</v>
          </cell>
        </row>
        <row r="7794">
          <cell r="E7794" t="str">
            <v>76NMONTHLYNNON-REPRESENTED STATE EMPLOYEES</v>
          </cell>
          <cell r="F7794" t="str">
            <v>76N</v>
          </cell>
          <cell r="G7794" t="str">
            <v>Monthly</v>
          </cell>
          <cell r="H7794" t="str">
            <v>N</v>
          </cell>
          <cell r="I7794">
            <v>0</v>
          </cell>
          <cell r="J7794" t="str">
            <v>Non-Represented State Employees</v>
          </cell>
          <cell r="K7794">
            <v>10305</v>
          </cell>
          <cell r="L7794">
            <v>10305</v>
          </cell>
          <cell r="M7794">
            <v>10305</v>
          </cell>
          <cell r="N7794">
            <v>10305</v>
          </cell>
          <cell r="O7794">
            <v>0</v>
          </cell>
          <cell r="P7794">
            <v>9909</v>
          </cell>
          <cell r="Q7794">
            <v>10208</v>
          </cell>
        </row>
        <row r="7795">
          <cell r="E7795" t="str">
            <v>76NMONTHLYNSERVICE EMPLOYEES INTERNATIONAL UNION DISTRICT 1199 NW</v>
          </cell>
          <cell r="F7795" t="str">
            <v>76N</v>
          </cell>
          <cell r="G7795" t="str">
            <v>Monthly</v>
          </cell>
          <cell r="H7795" t="str">
            <v>N</v>
          </cell>
          <cell r="I7795">
            <v>0</v>
          </cell>
          <cell r="J7795" t="str">
            <v>Service Employees International Union District 1199 NW</v>
          </cell>
          <cell r="K7795">
            <v>10305</v>
          </cell>
          <cell r="L7795">
            <v>10305</v>
          </cell>
          <cell r="M7795">
            <v>10305</v>
          </cell>
          <cell r="N7795">
            <v>10305</v>
          </cell>
          <cell r="O7795">
            <v>0</v>
          </cell>
          <cell r="P7795">
            <v>9909</v>
          </cell>
          <cell r="Q7795">
            <v>10208</v>
          </cell>
        </row>
        <row r="7796">
          <cell r="E7796" t="str">
            <v>76NMONTHLYNWASHINGTON FEDERATION OF STATE EMPLOYEES</v>
          </cell>
          <cell r="F7796" t="str">
            <v>76N</v>
          </cell>
          <cell r="G7796" t="str">
            <v>Monthly</v>
          </cell>
          <cell r="H7796" t="str">
            <v>N</v>
          </cell>
          <cell r="I7796">
            <v>0</v>
          </cell>
          <cell r="J7796" t="str">
            <v>Washington Federation of State Employees</v>
          </cell>
          <cell r="K7796">
            <v>10305</v>
          </cell>
          <cell r="L7796">
            <v>10305</v>
          </cell>
          <cell r="M7796">
            <v>10305</v>
          </cell>
          <cell r="N7796">
            <v>10305</v>
          </cell>
          <cell r="O7796">
            <v>0</v>
          </cell>
          <cell r="P7796">
            <v>9909</v>
          </cell>
          <cell r="Q7796">
            <v>10208</v>
          </cell>
        </row>
        <row r="7797">
          <cell r="E7797" t="str">
            <v>76NMONTHLYONON-REPRESENTED STATE EMPLOYEES</v>
          </cell>
          <cell r="F7797" t="str">
            <v>76N</v>
          </cell>
          <cell r="G7797" t="str">
            <v>Monthly</v>
          </cell>
          <cell r="H7797" t="str">
            <v>O</v>
          </cell>
          <cell r="I7797">
            <v>0</v>
          </cell>
          <cell r="J7797" t="str">
            <v>Non-Represented State Employees</v>
          </cell>
          <cell r="K7797">
            <v>10563</v>
          </cell>
          <cell r="L7797">
            <v>10563</v>
          </cell>
          <cell r="M7797">
            <v>10563</v>
          </cell>
          <cell r="N7797">
            <v>10563</v>
          </cell>
          <cell r="O7797">
            <v>0</v>
          </cell>
          <cell r="P7797">
            <v>10157</v>
          </cell>
          <cell r="Q7797">
            <v>10464</v>
          </cell>
        </row>
        <row r="7798">
          <cell r="E7798" t="str">
            <v>76NMONTHLYOSERVICE EMPLOYEES INTERNATIONAL UNION DISTRICT 1199 NW</v>
          </cell>
          <cell r="F7798" t="str">
            <v>76N</v>
          </cell>
          <cell r="G7798" t="str">
            <v>Monthly</v>
          </cell>
          <cell r="H7798" t="str">
            <v>O</v>
          </cell>
          <cell r="I7798">
            <v>0</v>
          </cell>
          <cell r="J7798" t="str">
            <v>Service Employees International Union District 1199 NW</v>
          </cell>
          <cell r="K7798">
            <v>10563</v>
          </cell>
          <cell r="L7798">
            <v>10563</v>
          </cell>
          <cell r="M7798">
            <v>10563</v>
          </cell>
          <cell r="N7798">
            <v>10563</v>
          </cell>
          <cell r="O7798">
            <v>0</v>
          </cell>
          <cell r="P7798">
            <v>10157</v>
          </cell>
          <cell r="Q7798">
            <v>10464</v>
          </cell>
        </row>
        <row r="7799">
          <cell r="E7799" t="str">
            <v>76NMONTHLYOWASHINGTON FEDERATION OF STATE EMPLOYEES</v>
          </cell>
          <cell r="F7799" t="str">
            <v>76N</v>
          </cell>
          <cell r="G7799" t="str">
            <v>Monthly</v>
          </cell>
          <cell r="H7799" t="str">
            <v>O</v>
          </cell>
          <cell r="I7799">
            <v>0</v>
          </cell>
          <cell r="J7799" t="str">
            <v>Washington Federation of State Employees</v>
          </cell>
          <cell r="K7799">
            <v>10563</v>
          </cell>
          <cell r="L7799">
            <v>10563</v>
          </cell>
          <cell r="M7799">
            <v>10563</v>
          </cell>
          <cell r="N7799">
            <v>10563</v>
          </cell>
          <cell r="O7799">
            <v>0</v>
          </cell>
          <cell r="P7799">
            <v>10157</v>
          </cell>
          <cell r="Q7799">
            <v>10464</v>
          </cell>
        </row>
        <row r="7800">
          <cell r="E7800" t="str">
            <v>76NMONTHLYPNON-REPRESENTED STATE EMPLOYEES</v>
          </cell>
          <cell r="F7800" t="str">
            <v>76N</v>
          </cell>
          <cell r="G7800" t="str">
            <v>Monthly</v>
          </cell>
          <cell r="H7800" t="str">
            <v>P</v>
          </cell>
          <cell r="I7800">
            <v>0</v>
          </cell>
          <cell r="J7800" t="str">
            <v>Non-Represented State Employees</v>
          </cell>
          <cell r="K7800">
            <v>10827</v>
          </cell>
          <cell r="L7800">
            <v>10827</v>
          </cell>
          <cell r="M7800">
            <v>10827</v>
          </cell>
          <cell r="N7800">
            <v>10827</v>
          </cell>
          <cell r="O7800">
            <v>0</v>
          </cell>
          <cell r="P7800">
            <v>10411</v>
          </cell>
          <cell r="Q7800">
            <v>10725</v>
          </cell>
        </row>
        <row r="7801">
          <cell r="E7801" t="str">
            <v>76NMONTHLYPSERVICE EMPLOYEES INTERNATIONAL UNION DISTRICT 1199 NW</v>
          </cell>
          <cell r="F7801" t="str">
            <v>76N</v>
          </cell>
          <cell r="G7801" t="str">
            <v>Monthly</v>
          </cell>
          <cell r="H7801" t="str">
            <v>P</v>
          </cell>
          <cell r="I7801">
            <v>0</v>
          </cell>
          <cell r="J7801" t="str">
            <v>Service Employees International Union District 1199 NW</v>
          </cell>
          <cell r="K7801">
            <v>10827</v>
          </cell>
          <cell r="L7801">
            <v>10827</v>
          </cell>
          <cell r="M7801">
            <v>10827</v>
          </cell>
          <cell r="N7801">
            <v>10827</v>
          </cell>
          <cell r="O7801">
            <v>0</v>
          </cell>
          <cell r="P7801">
            <v>10411</v>
          </cell>
          <cell r="Q7801">
            <v>10725</v>
          </cell>
        </row>
        <row r="7802">
          <cell r="E7802" t="str">
            <v>76NMONTHLYPWASHINGTON FEDERATION OF STATE EMPLOYEES</v>
          </cell>
          <cell r="F7802" t="str">
            <v>76N</v>
          </cell>
          <cell r="G7802" t="str">
            <v>Monthly</v>
          </cell>
          <cell r="H7802" t="str">
            <v>P</v>
          </cell>
          <cell r="I7802">
            <v>0</v>
          </cell>
          <cell r="J7802" t="str">
            <v>Washington Federation of State Employees</v>
          </cell>
          <cell r="K7802">
            <v>10827</v>
          </cell>
          <cell r="L7802">
            <v>10827</v>
          </cell>
          <cell r="M7802">
            <v>10827</v>
          </cell>
          <cell r="N7802">
            <v>10827</v>
          </cell>
          <cell r="O7802">
            <v>0</v>
          </cell>
          <cell r="P7802">
            <v>10411</v>
          </cell>
          <cell r="Q7802">
            <v>10725</v>
          </cell>
        </row>
        <row r="7803">
          <cell r="E7803" t="str">
            <v>76NMONTHLYQNON-REPRESENTED STATE EMPLOYEES</v>
          </cell>
          <cell r="F7803" t="str">
            <v>76N</v>
          </cell>
          <cell r="G7803" t="str">
            <v>Monthly</v>
          </cell>
          <cell r="H7803" t="str">
            <v>Q</v>
          </cell>
          <cell r="I7803">
            <v>0</v>
          </cell>
          <cell r="J7803" t="str">
            <v>Non-Represented State Employees</v>
          </cell>
          <cell r="K7803">
            <v>11098</v>
          </cell>
          <cell r="L7803">
            <v>11098</v>
          </cell>
          <cell r="M7803">
            <v>11098</v>
          </cell>
          <cell r="N7803">
            <v>11098</v>
          </cell>
          <cell r="O7803">
            <v>0</v>
          </cell>
          <cell r="P7803">
            <v>10671</v>
          </cell>
          <cell r="Q7803">
            <v>10993</v>
          </cell>
        </row>
        <row r="7804">
          <cell r="E7804" t="str">
            <v>76NMONTHLYQSERVICE EMPLOYEES INTERNATIONAL UNION DISTRICT 1199 NW</v>
          </cell>
          <cell r="F7804" t="str">
            <v>76N</v>
          </cell>
          <cell r="G7804" t="str">
            <v>Monthly</v>
          </cell>
          <cell r="H7804" t="str">
            <v>Q</v>
          </cell>
          <cell r="I7804">
            <v>0</v>
          </cell>
          <cell r="J7804" t="str">
            <v>Service Employees International Union District 1199 NW</v>
          </cell>
          <cell r="K7804">
            <v>11098</v>
          </cell>
          <cell r="L7804">
            <v>11098</v>
          </cell>
          <cell r="M7804">
            <v>11098</v>
          </cell>
          <cell r="N7804">
            <v>11098</v>
          </cell>
          <cell r="O7804">
            <v>0</v>
          </cell>
          <cell r="P7804">
            <v>10671</v>
          </cell>
          <cell r="Q7804">
            <v>10993</v>
          </cell>
        </row>
        <row r="7805">
          <cell r="E7805" t="str">
            <v>76NMONTHLYQWASHINGTON FEDERATION OF STATE EMPLOYEES</v>
          </cell>
          <cell r="F7805" t="str">
            <v>76N</v>
          </cell>
          <cell r="G7805" t="str">
            <v>Monthly</v>
          </cell>
          <cell r="H7805" t="str">
            <v>Q</v>
          </cell>
          <cell r="I7805">
            <v>0</v>
          </cell>
          <cell r="J7805" t="str">
            <v>Washington Federation of State Employees</v>
          </cell>
          <cell r="K7805">
            <v>11098</v>
          </cell>
          <cell r="L7805">
            <v>11098</v>
          </cell>
          <cell r="M7805">
            <v>11098</v>
          </cell>
          <cell r="N7805">
            <v>11098</v>
          </cell>
          <cell r="O7805">
            <v>0</v>
          </cell>
          <cell r="P7805">
            <v>10671</v>
          </cell>
          <cell r="Q7805">
            <v>10993</v>
          </cell>
        </row>
        <row r="7806">
          <cell r="E7806" t="str">
            <v>76NMONTHLYRNON-REPRESENTED STATE EMPLOYEES</v>
          </cell>
          <cell r="F7806" t="str">
            <v>76N</v>
          </cell>
          <cell r="G7806" t="str">
            <v>Monthly</v>
          </cell>
          <cell r="H7806" t="str">
            <v>R</v>
          </cell>
          <cell r="I7806">
            <v>0</v>
          </cell>
          <cell r="J7806" t="str">
            <v>Non-Represented State Employees</v>
          </cell>
          <cell r="K7806">
            <v>11376</v>
          </cell>
          <cell r="L7806">
            <v>11376</v>
          </cell>
          <cell r="M7806">
            <v>11376</v>
          </cell>
          <cell r="N7806">
            <v>11376</v>
          </cell>
          <cell r="O7806">
            <v>0</v>
          </cell>
          <cell r="P7806">
            <v>10938</v>
          </cell>
          <cell r="Q7806">
            <v>11268</v>
          </cell>
        </row>
        <row r="7807">
          <cell r="E7807" t="str">
            <v>76NMONTHLYRSERVICE EMPLOYEES INTERNATIONAL UNION DISTRICT 1199 NW</v>
          </cell>
          <cell r="F7807" t="str">
            <v>76N</v>
          </cell>
          <cell r="G7807" t="str">
            <v>Monthly</v>
          </cell>
          <cell r="H7807" t="str">
            <v>R</v>
          </cell>
          <cell r="I7807">
            <v>0</v>
          </cell>
          <cell r="J7807" t="str">
            <v>Service Employees International Union District 1199 NW</v>
          </cell>
          <cell r="K7807">
            <v>11376</v>
          </cell>
          <cell r="L7807">
            <v>11376</v>
          </cell>
          <cell r="M7807">
            <v>11376</v>
          </cell>
          <cell r="N7807">
            <v>11376</v>
          </cell>
          <cell r="O7807">
            <v>0</v>
          </cell>
          <cell r="P7807">
            <v>10938</v>
          </cell>
          <cell r="Q7807">
            <v>11268</v>
          </cell>
        </row>
        <row r="7808">
          <cell r="E7808" t="str">
            <v>76NMONTHLYRWASHINGTON FEDERATION OF STATE EMPLOYEES</v>
          </cell>
          <cell r="F7808" t="str">
            <v>76N</v>
          </cell>
          <cell r="G7808" t="str">
            <v>Monthly</v>
          </cell>
          <cell r="H7808" t="str">
            <v>R</v>
          </cell>
          <cell r="I7808">
            <v>0</v>
          </cell>
          <cell r="J7808" t="str">
            <v>Washington Federation of State Employees</v>
          </cell>
          <cell r="K7808">
            <v>11376</v>
          </cell>
          <cell r="L7808">
            <v>11376</v>
          </cell>
          <cell r="M7808">
            <v>11376</v>
          </cell>
          <cell r="N7808">
            <v>11376</v>
          </cell>
          <cell r="O7808">
            <v>0</v>
          </cell>
          <cell r="P7808">
            <v>10938</v>
          </cell>
          <cell r="Q7808">
            <v>11268</v>
          </cell>
        </row>
        <row r="7809">
          <cell r="E7809" t="str">
            <v>76NMONTHLYSNON-REPRESENTED STATE EMPLOYEES</v>
          </cell>
          <cell r="F7809" t="str">
            <v>76N</v>
          </cell>
          <cell r="G7809" t="str">
            <v>Monthly</v>
          </cell>
          <cell r="H7809" t="str">
            <v>S</v>
          </cell>
          <cell r="I7809">
            <v>0</v>
          </cell>
          <cell r="J7809" t="str">
            <v>Non-Represented State Employees</v>
          </cell>
          <cell r="K7809">
            <v>11659</v>
          </cell>
          <cell r="L7809">
            <v>11659</v>
          </cell>
          <cell r="M7809">
            <v>11659</v>
          </cell>
          <cell r="N7809">
            <v>11659</v>
          </cell>
          <cell r="O7809">
            <v>0</v>
          </cell>
          <cell r="P7809">
            <v>11211</v>
          </cell>
          <cell r="Q7809">
            <v>11550</v>
          </cell>
        </row>
        <row r="7810">
          <cell r="E7810" t="str">
            <v>76NMONTHLYSSERVICE EMPLOYEES INTERNATIONAL UNION DISTRICT 1199 NW</v>
          </cell>
          <cell r="F7810" t="str">
            <v>76N</v>
          </cell>
          <cell r="G7810" t="str">
            <v>Monthly</v>
          </cell>
          <cell r="H7810" t="str">
            <v>S</v>
          </cell>
          <cell r="I7810">
            <v>0</v>
          </cell>
          <cell r="J7810" t="str">
            <v>Service Employees International Union District 1199 NW</v>
          </cell>
          <cell r="K7810">
            <v>11659</v>
          </cell>
          <cell r="L7810">
            <v>11659</v>
          </cell>
          <cell r="M7810">
            <v>11659</v>
          </cell>
          <cell r="N7810">
            <v>11659</v>
          </cell>
          <cell r="O7810">
            <v>0</v>
          </cell>
          <cell r="P7810">
            <v>11211</v>
          </cell>
          <cell r="Q7810">
            <v>11550</v>
          </cell>
        </row>
        <row r="7811">
          <cell r="E7811" t="str">
            <v>76NMONTHLYSWASHINGTON FEDERATION OF STATE EMPLOYEES</v>
          </cell>
          <cell r="F7811" t="str">
            <v>76N</v>
          </cell>
          <cell r="G7811" t="str">
            <v>Monthly</v>
          </cell>
          <cell r="H7811" t="str">
            <v>S</v>
          </cell>
          <cell r="I7811">
            <v>0</v>
          </cell>
          <cell r="J7811" t="str">
            <v>Washington Federation of State Employees</v>
          </cell>
          <cell r="K7811">
            <v>11659</v>
          </cell>
          <cell r="L7811">
            <v>11659</v>
          </cell>
          <cell r="M7811">
            <v>11659</v>
          </cell>
          <cell r="N7811">
            <v>11659</v>
          </cell>
          <cell r="O7811">
            <v>0</v>
          </cell>
          <cell r="P7811">
            <v>11211</v>
          </cell>
          <cell r="Q7811">
            <v>11550</v>
          </cell>
        </row>
        <row r="7812">
          <cell r="E7812" t="str">
            <v>76NMONTHLYTNON-REPRESENTED STATE EMPLOYEES</v>
          </cell>
          <cell r="F7812" t="str">
            <v>76N</v>
          </cell>
          <cell r="G7812" t="str">
            <v>Monthly</v>
          </cell>
          <cell r="H7812" t="str">
            <v>T</v>
          </cell>
          <cell r="I7812">
            <v>0</v>
          </cell>
          <cell r="J7812" t="str">
            <v>Non-Represented State Employees</v>
          </cell>
          <cell r="K7812">
            <v>11951</v>
          </cell>
          <cell r="L7812">
            <v>11951</v>
          </cell>
          <cell r="M7812">
            <v>11951</v>
          </cell>
          <cell r="N7812">
            <v>11951</v>
          </cell>
          <cell r="O7812">
            <v>0</v>
          </cell>
          <cell r="P7812">
            <v>11491</v>
          </cell>
          <cell r="Q7812">
            <v>11838</v>
          </cell>
        </row>
        <row r="7813">
          <cell r="E7813" t="str">
            <v>76NMONTHLYTSERVICE EMPLOYEES INTERNATIONAL UNION DISTRICT 1199 NW</v>
          </cell>
          <cell r="F7813" t="str">
            <v>76N</v>
          </cell>
          <cell r="G7813" t="str">
            <v>Monthly</v>
          </cell>
          <cell r="H7813" t="str">
            <v>T</v>
          </cell>
          <cell r="I7813">
            <v>0</v>
          </cell>
          <cell r="J7813" t="str">
            <v>Service Employees International Union District 1199 NW</v>
          </cell>
          <cell r="K7813">
            <v>11951</v>
          </cell>
          <cell r="L7813">
            <v>11951</v>
          </cell>
          <cell r="M7813">
            <v>11951</v>
          </cell>
          <cell r="N7813">
            <v>11951</v>
          </cell>
          <cell r="O7813">
            <v>0</v>
          </cell>
          <cell r="P7813">
            <v>11491</v>
          </cell>
          <cell r="Q7813">
            <v>11838</v>
          </cell>
        </row>
        <row r="7814">
          <cell r="E7814" t="str">
            <v>76NMONTHLYTWASHINGTON FEDERATION OF STATE EMPLOYEES</v>
          </cell>
          <cell r="F7814" t="str">
            <v>76N</v>
          </cell>
          <cell r="G7814" t="str">
            <v>Monthly</v>
          </cell>
          <cell r="H7814" t="str">
            <v>T</v>
          </cell>
          <cell r="I7814">
            <v>0</v>
          </cell>
          <cell r="J7814" t="str">
            <v>Washington Federation of State Employees</v>
          </cell>
          <cell r="K7814">
            <v>11951</v>
          </cell>
          <cell r="L7814">
            <v>11951</v>
          </cell>
          <cell r="M7814">
            <v>11951</v>
          </cell>
          <cell r="N7814">
            <v>11951</v>
          </cell>
          <cell r="O7814">
            <v>0</v>
          </cell>
          <cell r="P7814">
            <v>11491</v>
          </cell>
          <cell r="Q7814">
            <v>11838</v>
          </cell>
        </row>
        <row r="7815">
          <cell r="E7815" t="str">
            <v>76NMONTHLYUNON-REPRESENTED STATE EMPLOYEES</v>
          </cell>
          <cell r="F7815" t="str">
            <v>76N</v>
          </cell>
          <cell r="G7815" t="str">
            <v>Monthly</v>
          </cell>
          <cell r="H7815" t="str">
            <v>U</v>
          </cell>
          <cell r="I7815">
            <v>0</v>
          </cell>
          <cell r="J7815" t="str">
            <v>Non-Represented State Employees</v>
          </cell>
          <cell r="K7815">
            <v>12249</v>
          </cell>
          <cell r="L7815">
            <v>12249</v>
          </cell>
          <cell r="M7815">
            <v>12249</v>
          </cell>
          <cell r="N7815">
            <v>12249</v>
          </cell>
          <cell r="O7815">
            <v>0</v>
          </cell>
          <cell r="P7815">
            <v>11778</v>
          </cell>
          <cell r="Q7815">
            <v>12134</v>
          </cell>
        </row>
        <row r="7816">
          <cell r="E7816" t="str">
            <v>76NMONTHLYUSERVICE EMPLOYEES INTERNATIONAL UNION DISTRICT 1199 NW</v>
          </cell>
          <cell r="F7816" t="str">
            <v>76N</v>
          </cell>
          <cell r="G7816" t="str">
            <v>Monthly</v>
          </cell>
          <cell r="H7816" t="str">
            <v>U</v>
          </cell>
          <cell r="I7816">
            <v>0</v>
          </cell>
          <cell r="J7816" t="str">
            <v>Service Employees International Union District 1199 NW</v>
          </cell>
          <cell r="K7816">
            <v>12249</v>
          </cell>
          <cell r="L7816">
            <v>12249</v>
          </cell>
          <cell r="M7816">
            <v>12249</v>
          </cell>
          <cell r="N7816">
            <v>12249</v>
          </cell>
          <cell r="O7816">
            <v>0</v>
          </cell>
          <cell r="P7816">
            <v>11778</v>
          </cell>
          <cell r="Q7816">
            <v>12134</v>
          </cell>
        </row>
        <row r="7817">
          <cell r="E7817" t="str">
            <v>76NMONTHLYUWASHINGTON FEDERATION OF STATE EMPLOYEES</v>
          </cell>
          <cell r="F7817" t="str">
            <v>76N</v>
          </cell>
          <cell r="G7817" t="str">
            <v>Monthly</v>
          </cell>
          <cell r="H7817" t="str">
            <v>U</v>
          </cell>
          <cell r="I7817">
            <v>0</v>
          </cell>
          <cell r="J7817" t="str">
            <v>Washington Federation of State Employees</v>
          </cell>
          <cell r="K7817">
            <v>12249</v>
          </cell>
          <cell r="L7817">
            <v>12249</v>
          </cell>
          <cell r="M7817">
            <v>12249</v>
          </cell>
          <cell r="N7817">
            <v>12249</v>
          </cell>
          <cell r="O7817">
            <v>0</v>
          </cell>
          <cell r="P7817">
            <v>11778</v>
          </cell>
          <cell r="Q7817">
            <v>12134</v>
          </cell>
        </row>
        <row r="7818">
          <cell r="E7818" t="str">
            <v>77EMONTHLYECOALITION</v>
          </cell>
          <cell r="F7818" t="str">
            <v>77E</v>
          </cell>
          <cell r="G7818" t="str">
            <v>Monthly</v>
          </cell>
          <cell r="H7818" t="str">
            <v>E</v>
          </cell>
          <cell r="I7818">
            <v>0</v>
          </cell>
          <cell r="J7818" t="str">
            <v>Coalition</v>
          </cell>
          <cell r="K7818">
            <v>8074</v>
          </cell>
          <cell r="L7818">
            <v>8074</v>
          </cell>
          <cell r="M7818">
            <v>8074</v>
          </cell>
          <cell r="N7818">
            <v>8074</v>
          </cell>
          <cell r="O7818">
            <v>7611</v>
          </cell>
          <cell r="P7818">
            <v>7763</v>
          </cell>
          <cell r="Q7818">
            <v>7997</v>
          </cell>
        </row>
        <row r="7819">
          <cell r="E7819" t="str">
            <v>77EMONTHLYENON-REPRESENTED STATE EMPLOYEES</v>
          </cell>
          <cell r="F7819" t="str">
            <v>77E</v>
          </cell>
          <cell r="G7819" t="str">
            <v>Monthly</v>
          </cell>
          <cell r="H7819" t="str">
            <v>E</v>
          </cell>
          <cell r="I7819">
            <v>0</v>
          </cell>
          <cell r="J7819" t="str">
            <v>Non-Represented State Employees</v>
          </cell>
          <cell r="K7819">
            <v>8074</v>
          </cell>
          <cell r="L7819">
            <v>8074</v>
          </cell>
          <cell r="M7819">
            <v>8074</v>
          </cell>
          <cell r="N7819">
            <v>8074</v>
          </cell>
          <cell r="O7819">
            <v>7611</v>
          </cell>
          <cell r="P7819">
            <v>7763</v>
          </cell>
          <cell r="Q7819">
            <v>7997</v>
          </cell>
        </row>
        <row r="7820">
          <cell r="E7820" t="str">
            <v>77EMONTHLYFCOALITION</v>
          </cell>
          <cell r="F7820" t="str">
            <v>77E</v>
          </cell>
          <cell r="G7820" t="str">
            <v>Monthly</v>
          </cell>
          <cell r="H7820" t="str">
            <v>F</v>
          </cell>
          <cell r="I7820">
            <v>0</v>
          </cell>
          <cell r="J7820" t="str">
            <v>Coalition</v>
          </cell>
          <cell r="K7820">
            <v>8275</v>
          </cell>
          <cell r="L7820">
            <v>8275</v>
          </cell>
          <cell r="M7820">
            <v>8275</v>
          </cell>
          <cell r="N7820">
            <v>8275</v>
          </cell>
          <cell r="O7820">
            <v>7801</v>
          </cell>
          <cell r="P7820">
            <v>7957</v>
          </cell>
          <cell r="Q7820">
            <v>8197</v>
          </cell>
        </row>
        <row r="7821">
          <cell r="E7821" t="str">
            <v>77EMONTHLYFNON-REPRESENTED STATE EMPLOYEES</v>
          </cell>
          <cell r="F7821" t="str">
            <v>77E</v>
          </cell>
          <cell r="G7821" t="str">
            <v>Monthly</v>
          </cell>
          <cell r="H7821" t="str">
            <v>F</v>
          </cell>
          <cell r="I7821">
            <v>0</v>
          </cell>
          <cell r="J7821" t="str">
            <v>Non-Represented State Employees</v>
          </cell>
          <cell r="K7821">
            <v>8275</v>
          </cell>
          <cell r="L7821">
            <v>8275</v>
          </cell>
          <cell r="M7821">
            <v>8275</v>
          </cell>
          <cell r="N7821">
            <v>8275</v>
          </cell>
          <cell r="O7821">
            <v>7801</v>
          </cell>
          <cell r="P7821">
            <v>7957</v>
          </cell>
          <cell r="Q7821">
            <v>8197</v>
          </cell>
        </row>
        <row r="7822">
          <cell r="E7822" t="str">
            <v>77EMONTHLYGCOALITION</v>
          </cell>
          <cell r="F7822" t="str">
            <v>77E</v>
          </cell>
          <cell r="G7822" t="str">
            <v>Monthly</v>
          </cell>
          <cell r="H7822" t="str">
            <v>G</v>
          </cell>
          <cell r="I7822">
            <v>0</v>
          </cell>
          <cell r="J7822" t="str">
            <v>Coalition</v>
          </cell>
          <cell r="K7822">
            <v>8483</v>
          </cell>
          <cell r="L7822">
            <v>8483</v>
          </cell>
          <cell r="M7822">
            <v>8483</v>
          </cell>
          <cell r="N7822">
            <v>8483</v>
          </cell>
          <cell r="O7822">
            <v>7997</v>
          </cell>
          <cell r="P7822">
            <v>8157</v>
          </cell>
          <cell r="Q7822">
            <v>8403</v>
          </cell>
        </row>
        <row r="7823">
          <cell r="E7823" t="str">
            <v>77EMONTHLYGNON-REPRESENTED STATE EMPLOYEES</v>
          </cell>
          <cell r="F7823" t="str">
            <v>77E</v>
          </cell>
          <cell r="G7823" t="str">
            <v>Monthly</v>
          </cell>
          <cell r="H7823" t="str">
            <v>G</v>
          </cell>
          <cell r="I7823">
            <v>0</v>
          </cell>
          <cell r="J7823" t="str">
            <v>Non-Represented State Employees</v>
          </cell>
          <cell r="K7823">
            <v>8483</v>
          </cell>
          <cell r="L7823">
            <v>8483</v>
          </cell>
          <cell r="M7823">
            <v>8483</v>
          </cell>
          <cell r="N7823">
            <v>8483</v>
          </cell>
          <cell r="O7823">
            <v>7997</v>
          </cell>
          <cell r="P7823">
            <v>8157</v>
          </cell>
          <cell r="Q7823">
            <v>8403</v>
          </cell>
        </row>
        <row r="7824">
          <cell r="E7824" t="str">
            <v>77EMONTHLYHCOALITION</v>
          </cell>
          <cell r="F7824" t="str">
            <v>77E</v>
          </cell>
          <cell r="G7824" t="str">
            <v>Monthly</v>
          </cell>
          <cell r="H7824" t="str">
            <v>H</v>
          </cell>
          <cell r="I7824">
            <v>0</v>
          </cell>
          <cell r="J7824" t="str">
            <v>Coalition</v>
          </cell>
          <cell r="K7824">
            <v>8696</v>
          </cell>
          <cell r="L7824">
            <v>8696</v>
          </cell>
          <cell r="M7824">
            <v>8696</v>
          </cell>
          <cell r="N7824">
            <v>8696</v>
          </cell>
          <cell r="O7824">
            <v>8198</v>
          </cell>
          <cell r="P7824">
            <v>8362</v>
          </cell>
          <cell r="Q7824">
            <v>8615</v>
          </cell>
        </row>
        <row r="7825">
          <cell r="E7825" t="str">
            <v>77EMONTHLYHNON-REPRESENTED STATE EMPLOYEES</v>
          </cell>
          <cell r="F7825" t="str">
            <v>77E</v>
          </cell>
          <cell r="G7825" t="str">
            <v>Monthly</v>
          </cell>
          <cell r="H7825" t="str">
            <v>H</v>
          </cell>
          <cell r="I7825">
            <v>0</v>
          </cell>
          <cell r="J7825" t="str">
            <v>Non-Represented State Employees</v>
          </cell>
          <cell r="K7825">
            <v>8696</v>
          </cell>
          <cell r="L7825">
            <v>8696</v>
          </cell>
          <cell r="M7825">
            <v>8696</v>
          </cell>
          <cell r="N7825">
            <v>8696</v>
          </cell>
          <cell r="O7825">
            <v>8198</v>
          </cell>
          <cell r="P7825">
            <v>8362</v>
          </cell>
          <cell r="Q7825">
            <v>8615</v>
          </cell>
        </row>
        <row r="7826">
          <cell r="E7826" t="str">
            <v>77EMONTHLYICOALITION</v>
          </cell>
          <cell r="F7826" t="str">
            <v>77E</v>
          </cell>
          <cell r="G7826" t="str">
            <v>Monthly</v>
          </cell>
          <cell r="H7826" t="str">
            <v>I</v>
          </cell>
          <cell r="I7826">
            <v>0</v>
          </cell>
          <cell r="J7826" t="str">
            <v>Coalition</v>
          </cell>
          <cell r="K7826">
            <v>8912</v>
          </cell>
          <cell r="L7826">
            <v>8912</v>
          </cell>
          <cell r="M7826">
            <v>8912</v>
          </cell>
          <cell r="N7826">
            <v>8912</v>
          </cell>
          <cell r="O7826">
            <v>8401</v>
          </cell>
          <cell r="P7826">
            <v>8569</v>
          </cell>
          <cell r="Q7826">
            <v>8828</v>
          </cell>
        </row>
        <row r="7827">
          <cell r="E7827" t="str">
            <v>77EMONTHLYINON-REPRESENTED STATE EMPLOYEES</v>
          </cell>
          <cell r="F7827" t="str">
            <v>77E</v>
          </cell>
          <cell r="G7827" t="str">
            <v>Monthly</v>
          </cell>
          <cell r="H7827" t="str">
            <v>I</v>
          </cell>
          <cell r="I7827">
            <v>0</v>
          </cell>
          <cell r="J7827" t="str">
            <v>Non-Represented State Employees</v>
          </cell>
          <cell r="K7827">
            <v>8912</v>
          </cell>
          <cell r="L7827">
            <v>8912</v>
          </cell>
          <cell r="M7827">
            <v>8912</v>
          </cell>
          <cell r="N7827">
            <v>8912</v>
          </cell>
          <cell r="O7827">
            <v>8401</v>
          </cell>
          <cell r="P7827">
            <v>8569</v>
          </cell>
          <cell r="Q7827">
            <v>8828</v>
          </cell>
        </row>
        <row r="7828">
          <cell r="E7828" t="str">
            <v>77EMONTHLYJCOALITION</v>
          </cell>
          <cell r="F7828" t="str">
            <v>77E</v>
          </cell>
          <cell r="G7828" t="str">
            <v>Monthly</v>
          </cell>
          <cell r="H7828" t="str">
            <v>J</v>
          </cell>
          <cell r="I7828">
            <v>0</v>
          </cell>
          <cell r="J7828" t="str">
            <v>Coalition</v>
          </cell>
          <cell r="K7828">
            <v>9136</v>
          </cell>
          <cell r="L7828">
            <v>9136</v>
          </cell>
          <cell r="M7828">
            <v>9136</v>
          </cell>
          <cell r="N7828">
            <v>9136</v>
          </cell>
          <cell r="O7828">
            <v>8613</v>
          </cell>
          <cell r="P7828">
            <v>8785</v>
          </cell>
          <cell r="Q7828">
            <v>9050</v>
          </cell>
        </row>
        <row r="7829">
          <cell r="E7829" t="str">
            <v>77EMONTHLYJNON-REPRESENTED STATE EMPLOYEES</v>
          </cell>
          <cell r="F7829" t="str">
            <v>77E</v>
          </cell>
          <cell r="G7829" t="str">
            <v>Monthly</v>
          </cell>
          <cell r="H7829" t="str">
            <v>J</v>
          </cell>
          <cell r="I7829">
            <v>0</v>
          </cell>
          <cell r="J7829" t="str">
            <v>Non-Represented State Employees</v>
          </cell>
          <cell r="K7829">
            <v>9136</v>
          </cell>
          <cell r="L7829">
            <v>9136</v>
          </cell>
          <cell r="M7829">
            <v>9136</v>
          </cell>
          <cell r="N7829">
            <v>9136</v>
          </cell>
          <cell r="O7829">
            <v>8613</v>
          </cell>
          <cell r="P7829">
            <v>8785</v>
          </cell>
          <cell r="Q7829">
            <v>9050</v>
          </cell>
        </row>
        <row r="7830">
          <cell r="E7830" t="str">
            <v>77EMONTHLYKCOALITION</v>
          </cell>
          <cell r="F7830" t="str">
            <v>77E</v>
          </cell>
          <cell r="G7830" t="str">
            <v>Monthly</v>
          </cell>
          <cell r="H7830" t="str">
            <v>K</v>
          </cell>
          <cell r="I7830">
            <v>0</v>
          </cell>
          <cell r="J7830" t="str">
            <v>Coalition</v>
          </cell>
          <cell r="K7830">
            <v>9363</v>
          </cell>
          <cell r="L7830">
            <v>9363</v>
          </cell>
          <cell r="M7830">
            <v>9363</v>
          </cell>
          <cell r="N7830">
            <v>9363</v>
          </cell>
          <cell r="O7830">
            <v>8826</v>
          </cell>
          <cell r="P7830">
            <v>9003</v>
          </cell>
          <cell r="Q7830">
            <v>9275</v>
          </cell>
        </row>
        <row r="7831">
          <cell r="E7831" t="str">
            <v>77EMONTHLYKNON-REPRESENTED STATE EMPLOYEES</v>
          </cell>
          <cell r="F7831" t="str">
            <v>77E</v>
          </cell>
          <cell r="G7831" t="str">
            <v>Monthly</v>
          </cell>
          <cell r="H7831" t="str">
            <v>K</v>
          </cell>
          <cell r="I7831">
            <v>0</v>
          </cell>
          <cell r="J7831" t="str">
            <v>Non-Represented State Employees</v>
          </cell>
          <cell r="K7831">
            <v>9363</v>
          </cell>
          <cell r="L7831">
            <v>9363</v>
          </cell>
          <cell r="M7831">
            <v>9363</v>
          </cell>
          <cell r="N7831">
            <v>9363</v>
          </cell>
          <cell r="O7831">
            <v>8826</v>
          </cell>
          <cell r="P7831">
            <v>9003</v>
          </cell>
          <cell r="Q7831">
            <v>9275</v>
          </cell>
        </row>
        <row r="7832">
          <cell r="E7832" t="str">
            <v>77EMONTHLYLCOALITION</v>
          </cell>
          <cell r="F7832" t="str">
            <v>77E</v>
          </cell>
          <cell r="G7832" t="str">
            <v>Monthly</v>
          </cell>
          <cell r="H7832" t="str">
            <v>L</v>
          </cell>
          <cell r="I7832">
            <v>0</v>
          </cell>
          <cell r="J7832" t="str">
            <v>Coalition</v>
          </cell>
          <cell r="K7832">
            <v>9596</v>
          </cell>
          <cell r="L7832">
            <v>9596</v>
          </cell>
          <cell r="M7832">
            <v>9596</v>
          </cell>
          <cell r="N7832">
            <v>9596</v>
          </cell>
          <cell r="O7832">
            <v>9046</v>
          </cell>
          <cell r="P7832">
            <v>9227</v>
          </cell>
          <cell r="Q7832">
            <v>9506</v>
          </cell>
        </row>
        <row r="7833">
          <cell r="E7833" t="str">
            <v>77EMONTHLYLNON-REPRESENTED STATE EMPLOYEES</v>
          </cell>
          <cell r="F7833" t="str">
            <v>77E</v>
          </cell>
          <cell r="G7833" t="str">
            <v>Monthly</v>
          </cell>
          <cell r="H7833" t="str">
            <v>L</v>
          </cell>
          <cell r="I7833">
            <v>0</v>
          </cell>
          <cell r="J7833" t="str">
            <v>Non-Represented State Employees</v>
          </cell>
          <cell r="K7833">
            <v>9596</v>
          </cell>
          <cell r="L7833">
            <v>9596</v>
          </cell>
          <cell r="M7833">
            <v>9596</v>
          </cell>
          <cell r="N7833">
            <v>9596</v>
          </cell>
          <cell r="O7833">
            <v>9046</v>
          </cell>
          <cell r="P7833">
            <v>9227</v>
          </cell>
          <cell r="Q7833">
            <v>9506</v>
          </cell>
        </row>
        <row r="7834">
          <cell r="E7834" t="str">
            <v>77EMONTHLYMCOALITION</v>
          </cell>
          <cell r="F7834" t="str">
            <v>77E</v>
          </cell>
          <cell r="G7834" t="str">
            <v>Monthly</v>
          </cell>
          <cell r="H7834" t="str">
            <v>M</v>
          </cell>
          <cell r="I7834">
            <v>0</v>
          </cell>
          <cell r="J7834" t="str">
            <v>Coalition</v>
          </cell>
          <cell r="K7834">
            <v>9836</v>
          </cell>
          <cell r="L7834">
            <v>9836</v>
          </cell>
          <cell r="M7834">
            <v>9836</v>
          </cell>
          <cell r="N7834">
            <v>9836</v>
          </cell>
          <cell r="O7834">
            <v>9273</v>
          </cell>
          <cell r="P7834">
            <v>9458</v>
          </cell>
          <cell r="Q7834">
            <v>9744</v>
          </cell>
        </row>
        <row r="7835">
          <cell r="E7835" t="str">
            <v>77EMONTHLYMNON-REPRESENTED STATE EMPLOYEES</v>
          </cell>
          <cell r="F7835" t="str">
            <v>77E</v>
          </cell>
          <cell r="G7835" t="str">
            <v>Monthly</v>
          </cell>
          <cell r="H7835" t="str">
            <v>M</v>
          </cell>
          <cell r="I7835">
            <v>0</v>
          </cell>
          <cell r="J7835" t="str">
            <v>Non-Represented State Employees</v>
          </cell>
          <cell r="K7835">
            <v>9836</v>
          </cell>
          <cell r="L7835">
            <v>9836</v>
          </cell>
          <cell r="M7835">
            <v>9836</v>
          </cell>
          <cell r="N7835">
            <v>9836</v>
          </cell>
          <cell r="O7835">
            <v>9273</v>
          </cell>
          <cell r="P7835">
            <v>9458</v>
          </cell>
          <cell r="Q7835">
            <v>9744</v>
          </cell>
        </row>
        <row r="7836">
          <cell r="E7836" t="str">
            <v>77MONTHLYACOALITION</v>
          </cell>
          <cell r="F7836" t="str">
            <v>77</v>
          </cell>
          <cell r="G7836" t="str">
            <v>Monthly</v>
          </cell>
          <cell r="H7836" t="str">
            <v>A</v>
          </cell>
          <cell r="I7836">
            <v>0</v>
          </cell>
          <cell r="J7836" t="str">
            <v>Coalition</v>
          </cell>
          <cell r="K7836">
            <v>7313</v>
          </cell>
          <cell r="L7836">
            <v>7313</v>
          </cell>
          <cell r="M7836">
            <v>7313</v>
          </cell>
          <cell r="N7836">
            <v>7313</v>
          </cell>
          <cell r="O7836">
            <v>6894</v>
          </cell>
          <cell r="P7836">
            <v>7032</v>
          </cell>
          <cell r="Q7836">
            <v>7244</v>
          </cell>
        </row>
        <row r="7837">
          <cell r="E7837" t="str">
            <v>77MONTHLYANON-REPRESENTED STATE EMPLOYEES</v>
          </cell>
          <cell r="F7837" t="str">
            <v>77</v>
          </cell>
          <cell r="G7837" t="str">
            <v>Monthly</v>
          </cell>
          <cell r="H7837" t="str">
            <v>A</v>
          </cell>
          <cell r="I7837">
            <v>0</v>
          </cell>
          <cell r="J7837" t="str">
            <v>Non-Represented State Employees</v>
          </cell>
          <cell r="K7837">
            <v>7313</v>
          </cell>
          <cell r="L7837">
            <v>7313</v>
          </cell>
          <cell r="M7837">
            <v>7313</v>
          </cell>
          <cell r="N7837">
            <v>7313</v>
          </cell>
          <cell r="O7837">
            <v>6894</v>
          </cell>
          <cell r="P7837">
            <v>7032</v>
          </cell>
          <cell r="Q7837">
            <v>7244</v>
          </cell>
        </row>
        <row r="7838">
          <cell r="E7838" t="str">
            <v>77MONTHLYATEAMSTERS LOCAL UNION NUMBER 117</v>
          </cell>
          <cell r="F7838" t="str">
            <v>77</v>
          </cell>
          <cell r="G7838" t="str">
            <v>Monthly</v>
          </cell>
          <cell r="H7838" t="str">
            <v>A</v>
          </cell>
          <cell r="I7838">
            <v>0</v>
          </cell>
          <cell r="J7838" t="str">
            <v>Teamsters Local Union Number 117</v>
          </cell>
          <cell r="K7838">
            <v>7407</v>
          </cell>
          <cell r="L7838">
            <v>7407</v>
          </cell>
          <cell r="M7838">
            <v>7407</v>
          </cell>
          <cell r="N7838">
            <v>7407</v>
          </cell>
          <cell r="O7838">
            <v>6982</v>
          </cell>
          <cell r="P7838">
            <v>7122</v>
          </cell>
          <cell r="Q7838">
            <v>7337</v>
          </cell>
        </row>
        <row r="7839">
          <cell r="E7839" t="str">
            <v>77MONTHLYAWASHINGTON FEDERATION OF STATE EMPLOYEES</v>
          </cell>
          <cell r="F7839" t="str">
            <v>77</v>
          </cell>
          <cell r="G7839" t="str">
            <v>Monthly</v>
          </cell>
          <cell r="H7839" t="str">
            <v>A</v>
          </cell>
          <cell r="I7839">
            <v>0</v>
          </cell>
          <cell r="J7839" t="str">
            <v>Washington Federation of State Employees</v>
          </cell>
          <cell r="K7839">
            <v>7313</v>
          </cell>
          <cell r="L7839">
            <v>7313</v>
          </cell>
          <cell r="M7839">
            <v>7313</v>
          </cell>
          <cell r="N7839">
            <v>7313</v>
          </cell>
          <cell r="O7839">
            <v>6894</v>
          </cell>
          <cell r="P7839">
            <v>7032</v>
          </cell>
          <cell r="Q7839">
            <v>7244</v>
          </cell>
        </row>
        <row r="7840">
          <cell r="E7840" t="str">
            <v>77MONTHLYAWASHINGTON PUBLIC EMPLOYEES ASSOCIATION</v>
          </cell>
          <cell r="F7840" t="str">
            <v>77</v>
          </cell>
          <cell r="G7840" t="str">
            <v>Monthly</v>
          </cell>
          <cell r="H7840" t="str">
            <v>A</v>
          </cell>
          <cell r="I7840">
            <v>0</v>
          </cell>
          <cell r="J7840" t="str">
            <v>Washington Public Employees Association</v>
          </cell>
          <cell r="K7840">
            <v>7313</v>
          </cell>
          <cell r="L7840">
            <v>7313</v>
          </cell>
          <cell r="M7840">
            <v>7313</v>
          </cell>
          <cell r="N7840">
            <v>7313</v>
          </cell>
          <cell r="O7840">
            <v>6894</v>
          </cell>
          <cell r="P7840">
            <v>7032</v>
          </cell>
          <cell r="Q7840">
            <v>7244</v>
          </cell>
        </row>
        <row r="7841">
          <cell r="E7841" t="str">
            <v>77MONTHLYBCOALITION</v>
          </cell>
          <cell r="F7841" t="str">
            <v>77</v>
          </cell>
          <cell r="G7841" t="str">
            <v>Monthly</v>
          </cell>
          <cell r="H7841" t="str">
            <v>B</v>
          </cell>
          <cell r="I7841">
            <v>0</v>
          </cell>
          <cell r="J7841" t="str">
            <v>Coalition</v>
          </cell>
          <cell r="K7841">
            <v>7497</v>
          </cell>
          <cell r="L7841">
            <v>7497</v>
          </cell>
          <cell r="M7841">
            <v>7497</v>
          </cell>
          <cell r="N7841">
            <v>7497</v>
          </cell>
          <cell r="O7841">
            <v>7068</v>
          </cell>
          <cell r="P7841">
            <v>7209</v>
          </cell>
          <cell r="Q7841">
            <v>7427</v>
          </cell>
        </row>
        <row r="7842">
          <cell r="E7842" t="str">
            <v>77MONTHLYBNON-REPRESENTED STATE EMPLOYEES</v>
          </cell>
          <cell r="F7842" t="str">
            <v>77</v>
          </cell>
          <cell r="G7842" t="str">
            <v>Monthly</v>
          </cell>
          <cell r="H7842" t="str">
            <v>B</v>
          </cell>
          <cell r="I7842">
            <v>0</v>
          </cell>
          <cell r="J7842" t="str">
            <v>Non-Represented State Employees</v>
          </cell>
          <cell r="K7842">
            <v>7497</v>
          </cell>
          <cell r="L7842">
            <v>7497</v>
          </cell>
          <cell r="M7842">
            <v>7497</v>
          </cell>
          <cell r="N7842">
            <v>7497</v>
          </cell>
          <cell r="O7842">
            <v>7068</v>
          </cell>
          <cell r="P7842">
            <v>7209</v>
          </cell>
          <cell r="Q7842">
            <v>7427</v>
          </cell>
        </row>
        <row r="7843">
          <cell r="E7843" t="str">
            <v>77MONTHLYBTEAMSTERS LOCAL UNION NUMBER 117</v>
          </cell>
          <cell r="F7843" t="str">
            <v>77</v>
          </cell>
          <cell r="G7843" t="str">
            <v>Monthly</v>
          </cell>
          <cell r="H7843" t="str">
            <v>B</v>
          </cell>
          <cell r="I7843">
            <v>0</v>
          </cell>
          <cell r="J7843" t="str">
            <v>Teamsters Local Union Number 117</v>
          </cell>
          <cell r="K7843">
            <v>7595</v>
          </cell>
          <cell r="L7843">
            <v>7595</v>
          </cell>
          <cell r="M7843">
            <v>7595</v>
          </cell>
          <cell r="N7843">
            <v>7595</v>
          </cell>
          <cell r="O7843">
            <v>7160</v>
          </cell>
          <cell r="P7843">
            <v>7303</v>
          </cell>
          <cell r="Q7843">
            <v>7524</v>
          </cell>
        </row>
        <row r="7844">
          <cell r="E7844" t="str">
            <v>77MONTHLYBWASHINGTON FEDERATION OF STATE EMPLOYEES</v>
          </cell>
          <cell r="F7844" t="str">
            <v>77</v>
          </cell>
          <cell r="G7844" t="str">
            <v>Monthly</v>
          </cell>
          <cell r="H7844" t="str">
            <v>B</v>
          </cell>
          <cell r="I7844">
            <v>0</v>
          </cell>
          <cell r="J7844" t="str">
            <v>Washington Federation of State Employees</v>
          </cell>
          <cell r="K7844">
            <v>7497</v>
          </cell>
          <cell r="L7844">
            <v>7497</v>
          </cell>
          <cell r="M7844">
            <v>7497</v>
          </cell>
          <cell r="N7844">
            <v>7497</v>
          </cell>
          <cell r="O7844">
            <v>7068</v>
          </cell>
          <cell r="P7844">
            <v>7209</v>
          </cell>
          <cell r="Q7844">
            <v>7427</v>
          </cell>
        </row>
        <row r="7845">
          <cell r="E7845" t="str">
            <v>77MONTHLYBWASHINGTON PUBLIC EMPLOYEES ASSOCIATION</v>
          </cell>
          <cell r="F7845" t="str">
            <v>77</v>
          </cell>
          <cell r="G7845" t="str">
            <v>Monthly</v>
          </cell>
          <cell r="H7845" t="str">
            <v>B</v>
          </cell>
          <cell r="I7845">
            <v>0</v>
          </cell>
          <cell r="J7845" t="str">
            <v>Washington Public Employees Association</v>
          </cell>
          <cell r="K7845">
            <v>7497</v>
          </cell>
          <cell r="L7845">
            <v>7497</v>
          </cell>
          <cell r="M7845">
            <v>7497</v>
          </cell>
          <cell r="N7845">
            <v>7497</v>
          </cell>
          <cell r="O7845">
            <v>7068</v>
          </cell>
          <cell r="P7845">
            <v>7209</v>
          </cell>
          <cell r="Q7845">
            <v>7427</v>
          </cell>
        </row>
        <row r="7846">
          <cell r="E7846" t="str">
            <v>77MONTHLYCCOALITION</v>
          </cell>
          <cell r="F7846" t="str">
            <v>77</v>
          </cell>
          <cell r="G7846" t="str">
            <v>Monthly</v>
          </cell>
          <cell r="H7846" t="str">
            <v>C</v>
          </cell>
          <cell r="I7846">
            <v>0</v>
          </cell>
          <cell r="J7846" t="str">
            <v>Coalition</v>
          </cell>
          <cell r="K7846">
            <v>7684</v>
          </cell>
          <cell r="L7846">
            <v>7684</v>
          </cell>
          <cell r="M7846">
            <v>7684</v>
          </cell>
          <cell r="N7846">
            <v>7684</v>
          </cell>
          <cell r="O7846">
            <v>7243</v>
          </cell>
          <cell r="P7846">
            <v>7388</v>
          </cell>
          <cell r="Q7846">
            <v>7611</v>
          </cell>
        </row>
        <row r="7847">
          <cell r="E7847" t="str">
            <v>77MONTHLYCNON-REPRESENTED STATE EMPLOYEES</v>
          </cell>
          <cell r="F7847" t="str">
            <v>77</v>
          </cell>
          <cell r="G7847" t="str">
            <v>Monthly</v>
          </cell>
          <cell r="H7847" t="str">
            <v>C</v>
          </cell>
          <cell r="I7847">
            <v>0</v>
          </cell>
          <cell r="J7847" t="str">
            <v>Non-Represented State Employees</v>
          </cell>
          <cell r="K7847">
            <v>7684</v>
          </cell>
          <cell r="L7847">
            <v>7684</v>
          </cell>
          <cell r="M7847">
            <v>7684</v>
          </cell>
          <cell r="N7847">
            <v>7684</v>
          </cell>
          <cell r="O7847">
            <v>7243</v>
          </cell>
          <cell r="P7847">
            <v>7388</v>
          </cell>
          <cell r="Q7847">
            <v>7611</v>
          </cell>
        </row>
        <row r="7848">
          <cell r="E7848" t="str">
            <v>77MONTHLYCTEAMSTERS LOCAL UNION NUMBER 117</v>
          </cell>
          <cell r="F7848" t="str">
            <v>77</v>
          </cell>
          <cell r="G7848" t="str">
            <v>Monthly</v>
          </cell>
          <cell r="H7848" t="str">
            <v>C</v>
          </cell>
          <cell r="I7848">
            <v>0</v>
          </cell>
          <cell r="J7848" t="str">
            <v>Teamsters Local Union Number 117</v>
          </cell>
          <cell r="K7848">
            <v>7783</v>
          </cell>
          <cell r="L7848">
            <v>7783</v>
          </cell>
          <cell r="M7848">
            <v>7783</v>
          </cell>
          <cell r="N7848">
            <v>7783</v>
          </cell>
          <cell r="O7848">
            <v>7337</v>
          </cell>
          <cell r="P7848">
            <v>7484</v>
          </cell>
          <cell r="Q7848">
            <v>7710</v>
          </cell>
        </row>
        <row r="7849">
          <cell r="E7849" t="str">
            <v>77MONTHLYCWASHINGTON FEDERATION OF STATE EMPLOYEES</v>
          </cell>
          <cell r="F7849" t="str">
            <v>77</v>
          </cell>
          <cell r="G7849" t="str">
            <v>Monthly</v>
          </cell>
          <cell r="H7849" t="str">
            <v>C</v>
          </cell>
          <cell r="I7849">
            <v>0</v>
          </cell>
          <cell r="J7849" t="str">
            <v>Washington Federation of State Employees</v>
          </cell>
          <cell r="K7849">
            <v>7684</v>
          </cell>
          <cell r="L7849">
            <v>7684</v>
          </cell>
          <cell r="M7849">
            <v>7684</v>
          </cell>
          <cell r="N7849">
            <v>7684</v>
          </cell>
          <cell r="O7849">
            <v>7243</v>
          </cell>
          <cell r="P7849">
            <v>7388</v>
          </cell>
          <cell r="Q7849">
            <v>7611</v>
          </cell>
        </row>
        <row r="7850">
          <cell r="E7850" t="str">
            <v>77MONTHLYCWASHINGTON PUBLIC EMPLOYEES ASSOCIATION</v>
          </cell>
          <cell r="F7850" t="str">
            <v>77</v>
          </cell>
          <cell r="G7850" t="str">
            <v>Monthly</v>
          </cell>
          <cell r="H7850" t="str">
            <v>C</v>
          </cell>
          <cell r="I7850">
            <v>0</v>
          </cell>
          <cell r="J7850" t="str">
            <v>Washington Public Employees Association</v>
          </cell>
          <cell r="K7850">
            <v>7684</v>
          </cell>
          <cell r="L7850">
            <v>7684</v>
          </cell>
          <cell r="M7850">
            <v>7684</v>
          </cell>
          <cell r="N7850">
            <v>7684</v>
          </cell>
          <cell r="O7850">
            <v>7243</v>
          </cell>
          <cell r="P7850">
            <v>7388</v>
          </cell>
          <cell r="Q7850">
            <v>7611</v>
          </cell>
        </row>
        <row r="7851">
          <cell r="E7851" t="str">
            <v>77MONTHLYDCOALITION</v>
          </cell>
          <cell r="F7851" t="str">
            <v>77</v>
          </cell>
          <cell r="G7851" t="str">
            <v>Monthly</v>
          </cell>
          <cell r="H7851" t="str">
            <v>D</v>
          </cell>
          <cell r="I7851">
            <v>0</v>
          </cell>
          <cell r="J7851" t="str">
            <v>Coalition</v>
          </cell>
          <cell r="K7851">
            <v>7877</v>
          </cell>
          <cell r="L7851">
            <v>7877</v>
          </cell>
          <cell r="M7851">
            <v>7877</v>
          </cell>
          <cell r="N7851">
            <v>7877</v>
          </cell>
          <cell r="O7851">
            <v>7425</v>
          </cell>
          <cell r="P7851">
            <v>7574</v>
          </cell>
          <cell r="Q7851">
            <v>7803</v>
          </cell>
        </row>
        <row r="7852">
          <cell r="E7852" t="str">
            <v>77MONTHLYDNON-REPRESENTED STATE EMPLOYEES</v>
          </cell>
          <cell r="F7852" t="str">
            <v>77</v>
          </cell>
          <cell r="G7852" t="str">
            <v>Monthly</v>
          </cell>
          <cell r="H7852" t="str">
            <v>D</v>
          </cell>
          <cell r="I7852">
            <v>0</v>
          </cell>
          <cell r="J7852" t="str">
            <v>Non-Represented State Employees</v>
          </cell>
          <cell r="K7852">
            <v>7877</v>
          </cell>
          <cell r="L7852">
            <v>7877</v>
          </cell>
          <cell r="M7852">
            <v>7877</v>
          </cell>
          <cell r="N7852">
            <v>7877</v>
          </cell>
          <cell r="O7852">
            <v>7425</v>
          </cell>
          <cell r="P7852">
            <v>7574</v>
          </cell>
          <cell r="Q7852">
            <v>7803</v>
          </cell>
        </row>
        <row r="7853">
          <cell r="E7853" t="str">
            <v>77MONTHLYDTEAMSTERS LOCAL UNION NUMBER 117</v>
          </cell>
          <cell r="F7853" t="str">
            <v>77</v>
          </cell>
          <cell r="G7853" t="str">
            <v>Monthly</v>
          </cell>
          <cell r="H7853" t="str">
            <v>D</v>
          </cell>
          <cell r="I7853">
            <v>0</v>
          </cell>
          <cell r="J7853" t="str">
            <v>Teamsters Local Union Number 117</v>
          </cell>
          <cell r="K7853">
            <v>7978</v>
          </cell>
          <cell r="L7853">
            <v>7978</v>
          </cell>
          <cell r="M7853">
            <v>7978</v>
          </cell>
          <cell r="N7853">
            <v>7978</v>
          </cell>
          <cell r="O7853">
            <v>7521</v>
          </cell>
          <cell r="P7853">
            <v>7671</v>
          </cell>
          <cell r="Q7853">
            <v>7903</v>
          </cell>
        </row>
        <row r="7854">
          <cell r="E7854" t="str">
            <v>77MONTHLYDWASHINGTON FEDERATION OF STATE EMPLOYEES</v>
          </cell>
          <cell r="F7854" t="str">
            <v>77</v>
          </cell>
          <cell r="G7854" t="str">
            <v>Monthly</v>
          </cell>
          <cell r="H7854" t="str">
            <v>D</v>
          </cell>
          <cell r="I7854">
            <v>0</v>
          </cell>
          <cell r="J7854" t="str">
            <v>Washington Federation of State Employees</v>
          </cell>
          <cell r="K7854">
            <v>7877</v>
          </cell>
          <cell r="L7854">
            <v>7877</v>
          </cell>
          <cell r="M7854">
            <v>7877</v>
          </cell>
          <cell r="N7854">
            <v>7877</v>
          </cell>
          <cell r="O7854">
            <v>7425</v>
          </cell>
          <cell r="P7854">
            <v>7574</v>
          </cell>
          <cell r="Q7854">
            <v>7803</v>
          </cell>
        </row>
        <row r="7855">
          <cell r="E7855" t="str">
            <v>77MONTHLYDWASHINGTON PUBLIC EMPLOYEES ASSOCIATION</v>
          </cell>
          <cell r="F7855" t="str">
            <v>77</v>
          </cell>
          <cell r="G7855" t="str">
            <v>Monthly</v>
          </cell>
          <cell r="H7855" t="str">
            <v>D</v>
          </cell>
          <cell r="I7855">
            <v>0</v>
          </cell>
          <cell r="J7855" t="str">
            <v>Washington Public Employees Association</v>
          </cell>
          <cell r="K7855">
            <v>7877</v>
          </cell>
          <cell r="L7855">
            <v>7877</v>
          </cell>
          <cell r="M7855">
            <v>7877</v>
          </cell>
          <cell r="N7855">
            <v>7877</v>
          </cell>
          <cell r="O7855">
            <v>7425</v>
          </cell>
          <cell r="P7855">
            <v>7574</v>
          </cell>
          <cell r="Q7855">
            <v>7803</v>
          </cell>
        </row>
        <row r="7856">
          <cell r="E7856" t="str">
            <v>77MONTHLYECOALITION</v>
          </cell>
          <cell r="F7856" t="str">
            <v>77</v>
          </cell>
          <cell r="G7856" t="str">
            <v>Monthly</v>
          </cell>
          <cell r="H7856" t="str">
            <v>E</v>
          </cell>
          <cell r="I7856">
            <v>0</v>
          </cell>
          <cell r="J7856" t="str">
            <v>Coalition</v>
          </cell>
          <cell r="K7856">
            <v>8074</v>
          </cell>
          <cell r="L7856">
            <v>8074</v>
          </cell>
          <cell r="M7856">
            <v>8074</v>
          </cell>
          <cell r="N7856">
            <v>8074</v>
          </cell>
          <cell r="O7856">
            <v>7611</v>
          </cell>
          <cell r="P7856">
            <v>7763</v>
          </cell>
          <cell r="Q7856">
            <v>7997</v>
          </cell>
        </row>
        <row r="7857">
          <cell r="E7857" t="str">
            <v>77MONTHLYENON-REPRESENTED STATE EMPLOYEES</v>
          </cell>
          <cell r="F7857" t="str">
            <v>77</v>
          </cell>
          <cell r="G7857" t="str">
            <v>Monthly</v>
          </cell>
          <cell r="H7857" t="str">
            <v>E</v>
          </cell>
          <cell r="I7857">
            <v>0</v>
          </cell>
          <cell r="J7857" t="str">
            <v>Non-Represented State Employees</v>
          </cell>
          <cell r="K7857">
            <v>8074</v>
          </cell>
          <cell r="L7857">
            <v>8074</v>
          </cell>
          <cell r="M7857">
            <v>8074</v>
          </cell>
          <cell r="N7857">
            <v>8074</v>
          </cell>
          <cell r="O7857">
            <v>7611</v>
          </cell>
          <cell r="P7857">
            <v>7763</v>
          </cell>
          <cell r="Q7857">
            <v>7997</v>
          </cell>
        </row>
        <row r="7858">
          <cell r="E7858" t="str">
            <v>77MONTHLYETEAMSTERS LOCAL UNION NUMBER 117</v>
          </cell>
          <cell r="F7858" t="str">
            <v>77</v>
          </cell>
          <cell r="G7858" t="str">
            <v>Monthly</v>
          </cell>
          <cell r="H7858" t="str">
            <v>E</v>
          </cell>
          <cell r="I7858">
            <v>0</v>
          </cell>
          <cell r="J7858" t="str">
            <v>Teamsters Local Union Number 117</v>
          </cell>
          <cell r="K7858">
            <v>8175</v>
          </cell>
          <cell r="L7858">
            <v>8175</v>
          </cell>
          <cell r="M7858">
            <v>8175</v>
          </cell>
          <cell r="N7858">
            <v>8175</v>
          </cell>
          <cell r="O7858">
            <v>7707</v>
          </cell>
          <cell r="P7858">
            <v>7861</v>
          </cell>
          <cell r="Q7858">
            <v>8098</v>
          </cell>
        </row>
        <row r="7859">
          <cell r="E7859" t="str">
            <v>77MONTHLYEWASHINGTON FEDERATION OF STATE EMPLOYEES</v>
          </cell>
          <cell r="F7859" t="str">
            <v>77</v>
          </cell>
          <cell r="G7859" t="str">
            <v>Monthly</v>
          </cell>
          <cell r="H7859" t="str">
            <v>E</v>
          </cell>
          <cell r="I7859">
            <v>0</v>
          </cell>
          <cell r="J7859" t="str">
            <v>Washington Federation of State Employees</v>
          </cell>
          <cell r="K7859">
            <v>8074</v>
          </cell>
          <cell r="L7859">
            <v>8074</v>
          </cell>
          <cell r="M7859">
            <v>8074</v>
          </cell>
          <cell r="N7859">
            <v>8074</v>
          </cell>
          <cell r="O7859">
            <v>7611</v>
          </cell>
          <cell r="P7859">
            <v>7763</v>
          </cell>
          <cell r="Q7859">
            <v>7997</v>
          </cell>
        </row>
        <row r="7860">
          <cell r="E7860" t="str">
            <v>77MONTHLYEWASHINGTON PUBLIC EMPLOYEES ASSOCIATION</v>
          </cell>
          <cell r="F7860" t="str">
            <v>77</v>
          </cell>
          <cell r="G7860" t="str">
            <v>Monthly</v>
          </cell>
          <cell r="H7860" t="str">
            <v>E</v>
          </cell>
          <cell r="I7860">
            <v>0</v>
          </cell>
          <cell r="J7860" t="str">
            <v>Washington Public Employees Association</v>
          </cell>
          <cell r="K7860">
            <v>8074</v>
          </cell>
          <cell r="L7860">
            <v>8074</v>
          </cell>
          <cell r="M7860">
            <v>8074</v>
          </cell>
          <cell r="N7860">
            <v>8074</v>
          </cell>
          <cell r="O7860">
            <v>7611</v>
          </cell>
          <cell r="P7860">
            <v>7763</v>
          </cell>
          <cell r="Q7860">
            <v>7997</v>
          </cell>
        </row>
        <row r="7861">
          <cell r="E7861" t="str">
            <v>77MONTHLYFCOALITION</v>
          </cell>
          <cell r="F7861" t="str">
            <v>77</v>
          </cell>
          <cell r="G7861" t="str">
            <v>Monthly</v>
          </cell>
          <cell r="H7861" t="str">
            <v>F</v>
          </cell>
          <cell r="I7861">
            <v>0</v>
          </cell>
          <cell r="J7861" t="str">
            <v>Coalition</v>
          </cell>
          <cell r="K7861">
            <v>8275</v>
          </cell>
          <cell r="L7861">
            <v>8275</v>
          </cell>
          <cell r="M7861">
            <v>8275</v>
          </cell>
          <cell r="N7861">
            <v>8275</v>
          </cell>
          <cell r="O7861">
            <v>7801</v>
          </cell>
          <cell r="P7861">
            <v>7957</v>
          </cell>
          <cell r="Q7861">
            <v>8197</v>
          </cell>
        </row>
        <row r="7862">
          <cell r="E7862" t="str">
            <v>77MONTHLYFNON-REPRESENTED STATE EMPLOYEES</v>
          </cell>
          <cell r="F7862" t="str">
            <v>77</v>
          </cell>
          <cell r="G7862" t="str">
            <v>Monthly</v>
          </cell>
          <cell r="H7862" t="str">
            <v>F</v>
          </cell>
          <cell r="I7862">
            <v>0</v>
          </cell>
          <cell r="J7862" t="str">
            <v>Non-Represented State Employees</v>
          </cell>
          <cell r="K7862">
            <v>8275</v>
          </cell>
          <cell r="L7862">
            <v>8275</v>
          </cell>
          <cell r="M7862">
            <v>8275</v>
          </cell>
          <cell r="N7862">
            <v>8275</v>
          </cell>
          <cell r="O7862">
            <v>7801</v>
          </cell>
          <cell r="P7862">
            <v>7957</v>
          </cell>
          <cell r="Q7862">
            <v>8197</v>
          </cell>
        </row>
        <row r="7863">
          <cell r="E7863" t="str">
            <v>77MONTHLYFTEAMSTERS LOCAL UNION NUMBER 117</v>
          </cell>
          <cell r="F7863" t="str">
            <v>77</v>
          </cell>
          <cell r="G7863" t="str">
            <v>Monthly</v>
          </cell>
          <cell r="H7863" t="str">
            <v>F</v>
          </cell>
          <cell r="I7863">
            <v>0</v>
          </cell>
          <cell r="J7863" t="str">
            <v>Teamsters Local Union Number 117</v>
          </cell>
          <cell r="K7863">
            <v>8382</v>
          </cell>
          <cell r="L7863">
            <v>8382</v>
          </cell>
          <cell r="M7863">
            <v>8382</v>
          </cell>
          <cell r="N7863">
            <v>8382</v>
          </cell>
          <cell r="O7863">
            <v>7902</v>
          </cell>
          <cell r="P7863">
            <v>8060</v>
          </cell>
          <cell r="Q7863">
            <v>8303</v>
          </cell>
        </row>
        <row r="7864">
          <cell r="E7864" t="str">
            <v>77MONTHLYFWASHINGTON FEDERATION OF STATE EMPLOYEES</v>
          </cell>
          <cell r="F7864" t="str">
            <v>77</v>
          </cell>
          <cell r="G7864" t="str">
            <v>Monthly</v>
          </cell>
          <cell r="H7864" t="str">
            <v>F</v>
          </cell>
          <cell r="I7864">
            <v>0</v>
          </cell>
          <cell r="J7864" t="str">
            <v>Washington Federation of State Employees</v>
          </cell>
          <cell r="K7864">
            <v>8275</v>
          </cell>
          <cell r="L7864">
            <v>8275</v>
          </cell>
          <cell r="M7864">
            <v>8275</v>
          </cell>
          <cell r="N7864">
            <v>8275</v>
          </cell>
          <cell r="O7864">
            <v>7801</v>
          </cell>
          <cell r="P7864">
            <v>7957</v>
          </cell>
          <cell r="Q7864">
            <v>8197</v>
          </cell>
        </row>
        <row r="7865">
          <cell r="E7865" t="str">
            <v>77MONTHLYFWASHINGTON PUBLIC EMPLOYEES ASSOCIATION</v>
          </cell>
          <cell r="F7865" t="str">
            <v>77</v>
          </cell>
          <cell r="G7865" t="str">
            <v>Monthly</v>
          </cell>
          <cell r="H7865" t="str">
            <v>F</v>
          </cell>
          <cell r="I7865">
            <v>0</v>
          </cell>
          <cell r="J7865" t="str">
            <v>Washington Public Employees Association</v>
          </cell>
          <cell r="K7865">
            <v>8275</v>
          </cell>
          <cell r="L7865">
            <v>8275</v>
          </cell>
          <cell r="M7865">
            <v>8275</v>
          </cell>
          <cell r="N7865">
            <v>8275</v>
          </cell>
          <cell r="O7865">
            <v>7801</v>
          </cell>
          <cell r="P7865">
            <v>7957</v>
          </cell>
          <cell r="Q7865">
            <v>8197</v>
          </cell>
        </row>
        <row r="7866">
          <cell r="E7866" t="str">
            <v>77MONTHLYGCOALITION</v>
          </cell>
          <cell r="F7866" t="str">
            <v>77</v>
          </cell>
          <cell r="G7866" t="str">
            <v>Monthly</v>
          </cell>
          <cell r="H7866" t="str">
            <v>G</v>
          </cell>
          <cell r="I7866">
            <v>0</v>
          </cell>
          <cell r="J7866" t="str">
            <v>Coalition</v>
          </cell>
          <cell r="K7866">
            <v>8483</v>
          </cell>
          <cell r="L7866">
            <v>8483</v>
          </cell>
          <cell r="M7866">
            <v>8483</v>
          </cell>
          <cell r="N7866">
            <v>8483</v>
          </cell>
          <cell r="O7866">
            <v>7997</v>
          </cell>
          <cell r="P7866">
            <v>8157</v>
          </cell>
          <cell r="Q7866">
            <v>8403</v>
          </cell>
        </row>
        <row r="7867">
          <cell r="E7867" t="str">
            <v>77MONTHLYGNON-REPRESENTED STATE EMPLOYEES</v>
          </cell>
          <cell r="F7867" t="str">
            <v>77</v>
          </cell>
          <cell r="G7867" t="str">
            <v>Monthly</v>
          </cell>
          <cell r="H7867" t="str">
            <v>G</v>
          </cell>
          <cell r="I7867">
            <v>0</v>
          </cell>
          <cell r="J7867" t="str">
            <v>Non-Represented State Employees</v>
          </cell>
          <cell r="K7867">
            <v>8483</v>
          </cell>
          <cell r="L7867">
            <v>8483</v>
          </cell>
          <cell r="M7867">
            <v>8483</v>
          </cell>
          <cell r="N7867">
            <v>8483</v>
          </cell>
          <cell r="O7867">
            <v>7997</v>
          </cell>
          <cell r="P7867">
            <v>8157</v>
          </cell>
          <cell r="Q7867">
            <v>8403</v>
          </cell>
        </row>
        <row r="7868">
          <cell r="E7868" t="str">
            <v>77MONTHLYGTEAMSTERS LOCAL UNION NUMBER 117</v>
          </cell>
          <cell r="F7868" t="str">
            <v>77</v>
          </cell>
          <cell r="G7868" t="str">
            <v>Monthly</v>
          </cell>
          <cell r="H7868" t="str">
            <v>G</v>
          </cell>
          <cell r="I7868">
            <v>0</v>
          </cell>
          <cell r="J7868" t="str">
            <v>Teamsters Local Union Number 117</v>
          </cell>
          <cell r="K7868">
            <v>8591</v>
          </cell>
          <cell r="L7868">
            <v>8591</v>
          </cell>
          <cell r="M7868">
            <v>8591</v>
          </cell>
          <cell r="N7868">
            <v>8591</v>
          </cell>
          <cell r="O7868">
            <v>8099</v>
          </cell>
          <cell r="P7868">
            <v>8261</v>
          </cell>
          <cell r="Q7868">
            <v>8510</v>
          </cell>
        </row>
        <row r="7869">
          <cell r="E7869" t="str">
            <v>77MONTHLYGWASHINGTON FEDERATION OF STATE EMPLOYEES</v>
          </cell>
          <cell r="F7869" t="str">
            <v>77</v>
          </cell>
          <cell r="G7869" t="str">
            <v>Monthly</v>
          </cell>
          <cell r="H7869" t="str">
            <v>G</v>
          </cell>
          <cell r="I7869">
            <v>0</v>
          </cell>
          <cell r="J7869" t="str">
            <v>Washington Federation of State Employees</v>
          </cell>
          <cell r="K7869">
            <v>8483</v>
          </cell>
          <cell r="L7869">
            <v>8483</v>
          </cell>
          <cell r="M7869">
            <v>8483</v>
          </cell>
          <cell r="N7869">
            <v>8483</v>
          </cell>
          <cell r="O7869">
            <v>7997</v>
          </cell>
          <cell r="P7869">
            <v>8157</v>
          </cell>
          <cell r="Q7869">
            <v>8403</v>
          </cell>
        </row>
        <row r="7870">
          <cell r="E7870" t="str">
            <v>77MONTHLYGWASHINGTON PUBLIC EMPLOYEES ASSOCIATION</v>
          </cell>
          <cell r="F7870" t="str">
            <v>77</v>
          </cell>
          <cell r="G7870" t="str">
            <v>Monthly</v>
          </cell>
          <cell r="H7870" t="str">
            <v>G</v>
          </cell>
          <cell r="I7870">
            <v>0</v>
          </cell>
          <cell r="J7870" t="str">
            <v>Washington Public Employees Association</v>
          </cell>
          <cell r="K7870">
            <v>8483</v>
          </cell>
          <cell r="L7870">
            <v>8483</v>
          </cell>
          <cell r="M7870">
            <v>8483</v>
          </cell>
          <cell r="N7870">
            <v>8483</v>
          </cell>
          <cell r="O7870">
            <v>7997</v>
          </cell>
          <cell r="P7870">
            <v>8157</v>
          </cell>
          <cell r="Q7870">
            <v>8403</v>
          </cell>
        </row>
        <row r="7871">
          <cell r="E7871" t="str">
            <v>77MONTHLYHCOALITION</v>
          </cell>
          <cell r="F7871" t="str">
            <v>77</v>
          </cell>
          <cell r="G7871" t="str">
            <v>Monthly</v>
          </cell>
          <cell r="H7871" t="str">
            <v>H</v>
          </cell>
          <cell r="I7871">
            <v>0</v>
          </cell>
          <cell r="J7871" t="str">
            <v>Coalition</v>
          </cell>
          <cell r="K7871">
            <v>8696</v>
          </cell>
          <cell r="L7871">
            <v>8696</v>
          </cell>
          <cell r="M7871">
            <v>8696</v>
          </cell>
          <cell r="N7871">
            <v>8696</v>
          </cell>
          <cell r="O7871">
            <v>8198</v>
          </cell>
          <cell r="P7871">
            <v>8362</v>
          </cell>
          <cell r="Q7871">
            <v>8615</v>
          </cell>
        </row>
        <row r="7872">
          <cell r="E7872" t="str">
            <v>77MONTHLYHNON-REPRESENTED STATE EMPLOYEES</v>
          </cell>
          <cell r="F7872" t="str">
            <v>77</v>
          </cell>
          <cell r="G7872" t="str">
            <v>Monthly</v>
          </cell>
          <cell r="H7872" t="str">
            <v>H</v>
          </cell>
          <cell r="I7872">
            <v>0</v>
          </cell>
          <cell r="J7872" t="str">
            <v>Non-Represented State Employees</v>
          </cell>
          <cell r="K7872">
            <v>8696</v>
          </cell>
          <cell r="L7872">
            <v>8696</v>
          </cell>
          <cell r="M7872">
            <v>8696</v>
          </cell>
          <cell r="N7872">
            <v>8696</v>
          </cell>
          <cell r="O7872">
            <v>8198</v>
          </cell>
          <cell r="P7872">
            <v>8362</v>
          </cell>
          <cell r="Q7872">
            <v>8615</v>
          </cell>
        </row>
        <row r="7873">
          <cell r="E7873" t="str">
            <v>77MONTHLYHTEAMSTERS LOCAL UNION NUMBER 117</v>
          </cell>
          <cell r="F7873" t="str">
            <v>77</v>
          </cell>
          <cell r="G7873" t="str">
            <v>Monthly</v>
          </cell>
          <cell r="H7873" t="str">
            <v>H</v>
          </cell>
          <cell r="I7873">
            <v>0</v>
          </cell>
          <cell r="J7873" t="str">
            <v>Teamsters Local Union Number 117</v>
          </cell>
          <cell r="K7873">
            <v>8808</v>
          </cell>
          <cell r="L7873">
            <v>8808</v>
          </cell>
          <cell r="M7873">
            <v>8808</v>
          </cell>
          <cell r="N7873">
            <v>8808</v>
          </cell>
          <cell r="O7873">
            <v>8303</v>
          </cell>
          <cell r="P7873">
            <v>8469</v>
          </cell>
          <cell r="Q7873">
            <v>8725</v>
          </cell>
        </row>
        <row r="7874">
          <cell r="E7874" t="str">
            <v>77MONTHLYHWASHINGTON FEDERATION OF STATE EMPLOYEES</v>
          </cell>
          <cell r="F7874" t="str">
            <v>77</v>
          </cell>
          <cell r="G7874" t="str">
            <v>Monthly</v>
          </cell>
          <cell r="H7874" t="str">
            <v>H</v>
          </cell>
          <cell r="I7874">
            <v>0</v>
          </cell>
          <cell r="J7874" t="str">
            <v>Washington Federation of State Employees</v>
          </cell>
          <cell r="K7874">
            <v>8696</v>
          </cell>
          <cell r="L7874">
            <v>8696</v>
          </cell>
          <cell r="M7874">
            <v>8696</v>
          </cell>
          <cell r="N7874">
            <v>8696</v>
          </cell>
          <cell r="O7874">
            <v>8198</v>
          </cell>
          <cell r="P7874">
            <v>8362</v>
          </cell>
          <cell r="Q7874">
            <v>8615</v>
          </cell>
        </row>
        <row r="7875">
          <cell r="E7875" t="str">
            <v>77MONTHLYHWASHINGTON PUBLIC EMPLOYEES ASSOCIATION</v>
          </cell>
          <cell r="F7875" t="str">
            <v>77</v>
          </cell>
          <cell r="G7875" t="str">
            <v>Monthly</v>
          </cell>
          <cell r="H7875" t="str">
            <v>H</v>
          </cell>
          <cell r="I7875">
            <v>0</v>
          </cell>
          <cell r="J7875" t="str">
            <v>Washington Public Employees Association</v>
          </cell>
          <cell r="K7875">
            <v>8696</v>
          </cell>
          <cell r="L7875">
            <v>8696</v>
          </cell>
          <cell r="M7875">
            <v>8696</v>
          </cell>
          <cell r="N7875">
            <v>8696</v>
          </cell>
          <cell r="O7875">
            <v>8198</v>
          </cell>
          <cell r="P7875">
            <v>8362</v>
          </cell>
          <cell r="Q7875">
            <v>8615</v>
          </cell>
        </row>
        <row r="7876">
          <cell r="E7876" t="str">
            <v>77MONTHLYICOALITION</v>
          </cell>
          <cell r="F7876" t="str">
            <v>77</v>
          </cell>
          <cell r="G7876" t="str">
            <v>Monthly</v>
          </cell>
          <cell r="H7876" t="str">
            <v>I</v>
          </cell>
          <cell r="I7876">
            <v>0</v>
          </cell>
          <cell r="J7876" t="str">
            <v>Coalition</v>
          </cell>
          <cell r="K7876">
            <v>8912</v>
          </cell>
          <cell r="L7876">
            <v>8912</v>
          </cell>
          <cell r="M7876">
            <v>8912</v>
          </cell>
          <cell r="N7876">
            <v>8912</v>
          </cell>
          <cell r="O7876">
            <v>8401</v>
          </cell>
          <cell r="P7876">
            <v>8569</v>
          </cell>
          <cell r="Q7876">
            <v>8828</v>
          </cell>
        </row>
        <row r="7877">
          <cell r="E7877" t="str">
            <v>77MONTHLYINON-REPRESENTED STATE EMPLOYEES</v>
          </cell>
          <cell r="F7877" t="str">
            <v>77</v>
          </cell>
          <cell r="G7877" t="str">
            <v>Monthly</v>
          </cell>
          <cell r="H7877" t="str">
            <v>I</v>
          </cell>
          <cell r="I7877">
            <v>0</v>
          </cell>
          <cell r="J7877" t="str">
            <v>Non-Represented State Employees</v>
          </cell>
          <cell r="K7877">
            <v>8912</v>
          </cell>
          <cell r="L7877">
            <v>8912</v>
          </cell>
          <cell r="M7877">
            <v>8912</v>
          </cell>
          <cell r="N7877">
            <v>8912</v>
          </cell>
          <cell r="O7877">
            <v>8401</v>
          </cell>
          <cell r="P7877">
            <v>8569</v>
          </cell>
          <cell r="Q7877">
            <v>8828</v>
          </cell>
        </row>
        <row r="7878">
          <cell r="E7878" t="str">
            <v>77MONTHLYITEAMSTERS LOCAL UNION NUMBER 117</v>
          </cell>
          <cell r="F7878" t="str">
            <v>77</v>
          </cell>
          <cell r="G7878" t="str">
            <v>Monthly</v>
          </cell>
          <cell r="H7878" t="str">
            <v>I</v>
          </cell>
          <cell r="I7878">
            <v>0</v>
          </cell>
          <cell r="J7878" t="str">
            <v>Teamsters Local Union Number 117</v>
          </cell>
          <cell r="K7878">
            <v>9024</v>
          </cell>
          <cell r="L7878">
            <v>9024</v>
          </cell>
          <cell r="M7878">
            <v>9024</v>
          </cell>
          <cell r="N7878">
            <v>9024</v>
          </cell>
          <cell r="O7878">
            <v>8507</v>
          </cell>
          <cell r="P7878">
            <v>8677</v>
          </cell>
          <cell r="Q7878">
            <v>8939</v>
          </cell>
        </row>
        <row r="7879">
          <cell r="E7879" t="str">
            <v>77MONTHLYIWASHINGTON FEDERATION OF STATE EMPLOYEES</v>
          </cell>
          <cell r="F7879" t="str">
            <v>77</v>
          </cell>
          <cell r="G7879" t="str">
            <v>Monthly</v>
          </cell>
          <cell r="H7879" t="str">
            <v>I</v>
          </cell>
          <cell r="I7879">
            <v>0</v>
          </cell>
          <cell r="J7879" t="str">
            <v>Washington Federation of State Employees</v>
          </cell>
          <cell r="K7879">
            <v>8912</v>
          </cell>
          <cell r="L7879">
            <v>8912</v>
          </cell>
          <cell r="M7879">
            <v>8912</v>
          </cell>
          <cell r="N7879">
            <v>8912</v>
          </cell>
          <cell r="O7879">
            <v>8401</v>
          </cell>
          <cell r="P7879">
            <v>8569</v>
          </cell>
          <cell r="Q7879">
            <v>8828</v>
          </cell>
        </row>
        <row r="7880">
          <cell r="E7880" t="str">
            <v>77MONTHLYIWASHINGTON PUBLIC EMPLOYEES ASSOCIATION</v>
          </cell>
          <cell r="F7880" t="str">
            <v>77</v>
          </cell>
          <cell r="G7880" t="str">
            <v>Monthly</v>
          </cell>
          <cell r="H7880" t="str">
            <v>I</v>
          </cell>
          <cell r="I7880">
            <v>0</v>
          </cell>
          <cell r="J7880" t="str">
            <v>Washington Public Employees Association</v>
          </cell>
          <cell r="K7880">
            <v>8912</v>
          </cell>
          <cell r="L7880">
            <v>8912</v>
          </cell>
          <cell r="M7880">
            <v>8912</v>
          </cell>
          <cell r="N7880">
            <v>8912</v>
          </cell>
          <cell r="O7880">
            <v>8401</v>
          </cell>
          <cell r="P7880">
            <v>8569</v>
          </cell>
          <cell r="Q7880">
            <v>8828</v>
          </cell>
        </row>
        <row r="7881">
          <cell r="E7881" t="str">
            <v>77MONTHLYJCOALITION</v>
          </cell>
          <cell r="F7881" t="str">
            <v>77</v>
          </cell>
          <cell r="G7881" t="str">
            <v>Monthly</v>
          </cell>
          <cell r="H7881" t="str">
            <v>J</v>
          </cell>
          <cell r="I7881">
            <v>0</v>
          </cell>
          <cell r="J7881" t="str">
            <v>Coalition</v>
          </cell>
          <cell r="K7881">
            <v>9136</v>
          </cell>
          <cell r="L7881">
            <v>9136</v>
          </cell>
          <cell r="M7881">
            <v>9136</v>
          </cell>
          <cell r="N7881">
            <v>9136</v>
          </cell>
          <cell r="O7881">
            <v>8613</v>
          </cell>
          <cell r="P7881">
            <v>8785</v>
          </cell>
          <cell r="Q7881">
            <v>9050</v>
          </cell>
        </row>
        <row r="7882">
          <cell r="E7882" t="str">
            <v>77MONTHLYJNON-REPRESENTED STATE EMPLOYEES</v>
          </cell>
          <cell r="F7882" t="str">
            <v>77</v>
          </cell>
          <cell r="G7882" t="str">
            <v>Monthly</v>
          </cell>
          <cell r="H7882" t="str">
            <v>J</v>
          </cell>
          <cell r="I7882">
            <v>0</v>
          </cell>
          <cell r="J7882" t="str">
            <v>Non-Represented State Employees</v>
          </cell>
          <cell r="K7882">
            <v>9136</v>
          </cell>
          <cell r="L7882">
            <v>9136</v>
          </cell>
          <cell r="M7882">
            <v>9136</v>
          </cell>
          <cell r="N7882">
            <v>9136</v>
          </cell>
          <cell r="O7882">
            <v>8613</v>
          </cell>
          <cell r="P7882">
            <v>8785</v>
          </cell>
          <cell r="Q7882">
            <v>9050</v>
          </cell>
        </row>
        <row r="7883">
          <cell r="E7883" t="str">
            <v>77MONTHLYJTEAMSTERS LOCAL UNION NUMBER 117</v>
          </cell>
          <cell r="F7883" t="str">
            <v>77</v>
          </cell>
          <cell r="G7883" t="str">
            <v>Monthly</v>
          </cell>
          <cell r="H7883" t="str">
            <v>J</v>
          </cell>
          <cell r="I7883">
            <v>0</v>
          </cell>
          <cell r="J7883" t="str">
            <v>Teamsters Local Union Number 117</v>
          </cell>
          <cell r="K7883">
            <v>9254</v>
          </cell>
          <cell r="L7883">
            <v>9254</v>
          </cell>
          <cell r="M7883">
            <v>9254</v>
          </cell>
          <cell r="N7883">
            <v>9254</v>
          </cell>
          <cell r="O7883">
            <v>8724</v>
          </cell>
          <cell r="P7883">
            <v>8898</v>
          </cell>
          <cell r="Q7883">
            <v>9167</v>
          </cell>
        </row>
        <row r="7884">
          <cell r="E7884" t="str">
            <v>77MONTHLYJWASHINGTON FEDERATION OF STATE EMPLOYEES</v>
          </cell>
          <cell r="F7884" t="str">
            <v>77</v>
          </cell>
          <cell r="G7884" t="str">
            <v>Monthly</v>
          </cell>
          <cell r="H7884" t="str">
            <v>J</v>
          </cell>
          <cell r="I7884">
            <v>0</v>
          </cell>
          <cell r="J7884" t="str">
            <v>Washington Federation of State Employees</v>
          </cell>
          <cell r="K7884">
            <v>9136</v>
          </cell>
          <cell r="L7884">
            <v>9136</v>
          </cell>
          <cell r="M7884">
            <v>9136</v>
          </cell>
          <cell r="N7884">
            <v>9136</v>
          </cell>
          <cell r="O7884">
            <v>8613</v>
          </cell>
          <cell r="P7884">
            <v>8785</v>
          </cell>
          <cell r="Q7884">
            <v>9050</v>
          </cell>
        </row>
        <row r="7885">
          <cell r="E7885" t="str">
            <v>77MONTHLYJWASHINGTON PUBLIC EMPLOYEES ASSOCIATION</v>
          </cell>
          <cell r="F7885" t="str">
            <v>77</v>
          </cell>
          <cell r="G7885" t="str">
            <v>Monthly</v>
          </cell>
          <cell r="H7885" t="str">
            <v>J</v>
          </cell>
          <cell r="I7885">
            <v>0</v>
          </cell>
          <cell r="J7885" t="str">
            <v>Washington Public Employees Association</v>
          </cell>
          <cell r="K7885">
            <v>9136</v>
          </cell>
          <cell r="L7885">
            <v>9136</v>
          </cell>
          <cell r="M7885">
            <v>9136</v>
          </cell>
          <cell r="N7885">
            <v>9136</v>
          </cell>
          <cell r="O7885">
            <v>8613</v>
          </cell>
          <cell r="P7885">
            <v>8785</v>
          </cell>
          <cell r="Q7885">
            <v>9050</v>
          </cell>
        </row>
        <row r="7886">
          <cell r="E7886" t="str">
            <v>77MONTHLYKCOALITION</v>
          </cell>
          <cell r="F7886" t="str">
            <v>77</v>
          </cell>
          <cell r="G7886" t="str">
            <v>Monthly</v>
          </cell>
          <cell r="H7886" t="str">
            <v>K</v>
          </cell>
          <cell r="I7886">
            <v>0</v>
          </cell>
          <cell r="J7886" t="str">
            <v>Coalition</v>
          </cell>
          <cell r="K7886">
            <v>9363</v>
          </cell>
          <cell r="L7886">
            <v>9363</v>
          </cell>
          <cell r="M7886">
            <v>9363</v>
          </cell>
          <cell r="N7886">
            <v>9363</v>
          </cell>
          <cell r="O7886">
            <v>8826</v>
          </cell>
          <cell r="P7886">
            <v>9003</v>
          </cell>
          <cell r="Q7886">
            <v>9275</v>
          </cell>
        </row>
        <row r="7887">
          <cell r="E7887" t="str">
            <v>77MONTHLYKNON-REPRESENTED STATE EMPLOYEES</v>
          </cell>
          <cell r="F7887" t="str">
            <v>77</v>
          </cell>
          <cell r="G7887" t="str">
            <v>Monthly</v>
          </cell>
          <cell r="H7887" t="str">
            <v>K</v>
          </cell>
          <cell r="I7887">
            <v>0</v>
          </cell>
          <cell r="J7887" t="str">
            <v>Non-Represented State Employees</v>
          </cell>
          <cell r="K7887">
            <v>9363</v>
          </cell>
          <cell r="L7887">
            <v>9363</v>
          </cell>
          <cell r="M7887">
            <v>9363</v>
          </cell>
          <cell r="N7887">
            <v>9363</v>
          </cell>
          <cell r="O7887">
            <v>8826</v>
          </cell>
          <cell r="P7887">
            <v>9003</v>
          </cell>
          <cell r="Q7887">
            <v>9275</v>
          </cell>
        </row>
        <row r="7888">
          <cell r="E7888" t="str">
            <v>77MONTHLYKTEAMSTERS LOCAL UNION NUMBER 117</v>
          </cell>
          <cell r="F7888" t="str">
            <v>77</v>
          </cell>
          <cell r="G7888" t="str">
            <v>Monthly</v>
          </cell>
          <cell r="H7888" t="str">
            <v>K</v>
          </cell>
          <cell r="I7888">
            <v>0</v>
          </cell>
          <cell r="J7888" t="str">
            <v>Teamsters Local Union Number 117</v>
          </cell>
          <cell r="K7888">
            <v>9482</v>
          </cell>
          <cell r="L7888">
            <v>9482</v>
          </cell>
          <cell r="M7888">
            <v>9482</v>
          </cell>
          <cell r="N7888">
            <v>9482</v>
          </cell>
          <cell r="O7888">
            <v>8938</v>
          </cell>
          <cell r="P7888">
            <v>9117</v>
          </cell>
          <cell r="Q7888">
            <v>9392</v>
          </cell>
        </row>
        <row r="7889">
          <cell r="E7889" t="str">
            <v>77MONTHLYKWASHINGTON FEDERATION OF STATE EMPLOYEES</v>
          </cell>
          <cell r="F7889" t="str">
            <v>77</v>
          </cell>
          <cell r="G7889" t="str">
            <v>Monthly</v>
          </cell>
          <cell r="H7889" t="str">
            <v>K</v>
          </cell>
          <cell r="I7889">
            <v>0</v>
          </cell>
          <cell r="J7889" t="str">
            <v>Washington Federation of State Employees</v>
          </cell>
          <cell r="K7889">
            <v>9363</v>
          </cell>
          <cell r="L7889">
            <v>9363</v>
          </cell>
          <cell r="M7889">
            <v>9363</v>
          </cell>
          <cell r="N7889">
            <v>9363</v>
          </cell>
          <cell r="O7889">
            <v>8826</v>
          </cell>
          <cell r="P7889">
            <v>9003</v>
          </cell>
          <cell r="Q7889">
            <v>9275</v>
          </cell>
        </row>
        <row r="7890">
          <cell r="E7890" t="str">
            <v>77MONTHLYKWASHINGTON PUBLIC EMPLOYEES ASSOCIATION</v>
          </cell>
          <cell r="F7890" t="str">
            <v>77</v>
          </cell>
          <cell r="G7890" t="str">
            <v>Monthly</v>
          </cell>
          <cell r="H7890" t="str">
            <v>K</v>
          </cell>
          <cell r="I7890">
            <v>0</v>
          </cell>
          <cell r="J7890" t="str">
            <v>Washington Public Employees Association</v>
          </cell>
          <cell r="K7890">
            <v>9363</v>
          </cell>
          <cell r="L7890">
            <v>9363</v>
          </cell>
          <cell r="M7890">
            <v>9363</v>
          </cell>
          <cell r="N7890">
            <v>9363</v>
          </cell>
          <cell r="O7890">
            <v>8826</v>
          </cell>
          <cell r="P7890">
            <v>9003</v>
          </cell>
          <cell r="Q7890">
            <v>9275</v>
          </cell>
        </row>
        <row r="7891">
          <cell r="E7891" t="str">
            <v>77MONTHLYLCOALITION</v>
          </cell>
          <cell r="F7891" t="str">
            <v>77</v>
          </cell>
          <cell r="G7891" t="str">
            <v>Monthly</v>
          </cell>
          <cell r="H7891" t="str">
            <v>L</v>
          </cell>
          <cell r="I7891">
            <v>0</v>
          </cell>
          <cell r="J7891" t="str">
            <v>Coalition</v>
          </cell>
          <cell r="K7891">
            <v>9596</v>
          </cell>
          <cell r="L7891">
            <v>9596</v>
          </cell>
          <cell r="M7891">
            <v>9596</v>
          </cell>
          <cell r="N7891">
            <v>9596</v>
          </cell>
          <cell r="O7891">
            <v>9046</v>
          </cell>
          <cell r="P7891">
            <v>9227</v>
          </cell>
          <cell r="Q7891">
            <v>9506</v>
          </cell>
        </row>
        <row r="7892">
          <cell r="E7892" t="str">
            <v>77MONTHLYLNON-REPRESENTED STATE EMPLOYEES</v>
          </cell>
          <cell r="F7892" t="str">
            <v>77</v>
          </cell>
          <cell r="G7892" t="str">
            <v>Monthly</v>
          </cell>
          <cell r="H7892" t="str">
            <v>L</v>
          </cell>
          <cell r="I7892">
            <v>0</v>
          </cell>
          <cell r="J7892" t="str">
            <v>Non-Represented State Employees</v>
          </cell>
          <cell r="K7892">
            <v>9596</v>
          </cell>
          <cell r="L7892">
            <v>9596</v>
          </cell>
          <cell r="M7892">
            <v>9596</v>
          </cell>
          <cell r="N7892">
            <v>9596</v>
          </cell>
          <cell r="O7892">
            <v>9046</v>
          </cell>
          <cell r="P7892">
            <v>9227</v>
          </cell>
          <cell r="Q7892">
            <v>9506</v>
          </cell>
        </row>
        <row r="7893">
          <cell r="E7893" t="str">
            <v>77MONTHLYLTEAMSTERS LOCAL UNION NUMBER 117</v>
          </cell>
          <cell r="F7893" t="str">
            <v>77</v>
          </cell>
          <cell r="G7893" t="str">
            <v>Monthly</v>
          </cell>
          <cell r="H7893" t="str">
            <v>L</v>
          </cell>
          <cell r="I7893">
            <v>0</v>
          </cell>
          <cell r="J7893" t="str">
            <v>Teamsters Local Union Number 117</v>
          </cell>
          <cell r="K7893">
            <v>9719</v>
          </cell>
          <cell r="L7893">
            <v>9719</v>
          </cell>
          <cell r="M7893">
            <v>9719</v>
          </cell>
          <cell r="N7893">
            <v>9719</v>
          </cell>
          <cell r="O7893">
            <v>9162</v>
          </cell>
          <cell r="P7893">
            <v>9345</v>
          </cell>
          <cell r="Q7893">
            <v>9627</v>
          </cell>
        </row>
        <row r="7894">
          <cell r="E7894" t="str">
            <v>77MONTHLYLWASHINGTON FEDERATION OF STATE EMPLOYEES</v>
          </cell>
          <cell r="F7894" t="str">
            <v>77</v>
          </cell>
          <cell r="G7894" t="str">
            <v>Monthly</v>
          </cell>
          <cell r="H7894" t="str">
            <v>L</v>
          </cell>
          <cell r="I7894">
            <v>0</v>
          </cell>
          <cell r="J7894" t="str">
            <v>Washington Federation of State Employees</v>
          </cell>
          <cell r="K7894">
            <v>9596</v>
          </cell>
          <cell r="L7894">
            <v>9596</v>
          </cell>
          <cell r="M7894">
            <v>9596</v>
          </cell>
          <cell r="N7894">
            <v>9596</v>
          </cell>
          <cell r="O7894">
            <v>9046</v>
          </cell>
          <cell r="P7894">
            <v>9227</v>
          </cell>
          <cell r="Q7894">
            <v>9506</v>
          </cell>
        </row>
        <row r="7895">
          <cell r="E7895" t="str">
            <v>77MONTHLYLWASHINGTON PUBLIC EMPLOYEES ASSOCIATION</v>
          </cell>
          <cell r="F7895" t="str">
            <v>77</v>
          </cell>
          <cell r="G7895" t="str">
            <v>Monthly</v>
          </cell>
          <cell r="H7895" t="str">
            <v>L</v>
          </cell>
          <cell r="I7895">
            <v>0</v>
          </cell>
          <cell r="J7895" t="str">
            <v>Washington Public Employees Association</v>
          </cell>
          <cell r="K7895">
            <v>9596</v>
          </cell>
          <cell r="L7895">
            <v>9596</v>
          </cell>
          <cell r="M7895">
            <v>9596</v>
          </cell>
          <cell r="N7895">
            <v>9596</v>
          </cell>
          <cell r="O7895">
            <v>9046</v>
          </cell>
          <cell r="P7895">
            <v>9227</v>
          </cell>
          <cell r="Q7895">
            <v>9506</v>
          </cell>
        </row>
        <row r="7896">
          <cell r="E7896" t="str">
            <v>77MONTHLYMCOALITION</v>
          </cell>
          <cell r="F7896" t="str">
            <v>77</v>
          </cell>
          <cell r="G7896" t="str">
            <v>Monthly</v>
          </cell>
          <cell r="H7896" t="str">
            <v>M</v>
          </cell>
          <cell r="I7896">
            <v>0</v>
          </cell>
          <cell r="J7896" t="str">
            <v>Coalition</v>
          </cell>
          <cell r="K7896">
            <v>9836</v>
          </cell>
          <cell r="L7896">
            <v>9836</v>
          </cell>
          <cell r="M7896">
            <v>9836</v>
          </cell>
          <cell r="N7896">
            <v>9836</v>
          </cell>
          <cell r="O7896">
            <v>9273</v>
          </cell>
          <cell r="P7896">
            <v>9458</v>
          </cell>
          <cell r="Q7896">
            <v>9744</v>
          </cell>
        </row>
        <row r="7897">
          <cell r="E7897" t="str">
            <v>77MONTHLYMNON-REPRESENTED STATE EMPLOYEES</v>
          </cell>
          <cell r="F7897" t="str">
            <v>77</v>
          </cell>
          <cell r="G7897" t="str">
            <v>Monthly</v>
          </cell>
          <cell r="H7897" t="str">
            <v>M</v>
          </cell>
          <cell r="I7897">
            <v>0</v>
          </cell>
          <cell r="J7897" t="str">
            <v>Non-Represented State Employees</v>
          </cell>
          <cell r="K7897">
            <v>9836</v>
          </cell>
          <cell r="L7897">
            <v>9836</v>
          </cell>
          <cell r="M7897">
            <v>9836</v>
          </cell>
          <cell r="N7897">
            <v>9836</v>
          </cell>
          <cell r="O7897">
            <v>9273</v>
          </cell>
          <cell r="P7897">
            <v>9458</v>
          </cell>
          <cell r="Q7897">
            <v>9744</v>
          </cell>
        </row>
        <row r="7898">
          <cell r="E7898" t="str">
            <v>77MONTHLYMTEAMSTERS LOCAL UNION NUMBER 117</v>
          </cell>
          <cell r="F7898" t="str">
            <v>77</v>
          </cell>
          <cell r="G7898" t="str">
            <v>Monthly</v>
          </cell>
          <cell r="H7898" t="str">
            <v>M</v>
          </cell>
          <cell r="I7898">
            <v>0</v>
          </cell>
          <cell r="J7898" t="str">
            <v>Teamsters Local Union Number 117</v>
          </cell>
          <cell r="K7898">
            <v>9964</v>
          </cell>
          <cell r="L7898">
            <v>9964</v>
          </cell>
          <cell r="M7898">
            <v>9964</v>
          </cell>
          <cell r="N7898">
            <v>9964</v>
          </cell>
          <cell r="O7898">
            <v>9393</v>
          </cell>
          <cell r="P7898">
            <v>9581</v>
          </cell>
          <cell r="Q7898">
            <v>9870</v>
          </cell>
        </row>
        <row r="7899">
          <cell r="E7899" t="str">
            <v>77MONTHLYMWASHINGTON FEDERATION OF STATE EMPLOYEES</v>
          </cell>
          <cell r="F7899" t="str">
            <v>77</v>
          </cell>
          <cell r="G7899" t="str">
            <v>Monthly</v>
          </cell>
          <cell r="H7899" t="str">
            <v>M</v>
          </cell>
          <cell r="I7899">
            <v>0</v>
          </cell>
          <cell r="J7899" t="str">
            <v>Washington Federation of State Employees</v>
          </cell>
          <cell r="K7899">
            <v>9836</v>
          </cell>
          <cell r="L7899">
            <v>9836</v>
          </cell>
          <cell r="M7899">
            <v>9836</v>
          </cell>
          <cell r="N7899">
            <v>9836</v>
          </cell>
          <cell r="O7899">
            <v>9273</v>
          </cell>
          <cell r="P7899">
            <v>9458</v>
          </cell>
          <cell r="Q7899">
            <v>9744</v>
          </cell>
        </row>
        <row r="7900">
          <cell r="E7900" t="str">
            <v>77MONTHLYMWASHINGTON PUBLIC EMPLOYEES ASSOCIATION</v>
          </cell>
          <cell r="F7900" t="str">
            <v>77</v>
          </cell>
          <cell r="G7900" t="str">
            <v>Monthly</v>
          </cell>
          <cell r="H7900" t="str">
            <v>M</v>
          </cell>
          <cell r="I7900">
            <v>0</v>
          </cell>
          <cell r="J7900" t="str">
            <v>Washington Public Employees Association</v>
          </cell>
          <cell r="K7900">
            <v>9836</v>
          </cell>
          <cell r="L7900">
            <v>9836</v>
          </cell>
          <cell r="M7900">
            <v>9836</v>
          </cell>
          <cell r="N7900">
            <v>9836</v>
          </cell>
          <cell r="O7900">
            <v>9273</v>
          </cell>
          <cell r="P7900">
            <v>9458</v>
          </cell>
          <cell r="Q7900">
            <v>9744</v>
          </cell>
        </row>
        <row r="7901">
          <cell r="E7901" t="str">
            <v>78EMONTHLYENON-REPRESENTED STATE EMPLOYEES</v>
          </cell>
          <cell r="F7901" t="str">
            <v>78E</v>
          </cell>
          <cell r="G7901" t="str">
            <v>Monthly</v>
          </cell>
          <cell r="H7901" t="str">
            <v>E</v>
          </cell>
          <cell r="I7901">
            <v>0</v>
          </cell>
          <cell r="J7901" t="str">
            <v>Non-Represented State Employees</v>
          </cell>
          <cell r="K7901">
            <v>8275</v>
          </cell>
          <cell r="L7901">
            <v>8275</v>
          </cell>
          <cell r="M7901">
            <v>8275</v>
          </cell>
          <cell r="N7901">
            <v>8275</v>
          </cell>
          <cell r="O7901">
            <v>7801</v>
          </cell>
          <cell r="P7901">
            <v>7957</v>
          </cell>
          <cell r="Q7901">
            <v>8197</v>
          </cell>
        </row>
        <row r="7902">
          <cell r="E7902" t="str">
            <v>78EMONTHLYFNON-REPRESENTED STATE EMPLOYEES</v>
          </cell>
          <cell r="F7902" t="str">
            <v>78E</v>
          </cell>
          <cell r="G7902" t="str">
            <v>Monthly</v>
          </cell>
          <cell r="H7902" t="str">
            <v>F</v>
          </cell>
          <cell r="I7902">
            <v>0</v>
          </cell>
          <cell r="J7902" t="str">
            <v>Non-Represented State Employees</v>
          </cell>
          <cell r="K7902">
            <v>8483</v>
          </cell>
          <cell r="L7902">
            <v>8483</v>
          </cell>
          <cell r="M7902">
            <v>8483</v>
          </cell>
          <cell r="N7902">
            <v>8483</v>
          </cell>
          <cell r="O7902">
            <v>7997</v>
          </cell>
          <cell r="P7902">
            <v>8157</v>
          </cell>
          <cell r="Q7902">
            <v>8403</v>
          </cell>
        </row>
        <row r="7903">
          <cell r="E7903" t="str">
            <v>78EMONTHLYGNON-REPRESENTED STATE EMPLOYEES</v>
          </cell>
          <cell r="F7903" t="str">
            <v>78E</v>
          </cell>
          <cell r="G7903" t="str">
            <v>Monthly</v>
          </cell>
          <cell r="H7903" t="str">
            <v>G</v>
          </cell>
          <cell r="I7903">
            <v>0</v>
          </cell>
          <cell r="J7903" t="str">
            <v>Non-Represented State Employees</v>
          </cell>
          <cell r="K7903">
            <v>8696</v>
          </cell>
          <cell r="L7903">
            <v>8696</v>
          </cell>
          <cell r="M7903">
            <v>8696</v>
          </cell>
          <cell r="N7903">
            <v>8696</v>
          </cell>
          <cell r="O7903">
            <v>8198</v>
          </cell>
          <cell r="P7903">
            <v>8362</v>
          </cell>
          <cell r="Q7903">
            <v>8615</v>
          </cell>
        </row>
        <row r="7904">
          <cell r="E7904" t="str">
            <v>78EMONTHLYHNON-REPRESENTED STATE EMPLOYEES</v>
          </cell>
          <cell r="F7904" t="str">
            <v>78E</v>
          </cell>
          <cell r="G7904" t="str">
            <v>Monthly</v>
          </cell>
          <cell r="H7904" t="str">
            <v>H</v>
          </cell>
          <cell r="I7904">
            <v>0</v>
          </cell>
          <cell r="J7904" t="str">
            <v>Non-Represented State Employees</v>
          </cell>
          <cell r="K7904">
            <v>8912</v>
          </cell>
          <cell r="L7904">
            <v>8912</v>
          </cell>
          <cell r="M7904">
            <v>8912</v>
          </cell>
          <cell r="N7904">
            <v>8912</v>
          </cell>
          <cell r="O7904">
            <v>8401</v>
          </cell>
          <cell r="P7904">
            <v>8569</v>
          </cell>
          <cell r="Q7904">
            <v>8828</v>
          </cell>
        </row>
        <row r="7905">
          <cell r="E7905" t="str">
            <v>78EMONTHLYINON-REPRESENTED STATE EMPLOYEES</v>
          </cell>
          <cell r="F7905" t="str">
            <v>78E</v>
          </cell>
          <cell r="G7905" t="str">
            <v>Monthly</v>
          </cell>
          <cell r="H7905" t="str">
            <v>I</v>
          </cell>
          <cell r="I7905">
            <v>0</v>
          </cell>
          <cell r="J7905" t="str">
            <v>Non-Represented State Employees</v>
          </cell>
          <cell r="K7905">
            <v>9136</v>
          </cell>
          <cell r="L7905">
            <v>9136</v>
          </cell>
          <cell r="M7905">
            <v>9136</v>
          </cell>
          <cell r="N7905">
            <v>9136</v>
          </cell>
          <cell r="O7905">
            <v>8613</v>
          </cell>
          <cell r="P7905">
            <v>8785</v>
          </cell>
          <cell r="Q7905">
            <v>9050</v>
          </cell>
        </row>
        <row r="7906">
          <cell r="E7906" t="str">
            <v>78EMONTHLYJNON-REPRESENTED STATE EMPLOYEES</v>
          </cell>
          <cell r="F7906" t="str">
            <v>78E</v>
          </cell>
          <cell r="G7906" t="str">
            <v>Monthly</v>
          </cell>
          <cell r="H7906" t="str">
            <v>J</v>
          </cell>
          <cell r="I7906">
            <v>0</v>
          </cell>
          <cell r="J7906" t="str">
            <v>Non-Represented State Employees</v>
          </cell>
          <cell r="K7906">
            <v>9363</v>
          </cell>
          <cell r="L7906">
            <v>9363</v>
          </cell>
          <cell r="M7906">
            <v>9363</v>
          </cell>
          <cell r="N7906">
            <v>9363</v>
          </cell>
          <cell r="O7906">
            <v>8826</v>
          </cell>
          <cell r="P7906">
            <v>9003</v>
          </cell>
          <cell r="Q7906">
            <v>9275</v>
          </cell>
        </row>
        <row r="7907">
          <cell r="E7907" t="str">
            <v>78EMONTHLYKNON-REPRESENTED STATE EMPLOYEES</v>
          </cell>
          <cell r="F7907" t="str">
            <v>78E</v>
          </cell>
          <cell r="G7907" t="str">
            <v>Monthly</v>
          </cell>
          <cell r="H7907" t="str">
            <v>K</v>
          </cell>
          <cell r="I7907">
            <v>0</v>
          </cell>
          <cell r="J7907" t="str">
            <v>Non-Represented State Employees</v>
          </cell>
          <cell r="K7907">
            <v>9596</v>
          </cell>
          <cell r="L7907">
            <v>9596</v>
          </cell>
          <cell r="M7907">
            <v>9596</v>
          </cell>
          <cell r="N7907">
            <v>9596</v>
          </cell>
          <cell r="O7907">
            <v>9046</v>
          </cell>
          <cell r="P7907">
            <v>9227</v>
          </cell>
          <cell r="Q7907">
            <v>9506</v>
          </cell>
        </row>
        <row r="7908">
          <cell r="E7908" t="str">
            <v>78EMONTHLYLNON-REPRESENTED STATE EMPLOYEES</v>
          </cell>
          <cell r="F7908" t="str">
            <v>78E</v>
          </cell>
          <cell r="G7908" t="str">
            <v>Monthly</v>
          </cell>
          <cell r="H7908" t="str">
            <v>L</v>
          </cell>
          <cell r="I7908">
            <v>0</v>
          </cell>
          <cell r="J7908" t="str">
            <v>Non-Represented State Employees</v>
          </cell>
          <cell r="K7908">
            <v>9836</v>
          </cell>
          <cell r="L7908">
            <v>9836</v>
          </cell>
          <cell r="M7908">
            <v>9836</v>
          </cell>
          <cell r="N7908">
            <v>9836</v>
          </cell>
          <cell r="O7908">
            <v>9273</v>
          </cell>
          <cell r="P7908">
            <v>9458</v>
          </cell>
          <cell r="Q7908">
            <v>9744</v>
          </cell>
        </row>
        <row r="7909">
          <cell r="E7909" t="str">
            <v>78EMONTHLYMNON-REPRESENTED STATE EMPLOYEES</v>
          </cell>
          <cell r="F7909" t="str">
            <v>78E</v>
          </cell>
          <cell r="G7909" t="str">
            <v>Monthly</v>
          </cell>
          <cell r="H7909" t="str">
            <v>M</v>
          </cell>
          <cell r="I7909">
            <v>0</v>
          </cell>
          <cell r="J7909" t="str">
            <v>Non-Represented State Employees</v>
          </cell>
          <cell r="K7909">
            <v>10084</v>
          </cell>
          <cell r="L7909">
            <v>10084</v>
          </cell>
          <cell r="M7909">
            <v>10084</v>
          </cell>
          <cell r="N7909">
            <v>10084</v>
          </cell>
          <cell r="O7909">
            <v>9506</v>
          </cell>
          <cell r="P7909">
            <v>9696</v>
          </cell>
          <cell r="Q7909">
            <v>9989</v>
          </cell>
        </row>
        <row r="7910">
          <cell r="E7910" t="str">
            <v>78MONTHLYACOALITION</v>
          </cell>
          <cell r="F7910" t="str">
            <v>78</v>
          </cell>
          <cell r="G7910" t="str">
            <v>Monthly</v>
          </cell>
          <cell r="H7910" t="str">
            <v>A</v>
          </cell>
          <cell r="I7910">
            <v>0</v>
          </cell>
          <cell r="J7910" t="str">
            <v>Coalition</v>
          </cell>
          <cell r="K7910">
            <v>7497</v>
          </cell>
          <cell r="L7910">
            <v>7497</v>
          </cell>
          <cell r="M7910">
            <v>7497</v>
          </cell>
          <cell r="N7910">
            <v>7497</v>
          </cell>
          <cell r="O7910">
            <v>7068</v>
          </cell>
          <cell r="P7910">
            <v>7209</v>
          </cell>
          <cell r="Q7910">
            <v>7427</v>
          </cell>
        </row>
        <row r="7911">
          <cell r="E7911" t="str">
            <v>78MONTHLYANON-REPRESENTED STATE EMPLOYEES</v>
          </cell>
          <cell r="F7911" t="str">
            <v>78</v>
          </cell>
          <cell r="G7911" t="str">
            <v>Monthly</v>
          </cell>
          <cell r="H7911" t="str">
            <v>A</v>
          </cell>
          <cell r="I7911">
            <v>0</v>
          </cell>
          <cell r="J7911" t="str">
            <v>Non-Represented State Employees</v>
          </cell>
          <cell r="K7911">
            <v>7497</v>
          </cell>
          <cell r="L7911">
            <v>7497</v>
          </cell>
          <cell r="M7911">
            <v>7497</v>
          </cell>
          <cell r="N7911">
            <v>7497</v>
          </cell>
          <cell r="O7911">
            <v>7068</v>
          </cell>
          <cell r="P7911">
            <v>7209</v>
          </cell>
          <cell r="Q7911">
            <v>7427</v>
          </cell>
        </row>
        <row r="7912">
          <cell r="E7912" t="str">
            <v>78MONTHLYATEAMSTERS LOCAL UNION NUMBER 117</v>
          </cell>
          <cell r="F7912" t="str">
            <v>78</v>
          </cell>
          <cell r="G7912" t="str">
            <v>Monthly</v>
          </cell>
          <cell r="H7912" t="str">
            <v>A</v>
          </cell>
          <cell r="I7912">
            <v>0</v>
          </cell>
          <cell r="J7912" t="str">
            <v>Teamsters Local Union Number 117</v>
          </cell>
          <cell r="K7912">
            <v>7595</v>
          </cell>
          <cell r="L7912">
            <v>7595</v>
          </cell>
          <cell r="M7912">
            <v>7595</v>
          </cell>
          <cell r="N7912">
            <v>7595</v>
          </cell>
          <cell r="O7912">
            <v>7160</v>
          </cell>
          <cell r="P7912">
            <v>7303</v>
          </cell>
          <cell r="Q7912">
            <v>7524</v>
          </cell>
        </row>
        <row r="7913">
          <cell r="E7913" t="str">
            <v>78MONTHLYAWASHINGTON FEDERATION OF STATE EMPLOYEES</v>
          </cell>
          <cell r="F7913" t="str">
            <v>78</v>
          </cell>
          <cell r="G7913" t="str">
            <v>Monthly</v>
          </cell>
          <cell r="H7913" t="str">
            <v>A</v>
          </cell>
          <cell r="I7913">
            <v>0</v>
          </cell>
          <cell r="J7913" t="str">
            <v>Washington Federation of State Employees</v>
          </cell>
          <cell r="K7913">
            <v>7497</v>
          </cell>
          <cell r="L7913">
            <v>7497</v>
          </cell>
          <cell r="M7913">
            <v>7497</v>
          </cell>
          <cell r="N7913">
            <v>7497</v>
          </cell>
          <cell r="O7913">
            <v>7068</v>
          </cell>
          <cell r="P7913">
            <v>7209</v>
          </cell>
          <cell r="Q7913">
            <v>7427</v>
          </cell>
        </row>
        <row r="7914">
          <cell r="E7914" t="str">
            <v>78MONTHLYAWASHINGTON PUBLIC EMPLOYEES ASSOCIATION</v>
          </cell>
          <cell r="F7914" t="str">
            <v>78</v>
          </cell>
          <cell r="G7914" t="str">
            <v>Monthly</v>
          </cell>
          <cell r="H7914" t="str">
            <v>A</v>
          </cell>
          <cell r="I7914">
            <v>0</v>
          </cell>
          <cell r="J7914" t="str">
            <v>Washington Public Employees Association</v>
          </cell>
          <cell r="K7914">
            <v>7497</v>
          </cell>
          <cell r="L7914">
            <v>7497</v>
          </cell>
          <cell r="M7914">
            <v>7497</v>
          </cell>
          <cell r="N7914">
            <v>7497</v>
          </cell>
          <cell r="O7914">
            <v>7068</v>
          </cell>
          <cell r="P7914">
            <v>7209</v>
          </cell>
          <cell r="Q7914">
            <v>7427</v>
          </cell>
        </row>
        <row r="7915">
          <cell r="E7915" t="str">
            <v>78MONTHLYBCOALITION</v>
          </cell>
          <cell r="F7915" t="str">
            <v>78</v>
          </cell>
          <cell r="G7915" t="str">
            <v>Monthly</v>
          </cell>
          <cell r="H7915" t="str">
            <v>B</v>
          </cell>
          <cell r="I7915">
            <v>0</v>
          </cell>
          <cell r="J7915" t="str">
            <v>Coalition</v>
          </cell>
          <cell r="K7915">
            <v>7684</v>
          </cell>
          <cell r="L7915">
            <v>7684</v>
          </cell>
          <cell r="M7915">
            <v>7684</v>
          </cell>
          <cell r="N7915">
            <v>7684</v>
          </cell>
          <cell r="O7915">
            <v>7243</v>
          </cell>
          <cell r="P7915">
            <v>7388</v>
          </cell>
          <cell r="Q7915">
            <v>7611</v>
          </cell>
        </row>
        <row r="7916">
          <cell r="E7916" t="str">
            <v>78MONTHLYBNON-REPRESENTED STATE EMPLOYEES</v>
          </cell>
          <cell r="F7916" t="str">
            <v>78</v>
          </cell>
          <cell r="G7916" t="str">
            <v>Monthly</v>
          </cell>
          <cell r="H7916" t="str">
            <v>B</v>
          </cell>
          <cell r="I7916">
            <v>0</v>
          </cell>
          <cell r="J7916" t="str">
            <v>Non-Represented State Employees</v>
          </cell>
          <cell r="K7916">
            <v>7684</v>
          </cell>
          <cell r="L7916">
            <v>7684</v>
          </cell>
          <cell r="M7916">
            <v>7684</v>
          </cell>
          <cell r="N7916">
            <v>7684</v>
          </cell>
          <cell r="O7916">
            <v>7243</v>
          </cell>
          <cell r="P7916">
            <v>7388</v>
          </cell>
          <cell r="Q7916">
            <v>7611</v>
          </cell>
        </row>
        <row r="7917">
          <cell r="E7917" t="str">
            <v>78MONTHLYBTEAMSTERS LOCAL UNION NUMBER 117</v>
          </cell>
          <cell r="F7917" t="str">
            <v>78</v>
          </cell>
          <cell r="G7917" t="str">
            <v>Monthly</v>
          </cell>
          <cell r="H7917" t="str">
            <v>B</v>
          </cell>
          <cell r="I7917">
            <v>0</v>
          </cell>
          <cell r="J7917" t="str">
            <v>Teamsters Local Union Number 117</v>
          </cell>
          <cell r="K7917">
            <v>7783</v>
          </cell>
          <cell r="L7917">
            <v>7783</v>
          </cell>
          <cell r="M7917">
            <v>7783</v>
          </cell>
          <cell r="N7917">
            <v>7783</v>
          </cell>
          <cell r="O7917">
            <v>7337</v>
          </cell>
          <cell r="P7917">
            <v>7484</v>
          </cell>
          <cell r="Q7917">
            <v>7710</v>
          </cell>
        </row>
        <row r="7918">
          <cell r="E7918" t="str">
            <v>78MONTHLYBWASHINGTON FEDERATION OF STATE EMPLOYEES</v>
          </cell>
          <cell r="F7918" t="str">
            <v>78</v>
          </cell>
          <cell r="G7918" t="str">
            <v>Monthly</v>
          </cell>
          <cell r="H7918" t="str">
            <v>B</v>
          </cell>
          <cell r="I7918">
            <v>0</v>
          </cell>
          <cell r="J7918" t="str">
            <v>Washington Federation of State Employees</v>
          </cell>
          <cell r="K7918">
            <v>7684</v>
          </cell>
          <cell r="L7918">
            <v>7684</v>
          </cell>
          <cell r="M7918">
            <v>7684</v>
          </cell>
          <cell r="N7918">
            <v>7684</v>
          </cell>
          <cell r="O7918">
            <v>7243</v>
          </cell>
          <cell r="P7918">
            <v>7388</v>
          </cell>
          <cell r="Q7918">
            <v>7611</v>
          </cell>
        </row>
        <row r="7919">
          <cell r="E7919" t="str">
            <v>78MONTHLYBWASHINGTON PUBLIC EMPLOYEES ASSOCIATION</v>
          </cell>
          <cell r="F7919" t="str">
            <v>78</v>
          </cell>
          <cell r="G7919" t="str">
            <v>Monthly</v>
          </cell>
          <cell r="H7919" t="str">
            <v>B</v>
          </cell>
          <cell r="I7919">
            <v>0</v>
          </cell>
          <cell r="J7919" t="str">
            <v>Washington Public Employees Association</v>
          </cell>
          <cell r="K7919">
            <v>7684</v>
          </cell>
          <cell r="L7919">
            <v>7684</v>
          </cell>
          <cell r="M7919">
            <v>7684</v>
          </cell>
          <cell r="N7919">
            <v>7684</v>
          </cell>
          <cell r="O7919">
            <v>7243</v>
          </cell>
          <cell r="P7919">
            <v>7388</v>
          </cell>
          <cell r="Q7919">
            <v>7611</v>
          </cell>
        </row>
        <row r="7920">
          <cell r="E7920" t="str">
            <v>78MONTHLYCCOALITION</v>
          </cell>
          <cell r="F7920" t="str">
            <v>78</v>
          </cell>
          <cell r="G7920" t="str">
            <v>Monthly</v>
          </cell>
          <cell r="H7920" t="str">
            <v>C</v>
          </cell>
          <cell r="I7920">
            <v>0</v>
          </cell>
          <cell r="J7920" t="str">
            <v>Coalition</v>
          </cell>
          <cell r="K7920">
            <v>7877</v>
          </cell>
          <cell r="L7920">
            <v>7877</v>
          </cell>
          <cell r="M7920">
            <v>7877</v>
          </cell>
          <cell r="N7920">
            <v>7877</v>
          </cell>
          <cell r="O7920">
            <v>7425</v>
          </cell>
          <cell r="P7920">
            <v>7574</v>
          </cell>
          <cell r="Q7920">
            <v>7803</v>
          </cell>
        </row>
        <row r="7921">
          <cell r="E7921" t="str">
            <v>78MONTHLYCNON-REPRESENTED STATE EMPLOYEES</v>
          </cell>
          <cell r="F7921" t="str">
            <v>78</v>
          </cell>
          <cell r="G7921" t="str">
            <v>Monthly</v>
          </cell>
          <cell r="H7921" t="str">
            <v>C</v>
          </cell>
          <cell r="I7921">
            <v>0</v>
          </cell>
          <cell r="J7921" t="str">
            <v>Non-Represented State Employees</v>
          </cell>
          <cell r="K7921">
            <v>7877</v>
          </cell>
          <cell r="L7921">
            <v>7877</v>
          </cell>
          <cell r="M7921">
            <v>7877</v>
          </cell>
          <cell r="N7921">
            <v>7877</v>
          </cell>
          <cell r="O7921">
            <v>7425</v>
          </cell>
          <cell r="P7921">
            <v>7574</v>
          </cell>
          <cell r="Q7921">
            <v>7803</v>
          </cell>
        </row>
        <row r="7922">
          <cell r="E7922" t="str">
            <v>78MONTHLYCTEAMSTERS LOCAL UNION NUMBER 117</v>
          </cell>
          <cell r="F7922" t="str">
            <v>78</v>
          </cell>
          <cell r="G7922" t="str">
            <v>Monthly</v>
          </cell>
          <cell r="H7922" t="str">
            <v>C</v>
          </cell>
          <cell r="I7922">
            <v>0</v>
          </cell>
          <cell r="J7922" t="str">
            <v>Teamsters Local Union Number 117</v>
          </cell>
          <cell r="K7922">
            <v>7978</v>
          </cell>
          <cell r="L7922">
            <v>7978</v>
          </cell>
          <cell r="M7922">
            <v>7978</v>
          </cell>
          <cell r="N7922">
            <v>7978</v>
          </cell>
          <cell r="O7922">
            <v>7521</v>
          </cell>
          <cell r="P7922">
            <v>7671</v>
          </cell>
          <cell r="Q7922">
            <v>7903</v>
          </cell>
        </row>
        <row r="7923">
          <cell r="E7923" t="str">
            <v>78MONTHLYCWASHINGTON FEDERATION OF STATE EMPLOYEES</v>
          </cell>
          <cell r="F7923" t="str">
            <v>78</v>
          </cell>
          <cell r="G7923" t="str">
            <v>Monthly</v>
          </cell>
          <cell r="H7923" t="str">
            <v>C</v>
          </cell>
          <cell r="I7923">
            <v>0</v>
          </cell>
          <cell r="J7923" t="str">
            <v>Washington Federation of State Employees</v>
          </cell>
          <cell r="K7923">
            <v>7877</v>
          </cell>
          <cell r="L7923">
            <v>7877</v>
          </cell>
          <cell r="M7923">
            <v>7877</v>
          </cell>
          <cell r="N7923">
            <v>7877</v>
          </cell>
          <cell r="O7923">
            <v>7425</v>
          </cell>
          <cell r="P7923">
            <v>7574</v>
          </cell>
          <cell r="Q7923">
            <v>7803</v>
          </cell>
        </row>
        <row r="7924">
          <cell r="E7924" t="str">
            <v>78MONTHLYCWASHINGTON PUBLIC EMPLOYEES ASSOCIATION</v>
          </cell>
          <cell r="F7924" t="str">
            <v>78</v>
          </cell>
          <cell r="G7924" t="str">
            <v>Monthly</v>
          </cell>
          <cell r="H7924" t="str">
            <v>C</v>
          </cell>
          <cell r="I7924">
            <v>0</v>
          </cell>
          <cell r="J7924" t="str">
            <v>Washington Public Employees Association</v>
          </cell>
          <cell r="K7924">
            <v>7877</v>
          </cell>
          <cell r="L7924">
            <v>7877</v>
          </cell>
          <cell r="M7924">
            <v>7877</v>
          </cell>
          <cell r="N7924">
            <v>7877</v>
          </cell>
          <cell r="O7924">
            <v>7425</v>
          </cell>
          <cell r="P7924">
            <v>7574</v>
          </cell>
          <cell r="Q7924">
            <v>7803</v>
          </cell>
        </row>
        <row r="7925">
          <cell r="E7925" t="str">
            <v>78MONTHLYDCOALITION</v>
          </cell>
          <cell r="F7925" t="str">
            <v>78</v>
          </cell>
          <cell r="G7925" t="str">
            <v>Monthly</v>
          </cell>
          <cell r="H7925" t="str">
            <v>D</v>
          </cell>
          <cell r="I7925">
            <v>0</v>
          </cell>
          <cell r="J7925" t="str">
            <v>Coalition</v>
          </cell>
          <cell r="K7925">
            <v>8074</v>
          </cell>
          <cell r="L7925">
            <v>8074</v>
          </cell>
          <cell r="M7925">
            <v>8074</v>
          </cell>
          <cell r="N7925">
            <v>8074</v>
          </cell>
          <cell r="O7925">
            <v>7611</v>
          </cell>
          <cell r="P7925">
            <v>7763</v>
          </cell>
          <cell r="Q7925">
            <v>7997</v>
          </cell>
        </row>
        <row r="7926">
          <cell r="E7926" t="str">
            <v>78MONTHLYDNON-REPRESENTED STATE EMPLOYEES</v>
          </cell>
          <cell r="F7926" t="str">
            <v>78</v>
          </cell>
          <cell r="G7926" t="str">
            <v>Monthly</v>
          </cell>
          <cell r="H7926" t="str">
            <v>D</v>
          </cell>
          <cell r="I7926">
            <v>0</v>
          </cell>
          <cell r="J7926" t="str">
            <v>Non-Represented State Employees</v>
          </cell>
          <cell r="K7926">
            <v>8074</v>
          </cell>
          <cell r="L7926">
            <v>8074</v>
          </cell>
          <cell r="M7926">
            <v>8074</v>
          </cell>
          <cell r="N7926">
            <v>8074</v>
          </cell>
          <cell r="O7926">
            <v>7611</v>
          </cell>
          <cell r="P7926">
            <v>7763</v>
          </cell>
          <cell r="Q7926">
            <v>7997</v>
          </cell>
        </row>
        <row r="7927">
          <cell r="E7927" t="str">
            <v>78MONTHLYDTEAMSTERS LOCAL UNION NUMBER 117</v>
          </cell>
          <cell r="F7927" t="str">
            <v>78</v>
          </cell>
          <cell r="G7927" t="str">
            <v>Monthly</v>
          </cell>
          <cell r="H7927" t="str">
            <v>D</v>
          </cell>
          <cell r="I7927">
            <v>0</v>
          </cell>
          <cell r="J7927" t="str">
            <v>Teamsters Local Union Number 117</v>
          </cell>
          <cell r="K7927">
            <v>8175</v>
          </cell>
          <cell r="L7927">
            <v>8175</v>
          </cell>
          <cell r="M7927">
            <v>8175</v>
          </cell>
          <cell r="N7927">
            <v>8175</v>
          </cell>
          <cell r="O7927">
            <v>7707</v>
          </cell>
          <cell r="P7927">
            <v>7861</v>
          </cell>
          <cell r="Q7927">
            <v>8098</v>
          </cell>
        </row>
        <row r="7928">
          <cell r="E7928" t="str">
            <v>78MONTHLYDWASHINGTON FEDERATION OF STATE EMPLOYEES</v>
          </cell>
          <cell r="F7928" t="str">
            <v>78</v>
          </cell>
          <cell r="G7928" t="str">
            <v>Monthly</v>
          </cell>
          <cell r="H7928" t="str">
            <v>D</v>
          </cell>
          <cell r="I7928">
            <v>0</v>
          </cell>
          <cell r="J7928" t="str">
            <v>Washington Federation of State Employees</v>
          </cell>
          <cell r="K7928">
            <v>8074</v>
          </cell>
          <cell r="L7928">
            <v>8074</v>
          </cell>
          <cell r="M7928">
            <v>8074</v>
          </cell>
          <cell r="N7928">
            <v>8074</v>
          </cell>
          <cell r="O7928">
            <v>7611</v>
          </cell>
          <cell r="P7928">
            <v>7763</v>
          </cell>
          <cell r="Q7928">
            <v>7997</v>
          </cell>
        </row>
        <row r="7929">
          <cell r="E7929" t="str">
            <v>78MONTHLYDWASHINGTON PUBLIC EMPLOYEES ASSOCIATION</v>
          </cell>
          <cell r="F7929" t="str">
            <v>78</v>
          </cell>
          <cell r="G7929" t="str">
            <v>Monthly</v>
          </cell>
          <cell r="H7929" t="str">
            <v>D</v>
          </cell>
          <cell r="I7929">
            <v>0</v>
          </cell>
          <cell r="J7929" t="str">
            <v>Washington Public Employees Association</v>
          </cell>
          <cell r="K7929">
            <v>8074</v>
          </cell>
          <cell r="L7929">
            <v>8074</v>
          </cell>
          <cell r="M7929">
            <v>8074</v>
          </cell>
          <cell r="N7929">
            <v>8074</v>
          </cell>
          <cell r="O7929">
            <v>7611</v>
          </cell>
          <cell r="P7929">
            <v>7763</v>
          </cell>
          <cell r="Q7929">
            <v>7997</v>
          </cell>
        </row>
        <row r="7930">
          <cell r="E7930" t="str">
            <v>78MONTHLYECOALITION</v>
          </cell>
          <cell r="F7930" t="str">
            <v>78</v>
          </cell>
          <cell r="G7930" t="str">
            <v>Monthly</v>
          </cell>
          <cell r="H7930" t="str">
            <v>E</v>
          </cell>
          <cell r="I7930">
            <v>0</v>
          </cell>
          <cell r="J7930" t="str">
            <v>Coalition</v>
          </cell>
          <cell r="K7930">
            <v>8275</v>
          </cell>
          <cell r="L7930">
            <v>8275</v>
          </cell>
          <cell r="M7930">
            <v>8275</v>
          </cell>
          <cell r="N7930">
            <v>8275</v>
          </cell>
          <cell r="O7930">
            <v>7801</v>
          </cell>
          <cell r="P7930">
            <v>7957</v>
          </cell>
          <cell r="Q7930">
            <v>8197</v>
          </cell>
        </row>
        <row r="7931">
          <cell r="E7931" t="str">
            <v>78MONTHLYENON-REPRESENTED STATE EMPLOYEES</v>
          </cell>
          <cell r="F7931" t="str">
            <v>78</v>
          </cell>
          <cell r="G7931" t="str">
            <v>Monthly</v>
          </cell>
          <cell r="H7931" t="str">
            <v>E</v>
          </cell>
          <cell r="I7931">
            <v>0</v>
          </cell>
          <cell r="J7931" t="str">
            <v>Non-Represented State Employees</v>
          </cell>
          <cell r="K7931">
            <v>8275</v>
          </cell>
          <cell r="L7931">
            <v>8275</v>
          </cell>
          <cell r="M7931">
            <v>8275</v>
          </cell>
          <cell r="N7931">
            <v>8275</v>
          </cell>
          <cell r="O7931">
            <v>7801</v>
          </cell>
          <cell r="P7931">
            <v>7957</v>
          </cell>
          <cell r="Q7931">
            <v>8197</v>
          </cell>
        </row>
        <row r="7932">
          <cell r="E7932" t="str">
            <v>78MONTHLYETEAMSTERS LOCAL UNION NUMBER 117</v>
          </cell>
          <cell r="F7932" t="str">
            <v>78</v>
          </cell>
          <cell r="G7932" t="str">
            <v>Monthly</v>
          </cell>
          <cell r="H7932" t="str">
            <v>E</v>
          </cell>
          <cell r="I7932">
            <v>0</v>
          </cell>
          <cell r="J7932" t="str">
            <v>Teamsters Local Union Number 117</v>
          </cell>
          <cell r="K7932">
            <v>8382</v>
          </cell>
          <cell r="L7932">
            <v>8382</v>
          </cell>
          <cell r="M7932">
            <v>8382</v>
          </cell>
          <cell r="N7932">
            <v>8382</v>
          </cell>
          <cell r="O7932">
            <v>7902</v>
          </cell>
          <cell r="P7932">
            <v>8060</v>
          </cell>
          <cell r="Q7932">
            <v>8303</v>
          </cell>
        </row>
        <row r="7933">
          <cell r="E7933" t="str">
            <v>78MONTHLYEWASHINGTON FEDERATION OF STATE EMPLOYEES</v>
          </cell>
          <cell r="F7933" t="str">
            <v>78</v>
          </cell>
          <cell r="G7933" t="str">
            <v>Monthly</v>
          </cell>
          <cell r="H7933" t="str">
            <v>E</v>
          </cell>
          <cell r="I7933">
            <v>0</v>
          </cell>
          <cell r="J7933" t="str">
            <v>Washington Federation of State Employees</v>
          </cell>
          <cell r="K7933">
            <v>8275</v>
          </cell>
          <cell r="L7933">
            <v>8275</v>
          </cell>
          <cell r="M7933">
            <v>8275</v>
          </cell>
          <cell r="N7933">
            <v>8275</v>
          </cell>
          <cell r="O7933">
            <v>7801</v>
          </cell>
          <cell r="P7933">
            <v>7957</v>
          </cell>
          <cell r="Q7933">
            <v>8197</v>
          </cell>
        </row>
        <row r="7934">
          <cell r="E7934" t="str">
            <v>78MONTHLYEWASHINGTON PUBLIC EMPLOYEES ASSOCIATION</v>
          </cell>
          <cell r="F7934" t="str">
            <v>78</v>
          </cell>
          <cell r="G7934" t="str">
            <v>Monthly</v>
          </cell>
          <cell r="H7934" t="str">
            <v>E</v>
          </cell>
          <cell r="I7934">
            <v>0</v>
          </cell>
          <cell r="J7934" t="str">
            <v>Washington Public Employees Association</v>
          </cell>
          <cell r="K7934">
            <v>8275</v>
          </cell>
          <cell r="L7934">
            <v>8275</v>
          </cell>
          <cell r="M7934">
            <v>8275</v>
          </cell>
          <cell r="N7934">
            <v>8275</v>
          </cell>
          <cell r="O7934">
            <v>7801</v>
          </cell>
          <cell r="P7934">
            <v>7957</v>
          </cell>
          <cell r="Q7934">
            <v>8197</v>
          </cell>
        </row>
        <row r="7935">
          <cell r="E7935" t="str">
            <v>78MONTHLYFCOALITION</v>
          </cell>
          <cell r="F7935" t="str">
            <v>78</v>
          </cell>
          <cell r="G7935" t="str">
            <v>Monthly</v>
          </cell>
          <cell r="H7935" t="str">
            <v>F</v>
          </cell>
          <cell r="I7935">
            <v>0</v>
          </cell>
          <cell r="J7935" t="str">
            <v>Coalition</v>
          </cell>
          <cell r="K7935">
            <v>8483</v>
          </cell>
          <cell r="L7935">
            <v>8483</v>
          </cell>
          <cell r="M7935">
            <v>8483</v>
          </cell>
          <cell r="N7935">
            <v>8483</v>
          </cell>
          <cell r="O7935">
            <v>7997</v>
          </cell>
          <cell r="P7935">
            <v>8157</v>
          </cell>
          <cell r="Q7935">
            <v>8403</v>
          </cell>
        </row>
        <row r="7936">
          <cell r="E7936" t="str">
            <v>78MONTHLYFNON-REPRESENTED STATE EMPLOYEES</v>
          </cell>
          <cell r="F7936" t="str">
            <v>78</v>
          </cell>
          <cell r="G7936" t="str">
            <v>Monthly</v>
          </cell>
          <cell r="H7936" t="str">
            <v>F</v>
          </cell>
          <cell r="I7936">
            <v>0</v>
          </cell>
          <cell r="J7936" t="str">
            <v>Non-Represented State Employees</v>
          </cell>
          <cell r="K7936">
            <v>8483</v>
          </cell>
          <cell r="L7936">
            <v>8483</v>
          </cell>
          <cell r="M7936">
            <v>8483</v>
          </cell>
          <cell r="N7936">
            <v>8483</v>
          </cell>
          <cell r="O7936">
            <v>7997</v>
          </cell>
          <cell r="P7936">
            <v>8157</v>
          </cell>
          <cell r="Q7936">
            <v>8403</v>
          </cell>
        </row>
        <row r="7937">
          <cell r="E7937" t="str">
            <v>78MONTHLYFTEAMSTERS LOCAL UNION NUMBER 117</v>
          </cell>
          <cell r="F7937" t="str">
            <v>78</v>
          </cell>
          <cell r="G7937" t="str">
            <v>Monthly</v>
          </cell>
          <cell r="H7937" t="str">
            <v>F</v>
          </cell>
          <cell r="I7937">
            <v>0</v>
          </cell>
          <cell r="J7937" t="str">
            <v>Teamsters Local Union Number 117</v>
          </cell>
          <cell r="K7937">
            <v>8591</v>
          </cell>
          <cell r="L7937">
            <v>8591</v>
          </cell>
          <cell r="M7937">
            <v>8591</v>
          </cell>
          <cell r="N7937">
            <v>8591</v>
          </cell>
          <cell r="O7937">
            <v>8099</v>
          </cell>
          <cell r="P7937">
            <v>8261</v>
          </cell>
          <cell r="Q7937">
            <v>8510</v>
          </cell>
        </row>
        <row r="7938">
          <cell r="E7938" t="str">
            <v>78MONTHLYFWASHINGTON FEDERATION OF STATE EMPLOYEES</v>
          </cell>
          <cell r="F7938" t="str">
            <v>78</v>
          </cell>
          <cell r="G7938" t="str">
            <v>Monthly</v>
          </cell>
          <cell r="H7938" t="str">
            <v>F</v>
          </cell>
          <cell r="I7938">
            <v>0</v>
          </cell>
          <cell r="J7938" t="str">
            <v>Washington Federation of State Employees</v>
          </cell>
          <cell r="K7938">
            <v>8483</v>
          </cell>
          <cell r="L7938">
            <v>8483</v>
          </cell>
          <cell r="M7938">
            <v>8483</v>
          </cell>
          <cell r="N7938">
            <v>8483</v>
          </cell>
          <cell r="O7938">
            <v>7997</v>
          </cell>
          <cell r="P7938">
            <v>8157</v>
          </cell>
          <cell r="Q7938">
            <v>8403</v>
          </cell>
        </row>
        <row r="7939">
          <cell r="E7939" t="str">
            <v>78MONTHLYFWASHINGTON PUBLIC EMPLOYEES ASSOCIATION</v>
          </cell>
          <cell r="F7939" t="str">
            <v>78</v>
          </cell>
          <cell r="G7939" t="str">
            <v>Monthly</v>
          </cell>
          <cell r="H7939" t="str">
            <v>F</v>
          </cell>
          <cell r="I7939">
            <v>0</v>
          </cell>
          <cell r="J7939" t="str">
            <v>Washington Public Employees Association</v>
          </cell>
          <cell r="K7939">
            <v>8483</v>
          </cell>
          <cell r="L7939">
            <v>8483</v>
          </cell>
          <cell r="M7939">
            <v>8483</v>
          </cell>
          <cell r="N7939">
            <v>8483</v>
          </cell>
          <cell r="O7939">
            <v>7997</v>
          </cell>
          <cell r="P7939">
            <v>8157</v>
          </cell>
          <cell r="Q7939">
            <v>8403</v>
          </cell>
        </row>
        <row r="7940">
          <cell r="E7940" t="str">
            <v>78MONTHLYGCOALITION</v>
          </cell>
          <cell r="F7940" t="str">
            <v>78</v>
          </cell>
          <cell r="G7940" t="str">
            <v>Monthly</v>
          </cell>
          <cell r="H7940" t="str">
            <v>G</v>
          </cell>
          <cell r="I7940">
            <v>0</v>
          </cell>
          <cell r="J7940" t="str">
            <v>Coalition</v>
          </cell>
          <cell r="K7940">
            <v>8696</v>
          </cell>
          <cell r="L7940">
            <v>8696</v>
          </cell>
          <cell r="M7940">
            <v>8696</v>
          </cell>
          <cell r="N7940">
            <v>8696</v>
          </cell>
          <cell r="O7940">
            <v>8198</v>
          </cell>
          <cell r="P7940">
            <v>8362</v>
          </cell>
          <cell r="Q7940">
            <v>8615</v>
          </cell>
        </row>
        <row r="7941">
          <cell r="E7941" t="str">
            <v>78MONTHLYGNON-REPRESENTED STATE EMPLOYEES</v>
          </cell>
          <cell r="F7941" t="str">
            <v>78</v>
          </cell>
          <cell r="G7941" t="str">
            <v>Monthly</v>
          </cell>
          <cell r="H7941" t="str">
            <v>G</v>
          </cell>
          <cell r="I7941">
            <v>0</v>
          </cell>
          <cell r="J7941" t="str">
            <v>Non-Represented State Employees</v>
          </cell>
          <cell r="K7941">
            <v>8696</v>
          </cell>
          <cell r="L7941">
            <v>8696</v>
          </cell>
          <cell r="M7941">
            <v>8696</v>
          </cell>
          <cell r="N7941">
            <v>8696</v>
          </cell>
          <cell r="O7941">
            <v>8198</v>
          </cell>
          <cell r="P7941">
            <v>8362</v>
          </cell>
          <cell r="Q7941">
            <v>8615</v>
          </cell>
        </row>
        <row r="7942">
          <cell r="E7942" t="str">
            <v>78MONTHLYGTEAMSTERS LOCAL UNION NUMBER 117</v>
          </cell>
          <cell r="F7942" t="str">
            <v>78</v>
          </cell>
          <cell r="G7942" t="str">
            <v>Monthly</v>
          </cell>
          <cell r="H7942" t="str">
            <v>G</v>
          </cell>
          <cell r="I7942">
            <v>0</v>
          </cell>
          <cell r="J7942" t="str">
            <v>Teamsters Local Union Number 117</v>
          </cell>
          <cell r="K7942">
            <v>8808</v>
          </cell>
          <cell r="L7942">
            <v>8808</v>
          </cell>
          <cell r="M7942">
            <v>8808</v>
          </cell>
          <cell r="N7942">
            <v>8808</v>
          </cell>
          <cell r="O7942">
            <v>8303</v>
          </cell>
          <cell r="P7942">
            <v>8469</v>
          </cell>
          <cell r="Q7942">
            <v>8725</v>
          </cell>
        </row>
        <row r="7943">
          <cell r="E7943" t="str">
            <v>78MONTHLYGWASHINGTON FEDERATION OF STATE EMPLOYEES</v>
          </cell>
          <cell r="F7943" t="str">
            <v>78</v>
          </cell>
          <cell r="G7943" t="str">
            <v>Monthly</v>
          </cell>
          <cell r="H7943" t="str">
            <v>G</v>
          </cell>
          <cell r="I7943">
            <v>0</v>
          </cell>
          <cell r="J7943" t="str">
            <v>Washington Federation of State Employees</v>
          </cell>
          <cell r="K7943">
            <v>8696</v>
          </cell>
          <cell r="L7943">
            <v>8696</v>
          </cell>
          <cell r="M7943">
            <v>8696</v>
          </cell>
          <cell r="N7943">
            <v>8696</v>
          </cell>
          <cell r="O7943">
            <v>8198</v>
          </cell>
          <cell r="P7943">
            <v>8362</v>
          </cell>
          <cell r="Q7943">
            <v>8615</v>
          </cell>
        </row>
        <row r="7944">
          <cell r="E7944" t="str">
            <v>78MONTHLYGWASHINGTON PUBLIC EMPLOYEES ASSOCIATION</v>
          </cell>
          <cell r="F7944" t="str">
            <v>78</v>
          </cell>
          <cell r="G7944" t="str">
            <v>Monthly</v>
          </cell>
          <cell r="H7944" t="str">
            <v>G</v>
          </cell>
          <cell r="I7944">
            <v>0</v>
          </cell>
          <cell r="J7944" t="str">
            <v>Washington Public Employees Association</v>
          </cell>
          <cell r="K7944">
            <v>8696</v>
          </cell>
          <cell r="L7944">
            <v>8696</v>
          </cell>
          <cell r="M7944">
            <v>8696</v>
          </cell>
          <cell r="N7944">
            <v>8696</v>
          </cell>
          <cell r="O7944">
            <v>8198</v>
          </cell>
          <cell r="P7944">
            <v>8362</v>
          </cell>
          <cell r="Q7944">
            <v>8615</v>
          </cell>
        </row>
        <row r="7945">
          <cell r="E7945" t="str">
            <v>78MONTHLYHCOALITION</v>
          </cell>
          <cell r="F7945" t="str">
            <v>78</v>
          </cell>
          <cell r="G7945" t="str">
            <v>Monthly</v>
          </cell>
          <cell r="H7945" t="str">
            <v>H</v>
          </cell>
          <cell r="I7945">
            <v>0</v>
          </cell>
          <cell r="J7945" t="str">
            <v>Coalition</v>
          </cell>
          <cell r="K7945">
            <v>8912</v>
          </cell>
          <cell r="L7945">
            <v>8912</v>
          </cell>
          <cell r="M7945">
            <v>8912</v>
          </cell>
          <cell r="N7945">
            <v>8912</v>
          </cell>
          <cell r="O7945">
            <v>8401</v>
          </cell>
          <cell r="P7945">
            <v>8569</v>
          </cell>
          <cell r="Q7945">
            <v>8828</v>
          </cell>
        </row>
        <row r="7946">
          <cell r="E7946" t="str">
            <v>78MONTHLYHNON-REPRESENTED STATE EMPLOYEES</v>
          </cell>
          <cell r="F7946" t="str">
            <v>78</v>
          </cell>
          <cell r="G7946" t="str">
            <v>Monthly</v>
          </cell>
          <cell r="H7946" t="str">
            <v>H</v>
          </cell>
          <cell r="I7946">
            <v>0</v>
          </cell>
          <cell r="J7946" t="str">
            <v>Non-Represented State Employees</v>
          </cell>
          <cell r="K7946">
            <v>8912</v>
          </cell>
          <cell r="L7946">
            <v>8912</v>
          </cell>
          <cell r="M7946">
            <v>8912</v>
          </cell>
          <cell r="N7946">
            <v>8912</v>
          </cell>
          <cell r="O7946">
            <v>8401</v>
          </cell>
          <cell r="P7946">
            <v>8569</v>
          </cell>
          <cell r="Q7946">
            <v>8828</v>
          </cell>
        </row>
        <row r="7947">
          <cell r="E7947" t="str">
            <v>78MONTHLYHTEAMSTERS LOCAL UNION NUMBER 117</v>
          </cell>
          <cell r="F7947" t="str">
            <v>78</v>
          </cell>
          <cell r="G7947" t="str">
            <v>Monthly</v>
          </cell>
          <cell r="H7947" t="str">
            <v>H</v>
          </cell>
          <cell r="I7947">
            <v>0</v>
          </cell>
          <cell r="J7947" t="str">
            <v>Teamsters Local Union Number 117</v>
          </cell>
          <cell r="K7947">
            <v>9024</v>
          </cell>
          <cell r="L7947">
            <v>9024</v>
          </cell>
          <cell r="M7947">
            <v>9024</v>
          </cell>
          <cell r="N7947">
            <v>9024</v>
          </cell>
          <cell r="O7947">
            <v>8507</v>
          </cell>
          <cell r="P7947">
            <v>8677</v>
          </cell>
          <cell r="Q7947">
            <v>8939</v>
          </cell>
        </row>
        <row r="7948">
          <cell r="E7948" t="str">
            <v>78MONTHLYHWASHINGTON FEDERATION OF STATE EMPLOYEES</v>
          </cell>
          <cell r="F7948" t="str">
            <v>78</v>
          </cell>
          <cell r="G7948" t="str">
            <v>Monthly</v>
          </cell>
          <cell r="H7948" t="str">
            <v>H</v>
          </cell>
          <cell r="I7948">
            <v>0</v>
          </cell>
          <cell r="J7948" t="str">
            <v>Washington Federation of State Employees</v>
          </cell>
          <cell r="K7948">
            <v>8912</v>
          </cell>
          <cell r="L7948">
            <v>8912</v>
          </cell>
          <cell r="M7948">
            <v>8912</v>
          </cell>
          <cell r="N7948">
            <v>8912</v>
          </cell>
          <cell r="O7948">
            <v>8401</v>
          </cell>
          <cell r="P7948">
            <v>8569</v>
          </cell>
          <cell r="Q7948">
            <v>8828</v>
          </cell>
        </row>
        <row r="7949">
          <cell r="E7949" t="str">
            <v>78MONTHLYHWASHINGTON PUBLIC EMPLOYEES ASSOCIATION</v>
          </cell>
          <cell r="F7949" t="str">
            <v>78</v>
          </cell>
          <cell r="G7949" t="str">
            <v>Monthly</v>
          </cell>
          <cell r="H7949" t="str">
            <v>H</v>
          </cell>
          <cell r="I7949">
            <v>0</v>
          </cell>
          <cell r="J7949" t="str">
            <v>Washington Public Employees Association</v>
          </cell>
          <cell r="K7949">
            <v>8912</v>
          </cell>
          <cell r="L7949">
            <v>8912</v>
          </cell>
          <cell r="M7949">
            <v>8912</v>
          </cell>
          <cell r="N7949">
            <v>8912</v>
          </cell>
          <cell r="O7949">
            <v>8401</v>
          </cell>
          <cell r="P7949">
            <v>8569</v>
          </cell>
          <cell r="Q7949">
            <v>8828</v>
          </cell>
        </row>
        <row r="7950">
          <cell r="E7950" t="str">
            <v>78MONTHLYICOALITION</v>
          </cell>
          <cell r="F7950" t="str">
            <v>78</v>
          </cell>
          <cell r="G7950" t="str">
            <v>Monthly</v>
          </cell>
          <cell r="H7950" t="str">
            <v>I</v>
          </cell>
          <cell r="I7950">
            <v>0</v>
          </cell>
          <cell r="J7950" t="str">
            <v>Coalition</v>
          </cell>
          <cell r="K7950">
            <v>9136</v>
          </cell>
          <cell r="L7950">
            <v>9136</v>
          </cell>
          <cell r="M7950">
            <v>9136</v>
          </cell>
          <cell r="N7950">
            <v>9136</v>
          </cell>
          <cell r="O7950">
            <v>8613</v>
          </cell>
          <cell r="P7950">
            <v>8785</v>
          </cell>
          <cell r="Q7950">
            <v>9050</v>
          </cell>
        </row>
        <row r="7951">
          <cell r="E7951" t="str">
            <v>78MONTHLYINON-REPRESENTED STATE EMPLOYEES</v>
          </cell>
          <cell r="F7951" t="str">
            <v>78</v>
          </cell>
          <cell r="G7951" t="str">
            <v>Monthly</v>
          </cell>
          <cell r="H7951" t="str">
            <v>I</v>
          </cell>
          <cell r="I7951">
            <v>0</v>
          </cell>
          <cell r="J7951" t="str">
            <v>Non-Represented State Employees</v>
          </cell>
          <cell r="K7951">
            <v>9136</v>
          </cell>
          <cell r="L7951">
            <v>9136</v>
          </cell>
          <cell r="M7951">
            <v>9136</v>
          </cell>
          <cell r="N7951">
            <v>9136</v>
          </cell>
          <cell r="O7951">
            <v>8613</v>
          </cell>
          <cell r="P7951">
            <v>8785</v>
          </cell>
          <cell r="Q7951">
            <v>9050</v>
          </cell>
        </row>
        <row r="7952">
          <cell r="E7952" t="str">
            <v>78MONTHLYITEAMSTERS LOCAL UNION NUMBER 117</v>
          </cell>
          <cell r="F7952" t="str">
            <v>78</v>
          </cell>
          <cell r="G7952" t="str">
            <v>Monthly</v>
          </cell>
          <cell r="H7952" t="str">
            <v>I</v>
          </cell>
          <cell r="I7952">
            <v>0</v>
          </cell>
          <cell r="J7952" t="str">
            <v>Teamsters Local Union Number 117</v>
          </cell>
          <cell r="K7952">
            <v>9254</v>
          </cell>
          <cell r="L7952">
            <v>9254</v>
          </cell>
          <cell r="M7952">
            <v>9254</v>
          </cell>
          <cell r="N7952">
            <v>9254</v>
          </cell>
          <cell r="O7952">
            <v>8724</v>
          </cell>
          <cell r="P7952">
            <v>8898</v>
          </cell>
          <cell r="Q7952">
            <v>9167</v>
          </cell>
        </row>
        <row r="7953">
          <cell r="E7953" t="str">
            <v>78MONTHLYIWASHINGTON FEDERATION OF STATE EMPLOYEES</v>
          </cell>
          <cell r="F7953" t="str">
            <v>78</v>
          </cell>
          <cell r="G7953" t="str">
            <v>Monthly</v>
          </cell>
          <cell r="H7953" t="str">
            <v>I</v>
          </cell>
          <cell r="I7953">
            <v>0</v>
          </cell>
          <cell r="J7953" t="str">
            <v>Washington Federation of State Employees</v>
          </cell>
          <cell r="K7953">
            <v>9136</v>
          </cell>
          <cell r="L7953">
            <v>9136</v>
          </cell>
          <cell r="M7953">
            <v>9136</v>
          </cell>
          <cell r="N7953">
            <v>9136</v>
          </cell>
          <cell r="O7953">
            <v>8613</v>
          </cell>
          <cell r="P7953">
            <v>8785</v>
          </cell>
          <cell r="Q7953">
            <v>9050</v>
          </cell>
        </row>
        <row r="7954">
          <cell r="E7954" t="str">
            <v>78MONTHLYIWASHINGTON PUBLIC EMPLOYEES ASSOCIATION</v>
          </cell>
          <cell r="F7954" t="str">
            <v>78</v>
          </cell>
          <cell r="G7954" t="str">
            <v>Monthly</v>
          </cell>
          <cell r="H7954" t="str">
            <v>I</v>
          </cell>
          <cell r="I7954">
            <v>0</v>
          </cell>
          <cell r="J7954" t="str">
            <v>Washington Public Employees Association</v>
          </cell>
          <cell r="K7954">
            <v>9136</v>
          </cell>
          <cell r="L7954">
            <v>9136</v>
          </cell>
          <cell r="M7954">
            <v>9136</v>
          </cell>
          <cell r="N7954">
            <v>9136</v>
          </cell>
          <cell r="O7954">
            <v>8613</v>
          </cell>
          <cell r="P7954">
            <v>8785</v>
          </cell>
          <cell r="Q7954">
            <v>9050</v>
          </cell>
        </row>
        <row r="7955">
          <cell r="E7955" t="str">
            <v>78MONTHLYJCOALITION</v>
          </cell>
          <cell r="F7955" t="str">
            <v>78</v>
          </cell>
          <cell r="G7955" t="str">
            <v>Monthly</v>
          </cell>
          <cell r="H7955" t="str">
            <v>J</v>
          </cell>
          <cell r="I7955">
            <v>0</v>
          </cell>
          <cell r="J7955" t="str">
            <v>Coalition</v>
          </cell>
          <cell r="K7955">
            <v>9363</v>
          </cell>
          <cell r="L7955">
            <v>9363</v>
          </cell>
          <cell r="M7955">
            <v>9363</v>
          </cell>
          <cell r="N7955">
            <v>9363</v>
          </cell>
          <cell r="O7955">
            <v>8826</v>
          </cell>
          <cell r="P7955">
            <v>9003</v>
          </cell>
          <cell r="Q7955">
            <v>9275</v>
          </cell>
        </row>
        <row r="7956">
          <cell r="E7956" t="str">
            <v>78MONTHLYJNON-REPRESENTED STATE EMPLOYEES</v>
          </cell>
          <cell r="F7956" t="str">
            <v>78</v>
          </cell>
          <cell r="G7956" t="str">
            <v>Monthly</v>
          </cell>
          <cell r="H7956" t="str">
            <v>J</v>
          </cell>
          <cell r="I7956">
            <v>0</v>
          </cell>
          <cell r="J7956" t="str">
            <v>Non-Represented State Employees</v>
          </cell>
          <cell r="K7956">
            <v>9363</v>
          </cell>
          <cell r="L7956">
            <v>9363</v>
          </cell>
          <cell r="M7956">
            <v>9363</v>
          </cell>
          <cell r="N7956">
            <v>9363</v>
          </cell>
          <cell r="O7956">
            <v>8826</v>
          </cell>
          <cell r="P7956">
            <v>9003</v>
          </cell>
          <cell r="Q7956">
            <v>9275</v>
          </cell>
        </row>
        <row r="7957">
          <cell r="E7957" t="str">
            <v>78MONTHLYJTEAMSTERS LOCAL UNION NUMBER 117</v>
          </cell>
          <cell r="F7957" t="str">
            <v>78</v>
          </cell>
          <cell r="G7957" t="str">
            <v>Monthly</v>
          </cell>
          <cell r="H7957" t="str">
            <v>J</v>
          </cell>
          <cell r="I7957">
            <v>0</v>
          </cell>
          <cell r="J7957" t="str">
            <v>Teamsters Local Union Number 117</v>
          </cell>
          <cell r="K7957">
            <v>9482</v>
          </cell>
          <cell r="L7957">
            <v>9482</v>
          </cell>
          <cell r="M7957">
            <v>9482</v>
          </cell>
          <cell r="N7957">
            <v>9482</v>
          </cell>
          <cell r="O7957">
            <v>8938</v>
          </cell>
          <cell r="P7957">
            <v>9117</v>
          </cell>
          <cell r="Q7957">
            <v>9392</v>
          </cell>
        </row>
        <row r="7958">
          <cell r="E7958" t="str">
            <v>78MONTHLYJWASHINGTON FEDERATION OF STATE EMPLOYEES</v>
          </cell>
          <cell r="F7958" t="str">
            <v>78</v>
          </cell>
          <cell r="G7958" t="str">
            <v>Monthly</v>
          </cell>
          <cell r="H7958" t="str">
            <v>J</v>
          </cell>
          <cell r="I7958">
            <v>0</v>
          </cell>
          <cell r="J7958" t="str">
            <v>Washington Federation of State Employees</v>
          </cell>
          <cell r="K7958">
            <v>9363</v>
          </cell>
          <cell r="L7958">
            <v>9363</v>
          </cell>
          <cell r="M7958">
            <v>9363</v>
          </cell>
          <cell r="N7958">
            <v>9363</v>
          </cell>
          <cell r="O7958">
            <v>8826</v>
          </cell>
          <cell r="P7958">
            <v>9003</v>
          </cell>
          <cell r="Q7958">
            <v>9275</v>
          </cell>
        </row>
        <row r="7959">
          <cell r="E7959" t="str">
            <v>78MONTHLYJWASHINGTON PUBLIC EMPLOYEES ASSOCIATION</v>
          </cell>
          <cell r="F7959" t="str">
            <v>78</v>
          </cell>
          <cell r="G7959" t="str">
            <v>Monthly</v>
          </cell>
          <cell r="H7959" t="str">
            <v>J</v>
          </cell>
          <cell r="I7959">
            <v>0</v>
          </cell>
          <cell r="J7959" t="str">
            <v>Washington Public Employees Association</v>
          </cell>
          <cell r="K7959">
            <v>9363</v>
          </cell>
          <cell r="L7959">
            <v>9363</v>
          </cell>
          <cell r="M7959">
            <v>9363</v>
          </cell>
          <cell r="N7959">
            <v>9363</v>
          </cell>
          <cell r="O7959">
            <v>8826</v>
          </cell>
          <cell r="P7959">
            <v>9003</v>
          </cell>
          <cell r="Q7959">
            <v>9275</v>
          </cell>
        </row>
        <row r="7960">
          <cell r="E7960" t="str">
            <v>78MONTHLYKCOALITION</v>
          </cell>
          <cell r="F7960" t="str">
            <v>78</v>
          </cell>
          <cell r="G7960" t="str">
            <v>Monthly</v>
          </cell>
          <cell r="H7960" t="str">
            <v>K</v>
          </cell>
          <cell r="I7960">
            <v>0</v>
          </cell>
          <cell r="J7960" t="str">
            <v>Coalition</v>
          </cell>
          <cell r="K7960">
            <v>9596</v>
          </cell>
          <cell r="L7960">
            <v>9596</v>
          </cell>
          <cell r="M7960">
            <v>9596</v>
          </cell>
          <cell r="N7960">
            <v>9596</v>
          </cell>
          <cell r="O7960">
            <v>9046</v>
          </cell>
          <cell r="P7960">
            <v>9227</v>
          </cell>
          <cell r="Q7960">
            <v>9506</v>
          </cell>
        </row>
        <row r="7961">
          <cell r="E7961" t="str">
            <v>78MONTHLYKNON-REPRESENTED STATE EMPLOYEES</v>
          </cell>
          <cell r="F7961" t="str">
            <v>78</v>
          </cell>
          <cell r="G7961" t="str">
            <v>Monthly</v>
          </cell>
          <cell r="H7961" t="str">
            <v>K</v>
          </cell>
          <cell r="I7961">
            <v>0</v>
          </cell>
          <cell r="J7961" t="str">
            <v>Non-Represented State Employees</v>
          </cell>
          <cell r="K7961">
            <v>9596</v>
          </cell>
          <cell r="L7961">
            <v>9596</v>
          </cell>
          <cell r="M7961">
            <v>9596</v>
          </cell>
          <cell r="N7961">
            <v>9596</v>
          </cell>
          <cell r="O7961">
            <v>9046</v>
          </cell>
          <cell r="P7961">
            <v>9227</v>
          </cell>
          <cell r="Q7961">
            <v>9506</v>
          </cell>
        </row>
        <row r="7962">
          <cell r="E7962" t="str">
            <v>78MONTHLYKTEAMSTERS LOCAL UNION NUMBER 117</v>
          </cell>
          <cell r="F7962" t="str">
            <v>78</v>
          </cell>
          <cell r="G7962" t="str">
            <v>Monthly</v>
          </cell>
          <cell r="H7962" t="str">
            <v>K</v>
          </cell>
          <cell r="I7962">
            <v>0</v>
          </cell>
          <cell r="J7962" t="str">
            <v>Teamsters Local Union Number 117</v>
          </cell>
          <cell r="K7962">
            <v>9719</v>
          </cell>
          <cell r="L7962">
            <v>9719</v>
          </cell>
          <cell r="M7962">
            <v>9719</v>
          </cell>
          <cell r="N7962">
            <v>9719</v>
          </cell>
          <cell r="O7962">
            <v>9162</v>
          </cell>
          <cell r="P7962">
            <v>9345</v>
          </cell>
          <cell r="Q7962">
            <v>9627</v>
          </cell>
        </row>
        <row r="7963">
          <cell r="E7963" t="str">
            <v>78MONTHLYKWASHINGTON FEDERATION OF STATE EMPLOYEES</v>
          </cell>
          <cell r="F7963" t="str">
            <v>78</v>
          </cell>
          <cell r="G7963" t="str">
            <v>Monthly</v>
          </cell>
          <cell r="H7963" t="str">
            <v>K</v>
          </cell>
          <cell r="I7963">
            <v>0</v>
          </cell>
          <cell r="J7963" t="str">
            <v>Washington Federation of State Employees</v>
          </cell>
          <cell r="K7963">
            <v>9596</v>
          </cell>
          <cell r="L7963">
            <v>9596</v>
          </cell>
          <cell r="M7963">
            <v>9596</v>
          </cell>
          <cell r="N7963">
            <v>9596</v>
          </cell>
          <cell r="O7963">
            <v>9046</v>
          </cell>
          <cell r="P7963">
            <v>9227</v>
          </cell>
          <cell r="Q7963">
            <v>9506</v>
          </cell>
        </row>
        <row r="7964">
          <cell r="E7964" t="str">
            <v>78MONTHLYKWASHINGTON PUBLIC EMPLOYEES ASSOCIATION</v>
          </cell>
          <cell r="F7964" t="str">
            <v>78</v>
          </cell>
          <cell r="G7964" t="str">
            <v>Monthly</v>
          </cell>
          <cell r="H7964" t="str">
            <v>K</v>
          </cell>
          <cell r="I7964">
            <v>0</v>
          </cell>
          <cell r="J7964" t="str">
            <v>Washington Public Employees Association</v>
          </cell>
          <cell r="K7964">
            <v>9596</v>
          </cell>
          <cell r="L7964">
            <v>9596</v>
          </cell>
          <cell r="M7964">
            <v>9596</v>
          </cell>
          <cell r="N7964">
            <v>9596</v>
          </cell>
          <cell r="O7964">
            <v>9046</v>
          </cell>
          <cell r="P7964">
            <v>9227</v>
          </cell>
          <cell r="Q7964">
            <v>9506</v>
          </cell>
        </row>
        <row r="7965">
          <cell r="E7965" t="str">
            <v>78MONTHLYLCOALITION</v>
          </cell>
          <cell r="F7965" t="str">
            <v>78</v>
          </cell>
          <cell r="G7965" t="str">
            <v>Monthly</v>
          </cell>
          <cell r="H7965" t="str">
            <v>L</v>
          </cell>
          <cell r="I7965">
            <v>0</v>
          </cell>
          <cell r="J7965" t="str">
            <v>Coalition</v>
          </cell>
          <cell r="K7965">
            <v>9836</v>
          </cell>
          <cell r="L7965">
            <v>9836</v>
          </cell>
          <cell r="M7965">
            <v>9836</v>
          </cell>
          <cell r="N7965">
            <v>9836</v>
          </cell>
          <cell r="O7965">
            <v>9273</v>
          </cell>
          <cell r="P7965">
            <v>9458</v>
          </cell>
          <cell r="Q7965">
            <v>9744</v>
          </cell>
        </row>
        <row r="7966">
          <cell r="E7966" t="str">
            <v>78MONTHLYLNON-REPRESENTED STATE EMPLOYEES</v>
          </cell>
          <cell r="F7966" t="str">
            <v>78</v>
          </cell>
          <cell r="G7966" t="str">
            <v>Monthly</v>
          </cell>
          <cell r="H7966" t="str">
            <v>L</v>
          </cell>
          <cell r="I7966">
            <v>0</v>
          </cell>
          <cell r="J7966" t="str">
            <v>Non-Represented State Employees</v>
          </cell>
          <cell r="K7966">
            <v>9836</v>
          </cell>
          <cell r="L7966">
            <v>9836</v>
          </cell>
          <cell r="M7966">
            <v>9836</v>
          </cell>
          <cell r="N7966">
            <v>9836</v>
          </cell>
          <cell r="O7966">
            <v>9273</v>
          </cell>
          <cell r="P7966">
            <v>9458</v>
          </cell>
          <cell r="Q7966">
            <v>9744</v>
          </cell>
        </row>
        <row r="7967">
          <cell r="E7967" t="str">
            <v>78MONTHLYLTEAMSTERS LOCAL UNION NUMBER 117</v>
          </cell>
          <cell r="F7967" t="str">
            <v>78</v>
          </cell>
          <cell r="G7967" t="str">
            <v>Monthly</v>
          </cell>
          <cell r="H7967" t="str">
            <v>L</v>
          </cell>
          <cell r="I7967">
            <v>0</v>
          </cell>
          <cell r="J7967" t="str">
            <v>Teamsters Local Union Number 117</v>
          </cell>
          <cell r="K7967">
            <v>9964</v>
          </cell>
          <cell r="L7967">
            <v>9964</v>
          </cell>
          <cell r="M7967">
            <v>9964</v>
          </cell>
          <cell r="N7967">
            <v>9964</v>
          </cell>
          <cell r="O7967">
            <v>9393</v>
          </cell>
          <cell r="P7967">
            <v>9581</v>
          </cell>
          <cell r="Q7967">
            <v>9870</v>
          </cell>
        </row>
        <row r="7968">
          <cell r="E7968" t="str">
            <v>78MONTHLYLWASHINGTON FEDERATION OF STATE EMPLOYEES</v>
          </cell>
          <cell r="F7968" t="str">
            <v>78</v>
          </cell>
          <cell r="G7968" t="str">
            <v>Monthly</v>
          </cell>
          <cell r="H7968" t="str">
            <v>L</v>
          </cell>
          <cell r="I7968">
            <v>0</v>
          </cell>
          <cell r="J7968" t="str">
            <v>Washington Federation of State Employees</v>
          </cell>
          <cell r="K7968">
            <v>9836</v>
          </cell>
          <cell r="L7968">
            <v>9836</v>
          </cell>
          <cell r="M7968">
            <v>9836</v>
          </cell>
          <cell r="N7968">
            <v>9836</v>
          </cell>
          <cell r="O7968">
            <v>9273</v>
          </cell>
          <cell r="P7968">
            <v>9458</v>
          </cell>
          <cell r="Q7968">
            <v>9744</v>
          </cell>
        </row>
        <row r="7969">
          <cell r="E7969" t="str">
            <v>78MONTHLYLWASHINGTON PUBLIC EMPLOYEES ASSOCIATION</v>
          </cell>
          <cell r="F7969" t="str">
            <v>78</v>
          </cell>
          <cell r="G7969" t="str">
            <v>Monthly</v>
          </cell>
          <cell r="H7969" t="str">
            <v>L</v>
          </cell>
          <cell r="I7969">
            <v>0</v>
          </cell>
          <cell r="J7969" t="str">
            <v>Washington Public Employees Association</v>
          </cell>
          <cell r="K7969">
            <v>9836</v>
          </cell>
          <cell r="L7969">
            <v>9836</v>
          </cell>
          <cell r="M7969">
            <v>9836</v>
          </cell>
          <cell r="N7969">
            <v>9836</v>
          </cell>
          <cell r="O7969">
            <v>9273</v>
          </cell>
          <cell r="P7969">
            <v>9458</v>
          </cell>
          <cell r="Q7969">
            <v>9744</v>
          </cell>
        </row>
        <row r="7970">
          <cell r="E7970" t="str">
            <v>78MONTHLYMCOALITION</v>
          </cell>
          <cell r="F7970" t="str">
            <v>78</v>
          </cell>
          <cell r="G7970" t="str">
            <v>Monthly</v>
          </cell>
          <cell r="H7970" t="str">
            <v>M</v>
          </cell>
          <cell r="I7970">
            <v>0</v>
          </cell>
          <cell r="J7970" t="str">
            <v>Coalition</v>
          </cell>
          <cell r="K7970">
            <v>10084</v>
          </cell>
          <cell r="L7970">
            <v>10084</v>
          </cell>
          <cell r="M7970">
            <v>10084</v>
          </cell>
          <cell r="N7970">
            <v>10084</v>
          </cell>
          <cell r="O7970">
            <v>9506</v>
          </cell>
          <cell r="P7970">
            <v>9696</v>
          </cell>
          <cell r="Q7970">
            <v>9989</v>
          </cell>
        </row>
        <row r="7971">
          <cell r="E7971" t="str">
            <v>78MONTHLYMNON-REPRESENTED STATE EMPLOYEES</v>
          </cell>
          <cell r="F7971" t="str">
            <v>78</v>
          </cell>
          <cell r="G7971" t="str">
            <v>Monthly</v>
          </cell>
          <cell r="H7971" t="str">
            <v>M</v>
          </cell>
          <cell r="I7971">
            <v>0</v>
          </cell>
          <cell r="J7971" t="str">
            <v>Non-Represented State Employees</v>
          </cell>
          <cell r="K7971">
            <v>10084</v>
          </cell>
          <cell r="L7971">
            <v>10084</v>
          </cell>
          <cell r="M7971">
            <v>10084</v>
          </cell>
          <cell r="N7971">
            <v>10084</v>
          </cell>
          <cell r="O7971">
            <v>9506</v>
          </cell>
          <cell r="P7971">
            <v>9696</v>
          </cell>
          <cell r="Q7971">
            <v>9989</v>
          </cell>
        </row>
        <row r="7972">
          <cell r="E7972" t="str">
            <v>78MONTHLYMTEAMSTERS LOCAL UNION NUMBER 117</v>
          </cell>
          <cell r="F7972" t="str">
            <v>78</v>
          </cell>
          <cell r="G7972" t="str">
            <v>Monthly</v>
          </cell>
          <cell r="H7972" t="str">
            <v>M</v>
          </cell>
          <cell r="I7972">
            <v>0</v>
          </cell>
          <cell r="J7972" t="str">
            <v>Teamsters Local Union Number 117</v>
          </cell>
          <cell r="K7972">
            <v>10212</v>
          </cell>
          <cell r="L7972">
            <v>10212</v>
          </cell>
          <cell r="M7972">
            <v>10212</v>
          </cell>
          <cell r="N7972">
            <v>10212</v>
          </cell>
          <cell r="O7972">
            <v>9626</v>
          </cell>
          <cell r="P7972">
            <v>9819</v>
          </cell>
          <cell r="Q7972">
            <v>10116</v>
          </cell>
        </row>
        <row r="7973">
          <cell r="E7973" t="str">
            <v>78MONTHLYMWASHINGTON FEDERATION OF STATE EMPLOYEES</v>
          </cell>
          <cell r="F7973" t="str">
            <v>78</v>
          </cell>
          <cell r="G7973" t="str">
            <v>Monthly</v>
          </cell>
          <cell r="H7973" t="str">
            <v>M</v>
          </cell>
          <cell r="I7973">
            <v>0</v>
          </cell>
          <cell r="J7973" t="str">
            <v>Washington Federation of State Employees</v>
          </cell>
          <cell r="K7973">
            <v>10084</v>
          </cell>
          <cell r="L7973">
            <v>10084</v>
          </cell>
          <cell r="M7973">
            <v>10084</v>
          </cell>
          <cell r="N7973">
            <v>10084</v>
          </cell>
          <cell r="O7973">
            <v>9506</v>
          </cell>
          <cell r="P7973">
            <v>9696</v>
          </cell>
          <cell r="Q7973">
            <v>9989</v>
          </cell>
        </row>
        <row r="7974">
          <cell r="E7974" t="str">
            <v>78MONTHLYMWASHINGTON PUBLIC EMPLOYEES ASSOCIATION</v>
          </cell>
          <cell r="F7974" t="str">
            <v>78</v>
          </cell>
          <cell r="G7974" t="str">
            <v>Monthly</v>
          </cell>
          <cell r="H7974" t="str">
            <v>M</v>
          </cell>
          <cell r="I7974">
            <v>0</v>
          </cell>
          <cell r="J7974" t="str">
            <v>Washington Public Employees Association</v>
          </cell>
          <cell r="K7974">
            <v>10084</v>
          </cell>
          <cell r="L7974">
            <v>10084</v>
          </cell>
          <cell r="M7974">
            <v>10084</v>
          </cell>
          <cell r="N7974">
            <v>10084</v>
          </cell>
          <cell r="O7974">
            <v>9506</v>
          </cell>
          <cell r="P7974">
            <v>9696</v>
          </cell>
          <cell r="Q7974">
            <v>9989</v>
          </cell>
        </row>
        <row r="7975">
          <cell r="E7975" t="str">
            <v>79MONTHLYACOALITION</v>
          </cell>
          <cell r="F7975" t="str">
            <v>79</v>
          </cell>
          <cell r="G7975" t="str">
            <v>Monthly</v>
          </cell>
          <cell r="H7975" t="str">
            <v>A</v>
          </cell>
          <cell r="I7975">
            <v>0</v>
          </cell>
          <cell r="J7975" t="str">
            <v>Coalition</v>
          </cell>
          <cell r="K7975">
            <v>7684</v>
          </cell>
          <cell r="L7975">
            <v>7684</v>
          </cell>
          <cell r="M7975">
            <v>7684</v>
          </cell>
          <cell r="N7975">
            <v>7684</v>
          </cell>
          <cell r="O7975">
            <v>7243</v>
          </cell>
          <cell r="P7975">
            <v>7388</v>
          </cell>
          <cell r="Q7975">
            <v>7611</v>
          </cell>
        </row>
        <row r="7976">
          <cell r="E7976" t="str">
            <v>79MONTHLYANON-REPRESENTED STATE EMPLOYEES</v>
          </cell>
          <cell r="F7976" t="str">
            <v>79</v>
          </cell>
          <cell r="G7976" t="str">
            <v>Monthly</v>
          </cell>
          <cell r="H7976" t="str">
            <v>A</v>
          </cell>
          <cell r="I7976">
            <v>0</v>
          </cell>
          <cell r="J7976" t="str">
            <v>Non-Represented State Employees</v>
          </cell>
          <cell r="K7976">
            <v>7684</v>
          </cell>
          <cell r="L7976">
            <v>7684</v>
          </cell>
          <cell r="M7976">
            <v>7684</v>
          </cell>
          <cell r="N7976">
            <v>7684</v>
          </cell>
          <cell r="O7976">
            <v>7243</v>
          </cell>
          <cell r="P7976">
            <v>7388</v>
          </cell>
          <cell r="Q7976">
            <v>7611</v>
          </cell>
        </row>
        <row r="7977">
          <cell r="E7977" t="str">
            <v>79MONTHLYATEAMSTERS LOCAL UNION NUMBER 117</v>
          </cell>
          <cell r="F7977" t="str">
            <v>79</v>
          </cell>
          <cell r="G7977" t="str">
            <v>Monthly</v>
          </cell>
          <cell r="H7977" t="str">
            <v>A</v>
          </cell>
          <cell r="I7977">
            <v>0</v>
          </cell>
          <cell r="J7977" t="str">
            <v>Teamsters Local Union Number 117</v>
          </cell>
          <cell r="K7977">
            <v>7783</v>
          </cell>
          <cell r="L7977">
            <v>7783</v>
          </cell>
          <cell r="M7977">
            <v>7783</v>
          </cell>
          <cell r="N7977">
            <v>7783</v>
          </cell>
          <cell r="O7977">
            <v>7337</v>
          </cell>
          <cell r="P7977">
            <v>7484</v>
          </cell>
          <cell r="Q7977">
            <v>7710</v>
          </cell>
        </row>
        <row r="7978">
          <cell r="E7978" t="str">
            <v>79MONTHLYAWASHINGTON FEDERATION OF STATE EMPLOYEES</v>
          </cell>
          <cell r="F7978" t="str">
            <v>79</v>
          </cell>
          <cell r="G7978" t="str">
            <v>Monthly</v>
          </cell>
          <cell r="H7978" t="str">
            <v>A</v>
          </cell>
          <cell r="I7978">
            <v>0</v>
          </cell>
          <cell r="J7978" t="str">
            <v>Washington Federation of State Employees</v>
          </cell>
          <cell r="K7978">
            <v>7684</v>
          </cell>
          <cell r="L7978">
            <v>7684</v>
          </cell>
          <cell r="M7978">
            <v>7684</v>
          </cell>
          <cell r="N7978">
            <v>7684</v>
          </cell>
          <cell r="O7978">
            <v>7243</v>
          </cell>
          <cell r="P7978">
            <v>7388</v>
          </cell>
          <cell r="Q7978">
            <v>7611</v>
          </cell>
        </row>
        <row r="7979">
          <cell r="E7979" t="str">
            <v>79MONTHLYAWASHINGTON PUBLIC EMPLOYEES ASSOCIATION</v>
          </cell>
          <cell r="F7979" t="str">
            <v>79</v>
          </cell>
          <cell r="G7979" t="str">
            <v>Monthly</v>
          </cell>
          <cell r="H7979" t="str">
            <v>A</v>
          </cell>
          <cell r="I7979">
            <v>0</v>
          </cell>
          <cell r="J7979" t="str">
            <v>Washington Public Employees Association</v>
          </cell>
          <cell r="K7979">
            <v>7684</v>
          </cell>
          <cell r="L7979">
            <v>7684</v>
          </cell>
          <cell r="M7979">
            <v>7684</v>
          </cell>
          <cell r="N7979">
            <v>7684</v>
          </cell>
          <cell r="O7979">
            <v>7243</v>
          </cell>
          <cell r="P7979">
            <v>7388</v>
          </cell>
          <cell r="Q7979">
            <v>7611</v>
          </cell>
        </row>
        <row r="7980">
          <cell r="E7980" t="str">
            <v>79MONTHLYBCOALITION</v>
          </cell>
          <cell r="F7980" t="str">
            <v>79</v>
          </cell>
          <cell r="G7980" t="str">
            <v>Monthly</v>
          </cell>
          <cell r="H7980" t="str">
            <v>B</v>
          </cell>
          <cell r="I7980">
            <v>0</v>
          </cell>
          <cell r="J7980" t="str">
            <v>Coalition</v>
          </cell>
          <cell r="K7980">
            <v>7877</v>
          </cell>
          <cell r="L7980">
            <v>7877</v>
          </cell>
          <cell r="M7980">
            <v>7877</v>
          </cell>
          <cell r="N7980">
            <v>7877</v>
          </cell>
          <cell r="O7980">
            <v>7425</v>
          </cell>
          <cell r="P7980">
            <v>7574</v>
          </cell>
          <cell r="Q7980">
            <v>7803</v>
          </cell>
        </row>
        <row r="7981">
          <cell r="E7981" t="str">
            <v>79MONTHLYBNON-REPRESENTED STATE EMPLOYEES</v>
          </cell>
          <cell r="F7981" t="str">
            <v>79</v>
          </cell>
          <cell r="G7981" t="str">
            <v>Monthly</v>
          </cell>
          <cell r="H7981" t="str">
            <v>B</v>
          </cell>
          <cell r="I7981">
            <v>0</v>
          </cell>
          <cell r="J7981" t="str">
            <v>Non-Represented State Employees</v>
          </cell>
          <cell r="K7981">
            <v>7877</v>
          </cell>
          <cell r="L7981">
            <v>7877</v>
          </cell>
          <cell r="M7981">
            <v>7877</v>
          </cell>
          <cell r="N7981">
            <v>7877</v>
          </cell>
          <cell r="O7981">
            <v>7425</v>
          </cell>
          <cell r="P7981">
            <v>7574</v>
          </cell>
          <cell r="Q7981">
            <v>7803</v>
          </cell>
        </row>
        <row r="7982">
          <cell r="E7982" t="str">
            <v>79MONTHLYBTEAMSTERS LOCAL UNION NUMBER 117</v>
          </cell>
          <cell r="F7982" t="str">
            <v>79</v>
          </cell>
          <cell r="G7982" t="str">
            <v>Monthly</v>
          </cell>
          <cell r="H7982" t="str">
            <v>B</v>
          </cell>
          <cell r="I7982">
            <v>0</v>
          </cell>
          <cell r="J7982" t="str">
            <v>Teamsters Local Union Number 117</v>
          </cell>
          <cell r="K7982">
            <v>7978</v>
          </cell>
          <cell r="L7982">
            <v>7978</v>
          </cell>
          <cell r="M7982">
            <v>7978</v>
          </cell>
          <cell r="N7982">
            <v>7978</v>
          </cell>
          <cell r="O7982">
            <v>7521</v>
          </cell>
          <cell r="P7982">
            <v>7671</v>
          </cell>
          <cell r="Q7982">
            <v>7903</v>
          </cell>
        </row>
        <row r="7983">
          <cell r="E7983" t="str">
            <v>79MONTHLYBWASHINGTON FEDERATION OF STATE EMPLOYEES</v>
          </cell>
          <cell r="F7983" t="str">
            <v>79</v>
          </cell>
          <cell r="G7983" t="str">
            <v>Monthly</v>
          </cell>
          <cell r="H7983" t="str">
            <v>B</v>
          </cell>
          <cell r="I7983">
            <v>0</v>
          </cell>
          <cell r="J7983" t="str">
            <v>Washington Federation of State Employees</v>
          </cell>
          <cell r="K7983">
            <v>7877</v>
          </cell>
          <cell r="L7983">
            <v>7877</v>
          </cell>
          <cell r="M7983">
            <v>7877</v>
          </cell>
          <cell r="N7983">
            <v>7877</v>
          </cell>
          <cell r="O7983">
            <v>7425</v>
          </cell>
          <cell r="P7983">
            <v>7574</v>
          </cell>
          <cell r="Q7983">
            <v>7803</v>
          </cell>
        </row>
        <row r="7984">
          <cell r="E7984" t="str">
            <v>79MONTHLYBWASHINGTON PUBLIC EMPLOYEES ASSOCIATION</v>
          </cell>
          <cell r="F7984" t="str">
            <v>79</v>
          </cell>
          <cell r="G7984" t="str">
            <v>Monthly</v>
          </cell>
          <cell r="H7984" t="str">
            <v>B</v>
          </cell>
          <cell r="I7984">
            <v>0</v>
          </cell>
          <cell r="J7984" t="str">
            <v>Washington Public Employees Association</v>
          </cell>
          <cell r="K7984">
            <v>7877</v>
          </cell>
          <cell r="L7984">
            <v>7877</v>
          </cell>
          <cell r="M7984">
            <v>7877</v>
          </cell>
          <cell r="N7984">
            <v>7877</v>
          </cell>
          <cell r="O7984">
            <v>7425</v>
          </cell>
          <cell r="P7984">
            <v>7574</v>
          </cell>
          <cell r="Q7984">
            <v>7803</v>
          </cell>
        </row>
        <row r="7985">
          <cell r="E7985" t="str">
            <v>79MONTHLYCCOALITION</v>
          </cell>
          <cell r="F7985" t="str">
            <v>79</v>
          </cell>
          <cell r="G7985" t="str">
            <v>Monthly</v>
          </cell>
          <cell r="H7985" t="str">
            <v>C</v>
          </cell>
          <cell r="I7985">
            <v>0</v>
          </cell>
          <cell r="J7985" t="str">
            <v>Coalition</v>
          </cell>
          <cell r="K7985">
            <v>8074</v>
          </cell>
          <cell r="L7985">
            <v>8074</v>
          </cell>
          <cell r="M7985">
            <v>8074</v>
          </cell>
          <cell r="N7985">
            <v>8074</v>
          </cell>
          <cell r="O7985">
            <v>7611</v>
          </cell>
          <cell r="P7985">
            <v>7763</v>
          </cell>
          <cell r="Q7985">
            <v>7997</v>
          </cell>
        </row>
        <row r="7986">
          <cell r="E7986" t="str">
            <v>79MONTHLYCNON-REPRESENTED STATE EMPLOYEES</v>
          </cell>
          <cell r="F7986" t="str">
            <v>79</v>
          </cell>
          <cell r="G7986" t="str">
            <v>Monthly</v>
          </cell>
          <cell r="H7986" t="str">
            <v>C</v>
          </cell>
          <cell r="I7986">
            <v>0</v>
          </cell>
          <cell r="J7986" t="str">
            <v>Non-Represented State Employees</v>
          </cell>
          <cell r="K7986">
            <v>8074</v>
          </cell>
          <cell r="L7986">
            <v>8074</v>
          </cell>
          <cell r="M7986">
            <v>8074</v>
          </cell>
          <cell r="N7986">
            <v>8074</v>
          </cell>
          <cell r="O7986">
            <v>7611</v>
          </cell>
          <cell r="P7986">
            <v>7763</v>
          </cell>
          <cell r="Q7986">
            <v>7997</v>
          </cell>
        </row>
        <row r="7987">
          <cell r="E7987" t="str">
            <v>79MONTHLYCTEAMSTERS LOCAL UNION NUMBER 117</v>
          </cell>
          <cell r="F7987" t="str">
            <v>79</v>
          </cell>
          <cell r="G7987" t="str">
            <v>Monthly</v>
          </cell>
          <cell r="H7987" t="str">
            <v>C</v>
          </cell>
          <cell r="I7987">
            <v>0</v>
          </cell>
          <cell r="J7987" t="str">
            <v>Teamsters Local Union Number 117</v>
          </cell>
          <cell r="K7987">
            <v>8175</v>
          </cell>
          <cell r="L7987">
            <v>8175</v>
          </cell>
          <cell r="M7987">
            <v>8175</v>
          </cell>
          <cell r="N7987">
            <v>8175</v>
          </cell>
          <cell r="O7987">
            <v>7707</v>
          </cell>
          <cell r="P7987">
            <v>7861</v>
          </cell>
          <cell r="Q7987">
            <v>8098</v>
          </cell>
        </row>
        <row r="7988">
          <cell r="E7988" t="str">
            <v>79MONTHLYCWASHINGTON FEDERATION OF STATE EMPLOYEES</v>
          </cell>
          <cell r="F7988" t="str">
            <v>79</v>
          </cell>
          <cell r="G7988" t="str">
            <v>Monthly</v>
          </cell>
          <cell r="H7988" t="str">
            <v>C</v>
          </cell>
          <cell r="I7988">
            <v>0</v>
          </cell>
          <cell r="J7988" t="str">
            <v>Washington Federation of State Employees</v>
          </cell>
          <cell r="K7988">
            <v>8074</v>
          </cell>
          <cell r="L7988">
            <v>8074</v>
          </cell>
          <cell r="M7988">
            <v>8074</v>
          </cell>
          <cell r="N7988">
            <v>8074</v>
          </cell>
          <cell r="O7988">
            <v>7611</v>
          </cell>
          <cell r="P7988">
            <v>7763</v>
          </cell>
          <cell r="Q7988">
            <v>7997</v>
          </cell>
        </row>
        <row r="7989">
          <cell r="E7989" t="str">
            <v>79MONTHLYCWASHINGTON PUBLIC EMPLOYEES ASSOCIATION</v>
          </cell>
          <cell r="F7989" t="str">
            <v>79</v>
          </cell>
          <cell r="G7989" t="str">
            <v>Monthly</v>
          </cell>
          <cell r="H7989" t="str">
            <v>C</v>
          </cell>
          <cell r="I7989">
            <v>0</v>
          </cell>
          <cell r="J7989" t="str">
            <v>Washington Public Employees Association</v>
          </cell>
          <cell r="K7989">
            <v>8074</v>
          </cell>
          <cell r="L7989">
            <v>8074</v>
          </cell>
          <cell r="M7989">
            <v>8074</v>
          </cell>
          <cell r="N7989">
            <v>8074</v>
          </cell>
          <cell r="O7989">
            <v>7611</v>
          </cell>
          <cell r="P7989">
            <v>7763</v>
          </cell>
          <cell r="Q7989">
            <v>7997</v>
          </cell>
        </row>
        <row r="7990">
          <cell r="E7990" t="str">
            <v>79MONTHLYDCOALITION</v>
          </cell>
          <cell r="F7990" t="str">
            <v>79</v>
          </cell>
          <cell r="G7990" t="str">
            <v>Monthly</v>
          </cell>
          <cell r="H7990" t="str">
            <v>D</v>
          </cell>
          <cell r="I7990">
            <v>0</v>
          </cell>
          <cell r="J7990" t="str">
            <v>Coalition</v>
          </cell>
          <cell r="K7990">
            <v>8275</v>
          </cell>
          <cell r="L7990">
            <v>8275</v>
          </cell>
          <cell r="M7990">
            <v>8275</v>
          </cell>
          <cell r="N7990">
            <v>8275</v>
          </cell>
          <cell r="O7990">
            <v>7801</v>
          </cell>
          <cell r="P7990">
            <v>7957</v>
          </cell>
          <cell r="Q7990">
            <v>8197</v>
          </cell>
        </row>
        <row r="7991">
          <cell r="E7991" t="str">
            <v>79MONTHLYDNON-REPRESENTED STATE EMPLOYEES</v>
          </cell>
          <cell r="F7991" t="str">
            <v>79</v>
          </cell>
          <cell r="G7991" t="str">
            <v>Monthly</v>
          </cell>
          <cell r="H7991" t="str">
            <v>D</v>
          </cell>
          <cell r="I7991">
            <v>0</v>
          </cell>
          <cell r="J7991" t="str">
            <v>Non-Represented State Employees</v>
          </cell>
          <cell r="K7991">
            <v>8275</v>
          </cell>
          <cell r="L7991">
            <v>8275</v>
          </cell>
          <cell r="M7991">
            <v>8275</v>
          </cell>
          <cell r="N7991">
            <v>8275</v>
          </cell>
          <cell r="O7991">
            <v>7801</v>
          </cell>
          <cell r="P7991">
            <v>7957</v>
          </cell>
          <cell r="Q7991">
            <v>8197</v>
          </cell>
        </row>
        <row r="7992">
          <cell r="E7992" t="str">
            <v>79MONTHLYDTEAMSTERS LOCAL UNION NUMBER 117</v>
          </cell>
          <cell r="F7992" t="str">
            <v>79</v>
          </cell>
          <cell r="G7992" t="str">
            <v>Monthly</v>
          </cell>
          <cell r="H7992" t="str">
            <v>D</v>
          </cell>
          <cell r="I7992">
            <v>0</v>
          </cell>
          <cell r="J7992" t="str">
            <v>Teamsters Local Union Number 117</v>
          </cell>
          <cell r="K7992">
            <v>8382</v>
          </cell>
          <cell r="L7992">
            <v>8382</v>
          </cell>
          <cell r="M7992">
            <v>8382</v>
          </cell>
          <cell r="N7992">
            <v>8382</v>
          </cell>
          <cell r="O7992">
            <v>7902</v>
          </cell>
          <cell r="P7992">
            <v>8060</v>
          </cell>
          <cell r="Q7992">
            <v>8303</v>
          </cell>
        </row>
        <row r="7993">
          <cell r="E7993" t="str">
            <v>79MONTHLYDWASHINGTON FEDERATION OF STATE EMPLOYEES</v>
          </cell>
          <cell r="F7993" t="str">
            <v>79</v>
          </cell>
          <cell r="G7993" t="str">
            <v>Monthly</v>
          </cell>
          <cell r="H7993" t="str">
            <v>D</v>
          </cell>
          <cell r="I7993">
            <v>0</v>
          </cell>
          <cell r="J7993" t="str">
            <v>Washington Federation of State Employees</v>
          </cell>
          <cell r="K7993">
            <v>8275</v>
          </cell>
          <cell r="L7993">
            <v>8275</v>
          </cell>
          <cell r="M7993">
            <v>8275</v>
          </cell>
          <cell r="N7993">
            <v>8275</v>
          </cell>
          <cell r="O7993">
            <v>7801</v>
          </cell>
          <cell r="P7993">
            <v>7957</v>
          </cell>
          <cell r="Q7993">
            <v>8197</v>
          </cell>
        </row>
        <row r="7994">
          <cell r="E7994" t="str">
            <v>79MONTHLYDWASHINGTON PUBLIC EMPLOYEES ASSOCIATION</v>
          </cell>
          <cell r="F7994" t="str">
            <v>79</v>
          </cell>
          <cell r="G7994" t="str">
            <v>Monthly</v>
          </cell>
          <cell r="H7994" t="str">
            <v>D</v>
          </cell>
          <cell r="I7994">
            <v>0</v>
          </cell>
          <cell r="J7994" t="str">
            <v>Washington Public Employees Association</v>
          </cell>
          <cell r="K7994">
            <v>8275</v>
          </cell>
          <cell r="L7994">
            <v>8275</v>
          </cell>
          <cell r="M7994">
            <v>8275</v>
          </cell>
          <cell r="N7994">
            <v>8275</v>
          </cell>
          <cell r="O7994">
            <v>7801</v>
          </cell>
          <cell r="P7994">
            <v>7957</v>
          </cell>
          <cell r="Q7994">
            <v>8197</v>
          </cell>
        </row>
        <row r="7995">
          <cell r="E7995" t="str">
            <v>79MONTHLYECOALITION</v>
          </cell>
          <cell r="F7995" t="str">
            <v>79</v>
          </cell>
          <cell r="G7995" t="str">
            <v>Monthly</v>
          </cell>
          <cell r="H7995" t="str">
            <v>E</v>
          </cell>
          <cell r="I7995">
            <v>0</v>
          </cell>
          <cell r="J7995" t="str">
            <v>Coalition</v>
          </cell>
          <cell r="K7995">
            <v>8483</v>
          </cell>
          <cell r="L7995">
            <v>8483</v>
          </cell>
          <cell r="M7995">
            <v>8483</v>
          </cell>
          <cell r="N7995">
            <v>8483</v>
          </cell>
          <cell r="O7995">
            <v>7997</v>
          </cell>
          <cell r="P7995">
            <v>8157</v>
          </cell>
          <cell r="Q7995">
            <v>8403</v>
          </cell>
        </row>
        <row r="7996">
          <cell r="E7996" t="str">
            <v>79MONTHLYENON-REPRESENTED STATE EMPLOYEES</v>
          </cell>
          <cell r="F7996" t="str">
            <v>79</v>
          </cell>
          <cell r="G7996" t="str">
            <v>Monthly</v>
          </cell>
          <cell r="H7996" t="str">
            <v>E</v>
          </cell>
          <cell r="I7996">
            <v>0</v>
          </cell>
          <cell r="J7996" t="str">
            <v>Non-Represented State Employees</v>
          </cell>
          <cell r="K7996">
            <v>8483</v>
          </cell>
          <cell r="L7996">
            <v>8483</v>
          </cell>
          <cell r="M7996">
            <v>8483</v>
          </cell>
          <cell r="N7996">
            <v>8483</v>
          </cell>
          <cell r="O7996">
            <v>7997</v>
          </cell>
          <cell r="P7996">
            <v>8157</v>
          </cell>
          <cell r="Q7996">
            <v>8403</v>
          </cell>
        </row>
        <row r="7997">
          <cell r="E7997" t="str">
            <v>79MONTHLYETEAMSTERS LOCAL UNION NUMBER 117</v>
          </cell>
          <cell r="F7997" t="str">
            <v>79</v>
          </cell>
          <cell r="G7997" t="str">
            <v>Monthly</v>
          </cell>
          <cell r="H7997" t="str">
            <v>E</v>
          </cell>
          <cell r="I7997">
            <v>0</v>
          </cell>
          <cell r="J7997" t="str">
            <v>Teamsters Local Union Number 117</v>
          </cell>
          <cell r="K7997">
            <v>8591</v>
          </cell>
          <cell r="L7997">
            <v>8591</v>
          </cell>
          <cell r="M7997">
            <v>8591</v>
          </cell>
          <cell r="N7997">
            <v>8591</v>
          </cell>
          <cell r="O7997">
            <v>8099</v>
          </cell>
          <cell r="P7997">
            <v>8261</v>
          </cell>
          <cell r="Q7997">
            <v>8510</v>
          </cell>
        </row>
        <row r="7998">
          <cell r="E7998" t="str">
            <v>79MONTHLYEWASHINGTON FEDERATION OF STATE EMPLOYEES</v>
          </cell>
          <cell r="F7998" t="str">
            <v>79</v>
          </cell>
          <cell r="G7998" t="str">
            <v>Monthly</v>
          </cell>
          <cell r="H7998" t="str">
            <v>E</v>
          </cell>
          <cell r="I7998">
            <v>0</v>
          </cell>
          <cell r="J7998" t="str">
            <v>Washington Federation of State Employees</v>
          </cell>
          <cell r="K7998">
            <v>8483</v>
          </cell>
          <cell r="L7998">
            <v>8483</v>
          </cell>
          <cell r="M7998">
            <v>8483</v>
          </cell>
          <cell r="N7998">
            <v>8483</v>
          </cell>
          <cell r="O7998">
            <v>7997</v>
          </cell>
          <cell r="P7998">
            <v>8157</v>
          </cell>
          <cell r="Q7998">
            <v>8403</v>
          </cell>
        </row>
        <row r="7999">
          <cell r="E7999" t="str">
            <v>79MONTHLYEWASHINGTON PUBLIC EMPLOYEES ASSOCIATION</v>
          </cell>
          <cell r="F7999" t="str">
            <v>79</v>
          </cell>
          <cell r="G7999" t="str">
            <v>Monthly</v>
          </cell>
          <cell r="H7999" t="str">
            <v>E</v>
          </cell>
          <cell r="I7999">
            <v>0</v>
          </cell>
          <cell r="J7999" t="str">
            <v>Washington Public Employees Association</v>
          </cell>
          <cell r="K7999">
            <v>8483</v>
          </cell>
          <cell r="L7999">
            <v>8483</v>
          </cell>
          <cell r="M7999">
            <v>8483</v>
          </cell>
          <cell r="N7999">
            <v>8483</v>
          </cell>
          <cell r="O7999">
            <v>7997</v>
          </cell>
          <cell r="P7999">
            <v>8157</v>
          </cell>
          <cell r="Q7999">
            <v>8403</v>
          </cell>
        </row>
        <row r="8000">
          <cell r="E8000" t="str">
            <v>79MONTHLYFCOALITION</v>
          </cell>
          <cell r="F8000" t="str">
            <v>79</v>
          </cell>
          <cell r="G8000" t="str">
            <v>Monthly</v>
          </cell>
          <cell r="H8000" t="str">
            <v>F</v>
          </cell>
          <cell r="I8000">
            <v>0</v>
          </cell>
          <cell r="J8000" t="str">
            <v>Coalition</v>
          </cell>
          <cell r="K8000">
            <v>8696</v>
          </cell>
          <cell r="L8000">
            <v>8696</v>
          </cell>
          <cell r="M8000">
            <v>8696</v>
          </cell>
          <cell r="N8000">
            <v>8696</v>
          </cell>
          <cell r="O8000">
            <v>8198</v>
          </cell>
          <cell r="P8000">
            <v>8362</v>
          </cell>
          <cell r="Q8000">
            <v>8615</v>
          </cell>
        </row>
        <row r="8001">
          <cell r="E8001" t="str">
            <v>79MONTHLYFNON-REPRESENTED STATE EMPLOYEES</v>
          </cell>
          <cell r="F8001" t="str">
            <v>79</v>
          </cell>
          <cell r="G8001" t="str">
            <v>Monthly</v>
          </cell>
          <cell r="H8001" t="str">
            <v>F</v>
          </cell>
          <cell r="I8001">
            <v>0</v>
          </cell>
          <cell r="J8001" t="str">
            <v>Non-Represented State Employees</v>
          </cell>
          <cell r="K8001">
            <v>8696</v>
          </cell>
          <cell r="L8001">
            <v>8696</v>
          </cell>
          <cell r="M8001">
            <v>8696</v>
          </cell>
          <cell r="N8001">
            <v>8696</v>
          </cell>
          <cell r="O8001">
            <v>8198</v>
          </cell>
          <cell r="P8001">
            <v>8362</v>
          </cell>
          <cell r="Q8001">
            <v>8615</v>
          </cell>
        </row>
        <row r="8002">
          <cell r="E8002" t="str">
            <v>79MONTHLYFTEAMSTERS LOCAL UNION NUMBER 117</v>
          </cell>
          <cell r="F8002" t="str">
            <v>79</v>
          </cell>
          <cell r="G8002" t="str">
            <v>Monthly</v>
          </cell>
          <cell r="H8002" t="str">
            <v>F</v>
          </cell>
          <cell r="I8002">
            <v>0</v>
          </cell>
          <cell r="J8002" t="str">
            <v>Teamsters Local Union Number 117</v>
          </cell>
          <cell r="K8002">
            <v>8808</v>
          </cell>
          <cell r="L8002">
            <v>8808</v>
          </cell>
          <cell r="M8002">
            <v>8808</v>
          </cell>
          <cell r="N8002">
            <v>8808</v>
          </cell>
          <cell r="O8002">
            <v>8303</v>
          </cell>
          <cell r="P8002">
            <v>8469</v>
          </cell>
          <cell r="Q8002">
            <v>8725</v>
          </cell>
        </row>
        <row r="8003">
          <cell r="E8003" t="str">
            <v>79MONTHLYFWASHINGTON FEDERATION OF STATE EMPLOYEES</v>
          </cell>
          <cell r="F8003" t="str">
            <v>79</v>
          </cell>
          <cell r="G8003" t="str">
            <v>Monthly</v>
          </cell>
          <cell r="H8003" t="str">
            <v>F</v>
          </cell>
          <cell r="I8003">
            <v>0</v>
          </cell>
          <cell r="J8003" t="str">
            <v>Washington Federation of State Employees</v>
          </cell>
          <cell r="K8003">
            <v>8696</v>
          </cell>
          <cell r="L8003">
            <v>8696</v>
          </cell>
          <cell r="M8003">
            <v>8696</v>
          </cell>
          <cell r="N8003">
            <v>8696</v>
          </cell>
          <cell r="O8003">
            <v>8198</v>
          </cell>
          <cell r="P8003">
            <v>8362</v>
          </cell>
          <cell r="Q8003">
            <v>8615</v>
          </cell>
        </row>
        <row r="8004">
          <cell r="E8004" t="str">
            <v>79MONTHLYFWASHINGTON PUBLIC EMPLOYEES ASSOCIATION</v>
          </cell>
          <cell r="F8004" t="str">
            <v>79</v>
          </cell>
          <cell r="G8004" t="str">
            <v>Monthly</v>
          </cell>
          <cell r="H8004" t="str">
            <v>F</v>
          </cell>
          <cell r="I8004">
            <v>0</v>
          </cell>
          <cell r="J8004" t="str">
            <v>Washington Public Employees Association</v>
          </cell>
          <cell r="K8004">
            <v>8696</v>
          </cell>
          <cell r="L8004">
            <v>8696</v>
          </cell>
          <cell r="M8004">
            <v>8696</v>
          </cell>
          <cell r="N8004">
            <v>8696</v>
          </cell>
          <cell r="O8004">
            <v>8198</v>
          </cell>
          <cell r="P8004">
            <v>8362</v>
          </cell>
          <cell r="Q8004">
            <v>8615</v>
          </cell>
        </row>
        <row r="8005">
          <cell r="E8005" t="str">
            <v>79MONTHLYGCOALITION</v>
          </cell>
          <cell r="F8005" t="str">
            <v>79</v>
          </cell>
          <cell r="G8005" t="str">
            <v>Monthly</v>
          </cell>
          <cell r="H8005" t="str">
            <v>G</v>
          </cell>
          <cell r="I8005">
            <v>0</v>
          </cell>
          <cell r="J8005" t="str">
            <v>Coalition</v>
          </cell>
          <cell r="K8005">
            <v>8912</v>
          </cell>
          <cell r="L8005">
            <v>8912</v>
          </cell>
          <cell r="M8005">
            <v>8912</v>
          </cell>
          <cell r="N8005">
            <v>8912</v>
          </cell>
          <cell r="O8005">
            <v>8401</v>
          </cell>
          <cell r="P8005">
            <v>8569</v>
          </cell>
          <cell r="Q8005">
            <v>8828</v>
          </cell>
        </row>
        <row r="8006">
          <cell r="E8006" t="str">
            <v>79MONTHLYGNON-REPRESENTED STATE EMPLOYEES</v>
          </cell>
          <cell r="F8006" t="str">
            <v>79</v>
          </cell>
          <cell r="G8006" t="str">
            <v>Monthly</v>
          </cell>
          <cell r="H8006" t="str">
            <v>G</v>
          </cell>
          <cell r="I8006">
            <v>0</v>
          </cell>
          <cell r="J8006" t="str">
            <v>Non-Represented State Employees</v>
          </cell>
          <cell r="K8006">
            <v>8912</v>
          </cell>
          <cell r="L8006">
            <v>8912</v>
          </cell>
          <cell r="M8006">
            <v>8912</v>
          </cell>
          <cell r="N8006">
            <v>8912</v>
          </cell>
          <cell r="O8006">
            <v>8401</v>
          </cell>
          <cell r="P8006">
            <v>8569</v>
          </cell>
          <cell r="Q8006">
            <v>8828</v>
          </cell>
        </row>
        <row r="8007">
          <cell r="E8007" t="str">
            <v>79MONTHLYGTEAMSTERS LOCAL UNION NUMBER 117</v>
          </cell>
          <cell r="F8007" t="str">
            <v>79</v>
          </cell>
          <cell r="G8007" t="str">
            <v>Monthly</v>
          </cell>
          <cell r="H8007" t="str">
            <v>G</v>
          </cell>
          <cell r="I8007">
            <v>0</v>
          </cell>
          <cell r="J8007" t="str">
            <v>Teamsters Local Union Number 117</v>
          </cell>
          <cell r="K8007">
            <v>9024</v>
          </cell>
          <cell r="L8007">
            <v>9024</v>
          </cell>
          <cell r="M8007">
            <v>9024</v>
          </cell>
          <cell r="N8007">
            <v>9024</v>
          </cell>
          <cell r="O8007">
            <v>8507</v>
          </cell>
          <cell r="P8007">
            <v>8677</v>
          </cell>
          <cell r="Q8007">
            <v>8939</v>
          </cell>
        </row>
        <row r="8008">
          <cell r="E8008" t="str">
            <v>79MONTHLYGWASHINGTON FEDERATION OF STATE EMPLOYEES</v>
          </cell>
          <cell r="F8008" t="str">
            <v>79</v>
          </cell>
          <cell r="G8008" t="str">
            <v>Monthly</v>
          </cell>
          <cell r="H8008" t="str">
            <v>G</v>
          </cell>
          <cell r="I8008">
            <v>0</v>
          </cell>
          <cell r="J8008" t="str">
            <v>Washington Federation of State Employees</v>
          </cell>
          <cell r="K8008">
            <v>8912</v>
          </cell>
          <cell r="L8008">
            <v>8912</v>
          </cell>
          <cell r="M8008">
            <v>8912</v>
          </cell>
          <cell r="N8008">
            <v>8912</v>
          </cell>
          <cell r="O8008">
            <v>8401</v>
          </cell>
          <cell r="P8008">
            <v>8569</v>
          </cell>
          <cell r="Q8008">
            <v>8828</v>
          </cell>
        </row>
        <row r="8009">
          <cell r="E8009" t="str">
            <v>79MONTHLYGWASHINGTON PUBLIC EMPLOYEES ASSOCIATION</v>
          </cell>
          <cell r="F8009" t="str">
            <v>79</v>
          </cell>
          <cell r="G8009" t="str">
            <v>Monthly</v>
          </cell>
          <cell r="H8009" t="str">
            <v>G</v>
          </cell>
          <cell r="I8009">
            <v>0</v>
          </cell>
          <cell r="J8009" t="str">
            <v>Washington Public Employees Association</v>
          </cell>
          <cell r="K8009">
            <v>8912</v>
          </cell>
          <cell r="L8009">
            <v>8912</v>
          </cell>
          <cell r="M8009">
            <v>8912</v>
          </cell>
          <cell r="N8009">
            <v>8912</v>
          </cell>
          <cell r="O8009">
            <v>8401</v>
          </cell>
          <cell r="P8009">
            <v>8569</v>
          </cell>
          <cell r="Q8009">
            <v>8828</v>
          </cell>
        </row>
        <row r="8010">
          <cell r="E8010" t="str">
            <v>79MONTHLYHCOALITION</v>
          </cell>
          <cell r="F8010" t="str">
            <v>79</v>
          </cell>
          <cell r="G8010" t="str">
            <v>Monthly</v>
          </cell>
          <cell r="H8010" t="str">
            <v>H</v>
          </cell>
          <cell r="I8010">
            <v>0</v>
          </cell>
          <cell r="J8010" t="str">
            <v>Coalition</v>
          </cell>
          <cell r="K8010">
            <v>9136</v>
          </cell>
          <cell r="L8010">
            <v>9136</v>
          </cell>
          <cell r="M8010">
            <v>9136</v>
          </cell>
          <cell r="N8010">
            <v>9136</v>
          </cell>
          <cell r="O8010">
            <v>8613</v>
          </cell>
          <cell r="P8010">
            <v>8785</v>
          </cell>
          <cell r="Q8010">
            <v>9050</v>
          </cell>
        </row>
        <row r="8011">
          <cell r="E8011" t="str">
            <v>79MONTHLYHNON-REPRESENTED STATE EMPLOYEES</v>
          </cell>
          <cell r="F8011" t="str">
            <v>79</v>
          </cell>
          <cell r="G8011" t="str">
            <v>Monthly</v>
          </cell>
          <cell r="H8011" t="str">
            <v>H</v>
          </cell>
          <cell r="I8011">
            <v>0</v>
          </cell>
          <cell r="J8011" t="str">
            <v>Non-Represented State Employees</v>
          </cell>
          <cell r="K8011">
            <v>9136</v>
          </cell>
          <cell r="L8011">
            <v>9136</v>
          </cell>
          <cell r="M8011">
            <v>9136</v>
          </cell>
          <cell r="N8011">
            <v>9136</v>
          </cell>
          <cell r="O8011">
            <v>8613</v>
          </cell>
          <cell r="P8011">
            <v>8785</v>
          </cell>
          <cell r="Q8011">
            <v>9050</v>
          </cell>
        </row>
        <row r="8012">
          <cell r="E8012" t="str">
            <v>79MONTHLYHTEAMSTERS LOCAL UNION NUMBER 117</v>
          </cell>
          <cell r="F8012" t="str">
            <v>79</v>
          </cell>
          <cell r="G8012" t="str">
            <v>Monthly</v>
          </cell>
          <cell r="H8012" t="str">
            <v>H</v>
          </cell>
          <cell r="I8012">
            <v>0</v>
          </cell>
          <cell r="J8012" t="str">
            <v>Teamsters Local Union Number 117</v>
          </cell>
          <cell r="K8012">
            <v>9254</v>
          </cell>
          <cell r="L8012">
            <v>9254</v>
          </cell>
          <cell r="M8012">
            <v>9254</v>
          </cell>
          <cell r="N8012">
            <v>9254</v>
          </cell>
          <cell r="O8012">
            <v>8724</v>
          </cell>
          <cell r="P8012">
            <v>8898</v>
          </cell>
          <cell r="Q8012">
            <v>9167</v>
          </cell>
        </row>
        <row r="8013">
          <cell r="E8013" t="str">
            <v>79MONTHLYHWASHINGTON FEDERATION OF STATE EMPLOYEES</v>
          </cell>
          <cell r="F8013" t="str">
            <v>79</v>
          </cell>
          <cell r="G8013" t="str">
            <v>Monthly</v>
          </cell>
          <cell r="H8013" t="str">
            <v>H</v>
          </cell>
          <cell r="I8013">
            <v>0</v>
          </cell>
          <cell r="J8013" t="str">
            <v>Washington Federation of State Employees</v>
          </cell>
          <cell r="K8013">
            <v>9136</v>
          </cell>
          <cell r="L8013">
            <v>9136</v>
          </cell>
          <cell r="M8013">
            <v>9136</v>
          </cell>
          <cell r="N8013">
            <v>9136</v>
          </cell>
          <cell r="O8013">
            <v>8613</v>
          </cell>
          <cell r="P8013">
            <v>8785</v>
          </cell>
          <cell r="Q8013">
            <v>9050</v>
          </cell>
        </row>
        <row r="8014">
          <cell r="E8014" t="str">
            <v>79MONTHLYHWASHINGTON PUBLIC EMPLOYEES ASSOCIATION</v>
          </cell>
          <cell r="F8014" t="str">
            <v>79</v>
          </cell>
          <cell r="G8014" t="str">
            <v>Monthly</v>
          </cell>
          <cell r="H8014" t="str">
            <v>H</v>
          </cell>
          <cell r="I8014">
            <v>0</v>
          </cell>
          <cell r="J8014" t="str">
            <v>Washington Public Employees Association</v>
          </cell>
          <cell r="K8014">
            <v>9136</v>
          </cell>
          <cell r="L8014">
            <v>9136</v>
          </cell>
          <cell r="M8014">
            <v>9136</v>
          </cell>
          <cell r="N8014">
            <v>9136</v>
          </cell>
          <cell r="O8014">
            <v>8613</v>
          </cell>
          <cell r="P8014">
            <v>8785</v>
          </cell>
          <cell r="Q8014">
            <v>9050</v>
          </cell>
        </row>
        <row r="8015">
          <cell r="E8015" t="str">
            <v>79MONTHLYICOALITION</v>
          </cell>
          <cell r="F8015" t="str">
            <v>79</v>
          </cell>
          <cell r="G8015" t="str">
            <v>Monthly</v>
          </cell>
          <cell r="H8015" t="str">
            <v>I</v>
          </cell>
          <cell r="I8015">
            <v>0</v>
          </cell>
          <cell r="J8015" t="str">
            <v>Coalition</v>
          </cell>
          <cell r="K8015">
            <v>9363</v>
          </cell>
          <cell r="L8015">
            <v>9363</v>
          </cell>
          <cell r="M8015">
            <v>9363</v>
          </cell>
          <cell r="N8015">
            <v>9363</v>
          </cell>
          <cell r="O8015">
            <v>8826</v>
          </cell>
          <cell r="P8015">
            <v>9003</v>
          </cell>
          <cell r="Q8015">
            <v>9275</v>
          </cell>
        </row>
        <row r="8016">
          <cell r="E8016" t="str">
            <v>79MONTHLYINON-REPRESENTED STATE EMPLOYEES</v>
          </cell>
          <cell r="F8016" t="str">
            <v>79</v>
          </cell>
          <cell r="G8016" t="str">
            <v>Monthly</v>
          </cell>
          <cell r="H8016" t="str">
            <v>I</v>
          </cell>
          <cell r="I8016">
            <v>0</v>
          </cell>
          <cell r="J8016" t="str">
            <v>Non-Represented State Employees</v>
          </cell>
          <cell r="K8016">
            <v>9363</v>
          </cell>
          <cell r="L8016">
            <v>9363</v>
          </cell>
          <cell r="M8016">
            <v>9363</v>
          </cell>
          <cell r="N8016">
            <v>9363</v>
          </cell>
          <cell r="O8016">
            <v>8826</v>
          </cell>
          <cell r="P8016">
            <v>9003</v>
          </cell>
          <cell r="Q8016">
            <v>9275</v>
          </cell>
        </row>
        <row r="8017">
          <cell r="E8017" t="str">
            <v>79MONTHLYITEAMSTERS LOCAL UNION NUMBER 117</v>
          </cell>
          <cell r="F8017" t="str">
            <v>79</v>
          </cell>
          <cell r="G8017" t="str">
            <v>Monthly</v>
          </cell>
          <cell r="H8017" t="str">
            <v>I</v>
          </cell>
          <cell r="I8017">
            <v>0</v>
          </cell>
          <cell r="J8017" t="str">
            <v>Teamsters Local Union Number 117</v>
          </cell>
          <cell r="K8017">
            <v>9482</v>
          </cell>
          <cell r="L8017">
            <v>9482</v>
          </cell>
          <cell r="M8017">
            <v>9482</v>
          </cell>
          <cell r="N8017">
            <v>9482</v>
          </cell>
          <cell r="O8017">
            <v>8938</v>
          </cell>
          <cell r="P8017">
            <v>9117</v>
          </cell>
          <cell r="Q8017">
            <v>9392</v>
          </cell>
        </row>
        <row r="8018">
          <cell r="E8018" t="str">
            <v>79MONTHLYIWASHINGTON FEDERATION OF STATE EMPLOYEES</v>
          </cell>
          <cell r="F8018" t="str">
            <v>79</v>
          </cell>
          <cell r="G8018" t="str">
            <v>Monthly</v>
          </cell>
          <cell r="H8018" t="str">
            <v>I</v>
          </cell>
          <cell r="I8018">
            <v>0</v>
          </cell>
          <cell r="J8018" t="str">
            <v>Washington Federation of State Employees</v>
          </cell>
          <cell r="K8018">
            <v>9363</v>
          </cell>
          <cell r="L8018">
            <v>9363</v>
          </cell>
          <cell r="M8018">
            <v>9363</v>
          </cell>
          <cell r="N8018">
            <v>9363</v>
          </cell>
          <cell r="O8018">
            <v>8826</v>
          </cell>
          <cell r="P8018">
            <v>9003</v>
          </cell>
          <cell r="Q8018">
            <v>9275</v>
          </cell>
        </row>
        <row r="8019">
          <cell r="E8019" t="str">
            <v>79MONTHLYIWASHINGTON PUBLIC EMPLOYEES ASSOCIATION</v>
          </cell>
          <cell r="F8019" t="str">
            <v>79</v>
          </cell>
          <cell r="G8019" t="str">
            <v>Monthly</v>
          </cell>
          <cell r="H8019" t="str">
            <v>I</v>
          </cell>
          <cell r="I8019">
            <v>0</v>
          </cell>
          <cell r="J8019" t="str">
            <v>Washington Public Employees Association</v>
          </cell>
          <cell r="K8019">
            <v>9363</v>
          </cell>
          <cell r="L8019">
            <v>9363</v>
          </cell>
          <cell r="M8019">
            <v>9363</v>
          </cell>
          <cell r="N8019">
            <v>9363</v>
          </cell>
          <cell r="O8019">
            <v>8826</v>
          </cell>
          <cell r="P8019">
            <v>9003</v>
          </cell>
          <cell r="Q8019">
            <v>9275</v>
          </cell>
        </row>
        <row r="8020">
          <cell r="E8020" t="str">
            <v>79MONTHLYJCOALITION</v>
          </cell>
          <cell r="F8020" t="str">
            <v>79</v>
          </cell>
          <cell r="G8020" t="str">
            <v>Monthly</v>
          </cell>
          <cell r="H8020" t="str">
            <v>J</v>
          </cell>
          <cell r="I8020">
            <v>0</v>
          </cell>
          <cell r="J8020" t="str">
            <v>Coalition</v>
          </cell>
          <cell r="K8020">
            <v>9596</v>
          </cell>
          <cell r="L8020">
            <v>9596</v>
          </cell>
          <cell r="M8020">
            <v>9596</v>
          </cell>
          <cell r="N8020">
            <v>9596</v>
          </cell>
          <cell r="O8020">
            <v>9046</v>
          </cell>
          <cell r="P8020">
            <v>9227</v>
          </cell>
          <cell r="Q8020">
            <v>9506</v>
          </cell>
        </row>
        <row r="8021">
          <cell r="E8021" t="str">
            <v>79MONTHLYJNON-REPRESENTED STATE EMPLOYEES</v>
          </cell>
          <cell r="F8021" t="str">
            <v>79</v>
          </cell>
          <cell r="G8021" t="str">
            <v>Monthly</v>
          </cell>
          <cell r="H8021" t="str">
            <v>J</v>
          </cell>
          <cell r="I8021">
            <v>0</v>
          </cell>
          <cell r="J8021" t="str">
            <v>Non-Represented State Employees</v>
          </cell>
          <cell r="K8021">
            <v>9596</v>
          </cell>
          <cell r="L8021">
            <v>9596</v>
          </cell>
          <cell r="M8021">
            <v>9596</v>
          </cell>
          <cell r="N8021">
            <v>9596</v>
          </cell>
          <cell r="O8021">
            <v>9046</v>
          </cell>
          <cell r="P8021">
            <v>9227</v>
          </cell>
          <cell r="Q8021">
            <v>9506</v>
          </cell>
        </row>
        <row r="8022">
          <cell r="E8022" t="str">
            <v>79MONTHLYJTEAMSTERS LOCAL UNION NUMBER 117</v>
          </cell>
          <cell r="F8022" t="str">
            <v>79</v>
          </cell>
          <cell r="G8022" t="str">
            <v>Monthly</v>
          </cell>
          <cell r="H8022" t="str">
            <v>J</v>
          </cell>
          <cell r="I8022">
            <v>0</v>
          </cell>
          <cell r="J8022" t="str">
            <v>Teamsters Local Union Number 117</v>
          </cell>
          <cell r="K8022">
            <v>9719</v>
          </cell>
          <cell r="L8022">
            <v>9719</v>
          </cell>
          <cell r="M8022">
            <v>9719</v>
          </cell>
          <cell r="N8022">
            <v>9719</v>
          </cell>
          <cell r="O8022">
            <v>9162</v>
          </cell>
          <cell r="P8022">
            <v>9345</v>
          </cell>
          <cell r="Q8022">
            <v>9627</v>
          </cell>
        </row>
        <row r="8023">
          <cell r="E8023" t="str">
            <v>79MONTHLYJWASHINGTON FEDERATION OF STATE EMPLOYEES</v>
          </cell>
          <cell r="F8023" t="str">
            <v>79</v>
          </cell>
          <cell r="G8023" t="str">
            <v>Monthly</v>
          </cell>
          <cell r="H8023" t="str">
            <v>J</v>
          </cell>
          <cell r="I8023">
            <v>0</v>
          </cell>
          <cell r="J8023" t="str">
            <v>Washington Federation of State Employees</v>
          </cell>
          <cell r="K8023">
            <v>9596</v>
          </cell>
          <cell r="L8023">
            <v>9596</v>
          </cell>
          <cell r="M8023">
            <v>9596</v>
          </cell>
          <cell r="N8023">
            <v>9596</v>
          </cell>
          <cell r="O8023">
            <v>9046</v>
          </cell>
          <cell r="P8023">
            <v>9227</v>
          </cell>
          <cell r="Q8023">
            <v>9506</v>
          </cell>
        </row>
        <row r="8024">
          <cell r="E8024" t="str">
            <v>79MONTHLYJWASHINGTON PUBLIC EMPLOYEES ASSOCIATION</v>
          </cell>
          <cell r="F8024" t="str">
            <v>79</v>
          </cell>
          <cell r="G8024" t="str">
            <v>Monthly</v>
          </cell>
          <cell r="H8024" t="str">
            <v>J</v>
          </cell>
          <cell r="I8024">
            <v>0</v>
          </cell>
          <cell r="J8024" t="str">
            <v>Washington Public Employees Association</v>
          </cell>
          <cell r="K8024">
            <v>9596</v>
          </cell>
          <cell r="L8024">
            <v>9596</v>
          </cell>
          <cell r="M8024">
            <v>9596</v>
          </cell>
          <cell r="N8024">
            <v>9596</v>
          </cell>
          <cell r="O8024">
            <v>9046</v>
          </cell>
          <cell r="P8024">
            <v>9227</v>
          </cell>
          <cell r="Q8024">
            <v>9506</v>
          </cell>
        </row>
        <row r="8025">
          <cell r="E8025" t="str">
            <v>79MONTHLYKCOALITION</v>
          </cell>
          <cell r="F8025" t="str">
            <v>79</v>
          </cell>
          <cell r="G8025" t="str">
            <v>Monthly</v>
          </cell>
          <cell r="H8025" t="str">
            <v>K</v>
          </cell>
          <cell r="I8025">
            <v>0</v>
          </cell>
          <cell r="J8025" t="str">
            <v>Coalition</v>
          </cell>
          <cell r="K8025">
            <v>9836</v>
          </cell>
          <cell r="L8025">
            <v>9836</v>
          </cell>
          <cell r="M8025">
            <v>9836</v>
          </cell>
          <cell r="N8025">
            <v>9836</v>
          </cell>
          <cell r="O8025">
            <v>9273</v>
          </cell>
          <cell r="P8025">
            <v>9458</v>
          </cell>
          <cell r="Q8025">
            <v>9744</v>
          </cell>
        </row>
        <row r="8026">
          <cell r="E8026" t="str">
            <v>79MONTHLYKNON-REPRESENTED STATE EMPLOYEES</v>
          </cell>
          <cell r="F8026" t="str">
            <v>79</v>
          </cell>
          <cell r="G8026" t="str">
            <v>Monthly</v>
          </cell>
          <cell r="H8026" t="str">
            <v>K</v>
          </cell>
          <cell r="I8026">
            <v>0</v>
          </cell>
          <cell r="J8026" t="str">
            <v>Non-Represented State Employees</v>
          </cell>
          <cell r="K8026">
            <v>9836</v>
          </cell>
          <cell r="L8026">
            <v>9836</v>
          </cell>
          <cell r="M8026">
            <v>9836</v>
          </cell>
          <cell r="N8026">
            <v>9836</v>
          </cell>
          <cell r="O8026">
            <v>9273</v>
          </cell>
          <cell r="P8026">
            <v>9458</v>
          </cell>
          <cell r="Q8026">
            <v>9744</v>
          </cell>
        </row>
        <row r="8027">
          <cell r="E8027" t="str">
            <v>79MONTHLYKTEAMSTERS LOCAL UNION NUMBER 117</v>
          </cell>
          <cell r="F8027" t="str">
            <v>79</v>
          </cell>
          <cell r="G8027" t="str">
            <v>Monthly</v>
          </cell>
          <cell r="H8027" t="str">
            <v>K</v>
          </cell>
          <cell r="I8027">
            <v>0</v>
          </cell>
          <cell r="J8027" t="str">
            <v>Teamsters Local Union Number 117</v>
          </cell>
          <cell r="K8027">
            <v>9964</v>
          </cell>
          <cell r="L8027">
            <v>9964</v>
          </cell>
          <cell r="M8027">
            <v>9964</v>
          </cell>
          <cell r="N8027">
            <v>9964</v>
          </cell>
          <cell r="O8027">
            <v>9393</v>
          </cell>
          <cell r="P8027">
            <v>9581</v>
          </cell>
          <cell r="Q8027">
            <v>9870</v>
          </cell>
        </row>
        <row r="8028">
          <cell r="E8028" t="str">
            <v>79MONTHLYKWASHINGTON FEDERATION OF STATE EMPLOYEES</v>
          </cell>
          <cell r="F8028" t="str">
            <v>79</v>
          </cell>
          <cell r="G8028" t="str">
            <v>Monthly</v>
          </cell>
          <cell r="H8028" t="str">
            <v>K</v>
          </cell>
          <cell r="I8028">
            <v>0</v>
          </cell>
          <cell r="J8028" t="str">
            <v>Washington Federation of State Employees</v>
          </cell>
          <cell r="K8028">
            <v>9836</v>
          </cell>
          <cell r="L8028">
            <v>9836</v>
          </cell>
          <cell r="M8028">
            <v>9836</v>
          </cell>
          <cell r="N8028">
            <v>9836</v>
          </cell>
          <cell r="O8028">
            <v>9273</v>
          </cell>
          <cell r="P8028">
            <v>9458</v>
          </cell>
          <cell r="Q8028">
            <v>9744</v>
          </cell>
        </row>
        <row r="8029">
          <cell r="E8029" t="str">
            <v>79MONTHLYKWASHINGTON PUBLIC EMPLOYEES ASSOCIATION</v>
          </cell>
          <cell r="F8029" t="str">
            <v>79</v>
          </cell>
          <cell r="G8029" t="str">
            <v>Monthly</v>
          </cell>
          <cell r="H8029" t="str">
            <v>K</v>
          </cell>
          <cell r="I8029">
            <v>0</v>
          </cell>
          <cell r="J8029" t="str">
            <v>Washington Public Employees Association</v>
          </cell>
          <cell r="K8029">
            <v>9836</v>
          </cell>
          <cell r="L8029">
            <v>9836</v>
          </cell>
          <cell r="M8029">
            <v>9836</v>
          </cell>
          <cell r="N8029">
            <v>9836</v>
          </cell>
          <cell r="O8029">
            <v>9273</v>
          </cell>
          <cell r="P8029">
            <v>9458</v>
          </cell>
          <cell r="Q8029">
            <v>9744</v>
          </cell>
        </row>
        <row r="8030">
          <cell r="E8030" t="str">
            <v>79MONTHLYLCOALITION</v>
          </cell>
          <cell r="F8030" t="str">
            <v>79</v>
          </cell>
          <cell r="G8030" t="str">
            <v>Monthly</v>
          </cell>
          <cell r="H8030" t="str">
            <v>L</v>
          </cell>
          <cell r="I8030">
            <v>0</v>
          </cell>
          <cell r="J8030" t="str">
            <v>Coalition</v>
          </cell>
          <cell r="K8030">
            <v>10084</v>
          </cell>
          <cell r="L8030">
            <v>10084</v>
          </cell>
          <cell r="M8030">
            <v>10084</v>
          </cell>
          <cell r="N8030">
            <v>10084</v>
          </cell>
          <cell r="O8030">
            <v>9506</v>
          </cell>
          <cell r="P8030">
            <v>9696</v>
          </cell>
          <cell r="Q8030">
            <v>9989</v>
          </cell>
        </row>
        <row r="8031">
          <cell r="E8031" t="str">
            <v>79MONTHLYLNON-REPRESENTED STATE EMPLOYEES</v>
          </cell>
          <cell r="F8031" t="str">
            <v>79</v>
          </cell>
          <cell r="G8031" t="str">
            <v>Monthly</v>
          </cell>
          <cell r="H8031" t="str">
            <v>L</v>
          </cell>
          <cell r="I8031">
            <v>0</v>
          </cell>
          <cell r="J8031" t="str">
            <v>Non-Represented State Employees</v>
          </cell>
          <cell r="K8031">
            <v>10084</v>
          </cell>
          <cell r="L8031">
            <v>10084</v>
          </cell>
          <cell r="M8031">
            <v>10084</v>
          </cell>
          <cell r="N8031">
            <v>10084</v>
          </cell>
          <cell r="O8031">
            <v>9506</v>
          </cell>
          <cell r="P8031">
            <v>9696</v>
          </cell>
          <cell r="Q8031">
            <v>9989</v>
          </cell>
        </row>
        <row r="8032">
          <cell r="E8032" t="str">
            <v>79MONTHLYLTEAMSTERS LOCAL UNION NUMBER 117</v>
          </cell>
          <cell r="F8032" t="str">
            <v>79</v>
          </cell>
          <cell r="G8032" t="str">
            <v>Monthly</v>
          </cell>
          <cell r="H8032" t="str">
            <v>L</v>
          </cell>
          <cell r="I8032">
            <v>0</v>
          </cell>
          <cell r="J8032" t="str">
            <v>Teamsters Local Union Number 117</v>
          </cell>
          <cell r="K8032">
            <v>10212</v>
          </cell>
          <cell r="L8032">
            <v>10212</v>
          </cell>
          <cell r="M8032">
            <v>10212</v>
          </cell>
          <cell r="N8032">
            <v>10212</v>
          </cell>
          <cell r="O8032">
            <v>9626</v>
          </cell>
          <cell r="P8032">
            <v>9819</v>
          </cell>
          <cell r="Q8032">
            <v>10116</v>
          </cell>
        </row>
        <row r="8033">
          <cell r="E8033" t="str">
            <v>79MONTHLYLWASHINGTON FEDERATION OF STATE EMPLOYEES</v>
          </cell>
          <cell r="F8033" t="str">
            <v>79</v>
          </cell>
          <cell r="G8033" t="str">
            <v>Monthly</v>
          </cell>
          <cell r="H8033" t="str">
            <v>L</v>
          </cell>
          <cell r="I8033">
            <v>0</v>
          </cell>
          <cell r="J8033" t="str">
            <v>Washington Federation of State Employees</v>
          </cell>
          <cell r="K8033">
            <v>10084</v>
          </cell>
          <cell r="L8033">
            <v>10084</v>
          </cell>
          <cell r="M8033">
            <v>10084</v>
          </cell>
          <cell r="N8033">
            <v>10084</v>
          </cell>
          <cell r="O8033">
            <v>9506</v>
          </cell>
          <cell r="P8033">
            <v>9696</v>
          </cell>
          <cell r="Q8033">
            <v>9989</v>
          </cell>
        </row>
        <row r="8034">
          <cell r="E8034" t="str">
            <v>79MONTHLYLWASHINGTON PUBLIC EMPLOYEES ASSOCIATION</v>
          </cell>
          <cell r="F8034" t="str">
            <v>79</v>
          </cell>
          <cell r="G8034" t="str">
            <v>Monthly</v>
          </cell>
          <cell r="H8034" t="str">
            <v>L</v>
          </cell>
          <cell r="I8034">
            <v>0</v>
          </cell>
          <cell r="J8034" t="str">
            <v>Washington Public Employees Association</v>
          </cell>
          <cell r="K8034">
            <v>10084</v>
          </cell>
          <cell r="L8034">
            <v>10084</v>
          </cell>
          <cell r="M8034">
            <v>10084</v>
          </cell>
          <cell r="N8034">
            <v>10084</v>
          </cell>
          <cell r="O8034">
            <v>9506</v>
          </cell>
          <cell r="P8034">
            <v>9696</v>
          </cell>
          <cell r="Q8034">
            <v>9989</v>
          </cell>
        </row>
        <row r="8035">
          <cell r="E8035" t="str">
            <v>79MONTHLYMCOALITION</v>
          </cell>
          <cell r="F8035" t="str">
            <v>79</v>
          </cell>
          <cell r="G8035" t="str">
            <v>Monthly</v>
          </cell>
          <cell r="H8035" t="str">
            <v>M</v>
          </cell>
          <cell r="I8035">
            <v>0</v>
          </cell>
          <cell r="J8035" t="str">
            <v>Coalition</v>
          </cell>
          <cell r="K8035">
            <v>10332</v>
          </cell>
          <cell r="L8035">
            <v>10332</v>
          </cell>
          <cell r="M8035">
            <v>10332</v>
          </cell>
          <cell r="N8035">
            <v>10332</v>
          </cell>
          <cell r="O8035">
            <v>9740</v>
          </cell>
          <cell r="P8035">
            <v>9935</v>
          </cell>
          <cell r="Q8035">
            <v>10235</v>
          </cell>
        </row>
        <row r="8036">
          <cell r="E8036" t="str">
            <v>79MONTHLYMNON-REPRESENTED STATE EMPLOYEES</v>
          </cell>
          <cell r="F8036" t="str">
            <v>79</v>
          </cell>
          <cell r="G8036" t="str">
            <v>Monthly</v>
          </cell>
          <cell r="H8036" t="str">
            <v>M</v>
          </cell>
          <cell r="I8036">
            <v>0</v>
          </cell>
          <cell r="J8036" t="str">
            <v>Non-Represented State Employees</v>
          </cell>
          <cell r="K8036">
            <v>10332</v>
          </cell>
          <cell r="L8036">
            <v>10332</v>
          </cell>
          <cell r="M8036">
            <v>10332</v>
          </cell>
          <cell r="N8036">
            <v>10332</v>
          </cell>
          <cell r="O8036">
            <v>9740</v>
          </cell>
          <cell r="P8036">
            <v>9935</v>
          </cell>
          <cell r="Q8036">
            <v>10235</v>
          </cell>
        </row>
        <row r="8037">
          <cell r="E8037" t="str">
            <v>79MONTHLYMTEAMSTERS LOCAL UNION NUMBER 117</v>
          </cell>
          <cell r="F8037" t="str">
            <v>79</v>
          </cell>
          <cell r="G8037" t="str">
            <v>Monthly</v>
          </cell>
          <cell r="H8037" t="str">
            <v>M</v>
          </cell>
          <cell r="I8037">
            <v>0</v>
          </cell>
          <cell r="J8037" t="str">
            <v>Teamsters Local Union Number 117</v>
          </cell>
          <cell r="K8037">
            <v>10463</v>
          </cell>
          <cell r="L8037">
            <v>10463</v>
          </cell>
          <cell r="M8037">
            <v>10463</v>
          </cell>
          <cell r="N8037">
            <v>10463</v>
          </cell>
          <cell r="O8037">
            <v>9864</v>
          </cell>
          <cell r="P8037">
            <v>10061</v>
          </cell>
          <cell r="Q8037">
            <v>10365</v>
          </cell>
        </row>
        <row r="8038">
          <cell r="E8038" t="str">
            <v>79MONTHLYMWASHINGTON FEDERATION OF STATE EMPLOYEES</v>
          </cell>
          <cell r="F8038" t="str">
            <v>79</v>
          </cell>
          <cell r="G8038" t="str">
            <v>Monthly</v>
          </cell>
          <cell r="H8038" t="str">
            <v>M</v>
          </cell>
          <cell r="I8038">
            <v>0</v>
          </cell>
          <cell r="J8038" t="str">
            <v>Washington Federation of State Employees</v>
          </cell>
          <cell r="K8038">
            <v>10332</v>
          </cell>
          <cell r="L8038">
            <v>10332</v>
          </cell>
          <cell r="M8038">
            <v>10332</v>
          </cell>
          <cell r="N8038">
            <v>10332</v>
          </cell>
          <cell r="O8038">
            <v>9740</v>
          </cell>
          <cell r="P8038">
            <v>9935</v>
          </cell>
          <cell r="Q8038">
            <v>10235</v>
          </cell>
        </row>
        <row r="8039">
          <cell r="E8039" t="str">
            <v>79MONTHLYMWASHINGTON PUBLIC EMPLOYEES ASSOCIATION</v>
          </cell>
          <cell r="F8039" t="str">
            <v>79</v>
          </cell>
          <cell r="G8039" t="str">
            <v>Monthly</v>
          </cell>
          <cell r="H8039" t="str">
            <v>M</v>
          </cell>
          <cell r="I8039">
            <v>0</v>
          </cell>
          <cell r="J8039" t="str">
            <v>Washington Public Employees Association</v>
          </cell>
          <cell r="K8039">
            <v>10332</v>
          </cell>
          <cell r="L8039">
            <v>10332</v>
          </cell>
          <cell r="M8039">
            <v>10332</v>
          </cell>
          <cell r="N8039">
            <v>10332</v>
          </cell>
          <cell r="O8039">
            <v>9740</v>
          </cell>
          <cell r="P8039">
            <v>9935</v>
          </cell>
          <cell r="Q8039">
            <v>10235</v>
          </cell>
        </row>
        <row r="8040">
          <cell r="E8040" t="str">
            <v>80EMONTHLYENON-REPRESENTED STATE EMPLOYEES</v>
          </cell>
          <cell r="F8040" t="str">
            <v>80E</v>
          </cell>
          <cell r="G8040" t="str">
            <v>Monthly</v>
          </cell>
          <cell r="H8040" t="str">
            <v>E</v>
          </cell>
          <cell r="I8040">
            <v>0</v>
          </cell>
          <cell r="J8040" t="str">
            <v>Non-Represented State Employees</v>
          </cell>
          <cell r="K8040">
            <v>8696</v>
          </cell>
          <cell r="L8040">
            <v>8696</v>
          </cell>
          <cell r="M8040">
            <v>8696</v>
          </cell>
          <cell r="N8040">
            <v>8696</v>
          </cell>
          <cell r="O8040">
            <v>8198</v>
          </cell>
          <cell r="P8040">
            <v>8362</v>
          </cell>
          <cell r="Q8040">
            <v>8615</v>
          </cell>
        </row>
        <row r="8041">
          <cell r="E8041" t="str">
            <v>80EMONTHLYFNON-REPRESENTED STATE EMPLOYEES</v>
          </cell>
          <cell r="F8041" t="str">
            <v>80E</v>
          </cell>
          <cell r="G8041" t="str">
            <v>Monthly</v>
          </cell>
          <cell r="H8041" t="str">
            <v>F</v>
          </cell>
          <cell r="I8041">
            <v>0</v>
          </cell>
          <cell r="J8041" t="str">
            <v>Non-Represented State Employees</v>
          </cell>
          <cell r="K8041">
            <v>8912</v>
          </cell>
          <cell r="L8041">
            <v>8912</v>
          </cell>
          <cell r="M8041">
            <v>8912</v>
          </cell>
          <cell r="N8041">
            <v>8912</v>
          </cell>
          <cell r="O8041">
            <v>8401</v>
          </cell>
          <cell r="P8041">
            <v>8569</v>
          </cell>
          <cell r="Q8041">
            <v>8828</v>
          </cell>
        </row>
        <row r="8042">
          <cell r="E8042" t="str">
            <v>80EMONTHLYGNON-REPRESENTED STATE EMPLOYEES</v>
          </cell>
          <cell r="F8042" t="str">
            <v>80E</v>
          </cell>
          <cell r="G8042" t="str">
            <v>Monthly</v>
          </cell>
          <cell r="H8042" t="str">
            <v>G</v>
          </cell>
          <cell r="I8042">
            <v>0</v>
          </cell>
          <cell r="J8042" t="str">
            <v>Non-Represented State Employees</v>
          </cell>
          <cell r="K8042">
            <v>9136</v>
          </cell>
          <cell r="L8042">
            <v>9136</v>
          </cell>
          <cell r="M8042">
            <v>9136</v>
          </cell>
          <cell r="N8042">
            <v>9136</v>
          </cell>
          <cell r="O8042">
            <v>8613</v>
          </cell>
          <cell r="P8042">
            <v>8785</v>
          </cell>
          <cell r="Q8042">
            <v>9050</v>
          </cell>
        </row>
        <row r="8043">
          <cell r="E8043" t="str">
            <v>80EMONTHLYHNON-REPRESENTED STATE EMPLOYEES</v>
          </cell>
          <cell r="F8043" t="str">
            <v>80E</v>
          </cell>
          <cell r="G8043" t="str">
            <v>Monthly</v>
          </cell>
          <cell r="H8043" t="str">
            <v>H</v>
          </cell>
          <cell r="I8043">
            <v>0</v>
          </cell>
          <cell r="J8043" t="str">
            <v>Non-Represented State Employees</v>
          </cell>
          <cell r="K8043">
            <v>9363</v>
          </cell>
          <cell r="L8043">
            <v>9363</v>
          </cell>
          <cell r="M8043">
            <v>9363</v>
          </cell>
          <cell r="N8043">
            <v>9363</v>
          </cell>
          <cell r="O8043">
            <v>8826</v>
          </cell>
          <cell r="P8043">
            <v>9003</v>
          </cell>
          <cell r="Q8043">
            <v>9275</v>
          </cell>
        </row>
        <row r="8044">
          <cell r="E8044" t="str">
            <v>80EMONTHLYINON-REPRESENTED STATE EMPLOYEES</v>
          </cell>
          <cell r="F8044" t="str">
            <v>80E</v>
          </cell>
          <cell r="G8044" t="str">
            <v>Monthly</v>
          </cell>
          <cell r="H8044" t="str">
            <v>I</v>
          </cell>
          <cell r="I8044">
            <v>0</v>
          </cell>
          <cell r="J8044" t="str">
            <v>Non-Represented State Employees</v>
          </cell>
          <cell r="K8044">
            <v>9596</v>
          </cell>
          <cell r="L8044">
            <v>9596</v>
          </cell>
          <cell r="M8044">
            <v>9596</v>
          </cell>
          <cell r="N8044">
            <v>9596</v>
          </cell>
          <cell r="O8044">
            <v>9046</v>
          </cell>
          <cell r="P8044">
            <v>9227</v>
          </cell>
          <cell r="Q8044">
            <v>9506</v>
          </cell>
        </row>
        <row r="8045">
          <cell r="E8045" t="str">
            <v>80EMONTHLYJNON-REPRESENTED STATE EMPLOYEES</v>
          </cell>
          <cell r="F8045" t="str">
            <v>80E</v>
          </cell>
          <cell r="G8045" t="str">
            <v>Monthly</v>
          </cell>
          <cell r="H8045" t="str">
            <v>J</v>
          </cell>
          <cell r="I8045">
            <v>0</v>
          </cell>
          <cell r="J8045" t="str">
            <v>Non-Represented State Employees</v>
          </cell>
          <cell r="K8045">
            <v>9836</v>
          </cell>
          <cell r="L8045">
            <v>9836</v>
          </cell>
          <cell r="M8045">
            <v>9836</v>
          </cell>
          <cell r="N8045">
            <v>9836</v>
          </cell>
          <cell r="O8045">
            <v>9273</v>
          </cell>
          <cell r="P8045">
            <v>9458</v>
          </cell>
          <cell r="Q8045">
            <v>9744</v>
          </cell>
        </row>
        <row r="8046">
          <cell r="E8046" t="str">
            <v>80EMONTHLYKNON-REPRESENTED STATE EMPLOYEES</v>
          </cell>
          <cell r="F8046" t="str">
            <v>80E</v>
          </cell>
          <cell r="G8046" t="str">
            <v>Monthly</v>
          </cell>
          <cell r="H8046" t="str">
            <v>K</v>
          </cell>
          <cell r="I8046">
            <v>0</v>
          </cell>
          <cell r="J8046" t="str">
            <v>Non-Represented State Employees</v>
          </cell>
          <cell r="K8046">
            <v>10084</v>
          </cell>
          <cell r="L8046">
            <v>10084</v>
          </cell>
          <cell r="M8046">
            <v>10084</v>
          </cell>
          <cell r="N8046">
            <v>10084</v>
          </cell>
          <cell r="O8046">
            <v>9506</v>
          </cell>
          <cell r="P8046">
            <v>9696</v>
          </cell>
          <cell r="Q8046">
            <v>9989</v>
          </cell>
        </row>
        <row r="8047">
          <cell r="E8047" t="str">
            <v>80EMONTHLYLNON-REPRESENTED STATE EMPLOYEES</v>
          </cell>
          <cell r="F8047" t="str">
            <v>80E</v>
          </cell>
          <cell r="G8047" t="str">
            <v>Monthly</v>
          </cell>
          <cell r="H8047" t="str">
            <v>L</v>
          </cell>
          <cell r="I8047">
            <v>0</v>
          </cell>
          <cell r="J8047" t="str">
            <v>Non-Represented State Employees</v>
          </cell>
          <cell r="K8047">
            <v>10332</v>
          </cell>
          <cell r="L8047">
            <v>10332</v>
          </cell>
          <cell r="M8047">
            <v>10332</v>
          </cell>
          <cell r="N8047">
            <v>10332</v>
          </cell>
          <cell r="O8047">
            <v>9740</v>
          </cell>
          <cell r="P8047">
            <v>9935</v>
          </cell>
          <cell r="Q8047">
            <v>10235</v>
          </cell>
        </row>
        <row r="8048">
          <cell r="E8048" t="str">
            <v>80EMONTHLYMNON-REPRESENTED STATE EMPLOYEES</v>
          </cell>
          <cell r="F8048" t="str">
            <v>80E</v>
          </cell>
          <cell r="G8048" t="str">
            <v>Monthly</v>
          </cell>
          <cell r="H8048" t="str">
            <v>M</v>
          </cell>
          <cell r="I8048">
            <v>0</v>
          </cell>
          <cell r="J8048" t="str">
            <v>Non-Represented State Employees</v>
          </cell>
          <cell r="K8048">
            <v>10591</v>
          </cell>
          <cell r="L8048">
            <v>10591</v>
          </cell>
          <cell r="M8048">
            <v>10591</v>
          </cell>
          <cell r="N8048">
            <v>10591</v>
          </cell>
          <cell r="O8048">
            <v>9984</v>
          </cell>
          <cell r="P8048">
            <v>10184</v>
          </cell>
          <cell r="Q8048">
            <v>10492</v>
          </cell>
        </row>
        <row r="8049">
          <cell r="E8049" t="str">
            <v>80MONTHLYACOALITION</v>
          </cell>
          <cell r="F8049" t="str">
            <v>80</v>
          </cell>
          <cell r="G8049" t="str">
            <v>Monthly</v>
          </cell>
          <cell r="H8049" t="str">
            <v>A</v>
          </cell>
          <cell r="I8049">
            <v>0</v>
          </cell>
          <cell r="J8049" t="str">
            <v>Coalition</v>
          </cell>
          <cell r="K8049">
            <v>7877</v>
          </cell>
          <cell r="L8049">
            <v>7877</v>
          </cell>
          <cell r="M8049">
            <v>7877</v>
          </cell>
          <cell r="N8049">
            <v>7877</v>
          </cell>
          <cell r="O8049">
            <v>7425</v>
          </cell>
          <cell r="P8049">
            <v>7574</v>
          </cell>
          <cell r="Q8049">
            <v>7803</v>
          </cell>
        </row>
        <row r="8050">
          <cell r="E8050" t="str">
            <v>80MONTHLYANON-REPRESENTED STATE EMPLOYEES</v>
          </cell>
          <cell r="F8050" t="str">
            <v>80</v>
          </cell>
          <cell r="G8050" t="str">
            <v>Monthly</v>
          </cell>
          <cell r="H8050" t="str">
            <v>A</v>
          </cell>
          <cell r="I8050">
            <v>0</v>
          </cell>
          <cell r="J8050" t="str">
            <v>Non-Represented State Employees</v>
          </cell>
          <cell r="K8050">
            <v>7877</v>
          </cell>
          <cell r="L8050">
            <v>7877</v>
          </cell>
          <cell r="M8050">
            <v>7877</v>
          </cell>
          <cell r="N8050">
            <v>7877</v>
          </cell>
          <cell r="O8050">
            <v>7425</v>
          </cell>
          <cell r="P8050">
            <v>7574</v>
          </cell>
          <cell r="Q8050">
            <v>7803</v>
          </cell>
        </row>
        <row r="8051">
          <cell r="E8051" t="str">
            <v>80MONTHLYATEAMSTERS LOCAL UNION NUMBER 117</v>
          </cell>
          <cell r="F8051" t="str">
            <v>80</v>
          </cell>
          <cell r="G8051" t="str">
            <v>Monthly</v>
          </cell>
          <cell r="H8051" t="str">
            <v>A</v>
          </cell>
          <cell r="I8051">
            <v>0</v>
          </cell>
          <cell r="J8051" t="str">
            <v>Teamsters Local Union Number 117</v>
          </cell>
          <cell r="K8051">
            <v>7978</v>
          </cell>
          <cell r="L8051">
            <v>7978</v>
          </cell>
          <cell r="M8051">
            <v>7978</v>
          </cell>
          <cell r="N8051">
            <v>7978</v>
          </cell>
          <cell r="O8051">
            <v>7521</v>
          </cell>
          <cell r="P8051">
            <v>7671</v>
          </cell>
          <cell r="Q8051">
            <v>7903</v>
          </cell>
        </row>
        <row r="8052">
          <cell r="E8052" t="str">
            <v>80MONTHLYAWASHINGTON FEDERATION OF STATE EMPLOYEES</v>
          </cell>
          <cell r="F8052" t="str">
            <v>80</v>
          </cell>
          <cell r="G8052" t="str">
            <v>Monthly</v>
          </cell>
          <cell r="H8052" t="str">
            <v>A</v>
          </cell>
          <cell r="I8052">
            <v>0</v>
          </cell>
          <cell r="J8052" t="str">
            <v>Washington Federation of State Employees</v>
          </cell>
          <cell r="K8052">
            <v>7877</v>
          </cell>
          <cell r="L8052">
            <v>7877</v>
          </cell>
          <cell r="M8052">
            <v>7877</v>
          </cell>
          <cell r="N8052">
            <v>7877</v>
          </cell>
          <cell r="O8052">
            <v>7425</v>
          </cell>
          <cell r="P8052">
            <v>7574</v>
          </cell>
          <cell r="Q8052">
            <v>7803</v>
          </cell>
        </row>
        <row r="8053">
          <cell r="E8053" t="str">
            <v>80MONTHLYAWASHINGTON PUBLIC EMPLOYEES ASSOCIATION</v>
          </cell>
          <cell r="F8053" t="str">
            <v>80</v>
          </cell>
          <cell r="G8053" t="str">
            <v>Monthly</v>
          </cell>
          <cell r="H8053" t="str">
            <v>A</v>
          </cell>
          <cell r="I8053">
            <v>0</v>
          </cell>
          <cell r="J8053" t="str">
            <v>Washington Public Employees Association</v>
          </cell>
          <cell r="K8053">
            <v>7877</v>
          </cell>
          <cell r="L8053">
            <v>7877</v>
          </cell>
          <cell r="M8053">
            <v>7877</v>
          </cell>
          <cell r="N8053">
            <v>7877</v>
          </cell>
          <cell r="O8053">
            <v>7425</v>
          </cell>
          <cell r="P8053">
            <v>7574</v>
          </cell>
          <cell r="Q8053">
            <v>7803</v>
          </cell>
        </row>
        <row r="8054">
          <cell r="E8054" t="str">
            <v>80MONTHLYBCOALITION</v>
          </cell>
          <cell r="F8054" t="str">
            <v>80</v>
          </cell>
          <cell r="G8054" t="str">
            <v>Monthly</v>
          </cell>
          <cell r="H8054" t="str">
            <v>B</v>
          </cell>
          <cell r="I8054">
            <v>0</v>
          </cell>
          <cell r="J8054" t="str">
            <v>Coalition</v>
          </cell>
          <cell r="K8054">
            <v>8074</v>
          </cell>
          <cell r="L8054">
            <v>8074</v>
          </cell>
          <cell r="M8054">
            <v>8074</v>
          </cell>
          <cell r="N8054">
            <v>8074</v>
          </cell>
          <cell r="O8054">
            <v>7611</v>
          </cell>
          <cell r="P8054">
            <v>7763</v>
          </cell>
          <cell r="Q8054">
            <v>7997</v>
          </cell>
        </row>
        <row r="8055">
          <cell r="E8055" t="str">
            <v>80MONTHLYBNON-REPRESENTED STATE EMPLOYEES</v>
          </cell>
          <cell r="F8055" t="str">
            <v>80</v>
          </cell>
          <cell r="G8055" t="str">
            <v>Monthly</v>
          </cell>
          <cell r="H8055" t="str">
            <v>B</v>
          </cell>
          <cell r="I8055">
            <v>0</v>
          </cell>
          <cell r="J8055" t="str">
            <v>Non-Represented State Employees</v>
          </cell>
          <cell r="K8055">
            <v>8074</v>
          </cell>
          <cell r="L8055">
            <v>8074</v>
          </cell>
          <cell r="M8055">
            <v>8074</v>
          </cell>
          <cell r="N8055">
            <v>8074</v>
          </cell>
          <cell r="O8055">
            <v>7611</v>
          </cell>
          <cell r="P8055">
            <v>7763</v>
          </cell>
          <cell r="Q8055">
            <v>7997</v>
          </cell>
        </row>
        <row r="8056">
          <cell r="E8056" t="str">
            <v>80MONTHLYBTEAMSTERS LOCAL UNION NUMBER 117</v>
          </cell>
          <cell r="F8056" t="str">
            <v>80</v>
          </cell>
          <cell r="G8056" t="str">
            <v>Monthly</v>
          </cell>
          <cell r="H8056" t="str">
            <v>B</v>
          </cell>
          <cell r="I8056">
            <v>0</v>
          </cell>
          <cell r="J8056" t="str">
            <v>Teamsters Local Union Number 117</v>
          </cell>
          <cell r="K8056">
            <v>8175</v>
          </cell>
          <cell r="L8056">
            <v>8175</v>
          </cell>
          <cell r="M8056">
            <v>8175</v>
          </cell>
          <cell r="N8056">
            <v>8175</v>
          </cell>
          <cell r="O8056">
            <v>7707</v>
          </cell>
          <cell r="P8056">
            <v>7861</v>
          </cell>
          <cell r="Q8056">
            <v>8098</v>
          </cell>
        </row>
        <row r="8057">
          <cell r="E8057" t="str">
            <v>80MONTHLYBWASHINGTON FEDERATION OF STATE EMPLOYEES</v>
          </cell>
          <cell r="F8057" t="str">
            <v>80</v>
          </cell>
          <cell r="G8057" t="str">
            <v>Monthly</v>
          </cell>
          <cell r="H8057" t="str">
            <v>B</v>
          </cell>
          <cell r="I8057">
            <v>0</v>
          </cell>
          <cell r="J8057" t="str">
            <v>Washington Federation of State Employees</v>
          </cell>
          <cell r="K8057">
            <v>8074</v>
          </cell>
          <cell r="L8057">
            <v>8074</v>
          </cell>
          <cell r="M8057">
            <v>8074</v>
          </cell>
          <cell r="N8057">
            <v>8074</v>
          </cell>
          <cell r="O8057">
            <v>7611</v>
          </cell>
          <cell r="P8057">
            <v>7763</v>
          </cell>
          <cell r="Q8057">
            <v>7997</v>
          </cell>
        </row>
        <row r="8058">
          <cell r="E8058" t="str">
            <v>80MONTHLYBWASHINGTON PUBLIC EMPLOYEES ASSOCIATION</v>
          </cell>
          <cell r="F8058" t="str">
            <v>80</v>
          </cell>
          <cell r="G8058" t="str">
            <v>Monthly</v>
          </cell>
          <cell r="H8058" t="str">
            <v>B</v>
          </cell>
          <cell r="I8058">
            <v>0</v>
          </cell>
          <cell r="J8058" t="str">
            <v>Washington Public Employees Association</v>
          </cell>
          <cell r="K8058">
            <v>8074</v>
          </cell>
          <cell r="L8058">
            <v>8074</v>
          </cell>
          <cell r="M8058">
            <v>8074</v>
          </cell>
          <cell r="N8058">
            <v>8074</v>
          </cell>
          <cell r="O8058">
            <v>7611</v>
          </cell>
          <cell r="P8058">
            <v>7763</v>
          </cell>
          <cell r="Q8058">
            <v>7997</v>
          </cell>
        </row>
        <row r="8059">
          <cell r="E8059" t="str">
            <v>80MONTHLYCCOALITION</v>
          </cell>
          <cell r="F8059" t="str">
            <v>80</v>
          </cell>
          <cell r="G8059" t="str">
            <v>Monthly</v>
          </cell>
          <cell r="H8059" t="str">
            <v>C</v>
          </cell>
          <cell r="I8059">
            <v>0</v>
          </cell>
          <cell r="J8059" t="str">
            <v>Coalition</v>
          </cell>
          <cell r="K8059">
            <v>8275</v>
          </cell>
          <cell r="L8059">
            <v>8275</v>
          </cell>
          <cell r="M8059">
            <v>8275</v>
          </cell>
          <cell r="N8059">
            <v>8275</v>
          </cell>
          <cell r="O8059">
            <v>7801</v>
          </cell>
          <cell r="P8059">
            <v>7957</v>
          </cell>
          <cell r="Q8059">
            <v>8197</v>
          </cell>
        </row>
        <row r="8060">
          <cell r="E8060" t="str">
            <v>80MONTHLYCNON-REPRESENTED STATE EMPLOYEES</v>
          </cell>
          <cell r="F8060" t="str">
            <v>80</v>
          </cell>
          <cell r="G8060" t="str">
            <v>Monthly</v>
          </cell>
          <cell r="H8060" t="str">
            <v>C</v>
          </cell>
          <cell r="I8060">
            <v>0</v>
          </cell>
          <cell r="J8060" t="str">
            <v>Non-Represented State Employees</v>
          </cell>
          <cell r="K8060">
            <v>8275</v>
          </cell>
          <cell r="L8060">
            <v>8275</v>
          </cell>
          <cell r="M8060">
            <v>8275</v>
          </cell>
          <cell r="N8060">
            <v>8275</v>
          </cell>
          <cell r="O8060">
            <v>7801</v>
          </cell>
          <cell r="P8060">
            <v>7957</v>
          </cell>
          <cell r="Q8060">
            <v>8197</v>
          </cell>
        </row>
        <row r="8061">
          <cell r="E8061" t="str">
            <v>80MONTHLYCTEAMSTERS LOCAL UNION NUMBER 117</v>
          </cell>
          <cell r="F8061" t="str">
            <v>80</v>
          </cell>
          <cell r="G8061" t="str">
            <v>Monthly</v>
          </cell>
          <cell r="H8061" t="str">
            <v>C</v>
          </cell>
          <cell r="I8061">
            <v>0</v>
          </cell>
          <cell r="J8061" t="str">
            <v>Teamsters Local Union Number 117</v>
          </cell>
          <cell r="K8061">
            <v>8382</v>
          </cell>
          <cell r="L8061">
            <v>8382</v>
          </cell>
          <cell r="M8061">
            <v>8382</v>
          </cell>
          <cell r="N8061">
            <v>8382</v>
          </cell>
          <cell r="O8061">
            <v>7902</v>
          </cell>
          <cell r="P8061">
            <v>8060</v>
          </cell>
          <cell r="Q8061">
            <v>8303</v>
          </cell>
        </row>
        <row r="8062">
          <cell r="E8062" t="str">
            <v>80MONTHLYCWASHINGTON FEDERATION OF STATE EMPLOYEES</v>
          </cell>
          <cell r="F8062" t="str">
            <v>80</v>
          </cell>
          <cell r="G8062" t="str">
            <v>Monthly</v>
          </cell>
          <cell r="H8062" t="str">
            <v>C</v>
          </cell>
          <cell r="I8062">
            <v>0</v>
          </cell>
          <cell r="J8062" t="str">
            <v>Washington Federation of State Employees</v>
          </cell>
          <cell r="K8062">
            <v>8275</v>
          </cell>
          <cell r="L8062">
            <v>8275</v>
          </cell>
          <cell r="M8062">
            <v>8275</v>
          </cell>
          <cell r="N8062">
            <v>8275</v>
          </cell>
          <cell r="O8062">
            <v>7801</v>
          </cell>
          <cell r="P8062">
            <v>7957</v>
          </cell>
          <cell r="Q8062">
            <v>8197</v>
          </cell>
        </row>
        <row r="8063">
          <cell r="E8063" t="str">
            <v>80MONTHLYCWASHINGTON PUBLIC EMPLOYEES ASSOCIATION</v>
          </cell>
          <cell r="F8063" t="str">
            <v>80</v>
          </cell>
          <cell r="G8063" t="str">
            <v>Monthly</v>
          </cell>
          <cell r="H8063" t="str">
            <v>C</v>
          </cell>
          <cell r="I8063">
            <v>0</v>
          </cell>
          <cell r="J8063" t="str">
            <v>Washington Public Employees Association</v>
          </cell>
          <cell r="K8063">
            <v>8275</v>
          </cell>
          <cell r="L8063">
            <v>8275</v>
          </cell>
          <cell r="M8063">
            <v>8275</v>
          </cell>
          <cell r="N8063">
            <v>8275</v>
          </cell>
          <cell r="O8063">
            <v>7801</v>
          </cell>
          <cell r="P8063">
            <v>7957</v>
          </cell>
          <cell r="Q8063">
            <v>8197</v>
          </cell>
        </row>
        <row r="8064">
          <cell r="E8064" t="str">
            <v>80MONTHLYDCOALITION</v>
          </cell>
          <cell r="F8064" t="str">
            <v>80</v>
          </cell>
          <cell r="G8064" t="str">
            <v>Monthly</v>
          </cell>
          <cell r="H8064" t="str">
            <v>D</v>
          </cell>
          <cell r="I8064">
            <v>0</v>
          </cell>
          <cell r="J8064" t="str">
            <v>Coalition</v>
          </cell>
          <cell r="K8064">
            <v>8483</v>
          </cell>
          <cell r="L8064">
            <v>8483</v>
          </cell>
          <cell r="M8064">
            <v>8483</v>
          </cell>
          <cell r="N8064">
            <v>8483</v>
          </cell>
          <cell r="O8064">
            <v>7997</v>
          </cell>
          <cell r="P8064">
            <v>8157</v>
          </cell>
          <cell r="Q8064">
            <v>8403</v>
          </cell>
        </row>
        <row r="8065">
          <cell r="E8065" t="str">
            <v>80MONTHLYDNON-REPRESENTED STATE EMPLOYEES</v>
          </cell>
          <cell r="F8065" t="str">
            <v>80</v>
          </cell>
          <cell r="G8065" t="str">
            <v>Monthly</v>
          </cell>
          <cell r="H8065" t="str">
            <v>D</v>
          </cell>
          <cell r="I8065">
            <v>0</v>
          </cell>
          <cell r="J8065" t="str">
            <v>Non-Represented State Employees</v>
          </cell>
          <cell r="K8065">
            <v>8483</v>
          </cell>
          <cell r="L8065">
            <v>8483</v>
          </cell>
          <cell r="M8065">
            <v>8483</v>
          </cell>
          <cell r="N8065">
            <v>8483</v>
          </cell>
          <cell r="O8065">
            <v>7997</v>
          </cell>
          <cell r="P8065">
            <v>8157</v>
          </cell>
          <cell r="Q8065">
            <v>8403</v>
          </cell>
        </row>
        <row r="8066">
          <cell r="E8066" t="str">
            <v>80MONTHLYDTEAMSTERS LOCAL UNION NUMBER 117</v>
          </cell>
          <cell r="F8066" t="str">
            <v>80</v>
          </cell>
          <cell r="G8066" t="str">
            <v>Monthly</v>
          </cell>
          <cell r="H8066" t="str">
            <v>D</v>
          </cell>
          <cell r="I8066">
            <v>0</v>
          </cell>
          <cell r="J8066" t="str">
            <v>Teamsters Local Union Number 117</v>
          </cell>
          <cell r="K8066">
            <v>8591</v>
          </cell>
          <cell r="L8066">
            <v>8591</v>
          </cell>
          <cell r="M8066">
            <v>8591</v>
          </cell>
          <cell r="N8066">
            <v>8591</v>
          </cell>
          <cell r="O8066">
            <v>8099</v>
          </cell>
          <cell r="P8066">
            <v>8261</v>
          </cell>
          <cell r="Q8066">
            <v>8510</v>
          </cell>
        </row>
        <row r="8067">
          <cell r="E8067" t="str">
            <v>80MONTHLYDWASHINGTON FEDERATION OF STATE EMPLOYEES</v>
          </cell>
          <cell r="F8067" t="str">
            <v>80</v>
          </cell>
          <cell r="G8067" t="str">
            <v>Monthly</v>
          </cell>
          <cell r="H8067" t="str">
            <v>D</v>
          </cell>
          <cell r="I8067">
            <v>0</v>
          </cell>
          <cell r="J8067" t="str">
            <v>Washington Federation of State Employees</v>
          </cell>
          <cell r="K8067">
            <v>8483</v>
          </cell>
          <cell r="L8067">
            <v>8483</v>
          </cell>
          <cell r="M8067">
            <v>8483</v>
          </cell>
          <cell r="N8067">
            <v>8483</v>
          </cell>
          <cell r="O8067">
            <v>7997</v>
          </cell>
          <cell r="P8067">
            <v>8157</v>
          </cell>
          <cell r="Q8067">
            <v>8403</v>
          </cell>
        </row>
        <row r="8068">
          <cell r="E8068" t="str">
            <v>80MONTHLYDWASHINGTON PUBLIC EMPLOYEES ASSOCIATION</v>
          </cell>
          <cell r="F8068" t="str">
            <v>80</v>
          </cell>
          <cell r="G8068" t="str">
            <v>Monthly</v>
          </cell>
          <cell r="H8068" t="str">
            <v>D</v>
          </cell>
          <cell r="I8068">
            <v>0</v>
          </cell>
          <cell r="J8068" t="str">
            <v>Washington Public Employees Association</v>
          </cell>
          <cell r="K8068">
            <v>8483</v>
          </cell>
          <cell r="L8068">
            <v>8483</v>
          </cell>
          <cell r="M8068">
            <v>8483</v>
          </cell>
          <cell r="N8068">
            <v>8483</v>
          </cell>
          <cell r="O8068">
            <v>7997</v>
          </cell>
          <cell r="P8068">
            <v>8157</v>
          </cell>
          <cell r="Q8068">
            <v>8403</v>
          </cell>
        </row>
        <row r="8069">
          <cell r="E8069" t="str">
            <v>80MONTHLYECOALITION</v>
          </cell>
          <cell r="F8069" t="str">
            <v>80</v>
          </cell>
          <cell r="G8069" t="str">
            <v>Monthly</v>
          </cell>
          <cell r="H8069" t="str">
            <v>E</v>
          </cell>
          <cell r="I8069">
            <v>0</v>
          </cell>
          <cell r="J8069" t="str">
            <v>Coalition</v>
          </cell>
          <cell r="K8069">
            <v>8696</v>
          </cell>
          <cell r="L8069">
            <v>8696</v>
          </cell>
          <cell r="M8069">
            <v>8696</v>
          </cell>
          <cell r="N8069">
            <v>8696</v>
          </cell>
          <cell r="O8069">
            <v>8198</v>
          </cell>
          <cell r="P8069">
            <v>8362</v>
          </cell>
          <cell r="Q8069">
            <v>8615</v>
          </cell>
        </row>
        <row r="8070">
          <cell r="E8070" t="str">
            <v>80MONTHLYENON-REPRESENTED STATE EMPLOYEES</v>
          </cell>
          <cell r="F8070" t="str">
            <v>80</v>
          </cell>
          <cell r="G8070" t="str">
            <v>Monthly</v>
          </cell>
          <cell r="H8070" t="str">
            <v>E</v>
          </cell>
          <cell r="I8070">
            <v>0</v>
          </cell>
          <cell r="J8070" t="str">
            <v>Non-Represented State Employees</v>
          </cell>
          <cell r="K8070">
            <v>8696</v>
          </cell>
          <cell r="L8070">
            <v>8696</v>
          </cell>
          <cell r="M8070">
            <v>8696</v>
          </cell>
          <cell r="N8070">
            <v>8696</v>
          </cell>
          <cell r="O8070">
            <v>8198</v>
          </cell>
          <cell r="P8070">
            <v>8362</v>
          </cell>
          <cell r="Q8070">
            <v>8615</v>
          </cell>
        </row>
        <row r="8071">
          <cell r="E8071" t="str">
            <v>80MONTHLYETEAMSTERS LOCAL UNION NUMBER 117</v>
          </cell>
          <cell r="F8071" t="str">
            <v>80</v>
          </cell>
          <cell r="G8071" t="str">
            <v>Monthly</v>
          </cell>
          <cell r="H8071" t="str">
            <v>E</v>
          </cell>
          <cell r="I8071">
            <v>0</v>
          </cell>
          <cell r="J8071" t="str">
            <v>Teamsters Local Union Number 117</v>
          </cell>
          <cell r="K8071">
            <v>8808</v>
          </cell>
          <cell r="L8071">
            <v>8808</v>
          </cell>
          <cell r="M8071">
            <v>8808</v>
          </cell>
          <cell r="N8071">
            <v>8808</v>
          </cell>
          <cell r="O8071">
            <v>8303</v>
          </cell>
          <cell r="P8071">
            <v>8469</v>
          </cell>
          <cell r="Q8071">
            <v>8725</v>
          </cell>
        </row>
        <row r="8072">
          <cell r="E8072" t="str">
            <v>80MONTHLYEWASHINGTON FEDERATION OF STATE EMPLOYEES</v>
          </cell>
          <cell r="F8072" t="str">
            <v>80</v>
          </cell>
          <cell r="G8072" t="str">
            <v>Monthly</v>
          </cell>
          <cell r="H8072" t="str">
            <v>E</v>
          </cell>
          <cell r="I8072">
            <v>0</v>
          </cell>
          <cell r="J8072" t="str">
            <v>Washington Federation of State Employees</v>
          </cell>
          <cell r="K8072">
            <v>8696</v>
          </cell>
          <cell r="L8072">
            <v>8696</v>
          </cell>
          <cell r="M8072">
            <v>8696</v>
          </cell>
          <cell r="N8072">
            <v>8696</v>
          </cell>
          <cell r="O8072">
            <v>8198</v>
          </cell>
          <cell r="P8072">
            <v>8362</v>
          </cell>
          <cell r="Q8072">
            <v>8615</v>
          </cell>
        </row>
        <row r="8073">
          <cell r="E8073" t="str">
            <v>80MONTHLYEWASHINGTON PUBLIC EMPLOYEES ASSOCIATION</v>
          </cell>
          <cell r="F8073" t="str">
            <v>80</v>
          </cell>
          <cell r="G8073" t="str">
            <v>Monthly</v>
          </cell>
          <cell r="H8073" t="str">
            <v>E</v>
          </cell>
          <cell r="I8073">
            <v>0</v>
          </cell>
          <cell r="J8073" t="str">
            <v>Washington Public Employees Association</v>
          </cell>
          <cell r="K8073">
            <v>8696</v>
          </cell>
          <cell r="L8073">
            <v>8696</v>
          </cell>
          <cell r="M8073">
            <v>8696</v>
          </cell>
          <cell r="N8073">
            <v>8696</v>
          </cell>
          <cell r="O8073">
            <v>8198</v>
          </cell>
          <cell r="P8073">
            <v>8362</v>
          </cell>
          <cell r="Q8073">
            <v>8615</v>
          </cell>
        </row>
        <row r="8074">
          <cell r="E8074" t="str">
            <v>80MONTHLYFCOALITION</v>
          </cell>
          <cell r="F8074" t="str">
            <v>80</v>
          </cell>
          <cell r="G8074" t="str">
            <v>Monthly</v>
          </cell>
          <cell r="H8074" t="str">
            <v>F</v>
          </cell>
          <cell r="I8074">
            <v>0</v>
          </cell>
          <cell r="J8074" t="str">
            <v>Coalition</v>
          </cell>
          <cell r="K8074">
            <v>8912</v>
          </cell>
          <cell r="L8074">
            <v>8912</v>
          </cell>
          <cell r="M8074">
            <v>8912</v>
          </cell>
          <cell r="N8074">
            <v>8912</v>
          </cell>
          <cell r="O8074">
            <v>8401</v>
          </cell>
          <cell r="P8074">
            <v>8569</v>
          </cell>
          <cell r="Q8074">
            <v>8828</v>
          </cell>
        </row>
        <row r="8075">
          <cell r="E8075" t="str">
            <v>80MONTHLYFNON-REPRESENTED STATE EMPLOYEES</v>
          </cell>
          <cell r="F8075" t="str">
            <v>80</v>
          </cell>
          <cell r="G8075" t="str">
            <v>Monthly</v>
          </cell>
          <cell r="H8075" t="str">
            <v>F</v>
          </cell>
          <cell r="I8075">
            <v>0</v>
          </cell>
          <cell r="J8075" t="str">
            <v>Non-Represented State Employees</v>
          </cell>
          <cell r="K8075">
            <v>8912</v>
          </cell>
          <cell r="L8075">
            <v>8912</v>
          </cell>
          <cell r="M8075">
            <v>8912</v>
          </cell>
          <cell r="N8075">
            <v>8912</v>
          </cell>
          <cell r="O8075">
            <v>8401</v>
          </cell>
          <cell r="P8075">
            <v>8569</v>
          </cell>
          <cell r="Q8075">
            <v>8828</v>
          </cell>
        </row>
        <row r="8076">
          <cell r="E8076" t="str">
            <v>80MONTHLYFTEAMSTERS LOCAL UNION NUMBER 117</v>
          </cell>
          <cell r="F8076" t="str">
            <v>80</v>
          </cell>
          <cell r="G8076" t="str">
            <v>Monthly</v>
          </cell>
          <cell r="H8076" t="str">
            <v>F</v>
          </cell>
          <cell r="I8076">
            <v>0</v>
          </cell>
          <cell r="J8076" t="str">
            <v>Teamsters Local Union Number 117</v>
          </cell>
          <cell r="K8076">
            <v>9024</v>
          </cell>
          <cell r="L8076">
            <v>9024</v>
          </cell>
          <cell r="M8076">
            <v>9024</v>
          </cell>
          <cell r="N8076">
            <v>9024</v>
          </cell>
          <cell r="O8076">
            <v>8507</v>
          </cell>
          <cell r="P8076">
            <v>8677</v>
          </cell>
          <cell r="Q8076">
            <v>8939</v>
          </cell>
        </row>
        <row r="8077">
          <cell r="E8077" t="str">
            <v>80MONTHLYFWASHINGTON FEDERATION OF STATE EMPLOYEES</v>
          </cell>
          <cell r="F8077" t="str">
            <v>80</v>
          </cell>
          <cell r="G8077" t="str">
            <v>Monthly</v>
          </cell>
          <cell r="H8077" t="str">
            <v>F</v>
          </cell>
          <cell r="I8077">
            <v>0</v>
          </cell>
          <cell r="J8077" t="str">
            <v>Washington Federation of State Employees</v>
          </cell>
          <cell r="K8077">
            <v>8912</v>
          </cell>
          <cell r="L8077">
            <v>8912</v>
          </cell>
          <cell r="M8077">
            <v>8912</v>
          </cell>
          <cell r="N8077">
            <v>8912</v>
          </cell>
          <cell r="O8077">
            <v>8401</v>
          </cell>
          <cell r="P8077">
            <v>8569</v>
          </cell>
          <cell r="Q8077">
            <v>8828</v>
          </cell>
        </row>
        <row r="8078">
          <cell r="E8078" t="str">
            <v>80MONTHLYFWASHINGTON PUBLIC EMPLOYEES ASSOCIATION</v>
          </cell>
          <cell r="F8078" t="str">
            <v>80</v>
          </cell>
          <cell r="G8078" t="str">
            <v>Monthly</v>
          </cell>
          <cell r="H8078" t="str">
            <v>F</v>
          </cell>
          <cell r="I8078">
            <v>0</v>
          </cell>
          <cell r="J8078" t="str">
            <v>Washington Public Employees Association</v>
          </cell>
          <cell r="K8078">
            <v>8912</v>
          </cell>
          <cell r="L8078">
            <v>8912</v>
          </cell>
          <cell r="M8078">
            <v>8912</v>
          </cell>
          <cell r="N8078">
            <v>8912</v>
          </cell>
          <cell r="O8078">
            <v>8401</v>
          </cell>
          <cell r="P8078">
            <v>8569</v>
          </cell>
          <cell r="Q8078">
            <v>8828</v>
          </cell>
        </row>
        <row r="8079">
          <cell r="E8079" t="str">
            <v>80MONTHLYGCOALITION</v>
          </cell>
          <cell r="F8079" t="str">
            <v>80</v>
          </cell>
          <cell r="G8079" t="str">
            <v>Monthly</v>
          </cell>
          <cell r="H8079" t="str">
            <v>G</v>
          </cell>
          <cell r="I8079">
            <v>0</v>
          </cell>
          <cell r="J8079" t="str">
            <v>Coalition</v>
          </cell>
          <cell r="K8079">
            <v>9136</v>
          </cell>
          <cell r="L8079">
            <v>9136</v>
          </cell>
          <cell r="M8079">
            <v>9136</v>
          </cell>
          <cell r="N8079">
            <v>9136</v>
          </cell>
          <cell r="O8079">
            <v>8613</v>
          </cell>
          <cell r="P8079">
            <v>8785</v>
          </cell>
          <cell r="Q8079">
            <v>9050</v>
          </cell>
        </row>
        <row r="8080">
          <cell r="E8080" t="str">
            <v>80MONTHLYGNON-REPRESENTED STATE EMPLOYEES</v>
          </cell>
          <cell r="F8080" t="str">
            <v>80</v>
          </cell>
          <cell r="G8080" t="str">
            <v>Monthly</v>
          </cell>
          <cell r="H8080" t="str">
            <v>G</v>
          </cell>
          <cell r="I8080">
            <v>0</v>
          </cell>
          <cell r="J8080" t="str">
            <v>Non-Represented State Employees</v>
          </cell>
          <cell r="K8080">
            <v>9136</v>
          </cell>
          <cell r="L8080">
            <v>9136</v>
          </cell>
          <cell r="M8080">
            <v>9136</v>
          </cell>
          <cell r="N8080">
            <v>9136</v>
          </cell>
          <cell r="O8080">
            <v>8613</v>
          </cell>
          <cell r="P8080">
            <v>8785</v>
          </cell>
          <cell r="Q8080">
            <v>9050</v>
          </cell>
        </row>
        <row r="8081">
          <cell r="E8081" t="str">
            <v>80MONTHLYGTEAMSTERS LOCAL UNION NUMBER 117</v>
          </cell>
          <cell r="F8081" t="str">
            <v>80</v>
          </cell>
          <cell r="G8081" t="str">
            <v>Monthly</v>
          </cell>
          <cell r="H8081" t="str">
            <v>G</v>
          </cell>
          <cell r="I8081">
            <v>0</v>
          </cell>
          <cell r="J8081" t="str">
            <v>Teamsters Local Union Number 117</v>
          </cell>
          <cell r="K8081">
            <v>9254</v>
          </cell>
          <cell r="L8081">
            <v>9254</v>
          </cell>
          <cell r="M8081">
            <v>9254</v>
          </cell>
          <cell r="N8081">
            <v>9254</v>
          </cell>
          <cell r="O8081">
            <v>8724</v>
          </cell>
          <cell r="P8081">
            <v>8898</v>
          </cell>
          <cell r="Q8081">
            <v>9167</v>
          </cell>
        </row>
        <row r="8082">
          <cell r="E8082" t="str">
            <v>80MONTHLYGWASHINGTON FEDERATION OF STATE EMPLOYEES</v>
          </cell>
          <cell r="F8082" t="str">
            <v>80</v>
          </cell>
          <cell r="G8082" t="str">
            <v>Monthly</v>
          </cell>
          <cell r="H8082" t="str">
            <v>G</v>
          </cell>
          <cell r="I8082">
            <v>0</v>
          </cell>
          <cell r="J8082" t="str">
            <v>Washington Federation of State Employees</v>
          </cell>
          <cell r="K8082">
            <v>9136</v>
          </cell>
          <cell r="L8082">
            <v>9136</v>
          </cell>
          <cell r="M8082">
            <v>9136</v>
          </cell>
          <cell r="N8082">
            <v>9136</v>
          </cell>
          <cell r="O8082">
            <v>8613</v>
          </cell>
          <cell r="P8082">
            <v>8785</v>
          </cell>
          <cell r="Q8082">
            <v>9050</v>
          </cell>
        </row>
        <row r="8083">
          <cell r="E8083" t="str">
            <v>80MONTHLYGWASHINGTON PUBLIC EMPLOYEES ASSOCIATION</v>
          </cell>
          <cell r="F8083" t="str">
            <v>80</v>
          </cell>
          <cell r="G8083" t="str">
            <v>Monthly</v>
          </cell>
          <cell r="H8083" t="str">
            <v>G</v>
          </cell>
          <cell r="I8083">
            <v>0</v>
          </cell>
          <cell r="J8083" t="str">
            <v>Washington Public Employees Association</v>
          </cell>
          <cell r="K8083">
            <v>9136</v>
          </cell>
          <cell r="L8083">
            <v>9136</v>
          </cell>
          <cell r="M8083">
            <v>9136</v>
          </cell>
          <cell r="N8083">
            <v>9136</v>
          </cell>
          <cell r="O8083">
            <v>8613</v>
          </cell>
          <cell r="P8083">
            <v>8785</v>
          </cell>
          <cell r="Q8083">
            <v>9050</v>
          </cell>
        </row>
        <row r="8084">
          <cell r="E8084" t="str">
            <v>80MONTHLYHCOALITION</v>
          </cell>
          <cell r="F8084" t="str">
            <v>80</v>
          </cell>
          <cell r="G8084" t="str">
            <v>Monthly</v>
          </cell>
          <cell r="H8084" t="str">
            <v>H</v>
          </cell>
          <cell r="I8084">
            <v>0</v>
          </cell>
          <cell r="J8084" t="str">
            <v>Coalition</v>
          </cell>
          <cell r="K8084">
            <v>9363</v>
          </cell>
          <cell r="L8084">
            <v>9363</v>
          </cell>
          <cell r="M8084">
            <v>9363</v>
          </cell>
          <cell r="N8084">
            <v>9363</v>
          </cell>
          <cell r="O8084">
            <v>8826</v>
          </cell>
          <cell r="P8084">
            <v>9003</v>
          </cell>
          <cell r="Q8084">
            <v>9275</v>
          </cell>
        </row>
        <row r="8085">
          <cell r="E8085" t="str">
            <v>80MONTHLYHNON-REPRESENTED STATE EMPLOYEES</v>
          </cell>
          <cell r="F8085" t="str">
            <v>80</v>
          </cell>
          <cell r="G8085" t="str">
            <v>Monthly</v>
          </cell>
          <cell r="H8085" t="str">
            <v>H</v>
          </cell>
          <cell r="I8085">
            <v>0</v>
          </cell>
          <cell r="J8085" t="str">
            <v>Non-Represented State Employees</v>
          </cell>
          <cell r="K8085">
            <v>9363</v>
          </cell>
          <cell r="L8085">
            <v>9363</v>
          </cell>
          <cell r="M8085">
            <v>9363</v>
          </cell>
          <cell r="N8085">
            <v>9363</v>
          </cell>
          <cell r="O8085">
            <v>8826</v>
          </cell>
          <cell r="P8085">
            <v>9003</v>
          </cell>
          <cell r="Q8085">
            <v>9275</v>
          </cell>
        </row>
        <row r="8086">
          <cell r="E8086" t="str">
            <v>80MONTHLYHTEAMSTERS LOCAL UNION NUMBER 117</v>
          </cell>
          <cell r="F8086" t="str">
            <v>80</v>
          </cell>
          <cell r="G8086" t="str">
            <v>Monthly</v>
          </cell>
          <cell r="H8086" t="str">
            <v>H</v>
          </cell>
          <cell r="I8086">
            <v>0</v>
          </cell>
          <cell r="J8086" t="str">
            <v>Teamsters Local Union Number 117</v>
          </cell>
          <cell r="K8086">
            <v>9482</v>
          </cell>
          <cell r="L8086">
            <v>9482</v>
          </cell>
          <cell r="M8086">
            <v>9482</v>
          </cell>
          <cell r="N8086">
            <v>9482</v>
          </cell>
          <cell r="O8086">
            <v>8938</v>
          </cell>
          <cell r="P8086">
            <v>9117</v>
          </cell>
          <cell r="Q8086">
            <v>9392</v>
          </cell>
        </row>
        <row r="8087">
          <cell r="E8087" t="str">
            <v>80MONTHLYHWASHINGTON FEDERATION OF STATE EMPLOYEES</v>
          </cell>
          <cell r="F8087" t="str">
            <v>80</v>
          </cell>
          <cell r="G8087" t="str">
            <v>Monthly</v>
          </cell>
          <cell r="H8087" t="str">
            <v>H</v>
          </cell>
          <cell r="I8087">
            <v>0</v>
          </cell>
          <cell r="J8087" t="str">
            <v>Washington Federation of State Employees</v>
          </cell>
          <cell r="K8087">
            <v>9363</v>
          </cell>
          <cell r="L8087">
            <v>9363</v>
          </cell>
          <cell r="M8087">
            <v>9363</v>
          </cell>
          <cell r="N8087">
            <v>9363</v>
          </cell>
          <cell r="O8087">
            <v>8826</v>
          </cell>
          <cell r="P8087">
            <v>9003</v>
          </cell>
          <cell r="Q8087">
            <v>9275</v>
          </cell>
        </row>
        <row r="8088">
          <cell r="E8088" t="str">
            <v>80MONTHLYHWASHINGTON PUBLIC EMPLOYEES ASSOCIATION</v>
          </cell>
          <cell r="F8088" t="str">
            <v>80</v>
          </cell>
          <cell r="G8088" t="str">
            <v>Monthly</v>
          </cell>
          <cell r="H8088" t="str">
            <v>H</v>
          </cell>
          <cell r="I8088">
            <v>0</v>
          </cell>
          <cell r="J8088" t="str">
            <v>Washington Public Employees Association</v>
          </cell>
          <cell r="K8088">
            <v>9363</v>
          </cell>
          <cell r="L8088">
            <v>9363</v>
          </cell>
          <cell r="M8088">
            <v>9363</v>
          </cell>
          <cell r="N8088">
            <v>9363</v>
          </cell>
          <cell r="O8088">
            <v>8826</v>
          </cell>
          <cell r="P8088">
            <v>9003</v>
          </cell>
          <cell r="Q8088">
            <v>9275</v>
          </cell>
        </row>
        <row r="8089">
          <cell r="E8089" t="str">
            <v>80MONTHLYICOALITION</v>
          </cell>
          <cell r="F8089" t="str">
            <v>80</v>
          </cell>
          <cell r="G8089" t="str">
            <v>Monthly</v>
          </cell>
          <cell r="H8089" t="str">
            <v>I</v>
          </cell>
          <cell r="I8089">
            <v>0</v>
          </cell>
          <cell r="J8089" t="str">
            <v>Coalition</v>
          </cell>
          <cell r="K8089">
            <v>9596</v>
          </cell>
          <cell r="L8089">
            <v>9596</v>
          </cell>
          <cell r="M8089">
            <v>9596</v>
          </cell>
          <cell r="N8089">
            <v>9596</v>
          </cell>
          <cell r="O8089">
            <v>9046</v>
          </cell>
          <cell r="P8089">
            <v>9227</v>
          </cell>
          <cell r="Q8089">
            <v>9506</v>
          </cell>
        </row>
        <row r="8090">
          <cell r="E8090" t="str">
            <v>80MONTHLYINON-REPRESENTED STATE EMPLOYEES</v>
          </cell>
          <cell r="F8090" t="str">
            <v>80</v>
          </cell>
          <cell r="G8090" t="str">
            <v>Monthly</v>
          </cell>
          <cell r="H8090" t="str">
            <v>I</v>
          </cell>
          <cell r="I8090">
            <v>0</v>
          </cell>
          <cell r="J8090" t="str">
            <v>Non-Represented State Employees</v>
          </cell>
          <cell r="K8090">
            <v>9596</v>
          </cell>
          <cell r="L8090">
            <v>9596</v>
          </cell>
          <cell r="M8090">
            <v>9596</v>
          </cell>
          <cell r="N8090">
            <v>9596</v>
          </cell>
          <cell r="O8090">
            <v>9046</v>
          </cell>
          <cell r="P8090">
            <v>9227</v>
          </cell>
          <cell r="Q8090">
            <v>9506</v>
          </cell>
        </row>
        <row r="8091">
          <cell r="E8091" t="str">
            <v>80MONTHLYITEAMSTERS LOCAL UNION NUMBER 117</v>
          </cell>
          <cell r="F8091" t="str">
            <v>80</v>
          </cell>
          <cell r="G8091" t="str">
            <v>Monthly</v>
          </cell>
          <cell r="H8091" t="str">
            <v>I</v>
          </cell>
          <cell r="I8091">
            <v>0</v>
          </cell>
          <cell r="J8091" t="str">
            <v>Teamsters Local Union Number 117</v>
          </cell>
          <cell r="K8091">
            <v>9719</v>
          </cell>
          <cell r="L8091">
            <v>9719</v>
          </cell>
          <cell r="M8091">
            <v>9719</v>
          </cell>
          <cell r="N8091">
            <v>9719</v>
          </cell>
          <cell r="O8091">
            <v>9162</v>
          </cell>
          <cell r="P8091">
            <v>9345</v>
          </cell>
          <cell r="Q8091">
            <v>9627</v>
          </cell>
        </row>
        <row r="8092">
          <cell r="E8092" t="str">
            <v>80MONTHLYIWASHINGTON FEDERATION OF STATE EMPLOYEES</v>
          </cell>
          <cell r="F8092" t="str">
            <v>80</v>
          </cell>
          <cell r="G8092" t="str">
            <v>Monthly</v>
          </cell>
          <cell r="H8092" t="str">
            <v>I</v>
          </cell>
          <cell r="I8092">
            <v>0</v>
          </cell>
          <cell r="J8092" t="str">
            <v>Washington Federation of State Employees</v>
          </cell>
          <cell r="K8092">
            <v>9596</v>
          </cell>
          <cell r="L8092">
            <v>9596</v>
          </cell>
          <cell r="M8092">
            <v>9596</v>
          </cell>
          <cell r="N8092">
            <v>9596</v>
          </cell>
          <cell r="O8092">
            <v>9046</v>
          </cell>
          <cell r="P8092">
            <v>9227</v>
          </cell>
          <cell r="Q8092">
            <v>9506</v>
          </cell>
        </row>
        <row r="8093">
          <cell r="E8093" t="str">
            <v>80MONTHLYIWASHINGTON PUBLIC EMPLOYEES ASSOCIATION</v>
          </cell>
          <cell r="F8093" t="str">
            <v>80</v>
          </cell>
          <cell r="G8093" t="str">
            <v>Monthly</v>
          </cell>
          <cell r="H8093" t="str">
            <v>I</v>
          </cell>
          <cell r="I8093">
            <v>0</v>
          </cell>
          <cell r="J8093" t="str">
            <v>Washington Public Employees Association</v>
          </cell>
          <cell r="K8093">
            <v>9596</v>
          </cell>
          <cell r="L8093">
            <v>9596</v>
          </cell>
          <cell r="M8093">
            <v>9596</v>
          </cell>
          <cell r="N8093">
            <v>9596</v>
          </cell>
          <cell r="O8093">
            <v>9046</v>
          </cell>
          <cell r="P8093">
            <v>9227</v>
          </cell>
          <cell r="Q8093">
            <v>9506</v>
          </cell>
        </row>
        <row r="8094">
          <cell r="E8094" t="str">
            <v>80MONTHLYJCOALITION</v>
          </cell>
          <cell r="F8094" t="str">
            <v>80</v>
          </cell>
          <cell r="G8094" t="str">
            <v>Monthly</v>
          </cell>
          <cell r="H8094" t="str">
            <v>J</v>
          </cell>
          <cell r="I8094">
            <v>0</v>
          </cell>
          <cell r="J8094" t="str">
            <v>Coalition</v>
          </cell>
          <cell r="K8094">
            <v>9836</v>
          </cell>
          <cell r="L8094">
            <v>9836</v>
          </cell>
          <cell r="M8094">
            <v>9836</v>
          </cell>
          <cell r="N8094">
            <v>9836</v>
          </cell>
          <cell r="O8094">
            <v>9273</v>
          </cell>
          <cell r="P8094">
            <v>9458</v>
          </cell>
          <cell r="Q8094">
            <v>9744</v>
          </cell>
        </row>
        <row r="8095">
          <cell r="E8095" t="str">
            <v>80MONTHLYJNON-REPRESENTED STATE EMPLOYEES</v>
          </cell>
          <cell r="F8095" t="str">
            <v>80</v>
          </cell>
          <cell r="G8095" t="str">
            <v>Monthly</v>
          </cell>
          <cell r="H8095" t="str">
            <v>J</v>
          </cell>
          <cell r="I8095">
            <v>0</v>
          </cell>
          <cell r="J8095" t="str">
            <v>Non-Represented State Employees</v>
          </cell>
          <cell r="K8095">
            <v>9836</v>
          </cell>
          <cell r="L8095">
            <v>9836</v>
          </cell>
          <cell r="M8095">
            <v>9836</v>
          </cell>
          <cell r="N8095">
            <v>9836</v>
          </cell>
          <cell r="O8095">
            <v>9273</v>
          </cell>
          <cell r="P8095">
            <v>9458</v>
          </cell>
          <cell r="Q8095">
            <v>9744</v>
          </cell>
        </row>
        <row r="8096">
          <cell r="E8096" t="str">
            <v>80MONTHLYJTEAMSTERS LOCAL UNION NUMBER 117</v>
          </cell>
          <cell r="F8096" t="str">
            <v>80</v>
          </cell>
          <cell r="G8096" t="str">
            <v>Monthly</v>
          </cell>
          <cell r="H8096" t="str">
            <v>J</v>
          </cell>
          <cell r="I8096">
            <v>0</v>
          </cell>
          <cell r="J8096" t="str">
            <v>Teamsters Local Union Number 117</v>
          </cell>
          <cell r="K8096">
            <v>9964</v>
          </cell>
          <cell r="L8096">
            <v>9964</v>
          </cell>
          <cell r="M8096">
            <v>9964</v>
          </cell>
          <cell r="N8096">
            <v>9964</v>
          </cell>
          <cell r="O8096">
            <v>9393</v>
          </cell>
          <cell r="P8096">
            <v>9581</v>
          </cell>
          <cell r="Q8096">
            <v>9870</v>
          </cell>
        </row>
        <row r="8097">
          <cell r="E8097" t="str">
            <v>80MONTHLYJWASHINGTON FEDERATION OF STATE EMPLOYEES</v>
          </cell>
          <cell r="F8097" t="str">
            <v>80</v>
          </cell>
          <cell r="G8097" t="str">
            <v>Monthly</v>
          </cell>
          <cell r="H8097" t="str">
            <v>J</v>
          </cell>
          <cell r="I8097">
            <v>0</v>
          </cell>
          <cell r="J8097" t="str">
            <v>Washington Federation of State Employees</v>
          </cell>
          <cell r="K8097">
            <v>9836</v>
          </cell>
          <cell r="L8097">
            <v>9836</v>
          </cell>
          <cell r="M8097">
            <v>9836</v>
          </cell>
          <cell r="N8097">
            <v>9836</v>
          </cell>
          <cell r="O8097">
            <v>9273</v>
          </cell>
          <cell r="P8097">
            <v>9458</v>
          </cell>
          <cell r="Q8097">
            <v>9744</v>
          </cell>
        </row>
        <row r="8098">
          <cell r="E8098" t="str">
            <v>80MONTHLYJWASHINGTON PUBLIC EMPLOYEES ASSOCIATION</v>
          </cell>
          <cell r="F8098" t="str">
            <v>80</v>
          </cell>
          <cell r="G8098" t="str">
            <v>Monthly</v>
          </cell>
          <cell r="H8098" t="str">
            <v>J</v>
          </cell>
          <cell r="I8098">
            <v>0</v>
          </cell>
          <cell r="J8098" t="str">
            <v>Washington Public Employees Association</v>
          </cell>
          <cell r="K8098">
            <v>9836</v>
          </cell>
          <cell r="L8098">
            <v>9836</v>
          </cell>
          <cell r="M8098">
            <v>9836</v>
          </cell>
          <cell r="N8098">
            <v>9836</v>
          </cell>
          <cell r="O8098">
            <v>9273</v>
          </cell>
          <cell r="P8098">
            <v>9458</v>
          </cell>
          <cell r="Q8098">
            <v>9744</v>
          </cell>
        </row>
        <row r="8099">
          <cell r="E8099" t="str">
            <v>80MONTHLYKCOALITION</v>
          </cell>
          <cell r="F8099" t="str">
            <v>80</v>
          </cell>
          <cell r="G8099" t="str">
            <v>Monthly</v>
          </cell>
          <cell r="H8099" t="str">
            <v>K</v>
          </cell>
          <cell r="I8099">
            <v>0</v>
          </cell>
          <cell r="J8099" t="str">
            <v>Coalition</v>
          </cell>
          <cell r="K8099">
            <v>10084</v>
          </cell>
          <cell r="L8099">
            <v>10084</v>
          </cell>
          <cell r="M8099">
            <v>10084</v>
          </cell>
          <cell r="N8099">
            <v>10084</v>
          </cell>
          <cell r="O8099">
            <v>9506</v>
          </cell>
          <cell r="P8099">
            <v>9696</v>
          </cell>
          <cell r="Q8099">
            <v>9989</v>
          </cell>
        </row>
        <row r="8100">
          <cell r="E8100" t="str">
            <v>80MONTHLYKNON-REPRESENTED STATE EMPLOYEES</v>
          </cell>
          <cell r="F8100" t="str">
            <v>80</v>
          </cell>
          <cell r="G8100" t="str">
            <v>Monthly</v>
          </cell>
          <cell r="H8100" t="str">
            <v>K</v>
          </cell>
          <cell r="I8100">
            <v>0</v>
          </cell>
          <cell r="J8100" t="str">
            <v>Non-Represented State Employees</v>
          </cell>
          <cell r="K8100">
            <v>10084</v>
          </cell>
          <cell r="L8100">
            <v>10084</v>
          </cell>
          <cell r="M8100">
            <v>10084</v>
          </cell>
          <cell r="N8100">
            <v>10084</v>
          </cell>
          <cell r="O8100">
            <v>9506</v>
          </cell>
          <cell r="P8100">
            <v>9696</v>
          </cell>
          <cell r="Q8100">
            <v>9989</v>
          </cell>
        </row>
        <row r="8101">
          <cell r="E8101" t="str">
            <v>80MONTHLYKTEAMSTERS LOCAL UNION NUMBER 117</v>
          </cell>
          <cell r="F8101" t="str">
            <v>80</v>
          </cell>
          <cell r="G8101" t="str">
            <v>Monthly</v>
          </cell>
          <cell r="H8101" t="str">
            <v>K</v>
          </cell>
          <cell r="I8101">
            <v>0</v>
          </cell>
          <cell r="J8101" t="str">
            <v>Teamsters Local Union Number 117</v>
          </cell>
          <cell r="K8101">
            <v>10212</v>
          </cell>
          <cell r="L8101">
            <v>10212</v>
          </cell>
          <cell r="M8101">
            <v>10212</v>
          </cell>
          <cell r="N8101">
            <v>10212</v>
          </cell>
          <cell r="O8101">
            <v>9626</v>
          </cell>
          <cell r="P8101">
            <v>9819</v>
          </cell>
          <cell r="Q8101">
            <v>10116</v>
          </cell>
        </row>
        <row r="8102">
          <cell r="E8102" t="str">
            <v>80MONTHLYKWASHINGTON FEDERATION OF STATE EMPLOYEES</v>
          </cell>
          <cell r="F8102" t="str">
            <v>80</v>
          </cell>
          <cell r="G8102" t="str">
            <v>Monthly</v>
          </cell>
          <cell r="H8102" t="str">
            <v>K</v>
          </cell>
          <cell r="I8102">
            <v>0</v>
          </cell>
          <cell r="J8102" t="str">
            <v>Washington Federation of State Employees</v>
          </cell>
          <cell r="K8102">
            <v>10084</v>
          </cell>
          <cell r="L8102">
            <v>10084</v>
          </cell>
          <cell r="M8102">
            <v>10084</v>
          </cell>
          <cell r="N8102">
            <v>10084</v>
          </cell>
          <cell r="O8102">
            <v>9506</v>
          </cell>
          <cell r="P8102">
            <v>9696</v>
          </cell>
          <cell r="Q8102">
            <v>9989</v>
          </cell>
        </row>
        <row r="8103">
          <cell r="E8103" t="str">
            <v>80MONTHLYKWASHINGTON PUBLIC EMPLOYEES ASSOCIATION</v>
          </cell>
          <cell r="F8103" t="str">
            <v>80</v>
          </cell>
          <cell r="G8103" t="str">
            <v>Monthly</v>
          </cell>
          <cell r="H8103" t="str">
            <v>K</v>
          </cell>
          <cell r="I8103">
            <v>0</v>
          </cell>
          <cell r="J8103" t="str">
            <v>Washington Public Employees Association</v>
          </cell>
          <cell r="K8103">
            <v>10084</v>
          </cell>
          <cell r="L8103">
            <v>10084</v>
          </cell>
          <cell r="M8103">
            <v>10084</v>
          </cell>
          <cell r="N8103">
            <v>10084</v>
          </cell>
          <cell r="O8103">
            <v>9506</v>
          </cell>
          <cell r="P8103">
            <v>9696</v>
          </cell>
          <cell r="Q8103">
            <v>9989</v>
          </cell>
        </row>
        <row r="8104">
          <cell r="E8104" t="str">
            <v>80MONTHLYLCOALITION</v>
          </cell>
          <cell r="F8104" t="str">
            <v>80</v>
          </cell>
          <cell r="G8104" t="str">
            <v>Monthly</v>
          </cell>
          <cell r="H8104" t="str">
            <v>L</v>
          </cell>
          <cell r="I8104">
            <v>0</v>
          </cell>
          <cell r="J8104" t="str">
            <v>Coalition</v>
          </cell>
          <cell r="K8104">
            <v>10332</v>
          </cell>
          <cell r="L8104">
            <v>10332</v>
          </cell>
          <cell r="M8104">
            <v>10332</v>
          </cell>
          <cell r="N8104">
            <v>10332</v>
          </cell>
          <cell r="O8104">
            <v>9740</v>
          </cell>
          <cell r="P8104">
            <v>9935</v>
          </cell>
          <cell r="Q8104">
            <v>10235</v>
          </cell>
        </row>
        <row r="8105">
          <cell r="E8105" t="str">
            <v>80MONTHLYLNON-REPRESENTED STATE EMPLOYEES</v>
          </cell>
          <cell r="F8105" t="str">
            <v>80</v>
          </cell>
          <cell r="G8105" t="str">
            <v>Monthly</v>
          </cell>
          <cell r="H8105" t="str">
            <v>L</v>
          </cell>
          <cell r="I8105">
            <v>0</v>
          </cell>
          <cell r="J8105" t="str">
            <v>Non-Represented State Employees</v>
          </cell>
          <cell r="K8105">
            <v>10332</v>
          </cell>
          <cell r="L8105">
            <v>10332</v>
          </cell>
          <cell r="M8105">
            <v>10332</v>
          </cell>
          <cell r="N8105">
            <v>10332</v>
          </cell>
          <cell r="O8105">
            <v>9740</v>
          </cell>
          <cell r="P8105">
            <v>9935</v>
          </cell>
          <cell r="Q8105">
            <v>10235</v>
          </cell>
        </row>
        <row r="8106">
          <cell r="E8106" t="str">
            <v>80MONTHLYLTEAMSTERS LOCAL UNION NUMBER 117</v>
          </cell>
          <cell r="F8106" t="str">
            <v>80</v>
          </cell>
          <cell r="G8106" t="str">
            <v>Monthly</v>
          </cell>
          <cell r="H8106" t="str">
            <v>L</v>
          </cell>
          <cell r="I8106">
            <v>0</v>
          </cell>
          <cell r="J8106" t="str">
            <v>Teamsters Local Union Number 117</v>
          </cell>
          <cell r="K8106">
            <v>10463</v>
          </cell>
          <cell r="L8106">
            <v>10463</v>
          </cell>
          <cell r="M8106">
            <v>10463</v>
          </cell>
          <cell r="N8106">
            <v>10463</v>
          </cell>
          <cell r="O8106">
            <v>9864</v>
          </cell>
          <cell r="P8106">
            <v>10061</v>
          </cell>
          <cell r="Q8106">
            <v>10365</v>
          </cell>
        </row>
        <row r="8107">
          <cell r="E8107" t="str">
            <v>80MONTHLYLWASHINGTON FEDERATION OF STATE EMPLOYEES</v>
          </cell>
          <cell r="F8107" t="str">
            <v>80</v>
          </cell>
          <cell r="G8107" t="str">
            <v>Monthly</v>
          </cell>
          <cell r="H8107" t="str">
            <v>L</v>
          </cell>
          <cell r="I8107">
            <v>0</v>
          </cell>
          <cell r="J8107" t="str">
            <v>Washington Federation of State Employees</v>
          </cell>
          <cell r="K8107">
            <v>10332</v>
          </cell>
          <cell r="L8107">
            <v>10332</v>
          </cell>
          <cell r="M8107">
            <v>10332</v>
          </cell>
          <cell r="N8107">
            <v>10332</v>
          </cell>
          <cell r="O8107">
            <v>9740</v>
          </cell>
          <cell r="P8107">
            <v>9935</v>
          </cell>
          <cell r="Q8107">
            <v>10235</v>
          </cell>
        </row>
        <row r="8108">
          <cell r="E8108" t="str">
            <v>80MONTHLYLWASHINGTON PUBLIC EMPLOYEES ASSOCIATION</v>
          </cell>
          <cell r="F8108" t="str">
            <v>80</v>
          </cell>
          <cell r="G8108" t="str">
            <v>Monthly</v>
          </cell>
          <cell r="H8108" t="str">
            <v>L</v>
          </cell>
          <cell r="I8108">
            <v>0</v>
          </cell>
          <cell r="J8108" t="str">
            <v>Washington Public Employees Association</v>
          </cell>
          <cell r="K8108">
            <v>10332</v>
          </cell>
          <cell r="L8108">
            <v>10332</v>
          </cell>
          <cell r="M8108">
            <v>10332</v>
          </cell>
          <cell r="N8108">
            <v>10332</v>
          </cell>
          <cell r="O8108">
            <v>9740</v>
          </cell>
          <cell r="P8108">
            <v>9935</v>
          </cell>
          <cell r="Q8108">
            <v>10235</v>
          </cell>
        </row>
        <row r="8109">
          <cell r="E8109" t="str">
            <v>80MONTHLYMCOALITION</v>
          </cell>
          <cell r="F8109" t="str">
            <v>80</v>
          </cell>
          <cell r="G8109" t="str">
            <v>Monthly</v>
          </cell>
          <cell r="H8109" t="str">
            <v>M</v>
          </cell>
          <cell r="I8109">
            <v>0</v>
          </cell>
          <cell r="J8109" t="str">
            <v>Coalition</v>
          </cell>
          <cell r="K8109">
            <v>10591</v>
          </cell>
          <cell r="L8109">
            <v>10591</v>
          </cell>
          <cell r="M8109">
            <v>10591</v>
          </cell>
          <cell r="N8109">
            <v>10591</v>
          </cell>
          <cell r="O8109">
            <v>9984</v>
          </cell>
          <cell r="P8109">
            <v>10184</v>
          </cell>
          <cell r="Q8109">
            <v>10492</v>
          </cell>
        </row>
        <row r="8110">
          <cell r="E8110" t="str">
            <v>80MONTHLYMNON-REPRESENTED STATE EMPLOYEES</v>
          </cell>
          <cell r="F8110" t="str">
            <v>80</v>
          </cell>
          <cell r="G8110" t="str">
            <v>Monthly</v>
          </cell>
          <cell r="H8110" t="str">
            <v>M</v>
          </cell>
          <cell r="I8110">
            <v>0</v>
          </cell>
          <cell r="J8110" t="str">
            <v>Non-Represented State Employees</v>
          </cell>
          <cell r="K8110">
            <v>10591</v>
          </cell>
          <cell r="L8110">
            <v>10591</v>
          </cell>
          <cell r="M8110">
            <v>10591</v>
          </cell>
          <cell r="N8110">
            <v>10591</v>
          </cell>
          <cell r="O8110">
            <v>9984</v>
          </cell>
          <cell r="P8110">
            <v>10184</v>
          </cell>
          <cell r="Q8110">
            <v>10492</v>
          </cell>
        </row>
        <row r="8111">
          <cell r="E8111" t="str">
            <v>80MONTHLYMTEAMSTERS LOCAL UNION NUMBER 117</v>
          </cell>
          <cell r="F8111" t="str">
            <v>80</v>
          </cell>
          <cell r="G8111" t="str">
            <v>Monthly</v>
          </cell>
          <cell r="H8111" t="str">
            <v>M</v>
          </cell>
          <cell r="I8111">
            <v>0</v>
          </cell>
          <cell r="J8111" t="str">
            <v>Teamsters Local Union Number 117</v>
          </cell>
          <cell r="K8111">
            <v>10726</v>
          </cell>
          <cell r="L8111">
            <v>10726</v>
          </cell>
          <cell r="M8111">
            <v>10726</v>
          </cell>
          <cell r="N8111">
            <v>10726</v>
          </cell>
          <cell r="O8111">
            <v>10111</v>
          </cell>
          <cell r="P8111">
            <v>10313</v>
          </cell>
          <cell r="Q8111">
            <v>10624</v>
          </cell>
        </row>
        <row r="8112">
          <cell r="E8112" t="str">
            <v>80MONTHLYMWASHINGTON FEDERATION OF STATE EMPLOYEES</v>
          </cell>
          <cell r="F8112" t="str">
            <v>80</v>
          </cell>
          <cell r="G8112" t="str">
            <v>Monthly</v>
          </cell>
          <cell r="H8112" t="str">
            <v>M</v>
          </cell>
          <cell r="I8112">
            <v>0</v>
          </cell>
          <cell r="J8112" t="str">
            <v>Washington Federation of State Employees</v>
          </cell>
          <cell r="K8112">
            <v>10591</v>
          </cell>
          <cell r="L8112">
            <v>10591</v>
          </cell>
          <cell r="M8112">
            <v>10591</v>
          </cell>
          <cell r="N8112">
            <v>10591</v>
          </cell>
          <cell r="O8112">
            <v>9984</v>
          </cell>
          <cell r="P8112">
            <v>10184</v>
          </cell>
          <cell r="Q8112">
            <v>10492</v>
          </cell>
        </row>
        <row r="8113">
          <cell r="E8113" t="str">
            <v>80MONTHLYMWASHINGTON PUBLIC EMPLOYEES ASSOCIATION</v>
          </cell>
          <cell r="F8113" t="str">
            <v>80</v>
          </cell>
          <cell r="G8113" t="str">
            <v>Monthly</v>
          </cell>
          <cell r="H8113" t="str">
            <v>M</v>
          </cell>
          <cell r="I8113">
            <v>0</v>
          </cell>
          <cell r="J8113" t="str">
            <v>Washington Public Employees Association</v>
          </cell>
          <cell r="K8113">
            <v>10591</v>
          </cell>
          <cell r="L8113">
            <v>10591</v>
          </cell>
          <cell r="M8113">
            <v>10591</v>
          </cell>
          <cell r="N8113">
            <v>10591</v>
          </cell>
          <cell r="O8113">
            <v>9984</v>
          </cell>
          <cell r="P8113">
            <v>10184</v>
          </cell>
          <cell r="Q8113">
            <v>10492</v>
          </cell>
        </row>
        <row r="8114">
          <cell r="E8114" t="str">
            <v>81EMONTHLYENON-REPRESENTED STATE EMPLOYEES</v>
          </cell>
          <cell r="F8114" t="str">
            <v>81E</v>
          </cell>
          <cell r="G8114" t="str">
            <v>Monthly</v>
          </cell>
          <cell r="H8114" t="str">
            <v>E</v>
          </cell>
          <cell r="I8114">
            <v>0</v>
          </cell>
          <cell r="J8114" t="str">
            <v>Non-Represented State Employees</v>
          </cell>
          <cell r="K8114">
            <v>8912</v>
          </cell>
          <cell r="L8114">
            <v>8912</v>
          </cell>
          <cell r="M8114">
            <v>8912</v>
          </cell>
          <cell r="N8114">
            <v>8912</v>
          </cell>
          <cell r="O8114">
            <v>8401</v>
          </cell>
          <cell r="P8114">
            <v>8569</v>
          </cell>
          <cell r="Q8114">
            <v>8828</v>
          </cell>
        </row>
        <row r="8115">
          <cell r="E8115" t="str">
            <v>81EMONTHLYFNON-REPRESENTED STATE EMPLOYEES</v>
          </cell>
          <cell r="F8115" t="str">
            <v>81E</v>
          </cell>
          <cell r="G8115" t="str">
            <v>Monthly</v>
          </cell>
          <cell r="H8115" t="str">
            <v>F</v>
          </cell>
          <cell r="I8115">
            <v>0</v>
          </cell>
          <cell r="J8115" t="str">
            <v>Non-Represented State Employees</v>
          </cell>
          <cell r="K8115">
            <v>9136</v>
          </cell>
          <cell r="L8115">
            <v>9136</v>
          </cell>
          <cell r="M8115">
            <v>9136</v>
          </cell>
          <cell r="N8115">
            <v>9136</v>
          </cell>
          <cell r="O8115">
            <v>8613</v>
          </cell>
          <cell r="P8115">
            <v>8785</v>
          </cell>
          <cell r="Q8115">
            <v>9050</v>
          </cell>
        </row>
        <row r="8116">
          <cell r="E8116" t="str">
            <v>81EMONTHLYGNON-REPRESENTED STATE EMPLOYEES</v>
          </cell>
          <cell r="F8116" t="str">
            <v>81E</v>
          </cell>
          <cell r="G8116" t="str">
            <v>Monthly</v>
          </cell>
          <cell r="H8116" t="str">
            <v>G</v>
          </cell>
          <cell r="I8116">
            <v>0</v>
          </cell>
          <cell r="J8116" t="str">
            <v>Non-Represented State Employees</v>
          </cell>
          <cell r="K8116">
            <v>9363</v>
          </cell>
          <cell r="L8116">
            <v>9363</v>
          </cell>
          <cell r="M8116">
            <v>9363</v>
          </cell>
          <cell r="N8116">
            <v>9363</v>
          </cell>
          <cell r="O8116">
            <v>8826</v>
          </cell>
          <cell r="P8116">
            <v>9003</v>
          </cell>
          <cell r="Q8116">
            <v>9275</v>
          </cell>
        </row>
        <row r="8117">
          <cell r="E8117" t="str">
            <v>81EMONTHLYHNON-REPRESENTED STATE EMPLOYEES</v>
          </cell>
          <cell r="F8117" t="str">
            <v>81E</v>
          </cell>
          <cell r="G8117" t="str">
            <v>Monthly</v>
          </cell>
          <cell r="H8117" t="str">
            <v>H</v>
          </cell>
          <cell r="I8117">
            <v>0</v>
          </cell>
          <cell r="J8117" t="str">
            <v>Non-Represented State Employees</v>
          </cell>
          <cell r="K8117">
            <v>9596</v>
          </cell>
          <cell r="L8117">
            <v>9596</v>
          </cell>
          <cell r="M8117">
            <v>9596</v>
          </cell>
          <cell r="N8117">
            <v>9596</v>
          </cell>
          <cell r="O8117">
            <v>9046</v>
          </cell>
          <cell r="P8117">
            <v>9227</v>
          </cell>
          <cell r="Q8117">
            <v>9506</v>
          </cell>
        </row>
        <row r="8118">
          <cell r="E8118" t="str">
            <v>81EMONTHLYINON-REPRESENTED STATE EMPLOYEES</v>
          </cell>
          <cell r="F8118" t="str">
            <v>81E</v>
          </cell>
          <cell r="G8118" t="str">
            <v>Monthly</v>
          </cell>
          <cell r="H8118" t="str">
            <v>I</v>
          </cell>
          <cell r="I8118">
            <v>0</v>
          </cell>
          <cell r="J8118" t="str">
            <v>Non-Represented State Employees</v>
          </cell>
          <cell r="K8118">
            <v>9836</v>
          </cell>
          <cell r="L8118">
            <v>9836</v>
          </cell>
          <cell r="M8118">
            <v>9836</v>
          </cell>
          <cell r="N8118">
            <v>9836</v>
          </cell>
          <cell r="O8118">
            <v>9273</v>
          </cell>
          <cell r="P8118">
            <v>9458</v>
          </cell>
          <cell r="Q8118">
            <v>9744</v>
          </cell>
        </row>
        <row r="8119">
          <cell r="E8119" t="str">
            <v>81EMONTHLYJNON-REPRESENTED STATE EMPLOYEES</v>
          </cell>
          <cell r="F8119" t="str">
            <v>81E</v>
          </cell>
          <cell r="G8119" t="str">
            <v>Monthly</v>
          </cell>
          <cell r="H8119" t="str">
            <v>J</v>
          </cell>
          <cell r="I8119">
            <v>0</v>
          </cell>
          <cell r="J8119" t="str">
            <v>Non-Represented State Employees</v>
          </cell>
          <cell r="K8119">
            <v>10084</v>
          </cell>
          <cell r="L8119">
            <v>10084</v>
          </cell>
          <cell r="M8119">
            <v>10084</v>
          </cell>
          <cell r="N8119">
            <v>10084</v>
          </cell>
          <cell r="O8119">
            <v>9506</v>
          </cell>
          <cell r="P8119">
            <v>9696</v>
          </cell>
          <cell r="Q8119">
            <v>9989</v>
          </cell>
        </row>
        <row r="8120">
          <cell r="E8120" t="str">
            <v>81EMONTHLYKNON-REPRESENTED STATE EMPLOYEES</v>
          </cell>
          <cell r="F8120" t="str">
            <v>81E</v>
          </cell>
          <cell r="G8120" t="str">
            <v>Monthly</v>
          </cell>
          <cell r="H8120" t="str">
            <v>K</v>
          </cell>
          <cell r="I8120">
            <v>0</v>
          </cell>
          <cell r="J8120" t="str">
            <v>Non-Represented State Employees</v>
          </cell>
          <cell r="K8120">
            <v>10332</v>
          </cell>
          <cell r="L8120">
            <v>10332</v>
          </cell>
          <cell r="M8120">
            <v>10332</v>
          </cell>
          <cell r="N8120">
            <v>10332</v>
          </cell>
          <cell r="O8120">
            <v>9740</v>
          </cell>
          <cell r="P8120">
            <v>9935</v>
          </cell>
          <cell r="Q8120">
            <v>10235</v>
          </cell>
        </row>
        <row r="8121">
          <cell r="E8121" t="str">
            <v>81EMONTHLYLNON-REPRESENTED STATE EMPLOYEES</v>
          </cell>
          <cell r="F8121" t="str">
            <v>81E</v>
          </cell>
          <cell r="G8121" t="str">
            <v>Monthly</v>
          </cell>
          <cell r="H8121" t="str">
            <v>L</v>
          </cell>
          <cell r="I8121">
            <v>0</v>
          </cell>
          <cell r="J8121" t="str">
            <v>Non-Represented State Employees</v>
          </cell>
          <cell r="K8121">
            <v>10591</v>
          </cell>
          <cell r="L8121">
            <v>10591</v>
          </cell>
          <cell r="M8121">
            <v>10591</v>
          </cell>
          <cell r="N8121">
            <v>10591</v>
          </cell>
          <cell r="O8121">
            <v>9984</v>
          </cell>
          <cell r="P8121">
            <v>10184</v>
          </cell>
          <cell r="Q8121">
            <v>10492</v>
          </cell>
        </row>
        <row r="8122">
          <cell r="E8122" t="str">
            <v>81EMONTHLYMNON-REPRESENTED STATE EMPLOYEES</v>
          </cell>
          <cell r="F8122" t="str">
            <v>81E</v>
          </cell>
          <cell r="G8122" t="str">
            <v>Monthly</v>
          </cell>
          <cell r="H8122" t="str">
            <v>M</v>
          </cell>
          <cell r="I8122">
            <v>0</v>
          </cell>
          <cell r="J8122" t="str">
            <v>Non-Represented State Employees</v>
          </cell>
          <cell r="K8122">
            <v>10858</v>
          </cell>
          <cell r="L8122">
            <v>10858</v>
          </cell>
          <cell r="M8122">
            <v>10858</v>
          </cell>
          <cell r="N8122">
            <v>10858</v>
          </cell>
          <cell r="O8122">
            <v>10235</v>
          </cell>
          <cell r="P8122">
            <v>10440</v>
          </cell>
          <cell r="Q8122">
            <v>10755</v>
          </cell>
        </row>
        <row r="8123">
          <cell r="E8123" t="str">
            <v>81MONTHLYACOALITION</v>
          </cell>
          <cell r="F8123" t="str">
            <v>81</v>
          </cell>
          <cell r="G8123" t="str">
            <v>Monthly</v>
          </cell>
          <cell r="H8123" t="str">
            <v>A</v>
          </cell>
          <cell r="I8123">
            <v>0</v>
          </cell>
          <cell r="J8123" t="str">
            <v>Coalition</v>
          </cell>
          <cell r="K8123">
            <v>8074</v>
          </cell>
          <cell r="L8123">
            <v>8074</v>
          </cell>
          <cell r="M8123">
            <v>8074</v>
          </cell>
          <cell r="N8123">
            <v>8074</v>
          </cell>
          <cell r="O8123">
            <v>7611</v>
          </cell>
          <cell r="P8123">
            <v>7763</v>
          </cell>
          <cell r="Q8123">
            <v>7997</v>
          </cell>
        </row>
        <row r="8124">
          <cell r="E8124" t="str">
            <v>81MONTHLYANON-REPRESENTED STATE EMPLOYEES</v>
          </cell>
          <cell r="F8124" t="str">
            <v>81</v>
          </cell>
          <cell r="G8124" t="str">
            <v>Monthly</v>
          </cell>
          <cell r="H8124" t="str">
            <v>A</v>
          </cell>
          <cell r="I8124">
            <v>0</v>
          </cell>
          <cell r="J8124" t="str">
            <v>Non-Represented State Employees</v>
          </cell>
          <cell r="K8124">
            <v>8074</v>
          </cell>
          <cell r="L8124">
            <v>8074</v>
          </cell>
          <cell r="M8124">
            <v>8074</v>
          </cell>
          <cell r="N8124">
            <v>8074</v>
          </cell>
          <cell r="O8124">
            <v>7611</v>
          </cell>
          <cell r="P8124">
            <v>7763</v>
          </cell>
          <cell r="Q8124">
            <v>7997</v>
          </cell>
        </row>
        <row r="8125">
          <cell r="E8125" t="str">
            <v>81MONTHLYATEAMSTERS LOCAL UNION NUMBER 117</v>
          </cell>
          <cell r="F8125" t="str">
            <v>81</v>
          </cell>
          <cell r="G8125" t="str">
            <v>Monthly</v>
          </cell>
          <cell r="H8125" t="str">
            <v>A</v>
          </cell>
          <cell r="I8125">
            <v>0</v>
          </cell>
          <cell r="J8125" t="str">
            <v>Teamsters Local Union Number 117</v>
          </cell>
          <cell r="K8125">
            <v>8175</v>
          </cell>
          <cell r="L8125">
            <v>8175</v>
          </cell>
          <cell r="M8125">
            <v>8175</v>
          </cell>
          <cell r="N8125">
            <v>8175</v>
          </cell>
          <cell r="O8125">
            <v>7707</v>
          </cell>
          <cell r="P8125">
            <v>7861</v>
          </cell>
          <cell r="Q8125">
            <v>8098</v>
          </cell>
        </row>
        <row r="8126">
          <cell r="E8126" t="str">
            <v>81MONTHLYAWASHINGTON FEDERATION OF STATE EMPLOYEES</v>
          </cell>
          <cell r="F8126" t="str">
            <v>81</v>
          </cell>
          <cell r="G8126" t="str">
            <v>Monthly</v>
          </cell>
          <cell r="H8126" t="str">
            <v>A</v>
          </cell>
          <cell r="I8126">
            <v>0</v>
          </cell>
          <cell r="J8126" t="str">
            <v>Washington Federation of State Employees</v>
          </cell>
          <cell r="K8126">
            <v>8074</v>
          </cell>
          <cell r="L8126">
            <v>8074</v>
          </cell>
          <cell r="M8126">
            <v>8074</v>
          </cell>
          <cell r="N8126">
            <v>8074</v>
          </cell>
          <cell r="O8126">
            <v>7611</v>
          </cell>
          <cell r="P8126">
            <v>7763</v>
          </cell>
          <cell r="Q8126">
            <v>7997</v>
          </cell>
        </row>
        <row r="8127">
          <cell r="E8127" t="str">
            <v>81MONTHLYAWASHINGTON PUBLIC EMPLOYEES ASSOCIATION</v>
          </cell>
          <cell r="F8127" t="str">
            <v>81</v>
          </cell>
          <cell r="G8127" t="str">
            <v>Monthly</v>
          </cell>
          <cell r="H8127" t="str">
            <v>A</v>
          </cell>
          <cell r="I8127">
            <v>0</v>
          </cell>
          <cell r="J8127" t="str">
            <v>Washington Public Employees Association</v>
          </cell>
          <cell r="K8127">
            <v>8074</v>
          </cell>
          <cell r="L8127">
            <v>8074</v>
          </cell>
          <cell r="M8127">
            <v>8074</v>
          </cell>
          <cell r="N8127">
            <v>8074</v>
          </cell>
          <cell r="O8127">
            <v>7611</v>
          </cell>
          <cell r="P8127">
            <v>7763</v>
          </cell>
          <cell r="Q8127">
            <v>7997</v>
          </cell>
        </row>
        <row r="8128">
          <cell r="E8128" t="str">
            <v>81MONTHLYBCOALITION</v>
          </cell>
          <cell r="F8128" t="str">
            <v>81</v>
          </cell>
          <cell r="G8128" t="str">
            <v>Monthly</v>
          </cell>
          <cell r="H8128" t="str">
            <v>B</v>
          </cell>
          <cell r="I8128">
            <v>0</v>
          </cell>
          <cell r="J8128" t="str">
            <v>Coalition</v>
          </cell>
          <cell r="K8128">
            <v>8275</v>
          </cell>
          <cell r="L8128">
            <v>8275</v>
          </cell>
          <cell r="M8128">
            <v>8275</v>
          </cell>
          <cell r="N8128">
            <v>8275</v>
          </cell>
          <cell r="O8128">
            <v>7801</v>
          </cell>
          <cell r="P8128">
            <v>7957</v>
          </cell>
          <cell r="Q8128">
            <v>8197</v>
          </cell>
        </row>
        <row r="8129">
          <cell r="E8129" t="str">
            <v>81MONTHLYBNON-REPRESENTED STATE EMPLOYEES</v>
          </cell>
          <cell r="F8129" t="str">
            <v>81</v>
          </cell>
          <cell r="G8129" t="str">
            <v>Monthly</v>
          </cell>
          <cell r="H8129" t="str">
            <v>B</v>
          </cell>
          <cell r="I8129">
            <v>0</v>
          </cell>
          <cell r="J8129" t="str">
            <v>Non-Represented State Employees</v>
          </cell>
          <cell r="K8129">
            <v>8275</v>
          </cell>
          <cell r="L8129">
            <v>8275</v>
          </cell>
          <cell r="M8129">
            <v>8275</v>
          </cell>
          <cell r="N8129">
            <v>8275</v>
          </cell>
          <cell r="O8129">
            <v>7801</v>
          </cell>
          <cell r="P8129">
            <v>7957</v>
          </cell>
          <cell r="Q8129">
            <v>8197</v>
          </cell>
        </row>
        <row r="8130">
          <cell r="E8130" t="str">
            <v>81MONTHLYBTEAMSTERS LOCAL UNION NUMBER 117</v>
          </cell>
          <cell r="F8130" t="str">
            <v>81</v>
          </cell>
          <cell r="G8130" t="str">
            <v>Monthly</v>
          </cell>
          <cell r="H8130" t="str">
            <v>B</v>
          </cell>
          <cell r="I8130">
            <v>0</v>
          </cell>
          <cell r="J8130" t="str">
            <v>Teamsters Local Union Number 117</v>
          </cell>
          <cell r="K8130">
            <v>8382</v>
          </cell>
          <cell r="L8130">
            <v>8382</v>
          </cell>
          <cell r="M8130">
            <v>8382</v>
          </cell>
          <cell r="N8130">
            <v>8382</v>
          </cell>
          <cell r="O8130">
            <v>7902</v>
          </cell>
          <cell r="P8130">
            <v>8060</v>
          </cell>
          <cell r="Q8130">
            <v>8303</v>
          </cell>
        </row>
        <row r="8131">
          <cell r="E8131" t="str">
            <v>81MONTHLYBWASHINGTON FEDERATION OF STATE EMPLOYEES</v>
          </cell>
          <cell r="F8131" t="str">
            <v>81</v>
          </cell>
          <cell r="G8131" t="str">
            <v>Monthly</v>
          </cell>
          <cell r="H8131" t="str">
            <v>B</v>
          </cell>
          <cell r="I8131">
            <v>0</v>
          </cell>
          <cell r="J8131" t="str">
            <v>Washington Federation of State Employees</v>
          </cell>
          <cell r="K8131">
            <v>8275</v>
          </cell>
          <cell r="L8131">
            <v>8275</v>
          </cell>
          <cell r="M8131">
            <v>8275</v>
          </cell>
          <cell r="N8131">
            <v>8275</v>
          </cell>
          <cell r="O8131">
            <v>7801</v>
          </cell>
          <cell r="P8131">
            <v>7957</v>
          </cell>
          <cell r="Q8131">
            <v>8197</v>
          </cell>
        </row>
        <row r="8132">
          <cell r="E8132" t="str">
            <v>81MONTHLYBWASHINGTON PUBLIC EMPLOYEES ASSOCIATION</v>
          </cell>
          <cell r="F8132" t="str">
            <v>81</v>
          </cell>
          <cell r="G8132" t="str">
            <v>Monthly</v>
          </cell>
          <cell r="H8132" t="str">
            <v>B</v>
          </cell>
          <cell r="I8132">
            <v>0</v>
          </cell>
          <cell r="J8132" t="str">
            <v>Washington Public Employees Association</v>
          </cell>
          <cell r="K8132">
            <v>8275</v>
          </cell>
          <cell r="L8132">
            <v>8275</v>
          </cell>
          <cell r="M8132">
            <v>8275</v>
          </cell>
          <cell r="N8132">
            <v>8275</v>
          </cell>
          <cell r="O8132">
            <v>7801</v>
          </cell>
          <cell r="P8132">
            <v>7957</v>
          </cell>
          <cell r="Q8132">
            <v>8197</v>
          </cell>
        </row>
        <row r="8133">
          <cell r="E8133" t="str">
            <v>81MONTHLYCCOALITION</v>
          </cell>
          <cell r="F8133" t="str">
            <v>81</v>
          </cell>
          <cell r="G8133" t="str">
            <v>Monthly</v>
          </cell>
          <cell r="H8133" t="str">
            <v>C</v>
          </cell>
          <cell r="I8133">
            <v>0</v>
          </cell>
          <cell r="J8133" t="str">
            <v>Coalition</v>
          </cell>
          <cell r="K8133">
            <v>8483</v>
          </cell>
          <cell r="L8133">
            <v>8483</v>
          </cell>
          <cell r="M8133">
            <v>8483</v>
          </cell>
          <cell r="N8133">
            <v>8483</v>
          </cell>
          <cell r="O8133">
            <v>7997</v>
          </cell>
          <cell r="P8133">
            <v>8157</v>
          </cell>
          <cell r="Q8133">
            <v>8403</v>
          </cell>
        </row>
        <row r="8134">
          <cell r="E8134" t="str">
            <v>81MONTHLYCNON-REPRESENTED STATE EMPLOYEES</v>
          </cell>
          <cell r="F8134" t="str">
            <v>81</v>
          </cell>
          <cell r="G8134" t="str">
            <v>Monthly</v>
          </cell>
          <cell r="H8134" t="str">
            <v>C</v>
          </cell>
          <cell r="I8134">
            <v>0</v>
          </cell>
          <cell r="J8134" t="str">
            <v>Non-Represented State Employees</v>
          </cell>
          <cell r="K8134">
            <v>8483</v>
          </cell>
          <cell r="L8134">
            <v>8483</v>
          </cell>
          <cell r="M8134">
            <v>8483</v>
          </cell>
          <cell r="N8134">
            <v>8483</v>
          </cell>
          <cell r="O8134">
            <v>7997</v>
          </cell>
          <cell r="P8134">
            <v>8157</v>
          </cell>
          <cell r="Q8134">
            <v>8403</v>
          </cell>
        </row>
        <row r="8135">
          <cell r="E8135" t="str">
            <v>81MONTHLYCTEAMSTERS LOCAL UNION NUMBER 117</v>
          </cell>
          <cell r="F8135" t="str">
            <v>81</v>
          </cell>
          <cell r="G8135" t="str">
            <v>Monthly</v>
          </cell>
          <cell r="H8135" t="str">
            <v>C</v>
          </cell>
          <cell r="I8135">
            <v>0</v>
          </cell>
          <cell r="J8135" t="str">
            <v>Teamsters Local Union Number 117</v>
          </cell>
          <cell r="K8135">
            <v>8591</v>
          </cell>
          <cell r="L8135">
            <v>8591</v>
          </cell>
          <cell r="M8135">
            <v>8591</v>
          </cell>
          <cell r="N8135">
            <v>8591</v>
          </cell>
          <cell r="O8135">
            <v>8099</v>
          </cell>
          <cell r="P8135">
            <v>8261</v>
          </cell>
          <cell r="Q8135">
            <v>8510</v>
          </cell>
        </row>
        <row r="8136">
          <cell r="E8136" t="str">
            <v>81MONTHLYCWASHINGTON FEDERATION OF STATE EMPLOYEES</v>
          </cell>
          <cell r="F8136" t="str">
            <v>81</v>
          </cell>
          <cell r="G8136" t="str">
            <v>Monthly</v>
          </cell>
          <cell r="H8136" t="str">
            <v>C</v>
          </cell>
          <cell r="I8136">
            <v>0</v>
          </cell>
          <cell r="J8136" t="str">
            <v>Washington Federation of State Employees</v>
          </cell>
          <cell r="K8136">
            <v>8483</v>
          </cell>
          <cell r="L8136">
            <v>8483</v>
          </cell>
          <cell r="M8136">
            <v>8483</v>
          </cell>
          <cell r="N8136">
            <v>8483</v>
          </cell>
          <cell r="O8136">
            <v>7997</v>
          </cell>
          <cell r="P8136">
            <v>8157</v>
          </cell>
          <cell r="Q8136">
            <v>8403</v>
          </cell>
        </row>
        <row r="8137">
          <cell r="E8137" t="str">
            <v>81MONTHLYCWASHINGTON PUBLIC EMPLOYEES ASSOCIATION</v>
          </cell>
          <cell r="F8137" t="str">
            <v>81</v>
          </cell>
          <cell r="G8137" t="str">
            <v>Monthly</v>
          </cell>
          <cell r="H8137" t="str">
            <v>C</v>
          </cell>
          <cell r="I8137">
            <v>0</v>
          </cell>
          <cell r="J8137" t="str">
            <v>Washington Public Employees Association</v>
          </cell>
          <cell r="K8137">
            <v>8483</v>
          </cell>
          <cell r="L8137">
            <v>8483</v>
          </cell>
          <cell r="M8137">
            <v>8483</v>
          </cell>
          <cell r="N8137">
            <v>8483</v>
          </cell>
          <cell r="O8137">
            <v>7997</v>
          </cell>
          <cell r="P8137">
            <v>8157</v>
          </cell>
          <cell r="Q8137">
            <v>8403</v>
          </cell>
        </row>
        <row r="8138">
          <cell r="E8138" t="str">
            <v>81MONTHLYDCOALITION</v>
          </cell>
          <cell r="F8138" t="str">
            <v>81</v>
          </cell>
          <cell r="G8138" t="str">
            <v>Monthly</v>
          </cell>
          <cell r="H8138" t="str">
            <v>D</v>
          </cell>
          <cell r="I8138">
            <v>0</v>
          </cell>
          <cell r="J8138" t="str">
            <v>Coalition</v>
          </cell>
          <cell r="K8138">
            <v>8696</v>
          </cell>
          <cell r="L8138">
            <v>8696</v>
          </cell>
          <cell r="M8138">
            <v>8696</v>
          </cell>
          <cell r="N8138">
            <v>8696</v>
          </cell>
          <cell r="O8138">
            <v>8198</v>
          </cell>
          <cell r="P8138">
            <v>8362</v>
          </cell>
          <cell r="Q8138">
            <v>8615</v>
          </cell>
        </row>
        <row r="8139">
          <cell r="E8139" t="str">
            <v>81MONTHLYDNON-REPRESENTED STATE EMPLOYEES</v>
          </cell>
          <cell r="F8139" t="str">
            <v>81</v>
          </cell>
          <cell r="G8139" t="str">
            <v>Monthly</v>
          </cell>
          <cell r="H8139" t="str">
            <v>D</v>
          </cell>
          <cell r="I8139">
            <v>0</v>
          </cell>
          <cell r="J8139" t="str">
            <v>Non-Represented State Employees</v>
          </cell>
          <cell r="K8139">
            <v>8696</v>
          </cell>
          <cell r="L8139">
            <v>8696</v>
          </cell>
          <cell r="M8139">
            <v>8696</v>
          </cell>
          <cell r="N8139">
            <v>8696</v>
          </cell>
          <cell r="O8139">
            <v>8198</v>
          </cell>
          <cell r="P8139">
            <v>8362</v>
          </cell>
          <cell r="Q8139">
            <v>8615</v>
          </cell>
        </row>
        <row r="8140">
          <cell r="E8140" t="str">
            <v>81MONTHLYDTEAMSTERS LOCAL UNION NUMBER 117</v>
          </cell>
          <cell r="F8140" t="str">
            <v>81</v>
          </cell>
          <cell r="G8140" t="str">
            <v>Monthly</v>
          </cell>
          <cell r="H8140" t="str">
            <v>D</v>
          </cell>
          <cell r="I8140">
            <v>0</v>
          </cell>
          <cell r="J8140" t="str">
            <v>Teamsters Local Union Number 117</v>
          </cell>
          <cell r="K8140">
            <v>8808</v>
          </cell>
          <cell r="L8140">
            <v>8808</v>
          </cell>
          <cell r="M8140">
            <v>8808</v>
          </cell>
          <cell r="N8140">
            <v>8808</v>
          </cell>
          <cell r="O8140">
            <v>8303</v>
          </cell>
          <cell r="P8140">
            <v>8469</v>
          </cell>
          <cell r="Q8140">
            <v>8725</v>
          </cell>
        </row>
        <row r="8141">
          <cell r="E8141" t="str">
            <v>81MONTHLYDWASHINGTON FEDERATION OF STATE EMPLOYEES</v>
          </cell>
          <cell r="F8141" t="str">
            <v>81</v>
          </cell>
          <cell r="G8141" t="str">
            <v>Monthly</v>
          </cell>
          <cell r="H8141" t="str">
            <v>D</v>
          </cell>
          <cell r="I8141">
            <v>0</v>
          </cell>
          <cell r="J8141" t="str">
            <v>Washington Federation of State Employees</v>
          </cell>
          <cell r="K8141">
            <v>8696</v>
          </cell>
          <cell r="L8141">
            <v>8696</v>
          </cell>
          <cell r="M8141">
            <v>8696</v>
          </cell>
          <cell r="N8141">
            <v>8696</v>
          </cell>
          <cell r="O8141">
            <v>8198</v>
          </cell>
          <cell r="P8141">
            <v>8362</v>
          </cell>
          <cell r="Q8141">
            <v>8615</v>
          </cell>
        </row>
        <row r="8142">
          <cell r="E8142" t="str">
            <v>81MONTHLYDWASHINGTON PUBLIC EMPLOYEES ASSOCIATION</v>
          </cell>
          <cell r="F8142" t="str">
            <v>81</v>
          </cell>
          <cell r="G8142" t="str">
            <v>Monthly</v>
          </cell>
          <cell r="H8142" t="str">
            <v>D</v>
          </cell>
          <cell r="I8142">
            <v>0</v>
          </cell>
          <cell r="J8142" t="str">
            <v>Washington Public Employees Association</v>
          </cell>
          <cell r="K8142">
            <v>8696</v>
          </cell>
          <cell r="L8142">
            <v>8696</v>
          </cell>
          <cell r="M8142">
            <v>8696</v>
          </cell>
          <cell r="N8142">
            <v>8696</v>
          </cell>
          <cell r="O8142">
            <v>8198</v>
          </cell>
          <cell r="P8142">
            <v>8362</v>
          </cell>
          <cell r="Q8142">
            <v>8615</v>
          </cell>
        </row>
        <row r="8143">
          <cell r="E8143" t="str">
            <v>81MONTHLYECOALITION</v>
          </cell>
          <cell r="F8143" t="str">
            <v>81</v>
          </cell>
          <cell r="G8143" t="str">
            <v>Monthly</v>
          </cell>
          <cell r="H8143" t="str">
            <v>E</v>
          </cell>
          <cell r="I8143">
            <v>0</v>
          </cell>
          <cell r="J8143" t="str">
            <v>Coalition</v>
          </cell>
          <cell r="K8143">
            <v>8912</v>
          </cell>
          <cell r="L8143">
            <v>8912</v>
          </cell>
          <cell r="M8143">
            <v>8912</v>
          </cell>
          <cell r="N8143">
            <v>8912</v>
          </cell>
          <cell r="O8143">
            <v>8401</v>
          </cell>
          <cell r="P8143">
            <v>8569</v>
          </cell>
          <cell r="Q8143">
            <v>8828</v>
          </cell>
        </row>
        <row r="8144">
          <cell r="E8144" t="str">
            <v>81MONTHLYENON-REPRESENTED STATE EMPLOYEES</v>
          </cell>
          <cell r="F8144" t="str">
            <v>81</v>
          </cell>
          <cell r="G8144" t="str">
            <v>Monthly</v>
          </cell>
          <cell r="H8144" t="str">
            <v>E</v>
          </cell>
          <cell r="I8144">
            <v>0</v>
          </cell>
          <cell r="J8144" t="str">
            <v>Non-Represented State Employees</v>
          </cell>
          <cell r="K8144">
            <v>8912</v>
          </cell>
          <cell r="L8144">
            <v>8912</v>
          </cell>
          <cell r="M8144">
            <v>8912</v>
          </cell>
          <cell r="N8144">
            <v>8912</v>
          </cell>
          <cell r="O8144">
            <v>8401</v>
          </cell>
          <cell r="P8144">
            <v>8569</v>
          </cell>
          <cell r="Q8144">
            <v>8828</v>
          </cell>
        </row>
        <row r="8145">
          <cell r="E8145" t="str">
            <v>81MONTHLYETEAMSTERS LOCAL UNION NUMBER 117</v>
          </cell>
          <cell r="F8145" t="str">
            <v>81</v>
          </cell>
          <cell r="G8145" t="str">
            <v>Monthly</v>
          </cell>
          <cell r="H8145" t="str">
            <v>E</v>
          </cell>
          <cell r="I8145">
            <v>0</v>
          </cell>
          <cell r="J8145" t="str">
            <v>Teamsters Local Union Number 117</v>
          </cell>
          <cell r="K8145">
            <v>9024</v>
          </cell>
          <cell r="L8145">
            <v>9024</v>
          </cell>
          <cell r="M8145">
            <v>9024</v>
          </cell>
          <cell r="N8145">
            <v>9024</v>
          </cell>
          <cell r="O8145">
            <v>8507</v>
          </cell>
          <cell r="P8145">
            <v>8677</v>
          </cell>
          <cell r="Q8145">
            <v>8939</v>
          </cell>
        </row>
        <row r="8146">
          <cell r="E8146" t="str">
            <v>81MONTHLYEWASHINGTON FEDERATION OF STATE EMPLOYEES</v>
          </cell>
          <cell r="F8146" t="str">
            <v>81</v>
          </cell>
          <cell r="G8146" t="str">
            <v>Monthly</v>
          </cell>
          <cell r="H8146" t="str">
            <v>E</v>
          </cell>
          <cell r="I8146">
            <v>0</v>
          </cell>
          <cell r="J8146" t="str">
            <v>Washington Federation of State Employees</v>
          </cell>
          <cell r="K8146">
            <v>8912</v>
          </cell>
          <cell r="L8146">
            <v>8912</v>
          </cell>
          <cell r="M8146">
            <v>8912</v>
          </cell>
          <cell r="N8146">
            <v>8912</v>
          </cell>
          <cell r="O8146">
            <v>8401</v>
          </cell>
          <cell r="P8146">
            <v>8569</v>
          </cell>
          <cell r="Q8146">
            <v>8828</v>
          </cell>
        </row>
        <row r="8147">
          <cell r="E8147" t="str">
            <v>81MONTHLYEWASHINGTON PUBLIC EMPLOYEES ASSOCIATION</v>
          </cell>
          <cell r="F8147" t="str">
            <v>81</v>
          </cell>
          <cell r="G8147" t="str">
            <v>Monthly</v>
          </cell>
          <cell r="H8147" t="str">
            <v>E</v>
          </cell>
          <cell r="I8147">
            <v>0</v>
          </cell>
          <cell r="J8147" t="str">
            <v>Washington Public Employees Association</v>
          </cell>
          <cell r="K8147">
            <v>8912</v>
          </cell>
          <cell r="L8147">
            <v>8912</v>
          </cell>
          <cell r="M8147">
            <v>8912</v>
          </cell>
          <cell r="N8147">
            <v>8912</v>
          </cell>
          <cell r="O8147">
            <v>8401</v>
          </cell>
          <cell r="P8147">
            <v>8569</v>
          </cell>
          <cell r="Q8147">
            <v>8828</v>
          </cell>
        </row>
        <row r="8148">
          <cell r="E8148" t="str">
            <v>81MONTHLYFCOALITION</v>
          </cell>
          <cell r="F8148" t="str">
            <v>81</v>
          </cell>
          <cell r="G8148" t="str">
            <v>Monthly</v>
          </cell>
          <cell r="H8148" t="str">
            <v>F</v>
          </cell>
          <cell r="I8148">
            <v>0</v>
          </cell>
          <cell r="J8148" t="str">
            <v>Coalition</v>
          </cell>
          <cell r="K8148">
            <v>9136</v>
          </cell>
          <cell r="L8148">
            <v>9136</v>
          </cell>
          <cell r="M8148">
            <v>9136</v>
          </cell>
          <cell r="N8148">
            <v>9136</v>
          </cell>
          <cell r="O8148">
            <v>8613</v>
          </cell>
          <cell r="P8148">
            <v>8785</v>
          </cell>
          <cell r="Q8148">
            <v>9050</v>
          </cell>
        </row>
        <row r="8149">
          <cell r="E8149" t="str">
            <v>81MONTHLYFNON-REPRESENTED STATE EMPLOYEES</v>
          </cell>
          <cell r="F8149" t="str">
            <v>81</v>
          </cell>
          <cell r="G8149" t="str">
            <v>Monthly</v>
          </cell>
          <cell r="H8149" t="str">
            <v>F</v>
          </cell>
          <cell r="I8149">
            <v>0</v>
          </cell>
          <cell r="J8149" t="str">
            <v>Non-Represented State Employees</v>
          </cell>
          <cell r="K8149">
            <v>9136</v>
          </cell>
          <cell r="L8149">
            <v>9136</v>
          </cell>
          <cell r="M8149">
            <v>9136</v>
          </cell>
          <cell r="N8149">
            <v>9136</v>
          </cell>
          <cell r="O8149">
            <v>8613</v>
          </cell>
          <cell r="P8149">
            <v>8785</v>
          </cell>
          <cell r="Q8149">
            <v>9050</v>
          </cell>
        </row>
        <row r="8150">
          <cell r="E8150" t="str">
            <v>81MONTHLYFTEAMSTERS LOCAL UNION NUMBER 117</v>
          </cell>
          <cell r="F8150" t="str">
            <v>81</v>
          </cell>
          <cell r="G8150" t="str">
            <v>Monthly</v>
          </cell>
          <cell r="H8150" t="str">
            <v>F</v>
          </cell>
          <cell r="I8150">
            <v>0</v>
          </cell>
          <cell r="J8150" t="str">
            <v>Teamsters Local Union Number 117</v>
          </cell>
          <cell r="K8150">
            <v>9254</v>
          </cell>
          <cell r="L8150">
            <v>9254</v>
          </cell>
          <cell r="M8150">
            <v>9254</v>
          </cell>
          <cell r="N8150">
            <v>9254</v>
          </cell>
          <cell r="O8150">
            <v>8724</v>
          </cell>
          <cell r="P8150">
            <v>8898</v>
          </cell>
          <cell r="Q8150">
            <v>9167</v>
          </cell>
        </row>
        <row r="8151">
          <cell r="E8151" t="str">
            <v>81MONTHLYFWASHINGTON FEDERATION OF STATE EMPLOYEES</v>
          </cell>
          <cell r="F8151" t="str">
            <v>81</v>
          </cell>
          <cell r="G8151" t="str">
            <v>Monthly</v>
          </cell>
          <cell r="H8151" t="str">
            <v>F</v>
          </cell>
          <cell r="I8151">
            <v>0</v>
          </cell>
          <cell r="J8151" t="str">
            <v>Washington Federation of State Employees</v>
          </cell>
          <cell r="K8151">
            <v>9136</v>
          </cell>
          <cell r="L8151">
            <v>9136</v>
          </cell>
          <cell r="M8151">
            <v>9136</v>
          </cell>
          <cell r="N8151">
            <v>9136</v>
          </cell>
          <cell r="O8151">
            <v>8613</v>
          </cell>
          <cell r="P8151">
            <v>8785</v>
          </cell>
          <cell r="Q8151">
            <v>9050</v>
          </cell>
        </row>
        <row r="8152">
          <cell r="E8152" t="str">
            <v>81MONTHLYFWASHINGTON PUBLIC EMPLOYEES ASSOCIATION</v>
          </cell>
          <cell r="F8152" t="str">
            <v>81</v>
          </cell>
          <cell r="G8152" t="str">
            <v>Monthly</v>
          </cell>
          <cell r="H8152" t="str">
            <v>F</v>
          </cell>
          <cell r="I8152">
            <v>0</v>
          </cell>
          <cell r="J8152" t="str">
            <v>Washington Public Employees Association</v>
          </cell>
          <cell r="K8152">
            <v>9136</v>
          </cell>
          <cell r="L8152">
            <v>9136</v>
          </cell>
          <cell r="M8152">
            <v>9136</v>
          </cell>
          <cell r="N8152">
            <v>9136</v>
          </cell>
          <cell r="O8152">
            <v>8613</v>
          </cell>
          <cell r="P8152">
            <v>8785</v>
          </cell>
          <cell r="Q8152">
            <v>9050</v>
          </cell>
        </row>
        <row r="8153">
          <cell r="E8153" t="str">
            <v>81MONTHLYGCOALITION</v>
          </cell>
          <cell r="F8153" t="str">
            <v>81</v>
          </cell>
          <cell r="G8153" t="str">
            <v>Monthly</v>
          </cell>
          <cell r="H8153" t="str">
            <v>G</v>
          </cell>
          <cell r="I8153">
            <v>0</v>
          </cell>
          <cell r="J8153" t="str">
            <v>Coalition</v>
          </cell>
          <cell r="K8153">
            <v>9363</v>
          </cell>
          <cell r="L8153">
            <v>9363</v>
          </cell>
          <cell r="M8153">
            <v>9363</v>
          </cell>
          <cell r="N8153">
            <v>9363</v>
          </cell>
          <cell r="O8153">
            <v>8826</v>
          </cell>
          <cell r="P8153">
            <v>9003</v>
          </cell>
          <cell r="Q8153">
            <v>9275</v>
          </cell>
        </row>
        <row r="8154">
          <cell r="E8154" t="str">
            <v>81MONTHLYGNON-REPRESENTED STATE EMPLOYEES</v>
          </cell>
          <cell r="F8154" t="str">
            <v>81</v>
          </cell>
          <cell r="G8154" t="str">
            <v>Monthly</v>
          </cell>
          <cell r="H8154" t="str">
            <v>G</v>
          </cell>
          <cell r="I8154">
            <v>0</v>
          </cell>
          <cell r="J8154" t="str">
            <v>Non-Represented State Employees</v>
          </cell>
          <cell r="K8154">
            <v>9363</v>
          </cell>
          <cell r="L8154">
            <v>9363</v>
          </cell>
          <cell r="M8154">
            <v>9363</v>
          </cell>
          <cell r="N8154">
            <v>9363</v>
          </cell>
          <cell r="O8154">
            <v>8826</v>
          </cell>
          <cell r="P8154">
            <v>9003</v>
          </cell>
          <cell r="Q8154">
            <v>9275</v>
          </cell>
        </row>
        <row r="8155">
          <cell r="E8155" t="str">
            <v>81MONTHLYGTEAMSTERS LOCAL UNION NUMBER 117</v>
          </cell>
          <cell r="F8155" t="str">
            <v>81</v>
          </cell>
          <cell r="G8155" t="str">
            <v>Monthly</v>
          </cell>
          <cell r="H8155" t="str">
            <v>G</v>
          </cell>
          <cell r="I8155">
            <v>0</v>
          </cell>
          <cell r="J8155" t="str">
            <v>Teamsters Local Union Number 117</v>
          </cell>
          <cell r="K8155">
            <v>9482</v>
          </cell>
          <cell r="L8155">
            <v>9482</v>
          </cell>
          <cell r="M8155">
            <v>9482</v>
          </cell>
          <cell r="N8155">
            <v>9482</v>
          </cell>
          <cell r="O8155">
            <v>8938</v>
          </cell>
          <cell r="P8155">
            <v>9117</v>
          </cell>
          <cell r="Q8155">
            <v>9392</v>
          </cell>
        </row>
        <row r="8156">
          <cell r="E8156" t="str">
            <v>81MONTHLYGWASHINGTON FEDERATION OF STATE EMPLOYEES</v>
          </cell>
          <cell r="F8156" t="str">
            <v>81</v>
          </cell>
          <cell r="G8156" t="str">
            <v>Monthly</v>
          </cell>
          <cell r="H8156" t="str">
            <v>G</v>
          </cell>
          <cell r="I8156">
            <v>0</v>
          </cell>
          <cell r="J8156" t="str">
            <v>Washington Federation of State Employees</v>
          </cell>
          <cell r="K8156">
            <v>9363</v>
          </cell>
          <cell r="L8156">
            <v>9363</v>
          </cell>
          <cell r="M8156">
            <v>9363</v>
          </cell>
          <cell r="N8156">
            <v>9363</v>
          </cell>
          <cell r="O8156">
            <v>8826</v>
          </cell>
          <cell r="P8156">
            <v>9003</v>
          </cell>
          <cell r="Q8156">
            <v>9275</v>
          </cell>
        </row>
        <row r="8157">
          <cell r="E8157" t="str">
            <v>81MONTHLYGWASHINGTON PUBLIC EMPLOYEES ASSOCIATION</v>
          </cell>
          <cell r="F8157" t="str">
            <v>81</v>
          </cell>
          <cell r="G8157" t="str">
            <v>Monthly</v>
          </cell>
          <cell r="H8157" t="str">
            <v>G</v>
          </cell>
          <cell r="I8157">
            <v>0</v>
          </cell>
          <cell r="J8157" t="str">
            <v>Washington Public Employees Association</v>
          </cell>
          <cell r="K8157">
            <v>9363</v>
          </cell>
          <cell r="L8157">
            <v>9363</v>
          </cell>
          <cell r="M8157">
            <v>9363</v>
          </cell>
          <cell r="N8157">
            <v>9363</v>
          </cell>
          <cell r="O8157">
            <v>8826</v>
          </cell>
          <cell r="P8157">
            <v>9003</v>
          </cell>
          <cell r="Q8157">
            <v>9275</v>
          </cell>
        </row>
        <row r="8158">
          <cell r="E8158" t="str">
            <v>81MONTHLYHCOALITION</v>
          </cell>
          <cell r="F8158" t="str">
            <v>81</v>
          </cell>
          <cell r="G8158" t="str">
            <v>Monthly</v>
          </cell>
          <cell r="H8158" t="str">
            <v>H</v>
          </cell>
          <cell r="I8158">
            <v>0</v>
          </cell>
          <cell r="J8158" t="str">
            <v>Coalition</v>
          </cell>
          <cell r="K8158">
            <v>9596</v>
          </cell>
          <cell r="L8158">
            <v>9596</v>
          </cell>
          <cell r="M8158">
            <v>9596</v>
          </cell>
          <cell r="N8158">
            <v>9596</v>
          </cell>
          <cell r="O8158">
            <v>9046</v>
          </cell>
          <cell r="P8158">
            <v>9227</v>
          </cell>
          <cell r="Q8158">
            <v>9506</v>
          </cell>
        </row>
        <row r="8159">
          <cell r="E8159" t="str">
            <v>81MONTHLYHNON-REPRESENTED STATE EMPLOYEES</v>
          </cell>
          <cell r="F8159" t="str">
            <v>81</v>
          </cell>
          <cell r="G8159" t="str">
            <v>Monthly</v>
          </cell>
          <cell r="H8159" t="str">
            <v>H</v>
          </cell>
          <cell r="I8159">
            <v>0</v>
          </cell>
          <cell r="J8159" t="str">
            <v>Non-Represented State Employees</v>
          </cell>
          <cell r="K8159">
            <v>9596</v>
          </cell>
          <cell r="L8159">
            <v>9596</v>
          </cell>
          <cell r="M8159">
            <v>9596</v>
          </cell>
          <cell r="N8159">
            <v>9596</v>
          </cell>
          <cell r="O8159">
            <v>9046</v>
          </cell>
          <cell r="P8159">
            <v>9227</v>
          </cell>
          <cell r="Q8159">
            <v>9506</v>
          </cell>
        </row>
        <row r="8160">
          <cell r="E8160" t="str">
            <v>81MONTHLYHTEAMSTERS LOCAL UNION NUMBER 117</v>
          </cell>
          <cell r="F8160" t="str">
            <v>81</v>
          </cell>
          <cell r="G8160" t="str">
            <v>Monthly</v>
          </cell>
          <cell r="H8160" t="str">
            <v>H</v>
          </cell>
          <cell r="I8160">
            <v>0</v>
          </cell>
          <cell r="J8160" t="str">
            <v>Teamsters Local Union Number 117</v>
          </cell>
          <cell r="K8160">
            <v>9719</v>
          </cell>
          <cell r="L8160">
            <v>9719</v>
          </cell>
          <cell r="M8160">
            <v>9719</v>
          </cell>
          <cell r="N8160">
            <v>9719</v>
          </cell>
          <cell r="O8160">
            <v>9162</v>
          </cell>
          <cell r="P8160">
            <v>9345</v>
          </cell>
          <cell r="Q8160">
            <v>9627</v>
          </cell>
        </row>
        <row r="8161">
          <cell r="E8161" t="str">
            <v>81MONTHLYHWASHINGTON FEDERATION OF STATE EMPLOYEES</v>
          </cell>
          <cell r="F8161" t="str">
            <v>81</v>
          </cell>
          <cell r="G8161" t="str">
            <v>Monthly</v>
          </cell>
          <cell r="H8161" t="str">
            <v>H</v>
          </cell>
          <cell r="I8161">
            <v>0</v>
          </cell>
          <cell r="J8161" t="str">
            <v>Washington Federation of State Employees</v>
          </cell>
          <cell r="K8161">
            <v>9596</v>
          </cell>
          <cell r="L8161">
            <v>9596</v>
          </cell>
          <cell r="M8161">
            <v>9596</v>
          </cell>
          <cell r="N8161">
            <v>9596</v>
          </cell>
          <cell r="O8161">
            <v>9046</v>
          </cell>
          <cell r="P8161">
            <v>9227</v>
          </cell>
          <cell r="Q8161">
            <v>9506</v>
          </cell>
        </row>
        <row r="8162">
          <cell r="E8162" t="str">
            <v>81MONTHLYHWASHINGTON PUBLIC EMPLOYEES ASSOCIATION</v>
          </cell>
          <cell r="F8162" t="str">
            <v>81</v>
          </cell>
          <cell r="G8162" t="str">
            <v>Monthly</v>
          </cell>
          <cell r="H8162" t="str">
            <v>H</v>
          </cell>
          <cell r="I8162">
            <v>0</v>
          </cell>
          <cell r="J8162" t="str">
            <v>Washington Public Employees Association</v>
          </cell>
          <cell r="K8162">
            <v>9596</v>
          </cell>
          <cell r="L8162">
            <v>9596</v>
          </cell>
          <cell r="M8162">
            <v>9596</v>
          </cell>
          <cell r="N8162">
            <v>9596</v>
          </cell>
          <cell r="O8162">
            <v>9046</v>
          </cell>
          <cell r="P8162">
            <v>9227</v>
          </cell>
          <cell r="Q8162">
            <v>9506</v>
          </cell>
        </row>
        <row r="8163">
          <cell r="E8163" t="str">
            <v>81MONTHLYICOALITION</v>
          </cell>
          <cell r="F8163" t="str">
            <v>81</v>
          </cell>
          <cell r="G8163" t="str">
            <v>Monthly</v>
          </cell>
          <cell r="H8163" t="str">
            <v>I</v>
          </cell>
          <cell r="I8163">
            <v>0</v>
          </cell>
          <cell r="J8163" t="str">
            <v>Coalition</v>
          </cell>
          <cell r="K8163">
            <v>9836</v>
          </cell>
          <cell r="L8163">
            <v>9836</v>
          </cell>
          <cell r="M8163">
            <v>9836</v>
          </cell>
          <cell r="N8163">
            <v>9836</v>
          </cell>
          <cell r="O8163">
            <v>9273</v>
          </cell>
          <cell r="P8163">
            <v>9458</v>
          </cell>
          <cell r="Q8163">
            <v>9744</v>
          </cell>
        </row>
        <row r="8164">
          <cell r="E8164" t="str">
            <v>81MONTHLYINON-REPRESENTED STATE EMPLOYEES</v>
          </cell>
          <cell r="F8164" t="str">
            <v>81</v>
          </cell>
          <cell r="G8164" t="str">
            <v>Monthly</v>
          </cell>
          <cell r="H8164" t="str">
            <v>I</v>
          </cell>
          <cell r="I8164">
            <v>0</v>
          </cell>
          <cell r="J8164" t="str">
            <v>Non-Represented State Employees</v>
          </cell>
          <cell r="K8164">
            <v>9836</v>
          </cell>
          <cell r="L8164">
            <v>9836</v>
          </cell>
          <cell r="M8164">
            <v>9836</v>
          </cell>
          <cell r="N8164">
            <v>9836</v>
          </cell>
          <cell r="O8164">
            <v>9273</v>
          </cell>
          <cell r="P8164">
            <v>9458</v>
          </cell>
          <cell r="Q8164">
            <v>9744</v>
          </cell>
        </row>
        <row r="8165">
          <cell r="E8165" t="str">
            <v>81MONTHLYITEAMSTERS LOCAL UNION NUMBER 117</v>
          </cell>
          <cell r="F8165" t="str">
            <v>81</v>
          </cell>
          <cell r="G8165" t="str">
            <v>Monthly</v>
          </cell>
          <cell r="H8165" t="str">
            <v>I</v>
          </cell>
          <cell r="I8165">
            <v>0</v>
          </cell>
          <cell r="J8165" t="str">
            <v>Teamsters Local Union Number 117</v>
          </cell>
          <cell r="K8165">
            <v>9964</v>
          </cell>
          <cell r="L8165">
            <v>9964</v>
          </cell>
          <cell r="M8165">
            <v>9964</v>
          </cell>
          <cell r="N8165">
            <v>9964</v>
          </cell>
          <cell r="O8165">
            <v>9393</v>
          </cell>
          <cell r="P8165">
            <v>9581</v>
          </cell>
          <cell r="Q8165">
            <v>9870</v>
          </cell>
        </row>
        <row r="8166">
          <cell r="E8166" t="str">
            <v>81MONTHLYIWASHINGTON FEDERATION OF STATE EMPLOYEES</v>
          </cell>
          <cell r="F8166" t="str">
            <v>81</v>
          </cell>
          <cell r="G8166" t="str">
            <v>Monthly</v>
          </cell>
          <cell r="H8166" t="str">
            <v>I</v>
          </cell>
          <cell r="I8166">
            <v>0</v>
          </cell>
          <cell r="J8166" t="str">
            <v>Washington Federation of State Employees</v>
          </cell>
          <cell r="K8166">
            <v>9836</v>
          </cell>
          <cell r="L8166">
            <v>9836</v>
          </cell>
          <cell r="M8166">
            <v>9836</v>
          </cell>
          <cell r="N8166">
            <v>9836</v>
          </cell>
          <cell r="O8166">
            <v>9273</v>
          </cell>
          <cell r="P8166">
            <v>9458</v>
          </cell>
          <cell r="Q8166">
            <v>9744</v>
          </cell>
        </row>
        <row r="8167">
          <cell r="E8167" t="str">
            <v>81MONTHLYIWASHINGTON PUBLIC EMPLOYEES ASSOCIATION</v>
          </cell>
          <cell r="F8167" t="str">
            <v>81</v>
          </cell>
          <cell r="G8167" t="str">
            <v>Monthly</v>
          </cell>
          <cell r="H8167" t="str">
            <v>I</v>
          </cell>
          <cell r="I8167">
            <v>0</v>
          </cell>
          <cell r="J8167" t="str">
            <v>Washington Public Employees Association</v>
          </cell>
          <cell r="K8167">
            <v>9836</v>
          </cell>
          <cell r="L8167">
            <v>9836</v>
          </cell>
          <cell r="M8167">
            <v>9836</v>
          </cell>
          <cell r="N8167">
            <v>9836</v>
          </cell>
          <cell r="O8167">
            <v>9273</v>
          </cell>
          <cell r="P8167">
            <v>9458</v>
          </cell>
          <cell r="Q8167">
            <v>9744</v>
          </cell>
        </row>
        <row r="8168">
          <cell r="E8168" t="str">
            <v>81MONTHLYJCOALITION</v>
          </cell>
          <cell r="F8168" t="str">
            <v>81</v>
          </cell>
          <cell r="G8168" t="str">
            <v>Monthly</v>
          </cell>
          <cell r="H8168" t="str">
            <v>J</v>
          </cell>
          <cell r="I8168">
            <v>0</v>
          </cell>
          <cell r="J8168" t="str">
            <v>Coalition</v>
          </cell>
          <cell r="K8168">
            <v>10084</v>
          </cell>
          <cell r="L8168">
            <v>10084</v>
          </cell>
          <cell r="M8168">
            <v>10084</v>
          </cell>
          <cell r="N8168">
            <v>10084</v>
          </cell>
          <cell r="O8168">
            <v>9506</v>
          </cell>
          <cell r="P8168">
            <v>9696</v>
          </cell>
          <cell r="Q8168">
            <v>9989</v>
          </cell>
        </row>
        <row r="8169">
          <cell r="E8169" t="str">
            <v>81MONTHLYJNON-REPRESENTED STATE EMPLOYEES</v>
          </cell>
          <cell r="F8169" t="str">
            <v>81</v>
          </cell>
          <cell r="G8169" t="str">
            <v>Monthly</v>
          </cell>
          <cell r="H8169" t="str">
            <v>J</v>
          </cell>
          <cell r="I8169">
            <v>0</v>
          </cell>
          <cell r="J8169" t="str">
            <v>Non-Represented State Employees</v>
          </cell>
          <cell r="K8169">
            <v>10084</v>
          </cell>
          <cell r="L8169">
            <v>10084</v>
          </cell>
          <cell r="M8169">
            <v>10084</v>
          </cell>
          <cell r="N8169">
            <v>10084</v>
          </cell>
          <cell r="O8169">
            <v>9506</v>
          </cell>
          <cell r="P8169">
            <v>9696</v>
          </cell>
          <cell r="Q8169">
            <v>9989</v>
          </cell>
        </row>
        <row r="8170">
          <cell r="E8170" t="str">
            <v>81MONTHLYJTEAMSTERS LOCAL UNION NUMBER 117</v>
          </cell>
          <cell r="F8170" t="str">
            <v>81</v>
          </cell>
          <cell r="G8170" t="str">
            <v>Monthly</v>
          </cell>
          <cell r="H8170" t="str">
            <v>J</v>
          </cell>
          <cell r="I8170">
            <v>0</v>
          </cell>
          <cell r="J8170" t="str">
            <v>Teamsters Local Union Number 117</v>
          </cell>
          <cell r="K8170">
            <v>10212</v>
          </cell>
          <cell r="L8170">
            <v>10212</v>
          </cell>
          <cell r="M8170">
            <v>10212</v>
          </cell>
          <cell r="N8170">
            <v>10212</v>
          </cell>
          <cell r="O8170">
            <v>9626</v>
          </cell>
          <cell r="P8170">
            <v>9819</v>
          </cell>
          <cell r="Q8170">
            <v>10116</v>
          </cell>
        </row>
        <row r="8171">
          <cell r="E8171" t="str">
            <v>81MONTHLYJWASHINGTON FEDERATION OF STATE EMPLOYEES</v>
          </cell>
          <cell r="F8171" t="str">
            <v>81</v>
          </cell>
          <cell r="G8171" t="str">
            <v>Monthly</v>
          </cell>
          <cell r="H8171" t="str">
            <v>J</v>
          </cell>
          <cell r="I8171">
            <v>0</v>
          </cell>
          <cell r="J8171" t="str">
            <v>Washington Federation of State Employees</v>
          </cell>
          <cell r="K8171">
            <v>10084</v>
          </cell>
          <cell r="L8171">
            <v>10084</v>
          </cell>
          <cell r="M8171">
            <v>10084</v>
          </cell>
          <cell r="N8171">
            <v>10084</v>
          </cell>
          <cell r="O8171">
            <v>9506</v>
          </cell>
          <cell r="P8171">
            <v>9696</v>
          </cell>
          <cell r="Q8171">
            <v>9989</v>
          </cell>
        </row>
        <row r="8172">
          <cell r="E8172" t="str">
            <v>81MONTHLYJWASHINGTON PUBLIC EMPLOYEES ASSOCIATION</v>
          </cell>
          <cell r="F8172" t="str">
            <v>81</v>
          </cell>
          <cell r="G8172" t="str">
            <v>Monthly</v>
          </cell>
          <cell r="H8172" t="str">
            <v>J</v>
          </cell>
          <cell r="I8172">
            <v>0</v>
          </cell>
          <cell r="J8172" t="str">
            <v>Washington Public Employees Association</v>
          </cell>
          <cell r="K8172">
            <v>10084</v>
          </cell>
          <cell r="L8172">
            <v>10084</v>
          </cell>
          <cell r="M8172">
            <v>10084</v>
          </cell>
          <cell r="N8172">
            <v>10084</v>
          </cell>
          <cell r="O8172">
            <v>9506</v>
          </cell>
          <cell r="P8172">
            <v>9696</v>
          </cell>
          <cell r="Q8172">
            <v>9989</v>
          </cell>
        </row>
        <row r="8173">
          <cell r="E8173" t="str">
            <v>81MONTHLYKCOALITION</v>
          </cell>
          <cell r="F8173" t="str">
            <v>81</v>
          </cell>
          <cell r="G8173" t="str">
            <v>Monthly</v>
          </cell>
          <cell r="H8173" t="str">
            <v>K</v>
          </cell>
          <cell r="I8173">
            <v>0</v>
          </cell>
          <cell r="J8173" t="str">
            <v>Coalition</v>
          </cell>
          <cell r="K8173">
            <v>10332</v>
          </cell>
          <cell r="L8173">
            <v>10332</v>
          </cell>
          <cell r="M8173">
            <v>10332</v>
          </cell>
          <cell r="N8173">
            <v>10332</v>
          </cell>
          <cell r="O8173">
            <v>9740</v>
          </cell>
          <cell r="P8173">
            <v>9935</v>
          </cell>
          <cell r="Q8173">
            <v>10235</v>
          </cell>
        </row>
        <row r="8174">
          <cell r="E8174" t="str">
            <v>81MONTHLYKNON-REPRESENTED STATE EMPLOYEES</v>
          </cell>
          <cell r="F8174" t="str">
            <v>81</v>
          </cell>
          <cell r="G8174" t="str">
            <v>Monthly</v>
          </cell>
          <cell r="H8174" t="str">
            <v>K</v>
          </cell>
          <cell r="I8174">
            <v>0</v>
          </cell>
          <cell r="J8174" t="str">
            <v>Non-Represented State Employees</v>
          </cell>
          <cell r="K8174">
            <v>10332</v>
          </cell>
          <cell r="L8174">
            <v>10332</v>
          </cell>
          <cell r="M8174">
            <v>10332</v>
          </cell>
          <cell r="N8174">
            <v>10332</v>
          </cell>
          <cell r="O8174">
            <v>9740</v>
          </cell>
          <cell r="P8174">
            <v>9935</v>
          </cell>
          <cell r="Q8174">
            <v>10235</v>
          </cell>
        </row>
        <row r="8175">
          <cell r="E8175" t="str">
            <v>81MONTHLYKTEAMSTERS LOCAL UNION NUMBER 117</v>
          </cell>
          <cell r="F8175" t="str">
            <v>81</v>
          </cell>
          <cell r="G8175" t="str">
            <v>Monthly</v>
          </cell>
          <cell r="H8175" t="str">
            <v>K</v>
          </cell>
          <cell r="I8175">
            <v>0</v>
          </cell>
          <cell r="J8175" t="str">
            <v>Teamsters Local Union Number 117</v>
          </cell>
          <cell r="K8175">
            <v>10463</v>
          </cell>
          <cell r="L8175">
            <v>10463</v>
          </cell>
          <cell r="M8175">
            <v>10463</v>
          </cell>
          <cell r="N8175">
            <v>10463</v>
          </cell>
          <cell r="O8175">
            <v>9864</v>
          </cell>
          <cell r="P8175">
            <v>10061</v>
          </cell>
          <cell r="Q8175">
            <v>10365</v>
          </cell>
        </row>
        <row r="8176">
          <cell r="E8176" t="str">
            <v>81MONTHLYKWASHINGTON FEDERATION OF STATE EMPLOYEES</v>
          </cell>
          <cell r="F8176" t="str">
            <v>81</v>
          </cell>
          <cell r="G8176" t="str">
            <v>Monthly</v>
          </cell>
          <cell r="H8176" t="str">
            <v>K</v>
          </cell>
          <cell r="I8176">
            <v>0</v>
          </cell>
          <cell r="J8176" t="str">
            <v>Washington Federation of State Employees</v>
          </cell>
          <cell r="K8176">
            <v>10332</v>
          </cell>
          <cell r="L8176">
            <v>10332</v>
          </cell>
          <cell r="M8176">
            <v>10332</v>
          </cell>
          <cell r="N8176">
            <v>10332</v>
          </cell>
          <cell r="O8176">
            <v>9740</v>
          </cell>
          <cell r="P8176">
            <v>9935</v>
          </cell>
          <cell r="Q8176">
            <v>10235</v>
          </cell>
        </row>
        <row r="8177">
          <cell r="E8177" t="str">
            <v>81MONTHLYKWASHINGTON PUBLIC EMPLOYEES ASSOCIATION</v>
          </cell>
          <cell r="F8177" t="str">
            <v>81</v>
          </cell>
          <cell r="G8177" t="str">
            <v>Monthly</v>
          </cell>
          <cell r="H8177" t="str">
            <v>K</v>
          </cell>
          <cell r="I8177">
            <v>0</v>
          </cell>
          <cell r="J8177" t="str">
            <v>Washington Public Employees Association</v>
          </cell>
          <cell r="K8177">
            <v>10332</v>
          </cell>
          <cell r="L8177">
            <v>10332</v>
          </cell>
          <cell r="M8177">
            <v>10332</v>
          </cell>
          <cell r="N8177">
            <v>10332</v>
          </cell>
          <cell r="O8177">
            <v>9740</v>
          </cell>
          <cell r="P8177">
            <v>9935</v>
          </cell>
          <cell r="Q8177">
            <v>10235</v>
          </cell>
        </row>
        <row r="8178">
          <cell r="E8178" t="str">
            <v>81MONTHLYLCOALITION</v>
          </cell>
          <cell r="F8178" t="str">
            <v>81</v>
          </cell>
          <cell r="G8178" t="str">
            <v>Monthly</v>
          </cell>
          <cell r="H8178" t="str">
            <v>L</v>
          </cell>
          <cell r="I8178">
            <v>0</v>
          </cell>
          <cell r="J8178" t="str">
            <v>Coalition</v>
          </cell>
          <cell r="K8178">
            <v>10591</v>
          </cell>
          <cell r="L8178">
            <v>10591</v>
          </cell>
          <cell r="M8178">
            <v>10591</v>
          </cell>
          <cell r="N8178">
            <v>10591</v>
          </cell>
          <cell r="O8178">
            <v>9984</v>
          </cell>
          <cell r="P8178">
            <v>10184</v>
          </cell>
          <cell r="Q8178">
            <v>10492</v>
          </cell>
        </row>
        <row r="8179">
          <cell r="E8179" t="str">
            <v>81MONTHLYLNON-REPRESENTED STATE EMPLOYEES</v>
          </cell>
          <cell r="F8179" t="str">
            <v>81</v>
          </cell>
          <cell r="G8179" t="str">
            <v>Monthly</v>
          </cell>
          <cell r="H8179" t="str">
            <v>L</v>
          </cell>
          <cell r="I8179">
            <v>0</v>
          </cell>
          <cell r="J8179" t="str">
            <v>Non-Represented State Employees</v>
          </cell>
          <cell r="K8179">
            <v>10591</v>
          </cell>
          <cell r="L8179">
            <v>10591</v>
          </cell>
          <cell r="M8179">
            <v>10591</v>
          </cell>
          <cell r="N8179">
            <v>10591</v>
          </cell>
          <cell r="O8179">
            <v>9984</v>
          </cell>
          <cell r="P8179">
            <v>10184</v>
          </cell>
          <cell r="Q8179">
            <v>10492</v>
          </cell>
        </row>
        <row r="8180">
          <cell r="E8180" t="str">
            <v>81MONTHLYLTEAMSTERS LOCAL UNION NUMBER 117</v>
          </cell>
          <cell r="F8180" t="str">
            <v>81</v>
          </cell>
          <cell r="G8180" t="str">
            <v>Monthly</v>
          </cell>
          <cell r="H8180" t="str">
            <v>L</v>
          </cell>
          <cell r="I8180">
            <v>0</v>
          </cell>
          <cell r="J8180" t="str">
            <v>Teamsters Local Union Number 117</v>
          </cell>
          <cell r="K8180">
            <v>10726</v>
          </cell>
          <cell r="L8180">
            <v>10726</v>
          </cell>
          <cell r="M8180">
            <v>10726</v>
          </cell>
          <cell r="N8180">
            <v>10726</v>
          </cell>
          <cell r="O8180">
            <v>10111</v>
          </cell>
          <cell r="P8180">
            <v>10313</v>
          </cell>
          <cell r="Q8180">
            <v>10624</v>
          </cell>
        </row>
        <row r="8181">
          <cell r="E8181" t="str">
            <v>81MONTHLYLWASHINGTON FEDERATION OF STATE EMPLOYEES</v>
          </cell>
          <cell r="F8181" t="str">
            <v>81</v>
          </cell>
          <cell r="G8181" t="str">
            <v>Monthly</v>
          </cell>
          <cell r="H8181" t="str">
            <v>L</v>
          </cell>
          <cell r="I8181">
            <v>0</v>
          </cell>
          <cell r="J8181" t="str">
            <v>Washington Federation of State Employees</v>
          </cell>
          <cell r="K8181">
            <v>10591</v>
          </cell>
          <cell r="L8181">
            <v>10591</v>
          </cell>
          <cell r="M8181">
            <v>10591</v>
          </cell>
          <cell r="N8181">
            <v>10591</v>
          </cell>
          <cell r="O8181">
            <v>9984</v>
          </cell>
          <cell r="P8181">
            <v>10184</v>
          </cell>
          <cell r="Q8181">
            <v>10492</v>
          </cell>
        </row>
        <row r="8182">
          <cell r="E8182" t="str">
            <v>81MONTHLYLWASHINGTON PUBLIC EMPLOYEES ASSOCIATION</v>
          </cell>
          <cell r="F8182" t="str">
            <v>81</v>
          </cell>
          <cell r="G8182" t="str">
            <v>Monthly</v>
          </cell>
          <cell r="H8182" t="str">
            <v>L</v>
          </cell>
          <cell r="I8182">
            <v>0</v>
          </cell>
          <cell r="J8182" t="str">
            <v>Washington Public Employees Association</v>
          </cell>
          <cell r="K8182">
            <v>10591</v>
          </cell>
          <cell r="L8182">
            <v>10591</v>
          </cell>
          <cell r="M8182">
            <v>10591</v>
          </cell>
          <cell r="N8182">
            <v>10591</v>
          </cell>
          <cell r="O8182">
            <v>9984</v>
          </cell>
          <cell r="P8182">
            <v>10184</v>
          </cell>
          <cell r="Q8182">
            <v>10492</v>
          </cell>
        </row>
        <row r="8183">
          <cell r="E8183" t="str">
            <v>81MONTHLYMCOALITION</v>
          </cell>
          <cell r="F8183" t="str">
            <v>81</v>
          </cell>
          <cell r="G8183" t="str">
            <v>Monthly</v>
          </cell>
          <cell r="H8183" t="str">
            <v>M</v>
          </cell>
          <cell r="I8183">
            <v>0</v>
          </cell>
          <cell r="J8183" t="str">
            <v>Coalition</v>
          </cell>
          <cell r="K8183">
            <v>10858</v>
          </cell>
          <cell r="L8183">
            <v>10858</v>
          </cell>
          <cell r="M8183">
            <v>10858</v>
          </cell>
          <cell r="N8183">
            <v>10858</v>
          </cell>
          <cell r="O8183">
            <v>10235</v>
          </cell>
          <cell r="P8183">
            <v>10440</v>
          </cell>
          <cell r="Q8183">
            <v>10755</v>
          </cell>
        </row>
        <row r="8184">
          <cell r="E8184" t="str">
            <v>81MONTHLYMNON-REPRESENTED STATE EMPLOYEES</v>
          </cell>
          <cell r="F8184" t="str">
            <v>81</v>
          </cell>
          <cell r="G8184" t="str">
            <v>Monthly</v>
          </cell>
          <cell r="H8184" t="str">
            <v>M</v>
          </cell>
          <cell r="I8184">
            <v>0</v>
          </cell>
          <cell r="J8184" t="str">
            <v>Non-Represented State Employees</v>
          </cell>
          <cell r="K8184">
            <v>10858</v>
          </cell>
          <cell r="L8184">
            <v>10858</v>
          </cell>
          <cell r="M8184">
            <v>10858</v>
          </cell>
          <cell r="N8184">
            <v>10858</v>
          </cell>
          <cell r="O8184">
            <v>10235</v>
          </cell>
          <cell r="P8184">
            <v>10440</v>
          </cell>
          <cell r="Q8184">
            <v>10755</v>
          </cell>
        </row>
        <row r="8185">
          <cell r="E8185" t="str">
            <v>81MONTHLYMTEAMSTERS LOCAL UNION NUMBER 117</v>
          </cell>
          <cell r="F8185" t="str">
            <v>81</v>
          </cell>
          <cell r="G8185" t="str">
            <v>Monthly</v>
          </cell>
          <cell r="H8185" t="str">
            <v>M</v>
          </cell>
          <cell r="I8185">
            <v>0</v>
          </cell>
          <cell r="J8185" t="str">
            <v>Teamsters Local Union Number 117</v>
          </cell>
          <cell r="K8185">
            <v>10997</v>
          </cell>
          <cell r="L8185">
            <v>10997</v>
          </cell>
          <cell r="M8185">
            <v>10997</v>
          </cell>
          <cell r="N8185">
            <v>10997</v>
          </cell>
          <cell r="O8185">
            <v>10367</v>
          </cell>
          <cell r="P8185">
            <v>10574</v>
          </cell>
          <cell r="Q8185">
            <v>10893</v>
          </cell>
        </row>
        <row r="8186">
          <cell r="E8186" t="str">
            <v>81MONTHLYMWASHINGTON FEDERATION OF STATE EMPLOYEES</v>
          </cell>
          <cell r="F8186" t="str">
            <v>81</v>
          </cell>
          <cell r="G8186" t="str">
            <v>Monthly</v>
          </cell>
          <cell r="H8186" t="str">
            <v>M</v>
          </cell>
          <cell r="I8186">
            <v>0</v>
          </cell>
          <cell r="J8186" t="str">
            <v>Washington Federation of State Employees</v>
          </cell>
          <cell r="K8186">
            <v>10858</v>
          </cell>
          <cell r="L8186">
            <v>10858</v>
          </cell>
          <cell r="M8186">
            <v>10858</v>
          </cell>
          <cell r="N8186">
            <v>10858</v>
          </cell>
          <cell r="O8186">
            <v>10235</v>
          </cell>
          <cell r="P8186">
            <v>10440</v>
          </cell>
          <cell r="Q8186">
            <v>10755</v>
          </cell>
        </row>
        <row r="8187">
          <cell r="E8187" t="str">
            <v>81MONTHLYMWASHINGTON PUBLIC EMPLOYEES ASSOCIATION</v>
          </cell>
          <cell r="F8187" t="str">
            <v>81</v>
          </cell>
          <cell r="G8187" t="str">
            <v>Monthly</v>
          </cell>
          <cell r="H8187" t="str">
            <v>M</v>
          </cell>
          <cell r="I8187">
            <v>0</v>
          </cell>
          <cell r="J8187" t="str">
            <v>Washington Public Employees Association</v>
          </cell>
          <cell r="K8187">
            <v>10858</v>
          </cell>
          <cell r="L8187">
            <v>10858</v>
          </cell>
          <cell r="M8187">
            <v>10858</v>
          </cell>
          <cell r="N8187">
            <v>10858</v>
          </cell>
          <cell r="O8187">
            <v>10235</v>
          </cell>
          <cell r="P8187">
            <v>10440</v>
          </cell>
          <cell r="Q8187">
            <v>10755</v>
          </cell>
        </row>
        <row r="8188">
          <cell r="E8188" t="str">
            <v>82GMONTHLYANON-REPRESENTED STATE EMPLOYEES</v>
          </cell>
          <cell r="F8188" t="str">
            <v>82G</v>
          </cell>
          <cell r="G8188" t="str">
            <v>Monthly</v>
          </cell>
          <cell r="H8188" t="str">
            <v>A</v>
          </cell>
          <cell r="I8188">
            <v>0</v>
          </cell>
          <cell r="J8188" t="str">
            <v>Non-Represented State Employees</v>
          </cell>
          <cell r="K8188">
            <v>8275</v>
          </cell>
          <cell r="L8188">
            <v>8275</v>
          </cell>
          <cell r="M8188">
            <v>8275</v>
          </cell>
          <cell r="N8188">
            <v>8275</v>
          </cell>
          <cell r="O8188">
            <v>0</v>
          </cell>
          <cell r="P8188">
            <v>7957</v>
          </cell>
          <cell r="Q8188">
            <v>8197</v>
          </cell>
        </row>
        <row r="8189">
          <cell r="E8189" t="str">
            <v>82GMONTHLYAWASHINGTON FEDERATION OF STATE EMPLOYEES</v>
          </cell>
          <cell r="F8189" t="str">
            <v>82G</v>
          </cell>
          <cell r="G8189" t="str">
            <v>Monthly</v>
          </cell>
          <cell r="H8189" t="str">
            <v>A</v>
          </cell>
          <cell r="I8189">
            <v>0</v>
          </cell>
          <cell r="J8189" t="str">
            <v>Washington Federation of State Employees</v>
          </cell>
          <cell r="K8189">
            <v>8275</v>
          </cell>
          <cell r="L8189">
            <v>8275</v>
          </cell>
          <cell r="M8189">
            <v>8275</v>
          </cell>
          <cell r="N8189">
            <v>8275</v>
          </cell>
          <cell r="O8189">
            <v>0</v>
          </cell>
          <cell r="P8189">
            <v>7957</v>
          </cell>
          <cell r="Q8189">
            <v>8197</v>
          </cell>
        </row>
        <row r="8190">
          <cell r="E8190" t="str">
            <v>82GMONTHLYBNON-REPRESENTED STATE EMPLOYEES</v>
          </cell>
          <cell r="F8190" t="str">
            <v>82G</v>
          </cell>
          <cell r="G8190" t="str">
            <v>Monthly</v>
          </cell>
          <cell r="H8190" t="str">
            <v>B</v>
          </cell>
          <cell r="I8190">
            <v>0</v>
          </cell>
          <cell r="J8190" t="str">
            <v>Non-Represented State Employees</v>
          </cell>
          <cell r="K8190">
            <v>8483</v>
          </cell>
          <cell r="L8190">
            <v>8483</v>
          </cell>
          <cell r="M8190">
            <v>8483</v>
          </cell>
          <cell r="N8190">
            <v>8483</v>
          </cell>
          <cell r="O8190">
            <v>0</v>
          </cell>
          <cell r="P8190">
            <v>8157</v>
          </cell>
          <cell r="Q8190">
            <v>8403</v>
          </cell>
        </row>
        <row r="8191">
          <cell r="E8191" t="str">
            <v>82GMONTHLYBWASHINGTON FEDERATION OF STATE EMPLOYEES</v>
          </cell>
          <cell r="F8191" t="str">
            <v>82G</v>
          </cell>
          <cell r="G8191" t="str">
            <v>Monthly</v>
          </cell>
          <cell r="H8191" t="str">
            <v>B</v>
          </cell>
          <cell r="I8191">
            <v>0</v>
          </cell>
          <cell r="J8191" t="str">
            <v>Washington Federation of State Employees</v>
          </cell>
          <cell r="K8191">
            <v>8483</v>
          </cell>
          <cell r="L8191">
            <v>8483</v>
          </cell>
          <cell r="M8191">
            <v>8483</v>
          </cell>
          <cell r="N8191">
            <v>8483</v>
          </cell>
          <cell r="O8191">
            <v>0</v>
          </cell>
          <cell r="P8191">
            <v>8157</v>
          </cell>
          <cell r="Q8191">
            <v>8403</v>
          </cell>
        </row>
        <row r="8192">
          <cell r="E8192" t="str">
            <v>82GMONTHLYCNON-REPRESENTED STATE EMPLOYEES</v>
          </cell>
          <cell r="F8192" t="str">
            <v>82G</v>
          </cell>
          <cell r="G8192" t="str">
            <v>Monthly</v>
          </cell>
          <cell r="H8192" t="str">
            <v>C</v>
          </cell>
          <cell r="I8192">
            <v>0</v>
          </cell>
          <cell r="J8192" t="str">
            <v>Non-Represented State Employees</v>
          </cell>
          <cell r="K8192">
            <v>8696</v>
          </cell>
          <cell r="L8192">
            <v>8696</v>
          </cell>
          <cell r="M8192">
            <v>8696</v>
          </cell>
          <cell r="N8192">
            <v>8696</v>
          </cell>
          <cell r="O8192">
            <v>0</v>
          </cell>
          <cell r="P8192">
            <v>8362</v>
          </cell>
          <cell r="Q8192">
            <v>8615</v>
          </cell>
        </row>
        <row r="8193">
          <cell r="E8193" t="str">
            <v>82GMONTHLYCWASHINGTON FEDERATION OF STATE EMPLOYEES</v>
          </cell>
          <cell r="F8193" t="str">
            <v>82G</v>
          </cell>
          <cell r="G8193" t="str">
            <v>Monthly</v>
          </cell>
          <cell r="H8193" t="str">
            <v>C</v>
          </cell>
          <cell r="I8193">
            <v>0</v>
          </cell>
          <cell r="J8193" t="str">
            <v>Washington Federation of State Employees</v>
          </cell>
          <cell r="K8193">
            <v>8696</v>
          </cell>
          <cell r="L8193">
            <v>8696</v>
          </cell>
          <cell r="M8193">
            <v>8696</v>
          </cell>
          <cell r="N8193">
            <v>8696</v>
          </cell>
          <cell r="O8193">
            <v>0</v>
          </cell>
          <cell r="P8193">
            <v>8362</v>
          </cell>
          <cell r="Q8193">
            <v>8615</v>
          </cell>
        </row>
        <row r="8194">
          <cell r="E8194" t="str">
            <v>82GMONTHLYDNON-REPRESENTED STATE EMPLOYEES</v>
          </cell>
          <cell r="F8194" t="str">
            <v>82G</v>
          </cell>
          <cell r="G8194" t="str">
            <v>Monthly</v>
          </cell>
          <cell r="H8194" t="str">
            <v>D</v>
          </cell>
          <cell r="I8194">
            <v>0</v>
          </cell>
          <cell r="J8194" t="str">
            <v>Non-Represented State Employees</v>
          </cell>
          <cell r="K8194">
            <v>8912</v>
          </cell>
          <cell r="L8194">
            <v>8912</v>
          </cell>
          <cell r="M8194">
            <v>8912</v>
          </cell>
          <cell r="N8194">
            <v>8912</v>
          </cell>
          <cell r="O8194">
            <v>0</v>
          </cell>
          <cell r="P8194">
            <v>8569</v>
          </cell>
          <cell r="Q8194">
            <v>8828</v>
          </cell>
        </row>
        <row r="8195">
          <cell r="E8195" t="str">
            <v>82GMONTHLYDWASHINGTON FEDERATION OF STATE EMPLOYEES</v>
          </cell>
          <cell r="F8195" t="str">
            <v>82G</v>
          </cell>
          <cell r="G8195" t="str">
            <v>Monthly</v>
          </cell>
          <cell r="H8195" t="str">
            <v>D</v>
          </cell>
          <cell r="I8195">
            <v>0</v>
          </cell>
          <cell r="J8195" t="str">
            <v>Washington Federation of State Employees</v>
          </cell>
          <cell r="K8195">
            <v>8912</v>
          </cell>
          <cell r="L8195">
            <v>8912</v>
          </cell>
          <cell r="M8195">
            <v>8912</v>
          </cell>
          <cell r="N8195">
            <v>8912</v>
          </cell>
          <cell r="O8195">
            <v>0</v>
          </cell>
          <cell r="P8195">
            <v>8569</v>
          </cell>
          <cell r="Q8195">
            <v>8828</v>
          </cell>
        </row>
        <row r="8196">
          <cell r="E8196" t="str">
            <v>82GMONTHLYENON-REPRESENTED STATE EMPLOYEES</v>
          </cell>
          <cell r="F8196" t="str">
            <v>82G</v>
          </cell>
          <cell r="G8196" t="str">
            <v>Monthly</v>
          </cell>
          <cell r="H8196" t="str">
            <v>E</v>
          </cell>
          <cell r="I8196">
            <v>0</v>
          </cell>
          <cell r="J8196" t="str">
            <v>Non-Represented State Employees</v>
          </cell>
          <cell r="K8196">
            <v>9136</v>
          </cell>
          <cell r="L8196">
            <v>9136</v>
          </cell>
          <cell r="M8196">
            <v>9136</v>
          </cell>
          <cell r="N8196">
            <v>9136</v>
          </cell>
          <cell r="O8196">
            <v>0</v>
          </cell>
          <cell r="P8196">
            <v>8785</v>
          </cell>
          <cell r="Q8196">
            <v>9050</v>
          </cell>
        </row>
        <row r="8197">
          <cell r="E8197" t="str">
            <v>82GMONTHLYEWASHINGTON FEDERATION OF STATE EMPLOYEES</v>
          </cell>
          <cell r="F8197" t="str">
            <v>82G</v>
          </cell>
          <cell r="G8197" t="str">
            <v>Monthly</v>
          </cell>
          <cell r="H8197" t="str">
            <v>E</v>
          </cell>
          <cell r="I8197">
            <v>0</v>
          </cell>
          <cell r="J8197" t="str">
            <v>Washington Federation of State Employees</v>
          </cell>
          <cell r="K8197">
            <v>9136</v>
          </cell>
          <cell r="L8197">
            <v>9136</v>
          </cell>
          <cell r="M8197">
            <v>9136</v>
          </cell>
          <cell r="N8197">
            <v>9136</v>
          </cell>
          <cell r="O8197">
            <v>0</v>
          </cell>
          <cell r="P8197">
            <v>8785</v>
          </cell>
          <cell r="Q8197">
            <v>9050</v>
          </cell>
        </row>
        <row r="8198">
          <cell r="E8198" t="str">
            <v>82GMONTHLYFNON-REPRESENTED STATE EMPLOYEES</v>
          </cell>
          <cell r="F8198" t="str">
            <v>82G</v>
          </cell>
          <cell r="G8198" t="str">
            <v>Monthly</v>
          </cell>
          <cell r="H8198" t="str">
            <v>F</v>
          </cell>
          <cell r="I8198">
            <v>0</v>
          </cell>
          <cell r="J8198" t="str">
            <v>Non-Represented State Employees</v>
          </cell>
          <cell r="K8198">
            <v>9363</v>
          </cell>
          <cell r="L8198">
            <v>9363</v>
          </cell>
          <cell r="M8198">
            <v>9363</v>
          </cell>
          <cell r="N8198">
            <v>9363</v>
          </cell>
          <cell r="O8198">
            <v>0</v>
          </cell>
          <cell r="P8198">
            <v>9003</v>
          </cell>
          <cell r="Q8198">
            <v>9275</v>
          </cell>
        </row>
        <row r="8199">
          <cell r="E8199" t="str">
            <v>82GMONTHLYFWASHINGTON FEDERATION OF STATE EMPLOYEES</v>
          </cell>
          <cell r="F8199" t="str">
            <v>82G</v>
          </cell>
          <cell r="G8199" t="str">
            <v>Monthly</v>
          </cell>
          <cell r="H8199" t="str">
            <v>F</v>
          </cell>
          <cell r="I8199">
            <v>0</v>
          </cell>
          <cell r="J8199" t="str">
            <v>Washington Federation of State Employees</v>
          </cell>
          <cell r="K8199">
            <v>9363</v>
          </cell>
          <cell r="L8199">
            <v>9363</v>
          </cell>
          <cell r="M8199">
            <v>9363</v>
          </cell>
          <cell r="N8199">
            <v>9363</v>
          </cell>
          <cell r="O8199">
            <v>0</v>
          </cell>
          <cell r="P8199">
            <v>9003</v>
          </cell>
          <cell r="Q8199">
            <v>9275</v>
          </cell>
        </row>
        <row r="8200">
          <cell r="E8200" t="str">
            <v>82GMONTHLYGNON-REPRESENTED STATE EMPLOYEES</v>
          </cell>
          <cell r="F8200" t="str">
            <v>82G</v>
          </cell>
          <cell r="G8200" t="str">
            <v>Monthly</v>
          </cell>
          <cell r="H8200" t="str">
            <v>G</v>
          </cell>
          <cell r="I8200">
            <v>0</v>
          </cell>
          <cell r="J8200" t="str">
            <v>Non-Represented State Employees</v>
          </cell>
          <cell r="K8200">
            <v>9596</v>
          </cell>
          <cell r="L8200">
            <v>9596</v>
          </cell>
          <cell r="M8200">
            <v>9596</v>
          </cell>
          <cell r="N8200">
            <v>9596</v>
          </cell>
          <cell r="O8200">
            <v>0</v>
          </cell>
          <cell r="P8200">
            <v>9227</v>
          </cell>
          <cell r="Q8200">
            <v>9506</v>
          </cell>
        </row>
        <row r="8201">
          <cell r="E8201" t="str">
            <v>82GMONTHLYGWASHINGTON FEDERATION OF STATE EMPLOYEES</v>
          </cell>
          <cell r="F8201" t="str">
            <v>82G</v>
          </cell>
          <cell r="G8201" t="str">
            <v>Monthly</v>
          </cell>
          <cell r="H8201" t="str">
            <v>G</v>
          </cell>
          <cell r="I8201">
            <v>0</v>
          </cell>
          <cell r="J8201" t="str">
            <v>Washington Federation of State Employees</v>
          </cell>
          <cell r="K8201">
            <v>9596</v>
          </cell>
          <cell r="L8201">
            <v>9596</v>
          </cell>
          <cell r="M8201">
            <v>9596</v>
          </cell>
          <cell r="N8201">
            <v>9596</v>
          </cell>
          <cell r="O8201">
            <v>0</v>
          </cell>
          <cell r="P8201">
            <v>9227</v>
          </cell>
          <cell r="Q8201">
            <v>9506</v>
          </cell>
        </row>
        <row r="8202">
          <cell r="E8202" t="str">
            <v>82GMONTHLYHNON-REPRESENTED STATE EMPLOYEES</v>
          </cell>
          <cell r="F8202" t="str">
            <v>82G</v>
          </cell>
          <cell r="G8202" t="str">
            <v>Monthly</v>
          </cell>
          <cell r="H8202" t="str">
            <v>H</v>
          </cell>
          <cell r="I8202">
            <v>0</v>
          </cell>
          <cell r="J8202" t="str">
            <v>Non-Represented State Employees</v>
          </cell>
          <cell r="K8202">
            <v>9836</v>
          </cell>
          <cell r="L8202">
            <v>9836</v>
          </cell>
          <cell r="M8202">
            <v>9836</v>
          </cell>
          <cell r="N8202">
            <v>9836</v>
          </cell>
          <cell r="O8202">
            <v>0</v>
          </cell>
          <cell r="P8202">
            <v>9458</v>
          </cell>
          <cell r="Q8202">
            <v>9744</v>
          </cell>
        </row>
        <row r="8203">
          <cell r="E8203" t="str">
            <v>82GMONTHLYHWASHINGTON FEDERATION OF STATE EMPLOYEES</v>
          </cell>
          <cell r="F8203" t="str">
            <v>82G</v>
          </cell>
          <cell r="G8203" t="str">
            <v>Monthly</v>
          </cell>
          <cell r="H8203" t="str">
            <v>H</v>
          </cell>
          <cell r="I8203">
            <v>0</v>
          </cell>
          <cell r="J8203" t="str">
            <v>Washington Federation of State Employees</v>
          </cell>
          <cell r="K8203">
            <v>9836</v>
          </cell>
          <cell r="L8203">
            <v>9836</v>
          </cell>
          <cell r="M8203">
            <v>9836</v>
          </cell>
          <cell r="N8203">
            <v>9836</v>
          </cell>
          <cell r="O8203">
            <v>0</v>
          </cell>
          <cell r="P8203">
            <v>9458</v>
          </cell>
          <cell r="Q8203">
            <v>9744</v>
          </cell>
        </row>
        <row r="8204">
          <cell r="E8204" t="str">
            <v>82GMONTHLYINON-REPRESENTED STATE EMPLOYEES</v>
          </cell>
          <cell r="F8204" t="str">
            <v>82G</v>
          </cell>
          <cell r="G8204" t="str">
            <v>Monthly</v>
          </cell>
          <cell r="H8204" t="str">
            <v>I</v>
          </cell>
          <cell r="I8204">
            <v>0</v>
          </cell>
          <cell r="J8204" t="str">
            <v>Non-Represented State Employees</v>
          </cell>
          <cell r="K8204">
            <v>10084</v>
          </cell>
          <cell r="L8204">
            <v>10084</v>
          </cell>
          <cell r="M8204">
            <v>10084</v>
          </cell>
          <cell r="N8204">
            <v>10084</v>
          </cell>
          <cell r="O8204">
            <v>0</v>
          </cell>
          <cell r="P8204">
            <v>9696</v>
          </cell>
          <cell r="Q8204">
            <v>9989</v>
          </cell>
        </row>
        <row r="8205">
          <cell r="E8205" t="str">
            <v>82GMONTHLYIWASHINGTON FEDERATION OF STATE EMPLOYEES</v>
          </cell>
          <cell r="F8205" t="str">
            <v>82G</v>
          </cell>
          <cell r="G8205" t="str">
            <v>Monthly</v>
          </cell>
          <cell r="H8205" t="str">
            <v>I</v>
          </cell>
          <cell r="I8205">
            <v>0</v>
          </cell>
          <cell r="J8205" t="str">
            <v>Washington Federation of State Employees</v>
          </cell>
          <cell r="K8205">
            <v>10084</v>
          </cell>
          <cell r="L8205">
            <v>10084</v>
          </cell>
          <cell r="M8205">
            <v>10084</v>
          </cell>
          <cell r="N8205">
            <v>10084</v>
          </cell>
          <cell r="O8205">
            <v>0</v>
          </cell>
          <cell r="P8205">
            <v>9696</v>
          </cell>
          <cell r="Q8205">
            <v>9989</v>
          </cell>
        </row>
        <row r="8206">
          <cell r="E8206" t="str">
            <v>82GMONTHLYJNON-REPRESENTED STATE EMPLOYEES</v>
          </cell>
          <cell r="F8206" t="str">
            <v>82G</v>
          </cell>
          <cell r="G8206" t="str">
            <v>Monthly</v>
          </cell>
          <cell r="H8206" t="str">
            <v>J</v>
          </cell>
          <cell r="I8206">
            <v>0</v>
          </cell>
          <cell r="J8206" t="str">
            <v>Non-Represented State Employees</v>
          </cell>
          <cell r="K8206">
            <v>10332</v>
          </cell>
          <cell r="L8206">
            <v>10332</v>
          </cell>
          <cell r="M8206">
            <v>10332</v>
          </cell>
          <cell r="N8206">
            <v>10332</v>
          </cell>
          <cell r="O8206">
            <v>0</v>
          </cell>
          <cell r="P8206">
            <v>9935</v>
          </cell>
          <cell r="Q8206">
            <v>10235</v>
          </cell>
        </row>
        <row r="8207">
          <cell r="E8207" t="str">
            <v>82GMONTHLYJWASHINGTON FEDERATION OF STATE EMPLOYEES</v>
          </cell>
          <cell r="F8207" t="str">
            <v>82G</v>
          </cell>
          <cell r="G8207" t="str">
            <v>Monthly</v>
          </cell>
          <cell r="H8207" t="str">
            <v>J</v>
          </cell>
          <cell r="I8207">
            <v>0</v>
          </cell>
          <cell r="J8207" t="str">
            <v>Washington Federation of State Employees</v>
          </cell>
          <cell r="K8207">
            <v>10332</v>
          </cell>
          <cell r="L8207">
            <v>10332</v>
          </cell>
          <cell r="M8207">
            <v>10332</v>
          </cell>
          <cell r="N8207">
            <v>10332</v>
          </cell>
          <cell r="O8207">
            <v>0</v>
          </cell>
          <cell r="P8207">
            <v>9935</v>
          </cell>
          <cell r="Q8207">
            <v>10235</v>
          </cell>
        </row>
        <row r="8208">
          <cell r="E8208" t="str">
            <v>82GMONTHLYKNON-REPRESENTED STATE EMPLOYEES</v>
          </cell>
          <cell r="F8208" t="str">
            <v>82G</v>
          </cell>
          <cell r="G8208" t="str">
            <v>Monthly</v>
          </cell>
          <cell r="H8208" t="str">
            <v>K</v>
          </cell>
          <cell r="I8208">
            <v>0</v>
          </cell>
          <cell r="J8208" t="str">
            <v>Non-Represented State Employees</v>
          </cell>
          <cell r="K8208">
            <v>10591</v>
          </cell>
          <cell r="L8208">
            <v>10591</v>
          </cell>
          <cell r="M8208">
            <v>10591</v>
          </cell>
          <cell r="N8208">
            <v>10591</v>
          </cell>
          <cell r="O8208">
            <v>0</v>
          </cell>
          <cell r="P8208">
            <v>10184</v>
          </cell>
          <cell r="Q8208">
            <v>10492</v>
          </cell>
        </row>
        <row r="8209">
          <cell r="E8209" t="str">
            <v>82GMONTHLYKWASHINGTON FEDERATION OF STATE EMPLOYEES</v>
          </cell>
          <cell r="F8209" t="str">
            <v>82G</v>
          </cell>
          <cell r="G8209" t="str">
            <v>Monthly</v>
          </cell>
          <cell r="H8209" t="str">
            <v>K</v>
          </cell>
          <cell r="I8209">
            <v>0</v>
          </cell>
          <cell r="J8209" t="str">
            <v>Washington Federation of State Employees</v>
          </cell>
          <cell r="K8209">
            <v>10591</v>
          </cell>
          <cell r="L8209">
            <v>10591</v>
          </cell>
          <cell r="M8209">
            <v>10591</v>
          </cell>
          <cell r="N8209">
            <v>10591</v>
          </cell>
          <cell r="O8209">
            <v>0</v>
          </cell>
          <cell r="P8209">
            <v>10184</v>
          </cell>
          <cell r="Q8209">
            <v>10492</v>
          </cell>
        </row>
        <row r="8210">
          <cell r="E8210" t="str">
            <v>82GMONTHLYLNON-REPRESENTED STATE EMPLOYEES</v>
          </cell>
          <cell r="F8210" t="str">
            <v>82G</v>
          </cell>
          <cell r="G8210" t="str">
            <v>Monthly</v>
          </cell>
          <cell r="H8210" t="str">
            <v>L</v>
          </cell>
          <cell r="I8210">
            <v>0</v>
          </cell>
          <cell r="J8210" t="str">
            <v>Non-Represented State Employees</v>
          </cell>
          <cell r="K8210">
            <v>10858</v>
          </cell>
          <cell r="L8210">
            <v>10858</v>
          </cell>
          <cell r="M8210">
            <v>10858</v>
          </cell>
          <cell r="N8210">
            <v>10858</v>
          </cell>
          <cell r="O8210">
            <v>0</v>
          </cell>
          <cell r="P8210">
            <v>10440</v>
          </cell>
          <cell r="Q8210">
            <v>10755</v>
          </cell>
        </row>
        <row r="8211">
          <cell r="E8211" t="str">
            <v>82GMONTHLYLWASHINGTON FEDERATION OF STATE EMPLOYEES</v>
          </cell>
          <cell r="F8211" t="str">
            <v>82G</v>
          </cell>
          <cell r="G8211" t="str">
            <v>Monthly</v>
          </cell>
          <cell r="H8211" t="str">
            <v>L</v>
          </cell>
          <cell r="I8211">
            <v>0</v>
          </cell>
          <cell r="J8211" t="str">
            <v>Washington Federation of State Employees</v>
          </cell>
          <cell r="K8211">
            <v>10858</v>
          </cell>
          <cell r="L8211">
            <v>10858</v>
          </cell>
          <cell r="M8211">
            <v>10858</v>
          </cell>
          <cell r="N8211">
            <v>10858</v>
          </cell>
          <cell r="O8211">
            <v>0</v>
          </cell>
          <cell r="P8211">
            <v>10440</v>
          </cell>
          <cell r="Q8211">
            <v>10755</v>
          </cell>
        </row>
        <row r="8212">
          <cell r="E8212" t="str">
            <v>82GMONTHLYMNON-REPRESENTED STATE EMPLOYEES</v>
          </cell>
          <cell r="F8212" t="str">
            <v>82G</v>
          </cell>
          <cell r="G8212" t="str">
            <v>Monthly</v>
          </cell>
          <cell r="H8212" t="str">
            <v>M</v>
          </cell>
          <cell r="I8212">
            <v>0</v>
          </cell>
          <cell r="J8212" t="str">
            <v>Non-Represented State Employees</v>
          </cell>
          <cell r="K8212">
            <v>11127</v>
          </cell>
          <cell r="L8212">
            <v>11127</v>
          </cell>
          <cell r="M8212">
            <v>11127</v>
          </cell>
          <cell r="N8212">
            <v>11127</v>
          </cell>
          <cell r="O8212">
            <v>0</v>
          </cell>
          <cell r="P8212">
            <v>10699</v>
          </cell>
          <cell r="Q8212">
            <v>11022</v>
          </cell>
        </row>
        <row r="8213">
          <cell r="E8213" t="str">
            <v>82GMONTHLYMWASHINGTON FEDERATION OF STATE EMPLOYEES</v>
          </cell>
          <cell r="F8213" t="str">
            <v>82G</v>
          </cell>
          <cell r="G8213" t="str">
            <v>Monthly</v>
          </cell>
          <cell r="H8213" t="str">
            <v>M</v>
          </cell>
          <cell r="I8213">
            <v>0</v>
          </cell>
          <cell r="J8213" t="str">
            <v>Washington Federation of State Employees</v>
          </cell>
          <cell r="K8213">
            <v>11127</v>
          </cell>
          <cell r="L8213">
            <v>11127</v>
          </cell>
          <cell r="M8213">
            <v>11127</v>
          </cell>
          <cell r="N8213">
            <v>11127</v>
          </cell>
          <cell r="O8213">
            <v>0</v>
          </cell>
          <cell r="P8213">
            <v>10699</v>
          </cell>
          <cell r="Q8213">
            <v>11022</v>
          </cell>
        </row>
        <row r="8214">
          <cell r="E8214" t="str">
            <v>82MONTHLYACOALITION</v>
          </cell>
          <cell r="F8214" t="str">
            <v>82</v>
          </cell>
          <cell r="G8214" t="str">
            <v>Monthly</v>
          </cell>
          <cell r="H8214" t="str">
            <v>A</v>
          </cell>
          <cell r="I8214">
            <v>0</v>
          </cell>
          <cell r="J8214" t="str">
            <v>Coalition</v>
          </cell>
          <cell r="K8214">
            <v>8275</v>
          </cell>
          <cell r="L8214">
            <v>8275</v>
          </cell>
          <cell r="M8214">
            <v>8275</v>
          </cell>
          <cell r="N8214">
            <v>8275</v>
          </cell>
          <cell r="O8214">
            <v>7801</v>
          </cell>
          <cell r="P8214">
            <v>7957</v>
          </cell>
          <cell r="Q8214">
            <v>8197</v>
          </cell>
        </row>
        <row r="8215">
          <cell r="E8215" t="str">
            <v>82MONTHLYANON-REPRESENTED STATE EMPLOYEES</v>
          </cell>
          <cell r="F8215" t="str">
            <v>82</v>
          </cell>
          <cell r="G8215" t="str">
            <v>Monthly</v>
          </cell>
          <cell r="H8215" t="str">
            <v>A</v>
          </cell>
          <cell r="I8215">
            <v>0</v>
          </cell>
          <cell r="J8215" t="str">
            <v>Non-Represented State Employees</v>
          </cell>
          <cell r="K8215">
            <v>8275</v>
          </cell>
          <cell r="L8215">
            <v>8275</v>
          </cell>
          <cell r="M8215">
            <v>8275</v>
          </cell>
          <cell r="N8215">
            <v>8275</v>
          </cell>
          <cell r="O8215">
            <v>7801</v>
          </cell>
          <cell r="P8215">
            <v>7957</v>
          </cell>
          <cell r="Q8215">
            <v>8197</v>
          </cell>
        </row>
        <row r="8216">
          <cell r="E8216" t="str">
            <v>82MONTHLYATEAMSTERS LOCAL UNION NUMBER 117</v>
          </cell>
          <cell r="F8216" t="str">
            <v>82</v>
          </cell>
          <cell r="G8216" t="str">
            <v>Monthly</v>
          </cell>
          <cell r="H8216" t="str">
            <v>A</v>
          </cell>
          <cell r="I8216">
            <v>0</v>
          </cell>
          <cell r="J8216" t="str">
            <v>Teamsters Local Union Number 117</v>
          </cell>
          <cell r="K8216">
            <v>8382</v>
          </cell>
          <cell r="L8216">
            <v>8382</v>
          </cell>
          <cell r="M8216">
            <v>8382</v>
          </cell>
          <cell r="N8216">
            <v>8382</v>
          </cell>
          <cell r="O8216">
            <v>7902</v>
          </cell>
          <cell r="P8216">
            <v>8060</v>
          </cell>
          <cell r="Q8216">
            <v>8303</v>
          </cell>
        </row>
        <row r="8217">
          <cell r="E8217" t="str">
            <v>82MONTHLYAWASHINGTON FEDERATION OF STATE EMPLOYEES</v>
          </cell>
          <cell r="F8217" t="str">
            <v>82</v>
          </cell>
          <cell r="G8217" t="str">
            <v>Monthly</v>
          </cell>
          <cell r="H8217" t="str">
            <v>A</v>
          </cell>
          <cell r="I8217">
            <v>0</v>
          </cell>
          <cell r="J8217" t="str">
            <v>Washington Federation of State Employees</v>
          </cell>
          <cell r="K8217">
            <v>8275</v>
          </cell>
          <cell r="L8217">
            <v>8275</v>
          </cell>
          <cell r="M8217">
            <v>8275</v>
          </cell>
          <cell r="N8217">
            <v>8275</v>
          </cell>
          <cell r="O8217">
            <v>7801</v>
          </cell>
          <cell r="P8217">
            <v>7957</v>
          </cell>
          <cell r="Q8217">
            <v>8197</v>
          </cell>
        </row>
        <row r="8218">
          <cell r="E8218" t="str">
            <v>82MONTHLYAWASHINGTON PUBLIC EMPLOYEES ASSOCIATION</v>
          </cell>
          <cell r="F8218" t="str">
            <v>82</v>
          </cell>
          <cell r="G8218" t="str">
            <v>Monthly</v>
          </cell>
          <cell r="H8218" t="str">
            <v>A</v>
          </cell>
          <cell r="I8218">
            <v>0</v>
          </cell>
          <cell r="J8218" t="str">
            <v>Washington Public Employees Association</v>
          </cell>
          <cell r="K8218">
            <v>8275</v>
          </cell>
          <cell r="L8218">
            <v>8275</v>
          </cell>
          <cell r="M8218">
            <v>8275</v>
          </cell>
          <cell r="N8218">
            <v>8275</v>
          </cell>
          <cell r="O8218">
            <v>7801</v>
          </cell>
          <cell r="P8218">
            <v>7957</v>
          </cell>
          <cell r="Q8218">
            <v>8197</v>
          </cell>
        </row>
        <row r="8219">
          <cell r="E8219" t="str">
            <v>82MONTHLYBCOALITION</v>
          </cell>
          <cell r="F8219" t="str">
            <v>82</v>
          </cell>
          <cell r="G8219" t="str">
            <v>Monthly</v>
          </cell>
          <cell r="H8219" t="str">
            <v>B</v>
          </cell>
          <cell r="I8219">
            <v>0</v>
          </cell>
          <cell r="J8219" t="str">
            <v>Coalition</v>
          </cell>
          <cell r="K8219">
            <v>8483</v>
          </cell>
          <cell r="L8219">
            <v>8483</v>
          </cell>
          <cell r="M8219">
            <v>8483</v>
          </cell>
          <cell r="N8219">
            <v>8483</v>
          </cell>
          <cell r="O8219">
            <v>7997</v>
          </cell>
          <cell r="P8219">
            <v>8157</v>
          </cell>
          <cell r="Q8219">
            <v>8403</v>
          </cell>
        </row>
        <row r="8220">
          <cell r="E8220" t="str">
            <v>82MONTHLYBNON-REPRESENTED STATE EMPLOYEES</v>
          </cell>
          <cell r="F8220" t="str">
            <v>82</v>
          </cell>
          <cell r="G8220" t="str">
            <v>Monthly</v>
          </cell>
          <cell r="H8220" t="str">
            <v>B</v>
          </cell>
          <cell r="I8220">
            <v>0</v>
          </cell>
          <cell r="J8220" t="str">
            <v>Non-Represented State Employees</v>
          </cell>
          <cell r="K8220">
            <v>8483</v>
          </cell>
          <cell r="L8220">
            <v>8483</v>
          </cell>
          <cell r="M8220">
            <v>8483</v>
          </cell>
          <cell r="N8220">
            <v>8483</v>
          </cell>
          <cell r="O8220">
            <v>7997</v>
          </cell>
          <cell r="P8220">
            <v>8157</v>
          </cell>
          <cell r="Q8220">
            <v>8403</v>
          </cell>
        </row>
        <row r="8221">
          <cell r="E8221" t="str">
            <v>82MONTHLYBTEAMSTERS LOCAL UNION NUMBER 117</v>
          </cell>
          <cell r="F8221" t="str">
            <v>82</v>
          </cell>
          <cell r="G8221" t="str">
            <v>Monthly</v>
          </cell>
          <cell r="H8221" t="str">
            <v>B</v>
          </cell>
          <cell r="I8221">
            <v>0</v>
          </cell>
          <cell r="J8221" t="str">
            <v>Teamsters Local Union Number 117</v>
          </cell>
          <cell r="K8221">
            <v>8591</v>
          </cell>
          <cell r="L8221">
            <v>8591</v>
          </cell>
          <cell r="M8221">
            <v>8591</v>
          </cell>
          <cell r="N8221">
            <v>8591</v>
          </cell>
          <cell r="O8221">
            <v>8099</v>
          </cell>
          <cell r="P8221">
            <v>8261</v>
          </cell>
          <cell r="Q8221">
            <v>8510</v>
          </cell>
        </row>
        <row r="8222">
          <cell r="E8222" t="str">
            <v>82MONTHLYBWASHINGTON FEDERATION OF STATE EMPLOYEES</v>
          </cell>
          <cell r="F8222" t="str">
            <v>82</v>
          </cell>
          <cell r="G8222" t="str">
            <v>Monthly</v>
          </cell>
          <cell r="H8222" t="str">
            <v>B</v>
          </cell>
          <cell r="I8222">
            <v>0</v>
          </cell>
          <cell r="J8222" t="str">
            <v>Washington Federation of State Employees</v>
          </cell>
          <cell r="K8222">
            <v>8483</v>
          </cell>
          <cell r="L8222">
            <v>8483</v>
          </cell>
          <cell r="M8222">
            <v>8483</v>
          </cell>
          <cell r="N8222">
            <v>8483</v>
          </cell>
          <cell r="O8222">
            <v>7997</v>
          </cell>
          <cell r="P8222">
            <v>8157</v>
          </cell>
          <cell r="Q8222">
            <v>8403</v>
          </cell>
        </row>
        <row r="8223">
          <cell r="E8223" t="str">
            <v>82MONTHLYBWASHINGTON PUBLIC EMPLOYEES ASSOCIATION</v>
          </cell>
          <cell r="F8223" t="str">
            <v>82</v>
          </cell>
          <cell r="G8223" t="str">
            <v>Monthly</v>
          </cell>
          <cell r="H8223" t="str">
            <v>B</v>
          </cell>
          <cell r="I8223">
            <v>0</v>
          </cell>
          <cell r="J8223" t="str">
            <v>Washington Public Employees Association</v>
          </cell>
          <cell r="K8223">
            <v>8483</v>
          </cell>
          <cell r="L8223">
            <v>8483</v>
          </cell>
          <cell r="M8223">
            <v>8483</v>
          </cell>
          <cell r="N8223">
            <v>8483</v>
          </cell>
          <cell r="O8223">
            <v>7997</v>
          </cell>
          <cell r="P8223">
            <v>8157</v>
          </cell>
          <cell r="Q8223">
            <v>8403</v>
          </cell>
        </row>
        <row r="8224">
          <cell r="E8224" t="str">
            <v>82MONTHLYCCOALITION</v>
          </cell>
          <cell r="F8224" t="str">
            <v>82</v>
          </cell>
          <cell r="G8224" t="str">
            <v>Monthly</v>
          </cell>
          <cell r="H8224" t="str">
            <v>C</v>
          </cell>
          <cell r="I8224">
            <v>0</v>
          </cell>
          <cell r="J8224" t="str">
            <v>Coalition</v>
          </cell>
          <cell r="K8224">
            <v>8696</v>
          </cell>
          <cell r="L8224">
            <v>8696</v>
          </cell>
          <cell r="M8224">
            <v>8696</v>
          </cell>
          <cell r="N8224">
            <v>8696</v>
          </cell>
          <cell r="O8224">
            <v>8198</v>
          </cell>
          <cell r="P8224">
            <v>8362</v>
          </cell>
          <cell r="Q8224">
            <v>8615</v>
          </cell>
        </row>
        <row r="8225">
          <cell r="E8225" t="str">
            <v>82MONTHLYCNON-REPRESENTED STATE EMPLOYEES</v>
          </cell>
          <cell r="F8225" t="str">
            <v>82</v>
          </cell>
          <cell r="G8225" t="str">
            <v>Monthly</v>
          </cell>
          <cell r="H8225" t="str">
            <v>C</v>
          </cell>
          <cell r="I8225">
            <v>0</v>
          </cell>
          <cell r="J8225" t="str">
            <v>Non-Represented State Employees</v>
          </cell>
          <cell r="K8225">
            <v>8696</v>
          </cell>
          <cell r="L8225">
            <v>8696</v>
          </cell>
          <cell r="M8225">
            <v>8696</v>
          </cell>
          <cell r="N8225">
            <v>8696</v>
          </cell>
          <cell r="O8225">
            <v>8198</v>
          </cell>
          <cell r="P8225">
            <v>8362</v>
          </cell>
          <cell r="Q8225">
            <v>8615</v>
          </cell>
        </row>
        <row r="8226">
          <cell r="E8226" t="str">
            <v>82MONTHLYCTEAMSTERS LOCAL UNION NUMBER 117</v>
          </cell>
          <cell r="F8226" t="str">
            <v>82</v>
          </cell>
          <cell r="G8226" t="str">
            <v>Monthly</v>
          </cell>
          <cell r="H8226" t="str">
            <v>C</v>
          </cell>
          <cell r="I8226">
            <v>0</v>
          </cell>
          <cell r="J8226" t="str">
            <v>Teamsters Local Union Number 117</v>
          </cell>
          <cell r="K8226">
            <v>8808</v>
          </cell>
          <cell r="L8226">
            <v>8808</v>
          </cell>
          <cell r="M8226">
            <v>8808</v>
          </cell>
          <cell r="N8226">
            <v>8808</v>
          </cell>
          <cell r="O8226">
            <v>8303</v>
          </cell>
          <cell r="P8226">
            <v>8469</v>
          </cell>
          <cell r="Q8226">
            <v>8725</v>
          </cell>
        </row>
        <row r="8227">
          <cell r="E8227" t="str">
            <v>82MONTHLYCWASHINGTON FEDERATION OF STATE EMPLOYEES</v>
          </cell>
          <cell r="F8227" t="str">
            <v>82</v>
          </cell>
          <cell r="G8227" t="str">
            <v>Monthly</v>
          </cell>
          <cell r="H8227" t="str">
            <v>C</v>
          </cell>
          <cell r="I8227">
            <v>0</v>
          </cell>
          <cell r="J8227" t="str">
            <v>Washington Federation of State Employees</v>
          </cell>
          <cell r="K8227">
            <v>8696</v>
          </cell>
          <cell r="L8227">
            <v>8696</v>
          </cell>
          <cell r="M8227">
            <v>8696</v>
          </cell>
          <cell r="N8227">
            <v>8696</v>
          </cell>
          <cell r="O8227">
            <v>8198</v>
          </cell>
          <cell r="P8227">
            <v>8362</v>
          </cell>
          <cell r="Q8227">
            <v>8615</v>
          </cell>
        </row>
        <row r="8228">
          <cell r="E8228" t="str">
            <v>82MONTHLYCWASHINGTON PUBLIC EMPLOYEES ASSOCIATION</v>
          </cell>
          <cell r="F8228" t="str">
            <v>82</v>
          </cell>
          <cell r="G8228" t="str">
            <v>Monthly</v>
          </cell>
          <cell r="H8228" t="str">
            <v>C</v>
          </cell>
          <cell r="I8228">
            <v>0</v>
          </cell>
          <cell r="J8228" t="str">
            <v>Washington Public Employees Association</v>
          </cell>
          <cell r="K8228">
            <v>8696</v>
          </cell>
          <cell r="L8228">
            <v>8696</v>
          </cell>
          <cell r="M8228">
            <v>8696</v>
          </cell>
          <cell r="N8228">
            <v>8696</v>
          </cell>
          <cell r="O8228">
            <v>8198</v>
          </cell>
          <cell r="P8228">
            <v>8362</v>
          </cell>
          <cell r="Q8228">
            <v>8615</v>
          </cell>
        </row>
        <row r="8229">
          <cell r="E8229" t="str">
            <v>82MONTHLYDCOALITION</v>
          </cell>
          <cell r="F8229" t="str">
            <v>82</v>
          </cell>
          <cell r="G8229" t="str">
            <v>Monthly</v>
          </cell>
          <cell r="H8229" t="str">
            <v>D</v>
          </cell>
          <cell r="I8229">
            <v>0</v>
          </cell>
          <cell r="J8229" t="str">
            <v>Coalition</v>
          </cell>
          <cell r="K8229">
            <v>8912</v>
          </cell>
          <cell r="L8229">
            <v>8912</v>
          </cell>
          <cell r="M8229">
            <v>8912</v>
          </cell>
          <cell r="N8229">
            <v>8912</v>
          </cell>
          <cell r="O8229">
            <v>8401</v>
          </cell>
          <cell r="P8229">
            <v>8569</v>
          </cell>
          <cell r="Q8229">
            <v>8828</v>
          </cell>
        </row>
        <row r="8230">
          <cell r="E8230" t="str">
            <v>82MONTHLYDNON-REPRESENTED STATE EMPLOYEES</v>
          </cell>
          <cell r="F8230" t="str">
            <v>82</v>
          </cell>
          <cell r="G8230" t="str">
            <v>Monthly</v>
          </cell>
          <cell r="H8230" t="str">
            <v>D</v>
          </cell>
          <cell r="I8230">
            <v>0</v>
          </cell>
          <cell r="J8230" t="str">
            <v>Non-Represented State Employees</v>
          </cell>
          <cell r="K8230">
            <v>8912</v>
          </cell>
          <cell r="L8230">
            <v>8912</v>
          </cell>
          <cell r="M8230">
            <v>8912</v>
          </cell>
          <cell r="N8230">
            <v>8912</v>
          </cell>
          <cell r="O8230">
            <v>8401</v>
          </cell>
          <cell r="P8230">
            <v>8569</v>
          </cell>
          <cell r="Q8230">
            <v>8828</v>
          </cell>
        </row>
        <row r="8231">
          <cell r="E8231" t="str">
            <v>82MONTHLYDTEAMSTERS LOCAL UNION NUMBER 117</v>
          </cell>
          <cell r="F8231" t="str">
            <v>82</v>
          </cell>
          <cell r="G8231" t="str">
            <v>Monthly</v>
          </cell>
          <cell r="H8231" t="str">
            <v>D</v>
          </cell>
          <cell r="I8231">
            <v>0</v>
          </cell>
          <cell r="J8231" t="str">
            <v>Teamsters Local Union Number 117</v>
          </cell>
          <cell r="K8231">
            <v>9024</v>
          </cell>
          <cell r="L8231">
            <v>9024</v>
          </cell>
          <cell r="M8231">
            <v>9024</v>
          </cell>
          <cell r="N8231">
            <v>9024</v>
          </cell>
          <cell r="O8231">
            <v>8507</v>
          </cell>
          <cell r="P8231">
            <v>8677</v>
          </cell>
          <cell r="Q8231">
            <v>8939</v>
          </cell>
        </row>
        <row r="8232">
          <cell r="E8232" t="str">
            <v>82MONTHLYDWASHINGTON FEDERATION OF STATE EMPLOYEES</v>
          </cell>
          <cell r="F8232" t="str">
            <v>82</v>
          </cell>
          <cell r="G8232" t="str">
            <v>Monthly</v>
          </cell>
          <cell r="H8232" t="str">
            <v>D</v>
          </cell>
          <cell r="I8232">
            <v>0</v>
          </cell>
          <cell r="J8232" t="str">
            <v>Washington Federation of State Employees</v>
          </cell>
          <cell r="K8232">
            <v>8912</v>
          </cell>
          <cell r="L8232">
            <v>8912</v>
          </cell>
          <cell r="M8232">
            <v>8912</v>
          </cell>
          <cell r="N8232">
            <v>8912</v>
          </cell>
          <cell r="O8232">
            <v>8401</v>
          </cell>
          <cell r="P8232">
            <v>8569</v>
          </cell>
          <cell r="Q8232">
            <v>8828</v>
          </cell>
        </row>
        <row r="8233">
          <cell r="E8233" t="str">
            <v>82MONTHLYDWASHINGTON PUBLIC EMPLOYEES ASSOCIATION</v>
          </cell>
          <cell r="F8233" t="str">
            <v>82</v>
          </cell>
          <cell r="G8233" t="str">
            <v>Monthly</v>
          </cell>
          <cell r="H8233" t="str">
            <v>D</v>
          </cell>
          <cell r="I8233">
            <v>0</v>
          </cell>
          <cell r="J8233" t="str">
            <v>Washington Public Employees Association</v>
          </cell>
          <cell r="K8233">
            <v>8912</v>
          </cell>
          <cell r="L8233">
            <v>8912</v>
          </cell>
          <cell r="M8233">
            <v>8912</v>
          </cell>
          <cell r="N8233">
            <v>8912</v>
          </cell>
          <cell r="O8233">
            <v>8401</v>
          </cell>
          <cell r="P8233">
            <v>8569</v>
          </cell>
          <cell r="Q8233">
            <v>8828</v>
          </cell>
        </row>
        <row r="8234">
          <cell r="E8234" t="str">
            <v>82MONTHLYECOALITION</v>
          </cell>
          <cell r="F8234" t="str">
            <v>82</v>
          </cell>
          <cell r="G8234" t="str">
            <v>Monthly</v>
          </cell>
          <cell r="H8234" t="str">
            <v>E</v>
          </cell>
          <cell r="I8234">
            <v>0</v>
          </cell>
          <cell r="J8234" t="str">
            <v>Coalition</v>
          </cell>
          <cell r="K8234">
            <v>9136</v>
          </cell>
          <cell r="L8234">
            <v>9136</v>
          </cell>
          <cell r="M8234">
            <v>9136</v>
          </cell>
          <cell r="N8234">
            <v>9136</v>
          </cell>
          <cell r="O8234">
            <v>8613</v>
          </cell>
          <cell r="P8234">
            <v>8785</v>
          </cell>
          <cell r="Q8234">
            <v>9050</v>
          </cell>
        </row>
        <row r="8235">
          <cell r="E8235" t="str">
            <v>82MONTHLYENON-REPRESENTED STATE EMPLOYEES</v>
          </cell>
          <cell r="F8235" t="str">
            <v>82</v>
          </cell>
          <cell r="G8235" t="str">
            <v>Monthly</v>
          </cell>
          <cell r="H8235" t="str">
            <v>E</v>
          </cell>
          <cell r="I8235">
            <v>0</v>
          </cell>
          <cell r="J8235" t="str">
            <v>Non-Represented State Employees</v>
          </cell>
          <cell r="K8235">
            <v>9136</v>
          </cell>
          <cell r="L8235">
            <v>9136</v>
          </cell>
          <cell r="M8235">
            <v>9136</v>
          </cell>
          <cell r="N8235">
            <v>9136</v>
          </cell>
          <cell r="O8235">
            <v>8613</v>
          </cell>
          <cell r="P8235">
            <v>8785</v>
          </cell>
          <cell r="Q8235">
            <v>9050</v>
          </cell>
        </row>
        <row r="8236">
          <cell r="E8236" t="str">
            <v>82MONTHLYETEAMSTERS LOCAL UNION NUMBER 117</v>
          </cell>
          <cell r="F8236" t="str">
            <v>82</v>
          </cell>
          <cell r="G8236" t="str">
            <v>Monthly</v>
          </cell>
          <cell r="H8236" t="str">
            <v>E</v>
          </cell>
          <cell r="I8236">
            <v>0</v>
          </cell>
          <cell r="J8236" t="str">
            <v>Teamsters Local Union Number 117</v>
          </cell>
          <cell r="K8236">
            <v>9254</v>
          </cell>
          <cell r="L8236">
            <v>9254</v>
          </cell>
          <cell r="M8236">
            <v>9254</v>
          </cell>
          <cell r="N8236">
            <v>9254</v>
          </cell>
          <cell r="O8236">
            <v>8724</v>
          </cell>
          <cell r="P8236">
            <v>8898</v>
          </cell>
          <cell r="Q8236">
            <v>9167</v>
          </cell>
        </row>
        <row r="8237">
          <cell r="E8237" t="str">
            <v>82MONTHLYEWASHINGTON FEDERATION OF STATE EMPLOYEES</v>
          </cell>
          <cell r="F8237" t="str">
            <v>82</v>
          </cell>
          <cell r="G8237" t="str">
            <v>Monthly</v>
          </cell>
          <cell r="H8237" t="str">
            <v>E</v>
          </cell>
          <cell r="I8237">
            <v>0</v>
          </cell>
          <cell r="J8237" t="str">
            <v>Washington Federation of State Employees</v>
          </cell>
          <cell r="K8237">
            <v>9136</v>
          </cell>
          <cell r="L8237">
            <v>9136</v>
          </cell>
          <cell r="M8237">
            <v>9136</v>
          </cell>
          <cell r="N8237">
            <v>9136</v>
          </cell>
          <cell r="O8237">
            <v>8613</v>
          </cell>
          <cell r="P8237">
            <v>8785</v>
          </cell>
          <cell r="Q8237">
            <v>9050</v>
          </cell>
        </row>
        <row r="8238">
          <cell r="E8238" t="str">
            <v>82MONTHLYEWASHINGTON PUBLIC EMPLOYEES ASSOCIATION</v>
          </cell>
          <cell r="F8238" t="str">
            <v>82</v>
          </cell>
          <cell r="G8238" t="str">
            <v>Monthly</v>
          </cell>
          <cell r="H8238" t="str">
            <v>E</v>
          </cell>
          <cell r="I8238">
            <v>0</v>
          </cell>
          <cell r="J8238" t="str">
            <v>Washington Public Employees Association</v>
          </cell>
          <cell r="K8238">
            <v>9136</v>
          </cell>
          <cell r="L8238">
            <v>9136</v>
          </cell>
          <cell r="M8238">
            <v>9136</v>
          </cell>
          <cell r="N8238">
            <v>9136</v>
          </cell>
          <cell r="O8238">
            <v>8613</v>
          </cell>
          <cell r="P8238">
            <v>8785</v>
          </cell>
          <cell r="Q8238">
            <v>9050</v>
          </cell>
        </row>
        <row r="8239">
          <cell r="E8239" t="str">
            <v>82MONTHLYFCOALITION</v>
          </cell>
          <cell r="F8239" t="str">
            <v>82</v>
          </cell>
          <cell r="G8239" t="str">
            <v>Monthly</v>
          </cell>
          <cell r="H8239" t="str">
            <v>F</v>
          </cell>
          <cell r="I8239">
            <v>0</v>
          </cell>
          <cell r="J8239" t="str">
            <v>Coalition</v>
          </cell>
          <cell r="K8239">
            <v>9363</v>
          </cell>
          <cell r="L8239">
            <v>9363</v>
          </cell>
          <cell r="M8239">
            <v>9363</v>
          </cell>
          <cell r="N8239">
            <v>9363</v>
          </cell>
          <cell r="O8239">
            <v>8826</v>
          </cell>
          <cell r="P8239">
            <v>9003</v>
          </cell>
          <cell r="Q8239">
            <v>9275</v>
          </cell>
        </row>
        <row r="8240">
          <cell r="E8240" t="str">
            <v>82MONTHLYFNON-REPRESENTED STATE EMPLOYEES</v>
          </cell>
          <cell r="F8240" t="str">
            <v>82</v>
          </cell>
          <cell r="G8240" t="str">
            <v>Monthly</v>
          </cell>
          <cell r="H8240" t="str">
            <v>F</v>
          </cell>
          <cell r="I8240">
            <v>0</v>
          </cell>
          <cell r="J8240" t="str">
            <v>Non-Represented State Employees</v>
          </cell>
          <cell r="K8240">
            <v>9363</v>
          </cell>
          <cell r="L8240">
            <v>9363</v>
          </cell>
          <cell r="M8240">
            <v>9363</v>
          </cell>
          <cell r="N8240">
            <v>9363</v>
          </cell>
          <cell r="O8240">
            <v>8826</v>
          </cell>
          <cell r="P8240">
            <v>9003</v>
          </cell>
          <cell r="Q8240">
            <v>9275</v>
          </cell>
        </row>
        <row r="8241">
          <cell r="E8241" t="str">
            <v>82MONTHLYFTEAMSTERS LOCAL UNION NUMBER 117</v>
          </cell>
          <cell r="F8241" t="str">
            <v>82</v>
          </cell>
          <cell r="G8241" t="str">
            <v>Monthly</v>
          </cell>
          <cell r="H8241" t="str">
            <v>F</v>
          </cell>
          <cell r="I8241">
            <v>0</v>
          </cell>
          <cell r="J8241" t="str">
            <v>Teamsters Local Union Number 117</v>
          </cell>
          <cell r="K8241">
            <v>9482</v>
          </cell>
          <cell r="L8241">
            <v>9482</v>
          </cell>
          <cell r="M8241">
            <v>9482</v>
          </cell>
          <cell r="N8241">
            <v>9482</v>
          </cell>
          <cell r="O8241">
            <v>8938</v>
          </cell>
          <cell r="P8241">
            <v>9117</v>
          </cell>
          <cell r="Q8241">
            <v>9392</v>
          </cell>
        </row>
        <row r="8242">
          <cell r="E8242" t="str">
            <v>82MONTHLYFWASHINGTON FEDERATION OF STATE EMPLOYEES</v>
          </cell>
          <cell r="F8242" t="str">
            <v>82</v>
          </cell>
          <cell r="G8242" t="str">
            <v>Monthly</v>
          </cell>
          <cell r="H8242" t="str">
            <v>F</v>
          </cell>
          <cell r="I8242">
            <v>0</v>
          </cell>
          <cell r="J8242" t="str">
            <v>Washington Federation of State Employees</v>
          </cell>
          <cell r="K8242">
            <v>9363</v>
          </cell>
          <cell r="L8242">
            <v>9363</v>
          </cell>
          <cell r="M8242">
            <v>9363</v>
          </cell>
          <cell r="N8242">
            <v>9363</v>
          </cell>
          <cell r="O8242">
            <v>8826</v>
          </cell>
          <cell r="P8242">
            <v>9003</v>
          </cell>
          <cell r="Q8242">
            <v>9275</v>
          </cell>
        </row>
        <row r="8243">
          <cell r="E8243" t="str">
            <v>82MONTHLYFWASHINGTON PUBLIC EMPLOYEES ASSOCIATION</v>
          </cell>
          <cell r="F8243" t="str">
            <v>82</v>
          </cell>
          <cell r="G8243" t="str">
            <v>Monthly</v>
          </cell>
          <cell r="H8243" t="str">
            <v>F</v>
          </cell>
          <cell r="I8243">
            <v>0</v>
          </cell>
          <cell r="J8243" t="str">
            <v>Washington Public Employees Association</v>
          </cell>
          <cell r="K8243">
            <v>9363</v>
          </cell>
          <cell r="L8243">
            <v>9363</v>
          </cell>
          <cell r="M8243">
            <v>9363</v>
          </cell>
          <cell r="N8243">
            <v>9363</v>
          </cell>
          <cell r="O8243">
            <v>8826</v>
          </cell>
          <cell r="P8243">
            <v>9003</v>
          </cell>
          <cell r="Q8243">
            <v>9275</v>
          </cell>
        </row>
        <row r="8244">
          <cell r="E8244" t="str">
            <v>82MONTHLYGCOALITION</v>
          </cell>
          <cell r="F8244" t="str">
            <v>82</v>
          </cell>
          <cell r="G8244" t="str">
            <v>Monthly</v>
          </cell>
          <cell r="H8244" t="str">
            <v>G</v>
          </cell>
          <cell r="I8244">
            <v>0</v>
          </cell>
          <cell r="J8244" t="str">
            <v>Coalition</v>
          </cell>
          <cell r="K8244">
            <v>9596</v>
          </cell>
          <cell r="L8244">
            <v>9596</v>
          </cell>
          <cell r="M8244">
            <v>9596</v>
          </cell>
          <cell r="N8244">
            <v>9596</v>
          </cell>
          <cell r="O8244">
            <v>9046</v>
          </cell>
          <cell r="P8244">
            <v>9227</v>
          </cell>
          <cell r="Q8244">
            <v>9506</v>
          </cell>
        </row>
        <row r="8245">
          <cell r="E8245" t="str">
            <v>82MONTHLYGNON-REPRESENTED STATE EMPLOYEES</v>
          </cell>
          <cell r="F8245" t="str">
            <v>82</v>
          </cell>
          <cell r="G8245" t="str">
            <v>Monthly</v>
          </cell>
          <cell r="H8245" t="str">
            <v>G</v>
          </cell>
          <cell r="I8245">
            <v>0</v>
          </cell>
          <cell r="J8245" t="str">
            <v>Non-Represented State Employees</v>
          </cell>
          <cell r="K8245">
            <v>9596</v>
          </cell>
          <cell r="L8245">
            <v>9596</v>
          </cell>
          <cell r="M8245">
            <v>9596</v>
          </cell>
          <cell r="N8245">
            <v>9596</v>
          </cell>
          <cell r="O8245">
            <v>9046</v>
          </cell>
          <cell r="P8245">
            <v>9227</v>
          </cell>
          <cell r="Q8245">
            <v>9506</v>
          </cell>
        </row>
        <row r="8246">
          <cell r="E8246" t="str">
            <v>82MONTHLYGTEAMSTERS LOCAL UNION NUMBER 117</v>
          </cell>
          <cell r="F8246" t="str">
            <v>82</v>
          </cell>
          <cell r="G8246" t="str">
            <v>Monthly</v>
          </cell>
          <cell r="H8246" t="str">
            <v>G</v>
          </cell>
          <cell r="I8246">
            <v>0</v>
          </cell>
          <cell r="J8246" t="str">
            <v>Teamsters Local Union Number 117</v>
          </cell>
          <cell r="K8246">
            <v>9719</v>
          </cell>
          <cell r="L8246">
            <v>9719</v>
          </cell>
          <cell r="M8246">
            <v>9719</v>
          </cell>
          <cell r="N8246">
            <v>9719</v>
          </cell>
          <cell r="O8246">
            <v>9162</v>
          </cell>
          <cell r="P8246">
            <v>9345</v>
          </cell>
          <cell r="Q8246">
            <v>9627</v>
          </cell>
        </row>
        <row r="8247">
          <cell r="E8247" t="str">
            <v>82MONTHLYGWASHINGTON FEDERATION OF STATE EMPLOYEES</v>
          </cell>
          <cell r="F8247" t="str">
            <v>82</v>
          </cell>
          <cell r="G8247" t="str">
            <v>Monthly</v>
          </cell>
          <cell r="H8247" t="str">
            <v>G</v>
          </cell>
          <cell r="I8247">
            <v>0</v>
          </cell>
          <cell r="J8247" t="str">
            <v>Washington Federation of State Employees</v>
          </cell>
          <cell r="K8247">
            <v>9596</v>
          </cell>
          <cell r="L8247">
            <v>9596</v>
          </cell>
          <cell r="M8247">
            <v>9596</v>
          </cell>
          <cell r="N8247">
            <v>9596</v>
          </cell>
          <cell r="O8247">
            <v>9046</v>
          </cell>
          <cell r="P8247">
            <v>9227</v>
          </cell>
          <cell r="Q8247">
            <v>9506</v>
          </cell>
        </row>
        <row r="8248">
          <cell r="E8248" t="str">
            <v>82MONTHLYGWASHINGTON PUBLIC EMPLOYEES ASSOCIATION</v>
          </cell>
          <cell r="F8248" t="str">
            <v>82</v>
          </cell>
          <cell r="G8248" t="str">
            <v>Monthly</v>
          </cell>
          <cell r="H8248" t="str">
            <v>G</v>
          </cell>
          <cell r="I8248">
            <v>0</v>
          </cell>
          <cell r="J8248" t="str">
            <v>Washington Public Employees Association</v>
          </cell>
          <cell r="K8248">
            <v>9596</v>
          </cell>
          <cell r="L8248">
            <v>9596</v>
          </cell>
          <cell r="M8248">
            <v>9596</v>
          </cell>
          <cell r="N8248">
            <v>9596</v>
          </cell>
          <cell r="O8248">
            <v>9046</v>
          </cell>
          <cell r="P8248">
            <v>9227</v>
          </cell>
          <cell r="Q8248">
            <v>9506</v>
          </cell>
        </row>
        <row r="8249">
          <cell r="E8249" t="str">
            <v>82MONTHLYHCOALITION</v>
          </cell>
          <cell r="F8249" t="str">
            <v>82</v>
          </cell>
          <cell r="G8249" t="str">
            <v>Monthly</v>
          </cell>
          <cell r="H8249" t="str">
            <v>H</v>
          </cell>
          <cell r="I8249">
            <v>0</v>
          </cell>
          <cell r="J8249" t="str">
            <v>Coalition</v>
          </cell>
          <cell r="K8249">
            <v>9836</v>
          </cell>
          <cell r="L8249">
            <v>9836</v>
          </cell>
          <cell r="M8249">
            <v>9836</v>
          </cell>
          <cell r="N8249">
            <v>9836</v>
          </cell>
          <cell r="O8249">
            <v>9273</v>
          </cell>
          <cell r="P8249">
            <v>9458</v>
          </cell>
          <cell r="Q8249">
            <v>9744</v>
          </cell>
        </row>
        <row r="8250">
          <cell r="E8250" t="str">
            <v>82MONTHLYHNON-REPRESENTED STATE EMPLOYEES</v>
          </cell>
          <cell r="F8250" t="str">
            <v>82</v>
          </cell>
          <cell r="G8250" t="str">
            <v>Monthly</v>
          </cell>
          <cell r="H8250" t="str">
            <v>H</v>
          </cell>
          <cell r="I8250">
            <v>0</v>
          </cell>
          <cell r="J8250" t="str">
            <v>Non-Represented State Employees</v>
          </cell>
          <cell r="K8250">
            <v>9836</v>
          </cell>
          <cell r="L8250">
            <v>9836</v>
          </cell>
          <cell r="M8250">
            <v>9836</v>
          </cell>
          <cell r="N8250">
            <v>9836</v>
          </cell>
          <cell r="O8250">
            <v>9273</v>
          </cell>
          <cell r="P8250">
            <v>9458</v>
          </cell>
          <cell r="Q8250">
            <v>9744</v>
          </cell>
        </row>
        <row r="8251">
          <cell r="E8251" t="str">
            <v>82MONTHLYHTEAMSTERS LOCAL UNION NUMBER 117</v>
          </cell>
          <cell r="F8251" t="str">
            <v>82</v>
          </cell>
          <cell r="G8251" t="str">
            <v>Monthly</v>
          </cell>
          <cell r="H8251" t="str">
            <v>H</v>
          </cell>
          <cell r="I8251">
            <v>0</v>
          </cell>
          <cell r="J8251" t="str">
            <v>Teamsters Local Union Number 117</v>
          </cell>
          <cell r="K8251">
            <v>9964</v>
          </cell>
          <cell r="L8251">
            <v>9964</v>
          </cell>
          <cell r="M8251">
            <v>9964</v>
          </cell>
          <cell r="N8251">
            <v>9964</v>
          </cell>
          <cell r="O8251">
            <v>9393</v>
          </cell>
          <cell r="P8251">
            <v>9581</v>
          </cell>
          <cell r="Q8251">
            <v>9870</v>
          </cell>
        </row>
        <row r="8252">
          <cell r="E8252" t="str">
            <v>82MONTHLYHWASHINGTON FEDERATION OF STATE EMPLOYEES</v>
          </cell>
          <cell r="F8252" t="str">
            <v>82</v>
          </cell>
          <cell r="G8252" t="str">
            <v>Monthly</v>
          </cell>
          <cell r="H8252" t="str">
            <v>H</v>
          </cell>
          <cell r="I8252">
            <v>0</v>
          </cell>
          <cell r="J8252" t="str">
            <v>Washington Federation of State Employees</v>
          </cell>
          <cell r="K8252">
            <v>9836</v>
          </cell>
          <cell r="L8252">
            <v>9836</v>
          </cell>
          <cell r="M8252">
            <v>9836</v>
          </cell>
          <cell r="N8252">
            <v>9836</v>
          </cell>
          <cell r="O8252">
            <v>9273</v>
          </cell>
          <cell r="P8252">
            <v>9458</v>
          </cell>
          <cell r="Q8252">
            <v>9744</v>
          </cell>
        </row>
        <row r="8253">
          <cell r="E8253" t="str">
            <v>82MONTHLYHWASHINGTON PUBLIC EMPLOYEES ASSOCIATION</v>
          </cell>
          <cell r="F8253" t="str">
            <v>82</v>
          </cell>
          <cell r="G8253" t="str">
            <v>Monthly</v>
          </cell>
          <cell r="H8253" t="str">
            <v>H</v>
          </cell>
          <cell r="I8253">
            <v>0</v>
          </cell>
          <cell r="J8253" t="str">
            <v>Washington Public Employees Association</v>
          </cell>
          <cell r="K8253">
            <v>9836</v>
          </cell>
          <cell r="L8253">
            <v>9836</v>
          </cell>
          <cell r="M8253">
            <v>9836</v>
          </cell>
          <cell r="N8253">
            <v>9836</v>
          </cell>
          <cell r="O8253">
            <v>9273</v>
          </cell>
          <cell r="P8253">
            <v>9458</v>
          </cell>
          <cell r="Q8253">
            <v>9744</v>
          </cell>
        </row>
        <row r="8254">
          <cell r="E8254" t="str">
            <v>82MONTHLYICOALITION</v>
          </cell>
          <cell r="F8254" t="str">
            <v>82</v>
          </cell>
          <cell r="G8254" t="str">
            <v>Monthly</v>
          </cell>
          <cell r="H8254" t="str">
            <v>I</v>
          </cell>
          <cell r="I8254">
            <v>0</v>
          </cell>
          <cell r="J8254" t="str">
            <v>Coalition</v>
          </cell>
          <cell r="K8254">
            <v>10084</v>
          </cell>
          <cell r="L8254">
            <v>10084</v>
          </cell>
          <cell r="M8254">
            <v>10084</v>
          </cell>
          <cell r="N8254">
            <v>10084</v>
          </cell>
          <cell r="O8254">
            <v>9506</v>
          </cell>
          <cell r="P8254">
            <v>9696</v>
          </cell>
          <cell r="Q8254">
            <v>9989</v>
          </cell>
        </row>
        <row r="8255">
          <cell r="E8255" t="str">
            <v>82MONTHLYINON-REPRESENTED STATE EMPLOYEES</v>
          </cell>
          <cell r="F8255" t="str">
            <v>82</v>
          </cell>
          <cell r="G8255" t="str">
            <v>Monthly</v>
          </cell>
          <cell r="H8255" t="str">
            <v>I</v>
          </cell>
          <cell r="I8255">
            <v>0</v>
          </cell>
          <cell r="J8255" t="str">
            <v>Non-Represented State Employees</v>
          </cell>
          <cell r="K8255">
            <v>10084</v>
          </cell>
          <cell r="L8255">
            <v>10084</v>
          </cell>
          <cell r="M8255">
            <v>10084</v>
          </cell>
          <cell r="N8255">
            <v>10084</v>
          </cell>
          <cell r="O8255">
            <v>9506</v>
          </cell>
          <cell r="P8255">
            <v>9696</v>
          </cell>
          <cell r="Q8255">
            <v>9989</v>
          </cell>
        </row>
        <row r="8256">
          <cell r="E8256" t="str">
            <v>82MONTHLYITEAMSTERS LOCAL UNION NUMBER 117</v>
          </cell>
          <cell r="F8256" t="str">
            <v>82</v>
          </cell>
          <cell r="G8256" t="str">
            <v>Monthly</v>
          </cell>
          <cell r="H8256" t="str">
            <v>I</v>
          </cell>
          <cell r="I8256">
            <v>0</v>
          </cell>
          <cell r="J8256" t="str">
            <v>Teamsters Local Union Number 117</v>
          </cell>
          <cell r="K8256">
            <v>10212</v>
          </cell>
          <cell r="L8256">
            <v>10212</v>
          </cell>
          <cell r="M8256">
            <v>10212</v>
          </cell>
          <cell r="N8256">
            <v>10212</v>
          </cell>
          <cell r="O8256">
            <v>9626</v>
          </cell>
          <cell r="P8256">
            <v>9819</v>
          </cell>
          <cell r="Q8256">
            <v>10116</v>
          </cell>
        </row>
        <row r="8257">
          <cell r="E8257" t="str">
            <v>82MONTHLYIWASHINGTON FEDERATION OF STATE EMPLOYEES</v>
          </cell>
          <cell r="F8257" t="str">
            <v>82</v>
          </cell>
          <cell r="G8257" t="str">
            <v>Monthly</v>
          </cell>
          <cell r="H8257" t="str">
            <v>I</v>
          </cell>
          <cell r="I8257">
            <v>0</v>
          </cell>
          <cell r="J8257" t="str">
            <v>Washington Federation of State Employees</v>
          </cell>
          <cell r="K8257">
            <v>10084</v>
          </cell>
          <cell r="L8257">
            <v>10084</v>
          </cell>
          <cell r="M8257">
            <v>10084</v>
          </cell>
          <cell r="N8257">
            <v>10084</v>
          </cell>
          <cell r="O8257">
            <v>9506</v>
          </cell>
          <cell r="P8257">
            <v>9696</v>
          </cell>
          <cell r="Q8257">
            <v>9989</v>
          </cell>
        </row>
        <row r="8258">
          <cell r="E8258" t="str">
            <v>82MONTHLYIWASHINGTON PUBLIC EMPLOYEES ASSOCIATION</v>
          </cell>
          <cell r="F8258" t="str">
            <v>82</v>
          </cell>
          <cell r="G8258" t="str">
            <v>Monthly</v>
          </cell>
          <cell r="H8258" t="str">
            <v>I</v>
          </cell>
          <cell r="I8258">
            <v>0</v>
          </cell>
          <cell r="J8258" t="str">
            <v>Washington Public Employees Association</v>
          </cell>
          <cell r="K8258">
            <v>10084</v>
          </cell>
          <cell r="L8258">
            <v>10084</v>
          </cell>
          <cell r="M8258">
            <v>10084</v>
          </cell>
          <cell r="N8258">
            <v>10084</v>
          </cell>
          <cell r="O8258">
            <v>9506</v>
          </cell>
          <cell r="P8258">
            <v>9696</v>
          </cell>
          <cell r="Q8258">
            <v>9989</v>
          </cell>
        </row>
        <row r="8259">
          <cell r="E8259" t="str">
            <v>82MONTHLYJCOALITION</v>
          </cell>
          <cell r="F8259" t="str">
            <v>82</v>
          </cell>
          <cell r="G8259" t="str">
            <v>Monthly</v>
          </cell>
          <cell r="H8259" t="str">
            <v>J</v>
          </cell>
          <cell r="I8259">
            <v>0</v>
          </cell>
          <cell r="J8259" t="str">
            <v>Coalition</v>
          </cell>
          <cell r="K8259">
            <v>10332</v>
          </cell>
          <cell r="L8259">
            <v>10332</v>
          </cell>
          <cell r="M8259">
            <v>10332</v>
          </cell>
          <cell r="N8259">
            <v>10332</v>
          </cell>
          <cell r="O8259">
            <v>9740</v>
          </cell>
          <cell r="P8259">
            <v>9935</v>
          </cell>
          <cell r="Q8259">
            <v>10235</v>
          </cell>
        </row>
        <row r="8260">
          <cell r="E8260" t="str">
            <v>82MONTHLYJNON-REPRESENTED STATE EMPLOYEES</v>
          </cell>
          <cell r="F8260" t="str">
            <v>82</v>
          </cell>
          <cell r="G8260" t="str">
            <v>Monthly</v>
          </cell>
          <cell r="H8260" t="str">
            <v>J</v>
          </cell>
          <cell r="I8260">
            <v>0</v>
          </cell>
          <cell r="J8260" t="str">
            <v>Non-Represented State Employees</v>
          </cell>
          <cell r="K8260">
            <v>10332</v>
          </cell>
          <cell r="L8260">
            <v>10332</v>
          </cell>
          <cell r="M8260">
            <v>10332</v>
          </cell>
          <cell r="N8260">
            <v>10332</v>
          </cell>
          <cell r="O8260">
            <v>9740</v>
          </cell>
          <cell r="P8260">
            <v>9935</v>
          </cell>
          <cell r="Q8260">
            <v>10235</v>
          </cell>
        </row>
        <row r="8261">
          <cell r="E8261" t="str">
            <v>82MONTHLYJTEAMSTERS LOCAL UNION NUMBER 117</v>
          </cell>
          <cell r="F8261" t="str">
            <v>82</v>
          </cell>
          <cell r="G8261" t="str">
            <v>Monthly</v>
          </cell>
          <cell r="H8261" t="str">
            <v>J</v>
          </cell>
          <cell r="I8261">
            <v>0</v>
          </cell>
          <cell r="J8261" t="str">
            <v>Teamsters Local Union Number 117</v>
          </cell>
          <cell r="K8261">
            <v>10463</v>
          </cell>
          <cell r="L8261">
            <v>10463</v>
          </cell>
          <cell r="M8261">
            <v>10463</v>
          </cell>
          <cell r="N8261">
            <v>10463</v>
          </cell>
          <cell r="O8261">
            <v>9864</v>
          </cell>
          <cell r="P8261">
            <v>10061</v>
          </cell>
          <cell r="Q8261">
            <v>10365</v>
          </cell>
        </row>
        <row r="8262">
          <cell r="E8262" t="str">
            <v>82MONTHLYJWASHINGTON FEDERATION OF STATE EMPLOYEES</v>
          </cell>
          <cell r="F8262" t="str">
            <v>82</v>
          </cell>
          <cell r="G8262" t="str">
            <v>Monthly</v>
          </cell>
          <cell r="H8262" t="str">
            <v>J</v>
          </cell>
          <cell r="I8262">
            <v>0</v>
          </cell>
          <cell r="J8262" t="str">
            <v>Washington Federation of State Employees</v>
          </cell>
          <cell r="K8262">
            <v>10332</v>
          </cell>
          <cell r="L8262">
            <v>10332</v>
          </cell>
          <cell r="M8262">
            <v>10332</v>
          </cell>
          <cell r="N8262">
            <v>10332</v>
          </cell>
          <cell r="O8262">
            <v>9740</v>
          </cell>
          <cell r="P8262">
            <v>9935</v>
          </cell>
          <cell r="Q8262">
            <v>10235</v>
          </cell>
        </row>
        <row r="8263">
          <cell r="E8263" t="str">
            <v>82MONTHLYJWASHINGTON PUBLIC EMPLOYEES ASSOCIATION</v>
          </cell>
          <cell r="F8263" t="str">
            <v>82</v>
          </cell>
          <cell r="G8263" t="str">
            <v>Monthly</v>
          </cell>
          <cell r="H8263" t="str">
            <v>J</v>
          </cell>
          <cell r="I8263">
            <v>0</v>
          </cell>
          <cell r="J8263" t="str">
            <v>Washington Public Employees Association</v>
          </cell>
          <cell r="K8263">
            <v>10332</v>
          </cell>
          <cell r="L8263">
            <v>10332</v>
          </cell>
          <cell r="M8263">
            <v>10332</v>
          </cell>
          <cell r="N8263">
            <v>10332</v>
          </cell>
          <cell r="O8263">
            <v>9740</v>
          </cell>
          <cell r="P8263">
            <v>9935</v>
          </cell>
          <cell r="Q8263">
            <v>10235</v>
          </cell>
        </row>
        <row r="8264">
          <cell r="E8264" t="str">
            <v>82MONTHLYKCOALITION</v>
          </cell>
          <cell r="F8264" t="str">
            <v>82</v>
          </cell>
          <cell r="G8264" t="str">
            <v>Monthly</v>
          </cell>
          <cell r="H8264" t="str">
            <v>K</v>
          </cell>
          <cell r="I8264">
            <v>0</v>
          </cell>
          <cell r="J8264" t="str">
            <v>Coalition</v>
          </cell>
          <cell r="K8264">
            <v>10591</v>
          </cell>
          <cell r="L8264">
            <v>10591</v>
          </cell>
          <cell r="M8264">
            <v>10591</v>
          </cell>
          <cell r="N8264">
            <v>10591</v>
          </cell>
          <cell r="O8264">
            <v>9984</v>
          </cell>
          <cell r="P8264">
            <v>10184</v>
          </cell>
          <cell r="Q8264">
            <v>10492</v>
          </cell>
        </row>
        <row r="8265">
          <cell r="E8265" t="str">
            <v>82MONTHLYKNON-REPRESENTED STATE EMPLOYEES</v>
          </cell>
          <cell r="F8265" t="str">
            <v>82</v>
          </cell>
          <cell r="G8265" t="str">
            <v>Monthly</v>
          </cell>
          <cell r="H8265" t="str">
            <v>K</v>
          </cell>
          <cell r="I8265">
            <v>0</v>
          </cell>
          <cell r="J8265" t="str">
            <v>Non-Represented State Employees</v>
          </cell>
          <cell r="K8265">
            <v>10591</v>
          </cell>
          <cell r="L8265">
            <v>10591</v>
          </cell>
          <cell r="M8265">
            <v>10591</v>
          </cell>
          <cell r="N8265">
            <v>10591</v>
          </cell>
          <cell r="O8265">
            <v>9984</v>
          </cell>
          <cell r="P8265">
            <v>10184</v>
          </cell>
          <cell r="Q8265">
            <v>10492</v>
          </cell>
        </row>
        <row r="8266">
          <cell r="E8266" t="str">
            <v>82MONTHLYKTEAMSTERS LOCAL UNION NUMBER 117</v>
          </cell>
          <cell r="F8266" t="str">
            <v>82</v>
          </cell>
          <cell r="G8266" t="str">
            <v>Monthly</v>
          </cell>
          <cell r="H8266" t="str">
            <v>K</v>
          </cell>
          <cell r="I8266">
            <v>0</v>
          </cell>
          <cell r="J8266" t="str">
            <v>Teamsters Local Union Number 117</v>
          </cell>
          <cell r="K8266">
            <v>10726</v>
          </cell>
          <cell r="L8266">
            <v>10726</v>
          </cell>
          <cell r="M8266">
            <v>10726</v>
          </cell>
          <cell r="N8266">
            <v>10726</v>
          </cell>
          <cell r="O8266">
            <v>10111</v>
          </cell>
          <cell r="P8266">
            <v>10313</v>
          </cell>
          <cell r="Q8266">
            <v>10624</v>
          </cell>
        </row>
        <row r="8267">
          <cell r="E8267" t="str">
            <v>82MONTHLYKWASHINGTON FEDERATION OF STATE EMPLOYEES</v>
          </cell>
          <cell r="F8267" t="str">
            <v>82</v>
          </cell>
          <cell r="G8267" t="str">
            <v>Monthly</v>
          </cell>
          <cell r="H8267" t="str">
            <v>K</v>
          </cell>
          <cell r="I8267">
            <v>0</v>
          </cell>
          <cell r="J8267" t="str">
            <v>Washington Federation of State Employees</v>
          </cell>
          <cell r="K8267">
            <v>10591</v>
          </cell>
          <cell r="L8267">
            <v>10591</v>
          </cell>
          <cell r="M8267">
            <v>10591</v>
          </cell>
          <cell r="N8267">
            <v>10591</v>
          </cell>
          <cell r="O8267">
            <v>9984</v>
          </cell>
          <cell r="P8267">
            <v>10184</v>
          </cell>
          <cell r="Q8267">
            <v>10492</v>
          </cell>
        </row>
        <row r="8268">
          <cell r="E8268" t="str">
            <v>82MONTHLYKWASHINGTON PUBLIC EMPLOYEES ASSOCIATION</v>
          </cell>
          <cell r="F8268" t="str">
            <v>82</v>
          </cell>
          <cell r="G8268" t="str">
            <v>Monthly</v>
          </cell>
          <cell r="H8268" t="str">
            <v>K</v>
          </cell>
          <cell r="I8268">
            <v>0</v>
          </cell>
          <cell r="J8268" t="str">
            <v>Washington Public Employees Association</v>
          </cell>
          <cell r="K8268">
            <v>10591</v>
          </cell>
          <cell r="L8268">
            <v>10591</v>
          </cell>
          <cell r="M8268">
            <v>10591</v>
          </cell>
          <cell r="N8268">
            <v>10591</v>
          </cell>
          <cell r="O8268">
            <v>9984</v>
          </cell>
          <cell r="P8268">
            <v>10184</v>
          </cell>
          <cell r="Q8268">
            <v>10492</v>
          </cell>
        </row>
        <row r="8269">
          <cell r="E8269" t="str">
            <v>82MONTHLYLCOALITION</v>
          </cell>
          <cell r="F8269" t="str">
            <v>82</v>
          </cell>
          <cell r="G8269" t="str">
            <v>Monthly</v>
          </cell>
          <cell r="H8269" t="str">
            <v>L</v>
          </cell>
          <cell r="I8269">
            <v>0</v>
          </cell>
          <cell r="J8269" t="str">
            <v>Coalition</v>
          </cell>
          <cell r="K8269">
            <v>10858</v>
          </cell>
          <cell r="L8269">
            <v>10858</v>
          </cell>
          <cell r="M8269">
            <v>10858</v>
          </cell>
          <cell r="N8269">
            <v>10858</v>
          </cell>
          <cell r="O8269">
            <v>10235</v>
          </cell>
          <cell r="P8269">
            <v>10440</v>
          </cell>
          <cell r="Q8269">
            <v>10755</v>
          </cell>
        </row>
        <row r="8270">
          <cell r="E8270" t="str">
            <v>82MONTHLYLNON-REPRESENTED STATE EMPLOYEES</v>
          </cell>
          <cell r="F8270" t="str">
            <v>82</v>
          </cell>
          <cell r="G8270" t="str">
            <v>Monthly</v>
          </cell>
          <cell r="H8270" t="str">
            <v>L</v>
          </cell>
          <cell r="I8270">
            <v>0</v>
          </cell>
          <cell r="J8270" t="str">
            <v>Non-Represented State Employees</v>
          </cell>
          <cell r="K8270">
            <v>10858</v>
          </cell>
          <cell r="L8270">
            <v>10858</v>
          </cell>
          <cell r="M8270">
            <v>10858</v>
          </cell>
          <cell r="N8270">
            <v>10858</v>
          </cell>
          <cell r="O8270">
            <v>10235</v>
          </cell>
          <cell r="P8270">
            <v>10440</v>
          </cell>
          <cell r="Q8270">
            <v>10755</v>
          </cell>
        </row>
        <row r="8271">
          <cell r="E8271" t="str">
            <v>82MONTHLYLTEAMSTERS LOCAL UNION NUMBER 117</v>
          </cell>
          <cell r="F8271" t="str">
            <v>82</v>
          </cell>
          <cell r="G8271" t="str">
            <v>Monthly</v>
          </cell>
          <cell r="H8271" t="str">
            <v>L</v>
          </cell>
          <cell r="I8271">
            <v>0</v>
          </cell>
          <cell r="J8271" t="str">
            <v>Teamsters Local Union Number 117</v>
          </cell>
          <cell r="K8271">
            <v>10997</v>
          </cell>
          <cell r="L8271">
            <v>10997</v>
          </cell>
          <cell r="M8271">
            <v>10997</v>
          </cell>
          <cell r="N8271">
            <v>10997</v>
          </cell>
          <cell r="O8271">
            <v>10367</v>
          </cell>
          <cell r="P8271">
            <v>10574</v>
          </cell>
          <cell r="Q8271">
            <v>10893</v>
          </cell>
        </row>
        <row r="8272">
          <cell r="E8272" t="str">
            <v>82MONTHLYLWASHINGTON FEDERATION OF STATE EMPLOYEES</v>
          </cell>
          <cell r="F8272" t="str">
            <v>82</v>
          </cell>
          <cell r="G8272" t="str">
            <v>Monthly</v>
          </cell>
          <cell r="H8272" t="str">
            <v>L</v>
          </cell>
          <cell r="I8272">
            <v>0</v>
          </cell>
          <cell r="J8272" t="str">
            <v>Washington Federation of State Employees</v>
          </cell>
          <cell r="K8272">
            <v>10858</v>
          </cell>
          <cell r="L8272">
            <v>10858</v>
          </cell>
          <cell r="M8272">
            <v>10858</v>
          </cell>
          <cell r="N8272">
            <v>10858</v>
          </cell>
          <cell r="O8272">
            <v>10235</v>
          </cell>
          <cell r="P8272">
            <v>10440</v>
          </cell>
          <cell r="Q8272">
            <v>10755</v>
          </cell>
        </row>
        <row r="8273">
          <cell r="E8273" t="str">
            <v>82MONTHLYLWASHINGTON PUBLIC EMPLOYEES ASSOCIATION</v>
          </cell>
          <cell r="F8273" t="str">
            <v>82</v>
          </cell>
          <cell r="G8273" t="str">
            <v>Monthly</v>
          </cell>
          <cell r="H8273" t="str">
            <v>L</v>
          </cell>
          <cell r="I8273">
            <v>0</v>
          </cell>
          <cell r="J8273" t="str">
            <v>Washington Public Employees Association</v>
          </cell>
          <cell r="K8273">
            <v>10858</v>
          </cell>
          <cell r="L8273">
            <v>10858</v>
          </cell>
          <cell r="M8273">
            <v>10858</v>
          </cell>
          <cell r="N8273">
            <v>10858</v>
          </cell>
          <cell r="O8273">
            <v>10235</v>
          </cell>
          <cell r="P8273">
            <v>10440</v>
          </cell>
          <cell r="Q8273">
            <v>10755</v>
          </cell>
        </row>
        <row r="8274">
          <cell r="E8274" t="str">
            <v>82MONTHLYMCOALITION</v>
          </cell>
          <cell r="F8274" t="str">
            <v>82</v>
          </cell>
          <cell r="G8274" t="str">
            <v>Monthly</v>
          </cell>
          <cell r="H8274" t="str">
            <v>M</v>
          </cell>
          <cell r="I8274">
            <v>0</v>
          </cell>
          <cell r="J8274" t="str">
            <v>Coalition</v>
          </cell>
          <cell r="K8274">
            <v>11127</v>
          </cell>
          <cell r="L8274">
            <v>11127</v>
          </cell>
          <cell r="M8274">
            <v>11127</v>
          </cell>
          <cell r="N8274">
            <v>11127</v>
          </cell>
          <cell r="O8274">
            <v>10489</v>
          </cell>
          <cell r="P8274">
            <v>10699</v>
          </cell>
          <cell r="Q8274">
            <v>11022</v>
          </cell>
        </row>
        <row r="8275">
          <cell r="E8275" t="str">
            <v>82MONTHLYMNON-REPRESENTED STATE EMPLOYEES</v>
          </cell>
          <cell r="F8275" t="str">
            <v>82</v>
          </cell>
          <cell r="G8275" t="str">
            <v>Monthly</v>
          </cell>
          <cell r="H8275" t="str">
            <v>M</v>
          </cell>
          <cell r="I8275">
            <v>0</v>
          </cell>
          <cell r="J8275" t="str">
            <v>Non-Represented State Employees</v>
          </cell>
          <cell r="K8275">
            <v>11127</v>
          </cell>
          <cell r="L8275">
            <v>11127</v>
          </cell>
          <cell r="M8275">
            <v>11127</v>
          </cell>
          <cell r="N8275">
            <v>11127</v>
          </cell>
          <cell r="O8275">
            <v>10489</v>
          </cell>
          <cell r="P8275">
            <v>10699</v>
          </cell>
          <cell r="Q8275">
            <v>11022</v>
          </cell>
        </row>
        <row r="8276">
          <cell r="E8276" t="str">
            <v>82MONTHLYMTEAMSTERS LOCAL UNION NUMBER 117</v>
          </cell>
          <cell r="F8276" t="str">
            <v>82</v>
          </cell>
          <cell r="G8276" t="str">
            <v>Monthly</v>
          </cell>
          <cell r="H8276" t="str">
            <v>M</v>
          </cell>
          <cell r="I8276">
            <v>0</v>
          </cell>
          <cell r="J8276" t="str">
            <v>Teamsters Local Union Number 117</v>
          </cell>
          <cell r="K8276">
            <v>11269</v>
          </cell>
          <cell r="L8276">
            <v>11269</v>
          </cell>
          <cell r="M8276">
            <v>11269</v>
          </cell>
          <cell r="N8276">
            <v>11269</v>
          </cell>
          <cell r="O8276">
            <v>10624</v>
          </cell>
          <cell r="P8276">
            <v>10836</v>
          </cell>
          <cell r="Q8276">
            <v>11163</v>
          </cell>
        </row>
        <row r="8277">
          <cell r="E8277" t="str">
            <v>82MONTHLYMWASHINGTON FEDERATION OF STATE EMPLOYEES</v>
          </cell>
          <cell r="F8277" t="str">
            <v>82</v>
          </cell>
          <cell r="G8277" t="str">
            <v>Monthly</v>
          </cell>
          <cell r="H8277" t="str">
            <v>M</v>
          </cell>
          <cell r="I8277">
            <v>0</v>
          </cell>
          <cell r="J8277" t="str">
            <v>Washington Federation of State Employees</v>
          </cell>
          <cell r="K8277">
            <v>11127</v>
          </cell>
          <cell r="L8277">
            <v>11127</v>
          </cell>
          <cell r="M8277">
            <v>11127</v>
          </cell>
          <cell r="N8277">
            <v>11127</v>
          </cell>
          <cell r="O8277">
            <v>10489</v>
          </cell>
          <cell r="P8277">
            <v>10699</v>
          </cell>
          <cell r="Q8277">
            <v>11022</v>
          </cell>
        </row>
        <row r="8278">
          <cell r="E8278" t="str">
            <v>82MONTHLYMWASHINGTON PUBLIC EMPLOYEES ASSOCIATION</v>
          </cell>
          <cell r="F8278" t="str">
            <v>82</v>
          </cell>
          <cell r="G8278" t="str">
            <v>Monthly</v>
          </cell>
          <cell r="H8278" t="str">
            <v>M</v>
          </cell>
          <cell r="I8278">
            <v>0</v>
          </cell>
          <cell r="J8278" t="str">
            <v>Washington Public Employees Association</v>
          </cell>
          <cell r="K8278">
            <v>11127</v>
          </cell>
          <cell r="L8278">
            <v>11127</v>
          </cell>
          <cell r="M8278">
            <v>11127</v>
          </cell>
          <cell r="N8278">
            <v>11127</v>
          </cell>
          <cell r="O8278">
            <v>10489</v>
          </cell>
          <cell r="P8278">
            <v>10699</v>
          </cell>
          <cell r="Q8278">
            <v>11022</v>
          </cell>
        </row>
        <row r="8279">
          <cell r="E8279" t="str">
            <v>83MONTHLYACOALITION</v>
          </cell>
          <cell r="F8279" t="str">
            <v>83</v>
          </cell>
          <cell r="G8279" t="str">
            <v>Monthly</v>
          </cell>
          <cell r="H8279" t="str">
            <v>A</v>
          </cell>
          <cell r="I8279">
            <v>0</v>
          </cell>
          <cell r="J8279" t="str">
            <v>Coalition</v>
          </cell>
          <cell r="K8279">
            <v>8483</v>
          </cell>
          <cell r="L8279">
            <v>8483</v>
          </cell>
          <cell r="M8279">
            <v>8483</v>
          </cell>
          <cell r="N8279">
            <v>8483</v>
          </cell>
          <cell r="O8279">
            <v>7997</v>
          </cell>
          <cell r="P8279">
            <v>8157</v>
          </cell>
          <cell r="Q8279">
            <v>8403</v>
          </cell>
        </row>
        <row r="8280">
          <cell r="E8280" t="str">
            <v>83MONTHLYANON-REPRESENTED STATE EMPLOYEES</v>
          </cell>
          <cell r="F8280" t="str">
            <v>83</v>
          </cell>
          <cell r="G8280" t="str">
            <v>Monthly</v>
          </cell>
          <cell r="H8280" t="str">
            <v>A</v>
          </cell>
          <cell r="I8280">
            <v>0</v>
          </cell>
          <cell r="J8280" t="str">
            <v>Non-Represented State Employees</v>
          </cell>
          <cell r="K8280">
            <v>8483</v>
          </cell>
          <cell r="L8280">
            <v>8483</v>
          </cell>
          <cell r="M8280">
            <v>8483</v>
          </cell>
          <cell r="N8280">
            <v>8483</v>
          </cell>
          <cell r="O8280">
            <v>7997</v>
          </cell>
          <cell r="P8280">
            <v>8157</v>
          </cell>
          <cell r="Q8280">
            <v>8403</v>
          </cell>
        </row>
        <row r="8281">
          <cell r="E8281" t="str">
            <v>83MONTHLYATEAMSTERS LOCAL UNION NUMBER 117</v>
          </cell>
          <cell r="F8281" t="str">
            <v>83</v>
          </cell>
          <cell r="G8281" t="str">
            <v>Monthly</v>
          </cell>
          <cell r="H8281" t="str">
            <v>A</v>
          </cell>
          <cell r="I8281">
            <v>0</v>
          </cell>
          <cell r="J8281" t="str">
            <v>Teamsters Local Union Number 117</v>
          </cell>
          <cell r="K8281">
            <v>8591</v>
          </cell>
          <cell r="L8281">
            <v>8591</v>
          </cell>
          <cell r="M8281">
            <v>8591</v>
          </cell>
          <cell r="N8281">
            <v>8591</v>
          </cell>
          <cell r="O8281">
            <v>8099</v>
          </cell>
          <cell r="P8281">
            <v>8261</v>
          </cell>
          <cell r="Q8281">
            <v>8510</v>
          </cell>
        </row>
        <row r="8282">
          <cell r="E8282" t="str">
            <v>83MONTHLYAWASHINGTON FEDERATION OF STATE EMPLOYEES</v>
          </cell>
          <cell r="F8282" t="str">
            <v>83</v>
          </cell>
          <cell r="G8282" t="str">
            <v>Monthly</v>
          </cell>
          <cell r="H8282" t="str">
            <v>A</v>
          </cell>
          <cell r="I8282">
            <v>0</v>
          </cell>
          <cell r="J8282" t="str">
            <v>Washington Federation of State Employees</v>
          </cell>
          <cell r="K8282">
            <v>8483</v>
          </cell>
          <cell r="L8282">
            <v>8483</v>
          </cell>
          <cell r="M8282">
            <v>8483</v>
          </cell>
          <cell r="N8282">
            <v>8483</v>
          </cell>
          <cell r="O8282">
            <v>7997</v>
          </cell>
          <cell r="P8282">
            <v>8157</v>
          </cell>
          <cell r="Q8282">
            <v>8403</v>
          </cell>
        </row>
        <row r="8283">
          <cell r="E8283" t="str">
            <v>83MONTHLYAWASHINGTON PUBLIC EMPLOYEES ASSOCIATION</v>
          </cell>
          <cell r="F8283" t="str">
            <v>83</v>
          </cell>
          <cell r="G8283" t="str">
            <v>Monthly</v>
          </cell>
          <cell r="H8283" t="str">
            <v>A</v>
          </cell>
          <cell r="I8283">
            <v>0</v>
          </cell>
          <cell r="J8283" t="str">
            <v>Washington Public Employees Association</v>
          </cell>
          <cell r="K8283">
            <v>8483</v>
          </cell>
          <cell r="L8283">
            <v>8483</v>
          </cell>
          <cell r="M8283">
            <v>8483</v>
          </cell>
          <cell r="N8283">
            <v>8483</v>
          </cell>
          <cell r="O8283">
            <v>7997</v>
          </cell>
          <cell r="P8283">
            <v>8157</v>
          </cell>
          <cell r="Q8283">
            <v>8403</v>
          </cell>
        </row>
        <row r="8284">
          <cell r="E8284" t="str">
            <v>83MONTHLYBCOALITION</v>
          </cell>
          <cell r="F8284" t="str">
            <v>83</v>
          </cell>
          <cell r="G8284" t="str">
            <v>Monthly</v>
          </cell>
          <cell r="H8284" t="str">
            <v>B</v>
          </cell>
          <cell r="I8284">
            <v>0</v>
          </cell>
          <cell r="J8284" t="str">
            <v>Coalition</v>
          </cell>
          <cell r="K8284">
            <v>8696</v>
          </cell>
          <cell r="L8284">
            <v>8696</v>
          </cell>
          <cell r="M8284">
            <v>8696</v>
          </cell>
          <cell r="N8284">
            <v>8696</v>
          </cell>
          <cell r="O8284">
            <v>8198</v>
          </cell>
          <cell r="P8284">
            <v>8362</v>
          </cell>
          <cell r="Q8284">
            <v>8615</v>
          </cell>
        </row>
        <row r="8285">
          <cell r="E8285" t="str">
            <v>83MONTHLYBNON-REPRESENTED STATE EMPLOYEES</v>
          </cell>
          <cell r="F8285" t="str">
            <v>83</v>
          </cell>
          <cell r="G8285" t="str">
            <v>Monthly</v>
          </cell>
          <cell r="H8285" t="str">
            <v>B</v>
          </cell>
          <cell r="I8285">
            <v>0</v>
          </cell>
          <cell r="J8285" t="str">
            <v>Non-Represented State Employees</v>
          </cell>
          <cell r="K8285">
            <v>8696</v>
          </cell>
          <cell r="L8285">
            <v>8696</v>
          </cell>
          <cell r="M8285">
            <v>8696</v>
          </cell>
          <cell r="N8285">
            <v>8696</v>
          </cell>
          <cell r="O8285">
            <v>8198</v>
          </cell>
          <cell r="P8285">
            <v>8362</v>
          </cell>
          <cell r="Q8285">
            <v>8615</v>
          </cell>
        </row>
        <row r="8286">
          <cell r="E8286" t="str">
            <v>83MONTHLYBTEAMSTERS LOCAL UNION NUMBER 117</v>
          </cell>
          <cell r="F8286" t="str">
            <v>83</v>
          </cell>
          <cell r="G8286" t="str">
            <v>Monthly</v>
          </cell>
          <cell r="H8286" t="str">
            <v>B</v>
          </cell>
          <cell r="I8286">
            <v>0</v>
          </cell>
          <cell r="J8286" t="str">
            <v>Teamsters Local Union Number 117</v>
          </cell>
          <cell r="K8286">
            <v>8808</v>
          </cell>
          <cell r="L8286">
            <v>8808</v>
          </cell>
          <cell r="M8286">
            <v>8808</v>
          </cell>
          <cell r="N8286">
            <v>8808</v>
          </cell>
          <cell r="O8286">
            <v>8303</v>
          </cell>
          <cell r="P8286">
            <v>8469</v>
          </cell>
          <cell r="Q8286">
            <v>8725</v>
          </cell>
        </row>
        <row r="8287">
          <cell r="E8287" t="str">
            <v>83MONTHLYBWASHINGTON FEDERATION OF STATE EMPLOYEES</v>
          </cell>
          <cell r="F8287" t="str">
            <v>83</v>
          </cell>
          <cell r="G8287" t="str">
            <v>Monthly</v>
          </cell>
          <cell r="H8287" t="str">
            <v>B</v>
          </cell>
          <cell r="I8287">
            <v>0</v>
          </cell>
          <cell r="J8287" t="str">
            <v>Washington Federation of State Employees</v>
          </cell>
          <cell r="K8287">
            <v>8696</v>
          </cell>
          <cell r="L8287">
            <v>8696</v>
          </cell>
          <cell r="M8287">
            <v>8696</v>
          </cell>
          <cell r="N8287">
            <v>8696</v>
          </cell>
          <cell r="O8287">
            <v>8198</v>
          </cell>
          <cell r="P8287">
            <v>8362</v>
          </cell>
          <cell r="Q8287">
            <v>8615</v>
          </cell>
        </row>
        <row r="8288">
          <cell r="E8288" t="str">
            <v>83MONTHLYBWASHINGTON PUBLIC EMPLOYEES ASSOCIATION</v>
          </cell>
          <cell r="F8288" t="str">
            <v>83</v>
          </cell>
          <cell r="G8288" t="str">
            <v>Monthly</v>
          </cell>
          <cell r="H8288" t="str">
            <v>B</v>
          </cell>
          <cell r="I8288">
            <v>0</v>
          </cell>
          <cell r="J8288" t="str">
            <v>Washington Public Employees Association</v>
          </cell>
          <cell r="K8288">
            <v>8696</v>
          </cell>
          <cell r="L8288">
            <v>8696</v>
          </cell>
          <cell r="M8288">
            <v>8696</v>
          </cell>
          <cell r="N8288">
            <v>8696</v>
          </cell>
          <cell r="O8288">
            <v>8198</v>
          </cell>
          <cell r="P8288">
            <v>8362</v>
          </cell>
          <cell r="Q8288">
            <v>8615</v>
          </cell>
        </row>
        <row r="8289">
          <cell r="E8289" t="str">
            <v>83MONTHLYCCOALITION</v>
          </cell>
          <cell r="F8289" t="str">
            <v>83</v>
          </cell>
          <cell r="G8289" t="str">
            <v>Monthly</v>
          </cell>
          <cell r="H8289" t="str">
            <v>C</v>
          </cell>
          <cell r="I8289">
            <v>0</v>
          </cell>
          <cell r="J8289" t="str">
            <v>Coalition</v>
          </cell>
          <cell r="K8289">
            <v>8912</v>
          </cell>
          <cell r="L8289">
            <v>8912</v>
          </cell>
          <cell r="M8289">
            <v>8912</v>
          </cell>
          <cell r="N8289">
            <v>8912</v>
          </cell>
          <cell r="O8289">
            <v>8401</v>
          </cell>
          <cell r="P8289">
            <v>8569</v>
          </cell>
          <cell r="Q8289">
            <v>8828</v>
          </cell>
        </row>
        <row r="8290">
          <cell r="E8290" t="str">
            <v>83MONTHLYCNON-REPRESENTED STATE EMPLOYEES</v>
          </cell>
          <cell r="F8290" t="str">
            <v>83</v>
          </cell>
          <cell r="G8290" t="str">
            <v>Monthly</v>
          </cell>
          <cell r="H8290" t="str">
            <v>C</v>
          </cell>
          <cell r="I8290">
            <v>0</v>
          </cell>
          <cell r="J8290" t="str">
            <v>Non-Represented State Employees</v>
          </cell>
          <cell r="K8290">
            <v>8912</v>
          </cell>
          <cell r="L8290">
            <v>8912</v>
          </cell>
          <cell r="M8290">
            <v>8912</v>
          </cell>
          <cell r="N8290">
            <v>8912</v>
          </cell>
          <cell r="O8290">
            <v>8401</v>
          </cell>
          <cell r="P8290">
            <v>8569</v>
          </cell>
          <cell r="Q8290">
            <v>8828</v>
          </cell>
        </row>
        <row r="8291">
          <cell r="E8291" t="str">
            <v>83MONTHLYCTEAMSTERS LOCAL UNION NUMBER 117</v>
          </cell>
          <cell r="F8291" t="str">
            <v>83</v>
          </cell>
          <cell r="G8291" t="str">
            <v>Monthly</v>
          </cell>
          <cell r="H8291" t="str">
            <v>C</v>
          </cell>
          <cell r="I8291">
            <v>0</v>
          </cell>
          <cell r="J8291" t="str">
            <v>Teamsters Local Union Number 117</v>
          </cell>
          <cell r="K8291">
            <v>9024</v>
          </cell>
          <cell r="L8291">
            <v>9024</v>
          </cell>
          <cell r="M8291">
            <v>9024</v>
          </cell>
          <cell r="N8291">
            <v>9024</v>
          </cell>
          <cell r="O8291">
            <v>8507</v>
          </cell>
          <cell r="P8291">
            <v>8677</v>
          </cell>
          <cell r="Q8291">
            <v>8939</v>
          </cell>
        </row>
        <row r="8292">
          <cell r="E8292" t="str">
            <v>83MONTHLYCWASHINGTON FEDERATION OF STATE EMPLOYEES</v>
          </cell>
          <cell r="F8292" t="str">
            <v>83</v>
          </cell>
          <cell r="G8292" t="str">
            <v>Monthly</v>
          </cell>
          <cell r="H8292" t="str">
            <v>C</v>
          </cell>
          <cell r="I8292">
            <v>0</v>
          </cell>
          <cell r="J8292" t="str">
            <v>Washington Federation of State Employees</v>
          </cell>
          <cell r="K8292">
            <v>8912</v>
          </cell>
          <cell r="L8292">
            <v>8912</v>
          </cell>
          <cell r="M8292">
            <v>8912</v>
          </cell>
          <cell r="N8292">
            <v>8912</v>
          </cell>
          <cell r="O8292">
            <v>8401</v>
          </cell>
          <cell r="P8292">
            <v>8569</v>
          </cell>
          <cell r="Q8292">
            <v>8828</v>
          </cell>
        </row>
        <row r="8293">
          <cell r="E8293" t="str">
            <v>83MONTHLYCWASHINGTON PUBLIC EMPLOYEES ASSOCIATION</v>
          </cell>
          <cell r="F8293" t="str">
            <v>83</v>
          </cell>
          <cell r="G8293" t="str">
            <v>Monthly</v>
          </cell>
          <cell r="H8293" t="str">
            <v>C</v>
          </cell>
          <cell r="I8293">
            <v>0</v>
          </cell>
          <cell r="J8293" t="str">
            <v>Washington Public Employees Association</v>
          </cell>
          <cell r="K8293">
            <v>8912</v>
          </cell>
          <cell r="L8293">
            <v>8912</v>
          </cell>
          <cell r="M8293">
            <v>8912</v>
          </cell>
          <cell r="N8293">
            <v>8912</v>
          </cell>
          <cell r="O8293">
            <v>8401</v>
          </cell>
          <cell r="P8293">
            <v>8569</v>
          </cell>
          <cell r="Q8293">
            <v>8828</v>
          </cell>
        </row>
        <row r="8294">
          <cell r="E8294" t="str">
            <v>83MONTHLYDCOALITION</v>
          </cell>
          <cell r="F8294" t="str">
            <v>83</v>
          </cell>
          <cell r="G8294" t="str">
            <v>Monthly</v>
          </cell>
          <cell r="H8294" t="str">
            <v>D</v>
          </cell>
          <cell r="I8294">
            <v>0</v>
          </cell>
          <cell r="J8294" t="str">
            <v>Coalition</v>
          </cell>
          <cell r="K8294">
            <v>9136</v>
          </cell>
          <cell r="L8294">
            <v>9136</v>
          </cell>
          <cell r="M8294">
            <v>9136</v>
          </cell>
          <cell r="N8294">
            <v>9136</v>
          </cell>
          <cell r="O8294">
            <v>8613</v>
          </cell>
          <cell r="P8294">
            <v>8785</v>
          </cell>
          <cell r="Q8294">
            <v>9050</v>
          </cell>
        </row>
        <row r="8295">
          <cell r="E8295" t="str">
            <v>83MONTHLYDNON-REPRESENTED STATE EMPLOYEES</v>
          </cell>
          <cell r="F8295" t="str">
            <v>83</v>
          </cell>
          <cell r="G8295" t="str">
            <v>Monthly</v>
          </cell>
          <cell r="H8295" t="str">
            <v>D</v>
          </cell>
          <cell r="I8295">
            <v>0</v>
          </cell>
          <cell r="J8295" t="str">
            <v>Non-Represented State Employees</v>
          </cell>
          <cell r="K8295">
            <v>9136</v>
          </cell>
          <cell r="L8295">
            <v>9136</v>
          </cell>
          <cell r="M8295">
            <v>9136</v>
          </cell>
          <cell r="N8295">
            <v>9136</v>
          </cell>
          <cell r="O8295">
            <v>8613</v>
          </cell>
          <cell r="P8295">
            <v>8785</v>
          </cell>
          <cell r="Q8295">
            <v>9050</v>
          </cell>
        </row>
        <row r="8296">
          <cell r="E8296" t="str">
            <v>83MONTHLYDTEAMSTERS LOCAL UNION NUMBER 117</v>
          </cell>
          <cell r="F8296" t="str">
            <v>83</v>
          </cell>
          <cell r="G8296" t="str">
            <v>Monthly</v>
          </cell>
          <cell r="H8296" t="str">
            <v>D</v>
          </cell>
          <cell r="I8296">
            <v>0</v>
          </cell>
          <cell r="J8296" t="str">
            <v>Teamsters Local Union Number 117</v>
          </cell>
          <cell r="K8296">
            <v>9254</v>
          </cell>
          <cell r="L8296">
            <v>9254</v>
          </cell>
          <cell r="M8296">
            <v>9254</v>
          </cell>
          <cell r="N8296">
            <v>9254</v>
          </cell>
          <cell r="O8296">
            <v>8724</v>
          </cell>
          <cell r="P8296">
            <v>8898</v>
          </cell>
          <cell r="Q8296">
            <v>9167</v>
          </cell>
        </row>
        <row r="8297">
          <cell r="E8297" t="str">
            <v>83MONTHLYDWASHINGTON FEDERATION OF STATE EMPLOYEES</v>
          </cell>
          <cell r="F8297" t="str">
            <v>83</v>
          </cell>
          <cell r="G8297" t="str">
            <v>Monthly</v>
          </cell>
          <cell r="H8297" t="str">
            <v>D</v>
          </cell>
          <cell r="I8297">
            <v>0</v>
          </cell>
          <cell r="J8297" t="str">
            <v>Washington Federation of State Employees</v>
          </cell>
          <cell r="K8297">
            <v>9136</v>
          </cell>
          <cell r="L8297">
            <v>9136</v>
          </cell>
          <cell r="M8297">
            <v>9136</v>
          </cell>
          <cell r="N8297">
            <v>9136</v>
          </cell>
          <cell r="O8297">
            <v>8613</v>
          </cell>
          <cell r="P8297">
            <v>8785</v>
          </cell>
          <cell r="Q8297">
            <v>9050</v>
          </cell>
        </row>
        <row r="8298">
          <cell r="E8298" t="str">
            <v>83MONTHLYDWASHINGTON PUBLIC EMPLOYEES ASSOCIATION</v>
          </cell>
          <cell r="F8298" t="str">
            <v>83</v>
          </cell>
          <cell r="G8298" t="str">
            <v>Monthly</v>
          </cell>
          <cell r="H8298" t="str">
            <v>D</v>
          </cell>
          <cell r="I8298">
            <v>0</v>
          </cell>
          <cell r="J8298" t="str">
            <v>Washington Public Employees Association</v>
          </cell>
          <cell r="K8298">
            <v>9136</v>
          </cell>
          <cell r="L8298">
            <v>9136</v>
          </cell>
          <cell r="M8298">
            <v>9136</v>
          </cell>
          <cell r="N8298">
            <v>9136</v>
          </cell>
          <cell r="O8298">
            <v>8613</v>
          </cell>
          <cell r="P8298">
            <v>8785</v>
          </cell>
          <cell r="Q8298">
            <v>9050</v>
          </cell>
        </row>
        <row r="8299">
          <cell r="E8299" t="str">
            <v>83MONTHLYECOALITION</v>
          </cell>
          <cell r="F8299" t="str">
            <v>83</v>
          </cell>
          <cell r="G8299" t="str">
            <v>Monthly</v>
          </cell>
          <cell r="H8299" t="str">
            <v>E</v>
          </cell>
          <cell r="I8299">
            <v>0</v>
          </cell>
          <cell r="J8299" t="str">
            <v>Coalition</v>
          </cell>
          <cell r="K8299">
            <v>9363</v>
          </cell>
          <cell r="L8299">
            <v>9363</v>
          </cell>
          <cell r="M8299">
            <v>9363</v>
          </cell>
          <cell r="N8299">
            <v>9363</v>
          </cell>
          <cell r="O8299">
            <v>8826</v>
          </cell>
          <cell r="P8299">
            <v>9003</v>
          </cell>
          <cell r="Q8299">
            <v>9275</v>
          </cell>
        </row>
        <row r="8300">
          <cell r="E8300" t="str">
            <v>83MONTHLYENON-REPRESENTED STATE EMPLOYEES</v>
          </cell>
          <cell r="F8300" t="str">
            <v>83</v>
          </cell>
          <cell r="G8300" t="str">
            <v>Monthly</v>
          </cell>
          <cell r="H8300" t="str">
            <v>E</v>
          </cell>
          <cell r="I8300">
            <v>0</v>
          </cell>
          <cell r="J8300" t="str">
            <v>Non-Represented State Employees</v>
          </cell>
          <cell r="K8300">
            <v>9363</v>
          </cell>
          <cell r="L8300">
            <v>9363</v>
          </cell>
          <cell r="M8300">
            <v>9363</v>
          </cell>
          <cell r="N8300">
            <v>9363</v>
          </cell>
          <cell r="O8300">
            <v>8826</v>
          </cell>
          <cell r="P8300">
            <v>9003</v>
          </cell>
          <cell r="Q8300">
            <v>9275</v>
          </cell>
        </row>
        <row r="8301">
          <cell r="E8301" t="str">
            <v>83MONTHLYETEAMSTERS LOCAL UNION NUMBER 117</v>
          </cell>
          <cell r="F8301" t="str">
            <v>83</v>
          </cell>
          <cell r="G8301" t="str">
            <v>Monthly</v>
          </cell>
          <cell r="H8301" t="str">
            <v>E</v>
          </cell>
          <cell r="I8301">
            <v>0</v>
          </cell>
          <cell r="J8301" t="str">
            <v>Teamsters Local Union Number 117</v>
          </cell>
          <cell r="K8301">
            <v>9482</v>
          </cell>
          <cell r="L8301">
            <v>9482</v>
          </cell>
          <cell r="M8301">
            <v>9482</v>
          </cell>
          <cell r="N8301">
            <v>9482</v>
          </cell>
          <cell r="O8301">
            <v>8938</v>
          </cell>
          <cell r="P8301">
            <v>9117</v>
          </cell>
          <cell r="Q8301">
            <v>9392</v>
          </cell>
        </row>
        <row r="8302">
          <cell r="E8302" t="str">
            <v>83MONTHLYEWASHINGTON FEDERATION OF STATE EMPLOYEES</v>
          </cell>
          <cell r="F8302" t="str">
            <v>83</v>
          </cell>
          <cell r="G8302" t="str">
            <v>Monthly</v>
          </cell>
          <cell r="H8302" t="str">
            <v>E</v>
          </cell>
          <cell r="I8302">
            <v>0</v>
          </cell>
          <cell r="J8302" t="str">
            <v>Washington Federation of State Employees</v>
          </cell>
          <cell r="K8302">
            <v>9363</v>
          </cell>
          <cell r="L8302">
            <v>9363</v>
          </cell>
          <cell r="M8302">
            <v>9363</v>
          </cell>
          <cell r="N8302">
            <v>9363</v>
          </cell>
          <cell r="O8302">
            <v>8826</v>
          </cell>
          <cell r="P8302">
            <v>9003</v>
          </cell>
          <cell r="Q8302">
            <v>9275</v>
          </cell>
        </row>
        <row r="8303">
          <cell r="E8303" t="str">
            <v>83MONTHLYEWASHINGTON PUBLIC EMPLOYEES ASSOCIATION</v>
          </cell>
          <cell r="F8303" t="str">
            <v>83</v>
          </cell>
          <cell r="G8303" t="str">
            <v>Monthly</v>
          </cell>
          <cell r="H8303" t="str">
            <v>E</v>
          </cell>
          <cell r="I8303">
            <v>0</v>
          </cell>
          <cell r="J8303" t="str">
            <v>Washington Public Employees Association</v>
          </cell>
          <cell r="K8303">
            <v>9363</v>
          </cell>
          <cell r="L8303">
            <v>9363</v>
          </cell>
          <cell r="M8303">
            <v>9363</v>
          </cell>
          <cell r="N8303">
            <v>9363</v>
          </cell>
          <cell r="O8303">
            <v>8826</v>
          </cell>
          <cell r="P8303">
            <v>9003</v>
          </cell>
          <cell r="Q8303">
            <v>9275</v>
          </cell>
        </row>
        <row r="8304">
          <cell r="E8304" t="str">
            <v>83MONTHLYFCOALITION</v>
          </cell>
          <cell r="F8304" t="str">
            <v>83</v>
          </cell>
          <cell r="G8304" t="str">
            <v>Monthly</v>
          </cell>
          <cell r="H8304" t="str">
            <v>F</v>
          </cell>
          <cell r="I8304">
            <v>0</v>
          </cell>
          <cell r="J8304" t="str">
            <v>Coalition</v>
          </cell>
          <cell r="K8304">
            <v>9596</v>
          </cell>
          <cell r="L8304">
            <v>9596</v>
          </cell>
          <cell r="M8304">
            <v>9596</v>
          </cell>
          <cell r="N8304">
            <v>9596</v>
          </cell>
          <cell r="O8304">
            <v>9046</v>
          </cell>
          <cell r="P8304">
            <v>9227</v>
          </cell>
          <cell r="Q8304">
            <v>9506</v>
          </cell>
        </row>
        <row r="8305">
          <cell r="E8305" t="str">
            <v>83MONTHLYFNON-REPRESENTED STATE EMPLOYEES</v>
          </cell>
          <cell r="F8305" t="str">
            <v>83</v>
          </cell>
          <cell r="G8305" t="str">
            <v>Monthly</v>
          </cell>
          <cell r="H8305" t="str">
            <v>F</v>
          </cell>
          <cell r="I8305">
            <v>0</v>
          </cell>
          <cell r="J8305" t="str">
            <v>Non-Represented State Employees</v>
          </cell>
          <cell r="K8305">
            <v>9596</v>
          </cell>
          <cell r="L8305">
            <v>9596</v>
          </cell>
          <cell r="M8305">
            <v>9596</v>
          </cell>
          <cell r="N8305">
            <v>9596</v>
          </cell>
          <cell r="O8305">
            <v>9046</v>
          </cell>
          <cell r="P8305">
            <v>9227</v>
          </cell>
          <cell r="Q8305">
            <v>9506</v>
          </cell>
        </row>
        <row r="8306">
          <cell r="E8306" t="str">
            <v>83MONTHLYFTEAMSTERS LOCAL UNION NUMBER 117</v>
          </cell>
          <cell r="F8306" t="str">
            <v>83</v>
          </cell>
          <cell r="G8306" t="str">
            <v>Monthly</v>
          </cell>
          <cell r="H8306" t="str">
            <v>F</v>
          </cell>
          <cell r="I8306">
            <v>0</v>
          </cell>
          <cell r="J8306" t="str">
            <v>Teamsters Local Union Number 117</v>
          </cell>
          <cell r="K8306">
            <v>9719</v>
          </cell>
          <cell r="L8306">
            <v>9719</v>
          </cell>
          <cell r="M8306">
            <v>9719</v>
          </cell>
          <cell r="N8306">
            <v>9719</v>
          </cell>
          <cell r="O8306">
            <v>9162</v>
          </cell>
          <cell r="P8306">
            <v>9345</v>
          </cell>
          <cell r="Q8306">
            <v>9627</v>
          </cell>
        </row>
        <row r="8307">
          <cell r="E8307" t="str">
            <v>83MONTHLYFWASHINGTON FEDERATION OF STATE EMPLOYEES</v>
          </cell>
          <cell r="F8307" t="str">
            <v>83</v>
          </cell>
          <cell r="G8307" t="str">
            <v>Monthly</v>
          </cell>
          <cell r="H8307" t="str">
            <v>F</v>
          </cell>
          <cell r="I8307">
            <v>0</v>
          </cell>
          <cell r="J8307" t="str">
            <v>Washington Federation of State Employees</v>
          </cell>
          <cell r="K8307">
            <v>9596</v>
          </cell>
          <cell r="L8307">
            <v>9596</v>
          </cell>
          <cell r="M8307">
            <v>9596</v>
          </cell>
          <cell r="N8307">
            <v>9596</v>
          </cell>
          <cell r="O8307">
            <v>9046</v>
          </cell>
          <cell r="P8307">
            <v>9227</v>
          </cell>
          <cell r="Q8307">
            <v>9506</v>
          </cell>
        </row>
        <row r="8308">
          <cell r="E8308" t="str">
            <v>83MONTHLYFWASHINGTON PUBLIC EMPLOYEES ASSOCIATION</v>
          </cell>
          <cell r="F8308" t="str">
            <v>83</v>
          </cell>
          <cell r="G8308" t="str">
            <v>Monthly</v>
          </cell>
          <cell r="H8308" t="str">
            <v>F</v>
          </cell>
          <cell r="I8308">
            <v>0</v>
          </cell>
          <cell r="J8308" t="str">
            <v>Washington Public Employees Association</v>
          </cell>
          <cell r="K8308">
            <v>9596</v>
          </cell>
          <cell r="L8308">
            <v>9596</v>
          </cell>
          <cell r="M8308">
            <v>9596</v>
          </cell>
          <cell r="N8308">
            <v>9596</v>
          </cell>
          <cell r="O8308">
            <v>9046</v>
          </cell>
          <cell r="P8308">
            <v>9227</v>
          </cell>
          <cell r="Q8308">
            <v>9506</v>
          </cell>
        </row>
        <row r="8309">
          <cell r="E8309" t="str">
            <v>83MONTHLYGCOALITION</v>
          </cell>
          <cell r="F8309" t="str">
            <v>83</v>
          </cell>
          <cell r="G8309" t="str">
            <v>Monthly</v>
          </cell>
          <cell r="H8309" t="str">
            <v>G</v>
          </cell>
          <cell r="I8309">
            <v>0</v>
          </cell>
          <cell r="J8309" t="str">
            <v>Coalition</v>
          </cell>
          <cell r="K8309">
            <v>9836</v>
          </cell>
          <cell r="L8309">
            <v>9836</v>
          </cell>
          <cell r="M8309">
            <v>9836</v>
          </cell>
          <cell r="N8309">
            <v>9836</v>
          </cell>
          <cell r="O8309">
            <v>9273</v>
          </cell>
          <cell r="P8309">
            <v>9458</v>
          </cell>
          <cell r="Q8309">
            <v>9744</v>
          </cell>
        </row>
        <row r="8310">
          <cell r="E8310" t="str">
            <v>83MONTHLYGNON-REPRESENTED STATE EMPLOYEES</v>
          </cell>
          <cell r="F8310" t="str">
            <v>83</v>
          </cell>
          <cell r="G8310" t="str">
            <v>Monthly</v>
          </cell>
          <cell r="H8310" t="str">
            <v>G</v>
          </cell>
          <cell r="I8310">
            <v>0</v>
          </cell>
          <cell r="J8310" t="str">
            <v>Non-Represented State Employees</v>
          </cell>
          <cell r="K8310">
            <v>9836</v>
          </cell>
          <cell r="L8310">
            <v>9836</v>
          </cell>
          <cell r="M8310">
            <v>9836</v>
          </cell>
          <cell r="N8310">
            <v>9836</v>
          </cell>
          <cell r="O8310">
            <v>9273</v>
          </cell>
          <cell r="P8310">
            <v>9458</v>
          </cell>
          <cell r="Q8310">
            <v>9744</v>
          </cell>
        </row>
        <row r="8311">
          <cell r="E8311" t="str">
            <v>83MONTHLYGTEAMSTERS LOCAL UNION NUMBER 117</v>
          </cell>
          <cell r="F8311" t="str">
            <v>83</v>
          </cell>
          <cell r="G8311" t="str">
            <v>Monthly</v>
          </cell>
          <cell r="H8311" t="str">
            <v>G</v>
          </cell>
          <cell r="I8311">
            <v>0</v>
          </cell>
          <cell r="J8311" t="str">
            <v>Teamsters Local Union Number 117</v>
          </cell>
          <cell r="K8311">
            <v>9964</v>
          </cell>
          <cell r="L8311">
            <v>9964</v>
          </cell>
          <cell r="M8311">
            <v>9964</v>
          </cell>
          <cell r="N8311">
            <v>9964</v>
          </cell>
          <cell r="O8311">
            <v>9393</v>
          </cell>
          <cell r="P8311">
            <v>9581</v>
          </cell>
          <cell r="Q8311">
            <v>9870</v>
          </cell>
        </row>
        <row r="8312">
          <cell r="E8312" t="str">
            <v>83MONTHLYGWASHINGTON FEDERATION OF STATE EMPLOYEES</v>
          </cell>
          <cell r="F8312" t="str">
            <v>83</v>
          </cell>
          <cell r="G8312" t="str">
            <v>Monthly</v>
          </cell>
          <cell r="H8312" t="str">
            <v>G</v>
          </cell>
          <cell r="I8312">
            <v>0</v>
          </cell>
          <cell r="J8312" t="str">
            <v>Washington Federation of State Employees</v>
          </cell>
          <cell r="K8312">
            <v>9836</v>
          </cell>
          <cell r="L8312">
            <v>9836</v>
          </cell>
          <cell r="M8312">
            <v>9836</v>
          </cell>
          <cell r="N8312">
            <v>9836</v>
          </cell>
          <cell r="O8312">
            <v>9273</v>
          </cell>
          <cell r="P8312">
            <v>9458</v>
          </cell>
          <cell r="Q8312">
            <v>9744</v>
          </cell>
        </row>
        <row r="8313">
          <cell r="E8313" t="str">
            <v>83MONTHLYGWASHINGTON PUBLIC EMPLOYEES ASSOCIATION</v>
          </cell>
          <cell r="F8313" t="str">
            <v>83</v>
          </cell>
          <cell r="G8313" t="str">
            <v>Monthly</v>
          </cell>
          <cell r="H8313" t="str">
            <v>G</v>
          </cell>
          <cell r="I8313">
            <v>0</v>
          </cell>
          <cell r="J8313" t="str">
            <v>Washington Public Employees Association</v>
          </cell>
          <cell r="K8313">
            <v>9836</v>
          </cell>
          <cell r="L8313">
            <v>9836</v>
          </cell>
          <cell r="M8313">
            <v>9836</v>
          </cell>
          <cell r="N8313">
            <v>9836</v>
          </cell>
          <cell r="O8313">
            <v>9273</v>
          </cell>
          <cell r="P8313">
            <v>9458</v>
          </cell>
          <cell r="Q8313">
            <v>9744</v>
          </cell>
        </row>
        <row r="8314">
          <cell r="E8314" t="str">
            <v>83MONTHLYHCOALITION</v>
          </cell>
          <cell r="F8314" t="str">
            <v>83</v>
          </cell>
          <cell r="G8314" t="str">
            <v>Monthly</v>
          </cell>
          <cell r="H8314" t="str">
            <v>H</v>
          </cell>
          <cell r="I8314">
            <v>0</v>
          </cell>
          <cell r="J8314" t="str">
            <v>Coalition</v>
          </cell>
          <cell r="K8314">
            <v>10084</v>
          </cell>
          <cell r="L8314">
            <v>10084</v>
          </cell>
          <cell r="M8314">
            <v>10084</v>
          </cell>
          <cell r="N8314">
            <v>10084</v>
          </cell>
          <cell r="O8314">
            <v>9506</v>
          </cell>
          <cell r="P8314">
            <v>9696</v>
          </cell>
          <cell r="Q8314">
            <v>9989</v>
          </cell>
        </row>
        <row r="8315">
          <cell r="E8315" t="str">
            <v>83MONTHLYHNON-REPRESENTED STATE EMPLOYEES</v>
          </cell>
          <cell r="F8315" t="str">
            <v>83</v>
          </cell>
          <cell r="G8315" t="str">
            <v>Monthly</v>
          </cell>
          <cell r="H8315" t="str">
            <v>H</v>
          </cell>
          <cell r="I8315">
            <v>0</v>
          </cell>
          <cell r="J8315" t="str">
            <v>Non-Represented State Employees</v>
          </cell>
          <cell r="K8315">
            <v>10084</v>
          </cell>
          <cell r="L8315">
            <v>10084</v>
          </cell>
          <cell r="M8315">
            <v>10084</v>
          </cell>
          <cell r="N8315">
            <v>10084</v>
          </cell>
          <cell r="O8315">
            <v>9506</v>
          </cell>
          <cell r="P8315">
            <v>9696</v>
          </cell>
          <cell r="Q8315">
            <v>9989</v>
          </cell>
        </row>
        <row r="8316">
          <cell r="E8316" t="str">
            <v>83MONTHLYHTEAMSTERS LOCAL UNION NUMBER 117</v>
          </cell>
          <cell r="F8316" t="str">
            <v>83</v>
          </cell>
          <cell r="G8316" t="str">
            <v>Monthly</v>
          </cell>
          <cell r="H8316" t="str">
            <v>H</v>
          </cell>
          <cell r="I8316">
            <v>0</v>
          </cell>
          <cell r="J8316" t="str">
            <v>Teamsters Local Union Number 117</v>
          </cell>
          <cell r="K8316">
            <v>10212</v>
          </cell>
          <cell r="L8316">
            <v>10212</v>
          </cell>
          <cell r="M8316">
            <v>10212</v>
          </cell>
          <cell r="N8316">
            <v>10212</v>
          </cell>
          <cell r="O8316">
            <v>9626</v>
          </cell>
          <cell r="P8316">
            <v>9819</v>
          </cell>
          <cell r="Q8316">
            <v>10116</v>
          </cell>
        </row>
        <row r="8317">
          <cell r="E8317" t="str">
            <v>83MONTHLYHWASHINGTON FEDERATION OF STATE EMPLOYEES</v>
          </cell>
          <cell r="F8317" t="str">
            <v>83</v>
          </cell>
          <cell r="G8317" t="str">
            <v>Monthly</v>
          </cell>
          <cell r="H8317" t="str">
            <v>H</v>
          </cell>
          <cell r="I8317">
            <v>0</v>
          </cell>
          <cell r="J8317" t="str">
            <v>Washington Federation of State Employees</v>
          </cell>
          <cell r="K8317">
            <v>10084</v>
          </cell>
          <cell r="L8317">
            <v>10084</v>
          </cell>
          <cell r="M8317">
            <v>10084</v>
          </cell>
          <cell r="N8317">
            <v>10084</v>
          </cell>
          <cell r="O8317">
            <v>9506</v>
          </cell>
          <cell r="P8317">
            <v>9696</v>
          </cell>
          <cell r="Q8317">
            <v>9989</v>
          </cell>
        </row>
        <row r="8318">
          <cell r="E8318" t="str">
            <v>83MONTHLYHWASHINGTON PUBLIC EMPLOYEES ASSOCIATION</v>
          </cell>
          <cell r="F8318" t="str">
            <v>83</v>
          </cell>
          <cell r="G8318" t="str">
            <v>Monthly</v>
          </cell>
          <cell r="H8318" t="str">
            <v>H</v>
          </cell>
          <cell r="I8318">
            <v>0</v>
          </cell>
          <cell r="J8318" t="str">
            <v>Washington Public Employees Association</v>
          </cell>
          <cell r="K8318">
            <v>10084</v>
          </cell>
          <cell r="L8318">
            <v>10084</v>
          </cell>
          <cell r="M8318">
            <v>10084</v>
          </cell>
          <cell r="N8318">
            <v>10084</v>
          </cell>
          <cell r="O8318">
            <v>9506</v>
          </cell>
          <cell r="P8318">
            <v>9696</v>
          </cell>
          <cell r="Q8318">
            <v>9989</v>
          </cell>
        </row>
        <row r="8319">
          <cell r="E8319" t="str">
            <v>83MONTHLYICOALITION</v>
          </cell>
          <cell r="F8319" t="str">
            <v>83</v>
          </cell>
          <cell r="G8319" t="str">
            <v>Monthly</v>
          </cell>
          <cell r="H8319" t="str">
            <v>I</v>
          </cell>
          <cell r="I8319">
            <v>0</v>
          </cell>
          <cell r="J8319" t="str">
            <v>Coalition</v>
          </cell>
          <cell r="K8319">
            <v>10332</v>
          </cell>
          <cell r="L8319">
            <v>10332</v>
          </cell>
          <cell r="M8319">
            <v>10332</v>
          </cell>
          <cell r="N8319">
            <v>10332</v>
          </cell>
          <cell r="O8319">
            <v>9740</v>
          </cell>
          <cell r="P8319">
            <v>9935</v>
          </cell>
          <cell r="Q8319">
            <v>10235</v>
          </cell>
        </row>
        <row r="8320">
          <cell r="E8320" t="str">
            <v>83MONTHLYINON-REPRESENTED STATE EMPLOYEES</v>
          </cell>
          <cell r="F8320" t="str">
            <v>83</v>
          </cell>
          <cell r="G8320" t="str">
            <v>Monthly</v>
          </cell>
          <cell r="H8320" t="str">
            <v>I</v>
          </cell>
          <cell r="I8320">
            <v>0</v>
          </cell>
          <cell r="J8320" t="str">
            <v>Non-Represented State Employees</v>
          </cell>
          <cell r="K8320">
            <v>10332</v>
          </cell>
          <cell r="L8320">
            <v>10332</v>
          </cell>
          <cell r="M8320">
            <v>10332</v>
          </cell>
          <cell r="N8320">
            <v>10332</v>
          </cell>
          <cell r="O8320">
            <v>9740</v>
          </cell>
          <cell r="P8320">
            <v>9935</v>
          </cell>
          <cell r="Q8320">
            <v>10235</v>
          </cell>
        </row>
        <row r="8321">
          <cell r="E8321" t="str">
            <v>83MONTHLYITEAMSTERS LOCAL UNION NUMBER 117</v>
          </cell>
          <cell r="F8321" t="str">
            <v>83</v>
          </cell>
          <cell r="G8321" t="str">
            <v>Monthly</v>
          </cell>
          <cell r="H8321" t="str">
            <v>I</v>
          </cell>
          <cell r="I8321">
            <v>0</v>
          </cell>
          <cell r="J8321" t="str">
            <v>Teamsters Local Union Number 117</v>
          </cell>
          <cell r="K8321">
            <v>10463</v>
          </cell>
          <cell r="L8321">
            <v>10463</v>
          </cell>
          <cell r="M8321">
            <v>10463</v>
          </cell>
          <cell r="N8321">
            <v>10463</v>
          </cell>
          <cell r="O8321">
            <v>9864</v>
          </cell>
          <cell r="P8321">
            <v>10061</v>
          </cell>
          <cell r="Q8321">
            <v>10365</v>
          </cell>
        </row>
        <row r="8322">
          <cell r="E8322" t="str">
            <v>83MONTHLYIWASHINGTON FEDERATION OF STATE EMPLOYEES</v>
          </cell>
          <cell r="F8322" t="str">
            <v>83</v>
          </cell>
          <cell r="G8322" t="str">
            <v>Monthly</v>
          </cell>
          <cell r="H8322" t="str">
            <v>I</v>
          </cell>
          <cell r="I8322">
            <v>0</v>
          </cell>
          <cell r="J8322" t="str">
            <v>Washington Federation of State Employees</v>
          </cell>
          <cell r="K8322">
            <v>10332</v>
          </cell>
          <cell r="L8322">
            <v>10332</v>
          </cell>
          <cell r="M8322">
            <v>10332</v>
          </cell>
          <cell r="N8322">
            <v>10332</v>
          </cell>
          <cell r="O8322">
            <v>9740</v>
          </cell>
          <cell r="P8322">
            <v>9935</v>
          </cell>
          <cell r="Q8322">
            <v>10235</v>
          </cell>
        </row>
        <row r="8323">
          <cell r="E8323" t="str">
            <v>83MONTHLYIWASHINGTON PUBLIC EMPLOYEES ASSOCIATION</v>
          </cell>
          <cell r="F8323" t="str">
            <v>83</v>
          </cell>
          <cell r="G8323" t="str">
            <v>Monthly</v>
          </cell>
          <cell r="H8323" t="str">
            <v>I</v>
          </cell>
          <cell r="I8323">
            <v>0</v>
          </cell>
          <cell r="J8323" t="str">
            <v>Washington Public Employees Association</v>
          </cell>
          <cell r="K8323">
            <v>10332</v>
          </cell>
          <cell r="L8323">
            <v>10332</v>
          </cell>
          <cell r="M8323">
            <v>10332</v>
          </cell>
          <cell r="N8323">
            <v>10332</v>
          </cell>
          <cell r="O8323">
            <v>9740</v>
          </cell>
          <cell r="P8323">
            <v>9935</v>
          </cell>
          <cell r="Q8323">
            <v>10235</v>
          </cell>
        </row>
        <row r="8324">
          <cell r="E8324" t="str">
            <v>83MONTHLYJCOALITION</v>
          </cell>
          <cell r="F8324" t="str">
            <v>83</v>
          </cell>
          <cell r="G8324" t="str">
            <v>Monthly</v>
          </cell>
          <cell r="H8324" t="str">
            <v>J</v>
          </cell>
          <cell r="I8324">
            <v>0</v>
          </cell>
          <cell r="J8324" t="str">
            <v>Coalition</v>
          </cell>
          <cell r="K8324">
            <v>10591</v>
          </cell>
          <cell r="L8324">
            <v>10591</v>
          </cell>
          <cell r="M8324">
            <v>10591</v>
          </cell>
          <cell r="N8324">
            <v>10591</v>
          </cell>
          <cell r="O8324">
            <v>9984</v>
          </cell>
          <cell r="P8324">
            <v>10184</v>
          </cell>
          <cell r="Q8324">
            <v>10492</v>
          </cell>
        </row>
        <row r="8325">
          <cell r="E8325" t="str">
            <v>83MONTHLYJNON-REPRESENTED STATE EMPLOYEES</v>
          </cell>
          <cell r="F8325" t="str">
            <v>83</v>
          </cell>
          <cell r="G8325" t="str">
            <v>Monthly</v>
          </cell>
          <cell r="H8325" t="str">
            <v>J</v>
          </cell>
          <cell r="I8325">
            <v>0</v>
          </cell>
          <cell r="J8325" t="str">
            <v>Non-Represented State Employees</v>
          </cell>
          <cell r="K8325">
            <v>10591</v>
          </cell>
          <cell r="L8325">
            <v>10591</v>
          </cell>
          <cell r="M8325">
            <v>10591</v>
          </cell>
          <cell r="N8325">
            <v>10591</v>
          </cell>
          <cell r="O8325">
            <v>9984</v>
          </cell>
          <cell r="P8325">
            <v>10184</v>
          </cell>
          <cell r="Q8325">
            <v>10492</v>
          </cell>
        </row>
        <row r="8326">
          <cell r="E8326" t="str">
            <v>83MONTHLYJTEAMSTERS LOCAL UNION NUMBER 117</v>
          </cell>
          <cell r="F8326" t="str">
            <v>83</v>
          </cell>
          <cell r="G8326" t="str">
            <v>Monthly</v>
          </cell>
          <cell r="H8326" t="str">
            <v>J</v>
          </cell>
          <cell r="I8326">
            <v>0</v>
          </cell>
          <cell r="J8326" t="str">
            <v>Teamsters Local Union Number 117</v>
          </cell>
          <cell r="K8326">
            <v>10726</v>
          </cell>
          <cell r="L8326">
            <v>10726</v>
          </cell>
          <cell r="M8326">
            <v>10726</v>
          </cell>
          <cell r="N8326">
            <v>10726</v>
          </cell>
          <cell r="O8326">
            <v>10111</v>
          </cell>
          <cell r="P8326">
            <v>10313</v>
          </cell>
          <cell r="Q8326">
            <v>10624</v>
          </cell>
        </row>
        <row r="8327">
          <cell r="E8327" t="str">
            <v>83MONTHLYJWASHINGTON FEDERATION OF STATE EMPLOYEES</v>
          </cell>
          <cell r="F8327" t="str">
            <v>83</v>
          </cell>
          <cell r="G8327" t="str">
            <v>Monthly</v>
          </cell>
          <cell r="H8327" t="str">
            <v>J</v>
          </cell>
          <cell r="I8327">
            <v>0</v>
          </cell>
          <cell r="J8327" t="str">
            <v>Washington Federation of State Employees</v>
          </cell>
          <cell r="K8327">
            <v>10591</v>
          </cell>
          <cell r="L8327">
            <v>10591</v>
          </cell>
          <cell r="M8327">
            <v>10591</v>
          </cell>
          <cell r="N8327">
            <v>10591</v>
          </cell>
          <cell r="O8327">
            <v>9984</v>
          </cell>
          <cell r="P8327">
            <v>10184</v>
          </cell>
          <cell r="Q8327">
            <v>10492</v>
          </cell>
        </row>
        <row r="8328">
          <cell r="E8328" t="str">
            <v>83MONTHLYJWASHINGTON PUBLIC EMPLOYEES ASSOCIATION</v>
          </cell>
          <cell r="F8328" t="str">
            <v>83</v>
          </cell>
          <cell r="G8328" t="str">
            <v>Monthly</v>
          </cell>
          <cell r="H8328" t="str">
            <v>J</v>
          </cell>
          <cell r="I8328">
            <v>0</v>
          </cell>
          <cell r="J8328" t="str">
            <v>Washington Public Employees Association</v>
          </cell>
          <cell r="K8328">
            <v>10591</v>
          </cell>
          <cell r="L8328">
            <v>10591</v>
          </cell>
          <cell r="M8328">
            <v>10591</v>
          </cell>
          <cell r="N8328">
            <v>10591</v>
          </cell>
          <cell r="O8328">
            <v>9984</v>
          </cell>
          <cell r="P8328">
            <v>10184</v>
          </cell>
          <cell r="Q8328">
            <v>10492</v>
          </cell>
        </row>
        <row r="8329">
          <cell r="E8329" t="str">
            <v>83MONTHLYKCOALITION</v>
          </cell>
          <cell r="F8329" t="str">
            <v>83</v>
          </cell>
          <cell r="G8329" t="str">
            <v>Monthly</v>
          </cell>
          <cell r="H8329" t="str">
            <v>K</v>
          </cell>
          <cell r="I8329">
            <v>0</v>
          </cell>
          <cell r="J8329" t="str">
            <v>Coalition</v>
          </cell>
          <cell r="K8329">
            <v>10858</v>
          </cell>
          <cell r="L8329">
            <v>10858</v>
          </cell>
          <cell r="M8329">
            <v>10858</v>
          </cell>
          <cell r="N8329">
            <v>10858</v>
          </cell>
          <cell r="O8329">
            <v>10235</v>
          </cell>
          <cell r="P8329">
            <v>10440</v>
          </cell>
          <cell r="Q8329">
            <v>10755</v>
          </cell>
        </row>
        <row r="8330">
          <cell r="E8330" t="str">
            <v>83MONTHLYKNON-REPRESENTED STATE EMPLOYEES</v>
          </cell>
          <cell r="F8330" t="str">
            <v>83</v>
          </cell>
          <cell r="G8330" t="str">
            <v>Monthly</v>
          </cell>
          <cell r="H8330" t="str">
            <v>K</v>
          </cell>
          <cell r="I8330">
            <v>0</v>
          </cell>
          <cell r="J8330" t="str">
            <v>Non-Represented State Employees</v>
          </cell>
          <cell r="K8330">
            <v>10858</v>
          </cell>
          <cell r="L8330">
            <v>10858</v>
          </cell>
          <cell r="M8330">
            <v>10858</v>
          </cell>
          <cell r="N8330">
            <v>10858</v>
          </cell>
          <cell r="O8330">
            <v>10235</v>
          </cell>
          <cell r="P8330">
            <v>10440</v>
          </cell>
          <cell r="Q8330">
            <v>10755</v>
          </cell>
        </row>
        <row r="8331">
          <cell r="E8331" t="str">
            <v>83MONTHLYKTEAMSTERS LOCAL UNION NUMBER 117</v>
          </cell>
          <cell r="F8331" t="str">
            <v>83</v>
          </cell>
          <cell r="G8331" t="str">
            <v>Monthly</v>
          </cell>
          <cell r="H8331" t="str">
            <v>K</v>
          </cell>
          <cell r="I8331">
            <v>0</v>
          </cell>
          <cell r="J8331" t="str">
            <v>Teamsters Local Union Number 117</v>
          </cell>
          <cell r="K8331">
            <v>10997</v>
          </cell>
          <cell r="L8331">
            <v>10997</v>
          </cell>
          <cell r="M8331">
            <v>10997</v>
          </cell>
          <cell r="N8331">
            <v>10997</v>
          </cell>
          <cell r="O8331">
            <v>10367</v>
          </cell>
          <cell r="P8331">
            <v>10574</v>
          </cell>
          <cell r="Q8331">
            <v>10893</v>
          </cell>
        </row>
        <row r="8332">
          <cell r="E8332" t="str">
            <v>83MONTHLYKWASHINGTON FEDERATION OF STATE EMPLOYEES</v>
          </cell>
          <cell r="F8332" t="str">
            <v>83</v>
          </cell>
          <cell r="G8332" t="str">
            <v>Monthly</v>
          </cell>
          <cell r="H8332" t="str">
            <v>K</v>
          </cell>
          <cell r="I8332">
            <v>0</v>
          </cell>
          <cell r="J8332" t="str">
            <v>Washington Federation of State Employees</v>
          </cell>
          <cell r="K8332">
            <v>10858</v>
          </cell>
          <cell r="L8332">
            <v>10858</v>
          </cell>
          <cell r="M8332">
            <v>10858</v>
          </cell>
          <cell r="N8332">
            <v>10858</v>
          </cell>
          <cell r="O8332">
            <v>10235</v>
          </cell>
          <cell r="P8332">
            <v>10440</v>
          </cell>
          <cell r="Q8332">
            <v>10755</v>
          </cell>
        </row>
        <row r="8333">
          <cell r="E8333" t="str">
            <v>83MONTHLYKWASHINGTON PUBLIC EMPLOYEES ASSOCIATION</v>
          </cell>
          <cell r="F8333" t="str">
            <v>83</v>
          </cell>
          <cell r="G8333" t="str">
            <v>Monthly</v>
          </cell>
          <cell r="H8333" t="str">
            <v>K</v>
          </cell>
          <cell r="I8333">
            <v>0</v>
          </cell>
          <cell r="J8333" t="str">
            <v>Washington Public Employees Association</v>
          </cell>
          <cell r="K8333">
            <v>10858</v>
          </cell>
          <cell r="L8333">
            <v>10858</v>
          </cell>
          <cell r="M8333">
            <v>10858</v>
          </cell>
          <cell r="N8333">
            <v>10858</v>
          </cell>
          <cell r="O8333">
            <v>10235</v>
          </cell>
          <cell r="P8333">
            <v>10440</v>
          </cell>
          <cell r="Q8333">
            <v>10755</v>
          </cell>
        </row>
        <row r="8334">
          <cell r="E8334" t="str">
            <v>83MONTHLYLCOALITION</v>
          </cell>
          <cell r="F8334" t="str">
            <v>83</v>
          </cell>
          <cell r="G8334" t="str">
            <v>Monthly</v>
          </cell>
          <cell r="H8334" t="str">
            <v>L</v>
          </cell>
          <cell r="I8334">
            <v>0</v>
          </cell>
          <cell r="J8334" t="str">
            <v>Coalition</v>
          </cell>
          <cell r="K8334">
            <v>11127</v>
          </cell>
          <cell r="L8334">
            <v>11127</v>
          </cell>
          <cell r="M8334">
            <v>11127</v>
          </cell>
          <cell r="N8334">
            <v>11127</v>
          </cell>
          <cell r="O8334">
            <v>10489</v>
          </cell>
          <cell r="P8334">
            <v>10699</v>
          </cell>
          <cell r="Q8334">
            <v>11022</v>
          </cell>
        </row>
        <row r="8335">
          <cell r="E8335" t="str">
            <v>83MONTHLYLNON-REPRESENTED STATE EMPLOYEES</v>
          </cell>
          <cell r="F8335" t="str">
            <v>83</v>
          </cell>
          <cell r="G8335" t="str">
            <v>Monthly</v>
          </cell>
          <cell r="H8335" t="str">
            <v>L</v>
          </cell>
          <cell r="I8335">
            <v>0</v>
          </cell>
          <cell r="J8335" t="str">
            <v>Non-Represented State Employees</v>
          </cell>
          <cell r="K8335">
            <v>11127</v>
          </cell>
          <cell r="L8335">
            <v>11127</v>
          </cell>
          <cell r="M8335">
            <v>11127</v>
          </cell>
          <cell r="N8335">
            <v>11127</v>
          </cell>
          <cell r="O8335">
            <v>10489</v>
          </cell>
          <cell r="P8335">
            <v>10699</v>
          </cell>
          <cell r="Q8335">
            <v>11022</v>
          </cell>
        </row>
        <row r="8336">
          <cell r="E8336" t="str">
            <v>83MONTHLYLTEAMSTERS LOCAL UNION NUMBER 117</v>
          </cell>
          <cell r="F8336" t="str">
            <v>83</v>
          </cell>
          <cell r="G8336" t="str">
            <v>Monthly</v>
          </cell>
          <cell r="H8336" t="str">
            <v>L</v>
          </cell>
          <cell r="I8336">
            <v>0</v>
          </cell>
          <cell r="J8336" t="str">
            <v>Teamsters Local Union Number 117</v>
          </cell>
          <cell r="K8336">
            <v>11269</v>
          </cell>
          <cell r="L8336">
            <v>11269</v>
          </cell>
          <cell r="M8336">
            <v>11269</v>
          </cell>
          <cell r="N8336">
            <v>11269</v>
          </cell>
          <cell r="O8336">
            <v>10624</v>
          </cell>
          <cell r="P8336">
            <v>10836</v>
          </cell>
          <cell r="Q8336">
            <v>11163</v>
          </cell>
        </row>
        <row r="8337">
          <cell r="E8337" t="str">
            <v>83MONTHLYLWASHINGTON FEDERATION OF STATE EMPLOYEES</v>
          </cell>
          <cell r="F8337" t="str">
            <v>83</v>
          </cell>
          <cell r="G8337" t="str">
            <v>Monthly</v>
          </cell>
          <cell r="H8337" t="str">
            <v>L</v>
          </cell>
          <cell r="I8337">
            <v>0</v>
          </cell>
          <cell r="J8337" t="str">
            <v>Washington Federation of State Employees</v>
          </cell>
          <cell r="K8337">
            <v>11127</v>
          </cell>
          <cell r="L8337">
            <v>11127</v>
          </cell>
          <cell r="M8337">
            <v>11127</v>
          </cell>
          <cell r="N8337">
            <v>11127</v>
          </cell>
          <cell r="O8337">
            <v>10489</v>
          </cell>
          <cell r="P8337">
            <v>10699</v>
          </cell>
          <cell r="Q8337">
            <v>11022</v>
          </cell>
        </row>
        <row r="8338">
          <cell r="E8338" t="str">
            <v>83MONTHLYLWASHINGTON PUBLIC EMPLOYEES ASSOCIATION</v>
          </cell>
          <cell r="F8338" t="str">
            <v>83</v>
          </cell>
          <cell r="G8338" t="str">
            <v>Monthly</v>
          </cell>
          <cell r="H8338" t="str">
            <v>L</v>
          </cell>
          <cell r="I8338">
            <v>0</v>
          </cell>
          <cell r="J8338" t="str">
            <v>Washington Public Employees Association</v>
          </cell>
          <cell r="K8338">
            <v>11127</v>
          </cell>
          <cell r="L8338">
            <v>11127</v>
          </cell>
          <cell r="M8338">
            <v>11127</v>
          </cell>
          <cell r="N8338">
            <v>11127</v>
          </cell>
          <cell r="O8338">
            <v>10489</v>
          </cell>
          <cell r="P8338">
            <v>10699</v>
          </cell>
          <cell r="Q8338">
            <v>11022</v>
          </cell>
        </row>
        <row r="8339">
          <cell r="E8339" t="str">
            <v>83MONTHLYMCOALITION</v>
          </cell>
          <cell r="F8339" t="str">
            <v>83</v>
          </cell>
          <cell r="G8339" t="str">
            <v>Monthly</v>
          </cell>
          <cell r="H8339" t="str">
            <v>M</v>
          </cell>
          <cell r="I8339">
            <v>0</v>
          </cell>
          <cell r="J8339" t="str">
            <v>Coalition</v>
          </cell>
          <cell r="K8339">
            <v>11405</v>
          </cell>
          <cell r="L8339">
            <v>11405</v>
          </cell>
          <cell r="M8339">
            <v>11405</v>
          </cell>
          <cell r="N8339">
            <v>11405</v>
          </cell>
          <cell r="O8339">
            <v>10751</v>
          </cell>
          <cell r="P8339">
            <v>10966</v>
          </cell>
          <cell r="Q8339">
            <v>11297</v>
          </cell>
        </row>
        <row r="8340">
          <cell r="E8340" t="str">
            <v>83MONTHLYMNON-REPRESENTED STATE EMPLOYEES</v>
          </cell>
          <cell r="F8340" t="str">
            <v>83</v>
          </cell>
          <cell r="G8340" t="str">
            <v>Monthly</v>
          </cell>
          <cell r="H8340" t="str">
            <v>M</v>
          </cell>
          <cell r="I8340">
            <v>0</v>
          </cell>
          <cell r="J8340" t="str">
            <v>Non-Represented State Employees</v>
          </cell>
          <cell r="K8340">
            <v>11405</v>
          </cell>
          <cell r="L8340">
            <v>11405</v>
          </cell>
          <cell r="M8340">
            <v>11405</v>
          </cell>
          <cell r="N8340">
            <v>11405</v>
          </cell>
          <cell r="O8340">
            <v>10751</v>
          </cell>
          <cell r="P8340">
            <v>10966</v>
          </cell>
          <cell r="Q8340">
            <v>11297</v>
          </cell>
        </row>
        <row r="8341">
          <cell r="E8341" t="str">
            <v>83MONTHLYMTEAMSTERS LOCAL UNION NUMBER 117</v>
          </cell>
          <cell r="F8341" t="str">
            <v>83</v>
          </cell>
          <cell r="G8341" t="str">
            <v>Monthly</v>
          </cell>
          <cell r="H8341" t="str">
            <v>M</v>
          </cell>
          <cell r="I8341">
            <v>0</v>
          </cell>
          <cell r="J8341" t="str">
            <v>Teamsters Local Union Number 117</v>
          </cell>
          <cell r="K8341">
            <v>11552</v>
          </cell>
          <cell r="L8341">
            <v>11552</v>
          </cell>
          <cell r="M8341">
            <v>11552</v>
          </cell>
          <cell r="N8341">
            <v>11552</v>
          </cell>
          <cell r="O8341">
            <v>10890</v>
          </cell>
          <cell r="P8341">
            <v>11108</v>
          </cell>
          <cell r="Q8341">
            <v>11443</v>
          </cell>
        </row>
        <row r="8342">
          <cell r="E8342" t="str">
            <v>83MONTHLYMWASHINGTON FEDERATION OF STATE EMPLOYEES</v>
          </cell>
          <cell r="F8342" t="str">
            <v>83</v>
          </cell>
          <cell r="G8342" t="str">
            <v>Monthly</v>
          </cell>
          <cell r="H8342" t="str">
            <v>M</v>
          </cell>
          <cell r="I8342">
            <v>0</v>
          </cell>
          <cell r="J8342" t="str">
            <v>Washington Federation of State Employees</v>
          </cell>
          <cell r="K8342">
            <v>11405</v>
          </cell>
          <cell r="L8342">
            <v>11405</v>
          </cell>
          <cell r="M8342">
            <v>11405</v>
          </cell>
          <cell r="N8342">
            <v>11405</v>
          </cell>
          <cell r="O8342">
            <v>10751</v>
          </cell>
          <cell r="P8342">
            <v>10966</v>
          </cell>
          <cell r="Q8342">
            <v>11297</v>
          </cell>
        </row>
        <row r="8343">
          <cell r="E8343" t="str">
            <v>83MONTHLYMWASHINGTON PUBLIC EMPLOYEES ASSOCIATION</v>
          </cell>
          <cell r="F8343" t="str">
            <v>83</v>
          </cell>
          <cell r="G8343" t="str">
            <v>Monthly</v>
          </cell>
          <cell r="H8343" t="str">
            <v>M</v>
          </cell>
          <cell r="I8343">
            <v>0</v>
          </cell>
          <cell r="J8343" t="str">
            <v>Washington Public Employees Association</v>
          </cell>
          <cell r="K8343">
            <v>11405</v>
          </cell>
          <cell r="L8343">
            <v>11405</v>
          </cell>
          <cell r="M8343">
            <v>11405</v>
          </cell>
          <cell r="N8343">
            <v>11405</v>
          </cell>
          <cell r="O8343">
            <v>10751</v>
          </cell>
          <cell r="P8343">
            <v>10966</v>
          </cell>
          <cell r="Q8343">
            <v>11297</v>
          </cell>
        </row>
        <row r="8344">
          <cell r="E8344" t="str">
            <v>84MONTHLYACOALITION</v>
          </cell>
          <cell r="F8344" t="str">
            <v>84</v>
          </cell>
          <cell r="G8344" t="str">
            <v>Monthly</v>
          </cell>
          <cell r="H8344" t="str">
            <v>A</v>
          </cell>
          <cell r="I8344">
            <v>0</v>
          </cell>
          <cell r="J8344" t="str">
            <v>Coalition</v>
          </cell>
          <cell r="K8344">
            <v>8696</v>
          </cell>
          <cell r="L8344">
            <v>8696</v>
          </cell>
          <cell r="M8344">
            <v>8696</v>
          </cell>
          <cell r="N8344">
            <v>8696</v>
          </cell>
          <cell r="O8344">
            <v>8198</v>
          </cell>
          <cell r="P8344">
            <v>8362</v>
          </cell>
          <cell r="Q8344">
            <v>8615</v>
          </cell>
        </row>
        <row r="8345">
          <cell r="E8345" t="str">
            <v>84MONTHLYANON-REPRESENTED STATE EMPLOYEES</v>
          </cell>
          <cell r="F8345" t="str">
            <v>84</v>
          </cell>
          <cell r="G8345" t="str">
            <v>Monthly</v>
          </cell>
          <cell r="H8345" t="str">
            <v>A</v>
          </cell>
          <cell r="I8345">
            <v>0</v>
          </cell>
          <cell r="J8345" t="str">
            <v>Non-Represented State Employees</v>
          </cell>
          <cell r="K8345">
            <v>8696</v>
          </cell>
          <cell r="L8345">
            <v>8696</v>
          </cell>
          <cell r="M8345">
            <v>8696</v>
          </cell>
          <cell r="N8345">
            <v>8696</v>
          </cell>
          <cell r="O8345">
            <v>8198</v>
          </cell>
          <cell r="P8345">
            <v>8362</v>
          </cell>
          <cell r="Q8345">
            <v>8615</v>
          </cell>
        </row>
        <row r="8346">
          <cell r="E8346" t="str">
            <v>84MONTHLYATEAMSTERS LOCAL UNION NUMBER 117</v>
          </cell>
          <cell r="F8346" t="str">
            <v>84</v>
          </cell>
          <cell r="G8346" t="str">
            <v>Monthly</v>
          </cell>
          <cell r="H8346" t="str">
            <v>A</v>
          </cell>
          <cell r="I8346">
            <v>0</v>
          </cell>
          <cell r="J8346" t="str">
            <v>Teamsters Local Union Number 117</v>
          </cell>
          <cell r="K8346">
            <v>8808</v>
          </cell>
          <cell r="L8346">
            <v>8808</v>
          </cell>
          <cell r="M8346">
            <v>8808</v>
          </cell>
          <cell r="N8346">
            <v>8808</v>
          </cell>
          <cell r="O8346">
            <v>8303</v>
          </cell>
          <cell r="P8346">
            <v>8469</v>
          </cell>
          <cell r="Q8346">
            <v>8725</v>
          </cell>
        </row>
        <row r="8347">
          <cell r="E8347" t="str">
            <v>84MONTHLYAWASHINGTON FEDERATION OF STATE EMPLOYEES</v>
          </cell>
          <cell r="F8347" t="str">
            <v>84</v>
          </cell>
          <cell r="G8347" t="str">
            <v>Monthly</v>
          </cell>
          <cell r="H8347" t="str">
            <v>A</v>
          </cell>
          <cell r="I8347">
            <v>0</v>
          </cell>
          <cell r="J8347" t="str">
            <v>Washington Federation of State Employees</v>
          </cell>
          <cell r="K8347">
            <v>8696</v>
          </cell>
          <cell r="L8347">
            <v>8696</v>
          </cell>
          <cell r="M8347">
            <v>8696</v>
          </cell>
          <cell r="N8347">
            <v>8696</v>
          </cell>
          <cell r="O8347">
            <v>8198</v>
          </cell>
          <cell r="P8347">
            <v>8362</v>
          </cell>
          <cell r="Q8347">
            <v>8615</v>
          </cell>
        </row>
        <row r="8348">
          <cell r="E8348" t="str">
            <v>84MONTHLYAWASHINGTON PUBLIC EMPLOYEES ASSOCIATION</v>
          </cell>
          <cell r="F8348" t="str">
            <v>84</v>
          </cell>
          <cell r="G8348" t="str">
            <v>Monthly</v>
          </cell>
          <cell r="H8348" t="str">
            <v>A</v>
          </cell>
          <cell r="I8348">
            <v>0</v>
          </cell>
          <cell r="J8348" t="str">
            <v>Washington Public Employees Association</v>
          </cell>
          <cell r="K8348">
            <v>8696</v>
          </cell>
          <cell r="L8348">
            <v>8696</v>
          </cell>
          <cell r="M8348">
            <v>8696</v>
          </cell>
          <cell r="N8348">
            <v>8696</v>
          </cell>
          <cell r="O8348">
            <v>8198</v>
          </cell>
          <cell r="P8348">
            <v>8362</v>
          </cell>
          <cell r="Q8348">
            <v>8615</v>
          </cell>
        </row>
        <row r="8349">
          <cell r="E8349" t="str">
            <v>84MONTHLYBCOALITION</v>
          </cell>
          <cell r="F8349" t="str">
            <v>84</v>
          </cell>
          <cell r="G8349" t="str">
            <v>Monthly</v>
          </cell>
          <cell r="H8349" t="str">
            <v>B</v>
          </cell>
          <cell r="I8349">
            <v>0</v>
          </cell>
          <cell r="J8349" t="str">
            <v>Coalition</v>
          </cell>
          <cell r="K8349">
            <v>8912</v>
          </cell>
          <cell r="L8349">
            <v>8912</v>
          </cell>
          <cell r="M8349">
            <v>8912</v>
          </cell>
          <cell r="N8349">
            <v>8912</v>
          </cell>
          <cell r="O8349">
            <v>8401</v>
          </cell>
          <cell r="P8349">
            <v>8569</v>
          </cell>
          <cell r="Q8349">
            <v>8828</v>
          </cell>
        </row>
        <row r="8350">
          <cell r="E8350" t="str">
            <v>84MONTHLYBNON-REPRESENTED STATE EMPLOYEES</v>
          </cell>
          <cell r="F8350" t="str">
            <v>84</v>
          </cell>
          <cell r="G8350" t="str">
            <v>Monthly</v>
          </cell>
          <cell r="H8350" t="str">
            <v>B</v>
          </cell>
          <cell r="I8350">
            <v>0</v>
          </cell>
          <cell r="J8350" t="str">
            <v>Non-Represented State Employees</v>
          </cell>
          <cell r="K8350">
            <v>8912</v>
          </cell>
          <cell r="L8350">
            <v>8912</v>
          </cell>
          <cell r="M8350">
            <v>8912</v>
          </cell>
          <cell r="N8350">
            <v>8912</v>
          </cell>
          <cell r="O8350">
            <v>8401</v>
          </cell>
          <cell r="P8350">
            <v>8569</v>
          </cell>
          <cell r="Q8350">
            <v>8828</v>
          </cell>
        </row>
        <row r="8351">
          <cell r="E8351" t="str">
            <v>84MONTHLYBTEAMSTERS LOCAL UNION NUMBER 117</v>
          </cell>
          <cell r="F8351" t="str">
            <v>84</v>
          </cell>
          <cell r="G8351" t="str">
            <v>Monthly</v>
          </cell>
          <cell r="H8351" t="str">
            <v>B</v>
          </cell>
          <cell r="I8351">
            <v>0</v>
          </cell>
          <cell r="J8351" t="str">
            <v>Teamsters Local Union Number 117</v>
          </cell>
          <cell r="K8351">
            <v>9024</v>
          </cell>
          <cell r="L8351">
            <v>9024</v>
          </cell>
          <cell r="M8351">
            <v>9024</v>
          </cell>
          <cell r="N8351">
            <v>9024</v>
          </cell>
          <cell r="O8351">
            <v>8507</v>
          </cell>
          <cell r="P8351">
            <v>8677</v>
          </cell>
          <cell r="Q8351">
            <v>8939</v>
          </cell>
        </row>
        <row r="8352">
          <cell r="E8352" t="str">
            <v>84MONTHLYBWASHINGTON FEDERATION OF STATE EMPLOYEES</v>
          </cell>
          <cell r="F8352" t="str">
            <v>84</v>
          </cell>
          <cell r="G8352" t="str">
            <v>Monthly</v>
          </cell>
          <cell r="H8352" t="str">
            <v>B</v>
          </cell>
          <cell r="I8352">
            <v>0</v>
          </cell>
          <cell r="J8352" t="str">
            <v>Washington Federation of State Employees</v>
          </cell>
          <cell r="K8352">
            <v>8912</v>
          </cell>
          <cell r="L8352">
            <v>8912</v>
          </cell>
          <cell r="M8352">
            <v>8912</v>
          </cell>
          <cell r="N8352">
            <v>8912</v>
          </cell>
          <cell r="O8352">
            <v>8401</v>
          </cell>
          <cell r="P8352">
            <v>8569</v>
          </cell>
          <cell r="Q8352">
            <v>8828</v>
          </cell>
        </row>
        <row r="8353">
          <cell r="E8353" t="str">
            <v>84MONTHLYBWASHINGTON PUBLIC EMPLOYEES ASSOCIATION</v>
          </cell>
          <cell r="F8353" t="str">
            <v>84</v>
          </cell>
          <cell r="G8353" t="str">
            <v>Monthly</v>
          </cell>
          <cell r="H8353" t="str">
            <v>B</v>
          </cell>
          <cell r="I8353">
            <v>0</v>
          </cell>
          <cell r="J8353" t="str">
            <v>Washington Public Employees Association</v>
          </cell>
          <cell r="K8353">
            <v>8912</v>
          </cell>
          <cell r="L8353">
            <v>8912</v>
          </cell>
          <cell r="M8353">
            <v>8912</v>
          </cell>
          <cell r="N8353">
            <v>8912</v>
          </cell>
          <cell r="O8353">
            <v>8401</v>
          </cell>
          <cell r="P8353">
            <v>8569</v>
          </cell>
          <cell r="Q8353">
            <v>8828</v>
          </cell>
        </row>
        <row r="8354">
          <cell r="E8354" t="str">
            <v>84MONTHLYCCOALITION</v>
          </cell>
          <cell r="F8354" t="str">
            <v>84</v>
          </cell>
          <cell r="G8354" t="str">
            <v>Monthly</v>
          </cell>
          <cell r="H8354" t="str">
            <v>C</v>
          </cell>
          <cell r="I8354">
            <v>0</v>
          </cell>
          <cell r="J8354" t="str">
            <v>Coalition</v>
          </cell>
          <cell r="K8354">
            <v>9136</v>
          </cell>
          <cell r="L8354">
            <v>9136</v>
          </cell>
          <cell r="M8354">
            <v>9136</v>
          </cell>
          <cell r="N8354">
            <v>9136</v>
          </cell>
          <cell r="O8354">
            <v>8613</v>
          </cell>
          <cell r="P8354">
            <v>8785</v>
          </cell>
          <cell r="Q8354">
            <v>9050</v>
          </cell>
        </row>
        <row r="8355">
          <cell r="E8355" t="str">
            <v>84MONTHLYCNON-REPRESENTED STATE EMPLOYEES</v>
          </cell>
          <cell r="F8355" t="str">
            <v>84</v>
          </cell>
          <cell r="G8355" t="str">
            <v>Monthly</v>
          </cell>
          <cell r="H8355" t="str">
            <v>C</v>
          </cell>
          <cell r="I8355">
            <v>0</v>
          </cell>
          <cell r="J8355" t="str">
            <v>Non-Represented State Employees</v>
          </cell>
          <cell r="K8355">
            <v>9136</v>
          </cell>
          <cell r="L8355">
            <v>9136</v>
          </cell>
          <cell r="M8355">
            <v>9136</v>
          </cell>
          <cell r="N8355">
            <v>9136</v>
          </cell>
          <cell r="O8355">
            <v>8613</v>
          </cell>
          <cell r="P8355">
            <v>8785</v>
          </cell>
          <cell r="Q8355">
            <v>9050</v>
          </cell>
        </row>
        <row r="8356">
          <cell r="E8356" t="str">
            <v>84MONTHLYCTEAMSTERS LOCAL UNION NUMBER 117</v>
          </cell>
          <cell r="F8356" t="str">
            <v>84</v>
          </cell>
          <cell r="G8356" t="str">
            <v>Monthly</v>
          </cell>
          <cell r="H8356" t="str">
            <v>C</v>
          </cell>
          <cell r="I8356">
            <v>0</v>
          </cell>
          <cell r="J8356" t="str">
            <v>Teamsters Local Union Number 117</v>
          </cell>
          <cell r="K8356">
            <v>9254</v>
          </cell>
          <cell r="L8356">
            <v>9254</v>
          </cell>
          <cell r="M8356">
            <v>9254</v>
          </cell>
          <cell r="N8356">
            <v>9254</v>
          </cell>
          <cell r="O8356">
            <v>8724</v>
          </cell>
          <cell r="P8356">
            <v>8898</v>
          </cell>
          <cell r="Q8356">
            <v>9167</v>
          </cell>
        </row>
        <row r="8357">
          <cell r="E8357" t="str">
            <v>84MONTHLYCWASHINGTON FEDERATION OF STATE EMPLOYEES</v>
          </cell>
          <cell r="F8357" t="str">
            <v>84</v>
          </cell>
          <cell r="G8357" t="str">
            <v>Monthly</v>
          </cell>
          <cell r="H8357" t="str">
            <v>C</v>
          </cell>
          <cell r="I8357">
            <v>0</v>
          </cell>
          <cell r="J8357" t="str">
            <v>Washington Federation of State Employees</v>
          </cell>
          <cell r="K8357">
            <v>9136</v>
          </cell>
          <cell r="L8357">
            <v>9136</v>
          </cell>
          <cell r="M8357">
            <v>9136</v>
          </cell>
          <cell r="N8357">
            <v>9136</v>
          </cell>
          <cell r="O8357">
            <v>8613</v>
          </cell>
          <cell r="P8357">
            <v>8785</v>
          </cell>
          <cell r="Q8357">
            <v>9050</v>
          </cell>
        </row>
        <row r="8358">
          <cell r="E8358" t="str">
            <v>84MONTHLYCWASHINGTON PUBLIC EMPLOYEES ASSOCIATION</v>
          </cell>
          <cell r="F8358" t="str">
            <v>84</v>
          </cell>
          <cell r="G8358" t="str">
            <v>Monthly</v>
          </cell>
          <cell r="H8358" t="str">
            <v>C</v>
          </cell>
          <cell r="I8358">
            <v>0</v>
          </cell>
          <cell r="J8358" t="str">
            <v>Washington Public Employees Association</v>
          </cell>
          <cell r="K8358">
            <v>9136</v>
          </cell>
          <cell r="L8358">
            <v>9136</v>
          </cell>
          <cell r="M8358">
            <v>9136</v>
          </cell>
          <cell r="N8358">
            <v>9136</v>
          </cell>
          <cell r="O8358">
            <v>8613</v>
          </cell>
          <cell r="P8358">
            <v>8785</v>
          </cell>
          <cell r="Q8358">
            <v>9050</v>
          </cell>
        </row>
        <row r="8359">
          <cell r="E8359" t="str">
            <v>84MONTHLYDCOALITION</v>
          </cell>
          <cell r="F8359" t="str">
            <v>84</v>
          </cell>
          <cell r="G8359" t="str">
            <v>Monthly</v>
          </cell>
          <cell r="H8359" t="str">
            <v>D</v>
          </cell>
          <cell r="I8359">
            <v>0</v>
          </cell>
          <cell r="J8359" t="str">
            <v>Coalition</v>
          </cell>
          <cell r="K8359">
            <v>9363</v>
          </cell>
          <cell r="L8359">
            <v>9363</v>
          </cell>
          <cell r="M8359">
            <v>9363</v>
          </cell>
          <cell r="N8359">
            <v>9363</v>
          </cell>
          <cell r="O8359">
            <v>8826</v>
          </cell>
          <cell r="P8359">
            <v>9003</v>
          </cell>
          <cell r="Q8359">
            <v>9275</v>
          </cell>
        </row>
        <row r="8360">
          <cell r="E8360" t="str">
            <v>84MONTHLYDNON-REPRESENTED STATE EMPLOYEES</v>
          </cell>
          <cell r="F8360" t="str">
            <v>84</v>
          </cell>
          <cell r="G8360" t="str">
            <v>Monthly</v>
          </cell>
          <cell r="H8360" t="str">
            <v>D</v>
          </cell>
          <cell r="I8360">
            <v>0</v>
          </cell>
          <cell r="J8360" t="str">
            <v>Non-Represented State Employees</v>
          </cell>
          <cell r="K8360">
            <v>9363</v>
          </cell>
          <cell r="L8360">
            <v>9363</v>
          </cell>
          <cell r="M8360">
            <v>9363</v>
          </cell>
          <cell r="N8360">
            <v>9363</v>
          </cell>
          <cell r="O8360">
            <v>8826</v>
          </cell>
          <cell r="P8360">
            <v>9003</v>
          </cell>
          <cell r="Q8360">
            <v>9275</v>
          </cell>
        </row>
        <row r="8361">
          <cell r="E8361" t="str">
            <v>84MONTHLYDTEAMSTERS LOCAL UNION NUMBER 117</v>
          </cell>
          <cell r="F8361" t="str">
            <v>84</v>
          </cell>
          <cell r="G8361" t="str">
            <v>Monthly</v>
          </cell>
          <cell r="H8361" t="str">
            <v>D</v>
          </cell>
          <cell r="I8361">
            <v>0</v>
          </cell>
          <cell r="J8361" t="str">
            <v>Teamsters Local Union Number 117</v>
          </cell>
          <cell r="K8361">
            <v>9482</v>
          </cell>
          <cell r="L8361">
            <v>9482</v>
          </cell>
          <cell r="M8361">
            <v>9482</v>
          </cell>
          <cell r="N8361">
            <v>9482</v>
          </cell>
          <cell r="O8361">
            <v>8938</v>
          </cell>
          <cell r="P8361">
            <v>9117</v>
          </cell>
          <cell r="Q8361">
            <v>9392</v>
          </cell>
        </row>
        <row r="8362">
          <cell r="E8362" t="str">
            <v>84MONTHLYDWASHINGTON FEDERATION OF STATE EMPLOYEES</v>
          </cell>
          <cell r="F8362" t="str">
            <v>84</v>
          </cell>
          <cell r="G8362" t="str">
            <v>Monthly</v>
          </cell>
          <cell r="H8362" t="str">
            <v>D</v>
          </cell>
          <cell r="I8362">
            <v>0</v>
          </cell>
          <cell r="J8362" t="str">
            <v>Washington Federation of State Employees</v>
          </cell>
          <cell r="K8362">
            <v>9363</v>
          </cell>
          <cell r="L8362">
            <v>9363</v>
          </cell>
          <cell r="M8362">
            <v>9363</v>
          </cell>
          <cell r="N8362">
            <v>9363</v>
          </cell>
          <cell r="O8362">
            <v>8826</v>
          </cell>
          <cell r="P8362">
            <v>9003</v>
          </cell>
          <cell r="Q8362">
            <v>9275</v>
          </cell>
        </row>
        <row r="8363">
          <cell r="E8363" t="str">
            <v>84MONTHLYDWASHINGTON PUBLIC EMPLOYEES ASSOCIATION</v>
          </cell>
          <cell r="F8363" t="str">
            <v>84</v>
          </cell>
          <cell r="G8363" t="str">
            <v>Monthly</v>
          </cell>
          <cell r="H8363" t="str">
            <v>D</v>
          </cell>
          <cell r="I8363">
            <v>0</v>
          </cell>
          <cell r="J8363" t="str">
            <v>Washington Public Employees Association</v>
          </cell>
          <cell r="K8363">
            <v>9363</v>
          </cell>
          <cell r="L8363">
            <v>9363</v>
          </cell>
          <cell r="M8363">
            <v>9363</v>
          </cell>
          <cell r="N8363">
            <v>9363</v>
          </cell>
          <cell r="O8363">
            <v>8826</v>
          </cell>
          <cell r="P8363">
            <v>9003</v>
          </cell>
          <cell r="Q8363">
            <v>9275</v>
          </cell>
        </row>
        <row r="8364">
          <cell r="E8364" t="str">
            <v>84MONTHLYECOALITION</v>
          </cell>
          <cell r="F8364" t="str">
            <v>84</v>
          </cell>
          <cell r="G8364" t="str">
            <v>Monthly</v>
          </cell>
          <cell r="H8364" t="str">
            <v>E</v>
          </cell>
          <cell r="I8364">
            <v>0</v>
          </cell>
          <cell r="J8364" t="str">
            <v>Coalition</v>
          </cell>
          <cell r="K8364">
            <v>9596</v>
          </cell>
          <cell r="L8364">
            <v>9596</v>
          </cell>
          <cell r="M8364">
            <v>9596</v>
          </cell>
          <cell r="N8364">
            <v>9596</v>
          </cell>
          <cell r="O8364">
            <v>9046</v>
          </cell>
          <cell r="P8364">
            <v>9227</v>
          </cell>
          <cell r="Q8364">
            <v>9506</v>
          </cell>
        </row>
        <row r="8365">
          <cell r="E8365" t="str">
            <v>84MONTHLYENON-REPRESENTED STATE EMPLOYEES</v>
          </cell>
          <cell r="F8365" t="str">
            <v>84</v>
          </cell>
          <cell r="G8365" t="str">
            <v>Monthly</v>
          </cell>
          <cell r="H8365" t="str">
            <v>E</v>
          </cell>
          <cell r="I8365">
            <v>0</v>
          </cell>
          <cell r="J8365" t="str">
            <v>Non-Represented State Employees</v>
          </cell>
          <cell r="K8365">
            <v>9596</v>
          </cell>
          <cell r="L8365">
            <v>9596</v>
          </cell>
          <cell r="M8365">
            <v>9596</v>
          </cell>
          <cell r="N8365">
            <v>9596</v>
          </cell>
          <cell r="O8365">
            <v>9046</v>
          </cell>
          <cell r="P8365">
            <v>9227</v>
          </cell>
          <cell r="Q8365">
            <v>9506</v>
          </cell>
        </row>
        <row r="8366">
          <cell r="E8366" t="str">
            <v>84MONTHLYETEAMSTERS LOCAL UNION NUMBER 117</v>
          </cell>
          <cell r="F8366" t="str">
            <v>84</v>
          </cell>
          <cell r="G8366" t="str">
            <v>Monthly</v>
          </cell>
          <cell r="H8366" t="str">
            <v>E</v>
          </cell>
          <cell r="I8366">
            <v>0</v>
          </cell>
          <cell r="J8366" t="str">
            <v>Teamsters Local Union Number 117</v>
          </cell>
          <cell r="K8366">
            <v>9719</v>
          </cell>
          <cell r="L8366">
            <v>9719</v>
          </cell>
          <cell r="M8366">
            <v>9719</v>
          </cell>
          <cell r="N8366">
            <v>9719</v>
          </cell>
          <cell r="O8366">
            <v>9162</v>
          </cell>
          <cell r="P8366">
            <v>9345</v>
          </cell>
          <cell r="Q8366">
            <v>9627</v>
          </cell>
        </row>
        <row r="8367">
          <cell r="E8367" t="str">
            <v>84MONTHLYEWASHINGTON FEDERATION OF STATE EMPLOYEES</v>
          </cell>
          <cell r="F8367" t="str">
            <v>84</v>
          </cell>
          <cell r="G8367" t="str">
            <v>Monthly</v>
          </cell>
          <cell r="H8367" t="str">
            <v>E</v>
          </cell>
          <cell r="I8367">
            <v>0</v>
          </cell>
          <cell r="J8367" t="str">
            <v>Washington Federation of State Employees</v>
          </cell>
          <cell r="K8367">
            <v>9596</v>
          </cell>
          <cell r="L8367">
            <v>9596</v>
          </cell>
          <cell r="M8367">
            <v>9596</v>
          </cell>
          <cell r="N8367">
            <v>9596</v>
          </cell>
          <cell r="O8367">
            <v>9046</v>
          </cell>
          <cell r="P8367">
            <v>9227</v>
          </cell>
          <cell r="Q8367">
            <v>9506</v>
          </cell>
        </row>
        <row r="8368">
          <cell r="E8368" t="str">
            <v>84MONTHLYEWASHINGTON PUBLIC EMPLOYEES ASSOCIATION</v>
          </cell>
          <cell r="F8368" t="str">
            <v>84</v>
          </cell>
          <cell r="G8368" t="str">
            <v>Monthly</v>
          </cell>
          <cell r="H8368" t="str">
            <v>E</v>
          </cell>
          <cell r="I8368">
            <v>0</v>
          </cell>
          <cell r="J8368" t="str">
            <v>Washington Public Employees Association</v>
          </cell>
          <cell r="K8368">
            <v>9596</v>
          </cell>
          <cell r="L8368">
            <v>9596</v>
          </cell>
          <cell r="M8368">
            <v>9596</v>
          </cell>
          <cell r="N8368">
            <v>9596</v>
          </cell>
          <cell r="O8368">
            <v>9046</v>
          </cell>
          <cell r="P8368">
            <v>9227</v>
          </cell>
          <cell r="Q8368">
            <v>9506</v>
          </cell>
        </row>
        <row r="8369">
          <cell r="E8369" t="str">
            <v>84MONTHLYFCOALITION</v>
          </cell>
          <cell r="F8369" t="str">
            <v>84</v>
          </cell>
          <cell r="G8369" t="str">
            <v>Monthly</v>
          </cell>
          <cell r="H8369" t="str">
            <v>F</v>
          </cell>
          <cell r="I8369">
            <v>0</v>
          </cell>
          <cell r="J8369" t="str">
            <v>Coalition</v>
          </cell>
          <cell r="K8369">
            <v>9836</v>
          </cell>
          <cell r="L8369">
            <v>9836</v>
          </cell>
          <cell r="M8369">
            <v>9836</v>
          </cell>
          <cell r="N8369">
            <v>9836</v>
          </cell>
          <cell r="O8369">
            <v>9273</v>
          </cell>
          <cell r="P8369">
            <v>9458</v>
          </cell>
          <cell r="Q8369">
            <v>9744</v>
          </cell>
        </row>
        <row r="8370">
          <cell r="E8370" t="str">
            <v>84MONTHLYFNON-REPRESENTED STATE EMPLOYEES</v>
          </cell>
          <cell r="F8370" t="str">
            <v>84</v>
          </cell>
          <cell r="G8370" t="str">
            <v>Monthly</v>
          </cell>
          <cell r="H8370" t="str">
            <v>F</v>
          </cell>
          <cell r="I8370">
            <v>0</v>
          </cell>
          <cell r="J8370" t="str">
            <v>Non-Represented State Employees</v>
          </cell>
          <cell r="K8370">
            <v>9836</v>
          </cell>
          <cell r="L8370">
            <v>9836</v>
          </cell>
          <cell r="M8370">
            <v>9836</v>
          </cell>
          <cell r="N8370">
            <v>9836</v>
          </cell>
          <cell r="O8370">
            <v>9273</v>
          </cell>
          <cell r="P8370">
            <v>9458</v>
          </cell>
          <cell r="Q8370">
            <v>9744</v>
          </cell>
        </row>
        <row r="8371">
          <cell r="E8371" t="str">
            <v>84MONTHLYFTEAMSTERS LOCAL UNION NUMBER 117</v>
          </cell>
          <cell r="F8371" t="str">
            <v>84</v>
          </cell>
          <cell r="G8371" t="str">
            <v>Monthly</v>
          </cell>
          <cell r="H8371" t="str">
            <v>F</v>
          </cell>
          <cell r="I8371">
            <v>0</v>
          </cell>
          <cell r="J8371" t="str">
            <v>Teamsters Local Union Number 117</v>
          </cell>
          <cell r="K8371">
            <v>9964</v>
          </cell>
          <cell r="L8371">
            <v>9964</v>
          </cell>
          <cell r="M8371">
            <v>9964</v>
          </cell>
          <cell r="N8371">
            <v>9964</v>
          </cell>
          <cell r="O8371">
            <v>9393</v>
          </cell>
          <cell r="P8371">
            <v>9581</v>
          </cell>
          <cell r="Q8371">
            <v>9870</v>
          </cell>
        </row>
        <row r="8372">
          <cell r="E8372" t="str">
            <v>84MONTHLYFWASHINGTON FEDERATION OF STATE EMPLOYEES</v>
          </cell>
          <cell r="F8372" t="str">
            <v>84</v>
          </cell>
          <cell r="G8372" t="str">
            <v>Monthly</v>
          </cell>
          <cell r="H8372" t="str">
            <v>F</v>
          </cell>
          <cell r="I8372">
            <v>0</v>
          </cell>
          <cell r="J8372" t="str">
            <v>Washington Federation of State Employees</v>
          </cell>
          <cell r="K8372">
            <v>9836</v>
          </cell>
          <cell r="L8372">
            <v>9836</v>
          </cell>
          <cell r="M8372">
            <v>9836</v>
          </cell>
          <cell r="N8372">
            <v>9836</v>
          </cell>
          <cell r="O8372">
            <v>9273</v>
          </cell>
          <cell r="P8372">
            <v>9458</v>
          </cell>
          <cell r="Q8372">
            <v>9744</v>
          </cell>
        </row>
        <row r="8373">
          <cell r="E8373" t="str">
            <v>84MONTHLYFWASHINGTON PUBLIC EMPLOYEES ASSOCIATION</v>
          </cell>
          <cell r="F8373" t="str">
            <v>84</v>
          </cell>
          <cell r="G8373" t="str">
            <v>Monthly</v>
          </cell>
          <cell r="H8373" t="str">
            <v>F</v>
          </cell>
          <cell r="I8373">
            <v>0</v>
          </cell>
          <cell r="J8373" t="str">
            <v>Washington Public Employees Association</v>
          </cell>
          <cell r="K8373">
            <v>9836</v>
          </cell>
          <cell r="L8373">
            <v>9836</v>
          </cell>
          <cell r="M8373">
            <v>9836</v>
          </cell>
          <cell r="N8373">
            <v>9836</v>
          </cell>
          <cell r="O8373">
            <v>9273</v>
          </cell>
          <cell r="P8373">
            <v>9458</v>
          </cell>
          <cell r="Q8373">
            <v>9744</v>
          </cell>
        </row>
        <row r="8374">
          <cell r="E8374" t="str">
            <v>84MONTHLYGCOALITION</v>
          </cell>
          <cell r="F8374" t="str">
            <v>84</v>
          </cell>
          <cell r="G8374" t="str">
            <v>Monthly</v>
          </cell>
          <cell r="H8374" t="str">
            <v>G</v>
          </cell>
          <cell r="I8374">
            <v>0</v>
          </cell>
          <cell r="J8374" t="str">
            <v>Coalition</v>
          </cell>
          <cell r="K8374">
            <v>10084</v>
          </cell>
          <cell r="L8374">
            <v>10084</v>
          </cell>
          <cell r="M8374">
            <v>10084</v>
          </cell>
          <cell r="N8374">
            <v>10084</v>
          </cell>
          <cell r="O8374">
            <v>9506</v>
          </cell>
          <cell r="P8374">
            <v>9696</v>
          </cell>
          <cell r="Q8374">
            <v>9989</v>
          </cell>
        </row>
        <row r="8375">
          <cell r="E8375" t="str">
            <v>84MONTHLYGNON-REPRESENTED STATE EMPLOYEES</v>
          </cell>
          <cell r="F8375" t="str">
            <v>84</v>
          </cell>
          <cell r="G8375" t="str">
            <v>Monthly</v>
          </cell>
          <cell r="H8375" t="str">
            <v>G</v>
          </cell>
          <cell r="I8375">
            <v>0</v>
          </cell>
          <cell r="J8375" t="str">
            <v>Non-Represented State Employees</v>
          </cell>
          <cell r="K8375">
            <v>10084</v>
          </cell>
          <cell r="L8375">
            <v>10084</v>
          </cell>
          <cell r="M8375">
            <v>10084</v>
          </cell>
          <cell r="N8375">
            <v>10084</v>
          </cell>
          <cell r="O8375">
            <v>9506</v>
          </cell>
          <cell r="P8375">
            <v>9696</v>
          </cell>
          <cell r="Q8375">
            <v>9989</v>
          </cell>
        </row>
        <row r="8376">
          <cell r="E8376" t="str">
            <v>84MONTHLYGTEAMSTERS LOCAL UNION NUMBER 117</v>
          </cell>
          <cell r="F8376" t="str">
            <v>84</v>
          </cell>
          <cell r="G8376" t="str">
            <v>Monthly</v>
          </cell>
          <cell r="H8376" t="str">
            <v>G</v>
          </cell>
          <cell r="I8376">
            <v>0</v>
          </cell>
          <cell r="J8376" t="str">
            <v>Teamsters Local Union Number 117</v>
          </cell>
          <cell r="K8376">
            <v>10212</v>
          </cell>
          <cell r="L8376">
            <v>10212</v>
          </cell>
          <cell r="M8376">
            <v>10212</v>
          </cell>
          <cell r="N8376">
            <v>10212</v>
          </cell>
          <cell r="O8376">
            <v>9626</v>
          </cell>
          <cell r="P8376">
            <v>9819</v>
          </cell>
          <cell r="Q8376">
            <v>10116</v>
          </cell>
        </row>
        <row r="8377">
          <cell r="E8377" t="str">
            <v>84MONTHLYGWASHINGTON FEDERATION OF STATE EMPLOYEES</v>
          </cell>
          <cell r="F8377" t="str">
            <v>84</v>
          </cell>
          <cell r="G8377" t="str">
            <v>Monthly</v>
          </cell>
          <cell r="H8377" t="str">
            <v>G</v>
          </cell>
          <cell r="I8377">
            <v>0</v>
          </cell>
          <cell r="J8377" t="str">
            <v>Washington Federation of State Employees</v>
          </cell>
          <cell r="K8377">
            <v>10084</v>
          </cell>
          <cell r="L8377">
            <v>10084</v>
          </cell>
          <cell r="M8377">
            <v>10084</v>
          </cell>
          <cell r="N8377">
            <v>10084</v>
          </cell>
          <cell r="O8377">
            <v>9506</v>
          </cell>
          <cell r="P8377">
            <v>9696</v>
          </cell>
          <cell r="Q8377">
            <v>9989</v>
          </cell>
        </row>
        <row r="8378">
          <cell r="E8378" t="str">
            <v>84MONTHLYGWASHINGTON PUBLIC EMPLOYEES ASSOCIATION</v>
          </cell>
          <cell r="F8378" t="str">
            <v>84</v>
          </cell>
          <cell r="G8378" t="str">
            <v>Monthly</v>
          </cell>
          <cell r="H8378" t="str">
            <v>G</v>
          </cell>
          <cell r="I8378">
            <v>0</v>
          </cell>
          <cell r="J8378" t="str">
            <v>Washington Public Employees Association</v>
          </cell>
          <cell r="K8378">
            <v>10084</v>
          </cell>
          <cell r="L8378">
            <v>10084</v>
          </cell>
          <cell r="M8378">
            <v>10084</v>
          </cell>
          <cell r="N8378">
            <v>10084</v>
          </cell>
          <cell r="O8378">
            <v>9506</v>
          </cell>
          <cell r="P8378">
            <v>9696</v>
          </cell>
          <cell r="Q8378">
            <v>9989</v>
          </cell>
        </row>
        <row r="8379">
          <cell r="E8379" t="str">
            <v>84MONTHLYHCOALITION</v>
          </cell>
          <cell r="F8379" t="str">
            <v>84</v>
          </cell>
          <cell r="G8379" t="str">
            <v>Monthly</v>
          </cell>
          <cell r="H8379" t="str">
            <v>H</v>
          </cell>
          <cell r="I8379">
            <v>0</v>
          </cell>
          <cell r="J8379" t="str">
            <v>Coalition</v>
          </cell>
          <cell r="K8379">
            <v>10332</v>
          </cell>
          <cell r="L8379">
            <v>10332</v>
          </cell>
          <cell r="M8379">
            <v>10332</v>
          </cell>
          <cell r="N8379">
            <v>10332</v>
          </cell>
          <cell r="O8379">
            <v>9740</v>
          </cell>
          <cell r="P8379">
            <v>9935</v>
          </cell>
          <cell r="Q8379">
            <v>10235</v>
          </cell>
        </row>
        <row r="8380">
          <cell r="E8380" t="str">
            <v>84MONTHLYHNON-REPRESENTED STATE EMPLOYEES</v>
          </cell>
          <cell r="F8380" t="str">
            <v>84</v>
          </cell>
          <cell r="G8380" t="str">
            <v>Monthly</v>
          </cell>
          <cell r="H8380" t="str">
            <v>H</v>
          </cell>
          <cell r="I8380">
            <v>0</v>
          </cell>
          <cell r="J8380" t="str">
            <v>Non-Represented State Employees</v>
          </cell>
          <cell r="K8380">
            <v>10332</v>
          </cell>
          <cell r="L8380">
            <v>10332</v>
          </cell>
          <cell r="M8380">
            <v>10332</v>
          </cell>
          <cell r="N8380">
            <v>10332</v>
          </cell>
          <cell r="O8380">
            <v>9740</v>
          </cell>
          <cell r="P8380">
            <v>9935</v>
          </cell>
          <cell r="Q8380">
            <v>10235</v>
          </cell>
        </row>
        <row r="8381">
          <cell r="E8381" t="str">
            <v>84MONTHLYHTEAMSTERS LOCAL UNION NUMBER 117</v>
          </cell>
          <cell r="F8381" t="str">
            <v>84</v>
          </cell>
          <cell r="G8381" t="str">
            <v>Monthly</v>
          </cell>
          <cell r="H8381" t="str">
            <v>H</v>
          </cell>
          <cell r="I8381">
            <v>0</v>
          </cell>
          <cell r="J8381" t="str">
            <v>Teamsters Local Union Number 117</v>
          </cell>
          <cell r="K8381">
            <v>10463</v>
          </cell>
          <cell r="L8381">
            <v>10463</v>
          </cell>
          <cell r="M8381">
            <v>10463</v>
          </cell>
          <cell r="N8381">
            <v>10463</v>
          </cell>
          <cell r="O8381">
            <v>9864</v>
          </cell>
          <cell r="P8381">
            <v>10061</v>
          </cell>
          <cell r="Q8381">
            <v>10365</v>
          </cell>
        </row>
        <row r="8382">
          <cell r="E8382" t="str">
            <v>84MONTHLYHWASHINGTON FEDERATION OF STATE EMPLOYEES</v>
          </cell>
          <cell r="F8382" t="str">
            <v>84</v>
          </cell>
          <cell r="G8382" t="str">
            <v>Monthly</v>
          </cell>
          <cell r="H8382" t="str">
            <v>H</v>
          </cell>
          <cell r="I8382">
            <v>0</v>
          </cell>
          <cell r="J8382" t="str">
            <v>Washington Federation of State Employees</v>
          </cell>
          <cell r="K8382">
            <v>10332</v>
          </cell>
          <cell r="L8382">
            <v>10332</v>
          </cell>
          <cell r="M8382">
            <v>10332</v>
          </cell>
          <cell r="N8382">
            <v>10332</v>
          </cell>
          <cell r="O8382">
            <v>9740</v>
          </cell>
          <cell r="P8382">
            <v>9935</v>
          </cell>
          <cell r="Q8382">
            <v>10235</v>
          </cell>
        </row>
        <row r="8383">
          <cell r="E8383" t="str">
            <v>84MONTHLYHWASHINGTON PUBLIC EMPLOYEES ASSOCIATION</v>
          </cell>
          <cell r="F8383" t="str">
            <v>84</v>
          </cell>
          <cell r="G8383" t="str">
            <v>Monthly</v>
          </cell>
          <cell r="H8383" t="str">
            <v>H</v>
          </cell>
          <cell r="I8383">
            <v>0</v>
          </cell>
          <cell r="J8383" t="str">
            <v>Washington Public Employees Association</v>
          </cell>
          <cell r="K8383">
            <v>10332</v>
          </cell>
          <cell r="L8383">
            <v>10332</v>
          </cell>
          <cell r="M8383">
            <v>10332</v>
          </cell>
          <cell r="N8383">
            <v>10332</v>
          </cell>
          <cell r="O8383">
            <v>9740</v>
          </cell>
          <cell r="P8383">
            <v>9935</v>
          </cell>
          <cell r="Q8383">
            <v>10235</v>
          </cell>
        </row>
        <row r="8384">
          <cell r="E8384" t="str">
            <v>84MONTHLYICOALITION</v>
          </cell>
          <cell r="F8384" t="str">
            <v>84</v>
          </cell>
          <cell r="G8384" t="str">
            <v>Monthly</v>
          </cell>
          <cell r="H8384" t="str">
            <v>I</v>
          </cell>
          <cell r="I8384">
            <v>0</v>
          </cell>
          <cell r="J8384" t="str">
            <v>Coalition</v>
          </cell>
          <cell r="K8384">
            <v>10591</v>
          </cell>
          <cell r="L8384">
            <v>10591</v>
          </cell>
          <cell r="M8384">
            <v>10591</v>
          </cell>
          <cell r="N8384">
            <v>10591</v>
          </cell>
          <cell r="O8384">
            <v>9984</v>
          </cell>
          <cell r="P8384">
            <v>10184</v>
          </cell>
          <cell r="Q8384">
            <v>10492</v>
          </cell>
        </row>
        <row r="8385">
          <cell r="E8385" t="str">
            <v>84MONTHLYINON-REPRESENTED STATE EMPLOYEES</v>
          </cell>
          <cell r="F8385" t="str">
            <v>84</v>
          </cell>
          <cell r="G8385" t="str">
            <v>Monthly</v>
          </cell>
          <cell r="H8385" t="str">
            <v>I</v>
          </cell>
          <cell r="I8385">
            <v>0</v>
          </cell>
          <cell r="J8385" t="str">
            <v>Non-Represented State Employees</v>
          </cell>
          <cell r="K8385">
            <v>10591</v>
          </cell>
          <cell r="L8385">
            <v>10591</v>
          </cell>
          <cell r="M8385">
            <v>10591</v>
          </cell>
          <cell r="N8385">
            <v>10591</v>
          </cell>
          <cell r="O8385">
            <v>9984</v>
          </cell>
          <cell r="P8385">
            <v>10184</v>
          </cell>
          <cell r="Q8385">
            <v>10492</v>
          </cell>
        </row>
        <row r="8386">
          <cell r="E8386" t="str">
            <v>84MONTHLYITEAMSTERS LOCAL UNION NUMBER 117</v>
          </cell>
          <cell r="F8386" t="str">
            <v>84</v>
          </cell>
          <cell r="G8386" t="str">
            <v>Monthly</v>
          </cell>
          <cell r="H8386" t="str">
            <v>I</v>
          </cell>
          <cell r="I8386">
            <v>0</v>
          </cell>
          <cell r="J8386" t="str">
            <v>Teamsters Local Union Number 117</v>
          </cell>
          <cell r="K8386">
            <v>10726</v>
          </cell>
          <cell r="L8386">
            <v>10726</v>
          </cell>
          <cell r="M8386">
            <v>10726</v>
          </cell>
          <cell r="N8386">
            <v>10726</v>
          </cell>
          <cell r="O8386">
            <v>10111</v>
          </cell>
          <cell r="P8386">
            <v>10313</v>
          </cell>
          <cell r="Q8386">
            <v>10624</v>
          </cell>
        </row>
        <row r="8387">
          <cell r="E8387" t="str">
            <v>84MONTHLYIWASHINGTON FEDERATION OF STATE EMPLOYEES</v>
          </cell>
          <cell r="F8387" t="str">
            <v>84</v>
          </cell>
          <cell r="G8387" t="str">
            <v>Monthly</v>
          </cell>
          <cell r="H8387" t="str">
            <v>I</v>
          </cell>
          <cell r="I8387">
            <v>0</v>
          </cell>
          <cell r="J8387" t="str">
            <v>Washington Federation of State Employees</v>
          </cell>
          <cell r="K8387">
            <v>10591</v>
          </cell>
          <cell r="L8387">
            <v>10591</v>
          </cell>
          <cell r="M8387">
            <v>10591</v>
          </cell>
          <cell r="N8387">
            <v>10591</v>
          </cell>
          <cell r="O8387">
            <v>9984</v>
          </cell>
          <cell r="P8387">
            <v>10184</v>
          </cell>
          <cell r="Q8387">
            <v>10492</v>
          </cell>
        </row>
        <row r="8388">
          <cell r="E8388" t="str">
            <v>84MONTHLYIWASHINGTON PUBLIC EMPLOYEES ASSOCIATION</v>
          </cell>
          <cell r="F8388" t="str">
            <v>84</v>
          </cell>
          <cell r="G8388" t="str">
            <v>Monthly</v>
          </cell>
          <cell r="H8388" t="str">
            <v>I</v>
          </cell>
          <cell r="I8388">
            <v>0</v>
          </cell>
          <cell r="J8388" t="str">
            <v>Washington Public Employees Association</v>
          </cell>
          <cell r="K8388">
            <v>10591</v>
          </cell>
          <cell r="L8388">
            <v>10591</v>
          </cell>
          <cell r="M8388">
            <v>10591</v>
          </cell>
          <cell r="N8388">
            <v>10591</v>
          </cell>
          <cell r="O8388">
            <v>9984</v>
          </cell>
          <cell r="P8388">
            <v>10184</v>
          </cell>
          <cell r="Q8388">
            <v>10492</v>
          </cell>
        </row>
        <row r="8389">
          <cell r="E8389" t="str">
            <v>84MONTHLYJCOALITION</v>
          </cell>
          <cell r="F8389" t="str">
            <v>84</v>
          </cell>
          <cell r="G8389" t="str">
            <v>Monthly</v>
          </cell>
          <cell r="H8389" t="str">
            <v>J</v>
          </cell>
          <cell r="I8389">
            <v>0</v>
          </cell>
          <cell r="J8389" t="str">
            <v>Coalition</v>
          </cell>
          <cell r="K8389">
            <v>10858</v>
          </cell>
          <cell r="L8389">
            <v>10858</v>
          </cell>
          <cell r="M8389">
            <v>10858</v>
          </cell>
          <cell r="N8389">
            <v>10858</v>
          </cell>
          <cell r="O8389">
            <v>10235</v>
          </cell>
          <cell r="P8389">
            <v>10440</v>
          </cell>
          <cell r="Q8389">
            <v>10755</v>
          </cell>
        </row>
        <row r="8390">
          <cell r="E8390" t="str">
            <v>84MONTHLYJNON-REPRESENTED STATE EMPLOYEES</v>
          </cell>
          <cell r="F8390" t="str">
            <v>84</v>
          </cell>
          <cell r="G8390" t="str">
            <v>Monthly</v>
          </cell>
          <cell r="H8390" t="str">
            <v>J</v>
          </cell>
          <cell r="I8390">
            <v>0</v>
          </cell>
          <cell r="J8390" t="str">
            <v>Non-Represented State Employees</v>
          </cell>
          <cell r="K8390">
            <v>10858</v>
          </cell>
          <cell r="L8390">
            <v>10858</v>
          </cell>
          <cell r="M8390">
            <v>10858</v>
          </cell>
          <cell r="N8390">
            <v>10858</v>
          </cell>
          <cell r="O8390">
            <v>10235</v>
          </cell>
          <cell r="P8390">
            <v>10440</v>
          </cell>
          <cell r="Q8390">
            <v>10755</v>
          </cell>
        </row>
        <row r="8391">
          <cell r="E8391" t="str">
            <v>84MONTHLYJTEAMSTERS LOCAL UNION NUMBER 117</v>
          </cell>
          <cell r="F8391" t="str">
            <v>84</v>
          </cell>
          <cell r="G8391" t="str">
            <v>Monthly</v>
          </cell>
          <cell r="H8391" t="str">
            <v>J</v>
          </cell>
          <cell r="I8391">
            <v>0</v>
          </cell>
          <cell r="J8391" t="str">
            <v>Teamsters Local Union Number 117</v>
          </cell>
          <cell r="K8391">
            <v>10997</v>
          </cell>
          <cell r="L8391">
            <v>10997</v>
          </cell>
          <cell r="M8391">
            <v>10997</v>
          </cell>
          <cell r="N8391">
            <v>10997</v>
          </cell>
          <cell r="O8391">
            <v>10367</v>
          </cell>
          <cell r="P8391">
            <v>10574</v>
          </cell>
          <cell r="Q8391">
            <v>10893</v>
          </cell>
        </row>
        <row r="8392">
          <cell r="E8392" t="str">
            <v>84MONTHLYJWASHINGTON FEDERATION OF STATE EMPLOYEES</v>
          </cell>
          <cell r="F8392" t="str">
            <v>84</v>
          </cell>
          <cell r="G8392" t="str">
            <v>Monthly</v>
          </cell>
          <cell r="H8392" t="str">
            <v>J</v>
          </cell>
          <cell r="I8392">
            <v>0</v>
          </cell>
          <cell r="J8392" t="str">
            <v>Washington Federation of State Employees</v>
          </cell>
          <cell r="K8392">
            <v>10858</v>
          </cell>
          <cell r="L8392">
            <v>10858</v>
          </cell>
          <cell r="M8392">
            <v>10858</v>
          </cell>
          <cell r="N8392">
            <v>10858</v>
          </cell>
          <cell r="O8392">
            <v>10235</v>
          </cell>
          <cell r="P8392">
            <v>10440</v>
          </cell>
          <cell r="Q8392">
            <v>10755</v>
          </cell>
        </row>
        <row r="8393">
          <cell r="E8393" t="str">
            <v>84MONTHLYJWASHINGTON PUBLIC EMPLOYEES ASSOCIATION</v>
          </cell>
          <cell r="F8393" t="str">
            <v>84</v>
          </cell>
          <cell r="G8393" t="str">
            <v>Monthly</v>
          </cell>
          <cell r="H8393" t="str">
            <v>J</v>
          </cell>
          <cell r="I8393">
            <v>0</v>
          </cell>
          <cell r="J8393" t="str">
            <v>Washington Public Employees Association</v>
          </cell>
          <cell r="K8393">
            <v>10858</v>
          </cell>
          <cell r="L8393">
            <v>10858</v>
          </cell>
          <cell r="M8393">
            <v>10858</v>
          </cell>
          <cell r="N8393">
            <v>10858</v>
          </cell>
          <cell r="O8393">
            <v>10235</v>
          </cell>
          <cell r="P8393">
            <v>10440</v>
          </cell>
          <cell r="Q8393">
            <v>10755</v>
          </cell>
        </row>
        <row r="8394">
          <cell r="E8394" t="str">
            <v>84MONTHLYKCOALITION</v>
          </cell>
          <cell r="F8394" t="str">
            <v>84</v>
          </cell>
          <cell r="G8394" t="str">
            <v>Monthly</v>
          </cell>
          <cell r="H8394" t="str">
            <v>K</v>
          </cell>
          <cell r="I8394">
            <v>0</v>
          </cell>
          <cell r="J8394" t="str">
            <v>Coalition</v>
          </cell>
          <cell r="K8394">
            <v>11127</v>
          </cell>
          <cell r="L8394">
            <v>11127</v>
          </cell>
          <cell r="M8394">
            <v>11127</v>
          </cell>
          <cell r="N8394">
            <v>11127</v>
          </cell>
          <cell r="O8394">
            <v>10489</v>
          </cell>
          <cell r="P8394">
            <v>10699</v>
          </cell>
          <cell r="Q8394">
            <v>11022</v>
          </cell>
        </row>
        <row r="8395">
          <cell r="E8395" t="str">
            <v>84MONTHLYKNON-REPRESENTED STATE EMPLOYEES</v>
          </cell>
          <cell r="F8395" t="str">
            <v>84</v>
          </cell>
          <cell r="G8395" t="str">
            <v>Monthly</v>
          </cell>
          <cell r="H8395" t="str">
            <v>K</v>
          </cell>
          <cell r="I8395">
            <v>0</v>
          </cell>
          <cell r="J8395" t="str">
            <v>Non-Represented State Employees</v>
          </cell>
          <cell r="K8395">
            <v>11127</v>
          </cell>
          <cell r="L8395">
            <v>11127</v>
          </cell>
          <cell r="M8395">
            <v>11127</v>
          </cell>
          <cell r="N8395">
            <v>11127</v>
          </cell>
          <cell r="O8395">
            <v>10489</v>
          </cell>
          <cell r="P8395">
            <v>10699</v>
          </cell>
          <cell r="Q8395">
            <v>11022</v>
          </cell>
        </row>
        <row r="8396">
          <cell r="E8396" t="str">
            <v>84MONTHLYKTEAMSTERS LOCAL UNION NUMBER 117</v>
          </cell>
          <cell r="F8396" t="str">
            <v>84</v>
          </cell>
          <cell r="G8396" t="str">
            <v>Monthly</v>
          </cell>
          <cell r="H8396" t="str">
            <v>K</v>
          </cell>
          <cell r="I8396">
            <v>0</v>
          </cell>
          <cell r="J8396" t="str">
            <v>Teamsters Local Union Number 117</v>
          </cell>
          <cell r="K8396">
            <v>11269</v>
          </cell>
          <cell r="L8396">
            <v>11269</v>
          </cell>
          <cell r="M8396">
            <v>11269</v>
          </cell>
          <cell r="N8396">
            <v>11269</v>
          </cell>
          <cell r="O8396">
            <v>10624</v>
          </cell>
          <cell r="P8396">
            <v>10836</v>
          </cell>
          <cell r="Q8396">
            <v>11163</v>
          </cell>
        </row>
        <row r="8397">
          <cell r="E8397" t="str">
            <v>84MONTHLYKWASHINGTON FEDERATION OF STATE EMPLOYEES</v>
          </cell>
          <cell r="F8397" t="str">
            <v>84</v>
          </cell>
          <cell r="G8397" t="str">
            <v>Monthly</v>
          </cell>
          <cell r="H8397" t="str">
            <v>K</v>
          </cell>
          <cell r="I8397">
            <v>0</v>
          </cell>
          <cell r="J8397" t="str">
            <v>Washington Federation of State Employees</v>
          </cell>
          <cell r="K8397">
            <v>11127</v>
          </cell>
          <cell r="L8397">
            <v>11127</v>
          </cell>
          <cell r="M8397">
            <v>11127</v>
          </cell>
          <cell r="N8397">
            <v>11127</v>
          </cell>
          <cell r="O8397">
            <v>10489</v>
          </cell>
          <cell r="P8397">
            <v>10699</v>
          </cell>
          <cell r="Q8397">
            <v>11022</v>
          </cell>
        </row>
        <row r="8398">
          <cell r="E8398" t="str">
            <v>84MONTHLYKWASHINGTON PUBLIC EMPLOYEES ASSOCIATION</v>
          </cell>
          <cell r="F8398" t="str">
            <v>84</v>
          </cell>
          <cell r="G8398" t="str">
            <v>Monthly</v>
          </cell>
          <cell r="H8398" t="str">
            <v>K</v>
          </cell>
          <cell r="I8398">
            <v>0</v>
          </cell>
          <cell r="J8398" t="str">
            <v>Washington Public Employees Association</v>
          </cell>
          <cell r="K8398">
            <v>11127</v>
          </cell>
          <cell r="L8398">
            <v>11127</v>
          </cell>
          <cell r="M8398">
            <v>11127</v>
          </cell>
          <cell r="N8398">
            <v>11127</v>
          </cell>
          <cell r="O8398">
            <v>10489</v>
          </cell>
          <cell r="P8398">
            <v>10699</v>
          </cell>
          <cell r="Q8398">
            <v>11022</v>
          </cell>
        </row>
        <row r="8399">
          <cell r="E8399" t="str">
            <v>84MONTHLYLCOALITION</v>
          </cell>
          <cell r="F8399" t="str">
            <v>84</v>
          </cell>
          <cell r="G8399" t="str">
            <v>Monthly</v>
          </cell>
          <cell r="H8399" t="str">
            <v>L</v>
          </cell>
          <cell r="I8399">
            <v>0</v>
          </cell>
          <cell r="J8399" t="str">
            <v>Coalition</v>
          </cell>
          <cell r="K8399">
            <v>11405</v>
          </cell>
          <cell r="L8399">
            <v>11405</v>
          </cell>
          <cell r="M8399">
            <v>11405</v>
          </cell>
          <cell r="N8399">
            <v>11405</v>
          </cell>
          <cell r="O8399">
            <v>10751</v>
          </cell>
          <cell r="P8399">
            <v>10966</v>
          </cell>
          <cell r="Q8399">
            <v>11297</v>
          </cell>
        </row>
        <row r="8400">
          <cell r="E8400" t="str">
            <v>84MONTHLYLNON-REPRESENTED STATE EMPLOYEES</v>
          </cell>
          <cell r="F8400" t="str">
            <v>84</v>
          </cell>
          <cell r="G8400" t="str">
            <v>Monthly</v>
          </cell>
          <cell r="H8400" t="str">
            <v>L</v>
          </cell>
          <cell r="I8400">
            <v>0</v>
          </cell>
          <cell r="J8400" t="str">
            <v>Non-Represented State Employees</v>
          </cell>
          <cell r="K8400">
            <v>11405</v>
          </cell>
          <cell r="L8400">
            <v>11405</v>
          </cell>
          <cell r="M8400">
            <v>11405</v>
          </cell>
          <cell r="N8400">
            <v>11405</v>
          </cell>
          <cell r="O8400">
            <v>10751</v>
          </cell>
          <cell r="P8400">
            <v>10966</v>
          </cell>
          <cell r="Q8400">
            <v>11297</v>
          </cell>
        </row>
        <row r="8401">
          <cell r="E8401" t="str">
            <v>84MONTHLYLTEAMSTERS LOCAL UNION NUMBER 117</v>
          </cell>
          <cell r="F8401" t="str">
            <v>84</v>
          </cell>
          <cell r="G8401" t="str">
            <v>Monthly</v>
          </cell>
          <cell r="H8401" t="str">
            <v>L</v>
          </cell>
          <cell r="I8401">
            <v>0</v>
          </cell>
          <cell r="J8401" t="str">
            <v>Teamsters Local Union Number 117</v>
          </cell>
          <cell r="K8401">
            <v>11552</v>
          </cell>
          <cell r="L8401">
            <v>11552</v>
          </cell>
          <cell r="M8401">
            <v>11552</v>
          </cell>
          <cell r="N8401">
            <v>11552</v>
          </cell>
          <cell r="O8401">
            <v>10890</v>
          </cell>
          <cell r="P8401">
            <v>11108</v>
          </cell>
          <cell r="Q8401">
            <v>11443</v>
          </cell>
        </row>
        <row r="8402">
          <cell r="E8402" t="str">
            <v>84MONTHLYLWASHINGTON FEDERATION OF STATE EMPLOYEES</v>
          </cell>
          <cell r="F8402" t="str">
            <v>84</v>
          </cell>
          <cell r="G8402" t="str">
            <v>Monthly</v>
          </cell>
          <cell r="H8402" t="str">
            <v>L</v>
          </cell>
          <cell r="I8402">
            <v>0</v>
          </cell>
          <cell r="J8402" t="str">
            <v>Washington Federation of State Employees</v>
          </cell>
          <cell r="K8402">
            <v>11405</v>
          </cell>
          <cell r="L8402">
            <v>11405</v>
          </cell>
          <cell r="M8402">
            <v>11405</v>
          </cell>
          <cell r="N8402">
            <v>11405</v>
          </cell>
          <cell r="O8402">
            <v>10751</v>
          </cell>
          <cell r="P8402">
            <v>10966</v>
          </cell>
          <cell r="Q8402">
            <v>11297</v>
          </cell>
        </row>
        <row r="8403">
          <cell r="E8403" t="str">
            <v>84MONTHLYLWASHINGTON PUBLIC EMPLOYEES ASSOCIATION</v>
          </cell>
          <cell r="F8403" t="str">
            <v>84</v>
          </cell>
          <cell r="G8403" t="str">
            <v>Monthly</v>
          </cell>
          <cell r="H8403" t="str">
            <v>L</v>
          </cell>
          <cell r="I8403">
            <v>0</v>
          </cell>
          <cell r="J8403" t="str">
            <v>Washington Public Employees Association</v>
          </cell>
          <cell r="K8403">
            <v>11405</v>
          </cell>
          <cell r="L8403">
            <v>11405</v>
          </cell>
          <cell r="M8403">
            <v>11405</v>
          </cell>
          <cell r="N8403">
            <v>11405</v>
          </cell>
          <cell r="O8403">
            <v>10751</v>
          </cell>
          <cell r="P8403">
            <v>10966</v>
          </cell>
          <cell r="Q8403">
            <v>11297</v>
          </cell>
        </row>
        <row r="8404">
          <cell r="E8404" t="str">
            <v>84MONTHLYMCOALITION</v>
          </cell>
          <cell r="F8404" t="str">
            <v>84</v>
          </cell>
          <cell r="G8404" t="str">
            <v>Monthly</v>
          </cell>
          <cell r="H8404" t="str">
            <v>M</v>
          </cell>
          <cell r="I8404">
            <v>0</v>
          </cell>
          <cell r="J8404" t="str">
            <v>Coalition</v>
          </cell>
          <cell r="K8404">
            <v>11693</v>
          </cell>
          <cell r="L8404">
            <v>11693</v>
          </cell>
          <cell r="M8404">
            <v>11693</v>
          </cell>
          <cell r="N8404">
            <v>11693</v>
          </cell>
          <cell r="O8404">
            <v>11023</v>
          </cell>
          <cell r="P8404">
            <v>11243</v>
          </cell>
          <cell r="Q8404">
            <v>11583</v>
          </cell>
        </row>
        <row r="8405">
          <cell r="E8405" t="str">
            <v>84MONTHLYMNON-REPRESENTED STATE EMPLOYEES</v>
          </cell>
          <cell r="F8405" t="str">
            <v>84</v>
          </cell>
          <cell r="G8405" t="str">
            <v>Monthly</v>
          </cell>
          <cell r="H8405" t="str">
            <v>M</v>
          </cell>
          <cell r="I8405">
            <v>0</v>
          </cell>
          <cell r="J8405" t="str">
            <v>Non-Represented State Employees</v>
          </cell>
          <cell r="K8405">
            <v>11693</v>
          </cell>
          <cell r="L8405">
            <v>11693</v>
          </cell>
          <cell r="M8405">
            <v>11693</v>
          </cell>
          <cell r="N8405">
            <v>11693</v>
          </cell>
          <cell r="O8405">
            <v>11023</v>
          </cell>
          <cell r="P8405">
            <v>11243</v>
          </cell>
          <cell r="Q8405">
            <v>11583</v>
          </cell>
        </row>
        <row r="8406">
          <cell r="E8406" t="str">
            <v>84MONTHLYMTEAMSTERS LOCAL UNION NUMBER 117</v>
          </cell>
          <cell r="F8406" t="str">
            <v>84</v>
          </cell>
          <cell r="G8406" t="str">
            <v>Monthly</v>
          </cell>
          <cell r="H8406" t="str">
            <v>M</v>
          </cell>
          <cell r="I8406">
            <v>0</v>
          </cell>
          <cell r="J8406" t="str">
            <v>Teamsters Local Union Number 117</v>
          </cell>
          <cell r="K8406">
            <v>11842</v>
          </cell>
          <cell r="L8406">
            <v>11842</v>
          </cell>
          <cell r="M8406">
            <v>11842</v>
          </cell>
          <cell r="N8406">
            <v>11842</v>
          </cell>
          <cell r="O8406">
            <v>11164</v>
          </cell>
          <cell r="P8406">
            <v>11387</v>
          </cell>
          <cell r="Q8406">
            <v>11731</v>
          </cell>
        </row>
        <row r="8407">
          <cell r="E8407" t="str">
            <v>84MONTHLYMWASHINGTON FEDERATION OF STATE EMPLOYEES</v>
          </cell>
          <cell r="F8407" t="str">
            <v>84</v>
          </cell>
          <cell r="G8407" t="str">
            <v>Monthly</v>
          </cell>
          <cell r="H8407" t="str">
            <v>M</v>
          </cell>
          <cell r="I8407">
            <v>0</v>
          </cell>
          <cell r="J8407" t="str">
            <v>Washington Federation of State Employees</v>
          </cell>
          <cell r="K8407">
            <v>11693</v>
          </cell>
          <cell r="L8407">
            <v>11693</v>
          </cell>
          <cell r="M8407">
            <v>11693</v>
          </cell>
          <cell r="N8407">
            <v>11693</v>
          </cell>
          <cell r="O8407">
            <v>11023</v>
          </cell>
          <cell r="P8407">
            <v>11243</v>
          </cell>
          <cell r="Q8407">
            <v>11583</v>
          </cell>
        </row>
        <row r="8408">
          <cell r="E8408" t="str">
            <v>84MONTHLYMWASHINGTON PUBLIC EMPLOYEES ASSOCIATION</v>
          </cell>
          <cell r="F8408" t="str">
            <v>84</v>
          </cell>
          <cell r="G8408" t="str">
            <v>Monthly</v>
          </cell>
          <cell r="H8408" t="str">
            <v>M</v>
          </cell>
          <cell r="I8408">
            <v>0</v>
          </cell>
          <cell r="J8408" t="str">
            <v>Washington Public Employees Association</v>
          </cell>
          <cell r="K8408">
            <v>11693</v>
          </cell>
          <cell r="L8408">
            <v>11693</v>
          </cell>
          <cell r="M8408">
            <v>11693</v>
          </cell>
          <cell r="N8408">
            <v>11693</v>
          </cell>
          <cell r="O8408">
            <v>11023</v>
          </cell>
          <cell r="P8408">
            <v>11243</v>
          </cell>
          <cell r="Q8408">
            <v>11583</v>
          </cell>
        </row>
        <row r="8409">
          <cell r="E8409" t="str">
            <v>85MONTHLYACOALITION</v>
          </cell>
          <cell r="F8409" t="str">
            <v>85</v>
          </cell>
          <cell r="G8409" t="str">
            <v>Monthly</v>
          </cell>
          <cell r="H8409" t="str">
            <v>A</v>
          </cell>
          <cell r="I8409">
            <v>0</v>
          </cell>
          <cell r="J8409" t="str">
            <v>Coalition</v>
          </cell>
          <cell r="K8409">
            <v>8912</v>
          </cell>
          <cell r="L8409">
            <v>8912</v>
          </cell>
          <cell r="M8409">
            <v>8912</v>
          </cell>
          <cell r="N8409">
            <v>8912</v>
          </cell>
          <cell r="O8409">
            <v>8401</v>
          </cell>
          <cell r="P8409">
            <v>8569</v>
          </cell>
          <cell r="Q8409">
            <v>8828</v>
          </cell>
        </row>
        <row r="8410">
          <cell r="E8410" t="str">
            <v>85MONTHLYANON-REPRESENTED STATE EMPLOYEES</v>
          </cell>
          <cell r="F8410" t="str">
            <v>85</v>
          </cell>
          <cell r="G8410" t="str">
            <v>Monthly</v>
          </cell>
          <cell r="H8410" t="str">
            <v>A</v>
          </cell>
          <cell r="I8410">
            <v>0</v>
          </cell>
          <cell r="J8410" t="str">
            <v>Non-Represented State Employees</v>
          </cell>
          <cell r="K8410">
            <v>8912</v>
          </cell>
          <cell r="L8410">
            <v>8912</v>
          </cell>
          <cell r="M8410">
            <v>8912</v>
          </cell>
          <cell r="N8410">
            <v>8912</v>
          </cell>
          <cell r="O8410">
            <v>8401</v>
          </cell>
          <cell r="P8410">
            <v>8569</v>
          </cell>
          <cell r="Q8410">
            <v>8828</v>
          </cell>
        </row>
        <row r="8411">
          <cell r="E8411" t="str">
            <v>85MONTHLYATEAMSTERS LOCAL UNION NUMBER 117</v>
          </cell>
          <cell r="F8411" t="str">
            <v>85</v>
          </cell>
          <cell r="G8411" t="str">
            <v>Monthly</v>
          </cell>
          <cell r="H8411" t="str">
            <v>A</v>
          </cell>
          <cell r="I8411">
            <v>0</v>
          </cell>
          <cell r="J8411" t="str">
            <v>Teamsters Local Union Number 117</v>
          </cell>
          <cell r="K8411">
            <v>9024</v>
          </cell>
          <cell r="L8411">
            <v>9024</v>
          </cell>
          <cell r="M8411">
            <v>9024</v>
          </cell>
          <cell r="N8411">
            <v>9024</v>
          </cell>
          <cell r="O8411">
            <v>8507</v>
          </cell>
          <cell r="P8411">
            <v>8677</v>
          </cell>
          <cell r="Q8411">
            <v>8939</v>
          </cell>
        </row>
        <row r="8412">
          <cell r="E8412" t="str">
            <v>85MONTHLYAWASHINGTON FEDERATION OF STATE EMPLOYEES</v>
          </cell>
          <cell r="F8412" t="str">
            <v>85</v>
          </cell>
          <cell r="G8412" t="str">
            <v>Monthly</v>
          </cell>
          <cell r="H8412" t="str">
            <v>A</v>
          </cell>
          <cell r="I8412">
            <v>0</v>
          </cell>
          <cell r="J8412" t="str">
            <v>Washington Federation of State Employees</v>
          </cell>
          <cell r="K8412">
            <v>8912</v>
          </cell>
          <cell r="L8412">
            <v>8912</v>
          </cell>
          <cell r="M8412">
            <v>8912</v>
          </cell>
          <cell r="N8412">
            <v>8912</v>
          </cell>
          <cell r="O8412">
            <v>8401</v>
          </cell>
          <cell r="P8412">
            <v>8569</v>
          </cell>
          <cell r="Q8412">
            <v>8828</v>
          </cell>
        </row>
        <row r="8413">
          <cell r="E8413" t="str">
            <v>85MONTHLYAWASHINGTON PUBLIC EMPLOYEES ASSOCIATION</v>
          </cell>
          <cell r="F8413" t="str">
            <v>85</v>
          </cell>
          <cell r="G8413" t="str">
            <v>Monthly</v>
          </cell>
          <cell r="H8413" t="str">
            <v>A</v>
          </cell>
          <cell r="I8413">
            <v>0</v>
          </cell>
          <cell r="J8413" t="str">
            <v>Washington Public Employees Association</v>
          </cell>
          <cell r="K8413">
            <v>8912</v>
          </cell>
          <cell r="L8413">
            <v>8912</v>
          </cell>
          <cell r="M8413">
            <v>8912</v>
          </cell>
          <cell r="N8413">
            <v>8912</v>
          </cell>
          <cell r="O8413">
            <v>8401</v>
          </cell>
          <cell r="P8413">
            <v>8569</v>
          </cell>
          <cell r="Q8413">
            <v>8828</v>
          </cell>
        </row>
        <row r="8414">
          <cell r="E8414" t="str">
            <v>85MONTHLYBCOALITION</v>
          </cell>
          <cell r="F8414" t="str">
            <v>85</v>
          </cell>
          <cell r="G8414" t="str">
            <v>Monthly</v>
          </cell>
          <cell r="H8414" t="str">
            <v>B</v>
          </cell>
          <cell r="I8414">
            <v>0</v>
          </cell>
          <cell r="J8414" t="str">
            <v>Coalition</v>
          </cell>
          <cell r="K8414">
            <v>9136</v>
          </cell>
          <cell r="L8414">
            <v>9136</v>
          </cell>
          <cell r="M8414">
            <v>9136</v>
          </cell>
          <cell r="N8414">
            <v>9136</v>
          </cell>
          <cell r="O8414">
            <v>8613</v>
          </cell>
          <cell r="P8414">
            <v>8785</v>
          </cell>
          <cell r="Q8414">
            <v>9050</v>
          </cell>
        </row>
        <row r="8415">
          <cell r="E8415" t="str">
            <v>85MONTHLYBNON-REPRESENTED STATE EMPLOYEES</v>
          </cell>
          <cell r="F8415" t="str">
            <v>85</v>
          </cell>
          <cell r="G8415" t="str">
            <v>Monthly</v>
          </cell>
          <cell r="H8415" t="str">
            <v>B</v>
          </cell>
          <cell r="I8415">
            <v>0</v>
          </cell>
          <cell r="J8415" t="str">
            <v>Non-Represented State Employees</v>
          </cell>
          <cell r="K8415">
            <v>9136</v>
          </cell>
          <cell r="L8415">
            <v>9136</v>
          </cell>
          <cell r="M8415">
            <v>9136</v>
          </cell>
          <cell r="N8415">
            <v>9136</v>
          </cell>
          <cell r="O8415">
            <v>8613</v>
          </cell>
          <cell r="P8415">
            <v>8785</v>
          </cell>
          <cell r="Q8415">
            <v>9050</v>
          </cell>
        </row>
        <row r="8416">
          <cell r="E8416" t="str">
            <v>85MONTHLYBTEAMSTERS LOCAL UNION NUMBER 117</v>
          </cell>
          <cell r="F8416" t="str">
            <v>85</v>
          </cell>
          <cell r="G8416" t="str">
            <v>Monthly</v>
          </cell>
          <cell r="H8416" t="str">
            <v>B</v>
          </cell>
          <cell r="I8416">
            <v>0</v>
          </cell>
          <cell r="J8416" t="str">
            <v>Teamsters Local Union Number 117</v>
          </cell>
          <cell r="K8416">
            <v>9254</v>
          </cell>
          <cell r="L8416">
            <v>9254</v>
          </cell>
          <cell r="M8416">
            <v>9254</v>
          </cell>
          <cell r="N8416">
            <v>9254</v>
          </cell>
          <cell r="O8416">
            <v>8724</v>
          </cell>
          <cell r="P8416">
            <v>8898</v>
          </cell>
          <cell r="Q8416">
            <v>9167</v>
          </cell>
        </row>
        <row r="8417">
          <cell r="E8417" t="str">
            <v>85MONTHLYBWASHINGTON FEDERATION OF STATE EMPLOYEES</v>
          </cell>
          <cell r="F8417" t="str">
            <v>85</v>
          </cell>
          <cell r="G8417" t="str">
            <v>Monthly</v>
          </cell>
          <cell r="H8417" t="str">
            <v>B</v>
          </cell>
          <cell r="I8417">
            <v>0</v>
          </cell>
          <cell r="J8417" t="str">
            <v>Washington Federation of State Employees</v>
          </cell>
          <cell r="K8417">
            <v>9136</v>
          </cell>
          <cell r="L8417">
            <v>9136</v>
          </cell>
          <cell r="M8417">
            <v>9136</v>
          </cell>
          <cell r="N8417">
            <v>9136</v>
          </cell>
          <cell r="O8417">
            <v>8613</v>
          </cell>
          <cell r="P8417">
            <v>8785</v>
          </cell>
          <cell r="Q8417">
            <v>9050</v>
          </cell>
        </row>
        <row r="8418">
          <cell r="E8418" t="str">
            <v>85MONTHLYBWASHINGTON PUBLIC EMPLOYEES ASSOCIATION</v>
          </cell>
          <cell r="F8418" t="str">
            <v>85</v>
          </cell>
          <cell r="G8418" t="str">
            <v>Monthly</v>
          </cell>
          <cell r="H8418" t="str">
            <v>B</v>
          </cell>
          <cell r="I8418">
            <v>0</v>
          </cell>
          <cell r="J8418" t="str">
            <v>Washington Public Employees Association</v>
          </cell>
          <cell r="K8418">
            <v>9136</v>
          </cell>
          <cell r="L8418">
            <v>9136</v>
          </cell>
          <cell r="M8418">
            <v>9136</v>
          </cell>
          <cell r="N8418">
            <v>9136</v>
          </cell>
          <cell r="O8418">
            <v>8613</v>
          </cell>
          <cell r="P8418">
            <v>8785</v>
          </cell>
          <cell r="Q8418">
            <v>9050</v>
          </cell>
        </row>
        <row r="8419">
          <cell r="E8419" t="str">
            <v>85MONTHLYCCOALITION</v>
          </cell>
          <cell r="F8419" t="str">
            <v>85</v>
          </cell>
          <cell r="G8419" t="str">
            <v>Monthly</v>
          </cell>
          <cell r="H8419" t="str">
            <v>C</v>
          </cell>
          <cell r="I8419">
            <v>0</v>
          </cell>
          <cell r="J8419" t="str">
            <v>Coalition</v>
          </cell>
          <cell r="K8419">
            <v>9363</v>
          </cell>
          <cell r="L8419">
            <v>9363</v>
          </cell>
          <cell r="M8419">
            <v>9363</v>
          </cell>
          <cell r="N8419">
            <v>9363</v>
          </cell>
          <cell r="O8419">
            <v>8826</v>
          </cell>
          <cell r="P8419">
            <v>9003</v>
          </cell>
          <cell r="Q8419">
            <v>9275</v>
          </cell>
        </row>
        <row r="8420">
          <cell r="E8420" t="str">
            <v>85MONTHLYCNON-REPRESENTED STATE EMPLOYEES</v>
          </cell>
          <cell r="F8420" t="str">
            <v>85</v>
          </cell>
          <cell r="G8420" t="str">
            <v>Monthly</v>
          </cell>
          <cell r="H8420" t="str">
            <v>C</v>
          </cell>
          <cell r="I8420">
            <v>0</v>
          </cell>
          <cell r="J8420" t="str">
            <v>Non-Represented State Employees</v>
          </cell>
          <cell r="K8420">
            <v>9363</v>
          </cell>
          <cell r="L8420">
            <v>9363</v>
          </cell>
          <cell r="M8420">
            <v>9363</v>
          </cell>
          <cell r="N8420">
            <v>9363</v>
          </cell>
          <cell r="O8420">
            <v>8826</v>
          </cell>
          <cell r="P8420">
            <v>9003</v>
          </cell>
          <cell r="Q8420">
            <v>9275</v>
          </cell>
        </row>
        <row r="8421">
          <cell r="E8421" t="str">
            <v>85MONTHLYCTEAMSTERS LOCAL UNION NUMBER 117</v>
          </cell>
          <cell r="F8421" t="str">
            <v>85</v>
          </cell>
          <cell r="G8421" t="str">
            <v>Monthly</v>
          </cell>
          <cell r="H8421" t="str">
            <v>C</v>
          </cell>
          <cell r="I8421">
            <v>0</v>
          </cell>
          <cell r="J8421" t="str">
            <v>Teamsters Local Union Number 117</v>
          </cell>
          <cell r="K8421">
            <v>9482</v>
          </cell>
          <cell r="L8421">
            <v>9482</v>
          </cell>
          <cell r="M8421">
            <v>9482</v>
          </cell>
          <cell r="N8421">
            <v>9482</v>
          </cell>
          <cell r="O8421">
            <v>8938</v>
          </cell>
          <cell r="P8421">
            <v>9117</v>
          </cell>
          <cell r="Q8421">
            <v>9392</v>
          </cell>
        </row>
        <row r="8422">
          <cell r="E8422" t="str">
            <v>85MONTHLYCWASHINGTON FEDERATION OF STATE EMPLOYEES</v>
          </cell>
          <cell r="F8422" t="str">
            <v>85</v>
          </cell>
          <cell r="G8422" t="str">
            <v>Monthly</v>
          </cell>
          <cell r="H8422" t="str">
            <v>C</v>
          </cell>
          <cell r="I8422">
            <v>0</v>
          </cell>
          <cell r="J8422" t="str">
            <v>Washington Federation of State Employees</v>
          </cell>
          <cell r="K8422">
            <v>9363</v>
          </cell>
          <cell r="L8422">
            <v>9363</v>
          </cell>
          <cell r="M8422">
            <v>9363</v>
          </cell>
          <cell r="N8422">
            <v>9363</v>
          </cell>
          <cell r="O8422">
            <v>8826</v>
          </cell>
          <cell r="P8422">
            <v>9003</v>
          </cell>
          <cell r="Q8422">
            <v>9275</v>
          </cell>
        </row>
        <row r="8423">
          <cell r="E8423" t="str">
            <v>85MONTHLYCWASHINGTON PUBLIC EMPLOYEES ASSOCIATION</v>
          </cell>
          <cell r="F8423" t="str">
            <v>85</v>
          </cell>
          <cell r="G8423" t="str">
            <v>Monthly</v>
          </cell>
          <cell r="H8423" t="str">
            <v>C</v>
          </cell>
          <cell r="I8423">
            <v>0</v>
          </cell>
          <cell r="J8423" t="str">
            <v>Washington Public Employees Association</v>
          </cell>
          <cell r="K8423">
            <v>9363</v>
          </cell>
          <cell r="L8423">
            <v>9363</v>
          </cell>
          <cell r="M8423">
            <v>9363</v>
          </cell>
          <cell r="N8423">
            <v>9363</v>
          </cell>
          <cell r="O8423">
            <v>8826</v>
          </cell>
          <cell r="P8423">
            <v>9003</v>
          </cell>
          <cell r="Q8423">
            <v>9275</v>
          </cell>
        </row>
        <row r="8424">
          <cell r="E8424" t="str">
            <v>85MONTHLYDCOALITION</v>
          </cell>
          <cell r="F8424" t="str">
            <v>85</v>
          </cell>
          <cell r="G8424" t="str">
            <v>Monthly</v>
          </cell>
          <cell r="H8424" t="str">
            <v>D</v>
          </cell>
          <cell r="I8424">
            <v>0</v>
          </cell>
          <cell r="J8424" t="str">
            <v>Coalition</v>
          </cell>
          <cell r="K8424">
            <v>9596</v>
          </cell>
          <cell r="L8424">
            <v>9596</v>
          </cell>
          <cell r="M8424">
            <v>9596</v>
          </cell>
          <cell r="N8424">
            <v>9596</v>
          </cell>
          <cell r="O8424">
            <v>9046</v>
          </cell>
          <cell r="P8424">
            <v>9227</v>
          </cell>
          <cell r="Q8424">
            <v>9506</v>
          </cell>
        </row>
        <row r="8425">
          <cell r="E8425" t="str">
            <v>85MONTHLYDNON-REPRESENTED STATE EMPLOYEES</v>
          </cell>
          <cell r="F8425" t="str">
            <v>85</v>
          </cell>
          <cell r="G8425" t="str">
            <v>Monthly</v>
          </cell>
          <cell r="H8425" t="str">
            <v>D</v>
          </cell>
          <cell r="I8425">
            <v>0</v>
          </cell>
          <cell r="J8425" t="str">
            <v>Non-Represented State Employees</v>
          </cell>
          <cell r="K8425">
            <v>9596</v>
          </cell>
          <cell r="L8425">
            <v>9596</v>
          </cell>
          <cell r="M8425">
            <v>9596</v>
          </cell>
          <cell r="N8425">
            <v>9596</v>
          </cell>
          <cell r="O8425">
            <v>9046</v>
          </cell>
          <cell r="P8425">
            <v>9227</v>
          </cell>
          <cell r="Q8425">
            <v>9506</v>
          </cell>
        </row>
        <row r="8426">
          <cell r="E8426" t="str">
            <v>85MONTHLYDTEAMSTERS LOCAL UNION NUMBER 117</v>
          </cell>
          <cell r="F8426" t="str">
            <v>85</v>
          </cell>
          <cell r="G8426" t="str">
            <v>Monthly</v>
          </cell>
          <cell r="H8426" t="str">
            <v>D</v>
          </cell>
          <cell r="I8426">
            <v>0</v>
          </cell>
          <cell r="J8426" t="str">
            <v>Teamsters Local Union Number 117</v>
          </cell>
          <cell r="K8426">
            <v>9719</v>
          </cell>
          <cell r="L8426">
            <v>9719</v>
          </cell>
          <cell r="M8426">
            <v>9719</v>
          </cell>
          <cell r="N8426">
            <v>9719</v>
          </cell>
          <cell r="O8426">
            <v>9162</v>
          </cell>
          <cell r="P8426">
            <v>9345</v>
          </cell>
          <cell r="Q8426">
            <v>9627</v>
          </cell>
        </row>
        <row r="8427">
          <cell r="E8427" t="str">
            <v>85MONTHLYDWASHINGTON FEDERATION OF STATE EMPLOYEES</v>
          </cell>
          <cell r="F8427" t="str">
            <v>85</v>
          </cell>
          <cell r="G8427" t="str">
            <v>Monthly</v>
          </cell>
          <cell r="H8427" t="str">
            <v>D</v>
          </cell>
          <cell r="I8427">
            <v>0</v>
          </cell>
          <cell r="J8427" t="str">
            <v>Washington Federation of State Employees</v>
          </cell>
          <cell r="K8427">
            <v>9596</v>
          </cell>
          <cell r="L8427">
            <v>9596</v>
          </cell>
          <cell r="M8427">
            <v>9596</v>
          </cell>
          <cell r="N8427">
            <v>9596</v>
          </cell>
          <cell r="O8427">
            <v>9046</v>
          </cell>
          <cell r="P8427">
            <v>9227</v>
          </cell>
          <cell r="Q8427">
            <v>9506</v>
          </cell>
        </row>
        <row r="8428">
          <cell r="E8428" t="str">
            <v>85MONTHLYDWASHINGTON PUBLIC EMPLOYEES ASSOCIATION</v>
          </cell>
          <cell r="F8428" t="str">
            <v>85</v>
          </cell>
          <cell r="G8428" t="str">
            <v>Monthly</v>
          </cell>
          <cell r="H8428" t="str">
            <v>D</v>
          </cell>
          <cell r="I8428">
            <v>0</v>
          </cell>
          <cell r="J8428" t="str">
            <v>Washington Public Employees Association</v>
          </cell>
          <cell r="K8428">
            <v>9596</v>
          </cell>
          <cell r="L8428">
            <v>9596</v>
          </cell>
          <cell r="M8428">
            <v>9596</v>
          </cell>
          <cell r="N8428">
            <v>9596</v>
          </cell>
          <cell r="O8428">
            <v>9046</v>
          </cell>
          <cell r="P8428">
            <v>9227</v>
          </cell>
          <cell r="Q8428">
            <v>9506</v>
          </cell>
        </row>
        <row r="8429">
          <cell r="E8429" t="str">
            <v>85MONTHLYECOALITION</v>
          </cell>
          <cell r="F8429" t="str">
            <v>85</v>
          </cell>
          <cell r="G8429" t="str">
            <v>Monthly</v>
          </cell>
          <cell r="H8429" t="str">
            <v>E</v>
          </cell>
          <cell r="I8429">
            <v>0</v>
          </cell>
          <cell r="J8429" t="str">
            <v>Coalition</v>
          </cell>
          <cell r="K8429">
            <v>9836</v>
          </cell>
          <cell r="L8429">
            <v>9836</v>
          </cell>
          <cell r="M8429">
            <v>9836</v>
          </cell>
          <cell r="N8429">
            <v>9836</v>
          </cell>
          <cell r="O8429">
            <v>9273</v>
          </cell>
          <cell r="P8429">
            <v>9458</v>
          </cell>
          <cell r="Q8429">
            <v>9744</v>
          </cell>
        </row>
        <row r="8430">
          <cell r="E8430" t="str">
            <v>85MONTHLYENON-REPRESENTED STATE EMPLOYEES</v>
          </cell>
          <cell r="F8430" t="str">
            <v>85</v>
          </cell>
          <cell r="G8430" t="str">
            <v>Monthly</v>
          </cell>
          <cell r="H8430" t="str">
            <v>E</v>
          </cell>
          <cell r="I8430">
            <v>0</v>
          </cell>
          <cell r="J8430" t="str">
            <v>Non-Represented State Employees</v>
          </cell>
          <cell r="K8430">
            <v>9836</v>
          </cell>
          <cell r="L8430">
            <v>9836</v>
          </cell>
          <cell r="M8430">
            <v>9836</v>
          </cell>
          <cell r="N8430">
            <v>9836</v>
          </cell>
          <cell r="O8430">
            <v>9273</v>
          </cell>
          <cell r="P8430">
            <v>9458</v>
          </cell>
          <cell r="Q8430">
            <v>9744</v>
          </cell>
        </row>
        <row r="8431">
          <cell r="E8431" t="str">
            <v>85MONTHLYETEAMSTERS LOCAL UNION NUMBER 117</v>
          </cell>
          <cell r="F8431" t="str">
            <v>85</v>
          </cell>
          <cell r="G8431" t="str">
            <v>Monthly</v>
          </cell>
          <cell r="H8431" t="str">
            <v>E</v>
          </cell>
          <cell r="I8431">
            <v>0</v>
          </cell>
          <cell r="J8431" t="str">
            <v>Teamsters Local Union Number 117</v>
          </cell>
          <cell r="K8431">
            <v>9964</v>
          </cell>
          <cell r="L8431">
            <v>9964</v>
          </cell>
          <cell r="M8431">
            <v>9964</v>
          </cell>
          <cell r="N8431">
            <v>9964</v>
          </cell>
          <cell r="O8431">
            <v>9393</v>
          </cell>
          <cell r="P8431">
            <v>9581</v>
          </cell>
          <cell r="Q8431">
            <v>9870</v>
          </cell>
        </row>
        <row r="8432">
          <cell r="E8432" t="str">
            <v>85MONTHLYEWASHINGTON FEDERATION OF STATE EMPLOYEES</v>
          </cell>
          <cell r="F8432" t="str">
            <v>85</v>
          </cell>
          <cell r="G8432" t="str">
            <v>Monthly</v>
          </cell>
          <cell r="H8432" t="str">
            <v>E</v>
          </cell>
          <cell r="I8432">
            <v>0</v>
          </cell>
          <cell r="J8432" t="str">
            <v>Washington Federation of State Employees</v>
          </cell>
          <cell r="K8432">
            <v>9836</v>
          </cell>
          <cell r="L8432">
            <v>9836</v>
          </cell>
          <cell r="M8432">
            <v>9836</v>
          </cell>
          <cell r="N8432">
            <v>9836</v>
          </cell>
          <cell r="O8432">
            <v>9273</v>
          </cell>
          <cell r="P8432">
            <v>9458</v>
          </cell>
          <cell r="Q8432">
            <v>9744</v>
          </cell>
        </row>
        <row r="8433">
          <cell r="E8433" t="str">
            <v>85MONTHLYEWASHINGTON PUBLIC EMPLOYEES ASSOCIATION</v>
          </cell>
          <cell r="F8433" t="str">
            <v>85</v>
          </cell>
          <cell r="G8433" t="str">
            <v>Monthly</v>
          </cell>
          <cell r="H8433" t="str">
            <v>E</v>
          </cell>
          <cell r="I8433">
            <v>0</v>
          </cell>
          <cell r="J8433" t="str">
            <v>Washington Public Employees Association</v>
          </cell>
          <cell r="K8433">
            <v>9836</v>
          </cell>
          <cell r="L8433">
            <v>9836</v>
          </cell>
          <cell r="M8433">
            <v>9836</v>
          </cell>
          <cell r="N8433">
            <v>9836</v>
          </cell>
          <cell r="O8433">
            <v>9273</v>
          </cell>
          <cell r="P8433">
            <v>9458</v>
          </cell>
          <cell r="Q8433">
            <v>9744</v>
          </cell>
        </row>
        <row r="8434">
          <cell r="E8434" t="str">
            <v>85MONTHLYFCOALITION</v>
          </cell>
          <cell r="F8434" t="str">
            <v>85</v>
          </cell>
          <cell r="G8434" t="str">
            <v>Monthly</v>
          </cell>
          <cell r="H8434" t="str">
            <v>F</v>
          </cell>
          <cell r="I8434">
            <v>0</v>
          </cell>
          <cell r="J8434" t="str">
            <v>Coalition</v>
          </cell>
          <cell r="K8434">
            <v>10084</v>
          </cell>
          <cell r="L8434">
            <v>10084</v>
          </cell>
          <cell r="M8434">
            <v>10084</v>
          </cell>
          <cell r="N8434">
            <v>10084</v>
          </cell>
          <cell r="O8434">
            <v>9506</v>
          </cell>
          <cell r="P8434">
            <v>9696</v>
          </cell>
          <cell r="Q8434">
            <v>9989</v>
          </cell>
        </row>
        <row r="8435">
          <cell r="E8435" t="str">
            <v>85MONTHLYFNON-REPRESENTED STATE EMPLOYEES</v>
          </cell>
          <cell r="F8435" t="str">
            <v>85</v>
          </cell>
          <cell r="G8435" t="str">
            <v>Monthly</v>
          </cell>
          <cell r="H8435" t="str">
            <v>F</v>
          </cell>
          <cell r="I8435">
            <v>0</v>
          </cell>
          <cell r="J8435" t="str">
            <v>Non-Represented State Employees</v>
          </cell>
          <cell r="K8435">
            <v>10084</v>
          </cell>
          <cell r="L8435">
            <v>10084</v>
          </cell>
          <cell r="M8435">
            <v>10084</v>
          </cell>
          <cell r="N8435">
            <v>10084</v>
          </cell>
          <cell r="O8435">
            <v>9506</v>
          </cell>
          <cell r="P8435">
            <v>9696</v>
          </cell>
          <cell r="Q8435">
            <v>9989</v>
          </cell>
        </row>
        <row r="8436">
          <cell r="E8436" t="str">
            <v>85MONTHLYFTEAMSTERS LOCAL UNION NUMBER 117</v>
          </cell>
          <cell r="F8436" t="str">
            <v>85</v>
          </cell>
          <cell r="G8436" t="str">
            <v>Monthly</v>
          </cell>
          <cell r="H8436" t="str">
            <v>F</v>
          </cell>
          <cell r="I8436">
            <v>0</v>
          </cell>
          <cell r="J8436" t="str">
            <v>Teamsters Local Union Number 117</v>
          </cell>
          <cell r="K8436">
            <v>10212</v>
          </cell>
          <cell r="L8436">
            <v>10212</v>
          </cell>
          <cell r="M8436">
            <v>10212</v>
          </cell>
          <cell r="N8436">
            <v>10212</v>
          </cell>
          <cell r="O8436">
            <v>9626</v>
          </cell>
          <cell r="P8436">
            <v>9819</v>
          </cell>
          <cell r="Q8436">
            <v>10116</v>
          </cell>
        </row>
        <row r="8437">
          <cell r="E8437" t="str">
            <v>85MONTHLYFWASHINGTON FEDERATION OF STATE EMPLOYEES</v>
          </cell>
          <cell r="F8437" t="str">
            <v>85</v>
          </cell>
          <cell r="G8437" t="str">
            <v>Monthly</v>
          </cell>
          <cell r="H8437" t="str">
            <v>F</v>
          </cell>
          <cell r="I8437">
            <v>0</v>
          </cell>
          <cell r="J8437" t="str">
            <v>Washington Federation of State Employees</v>
          </cell>
          <cell r="K8437">
            <v>10084</v>
          </cell>
          <cell r="L8437">
            <v>10084</v>
          </cell>
          <cell r="M8437">
            <v>10084</v>
          </cell>
          <cell r="N8437">
            <v>10084</v>
          </cell>
          <cell r="O8437">
            <v>9506</v>
          </cell>
          <cell r="P8437">
            <v>9696</v>
          </cell>
          <cell r="Q8437">
            <v>9989</v>
          </cell>
        </row>
        <row r="8438">
          <cell r="E8438" t="str">
            <v>85MONTHLYFWASHINGTON PUBLIC EMPLOYEES ASSOCIATION</v>
          </cell>
          <cell r="F8438" t="str">
            <v>85</v>
          </cell>
          <cell r="G8438" t="str">
            <v>Monthly</v>
          </cell>
          <cell r="H8438" t="str">
            <v>F</v>
          </cell>
          <cell r="I8438">
            <v>0</v>
          </cell>
          <cell r="J8438" t="str">
            <v>Washington Public Employees Association</v>
          </cell>
          <cell r="K8438">
            <v>10084</v>
          </cell>
          <cell r="L8438">
            <v>10084</v>
          </cell>
          <cell r="M8438">
            <v>10084</v>
          </cell>
          <cell r="N8438">
            <v>10084</v>
          </cell>
          <cell r="O8438">
            <v>9506</v>
          </cell>
          <cell r="P8438">
            <v>9696</v>
          </cell>
          <cell r="Q8438">
            <v>9989</v>
          </cell>
        </row>
        <row r="8439">
          <cell r="E8439" t="str">
            <v>85MONTHLYGCOALITION</v>
          </cell>
          <cell r="F8439" t="str">
            <v>85</v>
          </cell>
          <cell r="G8439" t="str">
            <v>Monthly</v>
          </cell>
          <cell r="H8439" t="str">
            <v>G</v>
          </cell>
          <cell r="I8439">
            <v>0</v>
          </cell>
          <cell r="J8439" t="str">
            <v>Coalition</v>
          </cell>
          <cell r="K8439">
            <v>10332</v>
          </cell>
          <cell r="L8439">
            <v>10332</v>
          </cell>
          <cell r="M8439">
            <v>10332</v>
          </cell>
          <cell r="N8439">
            <v>10332</v>
          </cell>
          <cell r="O8439">
            <v>9740</v>
          </cell>
          <cell r="P8439">
            <v>9935</v>
          </cell>
          <cell r="Q8439">
            <v>10235</v>
          </cell>
        </row>
        <row r="8440">
          <cell r="E8440" t="str">
            <v>85MONTHLYGNON-REPRESENTED STATE EMPLOYEES</v>
          </cell>
          <cell r="F8440" t="str">
            <v>85</v>
          </cell>
          <cell r="G8440" t="str">
            <v>Monthly</v>
          </cell>
          <cell r="H8440" t="str">
            <v>G</v>
          </cell>
          <cell r="I8440">
            <v>0</v>
          </cell>
          <cell r="J8440" t="str">
            <v>Non-Represented State Employees</v>
          </cell>
          <cell r="K8440">
            <v>10332</v>
          </cell>
          <cell r="L8440">
            <v>10332</v>
          </cell>
          <cell r="M8440">
            <v>10332</v>
          </cell>
          <cell r="N8440">
            <v>10332</v>
          </cell>
          <cell r="O8440">
            <v>9740</v>
          </cell>
          <cell r="P8440">
            <v>9935</v>
          </cell>
          <cell r="Q8440">
            <v>10235</v>
          </cell>
        </row>
        <row r="8441">
          <cell r="E8441" t="str">
            <v>85MONTHLYGTEAMSTERS LOCAL UNION NUMBER 117</v>
          </cell>
          <cell r="F8441" t="str">
            <v>85</v>
          </cell>
          <cell r="G8441" t="str">
            <v>Monthly</v>
          </cell>
          <cell r="H8441" t="str">
            <v>G</v>
          </cell>
          <cell r="I8441">
            <v>0</v>
          </cell>
          <cell r="J8441" t="str">
            <v>Teamsters Local Union Number 117</v>
          </cell>
          <cell r="K8441">
            <v>10463</v>
          </cell>
          <cell r="L8441">
            <v>10463</v>
          </cell>
          <cell r="M8441">
            <v>10463</v>
          </cell>
          <cell r="N8441">
            <v>10463</v>
          </cell>
          <cell r="O8441">
            <v>9864</v>
          </cell>
          <cell r="P8441">
            <v>10061</v>
          </cell>
          <cell r="Q8441">
            <v>10365</v>
          </cell>
        </row>
        <row r="8442">
          <cell r="E8442" t="str">
            <v>85MONTHLYGWASHINGTON FEDERATION OF STATE EMPLOYEES</v>
          </cell>
          <cell r="F8442" t="str">
            <v>85</v>
          </cell>
          <cell r="G8442" t="str">
            <v>Monthly</v>
          </cell>
          <cell r="H8442" t="str">
            <v>G</v>
          </cell>
          <cell r="I8442">
            <v>0</v>
          </cell>
          <cell r="J8442" t="str">
            <v>Washington Federation of State Employees</v>
          </cell>
          <cell r="K8442">
            <v>10332</v>
          </cell>
          <cell r="L8442">
            <v>10332</v>
          </cell>
          <cell r="M8442">
            <v>10332</v>
          </cell>
          <cell r="N8442">
            <v>10332</v>
          </cell>
          <cell r="O8442">
            <v>9740</v>
          </cell>
          <cell r="P8442">
            <v>9935</v>
          </cell>
          <cell r="Q8442">
            <v>10235</v>
          </cell>
        </row>
        <row r="8443">
          <cell r="E8443" t="str">
            <v>85MONTHLYGWASHINGTON PUBLIC EMPLOYEES ASSOCIATION</v>
          </cell>
          <cell r="F8443" t="str">
            <v>85</v>
          </cell>
          <cell r="G8443" t="str">
            <v>Monthly</v>
          </cell>
          <cell r="H8443" t="str">
            <v>G</v>
          </cell>
          <cell r="I8443">
            <v>0</v>
          </cell>
          <cell r="J8443" t="str">
            <v>Washington Public Employees Association</v>
          </cell>
          <cell r="K8443">
            <v>10332</v>
          </cell>
          <cell r="L8443">
            <v>10332</v>
          </cell>
          <cell r="M8443">
            <v>10332</v>
          </cell>
          <cell r="N8443">
            <v>10332</v>
          </cell>
          <cell r="O8443">
            <v>9740</v>
          </cell>
          <cell r="P8443">
            <v>9935</v>
          </cell>
          <cell r="Q8443">
            <v>10235</v>
          </cell>
        </row>
        <row r="8444">
          <cell r="E8444" t="str">
            <v>85MONTHLYHCOALITION</v>
          </cell>
          <cell r="F8444" t="str">
            <v>85</v>
          </cell>
          <cell r="G8444" t="str">
            <v>Monthly</v>
          </cell>
          <cell r="H8444" t="str">
            <v>H</v>
          </cell>
          <cell r="I8444">
            <v>0</v>
          </cell>
          <cell r="J8444" t="str">
            <v>Coalition</v>
          </cell>
          <cell r="K8444">
            <v>10591</v>
          </cell>
          <cell r="L8444">
            <v>10591</v>
          </cell>
          <cell r="M8444">
            <v>10591</v>
          </cell>
          <cell r="N8444">
            <v>10591</v>
          </cell>
          <cell r="O8444">
            <v>9984</v>
          </cell>
          <cell r="P8444">
            <v>10184</v>
          </cell>
          <cell r="Q8444">
            <v>10492</v>
          </cell>
        </row>
        <row r="8445">
          <cell r="E8445" t="str">
            <v>85MONTHLYHNON-REPRESENTED STATE EMPLOYEES</v>
          </cell>
          <cell r="F8445" t="str">
            <v>85</v>
          </cell>
          <cell r="G8445" t="str">
            <v>Monthly</v>
          </cell>
          <cell r="H8445" t="str">
            <v>H</v>
          </cell>
          <cell r="I8445">
            <v>0</v>
          </cell>
          <cell r="J8445" t="str">
            <v>Non-Represented State Employees</v>
          </cell>
          <cell r="K8445">
            <v>10591</v>
          </cell>
          <cell r="L8445">
            <v>10591</v>
          </cell>
          <cell r="M8445">
            <v>10591</v>
          </cell>
          <cell r="N8445">
            <v>10591</v>
          </cell>
          <cell r="O8445">
            <v>9984</v>
          </cell>
          <cell r="P8445">
            <v>10184</v>
          </cell>
          <cell r="Q8445">
            <v>10492</v>
          </cell>
        </row>
        <row r="8446">
          <cell r="E8446" t="str">
            <v>85MONTHLYHTEAMSTERS LOCAL UNION NUMBER 117</v>
          </cell>
          <cell r="F8446" t="str">
            <v>85</v>
          </cell>
          <cell r="G8446" t="str">
            <v>Monthly</v>
          </cell>
          <cell r="H8446" t="str">
            <v>H</v>
          </cell>
          <cell r="I8446">
            <v>0</v>
          </cell>
          <cell r="J8446" t="str">
            <v>Teamsters Local Union Number 117</v>
          </cell>
          <cell r="K8446">
            <v>10726</v>
          </cell>
          <cell r="L8446">
            <v>10726</v>
          </cell>
          <cell r="M8446">
            <v>10726</v>
          </cell>
          <cell r="N8446">
            <v>10726</v>
          </cell>
          <cell r="O8446">
            <v>10111</v>
          </cell>
          <cell r="P8446">
            <v>10313</v>
          </cell>
          <cell r="Q8446">
            <v>10624</v>
          </cell>
        </row>
        <row r="8447">
          <cell r="E8447" t="str">
            <v>85MONTHLYHWASHINGTON FEDERATION OF STATE EMPLOYEES</v>
          </cell>
          <cell r="F8447" t="str">
            <v>85</v>
          </cell>
          <cell r="G8447" t="str">
            <v>Monthly</v>
          </cell>
          <cell r="H8447" t="str">
            <v>H</v>
          </cell>
          <cell r="I8447">
            <v>0</v>
          </cell>
          <cell r="J8447" t="str">
            <v>Washington Federation of State Employees</v>
          </cell>
          <cell r="K8447">
            <v>10591</v>
          </cell>
          <cell r="L8447">
            <v>10591</v>
          </cell>
          <cell r="M8447">
            <v>10591</v>
          </cell>
          <cell r="N8447">
            <v>10591</v>
          </cell>
          <cell r="O8447">
            <v>9984</v>
          </cell>
          <cell r="P8447">
            <v>10184</v>
          </cell>
          <cell r="Q8447">
            <v>10492</v>
          </cell>
        </row>
        <row r="8448">
          <cell r="E8448" t="str">
            <v>85MONTHLYHWASHINGTON PUBLIC EMPLOYEES ASSOCIATION</v>
          </cell>
          <cell r="F8448" t="str">
            <v>85</v>
          </cell>
          <cell r="G8448" t="str">
            <v>Monthly</v>
          </cell>
          <cell r="H8448" t="str">
            <v>H</v>
          </cell>
          <cell r="I8448">
            <v>0</v>
          </cell>
          <cell r="J8448" t="str">
            <v>Washington Public Employees Association</v>
          </cell>
          <cell r="K8448">
            <v>10591</v>
          </cell>
          <cell r="L8448">
            <v>10591</v>
          </cell>
          <cell r="M8448">
            <v>10591</v>
          </cell>
          <cell r="N8448">
            <v>10591</v>
          </cell>
          <cell r="O8448">
            <v>9984</v>
          </cell>
          <cell r="P8448">
            <v>10184</v>
          </cell>
          <cell r="Q8448">
            <v>10492</v>
          </cell>
        </row>
        <row r="8449">
          <cell r="E8449" t="str">
            <v>85MONTHLYICOALITION</v>
          </cell>
          <cell r="F8449" t="str">
            <v>85</v>
          </cell>
          <cell r="G8449" t="str">
            <v>Monthly</v>
          </cell>
          <cell r="H8449" t="str">
            <v>I</v>
          </cell>
          <cell r="I8449">
            <v>0</v>
          </cell>
          <cell r="J8449" t="str">
            <v>Coalition</v>
          </cell>
          <cell r="K8449">
            <v>10858</v>
          </cell>
          <cell r="L8449">
            <v>10858</v>
          </cell>
          <cell r="M8449">
            <v>10858</v>
          </cell>
          <cell r="N8449">
            <v>10858</v>
          </cell>
          <cell r="O8449">
            <v>10235</v>
          </cell>
          <cell r="P8449">
            <v>10440</v>
          </cell>
          <cell r="Q8449">
            <v>10755</v>
          </cell>
        </row>
        <row r="8450">
          <cell r="E8450" t="str">
            <v>85MONTHLYINON-REPRESENTED STATE EMPLOYEES</v>
          </cell>
          <cell r="F8450" t="str">
            <v>85</v>
          </cell>
          <cell r="G8450" t="str">
            <v>Monthly</v>
          </cell>
          <cell r="H8450" t="str">
            <v>I</v>
          </cell>
          <cell r="I8450">
            <v>0</v>
          </cell>
          <cell r="J8450" t="str">
            <v>Non-Represented State Employees</v>
          </cell>
          <cell r="K8450">
            <v>10858</v>
          </cell>
          <cell r="L8450">
            <v>10858</v>
          </cell>
          <cell r="M8450">
            <v>10858</v>
          </cell>
          <cell r="N8450">
            <v>10858</v>
          </cell>
          <cell r="O8450">
            <v>10235</v>
          </cell>
          <cell r="P8450">
            <v>10440</v>
          </cell>
          <cell r="Q8450">
            <v>10755</v>
          </cell>
        </row>
        <row r="8451">
          <cell r="E8451" t="str">
            <v>85MONTHLYITEAMSTERS LOCAL UNION NUMBER 117</v>
          </cell>
          <cell r="F8451" t="str">
            <v>85</v>
          </cell>
          <cell r="G8451" t="str">
            <v>Monthly</v>
          </cell>
          <cell r="H8451" t="str">
            <v>I</v>
          </cell>
          <cell r="I8451">
            <v>0</v>
          </cell>
          <cell r="J8451" t="str">
            <v>Teamsters Local Union Number 117</v>
          </cell>
          <cell r="K8451">
            <v>10997</v>
          </cell>
          <cell r="L8451">
            <v>10997</v>
          </cell>
          <cell r="M8451">
            <v>10997</v>
          </cell>
          <cell r="N8451">
            <v>10997</v>
          </cell>
          <cell r="O8451">
            <v>10367</v>
          </cell>
          <cell r="P8451">
            <v>10574</v>
          </cell>
          <cell r="Q8451">
            <v>10893</v>
          </cell>
        </row>
        <row r="8452">
          <cell r="E8452" t="str">
            <v>85MONTHLYIWASHINGTON FEDERATION OF STATE EMPLOYEES</v>
          </cell>
          <cell r="F8452" t="str">
            <v>85</v>
          </cell>
          <cell r="G8452" t="str">
            <v>Monthly</v>
          </cell>
          <cell r="H8452" t="str">
            <v>I</v>
          </cell>
          <cell r="I8452">
            <v>0</v>
          </cell>
          <cell r="J8452" t="str">
            <v>Washington Federation of State Employees</v>
          </cell>
          <cell r="K8452">
            <v>10858</v>
          </cell>
          <cell r="L8452">
            <v>10858</v>
          </cell>
          <cell r="M8452">
            <v>10858</v>
          </cell>
          <cell r="N8452">
            <v>10858</v>
          </cell>
          <cell r="O8452">
            <v>10235</v>
          </cell>
          <cell r="P8452">
            <v>10440</v>
          </cell>
          <cell r="Q8452">
            <v>10755</v>
          </cell>
        </row>
        <row r="8453">
          <cell r="E8453" t="str">
            <v>85MONTHLYIWASHINGTON PUBLIC EMPLOYEES ASSOCIATION</v>
          </cell>
          <cell r="F8453" t="str">
            <v>85</v>
          </cell>
          <cell r="G8453" t="str">
            <v>Monthly</v>
          </cell>
          <cell r="H8453" t="str">
            <v>I</v>
          </cell>
          <cell r="I8453">
            <v>0</v>
          </cell>
          <cell r="J8453" t="str">
            <v>Washington Public Employees Association</v>
          </cell>
          <cell r="K8453">
            <v>10858</v>
          </cell>
          <cell r="L8453">
            <v>10858</v>
          </cell>
          <cell r="M8453">
            <v>10858</v>
          </cell>
          <cell r="N8453">
            <v>10858</v>
          </cell>
          <cell r="O8453">
            <v>10235</v>
          </cell>
          <cell r="P8453">
            <v>10440</v>
          </cell>
          <cell r="Q8453">
            <v>10755</v>
          </cell>
        </row>
        <row r="8454">
          <cell r="E8454" t="str">
            <v>85MONTHLYJCOALITION</v>
          </cell>
          <cell r="F8454" t="str">
            <v>85</v>
          </cell>
          <cell r="G8454" t="str">
            <v>Monthly</v>
          </cell>
          <cell r="H8454" t="str">
            <v>J</v>
          </cell>
          <cell r="I8454">
            <v>0</v>
          </cell>
          <cell r="J8454" t="str">
            <v>Coalition</v>
          </cell>
          <cell r="K8454">
            <v>11127</v>
          </cell>
          <cell r="L8454">
            <v>11127</v>
          </cell>
          <cell r="M8454">
            <v>11127</v>
          </cell>
          <cell r="N8454">
            <v>11127</v>
          </cell>
          <cell r="O8454">
            <v>10489</v>
          </cell>
          <cell r="P8454">
            <v>10699</v>
          </cell>
          <cell r="Q8454">
            <v>11022</v>
          </cell>
        </row>
        <row r="8455">
          <cell r="E8455" t="str">
            <v>85MONTHLYJNON-REPRESENTED STATE EMPLOYEES</v>
          </cell>
          <cell r="F8455" t="str">
            <v>85</v>
          </cell>
          <cell r="G8455" t="str">
            <v>Monthly</v>
          </cell>
          <cell r="H8455" t="str">
            <v>J</v>
          </cell>
          <cell r="I8455">
            <v>0</v>
          </cell>
          <cell r="J8455" t="str">
            <v>Non-Represented State Employees</v>
          </cell>
          <cell r="K8455">
            <v>11127</v>
          </cell>
          <cell r="L8455">
            <v>11127</v>
          </cell>
          <cell r="M8455">
            <v>11127</v>
          </cell>
          <cell r="N8455">
            <v>11127</v>
          </cell>
          <cell r="O8455">
            <v>10489</v>
          </cell>
          <cell r="P8455">
            <v>10699</v>
          </cell>
          <cell r="Q8455">
            <v>11022</v>
          </cell>
        </row>
        <row r="8456">
          <cell r="E8456" t="str">
            <v>85MONTHLYJTEAMSTERS LOCAL UNION NUMBER 117</v>
          </cell>
          <cell r="F8456" t="str">
            <v>85</v>
          </cell>
          <cell r="G8456" t="str">
            <v>Monthly</v>
          </cell>
          <cell r="H8456" t="str">
            <v>J</v>
          </cell>
          <cell r="I8456">
            <v>0</v>
          </cell>
          <cell r="J8456" t="str">
            <v>Teamsters Local Union Number 117</v>
          </cell>
          <cell r="K8456">
            <v>11269</v>
          </cell>
          <cell r="L8456">
            <v>11269</v>
          </cell>
          <cell r="M8456">
            <v>11269</v>
          </cell>
          <cell r="N8456">
            <v>11269</v>
          </cell>
          <cell r="O8456">
            <v>10624</v>
          </cell>
          <cell r="P8456">
            <v>10836</v>
          </cell>
          <cell r="Q8456">
            <v>11163</v>
          </cell>
        </row>
        <row r="8457">
          <cell r="E8457" t="str">
            <v>85MONTHLYJWASHINGTON FEDERATION OF STATE EMPLOYEES</v>
          </cell>
          <cell r="F8457" t="str">
            <v>85</v>
          </cell>
          <cell r="G8457" t="str">
            <v>Monthly</v>
          </cell>
          <cell r="H8457" t="str">
            <v>J</v>
          </cell>
          <cell r="I8457">
            <v>0</v>
          </cell>
          <cell r="J8457" t="str">
            <v>Washington Federation of State Employees</v>
          </cell>
          <cell r="K8457">
            <v>11127</v>
          </cell>
          <cell r="L8457">
            <v>11127</v>
          </cell>
          <cell r="M8457">
            <v>11127</v>
          </cell>
          <cell r="N8457">
            <v>11127</v>
          </cell>
          <cell r="O8457">
            <v>10489</v>
          </cell>
          <cell r="P8457">
            <v>10699</v>
          </cell>
          <cell r="Q8457">
            <v>11022</v>
          </cell>
        </row>
        <row r="8458">
          <cell r="E8458" t="str">
            <v>85MONTHLYJWASHINGTON PUBLIC EMPLOYEES ASSOCIATION</v>
          </cell>
          <cell r="F8458" t="str">
            <v>85</v>
          </cell>
          <cell r="G8458" t="str">
            <v>Monthly</v>
          </cell>
          <cell r="H8458" t="str">
            <v>J</v>
          </cell>
          <cell r="I8458">
            <v>0</v>
          </cell>
          <cell r="J8458" t="str">
            <v>Washington Public Employees Association</v>
          </cell>
          <cell r="K8458">
            <v>11127</v>
          </cell>
          <cell r="L8458">
            <v>11127</v>
          </cell>
          <cell r="M8458">
            <v>11127</v>
          </cell>
          <cell r="N8458">
            <v>11127</v>
          </cell>
          <cell r="O8458">
            <v>10489</v>
          </cell>
          <cell r="P8458">
            <v>10699</v>
          </cell>
          <cell r="Q8458">
            <v>11022</v>
          </cell>
        </row>
        <row r="8459">
          <cell r="E8459" t="str">
            <v>85MONTHLYKCOALITION</v>
          </cell>
          <cell r="F8459" t="str">
            <v>85</v>
          </cell>
          <cell r="G8459" t="str">
            <v>Monthly</v>
          </cell>
          <cell r="H8459" t="str">
            <v>K</v>
          </cell>
          <cell r="I8459">
            <v>0</v>
          </cell>
          <cell r="J8459" t="str">
            <v>Coalition</v>
          </cell>
          <cell r="K8459">
            <v>11405</v>
          </cell>
          <cell r="L8459">
            <v>11405</v>
          </cell>
          <cell r="M8459">
            <v>11405</v>
          </cell>
          <cell r="N8459">
            <v>11405</v>
          </cell>
          <cell r="O8459">
            <v>10751</v>
          </cell>
          <cell r="P8459">
            <v>10966</v>
          </cell>
          <cell r="Q8459">
            <v>11297</v>
          </cell>
        </row>
        <row r="8460">
          <cell r="E8460" t="str">
            <v>85MONTHLYKNON-REPRESENTED STATE EMPLOYEES</v>
          </cell>
          <cell r="F8460" t="str">
            <v>85</v>
          </cell>
          <cell r="G8460" t="str">
            <v>Monthly</v>
          </cell>
          <cell r="H8460" t="str">
            <v>K</v>
          </cell>
          <cell r="I8460">
            <v>0</v>
          </cell>
          <cell r="J8460" t="str">
            <v>Non-Represented State Employees</v>
          </cell>
          <cell r="K8460">
            <v>11405</v>
          </cell>
          <cell r="L8460">
            <v>11405</v>
          </cell>
          <cell r="M8460">
            <v>11405</v>
          </cell>
          <cell r="N8460">
            <v>11405</v>
          </cell>
          <cell r="O8460">
            <v>10751</v>
          </cell>
          <cell r="P8460">
            <v>10966</v>
          </cell>
          <cell r="Q8460">
            <v>11297</v>
          </cell>
        </row>
        <row r="8461">
          <cell r="E8461" t="str">
            <v>85MONTHLYKTEAMSTERS LOCAL UNION NUMBER 117</v>
          </cell>
          <cell r="F8461" t="str">
            <v>85</v>
          </cell>
          <cell r="G8461" t="str">
            <v>Monthly</v>
          </cell>
          <cell r="H8461" t="str">
            <v>K</v>
          </cell>
          <cell r="I8461">
            <v>0</v>
          </cell>
          <cell r="J8461" t="str">
            <v>Teamsters Local Union Number 117</v>
          </cell>
          <cell r="K8461">
            <v>11552</v>
          </cell>
          <cell r="L8461">
            <v>11552</v>
          </cell>
          <cell r="M8461">
            <v>11552</v>
          </cell>
          <cell r="N8461">
            <v>11552</v>
          </cell>
          <cell r="O8461">
            <v>10890</v>
          </cell>
          <cell r="P8461">
            <v>11108</v>
          </cell>
          <cell r="Q8461">
            <v>11443</v>
          </cell>
        </row>
        <row r="8462">
          <cell r="E8462" t="str">
            <v>85MONTHLYKWASHINGTON FEDERATION OF STATE EMPLOYEES</v>
          </cell>
          <cell r="F8462" t="str">
            <v>85</v>
          </cell>
          <cell r="G8462" t="str">
            <v>Monthly</v>
          </cell>
          <cell r="H8462" t="str">
            <v>K</v>
          </cell>
          <cell r="I8462">
            <v>0</v>
          </cell>
          <cell r="J8462" t="str">
            <v>Washington Federation of State Employees</v>
          </cell>
          <cell r="K8462">
            <v>11405</v>
          </cell>
          <cell r="L8462">
            <v>11405</v>
          </cell>
          <cell r="M8462">
            <v>11405</v>
          </cell>
          <cell r="N8462">
            <v>11405</v>
          </cell>
          <cell r="O8462">
            <v>10751</v>
          </cell>
          <cell r="P8462">
            <v>10966</v>
          </cell>
          <cell r="Q8462">
            <v>11297</v>
          </cell>
        </row>
        <row r="8463">
          <cell r="E8463" t="str">
            <v>85MONTHLYKWASHINGTON PUBLIC EMPLOYEES ASSOCIATION</v>
          </cell>
          <cell r="F8463" t="str">
            <v>85</v>
          </cell>
          <cell r="G8463" t="str">
            <v>Monthly</v>
          </cell>
          <cell r="H8463" t="str">
            <v>K</v>
          </cell>
          <cell r="I8463">
            <v>0</v>
          </cell>
          <cell r="J8463" t="str">
            <v>Washington Public Employees Association</v>
          </cell>
          <cell r="K8463">
            <v>11405</v>
          </cell>
          <cell r="L8463">
            <v>11405</v>
          </cell>
          <cell r="M8463">
            <v>11405</v>
          </cell>
          <cell r="N8463">
            <v>11405</v>
          </cell>
          <cell r="O8463">
            <v>10751</v>
          </cell>
          <cell r="P8463">
            <v>10966</v>
          </cell>
          <cell r="Q8463">
            <v>11297</v>
          </cell>
        </row>
        <row r="8464">
          <cell r="E8464" t="str">
            <v>85MONTHLYLCOALITION</v>
          </cell>
          <cell r="F8464" t="str">
            <v>85</v>
          </cell>
          <cell r="G8464" t="str">
            <v>Monthly</v>
          </cell>
          <cell r="H8464" t="str">
            <v>L</v>
          </cell>
          <cell r="I8464">
            <v>0</v>
          </cell>
          <cell r="J8464" t="str">
            <v>Coalition</v>
          </cell>
          <cell r="K8464">
            <v>11693</v>
          </cell>
          <cell r="L8464">
            <v>11693</v>
          </cell>
          <cell r="M8464">
            <v>11693</v>
          </cell>
          <cell r="N8464">
            <v>11693</v>
          </cell>
          <cell r="O8464">
            <v>11023</v>
          </cell>
          <cell r="P8464">
            <v>11243</v>
          </cell>
          <cell r="Q8464">
            <v>11583</v>
          </cell>
        </row>
        <row r="8465">
          <cell r="E8465" t="str">
            <v>85MONTHLYLNON-REPRESENTED STATE EMPLOYEES</v>
          </cell>
          <cell r="F8465" t="str">
            <v>85</v>
          </cell>
          <cell r="G8465" t="str">
            <v>Monthly</v>
          </cell>
          <cell r="H8465" t="str">
            <v>L</v>
          </cell>
          <cell r="I8465">
            <v>0</v>
          </cell>
          <cell r="J8465" t="str">
            <v>Non-Represented State Employees</v>
          </cell>
          <cell r="K8465">
            <v>11693</v>
          </cell>
          <cell r="L8465">
            <v>11693</v>
          </cell>
          <cell r="M8465">
            <v>11693</v>
          </cell>
          <cell r="N8465">
            <v>11693</v>
          </cell>
          <cell r="O8465">
            <v>11023</v>
          </cell>
          <cell r="P8465">
            <v>11243</v>
          </cell>
          <cell r="Q8465">
            <v>11583</v>
          </cell>
        </row>
        <row r="8466">
          <cell r="E8466" t="str">
            <v>85MONTHLYLTEAMSTERS LOCAL UNION NUMBER 117</v>
          </cell>
          <cell r="F8466" t="str">
            <v>85</v>
          </cell>
          <cell r="G8466" t="str">
            <v>Monthly</v>
          </cell>
          <cell r="H8466" t="str">
            <v>L</v>
          </cell>
          <cell r="I8466">
            <v>0</v>
          </cell>
          <cell r="J8466" t="str">
            <v>Teamsters Local Union Number 117</v>
          </cell>
          <cell r="K8466">
            <v>11842</v>
          </cell>
          <cell r="L8466">
            <v>11842</v>
          </cell>
          <cell r="M8466">
            <v>11842</v>
          </cell>
          <cell r="N8466">
            <v>11842</v>
          </cell>
          <cell r="O8466">
            <v>11164</v>
          </cell>
          <cell r="P8466">
            <v>11387</v>
          </cell>
          <cell r="Q8466">
            <v>11731</v>
          </cell>
        </row>
        <row r="8467">
          <cell r="E8467" t="str">
            <v>85MONTHLYLWASHINGTON FEDERATION OF STATE EMPLOYEES</v>
          </cell>
          <cell r="F8467" t="str">
            <v>85</v>
          </cell>
          <cell r="G8467" t="str">
            <v>Monthly</v>
          </cell>
          <cell r="H8467" t="str">
            <v>L</v>
          </cell>
          <cell r="I8467">
            <v>0</v>
          </cell>
          <cell r="J8467" t="str">
            <v>Washington Federation of State Employees</v>
          </cell>
          <cell r="K8467">
            <v>11693</v>
          </cell>
          <cell r="L8467">
            <v>11693</v>
          </cell>
          <cell r="M8467">
            <v>11693</v>
          </cell>
          <cell r="N8467">
            <v>11693</v>
          </cell>
          <cell r="O8467">
            <v>11023</v>
          </cell>
          <cell r="P8467">
            <v>11243</v>
          </cell>
          <cell r="Q8467">
            <v>11583</v>
          </cell>
        </row>
        <row r="8468">
          <cell r="E8468" t="str">
            <v>85MONTHLYLWASHINGTON PUBLIC EMPLOYEES ASSOCIATION</v>
          </cell>
          <cell r="F8468" t="str">
            <v>85</v>
          </cell>
          <cell r="G8468" t="str">
            <v>Monthly</v>
          </cell>
          <cell r="H8468" t="str">
            <v>L</v>
          </cell>
          <cell r="I8468">
            <v>0</v>
          </cell>
          <cell r="J8468" t="str">
            <v>Washington Public Employees Association</v>
          </cell>
          <cell r="K8468">
            <v>11693</v>
          </cell>
          <cell r="L8468">
            <v>11693</v>
          </cell>
          <cell r="M8468">
            <v>11693</v>
          </cell>
          <cell r="N8468">
            <v>11693</v>
          </cell>
          <cell r="O8468">
            <v>11023</v>
          </cell>
          <cell r="P8468">
            <v>11243</v>
          </cell>
          <cell r="Q8468">
            <v>11583</v>
          </cell>
        </row>
        <row r="8469">
          <cell r="E8469" t="str">
            <v>85MONTHLYMCOALITION</v>
          </cell>
          <cell r="F8469" t="str">
            <v>85</v>
          </cell>
          <cell r="G8469" t="str">
            <v>Monthly</v>
          </cell>
          <cell r="H8469" t="str">
            <v>M</v>
          </cell>
          <cell r="I8469">
            <v>0</v>
          </cell>
          <cell r="J8469" t="str">
            <v>Coalition</v>
          </cell>
          <cell r="K8469">
            <v>11981</v>
          </cell>
          <cell r="L8469">
            <v>11981</v>
          </cell>
          <cell r="M8469">
            <v>11981</v>
          </cell>
          <cell r="N8469">
            <v>11981</v>
          </cell>
          <cell r="O8469">
            <v>11294</v>
          </cell>
          <cell r="P8469">
            <v>11520</v>
          </cell>
          <cell r="Q8469">
            <v>11868</v>
          </cell>
        </row>
        <row r="8470">
          <cell r="E8470" t="str">
            <v>85MONTHLYMNON-REPRESENTED STATE EMPLOYEES</v>
          </cell>
          <cell r="F8470" t="str">
            <v>85</v>
          </cell>
          <cell r="G8470" t="str">
            <v>Monthly</v>
          </cell>
          <cell r="H8470" t="str">
            <v>M</v>
          </cell>
          <cell r="I8470">
            <v>0</v>
          </cell>
          <cell r="J8470" t="str">
            <v>Non-Represented State Employees</v>
          </cell>
          <cell r="K8470">
            <v>11981</v>
          </cell>
          <cell r="L8470">
            <v>11981</v>
          </cell>
          <cell r="M8470">
            <v>11981</v>
          </cell>
          <cell r="N8470">
            <v>11981</v>
          </cell>
          <cell r="O8470">
            <v>11294</v>
          </cell>
          <cell r="P8470">
            <v>11520</v>
          </cell>
          <cell r="Q8470">
            <v>11868</v>
          </cell>
        </row>
        <row r="8471">
          <cell r="E8471" t="str">
            <v>85MONTHLYMTEAMSTERS LOCAL UNION NUMBER 117</v>
          </cell>
          <cell r="F8471" t="str">
            <v>85</v>
          </cell>
          <cell r="G8471" t="str">
            <v>Monthly</v>
          </cell>
          <cell r="H8471" t="str">
            <v>M</v>
          </cell>
          <cell r="I8471">
            <v>0</v>
          </cell>
          <cell r="J8471" t="str">
            <v>Teamsters Local Union Number 117</v>
          </cell>
          <cell r="K8471">
            <v>12135</v>
          </cell>
          <cell r="L8471">
            <v>12135</v>
          </cell>
          <cell r="M8471">
            <v>12135</v>
          </cell>
          <cell r="N8471">
            <v>12135</v>
          </cell>
          <cell r="O8471">
            <v>11439</v>
          </cell>
          <cell r="P8471">
            <v>11668</v>
          </cell>
          <cell r="Q8471">
            <v>12020</v>
          </cell>
        </row>
        <row r="8472">
          <cell r="E8472" t="str">
            <v>85MONTHLYMWASHINGTON FEDERATION OF STATE EMPLOYEES</v>
          </cell>
          <cell r="F8472" t="str">
            <v>85</v>
          </cell>
          <cell r="G8472" t="str">
            <v>Monthly</v>
          </cell>
          <cell r="H8472" t="str">
            <v>M</v>
          </cell>
          <cell r="I8472">
            <v>0</v>
          </cell>
          <cell r="J8472" t="str">
            <v>Washington Federation of State Employees</v>
          </cell>
          <cell r="K8472">
            <v>11981</v>
          </cell>
          <cell r="L8472">
            <v>11981</v>
          </cell>
          <cell r="M8472">
            <v>11981</v>
          </cell>
          <cell r="N8472">
            <v>11981</v>
          </cell>
          <cell r="O8472">
            <v>11294</v>
          </cell>
          <cell r="P8472">
            <v>11520</v>
          </cell>
          <cell r="Q8472">
            <v>11868</v>
          </cell>
        </row>
        <row r="8473">
          <cell r="E8473" t="str">
            <v>85MONTHLYMWASHINGTON PUBLIC EMPLOYEES ASSOCIATION</v>
          </cell>
          <cell r="F8473" t="str">
            <v>85</v>
          </cell>
          <cell r="G8473" t="str">
            <v>Monthly</v>
          </cell>
          <cell r="H8473" t="str">
            <v>M</v>
          </cell>
          <cell r="I8473">
            <v>0</v>
          </cell>
          <cell r="J8473" t="str">
            <v>Washington Public Employees Association</v>
          </cell>
          <cell r="K8473">
            <v>11981</v>
          </cell>
          <cell r="L8473">
            <v>11981</v>
          </cell>
          <cell r="M8473">
            <v>11981</v>
          </cell>
          <cell r="N8473">
            <v>11981</v>
          </cell>
          <cell r="O8473">
            <v>11294</v>
          </cell>
          <cell r="P8473">
            <v>11520</v>
          </cell>
          <cell r="Q8473">
            <v>11868</v>
          </cell>
        </row>
        <row r="8474">
          <cell r="E8474" t="str">
            <v>86MONTHLYACOALITION</v>
          </cell>
          <cell r="F8474" t="str">
            <v>86</v>
          </cell>
          <cell r="G8474" t="str">
            <v>Monthly</v>
          </cell>
          <cell r="H8474" t="str">
            <v>A</v>
          </cell>
          <cell r="I8474">
            <v>0</v>
          </cell>
          <cell r="J8474" t="str">
            <v>Coalition</v>
          </cell>
          <cell r="K8474">
            <v>9136</v>
          </cell>
          <cell r="L8474">
            <v>9136</v>
          </cell>
          <cell r="M8474">
            <v>9136</v>
          </cell>
          <cell r="N8474">
            <v>9136</v>
          </cell>
          <cell r="O8474">
            <v>8613</v>
          </cell>
          <cell r="P8474">
            <v>8785</v>
          </cell>
          <cell r="Q8474">
            <v>9050</v>
          </cell>
        </row>
        <row r="8475">
          <cell r="E8475" t="str">
            <v>86MONTHLYANON-REPRESENTED STATE EMPLOYEES</v>
          </cell>
          <cell r="F8475" t="str">
            <v>86</v>
          </cell>
          <cell r="G8475" t="str">
            <v>Monthly</v>
          </cell>
          <cell r="H8475" t="str">
            <v>A</v>
          </cell>
          <cell r="I8475">
            <v>0</v>
          </cell>
          <cell r="J8475" t="str">
            <v>Non-Represented State Employees</v>
          </cell>
          <cell r="K8475">
            <v>9136</v>
          </cell>
          <cell r="L8475">
            <v>9136</v>
          </cell>
          <cell r="M8475">
            <v>9136</v>
          </cell>
          <cell r="N8475">
            <v>9136</v>
          </cell>
          <cell r="O8475">
            <v>8613</v>
          </cell>
          <cell r="P8475">
            <v>8785</v>
          </cell>
          <cell r="Q8475">
            <v>9050</v>
          </cell>
        </row>
        <row r="8476">
          <cell r="E8476" t="str">
            <v>86MONTHLYATEAMSTERS LOCAL UNION NUMBER 117</v>
          </cell>
          <cell r="F8476" t="str">
            <v>86</v>
          </cell>
          <cell r="G8476" t="str">
            <v>Monthly</v>
          </cell>
          <cell r="H8476" t="str">
            <v>A</v>
          </cell>
          <cell r="I8476">
            <v>0</v>
          </cell>
          <cell r="J8476" t="str">
            <v>Teamsters Local Union Number 117</v>
          </cell>
          <cell r="K8476">
            <v>9254</v>
          </cell>
          <cell r="L8476">
            <v>9254</v>
          </cell>
          <cell r="M8476">
            <v>9254</v>
          </cell>
          <cell r="N8476">
            <v>9254</v>
          </cell>
          <cell r="O8476">
            <v>8724</v>
          </cell>
          <cell r="P8476">
            <v>8898</v>
          </cell>
          <cell r="Q8476">
            <v>9167</v>
          </cell>
        </row>
        <row r="8477">
          <cell r="E8477" t="str">
            <v>86MONTHLYAWASHINGTON FEDERATION OF STATE EMPLOYEES</v>
          </cell>
          <cell r="F8477" t="str">
            <v>86</v>
          </cell>
          <cell r="G8477" t="str">
            <v>Monthly</v>
          </cell>
          <cell r="H8477" t="str">
            <v>A</v>
          </cell>
          <cell r="I8477">
            <v>0</v>
          </cell>
          <cell r="J8477" t="str">
            <v>Washington Federation of State Employees</v>
          </cell>
          <cell r="K8477">
            <v>9136</v>
          </cell>
          <cell r="L8477">
            <v>9136</v>
          </cell>
          <cell r="M8477">
            <v>9136</v>
          </cell>
          <cell r="N8477">
            <v>9136</v>
          </cell>
          <cell r="O8477">
            <v>8613</v>
          </cell>
          <cell r="P8477">
            <v>8785</v>
          </cell>
          <cell r="Q8477">
            <v>9050</v>
          </cell>
        </row>
        <row r="8478">
          <cell r="E8478" t="str">
            <v>86MONTHLYAWASHINGTON PUBLIC EMPLOYEES ASSOCIATION</v>
          </cell>
          <cell r="F8478" t="str">
            <v>86</v>
          </cell>
          <cell r="G8478" t="str">
            <v>Monthly</v>
          </cell>
          <cell r="H8478" t="str">
            <v>A</v>
          </cell>
          <cell r="I8478">
            <v>0</v>
          </cell>
          <cell r="J8478" t="str">
            <v>Washington Public Employees Association</v>
          </cell>
          <cell r="K8478">
            <v>9136</v>
          </cell>
          <cell r="L8478">
            <v>9136</v>
          </cell>
          <cell r="M8478">
            <v>9136</v>
          </cell>
          <cell r="N8478">
            <v>9136</v>
          </cell>
          <cell r="O8478">
            <v>8613</v>
          </cell>
          <cell r="P8478">
            <v>8785</v>
          </cell>
          <cell r="Q8478">
            <v>9050</v>
          </cell>
        </row>
        <row r="8479">
          <cell r="E8479" t="str">
            <v>86MONTHLYBCOALITION</v>
          </cell>
          <cell r="F8479" t="str">
            <v>86</v>
          </cell>
          <cell r="G8479" t="str">
            <v>Monthly</v>
          </cell>
          <cell r="H8479" t="str">
            <v>B</v>
          </cell>
          <cell r="I8479">
            <v>0</v>
          </cell>
          <cell r="J8479" t="str">
            <v>Coalition</v>
          </cell>
          <cell r="K8479">
            <v>9363</v>
          </cell>
          <cell r="L8479">
            <v>9363</v>
          </cell>
          <cell r="M8479">
            <v>9363</v>
          </cell>
          <cell r="N8479">
            <v>9363</v>
          </cell>
          <cell r="O8479">
            <v>8826</v>
          </cell>
          <cell r="P8479">
            <v>9003</v>
          </cell>
          <cell r="Q8479">
            <v>9275</v>
          </cell>
        </row>
        <row r="8480">
          <cell r="E8480" t="str">
            <v>86MONTHLYBNON-REPRESENTED STATE EMPLOYEES</v>
          </cell>
          <cell r="F8480" t="str">
            <v>86</v>
          </cell>
          <cell r="G8480" t="str">
            <v>Monthly</v>
          </cell>
          <cell r="H8480" t="str">
            <v>B</v>
          </cell>
          <cell r="I8480">
            <v>0</v>
          </cell>
          <cell r="J8480" t="str">
            <v>Non-Represented State Employees</v>
          </cell>
          <cell r="K8480">
            <v>9363</v>
          </cell>
          <cell r="L8480">
            <v>9363</v>
          </cell>
          <cell r="M8480">
            <v>9363</v>
          </cell>
          <cell r="N8480">
            <v>9363</v>
          </cell>
          <cell r="O8480">
            <v>8826</v>
          </cell>
          <cell r="P8480">
            <v>9003</v>
          </cell>
          <cell r="Q8480">
            <v>9275</v>
          </cell>
        </row>
        <row r="8481">
          <cell r="E8481" t="str">
            <v>86MONTHLYBTEAMSTERS LOCAL UNION NUMBER 117</v>
          </cell>
          <cell r="F8481" t="str">
            <v>86</v>
          </cell>
          <cell r="G8481" t="str">
            <v>Monthly</v>
          </cell>
          <cell r="H8481" t="str">
            <v>B</v>
          </cell>
          <cell r="I8481">
            <v>0</v>
          </cell>
          <cell r="J8481" t="str">
            <v>Teamsters Local Union Number 117</v>
          </cell>
          <cell r="K8481">
            <v>9482</v>
          </cell>
          <cell r="L8481">
            <v>9482</v>
          </cell>
          <cell r="M8481">
            <v>9482</v>
          </cell>
          <cell r="N8481">
            <v>9482</v>
          </cell>
          <cell r="O8481">
            <v>8938</v>
          </cell>
          <cell r="P8481">
            <v>9117</v>
          </cell>
          <cell r="Q8481">
            <v>9392</v>
          </cell>
        </row>
        <row r="8482">
          <cell r="E8482" t="str">
            <v>86MONTHLYBWASHINGTON FEDERATION OF STATE EMPLOYEES</v>
          </cell>
          <cell r="F8482" t="str">
            <v>86</v>
          </cell>
          <cell r="G8482" t="str">
            <v>Monthly</v>
          </cell>
          <cell r="H8482" t="str">
            <v>B</v>
          </cell>
          <cell r="I8482">
            <v>0</v>
          </cell>
          <cell r="J8482" t="str">
            <v>Washington Federation of State Employees</v>
          </cell>
          <cell r="K8482">
            <v>9363</v>
          </cell>
          <cell r="L8482">
            <v>9363</v>
          </cell>
          <cell r="M8482">
            <v>9363</v>
          </cell>
          <cell r="N8482">
            <v>9363</v>
          </cell>
          <cell r="O8482">
            <v>8826</v>
          </cell>
          <cell r="P8482">
            <v>9003</v>
          </cell>
          <cell r="Q8482">
            <v>9275</v>
          </cell>
        </row>
        <row r="8483">
          <cell r="E8483" t="str">
            <v>86MONTHLYBWASHINGTON PUBLIC EMPLOYEES ASSOCIATION</v>
          </cell>
          <cell r="F8483" t="str">
            <v>86</v>
          </cell>
          <cell r="G8483" t="str">
            <v>Monthly</v>
          </cell>
          <cell r="H8483" t="str">
            <v>B</v>
          </cell>
          <cell r="I8483">
            <v>0</v>
          </cell>
          <cell r="J8483" t="str">
            <v>Washington Public Employees Association</v>
          </cell>
          <cell r="K8483">
            <v>9363</v>
          </cell>
          <cell r="L8483">
            <v>9363</v>
          </cell>
          <cell r="M8483">
            <v>9363</v>
          </cell>
          <cell r="N8483">
            <v>9363</v>
          </cell>
          <cell r="O8483">
            <v>8826</v>
          </cell>
          <cell r="P8483">
            <v>9003</v>
          </cell>
          <cell r="Q8483">
            <v>9275</v>
          </cell>
        </row>
        <row r="8484">
          <cell r="E8484" t="str">
            <v>86MONTHLYCCOALITION</v>
          </cell>
          <cell r="F8484" t="str">
            <v>86</v>
          </cell>
          <cell r="G8484" t="str">
            <v>Monthly</v>
          </cell>
          <cell r="H8484" t="str">
            <v>C</v>
          </cell>
          <cell r="I8484">
            <v>0</v>
          </cell>
          <cell r="J8484" t="str">
            <v>Coalition</v>
          </cell>
          <cell r="K8484">
            <v>9596</v>
          </cell>
          <cell r="L8484">
            <v>9596</v>
          </cell>
          <cell r="M8484">
            <v>9596</v>
          </cell>
          <cell r="N8484">
            <v>9596</v>
          </cell>
          <cell r="O8484">
            <v>9046</v>
          </cell>
          <cell r="P8484">
            <v>9227</v>
          </cell>
          <cell r="Q8484">
            <v>9506</v>
          </cell>
        </row>
        <row r="8485">
          <cell r="E8485" t="str">
            <v>86MONTHLYCNON-REPRESENTED STATE EMPLOYEES</v>
          </cell>
          <cell r="F8485" t="str">
            <v>86</v>
          </cell>
          <cell r="G8485" t="str">
            <v>Monthly</v>
          </cell>
          <cell r="H8485" t="str">
            <v>C</v>
          </cell>
          <cell r="I8485">
            <v>0</v>
          </cell>
          <cell r="J8485" t="str">
            <v>Non-Represented State Employees</v>
          </cell>
          <cell r="K8485">
            <v>9596</v>
          </cell>
          <cell r="L8485">
            <v>9596</v>
          </cell>
          <cell r="M8485">
            <v>9596</v>
          </cell>
          <cell r="N8485">
            <v>9596</v>
          </cell>
          <cell r="O8485">
            <v>9046</v>
          </cell>
          <cell r="P8485">
            <v>9227</v>
          </cell>
          <cell r="Q8485">
            <v>9506</v>
          </cell>
        </row>
        <row r="8486">
          <cell r="E8486" t="str">
            <v>86MONTHLYCTEAMSTERS LOCAL UNION NUMBER 117</v>
          </cell>
          <cell r="F8486" t="str">
            <v>86</v>
          </cell>
          <cell r="G8486" t="str">
            <v>Monthly</v>
          </cell>
          <cell r="H8486" t="str">
            <v>C</v>
          </cell>
          <cell r="I8486">
            <v>0</v>
          </cell>
          <cell r="J8486" t="str">
            <v>Teamsters Local Union Number 117</v>
          </cell>
          <cell r="K8486">
            <v>9719</v>
          </cell>
          <cell r="L8486">
            <v>9719</v>
          </cell>
          <cell r="M8486">
            <v>9719</v>
          </cell>
          <cell r="N8486">
            <v>9719</v>
          </cell>
          <cell r="O8486">
            <v>9162</v>
          </cell>
          <cell r="P8486">
            <v>9345</v>
          </cell>
          <cell r="Q8486">
            <v>9627</v>
          </cell>
        </row>
        <row r="8487">
          <cell r="E8487" t="str">
            <v>86MONTHLYCWASHINGTON FEDERATION OF STATE EMPLOYEES</v>
          </cell>
          <cell r="F8487" t="str">
            <v>86</v>
          </cell>
          <cell r="G8487" t="str">
            <v>Monthly</v>
          </cell>
          <cell r="H8487" t="str">
            <v>C</v>
          </cell>
          <cell r="I8487">
            <v>0</v>
          </cell>
          <cell r="J8487" t="str">
            <v>Washington Federation of State Employees</v>
          </cell>
          <cell r="K8487">
            <v>9596</v>
          </cell>
          <cell r="L8487">
            <v>9596</v>
          </cell>
          <cell r="M8487">
            <v>9596</v>
          </cell>
          <cell r="N8487">
            <v>9596</v>
          </cell>
          <cell r="O8487">
            <v>9046</v>
          </cell>
          <cell r="P8487">
            <v>9227</v>
          </cell>
          <cell r="Q8487">
            <v>9506</v>
          </cell>
        </row>
        <row r="8488">
          <cell r="E8488" t="str">
            <v>86MONTHLYCWASHINGTON PUBLIC EMPLOYEES ASSOCIATION</v>
          </cell>
          <cell r="F8488" t="str">
            <v>86</v>
          </cell>
          <cell r="G8488" t="str">
            <v>Monthly</v>
          </cell>
          <cell r="H8488" t="str">
            <v>C</v>
          </cell>
          <cell r="I8488">
            <v>0</v>
          </cell>
          <cell r="J8488" t="str">
            <v>Washington Public Employees Association</v>
          </cell>
          <cell r="K8488">
            <v>9596</v>
          </cell>
          <cell r="L8488">
            <v>9596</v>
          </cell>
          <cell r="M8488">
            <v>9596</v>
          </cell>
          <cell r="N8488">
            <v>9596</v>
          </cell>
          <cell r="O8488">
            <v>9046</v>
          </cell>
          <cell r="P8488">
            <v>9227</v>
          </cell>
          <cell r="Q8488">
            <v>9506</v>
          </cell>
        </row>
        <row r="8489">
          <cell r="E8489" t="str">
            <v>86MONTHLYDCOALITION</v>
          </cell>
          <cell r="F8489" t="str">
            <v>86</v>
          </cell>
          <cell r="G8489" t="str">
            <v>Monthly</v>
          </cell>
          <cell r="H8489" t="str">
            <v>D</v>
          </cell>
          <cell r="I8489">
            <v>0</v>
          </cell>
          <cell r="J8489" t="str">
            <v>Coalition</v>
          </cell>
          <cell r="K8489">
            <v>9836</v>
          </cell>
          <cell r="L8489">
            <v>9836</v>
          </cell>
          <cell r="M8489">
            <v>9836</v>
          </cell>
          <cell r="N8489">
            <v>9836</v>
          </cell>
          <cell r="O8489">
            <v>9273</v>
          </cell>
          <cell r="P8489">
            <v>9458</v>
          </cell>
          <cell r="Q8489">
            <v>9744</v>
          </cell>
        </row>
        <row r="8490">
          <cell r="E8490" t="str">
            <v>86MONTHLYDNON-REPRESENTED STATE EMPLOYEES</v>
          </cell>
          <cell r="F8490" t="str">
            <v>86</v>
          </cell>
          <cell r="G8490" t="str">
            <v>Monthly</v>
          </cell>
          <cell r="H8490" t="str">
            <v>D</v>
          </cell>
          <cell r="I8490">
            <v>0</v>
          </cell>
          <cell r="J8490" t="str">
            <v>Non-Represented State Employees</v>
          </cell>
          <cell r="K8490">
            <v>9836</v>
          </cell>
          <cell r="L8490">
            <v>9836</v>
          </cell>
          <cell r="M8490">
            <v>9836</v>
          </cell>
          <cell r="N8490">
            <v>9836</v>
          </cell>
          <cell r="O8490">
            <v>9273</v>
          </cell>
          <cell r="P8490">
            <v>9458</v>
          </cell>
          <cell r="Q8490">
            <v>9744</v>
          </cell>
        </row>
        <row r="8491">
          <cell r="E8491" t="str">
            <v>86MONTHLYDTEAMSTERS LOCAL UNION NUMBER 117</v>
          </cell>
          <cell r="F8491" t="str">
            <v>86</v>
          </cell>
          <cell r="G8491" t="str">
            <v>Monthly</v>
          </cell>
          <cell r="H8491" t="str">
            <v>D</v>
          </cell>
          <cell r="I8491">
            <v>0</v>
          </cell>
          <cell r="J8491" t="str">
            <v>Teamsters Local Union Number 117</v>
          </cell>
          <cell r="K8491">
            <v>9964</v>
          </cell>
          <cell r="L8491">
            <v>9964</v>
          </cell>
          <cell r="M8491">
            <v>9964</v>
          </cell>
          <cell r="N8491">
            <v>9964</v>
          </cell>
          <cell r="O8491">
            <v>9393</v>
          </cell>
          <cell r="P8491">
            <v>9581</v>
          </cell>
          <cell r="Q8491">
            <v>9870</v>
          </cell>
        </row>
        <row r="8492">
          <cell r="E8492" t="str">
            <v>86MONTHLYDWASHINGTON FEDERATION OF STATE EMPLOYEES</v>
          </cell>
          <cell r="F8492" t="str">
            <v>86</v>
          </cell>
          <cell r="G8492" t="str">
            <v>Monthly</v>
          </cell>
          <cell r="H8492" t="str">
            <v>D</v>
          </cell>
          <cell r="I8492">
            <v>0</v>
          </cell>
          <cell r="J8492" t="str">
            <v>Washington Federation of State Employees</v>
          </cell>
          <cell r="K8492">
            <v>9836</v>
          </cell>
          <cell r="L8492">
            <v>9836</v>
          </cell>
          <cell r="M8492">
            <v>9836</v>
          </cell>
          <cell r="N8492">
            <v>9836</v>
          </cell>
          <cell r="O8492">
            <v>9273</v>
          </cell>
          <cell r="P8492">
            <v>9458</v>
          </cell>
          <cell r="Q8492">
            <v>9744</v>
          </cell>
        </row>
        <row r="8493">
          <cell r="E8493" t="str">
            <v>86MONTHLYDWASHINGTON PUBLIC EMPLOYEES ASSOCIATION</v>
          </cell>
          <cell r="F8493" t="str">
            <v>86</v>
          </cell>
          <cell r="G8493" t="str">
            <v>Monthly</v>
          </cell>
          <cell r="H8493" t="str">
            <v>D</v>
          </cell>
          <cell r="I8493">
            <v>0</v>
          </cell>
          <cell r="J8493" t="str">
            <v>Washington Public Employees Association</v>
          </cell>
          <cell r="K8493">
            <v>9836</v>
          </cell>
          <cell r="L8493">
            <v>9836</v>
          </cell>
          <cell r="M8493">
            <v>9836</v>
          </cell>
          <cell r="N8493">
            <v>9836</v>
          </cell>
          <cell r="O8493">
            <v>9273</v>
          </cell>
          <cell r="P8493">
            <v>9458</v>
          </cell>
          <cell r="Q8493">
            <v>9744</v>
          </cell>
        </row>
        <row r="8494">
          <cell r="E8494" t="str">
            <v>86MONTHLYECOALITION</v>
          </cell>
          <cell r="F8494" t="str">
            <v>86</v>
          </cell>
          <cell r="G8494" t="str">
            <v>Monthly</v>
          </cell>
          <cell r="H8494" t="str">
            <v>E</v>
          </cell>
          <cell r="I8494">
            <v>0</v>
          </cell>
          <cell r="J8494" t="str">
            <v>Coalition</v>
          </cell>
          <cell r="K8494">
            <v>10084</v>
          </cell>
          <cell r="L8494">
            <v>10084</v>
          </cell>
          <cell r="M8494">
            <v>10084</v>
          </cell>
          <cell r="N8494">
            <v>10084</v>
          </cell>
          <cell r="O8494">
            <v>9506</v>
          </cell>
          <cell r="P8494">
            <v>9696</v>
          </cell>
          <cell r="Q8494">
            <v>9989</v>
          </cell>
        </row>
        <row r="8495">
          <cell r="E8495" t="str">
            <v>86MONTHLYENON-REPRESENTED STATE EMPLOYEES</v>
          </cell>
          <cell r="F8495" t="str">
            <v>86</v>
          </cell>
          <cell r="G8495" t="str">
            <v>Monthly</v>
          </cell>
          <cell r="H8495" t="str">
            <v>E</v>
          </cell>
          <cell r="I8495">
            <v>0</v>
          </cell>
          <cell r="J8495" t="str">
            <v>Non-Represented State Employees</v>
          </cell>
          <cell r="K8495">
            <v>10084</v>
          </cell>
          <cell r="L8495">
            <v>10084</v>
          </cell>
          <cell r="M8495">
            <v>10084</v>
          </cell>
          <cell r="N8495">
            <v>10084</v>
          </cell>
          <cell r="O8495">
            <v>9506</v>
          </cell>
          <cell r="P8495">
            <v>9696</v>
          </cell>
          <cell r="Q8495">
            <v>9989</v>
          </cell>
        </row>
        <row r="8496">
          <cell r="E8496" t="str">
            <v>86MONTHLYETEAMSTERS LOCAL UNION NUMBER 117</v>
          </cell>
          <cell r="F8496" t="str">
            <v>86</v>
          </cell>
          <cell r="G8496" t="str">
            <v>Monthly</v>
          </cell>
          <cell r="H8496" t="str">
            <v>E</v>
          </cell>
          <cell r="I8496">
            <v>0</v>
          </cell>
          <cell r="J8496" t="str">
            <v>Teamsters Local Union Number 117</v>
          </cell>
          <cell r="K8496">
            <v>10212</v>
          </cell>
          <cell r="L8496">
            <v>10212</v>
          </cell>
          <cell r="M8496">
            <v>10212</v>
          </cell>
          <cell r="N8496">
            <v>10212</v>
          </cell>
          <cell r="O8496">
            <v>9626</v>
          </cell>
          <cell r="P8496">
            <v>9819</v>
          </cell>
          <cell r="Q8496">
            <v>10116</v>
          </cell>
        </row>
        <row r="8497">
          <cell r="E8497" t="str">
            <v>86MONTHLYEWASHINGTON FEDERATION OF STATE EMPLOYEES</v>
          </cell>
          <cell r="F8497" t="str">
            <v>86</v>
          </cell>
          <cell r="G8497" t="str">
            <v>Monthly</v>
          </cell>
          <cell r="H8497" t="str">
            <v>E</v>
          </cell>
          <cell r="I8497">
            <v>0</v>
          </cell>
          <cell r="J8497" t="str">
            <v>Washington Federation of State Employees</v>
          </cell>
          <cell r="K8497">
            <v>10084</v>
          </cell>
          <cell r="L8497">
            <v>10084</v>
          </cell>
          <cell r="M8497">
            <v>10084</v>
          </cell>
          <cell r="N8497">
            <v>10084</v>
          </cell>
          <cell r="O8497">
            <v>9506</v>
          </cell>
          <cell r="P8497">
            <v>9696</v>
          </cell>
          <cell r="Q8497">
            <v>9989</v>
          </cell>
        </row>
        <row r="8498">
          <cell r="E8498" t="str">
            <v>86MONTHLYEWASHINGTON PUBLIC EMPLOYEES ASSOCIATION</v>
          </cell>
          <cell r="F8498" t="str">
            <v>86</v>
          </cell>
          <cell r="G8498" t="str">
            <v>Monthly</v>
          </cell>
          <cell r="H8498" t="str">
            <v>E</v>
          </cell>
          <cell r="I8498">
            <v>0</v>
          </cell>
          <cell r="J8498" t="str">
            <v>Washington Public Employees Association</v>
          </cell>
          <cell r="K8498">
            <v>10084</v>
          </cell>
          <cell r="L8498">
            <v>10084</v>
          </cell>
          <cell r="M8498">
            <v>10084</v>
          </cell>
          <cell r="N8498">
            <v>10084</v>
          </cell>
          <cell r="O8498">
            <v>9506</v>
          </cell>
          <cell r="P8498">
            <v>9696</v>
          </cell>
          <cell r="Q8498">
            <v>9989</v>
          </cell>
        </row>
        <row r="8499">
          <cell r="E8499" t="str">
            <v>86MONTHLYFCOALITION</v>
          </cell>
          <cell r="F8499" t="str">
            <v>86</v>
          </cell>
          <cell r="G8499" t="str">
            <v>Monthly</v>
          </cell>
          <cell r="H8499" t="str">
            <v>F</v>
          </cell>
          <cell r="I8499">
            <v>0</v>
          </cell>
          <cell r="J8499" t="str">
            <v>Coalition</v>
          </cell>
          <cell r="K8499">
            <v>10332</v>
          </cell>
          <cell r="L8499">
            <v>10332</v>
          </cell>
          <cell r="M8499">
            <v>10332</v>
          </cell>
          <cell r="N8499">
            <v>10332</v>
          </cell>
          <cell r="O8499">
            <v>9740</v>
          </cell>
          <cell r="P8499">
            <v>9935</v>
          </cell>
          <cell r="Q8499">
            <v>10235</v>
          </cell>
        </row>
        <row r="8500">
          <cell r="E8500" t="str">
            <v>86MONTHLYFNON-REPRESENTED STATE EMPLOYEES</v>
          </cell>
          <cell r="F8500" t="str">
            <v>86</v>
          </cell>
          <cell r="G8500" t="str">
            <v>Monthly</v>
          </cell>
          <cell r="H8500" t="str">
            <v>F</v>
          </cell>
          <cell r="I8500">
            <v>0</v>
          </cell>
          <cell r="J8500" t="str">
            <v>Non-Represented State Employees</v>
          </cell>
          <cell r="K8500">
            <v>10332</v>
          </cell>
          <cell r="L8500">
            <v>10332</v>
          </cell>
          <cell r="M8500">
            <v>10332</v>
          </cell>
          <cell r="N8500">
            <v>10332</v>
          </cell>
          <cell r="O8500">
            <v>9740</v>
          </cell>
          <cell r="P8500">
            <v>9935</v>
          </cell>
          <cell r="Q8500">
            <v>10235</v>
          </cell>
        </row>
        <row r="8501">
          <cell r="E8501" t="str">
            <v>86MONTHLYFTEAMSTERS LOCAL UNION NUMBER 117</v>
          </cell>
          <cell r="F8501" t="str">
            <v>86</v>
          </cell>
          <cell r="G8501" t="str">
            <v>Monthly</v>
          </cell>
          <cell r="H8501" t="str">
            <v>F</v>
          </cell>
          <cell r="I8501">
            <v>0</v>
          </cell>
          <cell r="J8501" t="str">
            <v>Teamsters Local Union Number 117</v>
          </cell>
          <cell r="K8501">
            <v>10463</v>
          </cell>
          <cell r="L8501">
            <v>10463</v>
          </cell>
          <cell r="M8501">
            <v>10463</v>
          </cell>
          <cell r="N8501">
            <v>10463</v>
          </cell>
          <cell r="O8501">
            <v>9864</v>
          </cell>
          <cell r="P8501">
            <v>10061</v>
          </cell>
          <cell r="Q8501">
            <v>10365</v>
          </cell>
        </row>
        <row r="8502">
          <cell r="E8502" t="str">
            <v>86MONTHLYFWASHINGTON FEDERATION OF STATE EMPLOYEES</v>
          </cell>
          <cell r="F8502" t="str">
            <v>86</v>
          </cell>
          <cell r="G8502" t="str">
            <v>Monthly</v>
          </cell>
          <cell r="H8502" t="str">
            <v>F</v>
          </cell>
          <cell r="I8502">
            <v>0</v>
          </cell>
          <cell r="J8502" t="str">
            <v>Washington Federation of State Employees</v>
          </cell>
          <cell r="K8502">
            <v>10332</v>
          </cell>
          <cell r="L8502">
            <v>10332</v>
          </cell>
          <cell r="M8502">
            <v>10332</v>
          </cell>
          <cell r="N8502">
            <v>10332</v>
          </cell>
          <cell r="O8502">
            <v>9740</v>
          </cell>
          <cell r="P8502">
            <v>9935</v>
          </cell>
          <cell r="Q8502">
            <v>10235</v>
          </cell>
        </row>
        <row r="8503">
          <cell r="E8503" t="str">
            <v>86MONTHLYFWASHINGTON PUBLIC EMPLOYEES ASSOCIATION</v>
          </cell>
          <cell r="F8503" t="str">
            <v>86</v>
          </cell>
          <cell r="G8503" t="str">
            <v>Monthly</v>
          </cell>
          <cell r="H8503" t="str">
            <v>F</v>
          </cell>
          <cell r="I8503">
            <v>0</v>
          </cell>
          <cell r="J8503" t="str">
            <v>Washington Public Employees Association</v>
          </cell>
          <cell r="K8503">
            <v>10332</v>
          </cell>
          <cell r="L8503">
            <v>10332</v>
          </cell>
          <cell r="M8503">
            <v>10332</v>
          </cell>
          <cell r="N8503">
            <v>10332</v>
          </cell>
          <cell r="O8503">
            <v>9740</v>
          </cell>
          <cell r="P8503">
            <v>9935</v>
          </cell>
          <cell r="Q8503">
            <v>10235</v>
          </cell>
        </row>
        <row r="8504">
          <cell r="E8504" t="str">
            <v>86MONTHLYGCOALITION</v>
          </cell>
          <cell r="F8504" t="str">
            <v>86</v>
          </cell>
          <cell r="G8504" t="str">
            <v>Monthly</v>
          </cell>
          <cell r="H8504" t="str">
            <v>G</v>
          </cell>
          <cell r="I8504">
            <v>0</v>
          </cell>
          <cell r="J8504" t="str">
            <v>Coalition</v>
          </cell>
          <cell r="K8504">
            <v>10591</v>
          </cell>
          <cell r="L8504">
            <v>10591</v>
          </cell>
          <cell r="M8504">
            <v>10591</v>
          </cell>
          <cell r="N8504">
            <v>10591</v>
          </cell>
          <cell r="O8504">
            <v>9984</v>
          </cell>
          <cell r="P8504">
            <v>10184</v>
          </cell>
          <cell r="Q8504">
            <v>10492</v>
          </cell>
        </row>
        <row r="8505">
          <cell r="E8505" t="str">
            <v>86MONTHLYGNON-REPRESENTED STATE EMPLOYEES</v>
          </cell>
          <cell r="F8505" t="str">
            <v>86</v>
          </cell>
          <cell r="G8505" t="str">
            <v>Monthly</v>
          </cell>
          <cell r="H8505" t="str">
            <v>G</v>
          </cell>
          <cell r="I8505">
            <v>0</v>
          </cell>
          <cell r="J8505" t="str">
            <v>Non-Represented State Employees</v>
          </cell>
          <cell r="K8505">
            <v>10591</v>
          </cell>
          <cell r="L8505">
            <v>10591</v>
          </cell>
          <cell r="M8505">
            <v>10591</v>
          </cell>
          <cell r="N8505">
            <v>10591</v>
          </cell>
          <cell r="O8505">
            <v>9984</v>
          </cell>
          <cell r="P8505">
            <v>10184</v>
          </cell>
          <cell r="Q8505">
            <v>10492</v>
          </cell>
        </row>
        <row r="8506">
          <cell r="E8506" t="str">
            <v>86MONTHLYGTEAMSTERS LOCAL UNION NUMBER 117</v>
          </cell>
          <cell r="F8506" t="str">
            <v>86</v>
          </cell>
          <cell r="G8506" t="str">
            <v>Monthly</v>
          </cell>
          <cell r="H8506" t="str">
            <v>G</v>
          </cell>
          <cell r="I8506">
            <v>0</v>
          </cell>
          <cell r="J8506" t="str">
            <v>Teamsters Local Union Number 117</v>
          </cell>
          <cell r="K8506">
            <v>10726</v>
          </cell>
          <cell r="L8506">
            <v>10726</v>
          </cell>
          <cell r="M8506">
            <v>10726</v>
          </cell>
          <cell r="N8506">
            <v>10726</v>
          </cell>
          <cell r="O8506">
            <v>10111</v>
          </cell>
          <cell r="P8506">
            <v>10313</v>
          </cell>
          <cell r="Q8506">
            <v>10624</v>
          </cell>
        </row>
        <row r="8507">
          <cell r="E8507" t="str">
            <v>86MONTHLYGWASHINGTON FEDERATION OF STATE EMPLOYEES</v>
          </cell>
          <cell r="F8507" t="str">
            <v>86</v>
          </cell>
          <cell r="G8507" t="str">
            <v>Monthly</v>
          </cell>
          <cell r="H8507" t="str">
            <v>G</v>
          </cell>
          <cell r="I8507">
            <v>0</v>
          </cell>
          <cell r="J8507" t="str">
            <v>Washington Federation of State Employees</v>
          </cell>
          <cell r="K8507">
            <v>10591</v>
          </cell>
          <cell r="L8507">
            <v>10591</v>
          </cell>
          <cell r="M8507">
            <v>10591</v>
          </cell>
          <cell r="N8507">
            <v>10591</v>
          </cell>
          <cell r="O8507">
            <v>9984</v>
          </cell>
          <cell r="P8507">
            <v>10184</v>
          </cell>
          <cell r="Q8507">
            <v>10492</v>
          </cell>
        </row>
        <row r="8508">
          <cell r="E8508" t="str">
            <v>86MONTHLYGWASHINGTON PUBLIC EMPLOYEES ASSOCIATION</v>
          </cell>
          <cell r="F8508" t="str">
            <v>86</v>
          </cell>
          <cell r="G8508" t="str">
            <v>Monthly</v>
          </cell>
          <cell r="H8508" t="str">
            <v>G</v>
          </cell>
          <cell r="I8508">
            <v>0</v>
          </cell>
          <cell r="J8508" t="str">
            <v>Washington Public Employees Association</v>
          </cell>
          <cell r="K8508">
            <v>10591</v>
          </cell>
          <cell r="L8508">
            <v>10591</v>
          </cell>
          <cell r="M8508">
            <v>10591</v>
          </cell>
          <cell r="N8508">
            <v>10591</v>
          </cell>
          <cell r="O8508">
            <v>9984</v>
          </cell>
          <cell r="P8508">
            <v>10184</v>
          </cell>
          <cell r="Q8508">
            <v>10492</v>
          </cell>
        </row>
        <row r="8509">
          <cell r="E8509" t="str">
            <v>86MONTHLYHCOALITION</v>
          </cell>
          <cell r="F8509" t="str">
            <v>86</v>
          </cell>
          <cell r="G8509" t="str">
            <v>Monthly</v>
          </cell>
          <cell r="H8509" t="str">
            <v>H</v>
          </cell>
          <cell r="I8509">
            <v>0</v>
          </cell>
          <cell r="J8509" t="str">
            <v>Coalition</v>
          </cell>
          <cell r="K8509">
            <v>10858</v>
          </cell>
          <cell r="L8509">
            <v>10858</v>
          </cell>
          <cell r="M8509">
            <v>10858</v>
          </cell>
          <cell r="N8509">
            <v>10858</v>
          </cell>
          <cell r="O8509">
            <v>10235</v>
          </cell>
          <cell r="P8509">
            <v>10440</v>
          </cell>
          <cell r="Q8509">
            <v>10755</v>
          </cell>
        </row>
        <row r="8510">
          <cell r="E8510" t="str">
            <v>86MONTHLYHNON-REPRESENTED STATE EMPLOYEES</v>
          </cell>
          <cell r="F8510" t="str">
            <v>86</v>
          </cell>
          <cell r="G8510" t="str">
            <v>Monthly</v>
          </cell>
          <cell r="H8510" t="str">
            <v>H</v>
          </cell>
          <cell r="I8510">
            <v>0</v>
          </cell>
          <cell r="J8510" t="str">
            <v>Non-Represented State Employees</v>
          </cell>
          <cell r="K8510">
            <v>10858</v>
          </cell>
          <cell r="L8510">
            <v>10858</v>
          </cell>
          <cell r="M8510">
            <v>10858</v>
          </cell>
          <cell r="N8510">
            <v>10858</v>
          </cell>
          <cell r="O8510">
            <v>10235</v>
          </cell>
          <cell r="P8510">
            <v>10440</v>
          </cell>
          <cell r="Q8510">
            <v>10755</v>
          </cell>
        </row>
        <row r="8511">
          <cell r="E8511" t="str">
            <v>86MONTHLYHTEAMSTERS LOCAL UNION NUMBER 117</v>
          </cell>
          <cell r="F8511" t="str">
            <v>86</v>
          </cell>
          <cell r="G8511" t="str">
            <v>Monthly</v>
          </cell>
          <cell r="H8511" t="str">
            <v>H</v>
          </cell>
          <cell r="I8511">
            <v>0</v>
          </cell>
          <cell r="J8511" t="str">
            <v>Teamsters Local Union Number 117</v>
          </cell>
          <cell r="K8511">
            <v>10997</v>
          </cell>
          <cell r="L8511">
            <v>10997</v>
          </cell>
          <cell r="M8511">
            <v>10997</v>
          </cell>
          <cell r="N8511">
            <v>10997</v>
          </cell>
          <cell r="O8511">
            <v>10367</v>
          </cell>
          <cell r="P8511">
            <v>10574</v>
          </cell>
          <cell r="Q8511">
            <v>10893</v>
          </cell>
        </row>
        <row r="8512">
          <cell r="E8512" t="str">
            <v>86MONTHLYHWASHINGTON FEDERATION OF STATE EMPLOYEES</v>
          </cell>
          <cell r="F8512" t="str">
            <v>86</v>
          </cell>
          <cell r="G8512" t="str">
            <v>Monthly</v>
          </cell>
          <cell r="H8512" t="str">
            <v>H</v>
          </cell>
          <cell r="I8512">
            <v>0</v>
          </cell>
          <cell r="J8512" t="str">
            <v>Washington Federation of State Employees</v>
          </cell>
          <cell r="K8512">
            <v>10858</v>
          </cell>
          <cell r="L8512">
            <v>10858</v>
          </cell>
          <cell r="M8512">
            <v>10858</v>
          </cell>
          <cell r="N8512">
            <v>10858</v>
          </cell>
          <cell r="O8512">
            <v>10235</v>
          </cell>
          <cell r="P8512">
            <v>10440</v>
          </cell>
          <cell r="Q8512">
            <v>10755</v>
          </cell>
        </row>
        <row r="8513">
          <cell r="E8513" t="str">
            <v>86MONTHLYHWASHINGTON PUBLIC EMPLOYEES ASSOCIATION</v>
          </cell>
          <cell r="F8513" t="str">
            <v>86</v>
          </cell>
          <cell r="G8513" t="str">
            <v>Monthly</v>
          </cell>
          <cell r="H8513" t="str">
            <v>H</v>
          </cell>
          <cell r="I8513">
            <v>0</v>
          </cell>
          <cell r="J8513" t="str">
            <v>Washington Public Employees Association</v>
          </cell>
          <cell r="K8513">
            <v>10858</v>
          </cell>
          <cell r="L8513">
            <v>10858</v>
          </cell>
          <cell r="M8513">
            <v>10858</v>
          </cell>
          <cell r="N8513">
            <v>10858</v>
          </cell>
          <cell r="O8513">
            <v>10235</v>
          </cell>
          <cell r="P8513">
            <v>10440</v>
          </cell>
          <cell r="Q8513">
            <v>10755</v>
          </cell>
        </row>
        <row r="8514">
          <cell r="E8514" t="str">
            <v>86MONTHLYICOALITION</v>
          </cell>
          <cell r="F8514" t="str">
            <v>86</v>
          </cell>
          <cell r="G8514" t="str">
            <v>Monthly</v>
          </cell>
          <cell r="H8514" t="str">
            <v>I</v>
          </cell>
          <cell r="I8514">
            <v>0</v>
          </cell>
          <cell r="J8514" t="str">
            <v>Coalition</v>
          </cell>
          <cell r="K8514">
            <v>11127</v>
          </cell>
          <cell r="L8514">
            <v>11127</v>
          </cell>
          <cell r="M8514">
            <v>11127</v>
          </cell>
          <cell r="N8514">
            <v>11127</v>
          </cell>
          <cell r="O8514">
            <v>10489</v>
          </cell>
          <cell r="P8514">
            <v>10699</v>
          </cell>
          <cell r="Q8514">
            <v>11022</v>
          </cell>
        </row>
        <row r="8515">
          <cell r="E8515" t="str">
            <v>86MONTHLYINON-REPRESENTED STATE EMPLOYEES</v>
          </cell>
          <cell r="F8515" t="str">
            <v>86</v>
          </cell>
          <cell r="G8515" t="str">
            <v>Monthly</v>
          </cell>
          <cell r="H8515" t="str">
            <v>I</v>
          </cell>
          <cell r="I8515">
            <v>0</v>
          </cell>
          <cell r="J8515" t="str">
            <v>Non-Represented State Employees</v>
          </cell>
          <cell r="K8515">
            <v>11127</v>
          </cell>
          <cell r="L8515">
            <v>11127</v>
          </cell>
          <cell r="M8515">
            <v>11127</v>
          </cell>
          <cell r="N8515">
            <v>11127</v>
          </cell>
          <cell r="O8515">
            <v>10489</v>
          </cell>
          <cell r="P8515">
            <v>10699</v>
          </cell>
          <cell r="Q8515">
            <v>11022</v>
          </cell>
        </row>
        <row r="8516">
          <cell r="E8516" t="str">
            <v>86MONTHLYITEAMSTERS LOCAL UNION NUMBER 117</v>
          </cell>
          <cell r="F8516" t="str">
            <v>86</v>
          </cell>
          <cell r="G8516" t="str">
            <v>Monthly</v>
          </cell>
          <cell r="H8516" t="str">
            <v>I</v>
          </cell>
          <cell r="I8516">
            <v>0</v>
          </cell>
          <cell r="J8516" t="str">
            <v>Teamsters Local Union Number 117</v>
          </cell>
          <cell r="K8516">
            <v>11269</v>
          </cell>
          <cell r="L8516">
            <v>11269</v>
          </cell>
          <cell r="M8516">
            <v>11269</v>
          </cell>
          <cell r="N8516">
            <v>11269</v>
          </cell>
          <cell r="O8516">
            <v>10624</v>
          </cell>
          <cell r="P8516">
            <v>10836</v>
          </cell>
          <cell r="Q8516">
            <v>11163</v>
          </cell>
        </row>
        <row r="8517">
          <cell r="E8517" t="str">
            <v>86MONTHLYIWASHINGTON FEDERATION OF STATE EMPLOYEES</v>
          </cell>
          <cell r="F8517" t="str">
            <v>86</v>
          </cell>
          <cell r="G8517" t="str">
            <v>Monthly</v>
          </cell>
          <cell r="H8517" t="str">
            <v>I</v>
          </cell>
          <cell r="I8517">
            <v>0</v>
          </cell>
          <cell r="J8517" t="str">
            <v>Washington Federation of State Employees</v>
          </cell>
          <cell r="K8517">
            <v>11127</v>
          </cell>
          <cell r="L8517">
            <v>11127</v>
          </cell>
          <cell r="M8517">
            <v>11127</v>
          </cell>
          <cell r="N8517">
            <v>11127</v>
          </cell>
          <cell r="O8517">
            <v>10489</v>
          </cell>
          <cell r="P8517">
            <v>10699</v>
          </cell>
          <cell r="Q8517">
            <v>11022</v>
          </cell>
        </row>
        <row r="8518">
          <cell r="E8518" t="str">
            <v>86MONTHLYIWASHINGTON PUBLIC EMPLOYEES ASSOCIATION</v>
          </cell>
          <cell r="F8518" t="str">
            <v>86</v>
          </cell>
          <cell r="G8518" t="str">
            <v>Monthly</v>
          </cell>
          <cell r="H8518" t="str">
            <v>I</v>
          </cell>
          <cell r="I8518">
            <v>0</v>
          </cell>
          <cell r="J8518" t="str">
            <v>Washington Public Employees Association</v>
          </cell>
          <cell r="K8518">
            <v>11127</v>
          </cell>
          <cell r="L8518">
            <v>11127</v>
          </cell>
          <cell r="M8518">
            <v>11127</v>
          </cell>
          <cell r="N8518">
            <v>11127</v>
          </cell>
          <cell r="O8518">
            <v>10489</v>
          </cell>
          <cell r="P8518">
            <v>10699</v>
          </cell>
          <cell r="Q8518">
            <v>11022</v>
          </cell>
        </row>
        <row r="8519">
          <cell r="E8519" t="str">
            <v>86MONTHLYJCOALITION</v>
          </cell>
          <cell r="F8519" t="str">
            <v>86</v>
          </cell>
          <cell r="G8519" t="str">
            <v>Monthly</v>
          </cell>
          <cell r="H8519" t="str">
            <v>J</v>
          </cell>
          <cell r="I8519">
            <v>0</v>
          </cell>
          <cell r="J8519" t="str">
            <v>Coalition</v>
          </cell>
          <cell r="K8519">
            <v>11405</v>
          </cell>
          <cell r="L8519">
            <v>11405</v>
          </cell>
          <cell r="M8519">
            <v>11405</v>
          </cell>
          <cell r="N8519">
            <v>11405</v>
          </cell>
          <cell r="O8519">
            <v>10751</v>
          </cell>
          <cell r="P8519">
            <v>10966</v>
          </cell>
          <cell r="Q8519">
            <v>11297</v>
          </cell>
        </row>
        <row r="8520">
          <cell r="E8520" t="str">
            <v>86MONTHLYJNON-REPRESENTED STATE EMPLOYEES</v>
          </cell>
          <cell r="F8520" t="str">
            <v>86</v>
          </cell>
          <cell r="G8520" t="str">
            <v>Monthly</v>
          </cell>
          <cell r="H8520" t="str">
            <v>J</v>
          </cell>
          <cell r="I8520">
            <v>0</v>
          </cell>
          <cell r="J8520" t="str">
            <v>Non-Represented State Employees</v>
          </cell>
          <cell r="K8520">
            <v>11405</v>
          </cell>
          <cell r="L8520">
            <v>11405</v>
          </cell>
          <cell r="M8520">
            <v>11405</v>
          </cell>
          <cell r="N8520">
            <v>11405</v>
          </cell>
          <cell r="O8520">
            <v>10751</v>
          </cell>
          <cell r="P8520">
            <v>10966</v>
          </cell>
          <cell r="Q8520">
            <v>11297</v>
          </cell>
        </row>
        <row r="8521">
          <cell r="E8521" t="str">
            <v>86MONTHLYJTEAMSTERS LOCAL UNION NUMBER 117</v>
          </cell>
          <cell r="F8521" t="str">
            <v>86</v>
          </cell>
          <cell r="G8521" t="str">
            <v>Monthly</v>
          </cell>
          <cell r="H8521" t="str">
            <v>J</v>
          </cell>
          <cell r="I8521">
            <v>0</v>
          </cell>
          <cell r="J8521" t="str">
            <v>Teamsters Local Union Number 117</v>
          </cell>
          <cell r="K8521">
            <v>11552</v>
          </cell>
          <cell r="L8521">
            <v>11552</v>
          </cell>
          <cell r="M8521">
            <v>11552</v>
          </cell>
          <cell r="N8521">
            <v>11552</v>
          </cell>
          <cell r="O8521">
            <v>10890</v>
          </cell>
          <cell r="P8521">
            <v>11108</v>
          </cell>
          <cell r="Q8521">
            <v>11443</v>
          </cell>
        </row>
        <row r="8522">
          <cell r="E8522" t="str">
            <v>86MONTHLYJWASHINGTON FEDERATION OF STATE EMPLOYEES</v>
          </cell>
          <cell r="F8522" t="str">
            <v>86</v>
          </cell>
          <cell r="G8522" t="str">
            <v>Monthly</v>
          </cell>
          <cell r="H8522" t="str">
            <v>J</v>
          </cell>
          <cell r="I8522">
            <v>0</v>
          </cell>
          <cell r="J8522" t="str">
            <v>Washington Federation of State Employees</v>
          </cell>
          <cell r="K8522">
            <v>11405</v>
          </cell>
          <cell r="L8522">
            <v>11405</v>
          </cell>
          <cell r="M8522">
            <v>11405</v>
          </cell>
          <cell r="N8522">
            <v>11405</v>
          </cell>
          <cell r="O8522">
            <v>10751</v>
          </cell>
          <cell r="P8522">
            <v>10966</v>
          </cell>
          <cell r="Q8522">
            <v>11297</v>
          </cell>
        </row>
        <row r="8523">
          <cell r="E8523" t="str">
            <v>86MONTHLYJWASHINGTON PUBLIC EMPLOYEES ASSOCIATION</v>
          </cell>
          <cell r="F8523" t="str">
            <v>86</v>
          </cell>
          <cell r="G8523" t="str">
            <v>Monthly</v>
          </cell>
          <cell r="H8523" t="str">
            <v>J</v>
          </cell>
          <cell r="I8523">
            <v>0</v>
          </cell>
          <cell r="J8523" t="str">
            <v>Washington Public Employees Association</v>
          </cell>
          <cell r="K8523">
            <v>11405</v>
          </cell>
          <cell r="L8523">
            <v>11405</v>
          </cell>
          <cell r="M8523">
            <v>11405</v>
          </cell>
          <cell r="N8523">
            <v>11405</v>
          </cell>
          <cell r="O8523">
            <v>10751</v>
          </cell>
          <cell r="P8523">
            <v>10966</v>
          </cell>
          <cell r="Q8523">
            <v>11297</v>
          </cell>
        </row>
        <row r="8524">
          <cell r="E8524" t="str">
            <v>86MONTHLYKCOALITION</v>
          </cell>
          <cell r="F8524" t="str">
            <v>86</v>
          </cell>
          <cell r="G8524" t="str">
            <v>Monthly</v>
          </cell>
          <cell r="H8524" t="str">
            <v>K</v>
          </cell>
          <cell r="I8524">
            <v>0</v>
          </cell>
          <cell r="J8524" t="str">
            <v>Coalition</v>
          </cell>
          <cell r="K8524">
            <v>11693</v>
          </cell>
          <cell r="L8524">
            <v>11693</v>
          </cell>
          <cell r="M8524">
            <v>11693</v>
          </cell>
          <cell r="N8524">
            <v>11693</v>
          </cell>
          <cell r="O8524">
            <v>11023</v>
          </cell>
          <cell r="P8524">
            <v>11243</v>
          </cell>
          <cell r="Q8524">
            <v>11583</v>
          </cell>
        </row>
        <row r="8525">
          <cell r="E8525" t="str">
            <v>86MONTHLYKNON-REPRESENTED STATE EMPLOYEES</v>
          </cell>
          <cell r="F8525" t="str">
            <v>86</v>
          </cell>
          <cell r="G8525" t="str">
            <v>Monthly</v>
          </cell>
          <cell r="H8525" t="str">
            <v>K</v>
          </cell>
          <cell r="I8525">
            <v>0</v>
          </cell>
          <cell r="J8525" t="str">
            <v>Non-Represented State Employees</v>
          </cell>
          <cell r="K8525">
            <v>11693</v>
          </cell>
          <cell r="L8525">
            <v>11693</v>
          </cell>
          <cell r="M8525">
            <v>11693</v>
          </cell>
          <cell r="N8525">
            <v>11693</v>
          </cell>
          <cell r="O8525">
            <v>11023</v>
          </cell>
          <cell r="P8525">
            <v>11243</v>
          </cell>
          <cell r="Q8525">
            <v>11583</v>
          </cell>
        </row>
        <row r="8526">
          <cell r="E8526" t="str">
            <v>86MONTHLYKTEAMSTERS LOCAL UNION NUMBER 117</v>
          </cell>
          <cell r="F8526" t="str">
            <v>86</v>
          </cell>
          <cell r="G8526" t="str">
            <v>Monthly</v>
          </cell>
          <cell r="H8526" t="str">
            <v>K</v>
          </cell>
          <cell r="I8526">
            <v>0</v>
          </cell>
          <cell r="J8526" t="str">
            <v>Teamsters Local Union Number 117</v>
          </cell>
          <cell r="K8526">
            <v>11842</v>
          </cell>
          <cell r="L8526">
            <v>11842</v>
          </cell>
          <cell r="M8526">
            <v>11842</v>
          </cell>
          <cell r="N8526">
            <v>11842</v>
          </cell>
          <cell r="O8526">
            <v>11164</v>
          </cell>
          <cell r="P8526">
            <v>11387</v>
          </cell>
          <cell r="Q8526">
            <v>11731</v>
          </cell>
        </row>
        <row r="8527">
          <cell r="E8527" t="str">
            <v>86MONTHLYKWASHINGTON FEDERATION OF STATE EMPLOYEES</v>
          </cell>
          <cell r="F8527" t="str">
            <v>86</v>
          </cell>
          <cell r="G8527" t="str">
            <v>Monthly</v>
          </cell>
          <cell r="H8527" t="str">
            <v>K</v>
          </cell>
          <cell r="I8527">
            <v>0</v>
          </cell>
          <cell r="J8527" t="str">
            <v>Washington Federation of State Employees</v>
          </cell>
          <cell r="K8527">
            <v>11693</v>
          </cell>
          <cell r="L8527">
            <v>11693</v>
          </cell>
          <cell r="M8527">
            <v>11693</v>
          </cell>
          <cell r="N8527">
            <v>11693</v>
          </cell>
          <cell r="O8527">
            <v>11023</v>
          </cell>
          <cell r="P8527">
            <v>11243</v>
          </cell>
          <cell r="Q8527">
            <v>11583</v>
          </cell>
        </row>
        <row r="8528">
          <cell r="E8528" t="str">
            <v>86MONTHLYKWASHINGTON PUBLIC EMPLOYEES ASSOCIATION</v>
          </cell>
          <cell r="F8528" t="str">
            <v>86</v>
          </cell>
          <cell r="G8528" t="str">
            <v>Monthly</v>
          </cell>
          <cell r="H8528" t="str">
            <v>K</v>
          </cell>
          <cell r="I8528">
            <v>0</v>
          </cell>
          <cell r="J8528" t="str">
            <v>Washington Public Employees Association</v>
          </cell>
          <cell r="K8528">
            <v>11693</v>
          </cell>
          <cell r="L8528">
            <v>11693</v>
          </cell>
          <cell r="M8528">
            <v>11693</v>
          </cell>
          <cell r="N8528">
            <v>11693</v>
          </cell>
          <cell r="O8528">
            <v>11023</v>
          </cell>
          <cell r="P8528">
            <v>11243</v>
          </cell>
          <cell r="Q8528">
            <v>11583</v>
          </cell>
        </row>
        <row r="8529">
          <cell r="E8529" t="str">
            <v>86MONTHLYLCOALITION</v>
          </cell>
          <cell r="F8529" t="str">
            <v>86</v>
          </cell>
          <cell r="G8529" t="str">
            <v>Monthly</v>
          </cell>
          <cell r="H8529" t="str">
            <v>L</v>
          </cell>
          <cell r="I8529">
            <v>0</v>
          </cell>
          <cell r="J8529" t="str">
            <v>Coalition</v>
          </cell>
          <cell r="K8529">
            <v>11981</v>
          </cell>
          <cell r="L8529">
            <v>11981</v>
          </cell>
          <cell r="M8529">
            <v>11981</v>
          </cell>
          <cell r="N8529">
            <v>11981</v>
          </cell>
          <cell r="O8529">
            <v>11294</v>
          </cell>
          <cell r="P8529">
            <v>11520</v>
          </cell>
          <cell r="Q8529">
            <v>11868</v>
          </cell>
        </row>
        <row r="8530">
          <cell r="E8530" t="str">
            <v>86MONTHLYLNON-REPRESENTED STATE EMPLOYEES</v>
          </cell>
          <cell r="F8530" t="str">
            <v>86</v>
          </cell>
          <cell r="G8530" t="str">
            <v>Monthly</v>
          </cell>
          <cell r="H8530" t="str">
            <v>L</v>
          </cell>
          <cell r="I8530">
            <v>0</v>
          </cell>
          <cell r="J8530" t="str">
            <v>Non-Represented State Employees</v>
          </cell>
          <cell r="K8530">
            <v>11981</v>
          </cell>
          <cell r="L8530">
            <v>11981</v>
          </cell>
          <cell r="M8530">
            <v>11981</v>
          </cell>
          <cell r="N8530">
            <v>11981</v>
          </cell>
          <cell r="O8530">
            <v>11294</v>
          </cell>
          <cell r="P8530">
            <v>11520</v>
          </cell>
          <cell r="Q8530">
            <v>11868</v>
          </cell>
        </row>
        <row r="8531">
          <cell r="E8531" t="str">
            <v>86MONTHLYLTEAMSTERS LOCAL UNION NUMBER 117</v>
          </cell>
          <cell r="F8531" t="str">
            <v>86</v>
          </cell>
          <cell r="G8531" t="str">
            <v>Monthly</v>
          </cell>
          <cell r="H8531" t="str">
            <v>L</v>
          </cell>
          <cell r="I8531">
            <v>0</v>
          </cell>
          <cell r="J8531" t="str">
            <v>Teamsters Local Union Number 117</v>
          </cell>
          <cell r="K8531">
            <v>12135</v>
          </cell>
          <cell r="L8531">
            <v>12135</v>
          </cell>
          <cell r="M8531">
            <v>12135</v>
          </cell>
          <cell r="N8531">
            <v>12135</v>
          </cell>
          <cell r="O8531">
            <v>11439</v>
          </cell>
          <cell r="P8531">
            <v>11668</v>
          </cell>
          <cell r="Q8531">
            <v>12020</v>
          </cell>
        </row>
        <row r="8532">
          <cell r="E8532" t="str">
            <v>86MONTHLYLWASHINGTON FEDERATION OF STATE EMPLOYEES</v>
          </cell>
          <cell r="F8532" t="str">
            <v>86</v>
          </cell>
          <cell r="G8532" t="str">
            <v>Monthly</v>
          </cell>
          <cell r="H8532" t="str">
            <v>L</v>
          </cell>
          <cell r="I8532">
            <v>0</v>
          </cell>
          <cell r="J8532" t="str">
            <v>Washington Federation of State Employees</v>
          </cell>
          <cell r="K8532">
            <v>11981</v>
          </cell>
          <cell r="L8532">
            <v>11981</v>
          </cell>
          <cell r="M8532">
            <v>11981</v>
          </cell>
          <cell r="N8532">
            <v>11981</v>
          </cell>
          <cell r="O8532">
            <v>11294</v>
          </cell>
          <cell r="P8532">
            <v>11520</v>
          </cell>
          <cell r="Q8532">
            <v>11868</v>
          </cell>
        </row>
        <row r="8533">
          <cell r="E8533" t="str">
            <v>86MONTHLYLWASHINGTON PUBLIC EMPLOYEES ASSOCIATION</v>
          </cell>
          <cell r="F8533" t="str">
            <v>86</v>
          </cell>
          <cell r="G8533" t="str">
            <v>Monthly</v>
          </cell>
          <cell r="H8533" t="str">
            <v>L</v>
          </cell>
          <cell r="I8533">
            <v>0</v>
          </cell>
          <cell r="J8533" t="str">
            <v>Washington Public Employees Association</v>
          </cell>
          <cell r="K8533">
            <v>11981</v>
          </cell>
          <cell r="L8533">
            <v>11981</v>
          </cell>
          <cell r="M8533">
            <v>11981</v>
          </cell>
          <cell r="N8533">
            <v>11981</v>
          </cell>
          <cell r="O8533">
            <v>11294</v>
          </cell>
          <cell r="P8533">
            <v>11520</v>
          </cell>
          <cell r="Q8533">
            <v>11868</v>
          </cell>
        </row>
        <row r="8534">
          <cell r="E8534" t="str">
            <v>86MONTHLYMCOALITION</v>
          </cell>
          <cell r="F8534" t="str">
            <v>86</v>
          </cell>
          <cell r="G8534" t="str">
            <v>Monthly</v>
          </cell>
          <cell r="H8534" t="str">
            <v>M</v>
          </cell>
          <cell r="I8534">
            <v>0</v>
          </cell>
          <cell r="J8534" t="str">
            <v>Coalition</v>
          </cell>
          <cell r="K8534">
            <v>12284</v>
          </cell>
          <cell r="L8534">
            <v>12284</v>
          </cell>
          <cell r="M8534">
            <v>12284</v>
          </cell>
          <cell r="N8534">
            <v>12284</v>
          </cell>
          <cell r="O8534">
            <v>11580</v>
          </cell>
          <cell r="P8534">
            <v>11812</v>
          </cell>
          <cell r="Q8534">
            <v>12169</v>
          </cell>
        </row>
        <row r="8535">
          <cell r="E8535" t="str">
            <v>86MONTHLYMNON-REPRESENTED STATE EMPLOYEES</v>
          </cell>
          <cell r="F8535" t="str">
            <v>86</v>
          </cell>
          <cell r="G8535" t="str">
            <v>Monthly</v>
          </cell>
          <cell r="H8535" t="str">
            <v>M</v>
          </cell>
          <cell r="I8535">
            <v>0</v>
          </cell>
          <cell r="J8535" t="str">
            <v>Non-Represented State Employees</v>
          </cell>
          <cell r="K8535">
            <v>12284</v>
          </cell>
          <cell r="L8535">
            <v>12284</v>
          </cell>
          <cell r="M8535">
            <v>12284</v>
          </cell>
          <cell r="N8535">
            <v>12284</v>
          </cell>
          <cell r="O8535">
            <v>11580</v>
          </cell>
          <cell r="P8535">
            <v>11812</v>
          </cell>
          <cell r="Q8535">
            <v>12169</v>
          </cell>
        </row>
        <row r="8536">
          <cell r="E8536" t="str">
            <v>86MONTHLYMTEAMSTERS LOCAL UNION NUMBER 117</v>
          </cell>
          <cell r="F8536" t="str">
            <v>86</v>
          </cell>
          <cell r="G8536" t="str">
            <v>Monthly</v>
          </cell>
          <cell r="H8536" t="str">
            <v>M</v>
          </cell>
          <cell r="I8536">
            <v>0</v>
          </cell>
          <cell r="J8536" t="str">
            <v>Teamsters Local Union Number 117</v>
          </cell>
          <cell r="K8536">
            <v>12440</v>
          </cell>
          <cell r="L8536">
            <v>12440</v>
          </cell>
          <cell r="M8536">
            <v>12440</v>
          </cell>
          <cell r="N8536">
            <v>12440</v>
          </cell>
          <cell r="O8536">
            <v>11727</v>
          </cell>
          <cell r="P8536">
            <v>11962</v>
          </cell>
          <cell r="Q8536">
            <v>12323</v>
          </cell>
        </row>
        <row r="8537">
          <cell r="E8537" t="str">
            <v>86MONTHLYMWASHINGTON FEDERATION OF STATE EMPLOYEES</v>
          </cell>
          <cell r="F8537" t="str">
            <v>86</v>
          </cell>
          <cell r="G8537" t="str">
            <v>Monthly</v>
          </cell>
          <cell r="H8537" t="str">
            <v>M</v>
          </cell>
          <cell r="I8537">
            <v>0</v>
          </cell>
          <cell r="J8537" t="str">
            <v>Washington Federation of State Employees</v>
          </cell>
          <cell r="K8537">
            <v>12284</v>
          </cell>
          <cell r="L8537">
            <v>12284</v>
          </cell>
          <cell r="M8537">
            <v>12284</v>
          </cell>
          <cell r="N8537">
            <v>12284</v>
          </cell>
          <cell r="O8537">
            <v>11580</v>
          </cell>
          <cell r="P8537">
            <v>11812</v>
          </cell>
          <cell r="Q8537">
            <v>12169</v>
          </cell>
        </row>
        <row r="8538">
          <cell r="E8538" t="str">
            <v>86MONTHLYMWASHINGTON PUBLIC EMPLOYEES ASSOCIATION</v>
          </cell>
          <cell r="F8538" t="str">
            <v>86</v>
          </cell>
          <cell r="G8538" t="str">
            <v>Monthly</v>
          </cell>
          <cell r="H8538" t="str">
            <v>M</v>
          </cell>
          <cell r="I8538">
            <v>0</v>
          </cell>
          <cell r="J8538" t="str">
            <v>Washington Public Employees Association</v>
          </cell>
          <cell r="K8538">
            <v>12284</v>
          </cell>
          <cell r="L8538">
            <v>12284</v>
          </cell>
          <cell r="M8538">
            <v>12284</v>
          </cell>
          <cell r="N8538">
            <v>12284</v>
          </cell>
          <cell r="O8538">
            <v>11580</v>
          </cell>
          <cell r="P8538">
            <v>11812</v>
          </cell>
          <cell r="Q8538">
            <v>12169</v>
          </cell>
        </row>
        <row r="8539">
          <cell r="E8539" t="str">
            <v>87MONTHLYACOALITION</v>
          </cell>
          <cell r="F8539" t="str">
            <v>87</v>
          </cell>
          <cell r="G8539" t="str">
            <v>Monthly</v>
          </cell>
          <cell r="H8539" t="str">
            <v>A</v>
          </cell>
          <cell r="I8539">
            <v>0</v>
          </cell>
          <cell r="J8539" t="str">
            <v>Coalition</v>
          </cell>
          <cell r="K8539">
            <v>9363</v>
          </cell>
          <cell r="L8539">
            <v>9363</v>
          </cell>
          <cell r="M8539">
            <v>9363</v>
          </cell>
          <cell r="N8539">
            <v>9363</v>
          </cell>
          <cell r="O8539">
            <v>8826</v>
          </cell>
          <cell r="P8539">
            <v>9003</v>
          </cell>
          <cell r="Q8539">
            <v>9275</v>
          </cell>
        </row>
        <row r="8540">
          <cell r="E8540" t="str">
            <v>87MONTHLYANON-REPRESENTED STATE EMPLOYEES</v>
          </cell>
          <cell r="F8540" t="str">
            <v>87</v>
          </cell>
          <cell r="G8540" t="str">
            <v>Monthly</v>
          </cell>
          <cell r="H8540" t="str">
            <v>A</v>
          </cell>
          <cell r="I8540">
            <v>0</v>
          </cell>
          <cell r="J8540" t="str">
            <v>Non-Represented State Employees</v>
          </cell>
          <cell r="K8540">
            <v>9363</v>
          </cell>
          <cell r="L8540">
            <v>9363</v>
          </cell>
          <cell r="M8540">
            <v>9363</v>
          </cell>
          <cell r="N8540">
            <v>9363</v>
          </cell>
          <cell r="O8540">
            <v>8826</v>
          </cell>
          <cell r="P8540">
            <v>9003</v>
          </cell>
          <cell r="Q8540">
            <v>9275</v>
          </cell>
        </row>
        <row r="8541">
          <cell r="E8541" t="str">
            <v>87MONTHLYATEAMSTERS LOCAL UNION NUMBER 117</v>
          </cell>
          <cell r="F8541" t="str">
            <v>87</v>
          </cell>
          <cell r="G8541" t="str">
            <v>Monthly</v>
          </cell>
          <cell r="H8541" t="str">
            <v>A</v>
          </cell>
          <cell r="I8541">
            <v>0</v>
          </cell>
          <cell r="J8541" t="str">
            <v>Teamsters Local Union Number 117</v>
          </cell>
          <cell r="K8541">
            <v>9482</v>
          </cell>
          <cell r="L8541">
            <v>9482</v>
          </cell>
          <cell r="M8541">
            <v>9482</v>
          </cell>
          <cell r="N8541">
            <v>9482</v>
          </cell>
          <cell r="O8541">
            <v>8938</v>
          </cell>
          <cell r="P8541">
            <v>9117</v>
          </cell>
          <cell r="Q8541">
            <v>9392</v>
          </cell>
        </row>
        <row r="8542">
          <cell r="E8542" t="str">
            <v>87MONTHLYAWASHINGTON FEDERATION OF STATE EMPLOYEES</v>
          </cell>
          <cell r="F8542" t="str">
            <v>87</v>
          </cell>
          <cell r="G8542" t="str">
            <v>Monthly</v>
          </cell>
          <cell r="H8542" t="str">
            <v>A</v>
          </cell>
          <cell r="I8542">
            <v>0</v>
          </cell>
          <cell r="J8542" t="str">
            <v>Washington Federation of State Employees</v>
          </cell>
          <cell r="K8542">
            <v>9363</v>
          </cell>
          <cell r="L8542">
            <v>9363</v>
          </cell>
          <cell r="M8542">
            <v>9363</v>
          </cell>
          <cell r="N8542">
            <v>9363</v>
          </cell>
          <cell r="O8542">
            <v>8826</v>
          </cell>
          <cell r="P8542">
            <v>9003</v>
          </cell>
          <cell r="Q8542">
            <v>9275</v>
          </cell>
        </row>
        <row r="8543">
          <cell r="E8543" t="str">
            <v>87MONTHLYAWASHINGTON PUBLIC EMPLOYEES ASSOCIATION</v>
          </cell>
          <cell r="F8543" t="str">
            <v>87</v>
          </cell>
          <cell r="G8543" t="str">
            <v>Monthly</v>
          </cell>
          <cell r="H8543" t="str">
            <v>A</v>
          </cell>
          <cell r="I8543">
            <v>0</v>
          </cell>
          <cell r="J8543" t="str">
            <v>Washington Public Employees Association</v>
          </cell>
          <cell r="K8543">
            <v>9363</v>
          </cell>
          <cell r="L8543">
            <v>9363</v>
          </cell>
          <cell r="M8543">
            <v>9363</v>
          </cell>
          <cell r="N8543">
            <v>9363</v>
          </cell>
          <cell r="O8543">
            <v>8826</v>
          </cell>
          <cell r="P8543">
            <v>9003</v>
          </cell>
          <cell r="Q8543">
            <v>9275</v>
          </cell>
        </row>
        <row r="8544">
          <cell r="E8544" t="str">
            <v>87MONTHLYBCOALITION</v>
          </cell>
          <cell r="F8544" t="str">
            <v>87</v>
          </cell>
          <cell r="G8544" t="str">
            <v>Monthly</v>
          </cell>
          <cell r="H8544" t="str">
            <v>B</v>
          </cell>
          <cell r="I8544">
            <v>0</v>
          </cell>
          <cell r="J8544" t="str">
            <v>Coalition</v>
          </cell>
          <cell r="K8544">
            <v>9596</v>
          </cell>
          <cell r="L8544">
            <v>9596</v>
          </cell>
          <cell r="M8544">
            <v>9596</v>
          </cell>
          <cell r="N8544">
            <v>9596</v>
          </cell>
          <cell r="O8544">
            <v>9046</v>
          </cell>
          <cell r="P8544">
            <v>9227</v>
          </cell>
          <cell r="Q8544">
            <v>9506</v>
          </cell>
        </row>
        <row r="8545">
          <cell r="E8545" t="str">
            <v>87MONTHLYBNON-REPRESENTED STATE EMPLOYEES</v>
          </cell>
          <cell r="F8545" t="str">
            <v>87</v>
          </cell>
          <cell r="G8545" t="str">
            <v>Monthly</v>
          </cell>
          <cell r="H8545" t="str">
            <v>B</v>
          </cell>
          <cell r="I8545">
            <v>0</v>
          </cell>
          <cell r="J8545" t="str">
            <v>Non-Represented State Employees</v>
          </cell>
          <cell r="K8545">
            <v>9596</v>
          </cell>
          <cell r="L8545">
            <v>9596</v>
          </cell>
          <cell r="M8545">
            <v>9596</v>
          </cell>
          <cell r="N8545">
            <v>9596</v>
          </cell>
          <cell r="O8545">
            <v>9046</v>
          </cell>
          <cell r="P8545">
            <v>9227</v>
          </cell>
          <cell r="Q8545">
            <v>9506</v>
          </cell>
        </row>
        <row r="8546">
          <cell r="E8546" t="str">
            <v>87MONTHLYBTEAMSTERS LOCAL UNION NUMBER 117</v>
          </cell>
          <cell r="F8546" t="str">
            <v>87</v>
          </cell>
          <cell r="G8546" t="str">
            <v>Monthly</v>
          </cell>
          <cell r="H8546" t="str">
            <v>B</v>
          </cell>
          <cell r="I8546">
            <v>0</v>
          </cell>
          <cell r="J8546" t="str">
            <v>Teamsters Local Union Number 117</v>
          </cell>
          <cell r="K8546">
            <v>9719</v>
          </cell>
          <cell r="L8546">
            <v>9719</v>
          </cell>
          <cell r="M8546">
            <v>9719</v>
          </cell>
          <cell r="N8546">
            <v>9719</v>
          </cell>
          <cell r="O8546">
            <v>9162</v>
          </cell>
          <cell r="P8546">
            <v>9345</v>
          </cell>
          <cell r="Q8546">
            <v>9627</v>
          </cell>
        </row>
        <row r="8547">
          <cell r="E8547" t="str">
            <v>87MONTHLYBWASHINGTON FEDERATION OF STATE EMPLOYEES</v>
          </cell>
          <cell r="F8547" t="str">
            <v>87</v>
          </cell>
          <cell r="G8547" t="str">
            <v>Monthly</v>
          </cell>
          <cell r="H8547" t="str">
            <v>B</v>
          </cell>
          <cell r="I8547">
            <v>0</v>
          </cell>
          <cell r="J8547" t="str">
            <v>Washington Federation of State Employees</v>
          </cell>
          <cell r="K8547">
            <v>9596</v>
          </cell>
          <cell r="L8547">
            <v>9596</v>
          </cell>
          <cell r="M8547">
            <v>9596</v>
          </cell>
          <cell r="N8547">
            <v>9596</v>
          </cell>
          <cell r="O8547">
            <v>9046</v>
          </cell>
          <cell r="P8547">
            <v>9227</v>
          </cell>
          <cell r="Q8547">
            <v>9506</v>
          </cell>
        </row>
        <row r="8548">
          <cell r="E8548" t="str">
            <v>87MONTHLYBWASHINGTON PUBLIC EMPLOYEES ASSOCIATION</v>
          </cell>
          <cell r="F8548" t="str">
            <v>87</v>
          </cell>
          <cell r="G8548" t="str">
            <v>Monthly</v>
          </cell>
          <cell r="H8548" t="str">
            <v>B</v>
          </cell>
          <cell r="I8548">
            <v>0</v>
          </cell>
          <cell r="J8548" t="str">
            <v>Washington Public Employees Association</v>
          </cell>
          <cell r="K8548">
            <v>9596</v>
          </cell>
          <cell r="L8548">
            <v>9596</v>
          </cell>
          <cell r="M8548">
            <v>9596</v>
          </cell>
          <cell r="N8548">
            <v>9596</v>
          </cell>
          <cell r="O8548">
            <v>9046</v>
          </cell>
          <cell r="P8548">
            <v>9227</v>
          </cell>
          <cell r="Q8548">
            <v>9506</v>
          </cell>
        </row>
        <row r="8549">
          <cell r="E8549" t="str">
            <v>87MONTHLYCCOALITION</v>
          </cell>
          <cell r="F8549" t="str">
            <v>87</v>
          </cell>
          <cell r="G8549" t="str">
            <v>Monthly</v>
          </cell>
          <cell r="H8549" t="str">
            <v>C</v>
          </cell>
          <cell r="I8549">
            <v>0</v>
          </cell>
          <cell r="J8549" t="str">
            <v>Coalition</v>
          </cell>
          <cell r="K8549">
            <v>9836</v>
          </cell>
          <cell r="L8549">
            <v>9836</v>
          </cell>
          <cell r="M8549">
            <v>9836</v>
          </cell>
          <cell r="N8549">
            <v>9836</v>
          </cell>
          <cell r="O8549">
            <v>9273</v>
          </cell>
          <cell r="P8549">
            <v>9458</v>
          </cell>
          <cell r="Q8549">
            <v>9744</v>
          </cell>
        </row>
        <row r="8550">
          <cell r="E8550" t="str">
            <v>87MONTHLYCNON-REPRESENTED STATE EMPLOYEES</v>
          </cell>
          <cell r="F8550" t="str">
            <v>87</v>
          </cell>
          <cell r="G8550" t="str">
            <v>Monthly</v>
          </cell>
          <cell r="H8550" t="str">
            <v>C</v>
          </cell>
          <cell r="I8550">
            <v>0</v>
          </cell>
          <cell r="J8550" t="str">
            <v>Non-Represented State Employees</v>
          </cell>
          <cell r="K8550">
            <v>9836</v>
          </cell>
          <cell r="L8550">
            <v>9836</v>
          </cell>
          <cell r="M8550">
            <v>9836</v>
          </cell>
          <cell r="N8550">
            <v>9836</v>
          </cell>
          <cell r="O8550">
            <v>9273</v>
          </cell>
          <cell r="P8550">
            <v>9458</v>
          </cell>
          <cell r="Q8550">
            <v>9744</v>
          </cell>
        </row>
        <row r="8551">
          <cell r="E8551" t="str">
            <v>87MONTHLYCTEAMSTERS LOCAL UNION NUMBER 117</v>
          </cell>
          <cell r="F8551" t="str">
            <v>87</v>
          </cell>
          <cell r="G8551" t="str">
            <v>Monthly</v>
          </cell>
          <cell r="H8551" t="str">
            <v>C</v>
          </cell>
          <cell r="I8551">
            <v>0</v>
          </cell>
          <cell r="J8551" t="str">
            <v>Teamsters Local Union Number 117</v>
          </cell>
          <cell r="K8551">
            <v>9964</v>
          </cell>
          <cell r="L8551">
            <v>9964</v>
          </cell>
          <cell r="M8551">
            <v>9964</v>
          </cell>
          <cell r="N8551">
            <v>9964</v>
          </cell>
          <cell r="O8551">
            <v>9393</v>
          </cell>
          <cell r="P8551">
            <v>9581</v>
          </cell>
          <cell r="Q8551">
            <v>9870</v>
          </cell>
        </row>
        <row r="8552">
          <cell r="E8552" t="str">
            <v>87MONTHLYCWASHINGTON FEDERATION OF STATE EMPLOYEES</v>
          </cell>
          <cell r="F8552" t="str">
            <v>87</v>
          </cell>
          <cell r="G8552" t="str">
            <v>Monthly</v>
          </cell>
          <cell r="H8552" t="str">
            <v>C</v>
          </cell>
          <cell r="I8552">
            <v>0</v>
          </cell>
          <cell r="J8552" t="str">
            <v>Washington Federation of State Employees</v>
          </cell>
          <cell r="K8552">
            <v>9836</v>
          </cell>
          <cell r="L8552">
            <v>9836</v>
          </cell>
          <cell r="M8552">
            <v>9836</v>
          </cell>
          <cell r="N8552">
            <v>9836</v>
          </cell>
          <cell r="O8552">
            <v>9273</v>
          </cell>
          <cell r="P8552">
            <v>9458</v>
          </cell>
          <cell r="Q8552">
            <v>9744</v>
          </cell>
        </row>
        <row r="8553">
          <cell r="E8553" t="str">
            <v>87MONTHLYCWASHINGTON PUBLIC EMPLOYEES ASSOCIATION</v>
          </cell>
          <cell r="F8553" t="str">
            <v>87</v>
          </cell>
          <cell r="G8553" t="str">
            <v>Monthly</v>
          </cell>
          <cell r="H8553" t="str">
            <v>C</v>
          </cell>
          <cell r="I8553">
            <v>0</v>
          </cell>
          <cell r="J8553" t="str">
            <v>Washington Public Employees Association</v>
          </cell>
          <cell r="K8553">
            <v>9836</v>
          </cell>
          <cell r="L8553">
            <v>9836</v>
          </cell>
          <cell r="M8553">
            <v>9836</v>
          </cell>
          <cell r="N8553">
            <v>9836</v>
          </cell>
          <cell r="O8553">
            <v>9273</v>
          </cell>
          <cell r="P8553">
            <v>9458</v>
          </cell>
          <cell r="Q8553">
            <v>9744</v>
          </cell>
        </row>
        <row r="8554">
          <cell r="E8554" t="str">
            <v>87MONTHLYDCOALITION</v>
          </cell>
          <cell r="F8554" t="str">
            <v>87</v>
          </cell>
          <cell r="G8554" t="str">
            <v>Monthly</v>
          </cell>
          <cell r="H8554" t="str">
            <v>D</v>
          </cell>
          <cell r="I8554">
            <v>0</v>
          </cell>
          <cell r="J8554" t="str">
            <v>Coalition</v>
          </cell>
          <cell r="K8554">
            <v>10084</v>
          </cell>
          <cell r="L8554">
            <v>10084</v>
          </cell>
          <cell r="M8554">
            <v>10084</v>
          </cell>
          <cell r="N8554">
            <v>10084</v>
          </cell>
          <cell r="O8554">
            <v>9506</v>
          </cell>
          <cell r="P8554">
            <v>9696</v>
          </cell>
          <cell r="Q8554">
            <v>9989</v>
          </cell>
        </row>
        <row r="8555">
          <cell r="E8555" t="str">
            <v>87MONTHLYDNON-REPRESENTED STATE EMPLOYEES</v>
          </cell>
          <cell r="F8555" t="str">
            <v>87</v>
          </cell>
          <cell r="G8555" t="str">
            <v>Monthly</v>
          </cell>
          <cell r="H8555" t="str">
            <v>D</v>
          </cell>
          <cell r="I8555">
            <v>0</v>
          </cell>
          <cell r="J8555" t="str">
            <v>Non-Represented State Employees</v>
          </cell>
          <cell r="K8555">
            <v>10084</v>
          </cell>
          <cell r="L8555">
            <v>10084</v>
          </cell>
          <cell r="M8555">
            <v>10084</v>
          </cell>
          <cell r="N8555">
            <v>10084</v>
          </cell>
          <cell r="O8555">
            <v>9506</v>
          </cell>
          <cell r="P8555">
            <v>9696</v>
          </cell>
          <cell r="Q8555">
            <v>9989</v>
          </cell>
        </row>
        <row r="8556">
          <cell r="E8556" t="str">
            <v>87MONTHLYDTEAMSTERS LOCAL UNION NUMBER 117</v>
          </cell>
          <cell r="F8556" t="str">
            <v>87</v>
          </cell>
          <cell r="G8556" t="str">
            <v>Monthly</v>
          </cell>
          <cell r="H8556" t="str">
            <v>D</v>
          </cell>
          <cell r="I8556">
            <v>0</v>
          </cell>
          <cell r="J8556" t="str">
            <v>Teamsters Local Union Number 117</v>
          </cell>
          <cell r="K8556">
            <v>10212</v>
          </cell>
          <cell r="L8556">
            <v>10212</v>
          </cell>
          <cell r="M8556">
            <v>10212</v>
          </cell>
          <cell r="N8556">
            <v>10212</v>
          </cell>
          <cell r="O8556">
            <v>9626</v>
          </cell>
          <cell r="P8556">
            <v>9819</v>
          </cell>
          <cell r="Q8556">
            <v>10116</v>
          </cell>
        </row>
        <row r="8557">
          <cell r="E8557" t="str">
            <v>87MONTHLYDWASHINGTON FEDERATION OF STATE EMPLOYEES</v>
          </cell>
          <cell r="F8557" t="str">
            <v>87</v>
          </cell>
          <cell r="G8557" t="str">
            <v>Monthly</v>
          </cell>
          <cell r="H8557" t="str">
            <v>D</v>
          </cell>
          <cell r="I8557">
            <v>0</v>
          </cell>
          <cell r="J8557" t="str">
            <v>Washington Federation of State Employees</v>
          </cell>
          <cell r="K8557">
            <v>10084</v>
          </cell>
          <cell r="L8557">
            <v>10084</v>
          </cell>
          <cell r="M8557">
            <v>10084</v>
          </cell>
          <cell r="N8557">
            <v>10084</v>
          </cell>
          <cell r="O8557">
            <v>9506</v>
          </cell>
          <cell r="P8557">
            <v>9696</v>
          </cell>
          <cell r="Q8557">
            <v>9989</v>
          </cell>
        </row>
        <row r="8558">
          <cell r="E8558" t="str">
            <v>87MONTHLYDWASHINGTON PUBLIC EMPLOYEES ASSOCIATION</v>
          </cell>
          <cell r="F8558" t="str">
            <v>87</v>
          </cell>
          <cell r="G8558" t="str">
            <v>Monthly</v>
          </cell>
          <cell r="H8558" t="str">
            <v>D</v>
          </cell>
          <cell r="I8558">
            <v>0</v>
          </cell>
          <cell r="J8558" t="str">
            <v>Washington Public Employees Association</v>
          </cell>
          <cell r="K8558">
            <v>10084</v>
          </cell>
          <cell r="L8558">
            <v>10084</v>
          </cell>
          <cell r="M8558">
            <v>10084</v>
          </cell>
          <cell r="N8558">
            <v>10084</v>
          </cell>
          <cell r="O8558">
            <v>9506</v>
          </cell>
          <cell r="P8558">
            <v>9696</v>
          </cell>
          <cell r="Q8558">
            <v>9989</v>
          </cell>
        </row>
        <row r="8559">
          <cell r="E8559" t="str">
            <v>87MONTHLYECOALITION</v>
          </cell>
          <cell r="F8559" t="str">
            <v>87</v>
          </cell>
          <cell r="G8559" t="str">
            <v>Monthly</v>
          </cell>
          <cell r="H8559" t="str">
            <v>E</v>
          </cell>
          <cell r="I8559">
            <v>0</v>
          </cell>
          <cell r="J8559" t="str">
            <v>Coalition</v>
          </cell>
          <cell r="K8559">
            <v>10332</v>
          </cell>
          <cell r="L8559">
            <v>10332</v>
          </cell>
          <cell r="M8559">
            <v>10332</v>
          </cell>
          <cell r="N8559">
            <v>10332</v>
          </cell>
          <cell r="O8559">
            <v>9740</v>
          </cell>
          <cell r="P8559">
            <v>9935</v>
          </cell>
          <cell r="Q8559">
            <v>10235</v>
          </cell>
        </row>
        <row r="8560">
          <cell r="E8560" t="str">
            <v>87MONTHLYENON-REPRESENTED STATE EMPLOYEES</v>
          </cell>
          <cell r="F8560" t="str">
            <v>87</v>
          </cell>
          <cell r="G8560" t="str">
            <v>Monthly</v>
          </cell>
          <cell r="H8560" t="str">
            <v>E</v>
          </cell>
          <cell r="I8560">
            <v>0</v>
          </cell>
          <cell r="J8560" t="str">
            <v>Non-Represented State Employees</v>
          </cell>
          <cell r="K8560">
            <v>10332</v>
          </cell>
          <cell r="L8560">
            <v>10332</v>
          </cell>
          <cell r="M8560">
            <v>10332</v>
          </cell>
          <cell r="N8560">
            <v>10332</v>
          </cell>
          <cell r="O8560">
            <v>9740</v>
          </cell>
          <cell r="P8560">
            <v>9935</v>
          </cell>
          <cell r="Q8560">
            <v>10235</v>
          </cell>
        </row>
        <row r="8561">
          <cell r="E8561" t="str">
            <v>87MONTHLYETEAMSTERS LOCAL UNION NUMBER 117</v>
          </cell>
          <cell r="F8561" t="str">
            <v>87</v>
          </cell>
          <cell r="G8561" t="str">
            <v>Monthly</v>
          </cell>
          <cell r="H8561" t="str">
            <v>E</v>
          </cell>
          <cell r="I8561">
            <v>0</v>
          </cell>
          <cell r="J8561" t="str">
            <v>Teamsters Local Union Number 117</v>
          </cell>
          <cell r="K8561">
            <v>10463</v>
          </cell>
          <cell r="L8561">
            <v>10463</v>
          </cell>
          <cell r="M8561">
            <v>10463</v>
          </cell>
          <cell r="N8561">
            <v>10463</v>
          </cell>
          <cell r="O8561">
            <v>9864</v>
          </cell>
          <cell r="P8561">
            <v>10061</v>
          </cell>
          <cell r="Q8561">
            <v>10365</v>
          </cell>
        </row>
        <row r="8562">
          <cell r="E8562" t="str">
            <v>87MONTHLYEWASHINGTON FEDERATION OF STATE EMPLOYEES</v>
          </cell>
          <cell r="F8562" t="str">
            <v>87</v>
          </cell>
          <cell r="G8562" t="str">
            <v>Monthly</v>
          </cell>
          <cell r="H8562" t="str">
            <v>E</v>
          </cell>
          <cell r="I8562">
            <v>0</v>
          </cell>
          <cell r="J8562" t="str">
            <v>Washington Federation of State Employees</v>
          </cell>
          <cell r="K8562">
            <v>10332</v>
          </cell>
          <cell r="L8562">
            <v>10332</v>
          </cell>
          <cell r="M8562">
            <v>10332</v>
          </cell>
          <cell r="N8562">
            <v>10332</v>
          </cell>
          <cell r="O8562">
            <v>9740</v>
          </cell>
          <cell r="P8562">
            <v>9935</v>
          </cell>
          <cell r="Q8562">
            <v>10235</v>
          </cell>
        </row>
        <row r="8563">
          <cell r="E8563" t="str">
            <v>87MONTHLYEWASHINGTON PUBLIC EMPLOYEES ASSOCIATION</v>
          </cell>
          <cell r="F8563" t="str">
            <v>87</v>
          </cell>
          <cell r="G8563" t="str">
            <v>Monthly</v>
          </cell>
          <cell r="H8563" t="str">
            <v>E</v>
          </cell>
          <cell r="I8563">
            <v>0</v>
          </cell>
          <cell r="J8563" t="str">
            <v>Washington Public Employees Association</v>
          </cell>
          <cell r="K8563">
            <v>10332</v>
          </cell>
          <cell r="L8563">
            <v>10332</v>
          </cell>
          <cell r="M8563">
            <v>10332</v>
          </cell>
          <cell r="N8563">
            <v>10332</v>
          </cell>
          <cell r="O8563">
            <v>9740</v>
          </cell>
          <cell r="P8563">
            <v>9935</v>
          </cell>
          <cell r="Q8563">
            <v>10235</v>
          </cell>
        </row>
        <row r="8564">
          <cell r="E8564" t="str">
            <v>87MONTHLYFCOALITION</v>
          </cell>
          <cell r="F8564" t="str">
            <v>87</v>
          </cell>
          <cell r="G8564" t="str">
            <v>Monthly</v>
          </cell>
          <cell r="H8564" t="str">
            <v>F</v>
          </cell>
          <cell r="I8564">
            <v>0</v>
          </cell>
          <cell r="J8564" t="str">
            <v>Coalition</v>
          </cell>
          <cell r="K8564">
            <v>10591</v>
          </cell>
          <cell r="L8564">
            <v>10591</v>
          </cell>
          <cell r="M8564">
            <v>10591</v>
          </cell>
          <cell r="N8564">
            <v>10591</v>
          </cell>
          <cell r="O8564">
            <v>9984</v>
          </cell>
          <cell r="P8564">
            <v>10184</v>
          </cell>
          <cell r="Q8564">
            <v>10492</v>
          </cell>
        </row>
        <row r="8565">
          <cell r="E8565" t="str">
            <v>87MONTHLYFNON-REPRESENTED STATE EMPLOYEES</v>
          </cell>
          <cell r="F8565" t="str">
            <v>87</v>
          </cell>
          <cell r="G8565" t="str">
            <v>Monthly</v>
          </cell>
          <cell r="H8565" t="str">
            <v>F</v>
          </cell>
          <cell r="I8565">
            <v>0</v>
          </cell>
          <cell r="J8565" t="str">
            <v>Non-Represented State Employees</v>
          </cell>
          <cell r="K8565">
            <v>10591</v>
          </cell>
          <cell r="L8565">
            <v>10591</v>
          </cell>
          <cell r="M8565">
            <v>10591</v>
          </cell>
          <cell r="N8565">
            <v>10591</v>
          </cell>
          <cell r="O8565">
            <v>9984</v>
          </cell>
          <cell r="P8565">
            <v>10184</v>
          </cell>
          <cell r="Q8565">
            <v>10492</v>
          </cell>
        </row>
        <row r="8566">
          <cell r="E8566" t="str">
            <v>87MONTHLYFTEAMSTERS LOCAL UNION NUMBER 117</v>
          </cell>
          <cell r="F8566" t="str">
            <v>87</v>
          </cell>
          <cell r="G8566" t="str">
            <v>Monthly</v>
          </cell>
          <cell r="H8566" t="str">
            <v>F</v>
          </cell>
          <cell r="I8566">
            <v>0</v>
          </cell>
          <cell r="J8566" t="str">
            <v>Teamsters Local Union Number 117</v>
          </cell>
          <cell r="K8566">
            <v>10726</v>
          </cell>
          <cell r="L8566">
            <v>10726</v>
          </cell>
          <cell r="M8566">
            <v>10726</v>
          </cell>
          <cell r="N8566">
            <v>10726</v>
          </cell>
          <cell r="O8566">
            <v>10111</v>
          </cell>
          <cell r="P8566">
            <v>10313</v>
          </cell>
          <cell r="Q8566">
            <v>10624</v>
          </cell>
        </row>
        <row r="8567">
          <cell r="E8567" t="str">
            <v>87MONTHLYFWASHINGTON FEDERATION OF STATE EMPLOYEES</v>
          </cell>
          <cell r="F8567" t="str">
            <v>87</v>
          </cell>
          <cell r="G8567" t="str">
            <v>Monthly</v>
          </cell>
          <cell r="H8567" t="str">
            <v>F</v>
          </cell>
          <cell r="I8567">
            <v>0</v>
          </cell>
          <cell r="J8567" t="str">
            <v>Washington Federation of State Employees</v>
          </cell>
          <cell r="K8567">
            <v>10591</v>
          </cell>
          <cell r="L8567">
            <v>10591</v>
          </cell>
          <cell r="M8567">
            <v>10591</v>
          </cell>
          <cell r="N8567">
            <v>10591</v>
          </cell>
          <cell r="O8567">
            <v>9984</v>
          </cell>
          <cell r="P8567">
            <v>10184</v>
          </cell>
          <cell r="Q8567">
            <v>10492</v>
          </cell>
        </row>
        <row r="8568">
          <cell r="E8568" t="str">
            <v>87MONTHLYFWASHINGTON PUBLIC EMPLOYEES ASSOCIATION</v>
          </cell>
          <cell r="F8568" t="str">
            <v>87</v>
          </cell>
          <cell r="G8568" t="str">
            <v>Monthly</v>
          </cell>
          <cell r="H8568" t="str">
            <v>F</v>
          </cell>
          <cell r="I8568">
            <v>0</v>
          </cell>
          <cell r="J8568" t="str">
            <v>Washington Public Employees Association</v>
          </cell>
          <cell r="K8568">
            <v>10591</v>
          </cell>
          <cell r="L8568">
            <v>10591</v>
          </cell>
          <cell r="M8568">
            <v>10591</v>
          </cell>
          <cell r="N8568">
            <v>10591</v>
          </cell>
          <cell r="O8568">
            <v>9984</v>
          </cell>
          <cell r="P8568">
            <v>10184</v>
          </cell>
          <cell r="Q8568">
            <v>10492</v>
          </cell>
        </row>
        <row r="8569">
          <cell r="E8569" t="str">
            <v>87MONTHLYGCOALITION</v>
          </cell>
          <cell r="F8569" t="str">
            <v>87</v>
          </cell>
          <cell r="G8569" t="str">
            <v>Monthly</v>
          </cell>
          <cell r="H8569" t="str">
            <v>G</v>
          </cell>
          <cell r="I8569">
            <v>0</v>
          </cell>
          <cell r="J8569" t="str">
            <v>Coalition</v>
          </cell>
          <cell r="K8569">
            <v>10858</v>
          </cell>
          <cell r="L8569">
            <v>10858</v>
          </cell>
          <cell r="M8569">
            <v>10858</v>
          </cell>
          <cell r="N8569">
            <v>10858</v>
          </cell>
          <cell r="O8569">
            <v>10235</v>
          </cell>
          <cell r="P8569">
            <v>10440</v>
          </cell>
          <cell r="Q8569">
            <v>10755</v>
          </cell>
        </row>
        <row r="8570">
          <cell r="E8570" t="str">
            <v>87MONTHLYGNON-REPRESENTED STATE EMPLOYEES</v>
          </cell>
          <cell r="F8570" t="str">
            <v>87</v>
          </cell>
          <cell r="G8570" t="str">
            <v>Monthly</v>
          </cell>
          <cell r="H8570" t="str">
            <v>G</v>
          </cell>
          <cell r="I8570">
            <v>0</v>
          </cell>
          <cell r="J8570" t="str">
            <v>Non-Represented State Employees</v>
          </cell>
          <cell r="K8570">
            <v>10858</v>
          </cell>
          <cell r="L8570">
            <v>10858</v>
          </cell>
          <cell r="M8570">
            <v>10858</v>
          </cell>
          <cell r="N8570">
            <v>10858</v>
          </cell>
          <cell r="O8570">
            <v>10235</v>
          </cell>
          <cell r="P8570">
            <v>10440</v>
          </cell>
          <cell r="Q8570">
            <v>10755</v>
          </cell>
        </row>
        <row r="8571">
          <cell r="E8571" t="str">
            <v>87MONTHLYGTEAMSTERS LOCAL UNION NUMBER 117</v>
          </cell>
          <cell r="F8571" t="str">
            <v>87</v>
          </cell>
          <cell r="G8571" t="str">
            <v>Monthly</v>
          </cell>
          <cell r="H8571" t="str">
            <v>G</v>
          </cell>
          <cell r="I8571">
            <v>0</v>
          </cell>
          <cell r="J8571" t="str">
            <v>Teamsters Local Union Number 117</v>
          </cell>
          <cell r="K8571">
            <v>10997</v>
          </cell>
          <cell r="L8571">
            <v>10997</v>
          </cell>
          <cell r="M8571">
            <v>10997</v>
          </cell>
          <cell r="N8571">
            <v>10997</v>
          </cell>
          <cell r="O8571">
            <v>10367</v>
          </cell>
          <cell r="P8571">
            <v>10574</v>
          </cell>
          <cell r="Q8571">
            <v>10893</v>
          </cell>
        </row>
        <row r="8572">
          <cell r="E8572" t="str">
            <v>87MONTHLYGWASHINGTON FEDERATION OF STATE EMPLOYEES</v>
          </cell>
          <cell r="F8572" t="str">
            <v>87</v>
          </cell>
          <cell r="G8572" t="str">
            <v>Monthly</v>
          </cell>
          <cell r="H8572" t="str">
            <v>G</v>
          </cell>
          <cell r="I8572">
            <v>0</v>
          </cell>
          <cell r="J8572" t="str">
            <v>Washington Federation of State Employees</v>
          </cell>
          <cell r="K8572">
            <v>10858</v>
          </cell>
          <cell r="L8572">
            <v>10858</v>
          </cell>
          <cell r="M8572">
            <v>10858</v>
          </cell>
          <cell r="N8572">
            <v>10858</v>
          </cell>
          <cell r="O8572">
            <v>10235</v>
          </cell>
          <cell r="P8572">
            <v>10440</v>
          </cell>
          <cell r="Q8572">
            <v>10755</v>
          </cell>
        </row>
        <row r="8573">
          <cell r="E8573" t="str">
            <v>87MONTHLYGWASHINGTON PUBLIC EMPLOYEES ASSOCIATION</v>
          </cell>
          <cell r="F8573" t="str">
            <v>87</v>
          </cell>
          <cell r="G8573" t="str">
            <v>Monthly</v>
          </cell>
          <cell r="H8573" t="str">
            <v>G</v>
          </cell>
          <cell r="I8573">
            <v>0</v>
          </cell>
          <cell r="J8573" t="str">
            <v>Washington Public Employees Association</v>
          </cell>
          <cell r="K8573">
            <v>10858</v>
          </cell>
          <cell r="L8573">
            <v>10858</v>
          </cell>
          <cell r="M8573">
            <v>10858</v>
          </cell>
          <cell r="N8573">
            <v>10858</v>
          </cell>
          <cell r="O8573">
            <v>10235</v>
          </cell>
          <cell r="P8573">
            <v>10440</v>
          </cell>
          <cell r="Q8573">
            <v>10755</v>
          </cell>
        </row>
        <row r="8574">
          <cell r="E8574" t="str">
            <v>87MONTHLYHCOALITION</v>
          </cell>
          <cell r="F8574" t="str">
            <v>87</v>
          </cell>
          <cell r="G8574" t="str">
            <v>Monthly</v>
          </cell>
          <cell r="H8574" t="str">
            <v>H</v>
          </cell>
          <cell r="I8574">
            <v>0</v>
          </cell>
          <cell r="J8574" t="str">
            <v>Coalition</v>
          </cell>
          <cell r="K8574">
            <v>11127</v>
          </cell>
          <cell r="L8574">
            <v>11127</v>
          </cell>
          <cell r="M8574">
            <v>11127</v>
          </cell>
          <cell r="N8574">
            <v>11127</v>
          </cell>
          <cell r="O8574">
            <v>10489</v>
          </cell>
          <cell r="P8574">
            <v>10699</v>
          </cell>
          <cell r="Q8574">
            <v>11022</v>
          </cell>
        </row>
        <row r="8575">
          <cell r="E8575" t="str">
            <v>87MONTHLYHNON-REPRESENTED STATE EMPLOYEES</v>
          </cell>
          <cell r="F8575" t="str">
            <v>87</v>
          </cell>
          <cell r="G8575" t="str">
            <v>Monthly</v>
          </cell>
          <cell r="H8575" t="str">
            <v>H</v>
          </cell>
          <cell r="I8575">
            <v>0</v>
          </cell>
          <cell r="J8575" t="str">
            <v>Non-Represented State Employees</v>
          </cell>
          <cell r="K8575">
            <v>11127</v>
          </cell>
          <cell r="L8575">
            <v>11127</v>
          </cell>
          <cell r="M8575">
            <v>11127</v>
          </cell>
          <cell r="N8575">
            <v>11127</v>
          </cell>
          <cell r="O8575">
            <v>10489</v>
          </cell>
          <cell r="P8575">
            <v>10699</v>
          </cell>
          <cell r="Q8575">
            <v>11022</v>
          </cell>
        </row>
        <row r="8576">
          <cell r="E8576" t="str">
            <v>87MONTHLYHTEAMSTERS LOCAL UNION NUMBER 117</v>
          </cell>
          <cell r="F8576" t="str">
            <v>87</v>
          </cell>
          <cell r="G8576" t="str">
            <v>Monthly</v>
          </cell>
          <cell r="H8576" t="str">
            <v>H</v>
          </cell>
          <cell r="I8576">
            <v>0</v>
          </cell>
          <cell r="J8576" t="str">
            <v>Teamsters Local Union Number 117</v>
          </cell>
          <cell r="K8576">
            <v>11269</v>
          </cell>
          <cell r="L8576">
            <v>11269</v>
          </cell>
          <cell r="M8576">
            <v>11269</v>
          </cell>
          <cell r="N8576">
            <v>11269</v>
          </cell>
          <cell r="O8576">
            <v>10624</v>
          </cell>
          <cell r="P8576">
            <v>10836</v>
          </cell>
          <cell r="Q8576">
            <v>11163</v>
          </cell>
        </row>
        <row r="8577">
          <cell r="E8577" t="str">
            <v>87MONTHLYHWASHINGTON FEDERATION OF STATE EMPLOYEES</v>
          </cell>
          <cell r="F8577" t="str">
            <v>87</v>
          </cell>
          <cell r="G8577" t="str">
            <v>Monthly</v>
          </cell>
          <cell r="H8577" t="str">
            <v>H</v>
          </cell>
          <cell r="I8577">
            <v>0</v>
          </cell>
          <cell r="J8577" t="str">
            <v>Washington Federation of State Employees</v>
          </cell>
          <cell r="K8577">
            <v>11127</v>
          </cell>
          <cell r="L8577">
            <v>11127</v>
          </cell>
          <cell r="M8577">
            <v>11127</v>
          </cell>
          <cell r="N8577">
            <v>11127</v>
          </cell>
          <cell r="O8577">
            <v>10489</v>
          </cell>
          <cell r="P8577">
            <v>10699</v>
          </cell>
          <cell r="Q8577">
            <v>11022</v>
          </cell>
        </row>
        <row r="8578">
          <cell r="E8578" t="str">
            <v>87MONTHLYHWASHINGTON PUBLIC EMPLOYEES ASSOCIATION</v>
          </cell>
          <cell r="F8578" t="str">
            <v>87</v>
          </cell>
          <cell r="G8578" t="str">
            <v>Monthly</v>
          </cell>
          <cell r="H8578" t="str">
            <v>H</v>
          </cell>
          <cell r="I8578">
            <v>0</v>
          </cell>
          <cell r="J8578" t="str">
            <v>Washington Public Employees Association</v>
          </cell>
          <cell r="K8578">
            <v>11127</v>
          </cell>
          <cell r="L8578">
            <v>11127</v>
          </cell>
          <cell r="M8578">
            <v>11127</v>
          </cell>
          <cell r="N8578">
            <v>11127</v>
          </cell>
          <cell r="O8578">
            <v>10489</v>
          </cell>
          <cell r="P8578">
            <v>10699</v>
          </cell>
          <cell r="Q8578">
            <v>11022</v>
          </cell>
        </row>
        <row r="8579">
          <cell r="E8579" t="str">
            <v>87MONTHLYICOALITION</v>
          </cell>
          <cell r="F8579" t="str">
            <v>87</v>
          </cell>
          <cell r="G8579" t="str">
            <v>Monthly</v>
          </cell>
          <cell r="H8579" t="str">
            <v>I</v>
          </cell>
          <cell r="I8579">
            <v>0</v>
          </cell>
          <cell r="J8579" t="str">
            <v>Coalition</v>
          </cell>
          <cell r="K8579">
            <v>11405</v>
          </cell>
          <cell r="L8579">
            <v>11405</v>
          </cell>
          <cell r="M8579">
            <v>11405</v>
          </cell>
          <cell r="N8579">
            <v>11405</v>
          </cell>
          <cell r="O8579">
            <v>10751</v>
          </cell>
          <cell r="P8579">
            <v>10966</v>
          </cell>
          <cell r="Q8579">
            <v>11297</v>
          </cell>
        </row>
        <row r="8580">
          <cell r="E8580" t="str">
            <v>87MONTHLYINON-REPRESENTED STATE EMPLOYEES</v>
          </cell>
          <cell r="F8580" t="str">
            <v>87</v>
          </cell>
          <cell r="G8580" t="str">
            <v>Monthly</v>
          </cell>
          <cell r="H8580" t="str">
            <v>I</v>
          </cell>
          <cell r="I8580">
            <v>0</v>
          </cell>
          <cell r="J8580" t="str">
            <v>Non-Represented State Employees</v>
          </cell>
          <cell r="K8580">
            <v>11405</v>
          </cell>
          <cell r="L8580">
            <v>11405</v>
          </cell>
          <cell r="M8580">
            <v>11405</v>
          </cell>
          <cell r="N8580">
            <v>11405</v>
          </cell>
          <cell r="O8580">
            <v>10751</v>
          </cell>
          <cell r="P8580">
            <v>10966</v>
          </cell>
          <cell r="Q8580">
            <v>11297</v>
          </cell>
        </row>
        <row r="8581">
          <cell r="E8581" t="str">
            <v>87MONTHLYITEAMSTERS LOCAL UNION NUMBER 117</v>
          </cell>
          <cell r="F8581" t="str">
            <v>87</v>
          </cell>
          <cell r="G8581" t="str">
            <v>Monthly</v>
          </cell>
          <cell r="H8581" t="str">
            <v>I</v>
          </cell>
          <cell r="I8581">
            <v>0</v>
          </cell>
          <cell r="J8581" t="str">
            <v>Teamsters Local Union Number 117</v>
          </cell>
          <cell r="K8581">
            <v>11552</v>
          </cell>
          <cell r="L8581">
            <v>11552</v>
          </cell>
          <cell r="M8581">
            <v>11552</v>
          </cell>
          <cell r="N8581">
            <v>11552</v>
          </cell>
          <cell r="O8581">
            <v>10890</v>
          </cell>
          <cell r="P8581">
            <v>11108</v>
          </cell>
          <cell r="Q8581">
            <v>11443</v>
          </cell>
        </row>
        <row r="8582">
          <cell r="E8582" t="str">
            <v>87MONTHLYIWASHINGTON FEDERATION OF STATE EMPLOYEES</v>
          </cell>
          <cell r="F8582" t="str">
            <v>87</v>
          </cell>
          <cell r="G8582" t="str">
            <v>Monthly</v>
          </cell>
          <cell r="H8582" t="str">
            <v>I</v>
          </cell>
          <cell r="I8582">
            <v>0</v>
          </cell>
          <cell r="J8582" t="str">
            <v>Washington Federation of State Employees</v>
          </cell>
          <cell r="K8582">
            <v>11405</v>
          </cell>
          <cell r="L8582">
            <v>11405</v>
          </cell>
          <cell r="M8582">
            <v>11405</v>
          </cell>
          <cell r="N8582">
            <v>11405</v>
          </cell>
          <cell r="O8582">
            <v>10751</v>
          </cell>
          <cell r="P8582">
            <v>10966</v>
          </cell>
          <cell r="Q8582">
            <v>11297</v>
          </cell>
        </row>
        <row r="8583">
          <cell r="E8583" t="str">
            <v>87MONTHLYIWASHINGTON PUBLIC EMPLOYEES ASSOCIATION</v>
          </cell>
          <cell r="F8583" t="str">
            <v>87</v>
          </cell>
          <cell r="G8583" t="str">
            <v>Monthly</v>
          </cell>
          <cell r="H8583" t="str">
            <v>I</v>
          </cell>
          <cell r="I8583">
            <v>0</v>
          </cell>
          <cell r="J8583" t="str">
            <v>Washington Public Employees Association</v>
          </cell>
          <cell r="K8583">
            <v>11405</v>
          </cell>
          <cell r="L8583">
            <v>11405</v>
          </cell>
          <cell r="M8583">
            <v>11405</v>
          </cell>
          <cell r="N8583">
            <v>11405</v>
          </cell>
          <cell r="O8583">
            <v>10751</v>
          </cell>
          <cell r="P8583">
            <v>10966</v>
          </cell>
          <cell r="Q8583">
            <v>11297</v>
          </cell>
        </row>
        <row r="8584">
          <cell r="E8584" t="str">
            <v>87MONTHLYJCOALITION</v>
          </cell>
          <cell r="F8584" t="str">
            <v>87</v>
          </cell>
          <cell r="G8584" t="str">
            <v>Monthly</v>
          </cell>
          <cell r="H8584" t="str">
            <v>J</v>
          </cell>
          <cell r="I8584">
            <v>0</v>
          </cell>
          <cell r="J8584" t="str">
            <v>Coalition</v>
          </cell>
          <cell r="K8584">
            <v>11693</v>
          </cell>
          <cell r="L8584">
            <v>11693</v>
          </cell>
          <cell r="M8584">
            <v>11693</v>
          </cell>
          <cell r="N8584">
            <v>11693</v>
          </cell>
          <cell r="O8584">
            <v>11023</v>
          </cell>
          <cell r="P8584">
            <v>11243</v>
          </cell>
          <cell r="Q8584">
            <v>11583</v>
          </cell>
        </row>
        <row r="8585">
          <cell r="E8585" t="str">
            <v>87MONTHLYJNON-REPRESENTED STATE EMPLOYEES</v>
          </cell>
          <cell r="F8585" t="str">
            <v>87</v>
          </cell>
          <cell r="G8585" t="str">
            <v>Monthly</v>
          </cell>
          <cell r="H8585" t="str">
            <v>J</v>
          </cell>
          <cell r="I8585">
            <v>0</v>
          </cell>
          <cell r="J8585" t="str">
            <v>Non-Represented State Employees</v>
          </cell>
          <cell r="K8585">
            <v>11693</v>
          </cell>
          <cell r="L8585">
            <v>11693</v>
          </cell>
          <cell r="M8585">
            <v>11693</v>
          </cell>
          <cell r="N8585">
            <v>11693</v>
          </cell>
          <cell r="O8585">
            <v>11023</v>
          </cell>
          <cell r="P8585">
            <v>11243</v>
          </cell>
          <cell r="Q8585">
            <v>11583</v>
          </cell>
        </row>
        <row r="8586">
          <cell r="E8586" t="str">
            <v>87MONTHLYJTEAMSTERS LOCAL UNION NUMBER 117</v>
          </cell>
          <cell r="F8586" t="str">
            <v>87</v>
          </cell>
          <cell r="G8586" t="str">
            <v>Monthly</v>
          </cell>
          <cell r="H8586" t="str">
            <v>J</v>
          </cell>
          <cell r="I8586">
            <v>0</v>
          </cell>
          <cell r="J8586" t="str">
            <v>Teamsters Local Union Number 117</v>
          </cell>
          <cell r="K8586">
            <v>11842</v>
          </cell>
          <cell r="L8586">
            <v>11842</v>
          </cell>
          <cell r="M8586">
            <v>11842</v>
          </cell>
          <cell r="N8586">
            <v>11842</v>
          </cell>
          <cell r="O8586">
            <v>11164</v>
          </cell>
          <cell r="P8586">
            <v>11387</v>
          </cell>
          <cell r="Q8586">
            <v>11731</v>
          </cell>
        </row>
        <row r="8587">
          <cell r="E8587" t="str">
            <v>87MONTHLYJWASHINGTON FEDERATION OF STATE EMPLOYEES</v>
          </cell>
          <cell r="F8587" t="str">
            <v>87</v>
          </cell>
          <cell r="G8587" t="str">
            <v>Monthly</v>
          </cell>
          <cell r="H8587" t="str">
            <v>J</v>
          </cell>
          <cell r="I8587">
            <v>0</v>
          </cell>
          <cell r="J8587" t="str">
            <v>Washington Federation of State Employees</v>
          </cell>
          <cell r="K8587">
            <v>11693</v>
          </cell>
          <cell r="L8587">
            <v>11693</v>
          </cell>
          <cell r="M8587">
            <v>11693</v>
          </cell>
          <cell r="N8587">
            <v>11693</v>
          </cell>
          <cell r="O8587">
            <v>11023</v>
          </cell>
          <cell r="P8587">
            <v>11243</v>
          </cell>
          <cell r="Q8587">
            <v>11583</v>
          </cell>
        </row>
        <row r="8588">
          <cell r="E8588" t="str">
            <v>87MONTHLYJWASHINGTON PUBLIC EMPLOYEES ASSOCIATION</v>
          </cell>
          <cell r="F8588" t="str">
            <v>87</v>
          </cell>
          <cell r="G8588" t="str">
            <v>Monthly</v>
          </cell>
          <cell r="H8588" t="str">
            <v>J</v>
          </cell>
          <cell r="I8588">
            <v>0</v>
          </cell>
          <cell r="J8588" t="str">
            <v>Washington Public Employees Association</v>
          </cell>
          <cell r="K8588">
            <v>11693</v>
          </cell>
          <cell r="L8588">
            <v>11693</v>
          </cell>
          <cell r="M8588">
            <v>11693</v>
          </cell>
          <cell r="N8588">
            <v>11693</v>
          </cell>
          <cell r="O8588">
            <v>11023</v>
          </cell>
          <cell r="P8588">
            <v>11243</v>
          </cell>
          <cell r="Q8588">
            <v>11583</v>
          </cell>
        </row>
        <row r="8589">
          <cell r="E8589" t="str">
            <v>87MONTHLYKCOALITION</v>
          </cell>
          <cell r="F8589" t="str">
            <v>87</v>
          </cell>
          <cell r="G8589" t="str">
            <v>Monthly</v>
          </cell>
          <cell r="H8589" t="str">
            <v>K</v>
          </cell>
          <cell r="I8589">
            <v>0</v>
          </cell>
          <cell r="J8589" t="str">
            <v>Coalition</v>
          </cell>
          <cell r="K8589">
            <v>11981</v>
          </cell>
          <cell r="L8589">
            <v>11981</v>
          </cell>
          <cell r="M8589">
            <v>11981</v>
          </cell>
          <cell r="N8589">
            <v>11981</v>
          </cell>
          <cell r="O8589">
            <v>11294</v>
          </cell>
          <cell r="P8589">
            <v>11520</v>
          </cell>
          <cell r="Q8589">
            <v>11868</v>
          </cell>
        </row>
        <row r="8590">
          <cell r="E8590" t="str">
            <v>87MONTHLYKNON-REPRESENTED STATE EMPLOYEES</v>
          </cell>
          <cell r="F8590" t="str">
            <v>87</v>
          </cell>
          <cell r="G8590" t="str">
            <v>Monthly</v>
          </cell>
          <cell r="H8590" t="str">
            <v>K</v>
          </cell>
          <cell r="I8590">
            <v>0</v>
          </cell>
          <cell r="J8590" t="str">
            <v>Non-Represented State Employees</v>
          </cell>
          <cell r="K8590">
            <v>11981</v>
          </cell>
          <cell r="L8590">
            <v>11981</v>
          </cell>
          <cell r="M8590">
            <v>11981</v>
          </cell>
          <cell r="N8590">
            <v>11981</v>
          </cell>
          <cell r="O8590">
            <v>11294</v>
          </cell>
          <cell r="P8590">
            <v>11520</v>
          </cell>
          <cell r="Q8590">
            <v>11868</v>
          </cell>
        </row>
        <row r="8591">
          <cell r="E8591" t="str">
            <v>87MONTHLYKTEAMSTERS LOCAL UNION NUMBER 117</v>
          </cell>
          <cell r="F8591" t="str">
            <v>87</v>
          </cell>
          <cell r="G8591" t="str">
            <v>Monthly</v>
          </cell>
          <cell r="H8591" t="str">
            <v>K</v>
          </cell>
          <cell r="I8591">
            <v>0</v>
          </cell>
          <cell r="J8591" t="str">
            <v>Teamsters Local Union Number 117</v>
          </cell>
          <cell r="K8591">
            <v>12135</v>
          </cell>
          <cell r="L8591">
            <v>12135</v>
          </cell>
          <cell r="M8591">
            <v>12135</v>
          </cell>
          <cell r="N8591">
            <v>12135</v>
          </cell>
          <cell r="O8591">
            <v>11439</v>
          </cell>
          <cell r="P8591">
            <v>11668</v>
          </cell>
          <cell r="Q8591">
            <v>12020</v>
          </cell>
        </row>
        <row r="8592">
          <cell r="E8592" t="str">
            <v>87MONTHLYKWASHINGTON FEDERATION OF STATE EMPLOYEES</v>
          </cell>
          <cell r="F8592" t="str">
            <v>87</v>
          </cell>
          <cell r="G8592" t="str">
            <v>Monthly</v>
          </cell>
          <cell r="H8592" t="str">
            <v>K</v>
          </cell>
          <cell r="I8592">
            <v>0</v>
          </cell>
          <cell r="J8592" t="str">
            <v>Washington Federation of State Employees</v>
          </cell>
          <cell r="K8592">
            <v>11981</v>
          </cell>
          <cell r="L8592">
            <v>11981</v>
          </cell>
          <cell r="M8592">
            <v>11981</v>
          </cell>
          <cell r="N8592">
            <v>11981</v>
          </cell>
          <cell r="O8592">
            <v>11294</v>
          </cell>
          <cell r="P8592">
            <v>11520</v>
          </cell>
          <cell r="Q8592">
            <v>11868</v>
          </cell>
        </row>
        <row r="8593">
          <cell r="E8593" t="str">
            <v>87MONTHLYKWASHINGTON PUBLIC EMPLOYEES ASSOCIATION</v>
          </cell>
          <cell r="F8593" t="str">
            <v>87</v>
          </cell>
          <cell r="G8593" t="str">
            <v>Monthly</v>
          </cell>
          <cell r="H8593" t="str">
            <v>K</v>
          </cell>
          <cell r="I8593">
            <v>0</v>
          </cell>
          <cell r="J8593" t="str">
            <v>Washington Public Employees Association</v>
          </cell>
          <cell r="K8593">
            <v>11981</v>
          </cell>
          <cell r="L8593">
            <v>11981</v>
          </cell>
          <cell r="M8593">
            <v>11981</v>
          </cell>
          <cell r="N8593">
            <v>11981</v>
          </cell>
          <cell r="O8593">
            <v>11294</v>
          </cell>
          <cell r="P8593">
            <v>11520</v>
          </cell>
          <cell r="Q8593">
            <v>11868</v>
          </cell>
        </row>
        <row r="8594">
          <cell r="E8594" t="str">
            <v>87MONTHLYLCOALITION</v>
          </cell>
          <cell r="F8594" t="str">
            <v>87</v>
          </cell>
          <cell r="G8594" t="str">
            <v>Monthly</v>
          </cell>
          <cell r="H8594" t="str">
            <v>L</v>
          </cell>
          <cell r="I8594">
            <v>0</v>
          </cell>
          <cell r="J8594" t="str">
            <v>Coalition</v>
          </cell>
          <cell r="K8594">
            <v>12284</v>
          </cell>
          <cell r="L8594">
            <v>12284</v>
          </cell>
          <cell r="M8594">
            <v>12284</v>
          </cell>
          <cell r="N8594">
            <v>12284</v>
          </cell>
          <cell r="O8594">
            <v>11580</v>
          </cell>
          <cell r="P8594">
            <v>11812</v>
          </cell>
          <cell r="Q8594">
            <v>12169</v>
          </cell>
        </row>
        <row r="8595">
          <cell r="E8595" t="str">
            <v>87MONTHLYLNON-REPRESENTED STATE EMPLOYEES</v>
          </cell>
          <cell r="F8595" t="str">
            <v>87</v>
          </cell>
          <cell r="G8595" t="str">
            <v>Monthly</v>
          </cell>
          <cell r="H8595" t="str">
            <v>L</v>
          </cell>
          <cell r="I8595">
            <v>0</v>
          </cell>
          <cell r="J8595" t="str">
            <v>Non-Represented State Employees</v>
          </cell>
          <cell r="K8595">
            <v>12284</v>
          </cell>
          <cell r="L8595">
            <v>12284</v>
          </cell>
          <cell r="M8595">
            <v>12284</v>
          </cell>
          <cell r="N8595">
            <v>12284</v>
          </cell>
          <cell r="O8595">
            <v>11580</v>
          </cell>
          <cell r="P8595">
            <v>11812</v>
          </cell>
          <cell r="Q8595">
            <v>12169</v>
          </cell>
        </row>
        <row r="8596">
          <cell r="E8596" t="str">
            <v>87MONTHLYLTEAMSTERS LOCAL UNION NUMBER 117</v>
          </cell>
          <cell r="F8596" t="str">
            <v>87</v>
          </cell>
          <cell r="G8596" t="str">
            <v>Monthly</v>
          </cell>
          <cell r="H8596" t="str">
            <v>L</v>
          </cell>
          <cell r="I8596">
            <v>0</v>
          </cell>
          <cell r="J8596" t="str">
            <v>Teamsters Local Union Number 117</v>
          </cell>
          <cell r="K8596">
            <v>12440</v>
          </cell>
          <cell r="L8596">
            <v>12440</v>
          </cell>
          <cell r="M8596">
            <v>12440</v>
          </cell>
          <cell r="N8596">
            <v>12440</v>
          </cell>
          <cell r="O8596">
            <v>11727</v>
          </cell>
          <cell r="P8596">
            <v>11962</v>
          </cell>
          <cell r="Q8596">
            <v>12323</v>
          </cell>
        </row>
        <row r="8597">
          <cell r="E8597" t="str">
            <v>87MONTHLYLWASHINGTON FEDERATION OF STATE EMPLOYEES</v>
          </cell>
          <cell r="F8597" t="str">
            <v>87</v>
          </cell>
          <cell r="G8597" t="str">
            <v>Monthly</v>
          </cell>
          <cell r="H8597" t="str">
            <v>L</v>
          </cell>
          <cell r="I8597">
            <v>0</v>
          </cell>
          <cell r="J8597" t="str">
            <v>Washington Federation of State Employees</v>
          </cell>
          <cell r="K8597">
            <v>12284</v>
          </cell>
          <cell r="L8597">
            <v>12284</v>
          </cell>
          <cell r="M8597">
            <v>12284</v>
          </cell>
          <cell r="N8597">
            <v>12284</v>
          </cell>
          <cell r="O8597">
            <v>11580</v>
          </cell>
          <cell r="P8597">
            <v>11812</v>
          </cell>
          <cell r="Q8597">
            <v>12169</v>
          </cell>
        </row>
        <row r="8598">
          <cell r="E8598" t="str">
            <v>87MONTHLYLWASHINGTON PUBLIC EMPLOYEES ASSOCIATION</v>
          </cell>
          <cell r="F8598" t="str">
            <v>87</v>
          </cell>
          <cell r="G8598" t="str">
            <v>Monthly</v>
          </cell>
          <cell r="H8598" t="str">
            <v>L</v>
          </cell>
          <cell r="I8598">
            <v>0</v>
          </cell>
          <cell r="J8598" t="str">
            <v>Washington Public Employees Association</v>
          </cell>
          <cell r="K8598">
            <v>12284</v>
          </cell>
          <cell r="L8598">
            <v>12284</v>
          </cell>
          <cell r="M8598">
            <v>12284</v>
          </cell>
          <cell r="N8598">
            <v>12284</v>
          </cell>
          <cell r="O8598">
            <v>11580</v>
          </cell>
          <cell r="P8598">
            <v>11812</v>
          </cell>
          <cell r="Q8598">
            <v>12169</v>
          </cell>
        </row>
        <row r="8599">
          <cell r="E8599" t="str">
            <v>87MONTHLYMCOALITION</v>
          </cell>
          <cell r="F8599" t="str">
            <v>87</v>
          </cell>
          <cell r="G8599" t="str">
            <v>Monthly</v>
          </cell>
          <cell r="H8599" t="str">
            <v>M</v>
          </cell>
          <cell r="I8599">
            <v>0</v>
          </cell>
          <cell r="J8599" t="str">
            <v>Coalition</v>
          </cell>
          <cell r="K8599">
            <v>12593</v>
          </cell>
          <cell r="L8599">
            <v>12593</v>
          </cell>
          <cell r="M8599">
            <v>12593</v>
          </cell>
          <cell r="N8599">
            <v>12593</v>
          </cell>
          <cell r="O8599">
            <v>11872</v>
          </cell>
          <cell r="P8599">
            <v>12109</v>
          </cell>
          <cell r="Q8599">
            <v>12475</v>
          </cell>
        </row>
        <row r="8600">
          <cell r="E8600" t="str">
            <v>87MONTHLYMNON-REPRESENTED STATE EMPLOYEES</v>
          </cell>
          <cell r="F8600" t="str">
            <v>87</v>
          </cell>
          <cell r="G8600" t="str">
            <v>Monthly</v>
          </cell>
          <cell r="H8600" t="str">
            <v>M</v>
          </cell>
          <cell r="I8600">
            <v>0</v>
          </cell>
          <cell r="J8600" t="str">
            <v>Non-Represented State Employees</v>
          </cell>
          <cell r="K8600">
            <v>12593</v>
          </cell>
          <cell r="L8600">
            <v>12593</v>
          </cell>
          <cell r="M8600">
            <v>12593</v>
          </cell>
          <cell r="N8600">
            <v>12593</v>
          </cell>
          <cell r="O8600">
            <v>11872</v>
          </cell>
          <cell r="P8600">
            <v>12109</v>
          </cell>
          <cell r="Q8600">
            <v>12475</v>
          </cell>
        </row>
        <row r="8601">
          <cell r="E8601" t="str">
            <v>87MONTHLYMTEAMSTERS LOCAL UNION NUMBER 117</v>
          </cell>
          <cell r="F8601" t="str">
            <v>87</v>
          </cell>
          <cell r="G8601" t="str">
            <v>Monthly</v>
          </cell>
          <cell r="H8601" t="str">
            <v>M</v>
          </cell>
          <cell r="I8601">
            <v>0</v>
          </cell>
          <cell r="J8601" t="str">
            <v>Teamsters Local Union Number 117</v>
          </cell>
          <cell r="K8601">
            <v>12757</v>
          </cell>
          <cell r="L8601">
            <v>12757</v>
          </cell>
          <cell r="M8601">
            <v>12757</v>
          </cell>
          <cell r="N8601">
            <v>12757</v>
          </cell>
          <cell r="O8601">
            <v>12025</v>
          </cell>
          <cell r="P8601">
            <v>12266</v>
          </cell>
          <cell r="Q8601">
            <v>12636</v>
          </cell>
        </row>
        <row r="8602">
          <cell r="E8602" t="str">
            <v>87MONTHLYMWASHINGTON FEDERATION OF STATE EMPLOYEES</v>
          </cell>
          <cell r="F8602" t="str">
            <v>87</v>
          </cell>
          <cell r="G8602" t="str">
            <v>Monthly</v>
          </cell>
          <cell r="H8602" t="str">
            <v>M</v>
          </cell>
          <cell r="I8602">
            <v>0</v>
          </cell>
          <cell r="J8602" t="str">
            <v>Washington Federation of State Employees</v>
          </cell>
          <cell r="K8602">
            <v>12593</v>
          </cell>
          <cell r="L8602">
            <v>12593</v>
          </cell>
          <cell r="M8602">
            <v>12593</v>
          </cell>
          <cell r="N8602">
            <v>12593</v>
          </cell>
          <cell r="O8602">
            <v>11872</v>
          </cell>
          <cell r="P8602">
            <v>12109</v>
          </cell>
          <cell r="Q8602">
            <v>12475</v>
          </cell>
        </row>
        <row r="8603">
          <cell r="E8603" t="str">
            <v>87MONTHLYMWASHINGTON PUBLIC EMPLOYEES ASSOCIATION</v>
          </cell>
          <cell r="F8603" t="str">
            <v>87</v>
          </cell>
          <cell r="G8603" t="str">
            <v>Monthly</v>
          </cell>
          <cell r="H8603" t="str">
            <v>M</v>
          </cell>
          <cell r="I8603">
            <v>0</v>
          </cell>
          <cell r="J8603" t="str">
            <v>Washington Public Employees Association</v>
          </cell>
          <cell r="K8603">
            <v>12593</v>
          </cell>
          <cell r="L8603">
            <v>12593</v>
          </cell>
          <cell r="M8603">
            <v>12593</v>
          </cell>
          <cell r="N8603">
            <v>12593</v>
          </cell>
          <cell r="O8603">
            <v>11872</v>
          </cell>
          <cell r="P8603">
            <v>12109</v>
          </cell>
          <cell r="Q8603">
            <v>12475</v>
          </cell>
        </row>
        <row r="8604">
          <cell r="E8604" t="str">
            <v>88MONTHLYACOALITION</v>
          </cell>
          <cell r="F8604" t="str">
            <v>88</v>
          </cell>
          <cell r="G8604" t="str">
            <v>Monthly</v>
          </cell>
          <cell r="H8604" t="str">
            <v>A</v>
          </cell>
          <cell r="I8604">
            <v>0</v>
          </cell>
          <cell r="J8604" t="str">
            <v>Coalition</v>
          </cell>
          <cell r="K8604">
            <v>9596</v>
          </cell>
          <cell r="L8604">
            <v>9596</v>
          </cell>
          <cell r="M8604">
            <v>9596</v>
          </cell>
          <cell r="N8604">
            <v>9596</v>
          </cell>
          <cell r="O8604">
            <v>9046</v>
          </cell>
          <cell r="P8604">
            <v>9227</v>
          </cell>
          <cell r="Q8604">
            <v>9506</v>
          </cell>
        </row>
        <row r="8605">
          <cell r="E8605" t="str">
            <v>88MONTHLYANON-REPRESENTED STATE EMPLOYEES</v>
          </cell>
          <cell r="F8605" t="str">
            <v>88</v>
          </cell>
          <cell r="G8605" t="str">
            <v>Monthly</v>
          </cell>
          <cell r="H8605" t="str">
            <v>A</v>
          </cell>
          <cell r="I8605">
            <v>0</v>
          </cell>
          <cell r="J8605" t="str">
            <v>Non-Represented State Employees</v>
          </cell>
          <cell r="K8605">
            <v>9596</v>
          </cell>
          <cell r="L8605">
            <v>9596</v>
          </cell>
          <cell r="M8605">
            <v>9596</v>
          </cell>
          <cell r="N8605">
            <v>9596</v>
          </cell>
          <cell r="O8605">
            <v>9046</v>
          </cell>
          <cell r="P8605">
            <v>9227</v>
          </cell>
          <cell r="Q8605">
            <v>9506</v>
          </cell>
        </row>
        <row r="8606">
          <cell r="E8606" t="str">
            <v>88MONTHLYATEAMSTERS LOCAL UNION NUMBER 117</v>
          </cell>
          <cell r="F8606" t="str">
            <v>88</v>
          </cell>
          <cell r="G8606" t="str">
            <v>Monthly</v>
          </cell>
          <cell r="H8606" t="str">
            <v>A</v>
          </cell>
          <cell r="I8606">
            <v>0</v>
          </cell>
          <cell r="J8606" t="str">
            <v>Teamsters Local Union Number 117</v>
          </cell>
          <cell r="K8606">
            <v>9719</v>
          </cell>
          <cell r="L8606">
            <v>9719</v>
          </cell>
          <cell r="M8606">
            <v>9719</v>
          </cell>
          <cell r="N8606">
            <v>9719</v>
          </cell>
          <cell r="O8606">
            <v>9162</v>
          </cell>
          <cell r="P8606">
            <v>9345</v>
          </cell>
          <cell r="Q8606">
            <v>9627</v>
          </cell>
        </row>
        <row r="8607">
          <cell r="E8607" t="str">
            <v>88MONTHLYAWASHINGTON FEDERATION OF STATE EMPLOYEES</v>
          </cell>
          <cell r="F8607" t="str">
            <v>88</v>
          </cell>
          <cell r="G8607" t="str">
            <v>Monthly</v>
          </cell>
          <cell r="H8607" t="str">
            <v>A</v>
          </cell>
          <cell r="I8607">
            <v>0</v>
          </cell>
          <cell r="J8607" t="str">
            <v>Washington Federation of State Employees</v>
          </cell>
          <cell r="K8607">
            <v>9596</v>
          </cell>
          <cell r="L8607">
            <v>9596</v>
          </cell>
          <cell r="M8607">
            <v>9596</v>
          </cell>
          <cell r="N8607">
            <v>9596</v>
          </cell>
          <cell r="O8607">
            <v>9046</v>
          </cell>
          <cell r="P8607">
            <v>9227</v>
          </cell>
          <cell r="Q8607">
            <v>9506</v>
          </cell>
        </row>
        <row r="8608">
          <cell r="E8608" t="str">
            <v>88MONTHLYAWASHINGTON PUBLIC EMPLOYEES ASSOCIATION</v>
          </cell>
          <cell r="F8608" t="str">
            <v>88</v>
          </cell>
          <cell r="G8608" t="str">
            <v>Monthly</v>
          </cell>
          <cell r="H8608" t="str">
            <v>A</v>
          </cell>
          <cell r="I8608">
            <v>0</v>
          </cell>
          <cell r="J8608" t="str">
            <v>Washington Public Employees Association</v>
          </cell>
          <cell r="K8608">
            <v>9596</v>
          </cell>
          <cell r="L8608">
            <v>9596</v>
          </cell>
          <cell r="M8608">
            <v>9596</v>
          </cell>
          <cell r="N8608">
            <v>9596</v>
          </cell>
          <cell r="O8608">
            <v>9046</v>
          </cell>
          <cell r="P8608">
            <v>9227</v>
          </cell>
          <cell r="Q8608">
            <v>9506</v>
          </cell>
        </row>
        <row r="8609">
          <cell r="E8609" t="str">
            <v>88MONTHLYBCOALITION</v>
          </cell>
          <cell r="F8609" t="str">
            <v>88</v>
          </cell>
          <cell r="G8609" t="str">
            <v>Monthly</v>
          </cell>
          <cell r="H8609" t="str">
            <v>B</v>
          </cell>
          <cell r="I8609">
            <v>0</v>
          </cell>
          <cell r="J8609" t="str">
            <v>Coalition</v>
          </cell>
          <cell r="K8609">
            <v>9836</v>
          </cell>
          <cell r="L8609">
            <v>9836</v>
          </cell>
          <cell r="M8609">
            <v>9836</v>
          </cell>
          <cell r="N8609">
            <v>9836</v>
          </cell>
          <cell r="O8609">
            <v>9273</v>
          </cell>
          <cell r="P8609">
            <v>9458</v>
          </cell>
          <cell r="Q8609">
            <v>9744</v>
          </cell>
        </row>
        <row r="8610">
          <cell r="E8610" t="str">
            <v>88MONTHLYBNON-REPRESENTED STATE EMPLOYEES</v>
          </cell>
          <cell r="F8610" t="str">
            <v>88</v>
          </cell>
          <cell r="G8610" t="str">
            <v>Monthly</v>
          </cell>
          <cell r="H8610" t="str">
            <v>B</v>
          </cell>
          <cell r="I8610">
            <v>0</v>
          </cell>
          <cell r="J8610" t="str">
            <v>Non-Represented State Employees</v>
          </cell>
          <cell r="K8610">
            <v>9836</v>
          </cell>
          <cell r="L8610">
            <v>9836</v>
          </cell>
          <cell r="M8610">
            <v>9836</v>
          </cell>
          <cell r="N8610">
            <v>9836</v>
          </cell>
          <cell r="O8610">
            <v>9273</v>
          </cell>
          <cell r="P8610">
            <v>9458</v>
          </cell>
          <cell r="Q8610">
            <v>9744</v>
          </cell>
        </row>
        <row r="8611">
          <cell r="E8611" t="str">
            <v>88MONTHLYBTEAMSTERS LOCAL UNION NUMBER 117</v>
          </cell>
          <cell r="F8611" t="str">
            <v>88</v>
          </cell>
          <cell r="G8611" t="str">
            <v>Monthly</v>
          </cell>
          <cell r="H8611" t="str">
            <v>B</v>
          </cell>
          <cell r="I8611">
            <v>0</v>
          </cell>
          <cell r="J8611" t="str">
            <v>Teamsters Local Union Number 117</v>
          </cell>
          <cell r="K8611">
            <v>9964</v>
          </cell>
          <cell r="L8611">
            <v>9964</v>
          </cell>
          <cell r="M8611">
            <v>9964</v>
          </cell>
          <cell r="N8611">
            <v>9964</v>
          </cell>
          <cell r="O8611">
            <v>9393</v>
          </cell>
          <cell r="P8611">
            <v>9581</v>
          </cell>
          <cell r="Q8611">
            <v>9870</v>
          </cell>
        </row>
        <row r="8612">
          <cell r="E8612" t="str">
            <v>88MONTHLYBWASHINGTON FEDERATION OF STATE EMPLOYEES</v>
          </cell>
          <cell r="F8612" t="str">
            <v>88</v>
          </cell>
          <cell r="G8612" t="str">
            <v>Monthly</v>
          </cell>
          <cell r="H8612" t="str">
            <v>B</v>
          </cell>
          <cell r="I8612">
            <v>0</v>
          </cell>
          <cell r="J8612" t="str">
            <v>Washington Federation of State Employees</v>
          </cell>
          <cell r="K8612">
            <v>9836</v>
          </cell>
          <cell r="L8612">
            <v>9836</v>
          </cell>
          <cell r="M8612">
            <v>9836</v>
          </cell>
          <cell r="N8612">
            <v>9836</v>
          </cell>
          <cell r="O8612">
            <v>9273</v>
          </cell>
          <cell r="P8612">
            <v>9458</v>
          </cell>
          <cell r="Q8612">
            <v>9744</v>
          </cell>
        </row>
        <row r="8613">
          <cell r="E8613" t="str">
            <v>88MONTHLYBWASHINGTON PUBLIC EMPLOYEES ASSOCIATION</v>
          </cell>
          <cell r="F8613" t="str">
            <v>88</v>
          </cell>
          <cell r="G8613" t="str">
            <v>Monthly</v>
          </cell>
          <cell r="H8613" t="str">
            <v>B</v>
          </cell>
          <cell r="I8613">
            <v>0</v>
          </cell>
          <cell r="J8613" t="str">
            <v>Washington Public Employees Association</v>
          </cell>
          <cell r="K8613">
            <v>9836</v>
          </cell>
          <cell r="L8613">
            <v>9836</v>
          </cell>
          <cell r="M8613">
            <v>9836</v>
          </cell>
          <cell r="N8613">
            <v>9836</v>
          </cell>
          <cell r="O8613">
            <v>9273</v>
          </cell>
          <cell r="P8613">
            <v>9458</v>
          </cell>
          <cell r="Q8613">
            <v>9744</v>
          </cell>
        </row>
        <row r="8614">
          <cell r="E8614" t="str">
            <v>88MONTHLYCCOALITION</v>
          </cell>
          <cell r="F8614" t="str">
            <v>88</v>
          </cell>
          <cell r="G8614" t="str">
            <v>Monthly</v>
          </cell>
          <cell r="H8614" t="str">
            <v>C</v>
          </cell>
          <cell r="I8614">
            <v>0</v>
          </cell>
          <cell r="J8614" t="str">
            <v>Coalition</v>
          </cell>
          <cell r="K8614">
            <v>10084</v>
          </cell>
          <cell r="L8614">
            <v>10084</v>
          </cell>
          <cell r="M8614">
            <v>10084</v>
          </cell>
          <cell r="N8614">
            <v>10084</v>
          </cell>
          <cell r="O8614">
            <v>9506</v>
          </cell>
          <cell r="P8614">
            <v>9696</v>
          </cell>
          <cell r="Q8614">
            <v>9989</v>
          </cell>
        </row>
        <row r="8615">
          <cell r="E8615" t="str">
            <v>88MONTHLYCNON-REPRESENTED STATE EMPLOYEES</v>
          </cell>
          <cell r="F8615" t="str">
            <v>88</v>
          </cell>
          <cell r="G8615" t="str">
            <v>Monthly</v>
          </cell>
          <cell r="H8615" t="str">
            <v>C</v>
          </cell>
          <cell r="I8615">
            <v>0</v>
          </cell>
          <cell r="J8615" t="str">
            <v>Non-Represented State Employees</v>
          </cell>
          <cell r="K8615">
            <v>10084</v>
          </cell>
          <cell r="L8615">
            <v>10084</v>
          </cell>
          <cell r="M8615">
            <v>10084</v>
          </cell>
          <cell r="N8615">
            <v>10084</v>
          </cell>
          <cell r="O8615">
            <v>9506</v>
          </cell>
          <cell r="P8615">
            <v>9696</v>
          </cell>
          <cell r="Q8615">
            <v>9989</v>
          </cell>
        </row>
        <row r="8616">
          <cell r="E8616" t="str">
            <v>88MONTHLYCTEAMSTERS LOCAL UNION NUMBER 117</v>
          </cell>
          <cell r="F8616" t="str">
            <v>88</v>
          </cell>
          <cell r="G8616" t="str">
            <v>Monthly</v>
          </cell>
          <cell r="H8616" t="str">
            <v>C</v>
          </cell>
          <cell r="I8616">
            <v>0</v>
          </cell>
          <cell r="J8616" t="str">
            <v>Teamsters Local Union Number 117</v>
          </cell>
          <cell r="K8616">
            <v>10212</v>
          </cell>
          <cell r="L8616">
            <v>10212</v>
          </cell>
          <cell r="M8616">
            <v>10212</v>
          </cell>
          <cell r="N8616">
            <v>10212</v>
          </cell>
          <cell r="O8616">
            <v>9626</v>
          </cell>
          <cell r="P8616">
            <v>9819</v>
          </cell>
          <cell r="Q8616">
            <v>10116</v>
          </cell>
        </row>
        <row r="8617">
          <cell r="E8617" t="str">
            <v>88MONTHLYCWASHINGTON FEDERATION OF STATE EMPLOYEES</v>
          </cell>
          <cell r="F8617" t="str">
            <v>88</v>
          </cell>
          <cell r="G8617" t="str">
            <v>Monthly</v>
          </cell>
          <cell r="H8617" t="str">
            <v>C</v>
          </cell>
          <cell r="I8617">
            <v>0</v>
          </cell>
          <cell r="J8617" t="str">
            <v>Washington Federation of State Employees</v>
          </cell>
          <cell r="K8617">
            <v>10084</v>
          </cell>
          <cell r="L8617">
            <v>10084</v>
          </cell>
          <cell r="M8617">
            <v>10084</v>
          </cell>
          <cell r="N8617">
            <v>10084</v>
          </cell>
          <cell r="O8617">
            <v>9506</v>
          </cell>
          <cell r="P8617">
            <v>9696</v>
          </cell>
          <cell r="Q8617">
            <v>9989</v>
          </cell>
        </row>
        <row r="8618">
          <cell r="E8618" t="str">
            <v>88MONTHLYCWASHINGTON PUBLIC EMPLOYEES ASSOCIATION</v>
          </cell>
          <cell r="F8618" t="str">
            <v>88</v>
          </cell>
          <cell r="G8618" t="str">
            <v>Monthly</v>
          </cell>
          <cell r="H8618" t="str">
            <v>C</v>
          </cell>
          <cell r="I8618">
            <v>0</v>
          </cell>
          <cell r="J8618" t="str">
            <v>Washington Public Employees Association</v>
          </cell>
          <cell r="K8618">
            <v>10084</v>
          </cell>
          <cell r="L8618">
            <v>10084</v>
          </cell>
          <cell r="M8618">
            <v>10084</v>
          </cell>
          <cell r="N8618">
            <v>10084</v>
          </cell>
          <cell r="O8618">
            <v>9506</v>
          </cell>
          <cell r="P8618">
            <v>9696</v>
          </cell>
          <cell r="Q8618">
            <v>9989</v>
          </cell>
        </row>
        <row r="8619">
          <cell r="E8619" t="str">
            <v>88MONTHLYDCOALITION</v>
          </cell>
          <cell r="F8619" t="str">
            <v>88</v>
          </cell>
          <cell r="G8619" t="str">
            <v>Monthly</v>
          </cell>
          <cell r="H8619" t="str">
            <v>D</v>
          </cell>
          <cell r="I8619">
            <v>0</v>
          </cell>
          <cell r="J8619" t="str">
            <v>Coalition</v>
          </cell>
          <cell r="K8619">
            <v>10332</v>
          </cell>
          <cell r="L8619">
            <v>10332</v>
          </cell>
          <cell r="M8619">
            <v>10332</v>
          </cell>
          <cell r="N8619">
            <v>10332</v>
          </cell>
          <cell r="O8619">
            <v>9740</v>
          </cell>
          <cell r="P8619">
            <v>9935</v>
          </cell>
          <cell r="Q8619">
            <v>10235</v>
          </cell>
        </row>
        <row r="8620">
          <cell r="E8620" t="str">
            <v>88MONTHLYDNON-REPRESENTED STATE EMPLOYEES</v>
          </cell>
          <cell r="F8620" t="str">
            <v>88</v>
          </cell>
          <cell r="G8620" t="str">
            <v>Monthly</v>
          </cell>
          <cell r="H8620" t="str">
            <v>D</v>
          </cell>
          <cell r="I8620">
            <v>0</v>
          </cell>
          <cell r="J8620" t="str">
            <v>Non-Represented State Employees</v>
          </cell>
          <cell r="K8620">
            <v>10332</v>
          </cell>
          <cell r="L8620">
            <v>10332</v>
          </cell>
          <cell r="M8620">
            <v>10332</v>
          </cell>
          <cell r="N8620">
            <v>10332</v>
          </cell>
          <cell r="O8620">
            <v>9740</v>
          </cell>
          <cell r="P8620">
            <v>9935</v>
          </cell>
          <cell r="Q8620">
            <v>10235</v>
          </cell>
        </row>
        <row r="8621">
          <cell r="E8621" t="str">
            <v>88MONTHLYDTEAMSTERS LOCAL UNION NUMBER 117</v>
          </cell>
          <cell r="F8621" t="str">
            <v>88</v>
          </cell>
          <cell r="G8621" t="str">
            <v>Monthly</v>
          </cell>
          <cell r="H8621" t="str">
            <v>D</v>
          </cell>
          <cell r="I8621">
            <v>0</v>
          </cell>
          <cell r="J8621" t="str">
            <v>Teamsters Local Union Number 117</v>
          </cell>
          <cell r="K8621">
            <v>10463</v>
          </cell>
          <cell r="L8621">
            <v>10463</v>
          </cell>
          <cell r="M8621">
            <v>10463</v>
          </cell>
          <cell r="N8621">
            <v>10463</v>
          </cell>
          <cell r="O8621">
            <v>9864</v>
          </cell>
          <cell r="P8621">
            <v>10061</v>
          </cell>
          <cell r="Q8621">
            <v>10365</v>
          </cell>
        </row>
        <row r="8622">
          <cell r="E8622" t="str">
            <v>88MONTHLYDWASHINGTON FEDERATION OF STATE EMPLOYEES</v>
          </cell>
          <cell r="F8622" t="str">
            <v>88</v>
          </cell>
          <cell r="G8622" t="str">
            <v>Monthly</v>
          </cell>
          <cell r="H8622" t="str">
            <v>D</v>
          </cell>
          <cell r="I8622">
            <v>0</v>
          </cell>
          <cell r="J8622" t="str">
            <v>Washington Federation of State Employees</v>
          </cell>
          <cell r="K8622">
            <v>10332</v>
          </cell>
          <cell r="L8622">
            <v>10332</v>
          </cell>
          <cell r="M8622">
            <v>10332</v>
          </cell>
          <cell r="N8622">
            <v>10332</v>
          </cell>
          <cell r="O8622">
            <v>9740</v>
          </cell>
          <cell r="P8622">
            <v>9935</v>
          </cell>
          <cell r="Q8622">
            <v>10235</v>
          </cell>
        </row>
        <row r="8623">
          <cell r="E8623" t="str">
            <v>88MONTHLYDWASHINGTON PUBLIC EMPLOYEES ASSOCIATION</v>
          </cell>
          <cell r="F8623" t="str">
            <v>88</v>
          </cell>
          <cell r="G8623" t="str">
            <v>Monthly</v>
          </cell>
          <cell r="H8623" t="str">
            <v>D</v>
          </cell>
          <cell r="I8623">
            <v>0</v>
          </cell>
          <cell r="J8623" t="str">
            <v>Washington Public Employees Association</v>
          </cell>
          <cell r="K8623">
            <v>10332</v>
          </cell>
          <cell r="L8623">
            <v>10332</v>
          </cell>
          <cell r="M8623">
            <v>10332</v>
          </cell>
          <cell r="N8623">
            <v>10332</v>
          </cell>
          <cell r="O8623">
            <v>9740</v>
          </cell>
          <cell r="P8623">
            <v>9935</v>
          </cell>
          <cell r="Q8623">
            <v>10235</v>
          </cell>
        </row>
        <row r="8624">
          <cell r="E8624" t="str">
            <v>88MONTHLYECOALITION</v>
          </cell>
          <cell r="F8624" t="str">
            <v>88</v>
          </cell>
          <cell r="G8624" t="str">
            <v>Monthly</v>
          </cell>
          <cell r="H8624" t="str">
            <v>E</v>
          </cell>
          <cell r="I8624">
            <v>0</v>
          </cell>
          <cell r="J8624" t="str">
            <v>Coalition</v>
          </cell>
          <cell r="K8624">
            <v>10591</v>
          </cell>
          <cell r="L8624">
            <v>10591</v>
          </cell>
          <cell r="M8624">
            <v>10591</v>
          </cell>
          <cell r="N8624">
            <v>10591</v>
          </cell>
          <cell r="O8624">
            <v>9984</v>
          </cell>
          <cell r="P8624">
            <v>10184</v>
          </cell>
          <cell r="Q8624">
            <v>10492</v>
          </cell>
        </row>
        <row r="8625">
          <cell r="E8625" t="str">
            <v>88MONTHLYENON-REPRESENTED STATE EMPLOYEES</v>
          </cell>
          <cell r="F8625" t="str">
            <v>88</v>
          </cell>
          <cell r="G8625" t="str">
            <v>Monthly</v>
          </cell>
          <cell r="H8625" t="str">
            <v>E</v>
          </cell>
          <cell r="I8625">
            <v>0</v>
          </cell>
          <cell r="J8625" t="str">
            <v>Non-Represented State Employees</v>
          </cell>
          <cell r="K8625">
            <v>10591</v>
          </cell>
          <cell r="L8625">
            <v>10591</v>
          </cell>
          <cell r="M8625">
            <v>10591</v>
          </cell>
          <cell r="N8625">
            <v>10591</v>
          </cell>
          <cell r="O8625">
            <v>9984</v>
          </cell>
          <cell r="P8625">
            <v>10184</v>
          </cell>
          <cell r="Q8625">
            <v>10492</v>
          </cell>
        </row>
        <row r="8626">
          <cell r="E8626" t="str">
            <v>88MONTHLYETEAMSTERS LOCAL UNION NUMBER 117</v>
          </cell>
          <cell r="F8626" t="str">
            <v>88</v>
          </cell>
          <cell r="G8626" t="str">
            <v>Monthly</v>
          </cell>
          <cell r="H8626" t="str">
            <v>E</v>
          </cell>
          <cell r="I8626">
            <v>0</v>
          </cell>
          <cell r="J8626" t="str">
            <v>Teamsters Local Union Number 117</v>
          </cell>
          <cell r="K8626">
            <v>10726</v>
          </cell>
          <cell r="L8626">
            <v>10726</v>
          </cell>
          <cell r="M8626">
            <v>10726</v>
          </cell>
          <cell r="N8626">
            <v>10726</v>
          </cell>
          <cell r="O8626">
            <v>10111</v>
          </cell>
          <cell r="P8626">
            <v>10313</v>
          </cell>
          <cell r="Q8626">
            <v>10624</v>
          </cell>
        </row>
        <row r="8627">
          <cell r="E8627" t="str">
            <v>88MONTHLYEWASHINGTON FEDERATION OF STATE EMPLOYEES</v>
          </cell>
          <cell r="F8627" t="str">
            <v>88</v>
          </cell>
          <cell r="G8627" t="str">
            <v>Monthly</v>
          </cell>
          <cell r="H8627" t="str">
            <v>E</v>
          </cell>
          <cell r="I8627">
            <v>0</v>
          </cell>
          <cell r="J8627" t="str">
            <v>Washington Federation of State Employees</v>
          </cell>
          <cell r="K8627">
            <v>10591</v>
          </cell>
          <cell r="L8627">
            <v>10591</v>
          </cell>
          <cell r="M8627">
            <v>10591</v>
          </cell>
          <cell r="N8627">
            <v>10591</v>
          </cell>
          <cell r="O8627">
            <v>9984</v>
          </cell>
          <cell r="P8627">
            <v>10184</v>
          </cell>
          <cell r="Q8627">
            <v>10492</v>
          </cell>
        </row>
        <row r="8628">
          <cell r="E8628" t="str">
            <v>88MONTHLYEWASHINGTON PUBLIC EMPLOYEES ASSOCIATION</v>
          </cell>
          <cell r="F8628" t="str">
            <v>88</v>
          </cell>
          <cell r="G8628" t="str">
            <v>Monthly</v>
          </cell>
          <cell r="H8628" t="str">
            <v>E</v>
          </cell>
          <cell r="I8628">
            <v>0</v>
          </cell>
          <cell r="J8628" t="str">
            <v>Washington Public Employees Association</v>
          </cell>
          <cell r="K8628">
            <v>10591</v>
          </cell>
          <cell r="L8628">
            <v>10591</v>
          </cell>
          <cell r="M8628">
            <v>10591</v>
          </cell>
          <cell r="N8628">
            <v>10591</v>
          </cell>
          <cell r="O8628">
            <v>9984</v>
          </cell>
          <cell r="P8628">
            <v>10184</v>
          </cell>
          <cell r="Q8628">
            <v>10492</v>
          </cell>
        </row>
        <row r="8629">
          <cell r="E8629" t="str">
            <v>88MONTHLYFCOALITION</v>
          </cell>
          <cell r="F8629" t="str">
            <v>88</v>
          </cell>
          <cell r="G8629" t="str">
            <v>Monthly</v>
          </cell>
          <cell r="H8629" t="str">
            <v>F</v>
          </cell>
          <cell r="I8629">
            <v>0</v>
          </cell>
          <cell r="J8629" t="str">
            <v>Coalition</v>
          </cell>
          <cell r="K8629">
            <v>10858</v>
          </cell>
          <cell r="L8629">
            <v>10858</v>
          </cell>
          <cell r="M8629">
            <v>10858</v>
          </cell>
          <cell r="N8629">
            <v>10858</v>
          </cell>
          <cell r="O8629">
            <v>10235</v>
          </cell>
          <cell r="P8629">
            <v>10440</v>
          </cell>
          <cell r="Q8629">
            <v>10755</v>
          </cell>
        </row>
        <row r="8630">
          <cell r="E8630" t="str">
            <v>88MONTHLYFNON-REPRESENTED STATE EMPLOYEES</v>
          </cell>
          <cell r="F8630" t="str">
            <v>88</v>
          </cell>
          <cell r="G8630" t="str">
            <v>Monthly</v>
          </cell>
          <cell r="H8630" t="str">
            <v>F</v>
          </cell>
          <cell r="I8630">
            <v>0</v>
          </cell>
          <cell r="J8630" t="str">
            <v>Non-Represented State Employees</v>
          </cell>
          <cell r="K8630">
            <v>10858</v>
          </cell>
          <cell r="L8630">
            <v>10858</v>
          </cell>
          <cell r="M8630">
            <v>10858</v>
          </cell>
          <cell r="N8630">
            <v>10858</v>
          </cell>
          <cell r="O8630">
            <v>10235</v>
          </cell>
          <cell r="P8630">
            <v>10440</v>
          </cell>
          <cell r="Q8630">
            <v>10755</v>
          </cell>
        </row>
        <row r="8631">
          <cell r="E8631" t="str">
            <v>88MONTHLYFTEAMSTERS LOCAL UNION NUMBER 117</v>
          </cell>
          <cell r="F8631" t="str">
            <v>88</v>
          </cell>
          <cell r="G8631" t="str">
            <v>Monthly</v>
          </cell>
          <cell r="H8631" t="str">
            <v>F</v>
          </cell>
          <cell r="I8631">
            <v>0</v>
          </cell>
          <cell r="J8631" t="str">
            <v>Teamsters Local Union Number 117</v>
          </cell>
          <cell r="K8631">
            <v>10997</v>
          </cell>
          <cell r="L8631">
            <v>10997</v>
          </cell>
          <cell r="M8631">
            <v>10997</v>
          </cell>
          <cell r="N8631">
            <v>10997</v>
          </cell>
          <cell r="O8631">
            <v>10367</v>
          </cell>
          <cell r="P8631">
            <v>10574</v>
          </cell>
          <cell r="Q8631">
            <v>10893</v>
          </cell>
        </row>
        <row r="8632">
          <cell r="E8632" t="str">
            <v>88MONTHLYFWASHINGTON FEDERATION OF STATE EMPLOYEES</v>
          </cell>
          <cell r="F8632" t="str">
            <v>88</v>
          </cell>
          <cell r="G8632" t="str">
            <v>Monthly</v>
          </cell>
          <cell r="H8632" t="str">
            <v>F</v>
          </cell>
          <cell r="I8632">
            <v>0</v>
          </cell>
          <cell r="J8632" t="str">
            <v>Washington Federation of State Employees</v>
          </cell>
          <cell r="K8632">
            <v>10858</v>
          </cell>
          <cell r="L8632">
            <v>10858</v>
          </cell>
          <cell r="M8632">
            <v>10858</v>
          </cell>
          <cell r="N8632">
            <v>10858</v>
          </cell>
          <cell r="O8632">
            <v>10235</v>
          </cell>
          <cell r="P8632">
            <v>10440</v>
          </cell>
          <cell r="Q8632">
            <v>10755</v>
          </cell>
        </row>
        <row r="8633">
          <cell r="E8633" t="str">
            <v>88MONTHLYFWASHINGTON PUBLIC EMPLOYEES ASSOCIATION</v>
          </cell>
          <cell r="F8633" t="str">
            <v>88</v>
          </cell>
          <cell r="G8633" t="str">
            <v>Monthly</v>
          </cell>
          <cell r="H8633" t="str">
            <v>F</v>
          </cell>
          <cell r="I8633">
            <v>0</v>
          </cell>
          <cell r="J8633" t="str">
            <v>Washington Public Employees Association</v>
          </cell>
          <cell r="K8633">
            <v>10858</v>
          </cell>
          <cell r="L8633">
            <v>10858</v>
          </cell>
          <cell r="M8633">
            <v>10858</v>
          </cell>
          <cell r="N8633">
            <v>10858</v>
          </cell>
          <cell r="O8633">
            <v>10235</v>
          </cell>
          <cell r="P8633">
            <v>10440</v>
          </cell>
          <cell r="Q8633">
            <v>10755</v>
          </cell>
        </row>
        <row r="8634">
          <cell r="E8634" t="str">
            <v>88MONTHLYGCOALITION</v>
          </cell>
          <cell r="F8634" t="str">
            <v>88</v>
          </cell>
          <cell r="G8634" t="str">
            <v>Monthly</v>
          </cell>
          <cell r="H8634" t="str">
            <v>G</v>
          </cell>
          <cell r="I8634">
            <v>0</v>
          </cell>
          <cell r="J8634" t="str">
            <v>Coalition</v>
          </cell>
          <cell r="K8634">
            <v>11127</v>
          </cell>
          <cell r="L8634">
            <v>11127</v>
          </cell>
          <cell r="M8634">
            <v>11127</v>
          </cell>
          <cell r="N8634">
            <v>11127</v>
          </cell>
          <cell r="O8634">
            <v>10489</v>
          </cell>
          <cell r="P8634">
            <v>10699</v>
          </cell>
          <cell r="Q8634">
            <v>11022</v>
          </cell>
        </row>
        <row r="8635">
          <cell r="E8635" t="str">
            <v>88MONTHLYGNON-REPRESENTED STATE EMPLOYEES</v>
          </cell>
          <cell r="F8635" t="str">
            <v>88</v>
          </cell>
          <cell r="G8635" t="str">
            <v>Monthly</v>
          </cell>
          <cell r="H8635" t="str">
            <v>G</v>
          </cell>
          <cell r="I8635">
            <v>0</v>
          </cell>
          <cell r="J8635" t="str">
            <v>Non-Represented State Employees</v>
          </cell>
          <cell r="K8635">
            <v>11127</v>
          </cell>
          <cell r="L8635">
            <v>11127</v>
          </cell>
          <cell r="M8635">
            <v>11127</v>
          </cell>
          <cell r="N8635">
            <v>11127</v>
          </cell>
          <cell r="O8635">
            <v>10489</v>
          </cell>
          <cell r="P8635">
            <v>10699</v>
          </cell>
          <cell r="Q8635">
            <v>11022</v>
          </cell>
        </row>
        <row r="8636">
          <cell r="E8636" t="str">
            <v>88MONTHLYGTEAMSTERS LOCAL UNION NUMBER 117</v>
          </cell>
          <cell r="F8636" t="str">
            <v>88</v>
          </cell>
          <cell r="G8636" t="str">
            <v>Monthly</v>
          </cell>
          <cell r="H8636" t="str">
            <v>G</v>
          </cell>
          <cell r="I8636">
            <v>0</v>
          </cell>
          <cell r="J8636" t="str">
            <v>Teamsters Local Union Number 117</v>
          </cell>
          <cell r="K8636">
            <v>11269</v>
          </cell>
          <cell r="L8636">
            <v>11269</v>
          </cell>
          <cell r="M8636">
            <v>11269</v>
          </cell>
          <cell r="N8636">
            <v>11269</v>
          </cell>
          <cell r="O8636">
            <v>10624</v>
          </cell>
          <cell r="P8636">
            <v>10836</v>
          </cell>
          <cell r="Q8636">
            <v>11163</v>
          </cell>
        </row>
        <row r="8637">
          <cell r="E8637" t="str">
            <v>88MONTHLYGWASHINGTON FEDERATION OF STATE EMPLOYEES</v>
          </cell>
          <cell r="F8637" t="str">
            <v>88</v>
          </cell>
          <cell r="G8637" t="str">
            <v>Monthly</v>
          </cell>
          <cell r="H8637" t="str">
            <v>G</v>
          </cell>
          <cell r="I8637">
            <v>0</v>
          </cell>
          <cell r="J8637" t="str">
            <v>Washington Federation of State Employees</v>
          </cell>
          <cell r="K8637">
            <v>11127</v>
          </cell>
          <cell r="L8637">
            <v>11127</v>
          </cell>
          <cell r="M8637">
            <v>11127</v>
          </cell>
          <cell r="N8637">
            <v>11127</v>
          </cell>
          <cell r="O8637">
            <v>10489</v>
          </cell>
          <cell r="P8637">
            <v>10699</v>
          </cell>
          <cell r="Q8637">
            <v>11022</v>
          </cell>
        </row>
        <row r="8638">
          <cell r="E8638" t="str">
            <v>88MONTHLYGWASHINGTON PUBLIC EMPLOYEES ASSOCIATION</v>
          </cell>
          <cell r="F8638" t="str">
            <v>88</v>
          </cell>
          <cell r="G8638" t="str">
            <v>Monthly</v>
          </cell>
          <cell r="H8638" t="str">
            <v>G</v>
          </cell>
          <cell r="I8638">
            <v>0</v>
          </cell>
          <cell r="J8638" t="str">
            <v>Washington Public Employees Association</v>
          </cell>
          <cell r="K8638">
            <v>11127</v>
          </cell>
          <cell r="L8638">
            <v>11127</v>
          </cell>
          <cell r="M8638">
            <v>11127</v>
          </cell>
          <cell r="N8638">
            <v>11127</v>
          </cell>
          <cell r="O8638">
            <v>10489</v>
          </cell>
          <cell r="P8638">
            <v>10699</v>
          </cell>
          <cell r="Q8638">
            <v>11022</v>
          </cell>
        </row>
        <row r="8639">
          <cell r="E8639" t="str">
            <v>88MONTHLYHCOALITION</v>
          </cell>
          <cell r="F8639" t="str">
            <v>88</v>
          </cell>
          <cell r="G8639" t="str">
            <v>Monthly</v>
          </cell>
          <cell r="H8639" t="str">
            <v>H</v>
          </cell>
          <cell r="I8639">
            <v>0</v>
          </cell>
          <cell r="J8639" t="str">
            <v>Coalition</v>
          </cell>
          <cell r="K8639">
            <v>11405</v>
          </cell>
          <cell r="L8639">
            <v>11405</v>
          </cell>
          <cell r="M8639">
            <v>11405</v>
          </cell>
          <cell r="N8639">
            <v>11405</v>
          </cell>
          <cell r="O8639">
            <v>10751</v>
          </cell>
          <cell r="P8639">
            <v>10966</v>
          </cell>
          <cell r="Q8639">
            <v>11297</v>
          </cell>
        </row>
        <row r="8640">
          <cell r="E8640" t="str">
            <v>88MONTHLYHNON-REPRESENTED STATE EMPLOYEES</v>
          </cell>
          <cell r="F8640" t="str">
            <v>88</v>
          </cell>
          <cell r="G8640" t="str">
            <v>Monthly</v>
          </cell>
          <cell r="H8640" t="str">
            <v>H</v>
          </cell>
          <cell r="I8640">
            <v>0</v>
          </cell>
          <cell r="J8640" t="str">
            <v>Non-Represented State Employees</v>
          </cell>
          <cell r="K8640">
            <v>11405</v>
          </cell>
          <cell r="L8640">
            <v>11405</v>
          </cell>
          <cell r="M8640">
            <v>11405</v>
          </cell>
          <cell r="N8640">
            <v>11405</v>
          </cell>
          <cell r="O8640">
            <v>10751</v>
          </cell>
          <cell r="P8640">
            <v>10966</v>
          </cell>
          <cell r="Q8640">
            <v>11297</v>
          </cell>
        </row>
        <row r="8641">
          <cell r="E8641" t="str">
            <v>88MONTHLYHTEAMSTERS LOCAL UNION NUMBER 117</v>
          </cell>
          <cell r="F8641" t="str">
            <v>88</v>
          </cell>
          <cell r="G8641" t="str">
            <v>Monthly</v>
          </cell>
          <cell r="H8641" t="str">
            <v>H</v>
          </cell>
          <cell r="I8641">
            <v>0</v>
          </cell>
          <cell r="J8641" t="str">
            <v>Teamsters Local Union Number 117</v>
          </cell>
          <cell r="K8641">
            <v>11552</v>
          </cell>
          <cell r="L8641">
            <v>11552</v>
          </cell>
          <cell r="M8641">
            <v>11552</v>
          </cell>
          <cell r="N8641">
            <v>11552</v>
          </cell>
          <cell r="O8641">
            <v>10890</v>
          </cell>
          <cell r="P8641">
            <v>11108</v>
          </cell>
          <cell r="Q8641">
            <v>11443</v>
          </cell>
        </row>
        <row r="8642">
          <cell r="E8642" t="str">
            <v>88MONTHLYHWASHINGTON FEDERATION OF STATE EMPLOYEES</v>
          </cell>
          <cell r="F8642" t="str">
            <v>88</v>
          </cell>
          <cell r="G8642" t="str">
            <v>Monthly</v>
          </cell>
          <cell r="H8642" t="str">
            <v>H</v>
          </cell>
          <cell r="I8642">
            <v>0</v>
          </cell>
          <cell r="J8642" t="str">
            <v>Washington Federation of State Employees</v>
          </cell>
          <cell r="K8642">
            <v>11405</v>
          </cell>
          <cell r="L8642">
            <v>11405</v>
          </cell>
          <cell r="M8642">
            <v>11405</v>
          </cell>
          <cell r="N8642">
            <v>11405</v>
          </cell>
          <cell r="O8642">
            <v>10751</v>
          </cell>
          <cell r="P8642">
            <v>10966</v>
          </cell>
          <cell r="Q8642">
            <v>11297</v>
          </cell>
        </row>
        <row r="8643">
          <cell r="E8643" t="str">
            <v>88MONTHLYHWASHINGTON PUBLIC EMPLOYEES ASSOCIATION</v>
          </cell>
          <cell r="F8643" t="str">
            <v>88</v>
          </cell>
          <cell r="G8643" t="str">
            <v>Monthly</v>
          </cell>
          <cell r="H8643" t="str">
            <v>H</v>
          </cell>
          <cell r="I8643">
            <v>0</v>
          </cell>
          <cell r="J8643" t="str">
            <v>Washington Public Employees Association</v>
          </cell>
          <cell r="K8643">
            <v>11405</v>
          </cell>
          <cell r="L8643">
            <v>11405</v>
          </cell>
          <cell r="M8643">
            <v>11405</v>
          </cell>
          <cell r="N8643">
            <v>11405</v>
          </cell>
          <cell r="O8643">
            <v>10751</v>
          </cell>
          <cell r="P8643">
            <v>10966</v>
          </cell>
          <cell r="Q8643">
            <v>11297</v>
          </cell>
        </row>
        <row r="8644">
          <cell r="E8644" t="str">
            <v>88MONTHLYICOALITION</v>
          </cell>
          <cell r="F8644" t="str">
            <v>88</v>
          </cell>
          <cell r="G8644" t="str">
            <v>Monthly</v>
          </cell>
          <cell r="H8644" t="str">
            <v>I</v>
          </cell>
          <cell r="I8644">
            <v>0</v>
          </cell>
          <cell r="J8644" t="str">
            <v>Coalition</v>
          </cell>
          <cell r="K8644">
            <v>11693</v>
          </cell>
          <cell r="L8644">
            <v>11693</v>
          </cell>
          <cell r="M8644">
            <v>11693</v>
          </cell>
          <cell r="N8644">
            <v>11693</v>
          </cell>
          <cell r="O8644">
            <v>11023</v>
          </cell>
          <cell r="P8644">
            <v>11243</v>
          </cell>
          <cell r="Q8644">
            <v>11583</v>
          </cell>
        </row>
        <row r="8645">
          <cell r="E8645" t="str">
            <v>88MONTHLYINON-REPRESENTED STATE EMPLOYEES</v>
          </cell>
          <cell r="F8645" t="str">
            <v>88</v>
          </cell>
          <cell r="G8645" t="str">
            <v>Monthly</v>
          </cell>
          <cell r="H8645" t="str">
            <v>I</v>
          </cell>
          <cell r="I8645">
            <v>0</v>
          </cell>
          <cell r="J8645" t="str">
            <v>Non-Represented State Employees</v>
          </cell>
          <cell r="K8645">
            <v>11693</v>
          </cell>
          <cell r="L8645">
            <v>11693</v>
          </cell>
          <cell r="M8645">
            <v>11693</v>
          </cell>
          <cell r="N8645">
            <v>11693</v>
          </cell>
          <cell r="O8645">
            <v>11023</v>
          </cell>
          <cell r="P8645">
            <v>11243</v>
          </cell>
          <cell r="Q8645">
            <v>11583</v>
          </cell>
        </row>
        <row r="8646">
          <cell r="E8646" t="str">
            <v>88MONTHLYITEAMSTERS LOCAL UNION NUMBER 117</v>
          </cell>
          <cell r="F8646" t="str">
            <v>88</v>
          </cell>
          <cell r="G8646" t="str">
            <v>Monthly</v>
          </cell>
          <cell r="H8646" t="str">
            <v>I</v>
          </cell>
          <cell r="I8646">
            <v>0</v>
          </cell>
          <cell r="J8646" t="str">
            <v>Teamsters Local Union Number 117</v>
          </cell>
          <cell r="K8646">
            <v>11842</v>
          </cell>
          <cell r="L8646">
            <v>11842</v>
          </cell>
          <cell r="M8646">
            <v>11842</v>
          </cell>
          <cell r="N8646">
            <v>11842</v>
          </cell>
          <cell r="O8646">
            <v>11164</v>
          </cell>
          <cell r="P8646">
            <v>11387</v>
          </cell>
          <cell r="Q8646">
            <v>11731</v>
          </cell>
        </row>
        <row r="8647">
          <cell r="E8647" t="str">
            <v>88MONTHLYIWASHINGTON FEDERATION OF STATE EMPLOYEES</v>
          </cell>
          <cell r="F8647" t="str">
            <v>88</v>
          </cell>
          <cell r="G8647" t="str">
            <v>Monthly</v>
          </cell>
          <cell r="H8647" t="str">
            <v>I</v>
          </cell>
          <cell r="I8647">
            <v>0</v>
          </cell>
          <cell r="J8647" t="str">
            <v>Washington Federation of State Employees</v>
          </cell>
          <cell r="K8647">
            <v>11693</v>
          </cell>
          <cell r="L8647">
            <v>11693</v>
          </cell>
          <cell r="M8647">
            <v>11693</v>
          </cell>
          <cell r="N8647">
            <v>11693</v>
          </cell>
          <cell r="O8647">
            <v>11023</v>
          </cell>
          <cell r="P8647">
            <v>11243</v>
          </cell>
          <cell r="Q8647">
            <v>11583</v>
          </cell>
        </row>
        <row r="8648">
          <cell r="E8648" t="str">
            <v>88MONTHLYIWASHINGTON PUBLIC EMPLOYEES ASSOCIATION</v>
          </cell>
          <cell r="F8648" t="str">
            <v>88</v>
          </cell>
          <cell r="G8648" t="str">
            <v>Monthly</v>
          </cell>
          <cell r="H8648" t="str">
            <v>I</v>
          </cell>
          <cell r="I8648">
            <v>0</v>
          </cell>
          <cell r="J8648" t="str">
            <v>Washington Public Employees Association</v>
          </cell>
          <cell r="K8648">
            <v>11693</v>
          </cell>
          <cell r="L8648">
            <v>11693</v>
          </cell>
          <cell r="M8648">
            <v>11693</v>
          </cell>
          <cell r="N8648">
            <v>11693</v>
          </cell>
          <cell r="O8648">
            <v>11023</v>
          </cell>
          <cell r="P8648">
            <v>11243</v>
          </cell>
          <cell r="Q8648">
            <v>11583</v>
          </cell>
        </row>
        <row r="8649">
          <cell r="E8649" t="str">
            <v>88MONTHLYJCOALITION</v>
          </cell>
          <cell r="F8649" t="str">
            <v>88</v>
          </cell>
          <cell r="G8649" t="str">
            <v>Monthly</v>
          </cell>
          <cell r="H8649" t="str">
            <v>J</v>
          </cell>
          <cell r="I8649">
            <v>0</v>
          </cell>
          <cell r="J8649" t="str">
            <v>Coalition</v>
          </cell>
          <cell r="K8649">
            <v>11981</v>
          </cell>
          <cell r="L8649">
            <v>11981</v>
          </cell>
          <cell r="M8649">
            <v>11981</v>
          </cell>
          <cell r="N8649">
            <v>11981</v>
          </cell>
          <cell r="O8649">
            <v>11294</v>
          </cell>
          <cell r="P8649">
            <v>11520</v>
          </cell>
          <cell r="Q8649">
            <v>11868</v>
          </cell>
        </row>
        <row r="8650">
          <cell r="E8650" t="str">
            <v>88MONTHLYJNON-REPRESENTED STATE EMPLOYEES</v>
          </cell>
          <cell r="F8650" t="str">
            <v>88</v>
          </cell>
          <cell r="G8650" t="str">
            <v>Monthly</v>
          </cell>
          <cell r="H8650" t="str">
            <v>J</v>
          </cell>
          <cell r="I8650">
            <v>0</v>
          </cell>
          <cell r="J8650" t="str">
            <v>Non-Represented State Employees</v>
          </cell>
          <cell r="K8650">
            <v>11981</v>
          </cell>
          <cell r="L8650">
            <v>11981</v>
          </cell>
          <cell r="M8650">
            <v>11981</v>
          </cell>
          <cell r="N8650">
            <v>11981</v>
          </cell>
          <cell r="O8650">
            <v>11294</v>
          </cell>
          <cell r="P8650">
            <v>11520</v>
          </cell>
          <cell r="Q8650">
            <v>11868</v>
          </cell>
        </row>
        <row r="8651">
          <cell r="E8651" t="str">
            <v>88MONTHLYJTEAMSTERS LOCAL UNION NUMBER 117</v>
          </cell>
          <cell r="F8651" t="str">
            <v>88</v>
          </cell>
          <cell r="G8651" t="str">
            <v>Monthly</v>
          </cell>
          <cell r="H8651" t="str">
            <v>J</v>
          </cell>
          <cell r="I8651">
            <v>0</v>
          </cell>
          <cell r="J8651" t="str">
            <v>Teamsters Local Union Number 117</v>
          </cell>
          <cell r="K8651">
            <v>12135</v>
          </cell>
          <cell r="L8651">
            <v>12135</v>
          </cell>
          <cell r="M8651">
            <v>12135</v>
          </cell>
          <cell r="N8651">
            <v>12135</v>
          </cell>
          <cell r="O8651">
            <v>11439</v>
          </cell>
          <cell r="P8651">
            <v>11668</v>
          </cell>
          <cell r="Q8651">
            <v>12020</v>
          </cell>
        </row>
        <row r="8652">
          <cell r="E8652" t="str">
            <v>88MONTHLYJWASHINGTON FEDERATION OF STATE EMPLOYEES</v>
          </cell>
          <cell r="F8652" t="str">
            <v>88</v>
          </cell>
          <cell r="G8652" t="str">
            <v>Monthly</v>
          </cell>
          <cell r="H8652" t="str">
            <v>J</v>
          </cell>
          <cell r="I8652">
            <v>0</v>
          </cell>
          <cell r="J8652" t="str">
            <v>Washington Federation of State Employees</v>
          </cell>
          <cell r="K8652">
            <v>11981</v>
          </cell>
          <cell r="L8652">
            <v>11981</v>
          </cell>
          <cell r="M8652">
            <v>11981</v>
          </cell>
          <cell r="N8652">
            <v>11981</v>
          </cell>
          <cell r="O8652">
            <v>11294</v>
          </cell>
          <cell r="P8652">
            <v>11520</v>
          </cell>
          <cell r="Q8652">
            <v>11868</v>
          </cell>
        </row>
        <row r="8653">
          <cell r="E8653" t="str">
            <v>88MONTHLYJWASHINGTON PUBLIC EMPLOYEES ASSOCIATION</v>
          </cell>
          <cell r="F8653" t="str">
            <v>88</v>
          </cell>
          <cell r="G8653" t="str">
            <v>Monthly</v>
          </cell>
          <cell r="H8653" t="str">
            <v>J</v>
          </cell>
          <cell r="I8653">
            <v>0</v>
          </cell>
          <cell r="J8653" t="str">
            <v>Washington Public Employees Association</v>
          </cell>
          <cell r="K8653">
            <v>11981</v>
          </cell>
          <cell r="L8653">
            <v>11981</v>
          </cell>
          <cell r="M8653">
            <v>11981</v>
          </cell>
          <cell r="N8653">
            <v>11981</v>
          </cell>
          <cell r="O8653">
            <v>11294</v>
          </cell>
          <cell r="P8653">
            <v>11520</v>
          </cell>
          <cell r="Q8653">
            <v>11868</v>
          </cell>
        </row>
        <row r="8654">
          <cell r="E8654" t="str">
            <v>88MONTHLYKCOALITION</v>
          </cell>
          <cell r="F8654" t="str">
            <v>88</v>
          </cell>
          <cell r="G8654" t="str">
            <v>Monthly</v>
          </cell>
          <cell r="H8654" t="str">
            <v>K</v>
          </cell>
          <cell r="I8654">
            <v>0</v>
          </cell>
          <cell r="J8654" t="str">
            <v>Coalition</v>
          </cell>
          <cell r="K8654">
            <v>12284</v>
          </cell>
          <cell r="L8654">
            <v>12284</v>
          </cell>
          <cell r="M8654">
            <v>12284</v>
          </cell>
          <cell r="N8654">
            <v>12284</v>
          </cell>
          <cell r="O8654">
            <v>11580</v>
          </cell>
          <cell r="P8654">
            <v>11812</v>
          </cell>
          <cell r="Q8654">
            <v>12169</v>
          </cell>
        </row>
        <row r="8655">
          <cell r="E8655" t="str">
            <v>88MONTHLYKNON-REPRESENTED STATE EMPLOYEES</v>
          </cell>
          <cell r="F8655" t="str">
            <v>88</v>
          </cell>
          <cell r="G8655" t="str">
            <v>Monthly</v>
          </cell>
          <cell r="H8655" t="str">
            <v>K</v>
          </cell>
          <cell r="I8655">
            <v>0</v>
          </cell>
          <cell r="J8655" t="str">
            <v>Non-Represented State Employees</v>
          </cell>
          <cell r="K8655">
            <v>12284</v>
          </cell>
          <cell r="L8655">
            <v>12284</v>
          </cell>
          <cell r="M8655">
            <v>12284</v>
          </cell>
          <cell r="N8655">
            <v>12284</v>
          </cell>
          <cell r="O8655">
            <v>11580</v>
          </cell>
          <cell r="P8655">
            <v>11812</v>
          </cell>
          <cell r="Q8655">
            <v>12169</v>
          </cell>
        </row>
        <row r="8656">
          <cell r="E8656" t="str">
            <v>88MONTHLYKTEAMSTERS LOCAL UNION NUMBER 117</v>
          </cell>
          <cell r="F8656" t="str">
            <v>88</v>
          </cell>
          <cell r="G8656" t="str">
            <v>Monthly</v>
          </cell>
          <cell r="H8656" t="str">
            <v>K</v>
          </cell>
          <cell r="I8656">
            <v>0</v>
          </cell>
          <cell r="J8656" t="str">
            <v>Teamsters Local Union Number 117</v>
          </cell>
          <cell r="K8656">
            <v>12440</v>
          </cell>
          <cell r="L8656">
            <v>12440</v>
          </cell>
          <cell r="M8656">
            <v>12440</v>
          </cell>
          <cell r="N8656">
            <v>12440</v>
          </cell>
          <cell r="O8656">
            <v>11727</v>
          </cell>
          <cell r="P8656">
            <v>11962</v>
          </cell>
          <cell r="Q8656">
            <v>12323</v>
          </cell>
        </row>
        <row r="8657">
          <cell r="E8657" t="str">
            <v>88MONTHLYKWASHINGTON FEDERATION OF STATE EMPLOYEES</v>
          </cell>
          <cell r="F8657" t="str">
            <v>88</v>
          </cell>
          <cell r="G8657" t="str">
            <v>Monthly</v>
          </cell>
          <cell r="H8657" t="str">
            <v>K</v>
          </cell>
          <cell r="I8657">
            <v>0</v>
          </cell>
          <cell r="J8657" t="str">
            <v>Washington Federation of State Employees</v>
          </cell>
          <cell r="K8657">
            <v>12284</v>
          </cell>
          <cell r="L8657">
            <v>12284</v>
          </cell>
          <cell r="M8657">
            <v>12284</v>
          </cell>
          <cell r="N8657">
            <v>12284</v>
          </cell>
          <cell r="O8657">
            <v>11580</v>
          </cell>
          <cell r="P8657">
            <v>11812</v>
          </cell>
          <cell r="Q8657">
            <v>12169</v>
          </cell>
        </row>
        <row r="8658">
          <cell r="E8658" t="str">
            <v>88MONTHLYKWASHINGTON PUBLIC EMPLOYEES ASSOCIATION</v>
          </cell>
          <cell r="F8658" t="str">
            <v>88</v>
          </cell>
          <cell r="G8658" t="str">
            <v>Monthly</v>
          </cell>
          <cell r="H8658" t="str">
            <v>K</v>
          </cell>
          <cell r="I8658">
            <v>0</v>
          </cell>
          <cell r="J8658" t="str">
            <v>Washington Public Employees Association</v>
          </cell>
          <cell r="K8658">
            <v>12284</v>
          </cell>
          <cell r="L8658">
            <v>12284</v>
          </cell>
          <cell r="M8658">
            <v>12284</v>
          </cell>
          <cell r="N8658">
            <v>12284</v>
          </cell>
          <cell r="O8658">
            <v>11580</v>
          </cell>
          <cell r="P8658">
            <v>11812</v>
          </cell>
          <cell r="Q8658">
            <v>12169</v>
          </cell>
        </row>
        <row r="8659">
          <cell r="E8659" t="str">
            <v>88MONTHLYLCOALITION</v>
          </cell>
          <cell r="F8659" t="str">
            <v>88</v>
          </cell>
          <cell r="G8659" t="str">
            <v>Monthly</v>
          </cell>
          <cell r="H8659" t="str">
            <v>L</v>
          </cell>
          <cell r="I8659">
            <v>0</v>
          </cell>
          <cell r="J8659" t="str">
            <v>Coalition</v>
          </cell>
          <cell r="K8659">
            <v>12593</v>
          </cell>
          <cell r="L8659">
            <v>12593</v>
          </cell>
          <cell r="M8659">
            <v>12593</v>
          </cell>
          <cell r="N8659">
            <v>12593</v>
          </cell>
          <cell r="O8659">
            <v>11872</v>
          </cell>
          <cell r="P8659">
            <v>12109</v>
          </cell>
          <cell r="Q8659">
            <v>12475</v>
          </cell>
        </row>
        <row r="8660">
          <cell r="E8660" t="str">
            <v>88MONTHLYLNON-REPRESENTED STATE EMPLOYEES</v>
          </cell>
          <cell r="F8660" t="str">
            <v>88</v>
          </cell>
          <cell r="G8660" t="str">
            <v>Monthly</v>
          </cell>
          <cell r="H8660" t="str">
            <v>L</v>
          </cell>
          <cell r="I8660">
            <v>0</v>
          </cell>
          <cell r="J8660" t="str">
            <v>Non-Represented State Employees</v>
          </cell>
          <cell r="K8660">
            <v>12593</v>
          </cell>
          <cell r="L8660">
            <v>12593</v>
          </cell>
          <cell r="M8660">
            <v>12593</v>
          </cell>
          <cell r="N8660">
            <v>12593</v>
          </cell>
          <cell r="O8660">
            <v>11872</v>
          </cell>
          <cell r="P8660">
            <v>12109</v>
          </cell>
          <cell r="Q8660">
            <v>12475</v>
          </cell>
        </row>
        <row r="8661">
          <cell r="E8661" t="str">
            <v>88MONTHLYLTEAMSTERS LOCAL UNION NUMBER 117</v>
          </cell>
          <cell r="F8661" t="str">
            <v>88</v>
          </cell>
          <cell r="G8661" t="str">
            <v>Monthly</v>
          </cell>
          <cell r="H8661" t="str">
            <v>L</v>
          </cell>
          <cell r="I8661">
            <v>0</v>
          </cell>
          <cell r="J8661" t="str">
            <v>Teamsters Local Union Number 117</v>
          </cell>
          <cell r="K8661">
            <v>12757</v>
          </cell>
          <cell r="L8661">
            <v>12757</v>
          </cell>
          <cell r="M8661">
            <v>12757</v>
          </cell>
          <cell r="N8661">
            <v>12757</v>
          </cell>
          <cell r="O8661">
            <v>12025</v>
          </cell>
          <cell r="P8661">
            <v>12266</v>
          </cell>
          <cell r="Q8661">
            <v>12636</v>
          </cell>
        </row>
        <row r="8662">
          <cell r="E8662" t="str">
            <v>88MONTHLYLWASHINGTON FEDERATION OF STATE EMPLOYEES</v>
          </cell>
          <cell r="F8662" t="str">
            <v>88</v>
          </cell>
          <cell r="G8662" t="str">
            <v>Monthly</v>
          </cell>
          <cell r="H8662" t="str">
            <v>L</v>
          </cell>
          <cell r="I8662">
            <v>0</v>
          </cell>
          <cell r="J8662" t="str">
            <v>Washington Federation of State Employees</v>
          </cell>
          <cell r="K8662">
            <v>12593</v>
          </cell>
          <cell r="L8662">
            <v>12593</v>
          </cell>
          <cell r="M8662">
            <v>12593</v>
          </cell>
          <cell r="N8662">
            <v>12593</v>
          </cell>
          <cell r="O8662">
            <v>11872</v>
          </cell>
          <cell r="P8662">
            <v>12109</v>
          </cell>
          <cell r="Q8662">
            <v>12475</v>
          </cell>
        </row>
        <row r="8663">
          <cell r="E8663" t="str">
            <v>88MONTHLYLWASHINGTON PUBLIC EMPLOYEES ASSOCIATION</v>
          </cell>
          <cell r="F8663" t="str">
            <v>88</v>
          </cell>
          <cell r="G8663" t="str">
            <v>Monthly</v>
          </cell>
          <cell r="H8663" t="str">
            <v>L</v>
          </cell>
          <cell r="I8663">
            <v>0</v>
          </cell>
          <cell r="J8663" t="str">
            <v>Washington Public Employees Association</v>
          </cell>
          <cell r="K8663">
            <v>12593</v>
          </cell>
          <cell r="L8663">
            <v>12593</v>
          </cell>
          <cell r="M8663">
            <v>12593</v>
          </cell>
          <cell r="N8663">
            <v>12593</v>
          </cell>
          <cell r="O8663">
            <v>11872</v>
          </cell>
          <cell r="P8663">
            <v>12109</v>
          </cell>
          <cell r="Q8663">
            <v>12475</v>
          </cell>
        </row>
        <row r="8664">
          <cell r="E8664" t="str">
            <v>88MONTHLYMCOALITION</v>
          </cell>
          <cell r="F8664" t="str">
            <v>88</v>
          </cell>
          <cell r="G8664" t="str">
            <v>Monthly</v>
          </cell>
          <cell r="H8664" t="str">
            <v>M</v>
          </cell>
          <cell r="I8664">
            <v>0</v>
          </cell>
          <cell r="J8664" t="str">
            <v>Coalition</v>
          </cell>
          <cell r="K8664">
            <v>12906</v>
          </cell>
          <cell r="L8664">
            <v>12906</v>
          </cell>
          <cell r="M8664">
            <v>12906</v>
          </cell>
          <cell r="N8664">
            <v>12906</v>
          </cell>
          <cell r="O8664">
            <v>12167</v>
          </cell>
          <cell r="P8664">
            <v>12410</v>
          </cell>
          <cell r="Q8664">
            <v>12785</v>
          </cell>
        </row>
        <row r="8665">
          <cell r="E8665" t="str">
            <v>88MONTHLYMNON-REPRESENTED STATE EMPLOYEES</v>
          </cell>
          <cell r="F8665" t="str">
            <v>88</v>
          </cell>
          <cell r="G8665" t="str">
            <v>Monthly</v>
          </cell>
          <cell r="H8665" t="str">
            <v>M</v>
          </cell>
          <cell r="I8665">
            <v>0</v>
          </cell>
          <cell r="J8665" t="str">
            <v>Non-Represented State Employees</v>
          </cell>
          <cell r="K8665">
            <v>12906</v>
          </cell>
          <cell r="L8665">
            <v>12906</v>
          </cell>
          <cell r="M8665">
            <v>12906</v>
          </cell>
          <cell r="N8665">
            <v>12906</v>
          </cell>
          <cell r="O8665">
            <v>12167</v>
          </cell>
          <cell r="P8665">
            <v>12410</v>
          </cell>
          <cell r="Q8665">
            <v>12785</v>
          </cell>
        </row>
        <row r="8666">
          <cell r="E8666" t="str">
            <v>88MONTHLYMTEAMSTERS LOCAL UNION NUMBER 117</v>
          </cell>
          <cell r="F8666" t="str">
            <v>88</v>
          </cell>
          <cell r="G8666" t="str">
            <v>Monthly</v>
          </cell>
          <cell r="H8666" t="str">
            <v>M</v>
          </cell>
          <cell r="I8666">
            <v>0</v>
          </cell>
          <cell r="J8666" t="str">
            <v>Teamsters Local Union Number 117</v>
          </cell>
          <cell r="K8666">
            <v>13071</v>
          </cell>
          <cell r="L8666">
            <v>13071</v>
          </cell>
          <cell r="M8666">
            <v>13071</v>
          </cell>
          <cell r="N8666">
            <v>13071</v>
          </cell>
          <cell r="O8666">
            <v>12322</v>
          </cell>
          <cell r="P8666">
            <v>12568</v>
          </cell>
          <cell r="Q8666">
            <v>12948</v>
          </cell>
        </row>
        <row r="8667">
          <cell r="E8667" t="str">
            <v>88MONTHLYMWASHINGTON FEDERATION OF STATE EMPLOYEES</v>
          </cell>
          <cell r="F8667" t="str">
            <v>88</v>
          </cell>
          <cell r="G8667" t="str">
            <v>Monthly</v>
          </cell>
          <cell r="H8667" t="str">
            <v>M</v>
          </cell>
          <cell r="I8667">
            <v>0</v>
          </cell>
          <cell r="J8667" t="str">
            <v>Washington Federation of State Employees</v>
          </cell>
          <cell r="K8667">
            <v>12906</v>
          </cell>
          <cell r="L8667">
            <v>12906</v>
          </cell>
          <cell r="M8667">
            <v>12906</v>
          </cell>
          <cell r="N8667">
            <v>12906</v>
          </cell>
          <cell r="O8667">
            <v>12167</v>
          </cell>
          <cell r="P8667">
            <v>12410</v>
          </cell>
          <cell r="Q8667">
            <v>12785</v>
          </cell>
        </row>
        <row r="8668">
          <cell r="E8668" t="str">
            <v>88MONTHLYMWASHINGTON PUBLIC EMPLOYEES ASSOCIATION</v>
          </cell>
          <cell r="F8668" t="str">
            <v>88</v>
          </cell>
          <cell r="G8668" t="str">
            <v>Monthly</v>
          </cell>
          <cell r="H8668" t="str">
            <v>M</v>
          </cell>
          <cell r="I8668">
            <v>0</v>
          </cell>
          <cell r="J8668" t="str">
            <v>Washington Public Employees Association</v>
          </cell>
          <cell r="K8668">
            <v>12906</v>
          </cell>
          <cell r="L8668">
            <v>12906</v>
          </cell>
          <cell r="M8668">
            <v>12906</v>
          </cell>
          <cell r="N8668">
            <v>12906</v>
          </cell>
          <cell r="O8668">
            <v>12167</v>
          </cell>
          <cell r="P8668">
            <v>12410</v>
          </cell>
          <cell r="Q8668">
            <v>12785</v>
          </cell>
        </row>
        <row r="8669">
          <cell r="E8669" t="str">
            <v>89MONTHLYACOALITION</v>
          </cell>
          <cell r="F8669" t="str">
            <v>89</v>
          </cell>
          <cell r="G8669" t="str">
            <v>Monthly</v>
          </cell>
          <cell r="H8669" t="str">
            <v>A</v>
          </cell>
          <cell r="I8669">
            <v>0</v>
          </cell>
          <cell r="J8669" t="str">
            <v>Coalition</v>
          </cell>
          <cell r="K8669">
            <v>9836</v>
          </cell>
          <cell r="L8669">
            <v>9836</v>
          </cell>
          <cell r="M8669">
            <v>9836</v>
          </cell>
          <cell r="N8669">
            <v>9836</v>
          </cell>
          <cell r="O8669">
            <v>9273</v>
          </cell>
          <cell r="P8669">
            <v>9458</v>
          </cell>
          <cell r="Q8669">
            <v>9744</v>
          </cell>
        </row>
        <row r="8670">
          <cell r="E8670" t="str">
            <v>89MONTHLYANON-REPRESENTED STATE EMPLOYEES</v>
          </cell>
          <cell r="F8670" t="str">
            <v>89</v>
          </cell>
          <cell r="G8670" t="str">
            <v>Monthly</v>
          </cell>
          <cell r="H8670" t="str">
            <v>A</v>
          </cell>
          <cell r="I8670">
            <v>0</v>
          </cell>
          <cell r="J8670" t="str">
            <v>Non-Represented State Employees</v>
          </cell>
          <cell r="K8670">
            <v>9836</v>
          </cell>
          <cell r="L8670">
            <v>9836</v>
          </cell>
          <cell r="M8670">
            <v>9836</v>
          </cell>
          <cell r="N8670">
            <v>9836</v>
          </cell>
          <cell r="O8670">
            <v>9273</v>
          </cell>
          <cell r="P8670">
            <v>9458</v>
          </cell>
          <cell r="Q8670">
            <v>9744</v>
          </cell>
        </row>
        <row r="8671">
          <cell r="E8671" t="str">
            <v>89MONTHLYATEAMSTERS LOCAL UNION NUMBER 117</v>
          </cell>
          <cell r="F8671" t="str">
            <v>89</v>
          </cell>
          <cell r="G8671" t="str">
            <v>Monthly</v>
          </cell>
          <cell r="H8671" t="str">
            <v>A</v>
          </cell>
          <cell r="I8671">
            <v>0</v>
          </cell>
          <cell r="J8671" t="str">
            <v>Teamsters Local Union Number 117</v>
          </cell>
          <cell r="K8671">
            <v>9964</v>
          </cell>
          <cell r="L8671">
            <v>9964</v>
          </cell>
          <cell r="M8671">
            <v>9964</v>
          </cell>
          <cell r="N8671">
            <v>9964</v>
          </cell>
          <cell r="O8671">
            <v>9393</v>
          </cell>
          <cell r="P8671">
            <v>9581</v>
          </cell>
          <cell r="Q8671">
            <v>9870</v>
          </cell>
        </row>
        <row r="8672">
          <cell r="E8672" t="str">
            <v>89MONTHLYAWASHINGTON FEDERATION OF STATE EMPLOYEES</v>
          </cell>
          <cell r="F8672" t="str">
            <v>89</v>
          </cell>
          <cell r="G8672" t="str">
            <v>Monthly</v>
          </cell>
          <cell r="H8672" t="str">
            <v>A</v>
          </cell>
          <cell r="I8672">
            <v>0</v>
          </cell>
          <cell r="J8672" t="str">
            <v>Washington Federation of State Employees</v>
          </cell>
          <cell r="K8672">
            <v>9836</v>
          </cell>
          <cell r="L8672">
            <v>9836</v>
          </cell>
          <cell r="M8672">
            <v>9836</v>
          </cell>
          <cell r="N8672">
            <v>9836</v>
          </cell>
          <cell r="O8672">
            <v>9273</v>
          </cell>
          <cell r="P8672">
            <v>9458</v>
          </cell>
          <cell r="Q8672">
            <v>9744</v>
          </cell>
        </row>
        <row r="8673">
          <cell r="E8673" t="str">
            <v>89MONTHLYAWASHINGTON PUBLIC EMPLOYEES ASSOCIATION</v>
          </cell>
          <cell r="F8673" t="str">
            <v>89</v>
          </cell>
          <cell r="G8673" t="str">
            <v>Monthly</v>
          </cell>
          <cell r="H8673" t="str">
            <v>A</v>
          </cell>
          <cell r="I8673">
            <v>0</v>
          </cell>
          <cell r="J8673" t="str">
            <v>Washington Public Employees Association</v>
          </cell>
          <cell r="K8673">
            <v>9836</v>
          </cell>
          <cell r="L8673">
            <v>9836</v>
          </cell>
          <cell r="M8673">
            <v>9836</v>
          </cell>
          <cell r="N8673">
            <v>9836</v>
          </cell>
          <cell r="O8673">
            <v>9273</v>
          </cell>
          <cell r="P8673">
            <v>9458</v>
          </cell>
          <cell r="Q8673">
            <v>9744</v>
          </cell>
        </row>
        <row r="8674">
          <cell r="E8674" t="str">
            <v>89MONTHLYBCOALITION</v>
          </cell>
          <cell r="F8674" t="str">
            <v>89</v>
          </cell>
          <cell r="G8674" t="str">
            <v>Monthly</v>
          </cell>
          <cell r="H8674" t="str">
            <v>B</v>
          </cell>
          <cell r="I8674">
            <v>0</v>
          </cell>
          <cell r="J8674" t="str">
            <v>Coalition</v>
          </cell>
          <cell r="K8674">
            <v>10084</v>
          </cell>
          <cell r="L8674">
            <v>10084</v>
          </cell>
          <cell r="M8674">
            <v>10084</v>
          </cell>
          <cell r="N8674">
            <v>10084</v>
          </cell>
          <cell r="O8674">
            <v>9506</v>
          </cell>
          <cell r="P8674">
            <v>9696</v>
          </cell>
          <cell r="Q8674">
            <v>9989</v>
          </cell>
        </row>
        <row r="8675">
          <cell r="E8675" t="str">
            <v>89MONTHLYBNON-REPRESENTED STATE EMPLOYEES</v>
          </cell>
          <cell r="F8675" t="str">
            <v>89</v>
          </cell>
          <cell r="G8675" t="str">
            <v>Monthly</v>
          </cell>
          <cell r="H8675" t="str">
            <v>B</v>
          </cell>
          <cell r="I8675">
            <v>0</v>
          </cell>
          <cell r="J8675" t="str">
            <v>Non-Represented State Employees</v>
          </cell>
          <cell r="K8675">
            <v>10084</v>
          </cell>
          <cell r="L8675">
            <v>10084</v>
          </cell>
          <cell r="M8675">
            <v>10084</v>
          </cell>
          <cell r="N8675">
            <v>10084</v>
          </cell>
          <cell r="O8675">
            <v>9506</v>
          </cell>
          <cell r="P8675">
            <v>9696</v>
          </cell>
          <cell r="Q8675">
            <v>9989</v>
          </cell>
        </row>
        <row r="8676">
          <cell r="E8676" t="str">
            <v>89MONTHLYBTEAMSTERS LOCAL UNION NUMBER 117</v>
          </cell>
          <cell r="F8676" t="str">
            <v>89</v>
          </cell>
          <cell r="G8676" t="str">
            <v>Monthly</v>
          </cell>
          <cell r="H8676" t="str">
            <v>B</v>
          </cell>
          <cell r="I8676">
            <v>0</v>
          </cell>
          <cell r="J8676" t="str">
            <v>Teamsters Local Union Number 117</v>
          </cell>
          <cell r="K8676">
            <v>10212</v>
          </cell>
          <cell r="L8676">
            <v>10212</v>
          </cell>
          <cell r="M8676">
            <v>10212</v>
          </cell>
          <cell r="N8676">
            <v>10212</v>
          </cell>
          <cell r="O8676">
            <v>9626</v>
          </cell>
          <cell r="P8676">
            <v>9819</v>
          </cell>
          <cell r="Q8676">
            <v>10116</v>
          </cell>
        </row>
        <row r="8677">
          <cell r="E8677" t="str">
            <v>89MONTHLYBWASHINGTON FEDERATION OF STATE EMPLOYEES</v>
          </cell>
          <cell r="F8677" t="str">
            <v>89</v>
          </cell>
          <cell r="G8677" t="str">
            <v>Monthly</v>
          </cell>
          <cell r="H8677" t="str">
            <v>B</v>
          </cell>
          <cell r="I8677">
            <v>0</v>
          </cell>
          <cell r="J8677" t="str">
            <v>Washington Federation of State Employees</v>
          </cell>
          <cell r="K8677">
            <v>10084</v>
          </cell>
          <cell r="L8677">
            <v>10084</v>
          </cell>
          <cell r="M8677">
            <v>10084</v>
          </cell>
          <cell r="N8677">
            <v>10084</v>
          </cell>
          <cell r="O8677">
            <v>9506</v>
          </cell>
          <cell r="P8677">
            <v>9696</v>
          </cell>
          <cell r="Q8677">
            <v>9989</v>
          </cell>
        </row>
        <row r="8678">
          <cell r="E8678" t="str">
            <v>89MONTHLYBWASHINGTON PUBLIC EMPLOYEES ASSOCIATION</v>
          </cell>
          <cell r="F8678" t="str">
            <v>89</v>
          </cell>
          <cell r="G8678" t="str">
            <v>Monthly</v>
          </cell>
          <cell r="H8678" t="str">
            <v>B</v>
          </cell>
          <cell r="I8678">
            <v>0</v>
          </cell>
          <cell r="J8678" t="str">
            <v>Washington Public Employees Association</v>
          </cell>
          <cell r="K8678">
            <v>10084</v>
          </cell>
          <cell r="L8678">
            <v>10084</v>
          </cell>
          <cell r="M8678">
            <v>10084</v>
          </cell>
          <cell r="N8678">
            <v>10084</v>
          </cell>
          <cell r="O8678">
            <v>9506</v>
          </cell>
          <cell r="P8678">
            <v>9696</v>
          </cell>
          <cell r="Q8678">
            <v>9989</v>
          </cell>
        </row>
        <row r="8679">
          <cell r="E8679" t="str">
            <v>89MONTHLYCCOALITION</v>
          </cell>
          <cell r="F8679" t="str">
            <v>89</v>
          </cell>
          <cell r="G8679" t="str">
            <v>Monthly</v>
          </cell>
          <cell r="H8679" t="str">
            <v>C</v>
          </cell>
          <cell r="I8679">
            <v>0</v>
          </cell>
          <cell r="J8679" t="str">
            <v>Coalition</v>
          </cell>
          <cell r="K8679">
            <v>10332</v>
          </cell>
          <cell r="L8679">
            <v>10332</v>
          </cell>
          <cell r="M8679">
            <v>10332</v>
          </cell>
          <cell r="N8679">
            <v>10332</v>
          </cell>
          <cell r="O8679">
            <v>9740</v>
          </cell>
          <cell r="P8679">
            <v>9935</v>
          </cell>
          <cell r="Q8679">
            <v>10235</v>
          </cell>
        </row>
        <row r="8680">
          <cell r="E8680" t="str">
            <v>89MONTHLYCNON-REPRESENTED STATE EMPLOYEES</v>
          </cell>
          <cell r="F8680" t="str">
            <v>89</v>
          </cell>
          <cell r="G8680" t="str">
            <v>Monthly</v>
          </cell>
          <cell r="H8680" t="str">
            <v>C</v>
          </cell>
          <cell r="I8680">
            <v>0</v>
          </cell>
          <cell r="J8680" t="str">
            <v>Non-Represented State Employees</v>
          </cell>
          <cell r="K8680">
            <v>10332</v>
          </cell>
          <cell r="L8680">
            <v>10332</v>
          </cell>
          <cell r="M8680">
            <v>10332</v>
          </cell>
          <cell r="N8680">
            <v>10332</v>
          </cell>
          <cell r="O8680">
            <v>9740</v>
          </cell>
          <cell r="P8680">
            <v>9935</v>
          </cell>
          <cell r="Q8680">
            <v>10235</v>
          </cell>
        </row>
        <row r="8681">
          <cell r="E8681" t="str">
            <v>89MONTHLYCTEAMSTERS LOCAL UNION NUMBER 117</v>
          </cell>
          <cell r="F8681" t="str">
            <v>89</v>
          </cell>
          <cell r="G8681" t="str">
            <v>Monthly</v>
          </cell>
          <cell r="H8681" t="str">
            <v>C</v>
          </cell>
          <cell r="I8681">
            <v>0</v>
          </cell>
          <cell r="J8681" t="str">
            <v>Teamsters Local Union Number 117</v>
          </cell>
          <cell r="K8681">
            <v>10463</v>
          </cell>
          <cell r="L8681">
            <v>10463</v>
          </cell>
          <cell r="M8681">
            <v>10463</v>
          </cell>
          <cell r="N8681">
            <v>10463</v>
          </cell>
          <cell r="O8681">
            <v>9864</v>
          </cell>
          <cell r="P8681">
            <v>10061</v>
          </cell>
          <cell r="Q8681">
            <v>10365</v>
          </cell>
        </row>
        <row r="8682">
          <cell r="E8682" t="str">
            <v>89MONTHLYCWASHINGTON FEDERATION OF STATE EMPLOYEES</v>
          </cell>
          <cell r="F8682" t="str">
            <v>89</v>
          </cell>
          <cell r="G8682" t="str">
            <v>Monthly</v>
          </cell>
          <cell r="H8682" t="str">
            <v>C</v>
          </cell>
          <cell r="I8682">
            <v>0</v>
          </cell>
          <cell r="J8682" t="str">
            <v>Washington Federation of State Employees</v>
          </cell>
          <cell r="K8682">
            <v>10332</v>
          </cell>
          <cell r="L8682">
            <v>10332</v>
          </cell>
          <cell r="M8682">
            <v>10332</v>
          </cell>
          <cell r="N8682">
            <v>10332</v>
          </cell>
          <cell r="O8682">
            <v>9740</v>
          </cell>
          <cell r="P8682">
            <v>9935</v>
          </cell>
          <cell r="Q8682">
            <v>10235</v>
          </cell>
        </row>
        <row r="8683">
          <cell r="E8683" t="str">
            <v>89MONTHLYCWASHINGTON PUBLIC EMPLOYEES ASSOCIATION</v>
          </cell>
          <cell r="F8683" t="str">
            <v>89</v>
          </cell>
          <cell r="G8683" t="str">
            <v>Monthly</v>
          </cell>
          <cell r="H8683" t="str">
            <v>C</v>
          </cell>
          <cell r="I8683">
            <v>0</v>
          </cell>
          <cell r="J8683" t="str">
            <v>Washington Public Employees Association</v>
          </cell>
          <cell r="K8683">
            <v>10332</v>
          </cell>
          <cell r="L8683">
            <v>10332</v>
          </cell>
          <cell r="M8683">
            <v>10332</v>
          </cell>
          <cell r="N8683">
            <v>10332</v>
          </cell>
          <cell r="O8683">
            <v>9740</v>
          </cell>
          <cell r="P8683">
            <v>9935</v>
          </cell>
          <cell r="Q8683">
            <v>10235</v>
          </cell>
        </row>
        <row r="8684">
          <cell r="E8684" t="str">
            <v>89MONTHLYDCOALITION</v>
          </cell>
          <cell r="F8684" t="str">
            <v>89</v>
          </cell>
          <cell r="G8684" t="str">
            <v>Monthly</v>
          </cell>
          <cell r="H8684" t="str">
            <v>D</v>
          </cell>
          <cell r="I8684">
            <v>0</v>
          </cell>
          <cell r="J8684" t="str">
            <v>Coalition</v>
          </cell>
          <cell r="K8684">
            <v>10591</v>
          </cell>
          <cell r="L8684">
            <v>10591</v>
          </cell>
          <cell r="M8684">
            <v>10591</v>
          </cell>
          <cell r="N8684">
            <v>10591</v>
          </cell>
          <cell r="O8684">
            <v>9984</v>
          </cell>
          <cell r="P8684">
            <v>10184</v>
          </cell>
          <cell r="Q8684">
            <v>10492</v>
          </cell>
        </row>
        <row r="8685">
          <cell r="E8685" t="str">
            <v>89MONTHLYDNON-REPRESENTED STATE EMPLOYEES</v>
          </cell>
          <cell r="F8685" t="str">
            <v>89</v>
          </cell>
          <cell r="G8685" t="str">
            <v>Monthly</v>
          </cell>
          <cell r="H8685" t="str">
            <v>D</v>
          </cell>
          <cell r="I8685">
            <v>0</v>
          </cell>
          <cell r="J8685" t="str">
            <v>Non-Represented State Employees</v>
          </cell>
          <cell r="K8685">
            <v>10591</v>
          </cell>
          <cell r="L8685">
            <v>10591</v>
          </cell>
          <cell r="M8685">
            <v>10591</v>
          </cell>
          <cell r="N8685">
            <v>10591</v>
          </cell>
          <cell r="O8685">
            <v>9984</v>
          </cell>
          <cell r="P8685">
            <v>10184</v>
          </cell>
          <cell r="Q8685">
            <v>10492</v>
          </cell>
        </row>
        <row r="8686">
          <cell r="E8686" t="str">
            <v>89MONTHLYDTEAMSTERS LOCAL UNION NUMBER 117</v>
          </cell>
          <cell r="F8686" t="str">
            <v>89</v>
          </cell>
          <cell r="G8686" t="str">
            <v>Monthly</v>
          </cell>
          <cell r="H8686" t="str">
            <v>D</v>
          </cell>
          <cell r="I8686">
            <v>0</v>
          </cell>
          <cell r="J8686" t="str">
            <v>Teamsters Local Union Number 117</v>
          </cell>
          <cell r="K8686">
            <v>10726</v>
          </cell>
          <cell r="L8686">
            <v>10726</v>
          </cell>
          <cell r="M8686">
            <v>10726</v>
          </cell>
          <cell r="N8686">
            <v>10726</v>
          </cell>
          <cell r="O8686">
            <v>10111</v>
          </cell>
          <cell r="P8686">
            <v>10313</v>
          </cell>
          <cell r="Q8686">
            <v>10624</v>
          </cell>
        </row>
        <row r="8687">
          <cell r="E8687" t="str">
            <v>89MONTHLYDWASHINGTON FEDERATION OF STATE EMPLOYEES</v>
          </cell>
          <cell r="F8687" t="str">
            <v>89</v>
          </cell>
          <cell r="G8687" t="str">
            <v>Monthly</v>
          </cell>
          <cell r="H8687" t="str">
            <v>D</v>
          </cell>
          <cell r="I8687">
            <v>0</v>
          </cell>
          <cell r="J8687" t="str">
            <v>Washington Federation of State Employees</v>
          </cell>
          <cell r="K8687">
            <v>10591</v>
          </cell>
          <cell r="L8687">
            <v>10591</v>
          </cell>
          <cell r="M8687">
            <v>10591</v>
          </cell>
          <cell r="N8687">
            <v>10591</v>
          </cell>
          <cell r="O8687">
            <v>9984</v>
          </cell>
          <cell r="P8687">
            <v>10184</v>
          </cell>
          <cell r="Q8687">
            <v>10492</v>
          </cell>
        </row>
        <row r="8688">
          <cell r="E8688" t="str">
            <v>89MONTHLYDWASHINGTON PUBLIC EMPLOYEES ASSOCIATION</v>
          </cell>
          <cell r="F8688" t="str">
            <v>89</v>
          </cell>
          <cell r="G8688" t="str">
            <v>Monthly</v>
          </cell>
          <cell r="H8688" t="str">
            <v>D</v>
          </cell>
          <cell r="I8688">
            <v>0</v>
          </cell>
          <cell r="J8688" t="str">
            <v>Washington Public Employees Association</v>
          </cell>
          <cell r="K8688">
            <v>10591</v>
          </cell>
          <cell r="L8688">
            <v>10591</v>
          </cell>
          <cell r="M8688">
            <v>10591</v>
          </cell>
          <cell r="N8688">
            <v>10591</v>
          </cell>
          <cell r="O8688">
            <v>9984</v>
          </cell>
          <cell r="P8688">
            <v>10184</v>
          </cell>
          <cell r="Q8688">
            <v>10492</v>
          </cell>
        </row>
        <row r="8689">
          <cell r="E8689" t="str">
            <v>89MONTHLYECOALITION</v>
          </cell>
          <cell r="F8689" t="str">
            <v>89</v>
          </cell>
          <cell r="G8689" t="str">
            <v>Monthly</v>
          </cell>
          <cell r="H8689" t="str">
            <v>E</v>
          </cell>
          <cell r="I8689">
            <v>0</v>
          </cell>
          <cell r="J8689" t="str">
            <v>Coalition</v>
          </cell>
          <cell r="K8689">
            <v>10858</v>
          </cell>
          <cell r="L8689">
            <v>10858</v>
          </cell>
          <cell r="M8689">
            <v>10858</v>
          </cell>
          <cell r="N8689">
            <v>10858</v>
          </cell>
          <cell r="O8689">
            <v>10235</v>
          </cell>
          <cell r="P8689">
            <v>10440</v>
          </cell>
          <cell r="Q8689">
            <v>10755</v>
          </cell>
        </row>
        <row r="8690">
          <cell r="E8690" t="str">
            <v>89MONTHLYENON-REPRESENTED STATE EMPLOYEES</v>
          </cell>
          <cell r="F8690" t="str">
            <v>89</v>
          </cell>
          <cell r="G8690" t="str">
            <v>Monthly</v>
          </cell>
          <cell r="H8690" t="str">
            <v>E</v>
          </cell>
          <cell r="I8690">
            <v>0</v>
          </cell>
          <cell r="J8690" t="str">
            <v>Non-Represented State Employees</v>
          </cell>
          <cell r="K8690">
            <v>10858</v>
          </cell>
          <cell r="L8690">
            <v>10858</v>
          </cell>
          <cell r="M8690">
            <v>10858</v>
          </cell>
          <cell r="N8690">
            <v>10858</v>
          </cell>
          <cell r="O8690">
            <v>10235</v>
          </cell>
          <cell r="P8690">
            <v>10440</v>
          </cell>
          <cell r="Q8690">
            <v>10755</v>
          </cell>
        </row>
        <row r="8691">
          <cell r="E8691" t="str">
            <v>89MONTHLYETEAMSTERS LOCAL UNION NUMBER 117</v>
          </cell>
          <cell r="F8691" t="str">
            <v>89</v>
          </cell>
          <cell r="G8691" t="str">
            <v>Monthly</v>
          </cell>
          <cell r="H8691" t="str">
            <v>E</v>
          </cell>
          <cell r="I8691">
            <v>0</v>
          </cell>
          <cell r="J8691" t="str">
            <v>Teamsters Local Union Number 117</v>
          </cell>
          <cell r="K8691">
            <v>10997</v>
          </cell>
          <cell r="L8691">
            <v>10997</v>
          </cell>
          <cell r="M8691">
            <v>10997</v>
          </cell>
          <cell r="N8691">
            <v>10997</v>
          </cell>
          <cell r="O8691">
            <v>10367</v>
          </cell>
          <cell r="P8691">
            <v>10574</v>
          </cell>
          <cell r="Q8691">
            <v>10893</v>
          </cell>
        </row>
        <row r="8692">
          <cell r="E8692" t="str">
            <v>89MONTHLYEWASHINGTON FEDERATION OF STATE EMPLOYEES</v>
          </cell>
          <cell r="F8692" t="str">
            <v>89</v>
          </cell>
          <cell r="G8692" t="str">
            <v>Monthly</v>
          </cell>
          <cell r="H8692" t="str">
            <v>E</v>
          </cell>
          <cell r="I8692">
            <v>0</v>
          </cell>
          <cell r="J8692" t="str">
            <v>Washington Federation of State Employees</v>
          </cell>
          <cell r="K8692">
            <v>10858</v>
          </cell>
          <cell r="L8692">
            <v>10858</v>
          </cell>
          <cell r="M8692">
            <v>10858</v>
          </cell>
          <cell r="N8692">
            <v>10858</v>
          </cell>
          <cell r="O8692">
            <v>10235</v>
          </cell>
          <cell r="P8692">
            <v>10440</v>
          </cell>
          <cell r="Q8692">
            <v>10755</v>
          </cell>
        </row>
        <row r="8693">
          <cell r="E8693" t="str">
            <v>89MONTHLYEWASHINGTON PUBLIC EMPLOYEES ASSOCIATION</v>
          </cell>
          <cell r="F8693" t="str">
            <v>89</v>
          </cell>
          <cell r="G8693" t="str">
            <v>Monthly</v>
          </cell>
          <cell r="H8693" t="str">
            <v>E</v>
          </cell>
          <cell r="I8693">
            <v>0</v>
          </cell>
          <cell r="J8693" t="str">
            <v>Washington Public Employees Association</v>
          </cell>
          <cell r="K8693">
            <v>10858</v>
          </cell>
          <cell r="L8693">
            <v>10858</v>
          </cell>
          <cell r="M8693">
            <v>10858</v>
          </cell>
          <cell r="N8693">
            <v>10858</v>
          </cell>
          <cell r="O8693">
            <v>10235</v>
          </cell>
          <cell r="P8693">
            <v>10440</v>
          </cell>
          <cell r="Q8693">
            <v>10755</v>
          </cell>
        </row>
        <row r="8694">
          <cell r="E8694" t="str">
            <v>89MONTHLYFCOALITION</v>
          </cell>
          <cell r="F8694" t="str">
            <v>89</v>
          </cell>
          <cell r="G8694" t="str">
            <v>Monthly</v>
          </cell>
          <cell r="H8694" t="str">
            <v>F</v>
          </cell>
          <cell r="I8694">
            <v>0</v>
          </cell>
          <cell r="J8694" t="str">
            <v>Coalition</v>
          </cell>
          <cell r="K8694">
            <v>11127</v>
          </cell>
          <cell r="L8694">
            <v>11127</v>
          </cell>
          <cell r="M8694">
            <v>11127</v>
          </cell>
          <cell r="N8694">
            <v>11127</v>
          </cell>
          <cell r="O8694">
            <v>10489</v>
          </cell>
          <cell r="P8694">
            <v>10699</v>
          </cell>
          <cell r="Q8694">
            <v>11022</v>
          </cell>
        </row>
        <row r="8695">
          <cell r="E8695" t="str">
            <v>89MONTHLYFNON-REPRESENTED STATE EMPLOYEES</v>
          </cell>
          <cell r="F8695" t="str">
            <v>89</v>
          </cell>
          <cell r="G8695" t="str">
            <v>Monthly</v>
          </cell>
          <cell r="H8695" t="str">
            <v>F</v>
          </cell>
          <cell r="I8695">
            <v>0</v>
          </cell>
          <cell r="J8695" t="str">
            <v>Non-Represented State Employees</v>
          </cell>
          <cell r="K8695">
            <v>11127</v>
          </cell>
          <cell r="L8695">
            <v>11127</v>
          </cell>
          <cell r="M8695">
            <v>11127</v>
          </cell>
          <cell r="N8695">
            <v>11127</v>
          </cell>
          <cell r="O8695">
            <v>10489</v>
          </cell>
          <cell r="P8695">
            <v>10699</v>
          </cell>
          <cell r="Q8695">
            <v>11022</v>
          </cell>
        </row>
        <row r="8696">
          <cell r="E8696" t="str">
            <v>89MONTHLYFTEAMSTERS LOCAL UNION NUMBER 117</v>
          </cell>
          <cell r="F8696" t="str">
            <v>89</v>
          </cell>
          <cell r="G8696" t="str">
            <v>Monthly</v>
          </cell>
          <cell r="H8696" t="str">
            <v>F</v>
          </cell>
          <cell r="I8696">
            <v>0</v>
          </cell>
          <cell r="J8696" t="str">
            <v>Teamsters Local Union Number 117</v>
          </cell>
          <cell r="K8696">
            <v>11269</v>
          </cell>
          <cell r="L8696">
            <v>11269</v>
          </cell>
          <cell r="M8696">
            <v>11269</v>
          </cell>
          <cell r="N8696">
            <v>11269</v>
          </cell>
          <cell r="O8696">
            <v>10624</v>
          </cell>
          <cell r="P8696">
            <v>10836</v>
          </cell>
          <cell r="Q8696">
            <v>11163</v>
          </cell>
        </row>
        <row r="8697">
          <cell r="E8697" t="str">
            <v>89MONTHLYFWASHINGTON FEDERATION OF STATE EMPLOYEES</v>
          </cell>
          <cell r="F8697" t="str">
            <v>89</v>
          </cell>
          <cell r="G8697" t="str">
            <v>Monthly</v>
          </cell>
          <cell r="H8697" t="str">
            <v>F</v>
          </cell>
          <cell r="I8697">
            <v>0</v>
          </cell>
          <cell r="J8697" t="str">
            <v>Washington Federation of State Employees</v>
          </cell>
          <cell r="K8697">
            <v>11127</v>
          </cell>
          <cell r="L8697">
            <v>11127</v>
          </cell>
          <cell r="M8697">
            <v>11127</v>
          </cell>
          <cell r="N8697">
            <v>11127</v>
          </cell>
          <cell r="O8697">
            <v>10489</v>
          </cell>
          <cell r="P8697">
            <v>10699</v>
          </cell>
          <cell r="Q8697">
            <v>11022</v>
          </cell>
        </row>
        <row r="8698">
          <cell r="E8698" t="str">
            <v>89MONTHLYFWASHINGTON PUBLIC EMPLOYEES ASSOCIATION</v>
          </cell>
          <cell r="F8698" t="str">
            <v>89</v>
          </cell>
          <cell r="G8698" t="str">
            <v>Monthly</v>
          </cell>
          <cell r="H8698" t="str">
            <v>F</v>
          </cell>
          <cell r="I8698">
            <v>0</v>
          </cell>
          <cell r="J8698" t="str">
            <v>Washington Public Employees Association</v>
          </cell>
          <cell r="K8698">
            <v>11127</v>
          </cell>
          <cell r="L8698">
            <v>11127</v>
          </cell>
          <cell r="M8698">
            <v>11127</v>
          </cell>
          <cell r="N8698">
            <v>11127</v>
          </cell>
          <cell r="O8698">
            <v>10489</v>
          </cell>
          <cell r="P8698">
            <v>10699</v>
          </cell>
          <cell r="Q8698">
            <v>11022</v>
          </cell>
        </row>
        <row r="8699">
          <cell r="E8699" t="str">
            <v>89MONTHLYGCOALITION</v>
          </cell>
          <cell r="F8699" t="str">
            <v>89</v>
          </cell>
          <cell r="G8699" t="str">
            <v>Monthly</v>
          </cell>
          <cell r="H8699" t="str">
            <v>G</v>
          </cell>
          <cell r="I8699">
            <v>0</v>
          </cell>
          <cell r="J8699" t="str">
            <v>Coalition</v>
          </cell>
          <cell r="K8699">
            <v>11405</v>
          </cell>
          <cell r="L8699">
            <v>11405</v>
          </cell>
          <cell r="M8699">
            <v>11405</v>
          </cell>
          <cell r="N8699">
            <v>11405</v>
          </cell>
          <cell r="O8699">
            <v>10751</v>
          </cell>
          <cell r="P8699">
            <v>10966</v>
          </cell>
          <cell r="Q8699">
            <v>11297</v>
          </cell>
        </row>
        <row r="8700">
          <cell r="E8700" t="str">
            <v>89MONTHLYGNON-REPRESENTED STATE EMPLOYEES</v>
          </cell>
          <cell r="F8700" t="str">
            <v>89</v>
          </cell>
          <cell r="G8700" t="str">
            <v>Monthly</v>
          </cell>
          <cell r="H8700" t="str">
            <v>G</v>
          </cell>
          <cell r="I8700">
            <v>0</v>
          </cell>
          <cell r="J8700" t="str">
            <v>Non-Represented State Employees</v>
          </cell>
          <cell r="K8700">
            <v>11405</v>
          </cell>
          <cell r="L8700">
            <v>11405</v>
          </cell>
          <cell r="M8700">
            <v>11405</v>
          </cell>
          <cell r="N8700">
            <v>11405</v>
          </cell>
          <cell r="O8700">
            <v>10751</v>
          </cell>
          <cell r="P8700">
            <v>10966</v>
          </cell>
          <cell r="Q8700">
            <v>11297</v>
          </cell>
        </row>
        <row r="8701">
          <cell r="E8701" t="str">
            <v>89MONTHLYGTEAMSTERS LOCAL UNION NUMBER 117</v>
          </cell>
          <cell r="F8701" t="str">
            <v>89</v>
          </cell>
          <cell r="G8701" t="str">
            <v>Monthly</v>
          </cell>
          <cell r="H8701" t="str">
            <v>G</v>
          </cell>
          <cell r="I8701">
            <v>0</v>
          </cell>
          <cell r="J8701" t="str">
            <v>Teamsters Local Union Number 117</v>
          </cell>
          <cell r="K8701">
            <v>11552</v>
          </cell>
          <cell r="L8701">
            <v>11552</v>
          </cell>
          <cell r="M8701">
            <v>11552</v>
          </cell>
          <cell r="N8701">
            <v>11552</v>
          </cell>
          <cell r="O8701">
            <v>10890</v>
          </cell>
          <cell r="P8701">
            <v>11108</v>
          </cell>
          <cell r="Q8701">
            <v>11443</v>
          </cell>
        </row>
        <row r="8702">
          <cell r="E8702" t="str">
            <v>89MONTHLYGWASHINGTON FEDERATION OF STATE EMPLOYEES</v>
          </cell>
          <cell r="F8702" t="str">
            <v>89</v>
          </cell>
          <cell r="G8702" t="str">
            <v>Monthly</v>
          </cell>
          <cell r="H8702" t="str">
            <v>G</v>
          </cell>
          <cell r="I8702">
            <v>0</v>
          </cell>
          <cell r="J8702" t="str">
            <v>Washington Federation of State Employees</v>
          </cell>
          <cell r="K8702">
            <v>11405</v>
          </cell>
          <cell r="L8702">
            <v>11405</v>
          </cell>
          <cell r="M8702">
            <v>11405</v>
          </cell>
          <cell r="N8702">
            <v>11405</v>
          </cell>
          <cell r="O8702">
            <v>10751</v>
          </cell>
          <cell r="P8702">
            <v>10966</v>
          </cell>
          <cell r="Q8702">
            <v>11297</v>
          </cell>
        </row>
        <row r="8703">
          <cell r="E8703" t="str">
            <v>89MONTHLYGWASHINGTON PUBLIC EMPLOYEES ASSOCIATION</v>
          </cell>
          <cell r="F8703" t="str">
            <v>89</v>
          </cell>
          <cell r="G8703" t="str">
            <v>Monthly</v>
          </cell>
          <cell r="H8703" t="str">
            <v>G</v>
          </cell>
          <cell r="I8703">
            <v>0</v>
          </cell>
          <cell r="J8703" t="str">
            <v>Washington Public Employees Association</v>
          </cell>
          <cell r="K8703">
            <v>11405</v>
          </cell>
          <cell r="L8703">
            <v>11405</v>
          </cell>
          <cell r="M8703">
            <v>11405</v>
          </cell>
          <cell r="N8703">
            <v>11405</v>
          </cell>
          <cell r="O8703">
            <v>10751</v>
          </cell>
          <cell r="P8703">
            <v>10966</v>
          </cell>
          <cell r="Q8703">
            <v>11297</v>
          </cell>
        </row>
        <row r="8704">
          <cell r="E8704" t="str">
            <v>89MONTHLYHCOALITION</v>
          </cell>
          <cell r="F8704" t="str">
            <v>89</v>
          </cell>
          <cell r="G8704" t="str">
            <v>Monthly</v>
          </cell>
          <cell r="H8704" t="str">
            <v>H</v>
          </cell>
          <cell r="I8704">
            <v>0</v>
          </cell>
          <cell r="J8704" t="str">
            <v>Coalition</v>
          </cell>
          <cell r="K8704">
            <v>11693</v>
          </cell>
          <cell r="L8704">
            <v>11693</v>
          </cell>
          <cell r="M8704">
            <v>11693</v>
          </cell>
          <cell r="N8704">
            <v>11693</v>
          </cell>
          <cell r="O8704">
            <v>11023</v>
          </cell>
          <cell r="P8704">
            <v>11243</v>
          </cell>
          <cell r="Q8704">
            <v>11583</v>
          </cell>
        </row>
        <row r="8705">
          <cell r="E8705" t="str">
            <v>89MONTHLYHNON-REPRESENTED STATE EMPLOYEES</v>
          </cell>
          <cell r="F8705" t="str">
            <v>89</v>
          </cell>
          <cell r="G8705" t="str">
            <v>Monthly</v>
          </cell>
          <cell r="H8705" t="str">
            <v>H</v>
          </cell>
          <cell r="I8705">
            <v>0</v>
          </cell>
          <cell r="J8705" t="str">
            <v>Non-Represented State Employees</v>
          </cell>
          <cell r="K8705">
            <v>11693</v>
          </cell>
          <cell r="L8705">
            <v>11693</v>
          </cell>
          <cell r="M8705">
            <v>11693</v>
          </cell>
          <cell r="N8705">
            <v>11693</v>
          </cell>
          <cell r="O8705">
            <v>11023</v>
          </cell>
          <cell r="P8705">
            <v>11243</v>
          </cell>
          <cell r="Q8705">
            <v>11583</v>
          </cell>
        </row>
        <row r="8706">
          <cell r="E8706" t="str">
            <v>89MONTHLYHTEAMSTERS LOCAL UNION NUMBER 117</v>
          </cell>
          <cell r="F8706" t="str">
            <v>89</v>
          </cell>
          <cell r="G8706" t="str">
            <v>Monthly</v>
          </cell>
          <cell r="H8706" t="str">
            <v>H</v>
          </cell>
          <cell r="I8706">
            <v>0</v>
          </cell>
          <cell r="J8706" t="str">
            <v>Teamsters Local Union Number 117</v>
          </cell>
          <cell r="K8706">
            <v>11842</v>
          </cell>
          <cell r="L8706">
            <v>11842</v>
          </cell>
          <cell r="M8706">
            <v>11842</v>
          </cell>
          <cell r="N8706">
            <v>11842</v>
          </cell>
          <cell r="O8706">
            <v>11164</v>
          </cell>
          <cell r="P8706">
            <v>11387</v>
          </cell>
          <cell r="Q8706">
            <v>11731</v>
          </cell>
        </row>
        <row r="8707">
          <cell r="E8707" t="str">
            <v>89MONTHLYHWASHINGTON FEDERATION OF STATE EMPLOYEES</v>
          </cell>
          <cell r="F8707" t="str">
            <v>89</v>
          </cell>
          <cell r="G8707" t="str">
            <v>Monthly</v>
          </cell>
          <cell r="H8707" t="str">
            <v>H</v>
          </cell>
          <cell r="I8707">
            <v>0</v>
          </cell>
          <cell r="J8707" t="str">
            <v>Washington Federation of State Employees</v>
          </cell>
          <cell r="K8707">
            <v>11693</v>
          </cell>
          <cell r="L8707">
            <v>11693</v>
          </cell>
          <cell r="M8707">
            <v>11693</v>
          </cell>
          <cell r="N8707">
            <v>11693</v>
          </cell>
          <cell r="O8707">
            <v>11023</v>
          </cell>
          <cell r="P8707">
            <v>11243</v>
          </cell>
          <cell r="Q8707">
            <v>11583</v>
          </cell>
        </row>
        <row r="8708">
          <cell r="E8708" t="str">
            <v>89MONTHLYHWASHINGTON PUBLIC EMPLOYEES ASSOCIATION</v>
          </cell>
          <cell r="F8708" t="str">
            <v>89</v>
          </cell>
          <cell r="G8708" t="str">
            <v>Monthly</v>
          </cell>
          <cell r="H8708" t="str">
            <v>H</v>
          </cell>
          <cell r="I8708">
            <v>0</v>
          </cell>
          <cell r="J8708" t="str">
            <v>Washington Public Employees Association</v>
          </cell>
          <cell r="K8708">
            <v>11693</v>
          </cell>
          <cell r="L8708">
            <v>11693</v>
          </cell>
          <cell r="M8708">
            <v>11693</v>
          </cell>
          <cell r="N8708">
            <v>11693</v>
          </cell>
          <cell r="O8708">
            <v>11023</v>
          </cell>
          <cell r="P8708">
            <v>11243</v>
          </cell>
          <cell r="Q8708">
            <v>11583</v>
          </cell>
        </row>
        <row r="8709">
          <cell r="E8709" t="str">
            <v>89MONTHLYICOALITION</v>
          </cell>
          <cell r="F8709" t="str">
            <v>89</v>
          </cell>
          <cell r="G8709" t="str">
            <v>Monthly</v>
          </cell>
          <cell r="H8709" t="str">
            <v>I</v>
          </cell>
          <cell r="I8709">
            <v>0</v>
          </cell>
          <cell r="J8709" t="str">
            <v>Coalition</v>
          </cell>
          <cell r="K8709">
            <v>11981</v>
          </cell>
          <cell r="L8709">
            <v>11981</v>
          </cell>
          <cell r="M8709">
            <v>11981</v>
          </cell>
          <cell r="N8709">
            <v>11981</v>
          </cell>
          <cell r="O8709">
            <v>11294</v>
          </cell>
          <cell r="P8709">
            <v>11520</v>
          </cell>
          <cell r="Q8709">
            <v>11868</v>
          </cell>
        </row>
        <row r="8710">
          <cell r="E8710" t="str">
            <v>89MONTHLYINON-REPRESENTED STATE EMPLOYEES</v>
          </cell>
          <cell r="F8710" t="str">
            <v>89</v>
          </cell>
          <cell r="G8710" t="str">
            <v>Monthly</v>
          </cell>
          <cell r="H8710" t="str">
            <v>I</v>
          </cell>
          <cell r="I8710">
            <v>0</v>
          </cell>
          <cell r="J8710" t="str">
            <v>Non-Represented State Employees</v>
          </cell>
          <cell r="K8710">
            <v>11981</v>
          </cell>
          <cell r="L8710">
            <v>11981</v>
          </cell>
          <cell r="M8710">
            <v>11981</v>
          </cell>
          <cell r="N8710">
            <v>11981</v>
          </cell>
          <cell r="O8710">
            <v>11294</v>
          </cell>
          <cell r="P8710">
            <v>11520</v>
          </cell>
          <cell r="Q8710">
            <v>11868</v>
          </cell>
        </row>
        <row r="8711">
          <cell r="E8711" t="str">
            <v>89MONTHLYITEAMSTERS LOCAL UNION NUMBER 117</v>
          </cell>
          <cell r="F8711" t="str">
            <v>89</v>
          </cell>
          <cell r="G8711" t="str">
            <v>Monthly</v>
          </cell>
          <cell r="H8711" t="str">
            <v>I</v>
          </cell>
          <cell r="I8711">
            <v>0</v>
          </cell>
          <cell r="J8711" t="str">
            <v>Teamsters Local Union Number 117</v>
          </cell>
          <cell r="K8711">
            <v>12135</v>
          </cell>
          <cell r="L8711">
            <v>12135</v>
          </cell>
          <cell r="M8711">
            <v>12135</v>
          </cell>
          <cell r="N8711">
            <v>12135</v>
          </cell>
          <cell r="O8711">
            <v>11439</v>
          </cell>
          <cell r="P8711">
            <v>11668</v>
          </cell>
          <cell r="Q8711">
            <v>12020</v>
          </cell>
        </row>
        <row r="8712">
          <cell r="E8712" t="str">
            <v>89MONTHLYIWASHINGTON FEDERATION OF STATE EMPLOYEES</v>
          </cell>
          <cell r="F8712" t="str">
            <v>89</v>
          </cell>
          <cell r="G8712" t="str">
            <v>Monthly</v>
          </cell>
          <cell r="H8712" t="str">
            <v>I</v>
          </cell>
          <cell r="I8712">
            <v>0</v>
          </cell>
          <cell r="J8712" t="str">
            <v>Washington Federation of State Employees</v>
          </cell>
          <cell r="K8712">
            <v>11981</v>
          </cell>
          <cell r="L8712">
            <v>11981</v>
          </cell>
          <cell r="M8712">
            <v>11981</v>
          </cell>
          <cell r="N8712">
            <v>11981</v>
          </cell>
          <cell r="O8712">
            <v>11294</v>
          </cell>
          <cell r="P8712">
            <v>11520</v>
          </cell>
          <cell r="Q8712">
            <v>11868</v>
          </cell>
        </row>
        <row r="8713">
          <cell r="E8713" t="str">
            <v>89MONTHLYIWASHINGTON PUBLIC EMPLOYEES ASSOCIATION</v>
          </cell>
          <cell r="F8713" t="str">
            <v>89</v>
          </cell>
          <cell r="G8713" t="str">
            <v>Monthly</v>
          </cell>
          <cell r="H8713" t="str">
            <v>I</v>
          </cell>
          <cell r="I8713">
            <v>0</v>
          </cell>
          <cell r="J8713" t="str">
            <v>Washington Public Employees Association</v>
          </cell>
          <cell r="K8713">
            <v>11981</v>
          </cell>
          <cell r="L8713">
            <v>11981</v>
          </cell>
          <cell r="M8713">
            <v>11981</v>
          </cell>
          <cell r="N8713">
            <v>11981</v>
          </cell>
          <cell r="O8713">
            <v>11294</v>
          </cell>
          <cell r="P8713">
            <v>11520</v>
          </cell>
          <cell r="Q8713">
            <v>11868</v>
          </cell>
        </row>
        <row r="8714">
          <cell r="E8714" t="str">
            <v>89MONTHLYJCOALITION</v>
          </cell>
          <cell r="F8714" t="str">
            <v>89</v>
          </cell>
          <cell r="G8714" t="str">
            <v>Monthly</v>
          </cell>
          <cell r="H8714" t="str">
            <v>J</v>
          </cell>
          <cell r="I8714">
            <v>0</v>
          </cell>
          <cell r="J8714" t="str">
            <v>Coalition</v>
          </cell>
          <cell r="K8714">
            <v>12284</v>
          </cell>
          <cell r="L8714">
            <v>12284</v>
          </cell>
          <cell r="M8714">
            <v>12284</v>
          </cell>
          <cell r="N8714">
            <v>12284</v>
          </cell>
          <cell r="O8714">
            <v>11580</v>
          </cell>
          <cell r="P8714">
            <v>11812</v>
          </cell>
          <cell r="Q8714">
            <v>12169</v>
          </cell>
        </row>
        <row r="8715">
          <cell r="E8715" t="str">
            <v>89MONTHLYJNON-REPRESENTED STATE EMPLOYEES</v>
          </cell>
          <cell r="F8715" t="str">
            <v>89</v>
          </cell>
          <cell r="G8715" t="str">
            <v>Monthly</v>
          </cell>
          <cell r="H8715" t="str">
            <v>J</v>
          </cell>
          <cell r="I8715">
            <v>0</v>
          </cell>
          <cell r="J8715" t="str">
            <v>Non-Represented State Employees</v>
          </cell>
          <cell r="K8715">
            <v>12284</v>
          </cell>
          <cell r="L8715">
            <v>12284</v>
          </cell>
          <cell r="M8715">
            <v>12284</v>
          </cell>
          <cell r="N8715">
            <v>12284</v>
          </cell>
          <cell r="O8715">
            <v>11580</v>
          </cell>
          <cell r="P8715">
            <v>11812</v>
          </cell>
          <cell r="Q8715">
            <v>12169</v>
          </cell>
        </row>
        <row r="8716">
          <cell r="E8716" t="str">
            <v>89MONTHLYJTEAMSTERS LOCAL UNION NUMBER 117</v>
          </cell>
          <cell r="F8716" t="str">
            <v>89</v>
          </cell>
          <cell r="G8716" t="str">
            <v>Monthly</v>
          </cell>
          <cell r="H8716" t="str">
            <v>J</v>
          </cell>
          <cell r="I8716">
            <v>0</v>
          </cell>
          <cell r="J8716" t="str">
            <v>Teamsters Local Union Number 117</v>
          </cell>
          <cell r="K8716">
            <v>12440</v>
          </cell>
          <cell r="L8716">
            <v>12440</v>
          </cell>
          <cell r="M8716">
            <v>12440</v>
          </cell>
          <cell r="N8716">
            <v>12440</v>
          </cell>
          <cell r="O8716">
            <v>11727</v>
          </cell>
          <cell r="P8716">
            <v>11962</v>
          </cell>
          <cell r="Q8716">
            <v>12323</v>
          </cell>
        </row>
        <row r="8717">
          <cell r="E8717" t="str">
            <v>89MONTHLYJWASHINGTON FEDERATION OF STATE EMPLOYEES</v>
          </cell>
          <cell r="F8717" t="str">
            <v>89</v>
          </cell>
          <cell r="G8717" t="str">
            <v>Monthly</v>
          </cell>
          <cell r="H8717" t="str">
            <v>J</v>
          </cell>
          <cell r="I8717">
            <v>0</v>
          </cell>
          <cell r="J8717" t="str">
            <v>Washington Federation of State Employees</v>
          </cell>
          <cell r="K8717">
            <v>12284</v>
          </cell>
          <cell r="L8717">
            <v>12284</v>
          </cell>
          <cell r="M8717">
            <v>12284</v>
          </cell>
          <cell r="N8717">
            <v>12284</v>
          </cell>
          <cell r="O8717">
            <v>11580</v>
          </cell>
          <cell r="P8717">
            <v>11812</v>
          </cell>
          <cell r="Q8717">
            <v>12169</v>
          </cell>
        </row>
        <row r="8718">
          <cell r="E8718" t="str">
            <v>89MONTHLYJWASHINGTON PUBLIC EMPLOYEES ASSOCIATION</v>
          </cell>
          <cell r="F8718" t="str">
            <v>89</v>
          </cell>
          <cell r="G8718" t="str">
            <v>Monthly</v>
          </cell>
          <cell r="H8718" t="str">
            <v>J</v>
          </cell>
          <cell r="I8718">
            <v>0</v>
          </cell>
          <cell r="J8718" t="str">
            <v>Washington Public Employees Association</v>
          </cell>
          <cell r="K8718">
            <v>12284</v>
          </cell>
          <cell r="L8718">
            <v>12284</v>
          </cell>
          <cell r="M8718">
            <v>12284</v>
          </cell>
          <cell r="N8718">
            <v>12284</v>
          </cell>
          <cell r="O8718">
            <v>11580</v>
          </cell>
          <cell r="P8718">
            <v>11812</v>
          </cell>
          <cell r="Q8718">
            <v>12169</v>
          </cell>
        </row>
        <row r="8719">
          <cell r="E8719" t="str">
            <v>89MONTHLYKCOALITION</v>
          </cell>
          <cell r="F8719" t="str">
            <v>89</v>
          </cell>
          <cell r="G8719" t="str">
            <v>Monthly</v>
          </cell>
          <cell r="H8719" t="str">
            <v>K</v>
          </cell>
          <cell r="I8719">
            <v>0</v>
          </cell>
          <cell r="J8719" t="str">
            <v>Coalition</v>
          </cell>
          <cell r="K8719">
            <v>12593</v>
          </cell>
          <cell r="L8719">
            <v>12593</v>
          </cell>
          <cell r="M8719">
            <v>12593</v>
          </cell>
          <cell r="N8719">
            <v>12593</v>
          </cell>
          <cell r="O8719">
            <v>11872</v>
          </cell>
          <cell r="P8719">
            <v>12109</v>
          </cell>
          <cell r="Q8719">
            <v>12475</v>
          </cell>
        </row>
        <row r="8720">
          <cell r="E8720" t="str">
            <v>89MONTHLYKNON-REPRESENTED STATE EMPLOYEES</v>
          </cell>
          <cell r="F8720" t="str">
            <v>89</v>
          </cell>
          <cell r="G8720" t="str">
            <v>Monthly</v>
          </cell>
          <cell r="H8720" t="str">
            <v>K</v>
          </cell>
          <cell r="I8720">
            <v>0</v>
          </cell>
          <cell r="J8720" t="str">
            <v>Non-Represented State Employees</v>
          </cell>
          <cell r="K8720">
            <v>12593</v>
          </cell>
          <cell r="L8720">
            <v>12593</v>
          </cell>
          <cell r="M8720">
            <v>12593</v>
          </cell>
          <cell r="N8720">
            <v>12593</v>
          </cell>
          <cell r="O8720">
            <v>11872</v>
          </cell>
          <cell r="P8720">
            <v>12109</v>
          </cell>
          <cell r="Q8720">
            <v>12475</v>
          </cell>
        </row>
        <row r="8721">
          <cell r="E8721" t="str">
            <v>89MONTHLYKTEAMSTERS LOCAL UNION NUMBER 117</v>
          </cell>
          <cell r="F8721" t="str">
            <v>89</v>
          </cell>
          <cell r="G8721" t="str">
            <v>Monthly</v>
          </cell>
          <cell r="H8721" t="str">
            <v>K</v>
          </cell>
          <cell r="I8721">
            <v>0</v>
          </cell>
          <cell r="J8721" t="str">
            <v>Teamsters Local Union Number 117</v>
          </cell>
          <cell r="K8721">
            <v>12757</v>
          </cell>
          <cell r="L8721">
            <v>12757</v>
          </cell>
          <cell r="M8721">
            <v>12757</v>
          </cell>
          <cell r="N8721">
            <v>12757</v>
          </cell>
          <cell r="O8721">
            <v>12025</v>
          </cell>
          <cell r="P8721">
            <v>12266</v>
          </cell>
          <cell r="Q8721">
            <v>12636</v>
          </cell>
        </row>
        <row r="8722">
          <cell r="E8722" t="str">
            <v>89MONTHLYKWASHINGTON FEDERATION OF STATE EMPLOYEES</v>
          </cell>
          <cell r="F8722" t="str">
            <v>89</v>
          </cell>
          <cell r="G8722" t="str">
            <v>Monthly</v>
          </cell>
          <cell r="H8722" t="str">
            <v>K</v>
          </cell>
          <cell r="I8722">
            <v>0</v>
          </cell>
          <cell r="J8722" t="str">
            <v>Washington Federation of State Employees</v>
          </cell>
          <cell r="K8722">
            <v>12593</v>
          </cell>
          <cell r="L8722">
            <v>12593</v>
          </cell>
          <cell r="M8722">
            <v>12593</v>
          </cell>
          <cell r="N8722">
            <v>12593</v>
          </cell>
          <cell r="O8722">
            <v>11872</v>
          </cell>
          <cell r="P8722">
            <v>12109</v>
          </cell>
          <cell r="Q8722">
            <v>12475</v>
          </cell>
        </row>
        <row r="8723">
          <cell r="E8723" t="str">
            <v>89MONTHLYKWASHINGTON PUBLIC EMPLOYEES ASSOCIATION</v>
          </cell>
          <cell r="F8723" t="str">
            <v>89</v>
          </cell>
          <cell r="G8723" t="str">
            <v>Monthly</v>
          </cell>
          <cell r="H8723" t="str">
            <v>K</v>
          </cell>
          <cell r="I8723">
            <v>0</v>
          </cell>
          <cell r="J8723" t="str">
            <v>Washington Public Employees Association</v>
          </cell>
          <cell r="K8723">
            <v>12593</v>
          </cell>
          <cell r="L8723">
            <v>12593</v>
          </cell>
          <cell r="M8723">
            <v>12593</v>
          </cell>
          <cell r="N8723">
            <v>12593</v>
          </cell>
          <cell r="O8723">
            <v>11872</v>
          </cell>
          <cell r="P8723">
            <v>12109</v>
          </cell>
          <cell r="Q8723">
            <v>12475</v>
          </cell>
        </row>
        <row r="8724">
          <cell r="E8724" t="str">
            <v>89MONTHLYLCOALITION</v>
          </cell>
          <cell r="F8724" t="str">
            <v>89</v>
          </cell>
          <cell r="G8724" t="str">
            <v>Monthly</v>
          </cell>
          <cell r="H8724" t="str">
            <v>L</v>
          </cell>
          <cell r="I8724">
            <v>0</v>
          </cell>
          <cell r="J8724" t="str">
            <v>Coalition</v>
          </cell>
          <cell r="K8724">
            <v>12906</v>
          </cell>
          <cell r="L8724">
            <v>12906</v>
          </cell>
          <cell r="M8724">
            <v>12906</v>
          </cell>
          <cell r="N8724">
            <v>12906</v>
          </cell>
          <cell r="O8724">
            <v>12167</v>
          </cell>
          <cell r="P8724">
            <v>12410</v>
          </cell>
          <cell r="Q8724">
            <v>12785</v>
          </cell>
        </row>
        <row r="8725">
          <cell r="E8725" t="str">
            <v>89MONTHLYLNON-REPRESENTED STATE EMPLOYEES</v>
          </cell>
          <cell r="F8725" t="str">
            <v>89</v>
          </cell>
          <cell r="G8725" t="str">
            <v>Monthly</v>
          </cell>
          <cell r="H8725" t="str">
            <v>L</v>
          </cell>
          <cell r="I8725">
            <v>0</v>
          </cell>
          <cell r="J8725" t="str">
            <v>Non-Represented State Employees</v>
          </cell>
          <cell r="K8725">
            <v>12906</v>
          </cell>
          <cell r="L8725">
            <v>12906</v>
          </cell>
          <cell r="M8725">
            <v>12906</v>
          </cell>
          <cell r="N8725">
            <v>12906</v>
          </cell>
          <cell r="O8725">
            <v>12167</v>
          </cell>
          <cell r="P8725">
            <v>12410</v>
          </cell>
          <cell r="Q8725">
            <v>12785</v>
          </cell>
        </row>
        <row r="8726">
          <cell r="E8726" t="str">
            <v>89MONTHLYLTEAMSTERS LOCAL UNION NUMBER 117</v>
          </cell>
          <cell r="F8726" t="str">
            <v>89</v>
          </cell>
          <cell r="G8726" t="str">
            <v>Monthly</v>
          </cell>
          <cell r="H8726" t="str">
            <v>L</v>
          </cell>
          <cell r="I8726">
            <v>0</v>
          </cell>
          <cell r="J8726" t="str">
            <v>Teamsters Local Union Number 117</v>
          </cell>
          <cell r="K8726">
            <v>13071</v>
          </cell>
          <cell r="L8726">
            <v>13071</v>
          </cell>
          <cell r="M8726">
            <v>13071</v>
          </cell>
          <cell r="N8726">
            <v>13071</v>
          </cell>
          <cell r="O8726">
            <v>12322</v>
          </cell>
          <cell r="P8726">
            <v>12568</v>
          </cell>
          <cell r="Q8726">
            <v>12948</v>
          </cell>
        </row>
        <row r="8727">
          <cell r="E8727" t="str">
            <v>89MONTHLYLWASHINGTON FEDERATION OF STATE EMPLOYEES</v>
          </cell>
          <cell r="F8727" t="str">
            <v>89</v>
          </cell>
          <cell r="G8727" t="str">
            <v>Monthly</v>
          </cell>
          <cell r="H8727" t="str">
            <v>L</v>
          </cell>
          <cell r="I8727">
            <v>0</v>
          </cell>
          <cell r="J8727" t="str">
            <v>Washington Federation of State Employees</v>
          </cell>
          <cell r="K8727">
            <v>12906</v>
          </cell>
          <cell r="L8727">
            <v>12906</v>
          </cell>
          <cell r="M8727">
            <v>12906</v>
          </cell>
          <cell r="N8727">
            <v>12906</v>
          </cell>
          <cell r="O8727">
            <v>12167</v>
          </cell>
          <cell r="P8727">
            <v>12410</v>
          </cell>
          <cell r="Q8727">
            <v>12785</v>
          </cell>
        </row>
        <row r="8728">
          <cell r="E8728" t="str">
            <v>89MONTHLYLWASHINGTON PUBLIC EMPLOYEES ASSOCIATION</v>
          </cell>
          <cell r="F8728" t="str">
            <v>89</v>
          </cell>
          <cell r="G8728" t="str">
            <v>Monthly</v>
          </cell>
          <cell r="H8728" t="str">
            <v>L</v>
          </cell>
          <cell r="I8728">
            <v>0</v>
          </cell>
          <cell r="J8728" t="str">
            <v>Washington Public Employees Association</v>
          </cell>
          <cell r="K8728">
            <v>12906</v>
          </cell>
          <cell r="L8728">
            <v>12906</v>
          </cell>
          <cell r="M8728">
            <v>12906</v>
          </cell>
          <cell r="N8728">
            <v>12906</v>
          </cell>
          <cell r="O8728">
            <v>12167</v>
          </cell>
          <cell r="P8728">
            <v>12410</v>
          </cell>
          <cell r="Q8728">
            <v>12785</v>
          </cell>
        </row>
        <row r="8729">
          <cell r="E8729" t="str">
            <v>89MONTHLYMCOALITION</v>
          </cell>
          <cell r="F8729" t="str">
            <v>89</v>
          </cell>
          <cell r="G8729" t="str">
            <v>Monthly</v>
          </cell>
          <cell r="H8729" t="str">
            <v>M</v>
          </cell>
          <cell r="I8729">
            <v>0</v>
          </cell>
          <cell r="J8729" t="str">
            <v>Coalition</v>
          </cell>
          <cell r="K8729">
            <v>13232</v>
          </cell>
          <cell r="L8729">
            <v>13232</v>
          </cell>
          <cell r="M8729">
            <v>13232</v>
          </cell>
          <cell r="N8729">
            <v>13232</v>
          </cell>
          <cell r="O8729">
            <v>12474</v>
          </cell>
          <cell r="P8729">
            <v>12723</v>
          </cell>
          <cell r="Q8729">
            <v>13107</v>
          </cell>
        </row>
        <row r="8730">
          <cell r="E8730" t="str">
            <v>89MONTHLYMNON-REPRESENTED STATE EMPLOYEES</v>
          </cell>
          <cell r="F8730" t="str">
            <v>89</v>
          </cell>
          <cell r="G8730" t="str">
            <v>Monthly</v>
          </cell>
          <cell r="H8730" t="str">
            <v>M</v>
          </cell>
          <cell r="I8730">
            <v>0</v>
          </cell>
          <cell r="J8730" t="str">
            <v>Non-Represented State Employees</v>
          </cell>
          <cell r="K8730">
            <v>13232</v>
          </cell>
          <cell r="L8730">
            <v>13232</v>
          </cell>
          <cell r="M8730">
            <v>13232</v>
          </cell>
          <cell r="N8730">
            <v>13232</v>
          </cell>
          <cell r="O8730">
            <v>12474</v>
          </cell>
          <cell r="P8730">
            <v>12723</v>
          </cell>
          <cell r="Q8730">
            <v>13107</v>
          </cell>
        </row>
        <row r="8731">
          <cell r="E8731" t="str">
            <v>89MONTHLYMTEAMSTERS LOCAL UNION NUMBER 117</v>
          </cell>
          <cell r="F8731" t="str">
            <v>89</v>
          </cell>
          <cell r="G8731" t="str">
            <v>Monthly</v>
          </cell>
          <cell r="H8731" t="str">
            <v>M</v>
          </cell>
          <cell r="I8731">
            <v>0</v>
          </cell>
          <cell r="J8731" t="str">
            <v>Teamsters Local Union Number 117</v>
          </cell>
          <cell r="K8731">
            <v>13400</v>
          </cell>
          <cell r="L8731">
            <v>13400</v>
          </cell>
          <cell r="M8731">
            <v>13400</v>
          </cell>
          <cell r="N8731">
            <v>13400</v>
          </cell>
          <cell r="O8731">
            <v>12632</v>
          </cell>
          <cell r="P8731">
            <v>12885</v>
          </cell>
          <cell r="Q8731">
            <v>13274</v>
          </cell>
        </row>
        <row r="8732">
          <cell r="E8732" t="str">
            <v>89MONTHLYMWASHINGTON FEDERATION OF STATE EMPLOYEES</v>
          </cell>
          <cell r="F8732" t="str">
            <v>89</v>
          </cell>
          <cell r="G8732" t="str">
            <v>Monthly</v>
          </cell>
          <cell r="H8732" t="str">
            <v>M</v>
          </cell>
          <cell r="I8732">
            <v>0</v>
          </cell>
          <cell r="J8732" t="str">
            <v>Washington Federation of State Employees</v>
          </cell>
          <cell r="K8732">
            <v>13232</v>
          </cell>
          <cell r="L8732">
            <v>13232</v>
          </cell>
          <cell r="M8732">
            <v>13232</v>
          </cell>
          <cell r="N8732">
            <v>13232</v>
          </cell>
          <cell r="O8732">
            <v>12474</v>
          </cell>
          <cell r="P8732">
            <v>12723</v>
          </cell>
          <cell r="Q8732">
            <v>13107</v>
          </cell>
        </row>
        <row r="8733">
          <cell r="E8733" t="str">
            <v>89MONTHLYMWASHINGTON PUBLIC EMPLOYEES ASSOCIATION</v>
          </cell>
          <cell r="F8733" t="str">
            <v>89</v>
          </cell>
          <cell r="G8733" t="str">
            <v>Monthly</v>
          </cell>
          <cell r="H8733" t="str">
            <v>M</v>
          </cell>
          <cell r="I8733">
            <v>0</v>
          </cell>
          <cell r="J8733" t="str">
            <v>Washington Public Employees Association</v>
          </cell>
          <cell r="K8733">
            <v>13232</v>
          </cell>
          <cell r="L8733">
            <v>13232</v>
          </cell>
          <cell r="M8733">
            <v>13232</v>
          </cell>
          <cell r="N8733">
            <v>13232</v>
          </cell>
          <cell r="O8733">
            <v>12474</v>
          </cell>
          <cell r="P8733">
            <v>12723</v>
          </cell>
          <cell r="Q8733">
            <v>13107</v>
          </cell>
        </row>
        <row r="8734">
          <cell r="E8734" t="str">
            <v>90MONTHLYACOALITION</v>
          </cell>
          <cell r="F8734" t="str">
            <v>90</v>
          </cell>
          <cell r="G8734" t="str">
            <v>Monthly</v>
          </cell>
          <cell r="H8734" t="str">
            <v>A</v>
          </cell>
          <cell r="I8734">
            <v>0</v>
          </cell>
          <cell r="J8734" t="str">
            <v>Coalition</v>
          </cell>
          <cell r="K8734">
            <v>10084</v>
          </cell>
          <cell r="L8734">
            <v>10084</v>
          </cell>
          <cell r="M8734">
            <v>10084</v>
          </cell>
          <cell r="N8734">
            <v>10084</v>
          </cell>
          <cell r="O8734">
            <v>9506</v>
          </cell>
          <cell r="P8734">
            <v>9696</v>
          </cell>
          <cell r="Q8734">
            <v>9989</v>
          </cell>
        </row>
        <row r="8735">
          <cell r="E8735" t="str">
            <v>90MONTHLYANON-REPRESENTED STATE EMPLOYEES</v>
          </cell>
          <cell r="F8735" t="str">
            <v>90</v>
          </cell>
          <cell r="G8735" t="str">
            <v>Monthly</v>
          </cell>
          <cell r="H8735" t="str">
            <v>A</v>
          </cell>
          <cell r="I8735">
            <v>0</v>
          </cell>
          <cell r="J8735" t="str">
            <v>Non-Represented State Employees</v>
          </cell>
          <cell r="K8735">
            <v>10084</v>
          </cell>
          <cell r="L8735">
            <v>10084</v>
          </cell>
          <cell r="M8735">
            <v>10084</v>
          </cell>
          <cell r="N8735">
            <v>10084</v>
          </cell>
          <cell r="O8735">
            <v>9506</v>
          </cell>
          <cell r="P8735">
            <v>9696</v>
          </cell>
          <cell r="Q8735">
            <v>9989</v>
          </cell>
        </row>
        <row r="8736">
          <cell r="E8736" t="str">
            <v>90MONTHLYATEAMSTERS LOCAL UNION NUMBER 117</v>
          </cell>
          <cell r="F8736" t="str">
            <v>90</v>
          </cell>
          <cell r="G8736" t="str">
            <v>Monthly</v>
          </cell>
          <cell r="H8736" t="str">
            <v>A</v>
          </cell>
          <cell r="I8736">
            <v>0</v>
          </cell>
          <cell r="J8736" t="str">
            <v>Teamsters Local Union Number 117</v>
          </cell>
          <cell r="K8736">
            <v>10212</v>
          </cell>
          <cell r="L8736">
            <v>10212</v>
          </cell>
          <cell r="M8736">
            <v>10212</v>
          </cell>
          <cell r="N8736">
            <v>10212</v>
          </cell>
          <cell r="O8736">
            <v>9626</v>
          </cell>
          <cell r="P8736">
            <v>9819</v>
          </cell>
          <cell r="Q8736">
            <v>10116</v>
          </cell>
        </row>
        <row r="8737">
          <cell r="E8737" t="str">
            <v>90MONTHLYAWASHINGTON FEDERATION OF STATE EMPLOYEES</v>
          </cell>
          <cell r="F8737" t="str">
            <v>90</v>
          </cell>
          <cell r="G8737" t="str">
            <v>Monthly</v>
          </cell>
          <cell r="H8737" t="str">
            <v>A</v>
          </cell>
          <cell r="I8737">
            <v>0</v>
          </cell>
          <cell r="J8737" t="str">
            <v>Washington Federation of State Employees</v>
          </cell>
          <cell r="K8737">
            <v>10084</v>
          </cell>
          <cell r="L8737">
            <v>10084</v>
          </cell>
          <cell r="M8737">
            <v>10084</v>
          </cell>
          <cell r="N8737">
            <v>10084</v>
          </cell>
          <cell r="O8737">
            <v>9506</v>
          </cell>
          <cell r="P8737">
            <v>9696</v>
          </cell>
          <cell r="Q8737">
            <v>9989</v>
          </cell>
        </row>
        <row r="8738">
          <cell r="E8738" t="str">
            <v>90MONTHLYAWASHINGTON PUBLIC EMPLOYEES ASSOCIATION</v>
          </cell>
          <cell r="F8738" t="str">
            <v>90</v>
          </cell>
          <cell r="G8738" t="str">
            <v>Monthly</v>
          </cell>
          <cell r="H8738" t="str">
            <v>A</v>
          </cell>
          <cell r="I8738">
            <v>0</v>
          </cell>
          <cell r="J8738" t="str">
            <v>Washington Public Employees Association</v>
          </cell>
          <cell r="K8738">
            <v>10084</v>
          </cell>
          <cell r="L8738">
            <v>10084</v>
          </cell>
          <cell r="M8738">
            <v>10084</v>
          </cell>
          <cell r="N8738">
            <v>10084</v>
          </cell>
          <cell r="O8738">
            <v>9506</v>
          </cell>
          <cell r="P8738">
            <v>9696</v>
          </cell>
          <cell r="Q8738">
            <v>9989</v>
          </cell>
        </row>
        <row r="8739">
          <cell r="E8739" t="str">
            <v>90MONTHLYBCOALITION</v>
          </cell>
          <cell r="F8739" t="str">
            <v>90</v>
          </cell>
          <cell r="G8739" t="str">
            <v>Monthly</v>
          </cell>
          <cell r="H8739" t="str">
            <v>B</v>
          </cell>
          <cell r="I8739">
            <v>0</v>
          </cell>
          <cell r="J8739" t="str">
            <v>Coalition</v>
          </cell>
          <cell r="K8739">
            <v>10332</v>
          </cell>
          <cell r="L8739">
            <v>10332</v>
          </cell>
          <cell r="M8739">
            <v>10332</v>
          </cell>
          <cell r="N8739">
            <v>10332</v>
          </cell>
          <cell r="O8739">
            <v>9740</v>
          </cell>
          <cell r="P8739">
            <v>9935</v>
          </cell>
          <cell r="Q8739">
            <v>10235</v>
          </cell>
        </row>
        <row r="8740">
          <cell r="E8740" t="str">
            <v>90MONTHLYBNON-REPRESENTED STATE EMPLOYEES</v>
          </cell>
          <cell r="F8740" t="str">
            <v>90</v>
          </cell>
          <cell r="G8740" t="str">
            <v>Monthly</v>
          </cell>
          <cell r="H8740" t="str">
            <v>B</v>
          </cell>
          <cell r="I8740">
            <v>0</v>
          </cell>
          <cell r="J8740" t="str">
            <v>Non-Represented State Employees</v>
          </cell>
          <cell r="K8740">
            <v>10332</v>
          </cell>
          <cell r="L8740">
            <v>10332</v>
          </cell>
          <cell r="M8740">
            <v>10332</v>
          </cell>
          <cell r="N8740">
            <v>10332</v>
          </cell>
          <cell r="O8740">
            <v>9740</v>
          </cell>
          <cell r="P8740">
            <v>9935</v>
          </cell>
          <cell r="Q8740">
            <v>10235</v>
          </cell>
        </row>
        <row r="8741">
          <cell r="E8741" t="str">
            <v>90MONTHLYBTEAMSTERS LOCAL UNION NUMBER 117</v>
          </cell>
          <cell r="F8741" t="str">
            <v>90</v>
          </cell>
          <cell r="G8741" t="str">
            <v>Monthly</v>
          </cell>
          <cell r="H8741" t="str">
            <v>B</v>
          </cell>
          <cell r="I8741">
            <v>0</v>
          </cell>
          <cell r="J8741" t="str">
            <v>Teamsters Local Union Number 117</v>
          </cell>
          <cell r="K8741">
            <v>10463</v>
          </cell>
          <cell r="L8741">
            <v>10463</v>
          </cell>
          <cell r="M8741">
            <v>10463</v>
          </cell>
          <cell r="N8741">
            <v>10463</v>
          </cell>
          <cell r="O8741">
            <v>9864</v>
          </cell>
          <cell r="P8741">
            <v>10061</v>
          </cell>
          <cell r="Q8741">
            <v>10365</v>
          </cell>
        </row>
        <row r="8742">
          <cell r="E8742" t="str">
            <v>90MONTHLYBWASHINGTON FEDERATION OF STATE EMPLOYEES</v>
          </cell>
          <cell r="F8742" t="str">
            <v>90</v>
          </cell>
          <cell r="G8742" t="str">
            <v>Monthly</v>
          </cell>
          <cell r="H8742" t="str">
            <v>B</v>
          </cell>
          <cell r="I8742">
            <v>0</v>
          </cell>
          <cell r="J8742" t="str">
            <v>Washington Federation of State Employees</v>
          </cell>
          <cell r="K8742">
            <v>10332</v>
          </cell>
          <cell r="L8742">
            <v>10332</v>
          </cell>
          <cell r="M8742">
            <v>10332</v>
          </cell>
          <cell r="N8742">
            <v>10332</v>
          </cell>
          <cell r="O8742">
            <v>9740</v>
          </cell>
          <cell r="P8742">
            <v>9935</v>
          </cell>
          <cell r="Q8742">
            <v>10235</v>
          </cell>
        </row>
        <row r="8743">
          <cell r="E8743" t="str">
            <v>90MONTHLYBWASHINGTON PUBLIC EMPLOYEES ASSOCIATION</v>
          </cell>
          <cell r="F8743" t="str">
            <v>90</v>
          </cell>
          <cell r="G8743" t="str">
            <v>Monthly</v>
          </cell>
          <cell r="H8743" t="str">
            <v>B</v>
          </cell>
          <cell r="I8743">
            <v>0</v>
          </cell>
          <cell r="J8743" t="str">
            <v>Washington Public Employees Association</v>
          </cell>
          <cell r="K8743">
            <v>10332</v>
          </cell>
          <cell r="L8743">
            <v>10332</v>
          </cell>
          <cell r="M8743">
            <v>10332</v>
          </cell>
          <cell r="N8743">
            <v>10332</v>
          </cell>
          <cell r="O8743">
            <v>9740</v>
          </cell>
          <cell r="P8743">
            <v>9935</v>
          </cell>
          <cell r="Q8743">
            <v>10235</v>
          </cell>
        </row>
        <row r="8744">
          <cell r="E8744" t="str">
            <v>90MONTHLYCCOALITION</v>
          </cell>
          <cell r="F8744" t="str">
            <v>90</v>
          </cell>
          <cell r="G8744" t="str">
            <v>Monthly</v>
          </cell>
          <cell r="H8744" t="str">
            <v>C</v>
          </cell>
          <cell r="I8744">
            <v>0</v>
          </cell>
          <cell r="J8744" t="str">
            <v>Coalition</v>
          </cell>
          <cell r="K8744">
            <v>10591</v>
          </cell>
          <cell r="L8744">
            <v>10591</v>
          </cell>
          <cell r="M8744">
            <v>10591</v>
          </cell>
          <cell r="N8744">
            <v>10591</v>
          </cell>
          <cell r="O8744">
            <v>9984</v>
          </cell>
          <cell r="P8744">
            <v>10184</v>
          </cell>
          <cell r="Q8744">
            <v>10492</v>
          </cell>
        </row>
        <row r="8745">
          <cell r="E8745" t="str">
            <v>90MONTHLYCNON-REPRESENTED STATE EMPLOYEES</v>
          </cell>
          <cell r="F8745" t="str">
            <v>90</v>
          </cell>
          <cell r="G8745" t="str">
            <v>Monthly</v>
          </cell>
          <cell r="H8745" t="str">
            <v>C</v>
          </cell>
          <cell r="I8745">
            <v>0</v>
          </cell>
          <cell r="J8745" t="str">
            <v>Non-Represented State Employees</v>
          </cell>
          <cell r="K8745">
            <v>10591</v>
          </cell>
          <cell r="L8745">
            <v>10591</v>
          </cell>
          <cell r="M8745">
            <v>10591</v>
          </cell>
          <cell r="N8745">
            <v>10591</v>
          </cell>
          <cell r="O8745">
            <v>9984</v>
          </cell>
          <cell r="P8745">
            <v>10184</v>
          </cell>
          <cell r="Q8745">
            <v>10492</v>
          </cell>
        </row>
        <row r="8746">
          <cell r="E8746" t="str">
            <v>90MONTHLYCTEAMSTERS LOCAL UNION NUMBER 117</v>
          </cell>
          <cell r="F8746" t="str">
            <v>90</v>
          </cell>
          <cell r="G8746" t="str">
            <v>Monthly</v>
          </cell>
          <cell r="H8746" t="str">
            <v>C</v>
          </cell>
          <cell r="I8746">
            <v>0</v>
          </cell>
          <cell r="J8746" t="str">
            <v>Teamsters Local Union Number 117</v>
          </cell>
          <cell r="K8746">
            <v>10726</v>
          </cell>
          <cell r="L8746">
            <v>10726</v>
          </cell>
          <cell r="M8746">
            <v>10726</v>
          </cell>
          <cell r="N8746">
            <v>10726</v>
          </cell>
          <cell r="O8746">
            <v>10111</v>
          </cell>
          <cell r="P8746">
            <v>10313</v>
          </cell>
          <cell r="Q8746">
            <v>10624</v>
          </cell>
        </row>
        <row r="8747">
          <cell r="E8747" t="str">
            <v>90MONTHLYCWASHINGTON FEDERATION OF STATE EMPLOYEES</v>
          </cell>
          <cell r="F8747" t="str">
            <v>90</v>
          </cell>
          <cell r="G8747" t="str">
            <v>Monthly</v>
          </cell>
          <cell r="H8747" t="str">
            <v>C</v>
          </cell>
          <cell r="I8747">
            <v>0</v>
          </cell>
          <cell r="J8747" t="str">
            <v>Washington Federation of State Employees</v>
          </cell>
          <cell r="K8747">
            <v>10591</v>
          </cell>
          <cell r="L8747">
            <v>10591</v>
          </cell>
          <cell r="M8747">
            <v>10591</v>
          </cell>
          <cell r="N8747">
            <v>10591</v>
          </cell>
          <cell r="O8747">
            <v>9984</v>
          </cell>
          <cell r="P8747">
            <v>10184</v>
          </cell>
          <cell r="Q8747">
            <v>10492</v>
          </cell>
        </row>
        <row r="8748">
          <cell r="E8748" t="str">
            <v>90MONTHLYCWASHINGTON PUBLIC EMPLOYEES ASSOCIATION</v>
          </cell>
          <cell r="F8748" t="str">
            <v>90</v>
          </cell>
          <cell r="G8748" t="str">
            <v>Monthly</v>
          </cell>
          <cell r="H8748" t="str">
            <v>C</v>
          </cell>
          <cell r="I8748">
            <v>0</v>
          </cell>
          <cell r="J8748" t="str">
            <v>Washington Public Employees Association</v>
          </cell>
          <cell r="K8748">
            <v>10591</v>
          </cell>
          <cell r="L8748">
            <v>10591</v>
          </cell>
          <cell r="M8748">
            <v>10591</v>
          </cell>
          <cell r="N8748">
            <v>10591</v>
          </cell>
          <cell r="O8748">
            <v>9984</v>
          </cell>
          <cell r="P8748">
            <v>10184</v>
          </cell>
          <cell r="Q8748">
            <v>10492</v>
          </cell>
        </row>
        <row r="8749">
          <cell r="E8749" t="str">
            <v>90MONTHLYDCOALITION</v>
          </cell>
          <cell r="F8749" t="str">
            <v>90</v>
          </cell>
          <cell r="G8749" t="str">
            <v>Monthly</v>
          </cell>
          <cell r="H8749" t="str">
            <v>D</v>
          </cell>
          <cell r="I8749">
            <v>0</v>
          </cell>
          <cell r="J8749" t="str">
            <v>Coalition</v>
          </cell>
          <cell r="K8749">
            <v>10858</v>
          </cell>
          <cell r="L8749">
            <v>10858</v>
          </cell>
          <cell r="M8749">
            <v>10858</v>
          </cell>
          <cell r="N8749">
            <v>10858</v>
          </cell>
          <cell r="O8749">
            <v>10235</v>
          </cell>
          <cell r="P8749">
            <v>10440</v>
          </cell>
          <cell r="Q8749">
            <v>10755</v>
          </cell>
        </row>
        <row r="8750">
          <cell r="E8750" t="str">
            <v>90MONTHLYDNON-REPRESENTED STATE EMPLOYEES</v>
          </cell>
          <cell r="F8750" t="str">
            <v>90</v>
          </cell>
          <cell r="G8750" t="str">
            <v>Monthly</v>
          </cell>
          <cell r="H8750" t="str">
            <v>D</v>
          </cell>
          <cell r="I8750">
            <v>0</v>
          </cell>
          <cell r="J8750" t="str">
            <v>Non-Represented State Employees</v>
          </cell>
          <cell r="K8750">
            <v>10858</v>
          </cell>
          <cell r="L8750">
            <v>10858</v>
          </cell>
          <cell r="M8750">
            <v>10858</v>
          </cell>
          <cell r="N8750">
            <v>10858</v>
          </cell>
          <cell r="O8750">
            <v>10235</v>
          </cell>
          <cell r="P8750">
            <v>10440</v>
          </cell>
          <cell r="Q8750">
            <v>10755</v>
          </cell>
        </row>
        <row r="8751">
          <cell r="E8751" t="str">
            <v>90MONTHLYDTEAMSTERS LOCAL UNION NUMBER 117</v>
          </cell>
          <cell r="F8751" t="str">
            <v>90</v>
          </cell>
          <cell r="G8751" t="str">
            <v>Monthly</v>
          </cell>
          <cell r="H8751" t="str">
            <v>D</v>
          </cell>
          <cell r="I8751">
            <v>0</v>
          </cell>
          <cell r="J8751" t="str">
            <v>Teamsters Local Union Number 117</v>
          </cell>
          <cell r="K8751">
            <v>10997</v>
          </cell>
          <cell r="L8751">
            <v>10997</v>
          </cell>
          <cell r="M8751">
            <v>10997</v>
          </cell>
          <cell r="N8751">
            <v>10997</v>
          </cell>
          <cell r="O8751">
            <v>10367</v>
          </cell>
          <cell r="P8751">
            <v>10574</v>
          </cell>
          <cell r="Q8751">
            <v>10893</v>
          </cell>
        </row>
        <row r="8752">
          <cell r="E8752" t="str">
            <v>90MONTHLYDWASHINGTON FEDERATION OF STATE EMPLOYEES</v>
          </cell>
          <cell r="F8752" t="str">
            <v>90</v>
          </cell>
          <cell r="G8752" t="str">
            <v>Monthly</v>
          </cell>
          <cell r="H8752" t="str">
            <v>D</v>
          </cell>
          <cell r="I8752">
            <v>0</v>
          </cell>
          <cell r="J8752" t="str">
            <v>Washington Federation of State Employees</v>
          </cell>
          <cell r="K8752">
            <v>10858</v>
          </cell>
          <cell r="L8752">
            <v>10858</v>
          </cell>
          <cell r="M8752">
            <v>10858</v>
          </cell>
          <cell r="N8752">
            <v>10858</v>
          </cell>
          <cell r="O8752">
            <v>10235</v>
          </cell>
          <cell r="P8752">
            <v>10440</v>
          </cell>
          <cell r="Q8752">
            <v>10755</v>
          </cell>
        </row>
        <row r="8753">
          <cell r="E8753" t="str">
            <v>90MONTHLYDWASHINGTON PUBLIC EMPLOYEES ASSOCIATION</v>
          </cell>
          <cell r="F8753" t="str">
            <v>90</v>
          </cell>
          <cell r="G8753" t="str">
            <v>Monthly</v>
          </cell>
          <cell r="H8753" t="str">
            <v>D</v>
          </cell>
          <cell r="I8753">
            <v>0</v>
          </cell>
          <cell r="J8753" t="str">
            <v>Washington Public Employees Association</v>
          </cell>
          <cell r="K8753">
            <v>10858</v>
          </cell>
          <cell r="L8753">
            <v>10858</v>
          </cell>
          <cell r="M8753">
            <v>10858</v>
          </cell>
          <cell r="N8753">
            <v>10858</v>
          </cell>
          <cell r="O8753">
            <v>10235</v>
          </cell>
          <cell r="P8753">
            <v>10440</v>
          </cell>
          <cell r="Q8753">
            <v>10755</v>
          </cell>
        </row>
        <row r="8754">
          <cell r="E8754" t="str">
            <v>90MONTHLYECOALITION</v>
          </cell>
          <cell r="F8754" t="str">
            <v>90</v>
          </cell>
          <cell r="G8754" t="str">
            <v>Monthly</v>
          </cell>
          <cell r="H8754" t="str">
            <v>E</v>
          </cell>
          <cell r="I8754">
            <v>0</v>
          </cell>
          <cell r="J8754" t="str">
            <v>Coalition</v>
          </cell>
          <cell r="K8754">
            <v>11127</v>
          </cell>
          <cell r="L8754">
            <v>11127</v>
          </cell>
          <cell r="M8754">
            <v>11127</v>
          </cell>
          <cell r="N8754">
            <v>11127</v>
          </cell>
          <cell r="O8754">
            <v>10489</v>
          </cell>
          <cell r="P8754">
            <v>10699</v>
          </cell>
          <cell r="Q8754">
            <v>11022</v>
          </cell>
        </row>
        <row r="8755">
          <cell r="E8755" t="str">
            <v>90MONTHLYENON-REPRESENTED STATE EMPLOYEES</v>
          </cell>
          <cell r="F8755" t="str">
            <v>90</v>
          </cell>
          <cell r="G8755" t="str">
            <v>Monthly</v>
          </cell>
          <cell r="H8755" t="str">
            <v>E</v>
          </cell>
          <cell r="I8755">
            <v>0</v>
          </cell>
          <cell r="J8755" t="str">
            <v>Non-Represented State Employees</v>
          </cell>
          <cell r="K8755">
            <v>11127</v>
          </cell>
          <cell r="L8755">
            <v>11127</v>
          </cell>
          <cell r="M8755">
            <v>11127</v>
          </cell>
          <cell r="N8755">
            <v>11127</v>
          </cell>
          <cell r="O8755">
            <v>10489</v>
          </cell>
          <cell r="P8755">
            <v>10699</v>
          </cell>
          <cell r="Q8755">
            <v>11022</v>
          </cell>
        </row>
        <row r="8756">
          <cell r="E8756" t="str">
            <v>90MONTHLYETEAMSTERS LOCAL UNION NUMBER 117</v>
          </cell>
          <cell r="F8756" t="str">
            <v>90</v>
          </cell>
          <cell r="G8756" t="str">
            <v>Monthly</v>
          </cell>
          <cell r="H8756" t="str">
            <v>E</v>
          </cell>
          <cell r="I8756">
            <v>0</v>
          </cell>
          <cell r="J8756" t="str">
            <v>Teamsters Local Union Number 117</v>
          </cell>
          <cell r="K8756">
            <v>11269</v>
          </cell>
          <cell r="L8756">
            <v>11269</v>
          </cell>
          <cell r="M8756">
            <v>11269</v>
          </cell>
          <cell r="N8756">
            <v>11269</v>
          </cell>
          <cell r="O8756">
            <v>10624</v>
          </cell>
          <cell r="P8756">
            <v>10836</v>
          </cell>
          <cell r="Q8756">
            <v>11163</v>
          </cell>
        </row>
        <row r="8757">
          <cell r="E8757" t="str">
            <v>90MONTHLYEWASHINGTON FEDERATION OF STATE EMPLOYEES</v>
          </cell>
          <cell r="F8757" t="str">
            <v>90</v>
          </cell>
          <cell r="G8757" t="str">
            <v>Monthly</v>
          </cell>
          <cell r="H8757" t="str">
            <v>E</v>
          </cell>
          <cell r="I8757">
            <v>0</v>
          </cell>
          <cell r="J8757" t="str">
            <v>Washington Federation of State Employees</v>
          </cell>
          <cell r="K8757">
            <v>11127</v>
          </cell>
          <cell r="L8757">
            <v>11127</v>
          </cell>
          <cell r="M8757">
            <v>11127</v>
          </cell>
          <cell r="N8757">
            <v>11127</v>
          </cell>
          <cell r="O8757">
            <v>10489</v>
          </cell>
          <cell r="P8757">
            <v>10699</v>
          </cell>
          <cell r="Q8757">
            <v>11022</v>
          </cell>
        </row>
        <row r="8758">
          <cell r="E8758" t="str">
            <v>90MONTHLYEWASHINGTON PUBLIC EMPLOYEES ASSOCIATION</v>
          </cell>
          <cell r="F8758" t="str">
            <v>90</v>
          </cell>
          <cell r="G8758" t="str">
            <v>Monthly</v>
          </cell>
          <cell r="H8758" t="str">
            <v>E</v>
          </cell>
          <cell r="I8758">
            <v>0</v>
          </cell>
          <cell r="J8758" t="str">
            <v>Washington Public Employees Association</v>
          </cell>
          <cell r="K8758">
            <v>11127</v>
          </cell>
          <cell r="L8758">
            <v>11127</v>
          </cell>
          <cell r="M8758">
            <v>11127</v>
          </cell>
          <cell r="N8758">
            <v>11127</v>
          </cell>
          <cell r="O8758">
            <v>10489</v>
          </cell>
          <cell r="P8758">
            <v>10699</v>
          </cell>
          <cell r="Q8758">
            <v>11022</v>
          </cell>
        </row>
        <row r="8759">
          <cell r="E8759" t="str">
            <v>90MONTHLYFCOALITION</v>
          </cell>
          <cell r="F8759" t="str">
            <v>90</v>
          </cell>
          <cell r="G8759" t="str">
            <v>Monthly</v>
          </cell>
          <cell r="H8759" t="str">
            <v>F</v>
          </cell>
          <cell r="I8759">
            <v>0</v>
          </cell>
          <cell r="J8759" t="str">
            <v>Coalition</v>
          </cell>
          <cell r="K8759">
            <v>11405</v>
          </cell>
          <cell r="L8759">
            <v>11405</v>
          </cell>
          <cell r="M8759">
            <v>11405</v>
          </cell>
          <cell r="N8759">
            <v>11405</v>
          </cell>
          <cell r="O8759">
            <v>10751</v>
          </cell>
          <cell r="P8759">
            <v>10966</v>
          </cell>
          <cell r="Q8759">
            <v>11297</v>
          </cell>
        </row>
        <row r="8760">
          <cell r="E8760" t="str">
            <v>90MONTHLYFNON-REPRESENTED STATE EMPLOYEES</v>
          </cell>
          <cell r="F8760" t="str">
            <v>90</v>
          </cell>
          <cell r="G8760" t="str">
            <v>Monthly</v>
          </cell>
          <cell r="H8760" t="str">
            <v>F</v>
          </cell>
          <cell r="I8760">
            <v>0</v>
          </cell>
          <cell r="J8760" t="str">
            <v>Non-Represented State Employees</v>
          </cell>
          <cell r="K8760">
            <v>11405</v>
          </cell>
          <cell r="L8760">
            <v>11405</v>
          </cell>
          <cell r="M8760">
            <v>11405</v>
          </cell>
          <cell r="N8760">
            <v>11405</v>
          </cell>
          <cell r="O8760">
            <v>10751</v>
          </cell>
          <cell r="P8760">
            <v>10966</v>
          </cell>
          <cell r="Q8760">
            <v>11297</v>
          </cell>
        </row>
        <row r="8761">
          <cell r="E8761" t="str">
            <v>90MONTHLYFTEAMSTERS LOCAL UNION NUMBER 117</v>
          </cell>
          <cell r="F8761" t="str">
            <v>90</v>
          </cell>
          <cell r="G8761" t="str">
            <v>Monthly</v>
          </cell>
          <cell r="H8761" t="str">
            <v>F</v>
          </cell>
          <cell r="I8761">
            <v>0</v>
          </cell>
          <cell r="J8761" t="str">
            <v>Teamsters Local Union Number 117</v>
          </cell>
          <cell r="K8761">
            <v>11552</v>
          </cell>
          <cell r="L8761">
            <v>11552</v>
          </cell>
          <cell r="M8761">
            <v>11552</v>
          </cell>
          <cell r="N8761">
            <v>11552</v>
          </cell>
          <cell r="O8761">
            <v>10890</v>
          </cell>
          <cell r="P8761">
            <v>11108</v>
          </cell>
          <cell r="Q8761">
            <v>11443</v>
          </cell>
        </row>
        <row r="8762">
          <cell r="E8762" t="str">
            <v>90MONTHLYFWASHINGTON FEDERATION OF STATE EMPLOYEES</v>
          </cell>
          <cell r="F8762" t="str">
            <v>90</v>
          </cell>
          <cell r="G8762" t="str">
            <v>Monthly</v>
          </cell>
          <cell r="H8762" t="str">
            <v>F</v>
          </cell>
          <cell r="I8762">
            <v>0</v>
          </cell>
          <cell r="J8762" t="str">
            <v>Washington Federation of State Employees</v>
          </cell>
          <cell r="K8762">
            <v>11405</v>
          </cell>
          <cell r="L8762">
            <v>11405</v>
          </cell>
          <cell r="M8762">
            <v>11405</v>
          </cell>
          <cell r="N8762">
            <v>11405</v>
          </cell>
          <cell r="O8762">
            <v>10751</v>
          </cell>
          <cell r="P8762">
            <v>10966</v>
          </cell>
          <cell r="Q8762">
            <v>11297</v>
          </cell>
        </row>
        <row r="8763">
          <cell r="E8763" t="str">
            <v>90MONTHLYFWASHINGTON PUBLIC EMPLOYEES ASSOCIATION</v>
          </cell>
          <cell r="F8763" t="str">
            <v>90</v>
          </cell>
          <cell r="G8763" t="str">
            <v>Monthly</v>
          </cell>
          <cell r="H8763" t="str">
            <v>F</v>
          </cell>
          <cell r="I8763">
            <v>0</v>
          </cell>
          <cell r="J8763" t="str">
            <v>Washington Public Employees Association</v>
          </cell>
          <cell r="K8763">
            <v>11405</v>
          </cell>
          <cell r="L8763">
            <v>11405</v>
          </cell>
          <cell r="M8763">
            <v>11405</v>
          </cell>
          <cell r="N8763">
            <v>11405</v>
          </cell>
          <cell r="O8763">
            <v>10751</v>
          </cell>
          <cell r="P8763">
            <v>10966</v>
          </cell>
          <cell r="Q8763">
            <v>11297</v>
          </cell>
        </row>
        <row r="8764">
          <cell r="E8764" t="str">
            <v>90MONTHLYGCOALITION</v>
          </cell>
          <cell r="F8764" t="str">
            <v>90</v>
          </cell>
          <cell r="G8764" t="str">
            <v>Monthly</v>
          </cell>
          <cell r="H8764" t="str">
            <v>G</v>
          </cell>
          <cell r="I8764">
            <v>0</v>
          </cell>
          <cell r="J8764" t="str">
            <v>Coalition</v>
          </cell>
          <cell r="K8764">
            <v>11693</v>
          </cell>
          <cell r="L8764">
            <v>11693</v>
          </cell>
          <cell r="M8764">
            <v>11693</v>
          </cell>
          <cell r="N8764">
            <v>11693</v>
          </cell>
          <cell r="O8764">
            <v>11023</v>
          </cell>
          <cell r="P8764">
            <v>11243</v>
          </cell>
          <cell r="Q8764">
            <v>11583</v>
          </cell>
        </row>
        <row r="8765">
          <cell r="E8765" t="str">
            <v>90MONTHLYGNON-REPRESENTED STATE EMPLOYEES</v>
          </cell>
          <cell r="F8765" t="str">
            <v>90</v>
          </cell>
          <cell r="G8765" t="str">
            <v>Monthly</v>
          </cell>
          <cell r="H8765" t="str">
            <v>G</v>
          </cell>
          <cell r="I8765">
            <v>0</v>
          </cell>
          <cell r="J8765" t="str">
            <v>Non-Represented State Employees</v>
          </cell>
          <cell r="K8765">
            <v>11693</v>
          </cell>
          <cell r="L8765">
            <v>11693</v>
          </cell>
          <cell r="M8765">
            <v>11693</v>
          </cell>
          <cell r="N8765">
            <v>11693</v>
          </cell>
          <cell r="O8765">
            <v>11023</v>
          </cell>
          <cell r="P8765">
            <v>11243</v>
          </cell>
          <cell r="Q8765">
            <v>11583</v>
          </cell>
        </row>
        <row r="8766">
          <cell r="E8766" t="str">
            <v>90MONTHLYGTEAMSTERS LOCAL UNION NUMBER 117</v>
          </cell>
          <cell r="F8766" t="str">
            <v>90</v>
          </cell>
          <cell r="G8766" t="str">
            <v>Monthly</v>
          </cell>
          <cell r="H8766" t="str">
            <v>G</v>
          </cell>
          <cell r="I8766">
            <v>0</v>
          </cell>
          <cell r="J8766" t="str">
            <v>Teamsters Local Union Number 117</v>
          </cell>
          <cell r="K8766">
            <v>11842</v>
          </cell>
          <cell r="L8766">
            <v>11842</v>
          </cell>
          <cell r="M8766">
            <v>11842</v>
          </cell>
          <cell r="N8766">
            <v>11842</v>
          </cell>
          <cell r="O8766">
            <v>11164</v>
          </cell>
          <cell r="P8766">
            <v>11387</v>
          </cell>
          <cell r="Q8766">
            <v>11731</v>
          </cell>
        </row>
        <row r="8767">
          <cell r="E8767" t="str">
            <v>90MONTHLYGWASHINGTON FEDERATION OF STATE EMPLOYEES</v>
          </cell>
          <cell r="F8767" t="str">
            <v>90</v>
          </cell>
          <cell r="G8767" t="str">
            <v>Monthly</v>
          </cell>
          <cell r="H8767" t="str">
            <v>G</v>
          </cell>
          <cell r="I8767">
            <v>0</v>
          </cell>
          <cell r="J8767" t="str">
            <v>Washington Federation of State Employees</v>
          </cell>
          <cell r="K8767">
            <v>11693</v>
          </cell>
          <cell r="L8767">
            <v>11693</v>
          </cell>
          <cell r="M8767">
            <v>11693</v>
          </cell>
          <cell r="N8767">
            <v>11693</v>
          </cell>
          <cell r="O8767">
            <v>11023</v>
          </cell>
          <cell r="P8767">
            <v>11243</v>
          </cell>
          <cell r="Q8767">
            <v>11583</v>
          </cell>
        </row>
        <row r="8768">
          <cell r="E8768" t="str">
            <v>90MONTHLYGWASHINGTON PUBLIC EMPLOYEES ASSOCIATION</v>
          </cell>
          <cell r="F8768" t="str">
            <v>90</v>
          </cell>
          <cell r="G8768" t="str">
            <v>Monthly</v>
          </cell>
          <cell r="H8768" t="str">
            <v>G</v>
          </cell>
          <cell r="I8768">
            <v>0</v>
          </cell>
          <cell r="J8768" t="str">
            <v>Washington Public Employees Association</v>
          </cell>
          <cell r="K8768">
            <v>11693</v>
          </cell>
          <cell r="L8768">
            <v>11693</v>
          </cell>
          <cell r="M8768">
            <v>11693</v>
          </cell>
          <cell r="N8768">
            <v>11693</v>
          </cell>
          <cell r="O8768">
            <v>11023</v>
          </cell>
          <cell r="P8768">
            <v>11243</v>
          </cell>
          <cell r="Q8768">
            <v>11583</v>
          </cell>
        </row>
        <row r="8769">
          <cell r="E8769" t="str">
            <v>90MONTHLYHCOALITION</v>
          </cell>
          <cell r="F8769" t="str">
            <v>90</v>
          </cell>
          <cell r="G8769" t="str">
            <v>Monthly</v>
          </cell>
          <cell r="H8769" t="str">
            <v>H</v>
          </cell>
          <cell r="I8769">
            <v>0</v>
          </cell>
          <cell r="J8769" t="str">
            <v>Coalition</v>
          </cell>
          <cell r="K8769">
            <v>11981</v>
          </cell>
          <cell r="L8769">
            <v>11981</v>
          </cell>
          <cell r="M8769">
            <v>11981</v>
          </cell>
          <cell r="N8769">
            <v>11981</v>
          </cell>
          <cell r="O8769">
            <v>11294</v>
          </cell>
          <cell r="P8769">
            <v>11520</v>
          </cell>
          <cell r="Q8769">
            <v>11868</v>
          </cell>
        </row>
        <row r="8770">
          <cell r="E8770" t="str">
            <v>90MONTHLYHNON-REPRESENTED STATE EMPLOYEES</v>
          </cell>
          <cell r="F8770" t="str">
            <v>90</v>
          </cell>
          <cell r="G8770" t="str">
            <v>Monthly</v>
          </cell>
          <cell r="H8770" t="str">
            <v>H</v>
          </cell>
          <cell r="I8770">
            <v>0</v>
          </cell>
          <cell r="J8770" t="str">
            <v>Non-Represented State Employees</v>
          </cell>
          <cell r="K8770">
            <v>11981</v>
          </cell>
          <cell r="L8770">
            <v>11981</v>
          </cell>
          <cell r="M8770">
            <v>11981</v>
          </cell>
          <cell r="N8770">
            <v>11981</v>
          </cell>
          <cell r="O8770">
            <v>11294</v>
          </cell>
          <cell r="P8770">
            <v>11520</v>
          </cell>
          <cell r="Q8770">
            <v>11868</v>
          </cell>
        </row>
        <row r="8771">
          <cell r="E8771" t="str">
            <v>90MONTHLYHTEAMSTERS LOCAL UNION NUMBER 117</v>
          </cell>
          <cell r="F8771" t="str">
            <v>90</v>
          </cell>
          <cell r="G8771" t="str">
            <v>Monthly</v>
          </cell>
          <cell r="H8771" t="str">
            <v>H</v>
          </cell>
          <cell r="I8771">
            <v>0</v>
          </cell>
          <cell r="J8771" t="str">
            <v>Teamsters Local Union Number 117</v>
          </cell>
          <cell r="K8771">
            <v>12135</v>
          </cell>
          <cell r="L8771">
            <v>12135</v>
          </cell>
          <cell r="M8771">
            <v>12135</v>
          </cell>
          <cell r="N8771">
            <v>12135</v>
          </cell>
          <cell r="O8771">
            <v>11439</v>
          </cell>
          <cell r="P8771">
            <v>11668</v>
          </cell>
          <cell r="Q8771">
            <v>12020</v>
          </cell>
        </row>
        <row r="8772">
          <cell r="E8772" t="str">
            <v>90MONTHLYHWASHINGTON FEDERATION OF STATE EMPLOYEES</v>
          </cell>
          <cell r="F8772" t="str">
            <v>90</v>
          </cell>
          <cell r="G8772" t="str">
            <v>Monthly</v>
          </cell>
          <cell r="H8772" t="str">
            <v>H</v>
          </cell>
          <cell r="I8772">
            <v>0</v>
          </cell>
          <cell r="J8772" t="str">
            <v>Washington Federation of State Employees</v>
          </cell>
          <cell r="K8772">
            <v>11981</v>
          </cell>
          <cell r="L8772">
            <v>11981</v>
          </cell>
          <cell r="M8772">
            <v>11981</v>
          </cell>
          <cell r="N8772">
            <v>11981</v>
          </cell>
          <cell r="O8772">
            <v>11294</v>
          </cell>
          <cell r="P8772">
            <v>11520</v>
          </cell>
          <cell r="Q8772">
            <v>11868</v>
          </cell>
        </row>
        <row r="8773">
          <cell r="E8773" t="str">
            <v>90MONTHLYHWASHINGTON PUBLIC EMPLOYEES ASSOCIATION</v>
          </cell>
          <cell r="F8773" t="str">
            <v>90</v>
          </cell>
          <cell r="G8773" t="str">
            <v>Monthly</v>
          </cell>
          <cell r="H8773" t="str">
            <v>H</v>
          </cell>
          <cell r="I8773">
            <v>0</v>
          </cell>
          <cell r="J8773" t="str">
            <v>Washington Public Employees Association</v>
          </cell>
          <cell r="K8773">
            <v>11981</v>
          </cell>
          <cell r="L8773">
            <v>11981</v>
          </cell>
          <cell r="M8773">
            <v>11981</v>
          </cell>
          <cell r="N8773">
            <v>11981</v>
          </cell>
          <cell r="O8773">
            <v>11294</v>
          </cell>
          <cell r="P8773">
            <v>11520</v>
          </cell>
          <cell r="Q8773">
            <v>11868</v>
          </cell>
        </row>
        <row r="8774">
          <cell r="E8774" t="str">
            <v>90MONTHLYICOALITION</v>
          </cell>
          <cell r="F8774" t="str">
            <v>90</v>
          </cell>
          <cell r="G8774" t="str">
            <v>Monthly</v>
          </cell>
          <cell r="H8774" t="str">
            <v>I</v>
          </cell>
          <cell r="I8774">
            <v>0</v>
          </cell>
          <cell r="J8774" t="str">
            <v>Coalition</v>
          </cell>
          <cell r="K8774">
            <v>12284</v>
          </cell>
          <cell r="L8774">
            <v>12284</v>
          </cell>
          <cell r="M8774">
            <v>12284</v>
          </cell>
          <cell r="N8774">
            <v>12284</v>
          </cell>
          <cell r="O8774">
            <v>11580</v>
          </cell>
          <cell r="P8774">
            <v>11812</v>
          </cell>
          <cell r="Q8774">
            <v>12169</v>
          </cell>
        </row>
        <row r="8775">
          <cell r="E8775" t="str">
            <v>90MONTHLYINON-REPRESENTED STATE EMPLOYEES</v>
          </cell>
          <cell r="F8775" t="str">
            <v>90</v>
          </cell>
          <cell r="G8775" t="str">
            <v>Monthly</v>
          </cell>
          <cell r="H8775" t="str">
            <v>I</v>
          </cell>
          <cell r="I8775">
            <v>0</v>
          </cell>
          <cell r="J8775" t="str">
            <v>Non-Represented State Employees</v>
          </cell>
          <cell r="K8775">
            <v>12284</v>
          </cell>
          <cell r="L8775">
            <v>12284</v>
          </cell>
          <cell r="M8775">
            <v>12284</v>
          </cell>
          <cell r="N8775">
            <v>12284</v>
          </cell>
          <cell r="O8775">
            <v>11580</v>
          </cell>
          <cell r="P8775">
            <v>11812</v>
          </cell>
          <cell r="Q8775">
            <v>12169</v>
          </cell>
        </row>
        <row r="8776">
          <cell r="E8776" t="str">
            <v>90MONTHLYITEAMSTERS LOCAL UNION NUMBER 117</v>
          </cell>
          <cell r="F8776" t="str">
            <v>90</v>
          </cell>
          <cell r="G8776" t="str">
            <v>Monthly</v>
          </cell>
          <cell r="H8776" t="str">
            <v>I</v>
          </cell>
          <cell r="I8776">
            <v>0</v>
          </cell>
          <cell r="J8776" t="str">
            <v>Teamsters Local Union Number 117</v>
          </cell>
          <cell r="K8776">
            <v>12440</v>
          </cell>
          <cell r="L8776">
            <v>12440</v>
          </cell>
          <cell r="M8776">
            <v>12440</v>
          </cell>
          <cell r="N8776">
            <v>12440</v>
          </cell>
          <cell r="O8776">
            <v>11727</v>
          </cell>
          <cell r="P8776">
            <v>11962</v>
          </cell>
          <cell r="Q8776">
            <v>12323</v>
          </cell>
        </row>
        <row r="8777">
          <cell r="E8777" t="str">
            <v>90MONTHLYIWASHINGTON FEDERATION OF STATE EMPLOYEES</v>
          </cell>
          <cell r="F8777" t="str">
            <v>90</v>
          </cell>
          <cell r="G8777" t="str">
            <v>Monthly</v>
          </cell>
          <cell r="H8777" t="str">
            <v>I</v>
          </cell>
          <cell r="I8777">
            <v>0</v>
          </cell>
          <cell r="J8777" t="str">
            <v>Washington Federation of State Employees</v>
          </cell>
          <cell r="K8777">
            <v>12284</v>
          </cell>
          <cell r="L8777">
            <v>12284</v>
          </cell>
          <cell r="M8777">
            <v>12284</v>
          </cell>
          <cell r="N8777">
            <v>12284</v>
          </cell>
          <cell r="O8777">
            <v>11580</v>
          </cell>
          <cell r="P8777">
            <v>11812</v>
          </cell>
          <cell r="Q8777">
            <v>12169</v>
          </cell>
        </row>
        <row r="8778">
          <cell r="E8778" t="str">
            <v>90MONTHLYIWASHINGTON PUBLIC EMPLOYEES ASSOCIATION</v>
          </cell>
          <cell r="F8778" t="str">
            <v>90</v>
          </cell>
          <cell r="G8778" t="str">
            <v>Monthly</v>
          </cell>
          <cell r="H8778" t="str">
            <v>I</v>
          </cell>
          <cell r="I8778">
            <v>0</v>
          </cell>
          <cell r="J8778" t="str">
            <v>Washington Public Employees Association</v>
          </cell>
          <cell r="K8778">
            <v>12284</v>
          </cell>
          <cell r="L8778">
            <v>12284</v>
          </cell>
          <cell r="M8778">
            <v>12284</v>
          </cell>
          <cell r="N8778">
            <v>12284</v>
          </cell>
          <cell r="O8778">
            <v>11580</v>
          </cell>
          <cell r="P8778">
            <v>11812</v>
          </cell>
          <cell r="Q8778">
            <v>12169</v>
          </cell>
        </row>
        <row r="8779">
          <cell r="E8779" t="str">
            <v>90MONTHLYJCOALITION</v>
          </cell>
          <cell r="F8779" t="str">
            <v>90</v>
          </cell>
          <cell r="G8779" t="str">
            <v>Monthly</v>
          </cell>
          <cell r="H8779" t="str">
            <v>J</v>
          </cell>
          <cell r="I8779">
            <v>0</v>
          </cell>
          <cell r="J8779" t="str">
            <v>Coalition</v>
          </cell>
          <cell r="K8779">
            <v>12593</v>
          </cell>
          <cell r="L8779">
            <v>12593</v>
          </cell>
          <cell r="M8779">
            <v>12593</v>
          </cell>
          <cell r="N8779">
            <v>12593</v>
          </cell>
          <cell r="O8779">
            <v>11872</v>
          </cell>
          <cell r="P8779">
            <v>12109</v>
          </cell>
          <cell r="Q8779">
            <v>12475</v>
          </cell>
        </row>
        <row r="8780">
          <cell r="E8780" t="str">
            <v>90MONTHLYJNON-REPRESENTED STATE EMPLOYEES</v>
          </cell>
          <cell r="F8780" t="str">
            <v>90</v>
          </cell>
          <cell r="G8780" t="str">
            <v>Monthly</v>
          </cell>
          <cell r="H8780" t="str">
            <v>J</v>
          </cell>
          <cell r="I8780">
            <v>0</v>
          </cell>
          <cell r="J8780" t="str">
            <v>Non-Represented State Employees</v>
          </cell>
          <cell r="K8780">
            <v>12593</v>
          </cell>
          <cell r="L8780">
            <v>12593</v>
          </cell>
          <cell r="M8780">
            <v>12593</v>
          </cell>
          <cell r="N8780">
            <v>12593</v>
          </cell>
          <cell r="O8780">
            <v>11872</v>
          </cell>
          <cell r="P8780">
            <v>12109</v>
          </cell>
          <cell r="Q8780">
            <v>12475</v>
          </cell>
        </row>
        <row r="8781">
          <cell r="E8781" t="str">
            <v>90MONTHLYJTEAMSTERS LOCAL UNION NUMBER 117</v>
          </cell>
          <cell r="F8781" t="str">
            <v>90</v>
          </cell>
          <cell r="G8781" t="str">
            <v>Monthly</v>
          </cell>
          <cell r="H8781" t="str">
            <v>J</v>
          </cell>
          <cell r="I8781">
            <v>0</v>
          </cell>
          <cell r="J8781" t="str">
            <v>Teamsters Local Union Number 117</v>
          </cell>
          <cell r="K8781">
            <v>12757</v>
          </cell>
          <cell r="L8781">
            <v>12757</v>
          </cell>
          <cell r="M8781">
            <v>12757</v>
          </cell>
          <cell r="N8781">
            <v>12757</v>
          </cell>
          <cell r="O8781">
            <v>12025</v>
          </cell>
          <cell r="P8781">
            <v>12266</v>
          </cell>
          <cell r="Q8781">
            <v>12636</v>
          </cell>
        </row>
        <row r="8782">
          <cell r="E8782" t="str">
            <v>90MONTHLYJWASHINGTON FEDERATION OF STATE EMPLOYEES</v>
          </cell>
          <cell r="F8782" t="str">
            <v>90</v>
          </cell>
          <cell r="G8782" t="str">
            <v>Monthly</v>
          </cell>
          <cell r="H8782" t="str">
            <v>J</v>
          </cell>
          <cell r="I8782">
            <v>0</v>
          </cell>
          <cell r="J8782" t="str">
            <v>Washington Federation of State Employees</v>
          </cell>
          <cell r="K8782">
            <v>12593</v>
          </cell>
          <cell r="L8782">
            <v>12593</v>
          </cell>
          <cell r="M8782">
            <v>12593</v>
          </cell>
          <cell r="N8782">
            <v>12593</v>
          </cell>
          <cell r="O8782">
            <v>11872</v>
          </cell>
          <cell r="P8782">
            <v>12109</v>
          </cell>
          <cell r="Q8782">
            <v>12475</v>
          </cell>
        </row>
        <row r="8783">
          <cell r="E8783" t="str">
            <v>90MONTHLYJWASHINGTON PUBLIC EMPLOYEES ASSOCIATION</v>
          </cell>
          <cell r="F8783" t="str">
            <v>90</v>
          </cell>
          <cell r="G8783" t="str">
            <v>Monthly</v>
          </cell>
          <cell r="H8783" t="str">
            <v>J</v>
          </cell>
          <cell r="I8783">
            <v>0</v>
          </cell>
          <cell r="J8783" t="str">
            <v>Washington Public Employees Association</v>
          </cell>
          <cell r="K8783">
            <v>12593</v>
          </cell>
          <cell r="L8783">
            <v>12593</v>
          </cell>
          <cell r="M8783">
            <v>12593</v>
          </cell>
          <cell r="N8783">
            <v>12593</v>
          </cell>
          <cell r="O8783">
            <v>11872</v>
          </cell>
          <cell r="P8783">
            <v>12109</v>
          </cell>
          <cell r="Q8783">
            <v>12475</v>
          </cell>
        </row>
        <row r="8784">
          <cell r="E8784" t="str">
            <v>90MONTHLYKCOALITION</v>
          </cell>
          <cell r="F8784" t="str">
            <v>90</v>
          </cell>
          <cell r="G8784" t="str">
            <v>Monthly</v>
          </cell>
          <cell r="H8784" t="str">
            <v>K</v>
          </cell>
          <cell r="I8784">
            <v>0</v>
          </cell>
          <cell r="J8784" t="str">
            <v>Coalition</v>
          </cell>
          <cell r="K8784">
            <v>12906</v>
          </cell>
          <cell r="L8784">
            <v>12906</v>
          </cell>
          <cell r="M8784">
            <v>12906</v>
          </cell>
          <cell r="N8784">
            <v>12906</v>
          </cell>
          <cell r="O8784">
            <v>12167</v>
          </cell>
          <cell r="P8784">
            <v>12410</v>
          </cell>
          <cell r="Q8784">
            <v>12785</v>
          </cell>
        </row>
        <row r="8785">
          <cell r="E8785" t="str">
            <v>90MONTHLYKNON-REPRESENTED STATE EMPLOYEES</v>
          </cell>
          <cell r="F8785" t="str">
            <v>90</v>
          </cell>
          <cell r="G8785" t="str">
            <v>Monthly</v>
          </cell>
          <cell r="H8785" t="str">
            <v>K</v>
          </cell>
          <cell r="I8785">
            <v>0</v>
          </cell>
          <cell r="J8785" t="str">
            <v>Non-Represented State Employees</v>
          </cell>
          <cell r="K8785">
            <v>12906</v>
          </cell>
          <cell r="L8785">
            <v>12906</v>
          </cell>
          <cell r="M8785">
            <v>12906</v>
          </cell>
          <cell r="N8785">
            <v>12906</v>
          </cell>
          <cell r="O8785">
            <v>12167</v>
          </cell>
          <cell r="P8785">
            <v>12410</v>
          </cell>
          <cell r="Q8785">
            <v>12785</v>
          </cell>
        </row>
        <row r="8786">
          <cell r="E8786" t="str">
            <v>90MONTHLYKTEAMSTERS LOCAL UNION NUMBER 117</v>
          </cell>
          <cell r="F8786" t="str">
            <v>90</v>
          </cell>
          <cell r="G8786" t="str">
            <v>Monthly</v>
          </cell>
          <cell r="H8786" t="str">
            <v>K</v>
          </cell>
          <cell r="I8786">
            <v>0</v>
          </cell>
          <cell r="J8786" t="str">
            <v>Teamsters Local Union Number 117</v>
          </cell>
          <cell r="K8786">
            <v>13071</v>
          </cell>
          <cell r="L8786">
            <v>13071</v>
          </cell>
          <cell r="M8786">
            <v>13071</v>
          </cell>
          <cell r="N8786">
            <v>13071</v>
          </cell>
          <cell r="O8786">
            <v>12322</v>
          </cell>
          <cell r="P8786">
            <v>12568</v>
          </cell>
          <cell r="Q8786">
            <v>12948</v>
          </cell>
        </row>
        <row r="8787">
          <cell r="E8787" t="str">
            <v>90MONTHLYKWASHINGTON FEDERATION OF STATE EMPLOYEES</v>
          </cell>
          <cell r="F8787" t="str">
            <v>90</v>
          </cell>
          <cell r="G8787" t="str">
            <v>Monthly</v>
          </cell>
          <cell r="H8787" t="str">
            <v>K</v>
          </cell>
          <cell r="I8787">
            <v>0</v>
          </cell>
          <cell r="J8787" t="str">
            <v>Washington Federation of State Employees</v>
          </cell>
          <cell r="K8787">
            <v>12906</v>
          </cell>
          <cell r="L8787">
            <v>12906</v>
          </cell>
          <cell r="M8787">
            <v>12906</v>
          </cell>
          <cell r="N8787">
            <v>12906</v>
          </cell>
          <cell r="O8787">
            <v>12167</v>
          </cell>
          <cell r="P8787">
            <v>12410</v>
          </cell>
          <cell r="Q8787">
            <v>12785</v>
          </cell>
        </row>
        <row r="8788">
          <cell r="E8788" t="str">
            <v>90MONTHLYKWASHINGTON PUBLIC EMPLOYEES ASSOCIATION</v>
          </cell>
          <cell r="F8788" t="str">
            <v>90</v>
          </cell>
          <cell r="G8788" t="str">
            <v>Monthly</v>
          </cell>
          <cell r="H8788" t="str">
            <v>K</v>
          </cell>
          <cell r="I8788">
            <v>0</v>
          </cell>
          <cell r="J8788" t="str">
            <v>Washington Public Employees Association</v>
          </cell>
          <cell r="K8788">
            <v>12906</v>
          </cell>
          <cell r="L8788">
            <v>12906</v>
          </cell>
          <cell r="M8788">
            <v>12906</v>
          </cell>
          <cell r="N8788">
            <v>12906</v>
          </cell>
          <cell r="O8788">
            <v>12167</v>
          </cell>
          <cell r="P8788">
            <v>12410</v>
          </cell>
          <cell r="Q8788">
            <v>12785</v>
          </cell>
        </row>
        <row r="8789">
          <cell r="E8789" t="str">
            <v>90MONTHLYLCOALITION</v>
          </cell>
          <cell r="F8789" t="str">
            <v>90</v>
          </cell>
          <cell r="G8789" t="str">
            <v>Monthly</v>
          </cell>
          <cell r="H8789" t="str">
            <v>L</v>
          </cell>
          <cell r="I8789">
            <v>0</v>
          </cell>
          <cell r="J8789" t="str">
            <v>Coalition</v>
          </cell>
          <cell r="K8789">
            <v>13232</v>
          </cell>
          <cell r="L8789">
            <v>13232</v>
          </cell>
          <cell r="M8789">
            <v>13232</v>
          </cell>
          <cell r="N8789">
            <v>13232</v>
          </cell>
          <cell r="O8789">
            <v>12474</v>
          </cell>
          <cell r="P8789">
            <v>12723</v>
          </cell>
          <cell r="Q8789">
            <v>13107</v>
          </cell>
        </row>
        <row r="8790">
          <cell r="E8790" t="str">
            <v>90MONTHLYLNON-REPRESENTED STATE EMPLOYEES</v>
          </cell>
          <cell r="F8790" t="str">
            <v>90</v>
          </cell>
          <cell r="G8790" t="str">
            <v>Monthly</v>
          </cell>
          <cell r="H8790" t="str">
            <v>L</v>
          </cell>
          <cell r="I8790">
            <v>0</v>
          </cell>
          <cell r="J8790" t="str">
            <v>Non-Represented State Employees</v>
          </cell>
          <cell r="K8790">
            <v>13232</v>
          </cell>
          <cell r="L8790">
            <v>13232</v>
          </cell>
          <cell r="M8790">
            <v>13232</v>
          </cell>
          <cell r="N8790">
            <v>13232</v>
          </cell>
          <cell r="O8790">
            <v>12474</v>
          </cell>
          <cell r="P8790">
            <v>12723</v>
          </cell>
          <cell r="Q8790">
            <v>13107</v>
          </cell>
        </row>
        <row r="8791">
          <cell r="E8791" t="str">
            <v>90MONTHLYLTEAMSTERS LOCAL UNION NUMBER 117</v>
          </cell>
          <cell r="F8791" t="str">
            <v>90</v>
          </cell>
          <cell r="G8791" t="str">
            <v>Monthly</v>
          </cell>
          <cell r="H8791" t="str">
            <v>L</v>
          </cell>
          <cell r="I8791">
            <v>0</v>
          </cell>
          <cell r="J8791" t="str">
            <v>Teamsters Local Union Number 117</v>
          </cell>
          <cell r="K8791">
            <v>13400</v>
          </cell>
          <cell r="L8791">
            <v>13400</v>
          </cell>
          <cell r="M8791">
            <v>13400</v>
          </cell>
          <cell r="N8791">
            <v>13400</v>
          </cell>
          <cell r="O8791">
            <v>12632</v>
          </cell>
          <cell r="P8791">
            <v>12885</v>
          </cell>
          <cell r="Q8791">
            <v>13274</v>
          </cell>
        </row>
        <row r="8792">
          <cell r="E8792" t="str">
            <v>90MONTHLYLWASHINGTON FEDERATION OF STATE EMPLOYEES</v>
          </cell>
          <cell r="F8792" t="str">
            <v>90</v>
          </cell>
          <cell r="G8792" t="str">
            <v>Monthly</v>
          </cell>
          <cell r="H8792" t="str">
            <v>L</v>
          </cell>
          <cell r="I8792">
            <v>0</v>
          </cell>
          <cell r="J8792" t="str">
            <v>Washington Federation of State Employees</v>
          </cell>
          <cell r="K8792">
            <v>13232</v>
          </cell>
          <cell r="L8792">
            <v>13232</v>
          </cell>
          <cell r="M8792">
            <v>13232</v>
          </cell>
          <cell r="N8792">
            <v>13232</v>
          </cell>
          <cell r="O8792">
            <v>12474</v>
          </cell>
          <cell r="P8792">
            <v>12723</v>
          </cell>
          <cell r="Q8792">
            <v>13107</v>
          </cell>
        </row>
        <row r="8793">
          <cell r="E8793" t="str">
            <v>90MONTHLYLWASHINGTON PUBLIC EMPLOYEES ASSOCIATION</v>
          </cell>
          <cell r="F8793" t="str">
            <v>90</v>
          </cell>
          <cell r="G8793" t="str">
            <v>Monthly</v>
          </cell>
          <cell r="H8793" t="str">
            <v>L</v>
          </cell>
          <cell r="I8793">
            <v>0</v>
          </cell>
          <cell r="J8793" t="str">
            <v>Washington Public Employees Association</v>
          </cell>
          <cell r="K8793">
            <v>13232</v>
          </cell>
          <cell r="L8793">
            <v>13232</v>
          </cell>
          <cell r="M8793">
            <v>13232</v>
          </cell>
          <cell r="N8793">
            <v>13232</v>
          </cell>
          <cell r="O8793">
            <v>12474</v>
          </cell>
          <cell r="P8793">
            <v>12723</v>
          </cell>
          <cell r="Q8793">
            <v>13107</v>
          </cell>
        </row>
        <row r="8794">
          <cell r="E8794" t="str">
            <v>90MONTHLYMCOALITION</v>
          </cell>
          <cell r="F8794" t="str">
            <v>90</v>
          </cell>
          <cell r="G8794" t="str">
            <v>Monthly</v>
          </cell>
          <cell r="H8794" t="str">
            <v>M</v>
          </cell>
          <cell r="I8794">
            <v>0</v>
          </cell>
          <cell r="J8794" t="str">
            <v>Coalition</v>
          </cell>
          <cell r="K8794">
            <v>13558</v>
          </cell>
          <cell r="L8794">
            <v>13558</v>
          </cell>
          <cell r="M8794">
            <v>13558</v>
          </cell>
          <cell r="N8794">
            <v>13558</v>
          </cell>
          <cell r="O8794">
            <v>12781</v>
          </cell>
          <cell r="P8794">
            <v>13037</v>
          </cell>
          <cell r="Q8794">
            <v>13431</v>
          </cell>
        </row>
        <row r="8795">
          <cell r="E8795" t="str">
            <v>90MONTHLYMNON-REPRESENTED STATE EMPLOYEES</v>
          </cell>
          <cell r="F8795" t="str">
            <v>90</v>
          </cell>
          <cell r="G8795" t="str">
            <v>Monthly</v>
          </cell>
          <cell r="H8795" t="str">
            <v>M</v>
          </cell>
          <cell r="I8795">
            <v>0</v>
          </cell>
          <cell r="J8795" t="str">
            <v>Non-Represented State Employees</v>
          </cell>
          <cell r="K8795">
            <v>13558</v>
          </cell>
          <cell r="L8795">
            <v>13558</v>
          </cell>
          <cell r="M8795">
            <v>13558</v>
          </cell>
          <cell r="N8795">
            <v>13558</v>
          </cell>
          <cell r="O8795">
            <v>12781</v>
          </cell>
          <cell r="P8795">
            <v>13037</v>
          </cell>
          <cell r="Q8795">
            <v>13431</v>
          </cell>
        </row>
        <row r="8796">
          <cell r="E8796" t="str">
            <v>90MONTHLYMTEAMSTERS LOCAL UNION NUMBER 117</v>
          </cell>
          <cell r="F8796" t="str">
            <v>90</v>
          </cell>
          <cell r="G8796" t="str">
            <v>Monthly</v>
          </cell>
          <cell r="H8796" t="str">
            <v>M</v>
          </cell>
          <cell r="I8796">
            <v>0</v>
          </cell>
          <cell r="J8796" t="str">
            <v>Teamsters Local Union Number 117</v>
          </cell>
          <cell r="K8796">
            <v>13731</v>
          </cell>
          <cell r="L8796">
            <v>13731</v>
          </cell>
          <cell r="M8796">
            <v>13731</v>
          </cell>
          <cell r="N8796">
            <v>13731</v>
          </cell>
          <cell r="O8796">
            <v>12944</v>
          </cell>
          <cell r="P8796">
            <v>13203</v>
          </cell>
          <cell r="Q8796">
            <v>13602</v>
          </cell>
        </row>
        <row r="8797">
          <cell r="E8797" t="str">
            <v>90MONTHLYMWASHINGTON FEDERATION OF STATE EMPLOYEES</v>
          </cell>
          <cell r="F8797" t="str">
            <v>90</v>
          </cell>
          <cell r="G8797" t="str">
            <v>Monthly</v>
          </cell>
          <cell r="H8797" t="str">
            <v>M</v>
          </cell>
          <cell r="I8797">
            <v>0</v>
          </cell>
          <cell r="J8797" t="str">
            <v>Washington Federation of State Employees</v>
          </cell>
          <cell r="K8797">
            <v>13558</v>
          </cell>
          <cell r="L8797">
            <v>13558</v>
          </cell>
          <cell r="M8797">
            <v>13558</v>
          </cell>
          <cell r="N8797">
            <v>13558</v>
          </cell>
          <cell r="O8797">
            <v>12781</v>
          </cell>
          <cell r="P8797">
            <v>13037</v>
          </cell>
          <cell r="Q8797">
            <v>13431</v>
          </cell>
        </row>
        <row r="8798">
          <cell r="E8798" t="str">
            <v>90MONTHLYMWASHINGTON PUBLIC EMPLOYEES ASSOCIATION</v>
          </cell>
          <cell r="F8798" t="str">
            <v>90</v>
          </cell>
          <cell r="G8798" t="str">
            <v>Monthly</v>
          </cell>
          <cell r="H8798" t="str">
            <v>M</v>
          </cell>
          <cell r="I8798">
            <v>0</v>
          </cell>
          <cell r="J8798" t="str">
            <v>Washington Public Employees Association</v>
          </cell>
          <cell r="K8798">
            <v>13558</v>
          </cell>
          <cell r="L8798">
            <v>13558</v>
          </cell>
          <cell r="M8798">
            <v>13558</v>
          </cell>
          <cell r="N8798">
            <v>13558</v>
          </cell>
          <cell r="O8798">
            <v>12781</v>
          </cell>
          <cell r="P8798">
            <v>13037</v>
          </cell>
          <cell r="Q8798">
            <v>13431</v>
          </cell>
        </row>
        <row r="8799">
          <cell r="E8799" t="str">
            <v>91MONTHLYACOALITION</v>
          </cell>
          <cell r="F8799" t="str">
            <v>91</v>
          </cell>
          <cell r="G8799" t="str">
            <v>Monthly</v>
          </cell>
          <cell r="H8799" t="str">
            <v>A</v>
          </cell>
          <cell r="I8799">
            <v>0</v>
          </cell>
          <cell r="J8799" t="str">
            <v>Coalition</v>
          </cell>
          <cell r="K8799">
            <v>10332</v>
          </cell>
          <cell r="L8799">
            <v>10332</v>
          </cell>
          <cell r="M8799">
            <v>10332</v>
          </cell>
          <cell r="N8799">
            <v>10332</v>
          </cell>
          <cell r="O8799">
            <v>9740</v>
          </cell>
          <cell r="P8799">
            <v>9935</v>
          </cell>
          <cell r="Q8799">
            <v>10235</v>
          </cell>
        </row>
        <row r="8800">
          <cell r="E8800" t="str">
            <v>91MONTHLYANON-REPRESENTED STATE EMPLOYEES</v>
          </cell>
          <cell r="F8800" t="str">
            <v>91</v>
          </cell>
          <cell r="G8800" t="str">
            <v>Monthly</v>
          </cell>
          <cell r="H8800" t="str">
            <v>A</v>
          </cell>
          <cell r="I8800">
            <v>0</v>
          </cell>
          <cell r="J8800" t="str">
            <v>Non-Represented State Employees</v>
          </cell>
          <cell r="K8800">
            <v>10332</v>
          </cell>
          <cell r="L8800">
            <v>10332</v>
          </cell>
          <cell r="M8800">
            <v>10332</v>
          </cell>
          <cell r="N8800">
            <v>10332</v>
          </cell>
          <cell r="O8800">
            <v>9740</v>
          </cell>
          <cell r="P8800">
            <v>9935</v>
          </cell>
          <cell r="Q8800">
            <v>10235</v>
          </cell>
        </row>
        <row r="8801">
          <cell r="E8801" t="str">
            <v>91MONTHLYATEAMSTERS LOCAL UNION NUMBER 117</v>
          </cell>
          <cell r="F8801" t="str">
            <v>91</v>
          </cell>
          <cell r="G8801" t="str">
            <v>Monthly</v>
          </cell>
          <cell r="H8801" t="str">
            <v>A</v>
          </cell>
          <cell r="I8801">
            <v>0</v>
          </cell>
          <cell r="J8801" t="str">
            <v>Teamsters Local Union Number 117</v>
          </cell>
          <cell r="K8801">
            <v>10463</v>
          </cell>
          <cell r="L8801">
            <v>10463</v>
          </cell>
          <cell r="M8801">
            <v>10463</v>
          </cell>
          <cell r="N8801">
            <v>10463</v>
          </cell>
          <cell r="O8801">
            <v>9864</v>
          </cell>
          <cell r="P8801">
            <v>10061</v>
          </cell>
          <cell r="Q8801">
            <v>10365</v>
          </cell>
        </row>
        <row r="8802">
          <cell r="E8802" t="str">
            <v>91MONTHLYAWASHINGTON FEDERATION OF STATE EMPLOYEES</v>
          </cell>
          <cell r="F8802" t="str">
            <v>91</v>
          </cell>
          <cell r="G8802" t="str">
            <v>Monthly</v>
          </cell>
          <cell r="H8802" t="str">
            <v>A</v>
          </cell>
          <cell r="I8802">
            <v>0</v>
          </cell>
          <cell r="J8802" t="str">
            <v>Washington Federation of State Employees</v>
          </cell>
          <cell r="K8802">
            <v>10332</v>
          </cell>
          <cell r="L8802">
            <v>10332</v>
          </cell>
          <cell r="M8802">
            <v>10332</v>
          </cell>
          <cell r="N8802">
            <v>10332</v>
          </cell>
          <cell r="O8802">
            <v>9740</v>
          </cell>
          <cell r="P8802">
            <v>9935</v>
          </cell>
          <cell r="Q8802">
            <v>10235</v>
          </cell>
        </row>
        <row r="8803">
          <cell r="E8803" t="str">
            <v>91MONTHLYAWASHINGTON PUBLIC EMPLOYEES ASSOCIATION</v>
          </cell>
          <cell r="F8803" t="str">
            <v>91</v>
          </cell>
          <cell r="G8803" t="str">
            <v>Monthly</v>
          </cell>
          <cell r="H8803" t="str">
            <v>A</v>
          </cell>
          <cell r="I8803">
            <v>0</v>
          </cell>
          <cell r="J8803" t="str">
            <v>Washington Public Employees Association</v>
          </cell>
          <cell r="K8803">
            <v>10332</v>
          </cell>
          <cell r="L8803">
            <v>10332</v>
          </cell>
          <cell r="M8803">
            <v>10332</v>
          </cell>
          <cell r="N8803">
            <v>10332</v>
          </cell>
          <cell r="O8803">
            <v>9740</v>
          </cell>
          <cell r="P8803">
            <v>9935</v>
          </cell>
          <cell r="Q8803">
            <v>10235</v>
          </cell>
        </row>
        <row r="8804">
          <cell r="E8804" t="str">
            <v>91MONTHLYBCOALITION</v>
          </cell>
          <cell r="F8804" t="str">
            <v>91</v>
          </cell>
          <cell r="G8804" t="str">
            <v>Monthly</v>
          </cell>
          <cell r="H8804" t="str">
            <v>B</v>
          </cell>
          <cell r="I8804">
            <v>0</v>
          </cell>
          <cell r="J8804" t="str">
            <v>Coalition</v>
          </cell>
          <cell r="K8804">
            <v>10591</v>
          </cell>
          <cell r="L8804">
            <v>10591</v>
          </cell>
          <cell r="M8804">
            <v>10591</v>
          </cell>
          <cell r="N8804">
            <v>10591</v>
          </cell>
          <cell r="O8804">
            <v>9984</v>
          </cell>
          <cell r="P8804">
            <v>10184</v>
          </cell>
          <cell r="Q8804">
            <v>10492</v>
          </cell>
        </row>
        <row r="8805">
          <cell r="E8805" t="str">
            <v>91MONTHLYBNON-REPRESENTED STATE EMPLOYEES</v>
          </cell>
          <cell r="F8805" t="str">
            <v>91</v>
          </cell>
          <cell r="G8805" t="str">
            <v>Monthly</v>
          </cell>
          <cell r="H8805" t="str">
            <v>B</v>
          </cell>
          <cell r="I8805">
            <v>0</v>
          </cell>
          <cell r="J8805" t="str">
            <v>Non-Represented State Employees</v>
          </cell>
          <cell r="K8805">
            <v>10591</v>
          </cell>
          <cell r="L8805">
            <v>10591</v>
          </cell>
          <cell r="M8805">
            <v>10591</v>
          </cell>
          <cell r="N8805">
            <v>10591</v>
          </cell>
          <cell r="O8805">
            <v>9984</v>
          </cell>
          <cell r="P8805">
            <v>10184</v>
          </cell>
          <cell r="Q8805">
            <v>10492</v>
          </cell>
        </row>
        <row r="8806">
          <cell r="E8806" t="str">
            <v>91MONTHLYBTEAMSTERS LOCAL UNION NUMBER 117</v>
          </cell>
          <cell r="F8806" t="str">
            <v>91</v>
          </cell>
          <cell r="G8806" t="str">
            <v>Monthly</v>
          </cell>
          <cell r="H8806" t="str">
            <v>B</v>
          </cell>
          <cell r="I8806">
            <v>0</v>
          </cell>
          <cell r="J8806" t="str">
            <v>Teamsters Local Union Number 117</v>
          </cell>
          <cell r="K8806">
            <v>10726</v>
          </cell>
          <cell r="L8806">
            <v>10726</v>
          </cell>
          <cell r="M8806">
            <v>10726</v>
          </cell>
          <cell r="N8806">
            <v>10726</v>
          </cell>
          <cell r="O8806">
            <v>10111</v>
          </cell>
          <cell r="P8806">
            <v>10313</v>
          </cell>
          <cell r="Q8806">
            <v>10624</v>
          </cell>
        </row>
        <row r="8807">
          <cell r="E8807" t="str">
            <v>91MONTHLYBWASHINGTON FEDERATION OF STATE EMPLOYEES</v>
          </cell>
          <cell r="F8807" t="str">
            <v>91</v>
          </cell>
          <cell r="G8807" t="str">
            <v>Monthly</v>
          </cell>
          <cell r="H8807" t="str">
            <v>B</v>
          </cell>
          <cell r="I8807">
            <v>0</v>
          </cell>
          <cell r="J8807" t="str">
            <v>Washington Federation of State Employees</v>
          </cell>
          <cell r="K8807">
            <v>10591</v>
          </cell>
          <cell r="L8807">
            <v>10591</v>
          </cell>
          <cell r="M8807">
            <v>10591</v>
          </cell>
          <cell r="N8807">
            <v>10591</v>
          </cell>
          <cell r="O8807">
            <v>9984</v>
          </cell>
          <cell r="P8807">
            <v>10184</v>
          </cell>
          <cell r="Q8807">
            <v>10492</v>
          </cell>
        </row>
        <row r="8808">
          <cell r="E8808" t="str">
            <v>91MONTHLYBWASHINGTON PUBLIC EMPLOYEES ASSOCIATION</v>
          </cell>
          <cell r="F8808" t="str">
            <v>91</v>
          </cell>
          <cell r="G8808" t="str">
            <v>Monthly</v>
          </cell>
          <cell r="H8808" t="str">
            <v>B</v>
          </cell>
          <cell r="I8808">
            <v>0</v>
          </cell>
          <cell r="J8808" t="str">
            <v>Washington Public Employees Association</v>
          </cell>
          <cell r="K8808">
            <v>10591</v>
          </cell>
          <cell r="L8808">
            <v>10591</v>
          </cell>
          <cell r="M8808">
            <v>10591</v>
          </cell>
          <cell r="N8808">
            <v>10591</v>
          </cell>
          <cell r="O8808">
            <v>9984</v>
          </cell>
          <cell r="P8808">
            <v>10184</v>
          </cell>
          <cell r="Q8808">
            <v>10492</v>
          </cell>
        </row>
        <row r="8809">
          <cell r="E8809" t="str">
            <v>91MONTHLYCCOALITION</v>
          </cell>
          <cell r="F8809" t="str">
            <v>91</v>
          </cell>
          <cell r="G8809" t="str">
            <v>Monthly</v>
          </cell>
          <cell r="H8809" t="str">
            <v>C</v>
          </cell>
          <cell r="I8809">
            <v>0</v>
          </cell>
          <cell r="J8809" t="str">
            <v>Coalition</v>
          </cell>
          <cell r="K8809">
            <v>10858</v>
          </cell>
          <cell r="L8809">
            <v>10858</v>
          </cell>
          <cell r="M8809">
            <v>10858</v>
          </cell>
          <cell r="N8809">
            <v>10858</v>
          </cell>
          <cell r="O8809">
            <v>10235</v>
          </cell>
          <cell r="P8809">
            <v>10440</v>
          </cell>
          <cell r="Q8809">
            <v>10755</v>
          </cell>
        </row>
        <row r="8810">
          <cell r="E8810" t="str">
            <v>91MONTHLYCNON-REPRESENTED STATE EMPLOYEES</v>
          </cell>
          <cell r="F8810" t="str">
            <v>91</v>
          </cell>
          <cell r="G8810" t="str">
            <v>Monthly</v>
          </cell>
          <cell r="H8810" t="str">
            <v>C</v>
          </cell>
          <cell r="I8810">
            <v>0</v>
          </cell>
          <cell r="J8810" t="str">
            <v>Non-Represented State Employees</v>
          </cell>
          <cell r="K8810">
            <v>10858</v>
          </cell>
          <cell r="L8810">
            <v>10858</v>
          </cell>
          <cell r="M8810">
            <v>10858</v>
          </cell>
          <cell r="N8810">
            <v>10858</v>
          </cell>
          <cell r="O8810">
            <v>10235</v>
          </cell>
          <cell r="P8810">
            <v>10440</v>
          </cell>
          <cell r="Q8810">
            <v>10755</v>
          </cell>
        </row>
        <row r="8811">
          <cell r="E8811" t="str">
            <v>91MONTHLYCTEAMSTERS LOCAL UNION NUMBER 117</v>
          </cell>
          <cell r="F8811" t="str">
            <v>91</v>
          </cell>
          <cell r="G8811" t="str">
            <v>Monthly</v>
          </cell>
          <cell r="H8811" t="str">
            <v>C</v>
          </cell>
          <cell r="I8811">
            <v>0</v>
          </cell>
          <cell r="J8811" t="str">
            <v>Teamsters Local Union Number 117</v>
          </cell>
          <cell r="K8811">
            <v>10997</v>
          </cell>
          <cell r="L8811">
            <v>10997</v>
          </cell>
          <cell r="M8811">
            <v>10997</v>
          </cell>
          <cell r="N8811">
            <v>10997</v>
          </cell>
          <cell r="O8811">
            <v>10367</v>
          </cell>
          <cell r="P8811">
            <v>10574</v>
          </cell>
          <cell r="Q8811">
            <v>10893</v>
          </cell>
        </row>
        <row r="8812">
          <cell r="E8812" t="str">
            <v>91MONTHLYCWASHINGTON FEDERATION OF STATE EMPLOYEES</v>
          </cell>
          <cell r="F8812" t="str">
            <v>91</v>
          </cell>
          <cell r="G8812" t="str">
            <v>Monthly</v>
          </cell>
          <cell r="H8812" t="str">
            <v>C</v>
          </cell>
          <cell r="I8812">
            <v>0</v>
          </cell>
          <cell r="J8812" t="str">
            <v>Washington Federation of State Employees</v>
          </cell>
          <cell r="K8812">
            <v>10858</v>
          </cell>
          <cell r="L8812">
            <v>10858</v>
          </cell>
          <cell r="M8812">
            <v>10858</v>
          </cell>
          <cell r="N8812">
            <v>10858</v>
          </cell>
          <cell r="O8812">
            <v>10235</v>
          </cell>
          <cell r="P8812">
            <v>10440</v>
          </cell>
          <cell r="Q8812">
            <v>10755</v>
          </cell>
        </row>
        <row r="8813">
          <cell r="E8813" t="str">
            <v>91MONTHLYCWASHINGTON PUBLIC EMPLOYEES ASSOCIATION</v>
          </cell>
          <cell r="F8813" t="str">
            <v>91</v>
          </cell>
          <cell r="G8813" t="str">
            <v>Monthly</v>
          </cell>
          <cell r="H8813" t="str">
            <v>C</v>
          </cell>
          <cell r="I8813">
            <v>0</v>
          </cell>
          <cell r="J8813" t="str">
            <v>Washington Public Employees Association</v>
          </cell>
          <cell r="K8813">
            <v>10858</v>
          </cell>
          <cell r="L8813">
            <v>10858</v>
          </cell>
          <cell r="M8813">
            <v>10858</v>
          </cell>
          <cell r="N8813">
            <v>10858</v>
          </cell>
          <cell r="O8813">
            <v>10235</v>
          </cell>
          <cell r="P8813">
            <v>10440</v>
          </cell>
          <cell r="Q8813">
            <v>10755</v>
          </cell>
        </row>
        <row r="8814">
          <cell r="E8814" t="str">
            <v>91MONTHLYDCOALITION</v>
          </cell>
          <cell r="F8814" t="str">
            <v>91</v>
          </cell>
          <cell r="G8814" t="str">
            <v>Monthly</v>
          </cell>
          <cell r="H8814" t="str">
            <v>D</v>
          </cell>
          <cell r="I8814">
            <v>0</v>
          </cell>
          <cell r="J8814" t="str">
            <v>Coalition</v>
          </cell>
          <cell r="K8814">
            <v>11127</v>
          </cell>
          <cell r="L8814">
            <v>11127</v>
          </cell>
          <cell r="M8814">
            <v>11127</v>
          </cell>
          <cell r="N8814">
            <v>11127</v>
          </cell>
          <cell r="O8814">
            <v>10489</v>
          </cell>
          <cell r="P8814">
            <v>10699</v>
          </cell>
          <cell r="Q8814">
            <v>11022</v>
          </cell>
        </row>
        <row r="8815">
          <cell r="E8815" t="str">
            <v>91MONTHLYDNON-REPRESENTED STATE EMPLOYEES</v>
          </cell>
          <cell r="F8815" t="str">
            <v>91</v>
          </cell>
          <cell r="G8815" t="str">
            <v>Monthly</v>
          </cell>
          <cell r="H8815" t="str">
            <v>D</v>
          </cell>
          <cell r="I8815">
            <v>0</v>
          </cell>
          <cell r="J8815" t="str">
            <v>Non-Represented State Employees</v>
          </cell>
          <cell r="K8815">
            <v>11127</v>
          </cell>
          <cell r="L8815">
            <v>11127</v>
          </cell>
          <cell r="M8815">
            <v>11127</v>
          </cell>
          <cell r="N8815">
            <v>11127</v>
          </cell>
          <cell r="O8815">
            <v>10489</v>
          </cell>
          <cell r="P8815">
            <v>10699</v>
          </cell>
          <cell r="Q8815">
            <v>11022</v>
          </cell>
        </row>
        <row r="8816">
          <cell r="E8816" t="str">
            <v>91MONTHLYDTEAMSTERS LOCAL UNION NUMBER 117</v>
          </cell>
          <cell r="F8816" t="str">
            <v>91</v>
          </cell>
          <cell r="G8816" t="str">
            <v>Monthly</v>
          </cell>
          <cell r="H8816" t="str">
            <v>D</v>
          </cell>
          <cell r="I8816">
            <v>0</v>
          </cell>
          <cell r="J8816" t="str">
            <v>Teamsters Local Union Number 117</v>
          </cell>
          <cell r="K8816">
            <v>11269</v>
          </cell>
          <cell r="L8816">
            <v>11269</v>
          </cell>
          <cell r="M8816">
            <v>11269</v>
          </cell>
          <cell r="N8816">
            <v>11269</v>
          </cell>
          <cell r="O8816">
            <v>10624</v>
          </cell>
          <cell r="P8816">
            <v>10836</v>
          </cell>
          <cell r="Q8816">
            <v>11163</v>
          </cell>
        </row>
        <row r="8817">
          <cell r="E8817" t="str">
            <v>91MONTHLYDWASHINGTON FEDERATION OF STATE EMPLOYEES</v>
          </cell>
          <cell r="F8817" t="str">
            <v>91</v>
          </cell>
          <cell r="G8817" t="str">
            <v>Monthly</v>
          </cell>
          <cell r="H8817" t="str">
            <v>D</v>
          </cell>
          <cell r="I8817">
            <v>0</v>
          </cell>
          <cell r="J8817" t="str">
            <v>Washington Federation of State Employees</v>
          </cell>
          <cell r="K8817">
            <v>11127</v>
          </cell>
          <cell r="L8817">
            <v>11127</v>
          </cell>
          <cell r="M8817">
            <v>11127</v>
          </cell>
          <cell r="N8817">
            <v>11127</v>
          </cell>
          <cell r="O8817">
            <v>10489</v>
          </cell>
          <cell r="P8817">
            <v>10699</v>
          </cell>
          <cell r="Q8817">
            <v>11022</v>
          </cell>
        </row>
        <row r="8818">
          <cell r="E8818" t="str">
            <v>91MONTHLYDWASHINGTON PUBLIC EMPLOYEES ASSOCIATION</v>
          </cell>
          <cell r="F8818" t="str">
            <v>91</v>
          </cell>
          <cell r="G8818" t="str">
            <v>Monthly</v>
          </cell>
          <cell r="H8818" t="str">
            <v>D</v>
          </cell>
          <cell r="I8818">
            <v>0</v>
          </cell>
          <cell r="J8818" t="str">
            <v>Washington Public Employees Association</v>
          </cell>
          <cell r="K8818">
            <v>11127</v>
          </cell>
          <cell r="L8818">
            <v>11127</v>
          </cell>
          <cell r="M8818">
            <v>11127</v>
          </cell>
          <cell r="N8818">
            <v>11127</v>
          </cell>
          <cell r="O8818">
            <v>10489</v>
          </cell>
          <cell r="P8818">
            <v>10699</v>
          </cell>
          <cell r="Q8818">
            <v>11022</v>
          </cell>
        </row>
        <row r="8819">
          <cell r="E8819" t="str">
            <v>91MONTHLYECOALITION</v>
          </cell>
          <cell r="F8819" t="str">
            <v>91</v>
          </cell>
          <cell r="G8819" t="str">
            <v>Monthly</v>
          </cell>
          <cell r="H8819" t="str">
            <v>E</v>
          </cell>
          <cell r="I8819">
            <v>0</v>
          </cell>
          <cell r="J8819" t="str">
            <v>Coalition</v>
          </cell>
          <cell r="K8819">
            <v>11405</v>
          </cell>
          <cell r="L8819">
            <v>11405</v>
          </cell>
          <cell r="M8819">
            <v>11405</v>
          </cell>
          <cell r="N8819">
            <v>11405</v>
          </cell>
          <cell r="O8819">
            <v>10751</v>
          </cell>
          <cell r="P8819">
            <v>10966</v>
          </cell>
          <cell r="Q8819">
            <v>11297</v>
          </cell>
        </row>
        <row r="8820">
          <cell r="E8820" t="str">
            <v>91MONTHLYENON-REPRESENTED STATE EMPLOYEES</v>
          </cell>
          <cell r="F8820" t="str">
            <v>91</v>
          </cell>
          <cell r="G8820" t="str">
            <v>Monthly</v>
          </cell>
          <cell r="H8820" t="str">
            <v>E</v>
          </cell>
          <cell r="I8820">
            <v>0</v>
          </cell>
          <cell r="J8820" t="str">
            <v>Non-Represented State Employees</v>
          </cell>
          <cell r="K8820">
            <v>11405</v>
          </cell>
          <cell r="L8820">
            <v>11405</v>
          </cell>
          <cell r="M8820">
            <v>11405</v>
          </cell>
          <cell r="N8820">
            <v>11405</v>
          </cell>
          <cell r="O8820">
            <v>10751</v>
          </cell>
          <cell r="P8820">
            <v>10966</v>
          </cell>
          <cell r="Q8820">
            <v>11297</v>
          </cell>
        </row>
        <row r="8821">
          <cell r="E8821" t="str">
            <v>91MONTHLYETEAMSTERS LOCAL UNION NUMBER 117</v>
          </cell>
          <cell r="F8821" t="str">
            <v>91</v>
          </cell>
          <cell r="G8821" t="str">
            <v>Monthly</v>
          </cell>
          <cell r="H8821" t="str">
            <v>E</v>
          </cell>
          <cell r="I8821">
            <v>0</v>
          </cell>
          <cell r="J8821" t="str">
            <v>Teamsters Local Union Number 117</v>
          </cell>
          <cell r="K8821">
            <v>11552</v>
          </cell>
          <cell r="L8821">
            <v>11552</v>
          </cell>
          <cell r="M8821">
            <v>11552</v>
          </cell>
          <cell r="N8821">
            <v>11552</v>
          </cell>
          <cell r="O8821">
            <v>10890</v>
          </cell>
          <cell r="P8821">
            <v>11108</v>
          </cell>
          <cell r="Q8821">
            <v>11443</v>
          </cell>
        </row>
        <row r="8822">
          <cell r="E8822" t="str">
            <v>91MONTHLYEWASHINGTON FEDERATION OF STATE EMPLOYEES</v>
          </cell>
          <cell r="F8822" t="str">
            <v>91</v>
          </cell>
          <cell r="G8822" t="str">
            <v>Monthly</v>
          </cell>
          <cell r="H8822" t="str">
            <v>E</v>
          </cell>
          <cell r="I8822">
            <v>0</v>
          </cell>
          <cell r="J8822" t="str">
            <v>Washington Federation of State Employees</v>
          </cell>
          <cell r="K8822">
            <v>11405</v>
          </cell>
          <cell r="L8822">
            <v>11405</v>
          </cell>
          <cell r="M8822">
            <v>11405</v>
          </cell>
          <cell r="N8822">
            <v>11405</v>
          </cell>
          <cell r="O8822">
            <v>10751</v>
          </cell>
          <cell r="P8822">
            <v>10966</v>
          </cell>
          <cell r="Q8822">
            <v>11297</v>
          </cell>
        </row>
        <row r="8823">
          <cell r="E8823" t="str">
            <v>91MONTHLYEWASHINGTON PUBLIC EMPLOYEES ASSOCIATION</v>
          </cell>
          <cell r="F8823" t="str">
            <v>91</v>
          </cell>
          <cell r="G8823" t="str">
            <v>Monthly</v>
          </cell>
          <cell r="H8823" t="str">
            <v>E</v>
          </cell>
          <cell r="I8823">
            <v>0</v>
          </cell>
          <cell r="J8823" t="str">
            <v>Washington Public Employees Association</v>
          </cell>
          <cell r="K8823">
            <v>11405</v>
          </cell>
          <cell r="L8823">
            <v>11405</v>
          </cell>
          <cell r="M8823">
            <v>11405</v>
          </cell>
          <cell r="N8823">
            <v>11405</v>
          </cell>
          <cell r="O8823">
            <v>10751</v>
          </cell>
          <cell r="P8823">
            <v>10966</v>
          </cell>
          <cell r="Q8823">
            <v>11297</v>
          </cell>
        </row>
        <row r="8824">
          <cell r="E8824" t="str">
            <v>91MONTHLYFCOALITION</v>
          </cell>
          <cell r="F8824" t="str">
            <v>91</v>
          </cell>
          <cell r="G8824" t="str">
            <v>Monthly</v>
          </cell>
          <cell r="H8824" t="str">
            <v>F</v>
          </cell>
          <cell r="I8824">
            <v>0</v>
          </cell>
          <cell r="J8824" t="str">
            <v>Coalition</v>
          </cell>
          <cell r="K8824">
            <v>11693</v>
          </cell>
          <cell r="L8824">
            <v>11693</v>
          </cell>
          <cell r="M8824">
            <v>11693</v>
          </cell>
          <cell r="N8824">
            <v>11693</v>
          </cell>
          <cell r="O8824">
            <v>11023</v>
          </cell>
          <cell r="P8824">
            <v>11243</v>
          </cell>
          <cell r="Q8824">
            <v>11583</v>
          </cell>
        </row>
        <row r="8825">
          <cell r="E8825" t="str">
            <v>91MONTHLYFNON-REPRESENTED STATE EMPLOYEES</v>
          </cell>
          <cell r="F8825" t="str">
            <v>91</v>
          </cell>
          <cell r="G8825" t="str">
            <v>Monthly</v>
          </cell>
          <cell r="H8825" t="str">
            <v>F</v>
          </cell>
          <cell r="I8825">
            <v>0</v>
          </cell>
          <cell r="J8825" t="str">
            <v>Non-Represented State Employees</v>
          </cell>
          <cell r="K8825">
            <v>11693</v>
          </cell>
          <cell r="L8825">
            <v>11693</v>
          </cell>
          <cell r="M8825">
            <v>11693</v>
          </cell>
          <cell r="N8825">
            <v>11693</v>
          </cell>
          <cell r="O8825">
            <v>11023</v>
          </cell>
          <cell r="P8825">
            <v>11243</v>
          </cell>
          <cell r="Q8825">
            <v>11583</v>
          </cell>
        </row>
        <row r="8826">
          <cell r="E8826" t="str">
            <v>91MONTHLYFTEAMSTERS LOCAL UNION NUMBER 117</v>
          </cell>
          <cell r="F8826" t="str">
            <v>91</v>
          </cell>
          <cell r="G8826" t="str">
            <v>Monthly</v>
          </cell>
          <cell r="H8826" t="str">
            <v>F</v>
          </cell>
          <cell r="I8826">
            <v>0</v>
          </cell>
          <cell r="J8826" t="str">
            <v>Teamsters Local Union Number 117</v>
          </cell>
          <cell r="K8826">
            <v>11842</v>
          </cell>
          <cell r="L8826">
            <v>11842</v>
          </cell>
          <cell r="M8826">
            <v>11842</v>
          </cell>
          <cell r="N8826">
            <v>11842</v>
          </cell>
          <cell r="O8826">
            <v>11164</v>
          </cell>
          <cell r="P8826">
            <v>11387</v>
          </cell>
          <cell r="Q8826">
            <v>11731</v>
          </cell>
        </row>
        <row r="8827">
          <cell r="E8827" t="str">
            <v>91MONTHLYFWASHINGTON FEDERATION OF STATE EMPLOYEES</v>
          </cell>
          <cell r="F8827" t="str">
            <v>91</v>
          </cell>
          <cell r="G8827" t="str">
            <v>Monthly</v>
          </cell>
          <cell r="H8827" t="str">
            <v>F</v>
          </cell>
          <cell r="I8827">
            <v>0</v>
          </cell>
          <cell r="J8827" t="str">
            <v>Washington Federation of State Employees</v>
          </cell>
          <cell r="K8827">
            <v>11693</v>
          </cell>
          <cell r="L8827">
            <v>11693</v>
          </cell>
          <cell r="M8827">
            <v>11693</v>
          </cell>
          <cell r="N8827">
            <v>11693</v>
          </cell>
          <cell r="O8827">
            <v>11023</v>
          </cell>
          <cell r="P8827">
            <v>11243</v>
          </cell>
          <cell r="Q8827">
            <v>11583</v>
          </cell>
        </row>
        <row r="8828">
          <cell r="E8828" t="str">
            <v>91MONTHLYFWASHINGTON PUBLIC EMPLOYEES ASSOCIATION</v>
          </cell>
          <cell r="F8828" t="str">
            <v>91</v>
          </cell>
          <cell r="G8828" t="str">
            <v>Monthly</v>
          </cell>
          <cell r="H8828" t="str">
            <v>F</v>
          </cell>
          <cell r="I8828">
            <v>0</v>
          </cell>
          <cell r="J8828" t="str">
            <v>Washington Public Employees Association</v>
          </cell>
          <cell r="K8828">
            <v>11693</v>
          </cell>
          <cell r="L8828">
            <v>11693</v>
          </cell>
          <cell r="M8828">
            <v>11693</v>
          </cell>
          <cell r="N8828">
            <v>11693</v>
          </cell>
          <cell r="O8828">
            <v>11023</v>
          </cell>
          <cell r="P8828">
            <v>11243</v>
          </cell>
          <cell r="Q8828">
            <v>11583</v>
          </cell>
        </row>
        <row r="8829">
          <cell r="E8829" t="str">
            <v>91MONTHLYGCOALITION</v>
          </cell>
          <cell r="F8829" t="str">
            <v>91</v>
          </cell>
          <cell r="G8829" t="str">
            <v>Monthly</v>
          </cell>
          <cell r="H8829" t="str">
            <v>G</v>
          </cell>
          <cell r="I8829">
            <v>0</v>
          </cell>
          <cell r="J8829" t="str">
            <v>Coalition</v>
          </cell>
          <cell r="K8829">
            <v>11981</v>
          </cell>
          <cell r="L8829">
            <v>11981</v>
          </cell>
          <cell r="M8829">
            <v>11981</v>
          </cell>
          <cell r="N8829">
            <v>11981</v>
          </cell>
          <cell r="O8829">
            <v>11294</v>
          </cell>
          <cell r="P8829">
            <v>11520</v>
          </cell>
          <cell r="Q8829">
            <v>11868</v>
          </cell>
        </row>
        <row r="8830">
          <cell r="E8830" t="str">
            <v>91MONTHLYGNON-REPRESENTED STATE EMPLOYEES</v>
          </cell>
          <cell r="F8830" t="str">
            <v>91</v>
          </cell>
          <cell r="G8830" t="str">
            <v>Monthly</v>
          </cell>
          <cell r="H8830" t="str">
            <v>G</v>
          </cell>
          <cell r="I8830">
            <v>0</v>
          </cell>
          <cell r="J8830" t="str">
            <v>Non-Represented State Employees</v>
          </cell>
          <cell r="K8830">
            <v>11981</v>
          </cell>
          <cell r="L8830">
            <v>11981</v>
          </cell>
          <cell r="M8830">
            <v>11981</v>
          </cell>
          <cell r="N8830">
            <v>11981</v>
          </cell>
          <cell r="O8830">
            <v>11294</v>
          </cell>
          <cell r="P8830">
            <v>11520</v>
          </cell>
          <cell r="Q8830">
            <v>11868</v>
          </cell>
        </row>
        <row r="8831">
          <cell r="E8831" t="str">
            <v>91MONTHLYGTEAMSTERS LOCAL UNION NUMBER 117</v>
          </cell>
          <cell r="F8831" t="str">
            <v>91</v>
          </cell>
          <cell r="G8831" t="str">
            <v>Monthly</v>
          </cell>
          <cell r="H8831" t="str">
            <v>G</v>
          </cell>
          <cell r="I8831">
            <v>0</v>
          </cell>
          <cell r="J8831" t="str">
            <v>Teamsters Local Union Number 117</v>
          </cell>
          <cell r="K8831">
            <v>12135</v>
          </cell>
          <cell r="L8831">
            <v>12135</v>
          </cell>
          <cell r="M8831">
            <v>12135</v>
          </cell>
          <cell r="N8831">
            <v>12135</v>
          </cell>
          <cell r="O8831">
            <v>11439</v>
          </cell>
          <cell r="P8831">
            <v>11668</v>
          </cell>
          <cell r="Q8831">
            <v>12020</v>
          </cell>
        </row>
        <row r="8832">
          <cell r="E8832" t="str">
            <v>91MONTHLYGWASHINGTON FEDERATION OF STATE EMPLOYEES</v>
          </cell>
          <cell r="F8832" t="str">
            <v>91</v>
          </cell>
          <cell r="G8832" t="str">
            <v>Monthly</v>
          </cell>
          <cell r="H8832" t="str">
            <v>G</v>
          </cell>
          <cell r="I8832">
            <v>0</v>
          </cell>
          <cell r="J8832" t="str">
            <v>Washington Federation of State Employees</v>
          </cell>
          <cell r="K8832">
            <v>11981</v>
          </cell>
          <cell r="L8832">
            <v>11981</v>
          </cell>
          <cell r="M8832">
            <v>11981</v>
          </cell>
          <cell r="N8832">
            <v>11981</v>
          </cell>
          <cell r="O8832">
            <v>11294</v>
          </cell>
          <cell r="P8832">
            <v>11520</v>
          </cell>
          <cell r="Q8832">
            <v>11868</v>
          </cell>
        </row>
        <row r="8833">
          <cell r="E8833" t="str">
            <v>91MONTHLYGWASHINGTON PUBLIC EMPLOYEES ASSOCIATION</v>
          </cell>
          <cell r="F8833" t="str">
            <v>91</v>
          </cell>
          <cell r="G8833" t="str">
            <v>Monthly</v>
          </cell>
          <cell r="H8833" t="str">
            <v>G</v>
          </cell>
          <cell r="I8833">
            <v>0</v>
          </cell>
          <cell r="J8833" t="str">
            <v>Washington Public Employees Association</v>
          </cell>
          <cell r="K8833">
            <v>11981</v>
          </cell>
          <cell r="L8833">
            <v>11981</v>
          </cell>
          <cell r="M8833">
            <v>11981</v>
          </cell>
          <cell r="N8833">
            <v>11981</v>
          </cell>
          <cell r="O8833">
            <v>11294</v>
          </cell>
          <cell r="P8833">
            <v>11520</v>
          </cell>
          <cell r="Q8833">
            <v>11868</v>
          </cell>
        </row>
        <row r="8834">
          <cell r="E8834" t="str">
            <v>91MONTHLYHCOALITION</v>
          </cell>
          <cell r="F8834" t="str">
            <v>91</v>
          </cell>
          <cell r="G8834" t="str">
            <v>Monthly</v>
          </cell>
          <cell r="H8834" t="str">
            <v>H</v>
          </cell>
          <cell r="I8834">
            <v>0</v>
          </cell>
          <cell r="J8834" t="str">
            <v>Coalition</v>
          </cell>
          <cell r="K8834">
            <v>12284</v>
          </cell>
          <cell r="L8834">
            <v>12284</v>
          </cell>
          <cell r="M8834">
            <v>12284</v>
          </cell>
          <cell r="N8834">
            <v>12284</v>
          </cell>
          <cell r="O8834">
            <v>11580</v>
          </cell>
          <cell r="P8834">
            <v>11812</v>
          </cell>
          <cell r="Q8834">
            <v>12169</v>
          </cell>
        </row>
        <row r="8835">
          <cell r="E8835" t="str">
            <v>91MONTHLYHNON-REPRESENTED STATE EMPLOYEES</v>
          </cell>
          <cell r="F8835" t="str">
            <v>91</v>
          </cell>
          <cell r="G8835" t="str">
            <v>Monthly</v>
          </cell>
          <cell r="H8835" t="str">
            <v>H</v>
          </cell>
          <cell r="I8835">
            <v>0</v>
          </cell>
          <cell r="J8835" t="str">
            <v>Non-Represented State Employees</v>
          </cell>
          <cell r="K8835">
            <v>12284</v>
          </cell>
          <cell r="L8835">
            <v>12284</v>
          </cell>
          <cell r="M8835">
            <v>12284</v>
          </cell>
          <cell r="N8835">
            <v>12284</v>
          </cell>
          <cell r="O8835">
            <v>11580</v>
          </cell>
          <cell r="P8835">
            <v>11812</v>
          </cell>
          <cell r="Q8835">
            <v>12169</v>
          </cell>
        </row>
        <row r="8836">
          <cell r="E8836" t="str">
            <v>91MONTHLYHTEAMSTERS LOCAL UNION NUMBER 117</v>
          </cell>
          <cell r="F8836" t="str">
            <v>91</v>
          </cell>
          <cell r="G8836" t="str">
            <v>Monthly</v>
          </cell>
          <cell r="H8836" t="str">
            <v>H</v>
          </cell>
          <cell r="I8836">
            <v>0</v>
          </cell>
          <cell r="J8836" t="str">
            <v>Teamsters Local Union Number 117</v>
          </cell>
          <cell r="K8836">
            <v>12440</v>
          </cell>
          <cell r="L8836">
            <v>12440</v>
          </cell>
          <cell r="M8836">
            <v>12440</v>
          </cell>
          <cell r="N8836">
            <v>12440</v>
          </cell>
          <cell r="O8836">
            <v>11727</v>
          </cell>
          <cell r="P8836">
            <v>11962</v>
          </cell>
          <cell r="Q8836">
            <v>12323</v>
          </cell>
        </row>
        <row r="8837">
          <cell r="E8837" t="str">
            <v>91MONTHLYHWASHINGTON FEDERATION OF STATE EMPLOYEES</v>
          </cell>
          <cell r="F8837" t="str">
            <v>91</v>
          </cell>
          <cell r="G8837" t="str">
            <v>Monthly</v>
          </cell>
          <cell r="H8837" t="str">
            <v>H</v>
          </cell>
          <cell r="I8837">
            <v>0</v>
          </cell>
          <cell r="J8837" t="str">
            <v>Washington Federation of State Employees</v>
          </cell>
          <cell r="K8837">
            <v>12284</v>
          </cell>
          <cell r="L8837">
            <v>12284</v>
          </cell>
          <cell r="M8837">
            <v>12284</v>
          </cell>
          <cell r="N8837">
            <v>12284</v>
          </cell>
          <cell r="O8837">
            <v>11580</v>
          </cell>
          <cell r="P8837">
            <v>11812</v>
          </cell>
          <cell r="Q8837">
            <v>12169</v>
          </cell>
        </row>
        <row r="8838">
          <cell r="E8838" t="str">
            <v>91MONTHLYHWASHINGTON PUBLIC EMPLOYEES ASSOCIATION</v>
          </cell>
          <cell r="F8838" t="str">
            <v>91</v>
          </cell>
          <cell r="G8838" t="str">
            <v>Monthly</v>
          </cell>
          <cell r="H8838" t="str">
            <v>H</v>
          </cell>
          <cell r="I8838">
            <v>0</v>
          </cell>
          <cell r="J8838" t="str">
            <v>Washington Public Employees Association</v>
          </cell>
          <cell r="K8838">
            <v>12284</v>
          </cell>
          <cell r="L8838">
            <v>12284</v>
          </cell>
          <cell r="M8838">
            <v>12284</v>
          </cell>
          <cell r="N8838">
            <v>12284</v>
          </cell>
          <cell r="O8838">
            <v>11580</v>
          </cell>
          <cell r="P8838">
            <v>11812</v>
          </cell>
          <cell r="Q8838">
            <v>12169</v>
          </cell>
        </row>
        <row r="8839">
          <cell r="E8839" t="str">
            <v>91MONTHLYICOALITION</v>
          </cell>
          <cell r="F8839" t="str">
            <v>91</v>
          </cell>
          <cell r="G8839" t="str">
            <v>Monthly</v>
          </cell>
          <cell r="H8839" t="str">
            <v>I</v>
          </cell>
          <cell r="I8839">
            <v>0</v>
          </cell>
          <cell r="J8839" t="str">
            <v>Coalition</v>
          </cell>
          <cell r="K8839">
            <v>12593</v>
          </cell>
          <cell r="L8839">
            <v>12593</v>
          </cell>
          <cell r="M8839">
            <v>12593</v>
          </cell>
          <cell r="N8839">
            <v>12593</v>
          </cell>
          <cell r="O8839">
            <v>11872</v>
          </cell>
          <cell r="P8839">
            <v>12109</v>
          </cell>
          <cell r="Q8839">
            <v>12475</v>
          </cell>
        </row>
        <row r="8840">
          <cell r="E8840" t="str">
            <v>91MONTHLYINON-REPRESENTED STATE EMPLOYEES</v>
          </cell>
          <cell r="F8840" t="str">
            <v>91</v>
          </cell>
          <cell r="G8840" t="str">
            <v>Monthly</v>
          </cell>
          <cell r="H8840" t="str">
            <v>I</v>
          </cell>
          <cell r="I8840">
            <v>0</v>
          </cell>
          <cell r="J8840" t="str">
            <v>Non-Represented State Employees</v>
          </cell>
          <cell r="K8840">
            <v>12593</v>
          </cell>
          <cell r="L8840">
            <v>12593</v>
          </cell>
          <cell r="M8840">
            <v>12593</v>
          </cell>
          <cell r="N8840">
            <v>12593</v>
          </cell>
          <cell r="O8840">
            <v>11872</v>
          </cell>
          <cell r="P8840">
            <v>12109</v>
          </cell>
          <cell r="Q8840">
            <v>12475</v>
          </cell>
        </row>
        <row r="8841">
          <cell r="E8841" t="str">
            <v>91MONTHLYITEAMSTERS LOCAL UNION NUMBER 117</v>
          </cell>
          <cell r="F8841" t="str">
            <v>91</v>
          </cell>
          <cell r="G8841" t="str">
            <v>Monthly</v>
          </cell>
          <cell r="H8841" t="str">
            <v>I</v>
          </cell>
          <cell r="I8841">
            <v>0</v>
          </cell>
          <cell r="J8841" t="str">
            <v>Teamsters Local Union Number 117</v>
          </cell>
          <cell r="K8841">
            <v>12757</v>
          </cell>
          <cell r="L8841">
            <v>12757</v>
          </cell>
          <cell r="M8841">
            <v>12757</v>
          </cell>
          <cell r="N8841">
            <v>12757</v>
          </cell>
          <cell r="O8841">
            <v>12025</v>
          </cell>
          <cell r="P8841">
            <v>12266</v>
          </cell>
          <cell r="Q8841">
            <v>12636</v>
          </cell>
        </row>
        <row r="8842">
          <cell r="E8842" t="str">
            <v>91MONTHLYIWASHINGTON FEDERATION OF STATE EMPLOYEES</v>
          </cell>
          <cell r="F8842" t="str">
            <v>91</v>
          </cell>
          <cell r="G8842" t="str">
            <v>Monthly</v>
          </cell>
          <cell r="H8842" t="str">
            <v>I</v>
          </cell>
          <cell r="I8842">
            <v>0</v>
          </cell>
          <cell r="J8842" t="str">
            <v>Washington Federation of State Employees</v>
          </cell>
          <cell r="K8842">
            <v>12593</v>
          </cell>
          <cell r="L8842">
            <v>12593</v>
          </cell>
          <cell r="M8842">
            <v>12593</v>
          </cell>
          <cell r="N8842">
            <v>12593</v>
          </cell>
          <cell r="O8842">
            <v>11872</v>
          </cell>
          <cell r="P8842">
            <v>12109</v>
          </cell>
          <cell r="Q8842">
            <v>12475</v>
          </cell>
        </row>
        <row r="8843">
          <cell r="E8843" t="str">
            <v>91MONTHLYIWASHINGTON PUBLIC EMPLOYEES ASSOCIATION</v>
          </cell>
          <cell r="F8843" t="str">
            <v>91</v>
          </cell>
          <cell r="G8843" t="str">
            <v>Monthly</v>
          </cell>
          <cell r="H8843" t="str">
            <v>I</v>
          </cell>
          <cell r="I8843">
            <v>0</v>
          </cell>
          <cell r="J8843" t="str">
            <v>Washington Public Employees Association</v>
          </cell>
          <cell r="K8843">
            <v>12593</v>
          </cell>
          <cell r="L8843">
            <v>12593</v>
          </cell>
          <cell r="M8843">
            <v>12593</v>
          </cell>
          <cell r="N8843">
            <v>12593</v>
          </cell>
          <cell r="O8843">
            <v>11872</v>
          </cell>
          <cell r="P8843">
            <v>12109</v>
          </cell>
          <cell r="Q8843">
            <v>12475</v>
          </cell>
        </row>
        <row r="8844">
          <cell r="E8844" t="str">
            <v>91MONTHLYJCOALITION</v>
          </cell>
          <cell r="F8844" t="str">
            <v>91</v>
          </cell>
          <cell r="G8844" t="str">
            <v>Monthly</v>
          </cell>
          <cell r="H8844" t="str">
            <v>J</v>
          </cell>
          <cell r="I8844">
            <v>0</v>
          </cell>
          <cell r="J8844" t="str">
            <v>Coalition</v>
          </cell>
          <cell r="K8844">
            <v>12906</v>
          </cell>
          <cell r="L8844">
            <v>12906</v>
          </cell>
          <cell r="M8844">
            <v>12906</v>
          </cell>
          <cell r="N8844">
            <v>12906</v>
          </cell>
          <cell r="O8844">
            <v>12167</v>
          </cell>
          <cell r="P8844">
            <v>12410</v>
          </cell>
          <cell r="Q8844">
            <v>12785</v>
          </cell>
        </row>
        <row r="8845">
          <cell r="E8845" t="str">
            <v>91MONTHLYJNON-REPRESENTED STATE EMPLOYEES</v>
          </cell>
          <cell r="F8845" t="str">
            <v>91</v>
          </cell>
          <cell r="G8845" t="str">
            <v>Monthly</v>
          </cell>
          <cell r="H8845" t="str">
            <v>J</v>
          </cell>
          <cell r="I8845">
            <v>0</v>
          </cell>
          <cell r="J8845" t="str">
            <v>Non-Represented State Employees</v>
          </cell>
          <cell r="K8845">
            <v>12906</v>
          </cell>
          <cell r="L8845">
            <v>12906</v>
          </cell>
          <cell r="M8845">
            <v>12906</v>
          </cell>
          <cell r="N8845">
            <v>12906</v>
          </cell>
          <cell r="O8845">
            <v>12167</v>
          </cell>
          <cell r="P8845">
            <v>12410</v>
          </cell>
          <cell r="Q8845">
            <v>12785</v>
          </cell>
        </row>
        <row r="8846">
          <cell r="E8846" t="str">
            <v>91MONTHLYJTEAMSTERS LOCAL UNION NUMBER 117</v>
          </cell>
          <cell r="F8846" t="str">
            <v>91</v>
          </cell>
          <cell r="G8846" t="str">
            <v>Monthly</v>
          </cell>
          <cell r="H8846" t="str">
            <v>J</v>
          </cell>
          <cell r="I8846">
            <v>0</v>
          </cell>
          <cell r="J8846" t="str">
            <v>Teamsters Local Union Number 117</v>
          </cell>
          <cell r="K8846">
            <v>13071</v>
          </cell>
          <cell r="L8846">
            <v>13071</v>
          </cell>
          <cell r="M8846">
            <v>13071</v>
          </cell>
          <cell r="N8846">
            <v>13071</v>
          </cell>
          <cell r="O8846">
            <v>12322</v>
          </cell>
          <cell r="P8846">
            <v>12568</v>
          </cell>
          <cell r="Q8846">
            <v>12948</v>
          </cell>
        </row>
        <row r="8847">
          <cell r="E8847" t="str">
            <v>91MONTHLYJWASHINGTON FEDERATION OF STATE EMPLOYEES</v>
          </cell>
          <cell r="F8847" t="str">
            <v>91</v>
          </cell>
          <cell r="G8847" t="str">
            <v>Monthly</v>
          </cell>
          <cell r="H8847" t="str">
            <v>J</v>
          </cell>
          <cell r="I8847">
            <v>0</v>
          </cell>
          <cell r="J8847" t="str">
            <v>Washington Federation of State Employees</v>
          </cell>
          <cell r="K8847">
            <v>12906</v>
          </cell>
          <cell r="L8847">
            <v>12906</v>
          </cell>
          <cell r="M8847">
            <v>12906</v>
          </cell>
          <cell r="N8847">
            <v>12906</v>
          </cell>
          <cell r="O8847">
            <v>12167</v>
          </cell>
          <cell r="P8847">
            <v>12410</v>
          </cell>
          <cell r="Q8847">
            <v>12785</v>
          </cell>
        </row>
        <row r="8848">
          <cell r="E8848" t="str">
            <v>91MONTHLYJWASHINGTON PUBLIC EMPLOYEES ASSOCIATION</v>
          </cell>
          <cell r="F8848" t="str">
            <v>91</v>
          </cell>
          <cell r="G8848" t="str">
            <v>Monthly</v>
          </cell>
          <cell r="H8848" t="str">
            <v>J</v>
          </cell>
          <cell r="I8848">
            <v>0</v>
          </cell>
          <cell r="J8848" t="str">
            <v>Washington Public Employees Association</v>
          </cell>
          <cell r="K8848">
            <v>12906</v>
          </cell>
          <cell r="L8848">
            <v>12906</v>
          </cell>
          <cell r="M8848">
            <v>12906</v>
          </cell>
          <cell r="N8848">
            <v>12906</v>
          </cell>
          <cell r="O8848">
            <v>12167</v>
          </cell>
          <cell r="P8848">
            <v>12410</v>
          </cell>
          <cell r="Q8848">
            <v>12785</v>
          </cell>
        </row>
        <row r="8849">
          <cell r="E8849" t="str">
            <v>91MONTHLYKCOALITION</v>
          </cell>
          <cell r="F8849" t="str">
            <v>91</v>
          </cell>
          <cell r="G8849" t="str">
            <v>Monthly</v>
          </cell>
          <cell r="H8849" t="str">
            <v>K</v>
          </cell>
          <cell r="I8849">
            <v>0</v>
          </cell>
          <cell r="J8849" t="str">
            <v>Coalition</v>
          </cell>
          <cell r="K8849">
            <v>13232</v>
          </cell>
          <cell r="L8849">
            <v>13232</v>
          </cell>
          <cell r="M8849">
            <v>13232</v>
          </cell>
          <cell r="N8849">
            <v>13232</v>
          </cell>
          <cell r="O8849">
            <v>12474</v>
          </cell>
          <cell r="P8849">
            <v>12723</v>
          </cell>
          <cell r="Q8849">
            <v>13107</v>
          </cell>
        </row>
        <row r="8850">
          <cell r="E8850" t="str">
            <v>91MONTHLYKNON-REPRESENTED STATE EMPLOYEES</v>
          </cell>
          <cell r="F8850" t="str">
            <v>91</v>
          </cell>
          <cell r="G8850" t="str">
            <v>Monthly</v>
          </cell>
          <cell r="H8850" t="str">
            <v>K</v>
          </cell>
          <cell r="I8850">
            <v>0</v>
          </cell>
          <cell r="J8850" t="str">
            <v>Non-Represented State Employees</v>
          </cell>
          <cell r="K8850">
            <v>13232</v>
          </cell>
          <cell r="L8850">
            <v>13232</v>
          </cell>
          <cell r="M8850">
            <v>13232</v>
          </cell>
          <cell r="N8850">
            <v>13232</v>
          </cell>
          <cell r="O8850">
            <v>12474</v>
          </cell>
          <cell r="P8850">
            <v>12723</v>
          </cell>
          <cell r="Q8850">
            <v>13107</v>
          </cell>
        </row>
        <row r="8851">
          <cell r="E8851" t="str">
            <v>91MONTHLYKTEAMSTERS LOCAL UNION NUMBER 117</v>
          </cell>
          <cell r="F8851" t="str">
            <v>91</v>
          </cell>
          <cell r="G8851" t="str">
            <v>Monthly</v>
          </cell>
          <cell r="H8851" t="str">
            <v>K</v>
          </cell>
          <cell r="I8851">
            <v>0</v>
          </cell>
          <cell r="J8851" t="str">
            <v>Teamsters Local Union Number 117</v>
          </cell>
          <cell r="K8851">
            <v>13400</v>
          </cell>
          <cell r="L8851">
            <v>13400</v>
          </cell>
          <cell r="M8851">
            <v>13400</v>
          </cell>
          <cell r="N8851">
            <v>13400</v>
          </cell>
          <cell r="O8851">
            <v>12632</v>
          </cell>
          <cell r="P8851">
            <v>12885</v>
          </cell>
          <cell r="Q8851">
            <v>13274</v>
          </cell>
        </row>
        <row r="8852">
          <cell r="E8852" t="str">
            <v>91MONTHLYKWASHINGTON FEDERATION OF STATE EMPLOYEES</v>
          </cell>
          <cell r="F8852" t="str">
            <v>91</v>
          </cell>
          <cell r="G8852" t="str">
            <v>Monthly</v>
          </cell>
          <cell r="H8852" t="str">
            <v>K</v>
          </cell>
          <cell r="I8852">
            <v>0</v>
          </cell>
          <cell r="J8852" t="str">
            <v>Washington Federation of State Employees</v>
          </cell>
          <cell r="K8852">
            <v>13232</v>
          </cell>
          <cell r="L8852">
            <v>13232</v>
          </cell>
          <cell r="M8852">
            <v>13232</v>
          </cell>
          <cell r="N8852">
            <v>13232</v>
          </cell>
          <cell r="O8852">
            <v>12474</v>
          </cell>
          <cell r="P8852">
            <v>12723</v>
          </cell>
          <cell r="Q8852">
            <v>13107</v>
          </cell>
        </row>
        <row r="8853">
          <cell r="E8853" t="str">
            <v>91MONTHLYKWASHINGTON PUBLIC EMPLOYEES ASSOCIATION</v>
          </cell>
          <cell r="F8853" t="str">
            <v>91</v>
          </cell>
          <cell r="G8853" t="str">
            <v>Monthly</v>
          </cell>
          <cell r="H8853" t="str">
            <v>K</v>
          </cell>
          <cell r="I8853">
            <v>0</v>
          </cell>
          <cell r="J8853" t="str">
            <v>Washington Public Employees Association</v>
          </cell>
          <cell r="K8853">
            <v>13232</v>
          </cell>
          <cell r="L8853">
            <v>13232</v>
          </cell>
          <cell r="M8853">
            <v>13232</v>
          </cell>
          <cell r="N8853">
            <v>13232</v>
          </cell>
          <cell r="O8853">
            <v>12474</v>
          </cell>
          <cell r="P8853">
            <v>12723</v>
          </cell>
          <cell r="Q8853">
            <v>13107</v>
          </cell>
        </row>
        <row r="8854">
          <cell r="E8854" t="str">
            <v>91MONTHLYLCOALITION</v>
          </cell>
          <cell r="F8854" t="str">
            <v>91</v>
          </cell>
          <cell r="G8854" t="str">
            <v>Monthly</v>
          </cell>
          <cell r="H8854" t="str">
            <v>L</v>
          </cell>
          <cell r="I8854">
            <v>0</v>
          </cell>
          <cell r="J8854" t="str">
            <v>Coalition</v>
          </cell>
          <cell r="K8854">
            <v>13558</v>
          </cell>
          <cell r="L8854">
            <v>13558</v>
          </cell>
          <cell r="M8854">
            <v>13558</v>
          </cell>
          <cell r="N8854">
            <v>13558</v>
          </cell>
          <cell r="O8854">
            <v>12781</v>
          </cell>
          <cell r="P8854">
            <v>13037</v>
          </cell>
          <cell r="Q8854">
            <v>13431</v>
          </cell>
        </row>
        <row r="8855">
          <cell r="E8855" t="str">
            <v>91MONTHLYLNON-REPRESENTED STATE EMPLOYEES</v>
          </cell>
          <cell r="F8855" t="str">
            <v>91</v>
          </cell>
          <cell r="G8855" t="str">
            <v>Monthly</v>
          </cell>
          <cell r="H8855" t="str">
            <v>L</v>
          </cell>
          <cell r="I8855">
            <v>0</v>
          </cell>
          <cell r="J8855" t="str">
            <v>Non-Represented State Employees</v>
          </cell>
          <cell r="K8855">
            <v>13558</v>
          </cell>
          <cell r="L8855">
            <v>13558</v>
          </cell>
          <cell r="M8855">
            <v>13558</v>
          </cell>
          <cell r="N8855">
            <v>13558</v>
          </cell>
          <cell r="O8855">
            <v>12781</v>
          </cell>
          <cell r="P8855">
            <v>13037</v>
          </cell>
          <cell r="Q8855">
            <v>13431</v>
          </cell>
        </row>
        <row r="8856">
          <cell r="E8856" t="str">
            <v>91MONTHLYLTEAMSTERS LOCAL UNION NUMBER 117</v>
          </cell>
          <cell r="F8856" t="str">
            <v>91</v>
          </cell>
          <cell r="G8856" t="str">
            <v>Monthly</v>
          </cell>
          <cell r="H8856" t="str">
            <v>L</v>
          </cell>
          <cell r="I8856">
            <v>0</v>
          </cell>
          <cell r="J8856" t="str">
            <v>Teamsters Local Union Number 117</v>
          </cell>
          <cell r="K8856">
            <v>13731</v>
          </cell>
          <cell r="L8856">
            <v>13731</v>
          </cell>
          <cell r="M8856">
            <v>13731</v>
          </cell>
          <cell r="N8856">
            <v>13731</v>
          </cell>
          <cell r="O8856">
            <v>12944</v>
          </cell>
          <cell r="P8856">
            <v>13203</v>
          </cell>
          <cell r="Q8856">
            <v>13602</v>
          </cell>
        </row>
        <row r="8857">
          <cell r="E8857" t="str">
            <v>91MONTHLYLWASHINGTON FEDERATION OF STATE EMPLOYEES</v>
          </cell>
          <cell r="F8857" t="str">
            <v>91</v>
          </cell>
          <cell r="G8857" t="str">
            <v>Monthly</v>
          </cell>
          <cell r="H8857" t="str">
            <v>L</v>
          </cell>
          <cell r="I8857">
            <v>0</v>
          </cell>
          <cell r="J8857" t="str">
            <v>Washington Federation of State Employees</v>
          </cell>
          <cell r="K8857">
            <v>13558</v>
          </cell>
          <cell r="L8857">
            <v>13558</v>
          </cell>
          <cell r="M8857">
            <v>13558</v>
          </cell>
          <cell r="N8857">
            <v>13558</v>
          </cell>
          <cell r="O8857">
            <v>12781</v>
          </cell>
          <cell r="P8857">
            <v>13037</v>
          </cell>
          <cell r="Q8857">
            <v>13431</v>
          </cell>
        </row>
        <row r="8858">
          <cell r="E8858" t="str">
            <v>91MONTHLYLWASHINGTON PUBLIC EMPLOYEES ASSOCIATION</v>
          </cell>
          <cell r="F8858" t="str">
            <v>91</v>
          </cell>
          <cell r="G8858" t="str">
            <v>Monthly</v>
          </cell>
          <cell r="H8858" t="str">
            <v>L</v>
          </cell>
          <cell r="I8858">
            <v>0</v>
          </cell>
          <cell r="J8858" t="str">
            <v>Washington Public Employees Association</v>
          </cell>
          <cell r="K8858">
            <v>13558</v>
          </cell>
          <cell r="L8858">
            <v>13558</v>
          </cell>
          <cell r="M8858">
            <v>13558</v>
          </cell>
          <cell r="N8858">
            <v>13558</v>
          </cell>
          <cell r="O8858">
            <v>12781</v>
          </cell>
          <cell r="P8858">
            <v>13037</v>
          </cell>
          <cell r="Q8858">
            <v>13431</v>
          </cell>
        </row>
        <row r="8859">
          <cell r="E8859" t="str">
            <v>91MONTHLYMCOALITION</v>
          </cell>
          <cell r="F8859" t="str">
            <v>91</v>
          </cell>
          <cell r="G8859" t="str">
            <v>Monthly</v>
          </cell>
          <cell r="H8859" t="str">
            <v>M</v>
          </cell>
          <cell r="I8859">
            <v>0</v>
          </cell>
          <cell r="J8859" t="str">
            <v>Coalition</v>
          </cell>
          <cell r="K8859">
            <v>13900</v>
          </cell>
          <cell r="L8859">
            <v>13900</v>
          </cell>
          <cell r="M8859">
            <v>13900</v>
          </cell>
          <cell r="N8859">
            <v>13900</v>
          </cell>
          <cell r="O8859">
            <v>13103</v>
          </cell>
          <cell r="P8859">
            <v>13365</v>
          </cell>
          <cell r="Q8859">
            <v>13769</v>
          </cell>
        </row>
        <row r="8860">
          <cell r="E8860" t="str">
            <v>91MONTHLYMNON-REPRESENTED STATE EMPLOYEES</v>
          </cell>
          <cell r="F8860" t="str">
            <v>91</v>
          </cell>
          <cell r="G8860" t="str">
            <v>Monthly</v>
          </cell>
          <cell r="H8860" t="str">
            <v>M</v>
          </cell>
          <cell r="I8860">
            <v>0</v>
          </cell>
          <cell r="J8860" t="str">
            <v>Non-Represented State Employees</v>
          </cell>
          <cell r="K8860">
            <v>13900</v>
          </cell>
          <cell r="L8860">
            <v>13900</v>
          </cell>
          <cell r="M8860">
            <v>13900</v>
          </cell>
          <cell r="N8860">
            <v>13900</v>
          </cell>
          <cell r="O8860">
            <v>13103</v>
          </cell>
          <cell r="P8860">
            <v>13365</v>
          </cell>
          <cell r="Q8860">
            <v>13769</v>
          </cell>
        </row>
        <row r="8861">
          <cell r="E8861" t="str">
            <v>91MONTHLYMTEAMSTERS LOCAL UNION NUMBER 117</v>
          </cell>
          <cell r="F8861" t="str">
            <v>91</v>
          </cell>
          <cell r="G8861" t="str">
            <v>Monthly</v>
          </cell>
          <cell r="H8861" t="str">
            <v>M</v>
          </cell>
          <cell r="I8861">
            <v>0</v>
          </cell>
          <cell r="J8861" t="str">
            <v>Teamsters Local Union Number 117</v>
          </cell>
          <cell r="K8861">
            <v>14077</v>
          </cell>
          <cell r="L8861">
            <v>14077</v>
          </cell>
          <cell r="M8861">
            <v>14077</v>
          </cell>
          <cell r="N8861">
            <v>14077</v>
          </cell>
          <cell r="O8861">
            <v>13271</v>
          </cell>
          <cell r="P8861">
            <v>13536</v>
          </cell>
          <cell r="Q8861">
            <v>13945</v>
          </cell>
        </row>
        <row r="8862">
          <cell r="E8862" t="str">
            <v>91MONTHLYMWASHINGTON FEDERATION OF STATE EMPLOYEES</v>
          </cell>
          <cell r="F8862" t="str">
            <v>91</v>
          </cell>
          <cell r="G8862" t="str">
            <v>Monthly</v>
          </cell>
          <cell r="H8862" t="str">
            <v>M</v>
          </cell>
          <cell r="I8862">
            <v>0</v>
          </cell>
          <cell r="J8862" t="str">
            <v>Washington Federation of State Employees</v>
          </cell>
          <cell r="K8862">
            <v>13900</v>
          </cell>
          <cell r="L8862">
            <v>13900</v>
          </cell>
          <cell r="M8862">
            <v>13900</v>
          </cell>
          <cell r="N8862">
            <v>13900</v>
          </cell>
          <cell r="O8862">
            <v>13103</v>
          </cell>
          <cell r="P8862">
            <v>13365</v>
          </cell>
          <cell r="Q8862">
            <v>13769</v>
          </cell>
        </row>
        <row r="8863">
          <cell r="E8863" t="str">
            <v>91MONTHLYMWASHINGTON PUBLIC EMPLOYEES ASSOCIATION</v>
          </cell>
          <cell r="F8863" t="str">
            <v>91</v>
          </cell>
          <cell r="G8863" t="str">
            <v>Monthly</v>
          </cell>
          <cell r="H8863" t="str">
            <v>M</v>
          </cell>
          <cell r="I8863">
            <v>0</v>
          </cell>
          <cell r="J8863" t="str">
            <v>Washington Public Employees Association</v>
          </cell>
          <cell r="K8863">
            <v>13900</v>
          </cell>
          <cell r="L8863">
            <v>13900</v>
          </cell>
          <cell r="M8863">
            <v>13900</v>
          </cell>
          <cell r="N8863">
            <v>13900</v>
          </cell>
          <cell r="O8863">
            <v>13103</v>
          </cell>
          <cell r="P8863">
            <v>13365</v>
          </cell>
          <cell r="Q8863">
            <v>13769</v>
          </cell>
        </row>
        <row r="8864">
          <cell r="E8864" t="str">
            <v>92MONTHLYACOALITION</v>
          </cell>
          <cell r="F8864" t="str">
            <v>92</v>
          </cell>
          <cell r="G8864" t="str">
            <v>Monthly</v>
          </cell>
          <cell r="H8864" t="str">
            <v>A</v>
          </cell>
          <cell r="I8864">
            <v>0</v>
          </cell>
          <cell r="J8864" t="str">
            <v>Coalition</v>
          </cell>
          <cell r="K8864">
            <v>10591</v>
          </cell>
          <cell r="L8864">
            <v>10591</v>
          </cell>
          <cell r="M8864">
            <v>10591</v>
          </cell>
          <cell r="N8864">
            <v>10591</v>
          </cell>
          <cell r="O8864">
            <v>9984</v>
          </cell>
          <cell r="P8864">
            <v>10184</v>
          </cell>
          <cell r="Q8864">
            <v>10492</v>
          </cell>
        </row>
        <row r="8865">
          <cell r="E8865" t="str">
            <v>92MONTHLYANON-REPRESENTED STATE EMPLOYEES</v>
          </cell>
          <cell r="F8865" t="str">
            <v>92</v>
          </cell>
          <cell r="G8865" t="str">
            <v>Monthly</v>
          </cell>
          <cell r="H8865" t="str">
            <v>A</v>
          </cell>
          <cell r="I8865">
            <v>0</v>
          </cell>
          <cell r="J8865" t="str">
            <v>Non-Represented State Employees</v>
          </cell>
          <cell r="K8865">
            <v>10591</v>
          </cell>
          <cell r="L8865">
            <v>10591</v>
          </cell>
          <cell r="M8865">
            <v>10591</v>
          </cell>
          <cell r="N8865">
            <v>10591</v>
          </cell>
          <cell r="O8865">
            <v>9984</v>
          </cell>
          <cell r="P8865">
            <v>10184</v>
          </cell>
          <cell r="Q8865">
            <v>10492</v>
          </cell>
        </row>
        <row r="8866">
          <cell r="E8866" t="str">
            <v>92MONTHLYATEAMSTERS LOCAL UNION NUMBER 117</v>
          </cell>
          <cell r="F8866" t="str">
            <v>92</v>
          </cell>
          <cell r="G8866" t="str">
            <v>Monthly</v>
          </cell>
          <cell r="H8866" t="str">
            <v>A</v>
          </cell>
          <cell r="I8866">
            <v>0</v>
          </cell>
          <cell r="J8866" t="str">
            <v>Teamsters Local Union Number 117</v>
          </cell>
          <cell r="K8866">
            <v>10726</v>
          </cell>
          <cell r="L8866">
            <v>10726</v>
          </cell>
          <cell r="M8866">
            <v>10726</v>
          </cell>
          <cell r="N8866">
            <v>10726</v>
          </cell>
          <cell r="O8866">
            <v>10111</v>
          </cell>
          <cell r="P8866">
            <v>10313</v>
          </cell>
          <cell r="Q8866">
            <v>10624</v>
          </cell>
        </row>
        <row r="8867">
          <cell r="E8867" t="str">
            <v>92MONTHLYAWASHINGTON FEDERATION OF STATE EMPLOYEES</v>
          </cell>
          <cell r="F8867" t="str">
            <v>92</v>
          </cell>
          <cell r="G8867" t="str">
            <v>Monthly</v>
          </cell>
          <cell r="H8867" t="str">
            <v>A</v>
          </cell>
          <cell r="I8867">
            <v>0</v>
          </cell>
          <cell r="J8867" t="str">
            <v>Washington Federation of State Employees</v>
          </cell>
          <cell r="K8867">
            <v>10591</v>
          </cell>
          <cell r="L8867">
            <v>10591</v>
          </cell>
          <cell r="M8867">
            <v>10591</v>
          </cell>
          <cell r="N8867">
            <v>10591</v>
          </cell>
          <cell r="O8867">
            <v>9984</v>
          </cell>
          <cell r="P8867">
            <v>10184</v>
          </cell>
          <cell r="Q8867">
            <v>10492</v>
          </cell>
        </row>
        <row r="8868">
          <cell r="E8868" t="str">
            <v>92MONTHLYAWASHINGTON PUBLIC EMPLOYEES ASSOCIATION</v>
          </cell>
          <cell r="F8868" t="str">
            <v>92</v>
          </cell>
          <cell r="G8868" t="str">
            <v>Monthly</v>
          </cell>
          <cell r="H8868" t="str">
            <v>A</v>
          </cell>
          <cell r="I8868">
            <v>0</v>
          </cell>
          <cell r="J8868" t="str">
            <v>Washington Public Employees Association</v>
          </cell>
          <cell r="K8868">
            <v>10591</v>
          </cell>
          <cell r="L8868">
            <v>10591</v>
          </cell>
          <cell r="M8868">
            <v>10591</v>
          </cell>
          <cell r="N8868">
            <v>10591</v>
          </cell>
          <cell r="O8868">
            <v>9984</v>
          </cell>
          <cell r="P8868">
            <v>10184</v>
          </cell>
          <cell r="Q8868">
            <v>10492</v>
          </cell>
        </row>
        <row r="8869">
          <cell r="E8869" t="str">
            <v>92MONTHLYBCOALITION</v>
          </cell>
          <cell r="F8869" t="str">
            <v>92</v>
          </cell>
          <cell r="G8869" t="str">
            <v>Monthly</v>
          </cell>
          <cell r="H8869" t="str">
            <v>B</v>
          </cell>
          <cell r="I8869">
            <v>0</v>
          </cell>
          <cell r="J8869" t="str">
            <v>Coalition</v>
          </cell>
          <cell r="K8869">
            <v>10858</v>
          </cell>
          <cell r="L8869">
            <v>10858</v>
          </cell>
          <cell r="M8869">
            <v>10858</v>
          </cell>
          <cell r="N8869">
            <v>10858</v>
          </cell>
          <cell r="O8869">
            <v>10235</v>
          </cell>
          <cell r="P8869">
            <v>10440</v>
          </cell>
          <cell r="Q8869">
            <v>10755</v>
          </cell>
        </row>
        <row r="8870">
          <cell r="E8870" t="str">
            <v>92MONTHLYBNON-REPRESENTED STATE EMPLOYEES</v>
          </cell>
          <cell r="F8870" t="str">
            <v>92</v>
          </cell>
          <cell r="G8870" t="str">
            <v>Monthly</v>
          </cell>
          <cell r="H8870" t="str">
            <v>B</v>
          </cell>
          <cell r="I8870">
            <v>0</v>
          </cell>
          <cell r="J8870" t="str">
            <v>Non-Represented State Employees</v>
          </cell>
          <cell r="K8870">
            <v>10858</v>
          </cell>
          <cell r="L8870">
            <v>10858</v>
          </cell>
          <cell r="M8870">
            <v>10858</v>
          </cell>
          <cell r="N8870">
            <v>10858</v>
          </cell>
          <cell r="O8870">
            <v>10235</v>
          </cell>
          <cell r="P8870">
            <v>10440</v>
          </cell>
          <cell r="Q8870">
            <v>10755</v>
          </cell>
        </row>
        <row r="8871">
          <cell r="E8871" t="str">
            <v>92MONTHLYBTEAMSTERS LOCAL UNION NUMBER 117</v>
          </cell>
          <cell r="F8871" t="str">
            <v>92</v>
          </cell>
          <cell r="G8871" t="str">
            <v>Monthly</v>
          </cell>
          <cell r="H8871" t="str">
            <v>B</v>
          </cell>
          <cell r="I8871">
            <v>0</v>
          </cell>
          <cell r="J8871" t="str">
            <v>Teamsters Local Union Number 117</v>
          </cell>
          <cell r="K8871">
            <v>10997</v>
          </cell>
          <cell r="L8871">
            <v>10997</v>
          </cell>
          <cell r="M8871">
            <v>10997</v>
          </cell>
          <cell r="N8871">
            <v>10997</v>
          </cell>
          <cell r="O8871">
            <v>10367</v>
          </cell>
          <cell r="P8871">
            <v>10574</v>
          </cell>
          <cell r="Q8871">
            <v>10893</v>
          </cell>
        </row>
        <row r="8872">
          <cell r="E8872" t="str">
            <v>92MONTHLYBWASHINGTON FEDERATION OF STATE EMPLOYEES</v>
          </cell>
          <cell r="F8872" t="str">
            <v>92</v>
          </cell>
          <cell r="G8872" t="str">
            <v>Monthly</v>
          </cell>
          <cell r="H8872" t="str">
            <v>B</v>
          </cell>
          <cell r="I8872">
            <v>0</v>
          </cell>
          <cell r="J8872" t="str">
            <v>Washington Federation of State Employees</v>
          </cell>
          <cell r="K8872">
            <v>10858</v>
          </cell>
          <cell r="L8872">
            <v>10858</v>
          </cell>
          <cell r="M8872">
            <v>10858</v>
          </cell>
          <cell r="N8872">
            <v>10858</v>
          </cell>
          <cell r="O8872">
            <v>10235</v>
          </cell>
          <cell r="P8872">
            <v>10440</v>
          </cell>
          <cell r="Q8872">
            <v>10755</v>
          </cell>
        </row>
        <row r="8873">
          <cell r="E8873" t="str">
            <v>92MONTHLYBWASHINGTON PUBLIC EMPLOYEES ASSOCIATION</v>
          </cell>
          <cell r="F8873" t="str">
            <v>92</v>
          </cell>
          <cell r="G8873" t="str">
            <v>Monthly</v>
          </cell>
          <cell r="H8873" t="str">
            <v>B</v>
          </cell>
          <cell r="I8873">
            <v>0</v>
          </cell>
          <cell r="J8873" t="str">
            <v>Washington Public Employees Association</v>
          </cell>
          <cell r="K8873">
            <v>10858</v>
          </cell>
          <cell r="L8873">
            <v>10858</v>
          </cell>
          <cell r="M8873">
            <v>10858</v>
          </cell>
          <cell r="N8873">
            <v>10858</v>
          </cell>
          <cell r="O8873">
            <v>10235</v>
          </cell>
          <cell r="P8873">
            <v>10440</v>
          </cell>
          <cell r="Q8873">
            <v>10755</v>
          </cell>
        </row>
        <row r="8874">
          <cell r="E8874" t="str">
            <v>92MONTHLYCCOALITION</v>
          </cell>
          <cell r="F8874" t="str">
            <v>92</v>
          </cell>
          <cell r="G8874" t="str">
            <v>Monthly</v>
          </cell>
          <cell r="H8874" t="str">
            <v>C</v>
          </cell>
          <cell r="I8874">
            <v>0</v>
          </cell>
          <cell r="J8874" t="str">
            <v>Coalition</v>
          </cell>
          <cell r="K8874">
            <v>11127</v>
          </cell>
          <cell r="L8874">
            <v>11127</v>
          </cell>
          <cell r="M8874">
            <v>11127</v>
          </cell>
          <cell r="N8874">
            <v>11127</v>
          </cell>
          <cell r="O8874">
            <v>10489</v>
          </cell>
          <cell r="P8874">
            <v>10699</v>
          </cell>
          <cell r="Q8874">
            <v>11022</v>
          </cell>
        </row>
        <row r="8875">
          <cell r="E8875" t="str">
            <v>92MONTHLYCNON-REPRESENTED STATE EMPLOYEES</v>
          </cell>
          <cell r="F8875" t="str">
            <v>92</v>
          </cell>
          <cell r="G8875" t="str">
            <v>Monthly</v>
          </cell>
          <cell r="H8875" t="str">
            <v>C</v>
          </cell>
          <cell r="I8875">
            <v>0</v>
          </cell>
          <cell r="J8875" t="str">
            <v>Non-Represented State Employees</v>
          </cell>
          <cell r="K8875">
            <v>11127</v>
          </cell>
          <cell r="L8875">
            <v>11127</v>
          </cell>
          <cell r="M8875">
            <v>11127</v>
          </cell>
          <cell r="N8875">
            <v>11127</v>
          </cell>
          <cell r="O8875">
            <v>10489</v>
          </cell>
          <cell r="P8875">
            <v>10699</v>
          </cell>
          <cell r="Q8875">
            <v>11022</v>
          </cell>
        </row>
        <row r="8876">
          <cell r="E8876" t="str">
            <v>92MONTHLYCTEAMSTERS LOCAL UNION NUMBER 117</v>
          </cell>
          <cell r="F8876" t="str">
            <v>92</v>
          </cell>
          <cell r="G8876" t="str">
            <v>Monthly</v>
          </cell>
          <cell r="H8876" t="str">
            <v>C</v>
          </cell>
          <cell r="I8876">
            <v>0</v>
          </cell>
          <cell r="J8876" t="str">
            <v>Teamsters Local Union Number 117</v>
          </cell>
          <cell r="K8876">
            <v>11269</v>
          </cell>
          <cell r="L8876">
            <v>11269</v>
          </cell>
          <cell r="M8876">
            <v>11269</v>
          </cell>
          <cell r="N8876">
            <v>11269</v>
          </cell>
          <cell r="O8876">
            <v>10624</v>
          </cell>
          <cell r="P8876">
            <v>10836</v>
          </cell>
          <cell r="Q8876">
            <v>11163</v>
          </cell>
        </row>
        <row r="8877">
          <cell r="E8877" t="str">
            <v>92MONTHLYCWASHINGTON FEDERATION OF STATE EMPLOYEES</v>
          </cell>
          <cell r="F8877" t="str">
            <v>92</v>
          </cell>
          <cell r="G8877" t="str">
            <v>Monthly</v>
          </cell>
          <cell r="H8877" t="str">
            <v>C</v>
          </cell>
          <cell r="I8877">
            <v>0</v>
          </cell>
          <cell r="J8877" t="str">
            <v>Washington Federation of State Employees</v>
          </cell>
          <cell r="K8877">
            <v>11127</v>
          </cell>
          <cell r="L8877">
            <v>11127</v>
          </cell>
          <cell r="M8877">
            <v>11127</v>
          </cell>
          <cell r="N8877">
            <v>11127</v>
          </cell>
          <cell r="O8877">
            <v>10489</v>
          </cell>
          <cell r="P8877">
            <v>10699</v>
          </cell>
          <cell r="Q8877">
            <v>11022</v>
          </cell>
        </row>
        <row r="8878">
          <cell r="E8878" t="str">
            <v>92MONTHLYCWASHINGTON PUBLIC EMPLOYEES ASSOCIATION</v>
          </cell>
          <cell r="F8878" t="str">
            <v>92</v>
          </cell>
          <cell r="G8878" t="str">
            <v>Monthly</v>
          </cell>
          <cell r="H8878" t="str">
            <v>C</v>
          </cell>
          <cell r="I8878">
            <v>0</v>
          </cell>
          <cell r="J8878" t="str">
            <v>Washington Public Employees Association</v>
          </cell>
          <cell r="K8878">
            <v>11127</v>
          </cell>
          <cell r="L8878">
            <v>11127</v>
          </cell>
          <cell r="M8878">
            <v>11127</v>
          </cell>
          <cell r="N8878">
            <v>11127</v>
          </cell>
          <cell r="O8878">
            <v>10489</v>
          </cell>
          <cell r="P8878">
            <v>10699</v>
          </cell>
          <cell r="Q8878">
            <v>11022</v>
          </cell>
        </row>
        <row r="8879">
          <cell r="E8879" t="str">
            <v>92MONTHLYDCOALITION</v>
          </cell>
          <cell r="F8879" t="str">
            <v>92</v>
          </cell>
          <cell r="G8879" t="str">
            <v>Monthly</v>
          </cell>
          <cell r="H8879" t="str">
            <v>D</v>
          </cell>
          <cell r="I8879">
            <v>0</v>
          </cell>
          <cell r="J8879" t="str">
            <v>Coalition</v>
          </cell>
          <cell r="K8879">
            <v>11405</v>
          </cell>
          <cell r="L8879">
            <v>11405</v>
          </cell>
          <cell r="M8879">
            <v>11405</v>
          </cell>
          <cell r="N8879">
            <v>11405</v>
          </cell>
          <cell r="O8879">
            <v>10751</v>
          </cell>
          <cell r="P8879">
            <v>10966</v>
          </cell>
          <cell r="Q8879">
            <v>11297</v>
          </cell>
        </row>
        <row r="8880">
          <cell r="E8880" t="str">
            <v>92MONTHLYDNON-REPRESENTED STATE EMPLOYEES</v>
          </cell>
          <cell r="F8880" t="str">
            <v>92</v>
          </cell>
          <cell r="G8880" t="str">
            <v>Monthly</v>
          </cell>
          <cell r="H8880" t="str">
            <v>D</v>
          </cell>
          <cell r="I8880">
            <v>0</v>
          </cell>
          <cell r="J8880" t="str">
            <v>Non-Represented State Employees</v>
          </cell>
          <cell r="K8880">
            <v>11405</v>
          </cell>
          <cell r="L8880">
            <v>11405</v>
          </cell>
          <cell r="M8880">
            <v>11405</v>
          </cell>
          <cell r="N8880">
            <v>11405</v>
          </cell>
          <cell r="O8880">
            <v>10751</v>
          </cell>
          <cell r="P8880">
            <v>10966</v>
          </cell>
          <cell r="Q8880">
            <v>11297</v>
          </cell>
        </row>
        <row r="8881">
          <cell r="E8881" t="str">
            <v>92MONTHLYDTEAMSTERS LOCAL UNION NUMBER 117</v>
          </cell>
          <cell r="F8881" t="str">
            <v>92</v>
          </cell>
          <cell r="G8881" t="str">
            <v>Monthly</v>
          </cell>
          <cell r="H8881" t="str">
            <v>D</v>
          </cell>
          <cell r="I8881">
            <v>0</v>
          </cell>
          <cell r="J8881" t="str">
            <v>Teamsters Local Union Number 117</v>
          </cell>
          <cell r="K8881">
            <v>11552</v>
          </cell>
          <cell r="L8881">
            <v>11552</v>
          </cell>
          <cell r="M8881">
            <v>11552</v>
          </cell>
          <cell r="N8881">
            <v>11552</v>
          </cell>
          <cell r="O8881">
            <v>10890</v>
          </cell>
          <cell r="P8881">
            <v>11108</v>
          </cell>
          <cell r="Q8881">
            <v>11443</v>
          </cell>
        </row>
        <row r="8882">
          <cell r="E8882" t="str">
            <v>92MONTHLYDWASHINGTON FEDERATION OF STATE EMPLOYEES</v>
          </cell>
          <cell r="F8882" t="str">
            <v>92</v>
          </cell>
          <cell r="G8882" t="str">
            <v>Monthly</v>
          </cell>
          <cell r="H8882" t="str">
            <v>D</v>
          </cell>
          <cell r="I8882">
            <v>0</v>
          </cell>
          <cell r="J8882" t="str">
            <v>Washington Federation of State Employees</v>
          </cell>
          <cell r="K8882">
            <v>11405</v>
          </cell>
          <cell r="L8882">
            <v>11405</v>
          </cell>
          <cell r="M8882">
            <v>11405</v>
          </cell>
          <cell r="N8882">
            <v>11405</v>
          </cell>
          <cell r="O8882">
            <v>10751</v>
          </cell>
          <cell r="P8882">
            <v>10966</v>
          </cell>
          <cell r="Q8882">
            <v>11297</v>
          </cell>
        </row>
        <row r="8883">
          <cell r="E8883" t="str">
            <v>92MONTHLYDWASHINGTON PUBLIC EMPLOYEES ASSOCIATION</v>
          </cell>
          <cell r="F8883" t="str">
            <v>92</v>
          </cell>
          <cell r="G8883" t="str">
            <v>Monthly</v>
          </cell>
          <cell r="H8883" t="str">
            <v>D</v>
          </cell>
          <cell r="I8883">
            <v>0</v>
          </cell>
          <cell r="J8883" t="str">
            <v>Washington Public Employees Association</v>
          </cell>
          <cell r="K8883">
            <v>11405</v>
          </cell>
          <cell r="L8883">
            <v>11405</v>
          </cell>
          <cell r="M8883">
            <v>11405</v>
          </cell>
          <cell r="N8883">
            <v>11405</v>
          </cell>
          <cell r="O8883">
            <v>10751</v>
          </cell>
          <cell r="P8883">
            <v>10966</v>
          </cell>
          <cell r="Q8883">
            <v>11297</v>
          </cell>
        </row>
        <row r="8884">
          <cell r="E8884" t="str">
            <v>92MONTHLYECOALITION</v>
          </cell>
          <cell r="F8884" t="str">
            <v>92</v>
          </cell>
          <cell r="G8884" t="str">
            <v>Monthly</v>
          </cell>
          <cell r="H8884" t="str">
            <v>E</v>
          </cell>
          <cell r="I8884">
            <v>0</v>
          </cell>
          <cell r="J8884" t="str">
            <v>Coalition</v>
          </cell>
          <cell r="K8884">
            <v>11693</v>
          </cell>
          <cell r="L8884">
            <v>11693</v>
          </cell>
          <cell r="M8884">
            <v>11693</v>
          </cell>
          <cell r="N8884">
            <v>11693</v>
          </cell>
          <cell r="O8884">
            <v>11023</v>
          </cell>
          <cell r="P8884">
            <v>11243</v>
          </cell>
          <cell r="Q8884">
            <v>11583</v>
          </cell>
        </row>
        <row r="8885">
          <cell r="E8885" t="str">
            <v>92MONTHLYENON-REPRESENTED STATE EMPLOYEES</v>
          </cell>
          <cell r="F8885" t="str">
            <v>92</v>
          </cell>
          <cell r="G8885" t="str">
            <v>Monthly</v>
          </cell>
          <cell r="H8885" t="str">
            <v>E</v>
          </cell>
          <cell r="I8885">
            <v>0</v>
          </cell>
          <cell r="J8885" t="str">
            <v>Non-Represented State Employees</v>
          </cell>
          <cell r="K8885">
            <v>11693</v>
          </cell>
          <cell r="L8885">
            <v>11693</v>
          </cell>
          <cell r="M8885">
            <v>11693</v>
          </cell>
          <cell r="N8885">
            <v>11693</v>
          </cell>
          <cell r="O8885">
            <v>11023</v>
          </cell>
          <cell r="P8885">
            <v>11243</v>
          </cell>
          <cell r="Q8885">
            <v>11583</v>
          </cell>
        </row>
        <row r="8886">
          <cell r="E8886" t="str">
            <v>92MONTHLYETEAMSTERS LOCAL UNION NUMBER 117</v>
          </cell>
          <cell r="F8886" t="str">
            <v>92</v>
          </cell>
          <cell r="G8886" t="str">
            <v>Monthly</v>
          </cell>
          <cell r="H8886" t="str">
            <v>E</v>
          </cell>
          <cell r="I8886">
            <v>0</v>
          </cell>
          <cell r="J8886" t="str">
            <v>Teamsters Local Union Number 117</v>
          </cell>
          <cell r="K8886">
            <v>11842</v>
          </cell>
          <cell r="L8886">
            <v>11842</v>
          </cell>
          <cell r="M8886">
            <v>11842</v>
          </cell>
          <cell r="N8886">
            <v>11842</v>
          </cell>
          <cell r="O8886">
            <v>11164</v>
          </cell>
          <cell r="P8886">
            <v>11387</v>
          </cell>
          <cell r="Q8886">
            <v>11731</v>
          </cell>
        </row>
        <row r="8887">
          <cell r="E8887" t="str">
            <v>92MONTHLYEWASHINGTON FEDERATION OF STATE EMPLOYEES</v>
          </cell>
          <cell r="F8887" t="str">
            <v>92</v>
          </cell>
          <cell r="G8887" t="str">
            <v>Monthly</v>
          </cell>
          <cell r="H8887" t="str">
            <v>E</v>
          </cell>
          <cell r="I8887">
            <v>0</v>
          </cell>
          <cell r="J8887" t="str">
            <v>Washington Federation of State Employees</v>
          </cell>
          <cell r="K8887">
            <v>11693</v>
          </cell>
          <cell r="L8887">
            <v>11693</v>
          </cell>
          <cell r="M8887">
            <v>11693</v>
          </cell>
          <cell r="N8887">
            <v>11693</v>
          </cell>
          <cell r="O8887">
            <v>11023</v>
          </cell>
          <cell r="P8887">
            <v>11243</v>
          </cell>
          <cell r="Q8887">
            <v>11583</v>
          </cell>
        </row>
        <row r="8888">
          <cell r="E8888" t="str">
            <v>92MONTHLYEWASHINGTON PUBLIC EMPLOYEES ASSOCIATION</v>
          </cell>
          <cell r="F8888" t="str">
            <v>92</v>
          </cell>
          <cell r="G8888" t="str">
            <v>Monthly</v>
          </cell>
          <cell r="H8888" t="str">
            <v>E</v>
          </cell>
          <cell r="I8888">
            <v>0</v>
          </cell>
          <cell r="J8888" t="str">
            <v>Washington Public Employees Association</v>
          </cell>
          <cell r="K8888">
            <v>11693</v>
          </cell>
          <cell r="L8888">
            <v>11693</v>
          </cell>
          <cell r="M8888">
            <v>11693</v>
          </cell>
          <cell r="N8888">
            <v>11693</v>
          </cell>
          <cell r="O8888">
            <v>11023</v>
          </cell>
          <cell r="P8888">
            <v>11243</v>
          </cell>
          <cell r="Q8888">
            <v>11583</v>
          </cell>
        </row>
        <row r="8889">
          <cell r="E8889" t="str">
            <v>92MONTHLYFCOALITION</v>
          </cell>
          <cell r="F8889" t="str">
            <v>92</v>
          </cell>
          <cell r="G8889" t="str">
            <v>Monthly</v>
          </cell>
          <cell r="H8889" t="str">
            <v>F</v>
          </cell>
          <cell r="I8889">
            <v>0</v>
          </cell>
          <cell r="J8889" t="str">
            <v>Coalition</v>
          </cell>
          <cell r="K8889">
            <v>11981</v>
          </cell>
          <cell r="L8889">
            <v>11981</v>
          </cell>
          <cell r="M8889">
            <v>11981</v>
          </cell>
          <cell r="N8889">
            <v>11981</v>
          </cell>
          <cell r="O8889">
            <v>11294</v>
          </cell>
          <cell r="P8889">
            <v>11520</v>
          </cell>
          <cell r="Q8889">
            <v>11868</v>
          </cell>
        </row>
        <row r="8890">
          <cell r="E8890" t="str">
            <v>92MONTHLYFNON-REPRESENTED STATE EMPLOYEES</v>
          </cell>
          <cell r="F8890" t="str">
            <v>92</v>
          </cell>
          <cell r="G8890" t="str">
            <v>Monthly</v>
          </cell>
          <cell r="H8890" t="str">
            <v>F</v>
          </cell>
          <cell r="I8890">
            <v>0</v>
          </cell>
          <cell r="J8890" t="str">
            <v>Non-Represented State Employees</v>
          </cell>
          <cell r="K8890">
            <v>11981</v>
          </cell>
          <cell r="L8890">
            <v>11981</v>
          </cell>
          <cell r="M8890">
            <v>11981</v>
          </cell>
          <cell r="N8890">
            <v>11981</v>
          </cell>
          <cell r="O8890">
            <v>11294</v>
          </cell>
          <cell r="P8890">
            <v>11520</v>
          </cell>
          <cell r="Q8890">
            <v>11868</v>
          </cell>
        </row>
        <row r="8891">
          <cell r="E8891" t="str">
            <v>92MONTHLYFTEAMSTERS LOCAL UNION NUMBER 117</v>
          </cell>
          <cell r="F8891" t="str">
            <v>92</v>
          </cell>
          <cell r="G8891" t="str">
            <v>Monthly</v>
          </cell>
          <cell r="H8891" t="str">
            <v>F</v>
          </cell>
          <cell r="I8891">
            <v>0</v>
          </cell>
          <cell r="J8891" t="str">
            <v>Teamsters Local Union Number 117</v>
          </cell>
          <cell r="K8891">
            <v>12135</v>
          </cell>
          <cell r="L8891">
            <v>12135</v>
          </cell>
          <cell r="M8891">
            <v>12135</v>
          </cell>
          <cell r="N8891">
            <v>12135</v>
          </cell>
          <cell r="O8891">
            <v>11439</v>
          </cell>
          <cell r="P8891">
            <v>11668</v>
          </cell>
          <cell r="Q8891">
            <v>12020</v>
          </cell>
        </row>
        <row r="8892">
          <cell r="E8892" t="str">
            <v>92MONTHLYFWASHINGTON FEDERATION OF STATE EMPLOYEES</v>
          </cell>
          <cell r="F8892" t="str">
            <v>92</v>
          </cell>
          <cell r="G8892" t="str">
            <v>Monthly</v>
          </cell>
          <cell r="H8892" t="str">
            <v>F</v>
          </cell>
          <cell r="I8892">
            <v>0</v>
          </cell>
          <cell r="J8892" t="str">
            <v>Washington Federation of State Employees</v>
          </cell>
          <cell r="K8892">
            <v>11981</v>
          </cell>
          <cell r="L8892">
            <v>11981</v>
          </cell>
          <cell r="M8892">
            <v>11981</v>
          </cell>
          <cell r="N8892">
            <v>11981</v>
          </cell>
          <cell r="O8892">
            <v>11294</v>
          </cell>
          <cell r="P8892">
            <v>11520</v>
          </cell>
          <cell r="Q8892">
            <v>11868</v>
          </cell>
        </row>
        <row r="8893">
          <cell r="E8893" t="str">
            <v>92MONTHLYFWASHINGTON PUBLIC EMPLOYEES ASSOCIATION</v>
          </cell>
          <cell r="F8893" t="str">
            <v>92</v>
          </cell>
          <cell r="G8893" t="str">
            <v>Monthly</v>
          </cell>
          <cell r="H8893" t="str">
            <v>F</v>
          </cell>
          <cell r="I8893">
            <v>0</v>
          </cell>
          <cell r="J8893" t="str">
            <v>Washington Public Employees Association</v>
          </cell>
          <cell r="K8893">
            <v>11981</v>
          </cell>
          <cell r="L8893">
            <v>11981</v>
          </cell>
          <cell r="M8893">
            <v>11981</v>
          </cell>
          <cell r="N8893">
            <v>11981</v>
          </cell>
          <cell r="O8893">
            <v>11294</v>
          </cell>
          <cell r="P8893">
            <v>11520</v>
          </cell>
          <cell r="Q8893">
            <v>11868</v>
          </cell>
        </row>
        <row r="8894">
          <cell r="E8894" t="str">
            <v>92MONTHLYGCOALITION</v>
          </cell>
          <cell r="F8894" t="str">
            <v>92</v>
          </cell>
          <cell r="G8894" t="str">
            <v>Monthly</v>
          </cell>
          <cell r="H8894" t="str">
            <v>G</v>
          </cell>
          <cell r="I8894">
            <v>0</v>
          </cell>
          <cell r="J8894" t="str">
            <v>Coalition</v>
          </cell>
          <cell r="K8894">
            <v>12284</v>
          </cell>
          <cell r="L8894">
            <v>12284</v>
          </cell>
          <cell r="M8894">
            <v>12284</v>
          </cell>
          <cell r="N8894">
            <v>12284</v>
          </cell>
          <cell r="O8894">
            <v>11580</v>
          </cell>
          <cell r="P8894">
            <v>11812</v>
          </cell>
          <cell r="Q8894">
            <v>12169</v>
          </cell>
        </row>
        <row r="8895">
          <cell r="E8895" t="str">
            <v>92MONTHLYGNON-REPRESENTED STATE EMPLOYEES</v>
          </cell>
          <cell r="F8895" t="str">
            <v>92</v>
          </cell>
          <cell r="G8895" t="str">
            <v>Monthly</v>
          </cell>
          <cell r="H8895" t="str">
            <v>G</v>
          </cell>
          <cell r="I8895">
            <v>0</v>
          </cell>
          <cell r="J8895" t="str">
            <v>Non-Represented State Employees</v>
          </cell>
          <cell r="K8895">
            <v>12284</v>
          </cell>
          <cell r="L8895">
            <v>12284</v>
          </cell>
          <cell r="M8895">
            <v>12284</v>
          </cell>
          <cell r="N8895">
            <v>12284</v>
          </cell>
          <cell r="O8895">
            <v>11580</v>
          </cell>
          <cell r="P8895">
            <v>11812</v>
          </cell>
          <cell r="Q8895">
            <v>12169</v>
          </cell>
        </row>
        <row r="8896">
          <cell r="E8896" t="str">
            <v>92MONTHLYGTEAMSTERS LOCAL UNION NUMBER 117</v>
          </cell>
          <cell r="F8896" t="str">
            <v>92</v>
          </cell>
          <cell r="G8896" t="str">
            <v>Monthly</v>
          </cell>
          <cell r="H8896" t="str">
            <v>G</v>
          </cell>
          <cell r="I8896">
            <v>0</v>
          </cell>
          <cell r="J8896" t="str">
            <v>Teamsters Local Union Number 117</v>
          </cell>
          <cell r="K8896">
            <v>12440</v>
          </cell>
          <cell r="L8896">
            <v>12440</v>
          </cell>
          <cell r="M8896">
            <v>12440</v>
          </cell>
          <cell r="N8896">
            <v>12440</v>
          </cell>
          <cell r="O8896">
            <v>11727</v>
          </cell>
          <cell r="P8896">
            <v>11962</v>
          </cell>
          <cell r="Q8896">
            <v>12323</v>
          </cell>
        </row>
        <row r="8897">
          <cell r="E8897" t="str">
            <v>92MONTHLYGWASHINGTON FEDERATION OF STATE EMPLOYEES</v>
          </cell>
          <cell r="F8897" t="str">
            <v>92</v>
          </cell>
          <cell r="G8897" t="str">
            <v>Monthly</v>
          </cell>
          <cell r="H8897" t="str">
            <v>G</v>
          </cell>
          <cell r="I8897">
            <v>0</v>
          </cell>
          <cell r="J8897" t="str">
            <v>Washington Federation of State Employees</v>
          </cell>
          <cell r="K8897">
            <v>12284</v>
          </cell>
          <cell r="L8897">
            <v>12284</v>
          </cell>
          <cell r="M8897">
            <v>12284</v>
          </cell>
          <cell r="N8897">
            <v>12284</v>
          </cell>
          <cell r="O8897">
            <v>11580</v>
          </cell>
          <cell r="P8897">
            <v>11812</v>
          </cell>
          <cell r="Q8897">
            <v>12169</v>
          </cell>
        </row>
        <row r="8898">
          <cell r="E8898" t="str">
            <v>92MONTHLYGWASHINGTON PUBLIC EMPLOYEES ASSOCIATION</v>
          </cell>
          <cell r="F8898" t="str">
            <v>92</v>
          </cell>
          <cell r="G8898" t="str">
            <v>Monthly</v>
          </cell>
          <cell r="H8898" t="str">
            <v>G</v>
          </cell>
          <cell r="I8898">
            <v>0</v>
          </cell>
          <cell r="J8898" t="str">
            <v>Washington Public Employees Association</v>
          </cell>
          <cell r="K8898">
            <v>12284</v>
          </cell>
          <cell r="L8898">
            <v>12284</v>
          </cell>
          <cell r="M8898">
            <v>12284</v>
          </cell>
          <cell r="N8898">
            <v>12284</v>
          </cell>
          <cell r="O8898">
            <v>11580</v>
          </cell>
          <cell r="P8898">
            <v>11812</v>
          </cell>
          <cell r="Q8898">
            <v>12169</v>
          </cell>
        </row>
        <row r="8899">
          <cell r="E8899" t="str">
            <v>92MONTHLYHCOALITION</v>
          </cell>
          <cell r="F8899" t="str">
            <v>92</v>
          </cell>
          <cell r="G8899" t="str">
            <v>Monthly</v>
          </cell>
          <cell r="H8899" t="str">
            <v>H</v>
          </cell>
          <cell r="I8899">
            <v>0</v>
          </cell>
          <cell r="J8899" t="str">
            <v>Coalition</v>
          </cell>
          <cell r="K8899">
            <v>12593</v>
          </cell>
          <cell r="L8899">
            <v>12593</v>
          </cell>
          <cell r="M8899">
            <v>12593</v>
          </cell>
          <cell r="N8899">
            <v>12593</v>
          </cell>
          <cell r="O8899">
            <v>11872</v>
          </cell>
          <cell r="P8899">
            <v>12109</v>
          </cell>
          <cell r="Q8899">
            <v>12475</v>
          </cell>
        </row>
        <row r="8900">
          <cell r="E8900" t="str">
            <v>92MONTHLYHNON-REPRESENTED STATE EMPLOYEES</v>
          </cell>
          <cell r="F8900" t="str">
            <v>92</v>
          </cell>
          <cell r="G8900" t="str">
            <v>Monthly</v>
          </cell>
          <cell r="H8900" t="str">
            <v>H</v>
          </cell>
          <cell r="I8900">
            <v>0</v>
          </cell>
          <cell r="J8900" t="str">
            <v>Non-Represented State Employees</v>
          </cell>
          <cell r="K8900">
            <v>12593</v>
          </cell>
          <cell r="L8900">
            <v>12593</v>
          </cell>
          <cell r="M8900">
            <v>12593</v>
          </cell>
          <cell r="N8900">
            <v>12593</v>
          </cell>
          <cell r="O8900">
            <v>11872</v>
          </cell>
          <cell r="P8900">
            <v>12109</v>
          </cell>
          <cell r="Q8900">
            <v>12475</v>
          </cell>
        </row>
        <row r="8901">
          <cell r="E8901" t="str">
            <v>92MONTHLYHTEAMSTERS LOCAL UNION NUMBER 117</v>
          </cell>
          <cell r="F8901" t="str">
            <v>92</v>
          </cell>
          <cell r="G8901" t="str">
            <v>Monthly</v>
          </cell>
          <cell r="H8901" t="str">
            <v>H</v>
          </cell>
          <cell r="I8901">
            <v>0</v>
          </cell>
          <cell r="J8901" t="str">
            <v>Teamsters Local Union Number 117</v>
          </cell>
          <cell r="K8901">
            <v>12757</v>
          </cell>
          <cell r="L8901">
            <v>12757</v>
          </cell>
          <cell r="M8901">
            <v>12757</v>
          </cell>
          <cell r="N8901">
            <v>12757</v>
          </cell>
          <cell r="O8901">
            <v>12025</v>
          </cell>
          <cell r="P8901">
            <v>12266</v>
          </cell>
          <cell r="Q8901">
            <v>12636</v>
          </cell>
        </row>
        <row r="8902">
          <cell r="E8902" t="str">
            <v>92MONTHLYHWASHINGTON FEDERATION OF STATE EMPLOYEES</v>
          </cell>
          <cell r="F8902" t="str">
            <v>92</v>
          </cell>
          <cell r="G8902" t="str">
            <v>Monthly</v>
          </cell>
          <cell r="H8902" t="str">
            <v>H</v>
          </cell>
          <cell r="I8902">
            <v>0</v>
          </cell>
          <cell r="J8902" t="str">
            <v>Washington Federation of State Employees</v>
          </cell>
          <cell r="K8902">
            <v>12593</v>
          </cell>
          <cell r="L8902">
            <v>12593</v>
          </cell>
          <cell r="M8902">
            <v>12593</v>
          </cell>
          <cell r="N8902">
            <v>12593</v>
          </cell>
          <cell r="O8902">
            <v>11872</v>
          </cell>
          <cell r="P8902">
            <v>12109</v>
          </cell>
          <cell r="Q8902">
            <v>12475</v>
          </cell>
        </row>
        <row r="8903">
          <cell r="E8903" t="str">
            <v>92MONTHLYHWASHINGTON PUBLIC EMPLOYEES ASSOCIATION</v>
          </cell>
          <cell r="F8903" t="str">
            <v>92</v>
          </cell>
          <cell r="G8903" t="str">
            <v>Monthly</v>
          </cell>
          <cell r="H8903" t="str">
            <v>H</v>
          </cell>
          <cell r="I8903">
            <v>0</v>
          </cell>
          <cell r="J8903" t="str">
            <v>Washington Public Employees Association</v>
          </cell>
          <cell r="K8903">
            <v>12593</v>
          </cell>
          <cell r="L8903">
            <v>12593</v>
          </cell>
          <cell r="M8903">
            <v>12593</v>
          </cell>
          <cell r="N8903">
            <v>12593</v>
          </cell>
          <cell r="O8903">
            <v>11872</v>
          </cell>
          <cell r="P8903">
            <v>12109</v>
          </cell>
          <cell r="Q8903">
            <v>12475</v>
          </cell>
        </row>
        <row r="8904">
          <cell r="E8904" t="str">
            <v>92MONTHLYICOALITION</v>
          </cell>
          <cell r="F8904" t="str">
            <v>92</v>
          </cell>
          <cell r="G8904" t="str">
            <v>Monthly</v>
          </cell>
          <cell r="H8904" t="str">
            <v>I</v>
          </cell>
          <cell r="I8904">
            <v>0</v>
          </cell>
          <cell r="J8904" t="str">
            <v>Coalition</v>
          </cell>
          <cell r="K8904">
            <v>12906</v>
          </cell>
          <cell r="L8904">
            <v>12906</v>
          </cell>
          <cell r="M8904">
            <v>12906</v>
          </cell>
          <cell r="N8904">
            <v>12906</v>
          </cell>
          <cell r="O8904">
            <v>12167</v>
          </cell>
          <cell r="P8904">
            <v>12410</v>
          </cell>
          <cell r="Q8904">
            <v>12785</v>
          </cell>
        </row>
        <row r="8905">
          <cell r="E8905" t="str">
            <v>92MONTHLYINON-REPRESENTED STATE EMPLOYEES</v>
          </cell>
          <cell r="F8905" t="str">
            <v>92</v>
          </cell>
          <cell r="G8905" t="str">
            <v>Monthly</v>
          </cell>
          <cell r="H8905" t="str">
            <v>I</v>
          </cell>
          <cell r="I8905">
            <v>0</v>
          </cell>
          <cell r="J8905" t="str">
            <v>Non-Represented State Employees</v>
          </cell>
          <cell r="K8905">
            <v>12906</v>
          </cell>
          <cell r="L8905">
            <v>12906</v>
          </cell>
          <cell r="M8905">
            <v>12906</v>
          </cell>
          <cell r="N8905">
            <v>12906</v>
          </cell>
          <cell r="O8905">
            <v>12167</v>
          </cell>
          <cell r="P8905">
            <v>12410</v>
          </cell>
          <cell r="Q8905">
            <v>12785</v>
          </cell>
        </row>
        <row r="8906">
          <cell r="E8906" t="str">
            <v>92MONTHLYITEAMSTERS LOCAL UNION NUMBER 117</v>
          </cell>
          <cell r="F8906" t="str">
            <v>92</v>
          </cell>
          <cell r="G8906" t="str">
            <v>Monthly</v>
          </cell>
          <cell r="H8906" t="str">
            <v>I</v>
          </cell>
          <cell r="I8906">
            <v>0</v>
          </cell>
          <cell r="J8906" t="str">
            <v>Teamsters Local Union Number 117</v>
          </cell>
          <cell r="K8906">
            <v>13071</v>
          </cell>
          <cell r="L8906">
            <v>13071</v>
          </cell>
          <cell r="M8906">
            <v>13071</v>
          </cell>
          <cell r="N8906">
            <v>13071</v>
          </cell>
          <cell r="O8906">
            <v>12322</v>
          </cell>
          <cell r="P8906">
            <v>12568</v>
          </cell>
          <cell r="Q8906">
            <v>12948</v>
          </cell>
        </row>
        <row r="8907">
          <cell r="E8907" t="str">
            <v>92MONTHLYIWASHINGTON FEDERATION OF STATE EMPLOYEES</v>
          </cell>
          <cell r="F8907" t="str">
            <v>92</v>
          </cell>
          <cell r="G8907" t="str">
            <v>Monthly</v>
          </cell>
          <cell r="H8907" t="str">
            <v>I</v>
          </cell>
          <cell r="I8907">
            <v>0</v>
          </cell>
          <cell r="J8907" t="str">
            <v>Washington Federation of State Employees</v>
          </cell>
          <cell r="K8907">
            <v>12906</v>
          </cell>
          <cell r="L8907">
            <v>12906</v>
          </cell>
          <cell r="M8907">
            <v>12906</v>
          </cell>
          <cell r="N8907">
            <v>12906</v>
          </cell>
          <cell r="O8907">
            <v>12167</v>
          </cell>
          <cell r="P8907">
            <v>12410</v>
          </cell>
          <cell r="Q8907">
            <v>12785</v>
          </cell>
        </row>
        <row r="8908">
          <cell r="E8908" t="str">
            <v>92MONTHLYIWASHINGTON PUBLIC EMPLOYEES ASSOCIATION</v>
          </cell>
          <cell r="F8908" t="str">
            <v>92</v>
          </cell>
          <cell r="G8908" t="str">
            <v>Monthly</v>
          </cell>
          <cell r="H8908" t="str">
            <v>I</v>
          </cell>
          <cell r="I8908">
            <v>0</v>
          </cell>
          <cell r="J8908" t="str">
            <v>Washington Public Employees Association</v>
          </cell>
          <cell r="K8908">
            <v>12906</v>
          </cell>
          <cell r="L8908">
            <v>12906</v>
          </cell>
          <cell r="M8908">
            <v>12906</v>
          </cell>
          <cell r="N8908">
            <v>12906</v>
          </cell>
          <cell r="O8908">
            <v>12167</v>
          </cell>
          <cell r="P8908">
            <v>12410</v>
          </cell>
          <cell r="Q8908">
            <v>12785</v>
          </cell>
        </row>
        <row r="8909">
          <cell r="E8909" t="str">
            <v>92MONTHLYJCOALITION</v>
          </cell>
          <cell r="F8909" t="str">
            <v>92</v>
          </cell>
          <cell r="G8909" t="str">
            <v>Monthly</v>
          </cell>
          <cell r="H8909" t="str">
            <v>J</v>
          </cell>
          <cell r="I8909">
            <v>0</v>
          </cell>
          <cell r="J8909" t="str">
            <v>Coalition</v>
          </cell>
          <cell r="K8909">
            <v>13232</v>
          </cell>
          <cell r="L8909">
            <v>13232</v>
          </cell>
          <cell r="M8909">
            <v>13232</v>
          </cell>
          <cell r="N8909">
            <v>13232</v>
          </cell>
          <cell r="O8909">
            <v>12474</v>
          </cell>
          <cell r="P8909">
            <v>12723</v>
          </cell>
          <cell r="Q8909">
            <v>13107</v>
          </cell>
        </row>
        <row r="8910">
          <cell r="E8910" t="str">
            <v>92MONTHLYJNON-REPRESENTED STATE EMPLOYEES</v>
          </cell>
          <cell r="F8910" t="str">
            <v>92</v>
          </cell>
          <cell r="G8910" t="str">
            <v>Monthly</v>
          </cell>
          <cell r="H8910" t="str">
            <v>J</v>
          </cell>
          <cell r="I8910">
            <v>0</v>
          </cell>
          <cell r="J8910" t="str">
            <v>Non-Represented State Employees</v>
          </cell>
          <cell r="K8910">
            <v>13232</v>
          </cell>
          <cell r="L8910">
            <v>13232</v>
          </cell>
          <cell r="M8910">
            <v>13232</v>
          </cell>
          <cell r="N8910">
            <v>13232</v>
          </cell>
          <cell r="O8910">
            <v>12474</v>
          </cell>
          <cell r="P8910">
            <v>12723</v>
          </cell>
          <cell r="Q8910">
            <v>13107</v>
          </cell>
        </row>
        <row r="8911">
          <cell r="E8911" t="str">
            <v>92MONTHLYJTEAMSTERS LOCAL UNION NUMBER 117</v>
          </cell>
          <cell r="F8911" t="str">
            <v>92</v>
          </cell>
          <cell r="G8911" t="str">
            <v>Monthly</v>
          </cell>
          <cell r="H8911" t="str">
            <v>J</v>
          </cell>
          <cell r="I8911">
            <v>0</v>
          </cell>
          <cell r="J8911" t="str">
            <v>Teamsters Local Union Number 117</v>
          </cell>
          <cell r="K8911">
            <v>13400</v>
          </cell>
          <cell r="L8911">
            <v>13400</v>
          </cell>
          <cell r="M8911">
            <v>13400</v>
          </cell>
          <cell r="N8911">
            <v>13400</v>
          </cell>
          <cell r="O8911">
            <v>12632</v>
          </cell>
          <cell r="P8911">
            <v>12885</v>
          </cell>
          <cell r="Q8911">
            <v>13274</v>
          </cell>
        </row>
        <row r="8912">
          <cell r="E8912" t="str">
            <v>92MONTHLYJWASHINGTON FEDERATION OF STATE EMPLOYEES</v>
          </cell>
          <cell r="F8912" t="str">
            <v>92</v>
          </cell>
          <cell r="G8912" t="str">
            <v>Monthly</v>
          </cell>
          <cell r="H8912" t="str">
            <v>J</v>
          </cell>
          <cell r="I8912">
            <v>0</v>
          </cell>
          <cell r="J8912" t="str">
            <v>Washington Federation of State Employees</v>
          </cell>
          <cell r="K8912">
            <v>13232</v>
          </cell>
          <cell r="L8912">
            <v>13232</v>
          </cell>
          <cell r="M8912">
            <v>13232</v>
          </cell>
          <cell r="N8912">
            <v>13232</v>
          </cell>
          <cell r="O8912">
            <v>12474</v>
          </cell>
          <cell r="P8912">
            <v>12723</v>
          </cell>
          <cell r="Q8912">
            <v>13107</v>
          </cell>
        </row>
        <row r="8913">
          <cell r="E8913" t="str">
            <v>92MONTHLYJWASHINGTON PUBLIC EMPLOYEES ASSOCIATION</v>
          </cell>
          <cell r="F8913" t="str">
            <v>92</v>
          </cell>
          <cell r="G8913" t="str">
            <v>Monthly</v>
          </cell>
          <cell r="H8913" t="str">
            <v>J</v>
          </cell>
          <cell r="I8913">
            <v>0</v>
          </cell>
          <cell r="J8913" t="str">
            <v>Washington Public Employees Association</v>
          </cell>
          <cell r="K8913">
            <v>13232</v>
          </cell>
          <cell r="L8913">
            <v>13232</v>
          </cell>
          <cell r="M8913">
            <v>13232</v>
          </cell>
          <cell r="N8913">
            <v>13232</v>
          </cell>
          <cell r="O8913">
            <v>12474</v>
          </cell>
          <cell r="P8913">
            <v>12723</v>
          </cell>
          <cell r="Q8913">
            <v>13107</v>
          </cell>
        </row>
        <row r="8914">
          <cell r="E8914" t="str">
            <v>92MONTHLYKCOALITION</v>
          </cell>
          <cell r="F8914" t="str">
            <v>92</v>
          </cell>
          <cell r="G8914" t="str">
            <v>Monthly</v>
          </cell>
          <cell r="H8914" t="str">
            <v>K</v>
          </cell>
          <cell r="I8914">
            <v>0</v>
          </cell>
          <cell r="J8914" t="str">
            <v>Coalition</v>
          </cell>
          <cell r="K8914">
            <v>13558</v>
          </cell>
          <cell r="L8914">
            <v>13558</v>
          </cell>
          <cell r="M8914">
            <v>13558</v>
          </cell>
          <cell r="N8914">
            <v>13558</v>
          </cell>
          <cell r="O8914">
            <v>12781</v>
          </cell>
          <cell r="P8914">
            <v>13037</v>
          </cell>
          <cell r="Q8914">
            <v>13431</v>
          </cell>
        </row>
        <row r="8915">
          <cell r="E8915" t="str">
            <v>92MONTHLYKNON-REPRESENTED STATE EMPLOYEES</v>
          </cell>
          <cell r="F8915" t="str">
            <v>92</v>
          </cell>
          <cell r="G8915" t="str">
            <v>Monthly</v>
          </cell>
          <cell r="H8915" t="str">
            <v>K</v>
          </cell>
          <cell r="I8915">
            <v>0</v>
          </cell>
          <cell r="J8915" t="str">
            <v>Non-Represented State Employees</v>
          </cell>
          <cell r="K8915">
            <v>13558</v>
          </cell>
          <cell r="L8915">
            <v>13558</v>
          </cell>
          <cell r="M8915">
            <v>13558</v>
          </cell>
          <cell r="N8915">
            <v>13558</v>
          </cell>
          <cell r="O8915">
            <v>12781</v>
          </cell>
          <cell r="P8915">
            <v>13037</v>
          </cell>
          <cell r="Q8915">
            <v>13431</v>
          </cell>
        </row>
        <row r="8916">
          <cell r="E8916" t="str">
            <v>92MONTHLYKTEAMSTERS LOCAL UNION NUMBER 117</v>
          </cell>
          <cell r="F8916" t="str">
            <v>92</v>
          </cell>
          <cell r="G8916" t="str">
            <v>Monthly</v>
          </cell>
          <cell r="H8916" t="str">
            <v>K</v>
          </cell>
          <cell r="I8916">
            <v>0</v>
          </cell>
          <cell r="J8916" t="str">
            <v>Teamsters Local Union Number 117</v>
          </cell>
          <cell r="K8916">
            <v>13731</v>
          </cell>
          <cell r="L8916">
            <v>13731</v>
          </cell>
          <cell r="M8916">
            <v>13731</v>
          </cell>
          <cell r="N8916">
            <v>13731</v>
          </cell>
          <cell r="O8916">
            <v>12944</v>
          </cell>
          <cell r="P8916">
            <v>13203</v>
          </cell>
          <cell r="Q8916">
            <v>13602</v>
          </cell>
        </row>
        <row r="8917">
          <cell r="E8917" t="str">
            <v>92MONTHLYKWASHINGTON FEDERATION OF STATE EMPLOYEES</v>
          </cell>
          <cell r="F8917" t="str">
            <v>92</v>
          </cell>
          <cell r="G8917" t="str">
            <v>Monthly</v>
          </cell>
          <cell r="H8917" t="str">
            <v>K</v>
          </cell>
          <cell r="I8917">
            <v>0</v>
          </cell>
          <cell r="J8917" t="str">
            <v>Washington Federation of State Employees</v>
          </cell>
          <cell r="K8917">
            <v>13558</v>
          </cell>
          <cell r="L8917">
            <v>13558</v>
          </cell>
          <cell r="M8917">
            <v>13558</v>
          </cell>
          <cell r="N8917">
            <v>13558</v>
          </cell>
          <cell r="O8917">
            <v>12781</v>
          </cell>
          <cell r="P8917">
            <v>13037</v>
          </cell>
          <cell r="Q8917">
            <v>13431</v>
          </cell>
        </row>
        <row r="8918">
          <cell r="E8918" t="str">
            <v>92MONTHLYKWASHINGTON PUBLIC EMPLOYEES ASSOCIATION</v>
          </cell>
          <cell r="F8918" t="str">
            <v>92</v>
          </cell>
          <cell r="G8918" t="str">
            <v>Monthly</v>
          </cell>
          <cell r="H8918" t="str">
            <v>K</v>
          </cell>
          <cell r="I8918">
            <v>0</v>
          </cell>
          <cell r="J8918" t="str">
            <v>Washington Public Employees Association</v>
          </cell>
          <cell r="K8918">
            <v>13558</v>
          </cell>
          <cell r="L8918">
            <v>13558</v>
          </cell>
          <cell r="M8918">
            <v>13558</v>
          </cell>
          <cell r="N8918">
            <v>13558</v>
          </cell>
          <cell r="O8918">
            <v>12781</v>
          </cell>
          <cell r="P8918">
            <v>13037</v>
          </cell>
          <cell r="Q8918">
            <v>13431</v>
          </cell>
        </row>
        <row r="8919">
          <cell r="E8919" t="str">
            <v>92MONTHLYLCOALITION</v>
          </cell>
          <cell r="F8919" t="str">
            <v>92</v>
          </cell>
          <cell r="G8919" t="str">
            <v>Monthly</v>
          </cell>
          <cell r="H8919" t="str">
            <v>L</v>
          </cell>
          <cell r="I8919">
            <v>0</v>
          </cell>
          <cell r="J8919" t="str">
            <v>Coalition</v>
          </cell>
          <cell r="K8919">
            <v>13900</v>
          </cell>
          <cell r="L8919">
            <v>13900</v>
          </cell>
          <cell r="M8919">
            <v>13900</v>
          </cell>
          <cell r="N8919">
            <v>13900</v>
          </cell>
          <cell r="O8919">
            <v>13103</v>
          </cell>
          <cell r="P8919">
            <v>13365</v>
          </cell>
          <cell r="Q8919">
            <v>13769</v>
          </cell>
        </row>
        <row r="8920">
          <cell r="E8920" t="str">
            <v>92MONTHLYLNON-REPRESENTED STATE EMPLOYEES</v>
          </cell>
          <cell r="F8920" t="str">
            <v>92</v>
          </cell>
          <cell r="G8920" t="str">
            <v>Monthly</v>
          </cell>
          <cell r="H8920" t="str">
            <v>L</v>
          </cell>
          <cell r="I8920">
            <v>0</v>
          </cell>
          <cell r="J8920" t="str">
            <v>Non-Represented State Employees</v>
          </cell>
          <cell r="K8920">
            <v>13900</v>
          </cell>
          <cell r="L8920">
            <v>13900</v>
          </cell>
          <cell r="M8920">
            <v>13900</v>
          </cell>
          <cell r="N8920">
            <v>13900</v>
          </cell>
          <cell r="O8920">
            <v>13103</v>
          </cell>
          <cell r="P8920">
            <v>13365</v>
          </cell>
          <cell r="Q8920">
            <v>13769</v>
          </cell>
        </row>
        <row r="8921">
          <cell r="E8921" t="str">
            <v>92MONTHLYLTEAMSTERS LOCAL UNION NUMBER 117</v>
          </cell>
          <cell r="F8921" t="str">
            <v>92</v>
          </cell>
          <cell r="G8921" t="str">
            <v>Monthly</v>
          </cell>
          <cell r="H8921" t="str">
            <v>L</v>
          </cell>
          <cell r="I8921">
            <v>0</v>
          </cell>
          <cell r="J8921" t="str">
            <v>Teamsters Local Union Number 117</v>
          </cell>
          <cell r="K8921">
            <v>14077</v>
          </cell>
          <cell r="L8921">
            <v>14077</v>
          </cell>
          <cell r="M8921">
            <v>14077</v>
          </cell>
          <cell r="N8921">
            <v>14077</v>
          </cell>
          <cell r="O8921">
            <v>13271</v>
          </cell>
          <cell r="P8921">
            <v>13536</v>
          </cell>
          <cell r="Q8921">
            <v>13945</v>
          </cell>
        </row>
        <row r="8922">
          <cell r="E8922" t="str">
            <v>92MONTHLYLWASHINGTON FEDERATION OF STATE EMPLOYEES</v>
          </cell>
          <cell r="F8922" t="str">
            <v>92</v>
          </cell>
          <cell r="G8922" t="str">
            <v>Monthly</v>
          </cell>
          <cell r="H8922" t="str">
            <v>L</v>
          </cell>
          <cell r="I8922">
            <v>0</v>
          </cell>
          <cell r="J8922" t="str">
            <v>Washington Federation of State Employees</v>
          </cell>
          <cell r="K8922">
            <v>13900</v>
          </cell>
          <cell r="L8922">
            <v>13900</v>
          </cell>
          <cell r="M8922">
            <v>13900</v>
          </cell>
          <cell r="N8922">
            <v>13900</v>
          </cell>
          <cell r="O8922">
            <v>13103</v>
          </cell>
          <cell r="P8922">
            <v>13365</v>
          </cell>
          <cell r="Q8922">
            <v>13769</v>
          </cell>
        </row>
        <row r="8923">
          <cell r="E8923" t="str">
            <v>92MONTHLYLWASHINGTON PUBLIC EMPLOYEES ASSOCIATION</v>
          </cell>
          <cell r="F8923" t="str">
            <v>92</v>
          </cell>
          <cell r="G8923" t="str">
            <v>Monthly</v>
          </cell>
          <cell r="H8923" t="str">
            <v>L</v>
          </cell>
          <cell r="I8923">
            <v>0</v>
          </cell>
          <cell r="J8923" t="str">
            <v>Washington Public Employees Association</v>
          </cell>
          <cell r="K8923">
            <v>13900</v>
          </cell>
          <cell r="L8923">
            <v>13900</v>
          </cell>
          <cell r="M8923">
            <v>13900</v>
          </cell>
          <cell r="N8923">
            <v>13900</v>
          </cell>
          <cell r="O8923">
            <v>13103</v>
          </cell>
          <cell r="P8923">
            <v>13365</v>
          </cell>
          <cell r="Q8923">
            <v>13769</v>
          </cell>
        </row>
        <row r="8924">
          <cell r="E8924" t="str">
            <v>92MONTHLYMCOALITION</v>
          </cell>
          <cell r="F8924" t="str">
            <v>92</v>
          </cell>
          <cell r="G8924" t="str">
            <v>Monthly</v>
          </cell>
          <cell r="H8924" t="str">
            <v>M</v>
          </cell>
          <cell r="I8924">
            <v>0</v>
          </cell>
          <cell r="J8924" t="str">
            <v>Coalition</v>
          </cell>
          <cell r="K8924">
            <v>14245</v>
          </cell>
          <cell r="L8924">
            <v>14245</v>
          </cell>
          <cell r="M8924">
            <v>14245</v>
          </cell>
          <cell r="N8924">
            <v>14245</v>
          </cell>
          <cell r="O8924">
            <v>13428</v>
          </cell>
          <cell r="P8924">
            <v>13697</v>
          </cell>
          <cell r="Q8924">
            <v>14111</v>
          </cell>
        </row>
        <row r="8925">
          <cell r="E8925" t="str">
            <v>92MONTHLYMNON-REPRESENTED STATE EMPLOYEES</v>
          </cell>
          <cell r="F8925" t="str">
            <v>92</v>
          </cell>
          <cell r="G8925" t="str">
            <v>Monthly</v>
          </cell>
          <cell r="H8925" t="str">
            <v>M</v>
          </cell>
          <cell r="I8925">
            <v>0</v>
          </cell>
          <cell r="J8925" t="str">
            <v>Non-Represented State Employees</v>
          </cell>
          <cell r="K8925">
            <v>14245</v>
          </cell>
          <cell r="L8925">
            <v>14245</v>
          </cell>
          <cell r="M8925">
            <v>14245</v>
          </cell>
          <cell r="N8925">
            <v>14245</v>
          </cell>
          <cell r="O8925">
            <v>13428</v>
          </cell>
          <cell r="P8925">
            <v>13697</v>
          </cell>
          <cell r="Q8925">
            <v>14111</v>
          </cell>
        </row>
        <row r="8926">
          <cell r="E8926" t="str">
            <v>92MONTHLYMTEAMSTERS LOCAL UNION NUMBER 117</v>
          </cell>
          <cell r="F8926" t="str">
            <v>92</v>
          </cell>
          <cell r="G8926" t="str">
            <v>Monthly</v>
          </cell>
          <cell r="H8926" t="str">
            <v>M</v>
          </cell>
          <cell r="I8926">
            <v>0</v>
          </cell>
          <cell r="J8926" t="str">
            <v>Teamsters Local Union Number 117</v>
          </cell>
          <cell r="K8926">
            <v>14426</v>
          </cell>
          <cell r="L8926">
            <v>14426</v>
          </cell>
          <cell r="M8926">
            <v>14426</v>
          </cell>
          <cell r="N8926">
            <v>14426</v>
          </cell>
          <cell r="O8926">
            <v>13599</v>
          </cell>
          <cell r="P8926">
            <v>13871</v>
          </cell>
          <cell r="Q8926">
            <v>14290</v>
          </cell>
        </row>
        <row r="8927">
          <cell r="E8927" t="str">
            <v>92MONTHLYMWASHINGTON FEDERATION OF STATE EMPLOYEES</v>
          </cell>
          <cell r="F8927" t="str">
            <v>92</v>
          </cell>
          <cell r="G8927" t="str">
            <v>Monthly</v>
          </cell>
          <cell r="H8927" t="str">
            <v>M</v>
          </cell>
          <cell r="I8927">
            <v>0</v>
          </cell>
          <cell r="J8927" t="str">
            <v>Washington Federation of State Employees</v>
          </cell>
          <cell r="K8927">
            <v>14245</v>
          </cell>
          <cell r="L8927">
            <v>14245</v>
          </cell>
          <cell r="M8927">
            <v>14245</v>
          </cell>
          <cell r="N8927">
            <v>14245</v>
          </cell>
          <cell r="O8927">
            <v>13428</v>
          </cell>
          <cell r="P8927">
            <v>13697</v>
          </cell>
          <cell r="Q8927">
            <v>14111</v>
          </cell>
        </row>
        <row r="8928">
          <cell r="E8928" t="str">
            <v>92MONTHLYMWASHINGTON PUBLIC EMPLOYEES ASSOCIATION</v>
          </cell>
          <cell r="F8928" t="str">
            <v>92</v>
          </cell>
          <cell r="G8928" t="str">
            <v>Monthly</v>
          </cell>
          <cell r="H8928" t="str">
            <v>M</v>
          </cell>
          <cell r="I8928">
            <v>0</v>
          </cell>
          <cell r="J8928" t="str">
            <v>Washington Public Employees Association</v>
          </cell>
          <cell r="K8928">
            <v>14245</v>
          </cell>
          <cell r="L8928">
            <v>14245</v>
          </cell>
          <cell r="M8928">
            <v>14245</v>
          </cell>
          <cell r="N8928">
            <v>14245</v>
          </cell>
          <cell r="O8928">
            <v>13428</v>
          </cell>
          <cell r="P8928">
            <v>13697</v>
          </cell>
          <cell r="Q8928">
            <v>14111</v>
          </cell>
        </row>
        <row r="8929">
          <cell r="E8929" t="str">
            <v>93MONTHLYACOALITION</v>
          </cell>
          <cell r="F8929" t="str">
            <v>93</v>
          </cell>
          <cell r="G8929" t="str">
            <v>Monthly</v>
          </cell>
          <cell r="H8929" t="str">
            <v>A</v>
          </cell>
          <cell r="I8929">
            <v>0</v>
          </cell>
          <cell r="J8929" t="str">
            <v>Coalition</v>
          </cell>
          <cell r="K8929">
            <v>10858</v>
          </cell>
          <cell r="L8929">
            <v>10858</v>
          </cell>
          <cell r="M8929">
            <v>10858</v>
          </cell>
          <cell r="N8929">
            <v>10858</v>
          </cell>
          <cell r="O8929">
            <v>10235</v>
          </cell>
          <cell r="P8929">
            <v>10440</v>
          </cell>
          <cell r="Q8929">
            <v>10755</v>
          </cell>
        </row>
        <row r="8930">
          <cell r="E8930" t="str">
            <v>93MONTHLYANON-REPRESENTED STATE EMPLOYEES</v>
          </cell>
          <cell r="F8930" t="str">
            <v>93</v>
          </cell>
          <cell r="G8930" t="str">
            <v>Monthly</v>
          </cell>
          <cell r="H8930" t="str">
            <v>A</v>
          </cell>
          <cell r="I8930">
            <v>0</v>
          </cell>
          <cell r="J8930" t="str">
            <v>Non-Represented State Employees</v>
          </cell>
          <cell r="K8930">
            <v>10858</v>
          </cell>
          <cell r="L8930">
            <v>10858</v>
          </cell>
          <cell r="M8930">
            <v>10858</v>
          </cell>
          <cell r="N8930">
            <v>10858</v>
          </cell>
          <cell r="O8930">
            <v>10235</v>
          </cell>
          <cell r="P8930">
            <v>10440</v>
          </cell>
          <cell r="Q8930">
            <v>10755</v>
          </cell>
        </row>
        <row r="8931">
          <cell r="E8931" t="str">
            <v>93MONTHLYATEAMSTERS LOCAL UNION NUMBER 117</v>
          </cell>
          <cell r="F8931" t="str">
            <v>93</v>
          </cell>
          <cell r="G8931" t="str">
            <v>Monthly</v>
          </cell>
          <cell r="H8931" t="str">
            <v>A</v>
          </cell>
          <cell r="I8931">
            <v>0</v>
          </cell>
          <cell r="J8931" t="str">
            <v>Teamsters Local Union Number 117</v>
          </cell>
          <cell r="K8931">
            <v>10997</v>
          </cell>
          <cell r="L8931">
            <v>10997</v>
          </cell>
          <cell r="M8931">
            <v>10997</v>
          </cell>
          <cell r="N8931">
            <v>10997</v>
          </cell>
          <cell r="O8931">
            <v>10367</v>
          </cell>
          <cell r="P8931">
            <v>10574</v>
          </cell>
          <cell r="Q8931">
            <v>10893</v>
          </cell>
        </row>
        <row r="8932">
          <cell r="E8932" t="str">
            <v>93MONTHLYAWASHINGTON FEDERATION OF STATE EMPLOYEES</v>
          </cell>
          <cell r="F8932" t="str">
            <v>93</v>
          </cell>
          <cell r="G8932" t="str">
            <v>Monthly</v>
          </cell>
          <cell r="H8932" t="str">
            <v>A</v>
          </cell>
          <cell r="I8932">
            <v>0</v>
          </cell>
          <cell r="J8932" t="str">
            <v>Washington Federation of State Employees</v>
          </cell>
          <cell r="K8932">
            <v>10858</v>
          </cell>
          <cell r="L8932">
            <v>10858</v>
          </cell>
          <cell r="M8932">
            <v>10858</v>
          </cell>
          <cell r="N8932">
            <v>10858</v>
          </cell>
          <cell r="O8932">
            <v>10235</v>
          </cell>
          <cell r="P8932">
            <v>10440</v>
          </cell>
          <cell r="Q8932">
            <v>10755</v>
          </cell>
        </row>
        <row r="8933">
          <cell r="E8933" t="str">
            <v>93MONTHLYAWASHINGTON PUBLIC EMPLOYEES ASSOCIATION</v>
          </cell>
          <cell r="F8933" t="str">
            <v>93</v>
          </cell>
          <cell r="G8933" t="str">
            <v>Monthly</v>
          </cell>
          <cell r="H8933" t="str">
            <v>A</v>
          </cell>
          <cell r="I8933">
            <v>0</v>
          </cell>
          <cell r="J8933" t="str">
            <v>Washington Public Employees Association</v>
          </cell>
          <cell r="K8933">
            <v>10858</v>
          </cell>
          <cell r="L8933">
            <v>10858</v>
          </cell>
          <cell r="M8933">
            <v>10858</v>
          </cell>
          <cell r="N8933">
            <v>10858</v>
          </cell>
          <cell r="O8933">
            <v>10235</v>
          </cell>
          <cell r="P8933">
            <v>10440</v>
          </cell>
          <cell r="Q8933">
            <v>10755</v>
          </cell>
        </row>
        <row r="8934">
          <cell r="E8934" t="str">
            <v>93MONTHLYBCOALITION</v>
          </cell>
          <cell r="F8934" t="str">
            <v>93</v>
          </cell>
          <cell r="G8934" t="str">
            <v>Monthly</v>
          </cell>
          <cell r="H8934" t="str">
            <v>B</v>
          </cell>
          <cell r="I8934">
            <v>0</v>
          </cell>
          <cell r="J8934" t="str">
            <v>Coalition</v>
          </cell>
          <cell r="K8934">
            <v>11127</v>
          </cell>
          <cell r="L8934">
            <v>11127</v>
          </cell>
          <cell r="M8934">
            <v>11127</v>
          </cell>
          <cell r="N8934">
            <v>11127</v>
          </cell>
          <cell r="O8934">
            <v>10489</v>
          </cell>
          <cell r="P8934">
            <v>10699</v>
          </cell>
          <cell r="Q8934">
            <v>11022</v>
          </cell>
        </row>
        <row r="8935">
          <cell r="E8935" t="str">
            <v>93MONTHLYBNON-REPRESENTED STATE EMPLOYEES</v>
          </cell>
          <cell r="F8935" t="str">
            <v>93</v>
          </cell>
          <cell r="G8935" t="str">
            <v>Monthly</v>
          </cell>
          <cell r="H8935" t="str">
            <v>B</v>
          </cell>
          <cell r="I8935">
            <v>0</v>
          </cell>
          <cell r="J8935" t="str">
            <v>Non-Represented State Employees</v>
          </cell>
          <cell r="K8935">
            <v>11127</v>
          </cell>
          <cell r="L8935">
            <v>11127</v>
          </cell>
          <cell r="M8935">
            <v>11127</v>
          </cell>
          <cell r="N8935">
            <v>11127</v>
          </cell>
          <cell r="O8935">
            <v>10489</v>
          </cell>
          <cell r="P8935">
            <v>10699</v>
          </cell>
          <cell r="Q8935">
            <v>11022</v>
          </cell>
        </row>
        <row r="8936">
          <cell r="E8936" t="str">
            <v>93MONTHLYBTEAMSTERS LOCAL UNION NUMBER 117</v>
          </cell>
          <cell r="F8936" t="str">
            <v>93</v>
          </cell>
          <cell r="G8936" t="str">
            <v>Monthly</v>
          </cell>
          <cell r="H8936" t="str">
            <v>B</v>
          </cell>
          <cell r="I8936">
            <v>0</v>
          </cell>
          <cell r="J8936" t="str">
            <v>Teamsters Local Union Number 117</v>
          </cell>
          <cell r="K8936">
            <v>11269</v>
          </cell>
          <cell r="L8936">
            <v>11269</v>
          </cell>
          <cell r="M8936">
            <v>11269</v>
          </cell>
          <cell r="N8936">
            <v>11269</v>
          </cell>
          <cell r="O8936">
            <v>10624</v>
          </cell>
          <cell r="P8936">
            <v>10836</v>
          </cell>
          <cell r="Q8936">
            <v>11163</v>
          </cell>
        </row>
        <row r="8937">
          <cell r="E8937" t="str">
            <v>93MONTHLYBWASHINGTON FEDERATION OF STATE EMPLOYEES</v>
          </cell>
          <cell r="F8937" t="str">
            <v>93</v>
          </cell>
          <cell r="G8937" t="str">
            <v>Monthly</v>
          </cell>
          <cell r="H8937" t="str">
            <v>B</v>
          </cell>
          <cell r="I8937">
            <v>0</v>
          </cell>
          <cell r="J8937" t="str">
            <v>Washington Federation of State Employees</v>
          </cell>
          <cell r="K8937">
            <v>11127</v>
          </cell>
          <cell r="L8937">
            <v>11127</v>
          </cell>
          <cell r="M8937">
            <v>11127</v>
          </cell>
          <cell r="N8937">
            <v>11127</v>
          </cell>
          <cell r="O8937">
            <v>10489</v>
          </cell>
          <cell r="P8937">
            <v>10699</v>
          </cell>
          <cell r="Q8937">
            <v>11022</v>
          </cell>
        </row>
        <row r="8938">
          <cell r="E8938" t="str">
            <v>93MONTHLYBWASHINGTON PUBLIC EMPLOYEES ASSOCIATION</v>
          </cell>
          <cell r="F8938" t="str">
            <v>93</v>
          </cell>
          <cell r="G8938" t="str">
            <v>Monthly</v>
          </cell>
          <cell r="H8938" t="str">
            <v>B</v>
          </cell>
          <cell r="I8938">
            <v>0</v>
          </cell>
          <cell r="J8938" t="str">
            <v>Washington Public Employees Association</v>
          </cell>
          <cell r="K8938">
            <v>11127</v>
          </cell>
          <cell r="L8938">
            <v>11127</v>
          </cell>
          <cell r="M8938">
            <v>11127</v>
          </cell>
          <cell r="N8938">
            <v>11127</v>
          </cell>
          <cell r="O8938">
            <v>10489</v>
          </cell>
          <cell r="P8938">
            <v>10699</v>
          </cell>
          <cell r="Q8938">
            <v>11022</v>
          </cell>
        </row>
        <row r="8939">
          <cell r="E8939" t="str">
            <v>93MONTHLYCCOALITION</v>
          </cell>
          <cell r="F8939" t="str">
            <v>93</v>
          </cell>
          <cell r="G8939" t="str">
            <v>Monthly</v>
          </cell>
          <cell r="H8939" t="str">
            <v>C</v>
          </cell>
          <cell r="I8939">
            <v>0</v>
          </cell>
          <cell r="J8939" t="str">
            <v>Coalition</v>
          </cell>
          <cell r="K8939">
            <v>11405</v>
          </cell>
          <cell r="L8939">
            <v>11405</v>
          </cell>
          <cell r="M8939">
            <v>11405</v>
          </cell>
          <cell r="N8939">
            <v>11405</v>
          </cell>
          <cell r="O8939">
            <v>10751</v>
          </cell>
          <cell r="P8939">
            <v>10966</v>
          </cell>
          <cell r="Q8939">
            <v>11297</v>
          </cell>
        </row>
        <row r="8940">
          <cell r="E8940" t="str">
            <v>93MONTHLYCNON-REPRESENTED STATE EMPLOYEES</v>
          </cell>
          <cell r="F8940" t="str">
            <v>93</v>
          </cell>
          <cell r="G8940" t="str">
            <v>Monthly</v>
          </cell>
          <cell r="H8940" t="str">
            <v>C</v>
          </cell>
          <cell r="I8940">
            <v>0</v>
          </cell>
          <cell r="J8940" t="str">
            <v>Non-Represented State Employees</v>
          </cell>
          <cell r="K8940">
            <v>11405</v>
          </cell>
          <cell r="L8940">
            <v>11405</v>
          </cell>
          <cell r="M8940">
            <v>11405</v>
          </cell>
          <cell r="N8940">
            <v>11405</v>
          </cell>
          <cell r="O8940">
            <v>10751</v>
          </cell>
          <cell r="P8940">
            <v>10966</v>
          </cell>
          <cell r="Q8940">
            <v>11297</v>
          </cell>
        </row>
        <row r="8941">
          <cell r="E8941" t="str">
            <v>93MONTHLYCTEAMSTERS LOCAL UNION NUMBER 117</v>
          </cell>
          <cell r="F8941" t="str">
            <v>93</v>
          </cell>
          <cell r="G8941" t="str">
            <v>Monthly</v>
          </cell>
          <cell r="H8941" t="str">
            <v>C</v>
          </cell>
          <cell r="I8941">
            <v>0</v>
          </cell>
          <cell r="J8941" t="str">
            <v>Teamsters Local Union Number 117</v>
          </cell>
          <cell r="K8941">
            <v>11552</v>
          </cell>
          <cell r="L8941">
            <v>11552</v>
          </cell>
          <cell r="M8941">
            <v>11552</v>
          </cell>
          <cell r="N8941">
            <v>11552</v>
          </cell>
          <cell r="O8941">
            <v>10890</v>
          </cell>
          <cell r="P8941">
            <v>11108</v>
          </cell>
          <cell r="Q8941">
            <v>11443</v>
          </cell>
        </row>
        <row r="8942">
          <cell r="E8942" t="str">
            <v>93MONTHLYCWASHINGTON FEDERATION OF STATE EMPLOYEES</v>
          </cell>
          <cell r="F8942" t="str">
            <v>93</v>
          </cell>
          <cell r="G8942" t="str">
            <v>Monthly</v>
          </cell>
          <cell r="H8942" t="str">
            <v>C</v>
          </cell>
          <cell r="I8942">
            <v>0</v>
          </cell>
          <cell r="J8942" t="str">
            <v>Washington Federation of State Employees</v>
          </cell>
          <cell r="K8942">
            <v>11405</v>
          </cell>
          <cell r="L8942">
            <v>11405</v>
          </cell>
          <cell r="M8942">
            <v>11405</v>
          </cell>
          <cell r="N8942">
            <v>11405</v>
          </cell>
          <cell r="O8942">
            <v>10751</v>
          </cell>
          <cell r="P8942">
            <v>10966</v>
          </cell>
          <cell r="Q8942">
            <v>11297</v>
          </cell>
        </row>
        <row r="8943">
          <cell r="E8943" t="str">
            <v>93MONTHLYCWASHINGTON PUBLIC EMPLOYEES ASSOCIATION</v>
          </cell>
          <cell r="F8943" t="str">
            <v>93</v>
          </cell>
          <cell r="G8943" t="str">
            <v>Monthly</v>
          </cell>
          <cell r="H8943" t="str">
            <v>C</v>
          </cell>
          <cell r="I8943">
            <v>0</v>
          </cell>
          <cell r="J8943" t="str">
            <v>Washington Public Employees Association</v>
          </cell>
          <cell r="K8943">
            <v>11405</v>
          </cell>
          <cell r="L8943">
            <v>11405</v>
          </cell>
          <cell r="M8943">
            <v>11405</v>
          </cell>
          <cell r="N8943">
            <v>11405</v>
          </cell>
          <cell r="O8943">
            <v>10751</v>
          </cell>
          <cell r="P8943">
            <v>10966</v>
          </cell>
          <cell r="Q8943">
            <v>11297</v>
          </cell>
        </row>
        <row r="8944">
          <cell r="E8944" t="str">
            <v>93MONTHLYDCOALITION</v>
          </cell>
          <cell r="F8944" t="str">
            <v>93</v>
          </cell>
          <cell r="G8944" t="str">
            <v>Monthly</v>
          </cell>
          <cell r="H8944" t="str">
            <v>D</v>
          </cell>
          <cell r="I8944">
            <v>0</v>
          </cell>
          <cell r="J8944" t="str">
            <v>Coalition</v>
          </cell>
          <cell r="K8944">
            <v>11693</v>
          </cell>
          <cell r="L8944">
            <v>11693</v>
          </cell>
          <cell r="M8944">
            <v>11693</v>
          </cell>
          <cell r="N8944">
            <v>11693</v>
          </cell>
          <cell r="O8944">
            <v>11023</v>
          </cell>
          <cell r="P8944">
            <v>11243</v>
          </cell>
          <cell r="Q8944">
            <v>11583</v>
          </cell>
        </row>
        <row r="8945">
          <cell r="E8945" t="str">
            <v>93MONTHLYDNON-REPRESENTED STATE EMPLOYEES</v>
          </cell>
          <cell r="F8945" t="str">
            <v>93</v>
          </cell>
          <cell r="G8945" t="str">
            <v>Monthly</v>
          </cell>
          <cell r="H8945" t="str">
            <v>D</v>
          </cell>
          <cell r="I8945">
            <v>0</v>
          </cell>
          <cell r="J8945" t="str">
            <v>Non-Represented State Employees</v>
          </cell>
          <cell r="K8945">
            <v>11693</v>
          </cell>
          <cell r="L8945">
            <v>11693</v>
          </cell>
          <cell r="M8945">
            <v>11693</v>
          </cell>
          <cell r="N8945">
            <v>11693</v>
          </cell>
          <cell r="O8945">
            <v>11023</v>
          </cell>
          <cell r="P8945">
            <v>11243</v>
          </cell>
          <cell r="Q8945">
            <v>11583</v>
          </cell>
        </row>
        <row r="8946">
          <cell r="E8946" t="str">
            <v>93MONTHLYDTEAMSTERS LOCAL UNION NUMBER 117</v>
          </cell>
          <cell r="F8946" t="str">
            <v>93</v>
          </cell>
          <cell r="G8946" t="str">
            <v>Monthly</v>
          </cell>
          <cell r="H8946" t="str">
            <v>D</v>
          </cell>
          <cell r="I8946">
            <v>0</v>
          </cell>
          <cell r="J8946" t="str">
            <v>Teamsters Local Union Number 117</v>
          </cell>
          <cell r="K8946">
            <v>11842</v>
          </cell>
          <cell r="L8946">
            <v>11842</v>
          </cell>
          <cell r="M8946">
            <v>11842</v>
          </cell>
          <cell r="N8946">
            <v>11842</v>
          </cell>
          <cell r="O8946">
            <v>11164</v>
          </cell>
          <cell r="P8946">
            <v>11387</v>
          </cell>
          <cell r="Q8946">
            <v>11731</v>
          </cell>
        </row>
        <row r="8947">
          <cell r="E8947" t="str">
            <v>93MONTHLYDWASHINGTON FEDERATION OF STATE EMPLOYEES</v>
          </cell>
          <cell r="F8947" t="str">
            <v>93</v>
          </cell>
          <cell r="G8947" t="str">
            <v>Monthly</v>
          </cell>
          <cell r="H8947" t="str">
            <v>D</v>
          </cell>
          <cell r="I8947">
            <v>0</v>
          </cell>
          <cell r="J8947" t="str">
            <v>Washington Federation of State Employees</v>
          </cell>
          <cell r="K8947">
            <v>11693</v>
          </cell>
          <cell r="L8947">
            <v>11693</v>
          </cell>
          <cell r="M8947">
            <v>11693</v>
          </cell>
          <cell r="N8947">
            <v>11693</v>
          </cell>
          <cell r="O8947">
            <v>11023</v>
          </cell>
          <cell r="P8947">
            <v>11243</v>
          </cell>
          <cell r="Q8947">
            <v>11583</v>
          </cell>
        </row>
        <row r="8948">
          <cell r="E8948" t="str">
            <v>93MONTHLYDWASHINGTON PUBLIC EMPLOYEES ASSOCIATION</v>
          </cell>
          <cell r="F8948" t="str">
            <v>93</v>
          </cell>
          <cell r="G8948" t="str">
            <v>Monthly</v>
          </cell>
          <cell r="H8948" t="str">
            <v>D</v>
          </cell>
          <cell r="I8948">
            <v>0</v>
          </cell>
          <cell r="J8948" t="str">
            <v>Washington Public Employees Association</v>
          </cell>
          <cell r="K8948">
            <v>11693</v>
          </cell>
          <cell r="L8948">
            <v>11693</v>
          </cell>
          <cell r="M8948">
            <v>11693</v>
          </cell>
          <cell r="N8948">
            <v>11693</v>
          </cell>
          <cell r="O8948">
            <v>11023</v>
          </cell>
          <cell r="P8948">
            <v>11243</v>
          </cell>
          <cell r="Q8948">
            <v>11583</v>
          </cell>
        </row>
        <row r="8949">
          <cell r="E8949" t="str">
            <v>93MONTHLYECOALITION</v>
          </cell>
          <cell r="F8949" t="str">
            <v>93</v>
          </cell>
          <cell r="G8949" t="str">
            <v>Monthly</v>
          </cell>
          <cell r="H8949" t="str">
            <v>E</v>
          </cell>
          <cell r="I8949">
            <v>0</v>
          </cell>
          <cell r="J8949" t="str">
            <v>Coalition</v>
          </cell>
          <cell r="K8949">
            <v>11981</v>
          </cell>
          <cell r="L8949">
            <v>11981</v>
          </cell>
          <cell r="M8949">
            <v>11981</v>
          </cell>
          <cell r="N8949">
            <v>11981</v>
          </cell>
          <cell r="O8949">
            <v>11294</v>
          </cell>
          <cell r="P8949">
            <v>11520</v>
          </cell>
          <cell r="Q8949">
            <v>11868</v>
          </cell>
        </row>
        <row r="8950">
          <cell r="E8950" t="str">
            <v>93MONTHLYENON-REPRESENTED STATE EMPLOYEES</v>
          </cell>
          <cell r="F8950" t="str">
            <v>93</v>
          </cell>
          <cell r="G8950" t="str">
            <v>Monthly</v>
          </cell>
          <cell r="H8950" t="str">
            <v>E</v>
          </cell>
          <cell r="I8950">
            <v>0</v>
          </cell>
          <cell r="J8950" t="str">
            <v>Non-Represented State Employees</v>
          </cell>
          <cell r="K8950">
            <v>11981</v>
          </cell>
          <cell r="L8950">
            <v>11981</v>
          </cell>
          <cell r="M8950">
            <v>11981</v>
          </cell>
          <cell r="N8950">
            <v>11981</v>
          </cell>
          <cell r="O8950">
            <v>11294</v>
          </cell>
          <cell r="P8950">
            <v>11520</v>
          </cell>
          <cell r="Q8950">
            <v>11868</v>
          </cell>
        </row>
        <row r="8951">
          <cell r="E8951" t="str">
            <v>93MONTHLYETEAMSTERS LOCAL UNION NUMBER 117</v>
          </cell>
          <cell r="F8951" t="str">
            <v>93</v>
          </cell>
          <cell r="G8951" t="str">
            <v>Monthly</v>
          </cell>
          <cell r="H8951" t="str">
            <v>E</v>
          </cell>
          <cell r="I8951">
            <v>0</v>
          </cell>
          <cell r="J8951" t="str">
            <v>Teamsters Local Union Number 117</v>
          </cell>
          <cell r="K8951">
            <v>12135</v>
          </cell>
          <cell r="L8951">
            <v>12135</v>
          </cell>
          <cell r="M8951">
            <v>12135</v>
          </cell>
          <cell r="N8951">
            <v>12135</v>
          </cell>
          <cell r="O8951">
            <v>11439</v>
          </cell>
          <cell r="P8951">
            <v>11668</v>
          </cell>
          <cell r="Q8951">
            <v>12020</v>
          </cell>
        </row>
        <row r="8952">
          <cell r="E8952" t="str">
            <v>93MONTHLYEWASHINGTON FEDERATION OF STATE EMPLOYEES</v>
          </cell>
          <cell r="F8952" t="str">
            <v>93</v>
          </cell>
          <cell r="G8952" t="str">
            <v>Monthly</v>
          </cell>
          <cell r="H8952" t="str">
            <v>E</v>
          </cell>
          <cell r="I8952">
            <v>0</v>
          </cell>
          <cell r="J8952" t="str">
            <v>Washington Federation of State Employees</v>
          </cell>
          <cell r="K8952">
            <v>11981</v>
          </cell>
          <cell r="L8952">
            <v>11981</v>
          </cell>
          <cell r="M8952">
            <v>11981</v>
          </cell>
          <cell r="N8952">
            <v>11981</v>
          </cell>
          <cell r="O8952">
            <v>11294</v>
          </cell>
          <cell r="P8952">
            <v>11520</v>
          </cell>
          <cell r="Q8952">
            <v>11868</v>
          </cell>
        </row>
        <row r="8953">
          <cell r="E8953" t="str">
            <v>93MONTHLYEWASHINGTON PUBLIC EMPLOYEES ASSOCIATION</v>
          </cell>
          <cell r="F8953" t="str">
            <v>93</v>
          </cell>
          <cell r="G8953" t="str">
            <v>Monthly</v>
          </cell>
          <cell r="H8953" t="str">
            <v>E</v>
          </cell>
          <cell r="I8953">
            <v>0</v>
          </cell>
          <cell r="J8953" t="str">
            <v>Washington Public Employees Association</v>
          </cell>
          <cell r="K8953">
            <v>11981</v>
          </cell>
          <cell r="L8953">
            <v>11981</v>
          </cell>
          <cell r="M8953">
            <v>11981</v>
          </cell>
          <cell r="N8953">
            <v>11981</v>
          </cell>
          <cell r="O8953">
            <v>11294</v>
          </cell>
          <cell r="P8953">
            <v>11520</v>
          </cell>
          <cell r="Q8953">
            <v>11868</v>
          </cell>
        </row>
        <row r="8954">
          <cell r="E8954" t="str">
            <v>93MONTHLYFCOALITION</v>
          </cell>
          <cell r="F8954" t="str">
            <v>93</v>
          </cell>
          <cell r="G8954" t="str">
            <v>Monthly</v>
          </cell>
          <cell r="H8954" t="str">
            <v>F</v>
          </cell>
          <cell r="I8954">
            <v>0</v>
          </cell>
          <cell r="J8954" t="str">
            <v>Coalition</v>
          </cell>
          <cell r="K8954">
            <v>12284</v>
          </cell>
          <cell r="L8954">
            <v>12284</v>
          </cell>
          <cell r="M8954">
            <v>12284</v>
          </cell>
          <cell r="N8954">
            <v>12284</v>
          </cell>
          <cell r="O8954">
            <v>11580</v>
          </cell>
          <cell r="P8954">
            <v>11812</v>
          </cell>
          <cell r="Q8954">
            <v>12169</v>
          </cell>
        </row>
        <row r="8955">
          <cell r="E8955" t="str">
            <v>93MONTHLYFNON-REPRESENTED STATE EMPLOYEES</v>
          </cell>
          <cell r="F8955" t="str">
            <v>93</v>
          </cell>
          <cell r="G8955" t="str">
            <v>Monthly</v>
          </cell>
          <cell r="H8955" t="str">
            <v>F</v>
          </cell>
          <cell r="I8955">
            <v>0</v>
          </cell>
          <cell r="J8955" t="str">
            <v>Non-Represented State Employees</v>
          </cell>
          <cell r="K8955">
            <v>12284</v>
          </cell>
          <cell r="L8955">
            <v>12284</v>
          </cell>
          <cell r="M8955">
            <v>12284</v>
          </cell>
          <cell r="N8955">
            <v>12284</v>
          </cell>
          <cell r="O8955">
            <v>11580</v>
          </cell>
          <cell r="P8955">
            <v>11812</v>
          </cell>
          <cell r="Q8955">
            <v>12169</v>
          </cell>
        </row>
        <row r="8956">
          <cell r="E8956" t="str">
            <v>93MONTHLYFTEAMSTERS LOCAL UNION NUMBER 117</v>
          </cell>
          <cell r="F8956" t="str">
            <v>93</v>
          </cell>
          <cell r="G8956" t="str">
            <v>Monthly</v>
          </cell>
          <cell r="H8956" t="str">
            <v>F</v>
          </cell>
          <cell r="I8956">
            <v>0</v>
          </cell>
          <cell r="J8956" t="str">
            <v>Teamsters Local Union Number 117</v>
          </cell>
          <cell r="K8956">
            <v>12440</v>
          </cell>
          <cell r="L8956">
            <v>12440</v>
          </cell>
          <cell r="M8956">
            <v>12440</v>
          </cell>
          <cell r="N8956">
            <v>12440</v>
          </cell>
          <cell r="O8956">
            <v>11727</v>
          </cell>
          <cell r="P8956">
            <v>11962</v>
          </cell>
          <cell r="Q8956">
            <v>12323</v>
          </cell>
        </row>
        <row r="8957">
          <cell r="E8957" t="str">
            <v>93MONTHLYFWASHINGTON FEDERATION OF STATE EMPLOYEES</v>
          </cell>
          <cell r="F8957" t="str">
            <v>93</v>
          </cell>
          <cell r="G8957" t="str">
            <v>Monthly</v>
          </cell>
          <cell r="H8957" t="str">
            <v>F</v>
          </cell>
          <cell r="I8957">
            <v>0</v>
          </cell>
          <cell r="J8957" t="str">
            <v>Washington Federation of State Employees</v>
          </cell>
          <cell r="K8957">
            <v>12284</v>
          </cell>
          <cell r="L8957">
            <v>12284</v>
          </cell>
          <cell r="M8957">
            <v>12284</v>
          </cell>
          <cell r="N8957">
            <v>12284</v>
          </cell>
          <cell r="O8957">
            <v>11580</v>
          </cell>
          <cell r="P8957">
            <v>11812</v>
          </cell>
          <cell r="Q8957">
            <v>12169</v>
          </cell>
        </row>
        <row r="8958">
          <cell r="E8958" t="str">
            <v>93MONTHLYFWASHINGTON PUBLIC EMPLOYEES ASSOCIATION</v>
          </cell>
          <cell r="F8958" t="str">
            <v>93</v>
          </cell>
          <cell r="G8958" t="str">
            <v>Monthly</v>
          </cell>
          <cell r="H8958" t="str">
            <v>F</v>
          </cell>
          <cell r="I8958">
            <v>0</v>
          </cell>
          <cell r="J8958" t="str">
            <v>Washington Public Employees Association</v>
          </cell>
          <cell r="K8958">
            <v>12284</v>
          </cell>
          <cell r="L8958">
            <v>12284</v>
          </cell>
          <cell r="M8958">
            <v>12284</v>
          </cell>
          <cell r="N8958">
            <v>12284</v>
          </cell>
          <cell r="O8958">
            <v>11580</v>
          </cell>
          <cell r="P8958">
            <v>11812</v>
          </cell>
          <cell r="Q8958">
            <v>12169</v>
          </cell>
        </row>
        <row r="8959">
          <cell r="E8959" t="str">
            <v>93MONTHLYGCOALITION</v>
          </cell>
          <cell r="F8959" t="str">
            <v>93</v>
          </cell>
          <cell r="G8959" t="str">
            <v>Monthly</v>
          </cell>
          <cell r="H8959" t="str">
            <v>G</v>
          </cell>
          <cell r="I8959">
            <v>0</v>
          </cell>
          <cell r="J8959" t="str">
            <v>Coalition</v>
          </cell>
          <cell r="K8959">
            <v>12593</v>
          </cell>
          <cell r="L8959">
            <v>12593</v>
          </cell>
          <cell r="M8959">
            <v>12593</v>
          </cell>
          <cell r="N8959">
            <v>12593</v>
          </cell>
          <cell r="O8959">
            <v>11872</v>
          </cell>
          <cell r="P8959">
            <v>12109</v>
          </cell>
          <cell r="Q8959">
            <v>12475</v>
          </cell>
        </row>
        <row r="8960">
          <cell r="E8960" t="str">
            <v>93MONTHLYGNON-REPRESENTED STATE EMPLOYEES</v>
          </cell>
          <cell r="F8960" t="str">
            <v>93</v>
          </cell>
          <cell r="G8960" t="str">
            <v>Monthly</v>
          </cell>
          <cell r="H8960" t="str">
            <v>G</v>
          </cell>
          <cell r="I8960">
            <v>0</v>
          </cell>
          <cell r="J8960" t="str">
            <v>Non-Represented State Employees</v>
          </cell>
          <cell r="K8960">
            <v>12593</v>
          </cell>
          <cell r="L8960">
            <v>12593</v>
          </cell>
          <cell r="M8960">
            <v>12593</v>
          </cell>
          <cell r="N8960">
            <v>12593</v>
          </cell>
          <cell r="O8960">
            <v>11872</v>
          </cell>
          <cell r="P8960">
            <v>12109</v>
          </cell>
          <cell r="Q8960">
            <v>12475</v>
          </cell>
        </row>
        <row r="8961">
          <cell r="E8961" t="str">
            <v>93MONTHLYGTEAMSTERS LOCAL UNION NUMBER 117</v>
          </cell>
          <cell r="F8961" t="str">
            <v>93</v>
          </cell>
          <cell r="G8961" t="str">
            <v>Monthly</v>
          </cell>
          <cell r="H8961" t="str">
            <v>G</v>
          </cell>
          <cell r="I8961">
            <v>0</v>
          </cell>
          <cell r="J8961" t="str">
            <v>Teamsters Local Union Number 117</v>
          </cell>
          <cell r="K8961">
            <v>12757</v>
          </cell>
          <cell r="L8961">
            <v>12757</v>
          </cell>
          <cell r="M8961">
            <v>12757</v>
          </cell>
          <cell r="N8961">
            <v>12757</v>
          </cell>
          <cell r="O8961">
            <v>12025</v>
          </cell>
          <cell r="P8961">
            <v>12266</v>
          </cell>
          <cell r="Q8961">
            <v>12636</v>
          </cell>
        </row>
        <row r="8962">
          <cell r="E8962" t="str">
            <v>93MONTHLYGWASHINGTON FEDERATION OF STATE EMPLOYEES</v>
          </cell>
          <cell r="F8962" t="str">
            <v>93</v>
          </cell>
          <cell r="G8962" t="str">
            <v>Monthly</v>
          </cell>
          <cell r="H8962" t="str">
            <v>G</v>
          </cell>
          <cell r="I8962">
            <v>0</v>
          </cell>
          <cell r="J8962" t="str">
            <v>Washington Federation of State Employees</v>
          </cell>
          <cell r="K8962">
            <v>12593</v>
          </cell>
          <cell r="L8962">
            <v>12593</v>
          </cell>
          <cell r="M8962">
            <v>12593</v>
          </cell>
          <cell r="N8962">
            <v>12593</v>
          </cell>
          <cell r="O8962">
            <v>11872</v>
          </cell>
          <cell r="P8962">
            <v>12109</v>
          </cell>
          <cell r="Q8962">
            <v>12475</v>
          </cell>
        </row>
        <row r="8963">
          <cell r="E8963" t="str">
            <v>93MONTHLYGWASHINGTON PUBLIC EMPLOYEES ASSOCIATION</v>
          </cell>
          <cell r="F8963" t="str">
            <v>93</v>
          </cell>
          <cell r="G8963" t="str">
            <v>Monthly</v>
          </cell>
          <cell r="H8963" t="str">
            <v>G</v>
          </cell>
          <cell r="I8963">
            <v>0</v>
          </cell>
          <cell r="J8963" t="str">
            <v>Washington Public Employees Association</v>
          </cell>
          <cell r="K8963">
            <v>12593</v>
          </cell>
          <cell r="L8963">
            <v>12593</v>
          </cell>
          <cell r="M8963">
            <v>12593</v>
          </cell>
          <cell r="N8963">
            <v>12593</v>
          </cell>
          <cell r="O8963">
            <v>11872</v>
          </cell>
          <cell r="P8963">
            <v>12109</v>
          </cell>
          <cell r="Q8963">
            <v>12475</v>
          </cell>
        </row>
        <row r="8964">
          <cell r="E8964" t="str">
            <v>93MONTHLYHCOALITION</v>
          </cell>
          <cell r="F8964" t="str">
            <v>93</v>
          </cell>
          <cell r="G8964" t="str">
            <v>Monthly</v>
          </cell>
          <cell r="H8964" t="str">
            <v>H</v>
          </cell>
          <cell r="I8964">
            <v>0</v>
          </cell>
          <cell r="J8964" t="str">
            <v>Coalition</v>
          </cell>
          <cell r="K8964">
            <v>12906</v>
          </cell>
          <cell r="L8964">
            <v>12906</v>
          </cell>
          <cell r="M8964">
            <v>12906</v>
          </cell>
          <cell r="N8964">
            <v>12906</v>
          </cell>
          <cell r="O8964">
            <v>12167</v>
          </cell>
          <cell r="P8964">
            <v>12410</v>
          </cell>
          <cell r="Q8964">
            <v>12785</v>
          </cell>
        </row>
        <row r="8965">
          <cell r="E8965" t="str">
            <v>93MONTHLYHNON-REPRESENTED STATE EMPLOYEES</v>
          </cell>
          <cell r="F8965" t="str">
            <v>93</v>
          </cell>
          <cell r="G8965" t="str">
            <v>Monthly</v>
          </cell>
          <cell r="H8965" t="str">
            <v>H</v>
          </cell>
          <cell r="I8965">
            <v>0</v>
          </cell>
          <cell r="J8965" t="str">
            <v>Non-Represented State Employees</v>
          </cell>
          <cell r="K8965">
            <v>12906</v>
          </cell>
          <cell r="L8965">
            <v>12906</v>
          </cell>
          <cell r="M8965">
            <v>12906</v>
          </cell>
          <cell r="N8965">
            <v>12906</v>
          </cell>
          <cell r="O8965">
            <v>12167</v>
          </cell>
          <cell r="P8965">
            <v>12410</v>
          </cell>
          <cell r="Q8965">
            <v>12785</v>
          </cell>
        </row>
        <row r="8966">
          <cell r="E8966" t="str">
            <v>93MONTHLYHTEAMSTERS LOCAL UNION NUMBER 117</v>
          </cell>
          <cell r="F8966" t="str">
            <v>93</v>
          </cell>
          <cell r="G8966" t="str">
            <v>Monthly</v>
          </cell>
          <cell r="H8966" t="str">
            <v>H</v>
          </cell>
          <cell r="I8966">
            <v>0</v>
          </cell>
          <cell r="J8966" t="str">
            <v>Teamsters Local Union Number 117</v>
          </cell>
          <cell r="K8966">
            <v>13071</v>
          </cell>
          <cell r="L8966">
            <v>13071</v>
          </cell>
          <cell r="M8966">
            <v>13071</v>
          </cell>
          <cell r="N8966">
            <v>13071</v>
          </cell>
          <cell r="O8966">
            <v>12322</v>
          </cell>
          <cell r="P8966">
            <v>12568</v>
          </cell>
          <cell r="Q8966">
            <v>12948</v>
          </cell>
        </row>
        <row r="8967">
          <cell r="E8967" t="str">
            <v>93MONTHLYHWASHINGTON FEDERATION OF STATE EMPLOYEES</v>
          </cell>
          <cell r="F8967" t="str">
            <v>93</v>
          </cell>
          <cell r="G8967" t="str">
            <v>Monthly</v>
          </cell>
          <cell r="H8967" t="str">
            <v>H</v>
          </cell>
          <cell r="I8967">
            <v>0</v>
          </cell>
          <cell r="J8967" t="str">
            <v>Washington Federation of State Employees</v>
          </cell>
          <cell r="K8967">
            <v>12906</v>
          </cell>
          <cell r="L8967">
            <v>12906</v>
          </cell>
          <cell r="M8967">
            <v>12906</v>
          </cell>
          <cell r="N8967">
            <v>12906</v>
          </cell>
          <cell r="O8967">
            <v>12167</v>
          </cell>
          <cell r="P8967">
            <v>12410</v>
          </cell>
          <cell r="Q8967">
            <v>12785</v>
          </cell>
        </row>
        <row r="8968">
          <cell r="E8968" t="str">
            <v>93MONTHLYHWASHINGTON PUBLIC EMPLOYEES ASSOCIATION</v>
          </cell>
          <cell r="F8968" t="str">
            <v>93</v>
          </cell>
          <cell r="G8968" t="str">
            <v>Monthly</v>
          </cell>
          <cell r="H8968" t="str">
            <v>H</v>
          </cell>
          <cell r="I8968">
            <v>0</v>
          </cell>
          <cell r="J8968" t="str">
            <v>Washington Public Employees Association</v>
          </cell>
          <cell r="K8968">
            <v>12906</v>
          </cell>
          <cell r="L8968">
            <v>12906</v>
          </cell>
          <cell r="M8968">
            <v>12906</v>
          </cell>
          <cell r="N8968">
            <v>12906</v>
          </cell>
          <cell r="O8968">
            <v>12167</v>
          </cell>
          <cell r="P8968">
            <v>12410</v>
          </cell>
          <cell r="Q8968">
            <v>12785</v>
          </cell>
        </row>
        <row r="8969">
          <cell r="E8969" t="str">
            <v>93MONTHLYICOALITION</v>
          </cell>
          <cell r="F8969" t="str">
            <v>93</v>
          </cell>
          <cell r="G8969" t="str">
            <v>Monthly</v>
          </cell>
          <cell r="H8969" t="str">
            <v>I</v>
          </cell>
          <cell r="I8969">
            <v>0</v>
          </cell>
          <cell r="J8969" t="str">
            <v>Coalition</v>
          </cell>
          <cell r="K8969">
            <v>13232</v>
          </cell>
          <cell r="L8969">
            <v>13232</v>
          </cell>
          <cell r="M8969">
            <v>13232</v>
          </cell>
          <cell r="N8969">
            <v>13232</v>
          </cell>
          <cell r="O8969">
            <v>12474</v>
          </cell>
          <cell r="P8969">
            <v>12723</v>
          </cell>
          <cell r="Q8969">
            <v>13107</v>
          </cell>
        </row>
        <row r="8970">
          <cell r="E8970" t="str">
            <v>93MONTHLYINON-REPRESENTED STATE EMPLOYEES</v>
          </cell>
          <cell r="F8970" t="str">
            <v>93</v>
          </cell>
          <cell r="G8970" t="str">
            <v>Monthly</v>
          </cell>
          <cell r="H8970" t="str">
            <v>I</v>
          </cell>
          <cell r="I8970">
            <v>0</v>
          </cell>
          <cell r="J8970" t="str">
            <v>Non-Represented State Employees</v>
          </cell>
          <cell r="K8970">
            <v>13232</v>
          </cell>
          <cell r="L8970">
            <v>13232</v>
          </cell>
          <cell r="M8970">
            <v>13232</v>
          </cell>
          <cell r="N8970">
            <v>13232</v>
          </cell>
          <cell r="O8970">
            <v>12474</v>
          </cell>
          <cell r="P8970">
            <v>12723</v>
          </cell>
          <cell r="Q8970">
            <v>13107</v>
          </cell>
        </row>
        <row r="8971">
          <cell r="E8971" t="str">
            <v>93MONTHLYITEAMSTERS LOCAL UNION NUMBER 117</v>
          </cell>
          <cell r="F8971" t="str">
            <v>93</v>
          </cell>
          <cell r="G8971" t="str">
            <v>Monthly</v>
          </cell>
          <cell r="H8971" t="str">
            <v>I</v>
          </cell>
          <cell r="I8971">
            <v>0</v>
          </cell>
          <cell r="J8971" t="str">
            <v>Teamsters Local Union Number 117</v>
          </cell>
          <cell r="K8971">
            <v>13400</v>
          </cell>
          <cell r="L8971">
            <v>13400</v>
          </cell>
          <cell r="M8971">
            <v>13400</v>
          </cell>
          <cell r="N8971">
            <v>13400</v>
          </cell>
          <cell r="O8971">
            <v>12632</v>
          </cell>
          <cell r="P8971">
            <v>12885</v>
          </cell>
          <cell r="Q8971">
            <v>13274</v>
          </cell>
        </row>
        <row r="8972">
          <cell r="E8972" t="str">
            <v>93MONTHLYIWASHINGTON FEDERATION OF STATE EMPLOYEES</v>
          </cell>
          <cell r="F8972" t="str">
            <v>93</v>
          </cell>
          <cell r="G8972" t="str">
            <v>Monthly</v>
          </cell>
          <cell r="H8972" t="str">
            <v>I</v>
          </cell>
          <cell r="I8972">
            <v>0</v>
          </cell>
          <cell r="J8972" t="str">
            <v>Washington Federation of State Employees</v>
          </cell>
          <cell r="K8972">
            <v>13232</v>
          </cell>
          <cell r="L8972">
            <v>13232</v>
          </cell>
          <cell r="M8972">
            <v>13232</v>
          </cell>
          <cell r="N8972">
            <v>13232</v>
          </cell>
          <cell r="O8972">
            <v>12474</v>
          </cell>
          <cell r="P8972">
            <v>12723</v>
          </cell>
          <cell r="Q8972">
            <v>13107</v>
          </cell>
        </row>
        <row r="8973">
          <cell r="E8973" t="str">
            <v>93MONTHLYIWASHINGTON PUBLIC EMPLOYEES ASSOCIATION</v>
          </cell>
          <cell r="F8973" t="str">
            <v>93</v>
          </cell>
          <cell r="G8973" t="str">
            <v>Monthly</v>
          </cell>
          <cell r="H8973" t="str">
            <v>I</v>
          </cell>
          <cell r="I8973">
            <v>0</v>
          </cell>
          <cell r="J8973" t="str">
            <v>Washington Public Employees Association</v>
          </cell>
          <cell r="K8973">
            <v>13232</v>
          </cell>
          <cell r="L8973">
            <v>13232</v>
          </cell>
          <cell r="M8973">
            <v>13232</v>
          </cell>
          <cell r="N8973">
            <v>13232</v>
          </cell>
          <cell r="O8973">
            <v>12474</v>
          </cell>
          <cell r="P8973">
            <v>12723</v>
          </cell>
          <cell r="Q8973">
            <v>13107</v>
          </cell>
        </row>
        <row r="8974">
          <cell r="E8974" t="str">
            <v>93MONTHLYJCOALITION</v>
          </cell>
          <cell r="F8974" t="str">
            <v>93</v>
          </cell>
          <cell r="G8974" t="str">
            <v>Monthly</v>
          </cell>
          <cell r="H8974" t="str">
            <v>J</v>
          </cell>
          <cell r="I8974">
            <v>0</v>
          </cell>
          <cell r="J8974" t="str">
            <v>Coalition</v>
          </cell>
          <cell r="K8974">
            <v>13558</v>
          </cell>
          <cell r="L8974">
            <v>13558</v>
          </cell>
          <cell r="M8974">
            <v>13558</v>
          </cell>
          <cell r="N8974">
            <v>13558</v>
          </cell>
          <cell r="O8974">
            <v>12781</v>
          </cell>
          <cell r="P8974">
            <v>13037</v>
          </cell>
          <cell r="Q8974">
            <v>13431</v>
          </cell>
        </row>
        <row r="8975">
          <cell r="E8975" t="str">
            <v>93MONTHLYJNON-REPRESENTED STATE EMPLOYEES</v>
          </cell>
          <cell r="F8975" t="str">
            <v>93</v>
          </cell>
          <cell r="G8975" t="str">
            <v>Monthly</v>
          </cell>
          <cell r="H8975" t="str">
            <v>J</v>
          </cell>
          <cell r="I8975">
            <v>0</v>
          </cell>
          <cell r="J8975" t="str">
            <v>Non-Represented State Employees</v>
          </cell>
          <cell r="K8975">
            <v>13558</v>
          </cell>
          <cell r="L8975">
            <v>13558</v>
          </cell>
          <cell r="M8975">
            <v>13558</v>
          </cell>
          <cell r="N8975">
            <v>13558</v>
          </cell>
          <cell r="O8975">
            <v>12781</v>
          </cell>
          <cell r="P8975">
            <v>13037</v>
          </cell>
          <cell r="Q8975">
            <v>13431</v>
          </cell>
        </row>
        <row r="8976">
          <cell r="E8976" t="str">
            <v>93MONTHLYJTEAMSTERS LOCAL UNION NUMBER 117</v>
          </cell>
          <cell r="F8976" t="str">
            <v>93</v>
          </cell>
          <cell r="G8976" t="str">
            <v>Monthly</v>
          </cell>
          <cell r="H8976" t="str">
            <v>J</v>
          </cell>
          <cell r="I8976">
            <v>0</v>
          </cell>
          <cell r="J8976" t="str">
            <v>Teamsters Local Union Number 117</v>
          </cell>
          <cell r="K8976">
            <v>13731</v>
          </cell>
          <cell r="L8976">
            <v>13731</v>
          </cell>
          <cell r="M8976">
            <v>13731</v>
          </cell>
          <cell r="N8976">
            <v>13731</v>
          </cell>
          <cell r="O8976">
            <v>12944</v>
          </cell>
          <cell r="P8976">
            <v>13203</v>
          </cell>
          <cell r="Q8976">
            <v>13602</v>
          </cell>
        </row>
        <row r="8977">
          <cell r="E8977" t="str">
            <v>93MONTHLYJWASHINGTON FEDERATION OF STATE EMPLOYEES</v>
          </cell>
          <cell r="F8977" t="str">
            <v>93</v>
          </cell>
          <cell r="G8977" t="str">
            <v>Monthly</v>
          </cell>
          <cell r="H8977" t="str">
            <v>J</v>
          </cell>
          <cell r="I8977">
            <v>0</v>
          </cell>
          <cell r="J8977" t="str">
            <v>Washington Federation of State Employees</v>
          </cell>
          <cell r="K8977">
            <v>13558</v>
          </cell>
          <cell r="L8977">
            <v>13558</v>
          </cell>
          <cell r="M8977">
            <v>13558</v>
          </cell>
          <cell r="N8977">
            <v>13558</v>
          </cell>
          <cell r="O8977">
            <v>12781</v>
          </cell>
          <cell r="P8977">
            <v>13037</v>
          </cell>
          <cell r="Q8977">
            <v>13431</v>
          </cell>
        </row>
        <row r="8978">
          <cell r="E8978" t="str">
            <v>93MONTHLYJWASHINGTON PUBLIC EMPLOYEES ASSOCIATION</v>
          </cell>
          <cell r="F8978" t="str">
            <v>93</v>
          </cell>
          <cell r="G8978" t="str">
            <v>Monthly</v>
          </cell>
          <cell r="H8978" t="str">
            <v>J</v>
          </cell>
          <cell r="I8978">
            <v>0</v>
          </cell>
          <cell r="J8978" t="str">
            <v>Washington Public Employees Association</v>
          </cell>
          <cell r="K8978">
            <v>13558</v>
          </cell>
          <cell r="L8978">
            <v>13558</v>
          </cell>
          <cell r="M8978">
            <v>13558</v>
          </cell>
          <cell r="N8978">
            <v>13558</v>
          </cell>
          <cell r="O8978">
            <v>12781</v>
          </cell>
          <cell r="P8978">
            <v>13037</v>
          </cell>
          <cell r="Q8978">
            <v>13431</v>
          </cell>
        </row>
        <row r="8979">
          <cell r="E8979" t="str">
            <v>93MONTHLYKCOALITION</v>
          </cell>
          <cell r="F8979" t="str">
            <v>93</v>
          </cell>
          <cell r="G8979" t="str">
            <v>Monthly</v>
          </cell>
          <cell r="H8979" t="str">
            <v>K</v>
          </cell>
          <cell r="I8979">
            <v>0</v>
          </cell>
          <cell r="J8979" t="str">
            <v>Coalition</v>
          </cell>
          <cell r="K8979">
            <v>13900</v>
          </cell>
          <cell r="L8979">
            <v>13900</v>
          </cell>
          <cell r="M8979">
            <v>13900</v>
          </cell>
          <cell r="N8979">
            <v>13900</v>
          </cell>
          <cell r="O8979">
            <v>13103</v>
          </cell>
          <cell r="P8979">
            <v>13365</v>
          </cell>
          <cell r="Q8979">
            <v>13769</v>
          </cell>
        </row>
        <row r="8980">
          <cell r="E8980" t="str">
            <v>93MONTHLYKNON-REPRESENTED STATE EMPLOYEES</v>
          </cell>
          <cell r="F8980" t="str">
            <v>93</v>
          </cell>
          <cell r="G8980" t="str">
            <v>Monthly</v>
          </cell>
          <cell r="H8980" t="str">
            <v>K</v>
          </cell>
          <cell r="I8980">
            <v>0</v>
          </cell>
          <cell r="J8980" t="str">
            <v>Non-Represented State Employees</v>
          </cell>
          <cell r="K8980">
            <v>13900</v>
          </cell>
          <cell r="L8980">
            <v>13900</v>
          </cell>
          <cell r="M8980">
            <v>13900</v>
          </cell>
          <cell r="N8980">
            <v>13900</v>
          </cell>
          <cell r="O8980">
            <v>13103</v>
          </cell>
          <cell r="P8980">
            <v>13365</v>
          </cell>
          <cell r="Q8980">
            <v>13769</v>
          </cell>
        </row>
        <row r="8981">
          <cell r="E8981" t="str">
            <v>93MONTHLYKTEAMSTERS LOCAL UNION NUMBER 117</v>
          </cell>
          <cell r="F8981" t="str">
            <v>93</v>
          </cell>
          <cell r="G8981" t="str">
            <v>Monthly</v>
          </cell>
          <cell r="H8981" t="str">
            <v>K</v>
          </cell>
          <cell r="I8981">
            <v>0</v>
          </cell>
          <cell r="J8981" t="str">
            <v>Teamsters Local Union Number 117</v>
          </cell>
          <cell r="K8981">
            <v>14077</v>
          </cell>
          <cell r="L8981">
            <v>14077</v>
          </cell>
          <cell r="M8981">
            <v>14077</v>
          </cell>
          <cell r="N8981">
            <v>14077</v>
          </cell>
          <cell r="O8981">
            <v>13271</v>
          </cell>
          <cell r="P8981">
            <v>13536</v>
          </cell>
          <cell r="Q8981">
            <v>13945</v>
          </cell>
        </row>
        <row r="8982">
          <cell r="E8982" t="str">
            <v>93MONTHLYKWASHINGTON FEDERATION OF STATE EMPLOYEES</v>
          </cell>
          <cell r="F8982" t="str">
            <v>93</v>
          </cell>
          <cell r="G8982" t="str">
            <v>Monthly</v>
          </cell>
          <cell r="H8982" t="str">
            <v>K</v>
          </cell>
          <cell r="I8982">
            <v>0</v>
          </cell>
          <cell r="J8982" t="str">
            <v>Washington Federation of State Employees</v>
          </cell>
          <cell r="K8982">
            <v>13900</v>
          </cell>
          <cell r="L8982">
            <v>13900</v>
          </cell>
          <cell r="M8982">
            <v>13900</v>
          </cell>
          <cell r="N8982">
            <v>13900</v>
          </cell>
          <cell r="O8982">
            <v>13103</v>
          </cell>
          <cell r="P8982">
            <v>13365</v>
          </cell>
          <cell r="Q8982">
            <v>13769</v>
          </cell>
        </row>
        <row r="8983">
          <cell r="E8983" t="str">
            <v>93MONTHLYKWASHINGTON PUBLIC EMPLOYEES ASSOCIATION</v>
          </cell>
          <cell r="F8983" t="str">
            <v>93</v>
          </cell>
          <cell r="G8983" t="str">
            <v>Monthly</v>
          </cell>
          <cell r="H8983" t="str">
            <v>K</v>
          </cell>
          <cell r="I8983">
            <v>0</v>
          </cell>
          <cell r="J8983" t="str">
            <v>Washington Public Employees Association</v>
          </cell>
          <cell r="K8983">
            <v>13900</v>
          </cell>
          <cell r="L8983">
            <v>13900</v>
          </cell>
          <cell r="M8983">
            <v>13900</v>
          </cell>
          <cell r="N8983">
            <v>13900</v>
          </cell>
          <cell r="O8983">
            <v>13103</v>
          </cell>
          <cell r="P8983">
            <v>13365</v>
          </cell>
          <cell r="Q8983">
            <v>13769</v>
          </cell>
        </row>
        <row r="8984">
          <cell r="E8984" t="str">
            <v>93MONTHLYLCOALITION</v>
          </cell>
          <cell r="F8984" t="str">
            <v>93</v>
          </cell>
          <cell r="G8984" t="str">
            <v>Monthly</v>
          </cell>
          <cell r="H8984" t="str">
            <v>L</v>
          </cell>
          <cell r="I8984">
            <v>0</v>
          </cell>
          <cell r="J8984" t="str">
            <v>Coalition</v>
          </cell>
          <cell r="K8984">
            <v>14245</v>
          </cell>
          <cell r="L8984">
            <v>14245</v>
          </cell>
          <cell r="M8984">
            <v>14245</v>
          </cell>
          <cell r="N8984">
            <v>14245</v>
          </cell>
          <cell r="O8984">
            <v>13428</v>
          </cell>
          <cell r="P8984">
            <v>13697</v>
          </cell>
          <cell r="Q8984">
            <v>14111</v>
          </cell>
        </row>
        <row r="8985">
          <cell r="E8985" t="str">
            <v>93MONTHLYLNON-REPRESENTED STATE EMPLOYEES</v>
          </cell>
          <cell r="F8985" t="str">
            <v>93</v>
          </cell>
          <cell r="G8985" t="str">
            <v>Monthly</v>
          </cell>
          <cell r="H8985" t="str">
            <v>L</v>
          </cell>
          <cell r="I8985">
            <v>0</v>
          </cell>
          <cell r="J8985" t="str">
            <v>Non-Represented State Employees</v>
          </cell>
          <cell r="K8985">
            <v>14245</v>
          </cell>
          <cell r="L8985">
            <v>14245</v>
          </cell>
          <cell r="M8985">
            <v>14245</v>
          </cell>
          <cell r="N8985">
            <v>14245</v>
          </cell>
          <cell r="O8985">
            <v>13428</v>
          </cell>
          <cell r="P8985">
            <v>13697</v>
          </cell>
          <cell r="Q8985">
            <v>14111</v>
          </cell>
        </row>
        <row r="8986">
          <cell r="E8986" t="str">
            <v>93MONTHLYLTEAMSTERS LOCAL UNION NUMBER 117</v>
          </cell>
          <cell r="F8986" t="str">
            <v>93</v>
          </cell>
          <cell r="G8986" t="str">
            <v>Monthly</v>
          </cell>
          <cell r="H8986" t="str">
            <v>L</v>
          </cell>
          <cell r="I8986">
            <v>0</v>
          </cell>
          <cell r="J8986" t="str">
            <v>Teamsters Local Union Number 117</v>
          </cell>
          <cell r="K8986">
            <v>14426</v>
          </cell>
          <cell r="L8986">
            <v>14426</v>
          </cell>
          <cell r="M8986">
            <v>14426</v>
          </cell>
          <cell r="N8986">
            <v>14426</v>
          </cell>
          <cell r="O8986">
            <v>13599</v>
          </cell>
          <cell r="P8986">
            <v>13871</v>
          </cell>
          <cell r="Q8986">
            <v>14290</v>
          </cell>
        </row>
        <row r="8987">
          <cell r="E8987" t="str">
            <v>93MONTHLYLWASHINGTON FEDERATION OF STATE EMPLOYEES</v>
          </cell>
          <cell r="F8987" t="str">
            <v>93</v>
          </cell>
          <cell r="G8987" t="str">
            <v>Monthly</v>
          </cell>
          <cell r="H8987" t="str">
            <v>L</v>
          </cell>
          <cell r="I8987">
            <v>0</v>
          </cell>
          <cell r="J8987" t="str">
            <v>Washington Federation of State Employees</v>
          </cell>
          <cell r="K8987">
            <v>14245</v>
          </cell>
          <cell r="L8987">
            <v>14245</v>
          </cell>
          <cell r="M8987">
            <v>14245</v>
          </cell>
          <cell r="N8987">
            <v>14245</v>
          </cell>
          <cell r="O8987">
            <v>13428</v>
          </cell>
          <cell r="P8987">
            <v>13697</v>
          </cell>
          <cell r="Q8987">
            <v>14111</v>
          </cell>
        </row>
        <row r="8988">
          <cell r="E8988" t="str">
            <v>93MONTHLYLWASHINGTON PUBLIC EMPLOYEES ASSOCIATION</v>
          </cell>
          <cell r="F8988" t="str">
            <v>93</v>
          </cell>
          <cell r="G8988" t="str">
            <v>Monthly</v>
          </cell>
          <cell r="H8988" t="str">
            <v>L</v>
          </cell>
          <cell r="I8988">
            <v>0</v>
          </cell>
          <cell r="J8988" t="str">
            <v>Washington Public Employees Association</v>
          </cell>
          <cell r="K8988">
            <v>14245</v>
          </cell>
          <cell r="L8988">
            <v>14245</v>
          </cell>
          <cell r="M8988">
            <v>14245</v>
          </cell>
          <cell r="N8988">
            <v>14245</v>
          </cell>
          <cell r="O8988">
            <v>13428</v>
          </cell>
          <cell r="P8988">
            <v>13697</v>
          </cell>
          <cell r="Q8988">
            <v>14111</v>
          </cell>
        </row>
        <row r="8989">
          <cell r="E8989" t="str">
            <v>93MONTHLYMCOALITION</v>
          </cell>
          <cell r="F8989" t="str">
            <v>93</v>
          </cell>
          <cell r="G8989" t="str">
            <v>Monthly</v>
          </cell>
          <cell r="H8989" t="str">
            <v>M</v>
          </cell>
          <cell r="I8989">
            <v>0</v>
          </cell>
          <cell r="J8989" t="str">
            <v>Coalition</v>
          </cell>
          <cell r="K8989">
            <v>14605</v>
          </cell>
          <cell r="L8989">
            <v>14605</v>
          </cell>
          <cell r="M8989">
            <v>14605</v>
          </cell>
          <cell r="N8989">
            <v>14605</v>
          </cell>
          <cell r="O8989">
            <v>13768</v>
          </cell>
          <cell r="P8989">
            <v>14043</v>
          </cell>
          <cell r="Q8989">
            <v>14467</v>
          </cell>
        </row>
        <row r="8990">
          <cell r="E8990" t="str">
            <v>93MONTHLYMNON-REPRESENTED STATE EMPLOYEES</v>
          </cell>
          <cell r="F8990" t="str">
            <v>93</v>
          </cell>
          <cell r="G8990" t="str">
            <v>Monthly</v>
          </cell>
          <cell r="H8990" t="str">
            <v>M</v>
          </cell>
          <cell r="I8990">
            <v>0</v>
          </cell>
          <cell r="J8990" t="str">
            <v>Non-Represented State Employees</v>
          </cell>
          <cell r="K8990">
            <v>14605</v>
          </cell>
          <cell r="L8990">
            <v>14605</v>
          </cell>
          <cell r="M8990">
            <v>14605</v>
          </cell>
          <cell r="N8990">
            <v>14605</v>
          </cell>
          <cell r="O8990">
            <v>13768</v>
          </cell>
          <cell r="P8990">
            <v>14043</v>
          </cell>
          <cell r="Q8990">
            <v>14467</v>
          </cell>
        </row>
        <row r="8991">
          <cell r="E8991" t="str">
            <v>93MONTHLYMTEAMSTERS LOCAL UNION NUMBER 117</v>
          </cell>
          <cell r="F8991" t="str">
            <v>93</v>
          </cell>
          <cell r="G8991" t="str">
            <v>Monthly</v>
          </cell>
          <cell r="H8991" t="str">
            <v>M</v>
          </cell>
          <cell r="I8991">
            <v>0</v>
          </cell>
          <cell r="J8991" t="str">
            <v>Teamsters Local Union Number 117</v>
          </cell>
          <cell r="K8991">
            <v>14794</v>
          </cell>
          <cell r="L8991">
            <v>14794</v>
          </cell>
          <cell r="M8991">
            <v>14794</v>
          </cell>
          <cell r="N8991">
            <v>14794</v>
          </cell>
          <cell r="O8991">
            <v>13946</v>
          </cell>
          <cell r="P8991">
            <v>14225</v>
          </cell>
          <cell r="Q8991">
            <v>14655</v>
          </cell>
        </row>
        <row r="8992">
          <cell r="E8992" t="str">
            <v>93MONTHLYMWASHINGTON FEDERATION OF STATE EMPLOYEES</v>
          </cell>
          <cell r="F8992" t="str">
            <v>93</v>
          </cell>
          <cell r="G8992" t="str">
            <v>Monthly</v>
          </cell>
          <cell r="H8992" t="str">
            <v>M</v>
          </cell>
          <cell r="I8992">
            <v>0</v>
          </cell>
          <cell r="J8992" t="str">
            <v>Washington Federation of State Employees</v>
          </cell>
          <cell r="K8992">
            <v>14605</v>
          </cell>
          <cell r="L8992">
            <v>14605</v>
          </cell>
          <cell r="M8992">
            <v>14605</v>
          </cell>
          <cell r="N8992">
            <v>14605</v>
          </cell>
          <cell r="O8992">
            <v>13768</v>
          </cell>
          <cell r="P8992">
            <v>14043</v>
          </cell>
          <cell r="Q8992">
            <v>14467</v>
          </cell>
        </row>
        <row r="8993">
          <cell r="E8993" t="str">
            <v>93MONTHLYMWASHINGTON PUBLIC EMPLOYEES ASSOCIATION</v>
          </cell>
          <cell r="F8993" t="str">
            <v>93</v>
          </cell>
          <cell r="G8993" t="str">
            <v>Monthly</v>
          </cell>
          <cell r="H8993" t="str">
            <v>M</v>
          </cell>
          <cell r="I8993">
            <v>0</v>
          </cell>
          <cell r="J8993" t="str">
            <v>Washington Public Employees Association</v>
          </cell>
          <cell r="K8993">
            <v>14605</v>
          </cell>
          <cell r="L8993">
            <v>14605</v>
          </cell>
          <cell r="M8993">
            <v>14605</v>
          </cell>
          <cell r="N8993">
            <v>14605</v>
          </cell>
          <cell r="O8993">
            <v>13768</v>
          </cell>
          <cell r="P8993">
            <v>14043</v>
          </cell>
          <cell r="Q8993">
            <v>14467</v>
          </cell>
        </row>
        <row r="8994">
          <cell r="E8994" t="str">
            <v>94MONTHLYACOALITION</v>
          </cell>
          <cell r="F8994" t="str">
            <v>94</v>
          </cell>
          <cell r="G8994" t="str">
            <v>Monthly</v>
          </cell>
          <cell r="H8994" t="str">
            <v>A</v>
          </cell>
          <cell r="I8994">
            <v>0</v>
          </cell>
          <cell r="J8994" t="str">
            <v>Coalition</v>
          </cell>
          <cell r="K8994">
            <v>11127</v>
          </cell>
          <cell r="L8994">
            <v>11127</v>
          </cell>
          <cell r="M8994">
            <v>11127</v>
          </cell>
          <cell r="N8994">
            <v>11127</v>
          </cell>
          <cell r="O8994">
            <v>10489</v>
          </cell>
          <cell r="P8994">
            <v>10699</v>
          </cell>
          <cell r="Q8994">
            <v>11022</v>
          </cell>
        </row>
        <row r="8995">
          <cell r="E8995" t="str">
            <v>94MONTHLYANON-REPRESENTED STATE EMPLOYEES</v>
          </cell>
          <cell r="F8995" t="str">
            <v>94</v>
          </cell>
          <cell r="G8995" t="str">
            <v>Monthly</v>
          </cell>
          <cell r="H8995" t="str">
            <v>A</v>
          </cell>
          <cell r="I8995">
            <v>0</v>
          </cell>
          <cell r="J8995" t="str">
            <v>Non-Represented State Employees</v>
          </cell>
          <cell r="K8995">
            <v>11127</v>
          </cell>
          <cell r="L8995">
            <v>11127</v>
          </cell>
          <cell r="M8995">
            <v>11127</v>
          </cell>
          <cell r="N8995">
            <v>11127</v>
          </cell>
          <cell r="O8995">
            <v>10489</v>
          </cell>
          <cell r="P8995">
            <v>10699</v>
          </cell>
          <cell r="Q8995">
            <v>11022</v>
          </cell>
        </row>
        <row r="8996">
          <cell r="E8996" t="str">
            <v>94MONTHLYATEAMSTERS LOCAL UNION NUMBER 117</v>
          </cell>
          <cell r="F8996" t="str">
            <v>94</v>
          </cell>
          <cell r="G8996" t="str">
            <v>Monthly</v>
          </cell>
          <cell r="H8996" t="str">
            <v>A</v>
          </cell>
          <cell r="I8996">
            <v>0</v>
          </cell>
          <cell r="J8996" t="str">
            <v>Teamsters Local Union Number 117</v>
          </cell>
          <cell r="K8996">
            <v>11269</v>
          </cell>
          <cell r="L8996">
            <v>11269</v>
          </cell>
          <cell r="M8996">
            <v>11269</v>
          </cell>
          <cell r="N8996">
            <v>11269</v>
          </cell>
          <cell r="O8996">
            <v>10624</v>
          </cell>
          <cell r="P8996">
            <v>10836</v>
          </cell>
          <cell r="Q8996">
            <v>11163</v>
          </cell>
        </row>
        <row r="8997">
          <cell r="E8997" t="str">
            <v>94MONTHLYAWASHINGTON FEDERATION OF STATE EMPLOYEES</v>
          </cell>
          <cell r="F8997" t="str">
            <v>94</v>
          </cell>
          <cell r="G8997" t="str">
            <v>Monthly</v>
          </cell>
          <cell r="H8997" t="str">
            <v>A</v>
          </cell>
          <cell r="I8997">
            <v>0</v>
          </cell>
          <cell r="J8997" t="str">
            <v>Washington Federation of State Employees</v>
          </cell>
          <cell r="K8997">
            <v>11127</v>
          </cell>
          <cell r="L8997">
            <v>11127</v>
          </cell>
          <cell r="M8997">
            <v>11127</v>
          </cell>
          <cell r="N8997">
            <v>11127</v>
          </cell>
          <cell r="O8997">
            <v>10489</v>
          </cell>
          <cell r="P8997">
            <v>10699</v>
          </cell>
          <cell r="Q8997">
            <v>11022</v>
          </cell>
        </row>
        <row r="8998">
          <cell r="E8998" t="str">
            <v>94MONTHLYAWASHINGTON PUBLIC EMPLOYEES ASSOCIATION</v>
          </cell>
          <cell r="F8998" t="str">
            <v>94</v>
          </cell>
          <cell r="G8998" t="str">
            <v>Monthly</v>
          </cell>
          <cell r="H8998" t="str">
            <v>A</v>
          </cell>
          <cell r="I8998">
            <v>0</v>
          </cell>
          <cell r="J8998" t="str">
            <v>Washington Public Employees Association</v>
          </cell>
          <cell r="K8998">
            <v>11127</v>
          </cell>
          <cell r="L8998">
            <v>11127</v>
          </cell>
          <cell r="M8998">
            <v>11127</v>
          </cell>
          <cell r="N8998">
            <v>11127</v>
          </cell>
          <cell r="O8998">
            <v>10489</v>
          </cell>
          <cell r="P8998">
            <v>10699</v>
          </cell>
          <cell r="Q8998">
            <v>11022</v>
          </cell>
        </row>
        <row r="8999">
          <cell r="E8999" t="str">
            <v>94MONTHLYBCOALITION</v>
          </cell>
          <cell r="F8999" t="str">
            <v>94</v>
          </cell>
          <cell r="G8999" t="str">
            <v>Monthly</v>
          </cell>
          <cell r="H8999" t="str">
            <v>B</v>
          </cell>
          <cell r="I8999">
            <v>0</v>
          </cell>
          <cell r="J8999" t="str">
            <v>Coalition</v>
          </cell>
          <cell r="K8999">
            <v>11405</v>
          </cell>
          <cell r="L8999">
            <v>11405</v>
          </cell>
          <cell r="M8999">
            <v>11405</v>
          </cell>
          <cell r="N8999">
            <v>11405</v>
          </cell>
          <cell r="O8999">
            <v>10751</v>
          </cell>
          <cell r="P8999">
            <v>10966</v>
          </cell>
          <cell r="Q8999">
            <v>11297</v>
          </cell>
        </row>
        <row r="9000">
          <cell r="E9000" t="str">
            <v>94MONTHLYBNON-REPRESENTED STATE EMPLOYEES</v>
          </cell>
          <cell r="F9000" t="str">
            <v>94</v>
          </cell>
          <cell r="G9000" t="str">
            <v>Monthly</v>
          </cell>
          <cell r="H9000" t="str">
            <v>B</v>
          </cell>
          <cell r="I9000">
            <v>0</v>
          </cell>
          <cell r="J9000" t="str">
            <v>Non-Represented State Employees</v>
          </cell>
          <cell r="K9000">
            <v>11405</v>
          </cell>
          <cell r="L9000">
            <v>11405</v>
          </cell>
          <cell r="M9000">
            <v>11405</v>
          </cell>
          <cell r="N9000">
            <v>11405</v>
          </cell>
          <cell r="O9000">
            <v>10751</v>
          </cell>
          <cell r="P9000">
            <v>10966</v>
          </cell>
          <cell r="Q9000">
            <v>11297</v>
          </cell>
        </row>
        <row r="9001">
          <cell r="E9001" t="str">
            <v>94MONTHLYBTEAMSTERS LOCAL UNION NUMBER 117</v>
          </cell>
          <cell r="F9001" t="str">
            <v>94</v>
          </cell>
          <cell r="G9001" t="str">
            <v>Monthly</v>
          </cell>
          <cell r="H9001" t="str">
            <v>B</v>
          </cell>
          <cell r="I9001">
            <v>0</v>
          </cell>
          <cell r="J9001" t="str">
            <v>Teamsters Local Union Number 117</v>
          </cell>
          <cell r="K9001">
            <v>11552</v>
          </cell>
          <cell r="L9001">
            <v>11552</v>
          </cell>
          <cell r="M9001">
            <v>11552</v>
          </cell>
          <cell r="N9001">
            <v>11552</v>
          </cell>
          <cell r="O9001">
            <v>10890</v>
          </cell>
          <cell r="P9001">
            <v>11108</v>
          </cell>
          <cell r="Q9001">
            <v>11443</v>
          </cell>
        </row>
        <row r="9002">
          <cell r="E9002" t="str">
            <v>94MONTHLYBWASHINGTON FEDERATION OF STATE EMPLOYEES</v>
          </cell>
          <cell r="F9002" t="str">
            <v>94</v>
          </cell>
          <cell r="G9002" t="str">
            <v>Monthly</v>
          </cell>
          <cell r="H9002" t="str">
            <v>B</v>
          </cell>
          <cell r="I9002">
            <v>0</v>
          </cell>
          <cell r="J9002" t="str">
            <v>Washington Federation of State Employees</v>
          </cell>
          <cell r="K9002">
            <v>11405</v>
          </cell>
          <cell r="L9002">
            <v>11405</v>
          </cell>
          <cell r="M9002">
            <v>11405</v>
          </cell>
          <cell r="N9002">
            <v>11405</v>
          </cell>
          <cell r="O9002">
            <v>10751</v>
          </cell>
          <cell r="P9002">
            <v>10966</v>
          </cell>
          <cell r="Q9002">
            <v>11297</v>
          </cell>
        </row>
        <row r="9003">
          <cell r="E9003" t="str">
            <v>94MONTHLYBWASHINGTON PUBLIC EMPLOYEES ASSOCIATION</v>
          </cell>
          <cell r="F9003" t="str">
            <v>94</v>
          </cell>
          <cell r="G9003" t="str">
            <v>Monthly</v>
          </cell>
          <cell r="H9003" t="str">
            <v>B</v>
          </cell>
          <cell r="I9003">
            <v>0</v>
          </cell>
          <cell r="J9003" t="str">
            <v>Washington Public Employees Association</v>
          </cell>
          <cell r="K9003">
            <v>11405</v>
          </cell>
          <cell r="L9003">
            <v>11405</v>
          </cell>
          <cell r="M9003">
            <v>11405</v>
          </cell>
          <cell r="N9003">
            <v>11405</v>
          </cell>
          <cell r="O9003">
            <v>10751</v>
          </cell>
          <cell r="P9003">
            <v>10966</v>
          </cell>
          <cell r="Q9003">
            <v>11297</v>
          </cell>
        </row>
        <row r="9004">
          <cell r="E9004" t="str">
            <v>94MONTHLYCCOALITION</v>
          </cell>
          <cell r="F9004" t="str">
            <v>94</v>
          </cell>
          <cell r="G9004" t="str">
            <v>Monthly</v>
          </cell>
          <cell r="H9004" t="str">
            <v>C</v>
          </cell>
          <cell r="I9004">
            <v>0</v>
          </cell>
          <cell r="J9004" t="str">
            <v>Coalition</v>
          </cell>
          <cell r="K9004">
            <v>11693</v>
          </cell>
          <cell r="L9004">
            <v>11693</v>
          </cell>
          <cell r="M9004">
            <v>11693</v>
          </cell>
          <cell r="N9004">
            <v>11693</v>
          </cell>
          <cell r="O9004">
            <v>11023</v>
          </cell>
          <cell r="P9004">
            <v>11243</v>
          </cell>
          <cell r="Q9004">
            <v>11583</v>
          </cell>
        </row>
        <row r="9005">
          <cell r="E9005" t="str">
            <v>94MONTHLYCNON-REPRESENTED STATE EMPLOYEES</v>
          </cell>
          <cell r="F9005" t="str">
            <v>94</v>
          </cell>
          <cell r="G9005" t="str">
            <v>Monthly</v>
          </cell>
          <cell r="H9005" t="str">
            <v>C</v>
          </cell>
          <cell r="I9005">
            <v>0</v>
          </cell>
          <cell r="J9005" t="str">
            <v>Non-Represented State Employees</v>
          </cell>
          <cell r="K9005">
            <v>11693</v>
          </cell>
          <cell r="L9005">
            <v>11693</v>
          </cell>
          <cell r="M9005">
            <v>11693</v>
          </cell>
          <cell r="N9005">
            <v>11693</v>
          </cell>
          <cell r="O9005">
            <v>11023</v>
          </cell>
          <cell r="P9005">
            <v>11243</v>
          </cell>
          <cell r="Q9005">
            <v>11583</v>
          </cell>
        </row>
        <row r="9006">
          <cell r="E9006" t="str">
            <v>94MONTHLYCTEAMSTERS LOCAL UNION NUMBER 117</v>
          </cell>
          <cell r="F9006" t="str">
            <v>94</v>
          </cell>
          <cell r="G9006" t="str">
            <v>Monthly</v>
          </cell>
          <cell r="H9006" t="str">
            <v>C</v>
          </cell>
          <cell r="I9006">
            <v>0</v>
          </cell>
          <cell r="J9006" t="str">
            <v>Teamsters Local Union Number 117</v>
          </cell>
          <cell r="K9006">
            <v>11842</v>
          </cell>
          <cell r="L9006">
            <v>11842</v>
          </cell>
          <cell r="M9006">
            <v>11842</v>
          </cell>
          <cell r="N9006">
            <v>11842</v>
          </cell>
          <cell r="O9006">
            <v>11164</v>
          </cell>
          <cell r="P9006">
            <v>11387</v>
          </cell>
          <cell r="Q9006">
            <v>11731</v>
          </cell>
        </row>
        <row r="9007">
          <cell r="E9007" t="str">
            <v>94MONTHLYCWASHINGTON FEDERATION OF STATE EMPLOYEES</v>
          </cell>
          <cell r="F9007" t="str">
            <v>94</v>
          </cell>
          <cell r="G9007" t="str">
            <v>Monthly</v>
          </cell>
          <cell r="H9007" t="str">
            <v>C</v>
          </cell>
          <cell r="I9007">
            <v>0</v>
          </cell>
          <cell r="J9007" t="str">
            <v>Washington Federation of State Employees</v>
          </cell>
          <cell r="K9007">
            <v>11693</v>
          </cell>
          <cell r="L9007">
            <v>11693</v>
          </cell>
          <cell r="M9007">
            <v>11693</v>
          </cell>
          <cell r="N9007">
            <v>11693</v>
          </cell>
          <cell r="O9007">
            <v>11023</v>
          </cell>
          <cell r="P9007">
            <v>11243</v>
          </cell>
          <cell r="Q9007">
            <v>11583</v>
          </cell>
        </row>
        <row r="9008">
          <cell r="E9008" t="str">
            <v>94MONTHLYCWASHINGTON PUBLIC EMPLOYEES ASSOCIATION</v>
          </cell>
          <cell r="F9008" t="str">
            <v>94</v>
          </cell>
          <cell r="G9008" t="str">
            <v>Monthly</v>
          </cell>
          <cell r="H9008" t="str">
            <v>C</v>
          </cell>
          <cell r="I9008">
            <v>0</v>
          </cell>
          <cell r="J9008" t="str">
            <v>Washington Public Employees Association</v>
          </cell>
          <cell r="K9008">
            <v>11693</v>
          </cell>
          <cell r="L9008">
            <v>11693</v>
          </cell>
          <cell r="M9008">
            <v>11693</v>
          </cell>
          <cell r="N9008">
            <v>11693</v>
          </cell>
          <cell r="O9008">
            <v>11023</v>
          </cell>
          <cell r="P9008">
            <v>11243</v>
          </cell>
          <cell r="Q9008">
            <v>11583</v>
          </cell>
        </row>
        <row r="9009">
          <cell r="E9009" t="str">
            <v>94MONTHLYDCOALITION</v>
          </cell>
          <cell r="F9009" t="str">
            <v>94</v>
          </cell>
          <cell r="G9009" t="str">
            <v>Monthly</v>
          </cell>
          <cell r="H9009" t="str">
            <v>D</v>
          </cell>
          <cell r="I9009">
            <v>0</v>
          </cell>
          <cell r="J9009" t="str">
            <v>Coalition</v>
          </cell>
          <cell r="K9009">
            <v>11981</v>
          </cell>
          <cell r="L9009">
            <v>11981</v>
          </cell>
          <cell r="M9009">
            <v>11981</v>
          </cell>
          <cell r="N9009">
            <v>11981</v>
          </cell>
          <cell r="O9009">
            <v>11294</v>
          </cell>
          <cell r="P9009">
            <v>11520</v>
          </cell>
          <cell r="Q9009">
            <v>11868</v>
          </cell>
        </row>
        <row r="9010">
          <cell r="E9010" t="str">
            <v>94MONTHLYDNON-REPRESENTED STATE EMPLOYEES</v>
          </cell>
          <cell r="F9010" t="str">
            <v>94</v>
          </cell>
          <cell r="G9010" t="str">
            <v>Monthly</v>
          </cell>
          <cell r="H9010" t="str">
            <v>D</v>
          </cell>
          <cell r="I9010">
            <v>0</v>
          </cell>
          <cell r="J9010" t="str">
            <v>Non-Represented State Employees</v>
          </cell>
          <cell r="K9010">
            <v>11981</v>
          </cell>
          <cell r="L9010">
            <v>11981</v>
          </cell>
          <cell r="M9010">
            <v>11981</v>
          </cell>
          <cell r="N9010">
            <v>11981</v>
          </cell>
          <cell r="O9010">
            <v>11294</v>
          </cell>
          <cell r="P9010">
            <v>11520</v>
          </cell>
          <cell r="Q9010">
            <v>11868</v>
          </cell>
        </row>
        <row r="9011">
          <cell r="E9011" t="str">
            <v>94MONTHLYDTEAMSTERS LOCAL UNION NUMBER 117</v>
          </cell>
          <cell r="F9011" t="str">
            <v>94</v>
          </cell>
          <cell r="G9011" t="str">
            <v>Monthly</v>
          </cell>
          <cell r="H9011" t="str">
            <v>D</v>
          </cell>
          <cell r="I9011">
            <v>0</v>
          </cell>
          <cell r="J9011" t="str">
            <v>Teamsters Local Union Number 117</v>
          </cell>
          <cell r="K9011">
            <v>12135</v>
          </cell>
          <cell r="L9011">
            <v>12135</v>
          </cell>
          <cell r="M9011">
            <v>12135</v>
          </cell>
          <cell r="N9011">
            <v>12135</v>
          </cell>
          <cell r="O9011">
            <v>11439</v>
          </cell>
          <cell r="P9011">
            <v>11668</v>
          </cell>
          <cell r="Q9011">
            <v>12020</v>
          </cell>
        </row>
        <row r="9012">
          <cell r="E9012" t="str">
            <v>94MONTHLYDWASHINGTON FEDERATION OF STATE EMPLOYEES</v>
          </cell>
          <cell r="F9012" t="str">
            <v>94</v>
          </cell>
          <cell r="G9012" t="str">
            <v>Monthly</v>
          </cell>
          <cell r="H9012" t="str">
            <v>D</v>
          </cell>
          <cell r="I9012">
            <v>0</v>
          </cell>
          <cell r="J9012" t="str">
            <v>Washington Federation of State Employees</v>
          </cell>
          <cell r="K9012">
            <v>11981</v>
          </cell>
          <cell r="L9012">
            <v>11981</v>
          </cell>
          <cell r="M9012">
            <v>11981</v>
          </cell>
          <cell r="N9012">
            <v>11981</v>
          </cell>
          <cell r="O9012">
            <v>11294</v>
          </cell>
          <cell r="P9012">
            <v>11520</v>
          </cell>
          <cell r="Q9012">
            <v>11868</v>
          </cell>
        </row>
        <row r="9013">
          <cell r="E9013" t="str">
            <v>94MONTHLYDWASHINGTON PUBLIC EMPLOYEES ASSOCIATION</v>
          </cell>
          <cell r="F9013" t="str">
            <v>94</v>
          </cell>
          <cell r="G9013" t="str">
            <v>Monthly</v>
          </cell>
          <cell r="H9013" t="str">
            <v>D</v>
          </cell>
          <cell r="I9013">
            <v>0</v>
          </cell>
          <cell r="J9013" t="str">
            <v>Washington Public Employees Association</v>
          </cell>
          <cell r="K9013">
            <v>11981</v>
          </cell>
          <cell r="L9013">
            <v>11981</v>
          </cell>
          <cell r="M9013">
            <v>11981</v>
          </cell>
          <cell r="N9013">
            <v>11981</v>
          </cell>
          <cell r="O9013">
            <v>11294</v>
          </cell>
          <cell r="P9013">
            <v>11520</v>
          </cell>
          <cell r="Q9013">
            <v>11868</v>
          </cell>
        </row>
        <row r="9014">
          <cell r="E9014" t="str">
            <v>94MONTHLYECOALITION</v>
          </cell>
          <cell r="F9014" t="str">
            <v>94</v>
          </cell>
          <cell r="G9014" t="str">
            <v>Monthly</v>
          </cell>
          <cell r="H9014" t="str">
            <v>E</v>
          </cell>
          <cell r="I9014">
            <v>0</v>
          </cell>
          <cell r="J9014" t="str">
            <v>Coalition</v>
          </cell>
          <cell r="K9014">
            <v>12284</v>
          </cell>
          <cell r="L9014">
            <v>12284</v>
          </cell>
          <cell r="M9014">
            <v>12284</v>
          </cell>
          <cell r="N9014">
            <v>12284</v>
          </cell>
          <cell r="O9014">
            <v>11580</v>
          </cell>
          <cell r="P9014">
            <v>11812</v>
          </cell>
          <cell r="Q9014">
            <v>12169</v>
          </cell>
        </row>
        <row r="9015">
          <cell r="E9015" t="str">
            <v>94MONTHLYENON-REPRESENTED STATE EMPLOYEES</v>
          </cell>
          <cell r="F9015" t="str">
            <v>94</v>
          </cell>
          <cell r="G9015" t="str">
            <v>Monthly</v>
          </cell>
          <cell r="H9015" t="str">
            <v>E</v>
          </cell>
          <cell r="I9015">
            <v>0</v>
          </cell>
          <cell r="J9015" t="str">
            <v>Non-Represented State Employees</v>
          </cell>
          <cell r="K9015">
            <v>12284</v>
          </cell>
          <cell r="L9015">
            <v>12284</v>
          </cell>
          <cell r="M9015">
            <v>12284</v>
          </cell>
          <cell r="N9015">
            <v>12284</v>
          </cell>
          <cell r="O9015">
            <v>11580</v>
          </cell>
          <cell r="P9015">
            <v>11812</v>
          </cell>
          <cell r="Q9015">
            <v>12169</v>
          </cell>
        </row>
        <row r="9016">
          <cell r="E9016" t="str">
            <v>94MONTHLYETEAMSTERS LOCAL UNION NUMBER 117</v>
          </cell>
          <cell r="F9016" t="str">
            <v>94</v>
          </cell>
          <cell r="G9016" t="str">
            <v>Monthly</v>
          </cell>
          <cell r="H9016" t="str">
            <v>E</v>
          </cell>
          <cell r="I9016">
            <v>0</v>
          </cell>
          <cell r="J9016" t="str">
            <v>Teamsters Local Union Number 117</v>
          </cell>
          <cell r="K9016">
            <v>12440</v>
          </cell>
          <cell r="L9016">
            <v>12440</v>
          </cell>
          <cell r="M9016">
            <v>12440</v>
          </cell>
          <cell r="N9016">
            <v>12440</v>
          </cell>
          <cell r="O9016">
            <v>11727</v>
          </cell>
          <cell r="P9016">
            <v>11962</v>
          </cell>
          <cell r="Q9016">
            <v>12323</v>
          </cell>
        </row>
        <row r="9017">
          <cell r="E9017" t="str">
            <v>94MONTHLYEWASHINGTON FEDERATION OF STATE EMPLOYEES</v>
          </cell>
          <cell r="F9017" t="str">
            <v>94</v>
          </cell>
          <cell r="G9017" t="str">
            <v>Monthly</v>
          </cell>
          <cell r="H9017" t="str">
            <v>E</v>
          </cell>
          <cell r="I9017">
            <v>0</v>
          </cell>
          <cell r="J9017" t="str">
            <v>Washington Federation of State Employees</v>
          </cell>
          <cell r="K9017">
            <v>12284</v>
          </cell>
          <cell r="L9017">
            <v>12284</v>
          </cell>
          <cell r="M9017">
            <v>12284</v>
          </cell>
          <cell r="N9017">
            <v>12284</v>
          </cell>
          <cell r="O9017">
            <v>11580</v>
          </cell>
          <cell r="P9017">
            <v>11812</v>
          </cell>
          <cell r="Q9017">
            <v>12169</v>
          </cell>
        </row>
        <row r="9018">
          <cell r="E9018" t="str">
            <v>94MONTHLYEWASHINGTON PUBLIC EMPLOYEES ASSOCIATION</v>
          </cell>
          <cell r="F9018" t="str">
            <v>94</v>
          </cell>
          <cell r="G9018" t="str">
            <v>Monthly</v>
          </cell>
          <cell r="H9018" t="str">
            <v>E</v>
          </cell>
          <cell r="I9018">
            <v>0</v>
          </cell>
          <cell r="J9018" t="str">
            <v>Washington Public Employees Association</v>
          </cell>
          <cell r="K9018">
            <v>12284</v>
          </cell>
          <cell r="L9018">
            <v>12284</v>
          </cell>
          <cell r="M9018">
            <v>12284</v>
          </cell>
          <cell r="N9018">
            <v>12284</v>
          </cell>
          <cell r="O9018">
            <v>11580</v>
          </cell>
          <cell r="P9018">
            <v>11812</v>
          </cell>
          <cell r="Q9018">
            <v>12169</v>
          </cell>
        </row>
        <row r="9019">
          <cell r="E9019" t="str">
            <v>94MONTHLYFCOALITION</v>
          </cell>
          <cell r="F9019" t="str">
            <v>94</v>
          </cell>
          <cell r="G9019" t="str">
            <v>Monthly</v>
          </cell>
          <cell r="H9019" t="str">
            <v>F</v>
          </cell>
          <cell r="I9019">
            <v>0</v>
          </cell>
          <cell r="J9019" t="str">
            <v>Coalition</v>
          </cell>
          <cell r="K9019">
            <v>12593</v>
          </cell>
          <cell r="L9019">
            <v>12593</v>
          </cell>
          <cell r="M9019">
            <v>12593</v>
          </cell>
          <cell r="N9019">
            <v>12593</v>
          </cell>
          <cell r="O9019">
            <v>11872</v>
          </cell>
          <cell r="P9019">
            <v>12109</v>
          </cell>
          <cell r="Q9019">
            <v>12475</v>
          </cell>
        </row>
        <row r="9020">
          <cell r="E9020" t="str">
            <v>94MONTHLYFNON-REPRESENTED STATE EMPLOYEES</v>
          </cell>
          <cell r="F9020" t="str">
            <v>94</v>
          </cell>
          <cell r="G9020" t="str">
            <v>Monthly</v>
          </cell>
          <cell r="H9020" t="str">
            <v>F</v>
          </cell>
          <cell r="I9020">
            <v>0</v>
          </cell>
          <cell r="J9020" t="str">
            <v>Non-Represented State Employees</v>
          </cell>
          <cell r="K9020">
            <v>12593</v>
          </cell>
          <cell r="L9020">
            <v>12593</v>
          </cell>
          <cell r="M9020">
            <v>12593</v>
          </cell>
          <cell r="N9020">
            <v>12593</v>
          </cell>
          <cell r="O9020">
            <v>11872</v>
          </cell>
          <cell r="P9020">
            <v>12109</v>
          </cell>
          <cell r="Q9020">
            <v>12475</v>
          </cell>
        </row>
        <row r="9021">
          <cell r="E9021" t="str">
            <v>94MONTHLYFTEAMSTERS LOCAL UNION NUMBER 117</v>
          </cell>
          <cell r="F9021" t="str">
            <v>94</v>
          </cell>
          <cell r="G9021" t="str">
            <v>Monthly</v>
          </cell>
          <cell r="H9021" t="str">
            <v>F</v>
          </cell>
          <cell r="I9021">
            <v>0</v>
          </cell>
          <cell r="J9021" t="str">
            <v>Teamsters Local Union Number 117</v>
          </cell>
          <cell r="K9021">
            <v>12757</v>
          </cell>
          <cell r="L9021">
            <v>12757</v>
          </cell>
          <cell r="M9021">
            <v>12757</v>
          </cell>
          <cell r="N9021">
            <v>12757</v>
          </cell>
          <cell r="O9021">
            <v>12025</v>
          </cell>
          <cell r="P9021">
            <v>12266</v>
          </cell>
          <cell r="Q9021">
            <v>12636</v>
          </cell>
        </row>
        <row r="9022">
          <cell r="E9022" t="str">
            <v>94MONTHLYFWASHINGTON FEDERATION OF STATE EMPLOYEES</v>
          </cell>
          <cell r="F9022" t="str">
            <v>94</v>
          </cell>
          <cell r="G9022" t="str">
            <v>Monthly</v>
          </cell>
          <cell r="H9022" t="str">
            <v>F</v>
          </cell>
          <cell r="I9022">
            <v>0</v>
          </cell>
          <cell r="J9022" t="str">
            <v>Washington Federation of State Employees</v>
          </cell>
          <cell r="K9022">
            <v>12593</v>
          </cell>
          <cell r="L9022">
            <v>12593</v>
          </cell>
          <cell r="M9022">
            <v>12593</v>
          </cell>
          <cell r="N9022">
            <v>12593</v>
          </cell>
          <cell r="O9022">
            <v>11872</v>
          </cell>
          <cell r="P9022">
            <v>12109</v>
          </cell>
          <cell r="Q9022">
            <v>12475</v>
          </cell>
        </row>
        <row r="9023">
          <cell r="E9023" t="str">
            <v>94MONTHLYFWASHINGTON PUBLIC EMPLOYEES ASSOCIATION</v>
          </cell>
          <cell r="F9023" t="str">
            <v>94</v>
          </cell>
          <cell r="G9023" t="str">
            <v>Monthly</v>
          </cell>
          <cell r="H9023" t="str">
            <v>F</v>
          </cell>
          <cell r="I9023">
            <v>0</v>
          </cell>
          <cell r="J9023" t="str">
            <v>Washington Public Employees Association</v>
          </cell>
          <cell r="K9023">
            <v>12593</v>
          </cell>
          <cell r="L9023">
            <v>12593</v>
          </cell>
          <cell r="M9023">
            <v>12593</v>
          </cell>
          <cell r="N9023">
            <v>12593</v>
          </cell>
          <cell r="O9023">
            <v>11872</v>
          </cell>
          <cell r="P9023">
            <v>12109</v>
          </cell>
          <cell r="Q9023">
            <v>12475</v>
          </cell>
        </row>
        <row r="9024">
          <cell r="E9024" t="str">
            <v>94MONTHLYGCOALITION</v>
          </cell>
          <cell r="F9024" t="str">
            <v>94</v>
          </cell>
          <cell r="G9024" t="str">
            <v>Monthly</v>
          </cell>
          <cell r="H9024" t="str">
            <v>G</v>
          </cell>
          <cell r="I9024">
            <v>0</v>
          </cell>
          <cell r="J9024" t="str">
            <v>Coalition</v>
          </cell>
          <cell r="K9024">
            <v>12906</v>
          </cell>
          <cell r="L9024">
            <v>12906</v>
          </cell>
          <cell r="M9024">
            <v>12906</v>
          </cell>
          <cell r="N9024">
            <v>12906</v>
          </cell>
          <cell r="O9024">
            <v>12167</v>
          </cell>
          <cell r="P9024">
            <v>12410</v>
          </cell>
          <cell r="Q9024">
            <v>12785</v>
          </cell>
        </row>
        <row r="9025">
          <cell r="E9025" t="str">
            <v>94MONTHLYGNON-REPRESENTED STATE EMPLOYEES</v>
          </cell>
          <cell r="F9025" t="str">
            <v>94</v>
          </cell>
          <cell r="G9025" t="str">
            <v>Monthly</v>
          </cell>
          <cell r="H9025" t="str">
            <v>G</v>
          </cell>
          <cell r="I9025">
            <v>0</v>
          </cell>
          <cell r="J9025" t="str">
            <v>Non-Represented State Employees</v>
          </cell>
          <cell r="K9025">
            <v>12906</v>
          </cell>
          <cell r="L9025">
            <v>12906</v>
          </cell>
          <cell r="M9025">
            <v>12906</v>
          </cell>
          <cell r="N9025">
            <v>12906</v>
          </cell>
          <cell r="O9025">
            <v>12167</v>
          </cell>
          <cell r="P9025">
            <v>12410</v>
          </cell>
          <cell r="Q9025">
            <v>12785</v>
          </cell>
        </row>
        <row r="9026">
          <cell r="E9026" t="str">
            <v>94MONTHLYGTEAMSTERS LOCAL UNION NUMBER 117</v>
          </cell>
          <cell r="F9026" t="str">
            <v>94</v>
          </cell>
          <cell r="G9026" t="str">
            <v>Monthly</v>
          </cell>
          <cell r="H9026" t="str">
            <v>G</v>
          </cell>
          <cell r="I9026">
            <v>0</v>
          </cell>
          <cell r="J9026" t="str">
            <v>Teamsters Local Union Number 117</v>
          </cell>
          <cell r="K9026">
            <v>13071</v>
          </cell>
          <cell r="L9026">
            <v>13071</v>
          </cell>
          <cell r="M9026">
            <v>13071</v>
          </cell>
          <cell r="N9026">
            <v>13071</v>
          </cell>
          <cell r="O9026">
            <v>12322</v>
          </cell>
          <cell r="P9026">
            <v>12568</v>
          </cell>
          <cell r="Q9026">
            <v>12948</v>
          </cell>
        </row>
        <row r="9027">
          <cell r="E9027" t="str">
            <v>94MONTHLYGWASHINGTON FEDERATION OF STATE EMPLOYEES</v>
          </cell>
          <cell r="F9027" t="str">
            <v>94</v>
          </cell>
          <cell r="G9027" t="str">
            <v>Monthly</v>
          </cell>
          <cell r="H9027" t="str">
            <v>G</v>
          </cell>
          <cell r="I9027">
            <v>0</v>
          </cell>
          <cell r="J9027" t="str">
            <v>Washington Federation of State Employees</v>
          </cell>
          <cell r="K9027">
            <v>12906</v>
          </cell>
          <cell r="L9027">
            <v>12906</v>
          </cell>
          <cell r="M9027">
            <v>12906</v>
          </cell>
          <cell r="N9027">
            <v>12906</v>
          </cell>
          <cell r="O9027">
            <v>12167</v>
          </cell>
          <cell r="P9027">
            <v>12410</v>
          </cell>
          <cell r="Q9027">
            <v>12785</v>
          </cell>
        </row>
        <row r="9028">
          <cell r="E9028" t="str">
            <v>94MONTHLYGWASHINGTON PUBLIC EMPLOYEES ASSOCIATION</v>
          </cell>
          <cell r="F9028" t="str">
            <v>94</v>
          </cell>
          <cell r="G9028" t="str">
            <v>Monthly</v>
          </cell>
          <cell r="H9028" t="str">
            <v>G</v>
          </cell>
          <cell r="I9028">
            <v>0</v>
          </cell>
          <cell r="J9028" t="str">
            <v>Washington Public Employees Association</v>
          </cell>
          <cell r="K9028">
            <v>12906</v>
          </cell>
          <cell r="L9028">
            <v>12906</v>
          </cell>
          <cell r="M9028">
            <v>12906</v>
          </cell>
          <cell r="N9028">
            <v>12906</v>
          </cell>
          <cell r="O9028">
            <v>12167</v>
          </cell>
          <cell r="P9028">
            <v>12410</v>
          </cell>
          <cell r="Q9028">
            <v>12785</v>
          </cell>
        </row>
        <row r="9029">
          <cell r="E9029" t="str">
            <v>94MONTHLYHCOALITION</v>
          </cell>
          <cell r="F9029" t="str">
            <v>94</v>
          </cell>
          <cell r="G9029" t="str">
            <v>Monthly</v>
          </cell>
          <cell r="H9029" t="str">
            <v>H</v>
          </cell>
          <cell r="I9029">
            <v>0</v>
          </cell>
          <cell r="J9029" t="str">
            <v>Coalition</v>
          </cell>
          <cell r="K9029">
            <v>13232</v>
          </cell>
          <cell r="L9029">
            <v>13232</v>
          </cell>
          <cell r="M9029">
            <v>13232</v>
          </cell>
          <cell r="N9029">
            <v>13232</v>
          </cell>
          <cell r="O9029">
            <v>12474</v>
          </cell>
          <cell r="P9029">
            <v>12723</v>
          </cell>
          <cell r="Q9029">
            <v>13107</v>
          </cell>
        </row>
        <row r="9030">
          <cell r="E9030" t="str">
            <v>94MONTHLYHNON-REPRESENTED STATE EMPLOYEES</v>
          </cell>
          <cell r="F9030" t="str">
            <v>94</v>
          </cell>
          <cell r="G9030" t="str">
            <v>Monthly</v>
          </cell>
          <cell r="H9030" t="str">
            <v>H</v>
          </cell>
          <cell r="I9030">
            <v>0</v>
          </cell>
          <cell r="J9030" t="str">
            <v>Non-Represented State Employees</v>
          </cell>
          <cell r="K9030">
            <v>13232</v>
          </cell>
          <cell r="L9030">
            <v>13232</v>
          </cell>
          <cell r="M9030">
            <v>13232</v>
          </cell>
          <cell r="N9030">
            <v>13232</v>
          </cell>
          <cell r="O9030">
            <v>12474</v>
          </cell>
          <cell r="P9030">
            <v>12723</v>
          </cell>
          <cell r="Q9030">
            <v>13107</v>
          </cell>
        </row>
        <row r="9031">
          <cell r="E9031" t="str">
            <v>94MONTHLYHTEAMSTERS LOCAL UNION NUMBER 117</v>
          </cell>
          <cell r="F9031" t="str">
            <v>94</v>
          </cell>
          <cell r="G9031" t="str">
            <v>Monthly</v>
          </cell>
          <cell r="H9031" t="str">
            <v>H</v>
          </cell>
          <cell r="I9031">
            <v>0</v>
          </cell>
          <cell r="J9031" t="str">
            <v>Teamsters Local Union Number 117</v>
          </cell>
          <cell r="K9031">
            <v>13400</v>
          </cell>
          <cell r="L9031">
            <v>13400</v>
          </cell>
          <cell r="M9031">
            <v>13400</v>
          </cell>
          <cell r="N9031">
            <v>13400</v>
          </cell>
          <cell r="O9031">
            <v>12632</v>
          </cell>
          <cell r="P9031">
            <v>12885</v>
          </cell>
          <cell r="Q9031">
            <v>13274</v>
          </cell>
        </row>
        <row r="9032">
          <cell r="E9032" t="str">
            <v>94MONTHLYHWASHINGTON FEDERATION OF STATE EMPLOYEES</v>
          </cell>
          <cell r="F9032" t="str">
            <v>94</v>
          </cell>
          <cell r="G9032" t="str">
            <v>Monthly</v>
          </cell>
          <cell r="H9032" t="str">
            <v>H</v>
          </cell>
          <cell r="I9032">
            <v>0</v>
          </cell>
          <cell r="J9032" t="str">
            <v>Washington Federation of State Employees</v>
          </cell>
          <cell r="K9032">
            <v>13232</v>
          </cell>
          <cell r="L9032">
            <v>13232</v>
          </cell>
          <cell r="M9032">
            <v>13232</v>
          </cell>
          <cell r="N9032">
            <v>13232</v>
          </cell>
          <cell r="O9032">
            <v>12474</v>
          </cell>
          <cell r="P9032">
            <v>12723</v>
          </cell>
          <cell r="Q9032">
            <v>13107</v>
          </cell>
        </row>
        <row r="9033">
          <cell r="E9033" t="str">
            <v>94MONTHLYHWASHINGTON PUBLIC EMPLOYEES ASSOCIATION</v>
          </cell>
          <cell r="F9033" t="str">
            <v>94</v>
          </cell>
          <cell r="G9033" t="str">
            <v>Monthly</v>
          </cell>
          <cell r="H9033" t="str">
            <v>H</v>
          </cell>
          <cell r="I9033">
            <v>0</v>
          </cell>
          <cell r="J9033" t="str">
            <v>Washington Public Employees Association</v>
          </cell>
          <cell r="K9033">
            <v>13232</v>
          </cell>
          <cell r="L9033">
            <v>13232</v>
          </cell>
          <cell r="M9033">
            <v>13232</v>
          </cell>
          <cell r="N9033">
            <v>13232</v>
          </cell>
          <cell r="O9033">
            <v>12474</v>
          </cell>
          <cell r="P9033">
            <v>12723</v>
          </cell>
          <cell r="Q9033">
            <v>13107</v>
          </cell>
        </row>
        <row r="9034">
          <cell r="E9034" t="str">
            <v>94MONTHLYICOALITION</v>
          </cell>
          <cell r="F9034" t="str">
            <v>94</v>
          </cell>
          <cell r="G9034" t="str">
            <v>Monthly</v>
          </cell>
          <cell r="H9034" t="str">
            <v>I</v>
          </cell>
          <cell r="I9034">
            <v>0</v>
          </cell>
          <cell r="J9034" t="str">
            <v>Coalition</v>
          </cell>
          <cell r="K9034">
            <v>13558</v>
          </cell>
          <cell r="L9034">
            <v>13558</v>
          </cell>
          <cell r="M9034">
            <v>13558</v>
          </cell>
          <cell r="N9034">
            <v>13558</v>
          </cell>
          <cell r="O9034">
            <v>12781</v>
          </cell>
          <cell r="P9034">
            <v>13037</v>
          </cell>
          <cell r="Q9034">
            <v>13431</v>
          </cell>
        </row>
        <row r="9035">
          <cell r="E9035" t="str">
            <v>94MONTHLYINON-REPRESENTED STATE EMPLOYEES</v>
          </cell>
          <cell r="F9035" t="str">
            <v>94</v>
          </cell>
          <cell r="G9035" t="str">
            <v>Monthly</v>
          </cell>
          <cell r="H9035" t="str">
            <v>I</v>
          </cell>
          <cell r="I9035">
            <v>0</v>
          </cell>
          <cell r="J9035" t="str">
            <v>Non-Represented State Employees</v>
          </cell>
          <cell r="K9035">
            <v>13558</v>
          </cell>
          <cell r="L9035">
            <v>13558</v>
          </cell>
          <cell r="M9035">
            <v>13558</v>
          </cell>
          <cell r="N9035">
            <v>13558</v>
          </cell>
          <cell r="O9035">
            <v>12781</v>
          </cell>
          <cell r="P9035">
            <v>13037</v>
          </cell>
          <cell r="Q9035">
            <v>13431</v>
          </cell>
        </row>
        <row r="9036">
          <cell r="E9036" t="str">
            <v>94MONTHLYITEAMSTERS LOCAL UNION NUMBER 117</v>
          </cell>
          <cell r="F9036" t="str">
            <v>94</v>
          </cell>
          <cell r="G9036" t="str">
            <v>Monthly</v>
          </cell>
          <cell r="H9036" t="str">
            <v>I</v>
          </cell>
          <cell r="I9036">
            <v>0</v>
          </cell>
          <cell r="J9036" t="str">
            <v>Teamsters Local Union Number 117</v>
          </cell>
          <cell r="K9036">
            <v>13731</v>
          </cell>
          <cell r="L9036">
            <v>13731</v>
          </cell>
          <cell r="M9036">
            <v>13731</v>
          </cell>
          <cell r="N9036">
            <v>13731</v>
          </cell>
          <cell r="O9036">
            <v>12944</v>
          </cell>
          <cell r="P9036">
            <v>13203</v>
          </cell>
          <cell r="Q9036">
            <v>13602</v>
          </cell>
        </row>
        <row r="9037">
          <cell r="E9037" t="str">
            <v>94MONTHLYIWASHINGTON FEDERATION OF STATE EMPLOYEES</v>
          </cell>
          <cell r="F9037" t="str">
            <v>94</v>
          </cell>
          <cell r="G9037" t="str">
            <v>Monthly</v>
          </cell>
          <cell r="H9037" t="str">
            <v>I</v>
          </cell>
          <cell r="I9037">
            <v>0</v>
          </cell>
          <cell r="J9037" t="str">
            <v>Washington Federation of State Employees</v>
          </cell>
          <cell r="K9037">
            <v>13558</v>
          </cell>
          <cell r="L9037">
            <v>13558</v>
          </cell>
          <cell r="M9037">
            <v>13558</v>
          </cell>
          <cell r="N9037">
            <v>13558</v>
          </cell>
          <cell r="O9037">
            <v>12781</v>
          </cell>
          <cell r="P9037">
            <v>13037</v>
          </cell>
          <cell r="Q9037">
            <v>13431</v>
          </cell>
        </row>
        <row r="9038">
          <cell r="E9038" t="str">
            <v>94MONTHLYIWASHINGTON PUBLIC EMPLOYEES ASSOCIATION</v>
          </cell>
          <cell r="F9038" t="str">
            <v>94</v>
          </cell>
          <cell r="G9038" t="str">
            <v>Monthly</v>
          </cell>
          <cell r="H9038" t="str">
            <v>I</v>
          </cell>
          <cell r="I9038">
            <v>0</v>
          </cell>
          <cell r="J9038" t="str">
            <v>Washington Public Employees Association</v>
          </cell>
          <cell r="K9038">
            <v>13558</v>
          </cell>
          <cell r="L9038">
            <v>13558</v>
          </cell>
          <cell r="M9038">
            <v>13558</v>
          </cell>
          <cell r="N9038">
            <v>13558</v>
          </cell>
          <cell r="O9038">
            <v>12781</v>
          </cell>
          <cell r="P9038">
            <v>13037</v>
          </cell>
          <cell r="Q9038">
            <v>13431</v>
          </cell>
        </row>
        <row r="9039">
          <cell r="E9039" t="str">
            <v>94MONTHLYJCOALITION</v>
          </cell>
          <cell r="F9039" t="str">
            <v>94</v>
          </cell>
          <cell r="G9039" t="str">
            <v>Monthly</v>
          </cell>
          <cell r="H9039" t="str">
            <v>J</v>
          </cell>
          <cell r="I9039">
            <v>0</v>
          </cell>
          <cell r="J9039" t="str">
            <v>Coalition</v>
          </cell>
          <cell r="K9039">
            <v>13900</v>
          </cell>
          <cell r="L9039">
            <v>13900</v>
          </cell>
          <cell r="M9039">
            <v>13900</v>
          </cell>
          <cell r="N9039">
            <v>13900</v>
          </cell>
          <cell r="O9039">
            <v>13103</v>
          </cell>
          <cell r="P9039">
            <v>13365</v>
          </cell>
          <cell r="Q9039">
            <v>13769</v>
          </cell>
        </row>
        <row r="9040">
          <cell r="E9040" t="str">
            <v>94MONTHLYJNON-REPRESENTED STATE EMPLOYEES</v>
          </cell>
          <cell r="F9040" t="str">
            <v>94</v>
          </cell>
          <cell r="G9040" t="str">
            <v>Monthly</v>
          </cell>
          <cell r="H9040" t="str">
            <v>J</v>
          </cell>
          <cell r="I9040">
            <v>0</v>
          </cell>
          <cell r="J9040" t="str">
            <v>Non-Represented State Employees</v>
          </cell>
          <cell r="K9040">
            <v>13900</v>
          </cell>
          <cell r="L9040">
            <v>13900</v>
          </cell>
          <cell r="M9040">
            <v>13900</v>
          </cell>
          <cell r="N9040">
            <v>13900</v>
          </cell>
          <cell r="O9040">
            <v>13103</v>
          </cell>
          <cell r="P9040">
            <v>13365</v>
          </cell>
          <cell r="Q9040">
            <v>13769</v>
          </cell>
        </row>
        <row r="9041">
          <cell r="E9041" t="str">
            <v>94MONTHLYJTEAMSTERS LOCAL UNION NUMBER 117</v>
          </cell>
          <cell r="F9041" t="str">
            <v>94</v>
          </cell>
          <cell r="G9041" t="str">
            <v>Monthly</v>
          </cell>
          <cell r="H9041" t="str">
            <v>J</v>
          </cell>
          <cell r="I9041">
            <v>0</v>
          </cell>
          <cell r="J9041" t="str">
            <v>Teamsters Local Union Number 117</v>
          </cell>
          <cell r="K9041">
            <v>14077</v>
          </cell>
          <cell r="L9041">
            <v>14077</v>
          </cell>
          <cell r="M9041">
            <v>14077</v>
          </cell>
          <cell r="N9041">
            <v>14077</v>
          </cell>
          <cell r="O9041">
            <v>13271</v>
          </cell>
          <cell r="P9041">
            <v>13536</v>
          </cell>
          <cell r="Q9041">
            <v>13945</v>
          </cell>
        </row>
        <row r="9042">
          <cell r="E9042" t="str">
            <v>94MONTHLYJWASHINGTON FEDERATION OF STATE EMPLOYEES</v>
          </cell>
          <cell r="F9042" t="str">
            <v>94</v>
          </cell>
          <cell r="G9042" t="str">
            <v>Monthly</v>
          </cell>
          <cell r="H9042" t="str">
            <v>J</v>
          </cell>
          <cell r="I9042">
            <v>0</v>
          </cell>
          <cell r="J9042" t="str">
            <v>Washington Federation of State Employees</v>
          </cell>
          <cell r="K9042">
            <v>13900</v>
          </cell>
          <cell r="L9042">
            <v>13900</v>
          </cell>
          <cell r="M9042">
            <v>13900</v>
          </cell>
          <cell r="N9042">
            <v>13900</v>
          </cell>
          <cell r="O9042">
            <v>13103</v>
          </cell>
          <cell r="P9042">
            <v>13365</v>
          </cell>
          <cell r="Q9042">
            <v>13769</v>
          </cell>
        </row>
        <row r="9043">
          <cell r="E9043" t="str">
            <v>94MONTHLYJWASHINGTON PUBLIC EMPLOYEES ASSOCIATION</v>
          </cell>
          <cell r="F9043" t="str">
            <v>94</v>
          </cell>
          <cell r="G9043" t="str">
            <v>Monthly</v>
          </cell>
          <cell r="H9043" t="str">
            <v>J</v>
          </cell>
          <cell r="I9043">
            <v>0</v>
          </cell>
          <cell r="J9043" t="str">
            <v>Washington Public Employees Association</v>
          </cell>
          <cell r="K9043">
            <v>13900</v>
          </cell>
          <cell r="L9043">
            <v>13900</v>
          </cell>
          <cell r="M9043">
            <v>13900</v>
          </cell>
          <cell r="N9043">
            <v>13900</v>
          </cell>
          <cell r="O9043">
            <v>13103</v>
          </cell>
          <cell r="P9043">
            <v>13365</v>
          </cell>
          <cell r="Q9043">
            <v>13769</v>
          </cell>
        </row>
        <row r="9044">
          <cell r="E9044" t="str">
            <v>94MONTHLYKCOALITION</v>
          </cell>
          <cell r="F9044" t="str">
            <v>94</v>
          </cell>
          <cell r="G9044" t="str">
            <v>Monthly</v>
          </cell>
          <cell r="H9044" t="str">
            <v>K</v>
          </cell>
          <cell r="I9044">
            <v>0</v>
          </cell>
          <cell r="J9044" t="str">
            <v>Coalition</v>
          </cell>
          <cell r="K9044">
            <v>14245</v>
          </cell>
          <cell r="L9044">
            <v>14245</v>
          </cell>
          <cell r="M9044">
            <v>14245</v>
          </cell>
          <cell r="N9044">
            <v>14245</v>
          </cell>
          <cell r="O9044">
            <v>13428</v>
          </cell>
          <cell r="P9044">
            <v>13697</v>
          </cell>
          <cell r="Q9044">
            <v>14111</v>
          </cell>
        </row>
        <row r="9045">
          <cell r="E9045" t="str">
            <v>94MONTHLYKNON-REPRESENTED STATE EMPLOYEES</v>
          </cell>
          <cell r="F9045" t="str">
            <v>94</v>
          </cell>
          <cell r="G9045" t="str">
            <v>Monthly</v>
          </cell>
          <cell r="H9045" t="str">
            <v>K</v>
          </cell>
          <cell r="I9045">
            <v>0</v>
          </cell>
          <cell r="J9045" t="str">
            <v>Non-Represented State Employees</v>
          </cell>
          <cell r="K9045">
            <v>14245</v>
          </cell>
          <cell r="L9045">
            <v>14245</v>
          </cell>
          <cell r="M9045">
            <v>14245</v>
          </cell>
          <cell r="N9045">
            <v>14245</v>
          </cell>
          <cell r="O9045">
            <v>13428</v>
          </cell>
          <cell r="P9045">
            <v>13697</v>
          </cell>
          <cell r="Q9045">
            <v>14111</v>
          </cell>
        </row>
        <row r="9046">
          <cell r="E9046" t="str">
            <v>94MONTHLYKTEAMSTERS LOCAL UNION NUMBER 117</v>
          </cell>
          <cell r="F9046" t="str">
            <v>94</v>
          </cell>
          <cell r="G9046" t="str">
            <v>Monthly</v>
          </cell>
          <cell r="H9046" t="str">
            <v>K</v>
          </cell>
          <cell r="I9046">
            <v>0</v>
          </cell>
          <cell r="J9046" t="str">
            <v>Teamsters Local Union Number 117</v>
          </cell>
          <cell r="K9046">
            <v>14426</v>
          </cell>
          <cell r="L9046">
            <v>14426</v>
          </cell>
          <cell r="M9046">
            <v>14426</v>
          </cell>
          <cell r="N9046">
            <v>14426</v>
          </cell>
          <cell r="O9046">
            <v>13599</v>
          </cell>
          <cell r="P9046">
            <v>13871</v>
          </cell>
          <cell r="Q9046">
            <v>14290</v>
          </cell>
        </row>
        <row r="9047">
          <cell r="E9047" t="str">
            <v>94MONTHLYKWASHINGTON FEDERATION OF STATE EMPLOYEES</v>
          </cell>
          <cell r="F9047" t="str">
            <v>94</v>
          </cell>
          <cell r="G9047" t="str">
            <v>Monthly</v>
          </cell>
          <cell r="H9047" t="str">
            <v>K</v>
          </cell>
          <cell r="I9047">
            <v>0</v>
          </cell>
          <cell r="J9047" t="str">
            <v>Washington Federation of State Employees</v>
          </cell>
          <cell r="K9047">
            <v>14245</v>
          </cell>
          <cell r="L9047">
            <v>14245</v>
          </cell>
          <cell r="M9047">
            <v>14245</v>
          </cell>
          <cell r="N9047">
            <v>14245</v>
          </cell>
          <cell r="O9047">
            <v>13428</v>
          </cell>
          <cell r="P9047">
            <v>13697</v>
          </cell>
          <cell r="Q9047">
            <v>14111</v>
          </cell>
        </row>
        <row r="9048">
          <cell r="E9048" t="str">
            <v>94MONTHLYKWASHINGTON PUBLIC EMPLOYEES ASSOCIATION</v>
          </cell>
          <cell r="F9048" t="str">
            <v>94</v>
          </cell>
          <cell r="G9048" t="str">
            <v>Monthly</v>
          </cell>
          <cell r="H9048" t="str">
            <v>K</v>
          </cell>
          <cell r="I9048">
            <v>0</v>
          </cell>
          <cell r="J9048" t="str">
            <v>Washington Public Employees Association</v>
          </cell>
          <cell r="K9048">
            <v>14245</v>
          </cell>
          <cell r="L9048">
            <v>14245</v>
          </cell>
          <cell r="M9048">
            <v>14245</v>
          </cell>
          <cell r="N9048">
            <v>14245</v>
          </cell>
          <cell r="O9048">
            <v>13428</v>
          </cell>
          <cell r="P9048">
            <v>13697</v>
          </cell>
          <cell r="Q9048">
            <v>14111</v>
          </cell>
        </row>
        <row r="9049">
          <cell r="E9049" t="str">
            <v>94MONTHLYLCOALITION</v>
          </cell>
          <cell r="F9049" t="str">
            <v>94</v>
          </cell>
          <cell r="G9049" t="str">
            <v>Monthly</v>
          </cell>
          <cell r="H9049" t="str">
            <v>L</v>
          </cell>
          <cell r="I9049">
            <v>0</v>
          </cell>
          <cell r="J9049" t="str">
            <v>Coalition</v>
          </cell>
          <cell r="K9049">
            <v>14605</v>
          </cell>
          <cell r="L9049">
            <v>14605</v>
          </cell>
          <cell r="M9049">
            <v>14605</v>
          </cell>
          <cell r="N9049">
            <v>14605</v>
          </cell>
          <cell r="O9049">
            <v>13768</v>
          </cell>
          <cell r="P9049">
            <v>14043</v>
          </cell>
          <cell r="Q9049">
            <v>14467</v>
          </cell>
        </row>
        <row r="9050">
          <cell r="E9050" t="str">
            <v>94MONTHLYLNON-REPRESENTED STATE EMPLOYEES</v>
          </cell>
          <cell r="F9050" t="str">
            <v>94</v>
          </cell>
          <cell r="G9050" t="str">
            <v>Monthly</v>
          </cell>
          <cell r="H9050" t="str">
            <v>L</v>
          </cell>
          <cell r="I9050">
            <v>0</v>
          </cell>
          <cell r="J9050" t="str">
            <v>Non-Represented State Employees</v>
          </cell>
          <cell r="K9050">
            <v>14605</v>
          </cell>
          <cell r="L9050">
            <v>14605</v>
          </cell>
          <cell r="M9050">
            <v>14605</v>
          </cell>
          <cell r="N9050">
            <v>14605</v>
          </cell>
          <cell r="O9050">
            <v>13768</v>
          </cell>
          <cell r="P9050">
            <v>14043</v>
          </cell>
          <cell r="Q9050">
            <v>14467</v>
          </cell>
        </row>
        <row r="9051">
          <cell r="E9051" t="str">
            <v>94MONTHLYLTEAMSTERS LOCAL UNION NUMBER 117</v>
          </cell>
          <cell r="F9051" t="str">
            <v>94</v>
          </cell>
          <cell r="G9051" t="str">
            <v>Monthly</v>
          </cell>
          <cell r="H9051" t="str">
            <v>L</v>
          </cell>
          <cell r="I9051">
            <v>0</v>
          </cell>
          <cell r="J9051" t="str">
            <v>Teamsters Local Union Number 117</v>
          </cell>
          <cell r="K9051">
            <v>14794</v>
          </cell>
          <cell r="L9051">
            <v>14794</v>
          </cell>
          <cell r="M9051">
            <v>14794</v>
          </cell>
          <cell r="N9051">
            <v>14794</v>
          </cell>
          <cell r="O9051">
            <v>13946</v>
          </cell>
          <cell r="P9051">
            <v>14225</v>
          </cell>
          <cell r="Q9051">
            <v>14655</v>
          </cell>
        </row>
        <row r="9052">
          <cell r="E9052" t="str">
            <v>94MONTHLYLWASHINGTON FEDERATION OF STATE EMPLOYEES</v>
          </cell>
          <cell r="F9052" t="str">
            <v>94</v>
          </cell>
          <cell r="G9052" t="str">
            <v>Monthly</v>
          </cell>
          <cell r="H9052" t="str">
            <v>L</v>
          </cell>
          <cell r="I9052">
            <v>0</v>
          </cell>
          <cell r="J9052" t="str">
            <v>Washington Federation of State Employees</v>
          </cell>
          <cell r="K9052">
            <v>14605</v>
          </cell>
          <cell r="L9052">
            <v>14605</v>
          </cell>
          <cell r="M9052">
            <v>14605</v>
          </cell>
          <cell r="N9052">
            <v>14605</v>
          </cell>
          <cell r="O9052">
            <v>13768</v>
          </cell>
          <cell r="P9052">
            <v>14043</v>
          </cell>
          <cell r="Q9052">
            <v>14467</v>
          </cell>
        </row>
        <row r="9053">
          <cell r="E9053" t="str">
            <v>94MONTHLYLWASHINGTON PUBLIC EMPLOYEES ASSOCIATION</v>
          </cell>
          <cell r="F9053" t="str">
            <v>94</v>
          </cell>
          <cell r="G9053" t="str">
            <v>Monthly</v>
          </cell>
          <cell r="H9053" t="str">
            <v>L</v>
          </cell>
          <cell r="I9053">
            <v>0</v>
          </cell>
          <cell r="J9053" t="str">
            <v>Washington Public Employees Association</v>
          </cell>
          <cell r="K9053">
            <v>14605</v>
          </cell>
          <cell r="L9053">
            <v>14605</v>
          </cell>
          <cell r="M9053">
            <v>14605</v>
          </cell>
          <cell r="N9053">
            <v>14605</v>
          </cell>
          <cell r="O9053">
            <v>13768</v>
          </cell>
          <cell r="P9053">
            <v>14043</v>
          </cell>
          <cell r="Q9053">
            <v>14467</v>
          </cell>
        </row>
        <row r="9054">
          <cell r="E9054" t="str">
            <v>94MONTHLYMCOALITION</v>
          </cell>
          <cell r="F9054" t="str">
            <v>94</v>
          </cell>
          <cell r="G9054" t="str">
            <v>Monthly</v>
          </cell>
          <cell r="H9054" t="str">
            <v>M</v>
          </cell>
          <cell r="I9054">
            <v>0</v>
          </cell>
          <cell r="J9054" t="str">
            <v>Coalition</v>
          </cell>
          <cell r="K9054">
            <v>14967</v>
          </cell>
          <cell r="L9054">
            <v>14967</v>
          </cell>
          <cell r="M9054">
            <v>14967</v>
          </cell>
          <cell r="N9054">
            <v>14967</v>
          </cell>
          <cell r="O9054">
            <v>14109</v>
          </cell>
          <cell r="P9054">
            <v>14391</v>
          </cell>
          <cell r="Q9054">
            <v>14826</v>
          </cell>
        </row>
        <row r="9055">
          <cell r="E9055" t="str">
            <v>94MONTHLYMNON-REPRESENTED STATE EMPLOYEES</v>
          </cell>
          <cell r="F9055" t="str">
            <v>94</v>
          </cell>
          <cell r="G9055" t="str">
            <v>Monthly</v>
          </cell>
          <cell r="H9055" t="str">
            <v>M</v>
          </cell>
          <cell r="I9055">
            <v>0</v>
          </cell>
          <cell r="J9055" t="str">
            <v>Non-Represented State Employees</v>
          </cell>
          <cell r="K9055">
            <v>14967</v>
          </cell>
          <cell r="L9055">
            <v>14967</v>
          </cell>
          <cell r="M9055">
            <v>14967</v>
          </cell>
          <cell r="N9055">
            <v>14967</v>
          </cell>
          <cell r="O9055">
            <v>14109</v>
          </cell>
          <cell r="P9055">
            <v>14391</v>
          </cell>
          <cell r="Q9055">
            <v>14826</v>
          </cell>
        </row>
        <row r="9056">
          <cell r="E9056" t="str">
            <v>94MONTHLYMTEAMSTERS LOCAL UNION NUMBER 117</v>
          </cell>
          <cell r="F9056" t="str">
            <v>94</v>
          </cell>
          <cell r="G9056" t="str">
            <v>Monthly</v>
          </cell>
          <cell r="H9056" t="str">
            <v>M</v>
          </cell>
          <cell r="I9056">
            <v>0</v>
          </cell>
          <cell r="J9056" t="str">
            <v>Teamsters Local Union Number 117</v>
          </cell>
          <cell r="K9056">
            <v>15159</v>
          </cell>
          <cell r="L9056">
            <v>15159</v>
          </cell>
          <cell r="M9056">
            <v>15159</v>
          </cell>
          <cell r="N9056">
            <v>15159</v>
          </cell>
          <cell r="O9056">
            <v>14290</v>
          </cell>
          <cell r="P9056">
            <v>14576</v>
          </cell>
          <cell r="Q9056">
            <v>15016</v>
          </cell>
        </row>
        <row r="9057">
          <cell r="E9057" t="str">
            <v>94MONTHLYMWASHINGTON FEDERATION OF STATE EMPLOYEES</v>
          </cell>
          <cell r="F9057" t="str">
            <v>94</v>
          </cell>
          <cell r="G9057" t="str">
            <v>Monthly</v>
          </cell>
          <cell r="H9057" t="str">
            <v>M</v>
          </cell>
          <cell r="I9057">
            <v>0</v>
          </cell>
          <cell r="J9057" t="str">
            <v>Washington Federation of State Employees</v>
          </cell>
          <cell r="K9057">
            <v>14967</v>
          </cell>
          <cell r="L9057">
            <v>14967</v>
          </cell>
          <cell r="M9057">
            <v>14967</v>
          </cell>
          <cell r="N9057">
            <v>14967</v>
          </cell>
          <cell r="O9057">
            <v>14109</v>
          </cell>
          <cell r="P9057">
            <v>14391</v>
          </cell>
          <cell r="Q9057">
            <v>14826</v>
          </cell>
        </row>
        <row r="9058">
          <cell r="E9058" t="str">
            <v>94MONTHLYMWASHINGTON PUBLIC EMPLOYEES ASSOCIATION</v>
          </cell>
          <cell r="F9058" t="str">
            <v>94</v>
          </cell>
          <cell r="G9058" t="str">
            <v>Monthly</v>
          </cell>
          <cell r="H9058" t="str">
            <v>M</v>
          </cell>
          <cell r="I9058">
            <v>0</v>
          </cell>
          <cell r="J9058" t="str">
            <v>Washington Public Employees Association</v>
          </cell>
          <cell r="K9058">
            <v>14967</v>
          </cell>
          <cell r="L9058">
            <v>14967</v>
          </cell>
          <cell r="M9058">
            <v>14967</v>
          </cell>
          <cell r="N9058">
            <v>14967</v>
          </cell>
          <cell r="O9058">
            <v>14109</v>
          </cell>
          <cell r="P9058">
            <v>14391</v>
          </cell>
          <cell r="Q9058">
            <v>14826</v>
          </cell>
        </row>
        <row r="9059">
          <cell r="E9059" t="str">
            <v>95EMONTHLYANON-REPRESENTED STATE EMPLOYEES</v>
          </cell>
          <cell r="F9059" t="str">
            <v>95E</v>
          </cell>
          <cell r="G9059" t="str">
            <v>Monthly</v>
          </cell>
          <cell r="H9059" t="str">
            <v>A</v>
          </cell>
          <cell r="I9059">
            <v>0</v>
          </cell>
          <cell r="J9059" t="str">
            <v>Non-Represented State Employees</v>
          </cell>
          <cell r="K9059">
            <v>11181</v>
          </cell>
          <cell r="L9059">
            <v>11181</v>
          </cell>
          <cell r="M9059">
            <v>11181</v>
          </cell>
          <cell r="N9059">
            <v>11181</v>
          </cell>
          <cell r="O9059">
            <v>0</v>
          </cell>
          <cell r="P9059">
            <v>10751</v>
          </cell>
          <cell r="Q9059">
            <v>11076</v>
          </cell>
        </row>
        <row r="9060">
          <cell r="E9060" t="str">
            <v>95EMONTHLYBNON-REPRESENTED STATE EMPLOYEES</v>
          </cell>
          <cell r="F9060" t="str">
            <v>95E</v>
          </cell>
          <cell r="G9060" t="str">
            <v>Monthly</v>
          </cell>
          <cell r="H9060" t="str">
            <v>B</v>
          </cell>
          <cell r="I9060">
            <v>0</v>
          </cell>
          <cell r="J9060" t="str">
            <v>Non-Represented State Employees</v>
          </cell>
          <cell r="K9060">
            <v>11464</v>
          </cell>
          <cell r="L9060">
            <v>11464</v>
          </cell>
          <cell r="M9060">
            <v>11464</v>
          </cell>
          <cell r="N9060">
            <v>11464</v>
          </cell>
          <cell r="O9060">
            <v>0</v>
          </cell>
          <cell r="P9060">
            <v>11023</v>
          </cell>
          <cell r="Q9060">
            <v>11356</v>
          </cell>
        </row>
        <row r="9061">
          <cell r="E9061" t="str">
            <v>95EMONTHLYCNON-REPRESENTED STATE EMPLOYEES</v>
          </cell>
          <cell r="F9061" t="str">
            <v>95E</v>
          </cell>
          <cell r="G9061" t="str">
            <v>Monthly</v>
          </cell>
          <cell r="H9061" t="str">
            <v>C</v>
          </cell>
          <cell r="I9061">
            <v>0</v>
          </cell>
          <cell r="J9061" t="str">
            <v>Non-Represented State Employees</v>
          </cell>
          <cell r="K9061">
            <v>11746</v>
          </cell>
          <cell r="L9061">
            <v>11746</v>
          </cell>
          <cell r="M9061">
            <v>11746</v>
          </cell>
          <cell r="N9061">
            <v>11746</v>
          </cell>
          <cell r="O9061">
            <v>0</v>
          </cell>
          <cell r="P9061">
            <v>11294</v>
          </cell>
          <cell r="Q9061">
            <v>11635</v>
          </cell>
        </row>
        <row r="9062">
          <cell r="E9062" t="str">
            <v>95EMONTHLYDNON-REPRESENTED STATE EMPLOYEES</v>
          </cell>
          <cell r="F9062" t="str">
            <v>95E</v>
          </cell>
          <cell r="G9062" t="str">
            <v>Monthly</v>
          </cell>
          <cell r="H9062" t="str">
            <v>D</v>
          </cell>
          <cell r="I9062">
            <v>0</v>
          </cell>
          <cell r="J9062" t="str">
            <v>Non-Represented State Employees</v>
          </cell>
          <cell r="K9062">
            <v>12043</v>
          </cell>
          <cell r="L9062">
            <v>12043</v>
          </cell>
          <cell r="M9062">
            <v>12043</v>
          </cell>
          <cell r="N9062">
            <v>12043</v>
          </cell>
          <cell r="O9062">
            <v>0</v>
          </cell>
          <cell r="P9062">
            <v>11580</v>
          </cell>
          <cell r="Q9062">
            <v>11930</v>
          </cell>
        </row>
        <row r="9063">
          <cell r="E9063" t="str">
            <v>95EMONTHLYENON-REPRESENTED STATE EMPLOYEES</v>
          </cell>
          <cell r="F9063" t="str">
            <v>95E</v>
          </cell>
          <cell r="G9063" t="str">
            <v>Monthly</v>
          </cell>
          <cell r="H9063" t="str">
            <v>E</v>
          </cell>
          <cell r="I9063">
            <v>0</v>
          </cell>
          <cell r="J9063" t="str">
            <v>Non-Represented State Employees</v>
          </cell>
          <cell r="K9063">
            <v>12347</v>
          </cell>
          <cell r="L9063">
            <v>12347</v>
          </cell>
          <cell r="M9063">
            <v>12347</v>
          </cell>
          <cell r="N9063">
            <v>12347</v>
          </cell>
          <cell r="O9063">
            <v>0</v>
          </cell>
          <cell r="P9063">
            <v>11872</v>
          </cell>
          <cell r="Q9063">
            <v>12231</v>
          </cell>
        </row>
        <row r="9064">
          <cell r="E9064" t="str">
            <v>95EMONTHLYFNON-REPRESENTED STATE EMPLOYEES</v>
          </cell>
          <cell r="F9064" t="str">
            <v>95E</v>
          </cell>
          <cell r="G9064" t="str">
            <v>Monthly</v>
          </cell>
          <cell r="H9064" t="str">
            <v>F</v>
          </cell>
          <cell r="I9064">
            <v>0</v>
          </cell>
          <cell r="J9064" t="str">
            <v>Non-Represented State Employees</v>
          </cell>
          <cell r="K9064">
            <v>12654</v>
          </cell>
          <cell r="L9064">
            <v>12654</v>
          </cell>
          <cell r="M9064">
            <v>12654</v>
          </cell>
          <cell r="N9064">
            <v>12654</v>
          </cell>
          <cell r="O9064">
            <v>0</v>
          </cell>
          <cell r="P9064">
            <v>12167</v>
          </cell>
          <cell r="Q9064">
            <v>12534</v>
          </cell>
        </row>
        <row r="9065">
          <cell r="E9065" t="str">
            <v>95EMONTHLYGNON-REPRESENTED STATE EMPLOYEES</v>
          </cell>
          <cell r="F9065" t="str">
            <v>95E</v>
          </cell>
          <cell r="G9065" t="str">
            <v>Monthly</v>
          </cell>
          <cell r="H9065" t="str">
            <v>G</v>
          </cell>
          <cell r="I9065">
            <v>0</v>
          </cell>
          <cell r="J9065" t="str">
            <v>Non-Represented State Employees</v>
          </cell>
          <cell r="K9065">
            <v>12973</v>
          </cell>
          <cell r="L9065">
            <v>12973</v>
          </cell>
          <cell r="M9065">
            <v>12973</v>
          </cell>
          <cell r="N9065">
            <v>12973</v>
          </cell>
          <cell r="O9065">
            <v>0</v>
          </cell>
          <cell r="P9065">
            <v>12474</v>
          </cell>
          <cell r="Q9065">
            <v>12851</v>
          </cell>
        </row>
        <row r="9066">
          <cell r="E9066" t="str">
            <v>95EMONTHLYHNON-REPRESENTED STATE EMPLOYEES</v>
          </cell>
          <cell r="F9066" t="str">
            <v>95E</v>
          </cell>
          <cell r="G9066" t="str">
            <v>Monthly</v>
          </cell>
          <cell r="H9066" t="str">
            <v>H</v>
          </cell>
          <cell r="I9066">
            <v>0</v>
          </cell>
          <cell r="J9066" t="str">
            <v>Non-Represented State Employees</v>
          </cell>
          <cell r="K9066">
            <v>13292</v>
          </cell>
          <cell r="L9066">
            <v>13292</v>
          </cell>
          <cell r="M9066">
            <v>13292</v>
          </cell>
          <cell r="N9066">
            <v>13292</v>
          </cell>
          <cell r="O9066">
            <v>0</v>
          </cell>
          <cell r="P9066">
            <v>12781</v>
          </cell>
          <cell r="Q9066">
            <v>13167</v>
          </cell>
        </row>
        <row r="9067">
          <cell r="E9067" t="str">
            <v>95EMONTHLYINON-REPRESENTED STATE EMPLOYEES</v>
          </cell>
          <cell r="F9067" t="str">
            <v>95E</v>
          </cell>
          <cell r="G9067" t="str">
            <v>Monthly</v>
          </cell>
          <cell r="H9067" t="str">
            <v>I</v>
          </cell>
          <cell r="I9067">
            <v>0</v>
          </cell>
          <cell r="J9067" t="str">
            <v>Non-Represented State Employees</v>
          </cell>
          <cell r="K9067">
            <v>13627</v>
          </cell>
          <cell r="L9067">
            <v>13627</v>
          </cell>
          <cell r="M9067">
            <v>13627</v>
          </cell>
          <cell r="N9067">
            <v>13627</v>
          </cell>
          <cell r="O9067">
            <v>0</v>
          </cell>
          <cell r="P9067">
            <v>13103</v>
          </cell>
          <cell r="Q9067">
            <v>13499</v>
          </cell>
        </row>
        <row r="9068">
          <cell r="E9068" t="str">
            <v>95EMONTHLYJNON-REPRESENTED STATE EMPLOYEES</v>
          </cell>
          <cell r="F9068" t="str">
            <v>95E</v>
          </cell>
          <cell r="G9068" t="str">
            <v>Monthly</v>
          </cell>
          <cell r="H9068" t="str">
            <v>J</v>
          </cell>
          <cell r="I9068">
            <v>0</v>
          </cell>
          <cell r="J9068" t="str">
            <v>Non-Represented State Employees</v>
          </cell>
          <cell r="K9068">
            <v>13965</v>
          </cell>
          <cell r="L9068">
            <v>13965</v>
          </cell>
          <cell r="M9068">
            <v>13965</v>
          </cell>
          <cell r="N9068">
            <v>13965</v>
          </cell>
          <cell r="O9068">
            <v>0</v>
          </cell>
          <cell r="P9068">
            <v>13428</v>
          </cell>
          <cell r="Q9068">
            <v>13834</v>
          </cell>
        </row>
        <row r="9069">
          <cell r="E9069" t="str">
            <v>95EMONTHLYKNON-REPRESENTED STATE EMPLOYEES</v>
          </cell>
          <cell r="F9069" t="str">
            <v>95E</v>
          </cell>
          <cell r="G9069" t="str">
            <v>Monthly</v>
          </cell>
          <cell r="H9069" t="str">
            <v>K</v>
          </cell>
          <cell r="I9069">
            <v>0</v>
          </cell>
          <cell r="J9069" t="str">
            <v>Non-Represented State Employees</v>
          </cell>
          <cell r="K9069">
            <v>14319</v>
          </cell>
          <cell r="L9069">
            <v>14319</v>
          </cell>
          <cell r="M9069">
            <v>14319</v>
          </cell>
          <cell r="N9069">
            <v>14319</v>
          </cell>
          <cell r="O9069">
            <v>0</v>
          </cell>
          <cell r="P9069">
            <v>13768</v>
          </cell>
          <cell r="Q9069">
            <v>14184</v>
          </cell>
        </row>
        <row r="9070">
          <cell r="E9070" t="str">
            <v>95EMONTHLYLNON-REPRESENTED STATE EMPLOYEES</v>
          </cell>
          <cell r="F9070" t="str">
            <v>95E</v>
          </cell>
          <cell r="G9070" t="str">
            <v>Monthly</v>
          </cell>
          <cell r="H9070" t="str">
            <v>L</v>
          </cell>
          <cell r="I9070">
            <v>0</v>
          </cell>
          <cell r="J9070" t="str">
            <v>Non-Represented State Employees</v>
          </cell>
          <cell r="K9070">
            <v>14673</v>
          </cell>
          <cell r="L9070">
            <v>14673</v>
          </cell>
          <cell r="M9070">
            <v>14673</v>
          </cell>
          <cell r="N9070">
            <v>14673</v>
          </cell>
          <cell r="O9070">
            <v>0</v>
          </cell>
          <cell r="P9070">
            <v>14109</v>
          </cell>
          <cell r="Q9070">
            <v>14535</v>
          </cell>
        </row>
        <row r="9071">
          <cell r="E9071" t="str">
            <v>95EMONTHLYMNON-REPRESENTED STATE EMPLOYEES</v>
          </cell>
          <cell r="F9071" t="str">
            <v>95E</v>
          </cell>
          <cell r="G9071" t="str">
            <v>Monthly</v>
          </cell>
          <cell r="H9071" t="str">
            <v>M</v>
          </cell>
          <cell r="I9071">
            <v>0</v>
          </cell>
          <cell r="J9071" t="str">
            <v>Non-Represented State Employees</v>
          </cell>
          <cell r="K9071">
            <v>15043</v>
          </cell>
          <cell r="L9071">
            <v>15043</v>
          </cell>
          <cell r="M9071">
            <v>15043</v>
          </cell>
          <cell r="N9071">
            <v>15043</v>
          </cell>
          <cell r="O9071">
            <v>0</v>
          </cell>
          <cell r="P9071">
            <v>14464</v>
          </cell>
          <cell r="Q9071">
            <v>14901</v>
          </cell>
        </row>
        <row r="9072">
          <cell r="E9072" t="str">
            <v>95MONTHLYACOALITION</v>
          </cell>
          <cell r="F9072" t="str">
            <v>95</v>
          </cell>
          <cell r="G9072" t="str">
            <v>Monthly</v>
          </cell>
          <cell r="H9072" t="str">
            <v>A</v>
          </cell>
          <cell r="I9072">
            <v>0</v>
          </cell>
          <cell r="J9072" t="str">
            <v>Coalition</v>
          </cell>
          <cell r="K9072">
            <v>11405</v>
          </cell>
          <cell r="L9072">
            <v>11405</v>
          </cell>
          <cell r="M9072">
            <v>11405</v>
          </cell>
          <cell r="N9072">
            <v>11405</v>
          </cell>
          <cell r="O9072">
            <v>10751</v>
          </cell>
          <cell r="P9072">
            <v>10966</v>
          </cell>
          <cell r="Q9072">
            <v>11297</v>
          </cell>
        </row>
        <row r="9073">
          <cell r="E9073" t="str">
            <v>95MONTHLYANON-REPRESENTED STATE EMPLOYEES</v>
          </cell>
          <cell r="F9073" t="str">
            <v>95</v>
          </cell>
          <cell r="G9073" t="str">
            <v>Monthly</v>
          </cell>
          <cell r="H9073" t="str">
            <v>A</v>
          </cell>
          <cell r="I9073">
            <v>0</v>
          </cell>
          <cell r="J9073" t="str">
            <v>Non-Represented State Employees</v>
          </cell>
          <cell r="K9073">
            <v>11405</v>
          </cell>
          <cell r="L9073">
            <v>11405</v>
          </cell>
          <cell r="M9073">
            <v>11405</v>
          </cell>
          <cell r="N9073">
            <v>11405</v>
          </cell>
          <cell r="O9073">
            <v>10751</v>
          </cell>
          <cell r="P9073">
            <v>10966</v>
          </cell>
          <cell r="Q9073">
            <v>11297</v>
          </cell>
        </row>
        <row r="9074">
          <cell r="E9074" t="str">
            <v>95MONTHLYATEAMSTERS LOCAL UNION NUMBER 117</v>
          </cell>
          <cell r="F9074" t="str">
            <v>95</v>
          </cell>
          <cell r="G9074" t="str">
            <v>Monthly</v>
          </cell>
          <cell r="H9074" t="str">
            <v>A</v>
          </cell>
          <cell r="I9074">
            <v>0</v>
          </cell>
          <cell r="J9074" t="str">
            <v>Teamsters Local Union Number 117</v>
          </cell>
          <cell r="K9074">
            <v>11552</v>
          </cell>
          <cell r="L9074">
            <v>11552</v>
          </cell>
          <cell r="M9074">
            <v>11552</v>
          </cell>
          <cell r="N9074">
            <v>11552</v>
          </cell>
          <cell r="O9074">
            <v>10890</v>
          </cell>
          <cell r="P9074">
            <v>11108</v>
          </cell>
          <cell r="Q9074">
            <v>11443</v>
          </cell>
        </row>
        <row r="9075">
          <cell r="E9075" t="str">
            <v>95MONTHLYAWASHINGTON FEDERATION OF STATE EMPLOYEES</v>
          </cell>
          <cell r="F9075" t="str">
            <v>95</v>
          </cell>
          <cell r="G9075" t="str">
            <v>Monthly</v>
          </cell>
          <cell r="H9075" t="str">
            <v>A</v>
          </cell>
          <cell r="I9075">
            <v>0</v>
          </cell>
          <cell r="J9075" t="str">
            <v>Washington Federation of State Employees</v>
          </cell>
          <cell r="K9075">
            <v>11405</v>
          </cell>
          <cell r="L9075">
            <v>11405</v>
          </cell>
          <cell r="M9075">
            <v>11405</v>
          </cell>
          <cell r="N9075">
            <v>11405</v>
          </cell>
          <cell r="O9075">
            <v>10751</v>
          </cell>
          <cell r="P9075">
            <v>10966</v>
          </cell>
          <cell r="Q9075">
            <v>11297</v>
          </cell>
        </row>
        <row r="9076">
          <cell r="E9076" t="str">
            <v>95MONTHLYAWASHINGTON PUBLIC EMPLOYEES ASSOCIATION</v>
          </cell>
          <cell r="F9076" t="str">
            <v>95</v>
          </cell>
          <cell r="G9076" t="str">
            <v>Monthly</v>
          </cell>
          <cell r="H9076" t="str">
            <v>A</v>
          </cell>
          <cell r="I9076">
            <v>0</v>
          </cell>
          <cell r="J9076" t="str">
            <v>Washington Public Employees Association</v>
          </cell>
          <cell r="K9076">
            <v>11405</v>
          </cell>
          <cell r="L9076">
            <v>11405</v>
          </cell>
          <cell r="M9076">
            <v>11405</v>
          </cell>
          <cell r="N9076">
            <v>11405</v>
          </cell>
          <cell r="O9076">
            <v>10751</v>
          </cell>
          <cell r="P9076">
            <v>10966</v>
          </cell>
          <cell r="Q9076">
            <v>11297</v>
          </cell>
        </row>
        <row r="9077">
          <cell r="E9077" t="str">
            <v>95MONTHLYBCOALITION</v>
          </cell>
          <cell r="F9077" t="str">
            <v>95</v>
          </cell>
          <cell r="G9077" t="str">
            <v>Monthly</v>
          </cell>
          <cell r="H9077" t="str">
            <v>B</v>
          </cell>
          <cell r="I9077">
            <v>0</v>
          </cell>
          <cell r="J9077" t="str">
            <v>Coalition</v>
          </cell>
          <cell r="K9077">
            <v>11693</v>
          </cell>
          <cell r="L9077">
            <v>11693</v>
          </cell>
          <cell r="M9077">
            <v>11693</v>
          </cell>
          <cell r="N9077">
            <v>11693</v>
          </cell>
          <cell r="O9077">
            <v>11023</v>
          </cell>
          <cell r="P9077">
            <v>11243</v>
          </cell>
          <cell r="Q9077">
            <v>11583</v>
          </cell>
        </row>
        <row r="9078">
          <cell r="E9078" t="str">
            <v>95MONTHLYBNON-REPRESENTED STATE EMPLOYEES</v>
          </cell>
          <cell r="F9078" t="str">
            <v>95</v>
          </cell>
          <cell r="G9078" t="str">
            <v>Monthly</v>
          </cell>
          <cell r="H9078" t="str">
            <v>B</v>
          </cell>
          <cell r="I9078">
            <v>0</v>
          </cell>
          <cell r="J9078" t="str">
            <v>Non-Represented State Employees</v>
          </cell>
          <cell r="K9078">
            <v>11693</v>
          </cell>
          <cell r="L9078">
            <v>11693</v>
          </cell>
          <cell r="M9078">
            <v>11693</v>
          </cell>
          <cell r="N9078">
            <v>11693</v>
          </cell>
          <cell r="O9078">
            <v>11023</v>
          </cell>
          <cell r="P9078">
            <v>11243</v>
          </cell>
          <cell r="Q9078">
            <v>11583</v>
          </cell>
        </row>
        <row r="9079">
          <cell r="E9079" t="str">
            <v>95MONTHLYBTEAMSTERS LOCAL UNION NUMBER 117</v>
          </cell>
          <cell r="F9079" t="str">
            <v>95</v>
          </cell>
          <cell r="G9079" t="str">
            <v>Monthly</v>
          </cell>
          <cell r="H9079" t="str">
            <v>B</v>
          </cell>
          <cell r="I9079">
            <v>0</v>
          </cell>
          <cell r="J9079" t="str">
            <v>Teamsters Local Union Number 117</v>
          </cell>
          <cell r="K9079">
            <v>11842</v>
          </cell>
          <cell r="L9079">
            <v>11842</v>
          </cell>
          <cell r="M9079">
            <v>11842</v>
          </cell>
          <cell r="N9079">
            <v>11842</v>
          </cell>
          <cell r="O9079">
            <v>11164</v>
          </cell>
          <cell r="P9079">
            <v>11387</v>
          </cell>
          <cell r="Q9079">
            <v>11731</v>
          </cell>
        </row>
        <row r="9080">
          <cell r="E9080" t="str">
            <v>95MONTHLYBWASHINGTON FEDERATION OF STATE EMPLOYEES</v>
          </cell>
          <cell r="F9080" t="str">
            <v>95</v>
          </cell>
          <cell r="G9080" t="str">
            <v>Monthly</v>
          </cell>
          <cell r="H9080" t="str">
            <v>B</v>
          </cell>
          <cell r="I9080">
            <v>0</v>
          </cell>
          <cell r="J9080" t="str">
            <v>Washington Federation of State Employees</v>
          </cell>
          <cell r="K9080">
            <v>11693</v>
          </cell>
          <cell r="L9080">
            <v>11693</v>
          </cell>
          <cell r="M9080">
            <v>11693</v>
          </cell>
          <cell r="N9080">
            <v>11693</v>
          </cell>
          <cell r="O9080">
            <v>11023</v>
          </cell>
          <cell r="P9080">
            <v>11243</v>
          </cell>
          <cell r="Q9080">
            <v>11583</v>
          </cell>
        </row>
        <row r="9081">
          <cell r="E9081" t="str">
            <v>95MONTHLYBWASHINGTON PUBLIC EMPLOYEES ASSOCIATION</v>
          </cell>
          <cell r="F9081" t="str">
            <v>95</v>
          </cell>
          <cell r="G9081" t="str">
            <v>Monthly</v>
          </cell>
          <cell r="H9081" t="str">
            <v>B</v>
          </cell>
          <cell r="I9081">
            <v>0</v>
          </cell>
          <cell r="J9081" t="str">
            <v>Washington Public Employees Association</v>
          </cell>
          <cell r="K9081">
            <v>11693</v>
          </cell>
          <cell r="L9081">
            <v>11693</v>
          </cell>
          <cell r="M9081">
            <v>11693</v>
          </cell>
          <cell r="N9081">
            <v>11693</v>
          </cell>
          <cell r="O9081">
            <v>11023</v>
          </cell>
          <cell r="P9081">
            <v>11243</v>
          </cell>
          <cell r="Q9081">
            <v>11583</v>
          </cell>
        </row>
        <row r="9082">
          <cell r="E9082" t="str">
            <v>95MONTHLYCCOALITION</v>
          </cell>
          <cell r="F9082" t="str">
            <v>95</v>
          </cell>
          <cell r="G9082" t="str">
            <v>Monthly</v>
          </cell>
          <cell r="H9082" t="str">
            <v>C</v>
          </cell>
          <cell r="I9082">
            <v>0</v>
          </cell>
          <cell r="J9082" t="str">
            <v>Coalition</v>
          </cell>
          <cell r="K9082">
            <v>11981</v>
          </cell>
          <cell r="L9082">
            <v>11981</v>
          </cell>
          <cell r="M9082">
            <v>11981</v>
          </cell>
          <cell r="N9082">
            <v>11981</v>
          </cell>
          <cell r="O9082">
            <v>11294</v>
          </cell>
          <cell r="P9082">
            <v>11520</v>
          </cell>
          <cell r="Q9082">
            <v>11868</v>
          </cell>
        </row>
        <row r="9083">
          <cell r="E9083" t="str">
            <v>95MONTHLYCNON-REPRESENTED STATE EMPLOYEES</v>
          </cell>
          <cell r="F9083" t="str">
            <v>95</v>
          </cell>
          <cell r="G9083" t="str">
            <v>Monthly</v>
          </cell>
          <cell r="H9083" t="str">
            <v>C</v>
          </cell>
          <cell r="I9083">
            <v>0</v>
          </cell>
          <cell r="J9083" t="str">
            <v>Non-Represented State Employees</v>
          </cell>
          <cell r="K9083">
            <v>11981</v>
          </cell>
          <cell r="L9083">
            <v>11981</v>
          </cell>
          <cell r="M9083">
            <v>11981</v>
          </cell>
          <cell r="N9083">
            <v>11981</v>
          </cell>
          <cell r="O9083">
            <v>11294</v>
          </cell>
          <cell r="P9083">
            <v>11520</v>
          </cell>
          <cell r="Q9083">
            <v>11868</v>
          </cell>
        </row>
        <row r="9084">
          <cell r="E9084" t="str">
            <v>95MONTHLYCTEAMSTERS LOCAL UNION NUMBER 117</v>
          </cell>
          <cell r="F9084" t="str">
            <v>95</v>
          </cell>
          <cell r="G9084" t="str">
            <v>Monthly</v>
          </cell>
          <cell r="H9084" t="str">
            <v>C</v>
          </cell>
          <cell r="I9084">
            <v>0</v>
          </cell>
          <cell r="J9084" t="str">
            <v>Teamsters Local Union Number 117</v>
          </cell>
          <cell r="K9084">
            <v>12135</v>
          </cell>
          <cell r="L9084">
            <v>12135</v>
          </cell>
          <cell r="M9084">
            <v>12135</v>
          </cell>
          <cell r="N9084">
            <v>12135</v>
          </cell>
          <cell r="O9084">
            <v>11439</v>
          </cell>
          <cell r="P9084">
            <v>11668</v>
          </cell>
          <cell r="Q9084">
            <v>12020</v>
          </cell>
        </row>
        <row r="9085">
          <cell r="E9085" t="str">
            <v>95MONTHLYCWASHINGTON FEDERATION OF STATE EMPLOYEES</v>
          </cell>
          <cell r="F9085" t="str">
            <v>95</v>
          </cell>
          <cell r="G9085" t="str">
            <v>Monthly</v>
          </cell>
          <cell r="H9085" t="str">
            <v>C</v>
          </cell>
          <cell r="I9085">
            <v>0</v>
          </cell>
          <cell r="J9085" t="str">
            <v>Washington Federation of State Employees</v>
          </cell>
          <cell r="K9085">
            <v>11981</v>
          </cell>
          <cell r="L9085">
            <v>11981</v>
          </cell>
          <cell r="M9085">
            <v>11981</v>
          </cell>
          <cell r="N9085">
            <v>11981</v>
          </cell>
          <cell r="O9085">
            <v>11294</v>
          </cell>
          <cell r="P9085">
            <v>11520</v>
          </cell>
          <cell r="Q9085">
            <v>11868</v>
          </cell>
        </row>
        <row r="9086">
          <cell r="E9086" t="str">
            <v>95MONTHLYCWASHINGTON PUBLIC EMPLOYEES ASSOCIATION</v>
          </cell>
          <cell r="F9086" t="str">
            <v>95</v>
          </cell>
          <cell r="G9086" t="str">
            <v>Monthly</v>
          </cell>
          <cell r="H9086" t="str">
            <v>C</v>
          </cell>
          <cell r="I9086">
            <v>0</v>
          </cell>
          <cell r="J9086" t="str">
            <v>Washington Public Employees Association</v>
          </cell>
          <cell r="K9086">
            <v>11981</v>
          </cell>
          <cell r="L9086">
            <v>11981</v>
          </cell>
          <cell r="M9086">
            <v>11981</v>
          </cell>
          <cell r="N9086">
            <v>11981</v>
          </cell>
          <cell r="O9086">
            <v>11294</v>
          </cell>
          <cell r="P9086">
            <v>11520</v>
          </cell>
          <cell r="Q9086">
            <v>11868</v>
          </cell>
        </row>
        <row r="9087">
          <cell r="E9087" t="str">
            <v>95MONTHLYDCOALITION</v>
          </cell>
          <cell r="F9087" t="str">
            <v>95</v>
          </cell>
          <cell r="G9087" t="str">
            <v>Monthly</v>
          </cell>
          <cell r="H9087" t="str">
            <v>D</v>
          </cell>
          <cell r="I9087">
            <v>0</v>
          </cell>
          <cell r="J9087" t="str">
            <v>Coalition</v>
          </cell>
          <cell r="K9087">
            <v>12284</v>
          </cell>
          <cell r="L9087">
            <v>12284</v>
          </cell>
          <cell r="M9087">
            <v>12284</v>
          </cell>
          <cell r="N9087">
            <v>12284</v>
          </cell>
          <cell r="O9087">
            <v>11580</v>
          </cell>
          <cell r="P9087">
            <v>11812</v>
          </cell>
          <cell r="Q9087">
            <v>12169</v>
          </cell>
        </row>
        <row r="9088">
          <cell r="E9088" t="str">
            <v>95MONTHLYDNON-REPRESENTED STATE EMPLOYEES</v>
          </cell>
          <cell r="F9088" t="str">
            <v>95</v>
          </cell>
          <cell r="G9088" t="str">
            <v>Monthly</v>
          </cell>
          <cell r="H9088" t="str">
            <v>D</v>
          </cell>
          <cell r="I9088">
            <v>0</v>
          </cell>
          <cell r="J9088" t="str">
            <v>Non-Represented State Employees</v>
          </cell>
          <cell r="K9088">
            <v>12284</v>
          </cell>
          <cell r="L9088">
            <v>12284</v>
          </cell>
          <cell r="M9088">
            <v>12284</v>
          </cell>
          <cell r="N9088">
            <v>12284</v>
          </cell>
          <cell r="O9088">
            <v>11580</v>
          </cell>
          <cell r="P9088">
            <v>11812</v>
          </cell>
          <cell r="Q9088">
            <v>12169</v>
          </cell>
        </row>
        <row r="9089">
          <cell r="E9089" t="str">
            <v>95MONTHLYDTEAMSTERS LOCAL UNION NUMBER 117</v>
          </cell>
          <cell r="F9089" t="str">
            <v>95</v>
          </cell>
          <cell r="G9089" t="str">
            <v>Monthly</v>
          </cell>
          <cell r="H9089" t="str">
            <v>D</v>
          </cell>
          <cell r="I9089">
            <v>0</v>
          </cell>
          <cell r="J9089" t="str">
            <v>Teamsters Local Union Number 117</v>
          </cell>
          <cell r="K9089">
            <v>12440</v>
          </cell>
          <cell r="L9089">
            <v>12440</v>
          </cell>
          <cell r="M9089">
            <v>12440</v>
          </cell>
          <cell r="N9089">
            <v>12440</v>
          </cell>
          <cell r="O9089">
            <v>11727</v>
          </cell>
          <cell r="P9089">
            <v>11962</v>
          </cell>
          <cell r="Q9089">
            <v>12323</v>
          </cell>
        </row>
        <row r="9090">
          <cell r="E9090" t="str">
            <v>95MONTHLYDWASHINGTON FEDERATION OF STATE EMPLOYEES</v>
          </cell>
          <cell r="F9090" t="str">
            <v>95</v>
          </cell>
          <cell r="G9090" t="str">
            <v>Monthly</v>
          </cell>
          <cell r="H9090" t="str">
            <v>D</v>
          </cell>
          <cell r="I9090">
            <v>0</v>
          </cell>
          <cell r="J9090" t="str">
            <v>Washington Federation of State Employees</v>
          </cell>
          <cell r="K9090">
            <v>12284</v>
          </cell>
          <cell r="L9090">
            <v>12284</v>
          </cell>
          <cell r="M9090">
            <v>12284</v>
          </cell>
          <cell r="N9090">
            <v>12284</v>
          </cell>
          <cell r="O9090">
            <v>11580</v>
          </cell>
          <cell r="P9090">
            <v>11812</v>
          </cell>
          <cell r="Q9090">
            <v>12169</v>
          </cell>
        </row>
        <row r="9091">
          <cell r="E9091" t="str">
            <v>95MONTHLYDWASHINGTON PUBLIC EMPLOYEES ASSOCIATION</v>
          </cell>
          <cell r="F9091" t="str">
            <v>95</v>
          </cell>
          <cell r="G9091" t="str">
            <v>Monthly</v>
          </cell>
          <cell r="H9091" t="str">
            <v>D</v>
          </cell>
          <cell r="I9091">
            <v>0</v>
          </cell>
          <cell r="J9091" t="str">
            <v>Washington Public Employees Association</v>
          </cell>
          <cell r="K9091">
            <v>12284</v>
          </cell>
          <cell r="L9091">
            <v>12284</v>
          </cell>
          <cell r="M9091">
            <v>12284</v>
          </cell>
          <cell r="N9091">
            <v>12284</v>
          </cell>
          <cell r="O9091">
            <v>11580</v>
          </cell>
          <cell r="P9091">
            <v>11812</v>
          </cell>
          <cell r="Q9091">
            <v>12169</v>
          </cell>
        </row>
        <row r="9092">
          <cell r="E9092" t="str">
            <v>95MONTHLYECOALITION</v>
          </cell>
          <cell r="F9092" t="str">
            <v>95</v>
          </cell>
          <cell r="G9092" t="str">
            <v>Monthly</v>
          </cell>
          <cell r="H9092" t="str">
            <v>E</v>
          </cell>
          <cell r="I9092">
            <v>0</v>
          </cell>
          <cell r="J9092" t="str">
            <v>Coalition</v>
          </cell>
          <cell r="K9092">
            <v>12593</v>
          </cell>
          <cell r="L9092">
            <v>12593</v>
          </cell>
          <cell r="M9092">
            <v>12593</v>
          </cell>
          <cell r="N9092">
            <v>12593</v>
          </cell>
          <cell r="O9092">
            <v>11872</v>
          </cell>
          <cell r="P9092">
            <v>12109</v>
          </cell>
          <cell r="Q9092">
            <v>12475</v>
          </cell>
        </row>
        <row r="9093">
          <cell r="E9093" t="str">
            <v>95MONTHLYENON-REPRESENTED STATE EMPLOYEES</v>
          </cell>
          <cell r="F9093" t="str">
            <v>95</v>
          </cell>
          <cell r="G9093" t="str">
            <v>Monthly</v>
          </cell>
          <cell r="H9093" t="str">
            <v>E</v>
          </cell>
          <cell r="I9093">
            <v>0</v>
          </cell>
          <cell r="J9093" t="str">
            <v>Non-Represented State Employees</v>
          </cell>
          <cell r="K9093">
            <v>12593</v>
          </cell>
          <cell r="L9093">
            <v>12593</v>
          </cell>
          <cell r="M9093">
            <v>12593</v>
          </cell>
          <cell r="N9093">
            <v>12593</v>
          </cell>
          <cell r="O9093">
            <v>11872</v>
          </cell>
          <cell r="P9093">
            <v>12109</v>
          </cell>
          <cell r="Q9093">
            <v>12475</v>
          </cell>
        </row>
        <row r="9094">
          <cell r="E9094" t="str">
            <v>95MONTHLYETEAMSTERS LOCAL UNION NUMBER 117</v>
          </cell>
          <cell r="F9094" t="str">
            <v>95</v>
          </cell>
          <cell r="G9094" t="str">
            <v>Monthly</v>
          </cell>
          <cell r="H9094" t="str">
            <v>E</v>
          </cell>
          <cell r="I9094">
            <v>0</v>
          </cell>
          <cell r="J9094" t="str">
            <v>Teamsters Local Union Number 117</v>
          </cell>
          <cell r="K9094">
            <v>12757</v>
          </cell>
          <cell r="L9094">
            <v>12757</v>
          </cell>
          <cell r="M9094">
            <v>12757</v>
          </cell>
          <cell r="N9094">
            <v>12757</v>
          </cell>
          <cell r="O9094">
            <v>12025</v>
          </cell>
          <cell r="P9094">
            <v>12266</v>
          </cell>
          <cell r="Q9094">
            <v>12636</v>
          </cell>
        </row>
        <row r="9095">
          <cell r="E9095" t="str">
            <v>95MONTHLYEWASHINGTON FEDERATION OF STATE EMPLOYEES</v>
          </cell>
          <cell r="F9095" t="str">
            <v>95</v>
          </cell>
          <cell r="G9095" t="str">
            <v>Monthly</v>
          </cell>
          <cell r="H9095" t="str">
            <v>E</v>
          </cell>
          <cell r="I9095">
            <v>0</v>
          </cell>
          <cell r="J9095" t="str">
            <v>Washington Federation of State Employees</v>
          </cell>
          <cell r="K9095">
            <v>12593</v>
          </cell>
          <cell r="L9095">
            <v>12593</v>
          </cell>
          <cell r="M9095">
            <v>12593</v>
          </cell>
          <cell r="N9095">
            <v>12593</v>
          </cell>
          <cell r="O9095">
            <v>11872</v>
          </cell>
          <cell r="P9095">
            <v>12109</v>
          </cell>
          <cell r="Q9095">
            <v>12475</v>
          </cell>
        </row>
        <row r="9096">
          <cell r="E9096" t="str">
            <v>95MONTHLYEWASHINGTON PUBLIC EMPLOYEES ASSOCIATION</v>
          </cell>
          <cell r="F9096" t="str">
            <v>95</v>
          </cell>
          <cell r="G9096" t="str">
            <v>Monthly</v>
          </cell>
          <cell r="H9096" t="str">
            <v>E</v>
          </cell>
          <cell r="I9096">
            <v>0</v>
          </cell>
          <cell r="J9096" t="str">
            <v>Washington Public Employees Association</v>
          </cell>
          <cell r="K9096">
            <v>12593</v>
          </cell>
          <cell r="L9096">
            <v>12593</v>
          </cell>
          <cell r="M9096">
            <v>12593</v>
          </cell>
          <cell r="N9096">
            <v>12593</v>
          </cell>
          <cell r="O9096">
            <v>11872</v>
          </cell>
          <cell r="P9096">
            <v>12109</v>
          </cell>
          <cell r="Q9096">
            <v>12475</v>
          </cell>
        </row>
        <row r="9097">
          <cell r="E9097" t="str">
            <v>95MONTHLYFCOALITION</v>
          </cell>
          <cell r="F9097" t="str">
            <v>95</v>
          </cell>
          <cell r="G9097" t="str">
            <v>Monthly</v>
          </cell>
          <cell r="H9097" t="str">
            <v>F</v>
          </cell>
          <cell r="I9097">
            <v>0</v>
          </cell>
          <cell r="J9097" t="str">
            <v>Coalition</v>
          </cell>
          <cell r="K9097">
            <v>12906</v>
          </cell>
          <cell r="L9097">
            <v>12906</v>
          </cell>
          <cell r="M9097">
            <v>12906</v>
          </cell>
          <cell r="N9097">
            <v>12906</v>
          </cell>
          <cell r="O9097">
            <v>12167</v>
          </cell>
          <cell r="P9097">
            <v>12410</v>
          </cell>
          <cell r="Q9097">
            <v>12785</v>
          </cell>
        </row>
        <row r="9098">
          <cell r="E9098" t="str">
            <v>95MONTHLYFNON-REPRESENTED STATE EMPLOYEES</v>
          </cell>
          <cell r="F9098" t="str">
            <v>95</v>
          </cell>
          <cell r="G9098" t="str">
            <v>Monthly</v>
          </cell>
          <cell r="H9098" t="str">
            <v>F</v>
          </cell>
          <cell r="I9098">
            <v>0</v>
          </cell>
          <cell r="J9098" t="str">
            <v>Non-Represented State Employees</v>
          </cell>
          <cell r="K9098">
            <v>12906</v>
          </cell>
          <cell r="L9098">
            <v>12906</v>
          </cell>
          <cell r="M9098">
            <v>12906</v>
          </cell>
          <cell r="N9098">
            <v>12906</v>
          </cell>
          <cell r="O9098">
            <v>12167</v>
          </cell>
          <cell r="P9098">
            <v>12410</v>
          </cell>
          <cell r="Q9098">
            <v>12785</v>
          </cell>
        </row>
        <row r="9099">
          <cell r="E9099" t="str">
            <v>95MONTHLYFTEAMSTERS LOCAL UNION NUMBER 117</v>
          </cell>
          <cell r="F9099" t="str">
            <v>95</v>
          </cell>
          <cell r="G9099" t="str">
            <v>Monthly</v>
          </cell>
          <cell r="H9099" t="str">
            <v>F</v>
          </cell>
          <cell r="I9099">
            <v>0</v>
          </cell>
          <cell r="J9099" t="str">
            <v>Teamsters Local Union Number 117</v>
          </cell>
          <cell r="K9099">
            <v>13071</v>
          </cell>
          <cell r="L9099">
            <v>13071</v>
          </cell>
          <cell r="M9099">
            <v>13071</v>
          </cell>
          <cell r="N9099">
            <v>13071</v>
          </cell>
          <cell r="O9099">
            <v>12322</v>
          </cell>
          <cell r="P9099">
            <v>12568</v>
          </cell>
          <cell r="Q9099">
            <v>12948</v>
          </cell>
        </row>
        <row r="9100">
          <cell r="E9100" t="str">
            <v>95MONTHLYFWASHINGTON FEDERATION OF STATE EMPLOYEES</v>
          </cell>
          <cell r="F9100" t="str">
            <v>95</v>
          </cell>
          <cell r="G9100" t="str">
            <v>Monthly</v>
          </cell>
          <cell r="H9100" t="str">
            <v>F</v>
          </cell>
          <cell r="I9100">
            <v>0</v>
          </cell>
          <cell r="J9100" t="str">
            <v>Washington Federation of State Employees</v>
          </cell>
          <cell r="K9100">
            <v>12906</v>
          </cell>
          <cell r="L9100">
            <v>12906</v>
          </cell>
          <cell r="M9100">
            <v>12906</v>
          </cell>
          <cell r="N9100">
            <v>12906</v>
          </cell>
          <cell r="O9100">
            <v>12167</v>
          </cell>
          <cell r="P9100">
            <v>12410</v>
          </cell>
          <cell r="Q9100">
            <v>12785</v>
          </cell>
        </row>
        <row r="9101">
          <cell r="E9101" t="str">
            <v>95MONTHLYFWASHINGTON PUBLIC EMPLOYEES ASSOCIATION</v>
          </cell>
          <cell r="F9101" t="str">
            <v>95</v>
          </cell>
          <cell r="G9101" t="str">
            <v>Monthly</v>
          </cell>
          <cell r="H9101" t="str">
            <v>F</v>
          </cell>
          <cell r="I9101">
            <v>0</v>
          </cell>
          <cell r="J9101" t="str">
            <v>Washington Public Employees Association</v>
          </cell>
          <cell r="K9101">
            <v>12906</v>
          </cell>
          <cell r="L9101">
            <v>12906</v>
          </cell>
          <cell r="M9101">
            <v>12906</v>
          </cell>
          <cell r="N9101">
            <v>12906</v>
          </cell>
          <cell r="O9101">
            <v>12167</v>
          </cell>
          <cell r="P9101">
            <v>12410</v>
          </cell>
          <cell r="Q9101">
            <v>12785</v>
          </cell>
        </row>
        <row r="9102">
          <cell r="E9102" t="str">
            <v>95MONTHLYGCOALITION</v>
          </cell>
          <cell r="F9102" t="str">
            <v>95</v>
          </cell>
          <cell r="G9102" t="str">
            <v>Monthly</v>
          </cell>
          <cell r="H9102" t="str">
            <v>G</v>
          </cell>
          <cell r="I9102">
            <v>0</v>
          </cell>
          <cell r="J9102" t="str">
            <v>Coalition</v>
          </cell>
          <cell r="K9102">
            <v>13232</v>
          </cell>
          <cell r="L9102">
            <v>13232</v>
          </cell>
          <cell r="M9102">
            <v>13232</v>
          </cell>
          <cell r="N9102">
            <v>13232</v>
          </cell>
          <cell r="O9102">
            <v>12474</v>
          </cell>
          <cell r="P9102">
            <v>12723</v>
          </cell>
          <cell r="Q9102">
            <v>13107</v>
          </cell>
        </row>
        <row r="9103">
          <cell r="E9103" t="str">
            <v>95MONTHLYGNON-REPRESENTED STATE EMPLOYEES</v>
          </cell>
          <cell r="F9103" t="str">
            <v>95</v>
          </cell>
          <cell r="G9103" t="str">
            <v>Monthly</v>
          </cell>
          <cell r="H9103" t="str">
            <v>G</v>
          </cell>
          <cell r="I9103">
            <v>0</v>
          </cell>
          <cell r="J9103" t="str">
            <v>Non-Represented State Employees</v>
          </cell>
          <cell r="K9103">
            <v>13232</v>
          </cell>
          <cell r="L9103">
            <v>13232</v>
          </cell>
          <cell r="M9103">
            <v>13232</v>
          </cell>
          <cell r="N9103">
            <v>13232</v>
          </cell>
          <cell r="O9103">
            <v>12474</v>
          </cell>
          <cell r="P9103">
            <v>12723</v>
          </cell>
          <cell r="Q9103">
            <v>13107</v>
          </cell>
        </row>
        <row r="9104">
          <cell r="E9104" t="str">
            <v>95MONTHLYGTEAMSTERS LOCAL UNION NUMBER 117</v>
          </cell>
          <cell r="F9104" t="str">
            <v>95</v>
          </cell>
          <cell r="G9104" t="str">
            <v>Monthly</v>
          </cell>
          <cell r="H9104" t="str">
            <v>G</v>
          </cell>
          <cell r="I9104">
            <v>0</v>
          </cell>
          <cell r="J9104" t="str">
            <v>Teamsters Local Union Number 117</v>
          </cell>
          <cell r="K9104">
            <v>13400</v>
          </cell>
          <cell r="L9104">
            <v>13400</v>
          </cell>
          <cell r="M9104">
            <v>13400</v>
          </cell>
          <cell r="N9104">
            <v>13400</v>
          </cell>
          <cell r="O9104">
            <v>12632</v>
          </cell>
          <cell r="P9104">
            <v>12885</v>
          </cell>
          <cell r="Q9104">
            <v>13274</v>
          </cell>
        </row>
        <row r="9105">
          <cell r="E9105" t="str">
            <v>95MONTHLYGWASHINGTON FEDERATION OF STATE EMPLOYEES</v>
          </cell>
          <cell r="F9105" t="str">
            <v>95</v>
          </cell>
          <cell r="G9105" t="str">
            <v>Monthly</v>
          </cell>
          <cell r="H9105" t="str">
            <v>G</v>
          </cell>
          <cell r="I9105">
            <v>0</v>
          </cell>
          <cell r="J9105" t="str">
            <v>Washington Federation of State Employees</v>
          </cell>
          <cell r="K9105">
            <v>13232</v>
          </cell>
          <cell r="L9105">
            <v>13232</v>
          </cell>
          <cell r="M9105">
            <v>13232</v>
          </cell>
          <cell r="N9105">
            <v>13232</v>
          </cell>
          <cell r="O9105">
            <v>12474</v>
          </cell>
          <cell r="P9105">
            <v>12723</v>
          </cell>
          <cell r="Q9105">
            <v>13107</v>
          </cell>
        </row>
        <row r="9106">
          <cell r="E9106" t="str">
            <v>95MONTHLYGWASHINGTON PUBLIC EMPLOYEES ASSOCIATION</v>
          </cell>
          <cell r="F9106" t="str">
            <v>95</v>
          </cell>
          <cell r="G9106" t="str">
            <v>Monthly</v>
          </cell>
          <cell r="H9106" t="str">
            <v>G</v>
          </cell>
          <cell r="I9106">
            <v>0</v>
          </cell>
          <cell r="J9106" t="str">
            <v>Washington Public Employees Association</v>
          </cell>
          <cell r="K9106">
            <v>13232</v>
          </cell>
          <cell r="L9106">
            <v>13232</v>
          </cell>
          <cell r="M9106">
            <v>13232</v>
          </cell>
          <cell r="N9106">
            <v>13232</v>
          </cell>
          <cell r="O9106">
            <v>12474</v>
          </cell>
          <cell r="P9106">
            <v>12723</v>
          </cell>
          <cell r="Q9106">
            <v>13107</v>
          </cell>
        </row>
        <row r="9107">
          <cell r="E9107" t="str">
            <v>95MONTHLYHCOALITION</v>
          </cell>
          <cell r="F9107" t="str">
            <v>95</v>
          </cell>
          <cell r="G9107" t="str">
            <v>Monthly</v>
          </cell>
          <cell r="H9107" t="str">
            <v>H</v>
          </cell>
          <cell r="I9107">
            <v>0</v>
          </cell>
          <cell r="J9107" t="str">
            <v>Coalition</v>
          </cell>
          <cell r="K9107">
            <v>13558</v>
          </cell>
          <cell r="L9107">
            <v>13558</v>
          </cell>
          <cell r="M9107">
            <v>13558</v>
          </cell>
          <cell r="N9107">
            <v>13558</v>
          </cell>
          <cell r="O9107">
            <v>12781</v>
          </cell>
          <cell r="P9107">
            <v>13037</v>
          </cell>
          <cell r="Q9107">
            <v>13431</v>
          </cell>
        </row>
        <row r="9108">
          <cell r="E9108" t="str">
            <v>95MONTHLYHNON-REPRESENTED STATE EMPLOYEES</v>
          </cell>
          <cell r="F9108" t="str">
            <v>95</v>
          </cell>
          <cell r="G9108" t="str">
            <v>Monthly</v>
          </cell>
          <cell r="H9108" t="str">
            <v>H</v>
          </cell>
          <cell r="I9108">
            <v>0</v>
          </cell>
          <cell r="J9108" t="str">
            <v>Non-Represented State Employees</v>
          </cell>
          <cell r="K9108">
            <v>13558</v>
          </cell>
          <cell r="L9108">
            <v>13558</v>
          </cell>
          <cell r="M9108">
            <v>13558</v>
          </cell>
          <cell r="N9108">
            <v>13558</v>
          </cell>
          <cell r="O9108">
            <v>12781</v>
          </cell>
          <cell r="P9108">
            <v>13037</v>
          </cell>
          <cell r="Q9108">
            <v>13431</v>
          </cell>
        </row>
        <row r="9109">
          <cell r="E9109" t="str">
            <v>95MONTHLYHTEAMSTERS LOCAL UNION NUMBER 117</v>
          </cell>
          <cell r="F9109" t="str">
            <v>95</v>
          </cell>
          <cell r="G9109" t="str">
            <v>Monthly</v>
          </cell>
          <cell r="H9109" t="str">
            <v>H</v>
          </cell>
          <cell r="I9109">
            <v>0</v>
          </cell>
          <cell r="J9109" t="str">
            <v>Teamsters Local Union Number 117</v>
          </cell>
          <cell r="K9109">
            <v>13731</v>
          </cell>
          <cell r="L9109">
            <v>13731</v>
          </cell>
          <cell r="M9109">
            <v>13731</v>
          </cell>
          <cell r="N9109">
            <v>13731</v>
          </cell>
          <cell r="O9109">
            <v>12944</v>
          </cell>
          <cell r="P9109">
            <v>13203</v>
          </cell>
          <cell r="Q9109">
            <v>13602</v>
          </cell>
        </row>
        <row r="9110">
          <cell r="E9110" t="str">
            <v>95MONTHLYHWASHINGTON FEDERATION OF STATE EMPLOYEES</v>
          </cell>
          <cell r="F9110" t="str">
            <v>95</v>
          </cell>
          <cell r="G9110" t="str">
            <v>Monthly</v>
          </cell>
          <cell r="H9110" t="str">
            <v>H</v>
          </cell>
          <cell r="I9110">
            <v>0</v>
          </cell>
          <cell r="J9110" t="str">
            <v>Washington Federation of State Employees</v>
          </cell>
          <cell r="K9110">
            <v>13558</v>
          </cell>
          <cell r="L9110">
            <v>13558</v>
          </cell>
          <cell r="M9110">
            <v>13558</v>
          </cell>
          <cell r="N9110">
            <v>13558</v>
          </cell>
          <cell r="O9110">
            <v>12781</v>
          </cell>
          <cell r="P9110">
            <v>13037</v>
          </cell>
          <cell r="Q9110">
            <v>13431</v>
          </cell>
        </row>
        <row r="9111">
          <cell r="E9111" t="str">
            <v>95MONTHLYHWASHINGTON PUBLIC EMPLOYEES ASSOCIATION</v>
          </cell>
          <cell r="F9111" t="str">
            <v>95</v>
          </cell>
          <cell r="G9111" t="str">
            <v>Monthly</v>
          </cell>
          <cell r="H9111" t="str">
            <v>H</v>
          </cell>
          <cell r="I9111">
            <v>0</v>
          </cell>
          <cell r="J9111" t="str">
            <v>Washington Public Employees Association</v>
          </cell>
          <cell r="K9111">
            <v>13558</v>
          </cell>
          <cell r="L9111">
            <v>13558</v>
          </cell>
          <cell r="M9111">
            <v>13558</v>
          </cell>
          <cell r="N9111">
            <v>13558</v>
          </cell>
          <cell r="O9111">
            <v>12781</v>
          </cell>
          <cell r="P9111">
            <v>13037</v>
          </cell>
          <cell r="Q9111">
            <v>13431</v>
          </cell>
        </row>
        <row r="9112">
          <cell r="E9112" t="str">
            <v>95MONTHLYICOALITION</v>
          </cell>
          <cell r="F9112" t="str">
            <v>95</v>
          </cell>
          <cell r="G9112" t="str">
            <v>Monthly</v>
          </cell>
          <cell r="H9112" t="str">
            <v>I</v>
          </cell>
          <cell r="I9112">
            <v>0</v>
          </cell>
          <cell r="J9112" t="str">
            <v>Coalition</v>
          </cell>
          <cell r="K9112">
            <v>13900</v>
          </cell>
          <cell r="L9112">
            <v>13900</v>
          </cell>
          <cell r="M9112">
            <v>13900</v>
          </cell>
          <cell r="N9112">
            <v>13900</v>
          </cell>
          <cell r="O9112">
            <v>13103</v>
          </cell>
          <cell r="P9112">
            <v>13365</v>
          </cell>
          <cell r="Q9112">
            <v>13769</v>
          </cell>
        </row>
        <row r="9113">
          <cell r="E9113" t="str">
            <v>95MONTHLYINON-REPRESENTED STATE EMPLOYEES</v>
          </cell>
          <cell r="F9113" t="str">
            <v>95</v>
          </cell>
          <cell r="G9113" t="str">
            <v>Monthly</v>
          </cell>
          <cell r="H9113" t="str">
            <v>I</v>
          </cell>
          <cell r="I9113">
            <v>0</v>
          </cell>
          <cell r="J9113" t="str">
            <v>Non-Represented State Employees</v>
          </cell>
          <cell r="K9113">
            <v>13900</v>
          </cell>
          <cell r="L9113">
            <v>13900</v>
          </cell>
          <cell r="M9113">
            <v>13900</v>
          </cell>
          <cell r="N9113">
            <v>13900</v>
          </cell>
          <cell r="O9113">
            <v>13103</v>
          </cell>
          <cell r="P9113">
            <v>13365</v>
          </cell>
          <cell r="Q9113">
            <v>13769</v>
          </cell>
        </row>
        <row r="9114">
          <cell r="E9114" t="str">
            <v>95MONTHLYITEAMSTERS LOCAL UNION NUMBER 117</v>
          </cell>
          <cell r="F9114" t="str">
            <v>95</v>
          </cell>
          <cell r="G9114" t="str">
            <v>Monthly</v>
          </cell>
          <cell r="H9114" t="str">
            <v>I</v>
          </cell>
          <cell r="I9114">
            <v>0</v>
          </cell>
          <cell r="J9114" t="str">
            <v>Teamsters Local Union Number 117</v>
          </cell>
          <cell r="K9114">
            <v>14077</v>
          </cell>
          <cell r="L9114">
            <v>14077</v>
          </cell>
          <cell r="M9114">
            <v>14077</v>
          </cell>
          <cell r="N9114">
            <v>14077</v>
          </cell>
          <cell r="O9114">
            <v>13271</v>
          </cell>
          <cell r="P9114">
            <v>13536</v>
          </cell>
          <cell r="Q9114">
            <v>13945</v>
          </cell>
        </row>
        <row r="9115">
          <cell r="E9115" t="str">
            <v>95MONTHLYIWASHINGTON FEDERATION OF STATE EMPLOYEES</v>
          </cell>
          <cell r="F9115" t="str">
            <v>95</v>
          </cell>
          <cell r="G9115" t="str">
            <v>Monthly</v>
          </cell>
          <cell r="H9115" t="str">
            <v>I</v>
          </cell>
          <cell r="I9115">
            <v>0</v>
          </cell>
          <cell r="J9115" t="str">
            <v>Washington Federation of State Employees</v>
          </cell>
          <cell r="K9115">
            <v>13900</v>
          </cell>
          <cell r="L9115">
            <v>13900</v>
          </cell>
          <cell r="M9115">
            <v>13900</v>
          </cell>
          <cell r="N9115">
            <v>13900</v>
          </cell>
          <cell r="O9115">
            <v>13103</v>
          </cell>
          <cell r="P9115">
            <v>13365</v>
          </cell>
          <cell r="Q9115">
            <v>13769</v>
          </cell>
        </row>
        <row r="9116">
          <cell r="E9116" t="str">
            <v>95MONTHLYIWASHINGTON PUBLIC EMPLOYEES ASSOCIATION</v>
          </cell>
          <cell r="F9116" t="str">
            <v>95</v>
          </cell>
          <cell r="G9116" t="str">
            <v>Monthly</v>
          </cell>
          <cell r="H9116" t="str">
            <v>I</v>
          </cell>
          <cell r="I9116">
            <v>0</v>
          </cell>
          <cell r="J9116" t="str">
            <v>Washington Public Employees Association</v>
          </cell>
          <cell r="K9116">
            <v>13900</v>
          </cell>
          <cell r="L9116">
            <v>13900</v>
          </cell>
          <cell r="M9116">
            <v>13900</v>
          </cell>
          <cell r="N9116">
            <v>13900</v>
          </cell>
          <cell r="O9116">
            <v>13103</v>
          </cell>
          <cell r="P9116">
            <v>13365</v>
          </cell>
          <cell r="Q9116">
            <v>13769</v>
          </cell>
        </row>
        <row r="9117">
          <cell r="E9117" t="str">
            <v>95MONTHLYJCOALITION</v>
          </cell>
          <cell r="F9117" t="str">
            <v>95</v>
          </cell>
          <cell r="G9117" t="str">
            <v>Monthly</v>
          </cell>
          <cell r="H9117" t="str">
            <v>J</v>
          </cell>
          <cell r="I9117">
            <v>0</v>
          </cell>
          <cell r="J9117" t="str">
            <v>Coalition</v>
          </cell>
          <cell r="K9117">
            <v>14245</v>
          </cell>
          <cell r="L9117">
            <v>14245</v>
          </cell>
          <cell r="M9117">
            <v>14245</v>
          </cell>
          <cell r="N9117">
            <v>14245</v>
          </cell>
          <cell r="O9117">
            <v>13428</v>
          </cell>
          <cell r="P9117">
            <v>13697</v>
          </cell>
          <cell r="Q9117">
            <v>14111</v>
          </cell>
        </row>
        <row r="9118">
          <cell r="E9118" t="str">
            <v>95MONTHLYJNON-REPRESENTED STATE EMPLOYEES</v>
          </cell>
          <cell r="F9118" t="str">
            <v>95</v>
          </cell>
          <cell r="G9118" t="str">
            <v>Monthly</v>
          </cell>
          <cell r="H9118" t="str">
            <v>J</v>
          </cell>
          <cell r="I9118">
            <v>0</v>
          </cell>
          <cell r="J9118" t="str">
            <v>Non-Represented State Employees</v>
          </cell>
          <cell r="K9118">
            <v>14245</v>
          </cell>
          <cell r="L9118">
            <v>14245</v>
          </cell>
          <cell r="M9118">
            <v>14245</v>
          </cell>
          <cell r="N9118">
            <v>14245</v>
          </cell>
          <cell r="O9118">
            <v>13428</v>
          </cell>
          <cell r="P9118">
            <v>13697</v>
          </cell>
          <cell r="Q9118">
            <v>14111</v>
          </cell>
        </row>
        <row r="9119">
          <cell r="E9119" t="str">
            <v>95MONTHLYJTEAMSTERS LOCAL UNION NUMBER 117</v>
          </cell>
          <cell r="F9119" t="str">
            <v>95</v>
          </cell>
          <cell r="G9119" t="str">
            <v>Monthly</v>
          </cell>
          <cell r="H9119" t="str">
            <v>J</v>
          </cell>
          <cell r="I9119">
            <v>0</v>
          </cell>
          <cell r="J9119" t="str">
            <v>Teamsters Local Union Number 117</v>
          </cell>
          <cell r="K9119">
            <v>14426</v>
          </cell>
          <cell r="L9119">
            <v>14426</v>
          </cell>
          <cell r="M9119">
            <v>14426</v>
          </cell>
          <cell r="N9119">
            <v>14426</v>
          </cell>
          <cell r="O9119">
            <v>13599</v>
          </cell>
          <cell r="P9119">
            <v>13871</v>
          </cell>
          <cell r="Q9119">
            <v>14290</v>
          </cell>
        </row>
        <row r="9120">
          <cell r="E9120" t="str">
            <v>95MONTHLYJWASHINGTON FEDERATION OF STATE EMPLOYEES</v>
          </cell>
          <cell r="F9120" t="str">
            <v>95</v>
          </cell>
          <cell r="G9120" t="str">
            <v>Monthly</v>
          </cell>
          <cell r="H9120" t="str">
            <v>J</v>
          </cell>
          <cell r="I9120">
            <v>0</v>
          </cell>
          <cell r="J9120" t="str">
            <v>Washington Federation of State Employees</v>
          </cell>
          <cell r="K9120">
            <v>14245</v>
          </cell>
          <cell r="L9120">
            <v>14245</v>
          </cell>
          <cell r="M9120">
            <v>14245</v>
          </cell>
          <cell r="N9120">
            <v>14245</v>
          </cell>
          <cell r="O9120">
            <v>13428</v>
          </cell>
          <cell r="P9120">
            <v>13697</v>
          </cell>
          <cell r="Q9120">
            <v>14111</v>
          </cell>
        </row>
        <row r="9121">
          <cell r="E9121" t="str">
            <v>95MONTHLYJWASHINGTON PUBLIC EMPLOYEES ASSOCIATION</v>
          </cell>
          <cell r="F9121" t="str">
            <v>95</v>
          </cell>
          <cell r="G9121" t="str">
            <v>Monthly</v>
          </cell>
          <cell r="H9121" t="str">
            <v>J</v>
          </cell>
          <cell r="I9121">
            <v>0</v>
          </cell>
          <cell r="J9121" t="str">
            <v>Washington Public Employees Association</v>
          </cell>
          <cell r="K9121">
            <v>14245</v>
          </cell>
          <cell r="L9121">
            <v>14245</v>
          </cell>
          <cell r="M9121">
            <v>14245</v>
          </cell>
          <cell r="N9121">
            <v>14245</v>
          </cell>
          <cell r="O9121">
            <v>13428</v>
          </cell>
          <cell r="P9121">
            <v>13697</v>
          </cell>
          <cell r="Q9121">
            <v>14111</v>
          </cell>
        </row>
        <row r="9122">
          <cell r="E9122" t="str">
            <v>95MONTHLYKCOALITION</v>
          </cell>
          <cell r="F9122" t="str">
            <v>95</v>
          </cell>
          <cell r="G9122" t="str">
            <v>Monthly</v>
          </cell>
          <cell r="H9122" t="str">
            <v>K</v>
          </cell>
          <cell r="I9122">
            <v>0</v>
          </cell>
          <cell r="J9122" t="str">
            <v>Coalition</v>
          </cell>
          <cell r="K9122">
            <v>14605</v>
          </cell>
          <cell r="L9122">
            <v>14605</v>
          </cell>
          <cell r="M9122">
            <v>14605</v>
          </cell>
          <cell r="N9122">
            <v>14605</v>
          </cell>
          <cell r="O9122">
            <v>13768</v>
          </cell>
          <cell r="P9122">
            <v>14043</v>
          </cell>
          <cell r="Q9122">
            <v>14467</v>
          </cell>
        </row>
        <row r="9123">
          <cell r="E9123" t="str">
            <v>95MONTHLYKNON-REPRESENTED STATE EMPLOYEES</v>
          </cell>
          <cell r="F9123" t="str">
            <v>95</v>
          </cell>
          <cell r="G9123" t="str">
            <v>Monthly</v>
          </cell>
          <cell r="H9123" t="str">
            <v>K</v>
          </cell>
          <cell r="I9123">
            <v>0</v>
          </cell>
          <cell r="J9123" t="str">
            <v>Non-Represented State Employees</v>
          </cell>
          <cell r="K9123">
            <v>14605</v>
          </cell>
          <cell r="L9123">
            <v>14605</v>
          </cell>
          <cell r="M9123">
            <v>14605</v>
          </cell>
          <cell r="N9123">
            <v>14605</v>
          </cell>
          <cell r="O9123">
            <v>13768</v>
          </cell>
          <cell r="P9123">
            <v>14043</v>
          </cell>
          <cell r="Q9123">
            <v>14467</v>
          </cell>
        </row>
        <row r="9124">
          <cell r="E9124" t="str">
            <v>95MONTHLYKTEAMSTERS LOCAL UNION NUMBER 117</v>
          </cell>
          <cell r="F9124" t="str">
            <v>95</v>
          </cell>
          <cell r="G9124" t="str">
            <v>Monthly</v>
          </cell>
          <cell r="H9124" t="str">
            <v>K</v>
          </cell>
          <cell r="I9124">
            <v>0</v>
          </cell>
          <cell r="J9124" t="str">
            <v>Teamsters Local Union Number 117</v>
          </cell>
          <cell r="K9124">
            <v>14794</v>
          </cell>
          <cell r="L9124">
            <v>14794</v>
          </cell>
          <cell r="M9124">
            <v>14794</v>
          </cell>
          <cell r="N9124">
            <v>14794</v>
          </cell>
          <cell r="O9124">
            <v>13946</v>
          </cell>
          <cell r="P9124">
            <v>14225</v>
          </cell>
          <cell r="Q9124">
            <v>14655</v>
          </cell>
        </row>
        <row r="9125">
          <cell r="E9125" t="str">
            <v>95MONTHLYKWASHINGTON FEDERATION OF STATE EMPLOYEES</v>
          </cell>
          <cell r="F9125" t="str">
            <v>95</v>
          </cell>
          <cell r="G9125" t="str">
            <v>Monthly</v>
          </cell>
          <cell r="H9125" t="str">
            <v>K</v>
          </cell>
          <cell r="I9125">
            <v>0</v>
          </cell>
          <cell r="J9125" t="str">
            <v>Washington Federation of State Employees</v>
          </cell>
          <cell r="K9125">
            <v>14605</v>
          </cell>
          <cell r="L9125">
            <v>14605</v>
          </cell>
          <cell r="M9125">
            <v>14605</v>
          </cell>
          <cell r="N9125">
            <v>14605</v>
          </cell>
          <cell r="O9125">
            <v>13768</v>
          </cell>
          <cell r="P9125">
            <v>14043</v>
          </cell>
          <cell r="Q9125">
            <v>14467</v>
          </cell>
        </row>
        <row r="9126">
          <cell r="E9126" t="str">
            <v>95MONTHLYKWASHINGTON PUBLIC EMPLOYEES ASSOCIATION</v>
          </cell>
          <cell r="F9126" t="str">
            <v>95</v>
          </cell>
          <cell r="G9126" t="str">
            <v>Monthly</v>
          </cell>
          <cell r="H9126" t="str">
            <v>K</v>
          </cell>
          <cell r="I9126">
            <v>0</v>
          </cell>
          <cell r="J9126" t="str">
            <v>Washington Public Employees Association</v>
          </cell>
          <cell r="K9126">
            <v>14605</v>
          </cell>
          <cell r="L9126">
            <v>14605</v>
          </cell>
          <cell r="M9126">
            <v>14605</v>
          </cell>
          <cell r="N9126">
            <v>14605</v>
          </cell>
          <cell r="O9126">
            <v>13768</v>
          </cell>
          <cell r="P9126">
            <v>14043</v>
          </cell>
          <cell r="Q9126">
            <v>14467</v>
          </cell>
        </row>
        <row r="9127">
          <cell r="E9127" t="str">
            <v>95MONTHLYLCOALITION</v>
          </cell>
          <cell r="F9127" t="str">
            <v>95</v>
          </cell>
          <cell r="G9127" t="str">
            <v>Monthly</v>
          </cell>
          <cell r="H9127" t="str">
            <v>L</v>
          </cell>
          <cell r="I9127">
            <v>0</v>
          </cell>
          <cell r="J9127" t="str">
            <v>Coalition</v>
          </cell>
          <cell r="K9127">
            <v>14967</v>
          </cell>
          <cell r="L9127">
            <v>14967</v>
          </cell>
          <cell r="M9127">
            <v>14967</v>
          </cell>
          <cell r="N9127">
            <v>14967</v>
          </cell>
          <cell r="O9127">
            <v>14109</v>
          </cell>
          <cell r="P9127">
            <v>14391</v>
          </cell>
          <cell r="Q9127">
            <v>14826</v>
          </cell>
        </row>
        <row r="9128">
          <cell r="E9128" t="str">
            <v>95MONTHLYLNON-REPRESENTED STATE EMPLOYEES</v>
          </cell>
          <cell r="F9128" t="str">
            <v>95</v>
          </cell>
          <cell r="G9128" t="str">
            <v>Monthly</v>
          </cell>
          <cell r="H9128" t="str">
            <v>L</v>
          </cell>
          <cell r="I9128">
            <v>0</v>
          </cell>
          <cell r="J9128" t="str">
            <v>Non-Represented State Employees</v>
          </cell>
          <cell r="K9128">
            <v>14967</v>
          </cell>
          <cell r="L9128">
            <v>14967</v>
          </cell>
          <cell r="M9128">
            <v>14967</v>
          </cell>
          <cell r="N9128">
            <v>14967</v>
          </cell>
          <cell r="O9128">
            <v>14109</v>
          </cell>
          <cell r="P9128">
            <v>14391</v>
          </cell>
          <cell r="Q9128">
            <v>14826</v>
          </cell>
        </row>
        <row r="9129">
          <cell r="E9129" t="str">
            <v>95MONTHLYLTEAMSTERS LOCAL UNION NUMBER 117</v>
          </cell>
          <cell r="F9129" t="str">
            <v>95</v>
          </cell>
          <cell r="G9129" t="str">
            <v>Monthly</v>
          </cell>
          <cell r="H9129" t="str">
            <v>L</v>
          </cell>
          <cell r="I9129">
            <v>0</v>
          </cell>
          <cell r="J9129" t="str">
            <v>Teamsters Local Union Number 117</v>
          </cell>
          <cell r="K9129">
            <v>15159</v>
          </cell>
          <cell r="L9129">
            <v>15159</v>
          </cell>
          <cell r="M9129">
            <v>15159</v>
          </cell>
          <cell r="N9129">
            <v>15159</v>
          </cell>
          <cell r="O9129">
            <v>14290</v>
          </cell>
          <cell r="P9129">
            <v>14576</v>
          </cell>
          <cell r="Q9129">
            <v>15016</v>
          </cell>
        </row>
        <row r="9130">
          <cell r="E9130" t="str">
            <v>95MONTHLYLWASHINGTON FEDERATION OF STATE EMPLOYEES</v>
          </cell>
          <cell r="F9130" t="str">
            <v>95</v>
          </cell>
          <cell r="G9130" t="str">
            <v>Monthly</v>
          </cell>
          <cell r="H9130" t="str">
            <v>L</v>
          </cell>
          <cell r="I9130">
            <v>0</v>
          </cell>
          <cell r="J9130" t="str">
            <v>Washington Federation of State Employees</v>
          </cell>
          <cell r="K9130">
            <v>14967</v>
          </cell>
          <cell r="L9130">
            <v>14967</v>
          </cell>
          <cell r="M9130">
            <v>14967</v>
          </cell>
          <cell r="N9130">
            <v>14967</v>
          </cell>
          <cell r="O9130">
            <v>14109</v>
          </cell>
          <cell r="P9130">
            <v>14391</v>
          </cell>
          <cell r="Q9130">
            <v>14826</v>
          </cell>
        </row>
        <row r="9131">
          <cell r="E9131" t="str">
            <v>95MONTHLYLWASHINGTON PUBLIC EMPLOYEES ASSOCIATION</v>
          </cell>
          <cell r="F9131" t="str">
            <v>95</v>
          </cell>
          <cell r="G9131" t="str">
            <v>Monthly</v>
          </cell>
          <cell r="H9131" t="str">
            <v>L</v>
          </cell>
          <cell r="I9131">
            <v>0</v>
          </cell>
          <cell r="J9131" t="str">
            <v>Washington Public Employees Association</v>
          </cell>
          <cell r="K9131">
            <v>14967</v>
          </cell>
          <cell r="L9131">
            <v>14967</v>
          </cell>
          <cell r="M9131">
            <v>14967</v>
          </cell>
          <cell r="N9131">
            <v>14967</v>
          </cell>
          <cell r="O9131">
            <v>14109</v>
          </cell>
          <cell r="P9131">
            <v>14391</v>
          </cell>
          <cell r="Q9131">
            <v>14826</v>
          </cell>
        </row>
        <row r="9132">
          <cell r="E9132" t="str">
            <v>95MONTHLYMCOALITION</v>
          </cell>
          <cell r="F9132" t="str">
            <v>95</v>
          </cell>
          <cell r="G9132" t="str">
            <v>Monthly</v>
          </cell>
          <cell r="H9132" t="str">
            <v>M</v>
          </cell>
          <cell r="I9132">
            <v>0</v>
          </cell>
          <cell r="J9132" t="str">
            <v>Coalition</v>
          </cell>
          <cell r="K9132">
            <v>15343</v>
          </cell>
          <cell r="L9132">
            <v>15343</v>
          </cell>
          <cell r="M9132">
            <v>15343</v>
          </cell>
          <cell r="N9132">
            <v>15343</v>
          </cell>
          <cell r="O9132">
            <v>14464</v>
          </cell>
          <cell r="P9132">
            <v>14753</v>
          </cell>
          <cell r="Q9132">
            <v>15199</v>
          </cell>
        </row>
        <row r="9133">
          <cell r="E9133" t="str">
            <v>95MONTHLYMNON-REPRESENTED STATE EMPLOYEES</v>
          </cell>
          <cell r="F9133" t="str">
            <v>95</v>
          </cell>
          <cell r="G9133" t="str">
            <v>Monthly</v>
          </cell>
          <cell r="H9133" t="str">
            <v>M</v>
          </cell>
          <cell r="I9133">
            <v>0</v>
          </cell>
          <cell r="J9133" t="str">
            <v>Non-Represented State Employees</v>
          </cell>
          <cell r="K9133">
            <v>15343</v>
          </cell>
          <cell r="L9133">
            <v>15343</v>
          </cell>
          <cell r="M9133">
            <v>15343</v>
          </cell>
          <cell r="N9133">
            <v>15343</v>
          </cell>
          <cell r="O9133">
            <v>14464</v>
          </cell>
          <cell r="P9133">
            <v>14753</v>
          </cell>
          <cell r="Q9133">
            <v>15199</v>
          </cell>
        </row>
        <row r="9134">
          <cell r="E9134" t="str">
            <v>95MONTHLYMTEAMSTERS LOCAL UNION NUMBER 117</v>
          </cell>
          <cell r="F9134" t="str">
            <v>95</v>
          </cell>
          <cell r="G9134" t="str">
            <v>Monthly</v>
          </cell>
          <cell r="H9134" t="str">
            <v>M</v>
          </cell>
          <cell r="I9134">
            <v>0</v>
          </cell>
          <cell r="J9134" t="str">
            <v>Teamsters Local Union Number 117</v>
          </cell>
          <cell r="K9134">
            <v>15541</v>
          </cell>
          <cell r="L9134">
            <v>15541</v>
          </cell>
          <cell r="M9134">
            <v>15541</v>
          </cell>
          <cell r="N9134">
            <v>15541</v>
          </cell>
          <cell r="O9134">
            <v>14650</v>
          </cell>
          <cell r="P9134">
            <v>14943</v>
          </cell>
          <cell r="Q9134">
            <v>15394</v>
          </cell>
        </row>
        <row r="9135">
          <cell r="E9135" t="str">
            <v>95MONTHLYMWASHINGTON FEDERATION OF STATE EMPLOYEES</v>
          </cell>
          <cell r="F9135" t="str">
            <v>95</v>
          </cell>
          <cell r="G9135" t="str">
            <v>Monthly</v>
          </cell>
          <cell r="H9135" t="str">
            <v>M</v>
          </cell>
          <cell r="I9135">
            <v>0</v>
          </cell>
          <cell r="J9135" t="str">
            <v>Washington Federation of State Employees</v>
          </cell>
          <cell r="K9135">
            <v>15343</v>
          </cell>
          <cell r="L9135">
            <v>15343</v>
          </cell>
          <cell r="M9135">
            <v>15343</v>
          </cell>
          <cell r="N9135">
            <v>15343</v>
          </cell>
          <cell r="O9135">
            <v>14464</v>
          </cell>
          <cell r="P9135">
            <v>14753</v>
          </cell>
          <cell r="Q9135">
            <v>15199</v>
          </cell>
        </row>
        <row r="9136">
          <cell r="E9136" t="str">
            <v>95MONTHLYMWASHINGTON PUBLIC EMPLOYEES ASSOCIATION</v>
          </cell>
          <cell r="F9136" t="str">
            <v>95</v>
          </cell>
          <cell r="G9136" t="str">
            <v>Monthly</v>
          </cell>
          <cell r="H9136" t="str">
            <v>M</v>
          </cell>
          <cell r="I9136">
            <v>0</v>
          </cell>
          <cell r="J9136" t="str">
            <v>Washington Public Employees Association</v>
          </cell>
          <cell r="K9136">
            <v>15343</v>
          </cell>
          <cell r="L9136">
            <v>15343</v>
          </cell>
          <cell r="M9136">
            <v>15343</v>
          </cell>
          <cell r="N9136">
            <v>15343</v>
          </cell>
          <cell r="O9136">
            <v>14464</v>
          </cell>
          <cell r="P9136">
            <v>14753</v>
          </cell>
          <cell r="Q9136">
            <v>15199</v>
          </cell>
        </row>
        <row r="9137">
          <cell r="E9137" t="str">
            <v>96MONTHLYACOALITION</v>
          </cell>
          <cell r="F9137" t="str">
            <v>96</v>
          </cell>
          <cell r="G9137" t="str">
            <v>Monthly</v>
          </cell>
          <cell r="H9137" t="str">
            <v>A</v>
          </cell>
          <cell r="I9137">
            <v>0</v>
          </cell>
          <cell r="J9137" t="str">
            <v>Coalition</v>
          </cell>
          <cell r="K9137">
            <v>11693</v>
          </cell>
          <cell r="L9137">
            <v>11693</v>
          </cell>
          <cell r="M9137">
            <v>11693</v>
          </cell>
          <cell r="N9137">
            <v>11693</v>
          </cell>
          <cell r="O9137">
            <v>11023</v>
          </cell>
          <cell r="P9137">
            <v>11243</v>
          </cell>
          <cell r="Q9137">
            <v>11583</v>
          </cell>
        </row>
        <row r="9138">
          <cell r="E9138" t="str">
            <v>96MONTHLYANON-REPRESENTED STATE EMPLOYEES</v>
          </cell>
          <cell r="F9138" t="str">
            <v>96</v>
          </cell>
          <cell r="G9138" t="str">
            <v>Monthly</v>
          </cell>
          <cell r="H9138" t="str">
            <v>A</v>
          </cell>
          <cell r="I9138">
            <v>0</v>
          </cell>
          <cell r="J9138" t="str">
            <v>Non-Represented State Employees</v>
          </cell>
          <cell r="K9138">
            <v>11693</v>
          </cell>
          <cell r="L9138">
            <v>11693</v>
          </cell>
          <cell r="M9138">
            <v>11693</v>
          </cell>
          <cell r="N9138">
            <v>11693</v>
          </cell>
          <cell r="O9138">
            <v>11023</v>
          </cell>
          <cell r="P9138">
            <v>11243</v>
          </cell>
          <cell r="Q9138">
            <v>11583</v>
          </cell>
        </row>
        <row r="9139">
          <cell r="E9139" t="str">
            <v>96MONTHLYATEAMSTERS LOCAL UNION NUMBER 117</v>
          </cell>
          <cell r="F9139" t="str">
            <v>96</v>
          </cell>
          <cell r="G9139" t="str">
            <v>Monthly</v>
          </cell>
          <cell r="H9139" t="str">
            <v>A</v>
          </cell>
          <cell r="I9139">
            <v>0</v>
          </cell>
          <cell r="J9139" t="str">
            <v>Teamsters Local Union Number 117</v>
          </cell>
          <cell r="K9139">
            <v>11842</v>
          </cell>
          <cell r="L9139">
            <v>11842</v>
          </cell>
          <cell r="M9139">
            <v>11842</v>
          </cell>
          <cell r="N9139">
            <v>11842</v>
          </cell>
          <cell r="O9139">
            <v>11164</v>
          </cell>
          <cell r="P9139">
            <v>11387</v>
          </cell>
          <cell r="Q9139">
            <v>11731</v>
          </cell>
        </row>
        <row r="9140">
          <cell r="E9140" t="str">
            <v>96MONTHLYAWASHINGTON FEDERATION OF STATE EMPLOYEES</v>
          </cell>
          <cell r="F9140" t="str">
            <v>96</v>
          </cell>
          <cell r="G9140" t="str">
            <v>Monthly</v>
          </cell>
          <cell r="H9140" t="str">
            <v>A</v>
          </cell>
          <cell r="I9140">
            <v>0</v>
          </cell>
          <cell r="J9140" t="str">
            <v>Washington Federation of State Employees</v>
          </cell>
          <cell r="K9140">
            <v>11693</v>
          </cell>
          <cell r="L9140">
            <v>11693</v>
          </cell>
          <cell r="M9140">
            <v>11693</v>
          </cell>
          <cell r="N9140">
            <v>11693</v>
          </cell>
          <cell r="O9140">
            <v>11023</v>
          </cell>
          <cell r="P9140">
            <v>11243</v>
          </cell>
          <cell r="Q9140">
            <v>11583</v>
          </cell>
        </row>
        <row r="9141">
          <cell r="E9141" t="str">
            <v>96MONTHLYAWASHINGTON PUBLIC EMPLOYEES ASSOCIATION</v>
          </cell>
          <cell r="F9141" t="str">
            <v>96</v>
          </cell>
          <cell r="G9141" t="str">
            <v>Monthly</v>
          </cell>
          <cell r="H9141" t="str">
            <v>A</v>
          </cell>
          <cell r="I9141">
            <v>0</v>
          </cell>
          <cell r="J9141" t="str">
            <v>Washington Public Employees Association</v>
          </cell>
          <cell r="K9141">
            <v>11693</v>
          </cell>
          <cell r="L9141">
            <v>11693</v>
          </cell>
          <cell r="M9141">
            <v>11693</v>
          </cell>
          <cell r="N9141">
            <v>11693</v>
          </cell>
          <cell r="O9141">
            <v>11023</v>
          </cell>
          <cell r="P9141">
            <v>11243</v>
          </cell>
          <cell r="Q9141">
            <v>11583</v>
          </cell>
        </row>
        <row r="9142">
          <cell r="E9142" t="str">
            <v>96MONTHLYBCOALITION</v>
          </cell>
          <cell r="F9142" t="str">
            <v>96</v>
          </cell>
          <cell r="G9142" t="str">
            <v>Monthly</v>
          </cell>
          <cell r="H9142" t="str">
            <v>B</v>
          </cell>
          <cell r="I9142">
            <v>0</v>
          </cell>
          <cell r="J9142" t="str">
            <v>Coalition</v>
          </cell>
          <cell r="K9142">
            <v>11981</v>
          </cell>
          <cell r="L9142">
            <v>11981</v>
          </cell>
          <cell r="M9142">
            <v>11981</v>
          </cell>
          <cell r="N9142">
            <v>11981</v>
          </cell>
          <cell r="O9142">
            <v>11294</v>
          </cell>
          <cell r="P9142">
            <v>11520</v>
          </cell>
          <cell r="Q9142">
            <v>11868</v>
          </cell>
        </row>
        <row r="9143">
          <cell r="E9143" t="str">
            <v>96MONTHLYBNON-REPRESENTED STATE EMPLOYEES</v>
          </cell>
          <cell r="F9143" t="str">
            <v>96</v>
          </cell>
          <cell r="G9143" t="str">
            <v>Monthly</v>
          </cell>
          <cell r="H9143" t="str">
            <v>B</v>
          </cell>
          <cell r="I9143">
            <v>0</v>
          </cell>
          <cell r="J9143" t="str">
            <v>Non-Represented State Employees</v>
          </cell>
          <cell r="K9143">
            <v>11981</v>
          </cell>
          <cell r="L9143">
            <v>11981</v>
          </cell>
          <cell r="M9143">
            <v>11981</v>
          </cell>
          <cell r="N9143">
            <v>11981</v>
          </cell>
          <cell r="O9143">
            <v>11294</v>
          </cell>
          <cell r="P9143">
            <v>11520</v>
          </cell>
          <cell r="Q9143">
            <v>11868</v>
          </cell>
        </row>
        <row r="9144">
          <cell r="E9144" t="str">
            <v>96MONTHLYBTEAMSTERS LOCAL UNION NUMBER 117</v>
          </cell>
          <cell r="F9144" t="str">
            <v>96</v>
          </cell>
          <cell r="G9144" t="str">
            <v>Monthly</v>
          </cell>
          <cell r="H9144" t="str">
            <v>B</v>
          </cell>
          <cell r="I9144">
            <v>0</v>
          </cell>
          <cell r="J9144" t="str">
            <v>Teamsters Local Union Number 117</v>
          </cell>
          <cell r="K9144">
            <v>12135</v>
          </cell>
          <cell r="L9144">
            <v>12135</v>
          </cell>
          <cell r="M9144">
            <v>12135</v>
          </cell>
          <cell r="N9144">
            <v>12135</v>
          </cell>
          <cell r="O9144">
            <v>11439</v>
          </cell>
          <cell r="P9144">
            <v>11668</v>
          </cell>
          <cell r="Q9144">
            <v>12020</v>
          </cell>
        </row>
        <row r="9145">
          <cell r="E9145" t="str">
            <v>96MONTHLYBWASHINGTON FEDERATION OF STATE EMPLOYEES</v>
          </cell>
          <cell r="F9145" t="str">
            <v>96</v>
          </cell>
          <cell r="G9145" t="str">
            <v>Monthly</v>
          </cell>
          <cell r="H9145" t="str">
            <v>B</v>
          </cell>
          <cell r="I9145">
            <v>0</v>
          </cell>
          <cell r="J9145" t="str">
            <v>Washington Federation of State Employees</v>
          </cell>
          <cell r="K9145">
            <v>11981</v>
          </cell>
          <cell r="L9145">
            <v>11981</v>
          </cell>
          <cell r="M9145">
            <v>11981</v>
          </cell>
          <cell r="N9145">
            <v>11981</v>
          </cell>
          <cell r="O9145">
            <v>11294</v>
          </cell>
          <cell r="P9145">
            <v>11520</v>
          </cell>
          <cell r="Q9145">
            <v>11868</v>
          </cell>
        </row>
        <row r="9146">
          <cell r="E9146" t="str">
            <v>96MONTHLYBWASHINGTON PUBLIC EMPLOYEES ASSOCIATION</v>
          </cell>
          <cell r="F9146" t="str">
            <v>96</v>
          </cell>
          <cell r="G9146" t="str">
            <v>Monthly</v>
          </cell>
          <cell r="H9146" t="str">
            <v>B</v>
          </cell>
          <cell r="I9146">
            <v>0</v>
          </cell>
          <cell r="J9146" t="str">
            <v>Washington Public Employees Association</v>
          </cell>
          <cell r="K9146">
            <v>11981</v>
          </cell>
          <cell r="L9146">
            <v>11981</v>
          </cell>
          <cell r="M9146">
            <v>11981</v>
          </cell>
          <cell r="N9146">
            <v>11981</v>
          </cell>
          <cell r="O9146">
            <v>11294</v>
          </cell>
          <cell r="P9146">
            <v>11520</v>
          </cell>
          <cell r="Q9146">
            <v>11868</v>
          </cell>
        </row>
        <row r="9147">
          <cell r="E9147" t="str">
            <v>96MONTHLYCCOALITION</v>
          </cell>
          <cell r="F9147" t="str">
            <v>96</v>
          </cell>
          <cell r="G9147" t="str">
            <v>Monthly</v>
          </cell>
          <cell r="H9147" t="str">
            <v>C</v>
          </cell>
          <cell r="I9147">
            <v>0</v>
          </cell>
          <cell r="J9147" t="str">
            <v>Coalition</v>
          </cell>
          <cell r="K9147">
            <v>12284</v>
          </cell>
          <cell r="L9147">
            <v>12284</v>
          </cell>
          <cell r="M9147">
            <v>12284</v>
          </cell>
          <cell r="N9147">
            <v>12284</v>
          </cell>
          <cell r="O9147">
            <v>11580</v>
          </cell>
          <cell r="P9147">
            <v>11812</v>
          </cell>
          <cell r="Q9147">
            <v>12169</v>
          </cell>
        </row>
        <row r="9148">
          <cell r="E9148" t="str">
            <v>96MONTHLYCNON-REPRESENTED STATE EMPLOYEES</v>
          </cell>
          <cell r="F9148" t="str">
            <v>96</v>
          </cell>
          <cell r="G9148" t="str">
            <v>Monthly</v>
          </cell>
          <cell r="H9148" t="str">
            <v>C</v>
          </cell>
          <cell r="I9148">
            <v>0</v>
          </cell>
          <cell r="J9148" t="str">
            <v>Non-Represented State Employees</v>
          </cell>
          <cell r="K9148">
            <v>12284</v>
          </cell>
          <cell r="L9148">
            <v>12284</v>
          </cell>
          <cell r="M9148">
            <v>12284</v>
          </cell>
          <cell r="N9148">
            <v>12284</v>
          </cell>
          <cell r="O9148">
            <v>11580</v>
          </cell>
          <cell r="P9148">
            <v>11812</v>
          </cell>
          <cell r="Q9148">
            <v>12169</v>
          </cell>
        </row>
        <row r="9149">
          <cell r="E9149" t="str">
            <v>96MONTHLYCTEAMSTERS LOCAL UNION NUMBER 117</v>
          </cell>
          <cell r="F9149" t="str">
            <v>96</v>
          </cell>
          <cell r="G9149" t="str">
            <v>Monthly</v>
          </cell>
          <cell r="H9149" t="str">
            <v>C</v>
          </cell>
          <cell r="I9149">
            <v>0</v>
          </cell>
          <cell r="J9149" t="str">
            <v>Teamsters Local Union Number 117</v>
          </cell>
          <cell r="K9149">
            <v>12440</v>
          </cell>
          <cell r="L9149">
            <v>12440</v>
          </cell>
          <cell r="M9149">
            <v>12440</v>
          </cell>
          <cell r="N9149">
            <v>12440</v>
          </cell>
          <cell r="O9149">
            <v>11727</v>
          </cell>
          <cell r="P9149">
            <v>11962</v>
          </cell>
          <cell r="Q9149">
            <v>12323</v>
          </cell>
        </row>
        <row r="9150">
          <cell r="E9150" t="str">
            <v>96MONTHLYCWASHINGTON FEDERATION OF STATE EMPLOYEES</v>
          </cell>
          <cell r="F9150" t="str">
            <v>96</v>
          </cell>
          <cell r="G9150" t="str">
            <v>Monthly</v>
          </cell>
          <cell r="H9150" t="str">
            <v>C</v>
          </cell>
          <cell r="I9150">
            <v>0</v>
          </cell>
          <cell r="J9150" t="str">
            <v>Washington Federation of State Employees</v>
          </cell>
          <cell r="K9150">
            <v>12284</v>
          </cell>
          <cell r="L9150">
            <v>12284</v>
          </cell>
          <cell r="M9150">
            <v>12284</v>
          </cell>
          <cell r="N9150">
            <v>12284</v>
          </cell>
          <cell r="O9150">
            <v>11580</v>
          </cell>
          <cell r="P9150">
            <v>11812</v>
          </cell>
          <cell r="Q9150">
            <v>12169</v>
          </cell>
        </row>
        <row r="9151">
          <cell r="E9151" t="str">
            <v>96MONTHLYCWASHINGTON PUBLIC EMPLOYEES ASSOCIATION</v>
          </cell>
          <cell r="F9151" t="str">
            <v>96</v>
          </cell>
          <cell r="G9151" t="str">
            <v>Monthly</v>
          </cell>
          <cell r="H9151" t="str">
            <v>C</v>
          </cell>
          <cell r="I9151">
            <v>0</v>
          </cell>
          <cell r="J9151" t="str">
            <v>Washington Public Employees Association</v>
          </cell>
          <cell r="K9151">
            <v>12284</v>
          </cell>
          <cell r="L9151">
            <v>12284</v>
          </cell>
          <cell r="M9151">
            <v>12284</v>
          </cell>
          <cell r="N9151">
            <v>12284</v>
          </cell>
          <cell r="O9151">
            <v>11580</v>
          </cell>
          <cell r="P9151">
            <v>11812</v>
          </cell>
          <cell r="Q9151">
            <v>12169</v>
          </cell>
        </row>
        <row r="9152">
          <cell r="E9152" t="str">
            <v>96MONTHLYDCOALITION</v>
          </cell>
          <cell r="F9152" t="str">
            <v>96</v>
          </cell>
          <cell r="G9152" t="str">
            <v>Monthly</v>
          </cell>
          <cell r="H9152" t="str">
            <v>D</v>
          </cell>
          <cell r="I9152">
            <v>0</v>
          </cell>
          <cell r="J9152" t="str">
            <v>Coalition</v>
          </cell>
          <cell r="K9152">
            <v>12593</v>
          </cell>
          <cell r="L9152">
            <v>12593</v>
          </cell>
          <cell r="M9152">
            <v>12593</v>
          </cell>
          <cell r="N9152">
            <v>12593</v>
          </cell>
          <cell r="O9152">
            <v>11872</v>
          </cell>
          <cell r="P9152">
            <v>12109</v>
          </cell>
          <cell r="Q9152">
            <v>12475</v>
          </cell>
        </row>
        <row r="9153">
          <cell r="E9153" t="str">
            <v>96MONTHLYDNON-REPRESENTED STATE EMPLOYEES</v>
          </cell>
          <cell r="F9153" t="str">
            <v>96</v>
          </cell>
          <cell r="G9153" t="str">
            <v>Monthly</v>
          </cell>
          <cell r="H9153" t="str">
            <v>D</v>
          </cell>
          <cell r="I9153">
            <v>0</v>
          </cell>
          <cell r="J9153" t="str">
            <v>Non-Represented State Employees</v>
          </cell>
          <cell r="K9153">
            <v>12593</v>
          </cell>
          <cell r="L9153">
            <v>12593</v>
          </cell>
          <cell r="M9153">
            <v>12593</v>
          </cell>
          <cell r="N9153">
            <v>12593</v>
          </cell>
          <cell r="O9153">
            <v>11872</v>
          </cell>
          <cell r="P9153">
            <v>12109</v>
          </cell>
          <cell r="Q9153">
            <v>12475</v>
          </cell>
        </row>
        <row r="9154">
          <cell r="E9154" t="str">
            <v>96MONTHLYDTEAMSTERS LOCAL UNION NUMBER 117</v>
          </cell>
          <cell r="F9154" t="str">
            <v>96</v>
          </cell>
          <cell r="G9154" t="str">
            <v>Monthly</v>
          </cell>
          <cell r="H9154" t="str">
            <v>D</v>
          </cell>
          <cell r="I9154">
            <v>0</v>
          </cell>
          <cell r="J9154" t="str">
            <v>Teamsters Local Union Number 117</v>
          </cell>
          <cell r="K9154">
            <v>12757</v>
          </cell>
          <cell r="L9154">
            <v>12757</v>
          </cell>
          <cell r="M9154">
            <v>12757</v>
          </cell>
          <cell r="N9154">
            <v>12757</v>
          </cell>
          <cell r="O9154">
            <v>12025</v>
          </cell>
          <cell r="P9154">
            <v>12266</v>
          </cell>
          <cell r="Q9154">
            <v>12636</v>
          </cell>
        </row>
        <row r="9155">
          <cell r="E9155" t="str">
            <v>96MONTHLYDWASHINGTON FEDERATION OF STATE EMPLOYEES</v>
          </cell>
          <cell r="F9155" t="str">
            <v>96</v>
          </cell>
          <cell r="G9155" t="str">
            <v>Monthly</v>
          </cell>
          <cell r="H9155" t="str">
            <v>D</v>
          </cell>
          <cell r="I9155">
            <v>0</v>
          </cell>
          <cell r="J9155" t="str">
            <v>Washington Federation of State Employees</v>
          </cell>
          <cell r="K9155">
            <v>12593</v>
          </cell>
          <cell r="L9155">
            <v>12593</v>
          </cell>
          <cell r="M9155">
            <v>12593</v>
          </cell>
          <cell r="N9155">
            <v>12593</v>
          </cell>
          <cell r="O9155">
            <v>11872</v>
          </cell>
          <cell r="P9155">
            <v>12109</v>
          </cell>
          <cell r="Q9155">
            <v>12475</v>
          </cell>
        </row>
        <row r="9156">
          <cell r="E9156" t="str">
            <v>96MONTHLYDWASHINGTON PUBLIC EMPLOYEES ASSOCIATION</v>
          </cell>
          <cell r="F9156" t="str">
            <v>96</v>
          </cell>
          <cell r="G9156" t="str">
            <v>Monthly</v>
          </cell>
          <cell r="H9156" t="str">
            <v>D</v>
          </cell>
          <cell r="I9156">
            <v>0</v>
          </cell>
          <cell r="J9156" t="str">
            <v>Washington Public Employees Association</v>
          </cell>
          <cell r="K9156">
            <v>12593</v>
          </cell>
          <cell r="L9156">
            <v>12593</v>
          </cell>
          <cell r="M9156">
            <v>12593</v>
          </cell>
          <cell r="N9156">
            <v>12593</v>
          </cell>
          <cell r="O9156">
            <v>11872</v>
          </cell>
          <cell r="P9156">
            <v>12109</v>
          </cell>
          <cell r="Q9156">
            <v>12475</v>
          </cell>
        </row>
        <row r="9157">
          <cell r="E9157" t="str">
            <v>96MONTHLYECOALITION</v>
          </cell>
          <cell r="F9157" t="str">
            <v>96</v>
          </cell>
          <cell r="G9157" t="str">
            <v>Monthly</v>
          </cell>
          <cell r="H9157" t="str">
            <v>E</v>
          </cell>
          <cell r="I9157">
            <v>0</v>
          </cell>
          <cell r="J9157" t="str">
            <v>Coalition</v>
          </cell>
          <cell r="K9157">
            <v>12906</v>
          </cell>
          <cell r="L9157">
            <v>12906</v>
          </cell>
          <cell r="M9157">
            <v>12906</v>
          </cell>
          <cell r="N9157">
            <v>12906</v>
          </cell>
          <cell r="O9157">
            <v>12167</v>
          </cell>
          <cell r="P9157">
            <v>12410</v>
          </cell>
          <cell r="Q9157">
            <v>12785</v>
          </cell>
        </row>
        <row r="9158">
          <cell r="E9158" t="str">
            <v>96MONTHLYENON-REPRESENTED STATE EMPLOYEES</v>
          </cell>
          <cell r="F9158" t="str">
            <v>96</v>
          </cell>
          <cell r="G9158" t="str">
            <v>Monthly</v>
          </cell>
          <cell r="H9158" t="str">
            <v>E</v>
          </cell>
          <cell r="I9158">
            <v>0</v>
          </cell>
          <cell r="J9158" t="str">
            <v>Non-Represented State Employees</v>
          </cell>
          <cell r="K9158">
            <v>12906</v>
          </cell>
          <cell r="L9158">
            <v>12906</v>
          </cell>
          <cell r="M9158">
            <v>12906</v>
          </cell>
          <cell r="N9158">
            <v>12906</v>
          </cell>
          <cell r="O9158">
            <v>12167</v>
          </cell>
          <cell r="P9158">
            <v>12410</v>
          </cell>
          <cell r="Q9158">
            <v>12785</v>
          </cell>
        </row>
        <row r="9159">
          <cell r="E9159" t="str">
            <v>96MONTHLYETEAMSTERS LOCAL UNION NUMBER 117</v>
          </cell>
          <cell r="F9159" t="str">
            <v>96</v>
          </cell>
          <cell r="G9159" t="str">
            <v>Monthly</v>
          </cell>
          <cell r="H9159" t="str">
            <v>E</v>
          </cell>
          <cell r="I9159">
            <v>0</v>
          </cell>
          <cell r="J9159" t="str">
            <v>Teamsters Local Union Number 117</v>
          </cell>
          <cell r="K9159">
            <v>13071</v>
          </cell>
          <cell r="L9159">
            <v>13071</v>
          </cell>
          <cell r="M9159">
            <v>13071</v>
          </cell>
          <cell r="N9159">
            <v>13071</v>
          </cell>
          <cell r="O9159">
            <v>12322</v>
          </cell>
          <cell r="P9159">
            <v>12568</v>
          </cell>
          <cell r="Q9159">
            <v>12948</v>
          </cell>
        </row>
        <row r="9160">
          <cell r="E9160" t="str">
            <v>96MONTHLYEWASHINGTON FEDERATION OF STATE EMPLOYEES</v>
          </cell>
          <cell r="F9160" t="str">
            <v>96</v>
          </cell>
          <cell r="G9160" t="str">
            <v>Monthly</v>
          </cell>
          <cell r="H9160" t="str">
            <v>E</v>
          </cell>
          <cell r="I9160">
            <v>0</v>
          </cell>
          <cell r="J9160" t="str">
            <v>Washington Federation of State Employees</v>
          </cell>
          <cell r="K9160">
            <v>12906</v>
          </cell>
          <cell r="L9160">
            <v>12906</v>
          </cell>
          <cell r="M9160">
            <v>12906</v>
          </cell>
          <cell r="N9160">
            <v>12906</v>
          </cell>
          <cell r="O9160">
            <v>12167</v>
          </cell>
          <cell r="P9160">
            <v>12410</v>
          </cell>
          <cell r="Q9160">
            <v>12785</v>
          </cell>
        </row>
        <row r="9161">
          <cell r="E9161" t="str">
            <v>96MONTHLYEWASHINGTON PUBLIC EMPLOYEES ASSOCIATION</v>
          </cell>
          <cell r="F9161" t="str">
            <v>96</v>
          </cell>
          <cell r="G9161" t="str">
            <v>Monthly</v>
          </cell>
          <cell r="H9161" t="str">
            <v>E</v>
          </cell>
          <cell r="I9161">
            <v>0</v>
          </cell>
          <cell r="J9161" t="str">
            <v>Washington Public Employees Association</v>
          </cell>
          <cell r="K9161">
            <v>12906</v>
          </cell>
          <cell r="L9161">
            <v>12906</v>
          </cell>
          <cell r="M9161">
            <v>12906</v>
          </cell>
          <cell r="N9161">
            <v>12906</v>
          </cell>
          <cell r="O9161">
            <v>12167</v>
          </cell>
          <cell r="P9161">
            <v>12410</v>
          </cell>
          <cell r="Q9161">
            <v>12785</v>
          </cell>
        </row>
        <row r="9162">
          <cell r="E9162" t="str">
            <v>96MONTHLYFCOALITION</v>
          </cell>
          <cell r="F9162" t="str">
            <v>96</v>
          </cell>
          <cell r="G9162" t="str">
            <v>Monthly</v>
          </cell>
          <cell r="H9162" t="str">
            <v>F</v>
          </cell>
          <cell r="I9162">
            <v>0</v>
          </cell>
          <cell r="J9162" t="str">
            <v>Coalition</v>
          </cell>
          <cell r="K9162">
            <v>13232</v>
          </cell>
          <cell r="L9162">
            <v>13232</v>
          </cell>
          <cell r="M9162">
            <v>13232</v>
          </cell>
          <cell r="N9162">
            <v>13232</v>
          </cell>
          <cell r="O9162">
            <v>12474</v>
          </cell>
          <cell r="P9162">
            <v>12723</v>
          </cell>
          <cell r="Q9162">
            <v>13107</v>
          </cell>
        </row>
        <row r="9163">
          <cell r="E9163" t="str">
            <v>96MONTHLYFNON-REPRESENTED STATE EMPLOYEES</v>
          </cell>
          <cell r="F9163" t="str">
            <v>96</v>
          </cell>
          <cell r="G9163" t="str">
            <v>Monthly</v>
          </cell>
          <cell r="H9163" t="str">
            <v>F</v>
          </cell>
          <cell r="I9163">
            <v>0</v>
          </cell>
          <cell r="J9163" t="str">
            <v>Non-Represented State Employees</v>
          </cell>
          <cell r="K9163">
            <v>13232</v>
          </cell>
          <cell r="L9163">
            <v>13232</v>
          </cell>
          <cell r="M9163">
            <v>13232</v>
          </cell>
          <cell r="N9163">
            <v>13232</v>
          </cell>
          <cell r="O9163">
            <v>12474</v>
          </cell>
          <cell r="P9163">
            <v>12723</v>
          </cell>
          <cell r="Q9163">
            <v>13107</v>
          </cell>
        </row>
        <row r="9164">
          <cell r="E9164" t="str">
            <v>96MONTHLYFTEAMSTERS LOCAL UNION NUMBER 117</v>
          </cell>
          <cell r="F9164" t="str">
            <v>96</v>
          </cell>
          <cell r="G9164" t="str">
            <v>Monthly</v>
          </cell>
          <cell r="H9164" t="str">
            <v>F</v>
          </cell>
          <cell r="I9164">
            <v>0</v>
          </cell>
          <cell r="J9164" t="str">
            <v>Teamsters Local Union Number 117</v>
          </cell>
          <cell r="K9164">
            <v>13400</v>
          </cell>
          <cell r="L9164">
            <v>13400</v>
          </cell>
          <cell r="M9164">
            <v>13400</v>
          </cell>
          <cell r="N9164">
            <v>13400</v>
          </cell>
          <cell r="O9164">
            <v>12632</v>
          </cell>
          <cell r="P9164">
            <v>12885</v>
          </cell>
          <cell r="Q9164">
            <v>13274</v>
          </cell>
        </row>
        <row r="9165">
          <cell r="E9165" t="str">
            <v>96MONTHLYFWASHINGTON FEDERATION OF STATE EMPLOYEES</v>
          </cell>
          <cell r="F9165" t="str">
            <v>96</v>
          </cell>
          <cell r="G9165" t="str">
            <v>Monthly</v>
          </cell>
          <cell r="H9165" t="str">
            <v>F</v>
          </cell>
          <cell r="I9165">
            <v>0</v>
          </cell>
          <cell r="J9165" t="str">
            <v>Washington Federation of State Employees</v>
          </cell>
          <cell r="K9165">
            <v>13232</v>
          </cell>
          <cell r="L9165">
            <v>13232</v>
          </cell>
          <cell r="M9165">
            <v>13232</v>
          </cell>
          <cell r="N9165">
            <v>13232</v>
          </cell>
          <cell r="O9165">
            <v>12474</v>
          </cell>
          <cell r="P9165">
            <v>12723</v>
          </cell>
          <cell r="Q9165">
            <v>13107</v>
          </cell>
        </row>
        <row r="9166">
          <cell r="E9166" t="str">
            <v>96MONTHLYFWASHINGTON PUBLIC EMPLOYEES ASSOCIATION</v>
          </cell>
          <cell r="F9166" t="str">
            <v>96</v>
          </cell>
          <cell r="G9166" t="str">
            <v>Monthly</v>
          </cell>
          <cell r="H9166" t="str">
            <v>F</v>
          </cell>
          <cell r="I9166">
            <v>0</v>
          </cell>
          <cell r="J9166" t="str">
            <v>Washington Public Employees Association</v>
          </cell>
          <cell r="K9166">
            <v>13232</v>
          </cell>
          <cell r="L9166">
            <v>13232</v>
          </cell>
          <cell r="M9166">
            <v>13232</v>
          </cell>
          <cell r="N9166">
            <v>13232</v>
          </cell>
          <cell r="O9166">
            <v>12474</v>
          </cell>
          <cell r="P9166">
            <v>12723</v>
          </cell>
          <cell r="Q9166">
            <v>13107</v>
          </cell>
        </row>
        <row r="9167">
          <cell r="E9167" t="str">
            <v>96MONTHLYGCOALITION</v>
          </cell>
          <cell r="F9167" t="str">
            <v>96</v>
          </cell>
          <cell r="G9167" t="str">
            <v>Monthly</v>
          </cell>
          <cell r="H9167" t="str">
            <v>G</v>
          </cell>
          <cell r="I9167">
            <v>0</v>
          </cell>
          <cell r="J9167" t="str">
            <v>Coalition</v>
          </cell>
          <cell r="K9167">
            <v>13558</v>
          </cell>
          <cell r="L9167">
            <v>13558</v>
          </cell>
          <cell r="M9167">
            <v>13558</v>
          </cell>
          <cell r="N9167">
            <v>13558</v>
          </cell>
          <cell r="O9167">
            <v>12781</v>
          </cell>
          <cell r="P9167">
            <v>13037</v>
          </cell>
          <cell r="Q9167">
            <v>13431</v>
          </cell>
        </row>
        <row r="9168">
          <cell r="E9168" t="str">
            <v>96MONTHLYGNON-REPRESENTED STATE EMPLOYEES</v>
          </cell>
          <cell r="F9168" t="str">
            <v>96</v>
          </cell>
          <cell r="G9168" t="str">
            <v>Monthly</v>
          </cell>
          <cell r="H9168" t="str">
            <v>G</v>
          </cell>
          <cell r="I9168">
            <v>0</v>
          </cell>
          <cell r="J9168" t="str">
            <v>Non-Represented State Employees</v>
          </cell>
          <cell r="K9168">
            <v>13558</v>
          </cell>
          <cell r="L9168">
            <v>13558</v>
          </cell>
          <cell r="M9168">
            <v>13558</v>
          </cell>
          <cell r="N9168">
            <v>13558</v>
          </cell>
          <cell r="O9168">
            <v>12781</v>
          </cell>
          <cell r="P9168">
            <v>13037</v>
          </cell>
          <cell r="Q9168">
            <v>13431</v>
          </cell>
        </row>
        <row r="9169">
          <cell r="E9169" t="str">
            <v>96MONTHLYGTEAMSTERS LOCAL UNION NUMBER 117</v>
          </cell>
          <cell r="F9169" t="str">
            <v>96</v>
          </cell>
          <cell r="G9169" t="str">
            <v>Monthly</v>
          </cell>
          <cell r="H9169" t="str">
            <v>G</v>
          </cell>
          <cell r="I9169">
            <v>0</v>
          </cell>
          <cell r="J9169" t="str">
            <v>Teamsters Local Union Number 117</v>
          </cell>
          <cell r="K9169">
            <v>13731</v>
          </cell>
          <cell r="L9169">
            <v>13731</v>
          </cell>
          <cell r="M9169">
            <v>13731</v>
          </cell>
          <cell r="N9169">
            <v>13731</v>
          </cell>
          <cell r="O9169">
            <v>12944</v>
          </cell>
          <cell r="P9169">
            <v>13203</v>
          </cell>
          <cell r="Q9169">
            <v>13602</v>
          </cell>
        </row>
        <row r="9170">
          <cell r="E9170" t="str">
            <v>96MONTHLYGWASHINGTON FEDERATION OF STATE EMPLOYEES</v>
          </cell>
          <cell r="F9170" t="str">
            <v>96</v>
          </cell>
          <cell r="G9170" t="str">
            <v>Monthly</v>
          </cell>
          <cell r="H9170" t="str">
            <v>G</v>
          </cell>
          <cell r="I9170">
            <v>0</v>
          </cell>
          <cell r="J9170" t="str">
            <v>Washington Federation of State Employees</v>
          </cell>
          <cell r="K9170">
            <v>13558</v>
          </cell>
          <cell r="L9170">
            <v>13558</v>
          </cell>
          <cell r="M9170">
            <v>13558</v>
          </cell>
          <cell r="N9170">
            <v>13558</v>
          </cell>
          <cell r="O9170">
            <v>12781</v>
          </cell>
          <cell r="P9170">
            <v>13037</v>
          </cell>
          <cell r="Q9170">
            <v>13431</v>
          </cell>
        </row>
        <row r="9171">
          <cell r="E9171" t="str">
            <v>96MONTHLYGWASHINGTON PUBLIC EMPLOYEES ASSOCIATION</v>
          </cell>
          <cell r="F9171" t="str">
            <v>96</v>
          </cell>
          <cell r="G9171" t="str">
            <v>Monthly</v>
          </cell>
          <cell r="H9171" t="str">
            <v>G</v>
          </cell>
          <cell r="I9171">
            <v>0</v>
          </cell>
          <cell r="J9171" t="str">
            <v>Washington Public Employees Association</v>
          </cell>
          <cell r="K9171">
            <v>13558</v>
          </cell>
          <cell r="L9171">
            <v>13558</v>
          </cell>
          <cell r="M9171">
            <v>13558</v>
          </cell>
          <cell r="N9171">
            <v>13558</v>
          </cell>
          <cell r="O9171">
            <v>12781</v>
          </cell>
          <cell r="P9171">
            <v>13037</v>
          </cell>
          <cell r="Q9171">
            <v>13431</v>
          </cell>
        </row>
        <row r="9172">
          <cell r="E9172" t="str">
            <v>96MONTHLYHCOALITION</v>
          </cell>
          <cell r="F9172" t="str">
            <v>96</v>
          </cell>
          <cell r="G9172" t="str">
            <v>Monthly</v>
          </cell>
          <cell r="H9172" t="str">
            <v>H</v>
          </cell>
          <cell r="I9172">
            <v>0</v>
          </cell>
          <cell r="J9172" t="str">
            <v>Coalition</v>
          </cell>
          <cell r="K9172">
            <v>13900</v>
          </cell>
          <cell r="L9172">
            <v>13900</v>
          </cell>
          <cell r="M9172">
            <v>13900</v>
          </cell>
          <cell r="N9172">
            <v>13900</v>
          </cell>
          <cell r="O9172">
            <v>13103</v>
          </cell>
          <cell r="P9172">
            <v>13365</v>
          </cell>
          <cell r="Q9172">
            <v>13769</v>
          </cell>
        </row>
        <row r="9173">
          <cell r="E9173" t="str">
            <v>96MONTHLYHNON-REPRESENTED STATE EMPLOYEES</v>
          </cell>
          <cell r="F9173" t="str">
            <v>96</v>
          </cell>
          <cell r="G9173" t="str">
            <v>Monthly</v>
          </cell>
          <cell r="H9173" t="str">
            <v>H</v>
          </cell>
          <cell r="I9173">
            <v>0</v>
          </cell>
          <cell r="J9173" t="str">
            <v>Non-Represented State Employees</v>
          </cell>
          <cell r="K9173">
            <v>13900</v>
          </cell>
          <cell r="L9173">
            <v>13900</v>
          </cell>
          <cell r="M9173">
            <v>13900</v>
          </cell>
          <cell r="N9173">
            <v>13900</v>
          </cell>
          <cell r="O9173">
            <v>13103</v>
          </cell>
          <cell r="P9173">
            <v>13365</v>
          </cell>
          <cell r="Q9173">
            <v>13769</v>
          </cell>
        </row>
        <row r="9174">
          <cell r="E9174" t="str">
            <v>96MONTHLYHTEAMSTERS LOCAL UNION NUMBER 117</v>
          </cell>
          <cell r="F9174" t="str">
            <v>96</v>
          </cell>
          <cell r="G9174" t="str">
            <v>Monthly</v>
          </cell>
          <cell r="H9174" t="str">
            <v>H</v>
          </cell>
          <cell r="I9174">
            <v>0</v>
          </cell>
          <cell r="J9174" t="str">
            <v>Teamsters Local Union Number 117</v>
          </cell>
          <cell r="K9174">
            <v>14077</v>
          </cell>
          <cell r="L9174">
            <v>14077</v>
          </cell>
          <cell r="M9174">
            <v>14077</v>
          </cell>
          <cell r="N9174">
            <v>14077</v>
          </cell>
          <cell r="O9174">
            <v>13271</v>
          </cell>
          <cell r="P9174">
            <v>13536</v>
          </cell>
          <cell r="Q9174">
            <v>13945</v>
          </cell>
        </row>
        <row r="9175">
          <cell r="E9175" t="str">
            <v>96MONTHLYHWASHINGTON FEDERATION OF STATE EMPLOYEES</v>
          </cell>
          <cell r="F9175" t="str">
            <v>96</v>
          </cell>
          <cell r="G9175" t="str">
            <v>Monthly</v>
          </cell>
          <cell r="H9175" t="str">
            <v>H</v>
          </cell>
          <cell r="I9175">
            <v>0</v>
          </cell>
          <cell r="J9175" t="str">
            <v>Washington Federation of State Employees</v>
          </cell>
          <cell r="K9175">
            <v>13900</v>
          </cell>
          <cell r="L9175">
            <v>13900</v>
          </cell>
          <cell r="M9175">
            <v>13900</v>
          </cell>
          <cell r="N9175">
            <v>13900</v>
          </cell>
          <cell r="O9175">
            <v>13103</v>
          </cell>
          <cell r="P9175">
            <v>13365</v>
          </cell>
          <cell r="Q9175">
            <v>13769</v>
          </cell>
        </row>
        <row r="9176">
          <cell r="E9176" t="str">
            <v>96MONTHLYHWASHINGTON PUBLIC EMPLOYEES ASSOCIATION</v>
          </cell>
          <cell r="F9176" t="str">
            <v>96</v>
          </cell>
          <cell r="G9176" t="str">
            <v>Monthly</v>
          </cell>
          <cell r="H9176" t="str">
            <v>H</v>
          </cell>
          <cell r="I9176">
            <v>0</v>
          </cell>
          <cell r="J9176" t="str">
            <v>Washington Public Employees Association</v>
          </cell>
          <cell r="K9176">
            <v>13900</v>
          </cell>
          <cell r="L9176">
            <v>13900</v>
          </cell>
          <cell r="M9176">
            <v>13900</v>
          </cell>
          <cell r="N9176">
            <v>13900</v>
          </cell>
          <cell r="O9176">
            <v>13103</v>
          </cell>
          <cell r="P9176">
            <v>13365</v>
          </cell>
          <cell r="Q9176">
            <v>13769</v>
          </cell>
        </row>
        <row r="9177">
          <cell r="E9177" t="str">
            <v>96MONTHLYICOALITION</v>
          </cell>
          <cell r="F9177" t="str">
            <v>96</v>
          </cell>
          <cell r="G9177" t="str">
            <v>Monthly</v>
          </cell>
          <cell r="H9177" t="str">
            <v>I</v>
          </cell>
          <cell r="I9177">
            <v>0</v>
          </cell>
          <cell r="J9177" t="str">
            <v>Coalition</v>
          </cell>
          <cell r="K9177">
            <v>14245</v>
          </cell>
          <cell r="L9177">
            <v>14245</v>
          </cell>
          <cell r="M9177">
            <v>14245</v>
          </cell>
          <cell r="N9177">
            <v>14245</v>
          </cell>
          <cell r="O9177">
            <v>13428</v>
          </cell>
          <cell r="P9177">
            <v>13697</v>
          </cell>
          <cell r="Q9177">
            <v>14111</v>
          </cell>
        </row>
        <row r="9178">
          <cell r="E9178" t="str">
            <v>96MONTHLYINON-REPRESENTED STATE EMPLOYEES</v>
          </cell>
          <cell r="F9178" t="str">
            <v>96</v>
          </cell>
          <cell r="G9178" t="str">
            <v>Monthly</v>
          </cell>
          <cell r="H9178" t="str">
            <v>I</v>
          </cell>
          <cell r="I9178">
            <v>0</v>
          </cell>
          <cell r="J9178" t="str">
            <v>Non-Represented State Employees</v>
          </cell>
          <cell r="K9178">
            <v>14245</v>
          </cell>
          <cell r="L9178">
            <v>14245</v>
          </cell>
          <cell r="M9178">
            <v>14245</v>
          </cell>
          <cell r="N9178">
            <v>14245</v>
          </cell>
          <cell r="O9178">
            <v>13428</v>
          </cell>
          <cell r="P9178">
            <v>13697</v>
          </cell>
          <cell r="Q9178">
            <v>14111</v>
          </cell>
        </row>
        <row r="9179">
          <cell r="E9179" t="str">
            <v>96MONTHLYITEAMSTERS LOCAL UNION NUMBER 117</v>
          </cell>
          <cell r="F9179" t="str">
            <v>96</v>
          </cell>
          <cell r="G9179" t="str">
            <v>Monthly</v>
          </cell>
          <cell r="H9179" t="str">
            <v>I</v>
          </cell>
          <cell r="I9179">
            <v>0</v>
          </cell>
          <cell r="J9179" t="str">
            <v>Teamsters Local Union Number 117</v>
          </cell>
          <cell r="K9179">
            <v>14426</v>
          </cell>
          <cell r="L9179">
            <v>14426</v>
          </cell>
          <cell r="M9179">
            <v>14426</v>
          </cell>
          <cell r="N9179">
            <v>14426</v>
          </cell>
          <cell r="O9179">
            <v>13599</v>
          </cell>
          <cell r="P9179">
            <v>13871</v>
          </cell>
          <cell r="Q9179">
            <v>14290</v>
          </cell>
        </row>
        <row r="9180">
          <cell r="E9180" t="str">
            <v>96MONTHLYIWASHINGTON FEDERATION OF STATE EMPLOYEES</v>
          </cell>
          <cell r="F9180" t="str">
            <v>96</v>
          </cell>
          <cell r="G9180" t="str">
            <v>Monthly</v>
          </cell>
          <cell r="H9180" t="str">
            <v>I</v>
          </cell>
          <cell r="I9180">
            <v>0</v>
          </cell>
          <cell r="J9180" t="str">
            <v>Washington Federation of State Employees</v>
          </cell>
          <cell r="K9180">
            <v>14245</v>
          </cell>
          <cell r="L9180">
            <v>14245</v>
          </cell>
          <cell r="M9180">
            <v>14245</v>
          </cell>
          <cell r="N9180">
            <v>14245</v>
          </cell>
          <cell r="O9180">
            <v>13428</v>
          </cell>
          <cell r="P9180">
            <v>13697</v>
          </cell>
          <cell r="Q9180">
            <v>14111</v>
          </cell>
        </row>
        <row r="9181">
          <cell r="E9181" t="str">
            <v>96MONTHLYIWASHINGTON PUBLIC EMPLOYEES ASSOCIATION</v>
          </cell>
          <cell r="F9181" t="str">
            <v>96</v>
          </cell>
          <cell r="G9181" t="str">
            <v>Monthly</v>
          </cell>
          <cell r="H9181" t="str">
            <v>I</v>
          </cell>
          <cell r="I9181">
            <v>0</v>
          </cell>
          <cell r="J9181" t="str">
            <v>Washington Public Employees Association</v>
          </cell>
          <cell r="K9181">
            <v>14245</v>
          </cell>
          <cell r="L9181">
            <v>14245</v>
          </cell>
          <cell r="M9181">
            <v>14245</v>
          </cell>
          <cell r="N9181">
            <v>14245</v>
          </cell>
          <cell r="O9181">
            <v>13428</v>
          </cell>
          <cell r="P9181">
            <v>13697</v>
          </cell>
          <cell r="Q9181">
            <v>14111</v>
          </cell>
        </row>
        <row r="9182">
          <cell r="E9182" t="str">
            <v>96MONTHLYJCOALITION</v>
          </cell>
          <cell r="F9182" t="str">
            <v>96</v>
          </cell>
          <cell r="G9182" t="str">
            <v>Monthly</v>
          </cell>
          <cell r="H9182" t="str">
            <v>J</v>
          </cell>
          <cell r="I9182">
            <v>0</v>
          </cell>
          <cell r="J9182" t="str">
            <v>Coalition</v>
          </cell>
          <cell r="K9182">
            <v>14605</v>
          </cell>
          <cell r="L9182">
            <v>14605</v>
          </cell>
          <cell r="M9182">
            <v>14605</v>
          </cell>
          <cell r="N9182">
            <v>14605</v>
          </cell>
          <cell r="O9182">
            <v>13768</v>
          </cell>
          <cell r="P9182">
            <v>14043</v>
          </cell>
          <cell r="Q9182">
            <v>14467</v>
          </cell>
        </row>
        <row r="9183">
          <cell r="E9183" t="str">
            <v>96MONTHLYJNON-REPRESENTED STATE EMPLOYEES</v>
          </cell>
          <cell r="F9183" t="str">
            <v>96</v>
          </cell>
          <cell r="G9183" t="str">
            <v>Monthly</v>
          </cell>
          <cell r="H9183" t="str">
            <v>J</v>
          </cell>
          <cell r="I9183">
            <v>0</v>
          </cell>
          <cell r="J9183" t="str">
            <v>Non-Represented State Employees</v>
          </cell>
          <cell r="K9183">
            <v>14605</v>
          </cell>
          <cell r="L9183">
            <v>14605</v>
          </cell>
          <cell r="M9183">
            <v>14605</v>
          </cell>
          <cell r="N9183">
            <v>14605</v>
          </cell>
          <cell r="O9183">
            <v>13768</v>
          </cell>
          <cell r="P9183">
            <v>14043</v>
          </cell>
          <cell r="Q9183">
            <v>14467</v>
          </cell>
        </row>
        <row r="9184">
          <cell r="E9184" t="str">
            <v>96MONTHLYJTEAMSTERS LOCAL UNION NUMBER 117</v>
          </cell>
          <cell r="F9184" t="str">
            <v>96</v>
          </cell>
          <cell r="G9184" t="str">
            <v>Monthly</v>
          </cell>
          <cell r="H9184" t="str">
            <v>J</v>
          </cell>
          <cell r="I9184">
            <v>0</v>
          </cell>
          <cell r="J9184" t="str">
            <v>Teamsters Local Union Number 117</v>
          </cell>
          <cell r="K9184">
            <v>14794</v>
          </cell>
          <cell r="L9184">
            <v>14794</v>
          </cell>
          <cell r="M9184">
            <v>14794</v>
          </cell>
          <cell r="N9184">
            <v>14794</v>
          </cell>
          <cell r="O9184">
            <v>13946</v>
          </cell>
          <cell r="P9184">
            <v>14225</v>
          </cell>
          <cell r="Q9184">
            <v>14655</v>
          </cell>
        </row>
        <row r="9185">
          <cell r="E9185" t="str">
            <v>96MONTHLYJWASHINGTON FEDERATION OF STATE EMPLOYEES</v>
          </cell>
          <cell r="F9185" t="str">
            <v>96</v>
          </cell>
          <cell r="G9185" t="str">
            <v>Monthly</v>
          </cell>
          <cell r="H9185" t="str">
            <v>J</v>
          </cell>
          <cell r="I9185">
            <v>0</v>
          </cell>
          <cell r="J9185" t="str">
            <v>Washington Federation of State Employees</v>
          </cell>
          <cell r="K9185">
            <v>14605</v>
          </cell>
          <cell r="L9185">
            <v>14605</v>
          </cell>
          <cell r="M9185">
            <v>14605</v>
          </cell>
          <cell r="N9185">
            <v>14605</v>
          </cell>
          <cell r="O9185">
            <v>13768</v>
          </cell>
          <cell r="P9185">
            <v>14043</v>
          </cell>
          <cell r="Q9185">
            <v>14467</v>
          </cell>
        </row>
        <row r="9186">
          <cell r="E9186" t="str">
            <v>96MONTHLYJWASHINGTON PUBLIC EMPLOYEES ASSOCIATION</v>
          </cell>
          <cell r="F9186" t="str">
            <v>96</v>
          </cell>
          <cell r="G9186" t="str">
            <v>Monthly</v>
          </cell>
          <cell r="H9186" t="str">
            <v>J</v>
          </cell>
          <cell r="I9186">
            <v>0</v>
          </cell>
          <cell r="J9186" t="str">
            <v>Washington Public Employees Association</v>
          </cell>
          <cell r="K9186">
            <v>14605</v>
          </cell>
          <cell r="L9186">
            <v>14605</v>
          </cell>
          <cell r="M9186">
            <v>14605</v>
          </cell>
          <cell r="N9186">
            <v>14605</v>
          </cell>
          <cell r="O9186">
            <v>13768</v>
          </cell>
          <cell r="P9186">
            <v>14043</v>
          </cell>
          <cell r="Q9186">
            <v>14467</v>
          </cell>
        </row>
        <row r="9187">
          <cell r="E9187" t="str">
            <v>96MONTHLYKCOALITION</v>
          </cell>
          <cell r="F9187" t="str">
            <v>96</v>
          </cell>
          <cell r="G9187" t="str">
            <v>Monthly</v>
          </cell>
          <cell r="H9187" t="str">
            <v>K</v>
          </cell>
          <cell r="I9187">
            <v>0</v>
          </cell>
          <cell r="J9187" t="str">
            <v>Coalition</v>
          </cell>
          <cell r="K9187">
            <v>14967</v>
          </cell>
          <cell r="L9187">
            <v>14967</v>
          </cell>
          <cell r="M9187">
            <v>14967</v>
          </cell>
          <cell r="N9187">
            <v>14967</v>
          </cell>
          <cell r="O9187">
            <v>14109</v>
          </cell>
          <cell r="P9187">
            <v>14391</v>
          </cell>
          <cell r="Q9187">
            <v>14826</v>
          </cell>
        </row>
        <row r="9188">
          <cell r="E9188" t="str">
            <v>96MONTHLYKNON-REPRESENTED STATE EMPLOYEES</v>
          </cell>
          <cell r="F9188" t="str">
            <v>96</v>
          </cell>
          <cell r="G9188" t="str">
            <v>Monthly</v>
          </cell>
          <cell r="H9188" t="str">
            <v>K</v>
          </cell>
          <cell r="I9188">
            <v>0</v>
          </cell>
          <cell r="J9188" t="str">
            <v>Non-Represented State Employees</v>
          </cell>
          <cell r="K9188">
            <v>14967</v>
          </cell>
          <cell r="L9188">
            <v>14967</v>
          </cell>
          <cell r="M9188">
            <v>14967</v>
          </cell>
          <cell r="N9188">
            <v>14967</v>
          </cell>
          <cell r="O9188">
            <v>14109</v>
          </cell>
          <cell r="P9188">
            <v>14391</v>
          </cell>
          <cell r="Q9188">
            <v>14826</v>
          </cell>
        </row>
        <row r="9189">
          <cell r="E9189" t="str">
            <v>96MONTHLYKTEAMSTERS LOCAL UNION NUMBER 117</v>
          </cell>
          <cell r="F9189" t="str">
            <v>96</v>
          </cell>
          <cell r="G9189" t="str">
            <v>Monthly</v>
          </cell>
          <cell r="H9189" t="str">
            <v>K</v>
          </cell>
          <cell r="I9189">
            <v>0</v>
          </cell>
          <cell r="J9189" t="str">
            <v>Teamsters Local Union Number 117</v>
          </cell>
          <cell r="K9189">
            <v>15159</v>
          </cell>
          <cell r="L9189">
            <v>15159</v>
          </cell>
          <cell r="M9189">
            <v>15159</v>
          </cell>
          <cell r="N9189">
            <v>15159</v>
          </cell>
          <cell r="O9189">
            <v>14290</v>
          </cell>
          <cell r="P9189">
            <v>14576</v>
          </cell>
          <cell r="Q9189">
            <v>15016</v>
          </cell>
        </row>
        <row r="9190">
          <cell r="E9190" t="str">
            <v>96MONTHLYKWASHINGTON FEDERATION OF STATE EMPLOYEES</v>
          </cell>
          <cell r="F9190" t="str">
            <v>96</v>
          </cell>
          <cell r="G9190" t="str">
            <v>Monthly</v>
          </cell>
          <cell r="H9190" t="str">
            <v>K</v>
          </cell>
          <cell r="I9190">
            <v>0</v>
          </cell>
          <cell r="J9190" t="str">
            <v>Washington Federation of State Employees</v>
          </cell>
          <cell r="K9190">
            <v>14967</v>
          </cell>
          <cell r="L9190">
            <v>14967</v>
          </cell>
          <cell r="M9190">
            <v>14967</v>
          </cell>
          <cell r="N9190">
            <v>14967</v>
          </cell>
          <cell r="O9190">
            <v>14109</v>
          </cell>
          <cell r="P9190">
            <v>14391</v>
          </cell>
          <cell r="Q9190">
            <v>14826</v>
          </cell>
        </row>
        <row r="9191">
          <cell r="E9191" t="str">
            <v>96MONTHLYKWASHINGTON PUBLIC EMPLOYEES ASSOCIATION</v>
          </cell>
          <cell r="F9191" t="str">
            <v>96</v>
          </cell>
          <cell r="G9191" t="str">
            <v>Monthly</v>
          </cell>
          <cell r="H9191" t="str">
            <v>K</v>
          </cell>
          <cell r="I9191">
            <v>0</v>
          </cell>
          <cell r="J9191" t="str">
            <v>Washington Public Employees Association</v>
          </cell>
          <cell r="K9191">
            <v>14967</v>
          </cell>
          <cell r="L9191">
            <v>14967</v>
          </cell>
          <cell r="M9191">
            <v>14967</v>
          </cell>
          <cell r="N9191">
            <v>14967</v>
          </cell>
          <cell r="O9191">
            <v>14109</v>
          </cell>
          <cell r="P9191">
            <v>14391</v>
          </cell>
          <cell r="Q9191">
            <v>14826</v>
          </cell>
        </row>
        <row r="9192">
          <cell r="E9192" t="str">
            <v>96MONTHLYLCOALITION</v>
          </cell>
          <cell r="F9192" t="str">
            <v>96</v>
          </cell>
          <cell r="G9192" t="str">
            <v>Monthly</v>
          </cell>
          <cell r="H9192" t="str">
            <v>L</v>
          </cell>
          <cell r="I9192">
            <v>0</v>
          </cell>
          <cell r="J9192" t="str">
            <v>Coalition</v>
          </cell>
          <cell r="K9192">
            <v>15343</v>
          </cell>
          <cell r="L9192">
            <v>15343</v>
          </cell>
          <cell r="M9192">
            <v>15343</v>
          </cell>
          <cell r="N9192">
            <v>15343</v>
          </cell>
          <cell r="O9192">
            <v>14464</v>
          </cell>
          <cell r="P9192">
            <v>14753</v>
          </cell>
          <cell r="Q9192">
            <v>15199</v>
          </cell>
        </row>
        <row r="9193">
          <cell r="E9193" t="str">
            <v>96MONTHLYLNON-REPRESENTED STATE EMPLOYEES</v>
          </cell>
          <cell r="F9193" t="str">
            <v>96</v>
          </cell>
          <cell r="G9193" t="str">
            <v>Monthly</v>
          </cell>
          <cell r="H9193" t="str">
            <v>L</v>
          </cell>
          <cell r="I9193">
            <v>0</v>
          </cell>
          <cell r="J9193" t="str">
            <v>Non-Represented State Employees</v>
          </cell>
          <cell r="K9193">
            <v>15343</v>
          </cell>
          <cell r="L9193">
            <v>15343</v>
          </cell>
          <cell r="M9193">
            <v>15343</v>
          </cell>
          <cell r="N9193">
            <v>15343</v>
          </cell>
          <cell r="O9193">
            <v>14464</v>
          </cell>
          <cell r="P9193">
            <v>14753</v>
          </cell>
          <cell r="Q9193">
            <v>15199</v>
          </cell>
        </row>
        <row r="9194">
          <cell r="E9194" t="str">
            <v>96MONTHLYLTEAMSTERS LOCAL UNION NUMBER 117</v>
          </cell>
          <cell r="F9194" t="str">
            <v>96</v>
          </cell>
          <cell r="G9194" t="str">
            <v>Monthly</v>
          </cell>
          <cell r="H9194" t="str">
            <v>L</v>
          </cell>
          <cell r="I9194">
            <v>0</v>
          </cell>
          <cell r="J9194" t="str">
            <v>Teamsters Local Union Number 117</v>
          </cell>
          <cell r="K9194">
            <v>15541</v>
          </cell>
          <cell r="L9194">
            <v>15541</v>
          </cell>
          <cell r="M9194">
            <v>15541</v>
          </cell>
          <cell r="N9194">
            <v>15541</v>
          </cell>
          <cell r="O9194">
            <v>14650</v>
          </cell>
          <cell r="P9194">
            <v>14943</v>
          </cell>
          <cell r="Q9194">
            <v>15394</v>
          </cell>
        </row>
        <row r="9195">
          <cell r="E9195" t="str">
            <v>96MONTHLYLWASHINGTON FEDERATION OF STATE EMPLOYEES</v>
          </cell>
          <cell r="F9195" t="str">
            <v>96</v>
          </cell>
          <cell r="G9195" t="str">
            <v>Monthly</v>
          </cell>
          <cell r="H9195" t="str">
            <v>L</v>
          </cell>
          <cell r="I9195">
            <v>0</v>
          </cell>
          <cell r="J9195" t="str">
            <v>Washington Federation of State Employees</v>
          </cell>
          <cell r="K9195">
            <v>15343</v>
          </cell>
          <cell r="L9195">
            <v>15343</v>
          </cell>
          <cell r="M9195">
            <v>15343</v>
          </cell>
          <cell r="N9195">
            <v>15343</v>
          </cell>
          <cell r="O9195">
            <v>14464</v>
          </cell>
          <cell r="P9195">
            <v>14753</v>
          </cell>
          <cell r="Q9195">
            <v>15199</v>
          </cell>
        </row>
        <row r="9196">
          <cell r="E9196" t="str">
            <v>96MONTHLYLWASHINGTON PUBLIC EMPLOYEES ASSOCIATION</v>
          </cell>
          <cell r="F9196" t="str">
            <v>96</v>
          </cell>
          <cell r="G9196" t="str">
            <v>Monthly</v>
          </cell>
          <cell r="H9196" t="str">
            <v>L</v>
          </cell>
          <cell r="I9196">
            <v>0</v>
          </cell>
          <cell r="J9196" t="str">
            <v>Washington Public Employees Association</v>
          </cell>
          <cell r="K9196">
            <v>15343</v>
          </cell>
          <cell r="L9196">
            <v>15343</v>
          </cell>
          <cell r="M9196">
            <v>15343</v>
          </cell>
          <cell r="N9196">
            <v>15343</v>
          </cell>
          <cell r="O9196">
            <v>14464</v>
          </cell>
          <cell r="P9196">
            <v>14753</v>
          </cell>
          <cell r="Q9196">
            <v>15199</v>
          </cell>
        </row>
        <row r="9197">
          <cell r="E9197" t="str">
            <v>96MONTHLYMCOALITION</v>
          </cell>
          <cell r="F9197" t="str">
            <v>96</v>
          </cell>
          <cell r="G9197" t="str">
            <v>Monthly</v>
          </cell>
          <cell r="H9197" t="str">
            <v>M</v>
          </cell>
          <cell r="I9197">
            <v>0</v>
          </cell>
          <cell r="J9197" t="str">
            <v>Coalition</v>
          </cell>
          <cell r="K9197">
            <v>15728</v>
          </cell>
          <cell r="L9197">
            <v>15728</v>
          </cell>
          <cell r="M9197">
            <v>15728</v>
          </cell>
          <cell r="N9197">
            <v>15728</v>
          </cell>
          <cell r="O9197">
            <v>14826</v>
          </cell>
          <cell r="P9197">
            <v>15123</v>
          </cell>
          <cell r="Q9197">
            <v>15580</v>
          </cell>
        </row>
        <row r="9198">
          <cell r="E9198" t="str">
            <v>96MONTHLYMNON-REPRESENTED STATE EMPLOYEES</v>
          </cell>
          <cell r="F9198" t="str">
            <v>96</v>
          </cell>
          <cell r="G9198" t="str">
            <v>Monthly</v>
          </cell>
          <cell r="H9198" t="str">
            <v>M</v>
          </cell>
          <cell r="I9198">
            <v>0</v>
          </cell>
          <cell r="J9198" t="str">
            <v>Non-Represented State Employees</v>
          </cell>
          <cell r="K9198">
            <v>15728</v>
          </cell>
          <cell r="L9198">
            <v>15728</v>
          </cell>
          <cell r="M9198">
            <v>15728</v>
          </cell>
          <cell r="N9198">
            <v>15728</v>
          </cell>
          <cell r="O9198">
            <v>14826</v>
          </cell>
          <cell r="P9198">
            <v>15123</v>
          </cell>
          <cell r="Q9198">
            <v>15580</v>
          </cell>
        </row>
        <row r="9199">
          <cell r="E9199" t="str">
            <v>96MONTHLYMTEAMSTERS LOCAL UNION NUMBER 117</v>
          </cell>
          <cell r="F9199" t="str">
            <v>96</v>
          </cell>
          <cell r="G9199" t="str">
            <v>Monthly</v>
          </cell>
          <cell r="H9199" t="str">
            <v>M</v>
          </cell>
          <cell r="I9199">
            <v>0</v>
          </cell>
          <cell r="J9199" t="str">
            <v>Teamsters Local Union Number 117</v>
          </cell>
          <cell r="K9199">
            <v>15929</v>
          </cell>
          <cell r="L9199">
            <v>15929</v>
          </cell>
          <cell r="M9199">
            <v>15929</v>
          </cell>
          <cell r="N9199">
            <v>15929</v>
          </cell>
          <cell r="O9199">
            <v>15016</v>
          </cell>
          <cell r="P9199">
            <v>15316</v>
          </cell>
          <cell r="Q9199">
            <v>15779</v>
          </cell>
        </row>
        <row r="9200">
          <cell r="E9200" t="str">
            <v>96MONTHLYMWASHINGTON FEDERATION OF STATE EMPLOYEES</v>
          </cell>
          <cell r="F9200" t="str">
            <v>96</v>
          </cell>
          <cell r="G9200" t="str">
            <v>Monthly</v>
          </cell>
          <cell r="H9200" t="str">
            <v>M</v>
          </cell>
          <cell r="I9200">
            <v>0</v>
          </cell>
          <cell r="J9200" t="str">
            <v>Washington Federation of State Employees</v>
          </cell>
          <cell r="K9200">
            <v>15728</v>
          </cell>
          <cell r="L9200">
            <v>15728</v>
          </cell>
          <cell r="M9200">
            <v>15728</v>
          </cell>
          <cell r="N9200">
            <v>15728</v>
          </cell>
          <cell r="O9200">
            <v>14826</v>
          </cell>
          <cell r="P9200">
            <v>15123</v>
          </cell>
          <cell r="Q9200">
            <v>15580</v>
          </cell>
        </row>
        <row r="9201">
          <cell r="E9201" t="str">
            <v>96MONTHLYMWASHINGTON PUBLIC EMPLOYEES ASSOCIATION</v>
          </cell>
          <cell r="F9201" t="str">
            <v>96</v>
          </cell>
          <cell r="G9201" t="str">
            <v>Monthly</v>
          </cell>
          <cell r="H9201" t="str">
            <v>M</v>
          </cell>
          <cell r="I9201">
            <v>0</v>
          </cell>
          <cell r="J9201" t="str">
            <v>Washington Public Employees Association</v>
          </cell>
          <cell r="K9201">
            <v>15728</v>
          </cell>
          <cell r="L9201">
            <v>15728</v>
          </cell>
          <cell r="M9201">
            <v>15728</v>
          </cell>
          <cell r="N9201">
            <v>15728</v>
          </cell>
          <cell r="O9201">
            <v>14826</v>
          </cell>
          <cell r="P9201">
            <v>15123</v>
          </cell>
          <cell r="Q9201">
            <v>15580</v>
          </cell>
        </row>
        <row r="9202">
          <cell r="E9202" t="str">
            <v>97MONTHLYACOALITION</v>
          </cell>
          <cell r="F9202" t="str">
            <v>97</v>
          </cell>
          <cell r="G9202" t="str">
            <v>Monthly</v>
          </cell>
          <cell r="H9202" t="str">
            <v>A</v>
          </cell>
          <cell r="I9202">
            <v>0</v>
          </cell>
          <cell r="J9202" t="str">
            <v>Coalition</v>
          </cell>
          <cell r="K9202">
            <v>11981</v>
          </cell>
          <cell r="L9202">
            <v>11981</v>
          </cell>
          <cell r="M9202">
            <v>11981</v>
          </cell>
          <cell r="N9202">
            <v>11981</v>
          </cell>
          <cell r="O9202">
            <v>11294</v>
          </cell>
          <cell r="P9202">
            <v>11520</v>
          </cell>
          <cell r="Q9202">
            <v>11868</v>
          </cell>
        </row>
        <row r="9203">
          <cell r="E9203" t="str">
            <v>97MONTHLYANON-REPRESENTED STATE EMPLOYEES</v>
          </cell>
          <cell r="F9203" t="str">
            <v>97</v>
          </cell>
          <cell r="G9203" t="str">
            <v>Monthly</v>
          </cell>
          <cell r="H9203" t="str">
            <v>A</v>
          </cell>
          <cell r="I9203">
            <v>0</v>
          </cell>
          <cell r="J9203" t="str">
            <v>Non-Represented State Employees</v>
          </cell>
          <cell r="K9203">
            <v>11981</v>
          </cell>
          <cell r="L9203">
            <v>11981</v>
          </cell>
          <cell r="M9203">
            <v>11981</v>
          </cell>
          <cell r="N9203">
            <v>11981</v>
          </cell>
          <cell r="O9203">
            <v>11294</v>
          </cell>
          <cell r="P9203">
            <v>11520</v>
          </cell>
          <cell r="Q9203">
            <v>11868</v>
          </cell>
        </row>
        <row r="9204">
          <cell r="E9204" t="str">
            <v>97MONTHLYATEAMSTERS LOCAL UNION NUMBER 117</v>
          </cell>
          <cell r="F9204" t="str">
            <v>97</v>
          </cell>
          <cell r="G9204" t="str">
            <v>Monthly</v>
          </cell>
          <cell r="H9204" t="str">
            <v>A</v>
          </cell>
          <cell r="I9204">
            <v>0</v>
          </cell>
          <cell r="J9204" t="str">
            <v>Teamsters Local Union Number 117</v>
          </cell>
          <cell r="K9204">
            <v>12135</v>
          </cell>
          <cell r="L9204">
            <v>12135</v>
          </cell>
          <cell r="M9204">
            <v>12135</v>
          </cell>
          <cell r="N9204">
            <v>12135</v>
          </cell>
          <cell r="O9204">
            <v>11439</v>
          </cell>
          <cell r="P9204">
            <v>11668</v>
          </cell>
          <cell r="Q9204">
            <v>12020</v>
          </cell>
        </row>
        <row r="9205">
          <cell r="E9205" t="str">
            <v>97MONTHLYAWASHINGTON FEDERATION OF STATE EMPLOYEES</v>
          </cell>
          <cell r="F9205" t="str">
            <v>97</v>
          </cell>
          <cell r="G9205" t="str">
            <v>Monthly</v>
          </cell>
          <cell r="H9205" t="str">
            <v>A</v>
          </cell>
          <cell r="I9205">
            <v>0</v>
          </cell>
          <cell r="J9205" t="str">
            <v>Washington Federation of State Employees</v>
          </cell>
          <cell r="K9205">
            <v>11981</v>
          </cell>
          <cell r="L9205">
            <v>11981</v>
          </cell>
          <cell r="M9205">
            <v>11981</v>
          </cell>
          <cell r="N9205">
            <v>11981</v>
          </cell>
          <cell r="O9205">
            <v>11294</v>
          </cell>
          <cell r="P9205">
            <v>11520</v>
          </cell>
          <cell r="Q9205">
            <v>11868</v>
          </cell>
        </row>
        <row r="9206">
          <cell r="E9206" t="str">
            <v>97MONTHLYAWASHINGTON PUBLIC EMPLOYEES ASSOCIATION</v>
          </cell>
          <cell r="F9206" t="str">
            <v>97</v>
          </cell>
          <cell r="G9206" t="str">
            <v>Monthly</v>
          </cell>
          <cell r="H9206" t="str">
            <v>A</v>
          </cell>
          <cell r="I9206">
            <v>0</v>
          </cell>
          <cell r="J9206" t="str">
            <v>Washington Public Employees Association</v>
          </cell>
          <cell r="K9206">
            <v>11981</v>
          </cell>
          <cell r="L9206">
            <v>11981</v>
          </cell>
          <cell r="M9206">
            <v>11981</v>
          </cell>
          <cell r="N9206">
            <v>11981</v>
          </cell>
          <cell r="O9206">
            <v>11294</v>
          </cell>
          <cell r="P9206">
            <v>11520</v>
          </cell>
          <cell r="Q9206">
            <v>11868</v>
          </cell>
        </row>
        <row r="9207">
          <cell r="E9207" t="str">
            <v>97MONTHLYBCOALITION</v>
          </cell>
          <cell r="F9207" t="str">
            <v>97</v>
          </cell>
          <cell r="G9207" t="str">
            <v>Monthly</v>
          </cell>
          <cell r="H9207" t="str">
            <v>B</v>
          </cell>
          <cell r="I9207">
            <v>0</v>
          </cell>
          <cell r="J9207" t="str">
            <v>Coalition</v>
          </cell>
          <cell r="K9207">
            <v>12284</v>
          </cell>
          <cell r="L9207">
            <v>12284</v>
          </cell>
          <cell r="M9207">
            <v>12284</v>
          </cell>
          <cell r="N9207">
            <v>12284</v>
          </cell>
          <cell r="O9207">
            <v>11580</v>
          </cell>
          <cell r="P9207">
            <v>11812</v>
          </cell>
          <cell r="Q9207">
            <v>12169</v>
          </cell>
        </row>
        <row r="9208">
          <cell r="E9208" t="str">
            <v>97MONTHLYBNON-REPRESENTED STATE EMPLOYEES</v>
          </cell>
          <cell r="F9208" t="str">
            <v>97</v>
          </cell>
          <cell r="G9208" t="str">
            <v>Monthly</v>
          </cell>
          <cell r="H9208" t="str">
            <v>B</v>
          </cell>
          <cell r="I9208">
            <v>0</v>
          </cell>
          <cell r="J9208" t="str">
            <v>Non-Represented State Employees</v>
          </cell>
          <cell r="K9208">
            <v>12284</v>
          </cell>
          <cell r="L9208">
            <v>12284</v>
          </cell>
          <cell r="M9208">
            <v>12284</v>
          </cell>
          <cell r="N9208">
            <v>12284</v>
          </cell>
          <cell r="O9208">
            <v>11580</v>
          </cell>
          <cell r="P9208">
            <v>11812</v>
          </cell>
          <cell r="Q9208">
            <v>12169</v>
          </cell>
        </row>
        <row r="9209">
          <cell r="E9209" t="str">
            <v>97MONTHLYBTEAMSTERS LOCAL UNION NUMBER 117</v>
          </cell>
          <cell r="F9209" t="str">
            <v>97</v>
          </cell>
          <cell r="G9209" t="str">
            <v>Monthly</v>
          </cell>
          <cell r="H9209" t="str">
            <v>B</v>
          </cell>
          <cell r="I9209">
            <v>0</v>
          </cell>
          <cell r="J9209" t="str">
            <v>Teamsters Local Union Number 117</v>
          </cell>
          <cell r="K9209">
            <v>12440</v>
          </cell>
          <cell r="L9209">
            <v>12440</v>
          </cell>
          <cell r="M9209">
            <v>12440</v>
          </cell>
          <cell r="N9209">
            <v>12440</v>
          </cell>
          <cell r="O9209">
            <v>11727</v>
          </cell>
          <cell r="P9209">
            <v>11962</v>
          </cell>
          <cell r="Q9209">
            <v>12323</v>
          </cell>
        </row>
        <row r="9210">
          <cell r="E9210" t="str">
            <v>97MONTHLYBWASHINGTON FEDERATION OF STATE EMPLOYEES</v>
          </cell>
          <cell r="F9210" t="str">
            <v>97</v>
          </cell>
          <cell r="G9210" t="str">
            <v>Monthly</v>
          </cell>
          <cell r="H9210" t="str">
            <v>B</v>
          </cell>
          <cell r="I9210">
            <v>0</v>
          </cell>
          <cell r="J9210" t="str">
            <v>Washington Federation of State Employees</v>
          </cell>
          <cell r="K9210">
            <v>12284</v>
          </cell>
          <cell r="L9210">
            <v>12284</v>
          </cell>
          <cell r="M9210">
            <v>12284</v>
          </cell>
          <cell r="N9210">
            <v>12284</v>
          </cell>
          <cell r="O9210">
            <v>11580</v>
          </cell>
          <cell r="P9210">
            <v>11812</v>
          </cell>
          <cell r="Q9210">
            <v>12169</v>
          </cell>
        </row>
        <row r="9211">
          <cell r="E9211" t="str">
            <v>97MONTHLYBWASHINGTON PUBLIC EMPLOYEES ASSOCIATION</v>
          </cell>
          <cell r="F9211" t="str">
            <v>97</v>
          </cell>
          <cell r="G9211" t="str">
            <v>Monthly</v>
          </cell>
          <cell r="H9211" t="str">
            <v>B</v>
          </cell>
          <cell r="I9211">
            <v>0</v>
          </cell>
          <cell r="J9211" t="str">
            <v>Washington Public Employees Association</v>
          </cell>
          <cell r="K9211">
            <v>12284</v>
          </cell>
          <cell r="L9211">
            <v>12284</v>
          </cell>
          <cell r="M9211">
            <v>12284</v>
          </cell>
          <cell r="N9211">
            <v>12284</v>
          </cell>
          <cell r="O9211">
            <v>11580</v>
          </cell>
          <cell r="P9211">
            <v>11812</v>
          </cell>
          <cell r="Q9211">
            <v>12169</v>
          </cell>
        </row>
        <row r="9212">
          <cell r="E9212" t="str">
            <v>97MONTHLYCCOALITION</v>
          </cell>
          <cell r="F9212" t="str">
            <v>97</v>
          </cell>
          <cell r="G9212" t="str">
            <v>Monthly</v>
          </cell>
          <cell r="H9212" t="str">
            <v>C</v>
          </cell>
          <cell r="I9212">
            <v>0</v>
          </cell>
          <cell r="J9212" t="str">
            <v>Coalition</v>
          </cell>
          <cell r="K9212">
            <v>12593</v>
          </cell>
          <cell r="L9212">
            <v>12593</v>
          </cell>
          <cell r="M9212">
            <v>12593</v>
          </cell>
          <cell r="N9212">
            <v>12593</v>
          </cell>
          <cell r="O9212">
            <v>11872</v>
          </cell>
          <cell r="P9212">
            <v>12109</v>
          </cell>
          <cell r="Q9212">
            <v>12475</v>
          </cell>
        </row>
        <row r="9213">
          <cell r="E9213" t="str">
            <v>97MONTHLYCNON-REPRESENTED STATE EMPLOYEES</v>
          </cell>
          <cell r="F9213" t="str">
            <v>97</v>
          </cell>
          <cell r="G9213" t="str">
            <v>Monthly</v>
          </cell>
          <cell r="H9213" t="str">
            <v>C</v>
          </cell>
          <cell r="I9213">
            <v>0</v>
          </cell>
          <cell r="J9213" t="str">
            <v>Non-Represented State Employees</v>
          </cell>
          <cell r="K9213">
            <v>12593</v>
          </cell>
          <cell r="L9213">
            <v>12593</v>
          </cell>
          <cell r="M9213">
            <v>12593</v>
          </cell>
          <cell r="N9213">
            <v>12593</v>
          </cell>
          <cell r="O9213">
            <v>11872</v>
          </cell>
          <cell r="P9213">
            <v>12109</v>
          </cell>
          <cell r="Q9213">
            <v>12475</v>
          </cell>
        </row>
        <row r="9214">
          <cell r="E9214" t="str">
            <v>97MONTHLYCTEAMSTERS LOCAL UNION NUMBER 117</v>
          </cell>
          <cell r="F9214" t="str">
            <v>97</v>
          </cell>
          <cell r="G9214" t="str">
            <v>Monthly</v>
          </cell>
          <cell r="H9214" t="str">
            <v>C</v>
          </cell>
          <cell r="I9214">
            <v>0</v>
          </cell>
          <cell r="J9214" t="str">
            <v>Teamsters Local Union Number 117</v>
          </cell>
          <cell r="K9214">
            <v>12757</v>
          </cell>
          <cell r="L9214">
            <v>12757</v>
          </cell>
          <cell r="M9214">
            <v>12757</v>
          </cell>
          <cell r="N9214">
            <v>12757</v>
          </cell>
          <cell r="O9214">
            <v>12025</v>
          </cell>
          <cell r="P9214">
            <v>12266</v>
          </cell>
          <cell r="Q9214">
            <v>12636</v>
          </cell>
        </row>
        <row r="9215">
          <cell r="E9215" t="str">
            <v>97MONTHLYCWASHINGTON FEDERATION OF STATE EMPLOYEES</v>
          </cell>
          <cell r="F9215" t="str">
            <v>97</v>
          </cell>
          <cell r="G9215" t="str">
            <v>Monthly</v>
          </cell>
          <cell r="H9215" t="str">
            <v>C</v>
          </cell>
          <cell r="I9215">
            <v>0</v>
          </cell>
          <cell r="J9215" t="str">
            <v>Washington Federation of State Employees</v>
          </cell>
          <cell r="K9215">
            <v>12593</v>
          </cell>
          <cell r="L9215">
            <v>12593</v>
          </cell>
          <cell r="M9215">
            <v>12593</v>
          </cell>
          <cell r="N9215">
            <v>12593</v>
          </cell>
          <cell r="O9215">
            <v>11872</v>
          </cell>
          <cell r="P9215">
            <v>12109</v>
          </cell>
          <cell r="Q9215">
            <v>12475</v>
          </cell>
        </row>
        <row r="9216">
          <cell r="E9216" t="str">
            <v>97MONTHLYCWASHINGTON PUBLIC EMPLOYEES ASSOCIATION</v>
          </cell>
          <cell r="F9216" t="str">
            <v>97</v>
          </cell>
          <cell r="G9216" t="str">
            <v>Monthly</v>
          </cell>
          <cell r="H9216" t="str">
            <v>C</v>
          </cell>
          <cell r="I9216">
            <v>0</v>
          </cell>
          <cell r="J9216" t="str">
            <v>Washington Public Employees Association</v>
          </cell>
          <cell r="K9216">
            <v>12593</v>
          </cell>
          <cell r="L9216">
            <v>12593</v>
          </cell>
          <cell r="M9216">
            <v>12593</v>
          </cell>
          <cell r="N9216">
            <v>12593</v>
          </cell>
          <cell r="O9216">
            <v>11872</v>
          </cell>
          <cell r="P9216">
            <v>12109</v>
          </cell>
          <cell r="Q9216">
            <v>12475</v>
          </cell>
        </row>
        <row r="9217">
          <cell r="E9217" t="str">
            <v>97MONTHLYDCOALITION</v>
          </cell>
          <cell r="F9217" t="str">
            <v>97</v>
          </cell>
          <cell r="G9217" t="str">
            <v>Monthly</v>
          </cell>
          <cell r="H9217" t="str">
            <v>D</v>
          </cell>
          <cell r="I9217">
            <v>0</v>
          </cell>
          <cell r="J9217" t="str">
            <v>Coalition</v>
          </cell>
          <cell r="K9217">
            <v>12906</v>
          </cell>
          <cell r="L9217">
            <v>12906</v>
          </cell>
          <cell r="M9217">
            <v>12906</v>
          </cell>
          <cell r="N9217">
            <v>12906</v>
          </cell>
          <cell r="O9217">
            <v>12167</v>
          </cell>
          <cell r="P9217">
            <v>12410</v>
          </cell>
          <cell r="Q9217">
            <v>12785</v>
          </cell>
        </row>
        <row r="9218">
          <cell r="E9218" t="str">
            <v>97MONTHLYDNON-REPRESENTED STATE EMPLOYEES</v>
          </cell>
          <cell r="F9218" t="str">
            <v>97</v>
          </cell>
          <cell r="G9218" t="str">
            <v>Monthly</v>
          </cell>
          <cell r="H9218" t="str">
            <v>D</v>
          </cell>
          <cell r="I9218">
            <v>0</v>
          </cell>
          <cell r="J9218" t="str">
            <v>Non-Represented State Employees</v>
          </cell>
          <cell r="K9218">
            <v>12906</v>
          </cell>
          <cell r="L9218">
            <v>12906</v>
          </cell>
          <cell r="M9218">
            <v>12906</v>
          </cell>
          <cell r="N9218">
            <v>12906</v>
          </cell>
          <cell r="O9218">
            <v>12167</v>
          </cell>
          <cell r="P9218">
            <v>12410</v>
          </cell>
          <cell r="Q9218">
            <v>12785</v>
          </cell>
        </row>
        <row r="9219">
          <cell r="E9219" t="str">
            <v>97MONTHLYDTEAMSTERS LOCAL UNION NUMBER 117</v>
          </cell>
          <cell r="F9219" t="str">
            <v>97</v>
          </cell>
          <cell r="G9219" t="str">
            <v>Monthly</v>
          </cell>
          <cell r="H9219" t="str">
            <v>D</v>
          </cell>
          <cell r="I9219">
            <v>0</v>
          </cell>
          <cell r="J9219" t="str">
            <v>Teamsters Local Union Number 117</v>
          </cell>
          <cell r="K9219">
            <v>13071</v>
          </cell>
          <cell r="L9219">
            <v>13071</v>
          </cell>
          <cell r="M9219">
            <v>13071</v>
          </cell>
          <cell r="N9219">
            <v>13071</v>
          </cell>
          <cell r="O9219">
            <v>12322</v>
          </cell>
          <cell r="P9219">
            <v>12568</v>
          </cell>
          <cell r="Q9219">
            <v>12948</v>
          </cell>
        </row>
        <row r="9220">
          <cell r="E9220" t="str">
            <v>97MONTHLYDWASHINGTON FEDERATION OF STATE EMPLOYEES</v>
          </cell>
          <cell r="F9220" t="str">
            <v>97</v>
          </cell>
          <cell r="G9220" t="str">
            <v>Monthly</v>
          </cell>
          <cell r="H9220" t="str">
            <v>D</v>
          </cell>
          <cell r="I9220">
            <v>0</v>
          </cell>
          <cell r="J9220" t="str">
            <v>Washington Federation of State Employees</v>
          </cell>
          <cell r="K9220">
            <v>12906</v>
          </cell>
          <cell r="L9220">
            <v>12906</v>
          </cell>
          <cell r="M9220">
            <v>12906</v>
          </cell>
          <cell r="N9220">
            <v>12906</v>
          </cell>
          <cell r="O9220">
            <v>12167</v>
          </cell>
          <cell r="P9220">
            <v>12410</v>
          </cell>
          <cell r="Q9220">
            <v>12785</v>
          </cell>
        </row>
        <row r="9221">
          <cell r="E9221" t="str">
            <v>97MONTHLYDWASHINGTON PUBLIC EMPLOYEES ASSOCIATION</v>
          </cell>
          <cell r="F9221" t="str">
            <v>97</v>
          </cell>
          <cell r="G9221" t="str">
            <v>Monthly</v>
          </cell>
          <cell r="H9221" t="str">
            <v>D</v>
          </cell>
          <cell r="I9221">
            <v>0</v>
          </cell>
          <cell r="J9221" t="str">
            <v>Washington Public Employees Association</v>
          </cell>
          <cell r="K9221">
            <v>12906</v>
          </cell>
          <cell r="L9221">
            <v>12906</v>
          </cell>
          <cell r="M9221">
            <v>12906</v>
          </cell>
          <cell r="N9221">
            <v>12906</v>
          </cell>
          <cell r="O9221">
            <v>12167</v>
          </cell>
          <cell r="P9221">
            <v>12410</v>
          </cell>
          <cell r="Q9221">
            <v>12785</v>
          </cell>
        </row>
        <row r="9222">
          <cell r="E9222" t="str">
            <v>97MONTHLYECOALITION</v>
          </cell>
          <cell r="F9222" t="str">
            <v>97</v>
          </cell>
          <cell r="G9222" t="str">
            <v>Monthly</v>
          </cell>
          <cell r="H9222" t="str">
            <v>E</v>
          </cell>
          <cell r="I9222">
            <v>0</v>
          </cell>
          <cell r="J9222" t="str">
            <v>Coalition</v>
          </cell>
          <cell r="K9222">
            <v>13232</v>
          </cell>
          <cell r="L9222">
            <v>13232</v>
          </cell>
          <cell r="M9222">
            <v>13232</v>
          </cell>
          <cell r="N9222">
            <v>13232</v>
          </cell>
          <cell r="O9222">
            <v>12474</v>
          </cell>
          <cell r="P9222">
            <v>12723</v>
          </cell>
          <cell r="Q9222">
            <v>13107</v>
          </cell>
        </row>
        <row r="9223">
          <cell r="E9223" t="str">
            <v>97MONTHLYENON-REPRESENTED STATE EMPLOYEES</v>
          </cell>
          <cell r="F9223" t="str">
            <v>97</v>
          </cell>
          <cell r="G9223" t="str">
            <v>Monthly</v>
          </cell>
          <cell r="H9223" t="str">
            <v>E</v>
          </cell>
          <cell r="I9223">
            <v>0</v>
          </cell>
          <cell r="J9223" t="str">
            <v>Non-Represented State Employees</v>
          </cell>
          <cell r="K9223">
            <v>13232</v>
          </cell>
          <cell r="L9223">
            <v>13232</v>
          </cell>
          <cell r="M9223">
            <v>13232</v>
          </cell>
          <cell r="N9223">
            <v>13232</v>
          </cell>
          <cell r="O9223">
            <v>12474</v>
          </cell>
          <cell r="P9223">
            <v>12723</v>
          </cell>
          <cell r="Q9223">
            <v>13107</v>
          </cell>
        </row>
        <row r="9224">
          <cell r="E9224" t="str">
            <v>97MONTHLYETEAMSTERS LOCAL UNION NUMBER 117</v>
          </cell>
          <cell r="F9224" t="str">
            <v>97</v>
          </cell>
          <cell r="G9224" t="str">
            <v>Monthly</v>
          </cell>
          <cell r="H9224" t="str">
            <v>E</v>
          </cell>
          <cell r="I9224">
            <v>0</v>
          </cell>
          <cell r="J9224" t="str">
            <v>Teamsters Local Union Number 117</v>
          </cell>
          <cell r="K9224">
            <v>13400</v>
          </cell>
          <cell r="L9224">
            <v>13400</v>
          </cell>
          <cell r="M9224">
            <v>13400</v>
          </cell>
          <cell r="N9224">
            <v>13400</v>
          </cell>
          <cell r="O9224">
            <v>12632</v>
          </cell>
          <cell r="P9224">
            <v>12885</v>
          </cell>
          <cell r="Q9224">
            <v>13274</v>
          </cell>
        </row>
        <row r="9225">
          <cell r="E9225" t="str">
            <v>97MONTHLYEWASHINGTON FEDERATION OF STATE EMPLOYEES</v>
          </cell>
          <cell r="F9225" t="str">
            <v>97</v>
          </cell>
          <cell r="G9225" t="str">
            <v>Monthly</v>
          </cell>
          <cell r="H9225" t="str">
            <v>E</v>
          </cell>
          <cell r="I9225">
            <v>0</v>
          </cell>
          <cell r="J9225" t="str">
            <v>Washington Federation of State Employees</v>
          </cell>
          <cell r="K9225">
            <v>13232</v>
          </cell>
          <cell r="L9225">
            <v>13232</v>
          </cell>
          <cell r="M9225">
            <v>13232</v>
          </cell>
          <cell r="N9225">
            <v>13232</v>
          </cell>
          <cell r="O9225">
            <v>12474</v>
          </cell>
          <cell r="P9225">
            <v>12723</v>
          </cell>
          <cell r="Q9225">
            <v>13107</v>
          </cell>
        </row>
        <row r="9226">
          <cell r="E9226" t="str">
            <v>97MONTHLYEWASHINGTON PUBLIC EMPLOYEES ASSOCIATION</v>
          </cell>
          <cell r="F9226" t="str">
            <v>97</v>
          </cell>
          <cell r="G9226" t="str">
            <v>Monthly</v>
          </cell>
          <cell r="H9226" t="str">
            <v>E</v>
          </cell>
          <cell r="I9226">
            <v>0</v>
          </cell>
          <cell r="J9226" t="str">
            <v>Washington Public Employees Association</v>
          </cell>
          <cell r="K9226">
            <v>13232</v>
          </cell>
          <cell r="L9226">
            <v>13232</v>
          </cell>
          <cell r="M9226">
            <v>13232</v>
          </cell>
          <cell r="N9226">
            <v>13232</v>
          </cell>
          <cell r="O9226">
            <v>12474</v>
          </cell>
          <cell r="P9226">
            <v>12723</v>
          </cell>
          <cell r="Q9226">
            <v>13107</v>
          </cell>
        </row>
        <row r="9227">
          <cell r="E9227" t="str">
            <v>97MONTHLYFCOALITION</v>
          </cell>
          <cell r="F9227" t="str">
            <v>97</v>
          </cell>
          <cell r="G9227" t="str">
            <v>Monthly</v>
          </cell>
          <cell r="H9227" t="str">
            <v>F</v>
          </cell>
          <cell r="I9227">
            <v>0</v>
          </cell>
          <cell r="J9227" t="str">
            <v>Coalition</v>
          </cell>
          <cell r="K9227">
            <v>13558</v>
          </cell>
          <cell r="L9227">
            <v>13558</v>
          </cell>
          <cell r="M9227">
            <v>13558</v>
          </cell>
          <cell r="N9227">
            <v>13558</v>
          </cell>
          <cell r="O9227">
            <v>12781</v>
          </cell>
          <cell r="P9227">
            <v>13037</v>
          </cell>
          <cell r="Q9227">
            <v>13431</v>
          </cell>
        </row>
        <row r="9228">
          <cell r="E9228" t="str">
            <v>97MONTHLYFNON-REPRESENTED STATE EMPLOYEES</v>
          </cell>
          <cell r="F9228" t="str">
            <v>97</v>
          </cell>
          <cell r="G9228" t="str">
            <v>Monthly</v>
          </cell>
          <cell r="H9228" t="str">
            <v>F</v>
          </cell>
          <cell r="I9228">
            <v>0</v>
          </cell>
          <cell r="J9228" t="str">
            <v>Non-Represented State Employees</v>
          </cell>
          <cell r="K9228">
            <v>13558</v>
          </cell>
          <cell r="L9228">
            <v>13558</v>
          </cell>
          <cell r="M9228">
            <v>13558</v>
          </cell>
          <cell r="N9228">
            <v>13558</v>
          </cell>
          <cell r="O9228">
            <v>12781</v>
          </cell>
          <cell r="P9228">
            <v>13037</v>
          </cell>
          <cell r="Q9228">
            <v>13431</v>
          </cell>
        </row>
        <row r="9229">
          <cell r="E9229" t="str">
            <v>97MONTHLYFTEAMSTERS LOCAL UNION NUMBER 117</v>
          </cell>
          <cell r="F9229" t="str">
            <v>97</v>
          </cell>
          <cell r="G9229" t="str">
            <v>Monthly</v>
          </cell>
          <cell r="H9229" t="str">
            <v>F</v>
          </cell>
          <cell r="I9229">
            <v>0</v>
          </cell>
          <cell r="J9229" t="str">
            <v>Teamsters Local Union Number 117</v>
          </cell>
          <cell r="K9229">
            <v>13731</v>
          </cell>
          <cell r="L9229">
            <v>13731</v>
          </cell>
          <cell r="M9229">
            <v>13731</v>
          </cell>
          <cell r="N9229">
            <v>13731</v>
          </cell>
          <cell r="O9229">
            <v>12944</v>
          </cell>
          <cell r="P9229">
            <v>13203</v>
          </cell>
          <cell r="Q9229">
            <v>13602</v>
          </cell>
        </row>
        <row r="9230">
          <cell r="E9230" t="str">
            <v>97MONTHLYFWASHINGTON FEDERATION OF STATE EMPLOYEES</v>
          </cell>
          <cell r="F9230" t="str">
            <v>97</v>
          </cell>
          <cell r="G9230" t="str">
            <v>Monthly</v>
          </cell>
          <cell r="H9230" t="str">
            <v>F</v>
          </cell>
          <cell r="I9230">
            <v>0</v>
          </cell>
          <cell r="J9230" t="str">
            <v>Washington Federation of State Employees</v>
          </cell>
          <cell r="K9230">
            <v>13558</v>
          </cell>
          <cell r="L9230">
            <v>13558</v>
          </cell>
          <cell r="M9230">
            <v>13558</v>
          </cell>
          <cell r="N9230">
            <v>13558</v>
          </cell>
          <cell r="O9230">
            <v>12781</v>
          </cell>
          <cell r="P9230">
            <v>13037</v>
          </cell>
          <cell r="Q9230">
            <v>13431</v>
          </cell>
        </row>
        <row r="9231">
          <cell r="E9231" t="str">
            <v>97MONTHLYFWASHINGTON PUBLIC EMPLOYEES ASSOCIATION</v>
          </cell>
          <cell r="F9231" t="str">
            <v>97</v>
          </cell>
          <cell r="G9231" t="str">
            <v>Monthly</v>
          </cell>
          <cell r="H9231" t="str">
            <v>F</v>
          </cell>
          <cell r="I9231">
            <v>0</v>
          </cell>
          <cell r="J9231" t="str">
            <v>Washington Public Employees Association</v>
          </cell>
          <cell r="K9231">
            <v>13558</v>
          </cell>
          <cell r="L9231">
            <v>13558</v>
          </cell>
          <cell r="M9231">
            <v>13558</v>
          </cell>
          <cell r="N9231">
            <v>13558</v>
          </cell>
          <cell r="O9231">
            <v>12781</v>
          </cell>
          <cell r="P9231">
            <v>13037</v>
          </cell>
          <cell r="Q9231">
            <v>13431</v>
          </cell>
        </row>
        <row r="9232">
          <cell r="E9232" t="str">
            <v>97MONTHLYGCOALITION</v>
          </cell>
          <cell r="F9232" t="str">
            <v>97</v>
          </cell>
          <cell r="G9232" t="str">
            <v>Monthly</v>
          </cell>
          <cell r="H9232" t="str">
            <v>G</v>
          </cell>
          <cell r="I9232">
            <v>0</v>
          </cell>
          <cell r="J9232" t="str">
            <v>Coalition</v>
          </cell>
          <cell r="K9232">
            <v>13900</v>
          </cell>
          <cell r="L9232">
            <v>13900</v>
          </cell>
          <cell r="M9232">
            <v>13900</v>
          </cell>
          <cell r="N9232">
            <v>13900</v>
          </cell>
          <cell r="O9232">
            <v>13103</v>
          </cell>
          <cell r="P9232">
            <v>13365</v>
          </cell>
          <cell r="Q9232">
            <v>13769</v>
          </cell>
        </row>
        <row r="9233">
          <cell r="E9233" t="str">
            <v>97MONTHLYGNON-REPRESENTED STATE EMPLOYEES</v>
          </cell>
          <cell r="F9233" t="str">
            <v>97</v>
          </cell>
          <cell r="G9233" t="str">
            <v>Monthly</v>
          </cell>
          <cell r="H9233" t="str">
            <v>G</v>
          </cell>
          <cell r="I9233">
            <v>0</v>
          </cell>
          <cell r="J9233" t="str">
            <v>Non-Represented State Employees</v>
          </cell>
          <cell r="K9233">
            <v>13900</v>
          </cell>
          <cell r="L9233">
            <v>13900</v>
          </cell>
          <cell r="M9233">
            <v>13900</v>
          </cell>
          <cell r="N9233">
            <v>13900</v>
          </cell>
          <cell r="O9233">
            <v>13103</v>
          </cell>
          <cell r="P9233">
            <v>13365</v>
          </cell>
          <cell r="Q9233">
            <v>13769</v>
          </cell>
        </row>
        <row r="9234">
          <cell r="E9234" t="str">
            <v>97MONTHLYGTEAMSTERS LOCAL UNION NUMBER 117</v>
          </cell>
          <cell r="F9234" t="str">
            <v>97</v>
          </cell>
          <cell r="G9234" t="str">
            <v>Monthly</v>
          </cell>
          <cell r="H9234" t="str">
            <v>G</v>
          </cell>
          <cell r="I9234">
            <v>0</v>
          </cell>
          <cell r="J9234" t="str">
            <v>Teamsters Local Union Number 117</v>
          </cell>
          <cell r="K9234">
            <v>14077</v>
          </cell>
          <cell r="L9234">
            <v>14077</v>
          </cell>
          <cell r="M9234">
            <v>14077</v>
          </cell>
          <cell r="N9234">
            <v>14077</v>
          </cell>
          <cell r="O9234">
            <v>13271</v>
          </cell>
          <cell r="P9234">
            <v>13536</v>
          </cell>
          <cell r="Q9234">
            <v>13945</v>
          </cell>
        </row>
        <row r="9235">
          <cell r="E9235" t="str">
            <v>97MONTHLYGWASHINGTON FEDERATION OF STATE EMPLOYEES</v>
          </cell>
          <cell r="F9235" t="str">
            <v>97</v>
          </cell>
          <cell r="G9235" t="str">
            <v>Monthly</v>
          </cell>
          <cell r="H9235" t="str">
            <v>G</v>
          </cell>
          <cell r="I9235">
            <v>0</v>
          </cell>
          <cell r="J9235" t="str">
            <v>Washington Federation of State Employees</v>
          </cell>
          <cell r="K9235">
            <v>13900</v>
          </cell>
          <cell r="L9235">
            <v>13900</v>
          </cell>
          <cell r="M9235">
            <v>13900</v>
          </cell>
          <cell r="N9235">
            <v>13900</v>
          </cell>
          <cell r="O9235">
            <v>13103</v>
          </cell>
          <cell r="P9235">
            <v>13365</v>
          </cell>
          <cell r="Q9235">
            <v>13769</v>
          </cell>
        </row>
        <row r="9236">
          <cell r="E9236" t="str">
            <v>97MONTHLYGWASHINGTON PUBLIC EMPLOYEES ASSOCIATION</v>
          </cell>
          <cell r="F9236" t="str">
            <v>97</v>
          </cell>
          <cell r="G9236" t="str">
            <v>Monthly</v>
          </cell>
          <cell r="H9236" t="str">
            <v>G</v>
          </cell>
          <cell r="I9236">
            <v>0</v>
          </cell>
          <cell r="J9236" t="str">
            <v>Washington Public Employees Association</v>
          </cell>
          <cell r="K9236">
            <v>13900</v>
          </cell>
          <cell r="L9236">
            <v>13900</v>
          </cell>
          <cell r="M9236">
            <v>13900</v>
          </cell>
          <cell r="N9236">
            <v>13900</v>
          </cell>
          <cell r="O9236">
            <v>13103</v>
          </cell>
          <cell r="P9236">
            <v>13365</v>
          </cell>
          <cell r="Q9236">
            <v>13769</v>
          </cell>
        </row>
        <row r="9237">
          <cell r="E9237" t="str">
            <v>97MONTHLYHCOALITION</v>
          </cell>
          <cell r="F9237" t="str">
            <v>97</v>
          </cell>
          <cell r="G9237" t="str">
            <v>Monthly</v>
          </cell>
          <cell r="H9237" t="str">
            <v>H</v>
          </cell>
          <cell r="I9237">
            <v>0</v>
          </cell>
          <cell r="J9237" t="str">
            <v>Coalition</v>
          </cell>
          <cell r="K9237">
            <v>14245</v>
          </cell>
          <cell r="L9237">
            <v>14245</v>
          </cell>
          <cell r="M9237">
            <v>14245</v>
          </cell>
          <cell r="N9237">
            <v>14245</v>
          </cell>
          <cell r="O9237">
            <v>13428</v>
          </cell>
          <cell r="P9237">
            <v>13697</v>
          </cell>
          <cell r="Q9237">
            <v>14111</v>
          </cell>
        </row>
        <row r="9238">
          <cell r="E9238" t="str">
            <v>97MONTHLYHNON-REPRESENTED STATE EMPLOYEES</v>
          </cell>
          <cell r="F9238" t="str">
            <v>97</v>
          </cell>
          <cell r="G9238" t="str">
            <v>Monthly</v>
          </cell>
          <cell r="H9238" t="str">
            <v>H</v>
          </cell>
          <cell r="I9238">
            <v>0</v>
          </cell>
          <cell r="J9238" t="str">
            <v>Non-Represented State Employees</v>
          </cell>
          <cell r="K9238">
            <v>14245</v>
          </cell>
          <cell r="L9238">
            <v>14245</v>
          </cell>
          <cell r="M9238">
            <v>14245</v>
          </cell>
          <cell r="N9238">
            <v>14245</v>
          </cell>
          <cell r="O9238">
            <v>13428</v>
          </cell>
          <cell r="P9238">
            <v>13697</v>
          </cell>
          <cell r="Q9238">
            <v>14111</v>
          </cell>
        </row>
        <row r="9239">
          <cell r="E9239" t="str">
            <v>97MONTHLYHTEAMSTERS LOCAL UNION NUMBER 117</v>
          </cell>
          <cell r="F9239" t="str">
            <v>97</v>
          </cell>
          <cell r="G9239" t="str">
            <v>Monthly</v>
          </cell>
          <cell r="H9239" t="str">
            <v>H</v>
          </cell>
          <cell r="I9239">
            <v>0</v>
          </cell>
          <cell r="J9239" t="str">
            <v>Teamsters Local Union Number 117</v>
          </cell>
          <cell r="K9239">
            <v>14426</v>
          </cell>
          <cell r="L9239">
            <v>14426</v>
          </cell>
          <cell r="M9239">
            <v>14426</v>
          </cell>
          <cell r="N9239">
            <v>14426</v>
          </cell>
          <cell r="O9239">
            <v>13599</v>
          </cell>
          <cell r="P9239">
            <v>13871</v>
          </cell>
          <cell r="Q9239">
            <v>14290</v>
          </cell>
        </row>
        <row r="9240">
          <cell r="E9240" t="str">
            <v>97MONTHLYHWASHINGTON FEDERATION OF STATE EMPLOYEES</v>
          </cell>
          <cell r="F9240" t="str">
            <v>97</v>
          </cell>
          <cell r="G9240" t="str">
            <v>Monthly</v>
          </cell>
          <cell r="H9240" t="str">
            <v>H</v>
          </cell>
          <cell r="I9240">
            <v>0</v>
          </cell>
          <cell r="J9240" t="str">
            <v>Washington Federation of State Employees</v>
          </cell>
          <cell r="K9240">
            <v>14245</v>
          </cell>
          <cell r="L9240">
            <v>14245</v>
          </cell>
          <cell r="M9240">
            <v>14245</v>
          </cell>
          <cell r="N9240">
            <v>14245</v>
          </cell>
          <cell r="O9240">
            <v>13428</v>
          </cell>
          <cell r="P9240">
            <v>13697</v>
          </cell>
          <cell r="Q9240">
            <v>14111</v>
          </cell>
        </row>
        <row r="9241">
          <cell r="E9241" t="str">
            <v>97MONTHLYHWASHINGTON PUBLIC EMPLOYEES ASSOCIATION</v>
          </cell>
          <cell r="F9241" t="str">
            <v>97</v>
          </cell>
          <cell r="G9241" t="str">
            <v>Monthly</v>
          </cell>
          <cell r="H9241" t="str">
            <v>H</v>
          </cell>
          <cell r="I9241">
            <v>0</v>
          </cell>
          <cell r="J9241" t="str">
            <v>Washington Public Employees Association</v>
          </cell>
          <cell r="K9241">
            <v>14245</v>
          </cell>
          <cell r="L9241">
            <v>14245</v>
          </cell>
          <cell r="M9241">
            <v>14245</v>
          </cell>
          <cell r="N9241">
            <v>14245</v>
          </cell>
          <cell r="O9241">
            <v>13428</v>
          </cell>
          <cell r="P9241">
            <v>13697</v>
          </cell>
          <cell r="Q9241">
            <v>14111</v>
          </cell>
        </row>
        <row r="9242">
          <cell r="E9242" t="str">
            <v>97MONTHLYICOALITION</v>
          </cell>
          <cell r="F9242" t="str">
            <v>97</v>
          </cell>
          <cell r="G9242" t="str">
            <v>Monthly</v>
          </cell>
          <cell r="H9242" t="str">
            <v>I</v>
          </cell>
          <cell r="I9242">
            <v>0</v>
          </cell>
          <cell r="J9242" t="str">
            <v>Coalition</v>
          </cell>
          <cell r="K9242">
            <v>14605</v>
          </cell>
          <cell r="L9242">
            <v>14605</v>
          </cell>
          <cell r="M9242">
            <v>14605</v>
          </cell>
          <cell r="N9242">
            <v>14605</v>
          </cell>
          <cell r="O9242">
            <v>13768</v>
          </cell>
          <cell r="P9242">
            <v>14043</v>
          </cell>
          <cell r="Q9242">
            <v>14467</v>
          </cell>
        </row>
        <row r="9243">
          <cell r="E9243" t="str">
            <v>97MONTHLYINON-REPRESENTED STATE EMPLOYEES</v>
          </cell>
          <cell r="F9243" t="str">
            <v>97</v>
          </cell>
          <cell r="G9243" t="str">
            <v>Monthly</v>
          </cell>
          <cell r="H9243" t="str">
            <v>I</v>
          </cell>
          <cell r="I9243">
            <v>0</v>
          </cell>
          <cell r="J9243" t="str">
            <v>Non-Represented State Employees</v>
          </cell>
          <cell r="K9243">
            <v>14605</v>
          </cell>
          <cell r="L9243">
            <v>14605</v>
          </cell>
          <cell r="M9243">
            <v>14605</v>
          </cell>
          <cell r="N9243">
            <v>14605</v>
          </cell>
          <cell r="O9243">
            <v>13768</v>
          </cell>
          <cell r="P9243">
            <v>14043</v>
          </cell>
          <cell r="Q9243">
            <v>14467</v>
          </cell>
        </row>
        <row r="9244">
          <cell r="E9244" t="str">
            <v>97MONTHLYITEAMSTERS LOCAL UNION NUMBER 117</v>
          </cell>
          <cell r="F9244" t="str">
            <v>97</v>
          </cell>
          <cell r="G9244" t="str">
            <v>Monthly</v>
          </cell>
          <cell r="H9244" t="str">
            <v>I</v>
          </cell>
          <cell r="I9244">
            <v>0</v>
          </cell>
          <cell r="J9244" t="str">
            <v>Teamsters Local Union Number 117</v>
          </cell>
          <cell r="K9244">
            <v>14794</v>
          </cell>
          <cell r="L9244">
            <v>14794</v>
          </cell>
          <cell r="M9244">
            <v>14794</v>
          </cell>
          <cell r="N9244">
            <v>14794</v>
          </cell>
          <cell r="O9244">
            <v>13946</v>
          </cell>
          <cell r="P9244">
            <v>14225</v>
          </cell>
          <cell r="Q9244">
            <v>14655</v>
          </cell>
        </row>
        <row r="9245">
          <cell r="E9245" t="str">
            <v>97MONTHLYIWASHINGTON FEDERATION OF STATE EMPLOYEES</v>
          </cell>
          <cell r="F9245" t="str">
            <v>97</v>
          </cell>
          <cell r="G9245" t="str">
            <v>Monthly</v>
          </cell>
          <cell r="H9245" t="str">
            <v>I</v>
          </cell>
          <cell r="I9245">
            <v>0</v>
          </cell>
          <cell r="J9245" t="str">
            <v>Washington Federation of State Employees</v>
          </cell>
          <cell r="K9245">
            <v>14605</v>
          </cell>
          <cell r="L9245">
            <v>14605</v>
          </cell>
          <cell r="M9245">
            <v>14605</v>
          </cell>
          <cell r="N9245">
            <v>14605</v>
          </cell>
          <cell r="O9245">
            <v>13768</v>
          </cell>
          <cell r="P9245">
            <v>14043</v>
          </cell>
          <cell r="Q9245">
            <v>14467</v>
          </cell>
        </row>
        <row r="9246">
          <cell r="E9246" t="str">
            <v>97MONTHLYIWASHINGTON PUBLIC EMPLOYEES ASSOCIATION</v>
          </cell>
          <cell r="F9246" t="str">
            <v>97</v>
          </cell>
          <cell r="G9246" t="str">
            <v>Monthly</v>
          </cell>
          <cell r="H9246" t="str">
            <v>I</v>
          </cell>
          <cell r="I9246">
            <v>0</v>
          </cell>
          <cell r="J9246" t="str">
            <v>Washington Public Employees Association</v>
          </cell>
          <cell r="K9246">
            <v>14605</v>
          </cell>
          <cell r="L9246">
            <v>14605</v>
          </cell>
          <cell r="M9246">
            <v>14605</v>
          </cell>
          <cell r="N9246">
            <v>14605</v>
          </cell>
          <cell r="O9246">
            <v>13768</v>
          </cell>
          <cell r="P9246">
            <v>14043</v>
          </cell>
          <cell r="Q9246">
            <v>14467</v>
          </cell>
        </row>
        <row r="9247">
          <cell r="E9247" t="str">
            <v>97MONTHLYJCOALITION</v>
          </cell>
          <cell r="F9247" t="str">
            <v>97</v>
          </cell>
          <cell r="G9247" t="str">
            <v>Monthly</v>
          </cell>
          <cell r="H9247" t="str">
            <v>J</v>
          </cell>
          <cell r="I9247">
            <v>0</v>
          </cell>
          <cell r="J9247" t="str">
            <v>Coalition</v>
          </cell>
          <cell r="K9247">
            <v>14967</v>
          </cell>
          <cell r="L9247">
            <v>14967</v>
          </cell>
          <cell r="M9247">
            <v>14967</v>
          </cell>
          <cell r="N9247">
            <v>14967</v>
          </cell>
          <cell r="O9247">
            <v>14109</v>
          </cell>
          <cell r="P9247">
            <v>14391</v>
          </cell>
          <cell r="Q9247">
            <v>14826</v>
          </cell>
        </row>
        <row r="9248">
          <cell r="E9248" t="str">
            <v>97MONTHLYJNON-REPRESENTED STATE EMPLOYEES</v>
          </cell>
          <cell r="F9248" t="str">
            <v>97</v>
          </cell>
          <cell r="G9248" t="str">
            <v>Monthly</v>
          </cell>
          <cell r="H9248" t="str">
            <v>J</v>
          </cell>
          <cell r="I9248">
            <v>0</v>
          </cell>
          <cell r="J9248" t="str">
            <v>Non-Represented State Employees</v>
          </cell>
          <cell r="K9248">
            <v>14967</v>
          </cell>
          <cell r="L9248">
            <v>14967</v>
          </cell>
          <cell r="M9248">
            <v>14967</v>
          </cell>
          <cell r="N9248">
            <v>14967</v>
          </cell>
          <cell r="O9248">
            <v>14109</v>
          </cell>
          <cell r="P9248">
            <v>14391</v>
          </cell>
          <cell r="Q9248">
            <v>14826</v>
          </cell>
        </row>
        <row r="9249">
          <cell r="E9249" t="str">
            <v>97MONTHLYJTEAMSTERS LOCAL UNION NUMBER 117</v>
          </cell>
          <cell r="F9249" t="str">
            <v>97</v>
          </cell>
          <cell r="G9249" t="str">
            <v>Monthly</v>
          </cell>
          <cell r="H9249" t="str">
            <v>J</v>
          </cell>
          <cell r="I9249">
            <v>0</v>
          </cell>
          <cell r="J9249" t="str">
            <v>Teamsters Local Union Number 117</v>
          </cell>
          <cell r="K9249">
            <v>15159</v>
          </cell>
          <cell r="L9249">
            <v>15159</v>
          </cell>
          <cell r="M9249">
            <v>15159</v>
          </cell>
          <cell r="N9249">
            <v>15159</v>
          </cell>
          <cell r="O9249">
            <v>14290</v>
          </cell>
          <cell r="P9249">
            <v>14576</v>
          </cell>
          <cell r="Q9249">
            <v>15016</v>
          </cell>
        </row>
        <row r="9250">
          <cell r="E9250" t="str">
            <v>97MONTHLYJWASHINGTON FEDERATION OF STATE EMPLOYEES</v>
          </cell>
          <cell r="F9250" t="str">
            <v>97</v>
          </cell>
          <cell r="G9250" t="str">
            <v>Monthly</v>
          </cell>
          <cell r="H9250" t="str">
            <v>J</v>
          </cell>
          <cell r="I9250">
            <v>0</v>
          </cell>
          <cell r="J9250" t="str">
            <v>Washington Federation of State Employees</v>
          </cell>
          <cell r="K9250">
            <v>14967</v>
          </cell>
          <cell r="L9250">
            <v>14967</v>
          </cell>
          <cell r="M9250">
            <v>14967</v>
          </cell>
          <cell r="N9250">
            <v>14967</v>
          </cell>
          <cell r="O9250">
            <v>14109</v>
          </cell>
          <cell r="P9250">
            <v>14391</v>
          </cell>
          <cell r="Q9250">
            <v>14826</v>
          </cell>
        </row>
        <row r="9251">
          <cell r="E9251" t="str">
            <v>97MONTHLYJWASHINGTON PUBLIC EMPLOYEES ASSOCIATION</v>
          </cell>
          <cell r="F9251" t="str">
            <v>97</v>
          </cell>
          <cell r="G9251" t="str">
            <v>Monthly</v>
          </cell>
          <cell r="H9251" t="str">
            <v>J</v>
          </cell>
          <cell r="I9251">
            <v>0</v>
          </cell>
          <cell r="J9251" t="str">
            <v>Washington Public Employees Association</v>
          </cell>
          <cell r="K9251">
            <v>14967</v>
          </cell>
          <cell r="L9251">
            <v>14967</v>
          </cell>
          <cell r="M9251">
            <v>14967</v>
          </cell>
          <cell r="N9251">
            <v>14967</v>
          </cell>
          <cell r="O9251">
            <v>14109</v>
          </cell>
          <cell r="P9251">
            <v>14391</v>
          </cell>
          <cell r="Q9251">
            <v>14826</v>
          </cell>
        </row>
        <row r="9252">
          <cell r="E9252" t="str">
            <v>97MONTHLYKCOALITION</v>
          </cell>
          <cell r="F9252" t="str">
            <v>97</v>
          </cell>
          <cell r="G9252" t="str">
            <v>Monthly</v>
          </cell>
          <cell r="H9252" t="str">
            <v>K</v>
          </cell>
          <cell r="I9252">
            <v>0</v>
          </cell>
          <cell r="J9252" t="str">
            <v>Coalition</v>
          </cell>
          <cell r="K9252">
            <v>15343</v>
          </cell>
          <cell r="L9252">
            <v>15343</v>
          </cell>
          <cell r="M9252">
            <v>15343</v>
          </cell>
          <cell r="N9252">
            <v>15343</v>
          </cell>
          <cell r="O9252">
            <v>14464</v>
          </cell>
          <cell r="P9252">
            <v>14753</v>
          </cell>
          <cell r="Q9252">
            <v>15199</v>
          </cell>
        </row>
        <row r="9253">
          <cell r="E9253" t="str">
            <v>97MONTHLYKNON-REPRESENTED STATE EMPLOYEES</v>
          </cell>
          <cell r="F9253" t="str">
            <v>97</v>
          </cell>
          <cell r="G9253" t="str">
            <v>Monthly</v>
          </cell>
          <cell r="H9253" t="str">
            <v>K</v>
          </cell>
          <cell r="I9253">
            <v>0</v>
          </cell>
          <cell r="J9253" t="str">
            <v>Non-Represented State Employees</v>
          </cell>
          <cell r="K9253">
            <v>15343</v>
          </cell>
          <cell r="L9253">
            <v>15343</v>
          </cell>
          <cell r="M9253">
            <v>15343</v>
          </cell>
          <cell r="N9253">
            <v>15343</v>
          </cell>
          <cell r="O9253">
            <v>14464</v>
          </cell>
          <cell r="P9253">
            <v>14753</v>
          </cell>
          <cell r="Q9253">
            <v>15199</v>
          </cell>
        </row>
        <row r="9254">
          <cell r="E9254" t="str">
            <v>97MONTHLYKTEAMSTERS LOCAL UNION NUMBER 117</v>
          </cell>
          <cell r="F9254" t="str">
            <v>97</v>
          </cell>
          <cell r="G9254" t="str">
            <v>Monthly</v>
          </cell>
          <cell r="H9254" t="str">
            <v>K</v>
          </cell>
          <cell r="I9254">
            <v>0</v>
          </cell>
          <cell r="J9254" t="str">
            <v>Teamsters Local Union Number 117</v>
          </cell>
          <cell r="K9254">
            <v>15541</v>
          </cell>
          <cell r="L9254">
            <v>15541</v>
          </cell>
          <cell r="M9254">
            <v>15541</v>
          </cell>
          <cell r="N9254">
            <v>15541</v>
          </cell>
          <cell r="O9254">
            <v>14650</v>
          </cell>
          <cell r="P9254">
            <v>14943</v>
          </cell>
          <cell r="Q9254">
            <v>15394</v>
          </cell>
        </row>
        <row r="9255">
          <cell r="E9255" t="str">
            <v>97MONTHLYKWASHINGTON FEDERATION OF STATE EMPLOYEES</v>
          </cell>
          <cell r="F9255" t="str">
            <v>97</v>
          </cell>
          <cell r="G9255" t="str">
            <v>Monthly</v>
          </cell>
          <cell r="H9255" t="str">
            <v>K</v>
          </cell>
          <cell r="I9255">
            <v>0</v>
          </cell>
          <cell r="J9255" t="str">
            <v>Washington Federation of State Employees</v>
          </cell>
          <cell r="K9255">
            <v>15343</v>
          </cell>
          <cell r="L9255">
            <v>15343</v>
          </cell>
          <cell r="M9255">
            <v>15343</v>
          </cell>
          <cell r="N9255">
            <v>15343</v>
          </cell>
          <cell r="O9255">
            <v>14464</v>
          </cell>
          <cell r="P9255">
            <v>14753</v>
          </cell>
          <cell r="Q9255">
            <v>15199</v>
          </cell>
        </row>
        <row r="9256">
          <cell r="E9256" t="str">
            <v>97MONTHLYKWASHINGTON PUBLIC EMPLOYEES ASSOCIATION</v>
          </cell>
          <cell r="F9256" t="str">
            <v>97</v>
          </cell>
          <cell r="G9256" t="str">
            <v>Monthly</v>
          </cell>
          <cell r="H9256" t="str">
            <v>K</v>
          </cell>
          <cell r="I9256">
            <v>0</v>
          </cell>
          <cell r="J9256" t="str">
            <v>Washington Public Employees Association</v>
          </cell>
          <cell r="K9256">
            <v>15343</v>
          </cell>
          <cell r="L9256">
            <v>15343</v>
          </cell>
          <cell r="M9256">
            <v>15343</v>
          </cell>
          <cell r="N9256">
            <v>15343</v>
          </cell>
          <cell r="O9256">
            <v>14464</v>
          </cell>
          <cell r="P9256">
            <v>14753</v>
          </cell>
          <cell r="Q9256">
            <v>15199</v>
          </cell>
        </row>
        <row r="9257">
          <cell r="E9257" t="str">
            <v>97MONTHLYLCOALITION</v>
          </cell>
          <cell r="F9257" t="str">
            <v>97</v>
          </cell>
          <cell r="G9257" t="str">
            <v>Monthly</v>
          </cell>
          <cell r="H9257" t="str">
            <v>L</v>
          </cell>
          <cell r="I9257">
            <v>0</v>
          </cell>
          <cell r="J9257" t="str">
            <v>Coalition</v>
          </cell>
          <cell r="K9257">
            <v>15728</v>
          </cell>
          <cell r="L9257">
            <v>15728</v>
          </cell>
          <cell r="M9257">
            <v>15728</v>
          </cell>
          <cell r="N9257">
            <v>15728</v>
          </cell>
          <cell r="O9257">
            <v>14826</v>
          </cell>
          <cell r="P9257">
            <v>15123</v>
          </cell>
          <cell r="Q9257">
            <v>15580</v>
          </cell>
        </row>
        <row r="9258">
          <cell r="E9258" t="str">
            <v>97MONTHLYLNON-REPRESENTED STATE EMPLOYEES</v>
          </cell>
          <cell r="F9258" t="str">
            <v>97</v>
          </cell>
          <cell r="G9258" t="str">
            <v>Monthly</v>
          </cell>
          <cell r="H9258" t="str">
            <v>L</v>
          </cell>
          <cell r="I9258">
            <v>0</v>
          </cell>
          <cell r="J9258" t="str">
            <v>Non-Represented State Employees</v>
          </cell>
          <cell r="K9258">
            <v>15728</v>
          </cell>
          <cell r="L9258">
            <v>15728</v>
          </cell>
          <cell r="M9258">
            <v>15728</v>
          </cell>
          <cell r="N9258">
            <v>15728</v>
          </cell>
          <cell r="O9258">
            <v>14826</v>
          </cell>
          <cell r="P9258">
            <v>15123</v>
          </cell>
          <cell r="Q9258">
            <v>15580</v>
          </cell>
        </row>
        <row r="9259">
          <cell r="E9259" t="str">
            <v>97MONTHLYLTEAMSTERS LOCAL UNION NUMBER 117</v>
          </cell>
          <cell r="F9259" t="str">
            <v>97</v>
          </cell>
          <cell r="G9259" t="str">
            <v>Monthly</v>
          </cell>
          <cell r="H9259" t="str">
            <v>L</v>
          </cell>
          <cell r="I9259">
            <v>0</v>
          </cell>
          <cell r="J9259" t="str">
            <v>Teamsters Local Union Number 117</v>
          </cell>
          <cell r="K9259">
            <v>15929</v>
          </cell>
          <cell r="L9259">
            <v>15929</v>
          </cell>
          <cell r="M9259">
            <v>15929</v>
          </cell>
          <cell r="N9259">
            <v>15929</v>
          </cell>
          <cell r="O9259">
            <v>15016</v>
          </cell>
          <cell r="P9259">
            <v>15316</v>
          </cell>
          <cell r="Q9259">
            <v>15779</v>
          </cell>
        </row>
        <row r="9260">
          <cell r="E9260" t="str">
            <v>97MONTHLYLWASHINGTON FEDERATION OF STATE EMPLOYEES</v>
          </cell>
          <cell r="F9260" t="str">
            <v>97</v>
          </cell>
          <cell r="G9260" t="str">
            <v>Monthly</v>
          </cell>
          <cell r="H9260" t="str">
            <v>L</v>
          </cell>
          <cell r="I9260">
            <v>0</v>
          </cell>
          <cell r="J9260" t="str">
            <v>Washington Federation of State Employees</v>
          </cell>
          <cell r="K9260">
            <v>15728</v>
          </cell>
          <cell r="L9260">
            <v>15728</v>
          </cell>
          <cell r="M9260">
            <v>15728</v>
          </cell>
          <cell r="N9260">
            <v>15728</v>
          </cell>
          <cell r="O9260">
            <v>14826</v>
          </cell>
          <cell r="P9260">
            <v>15123</v>
          </cell>
          <cell r="Q9260">
            <v>15580</v>
          </cell>
        </row>
        <row r="9261">
          <cell r="E9261" t="str">
            <v>97MONTHLYLWASHINGTON PUBLIC EMPLOYEES ASSOCIATION</v>
          </cell>
          <cell r="F9261" t="str">
            <v>97</v>
          </cell>
          <cell r="G9261" t="str">
            <v>Monthly</v>
          </cell>
          <cell r="H9261" t="str">
            <v>L</v>
          </cell>
          <cell r="I9261">
            <v>0</v>
          </cell>
          <cell r="J9261" t="str">
            <v>Washington Public Employees Association</v>
          </cell>
          <cell r="K9261">
            <v>15728</v>
          </cell>
          <cell r="L9261">
            <v>15728</v>
          </cell>
          <cell r="M9261">
            <v>15728</v>
          </cell>
          <cell r="N9261">
            <v>15728</v>
          </cell>
          <cell r="O9261">
            <v>14826</v>
          </cell>
          <cell r="P9261">
            <v>15123</v>
          </cell>
          <cell r="Q9261">
            <v>15580</v>
          </cell>
        </row>
        <row r="9262">
          <cell r="E9262" t="str">
            <v>97MONTHLYMCOALITION</v>
          </cell>
          <cell r="F9262" t="str">
            <v>97</v>
          </cell>
          <cell r="G9262" t="str">
            <v>Monthly</v>
          </cell>
          <cell r="H9262" t="str">
            <v>M</v>
          </cell>
          <cell r="I9262">
            <v>0</v>
          </cell>
          <cell r="J9262" t="str">
            <v>Coalition</v>
          </cell>
          <cell r="K9262">
            <v>16122</v>
          </cell>
          <cell r="L9262">
            <v>16122</v>
          </cell>
          <cell r="M9262">
            <v>16122</v>
          </cell>
          <cell r="N9262">
            <v>16122</v>
          </cell>
          <cell r="O9262">
            <v>15198</v>
          </cell>
          <cell r="P9262">
            <v>15502</v>
          </cell>
          <cell r="Q9262">
            <v>15970</v>
          </cell>
        </row>
        <row r="9263">
          <cell r="E9263" t="str">
            <v>97MONTHLYMNON-REPRESENTED STATE EMPLOYEES</v>
          </cell>
          <cell r="F9263" t="str">
            <v>97</v>
          </cell>
          <cell r="G9263" t="str">
            <v>Monthly</v>
          </cell>
          <cell r="H9263" t="str">
            <v>M</v>
          </cell>
          <cell r="I9263">
            <v>0</v>
          </cell>
          <cell r="J9263" t="str">
            <v>Non-Represented State Employees</v>
          </cell>
          <cell r="K9263">
            <v>16122</v>
          </cell>
          <cell r="L9263">
            <v>16122</v>
          </cell>
          <cell r="M9263">
            <v>16122</v>
          </cell>
          <cell r="N9263">
            <v>16122</v>
          </cell>
          <cell r="O9263">
            <v>15198</v>
          </cell>
          <cell r="P9263">
            <v>15502</v>
          </cell>
          <cell r="Q9263">
            <v>15970</v>
          </cell>
        </row>
        <row r="9264">
          <cell r="E9264" t="str">
            <v>97MONTHLYMTEAMSTERS LOCAL UNION NUMBER 117</v>
          </cell>
          <cell r="F9264" t="str">
            <v>97</v>
          </cell>
          <cell r="G9264" t="str">
            <v>Monthly</v>
          </cell>
          <cell r="H9264" t="str">
            <v>M</v>
          </cell>
          <cell r="I9264">
            <v>0</v>
          </cell>
          <cell r="J9264" t="str">
            <v>Teamsters Local Union Number 117</v>
          </cell>
          <cell r="K9264">
            <v>16327</v>
          </cell>
          <cell r="L9264">
            <v>16327</v>
          </cell>
          <cell r="M9264">
            <v>16327</v>
          </cell>
          <cell r="N9264">
            <v>16327</v>
          </cell>
          <cell r="O9264">
            <v>15391</v>
          </cell>
          <cell r="P9264">
            <v>15699</v>
          </cell>
          <cell r="Q9264">
            <v>16173</v>
          </cell>
        </row>
        <row r="9265">
          <cell r="E9265" t="str">
            <v>97MONTHLYMWASHINGTON FEDERATION OF STATE EMPLOYEES</v>
          </cell>
          <cell r="F9265" t="str">
            <v>97</v>
          </cell>
          <cell r="G9265" t="str">
            <v>Monthly</v>
          </cell>
          <cell r="H9265" t="str">
            <v>M</v>
          </cell>
          <cell r="I9265">
            <v>0</v>
          </cell>
          <cell r="J9265" t="str">
            <v>Washington Federation of State Employees</v>
          </cell>
          <cell r="K9265">
            <v>16122</v>
          </cell>
          <cell r="L9265">
            <v>16122</v>
          </cell>
          <cell r="M9265">
            <v>16122</v>
          </cell>
          <cell r="N9265">
            <v>16122</v>
          </cell>
          <cell r="O9265">
            <v>15198</v>
          </cell>
          <cell r="P9265">
            <v>15502</v>
          </cell>
          <cell r="Q9265">
            <v>15970</v>
          </cell>
        </row>
        <row r="9266">
          <cell r="E9266" t="str">
            <v>97MONTHLYMWASHINGTON PUBLIC EMPLOYEES ASSOCIATION</v>
          </cell>
          <cell r="F9266" t="str">
            <v>97</v>
          </cell>
          <cell r="G9266" t="str">
            <v>Monthly</v>
          </cell>
          <cell r="H9266" t="str">
            <v>M</v>
          </cell>
          <cell r="I9266">
            <v>0</v>
          </cell>
          <cell r="J9266" t="str">
            <v>Washington Public Employees Association</v>
          </cell>
          <cell r="K9266">
            <v>16122</v>
          </cell>
          <cell r="L9266">
            <v>16122</v>
          </cell>
          <cell r="M9266">
            <v>16122</v>
          </cell>
          <cell r="N9266">
            <v>16122</v>
          </cell>
          <cell r="O9266">
            <v>15198</v>
          </cell>
          <cell r="P9266">
            <v>15502</v>
          </cell>
          <cell r="Q9266">
            <v>15970</v>
          </cell>
        </row>
        <row r="9267">
          <cell r="E9267" t="str">
            <v>98MONTHLYACOALITION</v>
          </cell>
          <cell r="F9267" t="str">
            <v>98</v>
          </cell>
          <cell r="G9267" t="str">
            <v>Monthly</v>
          </cell>
          <cell r="H9267" t="str">
            <v>A</v>
          </cell>
          <cell r="I9267">
            <v>0</v>
          </cell>
          <cell r="J9267" t="str">
            <v>Coalition</v>
          </cell>
          <cell r="K9267">
            <v>12284</v>
          </cell>
          <cell r="L9267">
            <v>12284</v>
          </cell>
          <cell r="M9267">
            <v>12284</v>
          </cell>
          <cell r="N9267">
            <v>12284</v>
          </cell>
          <cell r="O9267">
            <v>11580</v>
          </cell>
          <cell r="P9267">
            <v>11812</v>
          </cell>
          <cell r="Q9267">
            <v>12169</v>
          </cell>
        </row>
        <row r="9268">
          <cell r="E9268" t="str">
            <v>98MONTHLYANON-REPRESENTED STATE EMPLOYEES</v>
          </cell>
          <cell r="F9268" t="str">
            <v>98</v>
          </cell>
          <cell r="G9268" t="str">
            <v>Monthly</v>
          </cell>
          <cell r="H9268" t="str">
            <v>A</v>
          </cell>
          <cell r="I9268">
            <v>0</v>
          </cell>
          <cell r="J9268" t="str">
            <v>Non-Represented State Employees</v>
          </cell>
          <cell r="K9268">
            <v>12284</v>
          </cell>
          <cell r="L9268">
            <v>12284</v>
          </cell>
          <cell r="M9268">
            <v>12284</v>
          </cell>
          <cell r="N9268">
            <v>12284</v>
          </cell>
          <cell r="O9268">
            <v>11580</v>
          </cell>
          <cell r="P9268">
            <v>11812</v>
          </cell>
          <cell r="Q9268">
            <v>12169</v>
          </cell>
        </row>
        <row r="9269">
          <cell r="E9269" t="str">
            <v>98MONTHLYATEAMSTERS LOCAL UNION NUMBER 117</v>
          </cell>
          <cell r="F9269" t="str">
            <v>98</v>
          </cell>
          <cell r="G9269" t="str">
            <v>Monthly</v>
          </cell>
          <cell r="H9269" t="str">
            <v>A</v>
          </cell>
          <cell r="I9269">
            <v>0</v>
          </cell>
          <cell r="J9269" t="str">
            <v>Teamsters Local Union Number 117</v>
          </cell>
          <cell r="K9269">
            <v>12440</v>
          </cell>
          <cell r="L9269">
            <v>12440</v>
          </cell>
          <cell r="M9269">
            <v>12440</v>
          </cell>
          <cell r="N9269">
            <v>12440</v>
          </cell>
          <cell r="O9269">
            <v>11727</v>
          </cell>
          <cell r="P9269">
            <v>11962</v>
          </cell>
          <cell r="Q9269">
            <v>12323</v>
          </cell>
        </row>
        <row r="9270">
          <cell r="E9270" t="str">
            <v>98MONTHLYAWASHINGTON FEDERATION OF STATE EMPLOYEES</v>
          </cell>
          <cell r="F9270" t="str">
            <v>98</v>
          </cell>
          <cell r="G9270" t="str">
            <v>Monthly</v>
          </cell>
          <cell r="H9270" t="str">
            <v>A</v>
          </cell>
          <cell r="I9270">
            <v>0</v>
          </cell>
          <cell r="J9270" t="str">
            <v>Washington Federation of State Employees</v>
          </cell>
          <cell r="K9270">
            <v>12284</v>
          </cell>
          <cell r="L9270">
            <v>12284</v>
          </cell>
          <cell r="M9270">
            <v>12284</v>
          </cell>
          <cell r="N9270">
            <v>12284</v>
          </cell>
          <cell r="O9270">
            <v>11580</v>
          </cell>
          <cell r="P9270">
            <v>11812</v>
          </cell>
          <cell r="Q9270">
            <v>12169</v>
          </cell>
        </row>
        <row r="9271">
          <cell r="E9271" t="str">
            <v>98MONTHLYAWASHINGTON PUBLIC EMPLOYEES ASSOCIATION</v>
          </cell>
          <cell r="F9271" t="str">
            <v>98</v>
          </cell>
          <cell r="G9271" t="str">
            <v>Monthly</v>
          </cell>
          <cell r="H9271" t="str">
            <v>A</v>
          </cell>
          <cell r="I9271">
            <v>0</v>
          </cell>
          <cell r="J9271" t="str">
            <v>Washington Public Employees Association</v>
          </cell>
          <cell r="K9271">
            <v>12284</v>
          </cell>
          <cell r="L9271">
            <v>12284</v>
          </cell>
          <cell r="M9271">
            <v>12284</v>
          </cell>
          <cell r="N9271">
            <v>12284</v>
          </cell>
          <cell r="O9271">
            <v>11580</v>
          </cell>
          <cell r="P9271">
            <v>11812</v>
          </cell>
          <cell r="Q9271">
            <v>12169</v>
          </cell>
        </row>
        <row r="9272">
          <cell r="E9272" t="str">
            <v>98MONTHLYBCOALITION</v>
          </cell>
          <cell r="F9272" t="str">
            <v>98</v>
          </cell>
          <cell r="G9272" t="str">
            <v>Monthly</v>
          </cell>
          <cell r="H9272" t="str">
            <v>B</v>
          </cell>
          <cell r="I9272">
            <v>0</v>
          </cell>
          <cell r="J9272" t="str">
            <v>Coalition</v>
          </cell>
          <cell r="K9272">
            <v>12593</v>
          </cell>
          <cell r="L9272">
            <v>12593</v>
          </cell>
          <cell r="M9272">
            <v>12593</v>
          </cell>
          <cell r="N9272">
            <v>12593</v>
          </cell>
          <cell r="O9272">
            <v>11872</v>
          </cell>
          <cell r="P9272">
            <v>12109</v>
          </cell>
          <cell r="Q9272">
            <v>12475</v>
          </cell>
        </row>
        <row r="9273">
          <cell r="E9273" t="str">
            <v>98MONTHLYBNON-REPRESENTED STATE EMPLOYEES</v>
          </cell>
          <cell r="F9273" t="str">
            <v>98</v>
          </cell>
          <cell r="G9273" t="str">
            <v>Monthly</v>
          </cell>
          <cell r="H9273" t="str">
            <v>B</v>
          </cell>
          <cell r="I9273">
            <v>0</v>
          </cell>
          <cell r="J9273" t="str">
            <v>Non-Represented State Employees</v>
          </cell>
          <cell r="K9273">
            <v>12593</v>
          </cell>
          <cell r="L9273">
            <v>12593</v>
          </cell>
          <cell r="M9273">
            <v>12593</v>
          </cell>
          <cell r="N9273">
            <v>12593</v>
          </cell>
          <cell r="O9273">
            <v>11872</v>
          </cell>
          <cell r="P9273">
            <v>12109</v>
          </cell>
          <cell r="Q9273">
            <v>12475</v>
          </cell>
        </row>
        <row r="9274">
          <cell r="E9274" t="str">
            <v>98MONTHLYBTEAMSTERS LOCAL UNION NUMBER 117</v>
          </cell>
          <cell r="F9274" t="str">
            <v>98</v>
          </cell>
          <cell r="G9274" t="str">
            <v>Monthly</v>
          </cell>
          <cell r="H9274" t="str">
            <v>B</v>
          </cell>
          <cell r="I9274">
            <v>0</v>
          </cell>
          <cell r="J9274" t="str">
            <v>Teamsters Local Union Number 117</v>
          </cell>
          <cell r="K9274">
            <v>12757</v>
          </cell>
          <cell r="L9274">
            <v>12757</v>
          </cell>
          <cell r="M9274">
            <v>12757</v>
          </cell>
          <cell r="N9274">
            <v>12757</v>
          </cell>
          <cell r="O9274">
            <v>12025</v>
          </cell>
          <cell r="P9274">
            <v>12266</v>
          </cell>
          <cell r="Q9274">
            <v>12636</v>
          </cell>
        </row>
        <row r="9275">
          <cell r="E9275" t="str">
            <v>98MONTHLYBWASHINGTON FEDERATION OF STATE EMPLOYEES</v>
          </cell>
          <cell r="F9275" t="str">
            <v>98</v>
          </cell>
          <cell r="G9275" t="str">
            <v>Monthly</v>
          </cell>
          <cell r="H9275" t="str">
            <v>B</v>
          </cell>
          <cell r="I9275">
            <v>0</v>
          </cell>
          <cell r="J9275" t="str">
            <v>Washington Federation of State Employees</v>
          </cell>
          <cell r="K9275">
            <v>12593</v>
          </cell>
          <cell r="L9275">
            <v>12593</v>
          </cell>
          <cell r="M9275">
            <v>12593</v>
          </cell>
          <cell r="N9275">
            <v>12593</v>
          </cell>
          <cell r="O9275">
            <v>11872</v>
          </cell>
          <cell r="P9275">
            <v>12109</v>
          </cell>
          <cell r="Q9275">
            <v>12475</v>
          </cell>
        </row>
        <row r="9276">
          <cell r="E9276" t="str">
            <v>98MONTHLYBWASHINGTON PUBLIC EMPLOYEES ASSOCIATION</v>
          </cell>
          <cell r="F9276" t="str">
            <v>98</v>
          </cell>
          <cell r="G9276" t="str">
            <v>Monthly</v>
          </cell>
          <cell r="H9276" t="str">
            <v>B</v>
          </cell>
          <cell r="I9276">
            <v>0</v>
          </cell>
          <cell r="J9276" t="str">
            <v>Washington Public Employees Association</v>
          </cell>
          <cell r="K9276">
            <v>12593</v>
          </cell>
          <cell r="L9276">
            <v>12593</v>
          </cell>
          <cell r="M9276">
            <v>12593</v>
          </cell>
          <cell r="N9276">
            <v>12593</v>
          </cell>
          <cell r="O9276">
            <v>11872</v>
          </cell>
          <cell r="P9276">
            <v>12109</v>
          </cell>
          <cell r="Q9276">
            <v>12475</v>
          </cell>
        </row>
        <row r="9277">
          <cell r="E9277" t="str">
            <v>98MONTHLYCCOALITION</v>
          </cell>
          <cell r="F9277" t="str">
            <v>98</v>
          </cell>
          <cell r="G9277" t="str">
            <v>Monthly</v>
          </cell>
          <cell r="H9277" t="str">
            <v>C</v>
          </cell>
          <cell r="I9277">
            <v>0</v>
          </cell>
          <cell r="J9277" t="str">
            <v>Coalition</v>
          </cell>
          <cell r="K9277">
            <v>12906</v>
          </cell>
          <cell r="L9277">
            <v>12906</v>
          </cell>
          <cell r="M9277">
            <v>12906</v>
          </cell>
          <cell r="N9277">
            <v>12906</v>
          </cell>
          <cell r="O9277">
            <v>12167</v>
          </cell>
          <cell r="P9277">
            <v>12410</v>
          </cell>
          <cell r="Q9277">
            <v>12785</v>
          </cell>
        </row>
        <row r="9278">
          <cell r="E9278" t="str">
            <v>98MONTHLYCNON-REPRESENTED STATE EMPLOYEES</v>
          </cell>
          <cell r="F9278" t="str">
            <v>98</v>
          </cell>
          <cell r="G9278" t="str">
            <v>Monthly</v>
          </cell>
          <cell r="H9278" t="str">
            <v>C</v>
          </cell>
          <cell r="I9278">
            <v>0</v>
          </cell>
          <cell r="J9278" t="str">
            <v>Non-Represented State Employees</v>
          </cell>
          <cell r="K9278">
            <v>12906</v>
          </cell>
          <cell r="L9278">
            <v>12906</v>
          </cell>
          <cell r="M9278">
            <v>12906</v>
          </cell>
          <cell r="N9278">
            <v>12906</v>
          </cell>
          <cell r="O9278">
            <v>12167</v>
          </cell>
          <cell r="P9278">
            <v>12410</v>
          </cell>
          <cell r="Q9278">
            <v>12785</v>
          </cell>
        </row>
        <row r="9279">
          <cell r="E9279" t="str">
            <v>98MONTHLYCTEAMSTERS LOCAL UNION NUMBER 117</v>
          </cell>
          <cell r="F9279" t="str">
            <v>98</v>
          </cell>
          <cell r="G9279" t="str">
            <v>Monthly</v>
          </cell>
          <cell r="H9279" t="str">
            <v>C</v>
          </cell>
          <cell r="I9279">
            <v>0</v>
          </cell>
          <cell r="J9279" t="str">
            <v>Teamsters Local Union Number 117</v>
          </cell>
          <cell r="K9279">
            <v>13071</v>
          </cell>
          <cell r="L9279">
            <v>13071</v>
          </cell>
          <cell r="M9279">
            <v>13071</v>
          </cell>
          <cell r="N9279">
            <v>13071</v>
          </cell>
          <cell r="O9279">
            <v>12322</v>
          </cell>
          <cell r="P9279">
            <v>12568</v>
          </cell>
          <cell r="Q9279">
            <v>12948</v>
          </cell>
        </row>
        <row r="9280">
          <cell r="E9280" t="str">
            <v>98MONTHLYCWASHINGTON FEDERATION OF STATE EMPLOYEES</v>
          </cell>
          <cell r="F9280" t="str">
            <v>98</v>
          </cell>
          <cell r="G9280" t="str">
            <v>Monthly</v>
          </cell>
          <cell r="H9280" t="str">
            <v>C</v>
          </cell>
          <cell r="I9280">
            <v>0</v>
          </cell>
          <cell r="J9280" t="str">
            <v>Washington Federation of State Employees</v>
          </cell>
          <cell r="K9280">
            <v>12906</v>
          </cell>
          <cell r="L9280">
            <v>12906</v>
          </cell>
          <cell r="M9280">
            <v>12906</v>
          </cell>
          <cell r="N9280">
            <v>12906</v>
          </cell>
          <cell r="O9280">
            <v>12167</v>
          </cell>
          <cell r="P9280">
            <v>12410</v>
          </cell>
          <cell r="Q9280">
            <v>12785</v>
          </cell>
        </row>
        <row r="9281">
          <cell r="E9281" t="str">
            <v>98MONTHLYCWASHINGTON PUBLIC EMPLOYEES ASSOCIATION</v>
          </cell>
          <cell r="F9281" t="str">
            <v>98</v>
          </cell>
          <cell r="G9281" t="str">
            <v>Monthly</v>
          </cell>
          <cell r="H9281" t="str">
            <v>C</v>
          </cell>
          <cell r="I9281">
            <v>0</v>
          </cell>
          <cell r="J9281" t="str">
            <v>Washington Public Employees Association</v>
          </cell>
          <cell r="K9281">
            <v>12906</v>
          </cell>
          <cell r="L9281">
            <v>12906</v>
          </cell>
          <cell r="M9281">
            <v>12906</v>
          </cell>
          <cell r="N9281">
            <v>12906</v>
          </cell>
          <cell r="O9281">
            <v>12167</v>
          </cell>
          <cell r="P9281">
            <v>12410</v>
          </cell>
          <cell r="Q9281">
            <v>12785</v>
          </cell>
        </row>
        <row r="9282">
          <cell r="E9282" t="str">
            <v>98MONTHLYDCOALITION</v>
          </cell>
          <cell r="F9282" t="str">
            <v>98</v>
          </cell>
          <cell r="G9282" t="str">
            <v>Monthly</v>
          </cell>
          <cell r="H9282" t="str">
            <v>D</v>
          </cell>
          <cell r="I9282">
            <v>0</v>
          </cell>
          <cell r="J9282" t="str">
            <v>Coalition</v>
          </cell>
          <cell r="K9282">
            <v>13232</v>
          </cell>
          <cell r="L9282">
            <v>13232</v>
          </cell>
          <cell r="M9282">
            <v>13232</v>
          </cell>
          <cell r="N9282">
            <v>13232</v>
          </cell>
          <cell r="O9282">
            <v>12474</v>
          </cell>
          <cell r="P9282">
            <v>12723</v>
          </cell>
          <cell r="Q9282">
            <v>13107</v>
          </cell>
        </row>
        <row r="9283">
          <cell r="E9283" t="str">
            <v>98MONTHLYDNON-REPRESENTED STATE EMPLOYEES</v>
          </cell>
          <cell r="F9283" t="str">
            <v>98</v>
          </cell>
          <cell r="G9283" t="str">
            <v>Monthly</v>
          </cell>
          <cell r="H9283" t="str">
            <v>D</v>
          </cell>
          <cell r="I9283">
            <v>0</v>
          </cell>
          <cell r="J9283" t="str">
            <v>Non-Represented State Employees</v>
          </cell>
          <cell r="K9283">
            <v>13232</v>
          </cell>
          <cell r="L9283">
            <v>13232</v>
          </cell>
          <cell r="M9283">
            <v>13232</v>
          </cell>
          <cell r="N9283">
            <v>13232</v>
          </cell>
          <cell r="O9283">
            <v>12474</v>
          </cell>
          <cell r="P9283">
            <v>12723</v>
          </cell>
          <cell r="Q9283">
            <v>13107</v>
          </cell>
        </row>
        <row r="9284">
          <cell r="E9284" t="str">
            <v>98MONTHLYDTEAMSTERS LOCAL UNION NUMBER 117</v>
          </cell>
          <cell r="F9284" t="str">
            <v>98</v>
          </cell>
          <cell r="G9284" t="str">
            <v>Monthly</v>
          </cell>
          <cell r="H9284" t="str">
            <v>D</v>
          </cell>
          <cell r="I9284">
            <v>0</v>
          </cell>
          <cell r="J9284" t="str">
            <v>Teamsters Local Union Number 117</v>
          </cell>
          <cell r="K9284">
            <v>13400</v>
          </cell>
          <cell r="L9284">
            <v>13400</v>
          </cell>
          <cell r="M9284">
            <v>13400</v>
          </cell>
          <cell r="N9284">
            <v>13400</v>
          </cell>
          <cell r="O9284">
            <v>12632</v>
          </cell>
          <cell r="P9284">
            <v>12885</v>
          </cell>
          <cell r="Q9284">
            <v>13274</v>
          </cell>
        </row>
        <row r="9285">
          <cell r="E9285" t="str">
            <v>98MONTHLYDWASHINGTON FEDERATION OF STATE EMPLOYEES</v>
          </cell>
          <cell r="F9285" t="str">
            <v>98</v>
          </cell>
          <cell r="G9285" t="str">
            <v>Monthly</v>
          </cell>
          <cell r="H9285" t="str">
            <v>D</v>
          </cell>
          <cell r="I9285">
            <v>0</v>
          </cell>
          <cell r="J9285" t="str">
            <v>Washington Federation of State Employees</v>
          </cell>
          <cell r="K9285">
            <v>13232</v>
          </cell>
          <cell r="L9285">
            <v>13232</v>
          </cell>
          <cell r="M9285">
            <v>13232</v>
          </cell>
          <cell r="N9285">
            <v>13232</v>
          </cell>
          <cell r="O9285">
            <v>12474</v>
          </cell>
          <cell r="P9285">
            <v>12723</v>
          </cell>
          <cell r="Q9285">
            <v>13107</v>
          </cell>
        </row>
        <row r="9286">
          <cell r="E9286" t="str">
            <v>98MONTHLYDWASHINGTON PUBLIC EMPLOYEES ASSOCIATION</v>
          </cell>
          <cell r="F9286" t="str">
            <v>98</v>
          </cell>
          <cell r="G9286" t="str">
            <v>Monthly</v>
          </cell>
          <cell r="H9286" t="str">
            <v>D</v>
          </cell>
          <cell r="I9286">
            <v>0</v>
          </cell>
          <cell r="J9286" t="str">
            <v>Washington Public Employees Association</v>
          </cell>
          <cell r="K9286">
            <v>13232</v>
          </cell>
          <cell r="L9286">
            <v>13232</v>
          </cell>
          <cell r="M9286">
            <v>13232</v>
          </cell>
          <cell r="N9286">
            <v>13232</v>
          </cell>
          <cell r="O9286">
            <v>12474</v>
          </cell>
          <cell r="P9286">
            <v>12723</v>
          </cell>
          <cell r="Q9286">
            <v>13107</v>
          </cell>
        </row>
        <row r="9287">
          <cell r="E9287" t="str">
            <v>98MONTHLYECOALITION</v>
          </cell>
          <cell r="F9287" t="str">
            <v>98</v>
          </cell>
          <cell r="G9287" t="str">
            <v>Monthly</v>
          </cell>
          <cell r="H9287" t="str">
            <v>E</v>
          </cell>
          <cell r="I9287">
            <v>0</v>
          </cell>
          <cell r="J9287" t="str">
            <v>Coalition</v>
          </cell>
          <cell r="K9287">
            <v>13558</v>
          </cell>
          <cell r="L9287">
            <v>13558</v>
          </cell>
          <cell r="M9287">
            <v>13558</v>
          </cell>
          <cell r="N9287">
            <v>13558</v>
          </cell>
          <cell r="O9287">
            <v>12781</v>
          </cell>
          <cell r="P9287">
            <v>13037</v>
          </cell>
          <cell r="Q9287">
            <v>13431</v>
          </cell>
        </row>
        <row r="9288">
          <cell r="E9288" t="str">
            <v>98MONTHLYENON-REPRESENTED STATE EMPLOYEES</v>
          </cell>
          <cell r="F9288" t="str">
            <v>98</v>
          </cell>
          <cell r="G9288" t="str">
            <v>Monthly</v>
          </cell>
          <cell r="H9288" t="str">
            <v>E</v>
          </cell>
          <cell r="I9288">
            <v>0</v>
          </cell>
          <cell r="J9288" t="str">
            <v>Non-Represented State Employees</v>
          </cell>
          <cell r="K9288">
            <v>13558</v>
          </cell>
          <cell r="L9288">
            <v>13558</v>
          </cell>
          <cell r="M9288">
            <v>13558</v>
          </cell>
          <cell r="N9288">
            <v>13558</v>
          </cell>
          <cell r="O9288">
            <v>12781</v>
          </cell>
          <cell r="P9288">
            <v>13037</v>
          </cell>
          <cell r="Q9288">
            <v>13431</v>
          </cell>
        </row>
        <row r="9289">
          <cell r="E9289" t="str">
            <v>98MONTHLYETEAMSTERS LOCAL UNION NUMBER 117</v>
          </cell>
          <cell r="F9289" t="str">
            <v>98</v>
          </cell>
          <cell r="G9289" t="str">
            <v>Monthly</v>
          </cell>
          <cell r="H9289" t="str">
            <v>E</v>
          </cell>
          <cell r="I9289">
            <v>0</v>
          </cell>
          <cell r="J9289" t="str">
            <v>Teamsters Local Union Number 117</v>
          </cell>
          <cell r="K9289">
            <v>13731</v>
          </cell>
          <cell r="L9289">
            <v>13731</v>
          </cell>
          <cell r="M9289">
            <v>13731</v>
          </cell>
          <cell r="N9289">
            <v>13731</v>
          </cell>
          <cell r="O9289">
            <v>12944</v>
          </cell>
          <cell r="P9289">
            <v>13203</v>
          </cell>
          <cell r="Q9289">
            <v>13602</v>
          </cell>
        </row>
        <row r="9290">
          <cell r="E9290" t="str">
            <v>98MONTHLYEWASHINGTON FEDERATION OF STATE EMPLOYEES</v>
          </cell>
          <cell r="F9290" t="str">
            <v>98</v>
          </cell>
          <cell r="G9290" t="str">
            <v>Monthly</v>
          </cell>
          <cell r="H9290" t="str">
            <v>E</v>
          </cell>
          <cell r="I9290">
            <v>0</v>
          </cell>
          <cell r="J9290" t="str">
            <v>Washington Federation of State Employees</v>
          </cell>
          <cell r="K9290">
            <v>13558</v>
          </cell>
          <cell r="L9290">
            <v>13558</v>
          </cell>
          <cell r="M9290">
            <v>13558</v>
          </cell>
          <cell r="N9290">
            <v>13558</v>
          </cell>
          <cell r="O9290">
            <v>12781</v>
          </cell>
          <cell r="P9290">
            <v>13037</v>
          </cell>
          <cell r="Q9290">
            <v>13431</v>
          </cell>
        </row>
        <row r="9291">
          <cell r="E9291" t="str">
            <v>98MONTHLYEWASHINGTON PUBLIC EMPLOYEES ASSOCIATION</v>
          </cell>
          <cell r="F9291" t="str">
            <v>98</v>
          </cell>
          <cell r="G9291" t="str">
            <v>Monthly</v>
          </cell>
          <cell r="H9291" t="str">
            <v>E</v>
          </cell>
          <cell r="I9291">
            <v>0</v>
          </cell>
          <cell r="J9291" t="str">
            <v>Washington Public Employees Association</v>
          </cell>
          <cell r="K9291">
            <v>13558</v>
          </cell>
          <cell r="L9291">
            <v>13558</v>
          </cell>
          <cell r="M9291">
            <v>13558</v>
          </cell>
          <cell r="N9291">
            <v>13558</v>
          </cell>
          <cell r="O9291">
            <v>12781</v>
          </cell>
          <cell r="P9291">
            <v>13037</v>
          </cell>
          <cell r="Q9291">
            <v>13431</v>
          </cell>
        </row>
        <row r="9292">
          <cell r="E9292" t="str">
            <v>98MONTHLYFCOALITION</v>
          </cell>
          <cell r="F9292" t="str">
            <v>98</v>
          </cell>
          <cell r="G9292" t="str">
            <v>Monthly</v>
          </cell>
          <cell r="H9292" t="str">
            <v>F</v>
          </cell>
          <cell r="I9292">
            <v>0</v>
          </cell>
          <cell r="J9292" t="str">
            <v>Coalition</v>
          </cell>
          <cell r="K9292">
            <v>13900</v>
          </cell>
          <cell r="L9292">
            <v>13900</v>
          </cell>
          <cell r="M9292">
            <v>13900</v>
          </cell>
          <cell r="N9292">
            <v>13900</v>
          </cell>
          <cell r="O9292">
            <v>13103</v>
          </cell>
          <cell r="P9292">
            <v>13365</v>
          </cell>
          <cell r="Q9292">
            <v>13769</v>
          </cell>
        </row>
        <row r="9293">
          <cell r="E9293" t="str">
            <v>98MONTHLYFNON-REPRESENTED STATE EMPLOYEES</v>
          </cell>
          <cell r="F9293" t="str">
            <v>98</v>
          </cell>
          <cell r="G9293" t="str">
            <v>Monthly</v>
          </cell>
          <cell r="H9293" t="str">
            <v>F</v>
          </cell>
          <cell r="I9293">
            <v>0</v>
          </cell>
          <cell r="J9293" t="str">
            <v>Non-Represented State Employees</v>
          </cell>
          <cell r="K9293">
            <v>13900</v>
          </cell>
          <cell r="L9293">
            <v>13900</v>
          </cell>
          <cell r="M9293">
            <v>13900</v>
          </cell>
          <cell r="N9293">
            <v>13900</v>
          </cell>
          <cell r="O9293">
            <v>13103</v>
          </cell>
          <cell r="P9293">
            <v>13365</v>
          </cell>
          <cell r="Q9293">
            <v>13769</v>
          </cell>
        </row>
        <row r="9294">
          <cell r="E9294" t="str">
            <v>98MONTHLYFTEAMSTERS LOCAL UNION NUMBER 117</v>
          </cell>
          <cell r="F9294" t="str">
            <v>98</v>
          </cell>
          <cell r="G9294" t="str">
            <v>Monthly</v>
          </cell>
          <cell r="H9294" t="str">
            <v>F</v>
          </cell>
          <cell r="I9294">
            <v>0</v>
          </cell>
          <cell r="J9294" t="str">
            <v>Teamsters Local Union Number 117</v>
          </cell>
          <cell r="K9294">
            <v>14077</v>
          </cell>
          <cell r="L9294">
            <v>14077</v>
          </cell>
          <cell r="M9294">
            <v>14077</v>
          </cell>
          <cell r="N9294">
            <v>14077</v>
          </cell>
          <cell r="O9294">
            <v>13271</v>
          </cell>
          <cell r="P9294">
            <v>13536</v>
          </cell>
          <cell r="Q9294">
            <v>13945</v>
          </cell>
        </row>
        <row r="9295">
          <cell r="E9295" t="str">
            <v>98MONTHLYFWASHINGTON FEDERATION OF STATE EMPLOYEES</v>
          </cell>
          <cell r="F9295" t="str">
            <v>98</v>
          </cell>
          <cell r="G9295" t="str">
            <v>Monthly</v>
          </cell>
          <cell r="H9295" t="str">
            <v>F</v>
          </cell>
          <cell r="I9295">
            <v>0</v>
          </cell>
          <cell r="J9295" t="str">
            <v>Washington Federation of State Employees</v>
          </cell>
          <cell r="K9295">
            <v>13900</v>
          </cell>
          <cell r="L9295">
            <v>13900</v>
          </cell>
          <cell r="M9295">
            <v>13900</v>
          </cell>
          <cell r="N9295">
            <v>13900</v>
          </cell>
          <cell r="O9295">
            <v>13103</v>
          </cell>
          <cell r="P9295">
            <v>13365</v>
          </cell>
          <cell r="Q9295">
            <v>13769</v>
          </cell>
        </row>
        <row r="9296">
          <cell r="E9296" t="str">
            <v>98MONTHLYFWASHINGTON PUBLIC EMPLOYEES ASSOCIATION</v>
          </cell>
          <cell r="F9296" t="str">
            <v>98</v>
          </cell>
          <cell r="G9296" t="str">
            <v>Monthly</v>
          </cell>
          <cell r="H9296" t="str">
            <v>F</v>
          </cell>
          <cell r="I9296">
            <v>0</v>
          </cell>
          <cell r="J9296" t="str">
            <v>Washington Public Employees Association</v>
          </cell>
          <cell r="K9296">
            <v>13900</v>
          </cell>
          <cell r="L9296">
            <v>13900</v>
          </cell>
          <cell r="M9296">
            <v>13900</v>
          </cell>
          <cell r="N9296">
            <v>13900</v>
          </cell>
          <cell r="O9296">
            <v>13103</v>
          </cell>
          <cell r="P9296">
            <v>13365</v>
          </cell>
          <cell r="Q9296">
            <v>13769</v>
          </cell>
        </row>
        <row r="9297">
          <cell r="E9297" t="str">
            <v>98MONTHLYGCOALITION</v>
          </cell>
          <cell r="F9297" t="str">
            <v>98</v>
          </cell>
          <cell r="G9297" t="str">
            <v>Monthly</v>
          </cell>
          <cell r="H9297" t="str">
            <v>G</v>
          </cell>
          <cell r="I9297">
            <v>0</v>
          </cell>
          <cell r="J9297" t="str">
            <v>Coalition</v>
          </cell>
          <cell r="K9297">
            <v>14245</v>
          </cell>
          <cell r="L9297">
            <v>14245</v>
          </cell>
          <cell r="M9297">
            <v>14245</v>
          </cell>
          <cell r="N9297">
            <v>14245</v>
          </cell>
          <cell r="O9297">
            <v>13428</v>
          </cell>
          <cell r="P9297">
            <v>13697</v>
          </cell>
          <cell r="Q9297">
            <v>14111</v>
          </cell>
        </row>
        <row r="9298">
          <cell r="E9298" t="str">
            <v>98MONTHLYGNON-REPRESENTED STATE EMPLOYEES</v>
          </cell>
          <cell r="F9298" t="str">
            <v>98</v>
          </cell>
          <cell r="G9298" t="str">
            <v>Monthly</v>
          </cell>
          <cell r="H9298" t="str">
            <v>G</v>
          </cell>
          <cell r="I9298">
            <v>0</v>
          </cell>
          <cell r="J9298" t="str">
            <v>Non-Represented State Employees</v>
          </cell>
          <cell r="K9298">
            <v>14245</v>
          </cell>
          <cell r="L9298">
            <v>14245</v>
          </cell>
          <cell r="M9298">
            <v>14245</v>
          </cell>
          <cell r="N9298">
            <v>14245</v>
          </cell>
          <cell r="O9298">
            <v>13428</v>
          </cell>
          <cell r="P9298">
            <v>13697</v>
          </cell>
          <cell r="Q9298">
            <v>14111</v>
          </cell>
        </row>
        <row r="9299">
          <cell r="E9299" t="str">
            <v>98MONTHLYGTEAMSTERS LOCAL UNION NUMBER 117</v>
          </cell>
          <cell r="F9299" t="str">
            <v>98</v>
          </cell>
          <cell r="G9299" t="str">
            <v>Monthly</v>
          </cell>
          <cell r="H9299" t="str">
            <v>G</v>
          </cell>
          <cell r="I9299">
            <v>0</v>
          </cell>
          <cell r="J9299" t="str">
            <v>Teamsters Local Union Number 117</v>
          </cell>
          <cell r="K9299">
            <v>14426</v>
          </cell>
          <cell r="L9299">
            <v>14426</v>
          </cell>
          <cell r="M9299">
            <v>14426</v>
          </cell>
          <cell r="N9299">
            <v>14426</v>
          </cell>
          <cell r="O9299">
            <v>13599</v>
          </cell>
          <cell r="P9299">
            <v>13871</v>
          </cell>
          <cell r="Q9299">
            <v>14290</v>
          </cell>
        </row>
        <row r="9300">
          <cell r="E9300" t="str">
            <v>98MONTHLYGWASHINGTON FEDERATION OF STATE EMPLOYEES</v>
          </cell>
          <cell r="F9300" t="str">
            <v>98</v>
          </cell>
          <cell r="G9300" t="str">
            <v>Monthly</v>
          </cell>
          <cell r="H9300" t="str">
            <v>G</v>
          </cell>
          <cell r="I9300">
            <v>0</v>
          </cell>
          <cell r="J9300" t="str">
            <v>Washington Federation of State Employees</v>
          </cell>
          <cell r="K9300">
            <v>14245</v>
          </cell>
          <cell r="L9300">
            <v>14245</v>
          </cell>
          <cell r="M9300">
            <v>14245</v>
          </cell>
          <cell r="N9300">
            <v>14245</v>
          </cell>
          <cell r="O9300">
            <v>13428</v>
          </cell>
          <cell r="P9300">
            <v>13697</v>
          </cell>
          <cell r="Q9300">
            <v>14111</v>
          </cell>
        </row>
        <row r="9301">
          <cell r="E9301" t="str">
            <v>98MONTHLYGWASHINGTON PUBLIC EMPLOYEES ASSOCIATION</v>
          </cell>
          <cell r="F9301" t="str">
            <v>98</v>
          </cell>
          <cell r="G9301" t="str">
            <v>Monthly</v>
          </cell>
          <cell r="H9301" t="str">
            <v>G</v>
          </cell>
          <cell r="I9301">
            <v>0</v>
          </cell>
          <cell r="J9301" t="str">
            <v>Washington Public Employees Association</v>
          </cell>
          <cell r="K9301">
            <v>14245</v>
          </cell>
          <cell r="L9301">
            <v>14245</v>
          </cell>
          <cell r="M9301">
            <v>14245</v>
          </cell>
          <cell r="N9301">
            <v>14245</v>
          </cell>
          <cell r="O9301">
            <v>13428</v>
          </cell>
          <cell r="P9301">
            <v>13697</v>
          </cell>
          <cell r="Q9301">
            <v>14111</v>
          </cell>
        </row>
        <row r="9302">
          <cell r="E9302" t="str">
            <v>98MONTHLYHCOALITION</v>
          </cell>
          <cell r="F9302" t="str">
            <v>98</v>
          </cell>
          <cell r="G9302" t="str">
            <v>Monthly</v>
          </cell>
          <cell r="H9302" t="str">
            <v>H</v>
          </cell>
          <cell r="I9302">
            <v>0</v>
          </cell>
          <cell r="J9302" t="str">
            <v>Coalition</v>
          </cell>
          <cell r="K9302">
            <v>14605</v>
          </cell>
          <cell r="L9302">
            <v>14605</v>
          </cell>
          <cell r="M9302">
            <v>14605</v>
          </cell>
          <cell r="N9302">
            <v>14605</v>
          </cell>
          <cell r="O9302">
            <v>13768</v>
          </cell>
          <cell r="P9302">
            <v>14043</v>
          </cell>
          <cell r="Q9302">
            <v>14467</v>
          </cell>
        </row>
        <row r="9303">
          <cell r="E9303" t="str">
            <v>98MONTHLYHNON-REPRESENTED STATE EMPLOYEES</v>
          </cell>
          <cell r="F9303" t="str">
            <v>98</v>
          </cell>
          <cell r="G9303" t="str">
            <v>Monthly</v>
          </cell>
          <cell r="H9303" t="str">
            <v>H</v>
          </cell>
          <cell r="I9303">
            <v>0</v>
          </cell>
          <cell r="J9303" t="str">
            <v>Non-Represented State Employees</v>
          </cell>
          <cell r="K9303">
            <v>14605</v>
          </cell>
          <cell r="L9303">
            <v>14605</v>
          </cell>
          <cell r="M9303">
            <v>14605</v>
          </cell>
          <cell r="N9303">
            <v>14605</v>
          </cell>
          <cell r="O9303">
            <v>13768</v>
          </cell>
          <cell r="P9303">
            <v>14043</v>
          </cell>
          <cell r="Q9303">
            <v>14467</v>
          </cell>
        </row>
        <row r="9304">
          <cell r="E9304" t="str">
            <v>98MONTHLYHTEAMSTERS LOCAL UNION NUMBER 117</v>
          </cell>
          <cell r="F9304" t="str">
            <v>98</v>
          </cell>
          <cell r="G9304" t="str">
            <v>Monthly</v>
          </cell>
          <cell r="H9304" t="str">
            <v>H</v>
          </cell>
          <cell r="I9304">
            <v>0</v>
          </cell>
          <cell r="J9304" t="str">
            <v>Teamsters Local Union Number 117</v>
          </cell>
          <cell r="K9304">
            <v>14794</v>
          </cell>
          <cell r="L9304">
            <v>14794</v>
          </cell>
          <cell r="M9304">
            <v>14794</v>
          </cell>
          <cell r="N9304">
            <v>14794</v>
          </cell>
          <cell r="O9304">
            <v>13946</v>
          </cell>
          <cell r="P9304">
            <v>14225</v>
          </cell>
          <cell r="Q9304">
            <v>14655</v>
          </cell>
        </row>
        <row r="9305">
          <cell r="E9305" t="str">
            <v>98MONTHLYHWASHINGTON FEDERATION OF STATE EMPLOYEES</v>
          </cell>
          <cell r="F9305" t="str">
            <v>98</v>
          </cell>
          <cell r="G9305" t="str">
            <v>Monthly</v>
          </cell>
          <cell r="H9305" t="str">
            <v>H</v>
          </cell>
          <cell r="I9305">
            <v>0</v>
          </cell>
          <cell r="J9305" t="str">
            <v>Washington Federation of State Employees</v>
          </cell>
          <cell r="K9305">
            <v>14605</v>
          </cell>
          <cell r="L9305">
            <v>14605</v>
          </cell>
          <cell r="M9305">
            <v>14605</v>
          </cell>
          <cell r="N9305">
            <v>14605</v>
          </cell>
          <cell r="O9305">
            <v>13768</v>
          </cell>
          <cell r="P9305">
            <v>14043</v>
          </cell>
          <cell r="Q9305">
            <v>14467</v>
          </cell>
        </row>
        <row r="9306">
          <cell r="E9306" t="str">
            <v>98MONTHLYHWASHINGTON PUBLIC EMPLOYEES ASSOCIATION</v>
          </cell>
          <cell r="F9306" t="str">
            <v>98</v>
          </cell>
          <cell r="G9306" t="str">
            <v>Monthly</v>
          </cell>
          <cell r="H9306" t="str">
            <v>H</v>
          </cell>
          <cell r="I9306">
            <v>0</v>
          </cell>
          <cell r="J9306" t="str">
            <v>Washington Public Employees Association</v>
          </cell>
          <cell r="K9306">
            <v>14605</v>
          </cell>
          <cell r="L9306">
            <v>14605</v>
          </cell>
          <cell r="M9306">
            <v>14605</v>
          </cell>
          <cell r="N9306">
            <v>14605</v>
          </cell>
          <cell r="O9306">
            <v>13768</v>
          </cell>
          <cell r="P9306">
            <v>14043</v>
          </cell>
          <cell r="Q9306">
            <v>14467</v>
          </cell>
        </row>
        <row r="9307">
          <cell r="E9307" t="str">
            <v>98MONTHLYICOALITION</v>
          </cell>
          <cell r="F9307" t="str">
            <v>98</v>
          </cell>
          <cell r="G9307" t="str">
            <v>Monthly</v>
          </cell>
          <cell r="H9307" t="str">
            <v>I</v>
          </cell>
          <cell r="I9307">
            <v>0</v>
          </cell>
          <cell r="J9307" t="str">
            <v>Coalition</v>
          </cell>
          <cell r="K9307">
            <v>14967</v>
          </cell>
          <cell r="L9307">
            <v>14967</v>
          </cell>
          <cell r="M9307">
            <v>14967</v>
          </cell>
          <cell r="N9307">
            <v>14967</v>
          </cell>
          <cell r="O9307">
            <v>14109</v>
          </cell>
          <cell r="P9307">
            <v>14391</v>
          </cell>
          <cell r="Q9307">
            <v>14826</v>
          </cell>
        </row>
        <row r="9308">
          <cell r="E9308" t="str">
            <v>98MONTHLYINON-REPRESENTED STATE EMPLOYEES</v>
          </cell>
          <cell r="F9308" t="str">
            <v>98</v>
          </cell>
          <cell r="G9308" t="str">
            <v>Monthly</v>
          </cell>
          <cell r="H9308" t="str">
            <v>I</v>
          </cell>
          <cell r="I9308">
            <v>0</v>
          </cell>
          <cell r="J9308" t="str">
            <v>Non-Represented State Employees</v>
          </cell>
          <cell r="K9308">
            <v>14967</v>
          </cell>
          <cell r="L9308">
            <v>14967</v>
          </cell>
          <cell r="M9308">
            <v>14967</v>
          </cell>
          <cell r="N9308">
            <v>14967</v>
          </cell>
          <cell r="O9308">
            <v>14109</v>
          </cell>
          <cell r="P9308">
            <v>14391</v>
          </cell>
          <cell r="Q9308">
            <v>14826</v>
          </cell>
        </row>
        <row r="9309">
          <cell r="E9309" t="str">
            <v>98MONTHLYITEAMSTERS LOCAL UNION NUMBER 117</v>
          </cell>
          <cell r="F9309" t="str">
            <v>98</v>
          </cell>
          <cell r="G9309" t="str">
            <v>Monthly</v>
          </cell>
          <cell r="H9309" t="str">
            <v>I</v>
          </cell>
          <cell r="I9309">
            <v>0</v>
          </cell>
          <cell r="J9309" t="str">
            <v>Teamsters Local Union Number 117</v>
          </cell>
          <cell r="K9309">
            <v>15159</v>
          </cell>
          <cell r="L9309">
            <v>15159</v>
          </cell>
          <cell r="M9309">
            <v>15159</v>
          </cell>
          <cell r="N9309">
            <v>15159</v>
          </cell>
          <cell r="O9309">
            <v>14290</v>
          </cell>
          <cell r="P9309">
            <v>14576</v>
          </cell>
          <cell r="Q9309">
            <v>15016</v>
          </cell>
        </row>
        <row r="9310">
          <cell r="E9310" t="str">
            <v>98MONTHLYIWASHINGTON FEDERATION OF STATE EMPLOYEES</v>
          </cell>
          <cell r="F9310" t="str">
            <v>98</v>
          </cell>
          <cell r="G9310" t="str">
            <v>Monthly</v>
          </cell>
          <cell r="H9310" t="str">
            <v>I</v>
          </cell>
          <cell r="I9310">
            <v>0</v>
          </cell>
          <cell r="J9310" t="str">
            <v>Washington Federation of State Employees</v>
          </cell>
          <cell r="K9310">
            <v>14967</v>
          </cell>
          <cell r="L9310">
            <v>14967</v>
          </cell>
          <cell r="M9310">
            <v>14967</v>
          </cell>
          <cell r="N9310">
            <v>14967</v>
          </cell>
          <cell r="O9310">
            <v>14109</v>
          </cell>
          <cell r="P9310">
            <v>14391</v>
          </cell>
          <cell r="Q9310">
            <v>14826</v>
          </cell>
        </row>
        <row r="9311">
          <cell r="E9311" t="str">
            <v>98MONTHLYIWASHINGTON PUBLIC EMPLOYEES ASSOCIATION</v>
          </cell>
          <cell r="F9311" t="str">
            <v>98</v>
          </cell>
          <cell r="G9311" t="str">
            <v>Monthly</v>
          </cell>
          <cell r="H9311" t="str">
            <v>I</v>
          </cell>
          <cell r="I9311">
            <v>0</v>
          </cell>
          <cell r="J9311" t="str">
            <v>Washington Public Employees Association</v>
          </cell>
          <cell r="K9311">
            <v>14967</v>
          </cell>
          <cell r="L9311">
            <v>14967</v>
          </cell>
          <cell r="M9311">
            <v>14967</v>
          </cell>
          <cell r="N9311">
            <v>14967</v>
          </cell>
          <cell r="O9311">
            <v>14109</v>
          </cell>
          <cell r="P9311">
            <v>14391</v>
          </cell>
          <cell r="Q9311">
            <v>14826</v>
          </cell>
        </row>
        <row r="9312">
          <cell r="E9312" t="str">
            <v>98MONTHLYJCOALITION</v>
          </cell>
          <cell r="F9312" t="str">
            <v>98</v>
          </cell>
          <cell r="G9312" t="str">
            <v>Monthly</v>
          </cell>
          <cell r="H9312" t="str">
            <v>J</v>
          </cell>
          <cell r="I9312">
            <v>0</v>
          </cell>
          <cell r="J9312" t="str">
            <v>Coalition</v>
          </cell>
          <cell r="K9312">
            <v>15343</v>
          </cell>
          <cell r="L9312">
            <v>15343</v>
          </cell>
          <cell r="M9312">
            <v>15343</v>
          </cell>
          <cell r="N9312">
            <v>15343</v>
          </cell>
          <cell r="O9312">
            <v>14464</v>
          </cell>
          <cell r="P9312">
            <v>14753</v>
          </cell>
          <cell r="Q9312">
            <v>15199</v>
          </cell>
        </row>
        <row r="9313">
          <cell r="E9313" t="str">
            <v>98MONTHLYJNON-REPRESENTED STATE EMPLOYEES</v>
          </cell>
          <cell r="F9313" t="str">
            <v>98</v>
          </cell>
          <cell r="G9313" t="str">
            <v>Monthly</v>
          </cell>
          <cell r="H9313" t="str">
            <v>J</v>
          </cell>
          <cell r="I9313">
            <v>0</v>
          </cell>
          <cell r="J9313" t="str">
            <v>Non-Represented State Employees</v>
          </cell>
          <cell r="K9313">
            <v>15343</v>
          </cell>
          <cell r="L9313">
            <v>15343</v>
          </cell>
          <cell r="M9313">
            <v>15343</v>
          </cell>
          <cell r="N9313">
            <v>15343</v>
          </cell>
          <cell r="O9313">
            <v>14464</v>
          </cell>
          <cell r="P9313">
            <v>14753</v>
          </cell>
          <cell r="Q9313">
            <v>15199</v>
          </cell>
        </row>
        <row r="9314">
          <cell r="E9314" t="str">
            <v>98MONTHLYJTEAMSTERS LOCAL UNION NUMBER 117</v>
          </cell>
          <cell r="F9314" t="str">
            <v>98</v>
          </cell>
          <cell r="G9314" t="str">
            <v>Monthly</v>
          </cell>
          <cell r="H9314" t="str">
            <v>J</v>
          </cell>
          <cell r="I9314">
            <v>0</v>
          </cell>
          <cell r="J9314" t="str">
            <v>Teamsters Local Union Number 117</v>
          </cell>
          <cell r="K9314">
            <v>15541</v>
          </cell>
          <cell r="L9314">
            <v>15541</v>
          </cell>
          <cell r="M9314">
            <v>15541</v>
          </cell>
          <cell r="N9314">
            <v>15541</v>
          </cell>
          <cell r="O9314">
            <v>14650</v>
          </cell>
          <cell r="P9314">
            <v>14943</v>
          </cell>
          <cell r="Q9314">
            <v>15394</v>
          </cell>
        </row>
        <row r="9315">
          <cell r="E9315" t="str">
            <v>98MONTHLYJWASHINGTON FEDERATION OF STATE EMPLOYEES</v>
          </cell>
          <cell r="F9315" t="str">
            <v>98</v>
          </cell>
          <cell r="G9315" t="str">
            <v>Monthly</v>
          </cell>
          <cell r="H9315" t="str">
            <v>J</v>
          </cell>
          <cell r="I9315">
            <v>0</v>
          </cell>
          <cell r="J9315" t="str">
            <v>Washington Federation of State Employees</v>
          </cell>
          <cell r="K9315">
            <v>15343</v>
          </cell>
          <cell r="L9315">
            <v>15343</v>
          </cell>
          <cell r="M9315">
            <v>15343</v>
          </cell>
          <cell r="N9315">
            <v>15343</v>
          </cell>
          <cell r="O9315">
            <v>14464</v>
          </cell>
          <cell r="P9315">
            <v>14753</v>
          </cell>
          <cell r="Q9315">
            <v>15199</v>
          </cell>
        </row>
        <row r="9316">
          <cell r="E9316" t="str">
            <v>98MONTHLYJWASHINGTON PUBLIC EMPLOYEES ASSOCIATION</v>
          </cell>
          <cell r="F9316" t="str">
            <v>98</v>
          </cell>
          <cell r="G9316" t="str">
            <v>Monthly</v>
          </cell>
          <cell r="H9316" t="str">
            <v>J</v>
          </cell>
          <cell r="I9316">
            <v>0</v>
          </cell>
          <cell r="J9316" t="str">
            <v>Washington Public Employees Association</v>
          </cell>
          <cell r="K9316">
            <v>15343</v>
          </cell>
          <cell r="L9316">
            <v>15343</v>
          </cell>
          <cell r="M9316">
            <v>15343</v>
          </cell>
          <cell r="N9316">
            <v>15343</v>
          </cell>
          <cell r="O9316">
            <v>14464</v>
          </cell>
          <cell r="P9316">
            <v>14753</v>
          </cell>
          <cell r="Q9316">
            <v>15199</v>
          </cell>
        </row>
        <row r="9317">
          <cell r="E9317" t="str">
            <v>98MONTHLYKCOALITION</v>
          </cell>
          <cell r="F9317" t="str">
            <v>98</v>
          </cell>
          <cell r="G9317" t="str">
            <v>Monthly</v>
          </cell>
          <cell r="H9317" t="str">
            <v>K</v>
          </cell>
          <cell r="I9317">
            <v>0</v>
          </cell>
          <cell r="J9317" t="str">
            <v>Coalition</v>
          </cell>
          <cell r="K9317">
            <v>15728</v>
          </cell>
          <cell r="L9317">
            <v>15728</v>
          </cell>
          <cell r="M9317">
            <v>15728</v>
          </cell>
          <cell r="N9317">
            <v>15728</v>
          </cell>
          <cell r="O9317">
            <v>14826</v>
          </cell>
          <cell r="P9317">
            <v>15123</v>
          </cell>
          <cell r="Q9317">
            <v>15580</v>
          </cell>
        </row>
        <row r="9318">
          <cell r="E9318" t="str">
            <v>98MONTHLYKNON-REPRESENTED STATE EMPLOYEES</v>
          </cell>
          <cell r="F9318" t="str">
            <v>98</v>
          </cell>
          <cell r="G9318" t="str">
            <v>Monthly</v>
          </cell>
          <cell r="H9318" t="str">
            <v>K</v>
          </cell>
          <cell r="I9318">
            <v>0</v>
          </cell>
          <cell r="J9318" t="str">
            <v>Non-Represented State Employees</v>
          </cell>
          <cell r="K9318">
            <v>15728</v>
          </cell>
          <cell r="L9318">
            <v>15728</v>
          </cell>
          <cell r="M9318">
            <v>15728</v>
          </cell>
          <cell r="N9318">
            <v>15728</v>
          </cell>
          <cell r="O9318">
            <v>14826</v>
          </cell>
          <cell r="P9318">
            <v>15123</v>
          </cell>
          <cell r="Q9318">
            <v>15580</v>
          </cell>
        </row>
        <row r="9319">
          <cell r="E9319" t="str">
            <v>98MONTHLYKTEAMSTERS LOCAL UNION NUMBER 117</v>
          </cell>
          <cell r="F9319" t="str">
            <v>98</v>
          </cell>
          <cell r="G9319" t="str">
            <v>Monthly</v>
          </cell>
          <cell r="H9319" t="str">
            <v>K</v>
          </cell>
          <cell r="I9319">
            <v>0</v>
          </cell>
          <cell r="J9319" t="str">
            <v>Teamsters Local Union Number 117</v>
          </cell>
          <cell r="K9319">
            <v>15929</v>
          </cell>
          <cell r="L9319">
            <v>15929</v>
          </cell>
          <cell r="M9319">
            <v>15929</v>
          </cell>
          <cell r="N9319">
            <v>15929</v>
          </cell>
          <cell r="O9319">
            <v>15016</v>
          </cell>
          <cell r="P9319">
            <v>15316</v>
          </cell>
          <cell r="Q9319">
            <v>15779</v>
          </cell>
        </row>
        <row r="9320">
          <cell r="E9320" t="str">
            <v>98MONTHLYKWASHINGTON FEDERATION OF STATE EMPLOYEES</v>
          </cell>
          <cell r="F9320" t="str">
            <v>98</v>
          </cell>
          <cell r="G9320" t="str">
            <v>Monthly</v>
          </cell>
          <cell r="H9320" t="str">
            <v>K</v>
          </cell>
          <cell r="I9320">
            <v>0</v>
          </cell>
          <cell r="J9320" t="str">
            <v>Washington Federation of State Employees</v>
          </cell>
          <cell r="K9320">
            <v>15728</v>
          </cell>
          <cell r="L9320">
            <v>15728</v>
          </cell>
          <cell r="M9320">
            <v>15728</v>
          </cell>
          <cell r="N9320">
            <v>15728</v>
          </cell>
          <cell r="O9320">
            <v>14826</v>
          </cell>
          <cell r="P9320">
            <v>15123</v>
          </cell>
          <cell r="Q9320">
            <v>15580</v>
          </cell>
        </row>
        <row r="9321">
          <cell r="E9321" t="str">
            <v>98MONTHLYKWASHINGTON PUBLIC EMPLOYEES ASSOCIATION</v>
          </cell>
          <cell r="F9321" t="str">
            <v>98</v>
          </cell>
          <cell r="G9321" t="str">
            <v>Monthly</v>
          </cell>
          <cell r="H9321" t="str">
            <v>K</v>
          </cell>
          <cell r="I9321">
            <v>0</v>
          </cell>
          <cell r="J9321" t="str">
            <v>Washington Public Employees Association</v>
          </cell>
          <cell r="K9321">
            <v>15728</v>
          </cell>
          <cell r="L9321">
            <v>15728</v>
          </cell>
          <cell r="M9321">
            <v>15728</v>
          </cell>
          <cell r="N9321">
            <v>15728</v>
          </cell>
          <cell r="O9321">
            <v>14826</v>
          </cell>
          <cell r="P9321">
            <v>15123</v>
          </cell>
          <cell r="Q9321">
            <v>15580</v>
          </cell>
        </row>
        <row r="9322">
          <cell r="E9322" t="str">
            <v>98MONTHLYLCOALITION</v>
          </cell>
          <cell r="F9322" t="str">
            <v>98</v>
          </cell>
          <cell r="G9322" t="str">
            <v>Monthly</v>
          </cell>
          <cell r="H9322" t="str">
            <v>L</v>
          </cell>
          <cell r="I9322">
            <v>0</v>
          </cell>
          <cell r="J9322" t="str">
            <v>Coalition</v>
          </cell>
          <cell r="K9322">
            <v>16122</v>
          </cell>
          <cell r="L9322">
            <v>16122</v>
          </cell>
          <cell r="M9322">
            <v>16122</v>
          </cell>
          <cell r="N9322">
            <v>16122</v>
          </cell>
          <cell r="O9322">
            <v>15198</v>
          </cell>
          <cell r="P9322">
            <v>15502</v>
          </cell>
          <cell r="Q9322">
            <v>15970</v>
          </cell>
        </row>
        <row r="9323">
          <cell r="E9323" t="str">
            <v>98MONTHLYLNON-REPRESENTED STATE EMPLOYEES</v>
          </cell>
          <cell r="F9323" t="str">
            <v>98</v>
          </cell>
          <cell r="G9323" t="str">
            <v>Monthly</v>
          </cell>
          <cell r="H9323" t="str">
            <v>L</v>
          </cell>
          <cell r="I9323">
            <v>0</v>
          </cell>
          <cell r="J9323" t="str">
            <v>Non-Represented State Employees</v>
          </cell>
          <cell r="K9323">
            <v>16122</v>
          </cell>
          <cell r="L9323">
            <v>16122</v>
          </cell>
          <cell r="M9323">
            <v>16122</v>
          </cell>
          <cell r="N9323">
            <v>16122</v>
          </cell>
          <cell r="O9323">
            <v>15198</v>
          </cell>
          <cell r="P9323">
            <v>15502</v>
          </cell>
          <cell r="Q9323">
            <v>15970</v>
          </cell>
        </row>
        <row r="9324">
          <cell r="E9324" t="str">
            <v>98MONTHLYLTEAMSTERS LOCAL UNION NUMBER 117</v>
          </cell>
          <cell r="F9324" t="str">
            <v>98</v>
          </cell>
          <cell r="G9324" t="str">
            <v>Monthly</v>
          </cell>
          <cell r="H9324" t="str">
            <v>L</v>
          </cell>
          <cell r="I9324">
            <v>0</v>
          </cell>
          <cell r="J9324" t="str">
            <v>Teamsters Local Union Number 117</v>
          </cell>
          <cell r="K9324">
            <v>16327</v>
          </cell>
          <cell r="L9324">
            <v>16327</v>
          </cell>
          <cell r="M9324">
            <v>16327</v>
          </cell>
          <cell r="N9324">
            <v>16327</v>
          </cell>
          <cell r="O9324">
            <v>15391</v>
          </cell>
          <cell r="P9324">
            <v>15699</v>
          </cell>
          <cell r="Q9324">
            <v>16173</v>
          </cell>
        </row>
        <row r="9325">
          <cell r="E9325" t="str">
            <v>98MONTHLYLWASHINGTON FEDERATION OF STATE EMPLOYEES</v>
          </cell>
          <cell r="F9325" t="str">
            <v>98</v>
          </cell>
          <cell r="G9325" t="str">
            <v>Monthly</v>
          </cell>
          <cell r="H9325" t="str">
            <v>L</v>
          </cell>
          <cell r="I9325">
            <v>0</v>
          </cell>
          <cell r="J9325" t="str">
            <v>Washington Federation of State Employees</v>
          </cell>
          <cell r="K9325">
            <v>16122</v>
          </cell>
          <cell r="L9325">
            <v>16122</v>
          </cell>
          <cell r="M9325">
            <v>16122</v>
          </cell>
          <cell r="N9325">
            <v>16122</v>
          </cell>
          <cell r="O9325">
            <v>15198</v>
          </cell>
          <cell r="P9325">
            <v>15502</v>
          </cell>
          <cell r="Q9325">
            <v>15970</v>
          </cell>
        </row>
        <row r="9326">
          <cell r="E9326" t="str">
            <v>98MONTHLYLWASHINGTON PUBLIC EMPLOYEES ASSOCIATION</v>
          </cell>
          <cell r="F9326" t="str">
            <v>98</v>
          </cell>
          <cell r="G9326" t="str">
            <v>Monthly</v>
          </cell>
          <cell r="H9326" t="str">
            <v>L</v>
          </cell>
          <cell r="I9326">
            <v>0</v>
          </cell>
          <cell r="J9326" t="str">
            <v>Washington Public Employees Association</v>
          </cell>
          <cell r="K9326">
            <v>16122</v>
          </cell>
          <cell r="L9326">
            <v>16122</v>
          </cell>
          <cell r="M9326">
            <v>16122</v>
          </cell>
          <cell r="N9326">
            <v>16122</v>
          </cell>
          <cell r="O9326">
            <v>15198</v>
          </cell>
          <cell r="P9326">
            <v>15502</v>
          </cell>
          <cell r="Q9326">
            <v>15970</v>
          </cell>
        </row>
        <row r="9327">
          <cell r="E9327" t="str">
            <v>98MONTHLYMCOALITION</v>
          </cell>
          <cell r="F9327" t="str">
            <v>98</v>
          </cell>
          <cell r="G9327" t="str">
            <v>Monthly</v>
          </cell>
          <cell r="H9327" t="str">
            <v>M</v>
          </cell>
          <cell r="I9327">
            <v>0</v>
          </cell>
          <cell r="J9327" t="str">
            <v>Coalition</v>
          </cell>
          <cell r="K9327">
            <v>16525</v>
          </cell>
          <cell r="L9327">
            <v>16525</v>
          </cell>
          <cell r="M9327">
            <v>16525</v>
          </cell>
          <cell r="N9327">
            <v>16525</v>
          </cell>
          <cell r="O9327">
            <v>15577</v>
          </cell>
          <cell r="P9327">
            <v>15889</v>
          </cell>
          <cell r="Q9327">
            <v>16369</v>
          </cell>
        </row>
        <row r="9328">
          <cell r="E9328" t="str">
            <v>98MONTHLYMNON-REPRESENTED STATE EMPLOYEES</v>
          </cell>
          <cell r="F9328" t="str">
            <v>98</v>
          </cell>
          <cell r="G9328" t="str">
            <v>Monthly</v>
          </cell>
          <cell r="H9328" t="str">
            <v>M</v>
          </cell>
          <cell r="I9328">
            <v>0</v>
          </cell>
          <cell r="J9328" t="str">
            <v>Non-Represented State Employees</v>
          </cell>
          <cell r="K9328">
            <v>16525</v>
          </cell>
          <cell r="L9328">
            <v>16525</v>
          </cell>
          <cell r="M9328">
            <v>16525</v>
          </cell>
          <cell r="N9328">
            <v>16525</v>
          </cell>
          <cell r="O9328">
            <v>15577</v>
          </cell>
          <cell r="P9328">
            <v>15889</v>
          </cell>
          <cell r="Q9328">
            <v>16369</v>
          </cell>
        </row>
        <row r="9329">
          <cell r="E9329" t="str">
            <v>98MONTHLYMTEAMSTERS LOCAL UNION NUMBER 117</v>
          </cell>
          <cell r="F9329" t="str">
            <v>98</v>
          </cell>
          <cell r="G9329" t="str">
            <v>Monthly</v>
          </cell>
          <cell r="H9329" t="str">
            <v>M</v>
          </cell>
          <cell r="I9329">
            <v>0</v>
          </cell>
          <cell r="J9329" t="str">
            <v>Teamsters Local Union Number 117</v>
          </cell>
          <cell r="K9329">
            <v>16736</v>
          </cell>
          <cell r="L9329">
            <v>16736</v>
          </cell>
          <cell r="M9329">
            <v>16736</v>
          </cell>
          <cell r="N9329">
            <v>16736</v>
          </cell>
          <cell r="O9329">
            <v>15776</v>
          </cell>
          <cell r="P9329">
            <v>16092</v>
          </cell>
          <cell r="Q9329">
            <v>16578</v>
          </cell>
        </row>
        <row r="9330">
          <cell r="E9330" t="str">
            <v>98MONTHLYMWASHINGTON FEDERATION OF STATE EMPLOYEES</v>
          </cell>
          <cell r="F9330" t="str">
            <v>98</v>
          </cell>
          <cell r="G9330" t="str">
            <v>Monthly</v>
          </cell>
          <cell r="H9330" t="str">
            <v>M</v>
          </cell>
          <cell r="I9330">
            <v>0</v>
          </cell>
          <cell r="J9330" t="str">
            <v>Washington Federation of State Employees</v>
          </cell>
          <cell r="K9330">
            <v>16525</v>
          </cell>
          <cell r="L9330">
            <v>16525</v>
          </cell>
          <cell r="M9330">
            <v>16525</v>
          </cell>
          <cell r="N9330">
            <v>16525</v>
          </cell>
          <cell r="O9330">
            <v>15577</v>
          </cell>
          <cell r="P9330">
            <v>15889</v>
          </cell>
          <cell r="Q9330">
            <v>16369</v>
          </cell>
        </row>
        <row r="9331">
          <cell r="E9331" t="str">
            <v>98MONTHLYMWASHINGTON PUBLIC EMPLOYEES ASSOCIATION</v>
          </cell>
          <cell r="F9331" t="str">
            <v>98</v>
          </cell>
          <cell r="G9331" t="str">
            <v>Monthly</v>
          </cell>
          <cell r="H9331" t="str">
            <v>M</v>
          </cell>
          <cell r="I9331">
            <v>0</v>
          </cell>
          <cell r="J9331" t="str">
            <v>Washington Public Employees Association</v>
          </cell>
          <cell r="K9331">
            <v>16525</v>
          </cell>
          <cell r="L9331">
            <v>16525</v>
          </cell>
          <cell r="M9331">
            <v>16525</v>
          </cell>
          <cell r="N9331">
            <v>16525</v>
          </cell>
          <cell r="O9331">
            <v>15577</v>
          </cell>
          <cell r="P9331">
            <v>15889</v>
          </cell>
          <cell r="Q9331">
            <v>16369</v>
          </cell>
        </row>
        <row r="9332">
          <cell r="E9332" t="str">
            <v>99MONTHLYACOALITION</v>
          </cell>
          <cell r="F9332" t="str">
            <v>99</v>
          </cell>
          <cell r="G9332" t="str">
            <v>Monthly</v>
          </cell>
          <cell r="H9332" t="str">
            <v>A</v>
          </cell>
          <cell r="I9332">
            <v>0</v>
          </cell>
          <cell r="J9332" t="str">
            <v>Coalition</v>
          </cell>
          <cell r="K9332">
            <v>12593</v>
          </cell>
          <cell r="L9332">
            <v>12593</v>
          </cell>
          <cell r="M9332">
            <v>12593</v>
          </cell>
          <cell r="N9332">
            <v>12593</v>
          </cell>
          <cell r="O9332">
            <v>11872</v>
          </cell>
          <cell r="P9332">
            <v>12109</v>
          </cell>
          <cell r="Q9332">
            <v>12475</v>
          </cell>
        </row>
        <row r="9333">
          <cell r="E9333" t="str">
            <v>99MONTHLYANON-REPRESENTED STATE EMPLOYEES</v>
          </cell>
          <cell r="F9333" t="str">
            <v>99</v>
          </cell>
          <cell r="G9333" t="str">
            <v>Monthly</v>
          </cell>
          <cell r="H9333" t="str">
            <v>A</v>
          </cell>
          <cell r="I9333">
            <v>0</v>
          </cell>
          <cell r="J9333" t="str">
            <v>Non-Represented State Employees</v>
          </cell>
          <cell r="K9333">
            <v>12593</v>
          </cell>
          <cell r="L9333">
            <v>12593</v>
          </cell>
          <cell r="M9333">
            <v>12593</v>
          </cell>
          <cell r="N9333">
            <v>12593</v>
          </cell>
          <cell r="O9333">
            <v>11872</v>
          </cell>
          <cell r="P9333">
            <v>12109</v>
          </cell>
          <cell r="Q9333">
            <v>12475</v>
          </cell>
        </row>
        <row r="9334">
          <cell r="E9334" t="str">
            <v>99MONTHLYATEAMSTERS LOCAL UNION NUMBER 117</v>
          </cell>
          <cell r="F9334" t="str">
            <v>99</v>
          </cell>
          <cell r="G9334" t="str">
            <v>Monthly</v>
          </cell>
          <cell r="H9334" t="str">
            <v>A</v>
          </cell>
          <cell r="I9334">
            <v>0</v>
          </cell>
          <cell r="J9334" t="str">
            <v>Teamsters Local Union Number 117</v>
          </cell>
          <cell r="K9334">
            <v>12757</v>
          </cell>
          <cell r="L9334">
            <v>12757</v>
          </cell>
          <cell r="M9334">
            <v>12757</v>
          </cell>
          <cell r="N9334">
            <v>12757</v>
          </cell>
          <cell r="O9334">
            <v>12025</v>
          </cell>
          <cell r="P9334">
            <v>12266</v>
          </cell>
          <cell r="Q9334">
            <v>12636</v>
          </cell>
        </row>
        <row r="9335">
          <cell r="E9335" t="str">
            <v>99MONTHLYAWASHINGTON FEDERATION OF STATE EMPLOYEES</v>
          </cell>
          <cell r="F9335" t="str">
            <v>99</v>
          </cell>
          <cell r="G9335" t="str">
            <v>Monthly</v>
          </cell>
          <cell r="H9335" t="str">
            <v>A</v>
          </cell>
          <cell r="I9335">
            <v>0</v>
          </cell>
          <cell r="J9335" t="str">
            <v>Washington Federation of State Employees</v>
          </cell>
          <cell r="K9335">
            <v>12593</v>
          </cell>
          <cell r="L9335">
            <v>12593</v>
          </cell>
          <cell r="M9335">
            <v>12593</v>
          </cell>
          <cell r="N9335">
            <v>12593</v>
          </cell>
          <cell r="O9335">
            <v>11872</v>
          </cell>
          <cell r="P9335">
            <v>12109</v>
          </cell>
          <cell r="Q9335">
            <v>12475</v>
          </cell>
        </row>
        <row r="9336">
          <cell r="E9336" t="str">
            <v>99MONTHLYAWASHINGTON PUBLIC EMPLOYEES ASSOCIATION</v>
          </cell>
          <cell r="F9336" t="str">
            <v>99</v>
          </cell>
          <cell r="G9336" t="str">
            <v>Monthly</v>
          </cell>
          <cell r="H9336" t="str">
            <v>A</v>
          </cell>
          <cell r="I9336">
            <v>0</v>
          </cell>
          <cell r="J9336" t="str">
            <v>Washington Public Employees Association</v>
          </cell>
          <cell r="K9336">
            <v>12593</v>
          </cell>
          <cell r="L9336">
            <v>12593</v>
          </cell>
          <cell r="M9336">
            <v>12593</v>
          </cell>
          <cell r="N9336">
            <v>12593</v>
          </cell>
          <cell r="O9336">
            <v>11872</v>
          </cell>
          <cell r="P9336">
            <v>12109</v>
          </cell>
          <cell r="Q9336">
            <v>12475</v>
          </cell>
        </row>
        <row r="9337">
          <cell r="E9337" t="str">
            <v>99MONTHLYBCOALITION</v>
          </cell>
          <cell r="F9337" t="str">
            <v>99</v>
          </cell>
          <cell r="G9337" t="str">
            <v>Monthly</v>
          </cell>
          <cell r="H9337" t="str">
            <v>B</v>
          </cell>
          <cell r="I9337">
            <v>0</v>
          </cell>
          <cell r="J9337" t="str">
            <v>Coalition</v>
          </cell>
          <cell r="K9337">
            <v>12906</v>
          </cell>
          <cell r="L9337">
            <v>12906</v>
          </cell>
          <cell r="M9337">
            <v>12906</v>
          </cell>
          <cell r="N9337">
            <v>12906</v>
          </cell>
          <cell r="O9337">
            <v>12167</v>
          </cell>
          <cell r="P9337">
            <v>12410</v>
          </cell>
          <cell r="Q9337">
            <v>12785</v>
          </cell>
        </row>
        <row r="9338">
          <cell r="E9338" t="str">
            <v>99MONTHLYBNON-REPRESENTED STATE EMPLOYEES</v>
          </cell>
          <cell r="F9338" t="str">
            <v>99</v>
          </cell>
          <cell r="G9338" t="str">
            <v>Monthly</v>
          </cell>
          <cell r="H9338" t="str">
            <v>B</v>
          </cell>
          <cell r="I9338">
            <v>0</v>
          </cell>
          <cell r="J9338" t="str">
            <v>Non-Represented State Employees</v>
          </cell>
          <cell r="K9338">
            <v>12906</v>
          </cell>
          <cell r="L9338">
            <v>12906</v>
          </cell>
          <cell r="M9338">
            <v>12906</v>
          </cell>
          <cell r="N9338">
            <v>12906</v>
          </cell>
          <cell r="O9338">
            <v>12167</v>
          </cell>
          <cell r="P9338">
            <v>12410</v>
          </cell>
          <cell r="Q9338">
            <v>12785</v>
          </cell>
        </row>
        <row r="9339">
          <cell r="E9339" t="str">
            <v>99MONTHLYBTEAMSTERS LOCAL UNION NUMBER 117</v>
          </cell>
          <cell r="F9339" t="str">
            <v>99</v>
          </cell>
          <cell r="G9339" t="str">
            <v>Monthly</v>
          </cell>
          <cell r="H9339" t="str">
            <v>B</v>
          </cell>
          <cell r="I9339">
            <v>0</v>
          </cell>
          <cell r="J9339" t="str">
            <v>Teamsters Local Union Number 117</v>
          </cell>
          <cell r="K9339">
            <v>13071</v>
          </cell>
          <cell r="L9339">
            <v>13071</v>
          </cell>
          <cell r="M9339">
            <v>13071</v>
          </cell>
          <cell r="N9339">
            <v>13071</v>
          </cell>
          <cell r="O9339">
            <v>12322</v>
          </cell>
          <cell r="P9339">
            <v>12568</v>
          </cell>
          <cell r="Q9339">
            <v>12948</v>
          </cell>
        </row>
        <row r="9340">
          <cell r="E9340" t="str">
            <v>99MONTHLYBWASHINGTON FEDERATION OF STATE EMPLOYEES</v>
          </cell>
          <cell r="F9340" t="str">
            <v>99</v>
          </cell>
          <cell r="G9340" t="str">
            <v>Monthly</v>
          </cell>
          <cell r="H9340" t="str">
            <v>B</v>
          </cell>
          <cell r="I9340">
            <v>0</v>
          </cell>
          <cell r="J9340" t="str">
            <v>Washington Federation of State Employees</v>
          </cell>
          <cell r="K9340">
            <v>12906</v>
          </cell>
          <cell r="L9340">
            <v>12906</v>
          </cell>
          <cell r="M9340">
            <v>12906</v>
          </cell>
          <cell r="N9340">
            <v>12906</v>
          </cell>
          <cell r="O9340">
            <v>12167</v>
          </cell>
          <cell r="P9340">
            <v>12410</v>
          </cell>
          <cell r="Q9340">
            <v>12785</v>
          </cell>
        </row>
        <row r="9341">
          <cell r="E9341" t="str">
            <v>99MONTHLYBWASHINGTON PUBLIC EMPLOYEES ASSOCIATION</v>
          </cell>
          <cell r="F9341" t="str">
            <v>99</v>
          </cell>
          <cell r="G9341" t="str">
            <v>Monthly</v>
          </cell>
          <cell r="H9341" t="str">
            <v>B</v>
          </cell>
          <cell r="I9341">
            <v>0</v>
          </cell>
          <cell r="J9341" t="str">
            <v>Washington Public Employees Association</v>
          </cell>
          <cell r="K9341">
            <v>12906</v>
          </cell>
          <cell r="L9341">
            <v>12906</v>
          </cell>
          <cell r="M9341">
            <v>12906</v>
          </cell>
          <cell r="N9341">
            <v>12906</v>
          </cell>
          <cell r="O9341">
            <v>12167</v>
          </cell>
          <cell r="P9341">
            <v>12410</v>
          </cell>
          <cell r="Q9341">
            <v>12785</v>
          </cell>
        </row>
        <row r="9342">
          <cell r="E9342" t="str">
            <v>99MONTHLYCCOALITION</v>
          </cell>
          <cell r="F9342" t="str">
            <v>99</v>
          </cell>
          <cell r="G9342" t="str">
            <v>Monthly</v>
          </cell>
          <cell r="H9342" t="str">
            <v>C</v>
          </cell>
          <cell r="I9342">
            <v>0</v>
          </cell>
          <cell r="J9342" t="str">
            <v>Coalition</v>
          </cell>
          <cell r="K9342">
            <v>13232</v>
          </cell>
          <cell r="L9342">
            <v>13232</v>
          </cell>
          <cell r="M9342">
            <v>13232</v>
          </cell>
          <cell r="N9342">
            <v>13232</v>
          </cell>
          <cell r="O9342">
            <v>12474</v>
          </cell>
          <cell r="P9342">
            <v>12723</v>
          </cell>
          <cell r="Q9342">
            <v>13107</v>
          </cell>
        </row>
        <row r="9343">
          <cell r="E9343" t="str">
            <v>99MONTHLYCNON-REPRESENTED STATE EMPLOYEES</v>
          </cell>
          <cell r="F9343" t="str">
            <v>99</v>
          </cell>
          <cell r="G9343" t="str">
            <v>Monthly</v>
          </cell>
          <cell r="H9343" t="str">
            <v>C</v>
          </cell>
          <cell r="I9343">
            <v>0</v>
          </cell>
          <cell r="J9343" t="str">
            <v>Non-Represented State Employees</v>
          </cell>
          <cell r="K9343">
            <v>13232</v>
          </cell>
          <cell r="L9343">
            <v>13232</v>
          </cell>
          <cell r="M9343">
            <v>13232</v>
          </cell>
          <cell r="N9343">
            <v>13232</v>
          </cell>
          <cell r="O9343">
            <v>12474</v>
          </cell>
          <cell r="P9343">
            <v>12723</v>
          </cell>
          <cell r="Q9343">
            <v>13107</v>
          </cell>
        </row>
        <row r="9344">
          <cell r="E9344" t="str">
            <v>99MONTHLYCTEAMSTERS LOCAL UNION NUMBER 117</v>
          </cell>
          <cell r="F9344" t="str">
            <v>99</v>
          </cell>
          <cell r="G9344" t="str">
            <v>Monthly</v>
          </cell>
          <cell r="H9344" t="str">
            <v>C</v>
          </cell>
          <cell r="I9344">
            <v>0</v>
          </cell>
          <cell r="J9344" t="str">
            <v>Teamsters Local Union Number 117</v>
          </cell>
          <cell r="K9344">
            <v>13400</v>
          </cell>
          <cell r="L9344">
            <v>13400</v>
          </cell>
          <cell r="M9344">
            <v>13400</v>
          </cell>
          <cell r="N9344">
            <v>13400</v>
          </cell>
          <cell r="O9344">
            <v>12632</v>
          </cell>
          <cell r="P9344">
            <v>12885</v>
          </cell>
          <cell r="Q9344">
            <v>13274</v>
          </cell>
        </row>
        <row r="9345">
          <cell r="E9345" t="str">
            <v>99MONTHLYCWASHINGTON FEDERATION OF STATE EMPLOYEES</v>
          </cell>
          <cell r="F9345" t="str">
            <v>99</v>
          </cell>
          <cell r="G9345" t="str">
            <v>Monthly</v>
          </cell>
          <cell r="H9345" t="str">
            <v>C</v>
          </cell>
          <cell r="I9345">
            <v>0</v>
          </cell>
          <cell r="J9345" t="str">
            <v>Washington Federation of State Employees</v>
          </cell>
          <cell r="K9345">
            <v>13232</v>
          </cell>
          <cell r="L9345">
            <v>13232</v>
          </cell>
          <cell r="M9345">
            <v>13232</v>
          </cell>
          <cell r="N9345">
            <v>13232</v>
          </cell>
          <cell r="O9345">
            <v>12474</v>
          </cell>
          <cell r="P9345">
            <v>12723</v>
          </cell>
          <cell r="Q9345">
            <v>13107</v>
          </cell>
        </row>
        <row r="9346">
          <cell r="E9346" t="str">
            <v>99MONTHLYCWASHINGTON PUBLIC EMPLOYEES ASSOCIATION</v>
          </cell>
          <cell r="F9346" t="str">
            <v>99</v>
          </cell>
          <cell r="G9346" t="str">
            <v>Monthly</v>
          </cell>
          <cell r="H9346" t="str">
            <v>C</v>
          </cell>
          <cell r="I9346">
            <v>0</v>
          </cell>
          <cell r="J9346" t="str">
            <v>Washington Public Employees Association</v>
          </cell>
          <cell r="K9346">
            <v>13232</v>
          </cell>
          <cell r="L9346">
            <v>13232</v>
          </cell>
          <cell r="M9346">
            <v>13232</v>
          </cell>
          <cell r="N9346">
            <v>13232</v>
          </cell>
          <cell r="O9346">
            <v>12474</v>
          </cell>
          <cell r="P9346">
            <v>12723</v>
          </cell>
          <cell r="Q9346">
            <v>13107</v>
          </cell>
        </row>
        <row r="9347">
          <cell r="E9347" t="str">
            <v>99MONTHLYDCOALITION</v>
          </cell>
          <cell r="F9347" t="str">
            <v>99</v>
          </cell>
          <cell r="G9347" t="str">
            <v>Monthly</v>
          </cell>
          <cell r="H9347" t="str">
            <v>D</v>
          </cell>
          <cell r="I9347">
            <v>0</v>
          </cell>
          <cell r="J9347" t="str">
            <v>Coalition</v>
          </cell>
          <cell r="K9347">
            <v>13558</v>
          </cell>
          <cell r="L9347">
            <v>13558</v>
          </cell>
          <cell r="M9347">
            <v>13558</v>
          </cell>
          <cell r="N9347">
            <v>13558</v>
          </cell>
          <cell r="O9347">
            <v>12781</v>
          </cell>
          <cell r="P9347">
            <v>13037</v>
          </cell>
          <cell r="Q9347">
            <v>13431</v>
          </cell>
        </row>
        <row r="9348">
          <cell r="E9348" t="str">
            <v>99MONTHLYDNON-REPRESENTED STATE EMPLOYEES</v>
          </cell>
          <cell r="F9348" t="str">
            <v>99</v>
          </cell>
          <cell r="G9348" t="str">
            <v>Monthly</v>
          </cell>
          <cell r="H9348" t="str">
            <v>D</v>
          </cell>
          <cell r="I9348">
            <v>0</v>
          </cell>
          <cell r="J9348" t="str">
            <v>Non-Represented State Employees</v>
          </cell>
          <cell r="K9348">
            <v>13558</v>
          </cell>
          <cell r="L9348">
            <v>13558</v>
          </cell>
          <cell r="M9348">
            <v>13558</v>
          </cell>
          <cell r="N9348">
            <v>13558</v>
          </cell>
          <cell r="O9348">
            <v>12781</v>
          </cell>
          <cell r="P9348">
            <v>13037</v>
          </cell>
          <cell r="Q9348">
            <v>13431</v>
          </cell>
        </row>
        <row r="9349">
          <cell r="E9349" t="str">
            <v>99MONTHLYDTEAMSTERS LOCAL UNION NUMBER 117</v>
          </cell>
          <cell r="F9349" t="str">
            <v>99</v>
          </cell>
          <cell r="G9349" t="str">
            <v>Monthly</v>
          </cell>
          <cell r="H9349" t="str">
            <v>D</v>
          </cell>
          <cell r="I9349">
            <v>0</v>
          </cell>
          <cell r="J9349" t="str">
            <v>Teamsters Local Union Number 117</v>
          </cell>
          <cell r="K9349">
            <v>13731</v>
          </cell>
          <cell r="L9349">
            <v>13731</v>
          </cell>
          <cell r="M9349">
            <v>13731</v>
          </cell>
          <cell r="N9349">
            <v>13731</v>
          </cell>
          <cell r="O9349">
            <v>12944</v>
          </cell>
          <cell r="P9349">
            <v>13203</v>
          </cell>
          <cell r="Q9349">
            <v>13602</v>
          </cell>
        </row>
        <row r="9350">
          <cell r="E9350" t="str">
            <v>99MONTHLYDWASHINGTON FEDERATION OF STATE EMPLOYEES</v>
          </cell>
          <cell r="F9350" t="str">
            <v>99</v>
          </cell>
          <cell r="G9350" t="str">
            <v>Monthly</v>
          </cell>
          <cell r="H9350" t="str">
            <v>D</v>
          </cell>
          <cell r="I9350">
            <v>0</v>
          </cell>
          <cell r="J9350" t="str">
            <v>Washington Federation of State Employees</v>
          </cell>
          <cell r="K9350">
            <v>13558</v>
          </cell>
          <cell r="L9350">
            <v>13558</v>
          </cell>
          <cell r="M9350">
            <v>13558</v>
          </cell>
          <cell r="N9350">
            <v>13558</v>
          </cell>
          <cell r="O9350">
            <v>12781</v>
          </cell>
          <cell r="P9350">
            <v>13037</v>
          </cell>
          <cell r="Q9350">
            <v>13431</v>
          </cell>
        </row>
        <row r="9351">
          <cell r="E9351" t="str">
            <v>99MONTHLYDWASHINGTON PUBLIC EMPLOYEES ASSOCIATION</v>
          </cell>
          <cell r="F9351" t="str">
            <v>99</v>
          </cell>
          <cell r="G9351" t="str">
            <v>Monthly</v>
          </cell>
          <cell r="H9351" t="str">
            <v>D</v>
          </cell>
          <cell r="I9351">
            <v>0</v>
          </cell>
          <cell r="J9351" t="str">
            <v>Washington Public Employees Association</v>
          </cell>
          <cell r="K9351">
            <v>13558</v>
          </cell>
          <cell r="L9351">
            <v>13558</v>
          </cell>
          <cell r="M9351">
            <v>13558</v>
          </cell>
          <cell r="N9351">
            <v>13558</v>
          </cell>
          <cell r="O9351">
            <v>12781</v>
          </cell>
          <cell r="P9351">
            <v>13037</v>
          </cell>
          <cell r="Q9351">
            <v>13431</v>
          </cell>
        </row>
        <row r="9352">
          <cell r="E9352" t="str">
            <v>99MONTHLYECOALITION</v>
          </cell>
          <cell r="F9352" t="str">
            <v>99</v>
          </cell>
          <cell r="G9352" t="str">
            <v>Monthly</v>
          </cell>
          <cell r="H9352" t="str">
            <v>E</v>
          </cell>
          <cell r="I9352">
            <v>0</v>
          </cell>
          <cell r="J9352" t="str">
            <v>Coalition</v>
          </cell>
          <cell r="K9352">
            <v>13900</v>
          </cell>
          <cell r="L9352">
            <v>13900</v>
          </cell>
          <cell r="M9352">
            <v>13900</v>
          </cell>
          <cell r="N9352">
            <v>13900</v>
          </cell>
          <cell r="O9352">
            <v>13103</v>
          </cell>
          <cell r="P9352">
            <v>13365</v>
          </cell>
          <cell r="Q9352">
            <v>13769</v>
          </cell>
        </row>
        <row r="9353">
          <cell r="E9353" t="str">
            <v>99MONTHLYENON-REPRESENTED STATE EMPLOYEES</v>
          </cell>
          <cell r="F9353" t="str">
            <v>99</v>
          </cell>
          <cell r="G9353" t="str">
            <v>Monthly</v>
          </cell>
          <cell r="H9353" t="str">
            <v>E</v>
          </cell>
          <cell r="I9353">
            <v>0</v>
          </cell>
          <cell r="J9353" t="str">
            <v>Non-Represented State Employees</v>
          </cell>
          <cell r="K9353">
            <v>13900</v>
          </cell>
          <cell r="L9353">
            <v>13900</v>
          </cell>
          <cell r="M9353">
            <v>13900</v>
          </cell>
          <cell r="N9353">
            <v>13900</v>
          </cell>
          <cell r="O9353">
            <v>13103</v>
          </cell>
          <cell r="P9353">
            <v>13365</v>
          </cell>
          <cell r="Q9353">
            <v>13769</v>
          </cell>
        </row>
        <row r="9354">
          <cell r="E9354" t="str">
            <v>99MONTHLYETEAMSTERS LOCAL UNION NUMBER 117</v>
          </cell>
          <cell r="F9354" t="str">
            <v>99</v>
          </cell>
          <cell r="G9354" t="str">
            <v>Monthly</v>
          </cell>
          <cell r="H9354" t="str">
            <v>E</v>
          </cell>
          <cell r="I9354">
            <v>0</v>
          </cell>
          <cell r="J9354" t="str">
            <v>Teamsters Local Union Number 117</v>
          </cell>
          <cell r="K9354">
            <v>14077</v>
          </cell>
          <cell r="L9354">
            <v>14077</v>
          </cell>
          <cell r="M9354">
            <v>14077</v>
          </cell>
          <cell r="N9354">
            <v>14077</v>
          </cell>
          <cell r="O9354">
            <v>13271</v>
          </cell>
          <cell r="P9354">
            <v>13536</v>
          </cell>
          <cell r="Q9354">
            <v>13945</v>
          </cell>
        </row>
        <row r="9355">
          <cell r="E9355" t="str">
            <v>99MONTHLYEWASHINGTON FEDERATION OF STATE EMPLOYEES</v>
          </cell>
          <cell r="F9355" t="str">
            <v>99</v>
          </cell>
          <cell r="G9355" t="str">
            <v>Monthly</v>
          </cell>
          <cell r="H9355" t="str">
            <v>E</v>
          </cell>
          <cell r="I9355">
            <v>0</v>
          </cell>
          <cell r="J9355" t="str">
            <v>Washington Federation of State Employees</v>
          </cell>
          <cell r="K9355">
            <v>13900</v>
          </cell>
          <cell r="L9355">
            <v>13900</v>
          </cell>
          <cell r="M9355">
            <v>13900</v>
          </cell>
          <cell r="N9355">
            <v>13900</v>
          </cell>
          <cell r="O9355">
            <v>13103</v>
          </cell>
          <cell r="P9355">
            <v>13365</v>
          </cell>
          <cell r="Q9355">
            <v>13769</v>
          </cell>
        </row>
        <row r="9356">
          <cell r="E9356" t="str">
            <v>99MONTHLYEWASHINGTON PUBLIC EMPLOYEES ASSOCIATION</v>
          </cell>
          <cell r="F9356" t="str">
            <v>99</v>
          </cell>
          <cell r="G9356" t="str">
            <v>Monthly</v>
          </cell>
          <cell r="H9356" t="str">
            <v>E</v>
          </cell>
          <cell r="I9356">
            <v>0</v>
          </cell>
          <cell r="J9356" t="str">
            <v>Washington Public Employees Association</v>
          </cell>
          <cell r="K9356">
            <v>13900</v>
          </cell>
          <cell r="L9356">
            <v>13900</v>
          </cell>
          <cell r="M9356">
            <v>13900</v>
          </cell>
          <cell r="N9356">
            <v>13900</v>
          </cell>
          <cell r="O9356">
            <v>13103</v>
          </cell>
          <cell r="P9356">
            <v>13365</v>
          </cell>
          <cell r="Q9356">
            <v>13769</v>
          </cell>
        </row>
        <row r="9357">
          <cell r="E9357" t="str">
            <v>99MONTHLYFCOALITION</v>
          </cell>
          <cell r="F9357" t="str">
            <v>99</v>
          </cell>
          <cell r="G9357" t="str">
            <v>Monthly</v>
          </cell>
          <cell r="H9357" t="str">
            <v>F</v>
          </cell>
          <cell r="I9357">
            <v>0</v>
          </cell>
          <cell r="J9357" t="str">
            <v>Coalition</v>
          </cell>
          <cell r="K9357">
            <v>14245</v>
          </cell>
          <cell r="L9357">
            <v>14245</v>
          </cell>
          <cell r="M9357">
            <v>14245</v>
          </cell>
          <cell r="N9357">
            <v>14245</v>
          </cell>
          <cell r="O9357">
            <v>13428</v>
          </cell>
          <cell r="P9357">
            <v>13697</v>
          </cell>
          <cell r="Q9357">
            <v>14111</v>
          </cell>
        </row>
        <row r="9358">
          <cell r="E9358" t="str">
            <v>99MONTHLYFNON-REPRESENTED STATE EMPLOYEES</v>
          </cell>
          <cell r="F9358" t="str">
            <v>99</v>
          </cell>
          <cell r="G9358" t="str">
            <v>Monthly</v>
          </cell>
          <cell r="H9358" t="str">
            <v>F</v>
          </cell>
          <cell r="I9358">
            <v>0</v>
          </cell>
          <cell r="J9358" t="str">
            <v>Non-Represented State Employees</v>
          </cell>
          <cell r="K9358">
            <v>14245</v>
          </cell>
          <cell r="L9358">
            <v>14245</v>
          </cell>
          <cell r="M9358">
            <v>14245</v>
          </cell>
          <cell r="N9358">
            <v>14245</v>
          </cell>
          <cell r="O9358">
            <v>13428</v>
          </cell>
          <cell r="P9358">
            <v>13697</v>
          </cell>
          <cell r="Q9358">
            <v>14111</v>
          </cell>
        </row>
        <row r="9359">
          <cell r="E9359" t="str">
            <v>99MONTHLYFTEAMSTERS LOCAL UNION NUMBER 117</v>
          </cell>
          <cell r="F9359" t="str">
            <v>99</v>
          </cell>
          <cell r="G9359" t="str">
            <v>Monthly</v>
          </cell>
          <cell r="H9359" t="str">
            <v>F</v>
          </cell>
          <cell r="I9359">
            <v>0</v>
          </cell>
          <cell r="J9359" t="str">
            <v>Teamsters Local Union Number 117</v>
          </cell>
          <cell r="K9359">
            <v>14426</v>
          </cell>
          <cell r="L9359">
            <v>14426</v>
          </cell>
          <cell r="M9359">
            <v>14426</v>
          </cell>
          <cell r="N9359">
            <v>14426</v>
          </cell>
          <cell r="O9359">
            <v>13599</v>
          </cell>
          <cell r="P9359">
            <v>13871</v>
          </cell>
          <cell r="Q9359">
            <v>14290</v>
          </cell>
        </row>
        <row r="9360">
          <cell r="E9360" t="str">
            <v>99MONTHLYFWASHINGTON FEDERATION OF STATE EMPLOYEES</v>
          </cell>
          <cell r="F9360" t="str">
            <v>99</v>
          </cell>
          <cell r="G9360" t="str">
            <v>Monthly</v>
          </cell>
          <cell r="H9360" t="str">
            <v>F</v>
          </cell>
          <cell r="I9360">
            <v>0</v>
          </cell>
          <cell r="J9360" t="str">
            <v>Washington Federation of State Employees</v>
          </cell>
          <cell r="K9360">
            <v>14245</v>
          </cell>
          <cell r="L9360">
            <v>14245</v>
          </cell>
          <cell r="M9360">
            <v>14245</v>
          </cell>
          <cell r="N9360">
            <v>14245</v>
          </cell>
          <cell r="O9360">
            <v>13428</v>
          </cell>
          <cell r="P9360">
            <v>13697</v>
          </cell>
          <cell r="Q9360">
            <v>14111</v>
          </cell>
        </row>
        <row r="9361">
          <cell r="E9361" t="str">
            <v>99MONTHLYFWASHINGTON PUBLIC EMPLOYEES ASSOCIATION</v>
          </cell>
          <cell r="F9361" t="str">
            <v>99</v>
          </cell>
          <cell r="G9361" t="str">
            <v>Monthly</v>
          </cell>
          <cell r="H9361" t="str">
            <v>F</v>
          </cell>
          <cell r="I9361">
            <v>0</v>
          </cell>
          <cell r="J9361" t="str">
            <v>Washington Public Employees Association</v>
          </cell>
          <cell r="K9361">
            <v>14245</v>
          </cell>
          <cell r="L9361">
            <v>14245</v>
          </cell>
          <cell r="M9361">
            <v>14245</v>
          </cell>
          <cell r="N9361">
            <v>14245</v>
          </cell>
          <cell r="O9361">
            <v>13428</v>
          </cell>
          <cell r="P9361">
            <v>13697</v>
          </cell>
          <cell r="Q9361">
            <v>14111</v>
          </cell>
        </row>
        <row r="9362">
          <cell r="E9362" t="str">
            <v>99MONTHLYGCOALITION</v>
          </cell>
          <cell r="F9362" t="str">
            <v>99</v>
          </cell>
          <cell r="G9362" t="str">
            <v>Monthly</v>
          </cell>
          <cell r="H9362" t="str">
            <v>G</v>
          </cell>
          <cell r="I9362">
            <v>0</v>
          </cell>
          <cell r="J9362" t="str">
            <v>Coalition</v>
          </cell>
          <cell r="K9362">
            <v>14605</v>
          </cell>
          <cell r="L9362">
            <v>14605</v>
          </cell>
          <cell r="M9362">
            <v>14605</v>
          </cell>
          <cell r="N9362">
            <v>14605</v>
          </cell>
          <cell r="O9362">
            <v>13768</v>
          </cell>
          <cell r="P9362">
            <v>14043</v>
          </cell>
          <cell r="Q9362">
            <v>14467</v>
          </cell>
        </row>
        <row r="9363">
          <cell r="E9363" t="str">
            <v>99MONTHLYGNON-REPRESENTED STATE EMPLOYEES</v>
          </cell>
          <cell r="F9363" t="str">
            <v>99</v>
          </cell>
          <cell r="G9363" t="str">
            <v>Monthly</v>
          </cell>
          <cell r="H9363" t="str">
            <v>G</v>
          </cell>
          <cell r="I9363">
            <v>0</v>
          </cell>
          <cell r="J9363" t="str">
            <v>Non-Represented State Employees</v>
          </cell>
          <cell r="K9363">
            <v>14605</v>
          </cell>
          <cell r="L9363">
            <v>14605</v>
          </cell>
          <cell r="M9363">
            <v>14605</v>
          </cell>
          <cell r="N9363">
            <v>14605</v>
          </cell>
          <cell r="O9363">
            <v>13768</v>
          </cell>
          <cell r="P9363">
            <v>14043</v>
          </cell>
          <cell r="Q9363">
            <v>14467</v>
          </cell>
        </row>
        <row r="9364">
          <cell r="E9364" t="str">
            <v>99MONTHLYGTEAMSTERS LOCAL UNION NUMBER 117</v>
          </cell>
          <cell r="F9364" t="str">
            <v>99</v>
          </cell>
          <cell r="G9364" t="str">
            <v>Monthly</v>
          </cell>
          <cell r="H9364" t="str">
            <v>G</v>
          </cell>
          <cell r="I9364">
            <v>0</v>
          </cell>
          <cell r="J9364" t="str">
            <v>Teamsters Local Union Number 117</v>
          </cell>
          <cell r="K9364">
            <v>14794</v>
          </cell>
          <cell r="L9364">
            <v>14794</v>
          </cell>
          <cell r="M9364">
            <v>14794</v>
          </cell>
          <cell r="N9364">
            <v>14794</v>
          </cell>
          <cell r="O9364">
            <v>13946</v>
          </cell>
          <cell r="P9364">
            <v>14225</v>
          </cell>
          <cell r="Q9364">
            <v>14655</v>
          </cell>
        </row>
        <row r="9365">
          <cell r="E9365" t="str">
            <v>99MONTHLYGWASHINGTON FEDERATION OF STATE EMPLOYEES</v>
          </cell>
          <cell r="F9365" t="str">
            <v>99</v>
          </cell>
          <cell r="G9365" t="str">
            <v>Monthly</v>
          </cell>
          <cell r="H9365" t="str">
            <v>G</v>
          </cell>
          <cell r="I9365">
            <v>0</v>
          </cell>
          <cell r="J9365" t="str">
            <v>Washington Federation of State Employees</v>
          </cell>
          <cell r="K9365">
            <v>14605</v>
          </cell>
          <cell r="L9365">
            <v>14605</v>
          </cell>
          <cell r="M9365">
            <v>14605</v>
          </cell>
          <cell r="N9365">
            <v>14605</v>
          </cell>
          <cell r="O9365">
            <v>13768</v>
          </cell>
          <cell r="P9365">
            <v>14043</v>
          </cell>
          <cell r="Q9365">
            <v>14467</v>
          </cell>
        </row>
        <row r="9366">
          <cell r="E9366" t="str">
            <v>99MONTHLYGWASHINGTON PUBLIC EMPLOYEES ASSOCIATION</v>
          </cell>
          <cell r="F9366" t="str">
            <v>99</v>
          </cell>
          <cell r="G9366" t="str">
            <v>Monthly</v>
          </cell>
          <cell r="H9366" t="str">
            <v>G</v>
          </cell>
          <cell r="I9366">
            <v>0</v>
          </cell>
          <cell r="J9366" t="str">
            <v>Washington Public Employees Association</v>
          </cell>
          <cell r="K9366">
            <v>14605</v>
          </cell>
          <cell r="L9366">
            <v>14605</v>
          </cell>
          <cell r="M9366">
            <v>14605</v>
          </cell>
          <cell r="N9366">
            <v>14605</v>
          </cell>
          <cell r="O9366">
            <v>13768</v>
          </cell>
          <cell r="P9366">
            <v>14043</v>
          </cell>
          <cell r="Q9366">
            <v>14467</v>
          </cell>
        </row>
        <row r="9367">
          <cell r="E9367" t="str">
            <v>99MONTHLYHCOALITION</v>
          </cell>
          <cell r="F9367" t="str">
            <v>99</v>
          </cell>
          <cell r="G9367" t="str">
            <v>Monthly</v>
          </cell>
          <cell r="H9367" t="str">
            <v>H</v>
          </cell>
          <cell r="I9367">
            <v>0</v>
          </cell>
          <cell r="J9367" t="str">
            <v>Coalition</v>
          </cell>
          <cell r="K9367">
            <v>14967</v>
          </cell>
          <cell r="L9367">
            <v>14967</v>
          </cell>
          <cell r="M9367">
            <v>14967</v>
          </cell>
          <cell r="N9367">
            <v>14967</v>
          </cell>
          <cell r="O9367">
            <v>14109</v>
          </cell>
          <cell r="P9367">
            <v>14391</v>
          </cell>
          <cell r="Q9367">
            <v>14826</v>
          </cell>
        </row>
        <row r="9368">
          <cell r="E9368" t="str">
            <v>99MONTHLYHNON-REPRESENTED STATE EMPLOYEES</v>
          </cell>
          <cell r="F9368" t="str">
            <v>99</v>
          </cell>
          <cell r="G9368" t="str">
            <v>Monthly</v>
          </cell>
          <cell r="H9368" t="str">
            <v>H</v>
          </cell>
          <cell r="I9368">
            <v>0</v>
          </cell>
          <cell r="J9368" t="str">
            <v>Non-Represented State Employees</v>
          </cell>
          <cell r="K9368">
            <v>14967</v>
          </cell>
          <cell r="L9368">
            <v>14967</v>
          </cell>
          <cell r="M9368">
            <v>14967</v>
          </cell>
          <cell r="N9368">
            <v>14967</v>
          </cell>
          <cell r="O9368">
            <v>14109</v>
          </cell>
          <cell r="P9368">
            <v>14391</v>
          </cell>
          <cell r="Q9368">
            <v>14826</v>
          </cell>
        </row>
        <row r="9369">
          <cell r="E9369" t="str">
            <v>99MONTHLYHTEAMSTERS LOCAL UNION NUMBER 117</v>
          </cell>
          <cell r="F9369" t="str">
            <v>99</v>
          </cell>
          <cell r="G9369" t="str">
            <v>Monthly</v>
          </cell>
          <cell r="H9369" t="str">
            <v>H</v>
          </cell>
          <cell r="I9369">
            <v>0</v>
          </cell>
          <cell r="J9369" t="str">
            <v>Teamsters Local Union Number 117</v>
          </cell>
          <cell r="K9369">
            <v>15159</v>
          </cell>
          <cell r="L9369">
            <v>15159</v>
          </cell>
          <cell r="M9369">
            <v>15159</v>
          </cell>
          <cell r="N9369">
            <v>15159</v>
          </cell>
          <cell r="O9369">
            <v>14290</v>
          </cell>
          <cell r="P9369">
            <v>14576</v>
          </cell>
          <cell r="Q9369">
            <v>15016</v>
          </cell>
        </row>
        <row r="9370">
          <cell r="E9370" t="str">
            <v>99MONTHLYHWASHINGTON FEDERATION OF STATE EMPLOYEES</v>
          </cell>
          <cell r="F9370" t="str">
            <v>99</v>
          </cell>
          <cell r="G9370" t="str">
            <v>Monthly</v>
          </cell>
          <cell r="H9370" t="str">
            <v>H</v>
          </cell>
          <cell r="I9370">
            <v>0</v>
          </cell>
          <cell r="J9370" t="str">
            <v>Washington Federation of State Employees</v>
          </cell>
          <cell r="K9370">
            <v>14967</v>
          </cell>
          <cell r="L9370">
            <v>14967</v>
          </cell>
          <cell r="M9370">
            <v>14967</v>
          </cell>
          <cell r="N9370">
            <v>14967</v>
          </cell>
          <cell r="O9370">
            <v>14109</v>
          </cell>
          <cell r="P9370">
            <v>14391</v>
          </cell>
          <cell r="Q9370">
            <v>14826</v>
          </cell>
        </row>
        <row r="9371">
          <cell r="E9371" t="str">
            <v>99MONTHLYHWASHINGTON PUBLIC EMPLOYEES ASSOCIATION</v>
          </cell>
          <cell r="F9371" t="str">
            <v>99</v>
          </cell>
          <cell r="G9371" t="str">
            <v>Monthly</v>
          </cell>
          <cell r="H9371" t="str">
            <v>H</v>
          </cell>
          <cell r="I9371">
            <v>0</v>
          </cell>
          <cell r="J9371" t="str">
            <v>Washington Public Employees Association</v>
          </cell>
          <cell r="K9371">
            <v>14967</v>
          </cell>
          <cell r="L9371">
            <v>14967</v>
          </cell>
          <cell r="M9371">
            <v>14967</v>
          </cell>
          <cell r="N9371">
            <v>14967</v>
          </cell>
          <cell r="O9371">
            <v>14109</v>
          </cell>
          <cell r="P9371">
            <v>14391</v>
          </cell>
          <cell r="Q9371">
            <v>14826</v>
          </cell>
        </row>
        <row r="9372">
          <cell r="E9372" t="str">
            <v>99MONTHLYICOALITION</v>
          </cell>
          <cell r="F9372" t="str">
            <v>99</v>
          </cell>
          <cell r="G9372" t="str">
            <v>Monthly</v>
          </cell>
          <cell r="H9372" t="str">
            <v>I</v>
          </cell>
          <cell r="I9372">
            <v>0</v>
          </cell>
          <cell r="J9372" t="str">
            <v>Coalition</v>
          </cell>
          <cell r="K9372">
            <v>15343</v>
          </cell>
          <cell r="L9372">
            <v>15343</v>
          </cell>
          <cell r="M9372">
            <v>15343</v>
          </cell>
          <cell r="N9372">
            <v>15343</v>
          </cell>
          <cell r="O9372">
            <v>14464</v>
          </cell>
          <cell r="P9372">
            <v>14753</v>
          </cell>
          <cell r="Q9372">
            <v>15199</v>
          </cell>
        </row>
        <row r="9373">
          <cell r="E9373" t="str">
            <v>99MONTHLYINON-REPRESENTED STATE EMPLOYEES</v>
          </cell>
          <cell r="F9373" t="str">
            <v>99</v>
          </cell>
          <cell r="G9373" t="str">
            <v>Monthly</v>
          </cell>
          <cell r="H9373" t="str">
            <v>I</v>
          </cell>
          <cell r="I9373">
            <v>0</v>
          </cell>
          <cell r="J9373" t="str">
            <v>Non-Represented State Employees</v>
          </cell>
          <cell r="K9373">
            <v>15343</v>
          </cell>
          <cell r="L9373">
            <v>15343</v>
          </cell>
          <cell r="M9373">
            <v>15343</v>
          </cell>
          <cell r="N9373">
            <v>15343</v>
          </cell>
          <cell r="O9373">
            <v>14464</v>
          </cell>
          <cell r="P9373">
            <v>14753</v>
          </cell>
          <cell r="Q9373">
            <v>15199</v>
          </cell>
        </row>
        <row r="9374">
          <cell r="E9374" t="str">
            <v>99MONTHLYITEAMSTERS LOCAL UNION NUMBER 117</v>
          </cell>
          <cell r="F9374" t="str">
            <v>99</v>
          </cell>
          <cell r="G9374" t="str">
            <v>Monthly</v>
          </cell>
          <cell r="H9374" t="str">
            <v>I</v>
          </cell>
          <cell r="I9374">
            <v>0</v>
          </cell>
          <cell r="J9374" t="str">
            <v>Teamsters Local Union Number 117</v>
          </cell>
          <cell r="K9374">
            <v>15541</v>
          </cell>
          <cell r="L9374">
            <v>15541</v>
          </cell>
          <cell r="M9374">
            <v>15541</v>
          </cell>
          <cell r="N9374">
            <v>15541</v>
          </cell>
          <cell r="O9374">
            <v>14650</v>
          </cell>
          <cell r="P9374">
            <v>14943</v>
          </cell>
          <cell r="Q9374">
            <v>15394</v>
          </cell>
        </row>
        <row r="9375">
          <cell r="E9375" t="str">
            <v>99MONTHLYIWASHINGTON FEDERATION OF STATE EMPLOYEES</v>
          </cell>
          <cell r="F9375" t="str">
            <v>99</v>
          </cell>
          <cell r="G9375" t="str">
            <v>Monthly</v>
          </cell>
          <cell r="H9375" t="str">
            <v>I</v>
          </cell>
          <cell r="I9375">
            <v>0</v>
          </cell>
          <cell r="J9375" t="str">
            <v>Washington Federation of State Employees</v>
          </cell>
          <cell r="K9375">
            <v>15343</v>
          </cell>
          <cell r="L9375">
            <v>15343</v>
          </cell>
          <cell r="M9375">
            <v>15343</v>
          </cell>
          <cell r="N9375">
            <v>15343</v>
          </cell>
          <cell r="O9375">
            <v>14464</v>
          </cell>
          <cell r="P9375">
            <v>14753</v>
          </cell>
          <cell r="Q9375">
            <v>15199</v>
          </cell>
        </row>
        <row r="9376">
          <cell r="E9376" t="str">
            <v>99MONTHLYIWASHINGTON PUBLIC EMPLOYEES ASSOCIATION</v>
          </cell>
          <cell r="F9376" t="str">
            <v>99</v>
          </cell>
          <cell r="G9376" t="str">
            <v>Monthly</v>
          </cell>
          <cell r="H9376" t="str">
            <v>I</v>
          </cell>
          <cell r="I9376">
            <v>0</v>
          </cell>
          <cell r="J9376" t="str">
            <v>Washington Public Employees Association</v>
          </cell>
          <cell r="K9376">
            <v>15343</v>
          </cell>
          <cell r="L9376">
            <v>15343</v>
          </cell>
          <cell r="M9376">
            <v>15343</v>
          </cell>
          <cell r="N9376">
            <v>15343</v>
          </cell>
          <cell r="O9376">
            <v>14464</v>
          </cell>
          <cell r="P9376">
            <v>14753</v>
          </cell>
          <cell r="Q9376">
            <v>15199</v>
          </cell>
        </row>
        <row r="9377">
          <cell r="E9377" t="str">
            <v>99MONTHLYJCOALITION</v>
          </cell>
          <cell r="F9377" t="str">
            <v>99</v>
          </cell>
          <cell r="G9377" t="str">
            <v>Monthly</v>
          </cell>
          <cell r="H9377" t="str">
            <v>J</v>
          </cell>
          <cell r="I9377">
            <v>0</v>
          </cell>
          <cell r="J9377" t="str">
            <v>Coalition</v>
          </cell>
          <cell r="K9377">
            <v>15728</v>
          </cell>
          <cell r="L9377">
            <v>15728</v>
          </cell>
          <cell r="M9377">
            <v>15728</v>
          </cell>
          <cell r="N9377">
            <v>15728</v>
          </cell>
          <cell r="O9377">
            <v>14826</v>
          </cell>
          <cell r="P9377">
            <v>15123</v>
          </cell>
          <cell r="Q9377">
            <v>15580</v>
          </cell>
        </row>
        <row r="9378">
          <cell r="E9378" t="str">
            <v>99MONTHLYJNON-REPRESENTED STATE EMPLOYEES</v>
          </cell>
          <cell r="F9378" t="str">
            <v>99</v>
          </cell>
          <cell r="G9378" t="str">
            <v>Monthly</v>
          </cell>
          <cell r="H9378" t="str">
            <v>J</v>
          </cell>
          <cell r="I9378">
            <v>0</v>
          </cell>
          <cell r="J9378" t="str">
            <v>Non-Represented State Employees</v>
          </cell>
          <cell r="K9378">
            <v>15728</v>
          </cell>
          <cell r="L9378">
            <v>15728</v>
          </cell>
          <cell r="M9378">
            <v>15728</v>
          </cell>
          <cell r="N9378">
            <v>15728</v>
          </cell>
          <cell r="O9378">
            <v>14826</v>
          </cell>
          <cell r="P9378">
            <v>15123</v>
          </cell>
          <cell r="Q9378">
            <v>15580</v>
          </cell>
        </row>
        <row r="9379">
          <cell r="E9379" t="str">
            <v>99MONTHLYJTEAMSTERS LOCAL UNION NUMBER 117</v>
          </cell>
          <cell r="F9379" t="str">
            <v>99</v>
          </cell>
          <cell r="G9379" t="str">
            <v>Monthly</v>
          </cell>
          <cell r="H9379" t="str">
            <v>J</v>
          </cell>
          <cell r="I9379">
            <v>0</v>
          </cell>
          <cell r="J9379" t="str">
            <v>Teamsters Local Union Number 117</v>
          </cell>
          <cell r="K9379">
            <v>15929</v>
          </cell>
          <cell r="L9379">
            <v>15929</v>
          </cell>
          <cell r="M9379">
            <v>15929</v>
          </cell>
          <cell r="N9379">
            <v>15929</v>
          </cell>
          <cell r="O9379">
            <v>15016</v>
          </cell>
          <cell r="P9379">
            <v>15316</v>
          </cell>
          <cell r="Q9379">
            <v>15779</v>
          </cell>
        </row>
        <row r="9380">
          <cell r="E9380" t="str">
            <v>99MONTHLYJWASHINGTON FEDERATION OF STATE EMPLOYEES</v>
          </cell>
          <cell r="F9380" t="str">
            <v>99</v>
          </cell>
          <cell r="G9380" t="str">
            <v>Monthly</v>
          </cell>
          <cell r="H9380" t="str">
            <v>J</v>
          </cell>
          <cell r="I9380">
            <v>0</v>
          </cell>
          <cell r="J9380" t="str">
            <v>Washington Federation of State Employees</v>
          </cell>
          <cell r="K9380">
            <v>15728</v>
          </cell>
          <cell r="L9380">
            <v>15728</v>
          </cell>
          <cell r="M9380">
            <v>15728</v>
          </cell>
          <cell r="N9380">
            <v>15728</v>
          </cell>
          <cell r="O9380">
            <v>14826</v>
          </cell>
          <cell r="P9380">
            <v>15123</v>
          </cell>
          <cell r="Q9380">
            <v>15580</v>
          </cell>
        </row>
        <row r="9381">
          <cell r="E9381" t="str">
            <v>99MONTHLYJWASHINGTON PUBLIC EMPLOYEES ASSOCIATION</v>
          </cell>
          <cell r="F9381" t="str">
            <v>99</v>
          </cell>
          <cell r="G9381" t="str">
            <v>Monthly</v>
          </cell>
          <cell r="H9381" t="str">
            <v>J</v>
          </cell>
          <cell r="I9381">
            <v>0</v>
          </cell>
          <cell r="J9381" t="str">
            <v>Washington Public Employees Association</v>
          </cell>
          <cell r="K9381">
            <v>15728</v>
          </cell>
          <cell r="L9381">
            <v>15728</v>
          </cell>
          <cell r="M9381">
            <v>15728</v>
          </cell>
          <cell r="N9381">
            <v>15728</v>
          </cell>
          <cell r="O9381">
            <v>14826</v>
          </cell>
          <cell r="P9381">
            <v>15123</v>
          </cell>
          <cell r="Q9381">
            <v>15580</v>
          </cell>
        </row>
        <row r="9382">
          <cell r="E9382" t="str">
            <v>99MONTHLYKCOALITION</v>
          </cell>
          <cell r="F9382" t="str">
            <v>99</v>
          </cell>
          <cell r="G9382" t="str">
            <v>Monthly</v>
          </cell>
          <cell r="H9382" t="str">
            <v>K</v>
          </cell>
          <cell r="I9382">
            <v>0</v>
          </cell>
          <cell r="J9382" t="str">
            <v>Coalition</v>
          </cell>
          <cell r="K9382">
            <v>16122</v>
          </cell>
          <cell r="L9382">
            <v>16122</v>
          </cell>
          <cell r="M9382">
            <v>16122</v>
          </cell>
          <cell r="N9382">
            <v>16122</v>
          </cell>
          <cell r="O9382">
            <v>15198</v>
          </cell>
          <cell r="P9382">
            <v>15502</v>
          </cell>
          <cell r="Q9382">
            <v>15970</v>
          </cell>
        </row>
        <row r="9383">
          <cell r="E9383" t="str">
            <v>99MONTHLYKNON-REPRESENTED STATE EMPLOYEES</v>
          </cell>
          <cell r="F9383" t="str">
            <v>99</v>
          </cell>
          <cell r="G9383" t="str">
            <v>Monthly</v>
          </cell>
          <cell r="H9383" t="str">
            <v>K</v>
          </cell>
          <cell r="I9383">
            <v>0</v>
          </cell>
          <cell r="J9383" t="str">
            <v>Non-Represented State Employees</v>
          </cell>
          <cell r="K9383">
            <v>16122</v>
          </cell>
          <cell r="L9383">
            <v>16122</v>
          </cell>
          <cell r="M9383">
            <v>16122</v>
          </cell>
          <cell r="N9383">
            <v>16122</v>
          </cell>
          <cell r="O9383">
            <v>15198</v>
          </cell>
          <cell r="P9383">
            <v>15502</v>
          </cell>
          <cell r="Q9383">
            <v>15970</v>
          </cell>
        </row>
        <row r="9384">
          <cell r="E9384" t="str">
            <v>99MONTHLYKTEAMSTERS LOCAL UNION NUMBER 117</v>
          </cell>
          <cell r="F9384" t="str">
            <v>99</v>
          </cell>
          <cell r="G9384" t="str">
            <v>Monthly</v>
          </cell>
          <cell r="H9384" t="str">
            <v>K</v>
          </cell>
          <cell r="I9384">
            <v>0</v>
          </cell>
          <cell r="J9384" t="str">
            <v>Teamsters Local Union Number 117</v>
          </cell>
          <cell r="K9384">
            <v>16327</v>
          </cell>
          <cell r="L9384">
            <v>16327</v>
          </cell>
          <cell r="M9384">
            <v>16327</v>
          </cell>
          <cell r="N9384">
            <v>16327</v>
          </cell>
          <cell r="O9384">
            <v>15391</v>
          </cell>
          <cell r="P9384">
            <v>15699</v>
          </cell>
          <cell r="Q9384">
            <v>16173</v>
          </cell>
        </row>
        <row r="9385">
          <cell r="E9385" t="str">
            <v>99MONTHLYKWASHINGTON FEDERATION OF STATE EMPLOYEES</v>
          </cell>
          <cell r="F9385" t="str">
            <v>99</v>
          </cell>
          <cell r="G9385" t="str">
            <v>Monthly</v>
          </cell>
          <cell r="H9385" t="str">
            <v>K</v>
          </cell>
          <cell r="I9385">
            <v>0</v>
          </cell>
          <cell r="J9385" t="str">
            <v>Washington Federation of State Employees</v>
          </cell>
          <cell r="K9385">
            <v>16122</v>
          </cell>
          <cell r="L9385">
            <v>16122</v>
          </cell>
          <cell r="M9385">
            <v>16122</v>
          </cell>
          <cell r="N9385">
            <v>16122</v>
          </cell>
          <cell r="O9385">
            <v>15198</v>
          </cell>
          <cell r="P9385">
            <v>15502</v>
          </cell>
          <cell r="Q9385">
            <v>15970</v>
          </cell>
        </row>
        <row r="9386">
          <cell r="E9386" t="str">
            <v>99MONTHLYKWASHINGTON PUBLIC EMPLOYEES ASSOCIATION</v>
          </cell>
          <cell r="F9386" t="str">
            <v>99</v>
          </cell>
          <cell r="G9386" t="str">
            <v>Monthly</v>
          </cell>
          <cell r="H9386" t="str">
            <v>K</v>
          </cell>
          <cell r="I9386">
            <v>0</v>
          </cell>
          <cell r="J9386" t="str">
            <v>Washington Public Employees Association</v>
          </cell>
          <cell r="K9386">
            <v>16122</v>
          </cell>
          <cell r="L9386">
            <v>16122</v>
          </cell>
          <cell r="M9386">
            <v>16122</v>
          </cell>
          <cell r="N9386">
            <v>16122</v>
          </cell>
          <cell r="O9386">
            <v>15198</v>
          </cell>
          <cell r="P9386">
            <v>15502</v>
          </cell>
          <cell r="Q9386">
            <v>15970</v>
          </cell>
        </row>
        <row r="9387">
          <cell r="E9387" t="str">
            <v>99MONTHLYLCOALITION</v>
          </cell>
          <cell r="F9387" t="str">
            <v>99</v>
          </cell>
          <cell r="G9387" t="str">
            <v>Monthly</v>
          </cell>
          <cell r="H9387" t="str">
            <v>L</v>
          </cell>
          <cell r="I9387">
            <v>0</v>
          </cell>
          <cell r="J9387" t="str">
            <v>Coalition</v>
          </cell>
          <cell r="K9387">
            <v>16525</v>
          </cell>
          <cell r="L9387">
            <v>16525</v>
          </cell>
          <cell r="M9387">
            <v>16525</v>
          </cell>
          <cell r="N9387">
            <v>16525</v>
          </cell>
          <cell r="O9387">
            <v>15577</v>
          </cell>
          <cell r="P9387">
            <v>15889</v>
          </cell>
          <cell r="Q9387">
            <v>16369</v>
          </cell>
        </row>
        <row r="9388">
          <cell r="E9388" t="str">
            <v>99MONTHLYLNON-REPRESENTED STATE EMPLOYEES</v>
          </cell>
          <cell r="F9388" t="str">
            <v>99</v>
          </cell>
          <cell r="G9388" t="str">
            <v>Monthly</v>
          </cell>
          <cell r="H9388" t="str">
            <v>L</v>
          </cell>
          <cell r="I9388">
            <v>0</v>
          </cell>
          <cell r="J9388" t="str">
            <v>Non-Represented State Employees</v>
          </cell>
          <cell r="K9388">
            <v>16525</v>
          </cell>
          <cell r="L9388">
            <v>16525</v>
          </cell>
          <cell r="M9388">
            <v>16525</v>
          </cell>
          <cell r="N9388">
            <v>16525</v>
          </cell>
          <cell r="O9388">
            <v>15577</v>
          </cell>
          <cell r="P9388">
            <v>15889</v>
          </cell>
          <cell r="Q9388">
            <v>16369</v>
          </cell>
        </row>
        <row r="9389">
          <cell r="E9389" t="str">
            <v>99MONTHLYLTEAMSTERS LOCAL UNION NUMBER 117</v>
          </cell>
          <cell r="F9389" t="str">
            <v>99</v>
          </cell>
          <cell r="G9389" t="str">
            <v>Monthly</v>
          </cell>
          <cell r="H9389" t="str">
            <v>L</v>
          </cell>
          <cell r="I9389">
            <v>0</v>
          </cell>
          <cell r="J9389" t="str">
            <v>Teamsters Local Union Number 117</v>
          </cell>
          <cell r="K9389">
            <v>16736</v>
          </cell>
          <cell r="L9389">
            <v>16736</v>
          </cell>
          <cell r="M9389">
            <v>16736</v>
          </cell>
          <cell r="N9389">
            <v>16736</v>
          </cell>
          <cell r="O9389">
            <v>15776</v>
          </cell>
          <cell r="P9389">
            <v>16092</v>
          </cell>
          <cell r="Q9389">
            <v>16578</v>
          </cell>
        </row>
        <row r="9390">
          <cell r="E9390" t="str">
            <v>99MONTHLYLWASHINGTON FEDERATION OF STATE EMPLOYEES</v>
          </cell>
          <cell r="F9390" t="str">
            <v>99</v>
          </cell>
          <cell r="G9390" t="str">
            <v>Monthly</v>
          </cell>
          <cell r="H9390" t="str">
            <v>L</v>
          </cell>
          <cell r="I9390">
            <v>0</v>
          </cell>
          <cell r="J9390" t="str">
            <v>Washington Federation of State Employees</v>
          </cell>
          <cell r="K9390">
            <v>16525</v>
          </cell>
          <cell r="L9390">
            <v>16525</v>
          </cell>
          <cell r="M9390">
            <v>16525</v>
          </cell>
          <cell r="N9390">
            <v>16525</v>
          </cell>
          <cell r="O9390">
            <v>15577</v>
          </cell>
          <cell r="P9390">
            <v>15889</v>
          </cell>
          <cell r="Q9390">
            <v>16369</v>
          </cell>
        </row>
        <row r="9391">
          <cell r="E9391" t="str">
            <v>99MONTHLYLWASHINGTON PUBLIC EMPLOYEES ASSOCIATION</v>
          </cell>
          <cell r="F9391" t="str">
            <v>99</v>
          </cell>
          <cell r="G9391" t="str">
            <v>Monthly</v>
          </cell>
          <cell r="H9391" t="str">
            <v>L</v>
          </cell>
          <cell r="I9391">
            <v>0</v>
          </cell>
          <cell r="J9391" t="str">
            <v>Washington Public Employees Association</v>
          </cell>
          <cell r="K9391">
            <v>16525</v>
          </cell>
          <cell r="L9391">
            <v>16525</v>
          </cell>
          <cell r="M9391">
            <v>16525</v>
          </cell>
          <cell r="N9391">
            <v>16525</v>
          </cell>
          <cell r="O9391">
            <v>15577</v>
          </cell>
          <cell r="P9391">
            <v>15889</v>
          </cell>
          <cell r="Q9391">
            <v>16369</v>
          </cell>
        </row>
        <row r="9392">
          <cell r="E9392" t="str">
            <v>99MONTHLYMCOALITION</v>
          </cell>
          <cell r="F9392" t="str">
            <v>99</v>
          </cell>
          <cell r="G9392" t="str">
            <v>Monthly</v>
          </cell>
          <cell r="H9392" t="str">
            <v>M</v>
          </cell>
          <cell r="I9392">
            <v>0</v>
          </cell>
          <cell r="J9392" t="str">
            <v>Coalition</v>
          </cell>
          <cell r="K9392">
            <v>16936</v>
          </cell>
          <cell r="L9392">
            <v>16936</v>
          </cell>
          <cell r="M9392">
            <v>16936</v>
          </cell>
          <cell r="N9392">
            <v>16936</v>
          </cell>
          <cell r="O9392">
            <v>15966</v>
          </cell>
          <cell r="P9392">
            <v>16285</v>
          </cell>
          <cell r="Q9392">
            <v>16777</v>
          </cell>
        </row>
        <row r="9393">
          <cell r="E9393" t="str">
            <v>99MONTHLYMNON-REPRESENTED STATE EMPLOYEES</v>
          </cell>
          <cell r="F9393" t="str">
            <v>99</v>
          </cell>
          <cell r="G9393" t="str">
            <v>Monthly</v>
          </cell>
          <cell r="H9393" t="str">
            <v>M</v>
          </cell>
          <cell r="I9393">
            <v>0</v>
          </cell>
          <cell r="J9393" t="str">
            <v>Non-Represented State Employees</v>
          </cell>
          <cell r="K9393">
            <v>16936</v>
          </cell>
          <cell r="L9393">
            <v>16936</v>
          </cell>
          <cell r="M9393">
            <v>16936</v>
          </cell>
          <cell r="N9393">
            <v>16936</v>
          </cell>
          <cell r="O9393">
            <v>15966</v>
          </cell>
          <cell r="P9393">
            <v>16285</v>
          </cell>
          <cell r="Q9393">
            <v>16777</v>
          </cell>
        </row>
        <row r="9394">
          <cell r="E9394" t="str">
            <v>99MONTHLYMTEAMSTERS LOCAL UNION NUMBER 117</v>
          </cell>
          <cell r="F9394" t="str">
            <v>99</v>
          </cell>
          <cell r="G9394" t="str">
            <v>Monthly</v>
          </cell>
          <cell r="H9394" t="str">
            <v>M</v>
          </cell>
          <cell r="I9394">
            <v>0</v>
          </cell>
          <cell r="J9394" t="str">
            <v>Teamsters Local Union Number 117</v>
          </cell>
          <cell r="K9394">
            <v>17154</v>
          </cell>
          <cell r="L9394">
            <v>17154</v>
          </cell>
          <cell r="M9394">
            <v>17154</v>
          </cell>
          <cell r="N9394">
            <v>17154</v>
          </cell>
          <cell r="O9394">
            <v>16171</v>
          </cell>
          <cell r="P9394">
            <v>16494</v>
          </cell>
          <cell r="Q9394">
            <v>16992</v>
          </cell>
        </row>
        <row r="9395">
          <cell r="E9395" t="str">
            <v>99MONTHLYMWASHINGTON FEDERATION OF STATE EMPLOYEES</v>
          </cell>
          <cell r="F9395" t="str">
            <v>99</v>
          </cell>
          <cell r="G9395" t="str">
            <v>Monthly</v>
          </cell>
          <cell r="H9395" t="str">
            <v>M</v>
          </cell>
          <cell r="I9395">
            <v>0</v>
          </cell>
          <cell r="J9395" t="str">
            <v>Washington Federation of State Employees</v>
          </cell>
          <cell r="K9395">
            <v>16936</v>
          </cell>
          <cell r="L9395">
            <v>16936</v>
          </cell>
          <cell r="M9395">
            <v>16936</v>
          </cell>
          <cell r="N9395">
            <v>16936</v>
          </cell>
          <cell r="O9395">
            <v>15966</v>
          </cell>
          <cell r="P9395">
            <v>16285</v>
          </cell>
          <cell r="Q9395">
            <v>16777</v>
          </cell>
        </row>
        <row r="9396">
          <cell r="E9396" t="str">
            <v>99MONTHLYMWASHINGTON PUBLIC EMPLOYEES ASSOCIATION</v>
          </cell>
          <cell r="F9396" t="str">
            <v>99</v>
          </cell>
          <cell r="G9396" t="str">
            <v>Monthly</v>
          </cell>
          <cell r="H9396" t="str">
            <v>M</v>
          </cell>
          <cell r="I9396">
            <v>0</v>
          </cell>
          <cell r="J9396" t="str">
            <v>Washington Public Employees Association</v>
          </cell>
          <cell r="K9396">
            <v>16936</v>
          </cell>
          <cell r="L9396">
            <v>16936</v>
          </cell>
          <cell r="M9396">
            <v>16936</v>
          </cell>
          <cell r="N9396">
            <v>16936</v>
          </cell>
          <cell r="O9396">
            <v>15966</v>
          </cell>
          <cell r="P9396">
            <v>16285</v>
          </cell>
          <cell r="Q9396">
            <v>16777</v>
          </cell>
        </row>
        <row r="9397">
          <cell r="E9397" t="str">
            <v>BAND1MONTHLYANON-REPRESENTED STATE EMPLOYEES</v>
          </cell>
          <cell r="F9397" t="str">
            <v>Band1</v>
          </cell>
          <cell r="G9397" t="str">
            <v>Monthly</v>
          </cell>
          <cell r="H9397" t="str">
            <v>A</v>
          </cell>
          <cell r="I9397">
            <v>0</v>
          </cell>
          <cell r="J9397" t="str">
            <v>Non-Represented State Employees</v>
          </cell>
          <cell r="K9397">
            <v>3708</v>
          </cell>
          <cell r="L9397">
            <v>3708</v>
          </cell>
          <cell r="M9397">
            <v>3708</v>
          </cell>
          <cell r="N9397">
            <v>3708</v>
          </cell>
          <cell r="O9397">
            <v>3495</v>
          </cell>
          <cell r="P9397">
            <v>3565</v>
          </cell>
          <cell r="Q9397">
            <v>3673</v>
          </cell>
        </row>
        <row r="9398">
          <cell r="E9398" t="str">
            <v>BAND1MONTHLYKNON-REPRESENTED STATE EMPLOYEES</v>
          </cell>
          <cell r="F9398" t="str">
            <v>Band1</v>
          </cell>
          <cell r="G9398" t="str">
            <v>Monthly</v>
          </cell>
          <cell r="H9398" t="str">
            <v>K</v>
          </cell>
          <cell r="I9398">
            <v>0</v>
          </cell>
          <cell r="J9398" t="str">
            <v>Non-Represented State Employees</v>
          </cell>
          <cell r="K9398">
            <v>7560</v>
          </cell>
          <cell r="L9398">
            <v>7560</v>
          </cell>
          <cell r="M9398">
            <v>7560</v>
          </cell>
          <cell r="N9398">
            <v>7560</v>
          </cell>
          <cell r="O9398">
            <v>7126</v>
          </cell>
          <cell r="P9398">
            <v>7269</v>
          </cell>
          <cell r="Q9398">
            <v>7489</v>
          </cell>
        </row>
        <row r="9399">
          <cell r="E9399" t="str">
            <v>BAND2MONTHLYANON-REPRESENTED STATE EMPLOYEES</v>
          </cell>
          <cell r="F9399" t="str">
            <v>Band2</v>
          </cell>
          <cell r="G9399" t="str">
            <v>Monthly</v>
          </cell>
          <cell r="H9399" t="str">
            <v>A</v>
          </cell>
          <cell r="I9399">
            <v>0</v>
          </cell>
          <cell r="J9399" t="str">
            <v>Non-Represented State Employees</v>
          </cell>
          <cell r="K9399">
            <v>4895</v>
          </cell>
          <cell r="L9399">
            <v>4895</v>
          </cell>
          <cell r="M9399">
            <v>4895</v>
          </cell>
          <cell r="N9399">
            <v>4895</v>
          </cell>
          <cell r="O9399">
            <v>4615</v>
          </cell>
          <cell r="P9399">
            <v>4707</v>
          </cell>
          <cell r="Q9399">
            <v>4849</v>
          </cell>
        </row>
        <row r="9400">
          <cell r="E9400" t="str">
            <v>BAND2MONTHLYKNON-REPRESENTED STATE EMPLOYEES</v>
          </cell>
          <cell r="F9400" t="str">
            <v>Band2</v>
          </cell>
          <cell r="G9400" t="str">
            <v>Monthly</v>
          </cell>
          <cell r="H9400" t="str">
            <v>K</v>
          </cell>
          <cell r="I9400">
            <v>0</v>
          </cell>
          <cell r="J9400" t="str">
            <v>Non-Represented State Employees</v>
          </cell>
          <cell r="K9400">
            <v>8980</v>
          </cell>
          <cell r="L9400">
            <v>8980</v>
          </cell>
          <cell r="M9400">
            <v>8980</v>
          </cell>
          <cell r="N9400">
            <v>8980</v>
          </cell>
          <cell r="O9400">
            <v>8466</v>
          </cell>
          <cell r="P9400">
            <v>8635</v>
          </cell>
          <cell r="Q9400">
            <v>8896</v>
          </cell>
        </row>
        <row r="9401">
          <cell r="E9401" t="str">
            <v>BAND3MONTHLYANON-REPRESENTED STATE EMPLOYEES</v>
          </cell>
          <cell r="F9401" t="str">
            <v>Band3</v>
          </cell>
          <cell r="G9401" t="str">
            <v>Monthly</v>
          </cell>
          <cell r="H9401" t="str">
            <v>A</v>
          </cell>
          <cell r="I9401">
            <v>0</v>
          </cell>
          <cell r="J9401" t="str">
            <v>Non-Represented State Employees</v>
          </cell>
          <cell r="K9401">
            <v>5678</v>
          </cell>
          <cell r="L9401">
            <v>5678</v>
          </cell>
          <cell r="M9401">
            <v>5678</v>
          </cell>
          <cell r="N9401">
            <v>5678</v>
          </cell>
          <cell r="O9401">
            <v>5353</v>
          </cell>
          <cell r="P9401">
            <v>5460</v>
          </cell>
          <cell r="Q9401">
            <v>5625</v>
          </cell>
        </row>
        <row r="9402">
          <cell r="E9402" t="str">
            <v>BAND3MONTHLYKNON-REPRESENTED STATE EMPLOYEES</v>
          </cell>
          <cell r="F9402" t="str">
            <v>Band3</v>
          </cell>
          <cell r="G9402" t="str">
            <v>Monthly</v>
          </cell>
          <cell r="H9402" t="str">
            <v>K</v>
          </cell>
          <cell r="I9402">
            <v>0</v>
          </cell>
          <cell r="J9402" t="str">
            <v>Non-Represented State Employees</v>
          </cell>
          <cell r="K9402">
            <v>10115</v>
          </cell>
          <cell r="L9402">
            <v>10115</v>
          </cell>
          <cell r="M9402">
            <v>10115</v>
          </cell>
          <cell r="N9402">
            <v>10115</v>
          </cell>
          <cell r="O9402">
            <v>9535</v>
          </cell>
          <cell r="P9402">
            <v>9726</v>
          </cell>
          <cell r="Q9402">
            <v>10020</v>
          </cell>
        </row>
        <row r="9403">
          <cell r="E9403" t="str">
            <v>BAND4MONTHLYANON-REPRESENTED STATE EMPLOYEES</v>
          </cell>
          <cell r="F9403" t="str">
            <v>Band4</v>
          </cell>
          <cell r="G9403" t="str">
            <v>Monthly</v>
          </cell>
          <cell r="H9403" t="str">
            <v>A</v>
          </cell>
          <cell r="I9403">
            <v>0</v>
          </cell>
          <cell r="J9403" t="str">
            <v>Non-Represented State Employees</v>
          </cell>
          <cell r="K9403">
            <v>6803</v>
          </cell>
          <cell r="L9403">
            <v>6803</v>
          </cell>
          <cell r="M9403">
            <v>6803</v>
          </cell>
          <cell r="N9403">
            <v>6803</v>
          </cell>
          <cell r="O9403">
            <v>6413</v>
          </cell>
          <cell r="P9403">
            <v>6541</v>
          </cell>
          <cell r="Q9403">
            <v>6739</v>
          </cell>
        </row>
        <row r="9404">
          <cell r="E9404" t="str">
            <v>BAND4MONTHLYKNON-REPRESENTED STATE EMPLOYEES</v>
          </cell>
          <cell r="F9404" t="str">
            <v>Band4</v>
          </cell>
          <cell r="G9404" t="str">
            <v>Monthly</v>
          </cell>
          <cell r="H9404" t="str">
            <v>K</v>
          </cell>
          <cell r="I9404">
            <v>0</v>
          </cell>
          <cell r="J9404" t="str">
            <v>Non-Represented State Employees</v>
          </cell>
          <cell r="K9404">
            <v>11726</v>
          </cell>
          <cell r="L9404">
            <v>11726</v>
          </cell>
          <cell r="M9404">
            <v>11726</v>
          </cell>
          <cell r="N9404">
            <v>11726</v>
          </cell>
          <cell r="O9404">
            <v>11054</v>
          </cell>
          <cell r="P9404">
            <v>11275</v>
          </cell>
          <cell r="Q9404">
            <v>11616</v>
          </cell>
        </row>
        <row r="9405">
          <cell r="E9405" t="str">
            <v>BAND5MONTHLYANON-REPRESENTED STATE EMPLOYEES</v>
          </cell>
          <cell r="F9405" t="str">
            <v>Band5</v>
          </cell>
          <cell r="G9405" t="str">
            <v>Monthly</v>
          </cell>
          <cell r="H9405" t="str">
            <v>A</v>
          </cell>
          <cell r="I9405">
            <v>0</v>
          </cell>
          <cell r="J9405" t="str">
            <v>Non-Represented State Employees</v>
          </cell>
          <cell r="K9405">
            <v>8806</v>
          </cell>
          <cell r="L9405">
            <v>8806</v>
          </cell>
          <cell r="M9405">
            <v>8806</v>
          </cell>
          <cell r="N9405">
            <v>8806</v>
          </cell>
          <cell r="O9405">
            <v>8301</v>
          </cell>
          <cell r="P9405">
            <v>8467</v>
          </cell>
          <cell r="Q9405">
            <v>8723</v>
          </cell>
        </row>
        <row r="9406">
          <cell r="E9406" t="str">
            <v>BAND5MONTHLYKNON-REPRESENTED STATE EMPLOYEES</v>
          </cell>
          <cell r="F9406" t="str">
            <v>Band5</v>
          </cell>
          <cell r="G9406" t="str">
            <v>Monthly</v>
          </cell>
          <cell r="H9406" t="str">
            <v>K</v>
          </cell>
          <cell r="I9406">
            <v>0</v>
          </cell>
          <cell r="J9406" t="str">
            <v>Non-Represented State Employees</v>
          </cell>
          <cell r="K9406">
            <v>18151</v>
          </cell>
          <cell r="L9406">
            <v>18151</v>
          </cell>
          <cell r="M9406">
            <v>18151</v>
          </cell>
          <cell r="N9406">
            <v>18151</v>
          </cell>
          <cell r="O9406">
            <v>17111</v>
          </cell>
          <cell r="P9406">
            <v>17453</v>
          </cell>
          <cell r="Q9406">
            <v>17980</v>
          </cell>
        </row>
      </sheetData>
      <sheetData sheetId="1" refreshError="1"/>
      <sheetData sheetId="2" refreshError="1">
        <row r="15">
          <cell r="E15" t="str">
            <v>A &amp; SB AB C F O</v>
          </cell>
          <cell r="F15" t="str">
            <v>Band1</v>
          </cell>
          <cell r="G15" t="str">
            <v>B2173</v>
          </cell>
          <cell r="H15" t="str">
            <v>4902-00</v>
          </cell>
          <cell r="I15"/>
          <cell r="J15"/>
        </row>
        <row r="16">
          <cell r="E16" t="str">
            <v>A &amp; SB AB C/OPO</v>
          </cell>
          <cell r="F16" t="str">
            <v>Band1</v>
          </cell>
          <cell r="G16" t="str">
            <v>B2174</v>
          </cell>
          <cell r="H16" t="str">
            <v>4902-00</v>
          </cell>
          <cell r="I16"/>
          <cell r="J16"/>
        </row>
        <row r="17">
          <cell r="E17" t="str">
            <v>A/D MEDIA REL</v>
          </cell>
          <cell r="F17" t="str">
            <v>Band1</v>
          </cell>
          <cell r="G17" t="str">
            <v>B1740</v>
          </cell>
          <cell r="H17" t="str">
            <v>4902-00</v>
          </cell>
          <cell r="I17"/>
          <cell r="J17"/>
        </row>
        <row r="18">
          <cell r="E18" t="str">
            <v>A/S AG DISAB AD</v>
          </cell>
          <cell r="F18" t="str">
            <v>Band1</v>
          </cell>
          <cell r="G18" t="str">
            <v>B2100</v>
          </cell>
          <cell r="H18" t="str">
            <v>4902-00</v>
          </cell>
          <cell r="I18"/>
          <cell r="J18"/>
        </row>
        <row r="19">
          <cell r="E19" t="str">
            <v>A/S CHD YT FM SV</v>
          </cell>
          <cell r="F19" t="str">
            <v>Band1</v>
          </cell>
          <cell r="G19" t="str">
            <v>B1990</v>
          </cell>
          <cell r="H19" t="str">
            <v>4902-00</v>
          </cell>
          <cell r="I19"/>
          <cell r="J19"/>
        </row>
        <row r="20">
          <cell r="E20" t="str">
            <v>A/S EC &amp; MD SVS</v>
          </cell>
          <cell r="F20" t="str">
            <v>Band1</v>
          </cell>
          <cell r="G20" t="str">
            <v>B2040</v>
          </cell>
          <cell r="H20" t="str">
            <v>4902-00</v>
          </cell>
          <cell r="I20"/>
          <cell r="J20"/>
        </row>
        <row r="21">
          <cell r="E21" t="str">
            <v>A/S JUV REHAB</v>
          </cell>
          <cell r="F21" t="str">
            <v>Band1</v>
          </cell>
          <cell r="G21" t="str">
            <v>B2031</v>
          </cell>
          <cell r="H21" t="str">
            <v>5300-00</v>
          </cell>
          <cell r="I21"/>
          <cell r="J21"/>
        </row>
        <row r="22">
          <cell r="E22" t="str">
            <v>ACCOUNTS AUDITOR</v>
          </cell>
          <cell r="F22" t="str">
            <v>35</v>
          </cell>
          <cell r="G22" t="str">
            <v>148T</v>
          </cell>
          <cell r="H22" t="str">
            <v>4902-00</v>
          </cell>
          <cell r="I22"/>
          <cell r="J22"/>
        </row>
        <row r="23">
          <cell r="E23" t="str">
            <v>ACTUARIAL ANALYST 1</v>
          </cell>
          <cell r="F23" t="str">
            <v>46</v>
          </cell>
          <cell r="G23" t="str">
            <v>503A</v>
          </cell>
          <cell r="H23" t="str">
            <v>4902-00</v>
          </cell>
          <cell r="I23"/>
          <cell r="J23"/>
        </row>
        <row r="24">
          <cell r="E24" t="str">
            <v>ACTUARIAL ANALYST 2</v>
          </cell>
          <cell r="F24" t="str">
            <v>56</v>
          </cell>
          <cell r="G24" t="str">
            <v>503B</v>
          </cell>
          <cell r="H24" t="str">
            <v>4902-00</v>
          </cell>
          <cell r="I24"/>
          <cell r="J24"/>
        </row>
        <row r="25">
          <cell r="E25" t="str">
            <v>ACTUARIAL ANALYST 3</v>
          </cell>
          <cell r="F25" t="str">
            <v>66</v>
          </cell>
          <cell r="G25" t="str">
            <v>503C</v>
          </cell>
          <cell r="H25" t="str">
            <v>4902-00</v>
          </cell>
          <cell r="I25"/>
          <cell r="J25"/>
        </row>
        <row r="26">
          <cell r="E26" t="str">
            <v>ACTUARY 2</v>
          </cell>
          <cell r="F26" t="str">
            <v>79</v>
          </cell>
          <cell r="G26" t="str">
            <v>504B</v>
          </cell>
          <cell r="H26" t="str">
            <v>4902-00</v>
          </cell>
          <cell r="I26"/>
          <cell r="J26"/>
        </row>
        <row r="27">
          <cell r="E27" t="str">
            <v>ACTUARY 3</v>
          </cell>
          <cell r="F27" t="str">
            <v>89</v>
          </cell>
          <cell r="G27" t="str">
            <v>504C</v>
          </cell>
          <cell r="H27" t="str">
            <v>4902-00</v>
          </cell>
          <cell r="I27"/>
          <cell r="J27"/>
        </row>
        <row r="28">
          <cell r="E28" t="str">
            <v>ACTUARY 4</v>
          </cell>
          <cell r="F28" t="str">
            <v>94</v>
          </cell>
          <cell r="G28" t="str">
            <v>504D</v>
          </cell>
          <cell r="H28" t="str">
            <v>4902-00</v>
          </cell>
          <cell r="I28"/>
          <cell r="J28"/>
        </row>
        <row r="29">
          <cell r="E29" t="str">
            <v>ADM SVS DIV DIR</v>
          </cell>
          <cell r="F29" t="str">
            <v>Band1</v>
          </cell>
          <cell r="G29" t="str">
            <v>B1630</v>
          </cell>
          <cell r="H29" t="str">
            <v>4902-00</v>
          </cell>
          <cell r="I29"/>
          <cell r="J29"/>
        </row>
        <row r="30">
          <cell r="E30" t="str">
            <v>ADMIN. SEC.</v>
          </cell>
          <cell r="F30" t="str">
            <v>XX</v>
          </cell>
          <cell r="G30" t="str">
            <v>EX052</v>
          </cell>
          <cell r="H30" t="str">
            <v>4902-00</v>
          </cell>
          <cell r="I30"/>
          <cell r="J30"/>
        </row>
        <row r="31">
          <cell r="E31" t="str">
            <v>ADMINISTRATIVE ASSISTANT 1</v>
          </cell>
          <cell r="F31" t="str">
            <v>32</v>
          </cell>
          <cell r="G31" t="str">
            <v>105E</v>
          </cell>
          <cell r="H31" t="str">
            <v>4902-00</v>
          </cell>
          <cell r="I31"/>
          <cell r="J31"/>
        </row>
        <row r="32">
          <cell r="E32" t="str">
            <v>ADMINISTRATIVE ASSISTANT 2</v>
          </cell>
          <cell r="F32" t="str">
            <v>35</v>
          </cell>
          <cell r="G32" t="str">
            <v>105F</v>
          </cell>
          <cell r="H32" t="str">
            <v>4902-00</v>
          </cell>
          <cell r="I32"/>
          <cell r="J32"/>
        </row>
        <row r="33">
          <cell r="E33" t="str">
            <v>ADMINISTRATIVE ASSISTANT 3</v>
          </cell>
          <cell r="F33" t="str">
            <v>39</v>
          </cell>
          <cell r="G33" t="str">
            <v>105G</v>
          </cell>
          <cell r="H33" t="str">
            <v>4902-00</v>
          </cell>
          <cell r="I33"/>
          <cell r="J33"/>
        </row>
        <row r="34">
          <cell r="E34" t="str">
            <v>ADMINISTRATIVE ASSISTANT 4</v>
          </cell>
          <cell r="F34" t="str">
            <v>46</v>
          </cell>
          <cell r="G34" t="str">
            <v>105H</v>
          </cell>
          <cell r="H34" t="str">
            <v>4902-00</v>
          </cell>
          <cell r="I34"/>
          <cell r="J34"/>
        </row>
        <row r="35">
          <cell r="E35" t="str">
            <v>ADMINISTRATIVE ASSISTANT 5</v>
          </cell>
          <cell r="F35" t="str">
            <v>50</v>
          </cell>
          <cell r="G35" t="str">
            <v>105I</v>
          </cell>
          <cell r="H35" t="str">
            <v>4902-00</v>
          </cell>
          <cell r="I35"/>
          <cell r="J35"/>
        </row>
        <row r="36">
          <cell r="E36" t="str">
            <v>ADMINISTRATIVE INTERN 1</v>
          </cell>
          <cell r="F36" t="str">
            <v>21E</v>
          </cell>
          <cell r="G36" t="str">
            <v>104H</v>
          </cell>
          <cell r="H36" t="str">
            <v>4902-00</v>
          </cell>
          <cell r="I36"/>
          <cell r="J36"/>
        </row>
        <row r="37">
          <cell r="E37" t="str">
            <v>ADMINISTRATIVE INTERN 2</v>
          </cell>
          <cell r="F37" t="str">
            <v>27E</v>
          </cell>
          <cell r="G37" t="str">
            <v>104I</v>
          </cell>
          <cell r="H37" t="str">
            <v>4902-00</v>
          </cell>
          <cell r="I37"/>
          <cell r="J37"/>
        </row>
        <row r="38">
          <cell r="E38" t="str">
            <v>ADMINISTRATIVE INTERN 3</v>
          </cell>
          <cell r="F38" t="str">
            <v>29E</v>
          </cell>
          <cell r="G38" t="str">
            <v>104J</v>
          </cell>
          <cell r="H38" t="str">
            <v>4902-00</v>
          </cell>
          <cell r="I38"/>
          <cell r="J38"/>
        </row>
        <row r="39">
          <cell r="E39" t="str">
            <v>ADMINISTRATIVE PROGRAM SPECIALIST 1</v>
          </cell>
          <cell r="F39" t="str">
            <v>54</v>
          </cell>
          <cell r="G39" t="str">
            <v>253T</v>
          </cell>
          <cell r="H39" t="str">
            <v>4902-00</v>
          </cell>
          <cell r="I39"/>
          <cell r="J39"/>
        </row>
        <row r="40">
          <cell r="E40" t="str">
            <v>ADMINISTRATIVE PROGRAM SPECIALIST 2</v>
          </cell>
          <cell r="F40" t="str">
            <v>60</v>
          </cell>
          <cell r="G40" t="str">
            <v>253U</v>
          </cell>
          <cell r="H40" t="str">
            <v>4902-00</v>
          </cell>
          <cell r="I40"/>
          <cell r="J40"/>
        </row>
        <row r="41">
          <cell r="E41" t="str">
            <v>ADMINISTRATIVE REGULATIONS ANALYST 2</v>
          </cell>
          <cell r="F41" t="str">
            <v>48</v>
          </cell>
          <cell r="G41" t="str">
            <v>108E</v>
          </cell>
          <cell r="H41" t="str">
            <v>4902-00</v>
          </cell>
          <cell r="I41"/>
          <cell r="J41"/>
        </row>
        <row r="42">
          <cell r="E42" t="str">
            <v>ADMINISTRATIVE REGULATIONS ANALYST 3</v>
          </cell>
          <cell r="F42" t="str">
            <v>55</v>
          </cell>
          <cell r="G42" t="str">
            <v>108F</v>
          </cell>
          <cell r="H42" t="str">
            <v>4902-00</v>
          </cell>
          <cell r="I42"/>
          <cell r="J42"/>
        </row>
        <row r="43">
          <cell r="E43" t="str">
            <v>ADMINISTRATIVE REGULATIONS ANALYST 4</v>
          </cell>
          <cell r="F43" t="str">
            <v>61</v>
          </cell>
          <cell r="G43" t="str">
            <v>108G</v>
          </cell>
          <cell r="H43" t="str">
            <v>4902-00</v>
          </cell>
          <cell r="I43"/>
          <cell r="J43"/>
        </row>
        <row r="44">
          <cell r="E44" t="str">
            <v>ADMINISTRATIVE SERVICES MANAGER A</v>
          </cell>
          <cell r="F44" t="str">
            <v>46</v>
          </cell>
          <cell r="G44" t="str">
            <v>106E</v>
          </cell>
          <cell r="H44" t="str">
            <v>4902-00</v>
          </cell>
          <cell r="I44"/>
          <cell r="J44"/>
        </row>
        <row r="45">
          <cell r="E45" t="str">
            <v>ADMINISTRATIVE SERVICES MANAGER B</v>
          </cell>
          <cell r="F45" t="str">
            <v>51</v>
          </cell>
          <cell r="G45" t="str">
            <v>106F</v>
          </cell>
          <cell r="H45" t="str">
            <v>4902-00</v>
          </cell>
          <cell r="I45"/>
          <cell r="J45"/>
        </row>
        <row r="46">
          <cell r="E46" t="str">
            <v>ADMINISTRATIVE SERVICES MANAGER C</v>
          </cell>
          <cell r="F46" t="str">
            <v>56</v>
          </cell>
          <cell r="G46" t="str">
            <v>106G</v>
          </cell>
          <cell r="H46" t="str">
            <v>4902-00</v>
          </cell>
          <cell r="I46"/>
          <cell r="J46"/>
        </row>
        <row r="47">
          <cell r="E47" t="str">
            <v>ADMINISTRATIVE TRAINEE 1</v>
          </cell>
          <cell r="F47" t="str">
            <v>27</v>
          </cell>
          <cell r="G47" t="str">
            <v>104E</v>
          </cell>
          <cell r="H47" t="str">
            <v>4902-00</v>
          </cell>
          <cell r="I47"/>
          <cell r="J47"/>
        </row>
        <row r="48">
          <cell r="E48" t="str">
            <v>ADMINISTRATIVE TRAINEE 2</v>
          </cell>
          <cell r="F48" t="str">
            <v>32</v>
          </cell>
          <cell r="G48" t="str">
            <v>104F</v>
          </cell>
          <cell r="H48" t="str">
            <v>4902-00</v>
          </cell>
          <cell r="I48"/>
          <cell r="J48"/>
        </row>
        <row r="49">
          <cell r="E49" t="str">
            <v>ADMINISTRATIVE TRAINEE 3</v>
          </cell>
          <cell r="F49" t="str">
            <v>35</v>
          </cell>
          <cell r="G49" t="str">
            <v>104G</v>
          </cell>
          <cell r="H49" t="str">
            <v>4902-00</v>
          </cell>
          <cell r="I49"/>
          <cell r="J49"/>
        </row>
        <row r="50">
          <cell r="E50" t="str">
            <v>ADULT TRAINING SPECIALIST 1</v>
          </cell>
          <cell r="F50" t="str">
            <v>34</v>
          </cell>
          <cell r="G50" t="str">
            <v>346E</v>
          </cell>
          <cell r="H50" t="str">
            <v>4902-00</v>
          </cell>
          <cell r="I50"/>
          <cell r="J50"/>
        </row>
        <row r="51">
          <cell r="E51" t="str">
            <v>ADULT TRAINING SPECIALIST 2</v>
          </cell>
          <cell r="F51" t="str">
            <v>39</v>
          </cell>
          <cell r="G51" t="str">
            <v>346F</v>
          </cell>
          <cell r="H51" t="str">
            <v>7201-00</v>
          </cell>
          <cell r="I51"/>
          <cell r="J51"/>
        </row>
        <row r="52">
          <cell r="E52" t="str">
            <v>ADULT TRAINING SPECIALIST 3</v>
          </cell>
          <cell r="F52" t="str">
            <v>42</v>
          </cell>
          <cell r="G52" t="str">
            <v>346G</v>
          </cell>
          <cell r="H52" t="str">
            <v>7201-00</v>
          </cell>
          <cell r="I52"/>
          <cell r="J52"/>
        </row>
        <row r="53">
          <cell r="E53" t="str">
            <v>ADULT TRAINING SUPERVISOR</v>
          </cell>
          <cell r="F53" t="str">
            <v>56</v>
          </cell>
          <cell r="G53" t="str">
            <v>346I</v>
          </cell>
          <cell r="H53" t="str">
            <v>4902-00</v>
          </cell>
          <cell r="I53"/>
          <cell r="J53"/>
        </row>
        <row r="54">
          <cell r="E54" t="str">
            <v>ADVISORY LABORATORIAN</v>
          </cell>
          <cell r="F54" t="str">
            <v>60</v>
          </cell>
          <cell r="G54" t="str">
            <v>391W</v>
          </cell>
          <cell r="H54" t="str">
            <v>4902-00</v>
          </cell>
          <cell r="I54"/>
          <cell r="J54"/>
        </row>
        <row r="55">
          <cell r="E55" t="str">
            <v>AGO INVESTIGATOR/ANALYST</v>
          </cell>
          <cell r="F55" t="str">
            <v>61</v>
          </cell>
          <cell r="G55" t="str">
            <v>429C</v>
          </cell>
          <cell r="H55" t="str">
            <v>4902-00</v>
          </cell>
          <cell r="I55"/>
          <cell r="J55"/>
        </row>
        <row r="56">
          <cell r="E56" t="str">
            <v>AGO SR/SUPERVISOR INVESTIGATOR ANALYST</v>
          </cell>
          <cell r="F56" t="str">
            <v>65</v>
          </cell>
          <cell r="G56" t="str">
            <v>429D</v>
          </cell>
          <cell r="H56" t="str">
            <v>4902-00</v>
          </cell>
          <cell r="I56"/>
          <cell r="J56"/>
        </row>
        <row r="57">
          <cell r="E57" t="str">
            <v>AGRICULTURAL AIDE</v>
          </cell>
          <cell r="F57" t="str">
            <v>26</v>
          </cell>
          <cell r="G57" t="str">
            <v>568H</v>
          </cell>
          <cell r="H57" t="str">
            <v>4902-00</v>
          </cell>
          <cell r="I57"/>
          <cell r="J57"/>
        </row>
        <row r="58">
          <cell r="E58" t="str">
            <v>AGRICULTURAL CHEMICAL SPECIALIST</v>
          </cell>
          <cell r="F58" t="str">
            <v>49</v>
          </cell>
          <cell r="G58" t="str">
            <v>569M</v>
          </cell>
          <cell r="H58" t="str">
            <v>4902-00</v>
          </cell>
          <cell r="I58"/>
          <cell r="J58"/>
        </row>
        <row r="59">
          <cell r="E59" t="str">
            <v>AGRICULTURAL CHEMICAL SPECIALIST IN-TRNG</v>
          </cell>
          <cell r="F59" t="str">
            <v>42</v>
          </cell>
          <cell r="G59" t="str">
            <v>569L</v>
          </cell>
          <cell r="H59" t="str">
            <v>4902-00</v>
          </cell>
          <cell r="I59"/>
          <cell r="J59"/>
        </row>
        <row r="60">
          <cell r="E60" t="str">
            <v>AGRICULTURAL CHEMICAL SPECIALIST SENIOR</v>
          </cell>
          <cell r="F60" t="str">
            <v>55</v>
          </cell>
          <cell r="G60" t="str">
            <v>569N</v>
          </cell>
          <cell r="H60" t="str">
            <v>4902-00</v>
          </cell>
          <cell r="I60"/>
          <cell r="J60"/>
        </row>
        <row r="61">
          <cell r="E61" t="str">
            <v>AGRICULTURAL INSPECTOR 1</v>
          </cell>
          <cell r="F61" t="str">
            <v>28</v>
          </cell>
          <cell r="G61" t="str">
            <v>568I</v>
          </cell>
          <cell r="H61" t="str">
            <v>4902-00</v>
          </cell>
          <cell r="I61"/>
          <cell r="J61"/>
        </row>
        <row r="62">
          <cell r="E62" t="str">
            <v>AGRICULTURAL INSPECTOR 2</v>
          </cell>
          <cell r="F62" t="str">
            <v>34</v>
          </cell>
          <cell r="G62" t="str">
            <v>568J</v>
          </cell>
          <cell r="H62" t="str">
            <v>4902-00</v>
          </cell>
          <cell r="I62"/>
          <cell r="J62"/>
        </row>
        <row r="63">
          <cell r="E63" t="str">
            <v>AGRICULTURAL INSPECTOR 3</v>
          </cell>
          <cell r="F63" t="str">
            <v>38</v>
          </cell>
          <cell r="G63" t="str">
            <v>568K</v>
          </cell>
          <cell r="H63" t="str">
            <v>4902-00</v>
          </cell>
          <cell r="I63"/>
          <cell r="J63"/>
        </row>
        <row r="64">
          <cell r="E64" t="str">
            <v>AGRICULTURAL INSPECTOR 4</v>
          </cell>
          <cell r="F64" t="str">
            <v>46</v>
          </cell>
          <cell r="G64" t="str">
            <v>568L</v>
          </cell>
          <cell r="H64" t="str">
            <v>4902-00</v>
          </cell>
          <cell r="I64"/>
          <cell r="J64"/>
        </row>
        <row r="65">
          <cell r="E65" t="str">
            <v>AGRICULTURAL RESEARCH TECHNOLOGIST 1</v>
          </cell>
          <cell r="F65" t="str">
            <v>35</v>
          </cell>
          <cell r="G65" t="str">
            <v>570E</v>
          </cell>
          <cell r="H65" t="str">
            <v>4902-00</v>
          </cell>
          <cell r="I65"/>
          <cell r="J65"/>
        </row>
        <row r="66">
          <cell r="E66" t="str">
            <v>AGRICULTURAL RESEARCH TECHNOLOGIST 2</v>
          </cell>
          <cell r="F66" t="str">
            <v>40</v>
          </cell>
          <cell r="G66" t="str">
            <v>570F</v>
          </cell>
          <cell r="H66" t="str">
            <v>4902-00</v>
          </cell>
          <cell r="I66"/>
          <cell r="J66"/>
        </row>
        <row r="67">
          <cell r="E67" t="str">
            <v>AGRICULTURAL RESEARCH TECHNOLOGIST 3</v>
          </cell>
          <cell r="F67" t="str">
            <v>45</v>
          </cell>
          <cell r="G67" t="str">
            <v>570G</v>
          </cell>
          <cell r="H67" t="str">
            <v>4902-00</v>
          </cell>
          <cell r="I67"/>
          <cell r="J67"/>
        </row>
        <row r="68">
          <cell r="E68" t="str">
            <v>AGRICULTURAL TECHNOLOGIST</v>
          </cell>
          <cell r="F68" t="str">
            <v>36</v>
          </cell>
          <cell r="G68" t="str">
            <v>569E</v>
          </cell>
          <cell r="H68" t="str">
            <v>4902-00</v>
          </cell>
          <cell r="I68"/>
          <cell r="J68"/>
        </row>
        <row r="69">
          <cell r="E69" t="str">
            <v>AIRCRAFT MECHANIC</v>
          </cell>
          <cell r="F69" t="str">
            <v>50G</v>
          </cell>
          <cell r="G69" t="str">
            <v>603E</v>
          </cell>
          <cell r="H69" t="str">
            <v>4902-00</v>
          </cell>
          <cell r="I69"/>
          <cell r="J69"/>
        </row>
        <row r="70">
          <cell r="E70" t="str">
            <v>AIRCRAFT MECHANIC SUPERVISOR</v>
          </cell>
          <cell r="F70" t="str">
            <v>56</v>
          </cell>
          <cell r="G70" t="str">
            <v>603H</v>
          </cell>
          <cell r="H70" t="str">
            <v>4902-00</v>
          </cell>
          <cell r="I70"/>
          <cell r="J70"/>
        </row>
        <row r="71">
          <cell r="E71" t="str">
            <v>AIRCRAFT MECHANIC/INSPECTOR</v>
          </cell>
          <cell r="F71" t="str">
            <v>52G</v>
          </cell>
          <cell r="G71" t="str">
            <v>603F</v>
          </cell>
          <cell r="H71" t="str">
            <v>4902-00</v>
          </cell>
          <cell r="I71"/>
          <cell r="J71"/>
        </row>
        <row r="72">
          <cell r="E72" t="str">
            <v>AIRCRAFT MECHANIC/INSPECTOR LEAD</v>
          </cell>
          <cell r="F72" t="str">
            <v>54G</v>
          </cell>
          <cell r="G72" t="str">
            <v>603G</v>
          </cell>
          <cell r="H72" t="str">
            <v>4902-00</v>
          </cell>
          <cell r="I72"/>
          <cell r="J72"/>
        </row>
        <row r="73">
          <cell r="E73" t="str">
            <v>AIRCRAFT PILOT 1</v>
          </cell>
          <cell r="F73" t="str">
            <v>48</v>
          </cell>
          <cell r="G73" t="str">
            <v>654E</v>
          </cell>
          <cell r="H73" t="str">
            <v>4902-00</v>
          </cell>
          <cell r="I73"/>
          <cell r="J73"/>
        </row>
        <row r="74">
          <cell r="E74" t="str">
            <v>AIRCRAFT PILOT 2</v>
          </cell>
          <cell r="F74" t="str">
            <v>53</v>
          </cell>
          <cell r="G74" t="str">
            <v>654F</v>
          </cell>
          <cell r="H74" t="str">
            <v>4902-00</v>
          </cell>
          <cell r="I74"/>
          <cell r="J74"/>
        </row>
        <row r="75">
          <cell r="E75" t="str">
            <v>ALCOHOLISM THERAPIST 1</v>
          </cell>
          <cell r="F75" t="str">
            <v>52</v>
          </cell>
          <cell r="G75" t="str">
            <v>359E</v>
          </cell>
          <cell r="H75" t="str">
            <v>4902-00</v>
          </cell>
          <cell r="I75"/>
          <cell r="J75"/>
        </row>
        <row r="76">
          <cell r="E76" t="str">
            <v>ALCOHOLISM THERAPIST 2</v>
          </cell>
          <cell r="F76" t="str">
            <v>55</v>
          </cell>
          <cell r="G76" t="str">
            <v>359F</v>
          </cell>
          <cell r="H76" t="str">
            <v>4902-00</v>
          </cell>
          <cell r="I76"/>
          <cell r="J76"/>
        </row>
        <row r="77">
          <cell r="E77" t="str">
            <v>ANATOMIC PATHOLOGY LABORATORY LEAD</v>
          </cell>
          <cell r="F77" t="str">
            <v>52</v>
          </cell>
          <cell r="G77" t="str">
            <v>315H</v>
          </cell>
          <cell r="H77" t="str">
            <v>4902-00</v>
          </cell>
          <cell r="I77"/>
          <cell r="J77"/>
        </row>
        <row r="78">
          <cell r="E78" t="str">
            <v>ANATOMIC PATHOLOGY LABORATORY SUPERVISOR</v>
          </cell>
          <cell r="F78" t="str">
            <v>54</v>
          </cell>
          <cell r="G78" t="str">
            <v>315I</v>
          </cell>
          <cell r="H78" t="str">
            <v>4902-00</v>
          </cell>
          <cell r="I78"/>
          <cell r="J78"/>
        </row>
        <row r="79">
          <cell r="E79" t="str">
            <v>ANATOMIC PATHOLOGY TECHNICIAN</v>
          </cell>
          <cell r="F79" t="str">
            <v>44</v>
          </cell>
          <cell r="G79" t="str">
            <v>315F</v>
          </cell>
          <cell r="H79" t="str">
            <v>4902-00</v>
          </cell>
          <cell r="I79"/>
          <cell r="J79"/>
        </row>
        <row r="80">
          <cell r="E80" t="str">
            <v>ANATOMIC PATHOLOGY TECHNICIAN TRAINEE</v>
          </cell>
          <cell r="F80" t="str">
            <v>38</v>
          </cell>
          <cell r="G80" t="str">
            <v>315E</v>
          </cell>
          <cell r="H80" t="str">
            <v>4902-00</v>
          </cell>
          <cell r="I80"/>
          <cell r="J80"/>
        </row>
        <row r="81">
          <cell r="E81" t="str">
            <v>ANATOMIC PATHOLOGY TECHNOLOGIST</v>
          </cell>
          <cell r="F81" t="str">
            <v>49</v>
          </cell>
          <cell r="G81" t="str">
            <v>315G</v>
          </cell>
          <cell r="H81" t="str">
            <v>4902-00</v>
          </cell>
          <cell r="I81"/>
          <cell r="J81"/>
        </row>
        <row r="82">
          <cell r="E82" t="str">
            <v>ANESTHESIOLOGY TECHNICAL SERVICES SUPV</v>
          </cell>
          <cell r="F82" t="str">
            <v>57</v>
          </cell>
          <cell r="G82" t="str">
            <v>320H</v>
          </cell>
          <cell r="H82" t="str">
            <v>4902-00</v>
          </cell>
          <cell r="I82"/>
          <cell r="J82"/>
        </row>
        <row r="83">
          <cell r="E83" t="str">
            <v>ANESTHESIOLOGY TECHNICIAN 1</v>
          </cell>
          <cell r="F83" t="str">
            <v>33</v>
          </cell>
          <cell r="G83" t="str">
            <v>320E</v>
          </cell>
          <cell r="H83" t="str">
            <v>4902-00</v>
          </cell>
          <cell r="I83"/>
          <cell r="J83"/>
        </row>
        <row r="84">
          <cell r="E84" t="str">
            <v>ANESTHESIOLOGY TECHNICIAN 2</v>
          </cell>
          <cell r="F84" t="str">
            <v>50</v>
          </cell>
          <cell r="G84" t="str">
            <v>320F</v>
          </cell>
          <cell r="H84" t="str">
            <v>4902-00</v>
          </cell>
          <cell r="I84"/>
          <cell r="J84"/>
        </row>
        <row r="85">
          <cell r="E85" t="str">
            <v>ANESTHESIOLOGY TECHNICIAN LEAD</v>
          </cell>
          <cell r="F85" t="str">
            <v>53</v>
          </cell>
          <cell r="G85" t="str">
            <v>320G</v>
          </cell>
          <cell r="H85" t="str">
            <v>4902-00</v>
          </cell>
          <cell r="I85"/>
          <cell r="J85"/>
        </row>
        <row r="86">
          <cell r="E86" t="str">
            <v>ANIMAL TECHNICIAN 1</v>
          </cell>
          <cell r="F86" t="str">
            <v>25</v>
          </cell>
          <cell r="G86" t="str">
            <v>525E</v>
          </cell>
          <cell r="H86" t="str">
            <v>4902-00</v>
          </cell>
          <cell r="I86"/>
          <cell r="J86"/>
        </row>
        <row r="87">
          <cell r="E87" t="str">
            <v>ANIMAL TECHNICIAN 2</v>
          </cell>
          <cell r="F87" t="str">
            <v>26</v>
          </cell>
          <cell r="G87" t="str">
            <v>525F</v>
          </cell>
          <cell r="H87" t="str">
            <v>4902-00</v>
          </cell>
          <cell r="I87"/>
          <cell r="J87"/>
        </row>
        <row r="88">
          <cell r="E88" t="str">
            <v>ANIMAL TECHNICIAN 3</v>
          </cell>
          <cell r="F88" t="str">
            <v>30</v>
          </cell>
          <cell r="G88" t="str">
            <v>525G</v>
          </cell>
          <cell r="H88" t="str">
            <v>4902-00</v>
          </cell>
          <cell r="I88"/>
          <cell r="J88"/>
        </row>
        <row r="89">
          <cell r="E89" t="str">
            <v>ANIMAL TECHNICIAN SUPERVISOR</v>
          </cell>
          <cell r="F89" t="str">
            <v>35</v>
          </cell>
          <cell r="G89" t="str">
            <v>525H</v>
          </cell>
          <cell r="H89" t="str">
            <v>4902-00</v>
          </cell>
          <cell r="I89"/>
          <cell r="J89"/>
        </row>
        <row r="90">
          <cell r="E90" t="str">
            <v>APPRENTICE - CONSTR &amp; MAIN PROJ SPEC 1</v>
          </cell>
          <cell r="F90" t="str">
            <v>Band1</v>
          </cell>
          <cell r="G90" t="str">
            <v>628E</v>
          </cell>
          <cell r="H90" t="str">
            <v>4902-00</v>
          </cell>
          <cell r="I90"/>
          <cell r="J90"/>
        </row>
        <row r="91">
          <cell r="E91" t="str">
            <v>APPRENTICE - WORKERS' COMPENSATION ADJ 2</v>
          </cell>
          <cell r="F91" t="str">
            <v>Band1</v>
          </cell>
          <cell r="G91" t="str">
            <v>169E</v>
          </cell>
          <cell r="H91" t="str">
            <v>4902-00</v>
          </cell>
          <cell r="I91"/>
          <cell r="J91"/>
        </row>
        <row r="92">
          <cell r="E92" t="str">
            <v>APPRENTICE AUDITOR 1</v>
          </cell>
          <cell r="F92" t="str">
            <v>Band1</v>
          </cell>
          <cell r="G92" t="str">
            <v>154A</v>
          </cell>
          <cell r="H92" t="str">
            <v>4902-00</v>
          </cell>
          <cell r="I92"/>
          <cell r="J92"/>
        </row>
        <row r="93">
          <cell r="E93" t="str">
            <v>APPRENTICESHIP CONSULTANT 2</v>
          </cell>
          <cell r="F93" t="str">
            <v>49</v>
          </cell>
          <cell r="G93" t="str">
            <v>120B</v>
          </cell>
          <cell r="H93" t="str">
            <v>4902-00</v>
          </cell>
          <cell r="I93"/>
          <cell r="J93"/>
        </row>
        <row r="94">
          <cell r="E94" t="str">
            <v>APPRENTICESHIP CONSULTANT 3</v>
          </cell>
          <cell r="F94" t="str">
            <v>52</v>
          </cell>
          <cell r="G94" t="str">
            <v>120C</v>
          </cell>
          <cell r="H94" t="str">
            <v>4902-00</v>
          </cell>
          <cell r="I94"/>
          <cell r="J94"/>
        </row>
        <row r="95">
          <cell r="E95" t="str">
            <v>APPRENTICESHIP CONSULTANT 4</v>
          </cell>
          <cell r="F95" t="str">
            <v>56</v>
          </cell>
          <cell r="G95" t="str">
            <v>120D</v>
          </cell>
          <cell r="H95" t="str">
            <v>4902-00</v>
          </cell>
          <cell r="I95"/>
          <cell r="J95"/>
        </row>
        <row r="96">
          <cell r="E96" t="str">
            <v>ARCHITECT 1</v>
          </cell>
          <cell r="F96" t="str">
            <v>63</v>
          </cell>
          <cell r="G96" t="str">
            <v>539E</v>
          </cell>
          <cell r="H96" t="str">
            <v>4902-00</v>
          </cell>
          <cell r="I96"/>
          <cell r="J96"/>
        </row>
        <row r="97">
          <cell r="E97" t="str">
            <v>ARCHITECT 2</v>
          </cell>
          <cell r="F97" t="str">
            <v>67</v>
          </cell>
          <cell r="G97" t="str">
            <v>539F</v>
          </cell>
          <cell r="H97" t="str">
            <v>4902-00</v>
          </cell>
          <cell r="I97"/>
          <cell r="J97"/>
        </row>
        <row r="98">
          <cell r="E98" t="str">
            <v>ARCHITECT SUPERVISOR</v>
          </cell>
          <cell r="F98" t="str">
            <v>75</v>
          </cell>
          <cell r="G98" t="str">
            <v>539H</v>
          </cell>
          <cell r="H98" t="str">
            <v>4902-00</v>
          </cell>
          <cell r="I98"/>
          <cell r="J98"/>
        </row>
        <row r="99">
          <cell r="E99" t="str">
            <v>AREA ADMINISTRATOR</v>
          </cell>
          <cell r="F99" t="str">
            <v>Band1</v>
          </cell>
          <cell r="G99" t="str">
            <v>B1647</v>
          </cell>
          <cell r="H99" t="str">
            <v>5300-00</v>
          </cell>
          <cell r="I99"/>
          <cell r="J99"/>
        </row>
        <row r="100">
          <cell r="E100" t="str">
            <v>AS HM COMM SERVS</v>
          </cell>
          <cell r="F100" t="str">
            <v>Band1</v>
          </cell>
          <cell r="G100" t="str">
            <v>B1921</v>
          </cell>
          <cell r="H100" t="str">
            <v>5300-00</v>
          </cell>
          <cell r="I100"/>
          <cell r="J100"/>
        </row>
        <row r="101">
          <cell r="E101" t="str">
            <v>AS MGMT SRVS DIV</v>
          </cell>
          <cell r="F101" t="str">
            <v>Band1</v>
          </cell>
          <cell r="G101" t="str">
            <v>B2449</v>
          </cell>
          <cell r="H101" t="str">
            <v>5300-00</v>
          </cell>
          <cell r="I101"/>
          <cell r="J101"/>
        </row>
        <row r="102">
          <cell r="E102" t="str">
            <v>ASSIST SECY, PLANNING, PERFORMANCE &amp; ACC</v>
          </cell>
          <cell r="F102" t="str">
            <v>Band1</v>
          </cell>
          <cell r="G102" t="str">
            <v>B2280</v>
          </cell>
          <cell r="H102" t="str">
            <v>4902-00</v>
          </cell>
          <cell r="I102"/>
          <cell r="J102"/>
        </row>
        <row r="103">
          <cell r="E103" t="str">
            <v>ASSISTANT FACILITIES DESIGNER</v>
          </cell>
          <cell r="F103" t="str">
            <v>50</v>
          </cell>
          <cell r="G103" t="str">
            <v>540L</v>
          </cell>
          <cell r="H103" t="str">
            <v>4902-00</v>
          </cell>
          <cell r="I103"/>
          <cell r="J103"/>
        </row>
        <row r="104">
          <cell r="E104" t="str">
            <v>ASSISTANT FINANCIAL AID DIRECTOR</v>
          </cell>
          <cell r="F104" t="str">
            <v>46</v>
          </cell>
          <cell r="G104" t="str">
            <v>253P</v>
          </cell>
          <cell r="H104" t="str">
            <v>4902-00</v>
          </cell>
          <cell r="I104"/>
          <cell r="J104"/>
        </row>
        <row r="105">
          <cell r="E105" t="str">
            <v>ASSISTANT FIRE CHIEF</v>
          </cell>
          <cell r="F105" t="str">
            <v>53</v>
          </cell>
          <cell r="G105" t="str">
            <v>396E</v>
          </cell>
          <cell r="H105" t="str">
            <v>5307-00</v>
          </cell>
          <cell r="I105"/>
          <cell r="J105"/>
        </row>
        <row r="106">
          <cell r="E106" t="str">
            <v>ASSISTANT STATE AUDITOR 1</v>
          </cell>
          <cell r="F106" t="str">
            <v>42</v>
          </cell>
          <cell r="G106" t="str">
            <v>156A</v>
          </cell>
          <cell r="H106" t="str">
            <v>4902-00</v>
          </cell>
          <cell r="I106"/>
          <cell r="J106"/>
        </row>
        <row r="107">
          <cell r="E107" t="str">
            <v>ASSISTANT STATE AUDITOR 2</v>
          </cell>
          <cell r="F107" t="str">
            <v>48</v>
          </cell>
          <cell r="G107" t="str">
            <v>156B</v>
          </cell>
          <cell r="H107" t="str">
            <v>4902-00</v>
          </cell>
          <cell r="I107"/>
          <cell r="J107"/>
        </row>
        <row r="108">
          <cell r="E108" t="str">
            <v>ASSISTANT STATE AUDITOR 3</v>
          </cell>
          <cell r="F108" t="str">
            <v>57</v>
          </cell>
          <cell r="G108" t="str">
            <v>156C</v>
          </cell>
          <cell r="H108" t="str">
            <v>4902-00</v>
          </cell>
          <cell r="I108"/>
          <cell r="J108"/>
        </row>
        <row r="109">
          <cell r="E109" t="str">
            <v>ASSISTANT STATE AUDITOR 4</v>
          </cell>
          <cell r="F109" t="str">
            <v>64</v>
          </cell>
          <cell r="G109" t="str">
            <v>156D</v>
          </cell>
          <cell r="H109" t="str">
            <v>4902-00</v>
          </cell>
          <cell r="I109"/>
          <cell r="J109"/>
        </row>
        <row r="110">
          <cell r="E110" t="str">
            <v>ASSISTIVE TECH &amp; ASSESS PRACTITIONER 1</v>
          </cell>
          <cell r="F110" t="str">
            <v>55</v>
          </cell>
          <cell r="G110" t="str">
            <v>353Q</v>
          </cell>
          <cell r="H110" t="str">
            <v>4902-00</v>
          </cell>
          <cell r="I110"/>
          <cell r="J110"/>
        </row>
        <row r="111">
          <cell r="E111" t="str">
            <v>ASSISTIVE TECH &amp; ASSESS PRACTITIONER 2</v>
          </cell>
          <cell r="F111" t="str">
            <v>57</v>
          </cell>
          <cell r="G111" t="str">
            <v>353R</v>
          </cell>
          <cell r="H111" t="str">
            <v>4902-00</v>
          </cell>
          <cell r="I111"/>
          <cell r="J111"/>
        </row>
        <row r="112">
          <cell r="E112" t="str">
            <v>ASSOCIATE MARINE ENGINEER</v>
          </cell>
          <cell r="F112" t="str">
            <v>55</v>
          </cell>
          <cell r="G112" t="str">
            <v>533J</v>
          </cell>
          <cell r="H112" t="str">
            <v>4902-00</v>
          </cell>
          <cell r="I112"/>
          <cell r="J112"/>
        </row>
        <row r="113">
          <cell r="E113" t="str">
            <v>ASSOCIATE MEDICAL DIR - CHIROPRACTIC</v>
          </cell>
          <cell r="F113" t="str">
            <v>84</v>
          </cell>
          <cell r="G113" t="str">
            <v>304D</v>
          </cell>
          <cell r="H113" t="str">
            <v>4902-00</v>
          </cell>
          <cell r="I113"/>
          <cell r="J113"/>
        </row>
        <row r="114">
          <cell r="E114" t="str">
            <v>ATTENDANT COUNSELOR 1</v>
          </cell>
          <cell r="F114" t="str">
            <v>34</v>
          </cell>
          <cell r="G114" t="str">
            <v>345F</v>
          </cell>
          <cell r="H114" t="str">
            <v>7201-00</v>
          </cell>
          <cell r="I114"/>
          <cell r="J114"/>
        </row>
        <row r="115">
          <cell r="E115" t="str">
            <v>ATTENDANT COUNSELOR 2</v>
          </cell>
          <cell r="F115" t="str">
            <v>36</v>
          </cell>
          <cell r="G115" t="str">
            <v>345G</v>
          </cell>
          <cell r="H115" t="str">
            <v>7201-00</v>
          </cell>
          <cell r="I115"/>
          <cell r="J115"/>
        </row>
        <row r="116">
          <cell r="E116" t="str">
            <v>ATTENDANT COUNSELOR 3</v>
          </cell>
          <cell r="F116" t="str">
            <v>39</v>
          </cell>
          <cell r="G116" t="str">
            <v>345H</v>
          </cell>
          <cell r="H116" t="str">
            <v>7201-00</v>
          </cell>
          <cell r="I116"/>
          <cell r="J116"/>
        </row>
        <row r="117">
          <cell r="E117" t="str">
            <v>ATTENDANT COUNSELOR MANAGER</v>
          </cell>
          <cell r="F117" t="str">
            <v>46</v>
          </cell>
          <cell r="G117" t="str">
            <v>345J</v>
          </cell>
          <cell r="H117" t="str">
            <v>7201-00</v>
          </cell>
          <cell r="I117"/>
          <cell r="J117"/>
        </row>
        <row r="118">
          <cell r="E118" t="str">
            <v>AUDIOLOGIST, SCHOOL FOR THE DEAF</v>
          </cell>
          <cell r="F118" t="str">
            <v>Band1</v>
          </cell>
          <cell r="G118" t="str">
            <v>258H</v>
          </cell>
          <cell r="H118" t="str">
            <v>4902-00</v>
          </cell>
          <cell r="I118"/>
          <cell r="J118"/>
        </row>
        <row r="119">
          <cell r="E119" t="str">
            <v>AUDIT INTERN</v>
          </cell>
          <cell r="F119" t="str">
            <v>27</v>
          </cell>
          <cell r="G119" t="str">
            <v>148S</v>
          </cell>
          <cell r="H119" t="str">
            <v>4902-00</v>
          </cell>
          <cell r="I119"/>
          <cell r="J119"/>
        </row>
        <row r="120">
          <cell r="E120" t="str">
            <v>AUDIT SPECIALIST - DOT 1</v>
          </cell>
          <cell r="F120" t="str">
            <v>37</v>
          </cell>
          <cell r="G120" t="str">
            <v>158A</v>
          </cell>
          <cell r="H120" t="str">
            <v>4902-00</v>
          </cell>
          <cell r="I120"/>
          <cell r="J120"/>
        </row>
        <row r="121">
          <cell r="E121" t="str">
            <v>AUDIT SPECIALIST - DOT 2</v>
          </cell>
          <cell r="F121" t="str">
            <v>46</v>
          </cell>
          <cell r="G121" t="str">
            <v>158B</v>
          </cell>
          <cell r="H121" t="str">
            <v>4902-00</v>
          </cell>
          <cell r="I121"/>
          <cell r="J121"/>
        </row>
        <row r="122">
          <cell r="E122" t="str">
            <v>AUDIT SPECIALIST - DOT 3</v>
          </cell>
          <cell r="F122" t="str">
            <v>52</v>
          </cell>
          <cell r="G122" t="str">
            <v>158C</v>
          </cell>
          <cell r="H122" t="str">
            <v>4902-00</v>
          </cell>
          <cell r="I122"/>
          <cell r="J122"/>
        </row>
        <row r="123">
          <cell r="E123" t="str">
            <v>AUDIT SPECIALIST - DOT 4</v>
          </cell>
          <cell r="F123" t="str">
            <v>56</v>
          </cell>
          <cell r="G123" t="str">
            <v>158D</v>
          </cell>
          <cell r="H123" t="str">
            <v>4902-00</v>
          </cell>
          <cell r="I123"/>
          <cell r="J123"/>
        </row>
        <row r="124">
          <cell r="E124" t="str">
            <v>AUDITOR 2</v>
          </cell>
          <cell r="F124" t="str">
            <v>42</v>
          </cell>
          <cell r="G124" t="str">
            <v>152I</v>
          </cell>
          <cell r="H124" t="str">
            <v>4902-00</v>
          </cell>
          <cell r="I124"/>
          <cell r="J124"/>
        </row>
        <row r="125">
          <cell r="E125" t="str">
            <v>AUDITOR 3</v>
          </cell>
          <cell r="F125" t="str">
            <v>46</v>
          </cell>
          <cell r="G125" t="str">
            <v>152J</v>
          </cell>
          <cell r="H125" t="str">
            <v>4902-00</v>
          </cell>
          <cell r="I125"/>
          <cell r="J125"/>
        </row>
        <row r="126">
          <cell r="E126" t="str">
            <v>AUDITOR 4</v>
          </cell>
          <cell r="F126" t="str">
            <v>50</v>
          </cell>
          <cell r="G126" t="str">
            <v>152K</v>
          </cell>
          <cell r="H126" t="str">
            <v>4902-00</v>
          </cell>
          <cell r="I126"/>
          <cell r="J126"/>
        </row>
        <row r="127">
          <cell r="E127" t="str">
            <v>AUDITOR 5</v>
          </cell>
          <cell r="F127" t="str">
            <v>52</v>
          </cell>
          <cell r="G127" t="str">
            <v>152L</v>
          </cell>
          <cell r="H127" t="str">
            <v>4902-00</v>
          </cell>
          <cell r="I127"/>
          <cell r="J127"/>
        </row>
        <row r="128">
          <cell r="E128" t="str">
            <v>AUDITOR 6</v>
          </cell>
          <cell r="F128" t="str">
            <v>54</v>
          </cell>
          <cell r="G128" t="str">
            <v>152M</v>
          </cell>
          <cell r="H128" t="str">
            <v>4902-00</v>
          </cell>
          <cell r="I128"/>
          <cell r="J128"/>
        </row>
        <row r="129">
          <cell r="E129" t="str">
            <v>AUTOMOTIVE BODY REPAIR TECHNICIAN</v>
          </cell>
          <cell r="F129" t="str">
            <v>42E</v>
          </cell>
          <cell r="G129" t="str">
            <v>618Q</v>
          </cell>
          <cell r="H129" t="str">
            <v>4902-00</v>
          </cell>
          <cell r="I129"/>
          <cell r="J129"/>
        </row>
        <row r="130">
          <cell r="E130" t="str">
            <v>AUTOMOTIVE MECHANIC</v>
          </cell>
          <cell r="F130" t="str">
            <v>42G</v>
          </cell>
          <cell r="G130" t="str">
            <v>618M</v>
          </cell>
          <cell r="H130" t="str">
            <v>5307-00</v>
          </cell>
          <cell r="I130"/>
          <cell r="J130"/>
        </row>
        <row r="131">
          <cell r="E131" t="str">
            <v>AUTOMOTIVE MECHANIC LEAD</v>
          </cell>
          <cell r="F131" t="str">
            <v>44G</v>
          </cell>
          <cell r="G131" t="str">
            <v>618N</v>
          </cell>
          <cell r="H131" t="str">
            <v>4902-00</v>
          </cell>
          <cell r="I131"/>
          <cell r="J131"/>
        </row>
        <row r="132">
          <cell r="E132" t="str">
            <v>AUTOMOTIVE MECHANIC SUPERVISOR</v>
          </cell>
          <cell r="F132" t="str">
            <v>46G</v>
          </cell>
          <cell r="G132" t="str">
            <v>618O</v>
          </cell>
          <cell r="H132" t="str">
            <v>5307-00</v>
          </cell>
          <cell r="I132"/>
          <cell r="J132"/>
        </row>
        <row r="133">
          <cell r="E133" t="str">
            <v>AUTOMOTIVE MECHANIC TRAINEE</v>
          </cell>
          <cell r="F133" t="str">
            <v>33C</v>
          </cell>
          <cell r="G133" t="str">
            <v>618L</v>
          </cell>
          <cell r="H133" t="str">
            <v>4902-00</v>
          </cell>
          <cell r="I133"/>
          <cell r="J133"/>
        </row>
        <row r="134">
          <cell r="E134" t="str">
            <v>AVALANCHE FORECAST &amp; CONTROL SPEC 1</v>
          </cell>
          <cell r="F134" t="str">
            <v>46</v>
          </cell>
          <cell r="G134" t="str">
            <v>599A</v>
          </cell>
          <cell r="H134" t="str">
            <v>4902-00</v>
          </cell>
          <cell r="I134"/>
          <cell r="J134"/>
        </row>
        <row r="135">
          <cell r="E135" t="str">
            <v>AVALANCHE FORECAST &amp; CONTROL SPEC 2</v>
          </cell>
          <cell r="F135" t="str">
            <v>50</v>
          </cell>
          <cell r="G135" t="str">
            <v>599B</v>
          </cell>
          <cell r="H135" t="str">
            <v>4902-00</v>
          </cell>
          <cell r="I135"/>
          <cell r="J135"/>
        </row>
        <row r="136">
          <cell r="E136" t="str">
            <v>AVALANCHE FORECAST &amp; CONTROL SPEC 4</v>
          </cell>
          <cell r="F136" t="str">
            <v>58</v>
          </cell>
          <cell r="G136" t="str">
            <v>599D</v>
          </cell>
          <cell r="H136" t="str">
            <v>4902-00</v>
          </cell>
          <cell r="I136"/>
          <cell r="J136"/>
        </row>
        <row r="137">
          <cell r="E137" t="str">
            <v>BAKER 1</v>
          </cell>
          <cell r="F137" t="str">
            <v>34</v>
          </cell>
          <cell r="G137" t="str">
            <v>674L</v>
          </cell>
          <cell r="H137" t="str">
            <v>4902-00</v>
          </cell>
          <cell r="I137"/>
          <cell r="J137"/>
        </row>
        <row r="138">
          <cell r="E138" t="str">
            <v>BAKER 2</v>
          </cell>
          <cell r="F138" t="str">
            <v>38</v>
          </cell>
          <cell r="G138" t="str">
            <v>674M</v>
          </cell>
          <cell r="H138" t="str">
            <v>4902-00</v>
          </cell>
          <cell r="I138"/>
          <cell r="J138"/>
        </row>
        <row r="139">
          <cell r="E139" t="str">
            <v>BENEFITS MARKETING REPRESENTATIVE</v>
          </cell>
          <cell r="F139" t="str">
            <v>53</v>
          </cell>
          <cell r="G139" t="str">
            <v>231E</v>
          </cell>
          <cell r="H139" t="str">
            <v>4902-00</v>
          </cell>
          <cell r="I139"/>
          <cell r="J139"/>
        </row>
        <row r="140">
          <cell r="E140" t="str">
            <v>BENEFITS SPECIALIST</v>
          </cell>
          <cell r="F140" t="str">
            <v>41</v>
          </cell>
          <cell r="G140" t="str">
            <v>163E</v>
          </cell>
          <cell r="H140" t="str">
            <v>4902-00</v>
          </cell>
          <cell r="I140"/>
          <cell r="J140"/>
        </row>
        <row r="141">
          <cell r="E141" t="str">
            <v>BINDERY SPECIALIST 1</v>
          </cell>
          <cell r="F141" t="str">
            <v>25G</v>
          </cell>
          <cell r="G141" t="str">
            <v>206N</v>
          </cell>
          <cell r="H141" t="str">
            <v>4902-00</v>
          </cell>
          <cell r="I141"/>
          <cell r="J141"/>
        </row>
        <row r="142">
          <cell r="E142" t="str">
            <v>BINDERY SPECIALIST 2</v>
          </cell>
          <cell r="F142" t="str">
            <v>34G</v>
          </cell>
          <cell r="G142" t="str">
            <v>206O</v>
          </cell>
          <cell r="H142" t="str">
            <v>4902-00</v>
          </cell>
          <cell r="I142"/>
          <cell r="J142"/>
        </row>
        <row r="143">
          <cell r="E143" t="str">
            <v>BINDERY SPECIALIST 3</v>
          </cell>
          <cell r="F143" t="str">
            <v>50G</v>
          </cell>
          <cell r="G143" t="str">
            <v>206P</v>
          </cell>
          <cell r="H143" t="str">
            <v>4902-00</v>
          </cell>
          <cell r="I143"/>
          <cell r="J143"/>
        </row>
        <row r="144">
          <cell r="E144" t="str">
            <v>BIOMEDICAL ELECTRONICS TECHNICIAN 1</v>
          </cell>
          <cell r="F144" t="str">
            <v>38</v>
          </cell>
          <cell r="G144" t="str">
            <v>511E</v>
          </cell>
          <cell r="H144" t="str">
            <v>4902-00</v>
          </cell>
          <cell r="I144"/>
          <cell r="J144"/>
        </row>
        <row r="145">
          <cell r="E145" t="str">
            <v>BIOMEDICAL ELECTRONICS TECHNICIAN 2</v>
          </cell>
          <cell r="F145" t="str">
            <v>44</v>
          </cell>
          <cell r="G145" t="str">
            <v>511F</v>
          </cell>
          <cell r="H145" t="str">
            <v>4902-00</v>
          </cell>
          <cell r="I145"/>
          <cell r="J145"/>
        </row>
        <row r="146">
          <cell r="E146" t="str">
            <v>BIOMEDICAL ELECTRONICS TECHNICIAN 3</v>
          </cell>
          <cell r="F146" t="str">
            <v>48</v>
          </cell>
          <cell r="G146" t="str">
            <v>511G</v>
          </cell>
          <cell r="H146" t="str">
            <v>4902-00</v>
          </cell>
          <cell r="I146"/>
          <cell r="J146"/>
        </row>
        <row r="147">
          <cell r="E147" t="str">
            <v>BIOMEDICAL ELECTRONICS TECHNICIAN LEAD</v>
          </cell>
          <cell r="F147" t="str">
            <v>50</v>
          </cell>
          <cell r="G147" t="str">
            <v>511H</v>
          </cell>
          <cell r="H147" t="str">
            <v>4902-00</v>
          </cell>
          <cell r="I147"/>
          <cell r="J147"/>
        </row>
        <row r="148">
          <cell r="E148" t="str">
            <v>BIOMEDICAL ELECTRONICS TECHNICIAN SUPV</v>
          </cell>
          <cell r="F148" t="str">
            <v>52</v>
          </cell>
          <cell r="G148" t="str">
            <v>511I</v>
          </cell>
          <cell r="H148" t="str">
            <v>4902-00</v>
          </cell>
          <cell r="I148"/>
          <cell r="J148"/>
        </row>
        <row r="149">
          <cell r="E149" t="str">
            <v>BOOKSTORE BUYER</v>
          </cell>
          <cell r="F149" t="str">
            <v>38</v>
          </cell>
          <cell r="G149" t="str">
            <v>230E</v>
          </cell>
          <cell r="H149" t="str">
            <v>4902-00</v>
          </cell>
          <cell r="I149"/>
          <cell r="J149"/>
        </row>
        <row r="150">
          <cell r="E150" t="str">
            <v>BOOKSTORE MANAGER</v>
          </cell>
          <cell r="F150" t="str">
            <v>55</v>
          </cell>
          <cell r="G150" t="str">
            <v>230J</v>
          </cell>
          <cell r="H150" t="str">
            <v>4902-00</v>
          </cell>
          <cell r="I150"/>
          <cell r="J150"/>
        </row>
        <row r="151">
          <cell r="E151" t="str">
            <v>BOOKSTORE MANAGER ASSISTANT</v>
          </cell>
          <cell r="F151" t="str">
            <v>44</v>
          </cell>
          <cell r="G151" t="str">
            <v>230H</v>
          </cell>
          <cell r="H151" t="str">
            <v>4902-00</v>
          </cell>
          <cell r="I151"/>
          <cell r="J151"/>
        </row>
        <row r="152">
          <cell r="E152" t="str">
            <v>BOOKSTORE SUPERVISOR</v>
          </cell>
          <cell r="F152" t="str">
            <v>39</v>
          </cell>
          <cell r="G152" t="str">
            <v>230G</v>
          </cell>
          <cell r="H152" t="str">
            <v>4902-00</v>
          </cell>
          <cell r="I152"/>
          <cell r="J152"/>
        </row>
        <row r="153">
          <cell r="E153" t="str">
            <v>BRAND CONTROL SPECIALIST</v>
          </cell>
          <cell r="F153" t="str">
            <v>32</v>
          </cell>
          <cell r="G153" t="str">
            <v>566E</v>
          </cell>
          <cell r="H153" t="str">
            <v>4902-00</v>
          </cell>
          <cell r="I153"/>
          <cell r="J153"/>
        </row>
        <row r="154">
          <cell r="E154" t="str">
            <v>BRAND INSPECTOR 1</v>
          </cell>
          <cell r="F154" t="str">
            <v>32</v>
          </cell>
          <cell r="G154" t="str">
            <v>566F</v>
          </cell>
          <cell r="H154" t="str">
            <v>4902-00</v>
          </cell>
          <cell r="I154"/>
          <cell r="J154"/>
        </row>
        <row r="155">
          <cell r="E155" t="str">
            <v>BRAND INSPECTOR 2</v>
          </cell>
          <cell r="F155" t="str">
            <v>39</v>
          </cell>
          <cell r="G155" t="str">
            <v>566G</v>
          </cell>
          <cell r="H155" t="str">
            <v>4902-00</v>
          </cell>
          <cell r="I155"/>
          <cell r="J155"/>
        </row>
        <row r="156">
          <cell r="E156" t="str">
            <v>BRIDGE ENGINEER 1</v>
          </cell>
          <cell r="F156" t="str">
            <v>53</v>
          </cell>
          <cell r="G156" t="str">
            <v>531E</v>
          </cell>
          <cell r="H156" t="str">
            <v>4902-00</v>
          </cell>
          <cell r="I156"/>
          <cell r="J156"/>
        </row>
        <row r="157">
          <cell r="E157" t="str">
            <v>BRIDGE ENGINEER 2</v>
          </cell>
          <cell r="F157" t="str">
            <v>57</v>
          </cell>
          <cell r="G157" t="str">
            <v>531F</v>
          </cell>
          <cell r="H157" t="str">
            <v>4902-00</v>
          </cell>
          <cell r="I157"/>
          <cell r="J157"/>
        </row>
        <row r="158">
          <cell r="E158" t="str">
            <v>BRIDGE ENGINEER 3</v>
          </cell>
          <cell r="F158" t="str">
            <v>61</v>
          </cell>
          <cell r="G158" t="str">
            <v>531G</v>
          </cell>
          <cell r="H158" t="str">
            <v>4902-00</v>
          </cell>
          <cell r="I158"/>
          <cell r="J158"/>
        </row>
        <row r="159">
          <cell r="E159" t="str">
            <v>BRIDGE ENGINEER 4</v>
          </cell>
          <cell r="F159" t="str">
            <v>65</v>
          </cell>
          <cell r="G159" t="str">
            <v>531H</v>
          </cell>
          <cell r="H159" t="str">
            <v>4902-00</v>
          </cell>
          <cell r="I159"/>
          <cell r="J159"/>
        </row>
        <row r="160">
          <cell r="E160" t="str">
            <v>BRIDGE ENGINEER 5</v>
          </cell>
          <cell r="F160" t="str">
            <v>69</v>
          </cell>
          <cell r="G160" t="str">
            <v>531I</v>
          </cell>
          <cell r="H160" t="str">
            <v>4902-00</v>
          </cell>
          <cell r="I160"/>
          <cell r="J160"/>
        </row>
        <row r="161">
          <cell r="E161" t="str">
            <v>BRIDGE ENGINEER 6</v>
          </cell>
          <cell r="F161" t="str">
            <v>73</v>
          </cell>
          <cell r="G161" t="str">
            <v>531J</v>
          </cell>
          <cell r="H161" t="str">
            <v>4902-00</v>
          </cell>
          <cell r="I161"/>
          <cell r="J161"/>
        </row>
        <row r="162">
          <cell r="E162" t="str">
            <v>BRIDGE ENGINEER 7</v>
          </cell>
          <cell r="F162" t="str">
            <v>77</v>
          </cell>
          <cell r="G162" t="str">
            <v>531K</v>
          </cell>
          <cell r="H162" t="str">
            <v>4902-00</v>
          </cell>
          <cell r="I162"/>
          <cell r="J162"/>
        </row>
        <row r="163">
          <cell r="E163" t="str">
            <v>BRIDGE TECHNICIAN 1</v>
          </cell>
          <cell r="F163" t="str">
            <v>44</v>
          </cell>
          <cell r="G163" t="str">
            <v>538V</v>
          </cell>
          <cell r="H163" t="str">
            <v>4902-00</v>
          </cell>
          <cell r="I163"/>
          <cell r="J163"/>
        </row>
        <row r="164">
          <cell r="E164" t="str">
            <v>BRIDGE TECHNICIAN 2</v>
          </cell>
          <cell r="F164" t="str">
            <v>50</v>
          </cell>
          <cell r="G164" t="str">
            <v>538W</v>
          </cell>
          <cell r="H164" t="str">
            <v>4902-00</v>
          </cell>
          <cell r="I164"/>
          <cell r="J164"/>
        </row>
        <row r="165">
          <cell r="E165" t="str">
            <v>BRIDGE TENDER</v>
          </cell>
          <cell r="F165" t="str">
            <v>36E</v>
          </cell>
          <cell r="G165" t="str">
            <v>597E</v>
          </cell>
          <cell r="H165" t="str">
            <v>4902-00</v>
          </cell>
          <cell r="I165"/>
          <cell r="J165"/>
        </row>
        <row r="166">
          <cell r="E166" t="str">
            <v>BROADCAST TECHNICIAN 1</v>
          </cell>
          <cell r="F166" t="str">
            <v>36</v>
          </cell>
          <cell r="G166" t="str">
            <v>201E</v>
          </cell>
          <cell r="H166" t="str">
            <v>4902-00</v>
          </cell>
          <cell r="I166"/>
          <cell r="J166"/>
        </row>
        <row r="167">
          <cell r="E167" t="str">
            <v>BROADCAST TECHNICIAN 2</v>
          </cell>
          <cell r="F167" t="str">
            <v>42</v>
          </cell>
          <cell r="G167" t="str">
            <v>201F</v>
          </cell>
          <cell r="H167" t="str">
            <v>4902-00</v>
          </cell>
          <cell r="I167"/>
          <cell r="J167"/>
        </row>
        <row r="168">
          <cell r="E168" t="str">
            <v>BROADCAST TECHNICIAN 3</v>
          </cell>
          <cell r="F168" t="str">
            <v>46</v>
          </cell>
          <cell r="G168" t="str">
            <v>201G</v>
          </cell>
          <cell r="H168" t="str">
            <v>4902-00</v>
          </cell>
          <cell r="I168"/>
          <cell r="J168"/>
        </row>
        <row r="169">
          <cell r="E169" t="str">
            <v>BROADCAST TECHNICIAN SUPERVISOR</v>
          </cell>
          <cell r="F169" t="str">
            <v>50</v>
          </cell>
          <cell r="G169" t="str">
            <v>201H</v>
          </cell>
          <cell r="H169" t="str">
            <v>4902-00</v>
          </cell>
          <cell r="I169"/>
          <cell r="J169"/>
        </row>
        <row r="170">
          <cell r="E170" t="str">
            <v>BUDGET ANALYST 1</v>
          </cell>
          <cell r="F170" t="str">
            <v>44</v>
          </cell>
          <cell r="G170" t="str">
            <v>147A</v>
          </cell>
          <cell r="H170" t="str">
            <v>4902-00</v>
          </cell>
          <cell r="I170"/>
          <cell r="J170"/>
        </row>
        <row r="171">
          <cell r="E171" t="str">
            <v>BUDGET ANALYST 2</v>
          </cell>
          <cell r="F171" t="str">
            <v>50</v>
          </cell>
          <cell r="G171" t="str">
            <v>147B</v>
          </cell>
          <cell r="H171" t="str">
            <v>4902-00</v>
          </cell>
          <cell r="I171"/>
          <cell r="J171"/>
        </row>
        <row r="172">
          <cell r="E172" t="str">
            <v>BUDGET ANALYST 3</v>
          </cell>
          <cell r="F172" t="str">
            <v>54</v>
          </cell>
          <cell r="G172" t="str">
            <v>147C</v>
          </cell>
          <cell r="H172" t="str">
            <v>4902-00</v>
          </cell>
          <cell r="I172"/>
          <cell r="J172"/>
        </row>
        <row r="173">
          <cell r="E173" t="str">
            <v>BUDGET ANALYST 4</v>
          </cell>
          <cell r="F173" t="str">
            <v>58</v>
          </cell>
          <cell r="G173" t="str">
            <v>147D</v>
          </cell>
          <cell r="H173" t="str">
            <v>5300-00</v>
          </cell>
          <cell r="I173"/>
          <cell r="J173"/>
        </row>
        <row r="174">
          <cell r="E174" t="str">
            <v>BUILDING COORDINATOR 2</v>
          </cell>
          <cell r="F174" t="str">
            <v>30</v>
          </cell>
          <cell r="G174" t="str">
            <v>110B</v>
          </cell>
          <cell r="H174" t="str">
            <v>4902-00</v>
          </cell>
          <cell r="I174"/>
          <cell r="J174"/>
        </row>
        <row r="175">
          <cell r="E175" t="str">
            <v>BUILDING COORDINATOR 4</v>
          </cell>
          <cell r="F175" t="str">
            <v>35</v>
          </cell>
          <cell r="G175" t="str">
            <v>110D</v>
          </cell>
          <cell r="H175" t="str">
            <v>4902-00</v>
          </cell>
          <cell r="I175"/>
          <cell r="J175"/>
        </row>
        <row r="176">
          <cell r="E176" t="str">
            <v>BUILDING DESIGNER 1</v>
          </cell>
          <cell r="F176" t="str">
            <v>51</v>
          </cell>
          <cell r="G176" t="str">
            <v>539N</v>
          </cell>
          <cell r="H176" t="str">
            <v>4902-00</v>
          </cell>
          <cell r="I176"/>
          <cell r="J176"/>
        </row>
        <row r="177">
          <cell r="E177" t="str">
            <v>BUILDING DESIGNER 2</v>
          </cell>
          <cell r="F177" t="str">
            <v>57</v>
          </cell>
          <cell r="G177" t="str">
            <v>539O</v>
          </cell>
          <cell r="H177" t="str">
            <v>4902-00</v>
          </cell>
          <cell r="I177"/>
          <cell r="J177"/>
        </row>
        <row r="178">
          <cell r="E178" t="str">
            <v>BUILDINGS &amp; GROUNDS SUPERVISOR A</v>
          </cell>
          <cell r="F178" t="str">
            <v>49</v>
          </cell>
          <cell r="G178" t="str">
            <v>598G</v>
          </cell>
          <cell r="H178" t="str">
            <v>4902-00</v>
          </cell>
          <cell r="I178"/>
          <cell r="J178"/>
        </row>
        <row r="179">
          <cell r="E179" t="str">
            <v>BUILDINGS &amp; GROUNDS SUPERVISOR B</v>
          </cell>
          <cell r="F179" t="str">
            <v>55</v>
          </cell>
          <cell r="G179" t="str">
            <v>598H</v>
          </cell>
          <cell r="H179" t="str">
            <v>4902-00</v>
          </cell>
          <cell r="I179"/>
          <cell r="J179"/>
        </row>
        <row r="180">
          <cell r="E180" t="str">
            <v>BUILDINGS &amp; GROUNDS SUPERVISOR C</v>
          </cell>
          <cell r="F180" t="str">
            <v>61</v>
          </cell>
          <cell r="G180" t="str">
            <v>598I</v>
          </cell>
          <cell r="H180" t="str">
            <v>4902-00</v>
          </cell>
          <cell r="I180"/>
          <cell r="J180"/>
        </row>
        <row r="181">
          <cell r="E181" t="str">
            <v>BUSINESS &amp; PROFESSIONS AUDITOR 1</v>
          </cell>
          <cell r="F181" t="str">
            <v>45</v>
          </cell>
          <cell r="G181" t="str">
            <v>159A</v>
          </cell>
          <cell r="H181" t="str">
            <v>4902-00</v>
          </cell>
          <cell r="I181"/>
          <cell r="J181"/>
        </row>
        <row r="182">
          <cell r="E182" t="str">
            <v>BUSINESS &amp; PROFESSIONS AUDITOR 3</v>
          </cell>
          <cell r="F182" t="str">
            <v>51</v>
          </cell>
          <cell r="G182" t="str">
            <v>159C</v>
          </cell>
          <cell r="H182" t="str">
            <v>4902-00</v>
          </cell>
          <cell r="I182"/>
          <cell r="J182"/>
        </row>
        <row r="183">
          <cell r="E183" t="str">
            <v>BUSINESS &amp; PROFESSIONS AUDITOR 4</v>
          </cell>
          <cell r="F183" t="str">
            <v>56</v>
          </cell>
          <cell r="G183" t="str">
            <v>159D</v>
          </cell>
          <cell r="H183" t="str">
            <v>4902-00</v>
          </cell>
          <cell r="I183"/>
          <cell r="J183"/>
        </row>
        <row r="184">
          <cell r="E184" t="str">
            <v>CAMPUS POLICE CAPTAIN</v>
          </cell>
          <cell r="F184" t="str">
            <v>66</v>
          </cell>
          <cell r="G184" t="str">
            <v>387J</v>
          </cell>
          <cell r="H184" t="str">
            <v>4902-00</v>
          </cell>
          <cell r="I184"/>
          <cell r="J184"/>
        </row>
        <row r="185">
          <cell r="E185" t="str">
            <v>CAMPUS POLICE CORPORAL</v>
          </cell>
          <cell r="F185" t="str">
            <v>53</v>
          </cell>
          <cell r="G185" t="str">
            <v>387F</v>
          </cell>
          <cell r="H185" t="str">
            <v>4902-00</v>
          </cell>
          <cell r="I185"/>
          <cell r="J185"/>
        </row>
        <row r="186">
          <cell r="E186" t="str">
            <v>CAMPUS POLICE INVESTIGATOR</v>
          </cell>
          <cell r="F186" t="str">
            <v>60</v>
          </cell>
          <cell r="G186" t="str">
            <v>387H</v>
          </cell>
          <cell r="H186" t="str">
            <v>4902-00</v>
          </cell>
          <cell r="I186"/>
          <cell r="J186"/>
        </row>
        <row r="187">
          <cell r="E187" t="str">
            <v>CAMPUS POLICE LIEUTENANT</v>
          </cell>
          <cell r="F187" t="str">
            <v>61</v>
          </cell>
          <cell r="G187" t="str">
            <v>387I</v>
          </cell>
          <cell r="H187" t="str">
            <v>4902-00</v>
          </cell>
          <cell r="I187"/>
          <cell r="J187"/>
        </row>
        <row r="188">
          <cell r="E188" t="str">
            <v>CAMPUS POLICE OFFICER</v>
          </cell>
          <cell r="F188" t="str">
            <v>51</v>
          </cell>
          <cell r="G188" t="str">
            <v>387E</v>
          </cell>
          <cell r="H188" t="str">
            <v>4902-00</v>
          </cell>
          <cell r="I188"/>
          <cell r="J188"/>
        </row>
        <row r="189">
          <cell r="E189" t="str">
            <v>CAMPUS POLICE SERGEANT</v>
          </cell>
          <cell r="F189" t="str">
            <v>56</v>
          </cell>
          <cell r="G189" t="str">
            <v>387G</v>
          </cell>
          <cell r="H189" t="str">
            <v>4902-00</v>
          </cell>
          <cell r="I189"/>
          <cell r="J189"/>
        </row>
        <row r="190">
          <cell r="E190" t="str">
            <v>CAMPUS SECURITY LIEUTENANT</v>
          </cell>
          <cell r="F190" t="str">
            <v>56</v>
          </cell>
          <cell r="G190" t="str">
            <v>385G</v>
          </cell>
          <cell r="H190" t="str">
            <v>4902-00</v>
          </cell>
          <cell r="I190"/>
          <cell r="J190"/>
        </row>
        <row r="191">
          <cell r="E191" t="str">
            <v>CAMPUS SECURITY OFFICER</v>
          </cell>
          <cell r="F191" t="str">
            <v>46</v>
          </cell>
          <cell r="G191" t="str">
            <v>385E</v>
          </cell>
          <cell r="H191" t="str">
            <v>4902-00</v>
          </cell>
          <cell r="I191"/>
          <cell r="J191"/>
        </row>
        <row r="192">
          <cell r="E192" t="str">
            <v>CAMPUS SECURITY SERGEANT</v>
          </cell>
          <cell r="F192" t="str">
            <v>51</v>
          </cell>
          <cell r="G192" t="str">
            <v>385F</v>
          </cell>
          <cell r="H192" t="str">
            <v>4902-00</v>
          </cell>
          <cell r="I192"/>
          <cell r="J192"/>
        </row>
        <row r="193">
          <cell r="E193" t="str">
            <v>CAMPUS SECURITY/SAFETY SUPERVISOR</v>
          </cell>
          <cell r="F193" t="str">
            <v>57</v>
          </cell>
          <cell r="G193" t="str">
            <v>385H</v>
          </cell>
          <cell r="H193" t="str">
            <v>4902-00</v>
          </cell>
          <cell r="I193"/>
          <cell r="J193"/>
        </row>
        <row r="194">
          <cell r="E194" t="str">
            <v>CAP PG OFF CHIEF</v>
          </cell>
          <cell r="F194" t="str">
            <v>Band1</v>
          </cell>
          <cell r="G194" t="str">
            <v>B1851</v>
          </cell>
          <cell r="H194" t="str">
            <v>4902-00</v>
          </cell>
          <cell r="I194"/>
          <cell r="J194"/>
        </row>
        <row r="195">
          <cell r="E195" t="str">
            <v>CARDIAC MONITOR TECHNICIAN</v>
          </cell>
          <cell r="F195" t="str">
            <v>34</v>
          </cell>
          <cell r="G195" t="str">
            <v>322I</v>
          </cell>
          <cell r="H195" t="str">
            <v>4902-00</v>
          </cell>
          <cell r="I195"/>
          <cell r="J195"/>
        </row>
        <row r="196">
          <cell r="E196" t="str">
            <v>CARDIAC SONOGRAPHER 1</v>
          </cell>
          <cell r="F196" t="str">
            <v>53</v>
          </cell>
          <cell r="G196" t="str">
            <v>301K</v>
          </cell>
          <cell r="H196" t="str">
            <v>4902-00</v>
          </cell>
          <cell r="I196"/>
          <cell r="J196"/>
        </row>
        <row r="197">
          <cell r="E197" t="str">
            <v>CARDIAC SONOGRAPHER 2</v>
          </cell>
          <cell r="F197" t="str">
            <v>55</v>
          </cell>
          <cell r="G197" t="str">
            <v>301L</v>
          </cell>
          <cell r="H197" t="str">
            <v>4902-00</v>
          </cell>
          <cell r="I197"/>
          <cell r="J197"/>
        </row>
        <row r="198">
          <cell r="E198" t="str">
            <v>CARDIAC SONOGRAPHER LEAD</v>
          </cell>
          <cell r="F198" t="str">
            <v>59</v>
          </cell>
          <cell r="G198" t="str">
            <v>301N</v>
          </cell>
          <cell r="H198" t="str">
            <v>4902-00</v>
          </cell>
          <cell r="I198"/>
          <cell r="J198"/>
        </row>
        <row r="199">
          <cell r="E199" t="str">
            <v>CARDIAC SONOGRAPHER SPECIALIST</v>
          </cell>
          <cell r="F199" t="str">
            <v>57</v>
          </cell>
          <cell r="G199" t="str">
            <v>301M</v>
          </cell>
          <cell r="H199" t="str">
            <v>4902-00</v>
          </cell>
          <cell r="I199"/>
          <cell r="J199"/>
        </row>
        <row r="200">
          <cell r="E200" t="str">
            <v>CARDIAC SONOGRAPHER SUPERVISOR</v>
          </cell>
          <cell r="F200" t="str">
            <v>63</v>
          </cell>
          <cell r="G200" t="str">
            <v>301P</v>
          </cell>
          <cell r="H200" t="str">
            <v>4902-00</v>
          </cell>
          <cell r="I200"/>
          <cell r="J200"/>
        </row>
        <row r="201">
          <cell r="E201" t="str">
            <v>CAREER PLANNING &amp; PLACEMENT OFFICER</v>
          </cell>
          <cell r="F201" t="str">
            <v>52</v>
          </cell>
          <cell r="G201" t="str">
            <v>253J</v>
          </cell>
          <cell r="H201" t="str">
            <v>4902-00</v>
          </cell>
          <cell r="I201"/>
          <cell r="J201"/>
        </row>
        <row r="202">
          <cell r="E202" t="str">
            <v>CARPENTER</v>
          </cell>
          <cell r="F202" t="str">
            <v>42G</v>
          </cell>
          <cell r="G202" t="str">
            <v>605E</v>
          </cell>
          <cell r="H202" t="str">
            <v>5307-00</v>
          </cell>
          <cell r="I202"/>
          <cell r="J202"/>
        </row>
        <row r="203">
          <cell r="E203" t="str">
            <v>CARPENTER APPRENTICE</v>
          </cell>
          <cell r="F203" t="str">
            <v>Band1</v>
          </cell>
          <cell r="G203" t="str">
            <v>606E</v>
          </cell>
          <cell r="H203" t="str">
            <v>4902-00</v>
          </cell>
          <cell r="I203"/>
          <cell r="J203"/>
        </row>
        <row r="204">
          <cell r="E204" t="str">
            <v>CARPENTER LEAD</v>
          </cell>
          <cell r="F204" t="str">
            <v>45G</v>
          </cell>
          <cell r="G204" t="str">
            <v>605F</v>
          </cell>
          <cell r="H204" t="str">
            <v>5307-00</v>
          </cell>
          <cell r="I204"/>
          <cell r="J204"/>
        </row>
        <row r="205">
          <cell r="E205" t="str">
            <v>CARPENTER SUPERVISOR 1</v>
          </cell>
          <cell r="F205" t="str">
            <v>49G</v>
          </cell>
          <cell r="G205" t="str">
            <v>605G</v>
          </cell>
          <cell r="H205" t="str">
            <v>5307-00</v>
          </cell>
          <cell r="I205"/>
          <cell r="J205"/>
        </row>
        <row r="206">
          <cell r="E206" t="str">
            <v>CARPENTER SUPERVISOR 2</v>
          </cell>
          <cell r="F206" t="str">
            <v>52G</v>
          </cell>
          <cell r="G206" t="str">
            <v>605H</v>
          </cell>
          <cell r="H206" t="str">
            <v>4902-00</v>
          </cell>
          <cell r="I206"/>
          <cell r="J206"/>
        </row>
        <row r="207">
          <cell r="E207" t="str">
            <v>CARTOGRAPHER 1</v>
          </cell>
          <cell r="F207" t="str">
            <v>42</v>
          </cell>
          <cell r="G207" t="str">
            <v>541E</v>
          </cell>
          <cell r="H207" t="str">
            <v>4902-00</v>
          </cell>
          <cell r="I207"/>
          <cell r="J207"/>
        </row>
        <row r="208">
          <cell r="E208" t="str">
            <v>CARTOGRAPHER 2</v>
          </cell>
          <cell r="F208" t="str">
            <v>47</v>
          </cell>
          <cell r="G208" t="str">
            <v>541F</v>
          </cell>
          <cell r="H208" t="str">
            <v>4902-00</v>
          </cell>
          <cell r="I208"/>
          <cell r="J208"/>
        </row>
        <row r="209">
          <cell r="E209" t="str">
            <v>CARTOGRAPHER 3</v>
          </cell>
          <cell r="F209" t="str">
            <v>54</v>
          </cell>
          <cell r="G209" t="str">
            <v>541G</v>
          </cell>
          <cell r="H209" t="str">
            <v>4902-00</v>
          </cell>
          <cell r="I209"/>
          <cell r="J209"/>
        </row>
        <row r="210">
          <cell r="E210" t="str">
            <v>CARTOGRAPHY SUPERVISOR</v>
          </cell>
          <cell r="F210" t="str">
            <v>63</v>
          </cell>
          <cell r="G210" t="str">
            <v>541I</v>
          </cell>
          <cell r="H210" t="str">
            <v>4902-00</v>
          </cell>
          <cell r="I210"/>
          <cell r="J210"/>
        </row>
        <row r="211">
          <cell r="E211" t="str">
            <v>CASHIER 1</v>
          </cell>
          <cell r="F211" t="str">
            <v>30</v>
          </cell>
          <cell r="G211" t="str">
            <v>149E</v>
          </cell>
          <cell r="H211" t="str">
            <v>4902-00</v>
          </cell>
          <cell r="I211"/>
          <cell r="J211"/>
        </row>
        <row r="212">
          <cell r="E212" t="str">
            <v>CASHIER 2</v>
          </cell>
          <cell r="F212" t="str">
            <v>32</v>
          </cell>
          <cell r="G212" t="str">
            <v>149F</v>
          </cell>
          <cell r="H212" t="str">
            <v>4902-00</v>
          </cell>
          <cell r="I212"/>
          <cell r="J212"/>
        </row>
        <row r="213">
          <cell r="E213" t="str">
            <v>CASHIER 3</v>
          </cell>
          <cell r="F213" t="str">
            <v>34</v>
          </cell>
          <cell r="G213" t="str">
            <v>149G</v>
          </cell>
          <cell r="H213" t="str">
            <v>4902-00</v>
          </cell>
          <cell r="I213"/>
          <cell r="J213"/>
        </row>
        <row r="214">
          <cell r="E214" t="str">
            <v>CASHIER 4</v>
          </cell>
          <cell r="F214" t="str">
            <v>37</v>
          </cell>
          <cell r="G214" t="str">
            <v>149H</v>
          </cell>
          <cell r="H214" t="str">
            <v>4902-00</v>
          </cell>
          <cell r="I214"/>
          <cell r="J214"/>
        </row>
        <row r="215">
          <cell r="E215" t="str">
            <v>CENTRAL SERVICES SUPERVISOR</v>
          </cell>
          <cell r="F215" t="str">
            <v>44</v>
          </cell>
          <cell r="G215" t="str">
            <v>106H</v>
          </cell>
          <cell r="H215" t="str">
            <v>4902-00</v>
          </cell>
          <cell r="I215"/>
          <cell r="J215"/>
        </row>
        <row r="216">
          <cell r="E216" t="str">
            <v>CH ST/TR CT D NM</v>
          </cell>
          <cell r="F216" t="str">
            <v>Band1</v>
          </cell>
          <cell r="G216" t="str">
            <v>B2411</v>
          </cell>
          <cell r="H216" t="str">
            <v>4902-00</v>
          </cell>
          <cell r="I216"/>
          <cell r="J216"/>
        </row>
        <row r="217">
          <cell r="E217" t="str">
            <v>CHAPLAIN</v>
          </cell>
          <cell r="F217" t="str">
            <v>51</v>
          </cell>
          <cell r="G217" t="str">
            <v>363I</v>
          </cell>
          <cell r="H217" t="str">
            <v>4902-00</v>
          </cell>
          <cell r="I217"/>
          <cell r="J217"/>
        </row>
        <row r="218">
          <cell r="E218" t="str">
            <v>CHECKSTAND OPERATOR</v>
          </cell>
          <cell r="F218" t="str">
            <v>25</v>
          </cell>
          <cell r="G218" t="str">
            <v>227E</v>
          </cell>
          <cell r="H218" t="str">
            <v>4902-00</v>
          </cell>
          <cell r="I218"/>
          <cell r="J218"/>
        </row>
        <row r="219">
          <cell r="E219" t="str">
            <v>CHEMIST 1</v>
          </cell>
          <cell r="F219" t="str">
            <v>48</v>
          </cell>
          <cell r="G219" t="str">
            <v>515P</v>
          </cell>
          <cell r="H219" t="str">
            <v>4902-00</v>
          </cell>
          <cell r="I219"/>
          <cell r="J219"/>
        </row>
        <row r="220">
          <cell r="E220" t="str">
            <v>CHEMIST 2</v>
          </cell>
          <cell r="F220" t="str">
            <v>54</v>
          </cell>
          <cell r="G220" t="str">
            <v>515Q</v>
          </cell>
          <cell r="H220" t="str">
            <v>4902-00</v>
          </cell>
          <cell r="I220"/>
          <cell r="J220"/>
        </row>
        <row r="221">
          <cell r="E221" t="str">
            <v>CHEMIST 3</v>
          </cell>
          <cell r="F221" t="str">
            <v>60</v>
          </cell>
          <cell r="G221" t="str">
            <v>515R</v>
          </cell>
          <cell r="H221" t="str">
            <v>4902-00</v>
          </cell>
          <cell r="I221"/>
          <cell r="J221"/>
        </row>
        <row r="222">
          <cell r="E222" t="str">
            <v>CHEMIST 4</v>
          </cell>
          <cell r="F222" t="str">
            <v>66</v>
          </cell>
          <cell r="G222" t="str">
            <v>515S</v>
          </cell>
          <cell r="H222" t="str">
            <v>4902-00</v>
          </cell>
          <cell r="I222"/>
          <cell r="J222"/>
        </row>
        <row r="223">
          <cell r="E223" t="str">
            <v>CHF ADMIN RESORC</v>
          </cell>
          <cell r="F223" t="str">
            <v>Band1</v>
          </cell>
          <cell r="G223" t="str">
            <v>B2445</v>
          </cell>
          <cell r="H223" t="str">
            <v>4902-00</v>
          </cell>
          <cell r="I223"/>
          <cell r="J223"/>
        </row>
        <row r="224">
          <cell r="E224" t="str">
            <v>CHF CRT INC RSK</v>
          </cell>
          <cell r="F224" t="str">
            <v>Band1</v>
          </cell>
          <cell r="G224" t="str">
            <v>B1820</v>
          </cell>
          <cell r="H224" t="str">
            <v>4902-00</v>
          </cell>
          <cell r="I224"/>
          <cell r="J224"/>
        </row>
        <row r="225">
          <cell r="E225" t="str">
            <v>CHF EXE OFFR ESH</v>
          </cell>
          <cell r="F225" t="str">
            <v>Band1</v>
          </cell>
          <cell r="G225" t="str">
            <v>B2342</v>
          </cell>
          <cell r="H225" t="str">
            <v>4902-00</v>
          </cell>
          <cell r="I225"/>
          <cell r="J225"/>
        </row>
        <row r="226">
          <cell r="E226" t="str">
            <v>CHF EXE OFFR WSH</v>
          </cell>
          <cell r="F226" t="str">
            <v>Band1</v>
          </cell>
          <cell r="G226" t="str">
            <v>B2332</v>
          </cell>
          <cell r="H226" t="str">
            <v>4902-00</v>
          </cell>
          <cell r="I226"/>
          <cell r="J226"/>
        </row>
        <row r="227">
          <cell r="E227" t="str">
            <v>CHF FIN OFFICER</v>
          </cell>
          <cell r="F227" t="str">
            <v>Band1</v>
          </cell>
          <cell r="G227" t="str">
            <v>B1650</v>
          </cell>
          <cell r="H227" t="str">
            <v>4902-00</v>
          </cell>
          <cell r="I227"/>
          <cell r="J227"/>
        </row>
        <row r="228">
          <cell r="E228" t="str">
            <v>CHF FIS BUDG CON</v>
          </cell>
          <cell r="F228" t="str">
            <v>Band1</v>
          </cell>
          <cell r="G228" t="str">
            <v>B2139</v>
          </cell>
          <cell r="H228" t="str">
            <v>4902-00</v>
          </cell>
          <cell r="I228"/>
          <cell r="J228"/>
        </row>
        <row r="229">
          <cell r="E229" t="str">
            <v>CHF FOSTER CR LC</v>
          </cell>
          <cell r="F229" t="str">
            <v>Band1</v>
          </cell>
          <cell r="G229" t="str">
            <v>B2137</v>
          </cell>
          <cell r="H229" t="str">
            <v>4902-00</v>
          </cell>
          <cell r="I229"/>
          <cell r="J229"/>
        </row>
        <row r="230">
          <cell r="E230" t="str">
            <v>CHF HOM COM PGS</v>
          </cell>
          <cell r="F230" t="str">
            <v>Band1</v>
          </cell>
          <cell r="G230" t="str">
            <v>B1923</v>
          </cell>
          <cell r="H230" t="str">
            <v>4902-00</v>
          </cell>
          <cell r="I230"/>
          <cell r="J230"/>
        </row>
        <row r="231">
          <cell r="E231" t="str">
            <v>CHF INFO OFC</v>
          </cell>
          <cell r="F231" t="str">
            <v>Band1</v>
          </cell>
          <cell r="G231" t="str">
            <v>B1802</v>
          </cell>
          <cell r="H231" t="str">
            <v>4902-00</v>
          </cell>
          <cell r="I231"/>
          <cell r="J231"/>
        </row>
        <row r="232">
          <cell r="E232" t="str">
            <v>CHF MG SVS FSC O</v>
          </cell>
          <cell r="F232" t="str">
            <v>Band1</v>
          </cell>
          <cell r="G232" t="str">
            <v>B2444</v>
          </cell>
          <cell r="H232" t="str">
            <v>4902-00</v>
          </cell>
          <cell r="I232"/>
          <cell r="J232"/>
        </row>
        <row r="233">
          <cell r="E233" t="str">
            <v>CHF OFF RATES MG</v>
          </cell>
          <cell r="F233" t="str">
            <v>Band1</v>
          </cell>
          <cell r="G233" t="str">
            <v>B2435</v>
          </cell>
          <cell r="H233" t="str">
            <v>5300-00</v>
          </cell>
          <cell r="I233"/>
          <cell r="J233"/>
        </row>
        <row r="234">
          <cell r="E234" t="str">
            <v>CHF PRG &amp; POLICY</v>
          </cell>
          <cell r="F234" t="str">
            <v>Band1</v>
          </cell>
          <cell r="G234" t="str">
            <v>B2132</v>
          </cell>
          <cell r="H234" t="str">
            <v>4902-00</v>
          </cell>
          <cell r="I234"/>
          <cell r="J234"/>
        </row>
        <row r="235">
          <cell r="E235" t="str">
            <v>CHF ST UN ON AG</v>
          </cell>
          <cell r="F235" t="str">
            <v>Band1</v>
          </cell>
          <cell r="G235" t="str">
            <v>B1922</v>
          </cell>
          <cell r="H235" t="str">
            <v>4902-00</v>
          </cell>
          <cell r="I235"/>
          <cell r="J235"/>
        </row>
        <row r="236">
          <cell r="E236" t="str">
            <v>CHF TR COMM&amp; DEV</v>
          </cell>
          <cell r="F236" t="str">
            <v>Band1</v>
          </cell>
          <cell r="G236" t="str">
            <v>B1924</v>
          </cell>
          <cell r="H236" t="str">
            <v>4902-00</v>
          </cell>
          <cell r="I236"/>
          <cell r="J236"/>
        </row>
        <row r="237">
          <cell r="E237" t="str">
            <v>CHF/ACCT SVS</v>
          </cell>
          <cell r="F237" t="str">
            <v>Band1</v>
          </cell>
          <cell r="G237" t="str">
            <v>B1652</v>
          </cell>
          <cell r="H237" t="str">
            <v>4902-00</v>
          </cell>
          <cell r="I237"/>
          <cell r="J237"/>
        </row>
        <row r="238">
          <cell r="E238" t="str">
            <v>CHIEF ENGINEER</v>
          </cell>
          <cell r="F238" t="str">
            <v>58</v>
          </cell>
          <cell r="G238" t="str">
            <v>602N</v>
          </cell>
          <cell r="H238" t="str">
            <v>4902-00</v>
          </cell>
          <cell r="I238"/>
          <cell r="J238"/>
        </row>
        <row r="239">
          <cell r="E239" t="str">
            <v>CHIEF OF CHRNC CARE, WELL-BE, &amp; PERF IMP</v>
          </cell>
          <cell r="F239" t="str">
            <v>Band1</v>
          </cell>
          <cell r="G239" t="str">
            <v>B1592</v>
          </cell>
          <cell r="H239" t="str">
            <v>4902-00</v>
          </cell>
          <cell r="I239"/>
          <cell r="J239"/>
        </row>
        <row r="240">
          <cell r="E240" t="str">
            <v>CHIEF OF FIELD SERVICES, CSD</v>
          </cell>
          <cell r="F240" t="str">
            <v>Band1</v>
          </cell>
          <cell r="G240" t="str">
            <v>B1880</v>
          </cell>
          <cell r="H240" t="str">
            <v>4902-00</v>
          </cell>
          <cell r="I240"/>
          <cell r="J240"/>
        </row>
        <row r="241">
          <cell r="E241" t="str">
            <v>CHIEF OF PROGRAM AND POLICY</v>
          </cell>
          <cell r="F241" t="str">
            <v>Band1</v>
          </cell>
          <cell r="G241" t="str">
            <v>B1626</v>
          </cell>
          <cell r="H241" t="str">
            <v>4902-00</v>
          </cell>
          <cell r="I241"/>
          <cell r="J241"/>
        </row>
        <row r="242">
          <cell r="E242" t="str">
            <v>CHIEF RISK OFFICER</v>
          </cell>
          <cell r="F242" t="str">
            <v>Band1</v>
          </cell>
          <cell r="G242" t="str">
            <v>B1672</v>
          </cell>
          <cell r="H242" t="str">
            <v>4902-00</v>
          </cell>
          <cell r="I242"/>
          <cell r="J242"/>
        </row>
        <row r="243">
          <cell r="E243" t="str">
            <v>CHIEF TECHNOLOGY OFFICER</v>
          </cell>
          <cell r="F243" t="str">
            <v>Band1</v>
          </cell>
          <cell r="G243" t="str">
            <v>B1807</v>
          </cell>
          <cell r="H243" t="str">
            <v>4902-00</v>
          </cell>
          <cell r="I243"/>
          <cell r="J243"/>
        </row>
        <row r="244">
          <cell r="E244" t="str">
            <v>CHIEF, ADSA SUPORT SERVICES</v>
          </cell>
          <cell r="F244" t="str">
            <v>Band1</v>
          </cell>
          <cell r="G244" t="str">
            <v>B2162</v>
          </cell>
          <cell r="H244" t="str">
            <v>4902-00</v>
          </cell>
          <cell r="I244"/>
          <cell r="J244"/>
        </row>
        <row r="245">
          <cell r="E245" t="str">
            <v>CHIEF, FIELD SERVICE SUPPORT</v>
          </cell>
          <cell r="F245" t="str">
            <v>Band1</v>
          </cell>
          <cell r="G245" t="str">
            <v>B2023</v>
          </cell>
          <cell r="H245" t="str">
            <v>4902-00</v>
          </cell>
          <cell r="I245"/>
          <cell r="J245"/>
        </row>
        <row r="246">
          <cell r="E246" t="str">
            <v>CHIEF, REGIONAL BUSINESS CENTER</v>
          </cell>
          <cell r="F246" t="str">
            <v>Band1</v>
          </cell>
          <cell r="G246" t="str">
            <v>B2175</v>
          </cell>
          <cell r="H246" t="str">
            <v>4902-00</v>
          </cell>
          <cell r="I246"/>
          <cell r="J246"/>
        </row>
        <row r="247">
          <cell r="E247" t="str">
            <v>CHILD SUPPORT PROGRAM ADMINISTRATOR</v>
          </cell>
          <cell r="F247" t="str">
            <v>56</v>
          </cell>
          <cell r="G247" t="str">
            <v>178K</v>
          </cell>
          <cell r="H247" t="str">
            <v>4902-00</v>
          </cell>
          <cell r="I247"/>
          <cell r="J247"/>
        </row>
        <row r="248">
          <cell r="E248" t="str">
            <v>CHILD SUPPORT PROGRAM MANAGER</v>
          </cell>
          <cell r="F248" t="str">
            <v>63</v>
          </cell>
          <cell r="G248" t="str">
            <v>178N</v>
          </cell>
          <cell r="H248" t="str">
            <v>4902-00</v>
          </cell>
          <cell r="I248"/>
          <cell r="J248"/>
        </row>
        <row r="249">
          <cell r="E249" t="str">
            <v>CHLD SVS REG ADM</v>
          </cell>
          <cell r="F249" t="str">
            <v>Band1</v>
          </cell>
          <cell r="G249" t="str">
            <v>B2422</v>
          </cell>
          <cell r="H249" t="str">
            <v>5300-00</v>
          </cell>
          <cell r="I249"/>
          <cell r="J249"/>
        </row>
        <row r="250">
          <cell r="E250" t="str">
            <v>CIVIL ENGINEER 1</v>
          </cell>
          <cell r="F250" t="str">
            <v>51</v>
          </cell>
          <cell r="G250" t="str">
            <v>530E</v>
          </cell>
          <cell r="H250" t="str">
            <v>4902-00</v>
          </cell>
          <cell r="I250"/>
          <cell r="J250"/>
        </row>
        <row r="251">
          <cell r="E251" t="str">
            <v>CIVIL ENGINEER 2</v>
          </cell>
          <cell r="F251" t="str">
            <v>57</v>
          </cell>
          <cell r="G251" t="str">
            <v>530F</v>
          </cell>
          <cell r="H251" t="str">
            <v>4902-00</v>
          </cell>
          <cell r="I251"/>
          <cell r="J251"/>
        </row>
        <row r="252">
          <cell r="E252" t="str">
            <v>CIVIL ENGINEER 3</v>
          </cell>
          <cell r="F252" t="str">
            <v>63</v>
          </cell>
          <cell r="G252" t="str">
            <v>530G</v>
          </cell>
          <cell r="H252" t="str">
            <v>4902-00</v>
          </cell>
          <cell r="I252"/>
          <cell r="J252"/>
        </row>
        <row r="253">
          <cell r="E253" t="str">
            <v>CIVIL ENGINEER 4</v>
          </cell>
          <cell r="F253" t="str">
            <v>67</v>
          </cell>
          <cell r="G253" t="str">
            <v>530H</v>
          </cell>
          <cell r="H253" t="str">
            <v>4902-00</v>
          </cell>
          <cell r="I253"/>
          <cell r="J253"/>
        </row>
        <row r="254">
          <cell r="E254" t="str">
            <v>CLAIMS OFFICER 1 - DSHS</v>
          </cell>
          <cell r="F254" t="str">
            <v>58</v>
          </cell>
          <cell r="G254" t="str">
            <v>424A</v>
          </cell>
          <cell r="H254" t="str">
            <v>4902-00</v>
          </cell>
          <cell r="I254"/>
          <cell r="J254"/>
        </row>
        <row r="255">
          <cell r="E255" t="str">
            <v>CLAIMS OFFICER 2 - DSHS</v>
          </cell>
          <cell r="F255" t="str">
            <v>60</v>
          </cell>
          <cell r="G255" t="str">
            <v>424B</v>
          </cell>
          <cell r="H255" t="str">
            <v>4902-00</v>
          </cell>
          <cell r="I255"/>
          <cell r="J255"/>
        </row>
        <row r="256">
          <cell r="E256" t="str">
            <v>CLAIMS OFFICER 3 - DSHS</v>
          </cell>
          <cell r="F256" t="str">
            <v>61</v>
          </cell>
          <cell r="G256" t="str">
            <v>424C</v>
          </cell>
          <cell r="H256" t="str">
            <v>4902-00</v>
          </cell>
          <cell r="I256"/>
          <cell r="J256"/>
        </row>
        <row r="257">
          <cell r="E257" t="str">
            <v>CLAIMS OFFICER 4 - DSHS</v>
          </cell>
          <cell r="F257" t="str">
            <v>63</v>
          </cell>
          <cell r="G257" t="str">
            <v>424D</v>
          </cell>
          <cell r="H257" t="str">
            <v>4902-00</v>
          </cell>
          <cell r="I257"/>
          <cell r="J257"/>
        </row>
        <row r="258">
          <cell r="E258" t="str">
            <v>CLAIMS REPRESENTATIVE</v>
          </cell>
          <cell r="F258" t="str">
            <v>34</v>
          </cell>
          <cell r="G258" t="str">
            <v>163X</v>
          </cell>
          <cell r="H258" t="str">
            <v>4902-00</v>
          </cell>
          <cell r="I258"/>
          <cell r="J258"/>
        </row>
        <row r="259">
          <cell r="E259" t="str">
            <v>CLASSIFICATION COUNSELOR 1</v>
          </cell>
          <cell r="F259" t="str">
            <v>41</v>
          </cell>
          <cell r="G259" t="str">
            <v>354E</v>
          </cell>
          <cell r="H259" t="str">
            <v>4902-00</v>
          </cell>
          <cell r="I259"/>
          <cell r="J259"/>
        </row>
        <row r="260">
          <cell r="E260" t="str">
            <v>CLASSIFICATION COUNSELOR 1 - TEAMSTERS</v>
          </cell>
          <cell r="F260" t="str">
            <v>42</v>
          </cell>
          <cell r="G260" t="str">
            <v>354E</v>
          </cell>
          <cell r="H260" t="str">
            <v>4902-00</v>
          </cell>
          <cell r="I260"/>
          <cell r="J260"/>
        </row>
        <row r="261">
          <cell r="E261" t="str">
            <v>CLASSIFICATION COUNSELOR 2</v>
          </cell>
          <cell r="F261" t="str">
            <v>46</v>
          </cell>
          <cell r="G261" t="str">
            <v>354G</v>
          </cell>
          <cell r="H261" t="str">
            <v>4902-00</v>
          </cell>
          <cell r="I261"/>
          <cell r="J261"/>
        </row>
        <row r="262">
          <cell r="E262" t="str">
            <v>CLASSIFICATION COUNSELOR 2 - TEAMSTERS</v>
          </cell>
          <cell r="F262" t="str">
            <v>47</v>
          </cell>
          <cell r="G262" t="str">
            <v>354G</v>
          </cell>
          <cell r="H262" t="str">
            <v>4902-00</v>
          </cell>
          <cell r="I262"/>
          <cell r="J262"/>
        </row>
        <row r="263">
          <cell r="E263" t="str">
            <v>CLASSIFICATION COUNSELOR 3</v>
          </cell>
          <cell r="F263" t="str">
            <v>48</v>
          </cell>
          <cell r="G263" t="str">
            <v>354I</v>
          </cell>
          <cell r="H263" t="str">
            <v>4902-00</v>
          </cell>
          <cell r="I263"/>
          <cell r="J263"/>
        </row>
        <row r="264">
          <cell r="E264" t="str">
            <v>CLASSIFICATION COUNSELOR 3 - TEAMSTERS</v>
          </cell>
          <cell r="F264" t="str">
            <v>49</v>
          </cell>
          <cell r="G264" t="str">
            <v>354I</v>
          </cell>
          <cell r="H264" t="str">
            <v>4902-00</v>
          </cell>
          <cell r="I264"/>
          <cell r="J264"/>
        </row>
        <row r="265">
          <cell r="E265" t="str">
            <v>CLINICAL AUTOPSY COORDINATOR</v>
          </cell>
          <cell r="F265" t="str">
            <v>53</v>
          </cell>
          <cell r="G265" t="str">
            <v>506H</v>
          </cell>
          <cell r="H265" t="str">
            <v>4902-00</v>
          </cell>
          <cell r="I265"/>
          <cell r="J265"/>
        </row>
        <row r="266">
          <cell r="E266" t="str">
            <v>CLINICAL CYTOGENETIC TECHNOLOGIST</v>
          </cell>
          <cell r="F266" t="str">
            <v>51</v>
          </cell>
          <cell r="G266" t="str">
            <v>316F</v>
          </cell>
          <cell r="H266" t="str">
            <v>4902-00</v>
          </cell>
          <cell r="I266"/>
          <cell r="J266"/>
        </row>
        <row r="267">
          <cell r="E267" t="str">
            <v>CLINICAL CYTOGENETIC TECHNOLOGIST SPEC</v>
          </cell>
          <cell r="F267" t="str">
            <v>59</v>
          </cell>
          <cell r="G267" t="str">
            <v>316G</v>
          </cell>
          <cell r="H267" t="str">
            <v>4902-00</v>
          </cell>
          <cell r="I267"/>
          <cell r="J267"/>
        </row>
        <row r="268">
          <cell r="E268" t="str">
            <v>CLINICAL CYTOGENETIC TECHNOLOGIST SUPV</v>
          </cell>
          <cell r="F268" t="str">
            <v>63</v>
          </cell>
          <cell r="G268" t="str">
            <v>316H</v>
          </cell>
          <cell r="H268" t="str">
            <v>4902-00</v>
          </cell>
          <cell r="I268"/>
          <cell r="J268"/>
        </row>
        <row r="269">
          <cell r="E269" t="str">
            <v>CLINICAL CYTOGENETIC TECHNOLOGIST TRAINE</v>
          </cell>
          <cell r="F269" t="str">
            <v>46</v>
          </cell>
          <cell r="G269" t="str">
            <v>316E</v>
          </cell>
          <cell r="H269" t="str">
            <v>4902-00</v>
          </cell>
          <cell r="I269"/>
          <cell r="J269"/>
        </row>
        <row r="270">
          <cell r="E270" t="str">
            <v>CLINICAL EMBRYOLOGIST</v>
          </cell>
          <cell r="F270" t="str">
            <v>56</v>
          </cell>
          <cell r="G270" t="str">
            <v>317E</v>
          </cell>
          <cell r="H270" t="str">
            <v>4902-00</v>
          </cell>
          <cell r="I270"/>
          <cell r="J270"/>
        </row>
        <row r="271">
          <cell r="E271" t="str">
            <v>CLINICAL EMBRYOLOGIST SUPERVISOR</v>
          </cell>
          <cell r="F271" t="str">
            <v>67</v>
          </cell>
          <cell r="G271" t="str">
            <v>317G</v>
          </cell>
          <cell r="H271" t="str">
            <v>4902-00</v>
          </cell>
          <cell r="I271"/>
          <cell r="J271"/>
        </row>
        <row r="272">
          <cell r="E272" t="str">
            <v>CLINICAL LABORATORY SUPERVISOR</v>
          </cell>
          <cell r="F272" t="str">
            <v>61</v>
          </cell>
          <cell r="G272" t="str">
            <v>508H</v>
          </cell>
          <cell r="H272" t="str">
            <v>4902-00</v>
          </cell>
          <cell r="I272"/>
          <cell r="J272"/>
        </row>
        <row r="273">
          <cell r="E273" t="str">
            <v>CLINICAL NURSE SPECIALIST</v>
          </cell>
          <cell r="F273" t="str">
            <v>76N</v>
          </cell>
          <cell r="G273" t="str">
            <v>285X</v>
          </cell>
          <cell r="H273" t="str">
            <v>7201-00</v>
          </cell>
          <cell r="I273"/>
          <cell r="J273"/>
        </row>
        <row r="274">
          <cell r="E274" t="str">
            <v>CLINICAL/MEDICAL TECHNOLOGIST 1</v>
          </cell>
          <cell r="F274" t="str">
            <v>48</v>
          </cell>
          <cell r="G274" t="str">
            <v>508E</v>
          </cell>
          <cell r="H274" t="str">
            <v>4902-00</v>
          </cell>
          <cell r="I274"/>
          <cell r="J274"/>
        </row>
        <row r="275">
          <cell r="E275" t="str">
            <v>CLINICAL/MEDICAL TECHNOLOGIST 2</v>
          </cell>
          <cell r="F275" t="str">
            <v>52</v>
          </cell>
          <cell r="G275" t="str">
            <v>508F</v>
          </cell>
          <cell r="H275" t="str">
            <v>7200-00</v>
          </cell>
          <cell r="I275"/>
          <cell r="J275"/>
        </row>
        <row r="276">
          <cell r="E276" t="str">
            <v>CLINICAL/MEDICAL TECHNOLOGIST 3</v>
          </cell>
          <cell r="F276" t="str">
            <v>56</v>
          </cell>
          <cell r="G276" t="str">
            <v>508G</v>
          </cell>
          <cell r="H276" t="str">
            <v>7200-00</v>
          </cell>
          <cell r="I276"/>
          <cell r="J276"/>
        </row>
        <row r="277">
          <cell r="E277" t="str">
            <v>COLG CAREER GRAD - BUS, FIN &amp; PUB ADMIN</v>
          </cell>
          <cell r="F277" t="str">
            <v>36</v>
          </cell>
          <cell r="G277" t="str">
            <v>704L</v>
          </cell>
          <cell r="H277" t="str">
            <v>4902-00</v>
          </cell>
          <cell r="I277"/>
          <cell r="J277"/>
        </row>
        <row r="278">
          <cell r="E278" t="str">
            <v>COLG CAREER GRAD - COM, LBR ARTS &amp; HUM</v>
          </cell>
          <cell r="F278" t="str">
            <v>38</v>
          </cell>
          <cell r="G278" t="str">
            <v>704N</v>
          </cell>
          <cell r="H278" t="str">
            <v>4902-00</v>
          </cell>
          <cell r="I278"/>
          <cell r="J278"/>
        </row>
        <row r="279">
          <cell r="E279" t="str">
            <v>COLG CAREER GRAD - COMPR SCI IT</v>
          </cell>
          <cell r="F279" t="str">
            <v>48</v>
          </cell>
          <cell r="G279" t="str">
            <v>704F</v>
          </cell>
          <cell r="H279" t="str">
            <v>4902-00</v>
          </cell>
          <cell r="I279"/>
          <cell r="J279"/>
        </row>
        <row r="280">
          <cell r="E280" t="str">
            <v>COLG CAREER GRAD - CRIM JUS, LAW &amp; SOC</v>
          </cell>
          <cell r="F280" t="str">
            <v>36</v>
          </cell>
          <cell r="G280" t="str">
            <v>704J</v>
          </cell>
          <cell r="H280" t="str">
            <v>4902-00</v>
          </cell>
          <cell r="I280"/>
          <cell r="J280"/>
        </row>
        <row r="281">
          <cell r="E281" t="str">
            <v>COLG CAREER GRAD - ENG &amp; ARCH</v>
          </cell>
          <cell r="F281" t="str">
            <v>49</v>
          </cell>
          <cell r="G281" t="str">
            <v>704H</v>
          </cell>
          <cell r="H281" t="str">
            <v>4902-00</v>
          </cell>
          <cell r="I281"/>
          <cell r="J281"/>
        </row>
        <row r="282">
          <cell r="E282" t="str">
            <v>COLG CAREER GRAD - NAT, PHYS &amp; HEAL SCI</v>
          </cell>
          <cell r="F282" t="str">
            <v>39</v>
          </cell>
          <cell r="G282" t="str">
            <v>704G</v>
          </cell>
          <cell r="H282" t="str">
            <v>4902-00</v>
          </cell>
          <cell r="I282"/>
          <cell r="J282"/>
        </row>
        <row r="283">
          <cell r="E283" t="str">
            <v>COLG CAREER MS GRAD - BUS, FIN &amp; PUB ADM</v>
          </cell>
          <cell r="F283" t="str">
            <v>42</v>
          </cell>
          <cell r="G283" t="str">
            <v>704M</v>
          </cell>
          <cell r="H283" t="str">
            <v>4902-00</v>
          </cell>
          <cell r="I283"/>
          <cell r="J283"/>
        </row>
        <row r="284">
          <cell r="E284" t="str">
            <v>COLG CAREER MS GRAD - CRIM JUS, LAW &amp; S</v>
          </cell>
          <cell r="F284" t="str">
            <v>42</v>
          </cell>
          <cell r="G284" t="str">
            <v>704K</v>
          </cell>
          <cell r="H284" t="str">
            <v>4902-00</v>
          </cell>
          <cell r="I284"/>
          <cell r="J284"/>
        </row>
        <row r="285">
          <cell r="E285" t="str">
            <v>COLG CAREER MS GRAD - IT/EG/NAT/PHY/HEA</v>
          </cell>
          <cell r="F285" t="str">
            <v>46</v>
          </cell>
          <cell r="G285" t="str">
            <v>704I</v>
          </cell>
          <cell r="H285" t="str">
            <v>4902-00</v>
          </cell>
          <cell r="I285"/>
          <cell r="J285"/>
        </row>
        <row r="286">
          <cell r="E286" t="str">
            <v>COLOR DIGITAL PRESS OPERATOR</v>
          </cell>
          <cell r="F286" t="str">
            <v>43G</v>
          </cell>
          <cell r="G286" t="str">
            <v>206V</v>
          </cell>
          <cell r="H286" t="str">
            <v>4902-00</v>
          </cell>
          <cell r="I286"/>
          <cell r="J286"/>
        </row>
        <row r="287">
          <cell r="E287" t="str">
            <v>COMMERCE SPECIALIST 1</v>
          </cell>
          <cell r="F287" t="str">
            <v>46</v>
          </cell>
          <cell r="G287" t="str">
            <v>233A</v>
          </cell>
          <cell r="H287" t="str">
            <v>4902-00</v>
          </cell>
          <cell r="I287"/>
          <cell r="J287"/>
        </row>
        <row r="288">
          <cell r="E288" t="str">
            <v>COMMERCE SPECIALIST 2</v>
          </cell>
          <cell r="F288" t="str">
            <v>52</v>
          </cell>
          <cell r="G288" t="str">
            <v>233B</v>
          </cell>
          <cell r="H288" t="str">
            <v>4902-00</v>
          </cell>
          <cell r="I288"/>
          <cell r="J288"/>
        </row>
        <row r="289">
          <cell r="E289" t="str">
            <v>COMMERCE SPECIALIST 3</v>
          </cell>
          <cell r="F289" t="str">
            <v>58</v>
          </cell>
          <cell r="G289" t="str">
            <v>233C</v>
          </cell>
          <cell r="H289" t="str">
            <v>4902-00</v>
          </cell>
          <cell r="I289"/>
          <cell r="J289"/>
        </row>
        <row r="290">
          <cell r="E290" t="str">
            <v>COMMERCE SPECIALIST 4</v>
          </cell>
          <cell r="F290" t="str">
            <v>60</v>
          </cell>
          <cell r="G290" t="str">
            <v>233D</v>
          </cell>
          <cell r="H290" t="str">
            <v>4902-00</v>
          </cell>
          <cell r="I290"/>
          <cell r="J290"/>
        </row>
        <row r="291">
          <cell r="E291" t="str">
            <v>COMMERCE SPECIALIST 5</v>
          </cell>
          <cell r="F291" t="str">
            <v>64</v>
          </cell>
          <cell r="G291" t="str">
            <v>233E</v>
          </cell>
          <cell r="H291" t="str">
            <v>4902-00</v>
          </cell>
          <cell r="I291"/>
          <cell r="J291"/>
        </row>
        <row r="292">
          <cell r="E292" t="str">
            <v>COMMERCIAL VEHICLE ENFORCEMENT OFFICER 1</v>
          </cell>
          <cell r="F292" t="str">
            <v>42SP</v>
          </cell>
          <cell r="G292" t="str">
            <v>457K</v>
          </cell>
          <cell r="H292" t="str">
            <v>4902-00</v>
          </cell>
          <cell r="I292"/>
          <cell r="J292"/>
        </row>
        <row r="293">
          <cell r="E293" t="str">
            <v>COMMERCIAL VEHICLE ENFORCEMENT OFFICER 2</v>
          </cell>
          <cell r="F293" t="str">
            <v>46SP</v>
          </cell>
          <cell r="G293" t="str">
            <v>457L</v>
          </cell>
          <cell r="H293" t="str">
            <v>4902-00</v>
          </cell>
          <cell r="I293"/>
          <cell r="J293"/>
        </row>
        <row r="294">
          <cell r="E294" t="str">
            <v>COMMERCIAL VEHICLE ENFORCEMENT OFFICER 3</v>
          </cell>
          <cell r="F294" t="str">
            <v>52SP</v>
          </cell>
          <cell r="G294" t="str">
            <v>457M</v>
          </cell>
          <cell r="H294" t="str">
            <v>4902-00</v>
          </cell>
          <cell r="I294"/>
          <cell r="J294"/>
        </row>
        <row r="295">
          <cell r="E295" t="str">
            <v>COMMERCIAL VEHICLE ENFORCEMENT OFFICER 4</v>
          </cell>
          <cell r="F295" t="str">
            <v>58SP</v>
          </cell>
          <cell r="G295" t="str">
            <v>457N</v>
          </cell>
          <cell r="H295" t="str">
            <v>4902-00</v>
          </cell>
          <cell r="I295"/>
          <cell r="J295"/>
        </row>
        <row r="296">
          <cell r="E296" t="str">
            <v>COMMERCIAL VEHICLE OFFICER 1</v>
          </cell>
          <cell r="F296" t="str">
            <v>40SP</v>
          </cell>
          <cell r="G296" t="str">
            <v>457E</v>
          </cell>
          <cell r="H296" t="str">
            <v>4902-00</v>
          </cell>
          <cell r="I296"/>
          <cell r="J296"/>
        </row>
        <row r="297">
          <cell r="E297" t="str">
            <v>COMMERCIAL VEHICLE OFFICER 2</v>
          </cell>
          <cell r="F297" t="str">
            <v>44SP</v>
          </cell>
          <cell r="G297" t="str">
            <v>457F</v>
          </cell>
          <cell r="H297" t="str">
            <v>4902-00</v>
          </cell>
          <cell r="I297"/>
          <cell r="J297"/>
        </row>
        <row r="298">
          <cell r="E298" t="str">
            <v>COMMERCIAL VEHICLE OFFICER 3</v>
          </cell>
          <cell r="F298" t="str">
            <v>50SP</v>
          </cell>
          <cell r="G298" t="str">
            <v>457G</v>
          </cell>
          <cell r="H298" t="str">
            <v>4902-00</v>
          </cell>
          <cell r="I298"/>
          <cell r="J298"/>
        </row>
        <row r="299">
          <cell r="E299" t="str">
            <v>COMMUNICATION DIRECTOR - DSHS</v>
          </cell>
          <cell r="F299" t="str">
            <v>Band1</v>
          </cell>
          <cell r="G299" t="str">
            <v>B1671</v>
          </cell>
          <cell r="H299" t="str">
            <v>4902-00</v>
          </cell>
          <cell r="I299"/>
          <cell r="J299"/>
        </row>
        <row r="300">
          <cell r="E300" t="str">
            <v>COMMUNICATIONS CONSULTANT 1</v>
          </cell>
          <cell r="F300" t="str">
            <v>38</v>
          </cell>
          <cell r="G300" t="str">
            <v>197I</v>
          </cell>
          <cell r="H300" t="str">
            <v>4902-00</v>
          </cell>
          <cell r="I300"/>
          <cell r="J300"/>
        </row>
        <row r="301">
          <cell r="E301" t="str">
            <v>COMMUNICATIONS CONSULTANT 2</v>
          </cell>
          <cell r="F301" t="str">
            <v>47</v>
          </cell>
          <cell r="G301" t="str">
            <v>197J</v>
          </cell>
          <cell r="H301" t="str">
            <v>4902-00</v>
          </cell>
          <cell r="I301"/>
          <cell r="J301"/>
        </row>
        <row r="302">
          <cell r="E302" t="str">
            <v>COMMUNICATIONS CONSULTANT 3</v>
          </cell>
          <cell r="F302" t="str">
            <v>51</v>
          </cell>
          <cell r="G302" t="str">
            <v>197K</v>
          </cell>
          <cell r="H302" t="str">
            <v>4902-00</v>
          </cell>
          <cell r="I302"/>
          <cell r="J302"/>
        </row>
        <row r="303">
          <cell r="E303" t="str">
            <v>COMMUNICATIONS CONSULTANT 4</v>
          </cell>
          <cell r="F303" t="str">
            <v>56</v>
          </cell>
          <cell r="G303" t="str">
            <v>197L</v>
          </cell>
          <cell r="H303" t="str">
            <v>4902-00</v>
          </cell>
          <cell r="I303"/>
          <cell r="J303"/>
        </row>
        <row r="304">
          <cell r="E304" t="str">
            <v>COMMUNICATIONS CONSULTANT 5</v>
          </cell>
          <cell r="F304" t="str">
            <v>62</v>
          </cell>
          <cell r="G304" t="str">
            <v>197M</v>
          </cell>
          <cell r="H304" t="str">
            <v>4902-00</v>
          </cell>
          <cell r="I304"/>
          <cell r="J304"/>
        </row>
        <row r="305">
          <cell r="E305" t="str">
            <v>COMMUNICATIONS OFFICER</v>
          </cell>
          <cell r="F305" t="str">
            <v>36SP</v>
          </cell>
          <cell r="G305" t="str">
            <v>451E</v>
          </cell>
          <cell r="H305" t="str">
            <v>4902-00</v>
          </cell>
          <cell r="I305"/>
          <cell r="J305"/>
        </row>
        <row r="306">
          <cell r="E306" t="str">
            <v>COMMUNICATIONS OFFICER 1</v>
          </cell>
          <cell r="F306" t="str">
            <v>38SP</v>
          </cell>
          <cell r="G306" t="str">
            <v>451F</v>
          </cell>
          <cell r="H306" t="str">
            <v>4902-00</v>
          </cell>
          <cell r="I306"/>
          <cell r="J306"/>
        </row>
        <row r="307">
          <cell r="E307" t="str">
            <v>COMMUNICATIONS OFFICER 2</v>
          </cell>
          <cell r="F307" t="str">
            <v>42SP</v>
          </cell>
          <cell r="G307" t="str">
            <v>451G</v>
          </cell>
          <cell r="H307" t="str">
            <v>4902-00</v>
          </cell>
          <cell r="I307"/>
          <cell r="J307"/>
        </row>
        <row r="308">
          <cell r="E308" t="str">
            <v>COMMUNICATIONS OFFICER 3</v>
          </cell>
          <cell r="F308" t="str">
            <v>46SP</v>
          </cell>
          <cell r="G308" t="str">
            <v>451H</v>
          </cell>
          <cell r="H308" t="str">
            <v>4902-00</v>
          </cell>
          <cell r="I308"/>
          <cell r="J308"/>
        </row>
        <row r="309">
          <cell r="E309" t="str">
            <v>COMMUNICATIONS OFFICER 4</v>
          </cell>
          <cell r="F309" t="str">
            <v>50SP</v>
          </cell>
          <cell r="G309" t="str">
            <v>451I</v>
          </cell>
          <cell r="H309" t="str">
            <v>4902-00</v>
          </cell>
          <cell r="I309"/>
          <cell r="J309"/>
        </row>
        <row r="310">
          <cell r="E310" t="str">
            <v>COMMUNICATIONS OFFICER ASSISTANT</v>
          </cell>
          <cell r="F310" t="str">
            <v>37</v>
          </cell>
          <cell r="G310" t="str">
            <v>450I</v>
          </cell>
          <cell r="H310" t="str">
            <v>4902-00</v>
          </cell>
          <cell r="I310"/>
          <cell r="J310"/>
        </row>
        <row r="311">
          <cell r="E311" t="str">
            <v>COMMUNICATIONS SPEC - TRANSPORTATION</v>
          </cell>
          <cell r="F311" t="str">
            <v>32</v>
          </cell>
          <cell r="G311" t="str">
            <v>450F</v>
          </cell>
          <cell r="H311" t="str">
            <v>4902-00</v>
          </cell>
          <cell r="I311"/>
          <cell r="J311"/>
        </row>
        <row r="312">
          <cell r="E312" t="str">
            <v>COMMUNICATIONS SUPV - TRANSPORTATION</v>
          </cell>
          <cell r="F312" t="str">
            <v>37</v>
          </cell>
          <cell r="G312" t="str">
            <v>450G</v>
          </cell>
          <cell r="H312" t="str">
            <v>4902-00</v>
          </cell>
          <cell r="I312"/>
          <cell r="J312"/>
        </row>
        <row r="313">
          <cell r="E313" t="str">
            <v>COMMUNICATIONS SYSTEMS DESIGNER</v>
          </cell>
          <cell r="F313" t="str">
            <v>63</v>
          </cell>
          <cell r="G313" t="str">
            <v>452E</v>
          </cell>
          <cell r="H313" t="str">
            <v>4902-00</v>
          </cell>
          <cell r="I313"/>
          <cell r="J313"/>
        </row>
        <row r="314">
          <cell r="E314" t="str">
            <v>COMMUNICATIONS SYSTEMS DIRECTOR</v>
          </cell>
          <cell r="F314" t="str">
            <v>69</v>
          </cell>
          <cell r="G314" t="str">
            <v>452G</v>
          </cell>
          <cell r="H314" t="str">
            <v>4902-00</v>
          </cell>
          <cell r="I314"/>
          <cell r="J314"/>
        </row>
        <row r="315">
          <cell r="E315" t="str">
            <v>COMMUNICATIONS SYSTEMS MANAGER</v>
          </cell>
          <cell r="F315" t="str">
            <v>65</v>
          </cell>
          <cell r="G315" t="str">
            <v>452F</v>
          </cell>
          <cell r="H315" t="str">
            <v>4902-00</v>
          </cell>
          <cell r="I315"/>
          <cell r="J315"/>
        </row>
        <row r="316">
          <cell r="E316" t="str">
            <v>COMMUNITY CLG/VOC TECH GRAD - IT</v>
          </cell>
          <cell r="F316" t="str">
            <v>42</v>
          </cell>
          <cell r="G316" t="str">
            <v>704E</v>
          </cell>
          <cell r="H316" t="str">
            <v>4902-00</v>
          </cell>
          <cell r="I316"/>
          <cell r="J316"/>
        </row>
        <row r="317">
          <cell r="E317" t="str">
            <v>COMMUNITY CORRECTIONS ASSISTANT</v>
          </cell>
          <cell r="F317" t="str">
            <v>36</v>
          </cell>
          <cell r="G317" t="str">
            <v>383E</v>
          </cell>
          <cell r="H317" t="str">
            <v>4902-00</v>
          </cell>
          <cell r="I317"/>
          <cell r="J317"/>
        </row>
        <row r="318">
          <cell r="E318" t="str">
            <v>COMMUNITY CORRECTIONS OFFICER 1</v>
          </cell>
          <cell r="F318" t="str">
            <v>39</v>
          </cell>
          <cell r="G318" t="str">
            <v>383F</v>
          </cell>
          <cell r="H318" t="str">
            <v>4902-00</v>
          </cell>
          <cell r="I318"/>
          <cell r="J318"/>
        </row>
        <row r="319">
          <cell r="E319" t="str">
            <v>COMMUNITY CORRECTIONS OFFICER 2</v>
          </cell>
          <cell r="F319" t="str">
            <v>49</v>
          </cell>
          <cell r="G319" t="str">
            <v>383G</v>
          </cell>
          <cell r="H319" t="str">
            <v>4902-00</v>
          </cell>
          <cell r="I319"/>
          <cell r="J319"/>
        </row>
        <row r="320">
          <cell r="E320" t="str">
            <v>COMMUNITY CORRECTIONS OFFICER 3</v>
          </cell>
          <cell r="F320" t="str">
            <v>51</v>
          </cell>
          <cell r="G320" t="str">
            <v>383H</v>
          </cell>
          <cell r="H320" t="str">
            <v>4902-00</v>
          </cell>
          <cell r="I320"/>
          <cell r="J320"/>
        </row>
        <row r="321">
          <cell r="E321" t="str">
            <v>COMMUNITY CORRECTIONS SPECIALIST</v>
          </cell>
          <cell r="F321" t="str">
            <v>54</v>
          </cell>
          <cell r="G321" t="str">
            <v>383I</v>
          </cell>
          <cell r="H321" t="str">
            <v>4902-00</v>
          </cell>
          <cell r="I321"/>
          <cell r="J321"/>
        </row>
        <row r="322">
          <cell r="E322" t="str">
            <v>COMMUNITY NURSE SPECIALIST</v>
          </cell>
          <cell r="F322" t="str">
            <v>70N</v>
          </cell>
          <cell r="G322" t="str">
            <v>285S</v>
          </cell>
          <cell r="H322" t="str">
            <v>7200-00</v>
          </cell>
          <cell r="I322"/>
          <cell r="J322"/>
        </row>
        <row r="323">
          <cell r="E323" t="str">
            <v>COMMUNITY OUTREACH &amp; ENVIRON ED SPEC 1</v>
          </cell>
          <cell r="F323" t="str">
            <v>38</v>
          </cell>
          <cell r="G323" t="str">
            <v>208A</v>
          </cell>
          <cell r="H323" t="str">
            <v>4902-00</v>
          </cell>
          <cell r="I323"/>
          <cell r="J323"/>
        </row>
        <row r="324">
          <cell r="E324" t="str">
            <v>COMMUNITY OUTREACH &amp; ENVIRON ED SPEC 2</v>
          </cell>
          <cell r="F324" t="str">
            <v>46</v>
          </cell>
          <cell r="G324" t="str">
            <v>208B</v>
          </cell>
          <cell r="H324" t="str">
            <v>4902-00</v>
          </cell>
          <cell r="I324"/>
          <cell r="J324"/>
        </row>
        <row r="325">
          <cell r="E325" t="str">
            <v>COMMUNITY OUTREACH &amp; ENVIRON ED SPEC 3</v>
          </cell>
          <cell r="F325" t="str">
            <v>49</v>
          </cell>
          <cell r="G325" t="str">
            <v>208C</v>
          </cell>
          <cell r="H325" t="str">
            <v>4902-00</v>
          </cell>
          <cell r="I325"/>
          <cell r="J325"/>
        </row>
        <row r="326">
          <cell r="E326" t="str">
            <v>COMMUNITY OUTREACH &amp; ENVIRON ED SPEC 4</v>
          </cell>
          <cell r="F326" t="str">
            <v>55</v>
          </cell>
          <cell r="G326" t="str">
            <v>208D</v>
          </cell>
          <cell r="H326" t="str">
            <v>4902-00</v>
          </cell>
          <cell r="I326"/>
          <cell r="J326"/>
        </row>
        <row r="327">
          <cell r="E327" t="str">
            <v>COMMUNITY RESOURCE PROGRAM MANAGER</v>
          </cell>
          <cell r="F327" t="str">
            <v>47</v>
          </cell>
          <cell r="G327" t="str">
            <v>349M</v>
          </cell>
          <cell r="H327" t="str">
            <v>4902-00</v>
          </cell>
          <cell r="I327"/>
          <cell r="J327"/>
        </row>
        <row r="328">
          <cell r="E328" t="str">
            <v>COMMUNITY WORKER</v>
          </cell>
          <cell r="F328" t="str">
            <v>31</v>
          </cell>
          <cell r="G328" t="str">
            <v>343E</v>
          </cell>
          <cell r="H328" t="str">
            <v>4902-00</v>
          </cell>
          <cell r="I328"/>
          <cell r="J328"/>
        </row>
        <row r="329">
          <cell r="E329" t="str">
            <v>COMPLIANCE SPECIALIST SUPERVISOR</v>
          </cell>
          <cell r="F329" t="str">
            <v>61</v>
          </cell>
          <cell r="G329" t="str">
            <v>391Q</v>
          </cell>
          <cell r="H329" t="str">
            <v>4902-00</v>
          </cell>
          <cell r="I329"/>
          <cell r="J329"/>
        </row>
        <row r="330">
          <cell r="E330" t="str">
            <v>CONF. SECRETARY</v>
          </cell>
          <cell r="F330" t="str">
            <v>XX</v>
          </cell>
          <cell r="G330" t="str">
            <v>EX051</v>
          </cell>
          <cell r="H330" t="str">
            <v>5300-00</v>
          </cell>
          <cell r="I330"/>
          <cell r="J330"/>
        </row>
        <row r="331">
          <cell r="E331" t="str">
            <v>CONSOLIDATED INSTITUTIONAL BUS SVCS ADMI</v>
          </cell>
          <cell r="F331" t="str">
            <v>Band1</v>
          </cell>
          <cell r="G331" t="str">
            <v>B2161</v>
          </cell>
          <cell r="H331" t="str">
            <v>5300-00</v>
          </cell>
          <cell r="I331"/>
          <cell r="J331"/>
        </row>
        <row r="332">
          <cell r="E332" t="str">
            <v>CONSTRUCTION &amp; MAINTENANCE PROJ SPEC</v>
          </cell>
          <cell r="F332" t="str">
            <v>51G</v>
          </cell>
          <cell r="G332" t="str">
            <v>627E</v>
          </cell>
          <cell r="H332" t="str">
            <v>4902-00</v>
          </cell>
          <cell r="I332"/>
          <cell r="J332"/>
        </row>
        <row r="333">
          <cell r="E333" t="str">
            <v>CONSTRUCTION &amp; MAINTENANCE PROJECT LEAD</v>
          </cell>
          <cell r="F333" t="str">
            <v>54G</v>
          </cell>
          <cell r="G333" t="str">
            <v>627F</v>
          </cell>
          <cell r="H333" t="str">
            <v>4902-00</v>
          </cell>
          <cell r="I333"/>
          <cell r="J333"/>
        </row>
        <row r="334">
          <cell r="E334" t="str">
            <v>CONSTRUCTION &amp; MAINTENANCE PROJECT SUPV</v>
          </cell>
          <cell r="F334" t="str">
            <v>56G</v>
          </cell>
          <cell r="G334" t="str">
            <v>627G</v>
          </cell>
          <cell r="H334" t="str">
            <v>5307-00</v>
          </cell>
          <cell r="I334"/>
          <cell r="J334"/>
        </row>
        <row r="335">
          <cell r="E335" t="str">
            <v>CONSTRUCTION &amp; MAINTENANCE SUPT 1</v>
          </cell>
          <cell r="F335" t="str">
            <v>48</v>
          </cell>
          <cell r="G335" t="str">
            <v>596E</v>
          </cell>
          <cell r="H335" t="str">
            <v>4902-00</v>
          </cell>
          <cell r="I335"/>
          <cell r="J335"/>
        </row>
        <row r="336">
          <cell r="E336" t="str">
            <v>CONSTRUCTION &amp; MAINTENANCE SUPT 2</v>
          </cell>
          <cell r="F336" t="str">
            <v>52</v>
          </cell>
          <cell r="G336" t="str">
            <v>596F</v>
          </cell>
          <cell r="H336" t="str">
            <v>4902-00</v>
          </cell>
          <cell r="I336"/>
          <cell r="J336"/>
        </row>
        <row r="337">
          <cell r="E337" t="str">
            <v>CONSTRUCTION &amp; MAINTENANCE SUPT 3</v>
          </cell>
          <cell r="F337" t="str">
            <v>58</v>
          </cell>
          <cell r="G337" t="str">
            <v>596G</v>
          </cell>
          <cell r="H337" t="str">
            <v>4902-00</v>
          </cell>
          <cell r="I337"/>
          <cell r="J337"/>
        </row>
        <row r="338">
          <cell r="E338" t="str">
            <v>CONSTRUCTION COMPLIANCE INSPECTOR 1</v>
          </cell>
          <cell r="F338" t="str">
            <v>57E</v>
          </cell>
          <cell r="G338" t="str">
            <v>391S</v>
          </cell>
          <cell r="H338" t="str">
            <v>4902-00</v>
          </cell>
          <cell r="I338"/>
          <cell r="J338"/>
        </row>
        <row r="339">
          <cell r="E339" t="str">
            <v>CONSTRUCTION COMPLIANCE INSPECTOR 2</v>
          </cell>
          <cell r="F339" t="str">
            <v>59E</v>
          </cell>
          <cell r="G339" t="str">
            <v>391T</v>
          </cell>
          <cell r="H339" t="str">
            <v>4902-00</v>
          </cell>
          <cell r="I339"/>
          <cell r="J339"/>
        </row>
        <row r="340">
          <cell r="E340" t="str">
            <v>CONSTRUCTION PROJECT COORDINATOR 1</v>
          </cell>
          <cell r="F340" t="str">
            <v>50</v>
          </cell>
          <cell r="G340" t="str">
            <v>537I</v>
          </cell>
          <cell r="H340" t="str">
            <v>4902-00</v>
          </cell>
          <cell r="I340"/>
          <cell r="J340"/>
        </row>
        <row r="341">
          <cell r="E341" t="str">
            <v>CONSTRUCTION PROJECT COORDINATOR 2</v>
          </cell>
          <cell r="F341" t="str">
            <v>59</v>
          </cell>
          <cell r="G341" t="str">
            <v>537J</v>
          </cell>
          <cell r="H341" t="str">
            <v>4902-00</v>
          </cell>
          <cell r="I341"/>
          <cell r="J341"/>
        </row>
        <row r="342">
          <cell r="E342" t="str">
            <v>CONSTRUCTION PROJECT COORDINATOR 3</v>
          </cell>
          <cell r="F342" t="str">
            <v>67</v>
          </cell>
          <cell r="G342" t="str">
            <v>537K</v>
          </cell>
          <cell r="H342" t="str">
            <v>5300-00</v>
          </cell>
          <cell r="I342"/>
          <cell r="J342"/>
        </row>
        <row r="343">
          <cell r="E343" t="str">
            <v>CONSTRUCTION PROJECT COORDINATOR 4</v>
          </cell>
          <cell r="F343" t="str">
            <v>69</v>
          </cell>
          <cell r="G343" t="str">
            <v>537L</v>
          </cell>
          <cell r="H343" t="str">
            <v>4902-00</v>
          </cell>
          <cell r="I343"/>
          <cell r="J343"/>
        </row>
        <row r="344">
          <cell r="E344" t="str">
            <v>CONSUMER PROGRAM ASSISTANT - UTC</v>
          </cell>
          <cell r="F344" t="str">
            <v>35</v>
          </cell>
          <cell r="G344" t="str">
            <v>454K</v>
          </cell>
          <cell r="H344" t="str">
            <v>4902-00</v>
          </cell>
          <cell r="I344"/>
          <cell r="J344"/>
        </row>
        <row r="345">
          <cell r="E345" t="str">
            <v>CONSUMER PROGRAM SPECIALIST 1 - UTC</v>
          </cell>
          <cell r="F345" t="str">
            <v>42</v>
          </cell>
          <cell r="G345" t="str">
            <v>454L</v>
          </cell>
          <cell r="H345" t="str">
            <v>4902-00</v>
          </cell>
          <cell r="I345"/>
          <cell r="J345"/>
        </row>
        <row r="346">
          <cell r="E346" t="str">
            <v>CONSUMER PROGRAM SPECIALIST 2 - UTC</v>
          </cell>
          <cell r="F346" t="str">
            <v>48</v>
          </cell>
          <cell r="G346" t="str">
            <v>454M</v>
          </cell>
          <cell r="H346" t="str">
            <v>4902-00</v>
          </cell>
          <cell r="I346"/>
          <cell r="J346"/>
        </row>
        <row r="347">
          <cell r="E347" t="str">
            <v>CONSUMER PROGRAM SPECIALIST 3 - UTC</v>
          </cell>
          <cell r="F347" t="str">
            <v>52</v>
          </cell>
          <cell r="G347" t="str">
            <v>454N</v>
          </cell>
          <cell r="H347" t="str">
            <v>4902-00</v>
          </cell>
          <cell r="I347"/>
          <cell r="J347"/>
        </row>
        <row r="348">
          <cell r="E348" t="str">
            <v>CONTRACTS ASSISTANT</v>
          </cell>
          <cell r="F348" t="str">
            <v>37</v>
          </cell>
          <cell r="G348" t="str">
            <v>144E</v>
          </cell>
          <cell r="H348" t="str">
            <v>4902-00</v>
          </cell>
          <cell r="I348"/>
          <cell r="J348"/>
        </row>
        <row r="349">
          <cell r="E349" t="str">
            <v>CONTRACTS SPECIALIST 1</v>
          </cell>
          <cell r="F349" t="str">
            <v>47</v>
          </cell>
          <cell r="G349" t="str">
            <v>144F</v>
          </cell>
          <cell r="H349" t="str">
            <v>4902-00</v>
          </cell>
          <cell r="I349"/>
          <cell r="J349"/>
        </row>
        <row r="350">
          <cell r="E350" t="str">
            <v>CONTRACTS SPECIALIST 2</v>
          </cell>
          <cell r="F350" t="str">
            <v>53</v>
          </cell>
          <cell r="G350" t="str">
            <v>144G</v>
          </cell>
          <cell r="H350" t="str">
            <v>4902-00</v>
          </cell>
          <cell r="I350"/>
          <cell r="J350"/>
        </row>
        <row r="351">
          <cell r="E351" t="str">
            <v>CONTRACTS SPECIALIST 3</v>
          </cell>
          <cell r="F351" t="str">
            <v>59</v>
          </cell>
          <cell r="G351" t="str">
            <v>144H</v>
          </cell>
          <cell r="H351" t="str">
            <v>5300-00</v>
          </cell>
          <cell r="I351"/>
          <cell r="J351"/>
        </row>
        <row r="352">
          <cell r="E352" t="str">
            <v>CONTROL TECHNICIAN</v>
          </cell>
          <cell r="F352" t="str">
            <v>46G</v>
          </cell>
          <cell r="G352" t="str">
            <v>607F</v>
          </cell>
          <cell r="H352" t="str">
            <v>5307-00</v>
          </cell>
          <cell r="I352"/>
          <cell r="J352"/>
        </row>
        <row r="353">
          <cell r="E353" t="str">
            <v>CONTROL TECHNICIAN LEAD</v>
          </cell>
          <cell r="F353" t="str">
            <v>49G</v>
          </cell>
          <cell r="G353" t="str">
            <v>607G</v>
          </cell>
          <cell r="H353" t="str">
            <v>4902-00</v>
          </cell>
          <cell r="I353"/>
          <cell r="J353"/>
        </row>
        <row r="354">
          <cell r="E354" t="str">
            <v>CONTROL TECHNICIAN SUPERVISOR</v>
          </cell>
          <cell r="F354" t="str">
            <v>53G</v>
          </cell>
          <cell r="G354" t="str">
            <v>607H</v>
          </cell>
          <cell r="H354" t="str">
            <v>4902-00</v>
          </cell>
          <cell r="I354"/>
          <cell r="J354"/>
        </row>
        <row r="355">
          <cell r="E355" t="str">
            <v>COOK 1</v>
          </cell>
          <cell r="F355" t="str">
            <v>30</v>
          </cell>
          <cell r="G355" t="str">
            <v>674G</v>
          </cell>
          <cell r="H355" t="str">
            <v>5307-00</v>
          </cell>
          <cell r="I355"/>
          <cell r="J355"/>
        </row>
        <row r="356">
          <cell r="E356" t="str">
            <v>COOK 1, CREW</v>
          </cell>
          <cell r="F356" t="str">
            <v>21</v>
          </cell>
          <cell r="G356" t="str">
            <v>674E</v>
          </cell>
          <cell r="H356" t="str">
            <v>4902-00</v>
          </cell>
          <cell r="I356"/>
          <cell r="J356"/>
        </row>
        <row r="357">
          <cell r="E357" t="str">
            <v>COOK 2</v>
          </cell>
          <cell r="F357" t="str">
            <v>34</v>
          </cell>
          <cell r="G357" t="str">
            <v>674H</v>
          </cell>
          <cell r="H357" t="str">
            <v>5307-00</v>
          </cell>
          <cell r="I357"/>
          <cell r="J357"/>
        </row>
        <row r="358">
          <cell r="E358" t="str">
            <v>COOK 2, CREW</v>
          </cell>
          <cell r="F358" t="str">
            <v>25</v>
          </cell>
          <cell r="G358" t="str">
            <v>674F</v>
          </cell>
          <cell r="H358" t="str">
            <v>4902-00</v>
          </cell>
          <cell r="I358"/>
          <cell r="J358"/>
        </row>
        <row r="359">
          <cell r="E359" t="str">
            <v>COOK 3</v>
          </cell>
          <cell r="F359" t="str">
            <v>36</v>
          </cell>
          <cell r="G359" t="str">
            <v>674I</v>
          </cell>
          <cell r="H359" t="str">
            <v>5307-00</v>
          </cell>
          <cell r="I359"/>
          <cell r="J359"/>
        </row>
        <row r="360">
          <cell r="E360" t="str">
            <v>COOK, AC</v>
          </cell>
          <cell r="F360" t="str">
            <v>39</v>
          </cell>
          <cell r="G360" t="str">
            <v>674J</v>
          </cell>
          <cell r="H360" t="str">
            <v>4902-00</v>
          </cell>
          <cell r="I360"/>
          <cell r="J360"/>
        </row>
        <row r="361">
          <cell r="E361" t="str">
            <v>COOR, TEACHER PREPARATION PROGRAM</v>
          </cell>
          <cell r="F361" t="str">
            <v>47</v>
          </cell>
          <cell r="G361" t="str">
            <v>253N</v>
          </cell>
          <cell r="H361" t="str">
            <v>4902-00</v>
          </cell>
          <cell r="I361"/>
          <cell r="J361"/>
        </row>
        <row r="362">
          <cell r="E362" t="str">
            <v>COPY CENTER LEAD A</v>
          </cell>
          <cell r="F362" t="str">
            <v>30</v>
          </cell>
          <cell r="G362" t="str">
            <v>206L</v>
          </cell>
          <cell r="H362" t="str">
            <v>4902-00</v>
          </cell>
          <cell r="I362"/>
          <cell r="J362"/>
        </row>
        <row r="363">
          <cell r="E363" t="str">
            <v>COPY CENTER LEAD B</v>
          </cell>
          <cell r="F363" t="str">
            <v>33</v>
          </cell>
          <cell r="G363" t="str">
            <v>206M</v>
          </cell>
          <cell r="H363" t="str">
            <v>4902-00</v>
          </cell>
          <cell r="I363"/>
          <cell r="J363"/>
        </row>
        <row r="364">
          <cell r="E364" t="str">
            <v>CORRECTIONAL HEALTH CARE SPECIALIST 1</v>
          </cell>
          <cell r="F364" t="str">
            <v>66</v>
          </cell>
          <cell r="G364" t="str">
            <v>291I</v>
          </cell>
          <cell r="H364" t="str">
            <v>4902-00</v>
          </cell>
          <cell r="I364"/>
          <cell r="J364"/>
        </row>
        <row r="365">
          <cell r="E365" t="str">
            <v>CORRECTIONAL HEALTH CARE SPECIALIST 2</v>
          </cell>
          <cell r="F365" t="str">
            <v>70</v>
          </cell>
          <cell r="G365" t="str">
            <v>291J</v>
          </cell>
          <cell r="H365" t="str">
            <v>4902-00</v>
          </cell>
          <cell r="I365"/>
          <cell r="J365"/>
        </row>
        <row r="366">
          <cell r="E366" t="str">
            <v>CORRECTIONAL HEARINGS OFFICER 3</v>
          </cell>
          <cell r="F366" t="str">
            <v>60</v>
          </cell>
          <cell r="G366" t="str">
            <v>421C</v>
          </cell>
          <cell r="H366" t="str">
            <v>4902-00</v>
          </cell>
          <cell r="I366"/>
          <cell r="J366"/>
        </row>
        <row r="367">
          <cell r="E367" t="str">
            <v>CORRECTIONAL HEARINGS OFFICER 4</v>
          </cell>
          <cell r="F367" t="str">
            <v>63</v>
          </cell>
          <cell r="G367" t="str">
            <v>421D</v>
          </cell>
          <cell r="H367" t="str">
            <v>4902-00</v>
          </cell>
          <cell r="I367"/>
          <cell r="J367"/>
        </row>
        <row r="368">
          <cell r="E368" t="str">
            <v>CORRECTIONAL INDUSTRIES SUPV 2, CORR</v>
          </cell>
          <cell r="F368" t="str">
            <v>50</v>
          </cell>
          <cell r="G368" t="str">
            <v>631B</v>
          </cell>
          <cell r="H368" t="str">
            <v>4902-00</v>
          </cell>
          <cell r="I368"/>
          <cell r="J368"/>
        </row>
        <row r="369">
          <cell r="E369" t="str">
            <v>CORRECTIONAL INDUSTRIES SUPV 4, CORR</v>
          </cell>
          <cell r="F369" t="str">
            <v>54</v>
          </cell>
          <cell r="G369" t="str">
            <v>631D</v>
          </cell>
          <cell r="H369" t="str">
            <v>4902-00</v>
          </cell>
          <cell r="I369"/>
          <cell r="J369"/>
        </row>
        <row r="370">
          <cell r="E370" t="str">
            <v>CORRECTIONAL INDUSTRIES SUPV ASSISTANT</v>
          </cell>
          <cell r="F370" t="str">
            <v>44</v>
          </cell>
          <cell r="G370" t="str">
            <v>631A</v>
          </cell>
          <cell r="H370" t="str">
            <v>4902-00</v>
          </cell>
          <cell r="I370"/>
          <cell r="J370"/>
        </row>
        <row r="371">
          <cell r="E371" t="str">
            <v>CORRECTIONAL INVESTIGATOR</v>
          </cell>
          <cell r="F371" t="str">
            <v>47</v>
          </cell>
          <cell r="G371" t="str">
            <v>427E</v>
          </cell>
          <cell r="H371" t="str">
            <v>4902-00</v>
          </cell>
          <cell r="I371"/>
          <cell r="J371"/>
        </row>
        <row r="372">
          <cell r="E372" t="str">
            <v>CORRECTIONAL RECORDS SUPERVISOR</v>
          </cell>
          <cell r="F372" t="str">
            <v>52</v>
          </cell>
          <cell r="G372" t="str">
            <v>112G</v>
          </cell>
          <cell r="H372" t="str">
            <v>4902-00</v>
          </cell>
          <cell r="I372"/>
          <cell r="J372"/>
        </row>
        <row r="373">
          <cell r="E373" t="str">
            <v>CORRECTIONAL RECORDS TECHNICIAN 1</v>
          </cell>
          <cell r="F373" t="str">
            <v>44</v>
          </cell>
          <cell r="G373" t="str">
            <v>112E</v>
          </cell>
          <cell r="H373" t="str">
            <v>4902-00</v>
          </cell>
          <cell r="I373"/>
          <cell r="J373"/>
        </row>
        <row r="374">
          <cell r="E374" t="str">
            <v>CORRECTIONAL RECORDS TECHNICIAN 2</v>
          </cell>
          <cell r="F374" t="str">
            <v>48</v>
          </cell>
          <cell r="G374" t="str">
            <v>112F</v>
          </cell>
          <cell r="H374" t="str">
            <v>4902-00</v>
          </cell>
          <cell r="I374"/>
          <cell r="J374"/>
        </row>
        <row r="375">
          <cell r="E375" t="str">
            <v>CORRECTIONS &amp; CUSTODY OFFICER 1</v>
          </cell>
          <cell r="F375" t="str">
            <v>41</v>
          </cell>
          <cell r="G375" t="str">
            <v>384A</v>
          </cell>
          <cell r="H375" t="str">
            <v>4902-00</v>
          </cell>
          <cell r="I375"/>
          <cell r="J375"/>
        </row>
        <row r="376">
          <cell r="E376" t="str">
            <v>CORRECTIONS &amp; CUSTODY OFFICER 2</v>
          </cell>
          <cell r="F376" t="str">
            <v>43</v>
          </cell>
          <cell r="G376" t="str">
            <v>384B</v>
          </cell>
          <cell r="H376" t="str">
            <v>4902-00</v>
          </cell>
          <cell r="I376"/>
          <cell r="J376"/>
        </row>
        <row r="377">
          <cell r="E377" t="str">
            <v>CORRECTIONS &amp; CUSTODY OFFICER 3</v>
          </cell>
          <cell r="F377" t="str">
            <v>48</v>
          </cell>
          <cell r="G377" t="str">
            <v>384C</v>
          </cell>
          <cell r="H377" t="str">
            <v>4902-00</v>
          </cell>
          <cell r="I377"/>
          <cell r="J377"/>
        </row>
        <row r="378">
          <cell r="E378" t="str">
            <v>CORRECTIONS &amp; CUSTODY OFFICER 4</v>
          </cell>
          <cell r="F378" t="str">
            <v>51</v>
          </cell>
          <cell r="G378" t="str">
            <v>384D</v>
          </cell>
          <cell r="H378" t="str">
            <v>4902-00</v>
          </cell>
          <cell r="I378"/>
          <cell r="J378"/>
        </row>
        <row r="379">
          <cell r="E379" t="str">
            <v>CORRECTIONS MENTAL HEALTH CNSLR 2</v>
          </cell>
          <cell r="F379" t="str">
            <v>47</v>
          </cell>
          <cell r="G379" t="str">
            <v>354O</v>
          </cell>
          <cell r="H379" t="str">
            <v>4902-00</v>
          </cell>
          <cell r="I379"/>
          <cell r="J379"/>
        </row>
        <row r="380">
          <cell r="E380" t="str">
            <v>CORRECTIONS MENTAL HEALTH CNSLR 2 - TEAM</v>
          </cell>
          <cell r="F380" t="str">
            <v>47</v>
          </cell>
          <cell r="G380" t="str">
            <v>354O</v>
          </cell>
          <cell r="H380" t="str">
            <v>4902-00</v>
          </cell>
          <cell r="I380"/>
          <cell r="J380"/>
        </row>
        <row r="381">
          <cell r="E381" t="str">
            <v>CORRECTIONS MENTAL HEALTH CNSLR 3</v>
          </cell>
          <cell r="F381" t="str">
            <v>49</v>
          </cell>
          <cell r="G381" t="str">
            <v>354P</v>
          </cell>
          <cell r="H381" t="str">
            <v>4902-00</v>
          </cell>
          <cell r="I381"/>
          <cell r="J381"/>
        </row>
        <row r="382">
          <cell r="E382" t="str">
            <v>CORRECTIONS MENTAL HEALTH CNSLR 3 - TEAM</v>
          </cell>
          <cell r="F382" t="str">
            <v>49</v>
          </cell>
          <cell r="G382" t="str">
            <v>354P</v>
          </cell>
          <cell r="H382" t="str">
            <v>4902-00</v>
          </cell>
          <cell r="I382"/>
          <cell r="J382"/>
        </row>
        <row r="383">
          <cell r="E383" t="str">
            <v>CORRECTIONS SPECIALIST 1</v>
          </cell>
          <cell r="F383" t="str">
            <v>43</v>
          </cell>
          <cell r="G383" t="str">
            <v>350A</v>
          </cell>
          <cell r="H383" t="str">
            <v>4902-00</v>
          </cell>
          <cell r="I383"/>
          <cell r="J383"/>
        </row>
        <row r="384">
          <cell r="E384" t="str">
            <v>CORRECTIONS SPECIALIST 2</v>
          </cell>
          <cell r="F384" t="str">
            <v>n/c</v>
          </cell>
          <cell r="G384" t="str">
            <v>350B</v>
          </cell>
          <cell r="H384" t="str">
            <v>4902-00</v>
          </cell>
          <cell r="I384"/>
          <cell r="J384"/>
        </row>
        <row r="385">
          <cell r="E385" t="str">
            <v>CORRECTIONS SPECIALIST 3</v>
          </cell>
          <cell r="F385" t="str">
            <v>n/c</v>
          </cell>
          <cell r="G385" t="str">
            <v>350C</v>
          </cell>
          <cell r="H385" t="str">
            <v>4902-00</v>
          </cell>
          <cell r="I385"/>
          <cell r="J385"/>
        </row>
        <row r="386">
          <cell r="E386" t="str">
            <v>CORRECTIONS SPECIALIST 4</v>
          </cell>
          <cell r="F386" t="str">
            <v>57</v>
          </cell>
          <cell r="G386" t="str">
            <v>350D</v>
          </cell>
          <cell r="H386" t="str">
            <v>4902-00</v>
          </cell>
          <cell r="I386"/>
          <cell r="J386"/>
        </row>
        <row r="387">
          <cell r="E387" t="str">
            <v>COST REIMBURSEMENT ANALYST 2</v>
          </cell>
          <cell r="F387" t="str">
            <v>45</v>
          </cell>
          <cell r="G387" t="str">
            <v>145B</v>
          </cell>
          <cell r="H387" t="str">
            <v>4902-00</v>
          </cell>
          <cell r="I387"/>
          <cell r="J387"/>
        </row>
        <row r="388">
          <cell r="E388" t="str">
            <v>COST REIMBURSEMENT ANALYST 3</v>
          </cell>
          <cell r="F388" t="str">
            <v>55</v>
          </cell>
          <cell r="G388" t="str">
            <v>145C</v>
          </cell>
          <cell r="H388" t="str">
            <v>4902-00</v>
          </cell>
          <cell r="I388"/>
          <cell r="J388"/>
        </row>
        <row r="389">
          <cell r="E389" t="str">
            <v>COST REIMBURSEMENT ANALYST 4</v>
          </cell>
          <cell r="F389" t="str">
            <v>59</v>
          </cell>
          <cell r="G389" t="str">
            <v>145D</v>
          </cell>
          <cell r="H389" t="str">
            <v>5300-00</v>
          </cell>
          <cell r="I389"/>
          <cell r="J389"/>
        </row>
        <row r="390">
          <cell r="E390" t="str">
            <v>COUNSELOR, SCHOOL FOR THE DEAF</v>
          </cell>
          <cell r="F390" t="str">
            <v>Band1</v>
          </cell>
          <cell r="G390" t="str">
            <v>361E</v>
          </cell>
          <cell r="H390" t="str">
            <v>4902-00</v>
          </cell>
          <cell r="I390"/>
          <cell r="J390"/>
        </row>
        <row r="391">
          <cell r="E391" t="str">
            <v>CREDENTIALS EVALUATOR 1</v>
          </cell>
          <cell r="F391" t="str">
            <v>28</v>
          </cell>
          <cell r="G391" t="str">
            <v>254E</v>
          </cell>
          <cell r="H391" t="str">
            <v>4902-00</v>
          </cell>
          <cell r="I391"/>
          <cell r="J391"/>
        </row>
        <row r="392">
          <cell r="E392" t="str">
            <v>CREDENTIALS EVALUATOR 2</v>
          </cell>
          <cell r="F392" t="str">
            <v>33</v>
          </cell>
          <cell r="G392" t="str">
            <v>254F</v>
          </cell>
          <cell r="H392" t="str">
            <v>4902-00</v>
          </cell>
          <cell r="I392"/>
          <cell r="J392"/>
        </row>
        <row r="393">
          <cell r="E393" t="str">
            <v>CREDENTIALS EVALUATOR 3</v>
          </cell>
          <cell r="F393" t="str">
            <v>38</v>
          </cell>
          <cell r="G393" t="str">
            <v>254G</v>
          </cell>
          <cell r="H393" t="str">
            <v>4902-00</v>
          </cell>
          <cell r="I393"/>
          <cell r="J393"/>
        </row>
        <row r="394">
          <cell r="E394" t="str">
            <v>CRIME LAB TECHNICIAN</v>
          </cell>
          <cell r="F394" t="str">
            <v>39</v>
          </cell>
          <cell r="G394" t="str">
            <v>507P</v>
          </cell>
          <cell r="H394" t="str">
            <v>4902-00</v>
          </cell>
          <cell r="I394"/>
          <cell r="J394"/>
        </row>
        <row r="395">
          <cell r="E395" t="str">
            <v>CRIMINAL IDENTIFICATION COORD SPEC</v>
          </cell>
          <cell r="F395" t="str">
            <v>52</v>
          </cell>
          <cell r="G395" t="str">
            <v>507M</v>
          </cell>
          <cell r="H395" t="str">
            <v>4902-00</v>
          </cell>
          <cell r="I395"/>
          <cell r="J395"/>
        </row>
        <row r="396">
          <cell r="E396" t="str">
            <v>CURRICULUM ADVISOR</v>
          </cell>
          <cell r="F396" t="str">
            <v>35</v>
          </cell>
          <cell r="G396" t="str">
            <v>253L</v>
          </cell>
          <cell r="H396" t="str">
            <v>4902-00</v>
          </cell>
          <cell r="I396"/>
          <cell r="J396"/>
        </row>
        <row r="397">
          <cell r="E397" t="str">
            <v>CUSTODIAN 1</v>
          </cell>
          <cell r="F397" t="str">
            <v>27</v>
          </cell>
          <cell r="G397" t="str">
            <v>678I</v>
          </cell>
          <cell r="H397" t="str">
            <v>5307-00</v>
          </cell>
          <cell r="I397"/>
          <cell r="J397"/>
        </row>
        <row r="398">
          <cell r="E398" t="str">
            <v>CUSTODIAN 2</v>
          </cell>
          <cell r="F398" t="str">
            <v>29</v>
          </cell>
          <cell r="G398" t="str">
            <v>678J</v>
          </cell>
          <cell r="H398" t="str">
            <v>5307-00</v>
          </cell>
          <cell r="I398"/>
          <cell r="J398"/>
        </row>
        <row r="399">
          <cell r="E399" t="str">
            <v>CUSTODIAN 3</v>
          </cell>
          <cell r="F399" t="str">
            <v>32</v>
          </cell>
          <cell r="G399" t="str">
            <v>678K</v>
          </cell>
          <cell r="H399" t="str">
            <v>5307-00</v>
          </cell>
          <cell r="I399"/>
          <cell r="J399"/>
        </row>
        <row r="400">
          <cell r="E400" t="str">
            <v>CUSTODIAN 4</v>
          </cell>
          <cell r="F400" t="str">
            <v>36</v>
          </cell>
          <cell r="G400" t="str">
            <v>678L</v>
          </cell>
          <cell r="H400" t="str">
            <v>5307-00</v>
          </cell>
          <cell r="I400"/>
          <cell r="J400"/>
        </row>
        <row r="401">
          <cell r="E401" t="str">
            <v>CUSTODIAN 5</v>
          </cell>
          <cell r="F401" t="str">
            <v>40</v>
          </cell>
          <cell r="G401" t="str">
            <v>678M</v>
          </cell>
          <cell r="H401" t="str">
            <v>5307-00</v>
          </cell>
          <cell r="I401"/>
          <cell r="J401"/>
        </row>
        <row r="402">
          <cell r="E402" t="str">
            <v>CUSTOMER SERVICE MANAGER</v>
          </cell>
          <cell r="F402" t="str">
            <v>56</v>
          </cell>
          <cell r="G402" t="str">
            <v>103D</v>
          </cell>
          <cell r="H402" t="str">
            <v>4902-00</v>
          </cell>
          <cell r="I402"/>
          <cell r="J402"/>
        </row>
        <row r="403">
          <cell r="E403" t="str">
            <v>CUSTOMER SERVICE SPECIALIST 1</v>
          </cell>
          <cell r="F403" t="str">
            <v>32</v>
          </cell>
          <cell r="G403" t="str">
            <v>102A</v>
          </cell>
          <cell r="H403" t="str">
            <v>4902-00</v>
          </cell>
          <cell r="I403"/>
          <cell r="J403"/>
        </row>
        <row r="404">
          <cell r="E404" t="str">
            <v>CUSTOMER SERVICE SPECIALIST 2</v>
          </cell>
          <cell r="F404" t="str">
            <v>35</v>
          </cell>
          <cell r="G404" t="str">
            <v>102B</v>
          </cell>
          <cell r="H404" t="str">
            <v>4902-00</v>
          </cell>
          <cell r="I404"/>
          <cell r="J404"/>
        </row>
        <row r="405">
          <cell r="E405" t="str">
            <v>CUSTOMER SERVICE SPECIALIST 3</v>
          </cell>
          <cell r="F405" t="str">
            <v>39</v>
          </cell>
          <cell r="G405" t="str">
            <v>102C</v>
          </cell>
          <cell r="H405" t="str">
            <v>4902-00</v>
          </cell>
          <cell r="I405"/>
          <cell r="J405"/>
        </row>
        <row r="406">
          <cell r="E406" t="str">
            <v>CUSTOMER SERVICE SPECIALIST 4</v>
          </cell>
          <cell r="F406" t="str">
            <v>43</v>
          </cell>
          <cell r="G406" t="str">
            <v>102D</v>
          </cell>
          <cell r="H406" t="str">
            <v>4902-00</v>
          </cell>
          <cell r="I406"/>
          <cell r="J406"/>
        </row>
        <row r="407">
          <cell r="E407" t="str">
            <v>CYTOLOGY TECHNOLOGIST 1</v>
          </cell>
          <cell r="F407" t="str">
            <v>48</v>
          </cell>
          <cell r="G407" t="str">
            <v>297S</v>
          </cell>
          <cell r="H407" t="str">
            <v>4902-00</v>
          </cell>
          <cell r="I407"/>
          <cell r="J407"/>
        </row>
        <row r="408">
          <cell r="E408" t="str">
            <v>CYTOLOGY TECHNOLOGIST 2</v>
          </cell>
          <cell r="F408" t="str">
            <v>52</v>
          </cell>
          <cell r="G408" t="str">
            <v>297T</v>
          </cell>
          <cell r="H408" t="str">
            <v>4902-00</v>
          </cell>
          <cell r="I408"/>
          <cell r="J408"/>
        </row>
        <row r="409">
          <cell r="E409" t="str">
            <v>CYTOLOGY TECHNOLOGIST SUPERVISOR</v>
          </cell>
          <cell r="F409" t="str">
            <v>59</v>
          </cell>
          <cell r="G409" t="str">
            <v>297V</v>
          </cell>
          <cell r="H409" t="str">
            <v>4902-00</v>
          </cell>
          <cell r="I409"/>
          <cell r="J409"/>
        </row>
        <row r="410">
          <cell r="E410" t="str">
            <v>D DIV AL &amp; SB AB</v>
          </cell>
          <cell r="F410" t="str">
            <v>Band1</v>
          </cell>
          <cell r="G410" t="str">
            <v>B2170</v>
          </cell>
          <cell r="H410" t="str">
            <v>4902-00</v>
          </cell>
          <cell r="I410"/>
          <cell r="J410"/>
        </row>
        <row r="411">
          <cell r="E411" t="str">
            <v>D/M S DV A&amp;AS</v>
          </cell>
          <cell r="F411" t="str">
            <v>Band1</v>
          </cell>
          <cell r="G411" t="str">
            <v>B2160</v>
          </cell>
          <cell r="H411" t="str">
            <v>4902-00</v>
          </cell>
          <cell r="I411"/>
          <cell r="J411"/>
        </row>
        <row r="412">
          <cell r="E412" t="str">
            <v>DAT AL OF/C R&amp;DA</v>
          </cell>
          <cell r="F412" t="str">
            <v>Band1</v>
          </cell>
          <cell r="G412" t="str">
            <v>B1793</v>
          </cell>
          <cell r="H412" t="str">
            <v>4902-00</v>
          </cell>
          <cell r="I412"/>
          <cell r="J412"/>
        </row>
        <row r="413">
          <cell r="E413" t="str">
            <v>DATA CENTER HARDWARE MANAGER</v>
          </cell>
          <cell r="F413" t="str">
            <v>69</v>
          </cell>
          <cell r="G413" t="str">
            <v>542E</v>
          </cell>
          <cell r="H413" t="str">
            <v>4902-00</v>
          </cell>
          <cell r="I413"/>
          <cell r="J413"/>
        </row>
        <row r="414">
          <cell r="E414" t="str">
            <v>DATA COMPILER 1</v>
          </cell>
          <cell r="F414" t="str">
            <v>31</v>
          </cell>
          <cell r="G414" t="str">
            <v>100W</v>
          </cell>
          <cell r="H414" t="str">
            <v>4902-00</v>
          </cell>
          <cell r="I414"/>
          <cell r="J414"/>
        </row>
        <row r="415">
          <cell r="E415" t="str">
            <v>DATA COMPILER 2</v>
          </cell>
          <cell r="F415" t="str">
            <v>34</v>
          </cell>
          <cell r="G415" t="str">
            <v>100X</v>
          </cell>
          <cell r="H415" t="str">
            <v>4902-00</v>
          </cell>
          <cell r="I415"/>
          <cell r="J415"/>
        </row>
        <row r="416">
          <cell r="E416" t="str">
            <v>DATA COMPILER 3</v>
          </cell>
          <cell r="F416" t="str">
            <v>37</v>
          </cell>
          <cell r="G416" t="str">
            <v>100Y</v>
          </cell>
          <cell r="H416" t="str">
            <v>4902-00</v>
          </cell>
          <cell r="I416"/>
          <cell r="J416"/>
        </row>
        <row r="417">
          <cell r="E417" t="str">
            <v>DATA CONTROL SUPERVISOR</v>
          </cell>
          <cell r="F417" t="str">
            <v>47</v>
          </cell>
          <cell r="G417" t="str">
            <v>480J</v>
          </cell>
          <cell r="H417" t="str">
            <v>4902-00</v>
          </cell>
          <cell r="I417"/>
          <cell r="J417"/>
        </row>
        <row r="418">
          <cell r="E418" t="str">
            <v>DATA PROCESSING SUPERVISOR</v>
          </cell>
          <cell r="F418" t="str">
            <v>52</v>
          </cell>
          <cell r="G418" t="str">
            <v>480K</v>
          </cell>
          <cell r="H418" t="str">
            <v>4902-00</v>
          </cell>
          <cell r="I418"/>
          <cell r="J418"/>
        </row>
        <row r="419">
          <cell r="E419" t="str">
            <v>DCS DIST MANAGER</v>
          </cell>
          <cell r="F419" t="str">
            <v>Band1</v>
          </cell>
          <cell r="G419" t="str">
            <v>B1624</v>
          </cell>
          <cell r="H419" t="str">
            <v>5300-00</v>
          </cell>
          <cell r="I419"/>
          <cell r="J419"/>
        </row>
        <row r="420">
          <cell r="E420" t="str">
            <v>DDS ADJUDICATOR 1</v>
          </cell>
          <cell r="F420" t="str">
            <v>46</v>
          </cell>
          <cell r="G420" t="str">
            <v>168I</v>
          </cell>
          <cell r="H420" t="str">
            <v>4902-00</v>
          </cell>
          <cell r="I420"/>
          <cell r="J420"/>
        </row>
        <row r="421">
          <cell r="E421" t="str">
            <v>DDS ADJUDICATOR 2</v>
          </cell>
          <cell r="F421" t="str">
            <v>52</v>
          </cell>
          <cell r="G421" t="str">
            <v>168J</v>
          </cell>
          <cell r="H421" t="str">
            <v>4902-00</v>
          </cell>
          <cell r="I421"/>
          <cell r="J421"/>
        </row>
        <row r="422">
          <cell r="E422" t="str">
            <v>DDS ADJUDICATOR 3</v>
          </cell>
          <cell r="F422" t="str">
            <v>56</v>
          </cell>
          <cell r="G422" t="str">
            <v>168K</v>
          </cell>
          <cell r="H422" t="str">
            <v>4902-00</v>
          </cell>
          <cell r="I422"/>
          <cell r="J422"/>
        </row>
        <row r="423">
          <cell r="E423" t="str">
            <v>DDS ADJUDICATOR 4</v>
          </cell>
          <cell r="F423" t="str">
            <v>59</v>
          </cell>
          <cell r="G423" t="str">
            <v>168L</v>
          </cell>
          <cell r="H423" t="str">
            <v>4902-00</v>
          </cell>
          <cell r="I423"/>
          <cell r="J423"/>
        </row>
        <row r="424">
          <cell r="E424" t="str">
            <v>DDS ADJUDICATOR 4</v>
          </cell>
          <cell r="F424" t="str">
            <v>59</v>
          </cell>
          <cell r="G424" t="str">
            <v>168L</v>
          </cell>
          <cell r="H424" t="str">
            <v>4902-00</v>
          </cell>
          <cell r="I424"/>
          <cell r="J424"/>
        </row>
        <row r="425">
          <cell r="E425" t="str">
            <v>DDA CASE RESOURCE MANAGER</v>
          </cell>
          <cell r="F425" t="str">
            <v>53</v>
          </cell>
          <cell r="G425" t="str">
            <v>351U</v>
          </cell>
          <cell r="H425" t="str">
            <v>4902-00</v>
          </cell>
          <cell r="I425"/>
          <cell r="J425"/>
        </row>
        <row r="426">
          <cell r="E426" t="str">
            <v>DDS EXAMINER SUPPORT SPECIALIST 2</v>
          </cell>
          <cell r="F426" t="str">
            <v>43</v>
          </cell>
          <cell r="G426" t="str">
            <v>168B</v>
          </cell>
          <cell r="H426" t="str">
            <v>4902-00</v>
          </cell>
          <cell r="I426"/>
          <cell r="J426"/>
        </row>
        <row r="427">
          <cell r="E427" t="str">
            <v>DDS EXAMINER SUPPORT SPECIALIST 3</v>
          </cell>
          <cell r="F427" t="str">
            <v>48</v>
          </cell>
          <cell r="G427" t="str">
            <v>168C</v>
          </cell>
          <cell r="H427" t="str">
            <v>4902-00</v>
          </cell>
          <cell r="I427"/>
          <cell r="J427"/>
        </row>
        <row r="428">
          <cell r="E428" t="str">
            <v>DDS EXAMINER SUPPORT SPECIALIST 4</v>
          </cell>
          <cell r="F428" t="str">
            <v>53</v>
          </cell>
          <cell r="G428" t="str">
            <v>168D</v>
          </cell>
          <cell r="H428" t="str">
            <v>4902-00</v>
          </cell>
          <cell r="I428"/>
          <cell r="J428"/>
        </row>
        <row r="429">
          <cell r="E429" t="str">
            <v>DEAF INTERPRETER 1</v>
          </cell>
          <cell r="F429" t="str">
            <v>38</v>
          </cell>
          <cell r="G429" t="str">
            <v>257E</v>
          </cell>
          <cell r="H429" t="str">
            <v>4902-00</v>
          </cell>
          <cell r="I429"/>
          <cell r="J429"/>
        </row>
        <row r="430">
          <cell r="E430" t="str">
            <v>DEAF INTERPRETER 2</v>
          </cell>
          <cell r="F430" t="str">
            <v>41</v>
          </cell>
          <cell r="G430" t="str">
            <v>257F</v>
          </cell>
          <cell r="H430" t="str">
            <v>4902-00</v>
          </cell>
          <cell r="I430"/>
          <cell r="J430"/>
        </row>
        <row r="431">
          <cell r="E431" t="str">
            <v>DEAF INTERPRETER 3</v>
          </cell>
          <cell r="F431" t="str">
            <v>45</v>
          </cell>
          <cell r="G431" t="str">
            <v>257G</v>
          </cell>
          <cell r="H431" t="str">
            <v>4902-00</v>
          </cell>
          <cell r="I431"/>
          <cell r="J431"/>
        </row>
        <row r="432">
          <cell r="E432" t="str">
            <v>DENTAL ASSISTANT</v>
          </cell>
          <cell r="F432" t="str">
            <v>47</v>
          </cell>
          <cell r="G432" t="str">
            <v>294F</v>
          </cell>
          <cell r="H432" t="str">
            <v>7201-00</v>
          </cell>
          <cell r="I432"/>
          <cell r="J432"/>
        </row>
        <row r="433">
          <cell r="E433" t="str">
            <v>DENTAL CLINIC SUPERVISOR 1</v>
          </cell>
          <cell r="F433" t="str">
            <v>51</v>
          </cell>
          <cell r="G433" t="str">
            <v>294J</v>
          </cell>
          <cell r="H433" t="str">
            <v>4902-00</v>
          </cell>
          <cell r="I433"/>
          <cell r="J433"/>
        </row>
        <row r="434">
          <cell r="E434" t="str">
            <v>DENTAL CLINIC SUPERVISOR 2</v>
          </cell>
          <cell r="F434" t="str">
            <v>55</v>
          </cell>
          <cell r="G434" t="str">
            <v>294K</v>
          </cell>
          <cell r="H434" t="str">
            <v>4902-00</v>
          </cell>
          <cell r="I434"/>
          <cell r="J434"/>
        </row>
        <row r="435">
          <cell r="E435" t="str">
            <v>DENTAL HYGIENIST 1</v>
          </cell>
          <cell r="F435" t="str">
            <v>52</v>
          </cell>
          <cell r="G435" t="str">
            <v>292E</v>
          </cell>
          <cell r="H435" t="str">
            <v>4902-00</v>
          </cell>
          <cell r="I435"/>
          <cell r="J435"/>
        </row>
        <row r="436">
          <cell r="E436" t="str">
            <v>DENTAL HYGIENIST 2</v>
          </cell>
          <cell r="F436" t="str">
            <v>59</v>
          </cell>
          <cell r="G436" t="str">
            <v>292F</v>
          </cell>
          <cell r="H436" t="str">
            <v>7201-00</v>
          </cell>
          <cell r="I436"/>
          <cell r="J436"/>
        </row>
        <row r="437">
          <cell r="E437" t="str">
            <v>DENTAL LABORATORY TECHNICIAN</v>
          </cell>
          <cell r="F437" t="str">
            <v>41</v>
          </cell>
          <cell r="G437" t="str">
            <v>510L</v>
          </cell>
          <cell r="H437" t="str">
            <v>4902-00</v>
          </cell>
          <cell r="I437"/>
          <cell r="J437"/>
        </row>
        <row r="438">
          <cell r="E438" t="str">
            <v>DENTIST</v>
          </cell>
          <cell r="F438" t="str">
            <v>87</v>
          </cell>
          <cell r="G438" t="str">
            <v>288E</v>
          </cell>
          <cell r="H438" t="str">
            <v>7201-00</v>
          </cell>
          <cell r="I438"/>
          <cell r="J438"/>
        </row>
        <row r="439">
          <cell r="E439" t="str">
            <v>DEP A/SEC ECO SE</v>
          </cell>
          <cell r="F439" t="str">
            <v>Band1</v>
          </cell>
          <cell r="G439" t="str">
            <v>B1789</v>
          </cell>
          <cell r="H439" t="str">
            <v>5300-00</v>
          </cell>
          <cell r="I439"/>
          <cell r="J439"/>
        </row>
        <row r="440">
          <cell r="E440" t="str">
            <v>DEPUTY SEC, DSHS</v>
          </cell>
          <cell r="F440" t="str">
            <v>Band1</v>
          </cell>
          <cell r="G440" t="str">
            <v>B1520</v>
          </cell>
          <cell r="H440" t="str">
            <v>4902-00</v>
          </cell>
          <cell r="I440"/>
          <cell r="J440"/>
        </row>
        <row r="441">
          <cell r="E441" t="str">
            <v>DEPUTY STATE FIRE MARSHAL</v>
          </cell>
          <cell r="F441" t="str">
            <v>59</v>
          </cell>
          <cell r="G441" t="str">
            <v>396L</v>
          </cell>
          <cell r="H441" t="str">
            <v>4902-00</v>
          </cell>
          <cell r="I441"/>
          <cell r="J441"/>
        </row>
        <row r="442">
          <cell r="E442" t="str">
            <v>DEV DIS ASST DIR</v>
          </cell>
          <cell r="F442" t="str">
            <v>Band1</v>
          </cell>
          <cell r="G442" t="str">
            <v>B2140</v>
          </cell>
          <cell r="H442" t="str">
            <v>4902-00</v>
          </cell>
          <cell r="I442"/>
          <cell r="J442"/>
        </row>
        <row r="443">
          <cell r="E443" t="str">
            <v>DEV DIS REG ADM</v>
          </cell>
          <cell r="F443" t="str">
            <v>Band1</v>
          </cell>
          <cell r="G443" t="str">
            <v>B2025</v>
          </cell>
          <cell r="H443" t="str">
            <v>5300-00</v>
          </cell>
          <cell r="I443"/>
          <cell r="J443"/>
        </row>
        <row r="444">
          <cell r="E444" t="str">
            <v>DEVELOPMENTAL DISAB ADMINISTRATOR 1</v>
          </cell>
          <cell r="F444" t="str">
            <v>60</v>
          </cell>
          <cell r="G444" t="str">
            <v>351X</v>
          </cell>
          <cell r="H444" t="str">
            <v>4902-00</v>
          </cell>
          <cell r="I444"/>
          <cell r="J444"/>
        </row>
        <row r="445">
          <cell r="E445" t="str">
            <v>DEVELOPMENTAL DISAB CASE/RES MGR</v>
          </cell>
          <cell r="F445" t="str">
            <v>55</v>
          </cell>
          <cell r="G445" t="str">
            <v>351U</v>
          </cell>
          <cell r="H445" t="str">
            <v>5300-00</v>
          </cell>
          <cell r="I445"/>
          <cell r="J445"/>
        </row>
        <row r="446">
          <cell r="E446" t="str">
            <v>DEVELOPMENTAL DISAB CASE/RES MGR TRNE</v>
          </cell>
          <cell r="F446" t="str">
            <v>42</v>
          </cell>
          <cell r="G446" t="str">
            <v>351T</v>
          </cell>
          <cell r="H446" t="str">
            <v>4902-00</v>
          </cell>
          <cell r="I446"/>
          <cell r="J446"/>
        </row>
        <row r="447">
          <cell r="E447" t="str">
            <v>DEVELOPMENTAL DISAB CASE/RES SUPV</v>
          </cell>
          <cell r="F447" t="str">
            <v>53</v>
          </cell>
          <cell r="G447" t="str">
            <v>351W</v>
          </cell>
          <cell r="H447" t="str">
            <v>4902-00</v>
          </cell>
          <cell r="I447"/>
          <cell r="J447"/>
        </row>
        <row r="448">
          <cell r="E448" t="str">
            <v>DEVELOPMENTAL DISAB OUTSTATION MGR</v>
          </cell>
          <cell r="F448" t="str">
            <v>57</v>
          </cell>
          <cell r="G448" t="str">
            <v>351V</v>
          </cell>
          <cell r="H448" t="str">
            <v>5300-00</v>
          </cell>
          <cell r="I448"/>
          <cell r="J448"/>
        </row>
        <row r="449">
          <cell r="E449" t="str">
            <v>DIAGNOSTIC MEDICAL SONOGRAPHER</v>
          </cell>
          <cell r="F449" t="str">
            <v>51</v>
          </cell>
          <cell r="G449" t="str">
            <v>301E</v>
          </cell>
          <cell r="H449" t="str">
            <v>4902-00</v>
          </cell>
          <cell r="I449"/>
          <cell r="J449"/>
        </row>
        <row r="450">
          <cell r="E450" t="str">
            <v>DIAGNOSTIC MEDICAL SONOGRAPHER CLIN INST</v>
          </cell>
          <cell r="F450" t="str">
            <v>56</v>
          </cell>
          <cell r="G450" t="str">
            <v>301G</v>
          </cell>
          <cell r="H450" t="str">
            <v>4902-00</v>
          </cell>
          <cell r="I450"/>
          <cell r="J450"/>
        </row>
        <row r="451">
          <cell r="E451" t="str">
            <v>DIAGNOSTIC MEDICAL SONOGRAPHER LEAD</v>
          </cell>
          <cell r="F451" t="str">
            <v>56</v>
          </cell>
          <cell r="G451" t="str">
            <v>301H</v>
          </cell>
          <cell r="H451" t="str">
            <v>4902-00</v>
          </cell>
          <cell r="I451"/>
          <cell r="J451"/>
        </row>
        <row r="452">
          <cell r="E452" t="str">
            <v>DIAGNOSTIC MEDICAL SONOGRAPHER SPEC</v>
          </cell>
          <cell r="F452" t="str">
            <v>53</v>
          </cell>
          <cell r="G452" t="str">
            <v>301F</v>
          </cell>
          <cell r="H452" t="str">
            <v>4902-00</v>
          </cell>
          <cell r="I452"/>
          <cell r="J452"/>
        </row>
        <row r="453">
          <cell r="E453" t="str">
            <v>DIAGNOSTIC MEDICAL SONOGRAPHER SUPV</v>
          </cell>
          <cell r="F453" t="str">
            <v>57</v>
          </cell>
          <cell r="G453" t="str">
            <v>301I</v>
          </cell>
          <cell r="H453" t="str">
            <v>4902-00</v>
          </cell>
          <cell r="I453"/>
          <cell r="J453"/>
        </row>
        <row r="454">
          <cell r="E454" t="str">
            <v>DIETARY UNIT AIDE</v>
          </cell>
          <cell r="F454" t="str">
            <v>28</v>
          </cell>
          <cell r="G454" t="str">
            <v>312E</v>
          </cell>
          <cell r="H454" t="str">
            <v>4902-00</v>
          </cell>
          <cell r="I454"/>
          <cell r="J454"/>
        </row>
        <row r="455">
          <cell r="E455" t="str">
            <v>DIETARY UNIT CLERK</v>
          </cell>
          <cell r="F455" t="str">
            <v>30</v>
          </cell>
          <cell r="G455" t="str">
            <v>312F</v>
          </cell>
          <cell r="H455" t="str">
            <v>4902-00</v>
          </cell>
          <cell r="I455"/>
          <cell r="J455"/>
        </row>
        <row r="456">
          <cell r="E456" t="str">
            <v>DIETETIC TECHNICIAN</v>
          </cell>
          <cell r="F456" t="str">
            <v>36</v>
          </cell>
          <cell r="G456" t="str">
            <v>312G</v>
          </cell>
          <cell r="H456" t="str">
            <v>4902-00</v>
          </cell>
          <cell r="I456"/>
          <cell r="J456"/>
        </row>
        <row r="457">
          <cell r="E457" t="str">
            <v>DIETETIC TECHNICIAN SUPERVISOR</v>
          </cell>
          <cell r="F457" t="str">
            <v>41</v>
          </cell>
          <cell r="G457" t="str">
            <v>312I</v>
          </cell>
          <cell r="H457" t="str">
            <v>4902-00</v>
          </cell>
          <cell r="I457"/>
          <cell r="J457"/>
        </row>
        <row r="458">
          <cell r="E458" t="str">
            <v>DIETITIAN 1</v>
          </cell>
          <cell r="F458" t="str">
            <v>46</v>
          </cell>
          <cell r="G458" t="str">
            <v>311E</v>
          </cell>
          <cell r="H458" t="str">
            <v>4902-00</v>
          </cell>
          <cell r="I458"/>
          <cell r="J458"/>
        </row>
        <row r="459">
          <cell r="E459" t="str">
            <v>DIETITIAN 2</v>
          </cell>
          <cell r="F459" t="str">
            <v>50</v>
          </cell>
          <cell r="G459" t="str">
            <v>311F</v>
          </cell>
          <cell r="H459" t="str">
            <v>4902-00</v>
          </cell>
          <cell r="I459"/>
          <cell r="J459"/>
        </row>
        <row r="460">
          <cell r="E460" t="str">
            <v>DIGITAL PRINTING OPERATOR</v>
          </cell>
          <cell r="F460" t="str">
            <v>25</v>
          </cell>
          <cell r="G460" t="str">
            <v>206H</v>
          </cell>
          <cell r="H460" t="str">
            <v>4902-00</v>
          </cell>
          <cell r="I460"/>
          <cell r="J460"/>
        </row>
        <row r="461">
          <cell r="E461" t="str">
            <v>DIGITAL PRINTING OPERATOR LEAD</v>
          </cell>
          <cell r="F461" t="str">
            <v>28</v>
          </cell>
          <cell r="G461" t="str">
            <v>206I</v>
          </cell>
          <cell r="H461" t="str">
            <v>4902-00</v>
          </cell>
          <cell r="I461"/>
          <cell r="J461"/>
        </row>
        <row r="462">
          <cell r="E462" t="str">
            <v>DIGITAL PRINTING SPECIALIST</v>
          </cell>
          <cell r="F462" t="str">
            <v>34G</v>
          </cell>
          <cell r="G462" t="str">
            <v>206W</v>
          </cell>
          <cell r="H462" t="str">
            <v>4902-00</v>
          </cell>
          <cell r="I462"/>
          <cell r="J462"/>
        </row>
        <row r="463">
          <cell r="E463" t="str">
            <v>DIGITAL PRINTING TECHNICIAN</v>
          </cell>
          <cell r="F463" t="str">
            <v>48G</v>
          </cell>
          <cell r="G463" t="str">
            <v>206X</v>
          </cell>
          <cell r="H463" t="str">
            <v>4902-00</v>
          </cell>
          <cell r="I463"/>
          <cell r="J463"/>
        </row>
        <row r="464">
          <cell r="E464" t="str">
            <v>DIR CH AD DV P/P</v>
          </cell>
          <cell r="F464" t="str">
            <v>Band1</v>
          </cell>
          <cell r="G464" t="str">
            <v>B2138</v>
          </cell>
          <cell r="H464" t="str">
            <v>4902-00</v>
          </cell>
          <cell r="I464"/>
          <cell r="J464"/>
        </row>
        <row r="465">
          <cell r="E465" t="str">
            <v>DIR CHLD AD F/OP</v>
          </cell>
          <cell r="F465" t="str">
            <v>Band1</v>
          </cell>
          <cell r="G465" t="str">
            <v>B2136</v>
          </cell>
          <cell r="H465" t="str">
            <v>4902-00</v>
          </cell>
          <cell r="I465"/>
          <cell r="J465"/>
        </row>
        <row r="466">
          <cell r="E466" t="str">
            <v>DIR COM SVS DIV</v>
          </cell>
          <cell r="F466" t="str">
            <v>Band1</v>
          </cell>
          <cell r="G466" t="str">
            <v>B1900</v>
          </cell>
          <cell r="H466" t="str">
            <v>5300-00</v>
          </cell>
          <cell r="I466"/>
          <cell r="J466"/>
        </row>
        <row r="467">
          <cell r="E467" t="str">
            <v>DIR COM/PG JRA</v>
          </cell>
          <cell r="F467" t="str">
            <v>Band1</v>
          </cell>
          <cell r="G467" t="str">
            <v>B1861</v>
          </cell>
          <cell r="H467" t="str">
            <v>5300-00</v>
          </cell>
          <cell r="I467"/>
          <cell r="J467"/>
        </row>
        <row r="468">
          <cell r="E468" t="str">
            <v>DIR DEAF HOH SVS</v>
          </cell>
          <cell r="F468" t="str">
            <v>Band1</v>
          </cell>
          <cell r="G468" t="str">
            <v>B2438</v>
          </cell>
          <cell r="H468" t="str">
            <v>5300-00</v>
          </cell>
          <cell r="I468"/>
          <cell r="J468"/>
        </row>
        <row r="469">
          <cell r="E469" t="str">
            <v>DIR DV CHILD SUP</v>
          </cell>
          <cell r="F469" t="str">
            <v>Band1</v>
          </cell>
          <cell r="G469" t="str">
            <v>B1620</v>
          </cell>
          <cell r="H469" t="str">
            <v>4902-00</v>
          </cell>
          <cell r="I469"/>
          <cell r="J469"/>
        </row>
        <row r="470">
          <cell r="E470" t="str">
            <v>DIR DV DS DT MAA</v>
          </cell>
          <cell r="F470" t="str">
            <v>Band1</v>
          </cell>
          <cell r="G470" t="str">
            <v>B1582</v>
          </cell>
          <cell r="H470" t="str">
            <v>5300-00</v>
          </cell>
          <cell r="I470"/>
          <cell r="J470"/>
        </row>
        <row r="471">
          <cell r="E471" t="str">
            <v>DIR I/P JUV REH</v>
          </cell>
          <cell r="F471" t="str">
            <v>Band1</v>
          </cell>
          <cell r="G471" t="str">
            <v>B2030</v>
          </cell>
          <cell r="H471" t="str">
            <v>4902-00</v>
          </cell>
          <cell r="I471"/>
          <cell r="J471"/>
        </row>
        <row r="472">
          <cell r="E472" t="str">
            <v>DIR MGMT SRV RES</v>
          </cell>
          <cell r="F472" t="str">
            <v>Band1</v>
          </cell>
          <cell r="G472" t="str">
            <v>B1670</v>
          </cell>
          <cell r="H472" t="str">
            <v>4902-00</v>
          </cell>
          <cell r="I472"/>
          <cell r="J472"/>
        </row>
        <row r="473">
          <cell r="E473" t="str">
            <v>DIR MIN INT DSHS</v>
          </cell>
          <cell r="F473" t="str">
            <v>Band1</v>
          </cell>
          <cell r="G473" t="str">
            <v>B1870</v>
          </cell>
          <cell r="H473" t="str">
            <v>4902-00</v>
          </cell>
          <cell r="I473"/>
          <cell r="J473"/>
        </row>
        <row r="474">
          <cell r="E474" t="str">
            <v>DIR OFF IND P&amp;SS</v>
          </cell>
          <cell r="F474" t="str">
            <v>Band1</v>
          </cell>
          <cell r="G474" t="str">
            <v>B1710</v>
          </cell>
          <cell r="H474" t="str">
            <v>4902-00</v>
          </cell>
          <cell r="I474"/>
          <cell r="J474"/>
        </row>
        <row r="475">
          <cell r="E475" t="str">
            <v>DIR OP/SUP JRA</v>
          </cell>
          <cell r="F475" t="str">
            <v>Band1</v>
          </cell>
          <cell r="G475" t="str">
            <v>B1863</v>
          </cell>
          <cell r="H475" t="str">
            <v>4902-00</v>
          </cell>
          <cell r="I475"/>
          <cell r="J475"/>
        </row>
        <row r="476">
          <cell r="E476" t="str">
            <v>DIR, HOME &amp; COMMUNITY SERVICES DIVISION</v>
          </cell>
          <cell r="F476" t="str">
            <v>Band1</v>
          </cell>
          <cell r="G476" t="str">
            <v>B1920</v>
          </cell>
          <cell r="H476" t="str">
            <v>4902-00</v>
          </cell>
          <cell r="I476"/>
          <cell r="J476"/>
        </row>
        <row r="477">
          <cell r="E477" t="str">
            <v>DIRECTOR, FINANCE AND PERFORMANCE MGMT</v>
          </cell>
          <cell r="F477" t="str">
            <v>Band1</v>
          </cell>
          <cell r="G477" t="str">
            <v>B1891</v>
          </cell>
          <cell r="H477" t="str">
            <v>4902-00</v>
          </cell>
          <cell r="I477"/>
          <cell r="J477"/>
        </row>
        <row r="478">
          <cell r="E478" t="str">
            <v>DIRECTOR, RESIDENTIAL CARE SERVICES DIV</v>
          </cell>
          <cell r="F478" t="str">
            <v>Band1</v>
          </cell>
          <cell r="G478" t="str">
            <v>B2210</v>
          </cell>
          <cell r="H478" t="str">
            <v>4902-00</v>
          </cell>
          <cell r="I478"/>
          <cell r="J478"/>
        </row>
        <row r="479">
          <cell r="E479" t="str">
            <v>DR PL EV&amp;PROF DV</v>
          </cell>
          <cell r="F479" t="str">
            <v>Band1</v>
          </cell>
          <cell r="G479" t="str">
            <v>B1790</v>
          </cell>
          <cell r="H479" t="str">
            <v>4902-00</v>
          </cell>
          <cell r="I479"/>
          <cell r="J479"/>
        </row>
        <row r="480">
          <cell r="E480" t="str">
            <v>DRAFTING TECHNICIAN 2</v>
          </cell>
          <cell r="F480" t="str">
            <v>41</v>
          </cell>
          <cell r="G480" t="str">
            <v>540E</v>
          </cell>
          <cell r="H480" t="str">
            <v>4902-00</v>
          </cell>
          <cell r="I480"/>
          <cell r="J480"/>
        </row>
        <row r="481">
          <cell r="E481" t="str">
            <v>DRAFTING TECHNICIAN 3</v>
          </cell>
          <cell r="F481" t="str">
            <v>45</v>
          </cell>
          <cell r="G481" t="str">
            <v>540F</v>
          </cell>
          <cell r="H481" t="str">
            <v>4902-00</v>
          </cell>
          <cell r="I481"/>
          <cell r="J481"/>
        </row>
        <row r="482">
          <cell r="E482" t="str">
            <v>DRAPERY FABRICATOR</v>
          </cell>
          <cell r="F482" t="str">
            <v>30</v>
          </cell>
          <cell r="G482" t="str">
            <v>595E</v>
          </cell>
          <cell r="H482" t="str">
            <v>4902-00</v>
          </cell>
          <cell r="I482"/>
          <cell r="J482"/>
        </row>
        <row r="483">
          <cell r="E483" t="str">
            <v>DV DS DIV DIR</v>
          </cell>
          <cell r="F483" t="str">
            <v>Band1</v>
          </cell>
          <cell r="G483" t="str">
            <v>B2020</v>
          </cell>
          <cell r="H483" t="str">
            <v>4902-00</v>
          </cell>
          <cell r="I483"/>
          <cell r="J483"/>
        </row>
        <row r="484">
          <cell r="E484" t="str">
            <v>DV MG OP SUP DIR</v>
          </cell>
          <cell r="F484" t="str">
            <v>Band1</v>
          </cell>
          <cell r="G484" t="str">
            <v>B1890</v>
          </cell>
          <cell r="H484" t="str">
            <v>5300-00</v>
          </cell>
          <cell r="I484"/>
          <cell r="J484"/>
        </row>
        <row r="485">
          <cell r="E485" t="str">
            <v>DVR FIELD SERVICES ADMINISTRATOR</v>
          </cell>
          <cell r="F485" t="str">
            <v>Band1</v>
          </cell>
          <cell r="G485" t="str">
            <v>B1643</v>
          </cell>
          <cell r="H485" t="str">
            <v>4902-00</v>
          </cell>
          <cell r="I485"/>
          <cell r="J485"/>
        </row>
        <row r="486">
          <cell r="E486" t="str">
            <v>EARLY CHILDHOOD PROGRAM SPECIALIST 1</v>
          </cell>
          <cell r="F486" t="str">
            <v>30</v>
          </cell>
          <cell r="G486" t="str">
            <v>256A</v>
          </cell>
          <cell r="H486" t="str">
            <v>4902-00</v>
          </cell>
          <cell r="I486"/>
          <cell r="J486"/>
        </row>
        <row r="487">
          <cell r="E487" t="str">
            <v>EARLY CHILDHOOD PROGRAM SPECIALIST 2</v>
          </cell>
          <cell r="F487" t="str">
            <v>36</v>
          </cell>
          <cell r="G487" t="str">
            <v>256B</v>
          </cell>
          <cell r="H487" t="str">
            <v>4902-00</v>
          </cell>
          <cell r="I487"/>
          <cell r="J487"/>
        </row>
        <row r="488">
          <cell r="E488" t="str">
            <v>EARLY CHILDHOOD PROGRAM SPECIALIST 3</v>
          </cell>
          <cell r="F488" t="str">
            <v>42</v>
          </cell>
          <cell r="G488" t="str">
            <v>256C</v>
          </cell>
          <cell r="H488" t="str">
            <v>4902-00</v>
          </cell>
          <cell r="I488"/>
          <cell r="J488"/>
        </row>
        <row r="489">
          <cell r="E489" t="str">
            <v>EARLY CHILDHOOD PROGRAM SPECIALIST 4</v>
          </cell>
          <cell r="F489" t="str">
            <v>49</v>
          </cell>
          <cell r="G489" t="str">
            <v>256D</v>
          </cell>
          <cell r="H489" t="str">
            <v>4902-00</v>
          </cell>
          <cell r="I489"/>
          <cell r="J489"/>
        </row>
        <row r="490">
          <cell r="E490" t="str">
            <v>ECONOMIC ANALYST 1</v>
          </cell>
          <cell r="F490" t="str">
            <v>48</v>
          </cell>
          <cell r="G490" t="str">
            <v>502J</v>
          </cell>
          <cell r="H490" t="str">
            <v>4902-00</v>
          </cell>
          <cell r="I490"/>
          <cell r="J490"/>
        </row>
        <row r="491">
          <cell r="E491" t="str">
            <v>ECONOMIC ANALYST 2</v>
          </cell>
          <cell r="F491" t="str">
            <v>55</v>
          </cell>
          <cell r="G491" t="str">
            <v>502K</v>
          </cell>
          <cell r="H491" t="str">
            <v>4902-00</v>
          </cell>
          <cell r="I491"/>
          <cell r="J491"/>
        </row>
        <row r="492">
          <cell r="E492" t="str">
            <v>ECONOMIC ANALYST 3</v>
          </cell>
          <cell r="F492" t="str">
            <v>61</v>
          </cell>
          <cell r="G492" t="str">
            <v>502L</v>
          </cell>
          <cell r="H492" t="str">
            <v>4902-00</v>
          </cell>
          <cell r="I492"/>
          <cell r="J492"/>
        </row>
        <row r="493">
          <cell r="E493" t="str">
            <v>ELECTRICAL CONSTRUCTION INSPECTOR</v>
          </cell>
          <cell r="F493" t="str">
            <v>59E</v>
          </cell>
          <cell r="G493" t="str">
            <v>391I</v>
          </cell>
          <cell r="H493" t="str">
            <v>4902-00</v>
          </cell>
          <cell r="I493"/>
          <cell r="J493"/>
        </row>
        <row r="494">
          <cell r="E494" t="str">
            <v>ELECTRICAL CONSTRUCTION INSPECTOR LEAD</v>
          </cell>
          <cell r="F494" t="str">
            <v>61E</v>
          </cell>
          <cell r="G494" t="str">
            <v>391J</v>
          </cell>
          <cell r="H494" t="str">
            <v>4902-00</v>
          </cell>
          <cell r="I494"/>
          <cell r="J494"/>
        </row>
        <row r="495">
          <cell r="E495" t="str">
            <v>ELECTRICAL ENGINEER 3</v>
          </cell>
          <cell r="F495" t="str">
            <v>65</v>
          </cell>
          <cell r="G495" t="str">
            <v>532E</v>
          </cell>
          <cell r="H495" t="str">
            <v>4902-00</v>
          </cell>
          <cell r="I495"/>
          <cell r="J495"/>
        </row>
        <row r="496">
          <cell r="E496" t="str">
            <v>ELECTRICAL ENGINEER 4</v>
          </cell>
          <cell r="F496" t="str">
            <v>72</v>
          </cell>
          <cell r="G496" t="str">
            <v>532F</v>
          </cell>
          <cell r="H496" t="str">
            <v>4902-00</v>
          </cell>
          <cell r="I496"/>
          <cell r="J496"/>
        </row>
        <row r="497">
          <cell r="E497" t="str">
            <v>ELECTRICAL INSPEC FIELD SUPV/TECH SPEC</v>
          </cell>
          <cell r="F497" t="str">
            <v>63E</v>
          </cell>
          <cell r="G497" t="str">
            <v>391K</v>
          </cell>
          <cell r="H497" t="str">
            <v>4902-00</v>
          </cell>
          <cell r="I497"/>
          <cell r="J497"/>
        </row>
        <row r="498">
          <cell r="E498" t="str">
            <v>ELECTRICAL PLANS EXAMINER</v>
          </cell>
          <cell r="F498" t="str">
            <v>61E</v>
          </cell>
          <cell r="G498" t="str">
            <v>391L</v>
          </cell>
          <cell r="H498" t="str">
            <v>4902-00</v>
          </cell>
          <cell r="I498"/>
          <cell r="J498"/>
        </row>
        <row r="499">
          <cell r="E499" t="str">
            <v>ELECTRICIAN</v>
          </cell>
          <cell r="F499" t="str">
            <v>48G</v>
          </cell>
          <cell r="G499" t="str">
            <v>608F</v>
          </cell>
          <cell r="H499" t="str">
            <v>5307-00</v>
          </cell>
          <cell r="I499"/>
          <cell r="J499"/>
        </row>
        <row r="500">
          <cell r="E500" t="str">
            <v>ELECTRICIAN - HIGH VOLTAGE</v>
          </cell>
          <cell r="F500" t="str">
            <v>48G</v>
          </cell>
          <cell r="G500" t="str">
            <v>608G</v>
          </cell>
          <cell r="H500" t="str">
            <v>4902-00</v>
          </cell>
          <cell r="I500"/>
          <cell r="J500"/>
        </row>
        <row r="501">
          <cell r="E501" t="str">
            <v>ELECTRICIAN APPRENTICE</v>
          </cell>
          <cell r="F501" t="str">
            <v>Band1</v>
          </cell>
          <cell r="G501" t="str">
            <v>609E</v>
          </cell>
          <cell r="H501" t="str">
            <v>4902-00</v>
          </cell>
          <cell r="I501"/>
          <cell r="J501"/>
        </row>
        <row r="502">
          <cell r="E502" t="str">
            <v>ELECTRICIAN LEAD</v>
          </cell>
          <cell r="F502" t="str">
            <v>49G</v>
          </cell>
          <cell r="G502" t="str">
            <v>608H</v>
          </cell>
          <cell r="H502" t="str">
            <v>5307-00</v>
          </cell>
          <cell r="I502"/>
          <cell r="J502"/>
        </row>
        <row r="503">
          <cell r="E503" t="str">
            <v>ELECTRICIAN LEAD-HIGH VOLTAGE</v>
          </cell>
          <cell r="F503" t="str">
            <v>51G</v>
          </cell>
          <cell r="G503" t="str">
            <v>608I</v>
          </cell>
          <cell r="H503" t="str">
            <v>4902-00</v>
          </cell>
          <cell r="I503"/>
          <cell r="J503"/>
        </row>
        <row r="504">
          <cell r="E504" t="str">
            <v>ELECTRICIAN SUPERVISOR</v>
          </cell>
          <cell r="F504" t="str">
            <v>53G</v>
          </cell>
          <cell r="G504" t="str">
            <v>608J</v>
          </cell>
          <cell r="H504" t="str">
            <v>5307-00</v>
          </cell>
          <cell r="I504"/>
          <cell r="J504"/>
        </row>
        <row r="505">
          <cell r="E505" t="str">
            <v>ELECTROCARDIOGRAPH LABORATORY SUPV</v>
          </cell>
          <cell r="F505" t="str">
            <v>39</v>
          </cell>
          <cell r="G505" t="str">
            <v>322H</v>
          </cell>
          <cell r="H505" t="str">
            <v>4902-00</v>
          </cell>
          <cell r="I505"/>
          <cell r="J505"/>
        </row>
        <row r="506">
          <cell r="E506" t="str">
            <v>ELECTROCARDIOGRAPH TECHNICIAN 1</v>
          </cell>
          <cell r="F506" t="str">
            <v>26</v>
          </cell>
          <cell r="G506" t="str">
            <v>322E</v>
          </cell>
          <cell r="H506" t="str">
            <v>4902-00</v>
          </cell>
          <cell r="I506"/>
          <cell r="J506"/>
        </row>
        <row r="507">
          <cell r="E507" t="str">
            <v>ELECTROCARDIOGRAPH TECHNICIAN 2</v>
          </cell>
          <cell r="F507" t="str">
            <v>30</v>
          </cell>
          <cell r="G507" t="str">
            <v>322F</v>
          </cell>
          <cell r="H507" t="str">
            <v>4902-00</v>
          </cell>
          <cell r="I507"/>
          <cell r="J507"/>
        </row>
        <row r="508">
          <cell r="E508" t="str">
            <v>ELECTROCARDIOGRAPH TECHNICIAN LEAD</v>
          </cell>
          <cell r="F508" t="str">
            <v>33</v>
          </cell>
          <cell r="G508" t="str">
            <v>322G</v>
          </cell>
          <cell r="H508" t="str">
            <v>4902-00</v>
          </cell>
          <cell r="I508"/>
          <cell r="J508"/>
        </row>
        <row r="509">
          <cell r="E509" t="str">
            <v>ELECTRON MICROSCOPE TECHNICIAN 1</v>
          </cell>
          <cell r="F509" t="str">
            <v>46</v>
          </cell>
          <cell r="G509" t="str">
            <v>314A</v>
          </cell>
          <cell r="H509" t="str">
            <v>4902-00</v>
          </cell>
          <cell r="I509"/>
          <cell r="J509"/>
        </row>
        <row r="510">
          <cell r="E510" t="str">
            <v>ELECTRON MICROSCOPE TECHNICIAN 2</v>
          </cell>
          <cell r="F510" t="str">
            <v>47</v>
          </cell>
          <cell r="G510" t="str">
            <v>314B</v>
          </cell>
          <cell r="H510" t="str">
            <v>4902-00</v>
          </cell>
          <cell r="I510"/>
          <cell r="J510"/>
        </row>
        <row r="511">
          <cell r="E511" t="str">
            <v>ELECTRON MICROSCOPE TECHNICIAN 3</v>
          </cell>
          <cell r="F511" t="str">
            <v>54</v>
          </cell>
          <cell r="G511" t="str">
            <v>314C</v>
          </cell>
          <cell r="H511" t="str">
            <v>4902-00</v>
          </cell>
          <cell r="I511"/>
          <cell r="J511"/>
        </row>
        <row r="512">
          <cell r="E512" t="str">
            <v>ELECTRON MICROSCOPE TECHNICIAN 4</v>
          </cell>
          <cell r="F512" t="str">
            <v>56</v>
          </cell>
          <cell r="G512" t="str">
            <v>314D</v>
          </cell>
          <cell r="H512" t="str">
            <v>4902-00</v>
          </cell>
          <cell r="I512"/>
          <cell r="J512"/>
        </row>
        <row r="513">
          <cell r="E513" t="str">
            <v>ELECTRONEURODIAGNOSTIC TECHNOLOGIST 1</v>
          </cell>
          <cell r="F513" t="str">
            <v>42</v>
          </cell>
          <cell r="G513" t="str">
            <v>297J</v>
          </cell>
          <cell r="H513" t="str">
            <v>4902-00</v>
          </cell>
          <cell r="I513"/>
          <cell r="J513"/>
        </row>
        <row r="514">
          <cell r="E514" t="str">
            <v>ELECTRONEURODIAGNOSTIC TECHNOLOGIST 2</v>
          </cell>
          <cell r="F514" t="str">
            <v>46</v>
          </cell>
          <cell r="G514" t="str">
            <v>297K</v>
          </cell>
          <cell r="H514" t="str">
            <v>4902-00</v>
          </cell>
          <cell r="I514"/>
          <cell r="J514"/>
        </row>
        <row r="515">
          <cell r="E515" t="str">
            <v>ELECTRONEURODIAGNOSTIC TECHNOLOGIST 3</v>
          </cell>
          <cell r="F515" t="str">
            <v>49</v>
          </cell>
          <cell r="G515" t="str">
            <v>297L</v>
          </cell>
          <cell r="H515" t="str">
            <v>4902-00</v>
          </cell>
          <cell r="I515"/>
          <cell r="J515"/>
        </row>
        <row r="516">
          <cell r="E516" t="str">
            <v>ELECTRONEURODIAGNOSTIC TECHNOLOGIST SUPV</v>
          </cell>
          <cell r="F516" t="str">
            <v>55</v>
          </cell>
          <cell r="G516" t="str">
            <v>297M</v>
          </cell>
          <cell r="H516" t="str">
            <v>4902-00</v>
          </cell>
          <cell r="I516"/>
          <cell r="J516"/>
        </row>
        <row r="517">
          <cell r="E517" t="str">
            <v>ELECTRONIC COMMUNICATIONS SYST TECH, FI</v>
          </cell>
          <cell r="F517" t="str">
            <v>59E</v>
          </cell>
          <cell r="G517" t="str">
            <v>594F</v>
          </cell>
          <cell r="H517" t="str">
            <v>4902-00</v>
          </cell>
          <cell r="I517"/>
          <cell r="J517"/>
        </row>
        <row r="518">
          <cell r="E518" t="str">
            <v>ELECTRONIC DESIGN ENGINEER</v>
          </cell>
          <cell r="F518" t="str">
            <v>69</v>
          </cell>
          <cell r="G518" t="str">
            <v>532K</v>
          </cell>
          <cell r="H518" t="str">
            <v>4902-00</v>
          </cell>
          <cell r="I518"/>
          <cell r="J518"/>
        </row>
        <row r="519">
          <cell r="E519" t="str">
            <v>ELECTRONIC MEDIA PRODUCER</v>
          </cell>
          <cell r="F519" t="str">
            <v>41</v>
          </cell>
          <cell r="G519" t="str">
            <v>200E</v>
          </cell>
          <cell r="H519" t="str">
            <v>4902-00</v>
          </cell>
          <cell r="I519"/>
          <cell r="J519"/>
        </row>
        <row r="520">
          <cell r="E520" t="str">
            <v>ELECTRONIC MEDIA PRODUCER LEAD</v>
          </cell>
          <cell r="F520" t="str">
            <v>51</v>
          </cell>
          <cell r="G520" t="str">
            <v>200G</v>
          </cell>
          <cell r="H520" t="str">
            <v>4902-00</v>
          </cell>
          <cell r="I520"/>
          <cell r="J520"/>
        </row>
        <row r="521">
          <cell r="E521" t="str">
            <v>ELECTRONIC MEDIA PRODUCER SPECIALIST</v>
          </cell>
          <cell r="F521" t="str">
            <v>47</v>
          </cell>
          <cell r="G521" t="str">
            <v>200F</v>
          </cell>
          <cell r="H521" t="str">
            <v>4902-00</v>
          </cell>
          <cell r="I521"/>
          <cell r="J521"/>
        </row>
        <row r="522">
          <cell r="E522" t="str">
            <v>ELECTRONIC MEDIA SUPERVISOR</v>
          </cell>
          <cell r="F522" t="str">
            <v>56</v>
          </cell>
          <cell r="G522" t="str">
            <v>200H</v>
          </cell>
          <cell r="H522" t="str">
            <v>4902-00</v>
          </cell>
          <cell r="I522"/>
          <cell r="J522"/>
        </row>
        <row r="523">
          <cell r="E523" t="str">
            <v>ELECTRONICS COMMUNICATIONS SYST TECH, S</v>
          </cell>
          <cell r="F523" t="str">
            <v>53E</v>
          </cell>
          <cell r="G523" t="str">
            <v>594E</v>
          </cell>
          <cell r="H523" t="str">
            <v>4902-00</v>
          </cell>
          <cell r="I523"/>
          <cell r="J523"/>
        </row>
        <row r="524">
          <cell r="E524" t="str">
            <v>ELECTRONICS ENGINEERING MANAGER</v>
          </cell>
          <cell r="F524" t="str">
            <v>73</v>
          </cell>
          <cell r="G524" t="str">
            <v>532M</v>
          </cell>
          <cell r="H524" t="str">
            <v>4902-00</v>
          </cell>
          <cell r="I524"/>
          <cell r="J524"/>
        </row>
        <row r="525">
          <cell r="E525" t="str">
            <v>ELECTRONICS SUPERVISOR</v>
          </cell>
          <cell r="F525" t="str">
            <v>56E</v>
          </cell>
          <cell r="G525" t="str">
            <v>592T</v>
          </cell>
          <cell r="H525" t="str">
            <v>4902-00</v>
          </cell>
          <cell r="I525"/>
          <cell r="J525"/>
        </row>
        <row r="526">
          <cell r="E526" t="str">
            <v>ELECTRONICS SUPERVISOR - TRANSPORTATION</v>
          </cell>
          <cell r="F526" t="str">
            <v>63</v>
          </cell>
          <cell r="G526" t="str">
            <v>594K</v>
          </cell>
          <cell r="H526" t="str">
            <v>4902-00</v>
          </cell>
          <cell r="I526"/>
          <cell r="J526"/>
        </row>
        <row r="527">
          <cell r="E527" t="str">
            <v>ELECTRONICS TECHNICIAN</v>
          </cell>
          <cell r="F527" t="str">
            <v>45E</v>
          </cell>
          <cell r="G527" t="str">
            <v>592W</v>
          </cell>
          <cell r="H527" t="str">
            <v>4902-00</v>
          </cell>
          <cell r="I527"/>
          <cell r="J527"/>
        </row>
        <row r="528">
          <cell r="E528" t="str">
            <v>ELECTRONICS TECHNICIAN 1</v>
          </cell>
          <cell r="F528" t="str">
            <v>37G</v>
          </cell>
          <cell r="G528" t="str">
            <v>592J</v>
          </cell>
          <cell r="H528" t="str">
            <v>4902-00</v>
          </cell>
          <cell r="I528"/>
          <cell r="J528"/>
        </row>
        <row r="529">
          <cell r="E529" t="str">
            <v>ELECTRONICS TECHNICIAN 2</v>
          </cell>
          <cell r="F529" t="str">
            <v>45G</v>
          </cell>
          <cell r="G529" t="str">
            <v>592K</v>
          </cell>
          <cell r="H529" t="str">
            <v>5307-00</v>
          </cell>
          <cell r="I529"/>
          <cell r="J529"/>
        </row>
        <row r="530">
          <cell r="E530" t="str">
            <v>ELECTRONICS TECHNICIAN 3</v>
          </cell>
          <cell r="F530" t="str">
            <v>47G</v>
          </cell>
          <cell r="G530" t="str">
            <v>592L</v>
          </cell>
          <cell r="H530" t="str">
            <v>4902-00</v>
          </cell>
          <cell r="I530"/>
          <cell r="J530"/>
        </row>
        <row r="531">
          <cell r="E531" t="str">
            <v>ELECTRONICS TECHNICIAN 4</v>
          </cell>
          <cell r="F531" t="str">
            <v>50G</v>
          </cell>
          <cell r="G531" t="str">
            <v>592M</v>
          </cell>
          <cell r="H531" t="str">
            <v>5307-00</v>
          </cell>
          <cell r="I531"/>
          <cell r="J531"/>
        </row>
        <row r="532">
          <cell r="E532" t="str">
            <v>ELECTRONICS TECHNICIAN SUPERVISOR</v>
          </cell>
          <cell r="F532" t="str">
            <v>53G</v>
          </cell>
          <cell r="G532" t="str">
            <v>592N</v>
          </cell>
          <cell r="H532" t="str">
            <v>4902-00</v>
          </cell>
          <cell r="I532"/>
          <cell r="J532"/>
        </row>
        <row r="533">
          <cell r="E533" t="str">
            <v>ELEVATOR INSPECTOR 1</v>
          </cell>
          <cell r="F533" t="str">
            <v>57</v>
          </cell>
          <cell r="G533" t="str">
            <v>391N</v>
          </cell>
          <cell r="H533" t="str">
            <v>4902-00</v>
          </cell>
          <cell r="I533"/>
          <cell r="J533"/>
        </row>
        <row r="534">
          <cell r="E534" t="str">
            <v>ELEVATOR INSPECTOR 2</v>
          </cell>
          <cell r="F534" t="str">
            <v>59</v>
          </cell>
          <cell r="G534" t="str">
            <v>391O</v>
          </cell>
          <cell r="H534" t="str">
            <v>4902-00</v>
          </cell>
          <cell r="I534"/>
          <cell r="J534"/>
        </row>
        <row r="535">
          <cell r="E535" t="str">
            <v>ELEVATOR INSPECTOR ASSISTANT</v>
          </cell>
          <cell r="F535" t="str">
            <v>51</v>
          </cell>
          <cell r="G535" t="str">
            <v>391M</v>
          </cell>
          <cell r="H535" t="str">
            <v>4902-00</v>
          </cell>
          <cell r="I535"/>
          <cell r="J535"/>
        </row>
        <row r="536">
          <cell r="E536" t="str">
            <v>ELEVATOR MECHANIC</v>
          </cell>
          <cell r="F536" t="str">
            <v>46G</v>
          </cell>
          <cell r="G536" t="str">
            <v>610E</v>
          </cell>
          <cell r="H536" t="str">
            <v>4902-00</v>
          </cell>
          <cell r="I536"/>
          <cell r="J536"/>
        </row>
        <row r="537">
          <cell r="E537" t="str">
            <v>ELEVATOR MECHANIC LEAD</v>
          </cell>
          <cell r="F537" t="str">
            <v>49G</v>
          </cell>
          <cell r="G537" t="str">
            <v>610F</v>
          </cell>
          <cell r="H537" t="str">
            <v>4902-00</v>
          </cell>
          <cell r="I537"/>
          <cell r="J537"/>
        </row>
        <row r="538">
          <cell r="E538" t="str">
            <v>ELEVATOR, TECHNICAL SPECIALIST</v>
          </cell>
          <cell r="F538" t="str">
            <v>61</v>
          </cell>
          <cell r="G538" t="str">
            <v>391P</v>
          </cell>
          <cell r="H538" t="str">
            <v>4902-00</v>
          </cell>
          <cell r="I538"/>
          <cell r="J538"/>
        </row>
        <row r="539">
          <cell r="E539" t="str">
            <v>EMBALMER</v>
          </cell>
          <cell r="F539" t="str">
            <v>53</v>
          </cell>
          <cell r="G539" t="str">
            <v>506E</v>
          </cell>
          <cell r="H539" t="str">
            <v>4902-00</v>
          </cell>
          <cell r="I539"/>
          <cell r="J539"/>
        </row>
        <row r="540">
          <cell r="E540" t="str">
            <v>EMBALMER LEAD</v>
          </cell>
          <cell r="F540" t="str">
            <v>56</v>
          </cell>
          <cell r="G540" t="str">
            <v>506F</v>
          </cell>
          <cell r="H540" t="str">
            <v>4902-00</v>
          </cell>
          <cell r="I540"/>
          <cell r="J540"/>
        </row>
        <row r="541">
          <cell r="E541" t="str">
            <v>EMERGENCY MANAGEMENT PROGRAM SPEC 1</v>
          </cell>
          <cell r="F541" t="str">
            <v>n/c</v>
          </cell>
          <cell r="G541" t="str">
            <v>397A</v>
          </cell>
          <cell r="H541" t="str">
            <v>5307-00</v>
          </cell>
          <cell r="I541"/>
          <cell r="J541"/>
        </row>
        <row r="542">
          <cell r="E542" t="str">
            <v>EMERGENCY MANAGEMENT PROGRAM SPEC 2</v>
          </cell>
          <cell r="F542" t="str">
            <v>n/c</v>
          </cell>
          <cell r="G542" t="str">
            <v>397B</v>
          </cell>
          <cell r="H542" t="str">
            <v>4902-00</v>
          </cell>
          <cell r="I542"/>
          <cell r="J542"/>
        </row>
        <row r="543">
          <cell r="E543" t="str">
            <v>EMERGENCY MANAGEMENT PROGRAM SPEC 3</v>
          </cell>
          <cell r="F543" t="str">
            <v>60</v>
          </cell>
          <cell r="G543" t="str">
            <v>397C</v>
          </cell>
          <cell r="H543" t="str">
            <v>4902-00</v>
          </cell>
          <cell r="I543"/>
          <cell r="J543"/>
        </row>
        <row r="544">
          <cell r="E544" t="str">
            <v>EMERGENCY MANAGEMENT PROGRAM SPEC 4</v>
          </cell>
          <cell r="F544" t="str">
            <v>64</v>
          </cell>
          <cell r="G544" t="str">
            <v>397D</v>
          </cell>
          <cell r="H544" t="str">
            <v>4902-00</v>
          </cell>
          <cell r="I544"/>
          <cell r="J544"/>
        </row>
        <row r="545">
          <cell r="E545" t="str">
            <v>EMPLOYEE ASSISTANCE ASSOCIATE</v>
          </cell>
          <cell r="F545" t="str">
            <v>40</v>
          </cell>
          <cell r="G545" t="str">
            <v>356A</v>
          </cell>
          <cell r="H545" t="str">
            <v>4902-00</v>
          </cell>
          <cell r="I545"/>
          <cell r="J545"/>
        </row>
        <row r="546">
          <cell r="E546" t="str">
            <v>EMPLOYEE ASSISTANCE PROFESSIONAL</v>
          </cell>
          <cell r="F546" t="str">
            <v>46</v>
          </cell>
          <cell r="G546" t="str">
            <v>356B</v>
          </cell>
          <cell r="H546" t="str">
            <v>4902-00</v>
          </cell>
          <cell r="I546"/>
          <cell r="J546"/>
        </row>
        <row r="547">
          <cell r="E547" t="str">
            <v>EMPLOYEE ASSISTANCE PROFESSIONAL EXP/SUP</v>
          </cell>
          <cell r="F547" t="str">
            <v>56</v>
          </cell>
          <cell r="G547" t="str">
            <v>356D</v>
          </cell>
          <cell r="H547" t="str">
            <v>4902-00</v>
          </cell>
          <cell r="I547"/>
          <cell r="J547"/>
        </row>
        <row r="548">
          <cell r="E548" t="str">
            <v>EMPLOYEE ASSISTANCE PROFESSIONAL, SENIOR</v>
          </cell>
          <cell r="F548" t="str">
            <v>52</v>
          </cell>
          <cell r="G548" t="str">
            <v>356C</v>
          </cell>
          <cell r="H548" t="str">
            <v>4902-00</v>
          </cell>
          <cell r="I548"/>
          <cell r="J548"/>
        </row>
        <row r="549">
          <cell r="E549" t="str">
            <v>EMPLOYMENT SECURITY PROGRAM ASSISTANT</v>
          </cell>
          <cell r="F549" t="str">
            <v>42</v>
          </cell>
          <cell r="G549" t="str">
            <v>167E</v>
          </cell>
          <cell r="H549" t="str">
            <v>4902-00</v>
          </cell>
          <cell r="I549"/>
          <cell r="J549"/>
        </row>
        <row r="550">
          <cell r="E550" t="str">
            <v>EMPLOYMENT SECURITY PROGRAM COORD 1</v>
          </cell>
          <cell r="F550" t="str">
            <v>44</v>
          </cell>
          <cell r="G550" t="str">
            <v>167F</v>
          </cell>
          <cell r="H550" t="str">
            <v>4902-00</v>
          </cell>
          <cell r="I550"/>
          <cell r="J550"/>
        </row>
        <row r="551">
          <cell r="E551" t="str">
            <v>EMPLOYMENT SECURITY PROGRAM COORD 2</v>
          </cell>
          <cell r="F551" t="str">
            <v>50</v>
          </cell>
          <cell r="G551" t="str">
            <v>167G</v>
          </cell>
          <cell r="H551" t="str">
            <v>4902-00</v>
          </cell>
          <cell r="I551"/>
          <cell r="J551"/>
        </row>
        <row r="552">
          <cell r="E552" t="str">
            <v>EMPLOYMENT SECURITY PROGRAM COORD 3</v>
          </cell>
          <cell r="F552" t="str">
            <v>54</v>
          </cell>
          <cell r="G552" t="str">
            <v>167H</v>
          </cell>
          <cell r="H552" t="str">
            <v>4902-00</v>
          </cell>
          <cell r="I552"/>
          <cell r="J552"/>
        </row>
        <row r="553">
          <cell r="E553" t="str">
            <v>ENERGY FACILITY SITE CERT/COMPL MGR</v>
          </cell>
          <cell r="F553" t="str">
            <v>64</v>
          </cell>
          <cell r="G553" t="str">
            <v>542X</v>
          </cell>
          <cell r="H553" t="str">
            <v>4902-00</v>
          </cell>
          <cell r="I553"/>
          <cell r="J553"/>
        </row>
        <row r="554">
          <cell r="E554" t="str">
            <v>ENERGY FACILITY SITE SPECIALIST</v>
          </cell>
          <cell r="F554" t="str">
            <v>60</v>
          </cell>
          <cell r="G554" t="str">
            <v>542W</v>
          </cell>
          <cell r="H554" t="str">
            <v>4902-00</v>
          </cell>
          <cell r="I554"/>
          <cell r="J554"/>
        </row>
        <row r="555">
          <cell r="E555" t="str">
            <v>ENERGY/UTILITIES ENGINEER 1</v>
          </cell>
          <cell r="F555" t="str">
            <v>51</v>
          </cell>
          <cell r="G555" t="str">
            <v>529I</v>
          </cell>
          <cell r="H555" t="str">
            <v>4902-00</v>
          </cell>
          <cell r="I555"/>
          <cell r="J555"/>
        </row>
        <row r="556">
          <cell r="E556" t="str">
            <v>ENERGY/UTILITIES ENGINEER 2</v>
          </cell>
          <cell r="F556" t="str">
            <v>61</v>
          </cell>
          <cell r="G556" t="str">
            <v>529J</v>
          </cell>
          <cell r="H556" t="str">
            <v>4902-00</v>
          </cell>
          <cell r="I556"/>
          <cell r="J556"/>
        </row>
        <row r="557">
          <cell r="E557" t="str">
            <v>ENERGY/UTILITIES ENGINEER 3</v>
          </cell>
          <cell r="F557" t="str">
            <v>67</v>
          </cell>
          <cell r="G557" t="str">
            <v>529K</v>
          </cell>
          <cell r="H557" t="str">
            <v>4902-00</v>
          </cell>
          <cell r="I557"/>
          <cell r="J557"/>
        </row>
        <row r="558">
          <cell r="E558" t="str">
            <v>ENERGY/UTILITIES ENGINEER 4</v>
          </cell>
          <cell r="F558" t="str">
            <v>71</v>
          </cell>
          <cell r="G558" t="str">
            <v>529L</v>
          </cell>
          <cell r="H558" t="str">
            <v>4902-00</v>
          </cell>
          <cell r="I558"/>
          <cell r="J558"/>
        </row>
        <row r="559">
          <cell r="E559" t="str">
            <v>ENGINEERING AIDE 1</v>
          </cell>
          <cell r="F559" t="str">
            <v>42</v>
          </cell>
          <cell r="G559" t="str">
            <v>538M</v>
          </cell>
          <cell r="H559" t="str">
            <v>4902-00</v>
          </cell>
          <cell r="I559"/>
          <cell r="J559"/>
        </row>
        <row r="560">
          <cell r="E560" t="str">
            <v>ENGINEERING AIDE 2</v>
          </cell>
          <cell r="F560" t="str">
            <v>48</v>
          </cell>
          <cell r="G560" t="str">
            <v>538N</v>
          </cell>
          <cell r="H560" t="str">
            <v>4902-00</v>
          </cell>
          <cell r="I560"/>
          <cell r="J560"/>
        </row>
        <row r="561">
          <cell r="E561" t="str">
            <v>ENGINEERING AIDE 3</v>
          </cell>
          <cell r="F561" t="str">
            <v>51</v>
          </cell>
          <cell r="G561" t="str">
            <v>538O</v>
          </cell>
          <cell r="H561" t="str">
            <v>4902-00</v>
          </cell>
          <cell r="I561"/>
          <cell r="J561"/>
        </row>
        <row r="562">
          <cell r="E562" t="str">
            <v>ENGINEERING AIDE 4</v>
          </cell>
          <cell r="F562" t="str">
            <v>53</v>
          </cell>
          <cell r="G562" t="str">
            <v>538P</v>
          </cell>
          <cell r="H562" t="str">
            <v>4902-00</v>
          </cell>
          <cell r="I562"/>
          <cell r="J562"/>
        </row>
        <row r="563">
          <cell r="E563" t="str">
            <v>ENGINEERING AIDE TRAINEE</v>
          </cell>
          <cell r="F563" t="str">
            <v>37</v>
          </cell>
          <cell r="G563" t="str">
            <v>538L</v>
          </cell>
          <cell r="H563" t="str">
            <v>4902-00</v>
          </cell>
          <cell r="I563"/>
          <cell r="J563"/>
        </row>
        <row r="564">
          <cell r="E564" t="str">
            <v>ENGINEERING ASSISTANT 1</v>
          </cell>
          <cell r="F564" t="str">
            <v>47</v>
          </cell>
          <cell r="G564" t="str">
            <v>538E</v>
          </cell>
          <cell r="H564" t="str">
            <v>4902-00</v>
          </cell>
          <cell r="I564"/>
          <cell r="J564"/>
        </row>
        <row r="565">
          <cell r="E565" t="str">
            <v>ENGINEERING ASSISTANT 2</v>
          </cell>
          <cell r="F565" t="str">
            <v>53</v>
          </cell>
          <cell r="G565" t="str">
            <v>538F</v>
          </cell>
          <cell r="H565" t="str">
            <v>4902-00</v>
          </cell>
          <cell r="I565"/>
          <cell r="J565"/>
        </row>
        <row r="566">
          <cell r="E566" t="str">
            <v>ENGINEERING TECHNICIAN 1</v>
          </cell>
          <cell r="F566" t="str">
            <v>45</v>
          </cell>
          <cell r="G566" t="str">
            <v>538G</v>
          </cell>
          <cell r="H566" t="str">
            <v>4902-00</v>
          </cell>
          <cell r="I566"/>
          <cell r="J566"/>
        </row>
        <row r="567">
          <cell r="E567" t="str">
            <v>ENGINEERING TECHNICIAN 2</v>
          </cell>
          <cell r="F567" t="str">
            <v>49</v>
          </cell>
          <cell r="G567" t="str">
            <v>538H</v>
          </cell>
          <cell r="H567" t="str">
            <v>4902-00</v>
          </cell>
          <cell r="I567"/>
          <cell r="J567"/>
        </row>
        <row r="568">
          <cell r="E568" t="str">
            <v>ENGINEERING TECHNICIAN 3</v>
          </cell>
          <cell r="F568" t="str">
            <v>53</v>
          </cell>
          <cell r="G568" t="str">
            <v>538I</v>
          </cell>
          <cell r="H568" t="str">
            <v>4902-00</v>
          </cell>
          <cell r="I568"/>
          <cell r="J568"/>
        </row>
        <row r="569">
          <cell r="E569" t="str">
            <v>ENGINEERING TECHNICIAN LEAD</v>
          </cell>
          <cell r="F569" t="str">
            <v>55</v>
          </cell>
          <cell r="G569" t="str">
            <v>538J</v>
          </cell>
          <cell r="H569" t="str">
            <v>4902-00</v>
          </cell>
          <cell r="I569"/>
          <cell r="J569"/>
        </row>
        <row r="570">
          <cell r="E570" t="str">
            <v>ENGINEERING TECHNICIAN SUPERVISOR</v>
          </cell>
          <cell r="F570" t="str">
            <v>57</v>
          </cell>
          <cell r="G570" t="str">
            <v>538K</v>
          </cell>
          <cell r="H570" t="str">
            <v>4902-00</v>
          </cell>
          <cell r="I570"/>
          <cell r="J570"/>
        </row>
        <row r="571">
          <cell r="E571" t="str">
            <v>ENGR-DECKHAND, OCEANOGRAPHIC RSRCH VESS</v>
          </cell>
          <cell r="F571" t="str">
            <v>46G</v>
          </cell>
          <cell r="G571" t="str">
            <v>652E</v>
          </cell>
          <cell r="H571" t="str">
            <v>4902-00</v>
          </cell>
          <cell r="I571"/>
          <cell r="J571"/>
        </row>
        <row r="572">
          <cell r="E572" t="str">
            <v>ENVELOPE ADJUSTER</v>
          </cell>
          <cell r="F572" t="str">
            <v>52G</v>
          </cell>
          <cell r="G572" t="str">
            <v>206R</v>
          </cell>
          <cell r="H572" t="str">
            <v>4902-00</v>
          </cell>
          <cell r="I572"/>
          <cell r="J572"/>
        </row>
        <row r="573">
          <cell r="E573" t="str">
            <v>ENVELOPE OPERATOR</v>
          </cell>
          <cell r="F573" t="str">
            <v>30G</v>
          </cell>
          <cell r="G573" t="str">
            <v>206Q</v>
          </cell>
          <cell r="H573" t="str">
            <v>4902-00</v>
          </cell>
          <cell r="I573"/>
          <cell r="J573"/>
        </row>
        <row r="574">
          <cell r="E574" t="str">
            <v>ENVIRONMENTAL CONTROL TECHNICIAN 1</v>
          </cell>
          <cell r="F574" t="str">
            <v>32</v>
          </cell>
          <cell r="G574" t="str">
            <v>395A</v>
          </cell>
          <cell r="H574" t="str">
            <v>4902-00</v>
          </cell>
          <cell r="I574"/>
          <cell r="J574"/>
        </row>
        <row r="575">
          <cell r="E575" t="str">
            <v>ENVIRONMENTAL CONTROL TECHNICIAN 2</v>
          </cell>
          <cell r="F575" t="str">
            <v>36</v>
          </cell>
          <cell r="G575" t="str">
            <v>395B</v>
          </cell>
          <cell r="H575" t="str">
            <v>4902-00</v>
          </cell>
          <cell r="I575"/>
          <cell r="J575"/>
        </row>
        <row r="576">
          <cell r="E576" t="str">
            <v>ENVIRONMENTAL CONTROL TECHNICIAN 3</v>
          </cell>
          <cell r="F576" t="str">
            <v>40</v>
          </cell>
          <cell r="G576" t="str">
            <v>395C</v>
          </cell>
          <cell r="H576" t="str">
            <v>4902-00</v>
          </cell>
          <cell r="I576"/>
          <cell r="J576"/>
        </row>
        <row r="577">
          <cell r="E577" t="str">
            <v>ENVIRONMENTAL ENGINEER 1</v>
          </cell>
          <cell r="F577" t="str">
            <v>55</v>
          </cell>
          <cell r="G577" t="str">
            <v>536E</v>
          </cell>
          <cell r="H577" t="str">
            <v>4902-00</v>
          </cell>
          <cell r="I577"/>
          <cell r="J577"/>
        </row>
        <row r="578">
          <cell r="E578" t="str">
            <v>ENVIRONMENTAL ENGINEER 2</v>
          </cell>
          <cell r="F578" t="str">
            <v>61</v>
          </cell>
          <cell r="G578" t="str">
            <v>536F</v>
          </cell>
          <cell r="H578" t="str">
            <v>4902-00</v>
          </cell>
          <cell r="I578"/>
          <cell r="J578"/>
        </row>
        <row r="579">
          <cell r="E579" t="str">
            <v>ENVIRONMENTAL ENGINEER 3</v>
          </cell>
          <cell r="F579" t="str">
            <v>67</v>
          </cell>
          <cell r="G579" t="str">
            <v>536G</v>
          </cell>
          <cell r="H579" t="str">
            <v>4902-00</v>
          </cell>
          <cell r="I579"/>
          <cell r="J579"/>
        </row>
        <row r="580">
          <cell r="E580" t="str">
            <v>ENVIRONMENTAL ENGINEER 4</v>
          </cell>
          <cell r="F580" t="str">
            <v>69</v>
          </cell>
          <cell r="G580" t="str">
            <v>536H</v>
          </cell>
          <cell r="H580" t="str">
            <v>4902-00</v>
          </cell>
          <cell r="I580"/>
          <cell r="J580"/>
        </row>
        <row r="581">
          <cell r="E581" t="str">
            <v>ENVIRONMENTAL ENGINEER 5</v>
          </cell>
          <cell r="F581" t="str">
            <v>71</v>
          </cell>
          <cell r="G581" t="str">
            <v>536I</v>
          </cell>
          <cell r="H581" t="str">
            <v>4902-00</v>
          </cell>
          <cell r="I581"/>
          <cell r="J581"/>
        </row>
        <row r="582">
          <cell r="E582" t="str">
            <v>ENVIRONMENTAL ENGINEER 6</v>
          </cell>
          <cell r="F582" t="str">
            <v>73</v>
          </cell>
          <cell r="G582" t="str">
            <v>536J</v>
          </cell>
          <cell r="H582" t="str">
            <v>4902-00</v>
          </cell>
          <cell r="I582"/>
          <cell r="J582"/>
        </row>
        <row r="583">
          <cell r="E583" t="str">
            <v>ENVIRONMENTAL HEALTH &amp; SAFETY TECH</v>
          </cell>
          <cell r="F583" t="str">
            <v>42</v>
          </cell>
          <cell r="G583" t="str">
            <v>392I</v>
          </cell>
          <cell r="H583" t="str">
            <v>4902-00</v>
          </cell>
          <cell r="I583"/>
          <cell r="J583"/>
        </row>
        <row r="584">
          <cell r="E584" t="str">
            <v>ENVIRONMENTAL PLANNER 1</v>
          </cell>
          <cell r="F584" t="str">
            <v>43</v>
          </cell>
          <cell r="G584" t="str">
            <v>542R</v>
          </cell>
          <cell r="H584" t="str">
            <v>4902-00</v>
          </cell>
          <cell r="I584"/>
          <cell r="J584"/>
        </row>
        <row r="585">
          <cell r="E585" t="str">
            <v>ENVIRONMENTAL PLANNER 2</v>
          </cell>
          <cell r="F585" t="str">
            <v>50</v>
          </cell>
          <cell r="G585" t="str">
            <v>542S</v>
          </cell>
          <cell r="H585" t="str">
            <v>4902-00</v>
          </cell>
          <cell r="I585"/>
          <cell r="J585"/>
        </row>
        <row r="586">
          <cell r="E586" t="str">
            <v>ENVIRONMENTAL PLANNER 3</v>
          </cell>
          <cell r="F586" t="str">
            <v>55</v>
          </cell>
          <cell r="G586" t="str">
            <v>542T</v>
          </cell>
          <cell r="H586" t="str">
            <v>4902-00</v>
          </cell>
          <cell r="I586"/>
          <cell r="J586"/>
        </row>
        <row r="587">
          <cell r="E587" t="str">
            <v>ENVIRONMENTAL PLANNER 4</v>
          </cell>
          <cell r="F587" t="str">
            <v>59</v>
          </cell>
          <cell r="G587" t="str">
            <v>542U</v>
          </cell>
          <cell r="H587" t="str">
            <v>4902-00</v>
          </cell>
          <cell r="I587"/>
          <cell r="J587"/>
        </row>
        <row r="588">
          <cell r="E588" t="str">
            <v>ENVIRONMENTAL PLANNER 5</v>
          </cell>
          <cell r="F588" t="str">
            <v>63</v>
          </cell>
          <cell r="G588" t="str">
            <v>542V</v>
          </cell>
          <cell r="H588" t="str">
            <v>4902-00</v>
          </cell>
          <cell r="I588"/>
          <cell r="J588"/>
        </row>
        <row r="589">
          <cell r="E589" t="str">
            <v>ENVIRONMENTAL SPECIALIST 1</v>
          </cell>
          <cell r="F589" t="str">
            <v>38</v>
          </cell>
          <cell r="G589" t="str">
            <v>523E</v>
          </cell>
          <cell r="H589" t="str">
            <v>4902-00</v>
          </cell>
          <cell r="I589"/>
          <cell r="J589"/>
        </row>
        <row r="590">
          <cell r="E590" t="str">
            <v>ENVIRONMENTAL SPECIALIST 2</v>
          </cell>
          <cell r="F590" t="str">
            <v>43</v>
          </cell>
          <cell r="G590" t="str">
            <v>523F</v>
          </cell>
          <cell r="H590" t="str">
            <v>4902-00</v>
          </cell>
          <cell r="I590"/>
          <cell r="J590"/>
        </row>
        <row r="591">
          <cell r="E591" t="str">
            <v>ENVIRONMENTAL SPECIALIST 3</v>
          </cell>
          <cell r="F591" t="str">
            <v>49</v>
          </cell>
          <cell r="G591" t="str">
            <v>523G</v>
          </cell>
          <cell r="H591" t="str">
            <v>4902-00</v>
          </cell>
          <cell r="I591"/>
          <cell r="J591"/>
        </row>
        <row r="592">
          <cell r="E592" t="str">
            <v>ENVIRONMENTAL SPECIALIST 4</v>
          </cell>
          <cell r="F592" t="str">
            <v>55</v>
          </cell>
          <cell r="G592" t="str">
            <v>523H</v>
          </cell>
          <cell r="H592" t="str">
            <v>4902-00</v>
          </cell>
          <cell r="I592"/>
          <cell r="J592"/>
        </row>
        <row r="593">
          <cell r="E593" t="str">
            <v>ENVIRONMENTAL SPECIALIST 5</v>
          </cell>
          <cell r="F593" t="str">
            <v>59</v>
          </cell>
          <cell r="G593" t="str">
            <v>523X</v>
          </cell>
          <cell r="H593" t="str">
            <v>4902-00</v>
          </cell>
          <cell r="I593"/>
          <cell r="J593"/>
        </row>
        <row r="594">
          <cell r="E594" t="str">
            <v>ENVIRONMENTAL TECHNICIAN</v>
          </cell>
          <cell r="F594" t="str">
            <v>32</v>
          </cell>
          <cell r="G594" t="str">
            <v>519E</v>
          </cell>
          <cell r="H594" t="str">
            <v>4902-00</v>
          </cell>
          <cell r="I594"/>
          <cell r="J594"/>
        </row>
        <row r="595">
          <cell r="E595" t="str">
            <v>EPIDEMIOLOGIST 1</v>
          </cell>
          <cell r="F595" t="str">
            <v>61</v>
          </cell>
          <cell r="G595" t="str">
            <v>303J</v>
          </cell>
          <cell r="H595" t="str">
            <v>4902-00</v>
          </cell>
          <cell r="I595"/>
          <cell r="J595"/>
        </row>
        <row r="596">
          <cell r="E596" t="str">
            <v>EPIDEMIOLOGIST 2 (NON-MEDICAL)</v>
          </cell>
          <cell r="F596" t="str">
            <v>67</v>
          </cell>
          <cell r="G596" t="str">
            <v>303K</v>
          </cell>
          <cell r="H596" t="str">
            <v>4902-00</v>
          </cell>
          <cell r="I596"/>
          <cell r="J596"/>
        </row>
        <row r="597">
          <cell r="E597" t="str">
            <v>EPIDEMIOLOGIST 3 (NON-MEDICAL)</v>
          </cell>
          <cell r="F597" t="str">
            <v>71</v>
          </cell>
          <cell r="G597" t="str">
            <v>303L</v>
          </cell>
          <cell r="H597" t="str">
            <v>4902-00</v>
          </cell>
          <cell r="I597"/>
          <cell r="J597"/>
        </row>
        <row r="598">
          <cell r="E598" t="str">
            <v>EQUIPMENT OPERATOR 1</v>
          </cell>
          <cell r="F598" t="str">
            <v>42E</v>
          </cell>
          <cell r="G598" t="str">
            <v>618R</v>
          </cell>
          <cell r="H598" t="str">
            <v>5307-00</v>
          </cell>
          <cell r="I598"/>
          <cell r="J598"/>
        </row>
        <row r="599">
          <cell r="E599" t="str">
            <v>EQUIPMENT OPERATOR 2</v>
          </cell>
          <cell r="F599" t="str">
            <v>45G</v>
          </cell>
          <cell r="G599" t="str">
            <v>618S</v>
          </cell>
          <cell r="H599" t="str">
            <v>4902-00</v>
          </cell>
          <cell r="I599"/>
          <cell r="J599"/>
        </row>
        <row r="600">
          <cell r="E600" t="str">
            <v>EQUIPMENT OPERATOR LEAD</v>
          </cell>
          <cell r="F600" t="str">
            <v>48G</v>
          </cell>
          <cell r="G600" t="str">
            <v>618T</v>
          </cell>
          <cell r="H600" t="str">
            <v>5307-00</v>
          </cell>
          <cell r="I600"/>
          <cell r="J600"/>
        </row>
        <row r="601">
          <cell r="E601" t="str">
            <v>EQUIPMENT OPERATOR SUPERVISOR</v>
          </cell>
          <cell r="F601" t="str">
            <v>52G</v>
          </cell>
          <cell r="G601" t="str">
            <v>618U</v>
          </cell>
          <cell r="H601" t="str">
            <v>4902-00</v>
          </cell>
          <cell r="I601"/>
          <cell r="J601"/>
        </row>
        <row r="602">
          <cell r="E602" t="str">
            <v>EQUIPMENT TECHNICIAN 1</v>
          </cell>
          <cell r="F602" t="str">
            <v>33G</v>
          </cell>
          <cell r="G602" t="str">
            <v>600I</v>
          </cell>
          <cell r="H602" t="str">
            <v>4902-00</v>
          </cell>
          <cell r="I602"/>
          <cell r="J602"/>
        </row>
        <row r="603">
          <cell r="E603" t="str">
            <v>EQUIPMENT TECHNICIAN 2</v>
          </cell>
          <cell r="F603" t="str">
            <v>42G</v>
          </cell>
          <cell r="G603" t="str">
            <v>600J</v>
          </cell>
          <cell r="H603" t="str">
            <v>4902-00</v>
          </cell>
          <cell r="I603"/>
          <cell r="J603"/>
        </row>
        <row r="604">
          <cell r="E604" t="str">
            <v>EQUIPMENT TECHNICIAN 3</v>
          </cell>
          <cell r="F604" t="str">
            <v>48G</v>
          </cell>
          <cell r="G604" t="str">
            <v>600K</v>
          </cell>
          <cell r="H604" t="str">
            <v>5307-00</v>
          </cell>
          <cell r="I604"/>
          <cell r="J604"/>
        </row>
        <row r="605">
          <cell r="E605" t="str">
            <v>EQUIPMENT TECHNICIAN LEAD</v>
          </cell>
          <cell r="F605" t="str">
            <v>51G</v>
          </cell>
          <cell r="G605" t="str">
            <v>600L</v>
          </cell>
          <cell r="H605" t="str">
            <v>5307-00</v>
          </cell>
          <cell r="I605"/>
          <cell r="J605"/>
        </row>
        <row r="606">
          <cell r="E606" t="str">
            <v>EQUIPMENT TECHNICIAN SUPERVISOR</v>
          </cell>
          <cell r="F606" t="str">
            <v>55G</v>
          </cell>
          <cell r="G606" t="str">
            <v>600M</v>
          </cell>
          <cell r="H606" t="str">
            <v>5307-00</v>
          </cell>
          <cell r="I606"/>
          <cell r="J606"/>
        </row>
        <row r="607">
          <cell r="E607" t="str">
            <v>ERGONOMIST 3</v>
          </cell>
          <cell r="F607" t="str">
            <v>65</v>
          </cell>
          <cell r="G607" t="str">
            <v>305C</v>
          </cell>
          <cell r="H607" t="str">
            <v>4902-00</v>
          </cell>
          <cell r="I607"/>
          <cell r="J607"/>
        </row>
        <row r="608">
          <cell r="E608" t="str">
            <v>ERGONOMIST 4</v>
          </cell>
          <cell r="F608" t="str">
            <v>69</v>
          </cell>
          <cell r="G608" t="str">
            <v>305D</v>
          </cell>
          <cell r="H608" t="str">
            <v>4902-00</v>
          </cell>
          <cell r="I608"/>
          <cell r="J608"/>
        </row>
        <row r="609">
          <cell r="E609" t="str">
            <v>EVENTS COORDINATOR 1</v>
          </cell>
          <cell r="F609" t="str">
            <v>30</v>
          </cell>
          <cell r="G609" t="str">
            <v>111A</v>
          </cell>
          <cell r="H609" t="str">
            <v>4902-00</v>
          </cell>
          <cell r="I609"/>
          <cell r="J609"/>
        </row>
        <row r="610">
          <cell r="E610" t="str">
            <v>EVENTS COORDINATOR 2</v>
          </cell>
          <cell r="F610" t="str">
            <v>35</v>
          </cell>
          <cell r="G610" t="str">
            <v>111B</v>
          </cell>
          <cell r="H610" t="str">
            <v>4902-00</v>
          </cell>
          <cell r="I610"/>
          <cell r="J610"/>
        </row>
        <row r="611">
          <cell r="E611" t="str">
            <v>EVENTS COORDINATOR 3</v>
          </cell>
          <cell r="F611" t="str">
            <v>39</v>
          </cell>
          <cell r="G611" t="str">
            <v>111C</v>
          </cell>
          <cell r="H611" t="str">
            <v>4902-00</v>
          </cell>
          <cell r="I611"/>
          <cell r="J611"/>
        </row>
        <row r="612">
          <cell r="E612" t="str">
            <v>EVENTS COORDINATOR 4</v>
          </cell>
          <cell r="F612" t="str">
            <v>46</v>
          </cell>
          <cell r="G612" t="str">
            <v>111D</v>
          </cell>
          <cell r="H612" t="str">
            <v>4902-00</v>
          </cell>
          <cell r="I612"/>
          <cell r="J612"/>
        </row>
        <row r="613">
          <cell r="E613" t="str">
            <v>EX ASST, DSHS</v>
          </cell>
          <cell r="F613" t="str">
            <v>Band1</v>
          </cell>
          <cell r="G613" t="str">
            <v>B1680</v>
          </cell>
          <cell r="H613" t="str">
            <v>4902-00</v>
          </cell>
          <cell r="I613"/>
          <cell r="J613"/>
        </row>
        <row r="614">
          <cell r="E614" t="str">
            <v>EXCISE TAX ASSISTANT</v>
          </cell>
          <cell r="F614" t="str">
            <v>34</v>
          </cell>
          <cell r="G614" t="str">
            <v>172K</v>
          </cell>
          <cell r="H614" t="str">
            <v>4902-00</v>
          </cell>
          <cell r="I614"/>
          <cell r="J614"/>
        </row>
        <row r="615">
          <cell r="E615" t="str">
            <v>EXCISE TAX EXAMINER 1</v>
          </cell>
          <cell r="F615" t="str">
            <v>37</v>
          </cell>
          <cell r="G615" t="str">
            <v>172L</v>
          </cell>
          <cell r="H615" t="str">
            <v>4902-00</v>
          </cell>
          <cell r="I615"/>
          <cell r="J615"/>
        </row>
        <row r="616">
          <cell r="E616" t="str">
            <v>EXCISE TAX EXAMINER 2</v>
          </cell>
          <cell r="F616" t="str">
            <v>46</v>
          </cell>
          <cell r="G616" t="str">
            <v>172M</v>
          </cell>
          <cell r="H616" t="str">
            <v>4902-00</v>
          </cell>
          <cell r="I616"/>
          <cell r="J616"/>
        </row>
        <row r="617">
          <cell r="E617" t="str">
            <v>EXCISE TAX EXAMINER 3</v>
          </cell>
          <cell r="F617" t="str">
            <v>53</v>
          </cell>
          <cell r="G617" t="str">
            <v>172N</v>
          </cell>
          <cell r="H617" t="str">
            <v>4902-00</v>
          </cell>
          <cell r="I617"/>
          <cell r="J617"/>
        </row>
        <row r="618">
          <cell r="E618" t="str">
            <v>EXCISE TAX EXAMINER 4</v>
          </cell>
          <cell r="F618" t="str">
            <v>57</v>
          </cell>
          <cell r="G618" t="str">
            <v>172O</v>
          </cell>
          <cell r="H618" t="str">
            <v>4902-00</v>
          </cell>
          <cell r="I618"/>
          <cell r="J618"/>
        </row>
        <row r="619">
          <cell r="E619" t="str">
            <v>FACILITIES DRAFTING TECHNICIAN 1</v>
          </cell>
          <cell r="F619" t="str">
            <v>36</v>
          </cell>
          <cell r="G619" t="str">
            <v>540H</v>
          </cell>
          <cell r="H619" t="str">
            <v>4902-00</v>
          </cell>
          <cell r="I619"/>
          <cell r="J619"/>
        </row>
        <row r="620">
          <cell r="E620" t="str">
            <v>FACILITIES DRAFTING TECHNICIAN 2</v>
          </cell>
          <cell r="F620" t="str">
            <v>41</v>
          </cell>
          <cell r="G620" t="str">
            <v>540I</v>
          </cell>
          <cell r="H620" t="str">
            <v>4902-00</v>
          </cell>
          <cell r="I620"/>
          <cell r="J620"/>
        </row>
        <row r="621">
          <cell r="E621" t="str">
            <v>FACILITIES ENGINEER 1</v>
          </cell>
          <cell r="F621" t="str">
            <v>50</v>
          </cell>
          <cell r="G621" t="str">
            <v>528A</v>
          </cell>
          <cell r="H621" t="str">
            <v>4902-00</v>
          </cell>
          <cell r="I621"/>
          <cell r="J621"/>
        </row>
        <row r="622">
          <cell r="E622" t="str">
            <v>FACILITIES ENGINEER 2</v>
          </cell>
          <cell r="F622" t="str">
            <v>56</v>
          </cell>
          <cell r="G622" t="str">
            <v>528B</v>
          </cell>
          <cell r="H622" t="str">
            <v>4902-00</v>
          </cell>
          <cell r="I622"/>
          <cell r="J622"/>
        </row>
        <row r="623">
          <cell r="E623" t="str">
            <v>FACILITIES ENGINEER 3</v>
          </cell>
          <cell r="F623" t="str">
            <v>62</v>
          </cell>
          <cell r="G623" t="str">
            <v>528C</v>
          </cell>
          <cell r="H623" t="str">
            <v>4902-00</v>
          </cell>
          <cell r="I623"/>
          <cell r="J623"/>
        </row>
        <row r="624">
          <cell r="E624" t="str">
            <v>FACILITIES ENGINEER 4</v>
          </cell>
          <cell r="F624" t="str">
            <v>66</v>
          </cell>
          <cell r="G624" t="str">
            <v>528D</v>
          </cell>
          <cell r="H624" t="str">
            <v>4902-00</v>
          </cell>
          <cell r="I624"/>
          <cell r="J624"/>
        </row>
        <row r="625">
          <cell r="E625" t="str">
            <v>FACILITIES OPERATIONS MAINT SPECIALIST</v>
          </cell>
          <cell r="F625" t="str">
            <v>47G</v>
          </cell>
          <cell r="G625" t="str">
            <v>596M</v>
          </cell>
          <cell r="H625" t="str">
            <v>4902-00</v>
          </cell>
          <cell r="I625"/>
          <cell r="J625"/>
        </row>
        <row r="626">
          <cell r="E626" t="str">
            <v>FACILITIES PLANNER 1</v>
          </cell>
          <cell r="F626" t="str">
            <v>56</v>
          </cell>
          <cell r="G626" t="str">
            <v>542G</v>
          </cell>
          <cell r="H626" t="str">
            <v>4902-00</v>
          </cell>
          <cell r="I626"/>
          <cell r="J626"/>
        </row>
        <row r="627">
          <cell r="E627" t="str">
            <v>FACILITIES PLANNER 2</v>
          </cell>
          <cell r="F627" t="str">
            <v>62</v>
          </cell>
          <cell r="G627" t="str">
            <v>542H</v>
          </cell>
          <cell r="H627" t="str">
            <v>4902-00</v>
          </cell>
          <cell r="I627"/>
          <cell r="J627"/>
        </row>
        <row r="628">
          <cell r="E628" t="str">
            <v>FACILITIES SENIOR PLANNER</v>
          </cell>
          <cell r="F628" t="str">
            <v>65</v>
          </cell>
          <cell r="G628" t="str">
            <v>542I</v>
          </cell>
          <cell r="H628" t="str">
            <v>5300-00</v>
          </cell>
          <cell r="I628"/>
          <cell r="J628"/>
        </row>
        <row r="629">
          <cell r="E629" t="str">
            <v>FACILITY SERVICES COORDINATOR</v>
          </cell>
          <cell r="F629" t="str">
            <v>50</v>
          </cell>
          <cell r="G629" t="str">
            <v>598N</v>
          </cell>
          <cell r="H629" t="str">
            <v>4902-00</v>
          </cell>
          <cell r="I629"/>
          <cell r="J629"/>
        </row>
        <row r="630">
          <cell r="E630" t="str">
            <v>FACILITY SERVICES COORDINATOR 2</v>
          </cell>
          <cell r="F630" t="str">
            <v>50</v>
          </cell>
          <cell r="G630" t="str">
            <v>598N</v>
          </cell>
          <cell r="H630" t="str">
            <v>5307-00</v>
          </cell>
          <cell r="I630"/>
          <cell r="J630"/>
        </row>
        <row r="631">
          <cell r="E631" t="str">
            <v>FACTORY &amp; MOBILE HOME PLAN EXAMINER</v>
          </cell>
          <cell r="F631" t="str">
            <v>59E</v>
          </cell>
          <cell r="G631" t="str">
            <v>391R</v>
          </cell>
          <cell r="H631" t="str">
            <v>4902-00</v>
          </cell>
          <cell r="I631"/>
          <cell r="J631"/>
        </row>
        <row r="632">
          <cell r="E632" t="str">
            <v>FARMER 1</v>
          </cell>
          <cell r="F632" t="str">
            <v>25</v>
          </cell>
          <cell r="G632" t="str">
            <v>565I</v>
          </cell>
          <cell r="H632" t="str">
            <v>4902-00</v>
          </cell>
          <cell r="I632"/>
          <cell r="J632"/>
        </row>
        <row r="633">
          <cell r="E633" t="str">
            <v>FARMER 2</v>
          </cell>
          <cell r="F633" t="str">
            <v>33</v>
          </cell>
          <cell r="G633" t="str">
            <v>565J</v>
          </cell>
          <cell r="H633" t="str">
            <v>4902-00</v>
          </cell>
          <cell r="I633"/>
          <cell r="J633"/>
        </row>
        <row r="634">
          <cell r="E634" t="str">
            <v>FARMER 3</v>
          </cell>
          <cell r="F634" t="str">
            <v>38</v>
          </cell>
          <cell r="G634" t="str">
            <v>565K</v>
          </cell>
          <cell r="H634" t="str">
            <v>4902-00</v>
          </cell>
          <cell r="I634"/>
          <cell r="J634"/>
        </row>
        <row r="635">
          <cell r="E635" t="str">
            <v>FARMER 4</v>
          </cell>
          <cell r="F635" t="str">
            <v>44</v>
          </cell>
          <cell r="G635" t="str">
            <v>565L</v>
          </cell>
          <cell r="H635" t="str">
            <v>4902-00</v>
          </cell>
          <cell r="I635"/>
          <cell r="J635"/>
        </row>
        <row r="636">
          <cell r="E636" t="str">
            <v>FARMER 5</v>
          </cell>
          <cell r="F636" t="str">
            <v>46</v>
          </cell>
          <cell r="G636" t="str">
            <v>565M</v>
          </cell>
          <cell r="H636" t="str">
            <v>4902-00</v>
          </cell>
          <cell r="I636"/>
          <cell r="J636"/>
        </row>
        <row r="637">
          <cell r="E637" t="str">
            <v>FARMER 6</v>
          </cell>
          <cell r="F637" t="str">
            <v>49</v>
          </cell>
          <cell r="G637" t="str">
            <v>565N</v>
          </cell>
          <cell r="H637" t="str">
            <v>4902-00</v>
          </cell>
          <cell r="I637"/>
          <cell r="J637"/>
        </row>
        <row r="638">
          <cell r="E638" t="str">
            <v>FERRY OPERATOR</v>
          </cell>
          <cell r="F638" t="str">
            <v>45E</v>
          </cell>
          <cell r="G638" t="str">
            <v>652P</v>
          </cell>
          <cell r="H638" t="str">
            <v>4902-00</v>
          </cell>
          <cell r="I638"/>
          <cell r="J638"/>
        </row>
        <row r="639">
          <cell r="E639" t="str">
            <v>FERRY OPERATOR ASSISTANT</v>
          </cell>
          <cell r="F639" t="str">
            <v>37E</v>
          </cell>
          <cell r="G639" t="str">
            <v>653P</v>
          </cell>
          <cell r="H639" t="str">
            <v>4902-00</v>
          </cell>
          <cell r="I639"/>
          <cell r="J639"/>
        </row>
        <row r="640">
          <cell r="E640" t="str">
            <v>FERRY OPERATOR, SENIOR</v>
          </cell>
          <cell r="F640" t="str">
            <v>49E</v>
          </cell>
          <cell r="G640" t="str">
            <v>652Q</v>
          </cell>
          <cell r="H640" t="str">
            <v>4902-00</v>
          </cell>
          <cell r="I640"/>
          <cell r="J640"/>
        </row>
        <row r="641">
          <cell r="E641" t="str">
            <v>FIN REC OFF CHF</v>
          </cell>
          <cell r="F641" t="str">
            <v>Band1</v>
          </cell>
          <cell r="G641" t="str">
            <v>B1653</v>
          </cell>
          <cell r="H641" t="str">
            <v>5300-00</v>
          </cell>
          <cell r="I641"/>
          <cell r="J641"/>
        </row>
        <row r="642">
          <cell r="E642" t="str">
            <v>FIN SVS DIR-DSHS</v>
          </cell>
          <cell r="F642" t="str">
            <v>Band1</v>
          </cell>
          <cell r="G642" t="str">
            <v>B1651</v>
          </cell>
          <cell r="H642" t="str">
            <v>4902-00</v>
          </cell>
          <cell r="I642"/>
          <cell r="J642"/>
        </row>
        <row r="643">
          <cell r="E643" t="str">
            <v>FINANCIAL BENEFITS COORDINATOR</v>
          </cell>
          <cell r="F643" t="str">
            <v>35</v>
          </cell>
          <cell r="G643" t="str">
            <v>165F</v>
          </cell>
          <cell r="H643" t="str">
            <v>4902-00</v>
          </cell>
          <cell r="I643"/>
          <cell r="J643"/>
        </row>
        <row r="644">
          <cell r="E644" t="str">
            <v>FINANCIAL EXAMINER 1</v>
          </cell>
          <cell r="F644" t="str">
            <v>42</v>
          </cell>
          <cell r="G644" t="str">
            <v>161E</v>
          </cell>
          <cell r="H644" t="str">
            <v>4902-00</v>
          </cell>
          <cell r="I644"/>
          <cell r="J644"/>
        </row>
        <row r="645">
          <cell r="E645" t="str">
            <v>FINANCIAL EXAMINER 2</v>
          </cell>
          <cell r="F645" t="str">
            <v>60</v>
          </cell>
          <cell r="G645" t="str">
            <v>161F</v>
          </cell>
          <cell r="H645" t="str">
            <v>4902-00</v>
          </cell>
          <cell r="I645"/>
          <cell r="J645"/>
        </row>
        <row r="646">
          <cell r="E646" t="str">
            <v>FINANCIAL EXAMINER 3</v>
          </cell>
          <cell r="F646" t="str">
            <v>66</v>
          </cell>
          <cell r="G646" t="str">
            <v>161G</v>
          </cell>
          <cell r="H646" t="str">
            <v>4902-00</v>
          </cell>
          <cell r="I646"/>
          <cell r="J646"/>
        </row>
        <row r="647">
          <cell r="E647" t="str">
            <v>FINANCIAL EXAMINER 4</v>
          </cell>
          <cell r="F647" t="str">
            <v>70</v>
          </cell>
          <cell r="G647" t="str">
            <v>161H</v>
          </cell>
          <cell r="H647" t="str">
            <v>4902-00</v>
          </cell>
          <cell r="I647"/>
          <cell r="J647"/>
        </row>
        <row r="648">
          <cell r="E648" t="str">
            <v>FINANCIAL INCENTIVE COORDINATOR</v>
          </cell>
          <cell r="F648" t="str">
            <v>54</v>
          </cell>
          <cell r="G648" t="str">
            <v>168F</v>
          </cell>
          <cell r="H648" t="str">
            <v>4902-00</v>
          </cell>
          <cell r="I648"/>
          <cell r="J648"/>
        </row>
        <row r="649">
          <cell r="E649" t="str">
            <v>FINANCIAL LEGAL EXAMINER 1</v>
          </cell>
          <cell r="F649" t="str">
            <v>54</v>
          </cell>
          <cell r="G649" t="str">
            <v>422P</v>
          </cell>
          <cell r="H649" t="str">
            <v>4902-00</v>
          </cell>
          <cell r="I649"/>
          <cell r="J649"/>
        </row>
        <row r="650">
          <cell r="E650" t="str">
            <v>FINANCIAL LEGAL EXAMINER 2</v>
          </cell>
          <cell r="F650" t="str">
            <v>59</v>
          </cell>
          <cell r="G650" t="str">
            <v>422Q</v>
          </cell>
          <cell r="H650" t="str">
            <v>4902-00</v>
          </cell>
          <cell r="I650"/>
          <cell r="J650"/>
        </row>
        <row r="651">
          <cell r="E651" t="str">
            <v>FINANCIAL LEGAL EXAMINER 3</v>
          </cell>
          <cell r="F651" t="str">
            <v>64</v>
          </cell>
          <cell r="G651" t="str">
            <v>422R</v>
          </cell>
          <cell r="H651" t="str">
            <v>4902-00</v>
          </cell>
          <cell r="I651"/>
          <cell r="J651"/>
        </row>
        <row r="652">
          <cell r="E652" t="str">
            <v>FINANCIAL LEGAL EXAMINER 4</v>
          </cell>
          <cell r="F652" t="str">
            <v>68</v>
          </cell>
          <cell r="G652" t="str">
            <v>422S</v>
          </cell>
          <cell r="H652" t="str">
            <v>4902-00</v>
          </cell>
          <cell r="I652"/>
          <cell r="J652"/>
        </row>
        <row r="653">
          <cell r="E653" t="str">
            <v>FINANCIAL RECOVERY ENFORCEMENT OFFICER 1</v>
          </cell>
          <cell r="F653" t="str">
            <v>39</v>
          </cell>
          <cell r="G653" t="str">
            <v>177Q</v>
          </cell>
          <cell r="H653" t="str">
            <v>4902-00</v>
          </cell>
          <cell r="I653"/>
          <cell r="J653"/>
        </row>
        <row r="654">
          <cell r="E654" t="str">
            <v>FINANCIAL RECOVERY ENFORCEMENT OFFICER 2</v>
          </cell>
          <cell r="F654" t="str">
            <v>44</v>
          </cell>
          <cell r="G654" t="str">
            <v>177R</v>
          </cell>
          <cell r="H654" t="str">
            <v>4902-00</v>
          </cell>
          <cell r="I654"/>
          <cell r="J654"/>
        </row>
        <row r="655">
          <cell r="E655" t="str">
            <v>FINANCIAL RECOVERY ENFORCEMENT OFFICER 3</v>
          </cell>
          <cell r="F655" t="str">
            <v>47</v>
          </cell>
          <cell r="G655" t="str">
            <v>177S</v>
          </cell>
          <cell r="H655" t="str">
            <v>4902-00</v>
          </cell>
          <cell r="I655"/>
          <cell r="J655"/>
        </row>
        <row r="656">
          <cell r="E656" t="str">
            <v>FINANCIAL SERVICES COUNSELOR</v>
          </cell>
          <cell r="F656" t="str">
            <v>35</v>
          </cell>
          <cell r="G656" t="str">
            <v>148Q</v>
          </cell>
          <cell r="H656" t="str">
            <v>4902-00</v>
          </cell>
          <cell r="I656"/>
          <cell r="J656"/>
        </row>
        <row r="657">
          <cell r="E657" t="str">
            <v>FINANCIAL SERVICES SPECIALIST 1</v>
          </cell>
          <cell r="F657" t="str">
            <v>38</v>
          </cell>
          <cell r="G657" t="str">
            <v>165G</v>
          </cell>
          <cell r="H657" t="str">
            <v>4902-00</v>
          </cell>
          <cell r="I657"/>
          <cell r="J657"/>
        </row>
        <row r="658">
          <cell r="E658" t="str">
            <v>FINANCIAL SERVICES SPECIALIST 2</v>
          </cell>
          <cell r="F658" t="str">
            <v>43</v>
          </cell>
          <cell r="G658" t="str">
            <v>165H</v>
          </cell>
          <cell r="H658" t="str">
            <v>4902-00</v>
          </cell>
          <cell r="I658"/>
          <cell r="J658"/>
        </row>
        <row r="659">
          <cell r="E659" t="str">
            <v>FINANCIAL SERVICES SPECIALIST 3</v>
          </cell>
          <cell r="F659" t="str">
            <v>45</v>
          </cell>
          <cell r="G659" t="str">
            <v>165I</v>
          </cell>
          <cell r="H659" t="str">
            <v>4902-00</v>
          </cell>
          <cell r="I659"/>
          <cell r="J659"/>
        </row>
        <row r="660">
          <cell r="E660" t="str">
            <v>FINANCIAL SERVICES SPECIALIST 4</v>
          </cell>
          <cell r="F660" t="str">
            <v>47</v>
          </cell>
          <cell r="G660" t="str">
            <v>165J</v>
          </cell>
          <cell r="H660" t="str">
            <v>4902-00</v>
          </cell>
          <cell r="I660"/>
          <cell r="J660"/>
        </row>
        <row r="661">
          <cell r="E661" t="str">
            <v>FINANCIAL SERVICES SPECIALIST 5</v>
          </cell>
          <cell r="F661" t="str">
            <v>50</v>
          </cell>
          <cell r="G661" t="str">
            <v>165K</v>
          </cell>
          <cell r="H661" t="str">
            <v>4902-00</v>
          </cell>
          <cell r="I661"/>
          <cell r="J661"/>
        </row>
        <row r="662">
          <cell r="E662" t="str">
            <v>FINGERPRINT LEAD TECHNICIAN</v>
          </cell>
          <cell r="F662" t="str">
            <v>45</v>
          </cell>
          <cell r="G662" t="str">
            <v>507J</v>
          </cell>
          <cell r="H662" t="str">
            <v>4902-00</v>
          </cell>
          <cell r="I662"/>
          <cell r="J662"/>
        </row>
        <row r="663">
          <cell r="E663" t="str">
            <v>FINGERPRINT TECHNICIAN 1</v>
          </cell>
          <cell r="F663" t="str">
            <v>39</v>
          </cell>
          <cell r="G663" t="str">
            <v>507H</v>
          </cell>
          <cell r="H663" t="str">
            <v>4902-00</v>
          </cell>
          <cell r="I663"/>
          <cell r="J663"/>
        </row>
        <row r="664">
          <cell r="E664" t="str">
            <v>FINGERPRINT TECHNICIAN 2</v>
          </cell>
          <cell r="F664" t="str">
            <v>43</v>
          </cell>
          <cell r="G664" t="str">
            <v>507I</v>
          </cell>
          <cell r="H664" t="str">
            <v>4902-00</v>
          </cell>
          <cell r="I664"/>
          <cell r="J664"/>
        </row>
        <row r="665">
          <cell r="E665" t="str">
            <v>FINGERPRINT TENPRINT SUPERVISOR</v>
          </cell>
          <cell r="F665" t="str">
            <v>49</v>
          </cell>
          <cell r="G665" t="str">
            <v>507K</v>
          </cell>
          <cell r="H665" t="str">
            <v>4902-00</v>
          </cell>
          <cell r="I665"/>
          <cell r="J665"/>
        </row>
        <row r="666">
          <cell r="E666" t="str">
            <v>FIRE CHIEF</v>
          </cell>
          <cell r="F666" t="str">
            <v>59</v>
          </cell>
          <cell r="G666" t="str">
            <v>396F</v>
          </cell>
          <cell r="H666" t="str">
            <v>5307-00</v>
          </cell>
          <cell r="I666"/>
          <cell r="J666"/>
        </row>
        <row r="667">
          <cell r="E667" t="str">
            <v>FIRE PROTECTION ENGINEER</v>
          </cell>
          <cell r="F667" t="str">
            <v>63</v>
          </cell>
          <cell r="G667" t="str">
            <v>396G</v>
          </cell>
          <cell r="H667" t="str">
            <v>4902-00</v>
          </cell>
          <cell r="I667"/>
          <cell r="J667"/>
        </row>
        <row r="668">
          <cell r="E668" t="str">
            <v>FISCAL ANALYST 1</v>
          </cell>
          <cell r="F668" t="str">
            <v>40</v>
          </cell>
          <cell r="G668" t="str">
            <v>143I</v>
          </cell>
          <cell r="H668" t="str">
            <v>4902-00</v>
          </cell>
          <cell r="I668"/>
          <cell r="J668"/>
        </row>
        <row r="669">
          <cell r="E669" t="str">
            <v>FISCAL ANALYST 2</v>
          </cell>
          <cell r="F669" t="str">
            <v>44</v>
          </cell>
          <cell r="G669" t="str">
            <v>143J</v>
          </cell>
          <cell r="H669" t="str">
            <v>4902-00</v>
          </cell>
          <cell r="I669"/>
          <cell r="J669"/>
        </row>
        <row r="670">
          <cell r="E670" t="str">
            <v>FISCAL ANALYST 3</v>
          </cell>
          <cell r="F670" t="str">
            <v>50</v>
          </cell>
          <cell r="G670" t="str">
            <v>143K</v>
          </cell>
          <cell r="H670" t="str">
            <v>4902-00</v>
          </cell>
          <cell r="I670"/>
          <cell r="J670"/>
        </row>
        <row r="671">
          <cell r="E671" t="str">
            <v>FISCAL ANALYST 4</v>
          </cell>
          <cell r="F671" t="str">
            <v>52</v>
          </cell>
          <cell r="G671" t="str">
            <v>143L</v>
          </cell>
          <cell r="H671" t="str">
            <v>4902-00</v>
          </cell>
          <cell r="I671"/>
          <cell r="J671"/>
        </row>
        <row r="672">
          <cell r="E672" t="str">
            <v>FISCAL ANALYST 5</v>
          </cell>
          <cell r="F672" t="str">
            <v>56</v>
          </cell>
          <cell r="G672" t="str">
            <v>143M</v>
          </cell>
          <cell r="H672" t="str">
            <v>5300-00</v>
          </cell>
          <cell r="I672"/>
          <cell r="J672"/>
        </row>
        <row r="673">
          <cell r="E673" t="str">
            <v>FISCAL SPECIALIST 1</v>
          </cell>
          <cell r="F673" t="str">
            <v>39</v>
          </cell>
          <cell r="G673" t="str">
            <v>151E</v>
          </cell>
          <cell r="H673" t="str">
            <v>4902-00</v>
          </cell>
          <cell r="I673"/>
          <cell r="J673"/>
        </row>
        <row r="674">
          <cell r="E674" t="str">
            <v>FISCAL SPECIALIST 2</v>
          </cell>
          <cell r="F674" t="str">
            <v>43</v>
          </cell>
          <cell r="G674" t="str">
            <v>151F</v>
          </cell>
          <cell r="H674" t="str">
            <v>4902-00</v>
          </cell>
          <cell r="I674"/>
          <cell r="J674"/>
        </row>
        <row r="675">
          <cell r="E675" t="str">
            <v>FISCAL SPECIALIST SUPERVISOR</v>
          </cell>
          <cell r="F675" t="str">
            <v>46</v>
          </cell>
          <cell r="G675" t="str">
            <v>151H</v>
          </cell>
          <cell r="H675" t="str">
            <v>4902-00</v>
          </cell>
          <cell r="I675"/>
          <cell r="J675"/>
        </row>
        <row r="676">
          <cell r="E676" t="str">
            <v>FISCAL TECHNICIAN 1</v>
          </cell>
          <cell r="F676" t="str">
            <v>29</v>
          </cell>
          <cell r="G676" t="str">
            <v>148L</v>
          </cell>
          <cell r="H676" t="str">
            <v>4902-00</v>
          </cell>
          <cell r="I676"/>
          <cell r="J676"/>
        </row>
        <row r="677">
          <cell r="E677" t="str">
            <v>FISCAL TECHNICIAN 2</v>
          </cell>
          <cell r="F677" t="str">
            <v>32</v>
          </cell>
          <cell r="G677" t="str">
            <v>148M</v>
          </cell>
          <cell r="H677" t="str">
            <v>4902-00</v>
          </cell>
          <cell r="I677"/>
          <cell r="J677"/>
        </row>
        <row r="678">
          <cell r="E678" t="str">
            <v>FISCAL TECHNICIAN 3</v>
          </cell>
          <cell r="F678" t="str">
            <v>35</v>
          </cell>
          <cell r="G678" t="str">
            <v>148N</v>
          </cell>
          <cell r="H678" t="str">
            <v>4902-00</v>
          </cell>
          <cell r="I678"/>
          <cell r="J678"/>
        </row>
        <row r="679">
          <cell r="E679" t="str">
            <v>FISCAL TECHNICIAN LEAD</v>
          </cell>
          <cell r="F679" t="str">
            <v>36</v>
          </cell>
          <cell r="G679" t="str">
            <v>148O</v>
          </cell>
          <cell r="H679" t="str">
            <v>4902-00</v>
          </cell>
          <cell r="I679"/>
          <cell r="J679"/>
        </row>
        <row r="680">
          <cell r="E680" t="str">
            <v>FISCAL TECHNICIAN SUPERVISOR</v>
          </cell>
          <cell r="F680" t="str">
            <v>39</v>
          </cell>
          <cell r="G680" t="str">
            <v>148P</v>
          </cell>
          <cell r="H680" t="str">
            <v>4902-00</v>
          </cell>
          <cell r="I680"/>
          <cell r="J680"/>
        </row>
        <row r="681">
          <cell r="E681" t="str">
            <v>FISH &amp; WILDLIFE BIOLOGIST 1</v>
          </cell>
          <cell r="F681" t="str">
            <v>42</v>
          </cell>
          <cell r="G681" t="str">
            <v>523Y</v>
          </cell>
          <cell r="H681" t="str">
            <v>4902-00</v>
          </cell>
          <cell r="I681"/>
          <cell r="J681"/>
        </row>
        <row r="682">
          <cell r="E682" t="str">
            <v>FISH &amp; WILDLIFE BIOLOGIST 2</v>
          </cell>
          <cell r="F682" t="str">
            <v>50</v>
          </cell>
          <cell r="G682" t="str">
            <v>523Z</v>
          </cell>
          <cell r="H682" t="str">
            <v>4902-00</v>
          </cell>
          <cell r="I682"/>
          <cell r="J682"/>
        </row>
        <row r="683">
          <cell r="E683" t="str">
            <v>FISH &amp; WILDLIFE BIOLOGIST 3</v>
          </cell>
          <cell r="F683" t="str">
            <v>57</v>
          </cell>
          <cell r="G683" t="str">
            <v>523N</v>
          </cell>
          <cell r="H683" t="str">
            <v>4902-00</v>
          </cell>
          <cell r="I683"/>
          <cell r="J683"/>
        </row>
        <row r="684">
          <cell r="E684" t="str">
            <v>FISH &amp; WILDLIFE BIOLOGIST 4</v>
          </cell>
          <cell r="F684" t="str">
            <v>59</v>
          </cell>
          <cell r="G684" t="str">
            <v>523O</v>
          </cell>
          <cell r="H684" t="str">
            <v>4902-00</v>
          </cell>
          <cell r="I684"/>
          <cell r="J684"/>
        </row>
        <row r="685">
          <cell r="E685" t="str">
            <v>FISH &amp; WILDLIFE ENFORCEMENT OFFICER 1</v>
          </cell>
          <cell r="F685" t="str">
            <v>55</v>
          </cell>
          <cell r="G685" t="str">
            <v>388A</v>
          </cell>
          <cell r="H685" t="str">
            <v>4902-00</v>
          </cell>
          <cell r="I685"/>
          <cell r="J685"/>
        </row>
        <row r="686">
          <cell r="E686" t="str">
            <v>FISH &amp; WILDLIFE ENFORCEMENT OFFICER 2</v>
          </cell>
          <cell r="F686" t="str">
            <v>59</v>
          </cell>
          <cell r="G686" t="str">
            <v>388B</v>
          </cell>
          <cell r="H686" t="str">
            <v>4902-00</v>
          </cell>
          <cell r="I686"/>
          <cell r="J686"/>
        </row>
        <row r="687">
          <cell r="E687" t="str">
            <v>FISH &amp; WILDLIFE ENFORCEMENT OFFICER 3</v>
          </cell>
          <cell r="F687" t="str">
            <v>61</v>
          </cell>
          <cell r="G687" t="str">
            <v>388C</v>
          </cell>
          <cell r="H687" t="str">
            <v>4902-00</v>
          </cell>
          <cell r="I687"/>
          <cell r="J687"/>
        </row>
        <row r="688">
          <cell r="E688" t="str">
            <v>FISH &amp; WILDLIFE ENFORCEMENT SGT/DET</v>
          </cell>
          <cell r="F688" t="str">
            <v>n/c</v>
          </cell>
          <cell r="G688" t="str">
            <v>388D</v>
          </cell>
          <cell r="H688" t="str">
            <v>4902-00</v>
          </cell>
          <cell r="I688"/>
          <cell r="J688"/>
        </row>
        <row r="689">
          <cell r="E689" t="str">
            <v>FISH &amp; WILDLIFE HEALTH SPECIALIST</v>
          </cell>
          <cell r="F689" t="str">
            <v>56</v>
          </cell>
          <cell r="G689" t="str">
            <v>516E</v>
          </cell>
          <cell r="H689" t="str">
            <v>4902-00</v>
          </cell>
          <cell r="I689"/>
          <cell r="J689"/>
        </row>
        <row r="690">
          <cell r="E690" t="str">
            <v>FISH &amp; WILDLIFE RESEARCH SCIENTIST 1</v>
          </cell>
          <cell r="F690" t="str">
            <v>60</v>
          </cell>
          <cell r="G690" t="str">
            <v>516F</v>
          </cell>
          <cell r="H690" t="str">
            <v>4902-00</v>
          </cell>
          <cell r="I690"/>
          <cell r="J690"/>
        </row>
        <row r="691">
          <cell r="E691" t="str">
            <v>FISH &amp; WILDLIFE RESEARCH SCIENTIST 2</v>
          </cell>
          <cell r="F691" t="str">
            <v>64</v>
          </cell>
          <cell r="G691" t="str">
            <v>516G</v>
          </cell>
          <cell r="H691" t="str">
            <v>4902-00</v>
          </cell>
          <cell r="I691"/>
          <cell r="J691"/>
        </row>
        <row r="692">
          <cell r="E692" t="str">
            <v>FISH AND WILDLIFE ENFORCEMENT SERGEANT (reallocated from 388D)</v>
          </cell>
          <cell r="F692" t="str">
            <v>67</v>
          </cell>
          <cell r="G692" t="str">
            <v>388E</v>
          </cell>
          <cell r="H692" t="str">
            <v>4902-00</v>
          </cell>
          <cell r="I692"/>
          <cell r="J692"/>
        </row>
        <row r="693">
          <cell r="E693" t="str">
            <v>FISH HATCHERY SPECIALIST 1</v>
          </cell>
          <cell r="F693" t="str">
            <v>30</v>
          </cell>
          <cell r="G693" t="str">
            <v>520F</v>
          </cell>
          <cell r="H693" t="str">
            <v>4902-00</v>
          </cell>
          <cell r="I693"/>
          <cell r="J693"/>
        </row>
        <row r="694">
          <cell r="E694" t="str">
            <v>FISH HATCHERY SPECIALIST 2</v>
          </cell>
          <cell r="F694" t="str">
            <v>36</v>
          </cell>
          <cell r="G694" t="str">
            <v>520G</v>
          </cell>
          <cell r="H694" t="str">
            <v>4902-00</v>
          </cell>
          <cell r="I694"/>
          <cell r="J694"/>
        </row>
        <row r="695">
          <cell r="E695" t="str">
            <v>FISH HATCHERY SPECIALIST 3</v>
          </cell>
          <cell r="F695" t="str">
            <v>42</v>
          </cell>
          <cell r="G695" t="str">
            <v>520H</v>
          </cell>
          <cell r="H695" t="str">
            <v>4902-00</v>
          </cell>
          <cell r="I695"/>
          <cell r="J695"/>
        </row>
        <row r="696">
          <cell r="E696" t="str">
            <v>FISH HATCHERY SPECIALIST 4</v>
          </cell>
          <cell r="F696" t="str">
            <v>48</v>
          </cell>
          <cell r="G696" t="str">
            <v>520I</v>
          </cell>
          <cell r="H696" t="str">
            <v>4902-00</v>
          </cell>
          <cell r="I696"/>
          <cell r="J696"/>
        </row>
        <row r="697">
          <cell r="E697" t="str">
            <v>FISH HATCHERY TECHNICIAN</v>
          </cell>
          <cell r="F697" t="str">
            <v>26</v>
          </cell>
          <cell r="G697" t="str">
            <v>520E</v>
          </cell>
          <cell r="H697" t="str">
            <v>4902-00</v>
          </cell>
          <cell r="I697"/>
          <cell r="J697"/>
        </row>
        <row r="698">
          <cell r="E698" t="str">
            <v>FLEET SAFETY/TRAINING ADMIN - WSF</v>
          </cell>
          <cell r="F698" t="str">
            <v>59</v>
          </cell>
          <cell r="G698" t="str">
            <v>399R</v>
          </cell>
          <cell r="H698" t="str">
            <v>4902-00</v>
          </cell>
          <cell r="I698"/>
          <cell r="J698"/>
        </row>
        <row r="699">
          <cell r="E699" t="str">
            <v>FLOORLAYER</v>
          </cell>
          <cell r="F699" t="str">
            <v>42G</v>
          </cell>
          <cell r="G699" t="str">
            <v>611E</v>
          </cell>
          <cell r="H699" t="str">
            <v>4902-00</v>
          </cell>
          <cell r="I699"/>
          <cell r="J699"/>
        </row>
        <row r="700">
          <cell r="E700" t="str">
            <v>FLOORLAYER LEAD</v>
          </cell>
          <cell r="F700" t="str">
            <v>45G</v>
          </cell>
          <cell r="G700" t="str">
            <v>611F</v>
          </cell>
          <cell r="H700" t="str">
            <v>4902-00</v>
          </cell>
          <cell r="I700"/>
          <cell r="J700"/>
        </row>
        <row r="701">
          <cell r="E701" t="str">
            <v>FLOW CYTOMETRIST</v>
          </cell>
          <cell r="F701" t="str">
            <v>51</v>
          </cell>
          <cell r="G701" t="str">
            <v>315P</v>
          </cell>
          <cell r="H701" t="str">
            <v>4902-00</v>
          </cell>
          <cell r="I701"/>
          <cell r="J701"/>
        </row>
        <row r="702">
          <cell r="E702" t="str">
            <v>FOOD PROGRAM CONSULTANT</v>
          </cell>
          <cell r="F702" t="str">
            <v>48</v>
          </cell>
          <cell r="G702" t="str">
            <v>677J</v>
          </cell>
          <cell r="H702" t="str">
            <v>4902-00</v>
          </cell>
          <cell r="I702"/>
          <cell r="J702"/>
        </row>
        <row r="703">
          <cell r="E703" t="str">
            <v>FOOD SAFETY OFFICER 1</v>
          </cell>
          <cell r="F703" t="str">
            <v>42</v>
          </cell>
          <cell r="G703" t="str">
            <v>393E</v>
          </cell>
          <cell r="H703" t="str">
            <v>4902-00</v>
          </cell>
          <cell r="I703"/>
          <cell r="J703"/>
        </row>
        <row r="704">
          <cell r="E704" t="str">
            <v>FOOD SAFETY OFFICER 2</v>
          </cell>
          <cell r="F704" t="str">
            <v>50</v>
          </cell>
          <cell r="G704" t="str">
            <v>393F</v>
          </cell>
          <cell r="H704" t="str">
            <v>4902-00</v>
          </cell>
          <cell r="I704"/>
          <cell r="J704"/>
        </row>
        <row r="705">
          <cell r="E705" t="str">
            <v>FOOD SAFETY OFFICER 3</v>
          </cell>
          <cell r="F705" t="str">
            <v>52</v>
          </cell>
          <cell r="G705" t="str">
            <v>393G</v>
          </cell>
          <cell r="H705" t="str">
            <v>4902-00</v>
          </cell>
          <cell r="I705"/>
          <cell r="J705"/>
        </row>
        <row r="706">
          <cell r="E706" t="str">
            <v>FOOD SAFETY SUPERVISOR</v>
          </cell>
          <cell r="F706" t="str">
            <v>54</v>
          </cell>
          <cell r="G706" t="str">
            <v>393H</v>
          </cell>
          <cell r="H706" t="str">
            <v>4902-00</v>
          </cell>
          <cell r="I706"/>
          <cell r="J706"/>
        </row>
        <row r="707">
          <cell r="E707" t="str">
            <v>FOOD SERVICE MANAGER 1</v>
          </cell>
          <cell r="F707" t="str">
            <v>41</v>
          </cell>
          <cell r="G707" t="str">
            <v>677E</v>
          </cell>
          <cell r="H707" t="str">
            <v>4902-00</v>
          </cell>
          <cell r="I707"/>
          <cell r="J707"/>
        </row>
        <row r="708">
          <cell r="E708" t="str">
            <v>FOOD SERVICE MANAGER 2</v>
          </cell>
          <cell r="F708" t="str">
            <v>44</v>
          </cell>
          <cell r="G708" t="str">
            <v>677F</v>
          </cell>
          <cell r="H708" t="str">
            <v>5307-00</v>
          </cell>
          <cell r="I708"/>
          <cell r="J708"/>
        </row>
        <row r="709">
          <cell r="E709" t="str">
            <v>FOOD SERVICE MANAGER 3</v>
          </cell>
          <cell r="F709" t="str">
            <v>46</v>
          </cell>
          <cell r="G709" t="str">
            <v>677G</v>
          </cell>
          <cell r="H709" t="str">
            <v>5307-00</v>
          </cell>
          <cell r="I709"/>
          <cell r="J709"/>
        </row>
        <row r="710">
          <cell r="E710" t="str">
            <v>FOOD SERVICE MANAGER 4</v>
          </cell>
          <cell r="F710" t="str">
            <v>50</v>
          </cell>
          <cell r="G710" t="str">
            <v>677H</v>
          </cell>
          <cell r="H710" t="str">
            <v>4902-00</v>
          </cell>
          <cell r="I710"/>
          <cell r="J710"/>
        </row>
        <row r="711">
          <cell r="E711" t="str">
            <v>FOOD SERVICE MANAGER 5</v>
          </cell>
          <cell r="F711" t="str">
            <v>54</v>
          </cell>
          <cell r="G711" t="str">
            <v>677I</v>
          </cell>
          <cell r="H711" t="str">
            <v>4902-00</v>
          </cell>
          <cell r="I711"/>
          <cell r="J711"/>
        </row>
        <row r="712">
          <cell r="E712" t="str">
            <v>FOOD SERVICE SUPERVISOR 1</v>
          </cell>
          <cell r="F712" t="str">
            <v>37</v>
          </cell>
          <cell r="G712" t="str">
            <v>675H</v>
          </cell>
          <cell r="H712" t="str">
            <v>5307-00</v>
          </cell>
          <cell r="I712"/>
          <cell r="J712"/>
        </row>
        <row r="713">
          <cell r="E713" t="str">
            <v>FOOD SERVICE SUPERVISOR 2</v>
          </cell>
          <cell r="F713" t="str">
            <v>39</v>
          </cell>
          <cell r="G713" t="str">
            <v>675I</v>
          </cell>
          <cell r="H713" t="str">
            <v>5307-00</v>
          </cell>
          <cell r="I713"/>
          <cell r="J713"/>
        </row>
        <row r="714">
          <cell r="E714" t="str">
            <v>FOOD SERVICE WORKER</v>
          </cell>
          <cell r="F714" t="str">
            <v>27</v>
          </cell>
          <cell r="G714" t="str">
            <v>675F</v>
          </cell>
          <cell r="H714" t="str">
            <v>5307-00</v>
          </cell>
          <cell r="I714"/>
          <cell r="J714"/>
        </row>
        <row r="715">
          <cell r="E715" t="str">
            <v>FOOD SERVICE WORKER LEAD</v>
          </cell>
          <cell r="F715" t="str">
            <v>31</v>
          </cell>
          <cell r="G715" t="str">
            <v>675G</v>
          </cell>
          <cell r="H715" t="str">
            <v>5307-00</v>
          </cell>
          <cell r="I715"/>
          <cell r="J715"/>
        </row>
        <row r="716">
          <cell r="E716" t="str">
            <v>FORENSIC SCIENTIST 1</v>
          </cell>
          <cell r="F716" t="str">
            <v>46</v>
          </cell>
          <cell r="G716" t="str">
            <v>505A</v>
          </cell>
          <cell r="H716" t="str">
            <v>4902-00</v>
          </cell>
          <cell r="I716"/>
          <cell r="J716"/>
        </row>
        <row r="717">
          <cell r="E717" t="str">
            <v>FORENSIC SCIENTIST 2</v>
          </cell>
          <cell r="F717" t="str">
            <v>52</v>
          </cell>
          <cell r="G717" t="str">
            <v>505B</v>
          </cell>
          <cell r="H717" t="str">
            <v>4902-00</v>
          </cell>
          <cell r="I717"/>
          <cell r="J717"/>
        </row>
        <row r="718">
          <cell r="E718" t="str">
            <v>FORENSIC SCIENTIST 3</v>
          </cell>
          <cell r="F718" t="str">
            <v>62</v>
          </cell>
          <cell r="G718" t="str">
            <v>505C</v>
          </cell>
          <cell r="H718" t="str">
            <v>4902-00</v>
          </cell>
          <cell r="I718"/>
          <cell r="J718"/>
        </row>
        <row r="719">
          <cell r="E719" t="str">
            <v>FORENSIC SCIENTIST 4</v>
          </cell>
          <cell r="F719" t="str">
            <v>64</v>
          </cell>
          <cell r="G719" t="str">
            <v>505E</v>
          </cell>
          <cell r="H719" t="str">
            <v>4902-00</v>
          </cell>
          <cell r="I719"/>
          <cell r="J719"/>
        </row>
        <row r="720">
          <cell r="E720" t="str">
            <v>FORENSIC SCIENTIST 5</v>
          </cell>
          <cell r="F720" t="str">
            <v>67</v>
          </cell>
          <cell r="G720" t="str">
            <v>505F</v>
          </cell>
          <cell r="H720" t="str">
            <v>4902-00</v>
          </cell>
          <cell r="I720"/>
          <cell r="J720"/>
        </row>
        <row r="721">
          <cell r="E721" t="str">
            <v>FORENSIC THERAPIST</v>
          </cell>
          <cell r="F721" t="str">
            <v>53</v>
          </cell>
          <cell r="G721" t="str">
            <v>352P</v>
          </cell>
          <cell r="H721" t="str">
            <v>7200-00</v>
          </cell>
          <cell r="I721"/>
          <cell r="J721"/>
        </row>
        <row r="722">
          <cell r="E722" t="str">
            <v>FOREST CHECK CRUISER 1</v>
          </cell>
          <cell r="F722" t="str">
            <v>51</v>
          </cell>
          <cell r="G722" t="str">
            <v>518K</v>
          </cell>
          <cell r="H722" t="str">
            <v>4902-00</v>
          </cell>
          <cell r="I722"/>
          <cell r="J722"/>
        </row>
        <row r="723">
          <cell r="E723" t="str">
            <v>FOREST CHECK CRUISER 2</v>
          </cell>
          <cell r="F723" t="str">
            <v>55</v>
          </cell>
          <cell r="G723" t="str">
            <v>518L</v>
          </cell>
          <cell r="H723" t="str">
            <v>4902-00</v>
          </cell>
          <cell r="I723"/>
          <cell r="J723"/>
        </row>
        <row r="724">
          <cell r="E724" t="str">
            <v>FOREST CRAFTS SUPERVISOR</v>
          </cell>
          <cell r="F724" t="str">
            <v>46E</v>
          </cell>
          <cell r="G724" t="str">
            <v>518H</v>
          </cell>
          <cell r="H724" t="str">
            <v>4902-00</v>
          </cell>
          <cell r="I724"/>
          <cell r="J724"/>
        </row>
        <row r="725">
          <cell r="E725" t="str">
            <v>FOREST CREW SUPERVISOR 1</v>
          </cell>
          <cell r="F725" t="str">
            <v>33</v>
          </cell>
          <cell r="G725" t="str">
            <v>521P</v>
          </cell>
          <cell r="H725" t="str">
            <v>4902-00</v>
          </cell>
          <cell r="I725"/>
          <cell r="J725"/>
        </row>
        <row r="726">
          <cell r="E726" t="str">
            <v>FOREST CREW SUPERVISOR 2</v>
          </cell>
          <cell r="F726" t="str">
            <v>37</v>
          </cell>
          <cell r="G726" t="str">
            <v>521Q</v>
          </cell>
          <cell r="H726" t="str">
            <v>4902-00</v>
          </cell>
          <cell r="I726"/>
          <cell r="J726"/>
        </row>
        <row r="727">
          <cell r="E727" t="str">
            <v>FOREST CREW SUPERVISOR, CORR FACILITIES</v>
          </cell>
          <cell r="F727" t="str">
            <v>44</v>
          </cell>
          <cell r="G727" t="str">
            <v>521S</v>
          </cell>
          <cell r="H727" t="str">
            <v>4902-00</v>
          </cell>
          <cell r="I727"/>
          <cell r="J727"/>
        </row>
        <row r="728">
          <cell r="E728" t="str">
            <v>FOREST CRUISER &amp; CRAFTS TECHNICIAN</v>
          </cell>
          <cell r="F728" t="str">
            <v>42E</v>
          </cell>
          <cell r="G728" t="str">
            <v>518F</v>
          </cell>
          <cell r="H728" t="str">
            <v>4902-00</v>
          </cell>
          <cell r="I728"/>
          <cell r="J728"/>
        </row>
        <row r="729">
          <cell r="E729" t="str">
            <v>FOREST NURSERY CREW SUPERVISOR</v>
          </cell>
          <cell r="F729" t="str">
            <v>35</v>
          </cell>
          <cell r="G729" t="str">
            <v>521M</v>
          </cell>
          <cell r="H729" t="str">
            <v>4902-00</v>
          </cell>
          <cell r="I729"/>
          <cell r="J729"/>
        </row>
        <row r="730">
          <cell r="E730" t="str">
            <v>FOREST NURSERY LABORER</v>
          </cell>
          <cell r="F730" t="str">
            <v>24</v>
          </cell>
          <cell r="G730" t="str">
            <v>521J</v>
          </cell>
          <cell r="H730" t="str">
            <v>4902-00</v>
          </cell>
          <cell r="I730"/>
          <cell r="J730"/>
        </row>
        <row r="731">
          <cell r="E731" t="str">
            <v>FOREST NURSERY LEAD</v>
          </cell>
          <cell r="F731" t="str">
            <v>27</v>
          </cell>
          <cell r="G731" t="str">
            <v>521K</v>
          </cell>
          <cell r="H731" t="str">
            <v>4902-00</v>
          </cell>
          <cell r="I731"/>
          <cell r="J731"/>
        </row>
        <row r="732">
          <cell r="E732" t="str">
            <v>FOREST NURSERY TECHNICIAN</v>
          </cell>
          <cell r="F732" t="str">
            <v>41</v>
          </cell>
          <cell r="G732" t="str">
            <v>522J</v>
          </cell>
          <cell r="H732" t="str">
            <v>4902-00</v>
          </cell>
          <cell r="I732"/>
          <cell r="J732"/>
        </row>
        <row r="733">
          <cell r="E733" t="str">
            <v>FOREST TECHNICIAN</v>
          </cell>
          <cell r="F733" t="str">
            <v>37</v>
          </cell>
          <cell r="G733" t="str">
            <v>519G</v>
          </cell>
          <cell r="H733" t="str">
            <v>4902-00</v>
          </cell>
          <cell r="I733"/>
          <cell r="J733"/>
        </row>
        <row r="734">
          <cell r="E734" t="str">
            <v>FORMS &amp; RECORDS ANALYST 1</v>
          </cell>
          <cell r="F734" t="str">
            <v>36</v>
          </cell>
          <cell r="G734" t="str">
            <v>112I</v>
          </cell>
          <cell r="H734" t="str">
            <v>4902-00</v>
          </cell>
          <cell r="I734"/>
          <cell r="J734"/>
        </row>
        <row r="735">
          <cell r="E735" t="str">
            <v>FORMS &amp; RECORDS ANALYST 2</v>
          </cell>
          <cell r="F735" t="str">
            <v>42</v>
          </cell>
          <cell r="G735" t="str">
            <v>112J</v>
          </cell>
          <cell r="H735" t="str">
            <v>4902-00</v>
          </cell>
          <cell r="I735"/>
          <cell r="J735"/>
        </row>
        <row r="736">
          <cell r="E736" t="str">
            <v>FORMS &amp; RECORDS ANALYST 3</v>
          </cell>
          <cell r="F736" t="str">
            <v>47</v>
          </cell>
          <cell r="G736" t="str">
            <v>112K</v>
          </cell>
          <cell r="H736" t="str">
            <v>4902-00</v>
          </cell>
          <cell r="I736"/>
          <cell r="J736"/>
        </row>
        <row r="737">
          <cell r="E737" t="str">
            <v>FORMS &amp; RECORDS ANALYST SUPERVISOR</v>
          </cell>
          <cell r="F737" t="str">
            <v>52</v>
          </cell>
          <cell r="G737" t="str">
            <v>112L</v>
          </cell>
          <cell r="H737" t="str">
            <v>5300-00</v>
          </cell>
          <cell r="I737"/>
          <cell r="J737"/>
        </row>
        <row r="738">
          <cell r="E738" t="str">
            <v>FPC STAFF DIR</v>
          </cell>
          <cell r="F738" t="str">
            <v>Band1</v>
          </cell>
          <cell r="G738" t="str">
            <v>B2426</v>
          </cell>
          <cell r="H738" t="str">
            <v>4902-00</v>
          </cell>
          <cell r="I738"/>
          <cell r="J738"/>
        </row>
        <row r="739">
          <cell r="E739" t="str">
            <v>FUNCTIONAL PROGRAM ANALYST 3</v>
          </cell>
          <cell r="F739" t="str">
            <v>55</v>
          </cell>
          <cell r="G739" t="str">
            <v>162I</v>
          </cell>
          <cell r="H739" t="str">
            <v>4902-00</v>
          </cell>
          <cell r="I739"/>
          <cell r="J739"/>
        </row>
        <row r="740">
          <cell r="E740" t="str">
            <v>FUNCTIONAL PROGRAM ANALYST 4</v>
          </cell>
          <cell r="F740" t="str">
            <v>59</v>
          </cell>
          <cell r="G740" t="str">
            <v>162J</v>
          </cell>
          <cell r="H740" t="str">
            <v>4902-00</v>
          </cell>
          <cell r="I740"/>
          <cell r="J740"/>
        </row>
        <row r="741">
          <cell r="E741" t="str">
            <v>FUNERAL DIRECTOR &amp; EMBALMER INSPECTOR</v>
          </cell>
          <cell r="F741" t="str">
            <v>57</v>
          </cell>
          <cell r="G741" t="str">
            <v>506K</v>
          </cell>
          <cell r="H741" t="str">
            <v>4902-00</v>
          </cell>
          <cell r="I741"/>
          <cell r="J741"/>
        </row>
        <row r="742">
          <cell r="E742" t="str">
            <v>FURNITURE REPAIRER</v>
          </cell>
          <cell r="F742" t="str">
            <v>42G</v>
          </cell>
          <cell r="G742" t="str">
            <v>612E</v>
          </cell>
          <cell r="H742" t="str">
            <v>5307-00</v>
          </cell>
          <cell r="I742"/>
          <cell r="J742"/>
        </row>
        <row r="743">
          <cell r="E743" t="str">
            <v>GENETICS COUNSELING SUPERVISOR</v>
          </cell>
          <cell r="F743" t="str">
            <v>68</v>
          </cell>
          <cell r="G743" t="str">
            <v>360H</v>
          </cell>
          <cell r="H743" t="str">
            <v>4902-00</v>
          </cell>
          <cell r="I743"/>
          <cell r="J743"/>
        </row>
        <row r="744">
          <cell r="E744" t="str">
            <v>GENETICS COUNSELOR 1</v>
          </cell>
          <cell r="F744" t="str">
            <v>55</v>
          </cell>
          <cell r="G744" t="str">
            <v>360E</v>
          </cell>
          <cell r="H744" t="str">
            <v>4902-00</v>
          </cell>
          <cell r="I744"/>
          <cell r="J744"/>
        </row>
        <row r="745">
          <cell r="E745" t="str">
            <v>GENETICS COUNSELOR 2</v>
          </cell>
          <cell r="F745" t="str">
            <v>60</v>
          </cell>
          <cell r="G745" t="str">
            <v>360F</v>
          </cell>
          <cell r="H745" t="str">
            <v>4902-00</v>
          </cell>
          <cell r="I745"/>
          <cell r="J745"/>
        </row>
        <row r="746">
          <cell r="E746" t="str">
            <v>GENETICS COUNSELOR LEAD</v>
          </cell>
          <cell r="F746" t="str">
            <v>63</v>
          </cell>
          <cell r="G746" t="str">
            <v>360G</v>
          </cell>
          <cell r="H746" t="str">
            <v>4902-00</v>
          </cell>
          <cell r="I746"/>
          <cell r="J746"/>
        </row>
        <row r="747">
          <cell r="E747" t="str">
            <v>GRAIN INSPECTION OFFICE SUPERVISOR</v>
          </cell>
          <cell r="F747" t="str">
            <v>44</v>
          </cell>
          <cell r="G747" t="str">
            <v>568T</v>
          </cell>
          <cell r="H747" t="str">
            <v>4902-00</v>
          </cell>
          <cell r="I747"/>
          <cell r="J747"/>
        </row>
        <row r="748">
          <cell r="E748" t="str">
            <v>GRAIN INSPECTOR A</v>
          </cell>
          <cell r="F748" t="str">
            <v>36</v>
          </cell>
          <cell r="G748" t="str">
            <v>568Q</v>
          </cell>
          <cell r="H748" t="str">
            <v>4902-00</v>
          </cell>
          <cell r="I748"/>
          <cell r="J748"/>
        </row>
        <row r="749">
          <cell r="E749" t="str">
            <v>GRAIN INSPECTOR B</v>
          </cell>
          <cell r="F749" t="str">
            <v>38</v>
          </cell>
          <cell r="G749" t="str">
            <v>568R</v>
          </cell>
          <cell r="H749" t="str">
            <v>4902-00</v>
          </cell>
          <cell r="I749"/>
          <cell r="J749"/>
        </row>
        <row r="750">
          <cell r="E750" t="str">
            <v>GRAIN INSPECTOR C</v>
          </cell>
          <cell r="F750" t="str">
            <v>40</v>
          </cell>
          <cell r="G750" t="str">
            <v>568S</v>
          </cell>
          <cell r="H750" t="str">
            <v>4902-00</v>
          </cell>
          <cell r="I750"/>
          <cell r="J750"/>
        </row>
        <row r="751">
          <cell r="E751" t="str">
            <v>GRAIN PROTEIN SPECIALIST</v>
          </cell>
          <cell r="F751" t="str">
            <v>34</v>
          </cell>
          <cell r="G751" t="str">
            <v>566R</v>
          </cell>
          <cell r="H751" t="str">
            <v>4902-00</v>
          </cell>
          <cell r="I751"/>
          <cell r="J751"/>
        </row>
        <row r="752">
          <cell r="E752" t="str">
            <v>GRAIN SAMPLER</v>
          </cell>
          <cell r="F752" t="str">
            <v>28</v>
          </cell>
          <cell r="G752" t="str">
            <v>566S</v>
          </cell>
          <cell r="H752" t="str">
            <v>4902-00</v>
          </cell>
          <cell r="I752"/>
          <cell r="J752"/>
        </row>
        <row r="753">
          <cell r="E753" t="str">
            <v>GRAIN SAMPLER, WEIGHER</v>
          </cell>
          <cell r="F753" t="str">
            <v>29</v>
          </cell>
          <cell r="G753" t="str">
            <v>566T</v>
          </cell>
          <cell r="H753" t="str">
            <v>4902-00</v>
          </cell>
          <cell r="I753"/>
          <cell r="J753"/>
        </row>
        <row r="754">
          <cell r="E754" t="str">
            <v>GRAIN STORAGE EXAMINER 1</v>
          </cell>
          <cell r="F754" t="str">
            <v>34</v>
          </cell>
          <cell r="G754" t="str">
            <v>564A</v>
          </cell>
          <cell r="H754" t="str">
            <v>4902-00</v>
          </cell>
          <cell r="I754"/>
          <cell r="J754"/>
        </row>
        <row r="755">
          <cell r="E755" t="str">
            <v>GRAIN STORAGE EXAMINER 2</v>
          </cell>
          <cell r="F755" t="str">
            <v>42</v>
          </cell>
          <cell r="G755" t="str">
            <v>564B</v>
          </cell>
          <cell r="H755" t="str">
            <v>4902-00</v>
          </cell>
          <cell r="I755"/>
          <cell r="J755"/>
        </row>
        <row r="756">
          <cell r="E756" t="str">
            <v>GRAIN STORAGE EXAMINER 3</v>
          </cell>
          <cell r="F756" t="str">
            <v>46</v>
          </cell>
          <cell r="G756" t="str">
            <v>564C</v>
          </cell>
          <cell r="H756" t="str">
            <v>4902-00</v>
          </cell>
          <cell r="I756"/>
          <cell r="J756"/>
        </row>
        <row r="757">
          <cell r="E757" t="str">
            <v>GRANT &amp; CONTRACT COORDINATOR</v>
          </cell>
          <cell r="F757" t="str">
            <v>47</v>
          </cell>
          <cell r="G757" t="str">
            <v>143F</v>
          </cell>
          <cell r="H757" t="str">
            <v>4902-00</v>
          </cell>
          <cell r="I757"/>
          <cell r="J757"/>
        </row>
        <row r="758">
          <cell r="E758" t="str">
            <v>GRANT &amp; CONTRACT COORDINATOR LEAD</v>
          </cell>
          <cell r="F758" t="str">
            <v>51</v>
          </cell>
          <cell r="G758" t="str">
            <v>143G</v>
          </cell>
          <cell r="H758" t="str">
            <v>4902-00</v>
          </cell>
          <cell r="I758"/>
          <cell r="J758"/>
        </row>
        <row r="759">
          <cell r="E759" t="str">
            <v>GRANT &amp; CONTRACT SPECIALIST</v>
          </cell>
          <cell r="F759" t="str">
            <v>44</v>
          </cell>
          <cell r="G759" t="str">
            <v>143E</v>
          </cell>
          <cell r="H759" t="str">
            <v>4902-00</v>
          </cell>
          <cell r="I759"/>
          <cell r="J759"/>
        </row>
        <row r="760">
          <cell r="E760" t="str">
            <v>GRANT &amp; CONTRACT SUPERVISOR</v>
          </cell>
          <cell r="F760" t="str">
            <v>54</v>
          </cell>
          <cell r="G760" t="str">
            <v>143H</v>
          </cell>
          <cell r="H760" t="str">
            <v>4902-00</v>
          </cell>
          <cell r="I760"/>
          <cell r="J760"/>
        </row>
        <row r="761">
          <cell r="E761" t="str">
            <v>GRAPHIC DESIGNER</v>
          </cell>
          <cell r="F761" t="str">
            <v>42</v>
          </cell>
          <cell r="G761" t="str">
            <v>198F</v>
          </cell>
          <cell r="H761" t="str">
            <v>4902-00</v>
          </cell>
          <cell r="I761"/>
          <cell r="J761"/>
        </row>
        <row r="762">
          <cell r="E762" t="str">
            <v>GRAPHIC DESIGNER SENIOR</v>
          </cell>
          <cell r="F762" t="str">
            <v>48</v>
          </cell>
          <cell r="G762" t="str">
            <v>198G</v>
          </cell>
          <cell r="H762" t="str">
            <v>4902-00</v>
          </cell>
          <cell r="I762"/>
          <cell r="J762"/>
        </row>
        <row r="763">
          <cell r="E763" t="str">
            <v>GRAPHIC DESIGNER SUPERVISOR</v>
          </cell>
          <cell r="F763" t="str">
            <v>52</v>
          </cell>
          <cell r="G763" t="str">
            <v>198H</v>
          </cell>
          <cell r="H763" t="str">
            <v>4902-00</v>
          </cell>
          <cell r="I763"/>
          <cell r="J763"/>
        </row>
        <row r="764">
          <cell r="E764" t="str">
            <v>GRAPHICS ASSISTANT</v>
          </cell>
          <cell r="F764" t="str">
            <v>32</v>
          </cell>
          <cell r="G764" t="str">
            <v>198E</v>
          </cell>
          <cell r="H764" t="str">
            <v>4902-00</v>
          </cell>
          <cell r="I764"/>
          <cell r="J764"/>
        </row>
        <row r="765">
          <cell r="E765" t="str">
            <v>GROUNDS &amp; NURSERY SERVICES SPECIALIST 1</v>
          </cell>
          <cell r="F765" t="str">
            <v>27</v>
          </cell>
          <cell r="G765" t="str">
            <v>591I</v>
          </cell>
          <cell r="H765" t="str">
            <v>5307-00</v>
          </cell>
          <cell r="I765"/>
          <cell r="J765"/>
        </row>
        <row r="766">
          <cell r="E766" t="str">
            <v>GROUNDS &amp; NURSERY SERVICES SPECIALIST 2</v>
          </cell>
          <cell r="F766" t="str">
            <v>30</v>
          </cell>
          <cell r="G766" t="str">
            <v>591J</v>
          </cell>
          <cell r="H766" t="str">
            <v>5307-00</v>
          </cell>
          <cell r="I766"/>
          <cell r="J766"/>
        </row>
        <row r="767">
          <cell r="E767" t="str">
            <v>GROUNDS &amp; NURSERY SERVICES SPECIALIST 3</v>
          </cell>
          <cell r="F767" t="str">
            <v>33</v>
          </cell>
          <cell r="G767" t="str">
            <v>591K</v>
          </cell>
          <cell r="H767" t="str">
            <v>5307-00</v>
          </cell>
          <cell r="I767"/>
          <cell r="J767"/>
        </row>
        <row r="768">
          <cell r="E768" t="str">
            <v>GROUNDS &amp; NURSERY SERVICES SPECIALIST 4</v>
          </cell>
          <cell r="F768" t="str">
            <v>37</v>
          </cell>
          <cell r="G768" t="str">
            <v>591L</v>
          </cell>
          <cell r="H768" t="str">
            <v>5307-00</v>
          </cell>
          <cell r="I768"/>
          <cell r="J768"/>
        </row>
        <row r="769">
          <cell r="E769" t="str">
            <v>GROUNDS &amp; NURSERY SERVICES SPECIALIST 5</v>
          </cell>
          <cell r="F769" t="str">
            <v>41</v>
          </cell>
          <cell r="G769" t="str">
            <v>591M</v>
          </cell>
          <cell r="H769" t="str">
            <v>5307-00</v>
          </cell>
          <cell r="I769"/>
          <cell r="J769"/>
        </row>
        <row r="770">
          <cell r="E770" t="str">
            <v>GROUNDS &amp; NURSERY SERVICES SPECIALIST 6</v>
          </cell>
          <cell r="F770" t="str">
            <v>45</v>
          </cell>
          <cell r="G770" t="str">
            <v>591N</v>
          </cell>
          <cell r="H770" t="str">
            <v>4902-00</v>
          </cell>
          <cell r="I770"/>
          <cell r="J770"/>
        </row>
        <row r="771">
          <cell r="E771" t="str">
            <v>HABILITATION PLAN ADMINISTRATOR</v>
          </cell>
          <cell r="F771" t="str">
            <v>53</v>
          </cell>
          <cell r="G771" t="str">
            <v>351Z</v>
          </cell>
          <cell r="H771" t="str">
            <v>7200-00</v>
          </cell>
          <cell r="I771"/>
          <cell r="J771"/>
        </row>
        <row r="772">
          <cell r="E772" t="str">
            <v>HABITAT TECHNICIAN</v>
          </cell>
          <cell r="F772" t="str">
            <v>28</v>
          </cell>
          <cell r="G772" t="str">
            <v>519F</v>
          </cell>
          <cell r="H772" t="str">
            <v>4902-00</v>
          </cell>
          <cell r="I772"/>
          <cell r="J772"/>
        </row>
        <row r="773">
          <cell r="E773" t="str">
            <v>HEALTH CARE INVESTIGATOR 1</v>
          </cell>
          <cell r="F773" t="str">
            <v>51</v>
          </cell>
          <cell r="G773" t="str">
            <v>428E</v>
          </cell>
          <cell r="H773" t="str">
            <v>4902-00</v>
          </cell>
          <cell r="I773"/>
          <cell r="J773"/>
        </row>
        <row r="774">
          <cell r="E774" t="str">
            <v>HEALTH CARE INVESTIGATOR 2</v>
          </cell>
          <cell r="F774" t="str">
            <v>53</v>
          </cell>
          <cell r="G774" t="str">
            <v>428F</v>
          </cell>
          <cell r="H774" t="str">
            <v>4902-00</v>
          </cell>
          <cell r="I774"/>
          <cell r="J774"/>
        </row>
        <row r="775">
          <cell r="E775" t="str">
            <v>HEALTH CARE INVESTIGATOR 3</v>
          </cell>
          <cell r="F775" t="str">
            <v>56</v>
          </cell>
          <cell r="G775" t="str">
            <v>428G</v>
          </cell>
          <cell r="H775" t="str">
            <v>4902-00</v>
          </cell>
          <cell r="I775"/>
          <cell r="J775"/>
        </row>
        <row r="776">
          <cell r="E776" t="str">
            <v>HEALTH CARE INVESTIGATOR 4</v>
          </cell>
          <cell r="F776" t="str">
            <v>58</v>
          </cell>
          <cell r="G776" t="str">
            <v>428H</v>
          </cell>
          <cell r="H776" t="str">
            <v>4902-00</v>
          </cell>
          <cell r="I776"/>
          <cell r="J776"/>
        </row>
        <row r="777">
          <cell r="E777" t="str">
            <v>HEALTH ED RESOURCES SUPERVISOR</v>
          </cell>
          <cell r="F777" t="str">
            <v>50</v>
          </cell>
          <cell r="G777" t="str">
            <v>253H</v>
          </cell>
          <cell r="H777" t="str">
            <v>4902-00</v>
          </cell>
          <cell r="I777"/>
          <cell r="J777"/>
        </row>
        <row r="778">
          <cell r="E778" t="str">
            <v>HEALTH EDUCATION RESOURCES COOR 1</v>
          </cell>
          <cell r="F778" t="str">
            <v>42</v>
          </cell>
          <cell r="G778" t="str">
            <v>253E</v>
          </cell>
          <cell r="H778" t="str">
            <v>4902-00</v>
          </cell>
          <cell r="I778"/>
          <cell r="J778"/>
        </row>
        <row r="779">
          <cell r="E779" t="str">
            <v>HEALTH EDUCATION RESOURCES COOR 2</v>
          </cell>
          <cell r="F779" t="str">
            <v>46</v>
          </cell>
          <cell r="G779" t="str">
            <v>253F</v>
          </cell>
          <cell r="H779" t="str">
            <v>4902-00</v>
          </cell>
          <cell r="I779"/>
          <cell r="J779"/>
        </row>
        <row r="780">
          <cell r="E780" t="str">
            <v>HEALTH INSURANCE ADVISOR 1</v>
          </cell>
          <cell r="F780" t="str">
            <v>55</v>
          </cell>
          <cell r="G780" t="str">
            <v>166F</v>
          </cell>
          <cell r="H780" t="str">
            <v>4902-00</v>
          </cell>
          <cell r="I780"/>
          <cell r="J780"/>
        </row>
        <row r="781">
          <cell r="E781" t="str">
            <v>HEALTH INSURANCE ADVISOR 2</v>
          </cell>
          <cell r="F781" t="str">
            <v>59</v>
          </cell>
          <cell r="G781" t="str">
            <v>166G</v>
          </cell>
          <cell r="H781" t="str">
            <v>4902-00</v>
          </cell>
          <cell r="I781"/>
          <cell r="J781"/>
        </row>
        <row r="782">
          <cell r="E782" t="str">
            <v>HEALTH INSURANCE BENEFITS SPECIALIST 1</v>
          </cell>
          <cell r="F782" t="str">
            <v>37</v>
          </cell>
          <cell r="G782" t="str">
            <v>163G</v>
          </cell>
          <cell r="H782" t="str">
            <v>4902-00</v>
          </cell>
          <cell r="I782"/>
          <cell r="J782"/>
        </row>
        <row r="783">
          <cell r="E783" t="str">
            <v>HEALTH INSURANCE BENEFITS SPECIALIST 2</v>
          </cell>
          <cell r="F783" t="str">
            <v>42</v>
          </cell>
          <cell r="G783" t="str">
            <v>163H</v>
          </cell>
          <cell r="H783" t="str">
            <v>4902-00</v>
          </cell>
          <cell r="I783"/>
          <cell r="J783"/>
        </row>
        <row r="784">
          <cell r="E784" t="str">
            <v>HEALTH INSURANCE BENEFITS SPECIALIST 3</v>
          </cell>
          <cell r="F784" t="str">
            <v>45</v>
          </cell>
          <cell r="G784" t="str">
            <v>163I</v>
          </cell>
          <cell r="H784" t="str">
            <v>4902-00</v>
          </cell>
          <cell r="I784"/>
          <cell r="J784"/>
        </row>
        <row r="785">
          <cell r="E785" t="str">
            <v>HEALTH INSURANCE BENEFITS SPECIALIST 4</v>
          </cell>
          <cell r="F785" t="str">
            <v>47</v>
          </cell>
          <cell r="G785" t="str">
            <v>163J</v>
          </cell>
          <cell r="H785" t="str">
            <v>4902-00</v>
          </cell>
          <cell r="I785"/>
          <cell r="J785"/>
        </row>
        <row r="786">
          <cell r="E786" t="str">
            <v>HEALTH PHYSICIST 1</v>
          </cell>
          <cell r="F786" t="str">
            <v>50</v>
          </cell>
          <cell r="G786" t="str">
            <v>400E</v>
          </cell>
          <cell r="H786" t="str">
            <v>4902-00</v>
          </cell>
          <cell r="I786"/>
          <cell r="J786"/>
        </row>
        <row r="787">
          <cell r="E787" t="str">
            <v>HEALTH PHYSICIST 2</v>
          </cell>
          <cell r="F787" t="str">
            <v>54</v>
          </cell>
          <cell r="G787" t="str">
            <v>400F</v>
          </cell>
          <cell r="H787" t="str">
            <v>4902-00</v>
          </cell>
          <cell r="I787"/>
          <cell r="J787"/>
        </row>
        <row r="788">
          <cell r="E788" t="str">
            <v>HEALTH SERVICES CONSULTANT 1</v>
          </cell>
          <cell r="F788" t="str">
            <v>44</v>
          </cell>
          <cell r="G788" t="str">
            <v>283H</v>
          </cell>
          <cell r="H788" t="str">
            <v>4902-00</v>
          </cell>
          <cell r="I788"/>
          <cell r="J788"/>
        </row>
        <row r="789">
          <cell r="E789" t="str">
            <v>HEALTH SERVICES CONSULTANT 2</v>
          </cell>
          <cell r="F789" t="str">
            <v>51</v>
          </cell>
          <cell r="G789" t="str">
            <v>283I</v>
          </cell>
          <cell r="H789" t="str">
            <v>4902-00</v>
          </cell>
          <cell r="I789"/>
          <cell r="J789"/>
        </row>
        <row r="790">
          <cell r="E790" t="str">
            <v>HEALTH SERVICES CONSULTANT 3</v>
          </cell>
          <cell r="F790" t="str">
            <v>56</v>
          </cell>
          <cell r="G790" t="str">
            <v>283J</v>
          </cell>
          <cell r="H790" t="str">
            <v>4902-00</v>
          </cell>
          <cell r="I790"/>
          <cell r="J790"/>
        </row>
        <row r="791">
          <cell r="E791" t="str">
            <v>HEALTH SERVICES CONSULTANT 4</v>
          </cell>
          <cell r="F791" t="str">
            <v>60</v>
          </cell>
          <cell r="G791" t="str">
            <v>283K</v>
          </cell>
          <cell r="H791" t="str">
            <v>4902-00</v>
          </cell>
          <cell r="I791"/>
          <cell r="J791"/>
        </row>
        <row r="792">
          <cell r="E792" t="str">
            <v>HEARINGS EXAMINER 1</v>
          </cell>
          <cell r="F792" t="str">
            <v>54</v>
          </cell>
          <cell r="G792" t="str">
            <v>422I</v>
          </cell>
          <cell r="H792" t="str">
            <v>4902-00</v>
          </cell>
          <cell r="I792"/>
          <cell r="J792"/>
        </row>
        <row r="793">
          <cell r="E793" t="str">
            <v>HEARINGS EXAMINER 2</v>
          </cell>
          <cell r="F793" t="str">
            <v>62</v>
          </cell>
          <cell r="G793" t="str">
            <v>422J</v>
          </cell>
          <cell r="H793" t="str">
            <v>4902-00</v>
          </cell>
          <cell r="I793"/>
          <cell r="J793"/>
        </row>
        <row r="794">
          <cell r="E794" t="str">
            <v>HEARINGS EXAMINER 3</v>
          </cell>
          <cell r="F794" t="str">
            <v>66</v>
          </cell>
          <cell r="G794" t="str">
            <v>422K</v>
          </cell>
          <cell r="H794" t="str">
            <v>4902-00</v>
          </cell>
          <cell r="I794"/>
          <cell r="J794"/>
        </row>
        <row r="795">
          <cell r="E795" t="str">
            <v>HEARINGS SCHEDULER</v>
          </cell>
          <cell r="F795" t="str">
            <v>35</v>
          </cell>
          <cell r="G795" t="str">
            <v>425K</v>
          </cell>
          <cell r="H795" t="str">
            <v>4902-00</v>
          </cell>
          <cell r="I795"/>
          <cell r="J795"/>
        </row>
        <row r="796">
          <cell r="E796" t="str">
            <v>HEATING, VENTILATION, &amp; AIR COND SUPV</v>
          </cell>
          <cell r="F796" t="str">
            <v>52E</v>
          </cell>
          <cell r="G796" t="str">
            <v>621L</v>
          </cell>
          <cell r="H796" t="str">
            <v>4902-00</v>
          </cell>
          <cell r="I796"/>
          <cell r="J796"/>
        </row>
        <row r="797">
          <cell r="E797" t="str">
            <v>HEATING, VENTILATION, &amp; AIR COND TECH</v>
          </cell>
          <cell r="F797" t="str">
            <v>48E</v>
          </cell>
          <cell r="G797" t="str">
            <v>621J</v>
          </cell>
          <cell r="H797" t="str">
            <v>4902-00</v>
          </cell>
          <cell r="I797"/>
          <cell r="J797"/>
        </row>
        <row r="798">
          <cell r="E798" t="str">
            <v>HISTOLOGIC TECHNICIAN 1</v>
          </cell>
          <cell r="F798" t="str">
            <v>42</v>
          </cell>
          <cell r="G798" t="str">
            <v>315J</v>
          </cell>
          <cell r="H798" t="str">
            <v>4902-00</v>
          </cell>
          <cell r="I798"/>
          <cell r="J798"/>
        </row>
        <row r="799">
          <cell r="E799" t="str">
            <v>HISTOLOGIC TECHNICIAN 2</v>
          </cell>
          <cell r="F799" t="str">
            <v>46</v>
          </cell>
          <cell r="G799" t="str">
            <v>315K</v>
          </cell>
          <cell r="H799" t="str">
            <v>4902-00</v>
          </cell>
          <cell r="I799"/>
          <cell r="J799"/>
        </row>
        <row r="800">
          <cell r="E800" t="str">
            <v>HISTOLOGY LABORATORY SUPERVISOR</v>
          </cell>
          <cell r="F800" t="str">
            <v>53</v>
          </cell>
          <cell r="G800" t="str">
            <v>315N</v>
          </cell>
          <cell r="H800" t="str">
            <v>4902-00</v>
          </cell>
          <cell r="I800"/>
          <cell r="J800"/>
        </row>
        <row r="801">
          <cell r="E801" t="str">
            <v>HISTOTECHNOLOGIST</v>
          </cell>
          <cell r="F801" t="str">
            <v>51</v>
          </cell>
          <cell r="G801" t="str">
            <v>315L</v>
          </cell>
          <cell r="H801" t="str">
            <v>4902-00</v>
          </cell>
          <cell r="I801"/>
          <cell r="J801"/>
        </row>
        <row r="802">
          <cell r="E802" t="str">
            <v>HOME &amp; COMMUNITY SERVICES DIV REG ADMIN</v>
          </cell>
          <cell r="F802" t="str">
            <v>Band1</v>
          </cell>
          <cell r="G802" t="str">
            <v>B1913</v>
          </cell>
          <cell r="H802" t="str">
            <v>4902-00</v>
          </cell>
          <cell r="I802"/>
          <cell r="J802"/>
        </row>
        <row r="803">
          <cell r="E803" t="str">
            <v>HORTICULTURIST</v>
          </cell>
          <cell r="F803" t="str">
            <v>63</v>
          </cell>
          <cell r="G803" t="str">
            <v>539L</v>
          </cell>
          <cell r="H803" t="str">
            <v>4902-00</v>
          </cell>
          <cell r="I803"/>
          <cell r="J803"/>
        </row>
        <row r="804">
          <cell r="E804" t="str">
            <v>HOSPITAL CENTRAL SERVICES - LEAD</v>
          </cell>
          <cell r="F804" t="str">
            <v>42</v>
          </cell>
          <cell r="G804" t="str">
            <v>313H</v>
          </cell>
          <cell r="H804" t="str">
            <v>5307-00</v>
          </cell>
          <cell r="I804"/>
          <cell r="J804"/>
        </row>
        <row r="805">
          <cell r="E805" t="str">
            <v>HOSPITAL CENTRAL SERVICES - SUPERVISOR</v>
          </cell>
          <cell r="F805" t="str">
            <v>45</v>
          </cell>
          <cell r="G805" t="str">
            <v>313I</v>
          </cell>
          <cell r="H805" t="str">
            <v>5307-00</v>
          </cell>
          <cell r="I805"/>
          <cell r="J805"/>
        </row>
        <row r="806">
          <cell r="E806" t="str">
            <v>HOSPITAL CENTRAL SERVICES TECH TRAINEE</v>
          </cell>
          <cell r="F806" t="str">
            <v>30</v>
          </cell>
          <cell r="G806" t="str">
            <v>313E</v>
          </cell>
          <cell r="H806" t="str">
            <v>4902-00</v>
          </cell>
          <cell r="I806"/>
          <cell r="J806"/>
        </row>
        <row r="807">
          <cell r="E807" t="str">
            <v>HOSPITAL CENTRAL SERVICES TECHNICAN 1</v>
          </cell>
          <cell r="F807" t="str">
            <v>38</v>
          </cell>
          <cell r="G807" t="str">
            <v>313F</v>
          </cell>
          <cell r="H807" t="str">
            <v>5307-00</v>
          </cell>
          <cell r="I807"/>
          <cell r="J807"/>
        </row>
        <row r="808">
          <cell r="E808" t="str">
            <v>HOSPITAL CENTRAL SERVICES TECHNICAN 2</v>
          </cell>
          <cell r="F808" t="str">
            <v>40</v>
          </cell>
          <cell r="G808" t="str">
            <v>313G</v>
          </cell>
          <cell r="H808" t="str">
            <v>4902-00</v>
          </cell>
          <cell r="I808"/>
          <cell r="J808"/>
        </row>
        <row r="809">
          <cell r="E809" t="str">
            <v>HOSPITAL DENTISTRY ASSISTANT SPECIALIST</v>
          </cell>
          <cell r="F809" t="str">
            <v>52</v>
          </cell>
          <cell r="G809" t="str">
            <v>294H</v>
          </cell>
          <cell r="H809" t="str">
            <v>4902-00</v>
          </cell>
          <cell r="I809"/>
          <cell r="J809"/>
        </row>
        <row r="810">
          <cell r="E810" t="str">
            <v>HOSPITAL HEALTH PHYSICIST</v>
          </cell>
          <cell r="F810" t="str">
            <v>62</v>
          </cell>
          <cell r="G810" t="str">
            <v>400N</v>
          </cell>
          <cell r="H810" t="str">
            <v>4902-00</v>
          </cell>
          <cell r="I810"/>
          <cell r="J810"/>
        </row>
        <row r="811">
          <cell r="E811" t="str">
            <v>HUMAN RESOURCE CONSULTANT 1</v>
          </cell>
          <cell r="F811" t="str">
            <v>45</v>
          </cell>
          <cell r="G811" t="str">
            <v>119E</v>
          </cell>
          <cell r="H811" t="str">
            <v>4902-00</v>
          </cell>
          <cell r="I811"/>
          <cell r="J811"/>
        </row>
        <row r="812">
          <cell r="E812" t="str">
            <v>HUMAN RESOURCE CONSULTANT 2</v>
          </cell>
          <cell r="F812" t="str">
            <v>50</v>
          </cell>
          <cell r="G812" t="str">
            <v>119F</v>
          </cell>
          <cell r="H812" t="str">
            <v>4902-00</v>
          </cell>
          <cell r="I812"/>
          <cell r="J812"/>
        </row>
        <row r="813">
          <cell r="E813" t="str">
            <v>HUMAN RESOURCE CONSULTANT 3</v>
          </cell>
          <cell r="F813" t="str">
            <v>54</v>
          </cell>
          <cell r="G813" t="str">
            <v>119G</v>
          </cell>
          <cell r="H813" t="str">
            <v>4902-00</v>
          </cell>
          <cell r="I813"/>
          <cell r="J813"/>
        </row>
        <row r="814">
          <cell r="E814" t="str">
            <v>HUMAN RESOURCE CONSULTANT 4</v>
          </cell>
          <cell r="F814" t="str">
            <v>58</v>
          </cell>
          <cell r="G814" t="str">
            <v>119H</v>
          </cell>
          <cell r="H814" t="str">
            <v>4902-00</v>
          </cell>
          <cell r="I814"/>
          <cell r="J814"/>
        </row>
        <row r="815">
          <cell r="E815" t="str">
            <v>HUMAN RESOURCE CONSULTANT ASSISTANT 1</v>
          </cell>
          <cell r="F815" t="str">
            <v>35</v>
          </cell>
          <cell r="G815" t="str">
            <v>123E</v>
          </cell>
          <cell r="H815" t="str">
            <v>4902-00</v>
          </cell>
          <cell r="I815"/>
          <cell r="J815"/>
        </row>
        <row r="816">
          <cell r="E816" t="str">
            <v>HUMAN RESOURCE CONSULTANT ASSISTANT 2</v>
          </cell>
          <cell r="F816" t="str">
            <v>41</v>
          </cell>
          <cell r="G816" t="str">
            <v>123F</v>
          </cell>
          <cell r="H816" t="str">
            <v>4902-00</v>
          </cell>
          <cell r="I816"/>
          <cell r="J816"/>
        </row>
        <row r="817">
          <cell r="E817" t="str">
            <v>HUMAN SUBJECTS REVIEW COORDINATOR</v>
          </cell>
          <cell r="F817" t="str">
            <v>41</v>
          </cell>
          <cell r="G817" t="str">
            <v>323E</v>
          </cell>
          <cell r="H817" t="str">
            <v>4902-00</v>
          </cell>
          <cell r="I817"/>
          <cell r="J817"/>
        </row>
        <row r="818">
          <cell r="E818" t="str">
            <v>HYDROGEOLOGIST 1</v>
          </cell>
          <cell r="F818" t="str">
            <v>52</v>
          </cell>
          <cell r="G818" t="str">
            <v>514E</v>
          </cell>
          <cell r="H818" t="str">
            <v>4902-00</v>
          </cell>
          <cell r="I818"/>
          <cell r="J818"/>
        </row>
        <row r="819">
          <cell r="E819" t="str">
            <v>HYDROGEOLOGIST 2</v>
          </cell>
          <cell r="F819" t="str">
            <v>58</v>
          </cell>
          <cell r="G819" t="str">
            <v>514F</v>
          </cell>
          <cell r="H819" t="str">
            <v>4902-00</v>
          </cell>
          <cell r="I819"/>
          <cell r="J819"/>
        </row>
        <row r="820">
          <cell r="E820" t="str">
            <v>HYDROGEOLOGIST 3</v>
          </cell>
          <cell r="F820" t="str">
            <v>62</v>
          </cell>
          <cell r="G820" t="str">
            <v>514G</v>
          </cell>
          <cell r="H820" t="str">
            <v>4902-00</v>
          </cell>
          <cell r="I820"/>
          <cell r="J820"/>
        </row>
        <row r="821">
          <cell r="E821" t="str">
            <v>HYDROGEOLOGIST 4</v>
          </cell>
          <cell r="F821" t="str">
            <v>66</v>
          </cell>
          <cell r="G821" t="str">
            <v>514H</v>
          </cell>
          <cell r="H821" t="str">
            <v>4902-00</v>
          </cell>
          <cell r="I821"/>
          <cell r="J821"/>
        </row>
        <row r="822">
          <cell r="E822" t="str">
            <v>HYDROGEOLOGIST 5</v>
          </cell>
          <cell r="F822" t="str">
            <v>70</v>
          </cell>
          <cell r="G822" t="str">
            <v>514I</v>
          </cell>
          <cell r="H822" t="str">
            <v>4902-00</v>
          </cell>
          <cell r="I822"/>
          <cell r="J822"/>
        </row>
        <row r="823">
          <cell r="E823" t="str">
            <v>IMAGING TECH-COMPUTED TOMOGR &amp; MAMMOGRA</v>
          </cell>
          <cell r="F823" t="str">
            <v>50</v>
          </cell>
          <cell r="G823" t="str">
            <v>300I</v>
          </cell>
          <cell r="H823" t="str">
            <v>4902-00</v>
          </cell>
          <cell r="I823"/>
          <cell r="J823"/>
        </row>
        <row r="824">
          <cell r="E824" t="str">
            <v>IMAGING TECH-EDUCATION/QUALITY ASSURANCE</v>
          </cell>
          <cell r="F824" t="str">
            <v>58</v>
          </cell>
          <cell r="G824" t="str">
            <v>300N</v>
          </cell>
          <cell r="H824" t="str">
            <v>4902-00</v>
          </cell>
          <cell r="I824"/>
          <cell r="J824"/>
        </row>
        <row r="825">
          <cell r="E825" t="str">
            <v>IMAGING TECHNOLOGIST 1</v>
          </cell>
          <cell r="F825" t="str">
            <v>46</v>
          </cell>
          <cell r="G825" t="str">
            <v>300F</v>
          </cell>
          <cell r="H825" t="str">
            <v>4902-00</v>
          </cell>
          <cell r="I825"/>
          <cell r="J825"/>
        </row>
        <row r="826">
          <cell r="E826" t="str">
            <v>IMAGING TECHNOLOGIST 2</v>
          </cell>
          <cell r="F826" t="str">
            <v>48</v>
          </cell>
          <cell r="G826" t="str">
            <v>300G</v>
          </cell>
          <cell r="H826" t="str">
            <v>7200-00</v>
          </cell>
          <cell r="I826"/>
          <cell r="J826"/>
        </row>
        <row r="827">
          <cell r="E827" t="str">
            <v>IMAGING TECHNOLOGIST TRAINEE</v>
          </cell>
          <cell r="F827" t="str">
            <v>39</v>
          </cell>
          <cell r="G827" t="str">
            <v>300E</v>
          </cell>
          <cell r="H827" t="str">
            <v>4902-00</v>
          </cell>
          <cell r="I827"/>
          <cell r="J827"/>
        </row>
        <row r="828">
          <cell r="E828" t="str">
            <v>IMAGING TECHNOLOGIST-ANGIOGRAPHY</v>
          </cell>
          <cell r="F828" t="str">
            <v>52</v>
          </cell>
          <cell r="G828" t="str">
            <v>300J</v>
          </cell>
          <cell r="H828" t="str">
            <v>4902-00</v>
          </cell>
          <cell r="I828"/>
          <cell r="J828"/>
        </row>
        <row r="829">
          <cell r="E829" t="str">
            <v>IMAGING TECHNOLOGIST-LEAD</v>
          </cell>
          <cell r="F829" t="str">
            <v>57</v>
          </cell>
          <cell r="G829" t="str">
            <v>300M</v>
          </cell>
          <cell r="H829" t="str">
            <v>4902-00</v>
          </cell>
          <cell r="I829"/>
          <cell r="J829"/>
        </row>
        <row r="830">
          <cell r="E830" t="str">
            <v>IMAGING TECHNOLOGIST-MAG RESONANCE IMG</v>
          </cell>
          <cell r="F830" t="str">
            <v>54</v>
          </cell>
          <cell r="G830" t="str">
            <v>300K</v>
          </cell>
          <cell r="H830" t="str">
            <v>4902-00</v>
          </cell>
          <cell r="I830"/>
          <cell r="J830"/>
        </row>
        <row r="831">
          <cell r="E831" t="str">
            <v>IMAGING TECHNOLOGIST-SUPERVISOR</v>
          </cell>
          <cell r="F831" t="str">
            <v>59</v>
          </cell>
          <cell r="G831" t="str">
            <v>300P</v>
          </cell>
          <cell r="H831" t="str">
            <v>4902-00</v>
          </cell>
          <cell r="I831"/>
          <cell r="J831"/>
        </row>
        <row r="832">
          <cell r="E832" t="str">
            <v>INCINERATOR OPERATOR</v>
          </cell>
          <cell r="F832" t="str">
            <v>43</v>
          </cell>
          <cell r="G832" t="str">
            <v>602I</v>
          </cell>
          <cell r="H832" t="str">
            <v>4902-00</v>
          </cell>
          <cell r="I832"/>
          <cell r="J832"/>
        </row>
        <row r="833">
          <cell r="E833" t="str">
            <v>INDUSTRIAL HYGIENIST 2</v>
          </cell>
          <cell r="F833" t="str">
            <v>56</v>
          </cell>
          <cell r="G833" t="str">
            <v>394E</v>
          </cell>
          <cell r="H833" t="str">
            <v>4902-00</v>
          </cell>
          <cell r="I833"/>
          <cell r="J833"/>
        </row>
        <row r="834">
          <cell r="E834" t="str">
            <v>INDUSTRIAL HYGIENIST 3</v>
          </cell>
          <cell r="F834" t="str">
            <v>61</v>
          </cell>
          <cell r="G834" t="str">
            <v>394F</v>
          </cell>
          <cell r="H834" t="str">
            <v>5307-00</v>
          </cell>
          <cell r="I834"/>
          <cell r="J834"/>
        </row>
        <row r="835">
          <cell r="E835" t="str">
            <v>INDUSTRIAL HYGIENIST 4</v>
          </cell>
          <cell r="F835" t="str">
            <v>65</v>
          </cell>
          <cell r="G835" t="str">
            <v>394G</v>
          </cell>
          <cell r="H835" t="str">
            <v>4902-00</v>
          </cell>
          <cell r="I835"/>
          <cell r="J835"/>
        </row>
        <row r="836">
          <cell r="E836" t="str">
            <v>INDUSTRIAL INSUR APPEALS JUDGE 1</v>
          </cell>
          <cell r="F836" t="str">
            <v>64</v>
          </cell>
          <cell r="G836" t="str">
            <v>423A</v>
          </cell>
          <cell r="H836" t="str">
            <v>4902-00</v>
          </cell>
          <cell r="I836"/>
          <cell r="J836"/>
        </row>
        <row r="837">
          <cell r="E837" t="str">
            <v>INDUSTRIAL INSUR APPEALS JUDGE 3</v>
          </cell>
          <cell r="F837" t="str">
            <v>68</v>
          </cell>
          <cell r="G837" t="str">
            <v>423C</v>
          </cell>
          <cell r="H837" t="str">
            <v>4902-00</v>
          </cell>
          <cell r="I837"/>
          <cell r="J837"/>
        </row>
        <row r="838">
          <cell r="E838" t="str">
            <v>INDUSTRIAL INSUR APPEALS JUDGE 4</v>
          </cell>
          <cell r="F838" t="str">
            <v>71</v>
          </cell>
          <cell r="G838" t="str">
            <v>423D</v>
          </cell>
          <cell r="H838" t="str">
            <v>4902-00</v>
          </cell>
          <cell r="I838"/>
          <cell r="J838"/>
        </row>
        <row r="839">
          <cell r="E839" t="str">
            <v>INDUSTRIAL INSUR COMPENSATION UNIT SUPV</v>
          </cell>
          <cell r="F839" t="str">
            <v>57</v>
          </cell>
          <cell r="G839" t="str">
            <v>168E</v>
          </cell>
          <cell r="H839" t="str">
            <v>4902-00</v>
          </cell>
          <cell r="I839"/>
          <cell r="J839"/>
        </row>
        <row r="840">
          <cell r="E840" t="str">
            <v>INDUSTRIAL INSUR NEW APPEALS SPECIALIST</v>
          </cell>
          <cell r="F840" t="str">
            <v>39</v>
          </cell>
          <cell r="G840" t="str">
            <v>425P</v>
          </cell>
          <cell r="H840" t="str">
            <v>4902-00</v>
          </cell>
          <cell r="I840"/>
          <cell r="J840"/>
        </row>
        <row r="841">
          <cell r="E841" t="str">
            <v>INDUSTRIAL INSUR NEW APPEALS SUPV</v>
          </cell>
          <cell r="F841" t="str">
            <v>42</v>
          </cell>
          <cell r="G841" t="str">
            <v>425Q</v>
          </cell>
          <cell r="H841" t="str">
            <v>4902-00</v>
          </cell>
          <cell r="I841"/>
          <cell r="J841"/>
        </row>
        <row r="842">
          <cell r="E842" t="str">
            <v>INDUSTRIAL INSUR PROGRAM COORDINATOR</v>
          </cell>
          <cell r="F842" t="str">
            <v>47</v>
          </cell>
          <cell r="G842" t="str">
            <v>425R</v>
          </cell>
          <cell r="H842" t="str">
            <v>4902-00</v>
          </cell>
          <cell r="I842"/>
          <cell r="J842"/>
        </row>
        <row r="843">
          <cell r="E843" t="str">
            <v>INDUSTRIAL INSUR UNDERWRITER 1</v>
          </cell>
          <cell r="F843" t="str">
            <v>39</v>
          </cell>
          <cell r="G843" t="str">
            <v>153I</v>
          </cell>
          <cell r="H843" t="str">
            <v>4902-00</v>
          </cell>
          <cell r="I843"/>
          <cell r="J843"/>
        </row>
        <row r="844">
          <cell r="E844" t="str">
            <v>INDUSTRIAL INSUR UNDERWRITER 2</v>
          </cell>
          <cell r="F844" t="str">
            <v>42</v>
          </cell>
          <cell r="G844" t="str">
            <v>153J</v>
          </cell>
          <cell r="H844" t="str">
            <v>4902-00</v>
          </cell>
          <cell r="I844"/>
          <cell r="J844"/>
        </row>
        <row r="845">
          <cell r="E845" t="str">
            <v>INDUSTRIAL INSUR UNDERWRITER 3</v>
          </cell>
          <cell r="F845" t="str">
            <v>44</v>
          </cell>
          <cell r="G845" t="str">
            <v>153K</v>
          </cell>
          <cell r="H845" t="str">
            <v>4902-00</v>
          </cell>
          <cell r="I845"/>
          <cell r="J845"/>
        </row>
        <row r="846">
          <cell r="E846" t="str">
            <v>INDUSTRIAL INSUR UNDERWRITER 4</v>
          </cell>
          <cell r="F846" t="str">
            <v>48</v>
          </cell>
          <cell r="G846" t="str">
            <v>153L</v>
          </cell>
          <cell r="H846" t="str">
            <v>4902-00</v>
          </cell>
          <cell r="I846"/>
          <cell r="J846"/>
        </row>
        <row r="847">
          <cell r="E847" t="str">
            <v>INDUSTRIAL INSUR UNDERWRITER 5</v>
          </cell>
          <cell r="F847" t="str">
            <v>50</v>
          </cell>
          <cell r="G847" t="str">
            <v>153M</v>
          </cell>
          <cell r="H847" t="str">
            <v>4902-00</v>
          </cell>
          <cell r="I847"/>
          <cell r="J847"/>
        </row>
        <row r="848">
          <cell r="E848" t="str">
            <v>INDUSTRIAL RELATIONS AGENT 2</v>
          </cell>
          <cell r="F848" t="str">
            <v>49</v>
          </cell>
          <cell r="G848" t="str">
            <v>124B</v>
          </cell>
          <cell r="H848" t="str">
            <v>4902-00</v>
          </cell>
          <cell r="I848"/>
          <cell r="J848"/>
        </row>
        <row r="849">
          <cell r="E849" t="str">
            <v>INDUSTRIAL RELATIONS AGENT 3</v>
          </cell>
          <cell r="F849" t="str">
            <v>52</v>
          </cell>
          <cell r="G849" t="str">
            <v>124C</v>
          </cell>
          <cell r="H849" t="str">
            <v>4902-00</v>
          </cell>
          <cell r="I849"/>
          <cell r="J849"/>
        </row>
        <row r="850">
          <cell r="E850" t="str">
            <v>INDUSTRIAL RELATIONS AGENT 4</v>
          </cell>
          <cell r="F850" t="str">
            <v>56</v>
          </cell>
          <cell r="G850" t="str">
            <v>124D</v>
          </cell>
          <cell r="H850" t="str">
            <v>4902-00</v>
          </cell>
          <cell r="I850"/>
          <cell r="J850"/>
        </row>
        <row r="851">
          <cell r="E851" t="str">
            <v>INDUSTRIAL RELATIONS AGENT APPRENTICE 1</v>
          </cell>
          <cell r="F851" t="str">
            <v>Band1</v>
          </cell>
          <cell r="G851" t="str">
            <v>121A</v>
          </cell>
          <cell r="H851" t="str">
            <v>4902-00</v>
          </cell>
          <cell r="I851"/>
          <cell r="J851"/>
        </row>
        <row r="852">
          <cell r="E852" t="str">
            <v>INFO SERVS MGR</v>
          </cell>
          <cell r="F852" t="str">
            <v>Band1</v>
          </cell>
          <cell r="G852" t="str">
            <v>B2436</v>
          </cell>
          <cell r="H852" t="str">
            <v>4902-00</v>
          </cell>
          <cell r="I852"/>
          <cell r="J852"/>
        </row>
        <row r="853">
          <cell r="E853" t="str">
            <v>INSPECTOR SPECIALIST, MARINE</v>
          </cell>
          <cell r="F853" t="str">
            <v>67</v>
          </cell>
          <cell r="G853" t="str">
            <v>533E</v>
          </cell>
          <cell r="H853" t="str">
            <v>4902-00</v>
          </cell>
          <cell r="I853"/>
          <cell r="J853"/>
        </row>
        <row r="854">
          <cell r="E854" t="str">
            <v>INSTITUTION AIDE</v>
          </cell>
          <cell r="F854" t="str">
            <v>XX</v>
          </cell>
          <cell r="G854" t="str">
            <v>0007E</v>
          </cell>
          <cell r="H854" t="str">
            <v>7200-00</v>
          </cell>
          <cell r="I854"/>
          <cell r="J854"/>
        </row>
        <row r="855">
          <cell r="E855" t="str">
            <v>INSTITUTION COUNSELOR 1</v>
          </cell>
          <cell r="F855" t="str">
            <v>42</v>
          </cell>
          <cell r="G855" t="str">
            <v>348I</v>
          </cell>
          <cell r="H855" t="str">
            <v>4902-00</v>
          </cell>
          <cell r="I855"/>
          <cell r="J855"/>
        </row>
        <row r="856">
          <cell r="E856" t="str">
            <v>INSTITUTION COUNSELOR 2</v>
          </cell>
          <cell r="F856" t="str">
            <v>44</v>
          </cell>
          <cell r="G856" t="str">
            <v>348J</v>
          </cell>
          <cell r="H856" t="str">
            <v>7200-00</v>
          </cell>
          <cell r="I856"/>
          <cell r="J856"/>
        </row>
        <row r="857">
          <cell r="E857" t="str">
            <v>INSTITUTION COUNSELOR 3</v>
          </cell>
          <cell r="F857" t="str">
            <v>48</v>
          </cell>
          <cell r="G857" t="str">
            <v>348K</v>
          </cell>
          <cell r="H857" t="str">
            <v>7200-00</v>
          </cell>
          <cell r="I857"/>
          <cell r="J857"/>
        </row>
        <row r="858">
          <cell r="E858" t="str">
            <v>INSTITUTION TEACHER 3</v>
          </cell>
          <cell r="F858" t="str">
            <v>58T</v>
          </cell>
          <cell r="G858" t="str">
            <v>259C</v>
          </cell>
          <cell r="H858" t="str">
            <v>4902-00</v>
          </cell>
          <cell r="I858"/>
          <cell r="J858"/>
        </row>
        <row r="859">
          <cell r="E859" t="str">
            <v>INSTRUCTION &amp; CLASSROOM SUPPORT TECH 1</v>
          </cell>
          <cell r="F859" t="str">
            <v>39</v>
          </cell>
          <cell r="G859" t="str">
            <v>255M</v>
          </cell>
          <cell r="H859" t="str">
            <v>4902-00</v>
          </cell>
          <cell r="I859"/>
          <cell r="J859"/>
        </row>
        <row r="860">
          <cell r="E860" t="str">
            <v>INSTRUCTION &amp; CLASSROOM SUPPORT TECH 2</v>
          </cell>
          <cell r="F860" t="str">
            <v>44</v>
          </cell>
          <cell r="G860" t="str">
            <v>255N</v>
          </cell>
          <cell r="H860" t="str">
            <v>4902-00</v>
          </cell>
          <cell r="I860"/>
          <cell r="J860"/>
        </row>
        <row r="861">
          <cell r="E861" t="str">
            <v>INSTRUCTION &amp; CLASSROOM SUPPORT TECH 3</v>
          </cell>
          <cell r="F861" t="str">
            <v>47</v>
          </cell>
          <cell r="G861" t="str">
            <v>255O</v>
          </cell>
          <cell r="H861" t="str">
            <v>4902-00</v>
          </cell>
          <cell r="I861"/>
          <cell r="J861"/>
        </row>
        <row r="862">
          <cell r="E862" t="str">
            <v>INSTRUCTION &amp; CLASSROOM SUPPORT TECH 4</v>
          </cell>
          <cell r="F862" t="str">
            <v>51</v>
          </cell>
          <cell r="G862" t="str">
            <v>255Q</v>
          </cell>
          <cell r="H862" t="str">
            <v>4902-00</v>
          </cell>
          <cell r="I862"/>
          <cell r="J862"/>
        </row>
        <row r="863">
          <cell r="E863" t="str">
            <v>INSTRUCTION &amp; CLASSROOM SUPPORT TECHNICI</v>
          </cell>
          <cell r="F863" t="str">
            <v>34</v>
          </cell>
          <cell r="G863" t="str">
            <v>255I</v>
          </cell>
          <cell r="H863" t="str">
            <v>4902-00</v>
          </cell>
          <cell r="I863"/>
          <cell r="J863"/>
        </row>
        <row r="864">
          <cell r="E864" t="str">
            <v>INSTRUMENT MAKER 1</v>
          </cell>
          <cell r="F864" t="str">
            <v>45G</v>
          </cell>
          <cell r="G864" t="str">
            <v>604E</v>
          </cell>
          <cell r="H864" t="str">
            <v>4902-00</v>
          </cell>
          <cell r="I864"/>
          <cell r="J864"/>
        </row>
        <row r="865">
          <cell r="E865" t="str">
            <v>INSTRUMENT MAKER 2</v>
          </cell>
          <cell r="F865" t="str">
            <v>50G</v>
          </cell>
          <cell r="G865" t="str">
            <v>604F</v>
          </cell>
          <cell r="H865" t="str">
            <v>4902-00</v>
          </cell>
          <cell r="I865"/>
          <cell r="J865"/>
        </row>
        <row r="866">
          <cell r="E866" t="str">
            <v>INSTRUMENT MAKER 3</v>
          </cell>
          <cell r="F866" t="str">
            <v>53G</v>
          </cell>
          <cell r="G866" t="str">
            <v>604G</v>
          </cell>
          <cell r="H866" t="str">
            <v>4902-00</v>
          </cell>
          <cell r="I866"/>
          <cell r="J866"/>
        </row>
        <row r="867">
          <cell r="E867" t="str">
            <v>INSTRUMENT MAKER LEAD</v>
          </cell>
          <cell r="F867" t="str">
            <v>55G</v>
          </cell>
          <cell r="G867" t="str">
            <v>604H</v>
          </cell>
          <cell r="H867" t="str">
            <v>4902-00</v>
          </cell>
          <cell r="I867"/>
          <cell r="J867"/>
        </row>
        <row r="868">
          <cell r="E868" t="str">
            <v>INSTRUMENT MAKER SUPERVISOR</v>
          </cell>
          <cell r="F868" t="str">
            <v>57G</v>
          </cell>
          <cell r="G868" t="str">
            <v>604I</v>
          </cell>
          <cell r="H868" t="str">
            <v>4902-00</v>
          </cell>
          <cell r="I868"/>
          <cell r="J868"/>
        </row>
        <row r="869">
          <cell r="E869" t="str">
            <v>INSULATION WORKER</v>
          </cell>
          <cell r="F869" t="str">
            <v>46G</v>
          </cell>
          <cell r="G869" t="str">
            <v>614E</v>
          </cell>
          <cell r="H869" t="str">
            <v>4902-00</v>
          </cell>
          <cell r="I869"/>
          <cell r="J869"/>
        </row>
        <row r="870">
          <cell r="E870" t="str">
            <v>INSULATION WORKER LEAD</v>
          </cell>
          <cell r="F870" t="str">
            <v>49G</v>
          </cell>
          <cell r="G870" t="str">
            <v>614F</v>
          </cell>
          <cell r="H870" t="str">
            <v>4902-00</v>
          </cell>
          <cell r="I870"/>
          <cell r="J870"/>
        </row>
        <row r="871">
          <cell r="E871" t="str">
            <v>INSURANCE ANALYST</v>
          </cell>
          <cell r="F871" t="str">
            <v>45</v>
          </cell>
          <cell r="G871" t="str">
            <v>162L</v>
          </cell>
          <cell r="H871" t="str">
            <v>4902-00</v>
          </cell>
          <cell r="I871"/>
          <cell r="J871"/>
        </row>
        <row r="872">
          <cell r="E872" t="str">
            <v>INSURANCE TECHNICIAN 1</v>
          </cell>
          <cell r="F872" t="str">
            <v>32</v>
          </cell>
          <cell r="G872" t="str">
            <v>150E</v>
          </cell>
          <cell r="H872" t="str">
            <v>4902-00</v>
          </cell>
          <cell r="I872"/>
          <cell r="J872"/>
        </row>
        <row r="873">
          <cell r="E873" t="str">
            <v>INSURANCE TECHNICIAN 2</v>
          </cell>
          <cell r="F873" t="str">
            <v>35</v>
          </cell>
          <cell r="G873" t="str">
            <v>150F</v>
          </cell>
          <cell r="H873" t="str">
            <v>4902-00</v>
          </cell>
          <cell r="I873"/>
          <cell r="J873"/>
        </row>
        <row r="874">
          <cell r="E874" t="str">
            <v>INSURANCE TECHNICIAN 3</v>
          </cell>
          <cell r="F874" t="str">
            <v>37</v>
          </cell>
          <cell r="G874" t="str">
            <v>150G</v>
          </cell>
          <cell r="H874" t="str">
            <v>4902-00</v>
          </cell>
          <cell r="I874"/>
          <cell r="J874"/>
        </row>
        <row r="875">
          <cell r="E875" t="str">
            <v>INSURANCE TECHNICIAN 4</v>
          </cell>
          <cell r="F875" t="str">
            <v>41</v>
          </cell>
          <cell r="G875" t="str">
            <v>150H</v>
          </cell>
          <cell r="H875" t="str">
            <v>4902-00</v>
          </cell>
          <cell r="I875"/>
          <cell r="J875"/>
        </row>
        <row r="876">
          <cell r="E876" t="str">
            <v>INTERIOR DESIGNER</v>
          </cell>
          <cell r="F876" t="str">
            <v>56</v>
          </cell>
          <cell r="G876" t="str">
            <v>539J</v>
          </cell>
          <cell r="H876" t="str">
            <v>4902-00</v>
          </cell>
          <cell r="I876"/>
          <cell r="J876"/>
        </row>
        <row r="877">
          <cell r="E877" t="str">
            <v>INVESTIGATOR 1</v>
          </cell>
          <cell r="F877" t="str">
            <v>41</v>
          </cell>
          <cell r="G877" t="str">
            <v>427P</v>
          </cell>
          <cell r="H877" t="str">
            <v>4902-00</v>
          </cell>
          <cell r="I877"/>
          <cell r="J877"/>
        </row>
        <row r="878">
          <cell r="E878" t="str">
            <v>INVESTIGATOR 2</v>
          </cell>
          <cell r="F878" t="str">
            <v>49</v>
          </cell>
          <cell r="G878" t="str">
            <v>427Q</v>
          </cell>
          <cell r="H878" t="str">
            <v>4902-00</v>
          </cell>
          <cell r="I878"/>
          <cell r="J878"/>
        </row>
        <row r="879">
          <cell r="E879" t="str">
            <v>INVESTIGATOR 3</v>
          </cell>
          <cell r="F879" t="str">
            <v>57</v>
          </cell>
          <cell r="G879" t="str">
            <v>427R</v>
          </cell>
          <cell r="H879" t="str">
            <v>4902-00</v>
          </cell>
          <cell r="I879"/>
          <cell r="J879"/>
        </row>
        <row r="880">
          <cell r="E880" t="str">
            <v>INVESTIGATOR 4</v>
          </cell>
          <cell r="F880" t="str">
            <v>59</v>
          </cell>
          <cell r="G880" t="str">
            <v>427S</v>
          </cell>
          <cell r="H880" t="str">
            <v>4902-00</v>
          </cell>
          <cell r="I880"/>
          <cell r="J880"/>
        </row>
        <row r="881">
          <cell r="E881" t="str">
            <v>IT COMPUTER OPERATOR 1</v>
          </cell>
          <cell r="F881" t="str">
            <v>31</v>
          </cell>
          <cell r="G881" t="str">
            <v>480N</v>
          </cell>
          <cell r="H881" t="str">
            <v>4902-00</v>
          </cell>
          <cell r="I881"/>
          <cell r="J881"/>
        </row>
        <row r="882">
          <cell r="E882" t="str">
            <v>IT COMPUTER OPERATOR 2</v>
          </cell>
          <cell r="F882" t="str">
            <v>36</v>
          </cell>
          <cell r="G882" t="str">
            <v>480O</v>
          </cell>
          <cell r="H882" t="str">
            <v>4902-00</v>
          </cell>
          <cell r="I882"/>
          <cell r="J882"/>
        </row>
        <row r="883">
          <cell r="E883" t="str">
            <v>IT COMPUTER OPERATOR 3</v>
          </cell>
          <cell r="F883" t="str">
            <v>40</v>
          </cell>
          <cell r="G883" t="str">
            <v>480P</v>
          </cell>
          <cell r="H883" t="str">
            <v>4902-00</v>
          </cell>
          <cell r="I883"/>
          <cell r="J883"/>
        </row>
        <row r="884">
          <cell r="E884" t="str">
            <v>IT COMPUTER OPERATOR LEAD</v>
          </cell>
          <cell r="F884" t="str">
            <v>43</v>
          </cell>
          <cell r="G884" t="str">
            <v>480Q</v>
          </cell>
          <cell r="H884" t="str">
            <v>4902-00</v>
          </cell>
          <cell r="I884"/>
          <cell r="J884"/>
        </row>
        <row r="885">
          <cell r="E885" t="str">
            <v>IT COMPUTER OPERATOR SUPERVISOR</v>
          </cell>
          <cell r="F885" t="str">
            <v>48</v>
          </cell>
          <cell r="G885" t="str">
            <v>480R</v>
          </cell>
          <cell r="H885" t="str">
            <v>4902-00</v>
          </cell>
          <cell r="I885"/>
          <cell r="J885"/>
        </row>
        <row r="886">
          <cell r="E886" t="str">
            <v>IT DATA PROCESSOR 1</v>
          </cell>
          <cell r="F886" t="str">
            <v>28</v>
          </cell>
          <cell r="G886" t="str">
            <v>480F</v>
          </cell>
          <cell r="H886" t="str">
            <v>4902-00</v>
          </cell>
          <cell r="I886"/>
          <cell r="J886"/>
        </row>
        <row r="887">
          <cell r="E887" t="str">
            <v>IT DATA PROCESSOR 2</v>
          </cell>
          <cell r="F887" t="str">
            <v>34</v>
          </cell>
          <cell r="G887" t="str">
            <v>480G</v>
          </cell>
          <cell r="H887" t="str">
            <v>4902-00</v>
          </cell>
          <cell r="I887"/>
          <cell r="J887"/>
        </row>
        <row r="888">
          <cell r="E888" t="str">
            <v>IT DATA PROCESSOR 3</v>
          </cell>
          <cell r="F888" t="str">
            <v>39</v>
          </cell>
          <cell r="G888" t="str">
            <v>480H</v>
          </cell>
          <cell r="H888" t="str">
            <v>4902-00</v>
          </cell>
          <cell r="I888"/>
          <cell r="J888"/>
        </row>
        <row r="889">
          <cell r="E889" t="str">
            <v>IT DATA PROCESSOR LEAD</v>
          </cell>
          <cell r="F889" t="str">
            <v>42</v>
          </cell>
          <cell r="G889" t="str">
            <v>480I</v>
          </cell>
          <cell r="H889" t="str">
            <v>4902-00</v>
          </cell>
          <cell r="I889"/>
          <cell r="J889"/>
        </row>
        <row r="890">
          <cell r="E890" t="str">
            <v>IT SPECIALIST 1</v>
          </cell>
          <cell r="F890" t="str">
            <v>48</v>
          </cell>
          <cell r="G890" t="str">
            <v>479I</v>
          </cell>
          <cell r="H890" t="str">
            <v>4902-00</v>
          </cell>
          <cell r="I890"/>
          <cell r="J890"/>
        </row>
        <row r="891">
          <cell r="E891" t="str">
            <v>IT SPECIALIST 2</v>
          </cell>
          <cell r="F891" t="str">
            <v>54</v>
          </cell>
          <cell r="G891" t="str">
            <v>479J</v>
          </cell>
          <cell r="H891" t="str">
            <v>4902-00</v>
          </cell>
          <cell r="I891"/>
          <cell r="J891"/>
        </row>
        <row r="892">
          <cell r="E892" t="str">
            <v>IT SPECIALIST 3</v>
          </cell>
          <cell r="F892" t="str">
            <v>58</v>
          </cell>
          <cell r="G892" t="str">
            <v>479K</v>
          </cell>
          <cell r="H892" t="str">
            <v>4902-00</v>
          </cell>
          <cell r="I892"/>
          <cell r="J892"/>
        </row>
        <row r="893">
          <cell r="E893" t="str">
            <v>IT SPECIALIST 4</v>
          </cell>
          <cell r="F893" t="str">
            <v>62</v>
          </cell>
          <cell r="G893" t="str">
            <v>479L</v>
          </cell>
          <cell r="H893" t="str">
            <v>4902-00</v>
          </cell>
          <cell r="I893"/>
          <cell r="J893"/>
        </row>
        <row r="894">
          <cell r="E894" t="str">
            <v>IT SPECIALIST 5</v>
          </cell>
          <cell r="F894" t="str">
            <v>66</v>
          </cell>
          <cell r="G894" t="str">
            <v>479M</v>
          </cell>
          <cell r="H894" t="str">
            <v>4902-00</v>
          </cell>
          <cell r="I894"/>
          <cell r="J894"/>
        </row>
        <row r="895">
          <cell r="E895" t="str">
            <v>IT SYSTEMS/APP SPEC 6</v>
          </cell>
          <cell r="F895" t="str">
            <v>70</v>
          </cell>
          <cell r="G895" t="str">
            <v>479N</v>
          </cell>
          <cell r="H895" t="str">
            <v>4902-00</v>
          </cell>
          <cell r="I895"/>
          <cell r="J895"/>
        </row>
        <row r="896">
          <cell r="E896" t="str">
            <v>IT TECHNICIAN 1</v>
          </cell>
          <cell r="F896" t="str">
            <v>38</v>
          </cell>
          <cell r="G896" t="str">
            <v>481A</v>
          </cell>
          <cell r="H896" t="str">
            <v>4902-00</v>
          </cell>
          <cell r="I896"/>
          <cell r="J896"/>
        </row>
        <row r="897">
          <cell r="E897" t="str">
            <v>IT TECHNICIAN 2</v>
          </cell>
          <cell r="F897" t="str">
            <v>42</v>
          </cell>
          <cell r="G897" t="str">
            <v>481B</v>
          </cell>
          <cell r="H897" t="str">
            <v>4902-00</v>
          </cell>
          <cell r="I897"/>
          <cell r="J897"/>
        </row>
        <row r="898">
          <cell r="E898" t="str">
            <v>IT TRAINEE/INTERN</v>
          </cell>
          <cell r="F898" t="str">
            <v>27</v>
          </cell>
          <cell r="G898" t="str">
            <v>480E</v>
          </cell>
          <cell r="H898" t="str">
            <v>4902-00</v>
          </cell>
          <cell r="I898"/>
          <cell r="J898"/>
        </row>
        <row r="899">
          <cell r="E899" t="str">
            <v>JET AIRCRAFT TECHNICIAN</v>
          </cell>
          <cell r="F899" t="str">
            <v>50G</v>
          </cell>
          <cell r="G899" t="str">
            <v>603J</v>
          </cell>
          <cell r="H899" t="str">
            <v>4902-00</v>
          </cell>
          <cell r="I899"/>
          <cell r="J899"/>
        </row>
        <row r="900">
          <cell r="E900" t="str">
            <v>JUV REH REG ADM</v>
          </cell>
          <cell r="F900" t="str">
            <v>Band1</v>
          </cell>
          <cell r="G900" t="str">
            <v>B1862</v>
          </cell>
          <cell r="H900" t="str">
            <v>4902-00</v>
          </cell>
          <cell r="I900"/>
          <cell r="J900"/>
        </row>
        <row r="901">
          <cell r="E901" t="str">
            <v>JUVENILE REHABILITATION COMMUNITY CNSLR</v>
          </cell>
          <cell r="F901" t="str">
            <v>48</v>
          </cell>
          <cell r="G901" t="str">
            <v>355G</v>
          </cell>
          <cell r="H901" t="str">
            <v>5307-01</v>
          </cell>
          <cell r="I901"/>
          <cell r="J901"/>
        </row>
        <row r="902">
          <cell r="E902" t="str">
            <v>JUVENILE REHABILITATION COORDINATOR</v>
          </cell>
          <cell r="F902" t="str">
            <v>50</v>
          </cell>
          <cell r="G902" t="str">
            <v>355I</v>
          </cell>
          <cell r="H902" t="str">
            <v>5307-01</v>
          </cell>
          <cell r="I902"/>
          <cell r="J902"/>
        </row>
        <row r="903">
          <cell r="E903" t="str">
            <v>JUVENILE REHABILITATION COUNSELOR ASST</v>
          </cell>
          <cell r="F903" t="str">
            <v>41</v>
          </cell>
          <cell r="G903" t="str">
            <v>355E</v>
          </cell>
          <cell r="H903" t="str">
            <v>5307-01</v>
          </cell>
          <cell r="I903"/>
          <cell r="J903"/>
        </row>
        <row r="904">
          <cell r="E904" t="str">
            <v>JUVENILE REHABILITATION PROGRAM MGR 1</v>
          </cell>
          <cell r="F904" t="str">
            <v>52</v>
          </cell>
          <cell r="G904" t="str">
            <v>355M</v>
          </cell>
          <cell r="H904" t="str">
            <v>5307-01</v>
          </cell>
          <cell r="I904"/>
          <cell r="J904"/>
        </row>
        <row r="905">
          <cell r="E905" t="str">
            <v>JUVENILE REHABILITATION PROGRAM MGR 2</v>
          </cell>
          <cell r="F905" t="str">
            <v>54</v>
          </cell>
          <cell r="G905" t="str">
            <v>355N</v>
          </cell>
          <cell r="H905" t="str">
            <v>5307-01</v>
          </cell>
          <cell r="I905"/>
          <cell r="J905"/>
        </row>
        <row r="906">
          <cell r="E906" t="str">
            <v>JUVENILE REHABILITATION RESIDENT CNSLR</v>
          </cell>
          <cell r="F906" t="str">
            <v>48</v>
          </cell>
          <cell r="G906" t="str">
            <v>355H</v>
          </cell>
          <cell r="H906" t="str">
            <v>5307-01</v>
          </cell>
          <cell r="I906"/>
          <cell r="J906"/>
        </row>
        <row r="907">
          <cell r="E907" t="str">
            <v>JUVENILE REHABILITATION SECURITY MANAGER</v>
          </cell>
          <cell r="F907" t="str">
            <v>47</v>
          </cell>
          <cell r="G907" t="str">
            <v>385R</v>
          </cell>
          <cell r="H907" t="str">
            <v>5307-01</v>
          </cell>
          <cell r="I907"/>
          <cell r="J907"/>
        </row>
        <row r="908">
          <cell r="E908" t="str">
            <v>JUVENILE REHABILITATION SECURITY OFR 1</v>
          </cell>
          <cell r="F908" t="str">
            <v>38</v>
          </cell>
          <cell r="G908" t="str">
            <v>385P</v>
          </cell>
          <cell r="H908" t="str">
            <v>5307-01</v>
          </cell>
          <cell r="I908"/>
          <cell r="J908"/>
        </row>
        <row r="909">
          <cell r="E909" t="str">
            <v>JUVENILE REHABILITATION SECURITY OFR 2</v>
          </cell>
          <cell r="F909" t="str">
            <v>41</v>
          </cell>
          <cell r="G909" t="str">
            <v>385Q</v>
          </cell>
          <cell r="H909" t="str">
            <v>5307-01</v>
          </cell>
          <cell r="I909"/>
          <cell r="J909"/>
        </row>
        <row r="910">
          <cell r="E910" t="str">
            <v>JUVENILE REHABILITATION SUPERVISOR</v>
          </cell>
          <cell r="F910" t="str">
            <v>50</v>
          </cell>
          <cell r="G910" t="str">
            <v>355K</v>
          </cell>
          <cell r="H910" t="str">
            <v>5307-01</v>
          </cell>
          <cell r="I910"/>
          <cell r="J910"/>
        </row>
        <row r="911">
          <cell r="E911" t="str">
            <v>LABOR &amp; INDUSTRIES AUDITOR 1</v>
          </cell>
          <cell r="F911" t="str">
            <v>42</v>
          </cell>
          <cell r="G911" t="str">
            <v>152N</v>
          </cell>
          <cell r="H911" t="str">
            <v>4902-00</v>
          </cell>
          <cell r="I911"/>
          <cell r="J911"/>
        </row>
        <row r="912">
          <cell r="E912" t="str">
            <v>LABOR &amp; INDUSTRIES AUDITOR 2</v>
          </cell>
          <cell r="F912" t="str">
            <v>45</v>
          </cell>
          <cell r="G912" t="str">
            <v>152O</v>
          </cell>
          <cell r="H912" t="str">
            <v>4902-00</v>
          </cell>
          <cell r="I912"/>
          <cell r="J912"/>
        </row>
        <row r="913">
          <cell r="E913" t="str">
            <v>LABOR &amp; INDUSTRIES AUDITOR 3</v>
          </cell>
          <cell r="F913" t="str">
            <v>50</v>
          </cell>
          <cell r="G913" t="str">
            <v>152P</v>
          </cell>
          <cell r="H913" t="str">
            <v>4902-00</v>
          </cell>
          <cell r="I913"/>
          <cell r="J913"/>
        </row>
        <row r="914">
          <cell r="E914" t="str">
            <v>LABOR &amp; INDUSTRIES AUDITOR 4</v>
          </cell>
          <cell r="F914" t="str">
            <v>54</v>
          </cell>
          <cell r="G914" t="str">
            <v>152Q</v>
          </cell>
          <cell r="H914" t="str">
            <v>4902-00</v>
          </cell>
          <cell r="I914"/>
          <cell r="J914"/>
        </row>
        <row r="915">
          <cell r="E915" t="str">
            <v>LABOR &amp; INDUSTRIES AUDITOR 5</v>
          </cell>
          <cell r="F915" t="str">
            <v>57</v>
          </cell>
          <cell r="G915" t="str">
            <v>152R</v>
          </cell>
          <cell r="H915" t="str">
            <v>4902-00</v>
          </cell>
          <cell r="I915"/>
          <cell r="J915"/>
        </row>
        <row r="916">
          <cell r="E916" t="str">
            <v>LABOR RELATIONS ADJUDICATOR/MEDIATOR 1</v>
          </cell>
          <cell r="F916" t="str">
            <v>65</v>
          </cell>
          <cell r="G916" t="str">
            <v>422E</v>
          </cell>
          <cell r="H916" t="str">
            <v>4902-00</v>
          </cell>
          <cell r="I916"/>
          <cell r="J916"/>
        </row>
        <row r="917">
          <cell r="E917" t="str">
            <v>LABOR RELATIONS ADJUDICATOR/MEDIATOR 2</v>
          </cell>
          <cell r="F917" t="str">
            <v>69</v>
          </cell>
          <cell r="G917" t="str">
            <v>422F</v>
          </cell>
          <cell r="H917" t="str">
            <v>4902-00</v>
          </cell>
          <cell r="I917"/>
          <cell r="J917"/>
        </row>
        <row r="918">
          <cell r="E918" t="str">
            <v>LABOR RELATIONS ADJUDICATOR/MEDIATOR 3</v>
          </cell>
          <cell r="F918" t="str">
            <v>75</v>
          </cell>
          <cell r="G918" t="str">
            <v>422G</v>
          </cell>
          <cell r="H918" t="str">
            <v>4902-00</v>
          </cell>
          <cell r="I918"/>
          <cell r="J918"/>
        </row>
        <row r="919">
          <cell r="E919" t="str">
            <v>LABORATORY ASSISTANT 1</v>
          </cell>
          <cell r="F919" t="str">
            <v>38</v>
          </cell>
          <cell r="G919" t="str">
            <v>510E</v>
          </cell>
          <cell r="H919" t="str">
            <v>4902-00</v>
          </cell>
          <cell r="I919"/>
          <cell r="J919"/>
        </row>
        <row r="920">
          <cell r="E920" t="str">
            <v>LABORATORY ASSISTANT 2</v>
          </cell>
          <cell r="F920" t="str">
            <v>40</v>
          </cell>
          <cell r="G920" t="str">
            <v>510F</v>
          </cell>
          <cell r="H920" t="str">
            <v>4902-00</v>
          </cell>
          <cell r="I920"/>
          <cell r="J920"/>
        </row>
        <row r="921">
          <cell r="E921" t="str">
            <v>LABORATORY TECHNICIAN 1</v>
          </cell>
          <cell r="F921" t="str">
            <v>42</v>
          </cell>
          <cell r="G921" t="str">
            <v>510G</v>
          </cell>
          <cell r="H921" t="str">
            <v>5307-00</v>
          </cell>
          <cell r="I921"/>
          <cell r="J921"/>
        </row>
        <row r="922">
          <cell r="E922" t="str">
            <v>LABORATORY TECHNICIAN 2</v>
          </cell>
          <cell r="F922" t="str">
            <v>45</v>
          </cell>
          <cell r="G922" t="str">
            <v>510H</v>
          </cell>
          <cell r="H922" t="str">
            <v>5307-00</v>
          </cell>
          <cell r="I922"/>
          <cell r="J922"/>
        </row>
        <row r="923">
          <cell r="E923" t="str">
            <v>LABORATORY TECHNICIAN 3</v>
          </cell>
          <cell r="F923" t="str">
            <v>48</v>
          </cell>
          <cell r="G923" t="str">
            <v>510I</v>
          </cell>
          <cell r="H923" t="str">
            <v>5307-00</v>
          </cell>
          <cell r="I923"/>
          <cell r="J923"/>
        </row>
        <row r="924">
          <cell r="E924" t="str">
            <v>LABORATORY TECHNICIAN 4</v>
          </cell>
          <cell r="F924" t="str">
            <v>56</v>
          </cell>
          <cell r="G924" t="str">
            <v>510J</v>
          </cell>
          <cell r="H924" t="str">
            <v>5307-00</v>
          </cell>
          <cell r="I924"/>
          <cell r="J924"/>
        </row>
        <row r="925">
          <cell r="E925" t="str">
            <v>LAND SURVEYOR - WILDLIFE</v>
          </cell>
          <cell r="F925" t="str">
            <v>65</v>
          </cell>
          <cell r="G925" t="str">
            <v>527H</v>
          </cell>
          <cell r="H925" t="str">
            <v>4902-00</v>
          </cell>
          <cell r="I925"/>
          <cell r="J925"/>
        </row>
        <row r="926">
          <cell r="E926" t="str">
            <v>LAND SURVEYOR 2</v>
          </cell>
          <cell r="F926" t="str">
            <v>55</v>
          </cell>
          <cell r="G926" t="str">
            <v>527E</v>
          </cell>
          <cell r="H926" t="str">
            <v>4902-00</v>
          </cell>
          <cell r="I926"/>
          <cell r="J926"/>
        </row>
        <row r="927">
          <cell r="E927" t="str">
            <v>LAND SURVEYOR 3</v>
          </cell>
          <cell r="F927" t="str">
            <v>61</v>
          </cell>
          <cell r="G927" t="str">
            <v>527F</v>
          </cell>
          <cell r="H927" t="str">
            <v>4902-00</v>
          </cell>
          <cell r="I927"/>
          <cell r="J927"/>
        </row>
        <row r="928">
          <cell r="E928" t="str">
            <v>LAUNDRY OPERATIONS SUPERVISOR 1</v>
          </cell>
          <cell r="F928" t="str">
            <v>37</v>
          </cell>
          <cell r="G928" t="str">
            <v>679H</v>
          </cell>
          <cell r="H928" t="str">
            <v>4902-00</v>
          </cell>
          <cell r="I928"/>
          <cell r="J928"/>
        </row>
        <row r="929">
          <cell r="E929" t="str">
            <v>LAUNDRY OPERATIONS SUPERVISOR 2</v>
          </cell>
          <cell r="F929" t="str">
            <v>46</v>
          </cell>
          <cell r="G929" t="str">
            <v>679I</v>
          </cell>
          <cell r="H929" t="str">
            <v>5307-00</v>
          </cell>
          <cell r="I929"/>
          <cell r="J929"/>
        </row>
        <row r="930">
          <cell r="E930" t="str">
            <v>LAUNDRY WORKER 1</v>
          </cell>
          <cell r="F930" t="str">
            <v>27</v>
          </cell>
          <cell r="G930" t="str">
            <v>679E</v>
          </cell>
          <cell r="H930" t="str">
            <v>5307-00</v>
          </cell>
          <cell r="I930"/>
          <cell r="J930"/>
        </row>
        <row r="931">
          <cell r="E931" t="str">
            <v>LAUNDRY WORKER 2</v>
          </cell>
          <cell r="F931" t="str">
            <v>29</v>
          </cell>
          <cell r="G931" t="str">
            <v>679F</v>
          </cell>
          <cell r="H931" t="str">
            <v>5307-00</v>
          </cell>
          <cell r="I931"/>
          <cell r="J931"/>
        </row>
        <row r="932">
          <cell r="E932" t="str">
            <v>LAUNDRY WORKER 3</v>
          </cell>
          <cell r="F932" t="str">
            <v>34</v>
          </cell>
          <cell r="G932" t="str">
            <v>679G</v>
          </cell>
          <cell r="H932" t="str">
            <v>5307-00</v>
          </cell>
          <cell r="I932"/>
          <cell r="J932"/>
        </row>
        <row r="933">
          <cell r="E933" t="str">
            <v>LAW ENFORCEMENT COMMS SYST AREA SUPV</v>
          </cell>
          <cell r="F933" t="str">
            <v>61</v>
          </cell>
          <cell r="G933" t="str">
            <v>592V</v>
          </cell>
          <cell r="H933" t="str">
            <v>4902-00</v>
          </cell>
          <cell r="I933"/>
          <cell r="J933"/>
        </row>
        <row r="934">
          <cell r="E934" t="str">
            <v>LAW ENFORCEMENT COMMS SYSTEMS SUPV</v>
          </cell>
          <cell r="F934" t="str">
            <v>57E</v>
          </cell>
          <cell r="G934" t="str">
            <v>592U</v>
          </cell>
          <cell r="H934" t="str">
            <v>4902-00</v>
          </cell>
          <cell r="I934"/>
          <cell r="J934"/>
        </row>
        <row r="935">
          <cell r="E935" t="str">
            <v>LAW ENFORCEMENT EQUIPMENT TECH 1</v>
          </cell>
          <cell r="F935" t="str">
            <v>40E</v>
          </cell>
          <cell r="G935" t="str">
            <v>592Q</v>
          </cell>
          <cell r="H935" t="str">
            <v>4902-00</v>
          </cell>
          <cell r="I935"/>
          <cell r="J935"/>
        </row>
        <row r="936">
          <cell r="E936" t="str">
            <v>LAW ENFORCEMENT EQUIPMENT TECH 2</v>
          </cell>
          <cell r="F936" t="str">
            <v>44E</v>
          </cell>
          <cell r="G936" t="str">
            <v>592R</v>
          </cell>
          <cell r="H936" t="str">
            <v>4902-00</v>
          </cell>
          <cell r="I936"/>
          <cell r="J936"/>
        </row>
        <row r="937">
          <cell r="E937" t="str">
            <v>LAW ENFORCEMENT EQUIPMENT TECH LEAD</v>
          </cell>
          <cell r="F937" t="str">
            <v>47E</v>
          </cell>
          <cell r="G937" t="str">
            <v>592S</v>
          </cell>
          <cell r="H937" t="str">
            <v>4902-00</v>
          </cell>
          <cell r="I937"/>
          <cell r="J937"/>
        </row>
        <row r="938">
          <cell r="E938" t="str">
            <v>LEGAL ADMIN MGR (reallocations from AA4S/AA5S)</v>
          </cell>
          <cell r="F938" t="str">
            <v>52</v>
          </cell>
          <cell r="G938" t="str">
            <v>425I</v>
          </cell>
          <cell r="H938" t="str">
            <v>4902-00</v>
          </cell>
          <cell r="I938"/>
          <cell r="J938"/>
        </row>
        <row r="939">
          <cell r="E939" t="str">
            <v>LEGAL OFFICE ASST (reallocations from OAS AND SEC SENIORS)</v>
          </cell>
          <cell r="F939" t="str">
            <v>34</v>
          </cell>
          <cell r="G939" t="str">
            <v>425D</v>
          </cell>
          <cell r="H939" t="str">
            <v>4902-00</v>
          </cell>
          <cell r="I939"/>
          <cell r="J939"/>
        </row>
        <row r="940">
          <cell r="E940" t="str">
            <v>LEGAL SECRETARY 1</v>
          </cell>
          <cell r="F940" t="str">
            <v>40</v>
          </cell>
          <cell r="G940" t="str">
            <v>425F</v>
          </cell>
          <cell r="H940" t="str">
            <v>4902-00</v>
          </cell>
          <cell r="I940"/>
          <cell r="J940"/>
        </row>
        <row r="941">
          <cell r="E941" t="str">
            <v>LEGAL SECRETARY 2</v>
          </cell>
          <cell r="F941" t="str">
            <v>44</v>
          </cell>
          <cell r="G941" t="str">
            <v>425G</v>
          </cell>
          <cell r="H941" t="str">
            <v>4902-00</v>
          </cell>
          <cell r="I941"/>
          <cell r="J941"/>
        </row>
        <row r="942">
          <cell r="E942" t="str">
            <v>LEGAL SECRETARY 3</v>
          </cell>
          <cell r="F942" t="str">
            <v>48</v>
          </cell>
          <cell r="G942" t="str">
            <v>425H</v>
          </cell>
          <cell r="H942" t="str">
            <v>4902-00</v>
          </cell>
          <cell r="I942"/>
          <cell r="J942"/>
        </row>
        <row r="943">
          <cell r="E943" t="str">
            <v>LEGAL SUPPORT TRAINEE</v>
          </cell>
          <cell r="F943" t="str">
            <v>36</v>
          </cell>
          <cell r="G943" t="str">
            <v>425E</v>
          </cell>
          <cell r="H943" t="str">
            <v>4902-00</v>
          </cell>
          <cell r="I943"/>
          <cell r="J943"/>
        </row>
        <row r="944">
          <cell r="E944" t="str">
            <v>LIBRARY &amp; ARCHIVAL PROFESSIONAL 1</v>
          </cell>
          <cell r="F944" t="str">
            <v>41</v>
          </cell>
          <cell r="G944" t="str">
            <v>261A</v>
          </cell>
          <cell r="H944" t="str">
            <v>4902-00</v>
          </cell>
          <cell r="I944"/>
          <cell r="J944"/>
        </row>
        <row r="945">
          <cell r="E945" t="str">
            <v>LIBRARY &amp; ARCHIVAL PROFESSIONAL 2</v>
          </cell>
          <cell r="F945" t="str">
            <v>48</v>
          </cell>
          <cell r="G945" t="str">
            <v>261B</v>
          </cell>
          <cell r="H945" t="str">
            <v>4902-00</v>
          </cell>
          <cell r="I945"/>
          <cell r="J945"/>
        </row>
        <row r="946">
          <cell r="E946" t="str">
            <v>LIBRARY &amp; ARCHIVAL PROFESSIONAL 3</v>
          </cell>
          <cell r="F946" t="str">
            <v>53</v>
          </cell>
          <cell r="G946" t="str">
            <v>261C</v>
          </cell>
          <cell r="H946" t="str">
            <v>4902-00</v>
          </cell>
          <cell r="I946"/>
          <cell r="J946"/>
        </row>
        <row r="947">
          <cell r="E947" t="str">
            <v>LIBRARY &amp; ARCHIVAL PROFESSIONAL 4</v>
          </cell>
          <cell r="F947" t="str">
            <v>58</v>
          </cell>
          <cell r="G947" t="str">
            <v>261D</v>
          </cell>
          <cell r="H947" t="str">
            <v>4902-00</v>
          </cell>
          <cell r="I947"/>
          <cell r="J947"/>
        </row>
        <row r="948">
          <cell r="E948" t="str">
            <v>LIBRARY &amp; ARCHIVES PARAPROFESSIONAL 1</v>
          </cell>
          <cell r="F948" t="str">
            <v>31</v>
          </cell>
          <cell r="G948" t="str">
            <v>262I</v>
          </cell>
          <cell r="H948" t="str">
            <v>4902-00</v>
          </cell>
          <cell r="I948"/>
          <cell r="J948"/>
        </row>
        <row r="949">
          <cell r="E949" t="str">
            <v>LIBRARY &amp; ARCHIVES PARAPROFESSIONAL 2</v>
          </cell>
          <cell r="F949" t="str">
            <v>33</v>
          </cell>
          <cell r="G949" t="str">
            <v>262J</v>
          </cell>
          <cell r="H949" t="str">
            <v>4902-00</v>
          </cell>
          <cell r="I949"/>
          <cell r="J949"/>
        </row>
        <row r="950">
          <cell r="E950" t="str">
            <v>LIBRARY &amp; ARCHIVES PARAPROFESSIONAL 3</v>
          </cell>
          <cell r="F950" t="str">
            <v>35</v>
          </cell>
          <cell r="G950" t="str">
            <v>262K</v>
          </cell>
          <cell r="H950" t="str">
            <v>4902-00</v>
          </cell>
          <cell r="I950"/>
          <cell r="J950"/>
        </row>
        <row r="951">
          <cell r="E951" t="str">
            <v>LIBRARY &amp; ARCHIVES PARAPROFESSIONAL 4</v>
          </cell>
          <cell r="F951" t="str">
            <v>39</v>
          </cell>
          <cell r="G951" t="str">
            <v>262L</v>
          </cell>
          <cell r="H951" t="str">
            <v>4902-00</v>
          </cell>
          <cell r="I951"/>
          <cell r="J951"/>
        </row>
        <row r="952">
          <cell r="E952" t="str">
            <v>LIBRARY &amp; ARCHIVES PARAPROFESSIONAL 5</v>
          </cell>
          <cell r="F952" t="str">
            <v>42</v>
          </cell>
          <cell r="G952" t="str">
            <v>262M</v>
          </cell>
          <cell r="H952" t="str">
            <v>4902-00</v>
          </cell>
          <cell r="I952"/>
          <cell r="J952"/>
        </row>
        <row r="953">
          <cell r="E953" t="str">
            <v>LIBRARY &amp; ARCHIVES PARAPROFESSIONAL 6</v>
          </cell>
          <cell r="F953" t="str">
            <v>46</v>
          </cell>
          <cell r="G953" t="str">
            <v>262N</v>
          </cell>
          <cell r="H953" t="str">
            <v>4902-00</v>
          </cell>
          <cell r="I953"/>
          <cell r="J953"/>
        </row>
        <row r="954">
          <cell r="E954" t="str">
            <v>LICENSED PRACTICAL NURSE 1</v>
          </cell>
          <cell r="F954" t="str">
            <v>47</v>
          </cell>
          <cell r="G954" t="str">
            <v>286A</v>
          </cell>
          <cell r="H954" t="str">
            <v>7200-00</v>
          </cell>
          <cell r="I954"/>
          <cell r="J954"/>
        </row>
        <row r="955">
          <cell r="E955" t="str">
            <v>LICENSED PRACTICAL NURSE 2</v>
          </cell>
          <cell r="F955" t="str">
            <v>49</v>
          </cell>
          <cell r="G955" t="str">
            <v>286B</v>
          </cell>
          <cell r="H955" t="str">
            <v>7201-00</v>
          </cell>
          <cell r="I955"/>
          <cell r="J955"/>
        </row>
        <row r="956">
          <cell r="E956" t="str">
            <v>LICENSED PRACTICAL NURSE 4</v>
          </cell>
          <cell r="F956" t="str">
            <v>52</v>
          </cell>
          <cell r="G956" t="str">
            <v>286D</v>
          </cell>
          <cell r="H956" t="str">
            <v>7201-00</v>
          </cell>
          <cell r="I956"/>
          <cell r="J956"/>
        </row>
        <row r="957">
          <cell r="E957" t="str">
            <v>LICENSING SERVICES MANAGER 1</v>
          </cell>
          <cell r="F957" t="str">
            <v>53</v>
          </cell>
          <cell r="G957" t="str">
            <v>459I</v>
          </cell>
          <cell r="H957" t="str">
            <v>4902-00</v>
          </cell>
          <cell r="I957"/>
          <cell r="J957"/>
        </row>
        <row r="958">
          <cell r="E958" t="str">
            <v>LICENSING SERVICES REPRESENTATIVE 1</v>
          </cell>
          <cell r="F958" t="str">
            <v>35</v>
          </cell>
          <cell r="G958" t="str">
            <v>458E</v>
          </cell>
          <cell r="H958" t="str">
            <v>4902-00</v>
          </cell>
          <cell r="I958"/>
          <cell r="J958"/>
        </row>
        <row r="959">
          <cell r="E959" t="str">
            <v>LICENSING SERVICES REPRESENTATIVE 2</v>
          </cell>
          <cell r="F959" t="str">
            <v>39</v>
          </cell>
          <cell r="G959" t="str">
            <v>458F</v>
          </cell>
          <cell r="H959" t="str">
            <v>4902-00</v>
          </cell>
          <cell r="I959"/>
          <cell r="J959"/>
        </row>
        <row r="960">
          <cell r="E960" t="str">
            <v>LICENSING SERVICES REPRESENTATIVE 3</v>
          </cell>
          <cell r="F960" t="str">
            <v>43</v>
          </cell>
          <cell r="G960" t="str">
            <v>458G</v>
          </cell>
          <cell r="H960" t="str">
            <v>4902-00</v>
          </cell>
          <cell r="I960"/>
          <cell r="J960"/>
        </row>
        <row r="961">
          <cell r="E961" t="str">
            <v>LICENSING SERVICES REPRESENTATIVE 4</v>
          </cell>
          <cell r="F961" t="str">
            <v>48</v>
          </cell>
          <cell r="G961" t="str">
            <v>458H</v>
          </cell>
          <cell r="H961" t="str">
            <v>4902-00</v>
          </cell>
          <cell r="I961"/>
          <cell r="J961"/>
        </row>
        <row r="962">
          <cell r="E962" t="str">
            <v>LICENSING SPECIALIST 1</v>
          </cell>
          <cell r="F962" t="str">
            <v>32</v>
          </cell>
          <cell r="G962" t="str">
            <v>458K</v>
          </cell>
          <cell r="H962" t="str">
            <v>4902-00</v>
          </cell>
          <cell r="I962"/>
          <cell r="J962"/>
        </row>
        <row r="963">
          <cell r="E963" t="str">
            <v>LICENSING SPECIALIST 2</v>
          </cell>
          <cell r="F963" t="str">
            <v>38</v>
          </cell>
          <cell r="G963" t="str">
            <v>458M</v>
          </cell>
          <cell r="H963" t="str">
            <v>4902-00</v>
          </cell>
          <cell r="I963"/>
          <cell r="J963"/>
        </row>
        <row r="964">
          <cell r="E964" t="str">
            <v>LICENSING SPECIALIST 3</v>
          </cell>
          <cell r="F964" t="str">
            <v>41</v>
          </cell>
          <cell r="G964" t="str">
            <v>458O</v>
          </cell>
          <cell r="H964" t="str">
            <v>4902-00</v>
          </cell>
          <cell r="I964"/>
          <cell r="J964"/>
        </row>
        <row r="965">
          <cell r="E965" t="str">
            <v>LIFEGUARD 1</v>
          </cell>
          <cell r="F965" t="str">
            <v>18E</v>
          </cell>
          <cell r="G965" t="str">
            <v>703E</v>
          </cell>
          <cell r="H965" t="str">
            <v>4902-00</v>
          </cell>
          <cell r="I965"/>
          <cell r="J965"/>
        </row>
        <row r="966">
          <cell r="E966" t="str">
            <v>LIFEGUARD 2</v>
          </cell>
          <cell r="F966" t="str">
            <v>22E</v>
          </cell>
          <cell r="G966" t="str">
            <v>703F</v>
          </cell>
          <cell r="H966" t="str">
            <v>4902-00</v>
          </cell>
          <cell r="I966"/>
          <cell r="J966"/>
        </row>
        <row r="967">
          <cell r="E967" t="str">
            <v>LIQUOR CONTROL SECURITY OFFICER 1</v>
          </cell>
          <cell r="F967" t="str">
            <v>37</v>
          </cell>
          <cell r="G967" t="str">
            <v>427K</v>
          </cell>
          <cell r="H967" t="str">
            <v>4902-00</v>
          </cell>
          <cell r="I967"/>
          <cell r="J967"/>
        </row>
        <row r="968">
          <cell r="E968" t="str">
            <v>LIQUOR CONTROL SECURITY OFFICER 2</v>
          </cell>
          <cell r="F968" t="str">
            <v>44</v>
          </cell>
          <cell r="G968" t="str">
            <v>427L</v>
          </cell>
          <cell r="H968" t="str">
            <v>4902-00</v>
          </cell>
          <cell r="I968"/>
          <cell r="J968"/>
        </row>
        <row r="969">
          <cell r="E969" t="str">
            <v>LIQUOR ENFORCEMENT OFFICER 1</v>
          </cell>
          <cell r="F969" t="str">
            <v>53</v>
          </cell>
          <cell r="G969" t="str">
            <v>390F</v>
          </cell>
          <cell r="H969" t="str">
            <v>4902-00</v>
          </cell>
          <cell r="I969"/>
          <cell r="J969"/>
        </row>
        <row r="970">
          <cell r="E970" t="str">
            <v>LIQUOR ENFORCEMENT OFFICER 2</v>
          </cell>
          <cell r="F970" t="str">
            <v>56</v>
          </cell>
          <cell r="G970" t="str">
            <v>390G</v>
          </cell>
          <cell r="H970" t="str">
            <v>4902-00</v>
          </cell>
          <cell r="I970"/>
          <cell r="J970"/>
        </row>
        <row r="971">
          <cell r="E971" t="str">
            <v>LIQUOR ENFORCEMENT OFFICER 3</v>
          </cell>
          <cell r="F971" t="str">
            <v>59</v>
          </cell>
          <cell r="G971" t="str">
            <v>390H</v>
          </cell>
          <cell r="H971" t="str">
            <v>4902-00</v>
          </cell>
          <cell r="I971"/>
          <cell r="J971"/>
        </row>
        <row r="972">
          <cell r="E972" t="str">
            <v>LIQUOR ENFORCEMENT OFFICER 4</v>
          </cell>
          <cell r="F972" t="str">
            <v>61</v>
          </cell>
          <cell r="G972" t="str">
            <v>390I</v>
          </cell>
          <cell r="H972" t="str">
            <v>4902-00</v>
          </cell>
          <cell r="I972"/>
          <cell r="J972"/>
        </row>
        <row r="973">
          <cell r="E973" t="str">
            <v>LIQUOR INVESTIGATOR</v>
          </cell>
          <cell r="F973" t="str">
            <v>31</v>
          </cell>
          <cell r="G973" t="str">
            <v>390E</v>
          </cell>
          <cell r="H973" t="str">
            <v>4902-00</v>
          </cell>
          <cell r="I973"/>
          <cell r="J973"/>
        </row>
        <row r="974">
          <cell r="E974" t="str">
            <v>LOCKSMITH</v>
          </cell>
          <cell r="F974" t="str">
            <v>42G</v>
          </cell>
          <cell r="G974" t="str">
            <v>615E</v>
          </cell>
          <cell r="H974" t="str">
            <v>5307-00</v>
          </cell>
          <cell r="I974"/>
          <cell r="J974"/>
        </row>
        <row r="975">
          <cell r="E975" t="str">
            <v>LOCKSMITH LEAD</v>
          </cell>
          <cell r="F975" t="str">
            <v>45G</v>
          </cell>
          <cell r="G975" t="str">
            <v>615F</v>
          </cell>
          <cell r="H975" t="str">
            <v>4902-00</v>
          </cell>
          <cell r="I975"/>
          <cell r="J975"/>
        </row>
        <row r="976">
          <cell r="E976" t="str">
            <v>LOCKSMITH SUPERVISOR</v>
          </cell>
          <cell r="F976" t="str">
            <v>49G</v>
          </cell>
          <cell r="G976" t="str">
            <v>615G</v>
          </cell>
          <cell r="H976" t="str">
            <v>4902-00</v>
          </cell>
          <cell r="I976"/>
          <cell r="J976"/>
        </row>
        <row r="977">
          <cell r="E977" t="str">
            <v>LONG TERM CARE SURVEYOR</v>
          </cell>
          <cell r="F977" t="str">
            <v>53</v>
          </cell>
          <cell r="G977" t="str">
            <v>283E</v>
          </cell>
          <cell r="H977" t="str">
            <v>5300-00</v>
          </cell>
          <cell r="I977"/>
          <cell r="J977"/>
        </row>
        <row r="978">
          <cell r="E978" t="str">
            <v>LOTTERY DISTRICT SALES REPRESENTATIVE</v>
          </cell>
          <cell r="F978" t="str">
            <v>57</v>
          </cell>
          <cell r="G978" t="str">
            <v>232E</v>
          </cell>
          <cell r="H978" t="str">
            <v>4902-00</v>
          </cell>
          <cell r="I978"/>
          <cell r="J978"/>
        </row>
        <row r="979">
          <cell r="E979" t="str">
            <v>LOTTERY TELEMARKETING REPRESENTATIVE 1</v>
          </cell>
          <cell r="F979" t="str">
            <v>38</v>
          </cell>
          <cell r="G979" t="str">
            <v>232G</v>
          </cell>
          <cell r="H979" t="str">
            <v>4902-00</v>
          </cell>
          <cell r="I979"/>
          <cell r="J979"/>
        </row>
        <row r="980">
          <cell r="E980" t="str">
            <v>LOTTERY TELEMARKETING REPRESENTATIVE 2</v>
          </cell>
          <cell r="F980" t="str">
            <v>42</v>
          </cell>
          <cell r="G980" t="str">
            <v>232H</v>
          </cell>
          <cell r="H980" t="str">
            <v>4902-00</v>
          </cell>
          <cell r="I980"/>
          <cell r="J980"/>
        </row>
        <row r="981">
          <cell r="E981" t="str">
            <v>M/HLTH DIV A/D</v>
          </cell>
          <cell r="F981" t="str">
            <v>Band1</v>
          </cell>
          <cell r="G981" t="str">
            <v>B1953</v>
          </cell>
          <cell r="H981" t="str">
            <v>4902-00</v>
          </cell>
          <cell r="I981"/>
          <cell r="J981"/>
        </row>
        <row r="982">
          <cell r="E982" t="str">
            <v>MAIL CARRIER-DRIVER</v>
          </cell>
          <cell r="F982" t="str">
            <v>28</v>
          </cell>
          <cell r="G982" t="str">
            <v>113I</v>
          </cell>
          <cell r="H982" t="str">
            <v>4902-00</v>
          </cell>
          <cell r="I982"/>
          <cell r="J982"/>
        </row>
        <row r="983">
          <cell r="E983" t="str">
            <v>MAIL PROCESSING MANAGER</v>
          </cell>
          <cell r="F983" t="str">
            <v>40</v>
          </cell>
          <cell r="G983" t="str">
            <v>113L</v>
          </cell>
          <cell r="H983" t="str">
            <v>4902-00</v>
          </cell>
          <cell r="I983"/>
          <cell r="J983"/>
        </row>
        <row r="984">
          <cell r="E984" t="str">
            <v>MAIL PROCESSING-DRIVER</v>
          </cell>
          <cell r="F984" t="str">
            <v>34</v>
          </cell>
          <cell r="G984" t="str">
            <v>113J</v>
          </cell>
          <cell r="H984" t="str">
            <v>5307-00</v>
          </cell>
          <cell r="I984"/>
          <cell r="J984"/>
        </row>
        <row r="985">
          <cell r="E985" t="str">
            <v>MAIL PROCESSING-DRIVER LEAD</v>
          </cell>
          <cell r="F985" t="str">
            <v>36</v>
          </cell>
          <cell r="G985" t="str">
            <v>113K</v>
          </cell>
          <cell r="H985" t="str">
            <v>5307-00</v>
          </cell>
          <cell r="I985"/>
          <cell r="J985"/>
        </row>
        <row r="986">
          <cell r="E986" t="str">
            <v>MAINTENANCE - OPERATIONS ASSISTANT SUPT</v>
          </cell>
          <cell r="F986" t="str">
            <v>52</v>
          </cell>
          <cell r="G986" t="str">
            <v>598P</v>
          </cell>
          <cell r="H986" t="str">
            <v>4902-00</v>
          </cell>
          <cell r="I986"/>
          <cell r="J986"/>
        </row>
        <row r="987">
          <cell r="E987" t="str">
            <v>MAINTENANCE - OPERATIONS STAFF ASSISTANT</v>
          </cell>
          <cell r="F987" t="str">
            <v>64</v>
          </cell>
          <cell r="G987" t="str">
            <v>598R</v>
          </cell>
          <cell r="H987" t="str">
            <v>4902-00</v>
          </cell>
          <cell r="I987"/>
          <cell r="J987"/>
        </row>
        <row r="988">
          <cell r="E988" t="str">
            <v>MAINTENANCE - OPERATIONS SUPERINTENDENT</v>
          </cell>
          <cell r="F988" t="str">
            <v>58</v>
          </cell>
          <cell r="G988" t="str">
            <v>598Q</v>
          </cell>
          <cell r="H988" t="str">
            <v>4902-00</v>
          </cell>
          <cell r="I988"/>
          <cell r="J988"/>
        </row>
        <row r="989">
          <cell r="E989" t="str">
            <v>MAINTENANCE CUSTODIAN</v>
          </cell>
          <cell r="F989" t="str">
            <v>30</v>
          </cell>
          <cell r="G989" t="str">
            <v>678H</v>
          </cell>
          <cell r="H989" t="str">
            <v>4902-00</v>
          </cell>
          <cell r="I989"/>
          <cell r="J989"/>
        </row>
        <row r="990">
          <cell r="E990" t="str">
            <v>MAINTENANCE LEAD TECHNICIAN</v>
          </cell>
          <cell r="F990" t="str">
            <v>51E</v>
          </cell>
          <cell r="G990" t="str">
            <v>596S</v>
          </cell>
          <cell r="H990" t="str">
            <v>4902-00</v>
          </cell>
          <cell r="I990"/>
          <cell r="J990"/>
        </row>
        <row r="991">
          <cell r="E991" t="str">
            <v>MAINTENANCE MECHANIC 1</v>
          </cell>
          <cell r="F991" t="str">
            <v>42G</v>
          </cell>
          <cell r="G991" t="str">
            <v>626J</v>
          </cell>
          <cell r="H991" t="str">
            <v>5307-00</v>
          </cell>
          <cell r="I991"/>
          <cell r="J991"/>
        </row>
        <row r="992">
          <cell r="E992" t="str">
            <v>MAINTENANCE MECHANIC 2</v>
          </cell>
          <cell r="F992" t="str">
            <v>46G</v>
          </cell>
          <cell r="G992" t="str">
            <v>626K</v>
          </cell>
          <cell r="H992" t="str">
            <v>5307-00</v>
          </cell>
          <cell r="I992"/>
          <cell r="J992"/>
        </row>
        <row r="993">
          <cell r="E993" t="str">
            <v>MAINTENANCE MECHANIC 3</v>
          </cell>
          <cell r="F993" t="str">
            <v>49G</v>
          </cell>
          <cell r="G993" t="str">
            <v>626L</v>
          </cell>
          <cell r="H993" t="str">
            <v>5307-00</v>
          </cell>
          <cell r="I993"/>
          <cell r="J993"/>
        </row>
        <row r="994">
          <cell r="E994" t="str">
            <v>MAINTENANCE MECHANIC 4</v>
          </cell>
          <cell r="F994" t="str">
            <v>53G</v>
          </cell>
          <cell r="G994" t="str">
            <v>626M</v>
          </cell>
          <cell r="H994" t="str">
            <v>5307-00</v>
          </cell>
          <cell r="I994"/>
          <cell r="J994"/>
        </row>
        <row r="995">
          <cell r="E995" t="str">
            <v>MAINTENANCE SPECIALIST 2</v>
          </cell>
          <cell r="F995" t="str">
            <v>45G</v>
          </cell>
          <cell r="G995" t="str">
            <v>596I</v>
          </cell>
          <cell r="H995" t="str">
            <v>4902-00</v>
          </cell>
          <cell r="I995"/>
          <cell r="J995"/>
        </row>
        <row r="996">
          <cell r="E996" t="str">
            <v>MAINTENANCE SPECIALIST 3</v>
          </cell>
          <cell r="F996" t="str">
            <v>49G</v>
          </cell>
          <cell r="G996" t="str">
            <v>596J</v>
          </cell>
          <cell r="H996" t="str">
            <v>4902-00</v>
          </cell>
          <cell r="I996"/>
          <cell r="J996"/>
        </row>
        <row r="997">
          <cell r="E997" t="str">
            <v>MAINTENANCE SPECIALIST 4</v>
          </cell>
          <cell r="F997" t="str">
            <v>58G</v>
          </cell>
          <cell r="G997" t="str">
            <v>596K</v>
          </cell>
          <cell r="H997" t="str">
            <v>5307-00</v>
          </cell>
          <cell r="I997"/>
          <cell r="J997"/>
        </row>
        <row r="998">
          <cell r="E998" t="str">
            <v>MAINTENANCE SPECIALIST 5</v>
          </cell>
          <cell r="F998" t="str">
            <v>60G</v>
          </cell>
          <cell r="G998" t="str">
            <v>596L</v>
          </cell>
          <cell r="H998" t="str">
            <v>4902-00</v>
          </cell>
          <cell r="I998"/>
          <cell r="J998"/>
        </row>
        <row r="999">
          <cell r="E999" t="str">
            <v>MAINTENANCE SPECIALIST, SUSPENSION BRIDG</v>
          </cell>
          <cell r="F999" t="str">
            <v>48E</v>
          </cell>
          <cell r="G999" t="str">
            <v>597K</v>
          </cell>
          <cell r="H999" t="str">
            <v>4902-00</v>
          </cell>
          <cell r="I999"/>
          <cell r="J999"/>
        </row>
        <row r="1000">
          <cell r="E1000" t="str">
            <v>MAINTENANCE SUPERVISOR</v>
          </cell>
          <cell r="F1000" t="str">
            <v>55</v>
          </cell>
          <cell r="G1000" t="str">
            <v>596T</v>
          </cell>
          <cell r="H1000" t="str">
            <v>4902-00</v>
          </cell>
          <cell r="I1000"/>
          <cell r="J1000"/>
        </row>
        <row r="1001">
          <cell r="E1001" t="str">
            <v>MAINTENANCE SUPERVISOR 3</v>
          </cell>
          <cell r="F1001" t="str">
            <v>64</v>
          </cell>
          <cell r="G1001" t="str">
            <v>598E</v>
          </cell>
          <cell r="H1001" t="str">
            <v>5307-00</v>
          </cell>
          <cell r="I1001"/>
          <cell r="J1001"/>
        </row>
        <row r="1002">
          <cell r="E1002" t="str">
            <v>MAINTENANCE TECHNICIAN 1</v>
          </cell>
          <cell r="F1002" t="str">
            <v>38E</v>
          </cell>
          <cell r="G1002" t="str">
            <v>596P</v>
          </cell>
          <cell r="H1002" t="str">
            <v>4902-00</v>
          </cell>
          <cell r="I1002"/>
          <cell r="J1002"/>
        </row>
        <row r="1003">
          <cell r="E1003" t="str">
            <v>MAINTENANCE TECHNICIAN 1, BRIDGE</v>
          </cell>
          <cell r="F1003" t="str">
            <v>45G</v>
          </cell>
          <cell r="G1003" t="str">
            <v>597F</v>
          </cell>
          <cell r="H1003" t="str">
            <v>4902-00</v>
          </cell>
          <cell r="I1003"/>
          <cell r="J1003"/>
        </row>
        <row r="1004">
          <cell r="E1004" t="str">
            <v>MAINTENANCE TECHNICIAN 2</v>
          </cell>
          <cell r="F1004" t="str">
            <v>42E</v>
          </cell>
          <cell r="G1004" t="str">
            <v>596Q</v>
          </cell>
          <cell r="H1004" t="str">
            <v>4902-00</v>
          </cell>
          <cell r="I1004"/>
          <cell r="J1004"/>
        </row>
        <row r="1005">
          <cell r="E1005" t="str">
            <v>MAINTENANCE TECHNICIAN 2, BRIDGE</v>
          </cell>
          <cell r="F1005" t="str">
            <v>46E</v>
          </cell>
          <cell r="G1005" t="str">
            <v>597G</v>
          </cell>
          <cell r="H1005" t="str">
            <v>4902-00</v>
          </cell>
          <cell r="I1005"/>
          <cell r="J1005"/>
        </row>
        <row r="1006">
          <cell r="E1006" t="str">
            <v>MAINTENANCE TECHNICIAN 3</v>
          </cell>
          <cell r="F1006" t="str">
            <v>46E</v>
          </cell>
          <cell r="G1006" t="str">
            <v>596R</v>
          </cell>
          <cell r="H1006" t="str">
            <v>4902-00</v>
          </cell>
          <cell r="I1006"/>
          <cell r="J1006"/>
        </row>
        <row r="1007">
          <cell r="E1007" t="str">
            <v>MAINTENANCE TRAINEE</v>
          </cell>
          <cell r="F1007" t="str">
            <v>30E</v>
          </cell>
          <cell r="G1007" t="str">
            <v>596O</v>
          </cell>
          <cell r="H1007" t="str">
            <v>4902-00</v>
          </cell>
          <cell r="I1007"/>
          <cell r="J1007"/>
        </row>
        <row r="1008">
          <cell r="E1008" t="str">
            <v>MANAGEMENT ANALYST 1</v>
          </cell>
          <cell r="F1008" t="str">
            <v>44</v>
          </cell>
          <cell r="G1008" t="str">
            <v>109I</v>
          </cell>
          <cell r="H1008" t="str">
            <v>4902-00</v>
          </cell>
          <cell r="I1008"/>
          <cell r="J1008"/>
        </row>
        <row r="1009">
          <cell r="E1009" t="str">
            <v>MANAGEMENT ANALYST 2</v>
          </cell>
          <cell r="F1009" t="str">
            <v>48</v>
          </cell>
          <cell r="G1009" t="str">
            <v>109J</v>
          </cell>
          <cell r="H1009" t="str">
            <v>4902-00</v>
          </cell>
          <cell r="I1009"/>
          <cell r="J1009"/>
        </row>
        <row r="1010">
          <cell r="E1010" t="str">
            <v>MANAGEMENT ANALYST 3</v>
          </cell>
          <cell r="F1010" t="str">
            <v>52</v>
          </cell>
          <cell r="G1010" t="str">
            <v>109K</v>
          </cell>
          <cell r="H1010" t="str">
            <v>4902-00</v>
          </cell>
          <cell r="I1010"/>
          <cell r="J1010"/>
        </row>
        <row r="1011">
          <cell r="E1011" t="str">
            <v>MANAGEMENT ANALYST 4</v>
          </cell>
          <cell r="F1011" t="str">
            <v>58</v>
          </cell>
          <cell r="G1011" t="str">
            <v>109L</v>
          </cell>
          <cell r="H1011" t="str">
            <v>4902-00</v>
          </cell>
          <cell r="I1011"/>
          <cell r="J1011"/>
        </row>
        <row r="1012">
          <cell r="E1012" t="str">
            <v>MANAGEMENT ANALYST 5</v>
          </cell>
          <cell r="F1012" t="str">
            <v>61</v>
          </cell>
          <cell r="G1012" t="str">
            <v>109M</v>
          </cell>
          <cell r="H1012" t="str">
            <v>4902-00</v>
          </cell>
          <cell r="I1012"/>
          <cell r="J1012"/>
        </row>
        <row r="1013">
          <cell r="E1013" t="str">
            <v>MANAGER, OFFICE SERVICES 1</v>
          </cell>
          <cell r="F1013" t="str">
            <v>47</v>
          </cell>
          <cell r="G1013" t="str">
            <v>106K</v>
          </cell>
          <cell r="H1013" t="str">
            <v>4902-00</v>
          </cell>
          <cell r="I1013"/>
          <cell r="J1013"/>
        </row>
        <row r="1014">
          <cell r="E1014" t="str">
            <v>MANAGER, OFFICE SERVICES 2</v>
          </cell>
          <cell r="F1014" t="str">
            <v>49</v>
          </cell>
          <cell r="G1014" t="str">
            <v>106L</v>
          </cell>
          <cell r="H1014" t="str">
            <v>4902-00</v>
          </cell>
          <cell r="I1014"/>
          <cell r="J1014"/>
        </row>
        <row r="1015">
          <cell r="E1015" t="str">
            <v>MARINE BOAT/TUG OPERATOR</v>
          </cell>
          <cell r="F1015" t="str">
            <v>52</v>
          </cell>
          <cell r="G1015" t="str">
            <v>652R</v>
          </cell>
          <cell r="H1015" t="str">
            <v>4902-00</v>
          </cell>
          <cell r="I1015"/>
          <cell r="J1015"/>
        </row>
        <row r="1016">
          <cell r="E1016" t="str">
            <v>MARINE DESIGNER</v>
          </cell>
          <cell r="F1016" t="str">
            <v>59</v>
          </cell>
          <cell r="G1016" t="str">
            <v>538Y</v>
          </cell>
          <cell r="H1016" t="str">
            <v>4902-00</v>
          </cell>
          <cell r="I1016"/>
          <cell r="J1016"/>
        </row>
        <row r="1017">
          <cell r="E1017" t="str">
            <v>MARINE ENGINE MECHANIC SUPERVISOR</v>
          </cell>
          <cell r="F1017" t="str">
            <v>47E</v>
          </cell>
          <cell r="G1017" t="str">
            <v>653Q</v>
          </cell>
          <cell r="H1017" t="str">
            <v>4902-00</v>
          </cell>
          <cell r="I1017"/>
          <cell r="J1017"/>
        </row>
        <row r="1018">
          <cell r="E1018" t="str">
            <v>MARINE ENGINEER</v>
          </cell>
          <cell r="F1018" t="str">
            <v>63</v>
          </cell>
          <cell r="G1018" t="str">
            <v>533K</v>
          </cell>
          <cell r="H1018" t="str">
            <v>4902-00</v>
          </cell>
          <cell r="I1018"/>
          <cell r="J1018"/>
        </row>
        <row r="1019">
          <cell r="E1019" t="str">
            <v>MARINE MECHANICAL ENGINEER</v>
          </cell>
          <cell r="F1019" t="str">
            <v>73</v>
          </cell>
          <cell r="G1019" t="str">
            <v>533N</v>
          </cell>
          <cell r="H1019" t="str">
            <v>4902-00</v>
          </cell>
          <cell r="I1019"/>
          <cell r="J1019"/>
        </row>
        <row r="1020">
          <cell r="E1020" t="str">
            <v>MARINE OPERATIONS SUPERVISOR</v>
          </cell>
          <cell r="F1020" t="str">
            <v>55</v>
          </cell>
          <cell r="G1020" t="str">
            <v>652S</v>
          </cell>
          <cell r="H1020" t="str">
            <v>4902-00</v>
          </cell>
          <cell r="I1020"/>
          <cell r="J1020"/>
        </row>
        <row r="1021">
          <cell r="E1021" t="str">
            <v>MARINE PROJECT ENGINEER</v>
          </cell>
          <cell r="F1021" t="str">
            <v>73</v>
          </cell>
          <cell r="G1021" t="str">
            <v>533M</v>
          </cell>
          <cell r="H1021" t="str">
            <v>4902-00</v>
          </cell>
          <cell r="I1021"/>
          <cell r="J1021"/>
        </row>
        <row r="1022">
          <cell r="E1022" t="str">
            <v>MARINE TECHNOLOGIST 1</v>
          </cell>
          <cell r="F1022" t="str">
            <v>40</v>
          </cell>
          <cell r="G1022" t="str">
            <v>515E</v>
          </cell>
          <cell r="H1022" t="str">
            <v>4902-00</v>
          </cell>
          <cell r="I1022"/>
          <cell r="J1022"/>
        </row>
        <row r="1023">
          <cell r="E1023" t="str">
            <v>MARINE TECHNOLOGIST 2</v>
          </cell>
          <cell r="F1023" t="str">
            <v>45</v>
          </cell>
          <cell r="G1023" t="str">
            <v>515F</v>
          </cell>
          <cell r="H1023" t="str">
            <v>4902-00</v>
          </cell>
          <cell r="I1023"/>
          <cell r="J1023"/>
        </row>
        <row r="1024">
          <cell r="E1024" t="str">
            <v>MARINE TRANSPORTATION SAFETY SPEC 2</v>
          </cell>
          <cell r="F1024" t="str">
            <v>61</v>
          </cell>
          <cell r="G1024" t="str">
            <v>398B</v>
          </cell>
          <cell r="H1024" t="str">
            <v>4902-00</v>
          </cell>
          <cell r="I1024"/>
          <cell r="J1024"/>
        </row>
        <row r="1025">
          <cell r="E1025" t="str">
            <v>MARINE TRANSPORTATION SAFETY SPEC 3</v>
          </cell>
          <cell r="F1025" t="str">
            <v>67</v>
          </cell>
          <cell r="G1025" t="str">
            <v>398C</v>
          </cell>
          <cell r="H1025" t="str">
            <v>4902-00</v>
          </cell>
          <cell r="I1025"/>
          <cell r="J1025"/>
        </row>
        <row r="1026">
          <cell r="E1026" t="str">
            <v>MARKETING MANAGER - MMC</v>
          </cell>
          <cell r="F1026" t="str">
            <v>53</v>
          </cell>
          <cell r="G1026" t="str">
            <v>231H</v>
          </cell>
          <cell r="H1026" t="str">
            <v>4902-00</v>
          </cell>
          <cell r="I1026"/>
          <cell r="J1026"/>
        </row>
        <row r="1027">
          <cell r="E1027" t="str">
            <v>MASON/PLASTERER</v>
          </cell>
          <cell r="F1027" t="str">
            <v>43G</v>
          </cell>
          <cell r="G1027" t="str">
            <v>617F</v>
          </cell>
          <cell r="H1027" t="str">
            <v>5307-00</v>
          </cell>
          <cell r="I1027"/>
          <cell r="J1027"/>
        </row>
        <row r="1028">
          <cell r="E1028" t="str">
            <v>MASTER, RESEARCH VESSEL, 100GT</v>
          </cell>
          <cell r="F1028" t="str">
            <v>48G</v>
          </cell>
          <cell r="G1028" t="str">
            <v>652F</v>
          </cell>
          <cell r="H1028" t="str">
            <v>4902-00</v>
          </cell>
          <cell r="I1028"/>
          <cell r="J1028"/>
        </row>
        <row r="1029">
          <cell r="E1029" t="str">
            <v>MECHANCIAL ENGINEER</v>
          </cell>
          <cell r="F1029" t="str">
            <v>57</v>
          </cell>
          <cell r="G1029" t="str">
            <v>534B</v>
          </cell>
          <cell r="H1029" t="str">
            <v>4902-00</v>
          </cell>
          <cell r="I1029"/>
          <cell r="J1029"/>
        </row>
        <row r="1030">
          <cell r="E1030" t="str">
            <v>MECHANICAL ENGINEER SENIOR</v>
          </cell>
          <cell r="F1030" t="str">
            <v>63</v>
          </cell>
          <cell r="G1030" t="str">
            <v>534C</v>
          </cell>
          <cell r="H1030" t="str">
            <v>4902-00</v>
          </cell>
          <cell r="I1030"/>
          <cell r="J1030"/>
        </row>
        <row r="1031">
          <cell r="E1031" t="str">
            <v>MECHANICAL ENGINEER SUPERVISOR</v>
          </cell>
          <cell r="F1031" t="str">
            <v>67</v>
          </cell>
          <cell r="G1031" t="str">
            <v>534D</v>
          </cell>
          <cell r="H1031" t="str">
            <v>4902-00</v>
          </cell>
          <cell r="I1031"/>
          <cell r="J1031"/>
        </row>
        <row r="1032">
          <cell r="E1032" t="str">
            <v>MED ASST SUPT</v>
          </cell>
          <cell r="F1032" t="str">
            <v>Band1</v>
          </cell>
          <cell r="G1032" t="str">
            <v>B1952</v>
          </cell>
          <cell r="H1032" t="str">
            <v>4902-00</v>
          </cell>
          <cell r="I1032"/>
          <cell r="J1032"/>
        </row>
        <row r="1033">
          <cell r="E1033" t="str">
            <v>MEDIA ASSISTANT 1</v>
          </cell>
          <cell r="F1033" t="str">
            <v>24</v>
          </cell>
          <cell r="G1033" t="str">
            <v>203O</v>
          </cell>
          <cell r="H1033" t="str">
            <v>4902-00</v>
          </cell>
          <cell r="I1033"/>
          <cell r="J1033"/>
        </row>
        <row r="1034">
          <cell r="E1034" t="str">
            <v>MEDIA ASSISTANT 2</v>
          </cell>
          <cell r="F1034" t="str">
            <v>29</v>
          </cell>
          <cell r="G1034" t="str">
            <v>203P</v>
          </cell>
          <cell r="H1034" t="str">
            <v>4902-00</v>
          </cell>
          <cell r="I1034"/>
          <cell r="J1034"/>
        </row>
        <row r="1035">
          <cell r="E1035" t="str">
            <v>MEDIA ASSISTANT 3</v>
          </cell>
          <cell r="F1035" t="str">
            <v>33</v>
          </cell>
          <cell r="G1035" t="str">
            <v>203Q</v>
          </cell>
          <cell r="H1035" t="str">
            <v>4902-00</v>
          </cell>
          <cell r="I1035"/>
          <cell r="J1035"/>
        </row>
        <row r="1036">
          <cell r="E1036" t="str">
            <v>MEDIA ENGINEER A</v>
          </cell>
          <cell r="F1036" t="str">
            <v>52</v>
          </cell>
          <cell r="G1036" t="str">
            <v>200L</v>
          </cell>
          <cell r="H1036" t="str">
            <v>4902-00</v>
          </cell>
          <cell r="I1036"/>
          <cell r="J1036"/>
        </row>
        <row r="1037">
          <cell r="E1037" t="str">
            <v>MEDIA ENGINEER B</v>
          </cell>
          <cell r="F1037" t="str">
            <v>57</v>
          </cell>
          <cell r="G1037" t="str">
            <v>200M</v>
          </cell>
          <cell r="H1037" t="str">
            <v>4902-00</v>
          </cell>
          <cell r="I1037"/>
          <cell r="J1037"/>
        </row>
        <row r="1038">
          <cell r="E1038" t="str">
            <v>MEDIA LABORATORY COORDINATOR</v>
          </cell>
          <cell r="F1038" t="str">
            <v>33</v>
          </cell>
          <cell r="G1038" t="str">
            <v>203R</v>
          </cell>
          <cell r="H1038" t="str">
            <v>4902-00</v>
          </cell>
          <cell r="I1038"/>
          <cell r="J1038"/>
        </row>
        <row r="1039">
          <cell r="E1039" t="str">
            <v>MEDIA MAINTENANCE SUPERVISOR</v>
          </cell>
          <cell r="F1039" t="str">
            <v>49</v>
          </cell>
          <cell r="G1039" t="str">
            <v>592I</v>
          </cell>
          <cell r="H1039" t="str">
            <v>4902-00</v>
          </cell>
          <cell r="I1039"/>
          <cell r="J1039"/>
        </row>
        <row r="1040">
          <cell r="E1040" t="str">
            <v>MEDIA MAINTENANCE TECHNICIAN 1</v>
          </cell>
          <cell r="F1040" t="str">
            <v>35</v>
          </cell>
          <cell r="G1040" t="str">
            <v>592E</v>
          </cell>
          <cell r="H1040" t="str">
            <v>4902-00</v>
          </cell>
          <cell r="I1040"/>
          <cell r="J1040"/>
        </row>
        <row r="1041">
          <cell r="E1041" t="str">
            <v>MEDIA MAINTENANCE TECHNICIAN 2</v>
          </cell>
          <cell r="F1041" t="str">
            <v>41</v>
          </cell>
          <cell r="G1041" t="str">
            <v>592F</v>
          </cell>
          <cell r="H1041" t="str">
            <v>4902-00</v>
          </cell>
          <cell r="I1041"/>
          <cell r="J1041"/>
        </row>
        <row r="1042">
          <cell r="E1042" t="str">
            <v>MEDIA MAINTENANCE TECHNICIAN 3</v>
          </cell>
          <cell r="F1042" t="str">
            <v>45</v>
          </cell>
          <cell r="G1042" t="str">
            <v>592G</v>
          </cell>
          <cell r="H1042" t="str">
            <v>4902-00</v>
          </cell>
          <cell r="I1042"/>
          <cell r="J1042"/>
        </row>
        <row r="1043">
          <cell r="E1043" t="str">
            <v>MEDIA MAINTENANCE TECHNICIAN LEAD</v>
          </cell>
          <cell r="F1043" t="str">
            <v>47</v>
          </cell>
          <cell r="G1043" t="str">
            <v>592H</v>
          </cell>
          <cell r="H1043" t="str">
            <v>4902-00</v>
          </cell>
          <cell r="I1043"/>
          <cell r="J1043"/>
        </row>
        <row r="1044">
          <cell r="E1044" t="str">
            <v>MEDIA SERVICES SUPERVISOR</v>
          </cell>
          <cell r="F1044" t="str">
            <v>37</v>
          </cell>
          <cell r="G1044" t="str">
            <v>203S</v>
          </cell>
          <cell r="H1044" t="str">
            <v>4902-00</v>
          </cell>
          <cell r="I1044"/>
          <cell r="J1044"/>
        </row>
        <row r="1045">
          <cell r="E1045" t="str">
            <v>MEDIA TECHNICIAN</v>
          </cell>
          <cell r="F1045" t="str">
            <v>28</v>
          </cell>
          <cell r="G1045" t="str">
            <v>203E</v>
          </cell>
          <cell r="H1045" t="str">
            <v>4902-00</v>
          </cell>
          <cell r="I1045"/>
          <cell r="J1045"/>
        </row>
        <row r="1046">
          <cell r="E1046" t="str">
            <v>MEDIA TECHNICIAN LEAD</v>
          </cell>
          <cell r="F1046" t="str">
            <v>39</v>
          </cell>
          <cell r="G1046" t="str">
            <v>203G</v>
          </cell>
          <cell r="H1046" t="str">
            <v>4902-00</v>
          </cell>
          <cell r="I1046"/>
          <cell r="J1046"/>
        </row>
        <row r="1047">
          <cell r="E1047" t="str">
            <v>MEDIA TECHNICIAN SENIOR</v>
          </cell>
          <cell r="F1047" t="str">
            <v>36</v>
          </cell>
          <cell r="G1047" t="str">
            <v>203F</v>
          </cell>
          <cell r="H1047" t="str">
            <v>4902-00</v>
          </cell>
          <cell r="I1047"/>
          <cell r="J1047"/>
        </row>
        <row r="1048">
          <cell r="E1048" t="str">
            <v>MEDIA TECHNICIAN SUPERVISOR</v>
          </cell>
          <cell r="F1048" t="str">
            <v>42</v>
          </cell>
          <cell r="G1048" t="str">
            <v>203H</v>
          </cell>
          <cell r="H1048" t="str">
            <v>4902-00</v>
          </cell>
          <cell r="I1048"/>
          <cell r="J1048"/>
        </row>
        <row r="1049">
          <cell r="E1049" t="str">
            <v>MEDICAL ASSISTANCE PROGRAM SPECIALIST 1</v>
          </cell>
          <cell r="F1049" t="str">
            <v>52</v>
          </cell>
          <cell r="G1049" t="str">
            <v>170K</v>
          </cell>
          <cell r="H1049" t="str">
            <v>4902-00</v>
          </cell>
          <cell r="I1049"/>
          <cell r="J1049"/>
        </row>
        <row r="1050">
          <cell r="E1050" t="str">
            <v>MEDICAL ASSISTANCE PROGRAM SPECIALIST 2</v>
          </cell>
          <cell r="F1050" t="str">
            <v>56</v>
          </cell>
          <cell r="G1050" t="str">
            <v>170L</v>
          </cell>
          <cell r="H1050" t="str">
            <v>5300-00</v>
          </cell>
          <cell r="I1050"/>
          <cell r="J1050"/>
        </row>
        <row r="1051">
          <cell r="E1051" t="str">
            <v>MEDICAL ASSISTANCE PROGRAM SPECIALIST 3</v>
          </cell>
          <cell r="F1051" t="str">
            <v>60</v>
          </cell>
          <cell r="G1051" t="str">
            <v>170M</v>
          </cell>
          <cell r="H1051" t="str">
            <v>4902-00</v>
          </cell>
          <cell r="I1051"/>
          <cell r="J1051"/>
        </row>
        <row r="1052">
          <cell r="E1052" t="str">
            <v>MEDICAL ASSISTANCE SPECIALIST 1</v>
          </cell>
          <cell r="F1052" t="str">
            <v>33</v>
          </cell>
          <cell r="G1052" t="str">
            <v>170E</v>
          </cell>
          <cell r="H1052" t="str">
            <v>4902-00</v>
          </cell>
          <cell r="I1052"/>
          <cell r="J1052"/>
        </row>
        <row r="1053">
          <cell r="E1053" t="str">
            <v>MEDICAL ASSISTANCE SPECIALIST 2</v>
          </cell>
          <cell r="F1053" t="str">
            <v>36</v>
          </cell>
          <cell r="G1053" t="str">
            <v>170F</v>
          </cell>
          <cell r="H1053" t="str">
            <v>4902-00</v>
          </cell>
          <cell r="I1053"/>
          <cell r="J1053"/>
        </row>
        <row r="1054">
          <cell r="E1054" t="str">
            <v>MEDICAL ASSISTANCE SPECIALIST 3</v>
          </cell>
          <cell r="F1054" t="str">
            <v>42</v>
          </cell>
          <cell r="G1054" t="str">
            <v>170G</v>
          </cell>
          <cell r="H1054" t="str">
            <v>4902-00</v>
          </cell>
          <cell r="I1054"/>
          <cell r="J1054"/>
        </row>
        <row r="1055">
          <cell r="E1055" t="str">
            <v>MEDICAL ASSISTANCE SPECIALIST 4</v>
          </cell>
          <cell r="F1055" t="str">
            <v>46</v>
          </cell>
          <cell r="G1055" t="str">
            <v>170H</v>
          </cell>
          <cell r="H1055" t="str">
            <v>4902-00</v>
          </cell>
          <cell r="I1055"/>
          <cell r="J1055"/>
        </row>
        <row r="1056">
          <cell r="E1056" t="str">
            <v>MEDICAL ASSISTANCE SPECIALIST 5</v>
          </cell>
          <cell r="F1056" t="str">
            <v>51</v>
          </cell>
          <cell r="G1056" t="str">
            <v>170I</v>
          </cell>
          <cell r="H1056" t="str">
            <v>4902-00</v>
          </cell>
          <cell r="I1056"/>
          <cell r="J1056"/>
        </row>
        <row r="1057">
          <cell r="E1057" t="str">
            <v>MEDICAL ASSISTANT</v>
          </cell>
          <cell r="F1057" t="str">
            <v>37</v>
          </cell>
          <cell r="G1057" t="str">
            <v>287G</v>
          </cell>
          <cell r="H1057" t="str">
            <v>4902-00</v>
          </cell>
          <cell r="I1057"/>
          <cell r="J1057"/>
        </row>
        <row r="1058">
          <cell r="E1058" t="str">
            <v>MEDICAL PROGRAM SPECIALIST 1</v>
          </cell>
          <cell r="F1058" t="str">
            <v>55</v>
          </cell>
          <cell r="G1058" t="str">
            <v>162E</v>
          </cell>
          <cell r="H1058" t="str">
            <v>4902-00</v>
          </cell>
          <cell r="I1058"/>
          <cell r="J1058"/>
        </row>
        <row r="1059">
          <cell r="E1059" t="str">
            <v>MEDICAL PROGRAM SPECIALIST 2</v>
          </cell>
          <cell r="F1059" t="str">
            <v>59</v>
          </cell>
          <cell r="G1059" t="str">
            <v>162F</v>
          </cell>
          <cell r="H1059" t="str">
            <v>4902-00</v>
          </cell>
          <cell r="I1059"/>
          <cell r="J1059"/>
        </row>
        <row r="1060">
          <cell r="E1060" t="str">
            <v>MEDICAL PROGRAM SPECIALIST 3</v>
          </cell>
          <cell r="F1060" t="str">
            <v>63</v>
          </cell>
          <cell r="G1060" t="str">
            <v>162G</v>
          </cell>
          <cell r="H1060" t="str">
            <v>4902-00</v>
          </cell>
          <cell r="I1060"/>
          <cell r="J1060"/>
        </row>
        <row r="1061">
          <cell r="E1061" t="str">
            <v>MEDICAL TRANSCRIPTIONIST 1</v>
          </cell>
          <cell r="F1061" t="str">
            <v>33</v>
          </cell>
          <cell r="G1061" t="str">
            <v>282E</v>
          </cell>
          <cell r="H1061" t="str">
            <v>4902-00</v>
          </cell>
          <cell r="I1061"/>
          <cell r="J1061"/>
        </row>
        <row r="1062">
          <cell r="E1062" t="str">
            <v>MEDICAL TRANSCRIPTIONIST 2</v>
          </cell>
          <cell r="F1062" t="str">
            <v>36</v>
          </cell>
          <cell r="G1062" t="str">
            <v>282F</v>
          </cell>
          <cell r="H1062" t="str">
            <v>4902-00</v>
          </cell>
          <cell r="I1062"/>
          <cell r="J1062"/>
        </row>
        <row r="1063">
          <cell r="E1063" t="str">
            <v>MEDICAL TRANSCRIPTIONIST LEAD</v>
          </cell>
          <cell r="F1063" t="str">
            <v>39</v>
          </cell>
          <cell r="G1063" t="str">
            <v>282G</v>
          </cell>
          <cell r="H1063" t="str">
            <v>4902-00</v>
          </cell>
          <cell r="I1063"/>
          <cell r="J1063"/>
        </row>
        <row r="1064">
          <cell r="E1064" t="str">
            <v>MEDICAL TRANSCRIPTIONIST SUPERVISOR</v>
          </cell>
          <cell r="F1064" t="str">
            <v>43</v>
          </cell>
          <cell r="G1064" t="str">
            <v>282H</v>
          </cell>
          <cell r="H1064" t="str">
            <v>4902-00</v>
          </cell>
          <cell r="I1064"/>
          <cell r="J1064"/>
        </row>
        <row r="1065">
          <cell r="E1065" t="str">
            <v>MEDICAL TREATMENT ADJUDICATOR 1</v>
          </cell>
          <cell r="F1065" t="str">
            <v>40</v>
          </cell>
          <cell r="G1065" t="str">
            <v>171E</v>
          </cell>
          <cell r="H1065" t="str">
            <v>4902-00</v>
          </cell>
          <cell r="I1065"/>
          <cell r="J1065"/>
        </row>
        <row r="1066">
          <cell r="E1066" t="str">
            <v>MEDICAL TREATMENT ADJUDICATOR 2</v>
          </cell>
          <cell r="F1066" t="str">
            <v>43</v>
          </cell>
          <cell r="G1066" t="str">
            <v>171F</v>
          </cell>
          <cell r="H1066" t="str">
            <v>4902-00</v>
          </cell>
          <cell r="I1066"/>
          <cell r="J1066"/>
        </row>
        <row r="1067">
          <cell r="E1067" t="str">
            <v>MEDICAL TREATMENT ADJUDICATOR 3</v>
          </cell>
          <cell r="F1067" t="str">
            <v>47</v>
          </cell>
          <cell r="G1067" t="str">
            <v>171G</v>
          </cell>
          <cell r="H1067" t="str">
            <v>4902-00</v>
          </cell>
          <cell r="I1067"/>
          <cell r="J1067"/>
        </row>
        <row r="1068">
          <cell r="E1068" t="str">
            <v>MEDICAL TREATMENT ADJUDICATOR 4</v>
          </cell>
          <cell r="F1068" t="str">
            <v>54</v>
          </cell>
          <cell r="G1068" t="str">
            <v>171H</v>
          </cell>
          <cell r="H1068" t="str">
            <v>4902-00</v>
          </cell>
          <cell r="I1068"/>
          <cell r="J1068"/>
        </row>
        <row r="1069">
          <cell r="E1069" t="str">
            <v>MENTAL HEALTH PRACTITIONER</v>
          </cell>
          <cell r="F1069" t="str">
            <v>56</v>
          </cell>
          <cell r="G1069" t="str">
            <v>352E</v>
          </cell>
          <cell r="H1069" t="str">
            <v>4902-00</v>
          </cell>
          <cell r="I1069"/>
          <cell r="J1069"/>
        </row>
        <row r="1070">
          <cell r="E1070" t="str">
            <v>MENTAL HEALTH PRACTITIONER CLINICAL SPEC</v>
          </cell>
          <cell r="F1070" t="str">
            <v>56</v>
          </cell>
          <cell r="G1070" t="str">
            <v>352F</v>
          </cell>
          <cell r="H1070" t="str">
            <v>4902-00</v>
          </cell>
          <cell r="I1070"/>
          <cell r="J1070"/>
        </row>
        <row r="1071">
          <cell r="E1071" t="str">
            <v>MENTAL HEALTH PRACTITIONER LEAD</v>
          </cell>
          <cell r="F1071" t="str">
            <v>57</v>
          </cell>
          <cell r="G1071" t="str">
            <v>352G</v>
          </cell>
          <cell r="H1071" t="str">
            <v>4902-00</v>
          </cell>
          <cell r="I1071"/>
          <cell r="J1071"/>
        </row>
        <row r="1072">
          <cell r="E1072" t="str">
            <v>MENTAL HEALTH SPECIALIST 1</v>
          </cell>
          <cell r="F1072" t="str">
            <v>43</v>
          </cell>
          <cell r="G1072" t="str">
            <v>348E</v>
          </cell>
          <cell r="H1072" t="str">
            <v>4902-00</v>
          </cell>
          <cell r="I1072"/>
          <cell r="J1072"/>
        </row>
        <row r="1073">
          <cell r="E1073" t="str">
            <v>MENTAL HEALTH SPECIALIST 2</v>
          </cell>
          <cell r="F1073" t="str">
            <v>47</v>
          </cell>
          <cell r="G1073" t="str">
            <v>348F</v>
          </cell>
          <cell r="H1073" t="str">
            <v>4902-00</v>
          </cell>
          <cell r="I1073"/>
          <cell r="J1073"/>
        </row>
        <row r="1074">
          <cell r="E1074" t="str">
            <v>MENTAL HEALTH TECHNICIAN 1</v>
          </cell>
          <cell r="F1074" t="str">
            <v>39</v>
          </cell>
          <cell r="G1074" t="str">
            <v>347L</v>
          </cell>
          <cell r="H1074" t="str">
            <v>7200-00</v>
          </cell>
          <cell r="I1074"/>
          <cell r="J1074"/>
        </row>
        <row r="1075">
          <cell r="E1075" t="str">
            <v>MENTAL HEALTH TECHNICIAN 2</v>
          </cell>
          <cell r="F1075" t="str">
            <v>41</v>
          </cell>
          <cell r="G1075" t="str">
            <v>347M</v>
          </cell>
          <cell r="H1075" t="str">
            <v>7200-00</v>
          </cell>
          <cell r="I1075"/>
          <cell r="J1075"/>
        </row>
        <row r="1076">
          <cell r="E1076" t="str">
            <v>MENTAL HEALTH TECHNICIAN 3</v>
          </cell>
          <cell r="F1076" t="str">
            <v>44</v>
          </cell>
          <cell r="G1076" t="str">
            <v>347N</v>
          </cell>
          <cell r="H1076" t="str">
            <v>7200-00</v>
          </cell>
          <cell r="I1076"/>
          <cell r="J1076"/>
        </row>
        <row r="1077">
          <cell r="E1077" t="str">
            <v>MENTAL HEALTH TECHNICIAN 5</v>
          </cell>
          <cell r="F1077" t="str">
            <v>52</v>
          </cell>
          <cell r="G1077" t="str">
            <v>347P</v>
          </cell>
          <cell r="H1077" t="str">
            <v>7200-00</v>
          </cell>
          <cell r="I1077"/>
          <cell r="J1077"/>
        </row>
        <row r="1078">
          <cell r="E1078" t="str">
            <v>MICROBIOLOGIST 1</v>
          </cell>
          <cell r="F1078" t="str">
            <v>48</v>
          </cell>
          <cell r="G1078" t="str">
            <v>515J</v>
          </cell>
          <cell r="H1078" t="str">
            <v>4902-00</v>
          </cell>
          <cell r="I1078"/>
          <cell r="J1078"/>
        </row>
        <row r="1079">
          <cell r="E1079" t="str">
            <v>MICROBIOLOGIST 2</v>
          </cell>
          <cell r="F1079" t="str">
            <v>54</v>
          </cell>
          <cell r="G1079" t="str">
            <v>515K</v>
          </cell>
          <cell r="H1079" t="str">
            <v>4902-00</v>
          </cell>
          <cell r="I1079"/>
          <cell r="J1079"/>
        </row>
        <row r="1080">
          <cell r="E1080" t="str">
            <v>MICROBIOLOGIST 3</v>
          </cell>
          <cell r="F1080" t="str">
            <v>60</v>
          </cell>
          <cell r="G1080" t="str">
            <v>515L</v>
          </cell>
          <cell r="H1080" t="str">
            <v>4902-00</v>
          </cell>
          <cell r="I1080"/>
          <cell r="J1080"/>
        </row>
        <row r="1081">
          <cell r="E1081" t="str">
            <v>MICROBIOLOGIST 4</v>
          </cell>
          <cell r="F1081" t="str">
            <v>66</v>
          </cell>
          <cell r="G1081" t="str">
            <v>515M</v>
          </cell>
          <cell r="H1081" t="str">
            <v>4902-00</v>
          </cell>
          <cell r="I1081"/>
          <cell r="J1081"/>
        </row>
        <row r="1082">
          <cell r="E1082" t="str">
            <v>NATURAL RESOURCE ENGINEER 1</v>
          </cell>
          <cell r="F1082" t="str">
            <v>50</v>
          </cell>
          <cell r="G1082" t="str">
            <v>526E</v>
          </cell>
          <cell r="H1082" t="str">
            <v>4902-00</v>
          </cell>
          <cell r="I1082"/>
          <cell r="J1082"/>
        </row>
        <row r="1083">
          <cell r="E1083" t="str">
            <v>NATURAL RESOURCE ENGINEER 2</v>
          </cell>
          <cell r="F1083" t="str">
            <v>55</v>
          </cell>
          <cell r="G1083" t="str">
            <v>526F</v>
          </cell>
          <cell r="H1083" t="str">
            <v>4902-00</v>
          </cell>
          <cell r="I1083"/>
          <cell r="J1083"/>
        </row>
        <row r="1084">
          <cell r="E1084" t="str">
            <v>NATURAL RESOURCE ENGINEER 3</v>
          </cell>
          <cell r="F1084" t="str">
            <v>60</v>
          </cell>
          <cell r="G1084" t="str">
            <v>526G</v>
          </cell>
          <cell r="H1084" t="str">
            <v>4902-00</v>
          </cell>
          <cell r="I1084"/>
          <cell r="J1084"/>
        </row>
        <row r="1085">
          <cell r="E1085" t="str">
            <v>NATURAL RESOURCE ENGINEER 4</v>
          </cell>
          <cell r="F1085" t="str">
            <v>63</v>
          </cell>
          <cell r="G1085" t="str">
            <v>526H</v>
          </cell>
          <cell r="H1085" t="str">
            <v>4902-00</v>
          </cell>
          <cell r="I1085"/>
          <cell r="J1085"/>
        </row>
        <row r="1086">
          <cell r="E1086" t="str">
            <v>NATURAL RESOURCE INVESTIGATOR</v>
          </cell>
          <cell r="F1086" t="str">
            <v>n/c</v>
          </cell>
          <cell r="G1086" t="str">
            <v>427H</v>
          </cell>
          <cell r="H1086" t="str">
            <v>4902-00</v>
          </cell>
          <cell r="I1086"/>
          <cell r="J1086"/>
        </row>
        <row r="1087">
          <cell r="E1087" t="str">
            <v>NATURAL RESOURCE OPERATIONS SUPERVISOR 1</v>
          </cell>
          <cell r="F1087" t="str">
            <v>48</v>
          </cell>
          <cell r="G1087" t="str">
            <v>517E</v>
          </cell>
          <cell r="H1087" t="str">
            <v>4902-00</v>
          </cell>
          <cell r="I1087"/>
          <cell r="J1087"/>
        </row>
        <row r="1088">
          <cell r="E1088" t="str">
            <v>NATURAL RESOURCE OPERATIONS SUPERVISOR 2</v>
          </cell>
          <cell r="F1088" t="str">
            <v>52</v>
          </cell>
          <cell r="G1088" t="str">
            <v>517F</v>
          </cell>
          <cell r="H1088" t="str">
            <v>4902-00</v>
          </cell>
          <cell r="I1088"/>
          <cell r="J1088"/>
        </row>
        <row r="1089">
          <cell r="E1089" t="str">
            <v>NATURAL RESOURCE POLICE OFFICER (reallocations from 427H)</v>
          </cell>
          <cell r="F1089" t="str">
            <v>59</v>
          </cell>
          <cell r="G1089" t="str">
            <v>427G</v>
          </cell>
          <cell r="H1089" t="str">
            <v>4902-00</v>
          </cell>
          <cell r="I1089"/>
          <cell r="J1089"/>
        </row>
        <row r="1090">
          <cell r="E1090" t="str">
            <v>NATURAL RESOURCE SCIENTIST 1</v>
          </cell>
          <cell r="F1090" t="str">
            <v>44</v>
          </cell>
          <cell r="G1090" t="str">
            <v>516K</v>
          </cell>
          <cell r="H1090" t="str">
            <v>4902-00</v>
          </cell>
          <cell r="I1090"/>
          <cell r="J1090"/>
        </row>
        <row r="1091">
          <cell r="E1091" t="str">
            <v>NATURAL RESOURCE SCIENTIST 2</v>
          </cell>
          <cell r="F1091" t="str">
            <v>52</v>
          </cell>
          <cell r="G1091" t="str">
            <v>516L</v>
          </cell>
          <cell r="H1091" t="str">
            <v>4902-00</v>
          </cell>
          <cell r="I1091"/>
          <cell r="J1091"/>
        </row>
        <row r="1092">
          <cell r="E1092" t="str">
            <v>NATURAL RESOURCE SCIENTIST 3</v>
          </cell>
          <cell r="F1092" t="str">
            <v>60</v>
          </cell>
          <cell r="G1092" t="str">
            <v>516M</v>
          </cell>
          <cell r="H1092" t="str">
            <v>4902-00</v>
          </cell>
          <cell r="I1092"/>
          <cell r="J1092"/>
        </row>
        <row r="1093">
          <cell r="E1093" t="str">
            <v>NATURAL RESOURCE SCIENTIST 4</v>
          </cell>
          <cell r="F1093" t="str">
            <v>64</v>
          </cell>
          <cell r="G1093" t="str">
            <v>516N</v>
          </cell>
          <cell r="H1093" t="str">
            <v>4902-00</v>
          </cell>
          <cell r="I1093"/>
          <cell r="J1093"/>
        </row>
        <row r="1094">
          <cell r="E1094" t="str">
            <v>NATURAL RESOURCE SPECIALIST 1</v>
          </cell>
          <cell r="F1094" t="str">
            <v>44</v>
          </cell>
          <cell r="G1094" t="str">
            <v>523S</v>
          </cell>
          <cell r="H1094" t="str">
            <v>4902-00</v>
          </cell>
          <cell r="I1094"/>
          <cell r="J1094"/>
        </row>
        <row r="1095">
          <cell r="E1095" t="str">
            <v>NATURAL RESOURCE SPECIALIST 2</v>
          </cell>
          <cell r="F1095" t="str">
            <v>49</v>
          </cell>
          <cell r="G1095" t="str">
            <v>523T</v>
          </cell>
          <cell r="H1095" t="str">
            <v>4902-00</v>
          </cell>
          <cell r="I1095"/>
          <cell r="J1095"/>
        </row>
        <row r="1096">
          <cell r="E1096" t="str">
            <v>NATURAL RESOURCE SPECIALIST 3</v>
          </cell>
          <cell r="F1096" t="str">
            <v>53</v>
          </cell>
          <cell r="G1096" t="str">
            <v>523U</v>
          </cell>
          <cell r="H1096" t="str">
            <v>4902-00</v>
          </cell>
          <cell r="I1096"/>
          <cell r="J1096"/>
        </row>
        <row r="1097">
          <cell r="E1097" t="str">
            <v>NATURAL RESOURCE SPECIALIST 4</v>
          </cell>
          <cell r="F1097" t="str">
            <v>57</v>
          </cell>
          <cell r="G1097" t="str">
            <v>523V</v>
          </cell>
          <cell r="H1097" t="str">
            <v>4902-00</v>
          </cell>
          <cell r="I1097"/>
          <cell r="J1097"/>
        </row>
        <row r="1098">
          <cell r="E1098" t="str">
            <v>NATURAL RESOURCE SPECIALIST 5</v>
          </cell>
          <cell r="F1098" t="str">
            <v>60</v>
          </cell>
          <cell r="G1098" t="str">
            <v>523W</v>
          </cell>
          <cell r="H1098" t="str">
            <v>4902-00</v>
          </cell>
          <cell r="I1098"/>
          <cell r="J1098"/>
        </row>
        <row r="1099">
          <cell r="E1099" t="str">
            <v>NATURAL RESOURCE WORKER 1</v>
          </cell>
          <cell r="F1099" t="str">
            <v>24</v>
          </cell>
          <cell r="G1099" t="str">
            <v>521G</v>
          </cell>
          <cell r="H1099" t="str">
            <v>4902-00</v>
          </cell>
          <cell r="I1099"/>
          <cell r="J1099"/>
        </row>
        <row r="1100">
          <cell r="E1100" t="str">
            <v>NATURAL RESOURCE WORKER 2</v>
          </cell>
          <cell r="F1100" t="str">
            <v>31</v>
          </cell>
          <cell r="G1100" t="str">
            <v>521H</v>
          </cell>
          <cell r="H1100" t="str">
            <v>4902-00</v>
          </cell>
          <cell r="I1100"/>
          <cell r="J1100"/>
        </row>
        <row r="1101">
          <cell r="E1101" t="str">
            <v>NATURAL RESOURCES TECHNICIAN 2</v>
          </cell>
          <cell r="F1101" t="str">
            <v>34</v>
          </cell>
          <cell r="G1101" t="str">
            <v>519I</v>
          </cell>
          <cell r="H1101" t="str">
            <v>4902-00</v>
          </cell>
          <cell r="I1101"/>
          <cell r="J1101"/>
        </row>
        <row r="1102">
          <cell r="E1102" t="str">
            <v>NATURAL RESOURCES TECHNICIAN 3</v>
          </cell>
          <cell r="F1102" t="str">
            <v>39</v>
          </cell>
          <cell r="G1102" t="str">
            <v>519J</v>
          </cell>
          <cell r="H1102" t="str">
            <v>4902-00</v>
          </cell>
          <cell r="I1102"/>
          <cell r="J1102"/>
        </row>
        <row r="1103">
          <cell r="E1103" t="str">
            <v>NAVAL ARCHITECT 1</v>
          </cell>
          <cell r="F1103" t="str">
            <v>65</v>
          </cell>
          <cell r="G1103" t="str">
            <v>539V</v>
          </cell>
          <cell r="H1103" t="str">
            <v>4902-00</v>
          </cell>
          <cell r="I1103"/>
          <cell r="J1103"/>
        </row>
        <row r="1104">
          <cell r="E1104" t="str">
            <v>NAVAL ARCHITECT 2</v>
          </cell>
          <cell r="F1104" t="str">
            <v>69</v>
          </cell>
          <cell r="G1104" t="str">
            <v>539W</v>
          </cell>
          <cell r="H1104" t="str">
            <v>4902-00</v>
          </cell>
          <cell r="I1104"/>
          <cell r="J1104"/>
        </row>
        <row r="1105">
          <cell r="E1105" t="str">
            <v>NUCLEAR ENGINEER</v>
          </cell>
          <cell r="F1105" t="str">
            <v>69</v>
          </cell>
          <cell r="G1105" t="str">
            <v>529O</v>
          </cell>
          <cell r="H1105" t="str">
            <v>4902-00</v>
          </cell>
          <cell r="I1105"/>
          <cell r="J1105"/>
        </row>
        <row r="1106">
          <cell r="E1106" t="str">
            <v>NUCLEAR MEDICINE P.E.T. TECHNOLOGIST</v>
          </cell>
          <cell r="F1106" t="str">
            <v>57</v>
          </cell>
          <cell r="G1106" t="str">
            <v>298G</v>
          </cell>
          <cell r="H1106" t="str">
            <v>4902-00</v>
          </cell>
          <cell r="I1106"/>
          <cell r="J1106"/>
        </row>
        <row r="1107">
          <cell r="E1107" t="str">
            <v>NUCLEAR MEDICINE TECHNOLOGIST 1</v>
          </cell>
          <cell r="F1107" t="str">
            <v>51</v>
          </cell>
          <cell r="G1107" t="str">
            <v>298E</v>
          </cell>
          <cell r="H1107" t="str">
            <v>4902-00</v>
          </cell>
          <cell r="I1107"/>
          <cell r="J1107"/>
        </row>
        <row r="1108">
          <cell r="E1108" t="str">
            <v>NUCLEAR MEDICINE TECHNOLOGIST 2</v>
          </cell>
          <cell r="F1108" t="str">
            <v>54</v>
          </cell>
          <cell r="G1108" t="str">
            <v>298F</v>
          </cell>
          <cell r="H1108" t="str">
            <v>4902-00</v>
          </cell>
          <cell r="I1108"/>
          <cell r="J1108"/>
        </row>
        <row r="1109">
          <cell r="E1109" t="str">
            <v>NUCLEAR MEDICINE TECHNOLOGIST LEAD</v>
          </cell>
          <cell r="F1109" t="str">
            <v>59</v>
          </cell>
          <cell r="G1109" t="str">
            <v>298H</v>
          </cell>
          <cell r="H1109" t="str">
            <v>4902-00</v>
          </cell>
          <cell r="I1109"/>
          <cell r="J1109"/>
        </row>
        <row r="1110">
          <cell r="E1110" t="str">
            <v>NUCLEAR MEDICINE TECHNOLOGIST SUPERVISOR</v>
          </cell>
          <cell r="F1110" t="str">
            <v>61</v>
          </cell>
          <cell r="G1110" t="str">
            <v>298I</v>
          </cell>
          <cell r="H1110" t="str">
            <v>4902-00</v>
          </cell>
          <cell r="I1110"/>
          <cell r="J1110"/>
        </row>
        <row r="1111">
          <cell r="E1111" t="str">
            <v>NUCLEAR WASTE PROGRAM SPECIALIST</v>
          </cell>
          <cell r="F1111" t="str">
            <v>65</v>
          </cell>
          <cell r="G1111" t="str">
            <v>400V</v>
          </cell>
          <cell r="H1111" t="str">
            <v>4902-00</v>
          </cell>
          <cell r="I1111"/>
          <cell r="J1111"/>
        </row>
        <row r="1112">
          <cell r="E1112" t="str">
            <v>NURSING ASSISTANT</v>
          </cell>
          <cell r="F1112" t="str">
            <v>32</v>
          </cell>
          <cell r="G1112" t="str">
            <v>287E</v>
          </cell>
          <cell r="H1112" t="str">
            <v>7201-00</v>
          </cell>
          <cell r="I1112"/>
          <cell r="J1112"/>
        </row>
        <row r="1113">
          <cell r="E1113" t="str">
            <v>NURSING ASSISTANT LEAD</v>
          </cell>
          <cell r="F1113" t="str">
            <v>34</v>
          </cell>
          <cell r="G1113" t="str">
            <v>287F</v>
          </cell>
          <cell r="H1113" t="str">
            <v>7201-00</v>
          </cell>
          <cell r="I1113"/>
          <cell r="J1113"/>
        </row>
        <row r="1114">
          <cell r="E1114" t="str">
            <v>NURSING ASSISTANT RESIDENTIAL LIVING</v>
          </cell>
          <cell r="F1114" t="str">
            <v>34</v>
          </cell>
          <cell r="G1114" t="str">
            <v>287D</v>
          </cell>
          <cell r="H1114" t="str">
            <v>4902-00</v>
          </cell>
          <cell r="I1114"/>
          <cell r="J1114"/>
        </row>
        <row r="1115">
          <cell r="E1115" t="str">
            <v>NURSING CARE CONSULTANT</v>
          </cell>
          <cell r="F1115" t="str">
            <v>70N</v>
          </cell>
          <cell r="G1115" t="str">
            <v>285U</v>
          </cell>
          <cell r="H1115" t="str">
            <v>5300-00</v>
          </cell>
          <cell r="I1115"/>
          <cell r="J1115"/>
        </row>
        <row r="1116">
          <cell r="E1116" t="str">
            <v>NURSING CONSULTANT INSTITUTIONAL</v>
          </cell>
          <cell r="F1116" t="str">
            <v>70N</v>
          </cell>
          <cell r="G1116" t="str">
            <v>285V</v>
          </cell>
          <cell r="H1116" t="str">
            <v>5300-00</v>
          </cell>
          <cell r="I1116"/>
          <cell r="J1116"/>
        </row>
        <row r="1117">
          <cell r="E1117" t="str">
            <v>NURSING CONSULTANT, PUBLIC HEALTH</v>
          </cell>
          <cell r="F1117" t="str">
            <v>70N</v>
          </cell>
          <cell r="G1117" t="str">
            <v>285T</v>
          </cell>
          <cell r="H1117" t="str">
            <v>4902-00</v>
          </cell>
          <cell r="I1117"/>
          <cell r="J1117"/>
        </row>
        <row r="1118">
          <cell r="E1118" t="str">
            <v>NURSING CONSULTATION ADVISOR</v>
          </cell>
          <cell r="F1118" t="str">
            <v>74N</v>
          </cell>
          <cell r="G1118" t="str">
            <v>285W</v>
          </cell>
          <cell r="H1118" t="str">
            <v>4902-00</v>
          </cell>
          <cell r="I1118"/>
          <cell r="J1118"/>
        </row>
        <row r="1119">
          <cell r="E1119" t="str">
            <v>OCCUPATIONAL NURSE CONSULTANT</v>
          </cell>
          <cell r="F1119" t="str">
            <v>70N</v>
          </cell>
          <cell r="G1119" t="str">
            <v>285N</v>
          </cell>
          <cell r="H1119" t="str">
            <v>4902-00</v>
          </cell>
          <cell r="I1119"/>
          <cell r="J1119"/>
        </row>
        <row r="1120">
          <cell r="E1120" t="str">
            <v>OCCUPATIONAL NURSING CONSULTANT SUPV</v>
          </cell>
          <cell r="F1120" t="str">
            <v>74N</v>
          </cell>
          <cell r="G1120" t="str">
            <v>285P</v>
          </cell>
          <cell r="H1120" t="str">
            <v>4902-00</v>
          </cell>
          <cell r="I1120"/>
          <cell r="J1120"/>
        </row>
        <row r="1121">
          <cell r="E1121" t="str">
            <v>OCCUPATIONAL THERAPIST 1</v>
          </cell>
          <cell r="F1121" t="str">
            <v>50</v>
          </cell>
          <cell r="G1121" t="str">
            <v>306N</v>
          </cell>
          <cell r="H1121" t="str">
            <v>7200-00</v>
          </cell>
          <cell r="I1121"/>
          <cell r="J1121"/>
        </row>
        <row r="1122">
          <cell r="E1122" t="str">
            <v>OCCUPATIONAL THERAPIST 2</v>
          </cell>
          <cell r="F1122" t="str">
            <v>52</v>
          </cell>
          <cell r="G1122" t="str">
            <v>306O</v>
          </cell>
          <cell r="H1122" t="str">
            <v>7200-00</v>
          </cell>
          <cell r="I1122"/>
          <cell r="J1122"/>
        </row>
        <row r="1123">
          <cell r="E1123" t="str">
            <v>OCCUPATIONAL THERAPIST 3</v>
          </cell>
          <cell r="F1123" t="str">
            <v>54</v>
          </cell>
          <cell r="G1123" t="str">
            <v>306P</v>
          </cell>
          <cell r="H1123" t="str">
            <v>7200-00</v>
          </cell>
          <cell r="I1123"/>
          <cell r="J1123"/>
        </row>
        <row r="1124">
          <cell r="E1124" t="str">
            <v>OCCUPATIONAL THERAPIST SUPERVISOR</v>
          </cell>
          <cell r="F1124" t="str">
            <v>59</v>
          </cell>
          <cell r="G1124" t="str">
            <v>306R</v>
          </cell>
          <cell r="H1124" t="str">
            <v>7200-00</v>
          </cell>
          <cell r="I1124"/>
          <cell r="J1124"/>
        </row>
        <row r="1125">
          <cell r="E1125" t="str">
            <v>OCCUPATIONAL THERAPY ASSISTANT 1</v>
          </cell>
          <cell r="F1125" t="str">
            <v>39</v>
          </cell>
          <cell r="G1125" t="str">
            <v>310H</v>
          </cell>
          <cell r="H1125" t="str">
            <v>4902-00</v>
          </cell>
          <cell r="I1125"/>
          <cell r="J1125"/>
        </row>
        <row r="1126">
          <cell r="E1126" t="str">
            <v>OCCUPATIONAL THERAPY ASSISTANT 2</v>
          </cell>
          <cell r="F1126" t="str">
            <v>42</v>
          </cell>
          <cell r="G1126" t="str">
            <v>310I</v>
          </cell>
          <cell r="H1126" t="str">
            <v>7200-00</v>
          </cell>
          <cell r="I1126"/>
          <cell r="J1126"/>
        </row>
        <row r="1127">
          <cell r="E1127" t="str">
            <v>OCS FLD OP CHF</v>
          </cell>
          <cell r="F1127" t="str">
            <v>Band1</v>
          </cell>
          <cell r="G1127" t="str">
            <v>B1623</v>
          </cell>
          <cell r="H1127" t="str">
            <v>4902-00</v>
          </cell>
          <cell r="I1127"/>
          <cell r="J1127"/>
        </row>
        <row r="1128">
          <cell r="E1128" t="str">
            <v>OCS PG SUP CHIEF</v>
          </cell>
          <cell r="F1128" t="str">
            <v>Band1</v>
          </cell>
          <cell r="G1128" t="str">
            <v>B1621</v>
          </cell>
          <cell r="H1128" t="str">
            <v>4902-00</v>
          </cell>
          <cell r="I1128"/>
          <cell r="J1128"/>
        </row>
        <row r="1129">
          <cell r="E1129" t="str">
            <v>OFF CHLD CR PL C</v>
          </cell>
          <cell r="F1129" t="str">
            <v>Band1</v>
          </cell>
          <cell r="G1129" t="str">
            <v>B2131</v>
          </cell>
          <cell r="H1129" t="str">
            <v>4902-00</v>
          </cell>
          <cell r="I1129"/>
          <cell r="J1129"/>
        </row>
        <row r="1130">
          <cell r="E1130" t="str">
            <v>OFF CONSUMR SV C</v>
          </cell>
          <cell r="F1130" t="str">
            <v>Band1</v>
          </cell>
          <cell r="G1130" t="str">
            <v>B1915</v>
          </cell>
          <cell r="H1130" t="str">
            <v>5300-00</v>
          </cell>
          <cell r="I1130"/>
          <cell r="J1130"/>
        </row>
        <row r="1131">
          <cell r="E1131" t="str">
            <v>OFFICE ASSISTANT 1</v>
          </cell>
          <cell r="F1131" t="str">
            <v>27</v>
          </cell>
          <cell r="G1131" t="str">
            <v>100H</v>
          </cell>
          <cell r="H1131" t="str">
            <v>4902-00</v>
          </cell>
          <cell r="I1131"/>
          <cell r="J1131"/>
        </row>
        <row r="1132">
          <cell r="E1132" t="str">
            <v>OFFICE ASSISTANT 2</v>
          </cell>
          <cell r="F1132" t="str">
            <v>29</v>
          </cell>
          <cell r="G1132" t="str">
            <v>100I</v>
          </cell>
          <cell r="H1132" t="str">
            <v>4902-00</v>
          </cell>
          <cell r="I1132"/>
          <cell r="J1132"/>
        </row>
        <row r="1133">
          <cell r="E1133" t="str">
            <v>OFFICE ASSISTANT 3</v>
          </cell>
          <cell r="F1133" t="str">
            <v>31</v>
          </cell>
          <cell r="G1133" t="str">
            <v>100J</v>
          </cell>
          <cell r="H1133" t="str">
            <v>4902-00</v>
          </cell>
          <cell r="I1133"/>
          <cell r="J1133"/>
        </row>
        <row r="1134">
          <cell r="E1134" t="str">
            <v>OFFICE ASSISTANT LEAD</v>
          </cell>
          <cell r="F1134" t="str">
            <v>33</v>
          </cell>
          <cell r="G1134" t="str">
            <v>100K</v>
          </cell>
          <cell r="H1134" t="str">
            <v>4902-00</v>
          </cell>
          <cell r="I1134"/>
          <cell r="J1134"/>
        </row>
        <row r="1135">
          <cell r="E1135" t="str">
            <v>OFFICE CHIEF, LABOR RELATIONS</v>
          </cell>
          <cell r="F1135" t="str">
            <v>Band1</v>
          </cell>
          <cell r="G1135" t="str">
            <v>B1663</v>
          </cell>
          <cell r="H1135" t="str">
            <v>4902-00</v>
          </cell>
          <cell r="I1135"/>
          <cell r="J1135"/>
        </row>
        <row r="1136">
          <cell r="E1136" t="str">
            <v>OFFICE CHIEF, OPERATIONS SERVICES</v>
          </cell>
          <cell r="F1136" t="str">
            <v>Band1</v>
          </cell>
          <cell r="G1136" t="str">
            <v>B1661</v>
          </cell>
          <cell r="H1136" t="str">
            <v>4902-00</v>
          </cell>
          <cell r="I1136"/>
          <cell r="J1136"/>
        </row>
        <row r="1137">
          <cell r="E1137" t="str">
            <v>OFFICE CHIEF, POSITION MGMT SERVICES</v>
          </cell>
          <cell r="F1137" t="str">
            <v>Band1</v>
          </cell>
          <cell r="G1137" t="str">
            <v>B1664</v>
          </cell>
          <cell r="H1137" t="str">
            <v>4902-00</v>
          </cell>
          <cell r="I1137"/>
          <cell r="J1137"/>
        </row>
        <row r="1138">
          <cell r="E1138" t="str">
            <v>OFFICE CHIEF, QUALITY PRGS AND SERVICES</v>
          </cell>
          <cell r="F1138" t="str">
            <v>Band1</v>
          </cell>
          <cell r="G1138" t="str">
            <v>B2021</v>
          </cell>
          <cell r="H1138" t="str">
            <v>4902-00</v>
          </cell>
          <cell r="I1138"/>
          <cell r="J1138"/>
        </row>
        <row r="1139">
          <cell r="E1139" t="str">
            <v>OFFICE MANAGER</v>
          </cell>
          <cell r="F1139" t="str">
            <v>43</v>
          </cell>
          <cell r="G1139" t="str">
            <v>106J</v>
          </cell>
          <cell r="H1139" t="str">
            <v>4902-00</v>
          </cell>
          <cell r="I1139"/>
          <cell r="J1139"/>
        </row>
        <row r="1140">
          <cell r="E1140" t="str">
            <v>OFFICE SUPPORT SUPERVISOR 1</v>
          </cell>
          <cell r="F1140" t="str">
            <v>36</v>
          </cell>
          <cell r="G1140" t="str">
            <v>100L</v>
          </cell>
          <cell r="H1140" t="str">
            <v>4902-00</v>
          </cell>
          <cell r="I1140"/>
          <cell r="J1140"/>
        </row>
        <row r="1141">
          <cell r="E1141" t="str">
            <v>OFFICE SUPPORT SUPERVISOR 2</v>
          </cell>
          <cell r="F1141" t="str">
            <v>40</v>
          </cell>
          <cell r="G1141" t="str">
            <v>100M</v>
          </cell>
          <cell r="H1141" t="str">
            <v>4902-00</v>
          </cell>
          <cell r="I1141"/>
          <cell r="J1141"/>
        </row>
        <row r="1142">
          <cell r="E1142" t="str">
            <v>OFFICE SUPPORT SUPERVISOR 3</v>
          </cell>
          <cell r="F1142" t="str">
            <v>43</v>
          </cell>
          <cell r="G1142" t="str">
            <v>100R</v>
          </cell>
          <cell r="H1142" t="str">
            <v>4902-00</v>
          </cell>
          <cell r="I1142"/>
          <cell r="J1142"/>
        </row>
        <row r="1143">
          <cell r="E1143" t="str">
            <v>OFFSET PRESS OPERATOR</v>
          </cell>
          <cell r="F1143" t="str">
            <v>45G</v>
          </cell>
          <cell r="G1143" t="str">
            <v>207K</v>
          </cell>
          <cell r="H1143" t="str">
            <v>4902-00</v>
          </cell>
          <cell r="I1143"/>
          <cell r="J1143"/>
        </row>
        <row r="1144">
          <cell r="E1144" t="str">
            <v>OFFSET PRINTER OPERATOR</v>
          </cell>
          <cell r="F1144" t="str">
            <v>35G</v>
          </cell>
          <cell r="G1144" t="str">
            <v>205N</v>
          </cell>
          <cell r="H1144" t="str">
            <v>4902-00</v>
          </cell>
          <cell r="I1144"/>
          <cell r="J1144"/>
        </row>
        <row r="1145">
          <cell r="E1145" t="str">
            <v>OFFSET PRINTER OPERATOR LEAD</v>
          </cell>
          <cell r="F1145" t="str">
            <v>38G</v>
          </cell>
          <cell r="G1145" t="str">
            <v>205O</v>
          </cell>
          <cell r="H1145" t="str">
            <v>4902-00</v>
          </cell>
          <cell r="I1145"/>
          <cell r="J1145"/>
        </row>
        <row r="1146">
          <cell r="E1146" t="str">
            <v>OFFSET PRINTER OPERATOR SUPERVISOR</v>
          </cell>
          <cell r="F1146" t="str">
            <v>42G</v>
          </cell>
          <cell r="G1146" t="str">
            <v>205P</v>
          </cell>
          <cell r="H1146" t="str">
            <v>4902-00</v>
          </cell>
          <cell r="I1146"/>
          <cell r="J1146"/>
        </row>
        <row r="1147">
          <cell r="E1147" t="str">
            <v>OFFSET SHEET FED - WEB PRESS OPERATOR</v>
          </cell>
          <cell r="F1147" t="str">
            <v>55G</v>
          </cell>
          <cell r="G1147" t="str">
            <v>206T</v>
          </cell>
          <cell r="H1147" t="str">
            <v>4902-00</v>
          </cell>
          <cell r="I1147"/>
          <cell r="J1147"/>
        </row>
        <row r="1148">
          <cell r="E1148" t="str">
            <v>OFFSET SHEET FED - WEB PRESS OPERATOR LEAD</v>
          </cell>
          <cell r="F1148" t="str">
            <v>57G</v>
          </cell>
          <cell r="G1148" t="str">
            <v>206U</v>
          </cell>
          <cell r="H1148" t="str">
            <v>4902-00</v>
          </cell>
          <cell r="I1148"/>
          <cell r="J1148"/>
        </row>
        <row r="1149">
          <cell r="E1149" t="str">
            <v>OPTICAL TECHNICIAN 1</v>
          </cell>
          <cell r="F1149" t="str">
            <v>34</v>
          </cell>
          <cell r="G1149" t="str">
            <v>511L</v>
          </cell>
          <cell r="H1149" t="str">
            <v>4902-00</v>
          </cell>
          <cell r="I1149"/>
          <cell r="J1149"/>
        </row>
        <row r="1150">
          <cell r="E1150" t="str">
            <v>OPTICAL TECHNICIAN 2</v>
          </cell>
          <cell r="F1150" t="str">
            <v>44</v>
          </cell>
          <cell r="G1150" t="str">
            <v>511M</v>
          </cell>
          <cell r="H1150" t="str">
            <v>4902-00</v>
          </cell>
          <cell r="I1150"/>
          <cell r="J1150"/>
        </row>
        <row r="1151">
          <cell r="E1151" t="str">
            <v>OPTICAL TECHNICIAN LEAD</v>
          </cell>
          <cell r="F1151" t="str">
            <v>50</v>
          </cell>
          <cell r="G1151" t="str">
            <v>511N</v>
          </cell>
          <cell r="H1151" t="str">
            <v>4902-00</v>
          </cell>
          <cell r="I1151"/>
          <cell r="J1151"/>
        </row>
        <row r="1152">
          <cell r="E1152" t="str">
            <v>OPTICIAN APPRENTICE - DISPENSING</v>
          </cell>
          <cell r="F1152" t="str">
            <v>37</v>
          </cell>
          <cell r="G1152" t="str">
            <v>318F</v>
          </cell>
          <cell r="H1152" t="str">
            <v>4902-00</v>
          </cell>
          <cell r="I1152"/>
          <cell r="J1152"/>
        </row>
        <row r="1153">
          <cell r="E1153" t="str">
            <v>OPTICIAN, LICENSED - DISPENSING</v>
          </cell>
          <cell r="F1153" t="str">
            <v>46</v>
          </cell>
          <cell r="G1153" t="str">
            <v>318G</v>
          </cell>
          <cell r="H1153" t="str">
            <v>4902-00</v>
          </cell>
          <cell r="I1153"/>
          <cell r="J1153"/>
        </row>
        <row r="1154">
          <cell r="E1154" t="str">
            <v>ORAL MAXILLO FACIAL SURGERY TECHNICIAN</v>
          </cell>
          <cell r="F1154" t="str">
            <v>50</v>
          </cell>
          <cell r="G1154" t="str">
            <v>293E</v>
          </cell>
          <cell r="H1154" t="str">
            <v>4902-00</v>
          </cell>
          <cell r="I1154"/>
          <cell r="J1154"/>
        </row>
        <row r="1155">
          <cell r="E1155" t="str">
            <v>ORGANIZATIONAL &amp; FISCAL AUDITOR 3</v>
          </cell>
          <cell r="F1155" t="str">
            <v>48</v>
          </cell>
          <cell r="G1155" t="str">
            <v>160C</v>
          </cell>
          <cell r="H1155" t="str">
            <v>4902-00</v>
          </cell>
          <cell r="I1155"/>
          <cell r="J1155"/>
        </row>
        <row r="1156">
          <cell r="E1156" t="str">
            <v>ORGANIZATIONAL &amp; FISCAL AUDITOR 4</v>
          </cell>
          <cell r="F1156" t="str">
            <v>56</v>
          </cell>
          <cell r="G1156" t="str">
            <v>160D</v>
          </cell>
          <cell r="H1156" t="str">
            <v>4902-00</v>
          </cell>
          <cell r="I1156"/>
          <cell r="J1156"/>
        </row>
        <row r="1157">
          <cell r="E1157" t="str">
            <v>ORTHOPAEDIC TECHNICIAN 1</v>
          </cell>
          <cell r="F1157" t="str">
            <v>37</v>
          </cell>
          <cell r="G1157" t="str">
            <v>310M</v>
          </cell>
          <cell r="H1157" t="str">
            <v>4902-00</v>
          </cell>
          <cell r="I1157"/>
          <cell r="J1157"/>
        </row>
        <row r="1158">
          <cell r="E1158" t="str">
            <v>ORTHOPAEDIC TECHNICIAN 2</v>
          </cell>
          <cell r="F1158" t="str">
            <v>40</v>
          </cell>
          <cell r="G1158" t="str">
            <v>310N</v>
          </cell>
          <cell r="H1158" t="str">
            <v>4902-00</v>
          </cell>
          <cell r="I1158"/>
          <cell r="J1158"/>
        </row>
        <row r="1159">
          <cell r="E1159" t="str">
            <v>ORTHOTICS/PROSTHETICS TECHNICIAN</v>
          </cell>
          <cell r="F1159" t="str">
            <v>48</v>
          </cell>
          <cell r="G1159" t="str">
            <v>306E</v>
          </cell>
          <cell r="H1159" t="str">
            <v>7201-00</v>
          </cell>
          <cell r="I1159"/>
          <cell r="J1159"/>
        </row>
        <row r="1160">
          <cell r="E1160" t="str">
            <v>ORTHOTICS-PROSTHETICS PRACTITIONER</v>
          </cell>
          <cell r="F1160" t="str">
            <v>55</v>
          </cell>
          <cell r="G1160" t="str">
            <v>306F</v>
          </cell>
          <cell r="H1160" t="str">
            <v>4902-00</v>
          </cell>
          <cell r="I1160"/>
          <cell r="J1160"/>
        </row>
        <row r="1161">
          <cell r="E1161" t="str">
            <v>OUTDOOR GRANTS MANAGER</v>
          </cell>
          <cell r="F1161" t="str">
            <v>61</v>
          </cell>
          <cell r="G1161" t="str">
            <v>542L</v>
          </cell>
          <cell r="H1161" t="str">
            <v>4902-00</v>
          </cell>
          <cell r="I1161"/>
          <cell r="J1161"/>
        </row>
        <row r="1162">
          <cell r="E1162" t="str">
            <v>OUTDOOR GRANTS MANAGER - SENIOR</v>
          </cell>
          <cell r="F1162" t="str">
            <v>65</v>
          </cell>
          <cell r="G1162" t="str">
            <v>542M</v>
          </cell>
          <cell r="H1162" t="str">
            <v>4902-00</v>
          </cell>
          <cell r="I1162"/>
          <cell r="J1162"/>
        </row>
        <row r="1163">
          <cell r="E1163" t="str">
            <v>OUTDOOR RESOURCE PLANNER</v>
          </cell>
          <cell r="F1163" t="str">
            <v>61</v>
          </cell>
          <cell r="G1163" t="str">
            <v>542J</v>
          </cell>
          <cell r="H1163" t="str">
            <v>4902-00</v>
          </cell>
          <cell r="I1163"/>
          <cell r="J1163"/>
        </row>
        <row r="1164">
          <cell r="E1164" t="str">
            <v>OUTDOOR RESOURCE PLANNER - SENIOR</v>
          </cell>
          <cell r="F1164" t="str">
            <v>65</v>
          </cell>
          <cell r="G1164" t="str">
            <v>542K</v>
          </cell>
          <cell r="H1164" t="str">
            <v>4902-00</v>
          </cell>
          <cell r="I1164"/>
          <cell r="J1164"/>
        </row>
        <row r="1165">
          <cell r="E1165" t="str">
            <v>PAINTER</v>
          </cell>
          <cell r="F1165" t="str">
            <v>42G</v>
          </cell>
          <cell r="G1165" t="str">
            <v>619F</v>
          </cell>
          <cell r="H1165" t="str">
            <v>5307-00</v>
          </cell>
          <cell r="I1165"/>
          <cell r="J1165"/>
        </row>
        <row r="1166">
          <cell r="E1166" t="str">
            <v>PAINTER APPRENTICE</v>
          </cell>
          <cell r="F1166" t="str">
            <v>Band1</v>
          </cell>
          <cell r="G1166" t="str">
            <v>620E</v>
          </cell>
          <cell r="H1166" t="str">
            <v>4902-00</v>
          </cell>
          <cell r="I1166"/>
          <cell r="J1166"/>
        </row>
        <row r="1167">
          <cell r="E1167" t="str">
            <v>PAINTER LEAD</v>
          </cell>
          <cell r="F1167" t="str">
            <v>45G</v>
          </cell>
          <cell r="G1167" t="str">
            <v>619H</v>
          </cell>
          <cell r="H1167" t="str">
            <v>5307-00</v>
          </cell>
          <cell r="I1167"/>
          <cell r="J1167"/>
        </row>
        <row r="1168">
          <cell r="E1168" t="str">
            <v>PAINTER SUPERVISOR</v>
          </cell>
          <cell r="F1168" t="str">
            <v>49G</v>
          </cell>
          <cell r="G1168" t="str">
            <v>619J</v>
          </cell>
          <cell r="H1168" t="str">
            <v>5307-00</v>
          </cell>
          <cell r="I1168"/>
          <cell r="J1168"/>
        </row>
        <row r="1169">
          <cell r="E1169" t="str">
            <v>PARALEGAL 1</v>
          </cell>
          <cell r="F1169" t="str">
            <v>50</v>
          </cell>
          <cell r="G1169" t="str">
            <v>426E</v>
          </cell>
          <cell r="H1169" t="str">
            <v>4902-00</v>
          </cell>
          <cell r="I1169"/>
          <cell r="J1169"/>
        </row>
        <row r="1170">
          <cell r="E1170" t="str">
            <v>PARALEGAL 2</v>
          </cell>
          <cell r="F1170" t="str">
            <v>54</v>
          </cell>
          <cell r="G1170" t="str">
            <v>426F</v>
          </cell>
          <cell r="H1170" t="str">
            <v>4902-00</v>
          </cell>
          <cell r="I1170"/>
          <cell r="J1170"/>
        </row>
        <row r="1171">
          <cell r="E1171" t="str">
            <v>PARALEGAL 3</v>
          </cell>
          <cell r="F1171" t="str">
            <v>58</v>
          </cell>
          <cell r="G1171" t="str">
            <v>426G</v>
          </cell>
          <cell r="H1171" t="str">
            <v>4902-00</v>
          </cell>
          <cell r="I1171"/>
          <cell r="J1171"/>
        </row>
        <row r="1172">
          <cell r="E1172" t="str">
            <v>PARK AIDE</v>
          </cell>
          <cell r="F1172" t="str">
            <v>22</v>
          </cell>
          <cell r="G1172" t="str">
            <v>678N</v>
          </cell>
          <cell r="H1172" t="str">
            <v>4902-00</v>
          </cell>
          <cell r="I1172"/>
          <cell r="J1172"/>
        </row>
        <row r="1173">
          <cell r="E1173" t="str">
            <v>PARK RANGER 1</v>
          </cell>
          <cell r="F1173" t="str">
            <v>44</v>
          </cell>
          <cell r="G1173" t="str">
            <v>389A</v>
          </cell>
          <cell r="H1173" t="str">
            <v>4902-00</v>
          </cell>
          <cell r="I1173"/>
          <cell r="J1173"/>
        </row>
        <row r="1174">
          <cell r="E1174" t="str">
            <v>PARK RANGER 1</v>
          </cell>
          <cell r="F1174" t="str">
            <v>44</v>
          </cell>
          <cell r="G1174" t="str">
            <v>389A</v>
          </cell>
          <cell r="H1174" t="str">
            <v>4902-00</v>
          </cell>
          <cell r="I1174"/>
          <cell r="J1174"/>
        </row>
        <row r="1175">
          <cell r="E1175" t="str">
            <v>PARK RANGER 2</v>
          </cell>
          <cell r="F1175" t="str">
            <v>49</v>
          </cell>
          <cell r="G1175" t="str">
            <v>389B</v>
          </cell>
          <cell r="H1175" t="str">
            <v>4902-00</v>
          </cell>
          <cell r="I1175"/>
          <cell r="J1175"/>
        </row>
        <row r="1176">
          <cell r="E1176" t="str">
            <v>PARK RANGER 2</v>
          </cell>
          <cell r="F1176" t="str">
            <v>49</v>
          </cell>
          <cell r="G1176" t="str">
            <v>389B</v>
          </cell>
          <cell r="H1176" t="str">
            <v>4902-00</v>
          </cell>
          <cell r="I1176"/>
          <cell r="J1176"/>
        </row>
        <row r="1177">
          <cell r="E1177" t="str">
            <v>PARK RANGER 3</v>
          </cell>
          <cell r="F1177" t="str">
            <v>56</v>
          </cell>
          <cell r="G1177" t="str">
            <v>389C</v>
          </cell>
          <cell r="H1177" t="str">
            <v>4902-00</v>
          </cell>
          <cell r="I1177"/>
          <cell r="J1177"/>
        </row>
        <row r="1178">
          <cell r="E1178" t="str">
            <v>PARK RANGER 3</v>
          </cell>
          <cell r="F1178" t="str">
            <v>56</v>
          </cell>
          <cell r="G1178" t="str">
            <v>389C</v>
          </cell>
          <cell r="H1178" t="str">
            <v>4902-00</v>
          </cell>
          <cell r="I1178"/>
          <cell r="J1178"/>
        </row>
        <row r="1179">
          <cell r="E1179" t="str">
            <v>PARK RANGER 4</v>
          </cell>
          <cell r="F1179" t="str">
            <v>65</v>
          </cell>
          <cell r="G1179" t="str">
            <v>389D</v>
          </cell>
          <cell r="H1179" t="str">
            <v>4902-00</v>
          </cell>
          <cell r="I1179"/>
          <cell r="J1179"/>
        </row>
        <row r="1180">
          <cell r="E1180" t="str">
            <v>PARK RANGER 4</v>
          </cell>
          <cell r="F1180" t="str">
            <v>65</v>
          </cell>
          <cell r="G1180" t="str">
            <v>389D</v>
          </cell>
          <cell r="H1180" t="str">
            <v>4902-00</v>
          </cell>
          <cell r="I1180"/>
          <cell r="J1180"/>
        </row>
        <row r="1181">
          <cell r="E1181" t="str">
            <v>PARKING GUIDE</v>
          </cell>
          <cell r="F1181" t="str">
            <v>38</v>
          </cell>
          <cell r="G1181" t="str">
            <v>386E</v>
          </cell>
          <cell r="H1181" t="str">
            <v>4902-00</v>
          </cell>
          <cell r="I1181"/>
          <cell r="J1181"/>
        </row>
        <row r="1182">
          <cell r="E1182" t="str">
            <v>PARKING GUIDE LEAD</v>
          </cell>
          <cell r="F1182" t="str">
            <v>40</v>
          </cell>
          <cell r="G1182" t="str">
            <v>386F</v>
          </cell>
          <cell r="H1182" t="str">
            <v>4902-00</v>
          </cell>
          <cell r="I1182"/>
          <cell r="J1182"/>
        </row>
        <row r="1183">
          <cell r="E1183" t="str">
            <v>PARKING SUPERVISOR 1</v>
          </cell>
          <cell r="F1183" t="str">
            <v>43</v>
          </cell>
          <cell r="G1183" t="str">
            <v>386G</v>
          </cell>
          <cell r="H1183" t="str">
            <v>4902-00</v>
          </cell>
          <cell r="I1183"/>
          <cell r="J1183"/>
        </row>
        <row r="1184">
          <cell r="E1184" t="str">
            <v>PARKING SUPERVISOR 2</v>
          </cell>
          <cell r="F1184" t="str">
            <v>49</v>
          </cell>
          <cell r="G1184" t="str">
            <v>386H</v>
          </cell>
          <cell r="H1184" t="str">
            <v>4902-00</v>
          </cell>
          <cell r="I1184"/>
          <cell r="J1184"/>
        </row>
        <row r="1185">
          <cell r="E1185" t="str">
            <v>PARKS INTERPRETIVE ASSISTANT</v>
          </cell>
          <cell r="F1185" t="str">
            <v>30</v>
          </cell>
          <cell r="G1185" t="str">
            <v>260P</v>
          </cell>
          <cell r="H1185" t="str">
            <v>4902-00</v>
          </cell>
          <cell r="I1185"/>
          <cell r="J1185"/>
        </row>
        <row r="1186">
          <cell r="E1186" t="str">
            <v>PARKS INTERPRETIVE CONSULTANT</v>
          </cell>
          <cell r="F1186" t="str">
            <v>45</v>
          </cell>
          <cell r="G1186" t="str">
            <v>260T</v>
          </cell>
          <cell r="H1186" t="str">
            <v>4902-00</v>
          </cell>
          <cell r="I1186"/>
          <cell r="J1186"/>
        </row>
        <row r="1187">
          <cell r="E1187" t="str">
            <v>PARKS INTERPRETIVE SPECIALIST</v>
          </cell>
          <cell r="F1187" t="str">
            <v>36</v>
          </cell>
          <cell r="G1187" t="str">
            <v>260Q</v>
          </cell>
          <cell r="H1187" t="str">
            <v>4902-00</v>
          </cell>
          <cell r="I1187"/>
          <cell r="J1187"/>
        </row>
        <row r="1188">
          <cell r="E1188" t="str">
            <v>PARKS INTERPRETIVE SUPERVISOR</v>
          </cell>
          <cell r="F1188" t="str">
            <v>53</v>
          </cell>
          <cell r="G1188" t="str">
            <v>260V</v>
          </cell>
          <cell r="H1188" t="str">
            <v>4902-00</v>
          </cell>
          <cell r="I1188"/>
          <cell r="J1188"/>
        </row>
        <row r="1189">
          <cell r="E1189" t="str">
            <v>PARKS PLANNER 1</v>
          </cell>
          <cell r="F1189" t="str">
            <v>49</v>
          </cell>
          <cell r="G1189" t="str">
            <v>539Q</v>
          </cell>
          <cell r="H1189" t="str">
            <v>4902-00</v>
          </cell>
          <cell r="I1189"/>
          <cell r="J1189"/>
        </row>
        <row r="1190">
          <cell r="E1190" t="str">
            <v>PARKS PLANNER 2</v>
          </cell>
          <cell r="F1190" t="str">
            <v>57</v>
          </cell>
          <cell r="G1190" t="str">
            <v>539R</v>
          </cell>
          <cell r="H1190" t="str">
            <v>4902-00</v>
          </cell>
          <cell r="I1190"/>
          <cell r="J1190"/>
        </row>
        <row r="1191">
          <cell r="E1191" t="str">
            <v>PARKS PLANNER 3</v>
          </cell>
          <cell r="F1191" t="str">
            <v>61</v>
          </cell>
          <cell r="G1191" t="str">
            <v>539S</v>
          </cell>
          <cell r="H1191" t="str">
            <v>4902-00</v>
          </cell>
          <cell r="I1191"/>
          <cell r="J1191"/>
        </row>
        <row r="1192">
          <cell r="E1192" t="str">
            <v>PARKS PLANNER 4</v>
          </cell>
          <cell r="F1192" t="str">
            <v>65</v>
          </cell>
          <cell r="G1192" t="str">
            <v>539T</v>
          </cell>
          <cell r="H1192" t="str">
            <v>4902-00</v>
          </cell>
          <cell r="I1192"/>
          <cell r="J1192"/>
        </row>
        <row r="1193">
          <cell r="E1193" t="str">
            <v>PARKS PLANNER AIDE</v>
          </cell>
          <cell r="F1193" t="str">
            <v>41</v>
          </cell>
          <cell r="G1193" t="str">
            <v>540O</v>
          </cell>
          <cell r="H1193" t="str">
            <v>4902-00</v>
          </cell>
          <cell r="I1193"/>
          <cell r="J1193"/>
        </row>
        <row r="1194">
          <cell r="E1194" t="str">
            <v>PATIENT SERVICES COORDINATOR</v>
          </cell>
          <cell r="F1194" t="str">
            <v>37</v>
          </cell>
          <cell r="G1194" t="str">
            <v>284F</v>
          </cell>
          <cell r="H1194" t="str">
            <v>4902-00</v>
          </cell>
          <cell r="I1194"/>
          <cell r="J1194"/>
        </row>
        <row r="1195">
          <cell r="E1195" t="str">
            <v>PATIENT SERVICES LEAD</v>
          </cell>
          <cell r="F1195" t="str">
            <v>37</v>
          </cell>
          <cell r="G1195" t="str">
            <v>284G</v>
          </cell>
          <cell r="H1195" t="str">
            <v>4902-00</v>
          </cell>
          <cell r="I1195"/>
          <cell r="J1195"/>
        </row>
        <row r="1196">
          <cell r="E1196" t="str">
            <v>PATIENT SERVICES REPRESENTATIVE</v>
          </cell>
          <cell r="F1196" t="str">
            <v>34</v>
          </cell>
          <cell r="G1196" t="str">
            <v>284E</v>
          </cell>
          <cell r="H1196" t="str">
            <v>4902-00</v>
          </cell>
          <cell r="I1196"/>
          <cell r="J1196"/>
        </row>
        <row r="1197">
          <cell r="E1197" t="str">
            <v>PATIENT SERVICES SUPERVISOR</v>
          </cell>
          <cell r="F1197" t="str">
            <v>53</v>
          </cell>
          <cell r="G1197" t="str">
            <v>284H</v>
          </cell>
          <cell r="H1197" t="str">
            <v>4902-00</v>
          </cell>
          <cell r="I1197"/>
          <cell r="J1197"/>
        </row>
        <row r="1198">
          <cell r="E1198" t="str">
            <v>PAYROLL &amp; BENEFITS COORDINATOR</v>
          </cell>
          <cell r="F1198" t="str">
            <v>42</v>
          </cell>
          <cell r="G1198" t="str">
            <v>148F</v>
          </cell>
          <cell r="H1198" t="str">
            <v>4902-00</v>
          </cell>
          <cell r="I1198"/>
          <cell r="J1198"/>
        </row>
        <row r="1199">
          <cell r="E1199" t="str">
            <v>PAYROLL COORDINATOR</v>
          </cell>
          <cell r="F1199" t="str">
            <v>41</v>
          </cell>
          <cell r="G1199" t="str">
            <v>148E</v>
          </cell>
          <cell r="H1199" t="str">
            <v>4902-00</v>
          </cell>
          <cell r="I1199"/>
          <cell r="J1199"/>
        </row>
        <row r="1200">
          <cell r="E1200" t="str">
            <v>PAYROLL SUPERVISOR</v>
          </cell>
          <cell r="F1200" t="str">
            <v>45</v>
          </cell>
          <cell r="G1200" t="str">
            <v>148H</v>
          </cell>
          <cell r="H1200" t="str">
            <v>4902-00</v>
          </cell>
          <cell r="I1200"/>
          <cell r="J1200"/>
        </row>
        <row r="1201">
          <cell r="E1201" t="str">
            <v>PBX &amp; TELEPHONE OPERATOR</v>
          </cell>
          <cell r="F1201" t="str">
            <v>31</v>
          </cell>
          <cell r="G1201" t="str">
            <v>101G</v>
          </cell>
          <cell r="H1201" t="str">
            <v>4902-00</v>
          </cell>
          <cell r="I1201"/>
          <cell r="J1201"/>
        </row>
        <row r="1202">
          <cell r="E1202" t="str">
            <v>PBX CHIEF OPERATOR</v>
          </cell>
          <cell r="F1202" t="str">
            <v>35</v>
          </cell>
          <cell r="G1202" t="str">
            <v>101H</v>
          </cell>
          <cell r="H1202" t="str">
            <v>4902-00</v>
          </cell>
          <cell r="I1202"/>
          <cell r="J1202"/>
        </row>
        <row r="1203">
          <cell r="E1203" t="str">
            <v>PERSONAL SERVICES SPECIALIST 2</v>
          </cell>
          <cell r="F1203" t="str">
            <v>34</v>
          </cell>
          <cell r="G1203" t="str">
            <v>680B</v>
          </cell>
          <cell r="H1203" t="str">
            <v>7201-00</v>
          </cell>
          <cell r="I1203"/>
          <cell r="J1203"/>
        </row>
        <row r="1204">
          <cell r="E1204" t="str">
            <v>PERSONAL SERVICES SPECIALIST 3</v>
          </cell>
          <cell r="F1204" t="str">
            <v>36</v>
          </cell>
          <cell r="G1204" t="str">
            <v>680C</v>
          </cell>
          <cell r="H1204" t="str">
            <v>7201-00</v>
          </cell>
          <cell r="I1204"/>
          <cell r="J1204"/>
        </row>
        <row r="1205">
          <cell r="E1205" t="str">
            <v>PEST BIOLOGIST 1</v>
          </cell>
          <cell r="F1205" t="str">
            <v>44</v>
          </cell>
          <cell r="G1205" t="str">
            <v>569H</v>
          </cell>
          <cell r="H1205" t="str">
            <v>4902-00</v>
          </cell>
          <cell r="I1205"/>
          <cell r="J1205"/>
        </row>
        <row r="1206">
          <cell r="E1206" t="str">
            <v>PEST BIOLOGIST 2</v>
          </cell>
          <cell r="F1206" t="str">
            <v>51</v>
          </cell>
          <cell r="G1206" t="str">
            <v>569I</v>
          </cell>
          <cell r="H1206" t="str">
            <v>4902-00</v>
          </cell>
          <cell r="I1206"/>
          <cell r="J1206"/>
        </row>
        <row r="1207">
          <cell r="E1207" t="str">
            <v>PEST BIOLOGIST 3</v>
          </cell>
          <cell r="F1207" t="str">
            <v>55</v>
          </cell>
          <cell r="G1207" t="str">
            <v>569J</v>
          </cell>
          <cell r="H1207" t="str">
            <v>4902-00</v>
          </cell>
          <cell r="I1207"/>
          <cell r="J1207"/>
        </row>
        <row r="1208">
          <cell r="E1208" t="str">
            <v>PHARMACIST - INVESTIGATOR</v>
          </cell>
          <cell r="F1208" t="str">
            <v>74E</v>
          </cell>
          <cell r="G1208" t="str">
            <v>295J</v>
          </cell>
          <cell r="H1208" t="str">
            <v>4902-00</v>
          </cell>
          <cell r="I1208"/>
          <cell r="J1208"/>
        </row>
        <row r="1209">
          <cell r="E1209" t="str">
            <v>PHARMACIST 1</v>
          </cell>
          <cell r="F1209" t="str">
            <v>59</v>
          </cell>
          <cell r="G1209" t="str">
            <v>295E</v>
          </cell>
          <cell r="H1209" t="str">
            <v>4902-00</v>
          </cell>
          <cell r="I1209"/>
          <cell r="J1209"/>
        </row>
        <row r="1210">
          <cell r="E1210" t="str">
            <v>PHARMACIST 2</v>
          </cell>
          <cell r="F1210" t="str">
            <v>71G</v>
          </cell>
          <cell r="G1210" t="str">
            <v>295F</v>
          </cell>
          <cell r="H1210" t="str">
            <v>4902-00</v>
          </cell>
          <cell r="I1210"/>
          <cell r="J1210"/>
        </row>
        <row r="1211">
          <cell r="E1211" t="str">
            <v>PHARMACIST 3</v>
          </cell>
          <cell r="F1211" t="str">
            <v>73G</v>
          </cell>
          <cell r="G1211" t="str">
            <v>295G</v>
          </cell>
          <cell r="H1211" t="str">
            <v>4902-00</v>
          </cell>
          <cell r="I1211"/>
          <cell r="J1211"/>
        </row>
        <row r="1212">
          <cell r="E1212" t="str">
            <v>PHARMACIST 4</v>
          </cell>
          <cell r="F1212" t="str">
            <v>75G</v>
          </cell>
          <cell r="G1212" t="str">
            <v>295H</v>
          </cell>
          <cell r="H1212" t="str">
            <v>4902-00</v>
          </cell>
          <cell r="I1212"/>
          <cell r="J1212"/>
        </row>
        <row r="1213">
          <cell r="E1213" t="str">
            <v>PHARMACIST SUPERVISOR</v>
          </cell>
          <cell r="F1213" t="str">
            <v>79G</v>
          </cell>
          <cell r="G1213" t="str">
            <v>295N</v>
          </cell>
          <cell r="H1213" t="str">
            <v>4902-00</v>
          </cell>
          <cell r="I1213"/>
          <cell r="J1213"/>
        </row>
        <row r="1214">
          <cell r="E1214" t="str">
            <v>PHARMACIST, CLINICAL</v>
          </cell>
          <cell r="F1214" t="str">
            <v>82G</v>
          </cell>
          <cell r="G1214" t="str">
            <v>295L</v>
          </cell>
          <cell r="H1214" t="str">
            <v>4902-00</v>
          </cell>
          <cell r="I1214"/>
          <cell r="J1214"/>
        </row>
        <row r="1215">
          <cell r="E1215" t="str">
            <v>PHARMACY ASSISTANT</v>
          </cell>
          <cell r="F1215" t="str">
            <v>40</v>
          </cell>
          <cell r="G1215" t="str">
            <v>296E</v>
          </cell>
          <cell r="H1215" t="str">
            <v>4902-00</v>
          </cell>
          <cell r="I1215"/>
          <cell r="J1215"/>
        </row>
        <row r="1216">
          <cell r="E1216" t="str">
            <v>PHARMACY TECHNICIAN</v>
          </cell>
          <cell r="F1216" t="str">
            <v>47</v>
          </cell>
          <cell r="G1216" t="str">
            <v>296F</v>
          </cell>
          <cell r="H1216" t="str">
            <v>4902-00</v>
          </cell>
          <cell r="I1216"/>
          <cell r="J1216"/>
        </row>
        <row r="1217">
          <cell r="E1217" t="str">
            <v>PHARMACY TECHNICIAN 1</v>
          </cell>
          <cell r="F1217" t="str">
            <v>51</v>
          </cell>
          <cell r="G1217" t="str">
            <v>296H</v>
          </cell>
          <cell r="H1217" t="str">
            <v>4902-00</v>
          </cell>
          <cell r="I1217"/>
          <cell r="J1217"/>
        </row>
        <row r="1218">
          <cell r="E1218" t="str">
            <v>PHARMACY TECHNICIAN 2</v>
          </cell>
          <cell r="F1218" t="str">
            <v>53</v>
          </cell>
          <cell r="G1218" t="str">
            <v>296I</v>
          </cell>
          <cell r="H1218" t="str">
            <v>4902-00</v>
          </cell>
          <cell r="I1218"/>
          <cell r="J1218"/>
        </row>
        <row r="1219">
          <cell r="E1219" t="str">
            <v>PHARMACY TECHNICIAN LEAD</v>
          </cell>
          <cell r="F1219" t="str">
            <v>55</v>
          </cell>
          <cell r="G1219" t="str">
            <v>296J</v>
          </cell>
          <cell r="H1219" t="str">
            <v>4902-00</v>
          </cell>
          <cell r="I1219"/>
          <cell r="J1219"/>
        </row>
        <row r="1220">
          <cell r="E1220" t="str">
            <v>PHLEBOTOMIST</v>
          </cell>
          <cell r="F1220" t="str">
            <v>30</v>
          </cell>
          <cell r="G1220" t="str">
            <v>321E</v>
          </cell>
          <cell r="H1220" t="str">
            <v>4902-00</v>
          </cell>
          <cell r="I1220"/>
          <cell r="J1220"/>
        </row>
        <row r="1221">
          <cell r="E1221" t="str">
            <v>PHLEBOTOMIST LEAD</v>
          </cell>
          <cell r="F1221" t="str">
            <v>33</v>
          </cell>
          <cell r="G1221" t="str">
            <v>321F</v>
          </cell>
          <cell r="H1221" t="str">
            <v>4902-00</v>
          </cell>
          <cell r="I1221"/>
          <cell r="J1221"/>
        </row>
        <row r="1222">
          <cell r="E1222" t="str">
            <v>PHLEBOTOMIST SUPERVISOR</v>
          </cell>
          <cell r="F1222" t="str">
            <v>37</v>
          </cell>
          <cell r="G1222" t="str">
            <v>321G</v>
          </cell>
          <cell r="H1222" t="str">
            <v>4902-00</v>
          </cell>
          <cell r="I1222"/>
          <cell r="J1222"/>
        </row>
        <row r="1223">
          <cell r="E1223" t="str">
            <v>PHOTO SUPERVISOR, AERIAL</v>
          </cell>
          <cell r="F1223" t="str">
            <v>60</v>
          </cell>
          <cell r="G1223" t="str">
            <v>204Q</v>
          </cell>
          <cell r="H1223" t="str">
            <v>4902-00</v>
          </cell>
          <cell r="I1223"/>
          <cell r="J1223"/>
        </row>
        <row r="1224">
          <cell r="E1224" t="str">
            <v>PHOTO TECHNICIAN 1, AERIAL</v>
          </cell>
          <cell r="F1224" t="str">
            <v>44</v>
          </cell>
          <cell r="G1224" t="str">
            <v>204O</v>
          </cell>
          <cell r="H1224" t="str">
            <v>4902-00</v>
          </cell>
          <cell r="I1224"/>
          <cell r="J1224"/>
        </row>
        <row r="1225">
          <cell r="E1225" t="str">
            <v>PHOTO TECHNICIAN 2, AERIAL</v>
          </cell>
          <cell r="F1225" t="str">
            <v>56</v>
          </cell>
          <cell r="G1225" t="str">
            <v>204P</v>
          </cell>
          <cell r="H1225" t="str">
            <v>4902-00</v>
          </cell>
          <cell r="I1225"/>
          <cell r="J1225"/>
        </row>
        <row r="1226">
          <cell r="E1226" t="str">
            <v>PHOTOGRAMMETRIC TECHNICIAN</v>
          </cell>
          <cell r="F1226" t="str">
            <v>51</v>
          </cell>
          <cell r="G1226" t="str">
            <v>538Q</v>
          </cell>
          <cell r="H1226" t="str">
            <v>4902-00</v>
          </cell>
          <cell r="I1226"/>
          <cell r="J1226"/>
        </row>
        <row r="1227">
          <cell r="E1227" t="str">
            <v>PHOTOGRAMMETRIST 2</v>
          </cell>
          <cell r="F1227" t="str">
            <v>57</v>
          </cell>
          <cell r="G1227" t="str">
            <v>535B</v>
          </cell>
          <cell r="H1227" t="str">
            <v>4902-00</v>
          </cell>
          <cell r="I1227"/>
          <cell r="J1227"/>
        </row>
        <row r="1228">
          <cell r="E1228" t="str">
            <v>PHOTOGRAMMETRIST 3</v>
          </cell>
          <cell r="F1228" t="str">
            <v>61</v>
          </cell>
          <cell r="G1228" t="str">
            <v>535C</v>
          </cell>
          <cell r="H1228" t="str">
            <v>4902-00</v>
          </cell>
          <cell r="I1228"/>
          <cell r="J1228"/>
        </row>
        <row r="1229">
          <cell r="E1229" t="str">
            <v>PHOTOGRAMMETRIST 4</v>
          </cell>
          <cell r="F1229" t="str">
            <v>67</v>
          </cell>
          <cell r="G1229" t="str">
            <v>535D</v>
          </cell>
          <cell r="H1229" t="str">
            <v>4902-00</v>
          </cell>
          <cell r="I1229"/>
          <cell r="J1229"/>
        </row>
        <row r="1230">
          <cell r="E1230" t="str">
            <v>PHOTOGRAPHER 1</v>
          </cell>
          <cell r="F1230" t="str">
            <v>44</v>
          </cell>
          <cell r="G1230" t="str">
            <v>204E</v>
          </cell>
          <cell r="H1230" t="str">
            <v>4902-00</v>
          </cell>
          <cell r="I1230"/>
          <cell r="J1230"/>
        </row>
        <row r="1231">
          <cell r="E1231" t="str">
            <v>PHOTOGRAPHER 2</v>
          </cell>
          <cell r="F1231" t="str">
            <v>48</v>
          </cell>
          <cell r="G1231" t="str">
            <v>204F</v>
          </cell>
          <cell r="H1231" t="str">
            <v>4902-00</v>
          </cell>
          <cell r="I1231"/>
          <cell r="J1231"/>
        </row>
        <row r="1232">
          <cell r="E1232" t="str">
            <v>PHOTOGRAPHER AERIAL</v>
          </cell>
          <cell r="F1232" t="str">
            <v>58</v>
          </cell>
          <cell r="G1232" t="str">
            <v>204R</v>
          </cell>
          <cell r="H1232" t="str">
            <v>4902-00</v>
          </cell>
          <cell r="I1232"/>
          <cell r="J1232"/>
        </row>
        <row r="1233">
          <cell r="E1233" t="str">
            <v>PHOTOGRAPHER SUPERVISOR</v>
          </cell>
          <cell r="F1233" t="str">
            <v>52</v>
          </cell>
          <cell r="G1233" t="str">
            <v>204H</v>
          </cell>
          <cell r="H1233" t="str">
            <v>4902-00</v>
          </cell>
          <cell r="I1233"/>
          <cell r="J1233"/>
        </row>
        <row r="1234">
          <cell r="E1234" t="str">
            <v>PHOTOLITHOGRAPHER 1</v>
          </cell>
          <cell r="F1234" t="str">
            <v>45G</v>
          </cell>
          <cell r="G1234" t="str">
            <v>204J</v>
          </cell>
          <cell r="H1234" t="str">
            <v>4902-00</v>
          </cell>
          <cell r="I1234"/>
          <cell r="J1234"/>
        </row>
        <row r="1235">
          <cell r="E1235" t="str">
            <v>PHOTOLITHOGRAPHER 2</v>
          </cell>
          <cell r="F1235" t="str">
            <v>48G</v>
          </cell>
          <cell r="G1235" t="str">
            <v>204K</v>
          </cell>
          <cell r="H1235" t="str">
            <v>4902-00</v>
          </cell>
          <cell r="I1235"/>
          <cell r="J1235"/>
        </row>
        <row r="1236">
          <cell r="E1236" t="str">
            <v>PHOTOLITHOGRAPHER SUPERVISOR</v>
          </cell>
          <cell r="F1236" t="str">
            <v>50G</v>
          </cell>
          <cell r="G1236" t="str">
            <v>204M</v>
          </cell>
          <cell r="H1236" t="str">
            <v>4902-00</v>
          </cell>
          <cell r="I1236"/>
          <cell r="J1236"/>
        </row>
        <row r="1237">
          <cell r="E1237" t="str">
            <v>PHOTO-MEDIA SPECIALIST</v>
          </cell>
          <cell r="F1237" t="str">
            <v>47</v>
          </cell>
          <cell r="G1237" t="str">
            <v>200J</v>
          </cell>
          <cell r="H1237" t="str">
            <v>4902-00</v>
          </cell>
          <cell r="I1237"/>
          <cell r="J1237"/>
        </row>
        <row r="1238">
          <cell r="E1238" t="str">
            <v>PHOTOTYPESETTER</v>
          </cell>
          <cell r="F1238" t="str">
            <v>32G</v>
          </cell>
          <cell r="G1238" t="str">
            <v>205K</v>
          </cell>
          <cell r="H1238" t="str">
            <v>4902-00</v>
          </cell>
          <cell r="I1238"/>
          <cell r="J1238"/>
        </row>
        <row r="1239">
          <cell r="E1239" t="str">
            <v>PHOTOTYPESETTER LEAD</v>
          </cell>
          <cell r="F1239" t="str">
            <v>34G</v>
          </cell>
          <cell r="G1239" t="str">
            <v>205L</v>
          </cell>
          <cell r="H1239" t="str">
            <v>4902-00</v>
          </cell>
          <cell r="I1239"/>
          <cell r="J1239"/>
        </row>
        <row r="1240">
          <cell r="E1240" t="str">
            <v>PHYSICAL THERAPIST 1</v>
          </cell>
          <cell r="F1240" t="str">
            <v>52</v>
          </cell>
          <cell r="G1240" t="str">
            <v>306T</v>
          </cell>
          <cell r="H1240" t="str">
            <v>4902-00</v>
          </cell>
          <cell r="I1240"/>
          <cell r="J1240"/>
        </row>
        <row r="1241">
          <cell r="E1241" t="str">
            <v>PHYSICAL THERAPIST 2</v>
          </cell>
          <cell r="F1241" t="str">
            <v>56</v>
          </cell>
          <cell r="G1241" t="str">
            <v>306U</v>
          </cell>
          <cell r="H1241" t="str">
            <v>4902-00</v>
          </cell>
          <cell r="I1241"/>
          <cell r="J1241"/>
        </row>
        <row r="1242">
          <cell r="E1242" t="str">
            <v>PHYSICAL THERAPIST 3</v>
          </cell>
          <cell r="F1242" t="str">
            <v>61</v>
          </cell>
          <cell r="G1242" t="str">
            <v>306V</v>
          </cell>
          <cell r="H1242" t="str">
            <v>7201-00</v>
          </cell>
          <cell r="I1242"/>
          <cell r="J1242"/>
        </row>
        <row r="1243">
          <cell r="E1243" t="str">
            <v>PHYSICAL THERAPIST SPECIALIST</v>
          </cell>
          <cell r="F1243" t="str">
            <v>66</v>
          </cell>
          <cell r="G1243" t="str">
            <v>306W</v>
          </cell>
          <cell r="H1243" t="str">
            <v>7201-00</v>
          </cell>
          <cell r="I1243"/>
          <cell r="J1243"/>
        </row>
        <row r="1244">
          <cell r="E1244" t="str">
            <v>PHYSICAL THERAPIST SUPERVISOR</v>
          </cell>
          <cell r="F1244" t="str">
            <v>67</v>
          </cell>
          <cell r="G1244" t="str">
            <v>306X</v>
          </cell>
          <cell r="H1244" t="str">
            <v>7200-00</v>
          </cell>
          <cell r="I1244"/>
          <cell r="J1244"/>
        </row>
        <row r="1245">
          <cell r="E1245" t="str">
            <v>PHYSICAL THERAPY ASSISTANT 1</v>
          </cell>
          <cell r="F1245" t="str">
            <v>46</v>
          </cell>
          <cell r="G1245" t="str">
            <v>310E</v>
          </cell>
          <cell r="H1245" t="str">
            <v>7201-00</v>
          </cell>
          <cell r="I1245"/>
          <cell r="J1245"/>
        </row>
        <row r="1246">
          <cell r="E1246" t="str">
            <v>PHYSICAL THERAPY ASSISTANT 2</v>
          </cell>
          <cell r="F1246" t="str">
            <v>49</v>
          </cell>
          <cell r="G1246" t="str">
            <v>310F</v>
          </cell>
          <cell r="H1246" t="str">
            <v>4902-00</v>
          </cell>
          <cell r="I1246"/>
          <cell r="J1246"/>
        </row>
        <row r="1247">
          <cell r="E1247" t="str">
            <v>PHYSICIAN 2</v>
          </cell>
          <cell r="F1247" t="str">
            <v>95E</v>
          </cell>
          <cell r="G1247" t="str">
            <v>288H</v>
          </cell>
          <cell r="H1247" t="str">
            <v>7201-00</v>
          </cell>
          <cell r="I1247"/>
          <cell r="J1247"/>
        </row>
        <row r="1248">
          <cell r="E1248" t="str">
            <v>PHYSICIAN 3</v>
          </cell>
          <cell r="F1248" t="str">
            <v>106</v>
          </cell>
          <cell r="G1248" t="str">
            <v>288I</v>
          </cell>
          <cell r="H1248" t="str">
            <v>7201-00</v>
          </cell>
          <cell r="I1248"/>
          <cell r="J1248"/>
        </row>
        <row r="1249">
          <cell r="E1249" t="str">
            <v>PHYSICIAN 4</v>
          </cell>
          <cell r="F1249" t="str">
            <v>109</v>
          </cell>
          <cell r="G1249" t="str">
            <v>288J</v>
          </cell>
          <cell r="H1249" t="str">
            <v>7201-00</v>
          </cell>
          <cell r="I1249"/>
          <cell r="J1249"/>
        </row>
        <row r="1250">
          <cell r="E1250" t="str">
            <v>PHYSICIAN ASST CERT/ADV RN PRACT LEAD</v>
          </cell>
          <cell r="F1250" t="str">
            <v>74N</v>
          </cell>
          <cell r="G1250" t="str">
            <v>291F</v>
          </cell>
          <cell r="H1250" t="str">
            <v>7201-00</v>
          </cell>
          <cell r="I1250"/>
          <cell r="J1250"/>
        </row>
        <row r="1251">
          <cell r="E1251" t="str">
            <v>PHYSICIAN ASST/ADV REG NURSE PRACT</v>
          </cell>
          <cell r="F1251" t="str">
            <v>70N</v>
          </cell>
          <cell r="G1251" t="str">
            <v>291E</v>
          </cell>
          <cell r="H1251" t="str">
            <v>7201-00</v>
          </cell>
          <cell r="I1251"/>
          <cell r="J1251"/>
        </row>
        <row r="1252">
          <cell r="E1252" t="str">
            <v>PIANO TECHNICIAN</v>
          </cell>
          <cell r="F1252" t="str">
            <v>44G</v>
          </cell>
          <cell r="G1252" t="str">
            <v>629E</v>
          </cell>
          <cell r="H1252" t="str">
            <v>4902-00</v>
          </cell>
          <cell r="I1252"/>
          <cell r="J1252"/>
        </row>
        <row r="1253">
          <cell r="E1253" t="str">
            <v>PLANT COMMUNICATIONS COORDINATOR</v>
          </cell>
          <cell r="F1253" t="str">
            <v>48</v>
          </cell>
          <cell r="G1253" t="str">
            <v>450K</v>
          </cell>
          <cell r="H1253" t="str">
            <v>4902-00</v>
          </cell>
          <cell r="I1253"/>
          <cell r="J1253"/>
        </row>
        <row r="1254">
          <cell r="E1254" t="str">
            <v>PLANT MANAGER 1</v>
          </cell>
          <cell r="F1254" t="str">
            <v>48</v>
          </cell>
          <cell r="G1254" t="str">
            <v>595S</v>
          </cell>
          <cell r="H1254" t="str">
            <v>5307-00</v>
          </cell>
          <cell r="I1254"/>
          <cell r="J1254"/>
        </row>
        <row r="1255">
          <cell r="E1255" t="str">
            <v>PLANT MANAGER 2</v>
          </cell>
          <cell r="F1255" t="str">
            <v>50</v>
          </cell>
          <cell r="G1255" t="str">
            <v>595T</v>
          </cell>
          <cell r="H1255" t="str">
            <v>5307-00</v>
          </cell>
          <cell r="I1255"/>
          <cell r="J1255"/>
        </row>
        <row r="1256">
          <cell r="E1256" t="str">
            <v>PLANT MANAGER 3</v>
          </cell>
          <cell r="F1256" t="str">
            <v>59</v>
          </cell>
          <cell r="G1256" t="str">
            <v>595U</v>
          </cell>
          <cell r="H1256" t="str">
            <v>4902-00</v>
          </cell>
          <cell r="I1256"/>
          <cell r="J1256"/>
        </row>
        <row r="1257">
          <cell r="E1257" t="str">
            <v>PLANT SERVICES SPECIALIST 1</v>
          </cell>
          <cell r="F1257" t="str">
            <v>37</v>
          </cell>
          <cell r="G1257" t="str">
            <v>569Q</v>
          </cell>
          <cell r="H1257" t="str">
            <v>4902-00</v>
          </cell>
          <cell r="I1257"/>
          <cell r="J1257"/>
        </row>
        <row r="1258">
          <cell r="E1258" t="str">
            <v>PLANT SERVICES SPECIALIST 2</v>
          </cell>
          <cell r="F1258" t="str">
            <v>42</v>
          </cell>
          <cell r="G1258" t="str">
            <v>569R</v>
          </cell>
          <cell r="H1258" t="str">
            <v>4902-00</v>
          </cell>
          <cell r="I1258"/>
          <cell r="J1258"/>
        </row>
        <row r="1259">
          <cell r="E1259" t="str">
            <v>PLANT TECHNICIAN 1</v>
          </cell>
          <cell r="F1259" t="str">
            <v>32</v>
          </cell>
          <cell r="G1259" t="str">
            <v>570J</v>
          </cell>
          <cell r="H1259" t="str">
            <v>4902-00</v>
          </cell>
          <cell r="I1259"/>
          <cell r="J1259"/>
        </row>
        <row r="1260">
          <cell r="E1260" t="str">
            <v>PLANT TECHNICIAN 2</v>
          </cell>
          <cell r="F1260" t="str">
            <v>37</v>
          </cell>
          <cell r="G1260" t="str">
            <v>570K</v>
          </cell>
          <cell r="H1260" t="str">
            <v>4902-00</v>
          </cell>
          <cell r="I1260"/>
          <cell r="J1260"/>
        </row>
        <row r="1261">
          <cell r="E1261" t="str">
            <v>PLANT TECHNICIAN 3</v>
          </cell>
          <cell r="F1261" t="str">
            <v>42</v>
          </cell>
          <cell r="G1261" t="str">
            <v>570L</v>
          </cell>
          <cell r="H1261" t="str">
            <v>4902-00</v>
          </cell>
          <cell r="I1261"/>
          <cell r="J1261"/>
        </row>
        <row r="1262">
          <cell r="E1262" t="str">
            <v>PLUMBER/PIPEFITTER/STEAMFITTER</v>
          </cell>
          <cell r="F1262" t="str">
            <v>46G</v>
          </cell>
          <cell r="G1262" t="str">
            <v>621F</v>
          </cell>
          <cell r="H1262" t="str">
            <v>5307-00</v>
          </cell>
          <cell r="I1262"/>
          <cell r="J1262"/>
        </row>
        <row r="1263">
          <cell r="E1263" t="str">
            <v>PLUMBER/PIPEFITTER/STEAMFITTER LEAD</v>
          </cell>
          <cell r="F1263" t="str">
            <v>49G</v>
          </cell>
          <cell r="G1263" t="str">
            <v>621G</v>
          </cell>
          <cell r="H1263" t="str">
            <v>5307-00</v>
          </cell>
          <cell r="I1263"/>
          <cell r="J1263"/>
        </row>
        <row r="1264">
          <cell r="E1264" t="str">
            <v>PLUMBER/PIPEFITTER/STEAMFITTER SUPV</v>
          </cell>
          <cell r="F1264" t="str">
            <v>53G</v>
          </cell>
          <cell r="G1264" t="str">
            <v>621H</v>
          </cell>
          <cell r="H1264" t="str">
            <v>5307-00</v>
          </cell>
          <cell r="I1264"/>
          <cell r="J1264"/>
        </row>
        <row r="1265">
          <cell r="E1265" t="str">
            <v>POLITICAL FINANCE SPECIALIST 1</v>
          </cell>
          <cell r="F1265" t="str">
            <v>43</v>
          </cell>
          <cell r="G1265" t="str">
            <v>157A</v>
          </cell>
          <cell r="H1265" t="str">
            <v>4902-00</v>
          </cell>
          <cell r="I1265"/>
          <cell r="J1265"/>
        </row>
        <row r="1266">
          <cell r="E1266" t="str">
            <v>POLITICAL FINANCE SPECIALIST 2</v>
          </cell>
          <cell r="F1266" t="str">
            <v>47</v>
          </cell>
          <cell r="G1266" t="str">
            <v>157B</v>
          </cell>
          <cell r="H1266" t="str">
            <v>4902-00</v>
          </cell>
          <cell r="I1266"/>
          <cell r="J1266"/>
        </row>
        <row r="1267">
          <cell r="E1267" t="str">
            <v>POLITICAL FINANCE SPECIALIST 4</v>
          </cell>
          <cell r="F1267" t="str">
            <v>50</v>
          </cell>
          <cell r="G1267" t="str">
            <v>157D</v>
          </cell>
          <cell r="H1267" t="str">
            <v>4902-00</v>
          </cell>
          <cell r="I1267"/>
          <cell r="J1267"/>
        </row>
        <row r="1268">
          <cell r="E1268" t="str">
            <v>POLYSOMNOGRAPHIC TECHNICIAN 1</v>
          </cell>
          <cell r="F1268" t="str">
            <v>44</v>
          </cell>
          <cell r="G1268" t="str">
            <v>297O</v>
          </cell>
          <cell r="H1268" t="str">
            <v>4902-00</v>
          </cell>
          <cell r="I1268"/>
          <cell r="J1268"/>
        </row>
        <row r="1269">
          <cell r="E1269" t="str">
            <v>POLYSOMNOGRAPHIC TECHNICIAN 2</v>
          </cell>
          <cell r="F1269" t="str">
            <v>48</v>
          </cell>
          <cell r="G1269" t="str">
            <v>297P</v>
          </cell>
          <cell r="H1269" t="str">
            <v>4902-00</v>
          </cell>
          <cell r="I1269"/>
          <cell r="J1269"/>
        </row>
        <row r="1270">
          <cell r="E1270" t="str">
            <v>POLYSOMNOGRAPHIC TECHNOLOGIST</v>
          </cell>
          <cell r="F1270" t="str">
            <v>55</v>
          </cell>
          <cell r="G1270" t="str">
            <v>297Q</v>
          </cell>
          <cell r="H1270" t="str">
            <v>4902-00</v>
          </cell>
          <cell r="I1270"/>
          <cell r="J1270"/>
        </row>
        <row r="1271">
          <cell r="E1271" t="str">
            <v>POWER PLANT OPERATING ENGINEER 1</v>
          </cell>
          <cell r="F1271" t="str">
            <v>48G</v>
          </cell>
          <cell r="G1271" t="str">
            <v>602P</v>
          </cell>
          <cell r="H1271" t="str">
            <v>4902-00</v>
          </cell>
          <cell r="I1271"/>
          <cell r="J1271"/>
        </row>
        <row r="1272">
          <cell r="E1272" t="str">
            <v>POWER PLANT OPERATING ENGINEER 2</v>
          </cell>
          <cell r="F1272" t="str">
            <v>52G</v>
          </cell>
          <cell r="G1272" t="str">
            <v>602Q</v>
          </cell>
          <cell r="H1272" t="str">
            <v>4902-00</v>
          </cell>
          <cell r="I1272"/>
          <cell r="J1272"/>
        </row>
        <row r="1273">
          <cell r="E1273" t="str">
            <v>POWER PLANT OPERATING ENGINEER LEAD</v>
          </cell>
          <cell r="F1273" t="str">
            <v>56G</v>
          </cell>
          <cell r="G1273" t="str">
            <v>602R</v>
          </cell>
          <cell r="H1273" t="str">
            <v>4902-00</v>
          </cell>
          <cell r="I1273"/>
          <cell r="J1273"/>
        </row>
        <row r="1274">
          <cell r="E1274" t="str">
            <v>PREPRESS SPECIALIST</v>
          </cell>
          <cell r="F1274" t="str">
            <v>56G</v>
          </cell>
          <cell r="G1274" t="str">
            <v>206Y</v>
          </cell>
          <cell r="H1274" t="str">
            <v>4902-00</v>
          </cell>
          <cell r="I1274"/>
          <cell r="J1274"/>
        </row>
        <row r="1275">
          <cell r="E1275" t="str">
            <v>PREPRESS SPECIALIST LEAD</v>
          </cell>
          <cell r="F1275" t="str">
            <v>59G</v>
          </cell>
          <cell r="G1275" t="str">
            <v>206Z</v>
          </cell>
          <cell r="H1275" t="str">
            <v>4902-00</v>
          </cell>
          <cell r="I1275"/>
          <cell r="J1275"/>
        </row>
        <row r="1276">
          <cell r="E1276" t="str">
            <v>PRESERVATION &amp; MUSEUM SPECIALIST 1</v>
          </cell>
          <cell r="F1276" t="str">
            <v>32</v>
          </cell>
          <cell r="G1276" t="str">
            <v>260I</v>
          </cell>
          <cell r="H1276" t="str">
            <v>4902-00</v>
          </cell>
          <cell r="I1276"/>
          <cell r="J1276"/>
        </row>
        <row r="1277">
          <cell r="E1277" t="str">
            <v>PRESERVATION &amp; MUSEUM SPECIALIST 2</v>
          </cell>
          <cell r="F1277" t="str">
            <v>38</v>
          </cell>
          <cell r="G1277" t="str">
            <v>260J</v>
          </cell>
          <cell r="H1277" t="str">
            <v>4902-00</v>
          </cell>
          <cell r="I1277"/>
          <cell r="J1277"/>
        </row>
        <row r="1278">
          <cell r="E1278" t="str">
            <v>PRESERVATION &amp; MUSEUM SPECIALIST 3</v>
          </cell>
          <cell r="F1278" t="str">
            <v>42</v>
          </cell>
          <cell r="G1278" t="str">
            <v>260K</v>
          </cell>
          <cell r="H1278" t="str">
            <v>4902-00</v>
          </cell>
          <cell r="I1278"/>
          <cell r="J1278"/>
        </row>
        <row r="1279">
          <cell r="E1279" t="str">
            <v>PRESERVATION &amp; MUSEUM SPECIALIST 4</v>
          </cell>
          <cell r="F1279" t="str">
            <v>48</v>
          </cell>
          <cell r="G1279" t="str">
            <v>260L</v>
          </cell>
          <cell r="H1279" t="str">
            <v>4902-00</v>
          </cell>
          <cell r="I1279"/>
          <cell r="J1279"/>
        </row>
        <row r="1280">
          <cell r="E1280" t="str">
            <v>PRESERVATION &amp; MUSEUM SPECIALIST 5</v>
          </cell>
          <cell r="F1280" t="str">
            <v>56</v>
          </cell>
          <cell r="G1280" t="str">
            <v>260M</v>
          </cell>
          <cell r="H1280" t="str">
            <v>4902-00</v>
          </cell>
          <cell r="I1280"/>
          <cell r="J1280"/>
        </row>
        <row r="1281">
          <cell r="E1281" t="str">
            <v>PRESS ASSISTANT</v>
          </cell>
          <cell r="F1281" t="str">
            <v>32G</v>
          </cell>
          <cell r="G1281" t="str">
            <v>206S</v>
          </cell>
          <cell r="H1281" t="str">
            <v>4902-00</v>
          </cell>
          <cell r="I1281"/>
          <cell r="J1281"/>
        </row>
        <row r="1282">
          <cell r="E1282" t="str">
            <v>PRESSROOM SUPERVISOR</v>
          </cell>
          <cell r="F1282" t="str">
            <v>49G</v>
          </cell>
          <cell r="G1282" t="str">
            <v>207M</v>
          </cell>
          <cell r="H1282" t="str">
            <v>4902-00</v>
          </cell>
          <cell r="I1282"/>
          <cell r="J1282"/>
        </row>
        <row r="1283">
          <cell r="E1283" t="str">
            <v>PRESSURE VESSEL INSPECTOR 1</v>
          </cell>
          <cell r="F1283" t="str">
            <v>57</v>
          </cell>
          <cell r="G1283" t="str">
            <v>391F</v>
          </cell>
          <cell r="H1283" t="str">
            <v>4902-00</v>
          </cell>
          <cell r="I1283"/>
          <cell r="J1283"/>
        </row>
        <row r="1284">
          <cell r="E1284" t="str">
            <v>PRESSURE VESSEL INSPECTOR 2</v>
          </cell>
          <cell r="F1284" t="str">
            <v>61</v>
          </cell>
          <cell r="G1284" t="str">
            <v>391G</v>
          </cell>
          <cell r="H1284" t="str">
            <v>4902-00</v>
          </cell>
          <cell r="I1284"/>
          <cell r="J1284"/>
        </row>
        <row r="1285">
          <cell r="E1285" t="str">
            <v>PRESSURE VESSEL INSPECTOR 3</v>
          </cell>
          <cell r="F1285" t="str">
            <v>63</v>
          </cell>
          <cell r="G1285" t="str">
            <v>391H</v>
          </cell>
          <cell r="H1285" t="str">
            <v>4902-00</v>
          </cell>
          <cell r="I1285"/>
          <cell r="J1285"/>
        </row>
        <row r="1286">
          <cell r="E1286" t="str">
            <v>PRINTER-LITHOGRAPHER</v>
          </cell>
          <cell r="F1286" t="str">
            <v>45G</v>
          </cell>
          <cell r="G1286" t="str">
            <v>207O</v>
          </cell>
          <cell r="H1286" t="str">
            <v>4902-00</v>
          </cell>
          <cell r="I1286"/>
          <cell r="J1286"/>
        </row>
        <row r="1287">
          <cell r="E1287" t="str">
            <v>PRINTER-LITHOGRAPHER SUPERVISOR</v>
          </cell>
          <cell r="F1287" t="str">
            <v>49G</v>
          </cell>
          <cell r="G1287" t="str">
            <v>207Q</v>
          </cell>
          <cell r="H1287" t="str">
            <v>4902-00</v>
          </cell>
          <cell r="I1287"/>
          <cell r="J1287"/>
        </row>
        <row r="1288">
          <cell r="E1288" t="str">
            <v>PRINTING &amp; DUPLICATION SPECIALIST 1</v>
          </cell>
          <cell r="F1288" t="str">
            <v>25G</v>
          </cell>
          <cell r="G1288" t="str">
            <v>205E</v>
          </cell>
          <cell r="H1288" t="str">
            <v>4902-00</v>
          </cell>
          <cell r="I1288"/>
          <cell r="J1288"/>
        </row>
        <row r="1289">
          <cell r="E1289" t="str">
            <v>PRINTING &amp; DUPLICATION SPECIALIST 2</v>
          </cell>
          <cell r="F1289" t="str">
            <v>27G</v>
          </cell>
          <cell r="G1289" t="str">
            <v>205F</v>
          </cell>
          <cell r="H1289" t="str">
            <v>4902-00</v>
          </cell>
          <cell r="I1289"/>
          <cell r="J1289"/>
        </row>
        <row r="1290">
          <cell r="E1290" t="str">
            <v>PRINTING &amp; DUPLICATION SPECIALIST 3</v>
          </cell>
          <cell r="F1290" t="str">
            <v>35G</v>
          </cell>
          <cell r="G1290" t="str">
            <v>205G</v>
          </cell>
          <cell r="H1290" t="str">
            <v>4902-00</v>
          </cell>
          <cell r="I1290"/>
          <cell r="J1290"/>
        </row>
        <row r="1291">
          <cell r="E1291" t="str">
            <v>PRINTING &amp; DUPLICATION SUPERVISOR</v>
          </cell>
          <cell r="F1291" t="str">
            <v>39G</v>
          </cell>
          <cell r="G1291" t="str">
            <v>205I</v>
          </cell>
          <cell r="H1291" t="str">
            <v>4902-00</v>
          </cell>
          <cell r="I1291"/>
          <cell r="J1291"/>
        </row>
        <row r="1292">
          <cell r="E1292" t="str">
            <v>PRINTING STOCKROOM SUPERVISOR</v>
          </cell>
          <cell r="F1292" t="str">
            <v>49G</v>
          </cell>
          <cell r="G1292" t="str">
            <v>207J</v>
          </cell>
          <cell r="H1292" t="str">
            <v>5307-00</v>
          </cell>
          <cell r="I1292"/>
          <cell r="J1292"/>
        </row>
        <row r="1293">
          <cell r="E1293" t="str">
            <v>PRINTING STOCKROOM WORKER</v>
          </cell>
          <cell r="F1293" t="str">
            <v>45G</v>
          </cell>
          <cell r="G1293" t="str">
            <v>207H</v>
          </cell>
          <cell r="H1293" t="str">
            <v>4902-00</v>
          </cell>
          <cell r="I1293"/>
          <cell r="J1293"/>
        </row>
        <row r="1294">
          <cell r="E1294" t="str">
            <v>PROCUREMENT &amp; SUPPLY SPECIALIST 1</v>
          </cell>
          <cell r="F1294" t="str">
            <v>39</v>
          </cell>
          <cell r="G1294" t="str">
            <v>114E</v>
          </cell>
          <cell r="H1294" t="str">
            <v>4902-00</v>
          </cell>
          <cell r="I1294"/>
          <cell r="J1294"/>
        </row>
        <row r="1295">
          <cell r="E1295" t="str">
            <v>PROCUREMENT &amp; SUPPLY SPECIALIST 2</v>
          </cell>
          <cell r="F1295" t="str">
            <v>45</v>
          </cell>
          <cell r="G1295" t="str">
            <v>114F</v>
          </cell>
          <cell r="H1295" t="str">
            <v>4902-00</v>
          </cell>
          <cell r="I1295"/>
          <cell r="J1295"/>
        </row>
        <row r="1296">
          <cell r="E1296" t="str">
            <v>PROCUREMENT &amp; SUPPLY SPECIALIST 3</v>
          </cell>
          <cell r="F1296" t="str">
            <v>51</v>
          </cell>
          <cell r="G1296" t="str">
            <v>114G</v>
          </cell>
          <cell r="H1296" t="str">
            <v>4902-00</v>
          </cell>
          <cell r="I1296"/>
          <cell r="J1296"/>
        </row>
        <row r="1297">
          <cell r="E1297" t="str">
            <v>PROCUREMENT &amp; SUPPLY SPECIALIST 4</v>
          </cell>
          <cell r="F1297" t="str">
            <v>55</v>
          </cell>
          <cell r="G1297" t="str">
            <v>114H</v>
          </cell>
          <cell r="H1297" t="str">
            <v>4902-00</v>
          </cell>
          <cell r="I1297"/>
          <cell r="J1297"/>
        </row>
        <row r="1298">
          <cell r="E1298" t="str">
            <v>PROCUREMENT &amp; SUPPLY SUPPORT SPEC 1</v>
          </cell>
          <cell r="F1298" t="str">
            <v>30</v>
          </cell>
          <cell r="G1298" t="str">
            <v>115E</v>
          </cell>
          <cell r="H1298" t="str">
            <v>4902-00</v>
          </cell>
          <cell r="I1298"/>
          <cell r="J1298"/>
        </row>
        <row r="1299">
          <cell r="E1299" t="str">
            <v>PROCUREMENT &amp; SUPPLY SUPPORT SPEC 2</v>
          </cell>
          <cell r="F1299" t="str">
            <v>33</v>
          </cell>
          <cell r="G1299" t="str">
            <v>115F</v>
          </cell>
          <cell r="H1299" t="str">
            <v>4902-00</v>
          </cell>
          <cell r="I1299"/>
          <cell r="J1299"/>
        </row>
        <row r="1300">
          <cell r="E1300" t="str">
            <v>PROCUREMENT &amp; SUPPLY SUPPORT SPEC 3</v>
          </cell>
          <cell r="F1300" t="str">
            <v>36</v>
          </cell>
          <cell r="G1300" t="str">
            <v>115G</v>
          </cell>
          <cell r="H1300" t="str">
            <v>4902-00</v>
          </cell>
          <cell r="I1300"/>
          <cell r="J1300"/>
        </row>
        <row r="1301">
          <cell r="E1301" t="str">
            <v>PROFESSIONAL LICENSING MANAGER 1</v>
          </cell>
          <cell r="F1301" t="str">
            <v>42</v>
          </cell>
          <cell r="G1301" t="str">
            <v>459L</v>
          </cell>
          <cell r="H1301" t="str">
            <v>4902-00</v>
          </cell>
          <cell r="I1301"/>
          <cell r="J1301"/>
        </row>
        <row r="1302">
          <cell r="E1302" t="str">
            <v>PROFESSIONAL LICENSING MANAGER 2</v>
          </cell>
          <cell r="F1302" t="str">
            <v>50</v>
          </cell>
          <cell r="G1302" t="str">
            <v>459M</v>
          </cell>
          <cell r="H1302" t="str">
            <v>4902-00</v>
          </cell>
          <cell r="I1302"/>
          <cell r="J1302"/>
        </row>
        <row r="1303">
          <cell r="E1303" t="str">
            <v>PROGRAM ASSISTANT</v>
          </cell>
          <cell r="F1303" t="str">
            <v>32</v>
          </cell>
          <cell r="G1303" t="str">
            <v>107M</v>
          </cell>
          <cell r="H1303" t="str">
            <v>4902-00</v>
          </cell>
          <cell r="I1303"/>
          <cell r="J1303"/>
        </row>
        <row r="1304">
          <cell r="E1304" t="str">
            <v>PROGRAM COORDINATOR</v>
          </cell>
          <cell r="F1304" t="str">
            <v>37</v>
          </cell>
          <cell r="G1304" t="str">
            <v>107N</v>
          </cell>
          <cell r="H1304" t="str">
            <v>4902-00</v>
          </cell>
          <cell r="I1304"/>
          <cell r="J1304"/>
        </row>
        <row r="1305">
          <cell r="E1305" t="str">
            <v>PROGRAM MANAGER A</v>
          </cell>
          <cell r="F1305" t="str">
            <v>48</v>
          </cell>
          <cell r="G1305" t="str">
            <v>107R</v>
          </cell>
          <cell r="H1305" t="str">
            <v>4902-00</v>
          </cell>
          <cell r="I1305"/>
          <cell r="J1305"/>
        </row>
        <row r="1306">
          <cell r="E1306" t="str">
            <v>PROGRAM MANAGER B</v>
          </cell>
          <cell r="F1306" t="str">
            <v>51</v>
          </cell>
          <cell r="G1306" t="str">
            <v>107S</v>
          </cell>
          <cell r="H1306" t="str">
            <v>4902-00</v>
          </cell>
          <cell r="I1306"/>
          <cell r="J1306"/>
        </row>
        <row r="1307">
          <cell r="E1307" t="str">
            <v>PROGRAM SPECIALIST 2</v>
          </cell>
          <cell r="F1307" t="str">
            <v>42</v>
          </cell>
          <cell r="G1307" t="str">
            <v>107I</v>
          </cell>
          <cell r="H1307" t="str">
            <v>4902-00</v>
          </cell>
          <cell r="I1307"/>
          <cell r="J1307"/>
        </row>
        <row r="1308">
          <cell r="E1308" t="str">
            <v>PROGRAM SPECIALIST 3</v>
          </cell>
          <cell r="F1308" t="str">
            <v>52</v>
          </cell>
          <cell r="G1308" t="str">
            <v>107J</v>
          </cell>
          <cell r="H1308" t="str">
            <v>4902-00</v>
          </cell>
          <cell r="I1308"/>
          <cell r="J1308"/>
        </row>
        <row r="1309">
          <cell r="E1309" t="str">
            <v>PROGRAM SPECIALIST 4</v>
          </cell>
          <cell r="F1309" t="str">
            <v>56</v>
          </cell>
          <cell r="G1309" t="str">
            <v>107K</v>
          </cell>
          <cell r="H1309" t="str">
            <v>4902-00</v>
          </cell>
          <cell r="I1309"/>
          <cell r="J1309"/>
        </row>
        <row r="1310">
          <cell r="E1310" t="str">
            <v>PROGRAM SPECIALIST 5</v>
          </cell>
          <cell r="F1310" t="str">
            <v>60</v>
          </cell>
          <cell r="G1310" t="str">
            <v>107L</v>
          </cell>
          <cell r="H1310" t="str">
            <v>4902-00</v>
          </cell>
          <cell r="I1310"/>
          <cell r="J1310"/>
        </row>
        <row r="1311">
          <cell r="E1311" t="str">
            <v>PROGRAM SUPPORT SUPERVISOR 1</v>
          </cell>
          <cell r="F1311" t="str">
            <v>41</v>
          </cell>
          <cell r="G1311" t="str">
            <v>107P</v>
          </cell>
          <cell r="H1311" t="str">
            <v>4902-00</v>
          </cell>
          <cell r="I1311"/>
          <cell r="J1311"/>
        </row>
        <row r="1312">
          <cell r="E1312" t="str">
            <v>PROGRAM SUPPORT SUPERVISOR 2</v>
          </cell>
          <cell r="F1312" t="str">
            <v>44</v>
          </cell>
          <cell r="G1312" t="str">
            <v>107Q</v>
          </cell>
          <cell r="H1312" t="str">
            <v>4902-00</v>
          </cell>
          <cell r="I1312"/>
          <cell r="J1312"/>
        </row>
        <row r="1313">
          <cell r="E1313" t="str">
            <v>PROPERTY &amp; ACQUISITION SPECIALIST 1</v>
          </cell>
          <cell r="F1313" t="str">
            <v>42</v>
          </cell>
          <cell r="G1313" t="str">
            <v>179I</v>
          </cell>
          <cell r="H1313" t="str">
            <v>4902-00</v>
          </cell>
          <cell r="I1313"/>
          <cell r="J1313"/>
        </row>
        <row r="1314">
          <cell r="E1314" t="str">
            <v>PROPERTY &amp; ACQUISITION SPECIALIST 2</v>
          </cell>
          <cell r="F1314" t="str">
            <v>49</v>
          </cell>
          <cell r="G1314" t="str">
            <v>179J</v>
          </cell>
          <cell r="H1314" t="str">
            <v>4902-00</v>
          </cell>
          <cell r="I1314"/>
          <cell r="J1314"/>
        </row>
        <row r="1315">
          <cell r="E1315" t="str">
            <v>PROPERTY &amp; ACQUISITION SPECIALIST 3</v>
          </cell>
          <cell r="F1315" t="str">
            <v>54</v>
          </cell>
          <cell r="G1315" t="str">
            <v>179K</v>
          </cell>
          <cell r="H1315" t="str">
            <v>4902-00</v>
          </cell>
          <cell r="I1315"/>
          <cell r="J1315"/>
        </row>
        <row r="1316">
          <cell r="E1316" t="str">
            <v>PROPERTY &amp; ACQUISITION SPECIALIST 4</v>
          </cell>
          <cell r="F1316" t="str">
            <v>57</v>
          </cell>
          <cell r="G1316" t="str">
            <v>179L</v>
          </cell>
          <cell r="H1316" t="str">
            <v>4902-00</v>
          </cell>
          <cell r="I1316"/>
          <cell r="J1316"/>
        </row>
        <row r="1317">
          <cell r="E1317" t="str">
            <v>PROPERTY &amp; ACQUISITION SPECIALIST 5</v>
          </cell>
          <cell r="F1317" t="str">
            <v>60</v>
          </cell>
          <cell r="G1317" t="str">
            <v>179M</v>
          </cell>
          <cell r="H1317" t="str">
            <v>4902-00</v>
          </cell>
          <cell r="I1317"/>
          <cell r="J1317"/>
        </row>
        <row r="1318">
          <cell r="E1318" t="str">
            <v>PROPERTY &amp; ACQUISITION SPECIALIST 6</v>
          </cell>
          <cell r="F1318" t="str">
            <v>62</v>
          </cell>
          <cell r="G1318" t="str">
            <v>179N</v>
          </cell>
          <cell r="H1318" t="str">
            <v>4902-00</v>
          </cell>
          <cell r="I1318"/>
          <cell r="J1318"/>
        </row>
        <row r="1319">
          <cell r="E1319" t="str">
            <v>PROPERTY &amp; EVIDENCE CUSTODIAN</v>
          </cell>
          <cell r="F1319" t="str">
            <v>40</v>
          </cell>
          <cell r="G1319" t="str">
            <v>507E</v>
          </cell>
          <cell r="H1319" t="str">
            <v>4902-00</v>
          </cell>
          <cell r="I1319"/>
          <cell r="J1319"/>
        </row>
        <row r="1320">
          <cell r="E1320" t="str">
            <v>PSYCHIATRIC CHILD CARE COUNSELOR 1</v>
          </cell>
          <cell r="F1320" t="str">
            <v>41</v>
          </cell>
          <cell r="G1320" t="str">
            <v>348N</v>
          </cell>
          <cell r="H1320" t="str">
            <v>7200-00</v>
          </cell>
          <cell r="I1320"/>
          <cell r="J1320"/>
        </row>
        <row r="1321">
          <cell r="E1321" t="str">
            <v>PSYCHIATRIC CHILD CARE COUNSELOR 2</v>
          </cell>
          <cell r="F1321" t="str">
            <v>44</v>
          </cell>
          <cell r="G1321" t="str">
            <v>348O</v>
          </cell>
          <cell r="H1321" t="str">
            <v>7200-00</v>
          </cell>
          <cell r="I1321"/>
          <cell r="J1321"/>
        </row>
        <row r="1322">
          <cell r="E1322" t="str">
            <v>PSYCHIATRIC CHILD CARE COUNSELOR 3</v>
          </cell>
          <cell r="F1322" t="str">
            <v>47</v>
          </cell>
          <cell r="G1322" t="str">
            <v>348P</v>
          </cell>
          <cell r="H1322" t="str">
            <v>7200-00</v>
          </cell>
          <cell r="I1322"/>
          <cell r="J1322"/>
        </row>
        <row r="1323">
          <cell r="E1323" t="str">
            <v>PSYCHIATRIC SECURITY ATTENDANT</v>
          </cell>
          <cell r="F1323" t="str">
            <v>42</v>
          </cell>
          <cell r="G1323" t="str">
            <v>347J</v>
          </cell>
          <cell r="H1323" t="str">
            <v>7200-00</v>
          </cell>
          <cell r="I1323"/>
          <cell r="J1323"/>
        </row>
        <row r="1324">
          <cell r="E1324" t="str">
            <v>PSYCHIATRIC SECURITY NURSE</v>
          </cell>
          <cell r="F1324" t="str">
            <v>49</v>
          </cell>
          <cell r="G1324" t="str">
            <v>286E</v>
          </cell>
          <cell r="H1324" t="str">
            <v>7200-00</v>
          </cell>
          <cell r="I1324"/>
          <cell r="J1324"/>
        </row>
        <row r="1325">
          <cell r="E1325" t="str">
            <v>PSYCHIATRIC SOCIAL WORKER 1</v>
          </cell>
          <cell r="F1325" t="str">
            <v>60</v>
          </cell>
          <cell r="G1325" t="str">
            <v>352I</v>
          </cell>
          <cell r="H1325" t="str">
            <v>4902-00</v>
          </cell>
          <cell r="I1325"/>
          <cell r="J1325"/>
        </row>
        <row r="1326">
          <cell r="E1326" t="str">
            <v>PSYCHIATRIC SOCIAL WORKER 2</v>
          </cell>
          <cell r="F1326" t="str">
            <v>64</v>
          </cell>
          <cell r="G1326" t="str">
            <v>352J</v>
          </cell>
          <cell r="H1326" t="str">
            <v>4902-00</v>
          </cell>
          <cell r="I1326"/>
          <cell r="J1326"/>
        </row>
        <row r="1327">
          <cell r="E1327" t="str">
            <v>PSYCHIATRIC SOCIAL WORKER 3</v>
          </cell>
          <cell r="F1327" t="str">
            <v>68</v>
          </cell>
          <cell r="G1327" t="str">
            <v>352K</v>
          </cell>
          <cell r="H1327" t="str">
            <v>7200-00</v>
          </cell>
          <cell r="I1327"/>
          <cell r="J1327"/>
        </row>
        <row r="1328">
          <cell r="E1328" t="str">
            <v>PSYCHIATRIC SOCIAL WORKER 4</v>
          </cell>
          <cell r="F1328" t="str">
            <v>73</v>
          </cell>
          <cell r="G1328" t="str">
            <v>352L</v>
          </cell>
          <cell r="H1328" t="str">
            <v>7200-00</v>
          </cell>
          <cell r="I1328"/>
          <cell r="J1328"/>
        </row>
        <row r="1329">
          <cell r="E1329" t="str">
            <v>PSYCHIATRIST</v>
          </cell>
          <cell r="F1329" t="str">
            <v>106</v>
          </cell>
          <cell r="G1329" t="str">
            <v>290D</v>
          </cell>
          <cell r="H1329" t="str">
            <v>4902-00</v>
          </cell>
          <cell r="I1329"/>
          <cell r="J1329"/>
        </row>
        <row r="1330">
          <cell r="E1330" t="str">
            <v>PSYCHOLOGIST - FORENSIC EVALUATOR</v>
          </cell>
          <cell r="F1330" t="str">
            <v>77</v>
          </cell>
          <cell r="G1330" t="str">
            <v>362F</v>
          </cell>
          <cell r="H1330" t="str">
            <v>7201-00</v>
          </cell>
          <cell r="I1330"/>
          <cell r="J1330"/>
        </row>
        <row r="1331">
          <cell r="E1331" t="str">
            <v>PSYCHOLOGIST 3</v>
          </cell>
          <cell r="F1331" t="str">
            <v>63</v>
          </cell>
          <cell r="G1331" t="str">
            <v>362C</v>
          </cell>
          <cell r="H1331" t="str">
            <v>7201-00</v>
          </cell>
          <cell r="I1331"/>
          <cell r="J1331"/>
        </row>
        <row r="1332">
          <cell r="E1332" t="str">
            <v>PSYCHOLOGIST 3 - TEAMSTERS</v>
          </cell>
          <cell r="F1332" t="str">
            <v>63</v>
          </cell>
          <cell r="G1332" t="str">
            <v>362C</v>
          </cell>
          <cell r="H1332" t="str">
            <v>4902-00</v>
          </cell>
          <cell r="I1332"/>
          <cell r="J1332"/>
        </row>
        <row r="1333">
          <cell r="E1333" t="str">
            <v>PSYCHOLOGIST 4</v>
          </cell>
          <cell r="F1333" t="str">
            <v>73</v>
          </cell>
          <cell r="G1333" t="str">
            <v>362D</v>
          </cell>
          <cell r="H1333" t="str">
            <v>7201-00</v>
          </cell>
          <cell r="I1333"/>
          <cell r="J1333"/>
        </row>
        <row r="1334">
          <cell r="E1334" t="str">
            <v>PSYCHOLOGY AFFILIATE</v>
          </cell>
          <cell r="F1334" t="str">
            <v>49</v>
          </cell>
          <cell r="G1334" t="str">
            <v>362A</v>
          </cell>
          <cell r="H1334" t="str">
            <v>7201-00</v>
          </cell>
          <cell r="I1334"/>
          <cell r="J1334"/>
        </row>
        <row r="1335">
          <cell r="E1335" t="str">
            <v>PSYCHOLOGY ASSOCIATE</v>
          </cell>
          <cell r="F1335" t="str">
            <v>60</v>
          </cell>
          <cell r="G1335" t="str">
            <v>362B</v>
          </cell>
          <cell r="H1335" t="str">
            <v>7201-00</v>
          </cell>
          <cell r="I1335"/>
          <cell r="J1335"/>
        </row>
        <row r="1336">
          <cell r="E1336" t="str">
            <v>PSYCHOMETRIST 1</v>
          </cell>
          <cell r="F1336" t="str">
            <v>43</v>
          </cell>
          <cell r="G1336" t="str">
            <v>323R</v>
          </cell>
          <cell r="H1336" t="str">
            <v>4902-00</v>
          </cell>
          <cell r="I1336"/>
          <cell r="J1336"/>
        </row>
        <row r="1337">
          <cell r="E1337" t="str">
            <v>PSYCHOMETRIST 2</v>
          </cell>
          <cell r="F1337" t="str">
            <v>47</v>
          </cell>
          <cell r="G1337" t="str">
            <v>323S</v>
          </cell>
          <cell r="H1337" t="str">
            <v>4902-00</v>
          </cell>
          <cell r="I1337"/>
          <cell r="J1337"/>
        </row>
        <row r="1338">
          <cell r="E1338" t="str">
            <v>PSYCHOMETRIST LEAD</v>
          </cell>
          <cell r="F1338" t="str">
            <v>51</v>
          </cell>
          <cell r="G1338" t="str">
            <v>323T</v>
          </cell>
          <cell r="H1338" t="str">
            <v>4902-00</v>
          </cell>
          <cell r="I1338"/>
          <cell r="J1338"/>
        </row>
        <row r="1339">
          <cell r="E1339" t="str">
            <v>PSYCHOMETRIST SUPERVISOR</v>
          </cell>
          <cell r="F1339" t="str">
            <v>57</v>
          </cell>
          <cell r="G1339" t="str">
            <v>323U</v>
          </cell>
          <cell r="H1339" t="str">
            <v>4902-00</v>
          </cell>
          <cell r="I1339"/>
          <cell r="J1339"/>
        </row>
        <row r="1340">
          <cell r="E1340" t="str">
            <v>PUBLIC HEALTH &amp; EPIDEMIOLOGIST 2</v>
          </cell>
          <cell r="F1340" t="str">
            <v>82</v>
          </cell>
          <cell r="G1340" t="str">
            <v>289B</v>
          </cell>
          <cell r="H1340" t="str">
            <v>4902-00</v>
          </cell>
          <cell r="I1340"/>
          <cell r="J1340"/>
        </row>
        <row r="1341">
          <cell r="E1341" t="str">
            <v>PUBLIC HEALTH &amp; EPIDEMIOLOGIST 3</v>
          </cell>
          <cell r="F1341" t="str">
            <v>86</v>
          </cell>
          <cell r="G1341" t="str">
            <v>289C</v>
          </cell>
          <cell r="H1341" t="str">
            <v>4902-00</v>
          </cell>
          <cell r="I1341"/>
          <cell r="J1341"/>
        </row>
        <row r="1342">
          <cell r="E1342" t="str">
            <v>PUBLIC HEALTH &amp; EPIDEMIOLOGIST 4</v>
          </cell>
          <cell r="F1342" t="str">
            <v>88</v>
          </cell>
          <cell r="G1342" t="str">
            <v>289D</v>
          </cell>
          <cell r="H1342" t="str">
            <v>4902-00</v>
          </cell>
          <cell r="I1342"/>
          <cell r="J1342"/>
        </row>
        <row r="1343">
          <cell r="E1343" t="str">
            <v>PUBLIC HEALTH ADVISOR 1</v>
          </cell>
          <cell r="F1343" t="str">
            <v>47</v>
          </cell>
          <cell r="G1343" t="str">
            <v>283N</v>
          </cell>
          <cell r="H1343" t="str">
            <v>4902-00</v>
          </cell>
          <cell r="I1343"/>
          <cell r="J1343"/>
        </row>
        <row r="1344">
          <cell r="E1344" t="str">
            <v>PUBLIC HEALTH ADVISOR 2</v>
          </cell>
          <cell r="F1344" t="str">
            <v>53</v>
          </cell>
          <cell r="G1344" t="str">
            <v>283O</v>
          </cell>
          <cell r="H1344" t="str">
            <v>4902-00</v>
          </cell>
          <cell r="I1344"/>
          <cell r="J1344"/>
        </row>
        <row r="1345">
          <cell r="E1345" t="str">
            <v>PUBLIC HEALTH ADVISOR 3</v>
          </cell>
          <cell r="F1345" t="str">
            <v>56</v>
          </cell>
          <cell r="G1345" t="str">
            <v>283P</v>
          </cell>
          <cell r="H1345" t="str">
            <v>4902-00</v>
          </cell>
          <cell r="I1345"/>
          <cell r="J1345"/>
        </row>
        <row r="1346">
          <cell r="E1346" t="str">
            <v>PUBLIC HEALTH ADVISOR 4</v>
          </cell>
          <cell r="F1346" t="str">
            <v>60</v>
          </cell>
          <cell r="G1346" t="str">
            <v>283Q</v>
          </cell>
          <cell r="H1346" t="str">
            <v>4902-00</v>
          </cell>
          <cell r="I1346"/>
          <cell r="J1346"/>
        </row>
        <row r="1347">
          <cell r="E1347" t="str">
            <v>PULMONARY FUNCTION TECHNOLOGIST 1</v>
          </cell>
          <cell r="F1347" t="str">
            <v>40</v>
          </cell>
          <cell r="G1347" t="str">
            <v>297E</v>
          </cell>
          <cell r="H1347" t="str">
            <v>4902-00</v>
          </cell>
          <cell r="I1347"/>
          <cell r="J1347"/>
        </row>
        <row r="1348">
          <cell r="E1348" t="str">
            <v>PULMONARY FUNCTION TECHNOLOGIST 2</v>
          </cell>
          <cell r="F1348" t="str">
            <v>47</v>
          </cell>
          <cell r="G1348" t="str">
            <v>297F</v>
          </cell>
          <cell r="H1348" t="str">
            <v>4902-00</v>
          </cell>
          <cell r="I1348"/>
          <cell r="J1348"/>
        </row>
        <row r="1349">
          <cell r="E1349" t="str">
            <v>PULMONARY FUNCTION TECHNOLOGIST LEAD</v>
          </cell>
          <cell r="F1349" t="str">
            <v>50</v>
          </cell>
          <cell r="G1349" t="str">
            <v>297G</v>
          </cell>
          <cell r="H1349" t="str">
            <v>4902-00</v>
          </cell>
          <cell r="I1349"/>
          <cell r="J1349"/>
        </row>
        <row r="1350">
          <cell r="E1350" t="str">
            <v>QL AS ADM ICF/MR</v>
          </cell>
          <cell r="F1350" t="str">
            <v>Band1</v>
          </cell>
          <cell r="G1350" t="str">
            <v>B2434</v>
          </cell>
          <cell r="H1350" t="str">
            <v>4902-00</v>
          </cell>
          <cell r="I1350"/>
          <cell r="J1350"/>
        </row>
        <row r="1351">
          <cell r="E1351" t="str">
            <v>QUALITY CONTROL SPECIALIST</v>
          </cell>
          <cell r="F1351" t="str">
            <v>49</v>
          </cell>
          <cell r="G1351" t="str">
            <v>165E</v>
          </cell>
          <cell r="H1351" t="str">
            <v>4902-00</v>
          </cell>
          <cell r="I1351"/>
          <cell r="J1351"/>
        </row>
        <row r="1352">
          <cell r="E1352" t="str">
            <v>RACING LICENSING SPECIALIST</v>
          </cell>
          <cell r="F1352" t="str">
            <v>39</v>
          </cell>
          <cell r="G1352" t="str">
            <v>571K</v>
          </cell>
          <cell r="H1352" t="str">
            <v>4902-00</v>
          </cell>
          <cell r="I1352"/>
          <cell r="J1352"/>
        </row>
        <row r="1353">
          <cell r="E1353" t="str">
            <v>RACING OFFICIAL 1</v>
          </cell>
          <cell r="F1353" t="str">
            <v>40</v>
          </cell>
          <cell r="G1353" t="str">
            <v>571F</v>
          </cell>
          <cell r="H1353" t="str">
            <v>4902-00</v>
          </cell>
          <cell r="I1353"/>
          <cell r="J1353"/>
        </row>
        <row r="1354">
          <cell r="E1354" t="str">
            <v>RACING OFFICIAL 2</v>
          </cell>
          <cell r="F1354" t="str">
            <v>44</v>
          </cell>
          <cell r="G1354" t="str">
            <v>571G</v>
          </cell>
          <cell r="H1354" t="str">
            <v>4902-00</v>
          </cell>
          <cell r="I1354"/>
          <cell r="J1354"/>
        </row>
        <row r="1355">
          <cell r="E1355" t="str">
            <v>RACING OFFICIAL ASSISTANT</v>
          </cell>
          <cell r="F1355" t="str">
            <v>26</v>
          </cell>
          <cell r="G1355" t="str">
            <v>571E</v>
          </cell>
          <cell r="H1355" t="str">
            <v>4902-00</v>
          </cell>
          <cell r="I1355"/>
          <cell r="J1355"/>
        </row>
        <row r="1356">
          <cell r="E1356" t="str">
            <v>RACING PARI-MUTUEL INSPECTOR</v>
          </cell>
          <cell r="F1356" t="str">
            <v>36</v>
          </cell>
          <cell r="G1356" t="str">
            <v>571I</v>
          </cell>
          <cell r="H1356" t="str">
            <v>4902-00</v>
          </cell>
          <cell r="I1356"/>
          <cell r="J1356"/>
        </row>
        <row r="1357">
          <cell r="E1357" t="str">
            <v>RACING STEWARD</v>
          </cell>
          <cell r="F1357" t="str">
            <v>60</v>
          </cell>
          <cell r="G1357" t="str">
            <v>571L</v>
          </cell>
          <cell r="H1357" t="str">
            <v>4902-00</v>
          </cell>
          <cell r="I1357"/>
          <cell r="J1357"/>
        </row>
        <row r="1358">
          <cell r="E1358" t="str">
            <v>RADIATION HEALTH PHYSICIST 1</v>
          </cell>
          <cell r="F1358" t="str">
            <v>59</v>
          </cell>
          <cell r="G1358" t="str">
            <v>400P</v>
          </cell>
          <cell r="H1358" t="str">
            <v>4902-00</v>
          </cell>
          <cell r="I1358"/>
          <cell r="J1358"/>
        </row>
        <row r="1359">
          <cell r="E1359" t="str">
            <v>RADIATION HEALTH PHYSICIST 2</v>
          </cell>
          <cell r="F1359" t="str">
            <v>62</v>
          </cell>
          <cell r="G1359" t="str">
            <v>400Q</v>
          </cell>
          <cell r="H1359" t="str">
            <v>4902-00</v>
          </cell>
          <cell r="I1359"/>
          <cell r="J1359"/>
        </row>
        <row r="1360">
          <cell r="E1360" t="str">
            <v>RADIATION HEALTH PHYSICIST 3</v>
          </cell>
          <cell r="F1360" t="str">
            <v>65</v>
          </cell>
          <cell r="G1360" t="str">
            <v>400R</v>
          </cell>
          <cell r="H1360" t="str">
            <v>4902-00</v>
          </cell>
          <cell r="I1360"/>
          <cell r="J1360"/>
        </row>
        <row r="1361">
          <cell r="E1361" t="str">
            <v>RADIATION HEALTH PHYSICIST 4</v>
          </cell>
          <cell r="F1361" t="str">
            <v>69</v>
          </cell>
          <cell r="G1361" t="str">
            <v>400S</v>
          </cell>
          <cell r="H1361" t="str">
            <v>4902-00</v>
          </cell>
          <cell r="I1361"/>
          <cell r="J1361"/>
        </row>
        <row r="1362">
          <cell r="E1362" t="str">
            <v>RADIATION SAFETY TECHNICIAN 1</v>
          </cell>
          <cell r="F1362" t="str">
            <v>37</v>
          </cell>
          <cell r="G1362" t="str">
            <v>400I</v>
          </cell>
          <cell r="H1362" t="str">
            <v>4902-00</v>
          </cell>
          <cell r="I1362"/>
          <cell r="J1362"/>
        </row>
        <row r="1363">
          <cell r="E1363" t="str">
            <v>RADIATION SAFETY TECHNICIAN 2</v>
          </cell>
          <cell r="F1363" t="str">
            <v>41</v>
          </cell>
          <cell r="G1363" t="str">
            <v>400J</v>
          </cell>
          <cell r="H1363" t="str">
            <v>4902-00</v>
          </cell>
          <cell r="I1363"/>
          <cell r="J1363"/>
        </row>
        <row r="1364">
          <cell r="E1364" t="str">
            <v>RADIATION SAFETY TECHNICIAN 3</v>
          </cell>
          <cell r="F1364" t="str">
            <v>45</v>
          </cell>
          <cell r="G1364" t="str">
            <v>400K</v>
          </cell>
          <cell r="H1364" t="str">
            <v>4902-00</v>
          </cell>
          <cell r="I1364"/>
          <cell r="J1364"/>
        </row>
        <row r="1365">
          <cell r="E1365" t="str">
            <v>RADIATION THERAPY DOSIMETRIST</v>
          </cell>
          <cell r="F1365" t="str">
            <v>54</v>
          </cell>
          <cell r="G1365" t="str">
            <v>302G</v>
          </cell>
          <cell r="H1365" t="str">
            <v>4902-00</v>
          </cell>
          <cell r="I1365"/>
          <cell r="J1365"/>
        </row>
        <row r="1366">
          <cell r="E1366" t="str">
            <v>RADIATION THERAPY SPECIALIST</v>
          </cell>
          <cell r="F1366" t="str">
            <v>51</v>
          </cell>
          <cell r="G1366" t="str">
            <v>302F</v>
          </cell>
          <cell r="H1366" t="str">
            <v>4902-00</v>
          </cell>
          <cell r="I1366"/>
          <cell r="J1366"/>
        </row>
        <row r="1367">
          <cell r="E1367" t="str">
            <v>RADIATION THERAPY TECHNOLOGIST</v>
          </cell>
          <cell r="F1367" t="str">
            <v>46</v>
          </cell>
          <cell r="G1367" t="str">
            <v>302E</v>
          </cell>
          <cell r="H1367" t="str">
            <v>4902-00</v>
          </cell>
          <cell r="I1367"/>
          <cell r="J1367"/>
        </row>
        <row r="1368">
          <cell r="E1368" t="str">
            <v>RADIATION THERAPY TECHNOLOGIST LEAD</v>
          </cell>
          <cell r="F1368" t="str">
            <v>54</v>
          </cell>
          <cell r="G1368" t="str">
            <v>302H</v>
          </cell>
          <cell r="H1368" t="str">
            <v>4902-00</v>
          </cell>
          <cell r="I1368"/>
          <cell r="J1368"/>
        </row>
        <row r="1369">
          <cell r="E1369" t="str">
            <v>RADIATION THERAPY TECHNOLOGIST SUPV</v>
          </cell>
          <cell r="F1369" t="str">
            <v>60</v>
          </cell>
          <cell r="G1369" t="str">
            <v>302I</v>
          </cell>
          <cell r="H1369" t="str">
            <v>4902-00</v>
          </cell>
          <cell r="I1369"/>
          <cell r="J1369"/>
        </row>
        <row r="1370">
          <cell r="E1370" t="str">
            <v>RADIO OPERATOR</v>
          </cell>
          <cell r="F1370" t="str">
            <v>30</v>
          </cell>
          <cell r="G1370" t="str">
            <v>450E</v>
          </cell>
          <cell r="H1370" t="str">
            <v>4902-00</v>
          </cell>
          <cell r="I1370"/>
          <cell r="J1370"/>
        </row>
        <row r="1371">
          <cell r="E1371" t="str">
            <v>RAIL CARRIER COMPLIANCE SPECIALIST</v>
          </cell>
          <cell r="F1371" t="str">
            <v>54</v>
          </cell>
          <cell r="G1371" t="str">
            <v>454I</v>
          </cell>
          <cell r="H1371" t="str">
            <v>4902-00</v>
          </cell>
          <cell r="I1371"/>
          <cell r="J1371"/>
        </row>
        <row r="1372">
          <cell r="E1372" t="str">
            <v>REACTOR SUPERVISOR</v>
          </cell>
          <cell r="F1372" t="str">
            <v>54</v>
          </cell>
          <cell r="G1372" t="str">
            <v>602H</v>
          </cell>
          <cell r="H1372" t="str">
            <v>4902-00</v>
          </cell>
          <cell r="I1372"/>
          <cell r="J1372"/>
        </row>
        <row r="1373">
          <cell r="E1373" t="str">
            <v>REACTOR TECHNICIAN 1</v>
          </cell>
          <cell r="F1373" t="str">
            <v>44</v>
          </cell>
          <cell r="G1373" t="str">
            <v>602E</v>
          </cell>
          <cell r="H1373" t="str">
            <v>4902-00</v>
          </cell>
          <cell r="I1373"/>
          <cell r="J1373"/>
        </row>
        <row r="1374">
          <cell r="E1374" t="str">
            <v>REACTOR TECHNICIAN 2</v>
          </cell>
          <cell r="F1374" t="str">
            <v>50</v>
          </cell>
          <cell r="G1374" t="str">
            <v>602F</v>
          </cell>
          <cell r="H1374" t="str">
            <v>4902-00</v>
          </cell>
          <cell r="I1374"/>
          <cell r="J1374"/>
        </row>
        <row r="1375">
          <cell r="E1375" t="str">
            <v>RECORDS MANAGEMENT SUPERVISOR</v>
          </cell>
          <cell r="F1375" t="str">
            <v>58</v>
          </cell>
          <cell r="G1375" t="str">
            <v>112M</v>
          </cell>
          <cell r="H1375" t="str">
            <v>4902-00</v>
          </cell>
          <cell r="I1375"/>
          <cell r="J1375"/>
        </row>
        <row r="1376">
          <cell r="E1376" t="str">
            <v>RECREATION &amp; ATHLETICS SPECIALIST 1</v>
          </cell>
          <cell r="F1376" t="str">
            <v>35</v>
          </cell>
          <cell r="G1376" t="str">
            <v>701E</v>
          </cell>
          <cell r="H1376" t="str">
            <v>4902-00</v>
          </cell>
          <cell r="I1376"/>
          <cell r="J1376"/>
        </row>
        <row r="1377">
          <cell r="E1377" t="str">
            <v>RECREATION &amp; ATHLETICS SPECIALIST 2</v>
          </cell>
          <cell r="F1377" t="str">
            <v>42</v>
          </cell>
          <cell r="G1377" t="str">
            <v>701F</v>
          </cell>
          <cell r="H1377" t="str">
            <v>5307-00</v>
          </cell>
          <cell r="I1377"/>
          <cell r="J1377"/>
        </row>
        <row r="1378">
          <cell r="E1378" t="str">
            <v>RECREATION &amp; ATHLETICS SPECIALIST 3</v>
          </cell>
          <cell r="F1378" t="str">
            <v>45</v>
          </cell>
          <cell r="G1378" t="str">
            <v>701G</v>
          </cell>
          <cell r="H1378" t="str">
            <v>5307-00</v>
          </cell>
          <cell r="I1378"/>
          <cell r="J1378"/>
        </row>
        <row r="1379">
          <cell r="E1379" t="str">
            <v>RECREATION &amp; ATHLETICS SPECIALIST 4</v>
          </cell>
          <cell r="F1379" t="str">
            <v>49</v>
          </cell>
          <cell r="G1379" t="str">
            <v>701H</v>
          </cell>
          <cell r="H1379" t="str">
            <v>5307-00</v>
          </cell>
          <cell r="I1379"/>
          <cell r="J1379"/>
        </row>
        <row r="1380">
          <cell r="E1380" t="str">
            <v>RECREATION THERAPIST 1</v>
          </cell>
          <cell r="F1380" t="str">
            <v>42</v>
          </cell>
          <cell r="G1380" t="str">
            <v>306I</v>
          </cell>
          <cell r="H1380" t="str">
            <v>4902-00</v>
          </cell>
          <cell r="I1380"/>
          <cell r="J1380"/>
        </row>
        <row r="1381">
          <cell r="E1381" t="str">
            <v>RECREATION THERAPIST 2</v>
          </cell>
          <cell r="F1381" t="str">
            <v>47</v>
          </cell>
          <cell r="G1381" t="str">
            <v>306J</v>
          </cell>
          <cell r="H1381" t="str">
            <v>7200-00</v>
          </cell>
          <cell r="I1381"/>
          <cell r="J1381"/>
        </row>
        <row r="1382">
          <cell r="E1382" t="str">
            <v>RECREATION THERAPIST SUPERVISOR</v>
          </cell>
          <cell r="F1382" t="str">
            <v>53</v>
          </cell>
          <cell r="G1382" t="str">
            <v>306L</v>
          </cell>
          <cell r="H1382" t="str">
            <v>7200-00</v>
          </cell>
          <cell r="I1382"/>
          <cell r="J1382"/>
        </row>
        <row r="1383">
          <cell r="E1383" t="str">
            <v>REFRIGERATION MECHANIC</v>
          </cell>
          <cell r="F1383" t="str">
            <v>46G</v>
          </cell>
          <cell r="G1383" t="str">
            <v>622E</v>
          </cell>
          <cell r="H1383" t="str">
            <v>5307-00</v>
          </cell>
          <cell r="I1383"/>
          <cell r="J1383"/>
        </row>
        <row r="1384">
          <cell r="E1384" t="str">
            <v>REFRIGERATION MECHANIC LEAD</v>
          </cell>
          <cell r="F1384" t="str">
            <v>49G</v>
          </cell>
          <cell r="G1384" t="str">
            <v>622F</v>
          </cell>
          <cell r="H1384" t="str">
            <v>5307-00</v>
          </cell>
          <cell r="I1384"/>
          <cell r="J1384"/>
        </row>
        <row r="1385">
          <cell r="E1385" t="str">
            <v>REFRIGERATION SUPERVISOR</v>
          </cell>
          <cell r="F1385" t="str">
            <v>53G</v>
          </cell>
          <cell r="G1385" t="str">
            <v>622G</v>
          </cell>
          <cell r="H1385" t="str">
            <v>4902-00</v>
          </cell>
          <cell r="I1385"/>
          <cell r="J1385"/>
        </row>
        <row r="1386">
          <cell r="E1386" t="str">
            <v>REGIONAL DIRECTOR, COMMUNITY SRVS DIV</v>
          </cell>
          <cell r="F1386" t="str">
            <v>Band1</v>
          </cell>
          <cell r="G1386" t="str">
            <v>B2120</v>
          </cell>
          <cell r="H1386" t="str">
            <v>4902-00</v>
          </cell>
          <cell r="I1386"/>
          <cell r="J1386"/>
        </row>
        <row r="1387">
          <cell r="E1387" t="str">
            <v>REGIONAL SUPERVISOR</v>
          </cell>
          <cell r="F1387" t="str">
            <v>56</v>
          </cell>
          <cell r="G1387" t="str">
            <v>391V</v>
          </cell>
          <cell r="H1387" t="str">
            <v>4902-00</v>
          </cell>
          <cell r="I1387"/>
          <cell r="J1387"/>
        </row>
        <row r="1388">
          <cell r="E1388" t="str">
            <v>REGISTERED NURSE 1</v>
          </cell>
          <cell r="F1388" t="str">
            <v>58N</v>
          </cell>
          <cell r="G1388" t="str">
            <v>285E</v>
          </cell>
          <cell r="H1388" t="str">
            <v>4902-00</v>
          </cell>
          <cell r="I1388"/>
          <cell r="J1388"/>
        </row>
        <row r="1389">
          <cell r="E1389" t="str">
            <v>REGISTERED NURSE 1 - RESEARCH</v>
          </cell>
          <cell r="F1389" t="str">
            <v>54</v>
          </cell>
          <cell r="G1389" t="str">
            <v>285J</v>
          </cell>
          <cell r="H1389" t="str">
            <v>4902-00</v>
          </cell>
          <cell r="I1389"/>
          <cell r="J1389"/>
        </row>
        <row r="1390">
          <cell r="E1390" t="str">
            <v>REGISTERED NURSE 2</v>
          </cell>
          <cell r="F1390" t="str">
            <v>64N</v>
          </cell>
          <cell r="G1390" t="str">
            <v>285F</v>
          </cell>
          <cell r="H1390" t="str">
            <v>7201-00</v>
          </cell>
          <cell r="I1390"/>
          <cell r="J1390"/>
        </row>
        <row r="1391">
          <cell r="E1391" t="str">
            <v>REGISTERED NURSE 2 - RESEARCH</v>
          </cell>
          <cell r="F1391" t="str">
            <v>59</v>
          </cell>
          <cell r="G1391" t="str">
            <v>285K</v>
          </cell>
          <cell r="H1391" t="str">
            <v>4902-00</v>
          </cell>
          <cell r="I1391"/>
          <cell r="J1391"/>
        </row>
        <row r="1392">
          <cell r="E1392" t="str">
            <v>REGISTERED NURSE 3</v>
          </cell>
          <cell r="F1392" t="str">
            <v>68N</v>
          </cell>
          <cell r="G1392" t="str">
            <v>285G</v>
          </cell>
          <cell r="H1392" t="str">
            <v>7201-00</v>
          </cell>
          <cell r="I1392"/>
          <cell r="J1392"/>
        </row>
        <row r="1393">
          <cell r="E1393" t="str">
            <v>REGISTERED NURSE 4</v>
          </cell>
          <cell r="F1393" t="str">
            <v>72N</v>
          </cell>
          <cell r="G1393" t="str">
            <v>285H</v>
          </cell>
          <cell r="H1393" t="str">
            <v>7201-00</v>
          </cell>
          <cell r="I1393"/>
          <cell r="J1393"/>
        </row>
        <row r="1394">
          <cell r="E1394" t="str">
            <v>REGISTERED NURSE SUPERVISOR - RESEARCH</v>
          </cell>
          <cell r="F1394" t="str">
            <v>64</v>
          </cell>
          <cell r="G1394" t="str">
            <v>285M</v>
          </cell>
          <cell r="H1394" t="str">
            <v>4902-00</v>
          </cell>
          <cell r="I1394"/>
          <cell r="J1394"/>
        </row>
        <row r="1395">
          <cell r="E1395" t="str">
            <v>REGULATORY ANALYST 1</v>
          </cell>
          <cell r="F1395" t="str">
            <v>52</v>
          </cell>
          <cell r="G1395" t="str">
            <v>456A</v>
          </cell>
          <cell r="H1395" t="str">
            <v>4902-00</v>
          </cell>
          <cell r="I1395"/>
          <cell r="J1395"/>
        </row>
        <row r="1396">
          <cell r="E1396" t="str">
            <v>REGULATORY ANALYST 2</v>
          </cell>
          <cell r="F1396" t="str">
            <v>60</v>
          </cell>
          <cell r="G1396" t="str">
            <v>456B</v>
          </cell>
          <cell r="H1396" t="str">
            <v>4902-00</v>
          </cell>
          <cell r="I1396"/>
          <cell r="J1396"/>
        </row>
        <row r="1397">
          <cell r="E1397" t="str">
            <v>REGULATORY ANALYST 3</v>
          </cell>
          <cell r="F1397" t="str">
            <v>65</v>
          </cell>
          <cell r="G1397" t="str">
            <v>456C</v>
          </cell>
          <cell r="H1397" t="str">
            <v>4902-00</v>
          </cell>
          <cell r="I1397"/>
          <cell r="J1397"/>
        </row>
        <row r="1398">
          <cell r="E1398" t="str">
            <v>REHABILITATION COUNSELOR 1</v>
          </cell>
          <cell r="F1398" t="str">
            <v>61</v>
          </cell>
          <cell r="G1398" t="str">
            <v>353E</v>
          </cell>
          <cell r="H1398" t="str">
            <v>4902-00</v>
          </cell>
          <cell r="I1398"/>
          <cell r="J1398"/>
        </row>
        <row r="1399">
          <cell r="E1399" t="str">
            <v>REHABILITATION COUNSELOR 2</v>
          </cell>
          <cell r="F1399" t="str">
            <v>65</v>
          </cell>
          <cell r="G1399" t="str">
            <v>353F</v>
          </cell>
          <cell r="H1399" t="str">
            <v>4902-00</v>
          </cell>
          <cell r="I1399"/>
          <cell r="J1399"/>
        </row>
        <row r="1400">
          <cell r="E1400" t="str">
            <v>REHABILITATION TEACHER 1</v>
          </cell>
          <cell r="F1400" t="str">
            <v>36</v>
          </cell>
          <cell r="G1400" t="str">
            <v>357E</v>
          </cell>
          <cell r="H1400" t="str">
            <v>4902-00</v>
          </cell>
          <cell r="I1400"/>
          <cell r="J1400"/>
        </row>
        <row r="1401">
          <cell r="E1401" t="str">
            <v>REHABILITATION TEACHER 2</v>
          </cell>
          <cell r="F1401" t="str">
            <v>42</v>
          </cell>
          <cell r="G1401" t="str">
            <v>357F</v>
          </cell>
          <cell r="H1401" t="str">
            <v>4902-00</v>
          </cell>
          <cell r="I1401"/>
          <cell r="J1401"/>
        </row>
        <row r="1402">
          <cell r="E1402" t="str">
            <v>REHABILITATION TEACHER 3</v>
          </cell>
          <cell r="F1402" t="str">
            <v>49</v>
          </cell>
          <cell r="G1402" t="str">
            <v>357G</v>
          </cell>
          <cell r="H1402" t="str">
            <v>4902-00</v>
          </cell>
          <cell r="I1402"/>
          <cell r="J1402"/>
        </row>
        <row r="1403">
          <cell r="E1403" t="str">
            <v>REHABILITATION TECHNICIAN 1</v>
          </cell>
          <cell r="F1403" t="str">
            <v>38</v>
          </cell>
          <cell r="G1403" t="str">
            <v>344E</v>
          </cell>
          <cell r="H1403" t="str">
            <v>4902-00</v>
          </cell>
          <cell r="I1403"/>
          <cell r="J1403"/>
        </row>
        <row r="1404">
          <cell r="E1404" t="str">
            <v>REHABILITATION TECHNICIAN 2</v>
          </cell>
          <cell r="F1404" t="str">
            <v>41</v>
          </cell>
          <cell r="G1404" t="str">
            <v>344F</v>
          </cell>
          <cell r="H1404" t="str">
            <v>4902-00</v>
          </cell>
          <cell r="I1404"/>
          <cell r="J1404"/>
        </row>
        <row r="1405">
          <cell r="E1405" t="str">
            <v>RELIGIOUS PROGRAM SPECIALIST</v>
          </cell>
          <cell r="F1405" t="str">
            <v>45</v>
          </cell>
          <cell r="G1405" t="str">
            <v>363E</v>
          </cell>
          <cell r="H1405" t="str">
            <v>4902-00</v>
          </cell>
          <cell r="I1405"/>
          <cell r="J1405"/>
        </row>
        <row r="1406">
          <cell r="E1406" t="str">
            <v>REPRODUCTION SUPERVISOR 1</v>
          </cell>
          <cell r="F1406" t="str">
            <v>43</v>
          </cell>
          <cell r="G1406" t="str">
            <v>207E</v>
          </cell>
          <cell r="H1406" t="str">
            <v>4902-00</v>
          </cell>
          <cell r="I1406"/>
          <cell r="J1406"/>
        </row>
        <row r="1407">
          <cell r="E1407" t="str">
            <v>REPRODUCTION SUPERVISOR 2</v>
          </cell>
          <cell r="F1407" t="str">
            <v>47</v>
          </cell>
          <cell r="G1407" t="str">
            <v>207F</v>
          </cell>
          <cell r="H1407" t="str">
            <v>4902-00</v>
          </cell>
          <cell r="I1407"/>
          <cell r="J1407"/>
        </row>
        <row r="1408">
          <cell r="E1408" t="str">
            <v>RES/DT A DD MSA</v>
          </cell>
          <cell r="F1408" t="str">
            <v>Band1</v>
          </cell>
          <cell r="G1408" t="str">
            <v>B1792</v>
          </cell>
          <cell r="H1408" t="str">
            <v>4902-00</v>
          </cell>
          <cell r="I1408"/>
          <cell r="J1408"/>
        </row>
        <row r="1409">
          <cell r="E1409" t="str">
            <v>RESEARCH AIDE 1</v>
          </cell>
          <cell r="F1409" t="str">
            <v>31</v>
          </cell>
          <cell r="G1409" t="str">
            <v>509E</v>
          </cell>
          <cell r="H1409" t="str">
            <v>4902-00</v>
          </cell>
          <cell r="I1409"/>
          <cell r="J1409"/>
        </row>
        <row r="1410">
          <cell r="E1410" t="str">
            <v>RESEARCH AIDE 2</v>
          </cell>
          <cell r="F1410" t="str">
            <v>37</v>
          </cell>
          <cell r="G1410" t="str">
            <v>509F</v>
          </cell>
          <cell r="H1410" t="str">
            <v>4902-00</v>
          </cell>
          <cell r="I1410"/>
          <cell r="J1410"/>
        </row>
        <row r="1411">
          <cell r="E1411" t="str">
            <v>RESEARCH ANALYST 1</v>
          </cell>
          <cell r="F1411" t="str">
            <v>40</v>
          </cell>
          <cell r="G1411" t="str">
            <v>501E</v>
          </cell>
          <cell r="H1411" t="str">
            <v>4902-00</v>
          </cell>
          <cell r="I1411"/>
          <cell r="J1411"/>
        </row>
        <row r="1412">
          <cell r="E1412" t="str">
            <v>RESEARCH ANALYST 2</v>
          </cell>
          <cell r="F1412" t="str">
            <v>43</v>
          </cell>
          <cell r="G1412" t="str">
            <v>501F</v>
          </cell>
          <cell r="H1412" t="str">
            <v>4902-00</v>
          </cell>
          <cell r="I1412"/>
          <cell r="J1412"/>
        </row>
        <row r="1413">
          <cell r="E1413" t="str">
            <v>RESEARCH ANALYST 3</v>
          </cell>
          <cell r="F1413" t="str">
            <v>48</v>
          </cell>
          <cell r="G1413" t="str">
            <v>501G</v>
          </cell>
          <cell r="H1413" t="str">
            <v>4902-00</v>
          </cell>
          <cell r="I1413"/>
          <cell r="J1413"/>
        </row>
        <row r="1414">
          <cell r="E1414" t="str">
            <v>RESEARCH ANALYST 4</v>
          </cell>
          <cell r="F1414" t="str">
            <v>51</v>
          </cell>
          <cell r="G1414" t="str">
            <v>501H</v>
          </cell>
          <cell r="H1414" t="str">
            <v>4902-00</v>
          </cell>
          <cell r="I1414"/>
          <cell r="J1414"/>
        </row>
        <row r="1415">
          <cell r="E1415" t="str">
            <v>RESEARCH ANALYST 5</v>
          </cell>
          <cell r="F1415" t="str">
            <v>54</v>
          </cell>
          <cell r="G1415" t="str">
            <v>501I</v>
          </cell>
          <cell r="H1415" t="str">
            <v>4902-00</v>
          </cell>
          <cell r="I1415"/>
          <cell r="J1415"/>
        </row>
        <row r="1416">
          <cell r="E1416" t="str">
            <v>RESEARCH DIETITIAN 1</v>
          </cell>
          <cell r="F1416" t="str">
            <v>45</v>
          </cell>
          <cell r="G1416" t="str">
            <v>311I</v>
          </cell>
          <cell r="H1416" t="str">
            <v>4902-00</v>
          </cell>
          <cell r="I1416"/>
          <cell r="J1416"/>
        </row>
        <row r="1417">
          <cell r="E1417" t="str">
            <v>RESEARCH DIETITIAN 2</v>
          </cell>
          <cell r="F1417" t="str">
            <v>49</v>
          </cell>
          <cell r="G1417" t="str">
            <v>311J</v>
          </cell>
          <cell r="H1417" t="str">
            <v>4902-00</v>
          </cell>
          <cell r="I1417"/>
          <cell r="J1417"/>
        </row>
        <row r="1418">
          <cell r="E1418" t="str">
            <v>RESEARCH INVESTIGATOR 1</v>
          </cell>
          <cell r="F1418" t="str">
            <v>52</v>
          </cell>
          <cell r="G1418" t="str">
            <v>502E</v>
          </cell>
          <cell r="H1418" t="str">
            <v>4902-00</v>
          </cell>
          <cell r="I1418"/>
          <cell r="J1418"/>
        </row>
        <row r="1419">
          <cell r="E1419" t="str">
            <v>RESEARCH INVESTIGATOR 2</v>
          </cell>
          <cell r="F1419" t="str">
            <v>56</v>
          </cell>
          <cell r="G1419" t="str">
            <v>502F</v>
          </cell>
          <cell r="H1419" t="str">
            <v>4902-00</v>
          </cell>
          <cell r="I1419"/>
          <cell r="J1419"/>
        </row>
        <row r="1420">
          <cell r="E1420" t="str">
            <v>RESEARCH INVESTIGATOR 3</v>
          </cell>
          <cell r="F1420" t="str">
            <v>61</v>
          </cell>
          <cell r="G1420" t="str">
            <v>502G</v>
          </cell>
          <cell r="H1420" t="str">
            <v>4902-00</v>
          </cell>
          <cell r="I1420"/>
          <cell r="J1420"/>
        </row>
        <row r="1421">
          <cell r="E1421" t="str">
            <v>RESEARCH STUDY ASSISTANT</v>
          </cell>
          <cell r="F1421" t="str">
            <v>33</v>
          </cell>
          <cell r="G1421" t="str">
            <v>323L</v>
          </cell>
          <cell r="H1421" t="str">
            <v>4902-00</v>
          </cell>
          <cell r="I1421"/>
          <cell r="J1421"/>
        </row>
        <row r="1422">
          <cell r="E1422" t="str">
            <v>RESEARCH STUDY COORDINATOR 1</v>
          </cell>
          <cell r="F1422" t="str">
            <v>38</v>
          </cell>
          <cell r="G1422" t="str">
            <v>323M</v>
          </cell>
          <cell r="H1422" t="str">
            <v>4902-00</v>
          </cell>
          <cell r="I1422"/>
          <cell r="J1422"/>
        </row>
        <row r="1423">
          <cell r="E1423" t="str">
            <v>RESEARCH STUDY COORDINATOR 2</v>
          </cell>
          <cell r="F1423" t="str">
            <v>43</v>
          </cell>
          <cell r="G1423" t="str">
            <v>323N</v>
          </cell>
          <cell r="H1423" t="str">
            <v>4902-00</v>
          </cell>
          <cell r="I1423"/>
          <cell r="J1423"/>
        </row>
        <row r="1424">
          <cell r="E1424" t="str">
            <v>RESEARCH STUDY COORDINATOR LEAD</v>
          </cell>
          <cell r="F1424" t="str">
            <v>43</v>
          </cell>
          <cell r="G1424" t="str">
            <v>323O</v>
          </cell>
          <cell r="H1424" t="str">
            <v>4902-00</v>
          </cell>
          <cell r="I1424"/>
          <cell r="J1424"/>
        </row>
        <row r="1425">
          <cell r="E1425" t="str">
            <v>RESEARCH STUDY SUPERVISOR</v>
          </cell>
          <cell r="F1425" t="str">
            <v>46</v>
          </cell>
          <cell r="G1425" t="str">
            <v>323P</v>
          </cell>
          <cell r="H1425" t="str">
            <v>4902-00</v>
          </cell>
          <cell r="I1425"/>
          <cell r="J1425"/>
        </row>
        <row r="1426">
          <cell r="E1426" t="str">
            <v>RESEARCH TECHNOLOGIST 1</v>
          </cell>
          <cell r="F1426" t="str">
            <v>35</v>
          </cell>
          <cell r="G1426" t="str">
            <v>323H</v>
          </cell>
          <cell r="H1426" t="str">
            <v>4902-00</v>
          </cell>
          <cell r="I1426"/>
          <cell r="J1426"/>
        </row>
        <row r="1427">
          <cell r="E1427" t="str">
            <v>RESEARCH TECHNOLOGIST 2</v>
          </cell>
          <cell r="F1427" t="str">
            <v>40</v>
          </cell>
          <cell r="G1427" t="str">
            <v>323I</v>
          </cell>
          <cell r="H1427" t="str">
            <v>4902-00</v>
          </cell>
          <cell r="I1427"/>
          <cell r="J1427"/>
        </row>
        <row r="1428">
          <cell r="E1428" t="str">
            <v>RESEARCH TECHNOLOGIST 3</v>
          </cell>
          <cell r="F1428" t="str">
            <v>44</v>
          </cell>
          <cell r="G1428" t="str">
            <v>323J</v>
          </cell>
          <cell r="H1428" t="str">
            <v>4902-00</v>
          </cell>
          <cell r="I1428"/>
          <cell r="J1428"/>
        </row>
        <row r="1429">
          <cell r="E1429" t="str">
            <v>RESEARCH TECHNOLOGIST SUPERVISOR</v>
          </cell>
          <cell r="F1429" t="str">
            <v>49</v>
          </cell>
          <cell r="G1429" t="str">
            <v>323K</v>
          </cell>
          <cell r="H1429" t="str">
            <v>4902-00</v>
          </cell>
          <cell r="I1429"/>
          <cell r="J1429"/>
        </row>
        <row r="1430">
          <cell r="E1430" t="str">
            <v>RESIDENTIAL CARE SERVICES ASSISTANT DIR</v>
          </cell>
          <cell r="F1430" t="str">
            <v>Band1</v>
          </cell>
          <cell r="G1430" t="str">
            <v>B1685</v>
          </cell>
          <cell r="H1430" t="str">
            <v>4902-00</v>
          </cell>
          <cell r="I1430"/>
          <cell r="J1430"/>
        </row>
        <row r="1431">
          <cell r="E1431" t="str">
            <v>RESIDENTIAL CARE SERVICES REGIONAL ADM</v>
          </cell>
          <cell r="F1431" t="str">
            <v>Band1</v>
          </cell>
          <cell r="G1431" t="str">
            <v>B1687</v>
          </cell>
          <cell r="H1431" t="str">
            <v>4902-00</v>
          </cell>
          <cell r="I1431"/>
          <cell r="J1431"/>
        </row>
        <row r="1432">
          <cell r="E1432" t="str">
            <v>RESIDENTIAL CARE SRVS POL &amp; TRAINING CHF</v>
          </cell>
          <cell r="F1432" t="str">
            <v>Band1</v>
          </cell>
          <cell r="G1432" t="str">
            <v>B1686</v>
          </cell>
          <cell r="H1432" t="str">
            <v>4902-00</v>
          </cell>
          <cell r="I1432"/>
          <cell r="J1432"/>
        </row>
        <row r="1433">
          <cell r="E1433" t="str">
            <v>RESIDENTIAL REHABILITATION COUNSELOR 1</v>
          </cell>
          <cell r="F1433" t="str">
            <v>38</v>
          </cell>
          <cell r="G1433" t="str">
            <v>347E</v>
          </cell>
          <cell r="H1433" t="str">
            <v>4902-00</v>
          </cell>
          <cell r="I1433"/>
          <cell r="J1433"/>
        </row>
        <row r="1434">
          <cell r="E1434" t="str">
            <v>RESIDENTIAL REHABILITATION COUNSELOR 2</v>
          </cell>
          <cell r="F1434" t="str">
            <v>45</v>
          </cell>
          <cell r="G1434" t="str">
            <v>347F</v>
          </cell>
          <cell r="H1434" t="str">
            <v>7103-00</v>
          </cell>
          <cell r="I1434"/>
          <cell r="J1434"/>
        </row>
        <row r="1435">
          <cell r="E1435" t="str">
            <v>RESIDENTIAL REHABILITATION COUNSELOR 3</v>
          </cell>
          <cell r="F1435" t="str">
            <v>47</v>
          </cell>
          <cell r="G1435" t="str">
            <v>347G</v>
          </cell>
          <cell r="H1435" t="str">
            <v>7103-00</v>
          </cell>
          <cell r="I1435"/>
          <cell r="J1435"/>
        </row>
        <row r="1436">
          <cell r="E1436" t="str">
            <v>RESIDENTIAL REHABILITATION COUNSELOR 4</v>
          </cell>
          <cell r="F1436" t="str">
            <v>49</v>
          </cell>
          <cell r="G1436" t="str">
            <v>347H</v>
          </cell>
          <cell r="H1436" t="str">
            <v>7103-00</v>
          </cell>
          <cell r="I1436"/>
          <cell r="J1436"/>
        </row>
        <row r="1437">
          <cell r="E1437" t="str">
            <v>RESIDENTIAL SERVICES COORDINATOR</v>
          </cell>
          <cell r="F1437" t="str">
            <v>44</v>
          </cell>
          <cell r="G1437" t="str">
            <v>345L</v>
          </cell>
          <cell r="H1437" t="str">
            <v>4902-00</v>
          </cell>
          <cell r="I1437"/>
          <cell r="J1437"/>
        </row>
        <row r="1438">
          <cell r="E1438" t="str">
            <v>RESIDENTIAL/STUDENT LIFE COUNSELOR</v>
          </cell>
          <cell r="F1438" t="str">
            <v>37</v>
          </cell>
          <cell r="G1438" t="str">
            <v>257J</v>
          </cell>
          <cell r="H1438" t="str">
            <v>4902-00</v>
          </cell>
          <cell r="I1438"/>
          <cell r="J1438"/>
        </row>
        <row r="1439">
          <cell r="E1439" t="str">
            <v>RESPIRATORY CARE ASSISTANT</v>
          </cell>
          <cell r="F1439" t="str">
            <v>40</v>
          </cell>
          <cell r="G1439" t="str">
            <v>310K</v>
          </cell>
          <cell r="H1439" t="str">
            <v>4902-00</v>
          </cell>
          <cell r="I1439"/>
          <cell r="J1439"/>
        </row>
        <row r="1440">
          <cell r="E1440" t="str">
            <v>RESPIRATORY CARE ASSOCIATE</v>
          </cell>
          <cell r="F1440" t="str">
            <v>47</v>
          </cell>
          <cell r="G1440" t="str">
            <v>309E</v>
          </cell>
          <cell r="H1440" t="str">
            <v>4902-00</v>
          </cell>
          <cell r="I1440"/>
          <cell r="J1440"/>
        </row>
        <row r="1441">
          <cell r="E1441" t="str">
            <v>RESPIRATORY CARE LEAD</v>
          </cell>
          <cell r="F1441" t="str">
            <v>55</v>
          </cell>
          <cell r="G1441" t="str">
            <v>309G</v>
          </cell>
          <cell r="H1441" t="str">
            <v>4902-00</v>
          </cell>
          <cell r="I1441"/>
          <cell r="J1441"/>
        </row>
        <row r="1442">
          <cell r="E1442" t="str">
            <v>RESPIRATORY CARE PRACTITIONER</v>
          </cell>
          <cell r="F1442" t="str">
            <v>52</v>
          </cell>
          <cell r="G1442" t="str">
            <v>309F</v>
          </cell>
          <cell r="H1442" t="str">
            <v>4902-00</v>
          </cell>
          <cell r="I1442"/>
          <cell r="J1442"/>
        </row>
        <row r="1443">
          <cell r="E1443" t="str">
            <v>RESPIRATORY CARE SPECIALIST</v>
          </cell>
          <cell r="F1443" t="str">
            <v>61</v>
          </cell>
          <cell r="G1443" t="str">
            <v>309H</v>
          </cell>
          <cell r="H1443" t="str">
            <v>4902-00</v>
          </cell>
          <cell r="I1443"/>
          <cell r="J1443"/>
        </row>
        <row r="1444">
          <cell r="E1444" t="str">
            <v>REST AREA ATTENDANT - TRANSPORTATION</v>
          </cell>
          <cell r="F1444" t="str">
            <v>31</v>
          </cell>
          <cell r="G1444" t="str">
            <v>595G</v>
          </cell>
          <cell r="H1444" t="str">
            <v>4902-00</v>
          </cell>
          <cell r="I1444"/>
          <cell r="J1444"/>
        </row>
        <row r="1445">
          <cell r="E1445" t="str">
            <v>RETAIL CLERK 1</v>
          </cell>
          <cell r="F1445" t="str">
            <v>29</v>
          </cell>
          <cell r="G1445" t="str">
            <v>227F</v>
          </cell>
          <cell r="H1445" t="str">
            <v>5307-00</v>
          </cell>
          <cell r="I1445"/>
          <cell r="J1445"/>
        </row>
        <row r="1446">
          <cell r="E1446" t="str">
            <v>RETAIL CLERK 2</v>
          </cell>
          <cell r="F1446" t="str">
            <v>31</v>
          </cell>
          <cell r="G1446" t="str">
            <v>227G</v>
          </cell>
          <cell r="H1446" t="str">
            <v>4902-00</v>
          </cell>
          <cell r="I1446"/>
          <cell r="J1446"/>
        </row>
        <row r="1447">
          <cell r="E1447" t="str">
            <v>RETAIL CLERK LEAD</v>
          </cell>
          <cell r="F1447" t="str">
            <v>34</v>
          </cell>
          <cell r="G1447" t="str">
            <v>227H</v>
          </cell>
          <cell r="H1447" t="str">
            <v>4902-00</v>
          </cell>
          <cell r="I1447"/>
          <cell r="J1447"/>
        </row>
        <row r="1448">
          <cell r="E1448" t="str">
            <v>RETIREMENT SERVICES ANALYST 1</v>
          </cell>
          <cell r="F1448" t="str">
            <v>37</v>
          </cell>
          <cell r="G1448" t="str">
            <v>163L</v>
          </cell>
          <cell r="H1448" t="str">
            <v>4902-00</v>
          </cell>
          <cell r="I1448"/>
          <cell r="J1448"/>
        </row>
        <row r="1449">
          <cell r="E1449" t="str">
            <v>RETIREMENT SERVICES ANALYST 2</v>
          </cell>
          <cell r="F1449" t="str">
            <v>44</v>
          </cell>
          <cell r="G1449" t="str">
            <v>163M</v>
          </cell>
          <cell r="H1449" t="str">
            <v>4902-00</v>
          </cell>
          <cell r="I1449"/>
          <cell r="J1449"/>
        </row>
        <row r="1450">
          <cell r="E1450" t="str">
            <v>RETIREMENT SERVICES ANALYST 3</v>
          </cell>
          <cell r="F1450" t="str">
            <v>47</v>
          </cell>
          <cell r="G1450" t="str">
            <v>163N</v>
          </cell>
          <cell r="H1450" t="str">
            <v>4902-00</v>
          </cell>
          <cell r="I1450"/>
          <cell r="J1450"/>
        </row>
        <row r="1451">
          <cell r="E1451" t="str">
            <v>RETIREMENT SERVICES ANALYST 4</v>
          </cell>
          <cell r="F1451" t="str">
            <v>50</v>
          </cell>
          <cell r="G1451" t="str">
            <v>163O</v>
          </cell>
          <cell r="H1451" t="str">
            <v>4902-00</v>
          </cell>
          <cell r="I1451"/>
          <cell r="J1451"/>
        </row>
        <row r="1452">
          <cell r="E1452" t="str">
            <v>REVENUE AGENT 1</v>
          </cell>
          <cell r="F1452" t="str">
            <v>43</v>
          </cell>
          <cell r="G1452" t="str">
            <v>174E</v>
          </cell>
          <cell r="H1452" t="str">
            <v>4902-00</v>
          </cell>
          <cell r="I1452"/>
          <cell r="J1452"/>
        </row>
        <row r="1453">
          <cell r="E1453" t="str">
            <v>REVENUE AGENT 2</v>
          </cell>
          <cell r="F1453" t="str">
            <v>50</v>
          </cell>
          <cell r="G1453" t="str">
            <v>174F</v>
          </cell>
          <cell r="H1453" t="str">
            <v>4902-00</v>
          </cell>
          <cell r="I1453"/>
          <cell r="J1453"/>
        </row>
        <row r="1454">
          <cell r="E1454" t="str">
            <v>REVENUE AGENT 3</v>
          </cell>
          <cell r="F1454" t="str">
            <v>54</v>
          </cell>
          <cell r="G1454" t="str">
            <v>174G</v>
          </cell>
          <cell r="H1454" t="str">
            <v>4902-00</v>
          </cell>
          <cell r="I1454"/>
          <cell r="J1454"/>
        </row>
        <row r="1455">
          <cell r="E1455" t="str">
            <v>REVENUE AGENT 4</v>
          </cell>
          <cell r="F1455" t="str">
            <v>56</v>
          </cell>
          <cell r="G1455" t="str">
            <v>174H</v>
          </cell>
          <cell r="H1455" t="str">
            <v>4902-00</v>
          </cell>
          <cell r="I1455"/>
          <cell r="J1455"/>
        </row>
        <row r="1456">
          <cell r="E1456" t="str">
            <v>REVENUE AUDITOR 1</v>
          </cell>
          <cell r="F1456" t="str">
            <v>44</v>
          </cell>
          <cell r="G1456" t="str">
            <v>155A</v>
          </cell>
          <cell r="H1456" t="str">
            <v>4902-00</v>
          </cell>
          <cell r="I1456"/>
          <cell r="J1456"/>
        </row>
        <row r="1457">
          <cell r="E1457" t="str">
            <v>REVENUE AUDITOR 2</v>
          </cell>
          <cell r="F1457" t="str">
            <v>53</v>
          </cell>
          <cell r="G1457" t="str">
            <v>155B</v>
          </cell>
          <cell r="H1457" t="str">
            <v>4902-00</v>
          </cell>
          <cell r="I1457"/>
          <cell r="J1457"/>
        </row>
        <row r="1458">
          <cell r="E1458" t="str">
            <v>REVENUE AUDITOR 3</v>
          </cell>
          <cell r="F1458" t="str">
            <v>57</v>
          </cell>
          <cell r="G1458" t="str">
            <v>155C</v>
          </cell>
          <cell r="H1458" t="str">
            <v>4902-00</v>
          </cell>
          <cell r="I1458"/>
          <cell r="J1458"/>
        </row>
        <row r="1459">
          <cell r="E1459" t="str">
            <v>REVENUE FORESTER 1</v>
          </cell>
          <cell r="F1459" t="str">
            <v>43</v>
          </cell>
          <cell r="G1459" t="str">
            <v>176E</v>
          </cell>
          <cell r="H1459" t="str">
            <v>4902-00</v>
          </cell>
          <cell r="I1459"/>
          <cell r="J1459"/>
        </row>
        <row r="1460">
          <cell r="E1460" t="str">
            <v>REVENUE FORESTER 2</v>
          </cell>
          <cell r="F1460" t="str">
            <v>48</v>
          </cell>
          <cell r="G1460" t="str">
            <v>176F</v>
          </cell>
          <cell r="H1460" t="str">
            <v>4902-00</v>
          </cell>
          <cell r="I1460"/>
          <cell r="J1460"/>
        </row>
        <row r="1461">
          <cell r="E1461" t="str">
            <v>REVENUE FORESTER 3</v>
          </cell>
          <cell r="F1461" t="str">
            <v>55</v>
          </cell>
          <cell r="G1461" t="str">
            <v>176G</v>
          </cell>
          <cell r="H1461" t="str">
            <v>4902-00</v>
          </cell>
          <cell r="I1461"/>
          <cell r="J1461"/>
        </row>
        <row r="1462">
          <cell r="E1462" t="str">
            <v>REVENUE FORESTER 4</v>
          </cell>
          <cell r="F1462" t="str">
            <v>57</v>
          </cell>
          <cell r="G1462" t="str">
            <v>176H</v>
          </cell>
          <cell r="H1462" t="str">
            <v>4902-00</v>
          </cell>
          <cell r="I1462"/>
          <cell r="J1462"/>
        </row>
        <row r="1463">
          <cell r="E1463" t="str">
            <v>REVIEW JUDGE</v>
          </cell>
          <cell r="F1463" t="str">
            <v>69</v>
          </cell>
          <cell r="G1463" t="str">
            <v>422M</v>
          </cell>
          <cell r="H1463" t="str">
            <v>4902-00</v>
          </cell>
          <cell r="I1463"/>
          <cell r="J1463"/>
        </row>
        <row r="1464">
          <cell r="E1464" t="str">
            <v>RISK MANAGEMENT SPECIALIST 1</v>
          </cell>
          <cell r="F1464" t="str">
            <v>39</v>
          </cell>
          <cell r="G1464" t="str">
            <v>399N</v>
          </cell>
          <cell r="H1464" t="str">
            <v>4902-00</v>
          </cell>
          <cell r="I1464"/>
          <cell r="J1464"/>
        </row>
        <row r="1465">
          <cell r="E1465" t="str">
            <v>RISK MANAGEMENT SPECIALIST 2</v>
          </cell>
          <cell r="F1465" t="str">
            <v>50</v>
          </cell>
          <cell r="G1465" t="str">
            <v>399O</v>
          </cell>
          <cell r="H1465" t="str">
            <v>4902-00</v>
          </cell>
          <cell r="I1465"/>
          <cell r="J1465"/>
        </row>
        <row r="1466">
          <cell r="E1466" t="str">
            <v>RISK MANAGEMENT SPECIALIST 3</v>
          </cell>
          <cell r="F1466" t="str">
            <v>53</v>
          </cell>
          <cell r="G1466" t="str">
            <v>399P</v>
          </cell>
          <cell r="H1466" t="str">
            <v>4902-00</v>
          </cell>
          <cell r="I1466"/>
          <cell r="J1466"/>
        </row>
        <row r="1467">
          <cell r="E1467" t="str">
            <v>ROOFER</v>
          </cell>
          <cell r="F1467" t="str">
            <v>42G</v>
          </cell>
          <cell r="G1467" t="str">
            <v>623E</v>
          </cell>
          <cell r="H1467" t="str">
            <v>4902-00</v>
          </cell>
          <cell r="I1467"/>
          <cell r="J1467"/>
        </row>
        <row r="1468">
          <cell r="E1468" t="str">
            <v>ROOFER LEAD</v>
          </cell>
          <cell r="F1468" t="str">
            <v>45G</v>
          </cell>
          <cell r="G1468" t="str">
            <v>623F</v>
          </cell>
          <cell r="H1468" t="str">
            <v>4902-00</v>
          </cell>
          <cell r="I1468"/>
          <cell r="J1468"/>
        </row>
        <row r="1469">
          <cell r="E1469" t="str">
            <v>SAFETY &amp; HEALTH SPECIALIST 1</v>
          </cell>
          <cell r="F1469" t="str">
            <v>42</v>
          </cell>
          <cell r="G1469" t="str">
            <v>392E</v>
          </cell>
          <cell r="H1469" t="str">
            <v>4902-00</v>
          </cell>
          <cell r="I1469"/>
          <cell r="J1469"/>
        </row>
        <row r="1470">
          <cell r="E1470" t="str">
            <v>SAFETY &amp; HEALTH SPECIALIST 2</v>
          </cell>
          <cell r="F1470" t="str">
            <v>51</v>
          </cell>
          <cell r="G1470" t="str">
            <v>392F</v>
          </cell>
          <cell r="H1470" t="str">
            <v>4902-00</v>
          </cell>
          <cell r="I1470"/>
          <cell r="J1470"/>
        </row>
        <row r="1471">
          <cell r="E1471" t="str">
            <v>SAFETY &amp; HEALTH SPECIALIST 3</v>
          </cell>
          <cell r="F1471" t="str">
            <v>54</v>
          </cell>
          <cell r="G1471" t="str">
            <v>392G</v>
          </cell>
          <cell r="H1471" t="str">
            <v>4902-00</v>
          </cell>
          <cell r="I1471"/>
          <cell r="J1471"/>
        </row>
        <row r="1472">
          <cell r="E1472" t="str">
            <v>SAFETY &amp; HEALTH SPECIALIST 4</v>
          </cell>
          <cell r="F1472" t="str">
            <v>57</v>
          </cell>
          <cell r="G1472" t="str">
            <v>392H</v>
          </cell>
          <cell r="H1472" t="str">
            <v>4902-00</v>
          </cell>
          <cell r="I1472"/>
          <cell r="J1472"/>
        </row>
        <row r="1473">
          <cell r="E1473" t="str">
            <v>SAFETY OFFICER 1</v>
          </cell>
          <cell r="F1473" t="str">
            <v>49</v>
          </cell>
          <cell r="G1473" t="str">
            <v>399F</v>
          </cell>
          <cell r="H1473" t="str">
            <v>4902-00</v>
          </cell>
          <cell r="I1473"/>
          <cell r="J1473"/>
        </row>
        <row r="1474">
          <cell r="E1474" t="str">
            <v>SAFETY OFFICER 2</v>
          </cell>
          <cell r="F1474" t="str">
            <v>53</v>
          </cell>
          <cell r="G1474" t="str">
            <v>399G</v>
          </cell>
          <cell r="H1474" t="str">
            <v>4902-00</v>
          </cell>
          <cell r="I1474"/>
          <cell r="J1474"/>
        </row>
        <row r="1475">
          <cell r="E1475" t="str">
            <v>SAFETY OFFICER 3</v>
          </cell>
          <cell r="F1475" t="str">
            <v>55</v>
          </cell>
          <cell r="G1475" t="str">
            <v>399H</v>
          </cell>
          <cell r="H1475" t="str">
            <v>5300-00</v>
          </cell>
          <cell r="I1475"/>
          <cell r="J1475"/>
        </row>
        <row r="1476">
          <cell r="E1476" t="str">
            <v>SAFETY OFFICER ASSISTANT</v>
          </cell>
          <cell r="F1476" t="str">
            <v>44</v>
          </cell>
          <cell r="G1476" t="str">
            <v>399E</v>
          </cell>
          <cell r="H1476" t="str">
            <v>4902-00</v>
          </cell>
          <cell r="I1476"/>
          <cell r="J1476"/>
        </row>
        <row r="1477">
          <cell r="E1477" t="str">
            <v>SAFETY PROGRAM ASSISTANT MANAGER</v>
          </cell>
          <cell r="F1477" t="str">
            <v>56</v>
          </cell>
          <cell r="G1477" t="str">
            <v>399I</v>
          </cell>
          <cell r="H1477" t="str">
            <v>4902-00</v>
          </cell>
          <cell r="I1477"/>
          <cell r="J1477"/>
        </row>
        <row r="1478">
          <cell r="E1478" t="str">
            <v>SCALE TECHNICIAN</v>
          </cell>
          <cell r="F1478" t="str">
            <v>44E</v>
          </cell>
          <cell r="G1478" t="str">
            <v>596V</v>
          </cell>
          <cell r="H1478" t="str">
            <v>4902-00</v>
          </cell>
          <cell r="I1478"/>
          <cell r="J1478"/>
        </row>
        <row r="1479">
          <cell r="E1479" t="str">
            <v>SCALE TECHNICIAN SUPERVISOR</v>
          </cell>
          <cell r="F1479" t="str">
            <v>46E</v>
          </cell>
          <cell r="G1479" t="str">
            <v>596W</v>
          </cell>
          <cell r="H1479" t="str">
            <v>4902-00</v>
          </cell>
          <cell r="I1479"/>
          <cell r="J1479"/>
        </row>
        <row r="1480">
          <cell r="E1480" t="str">
            <v>SCC ADMINISTRATIVE OFFICER</v>
          </cell>
          <cell r="F1480" t="str">
            <v>Band1</v>
          </cell>
          <cell r="G1480" t="str">
            <v>B2396</v>
          </cell>
          <cell r="H1480" t="str">
            <v>4902-00</v>
          </cell>
          <cell r="I1480"/>
          <cell r="J1480"/>
        </row>
        <row r="1481">
          <cell r="E1481" t="str">
            <v>SCC ASSOCIATE SUPERINTENDENT</v>
          </cell>
          <cell r="F1481" t="str">
            <v>Band1</v>
          </cell>
          <cell r="G1481" t="str">
            <v>B2395</v>
          </cell>
          <cell r="H1481" t="str">
            <v>4902-00</v>
          </cell>
          <cell r="I1481"/>
          <cell r="J1481"/>
        </row>
        <row r="1482">
          <cell r="E1482" t="str">
            <v>SCHOOL PSYCHOLOGIST, SCHOOL FOR THE DEAF</v>
          </cell>
          <cell r="F1482" t="str">
            <v>Band1</v>
          </cell>
          <cell r="G1482" t="str">
            <v>361I</v>
          </cell>
          <cell r="H1482" t="str">
            <v>4902-00</v>
          </cell>
          <cell r="I1482"/>
          <cell r="J1482"/>
        </row>
        <row r="1483">
          <cell r="E1483" t="str">
            <v>SCHOOL SOCIAL WORKER</v>
          </cell>
          <cell r="F1483" t="str">
            <v>Band1</v>
          </cell>
          <cell r="G1483" t="str">
            <v>361G</v>
          </cell>
          <cell r="H1483" t="str">
            <v>4902-00</v>
          </cell>
          <cell r="I1483"/>
          <cell r="J1483"/>
        </row>
        <row r="1484">
          <cell r="E1484" t="str">
            <v>SCIENTIFIC TECHNICIAN 1</v>
          </cell>
          <cell r="F1484" t="str">
            <v>30</v>
          </cell>
          <cell r="G1484" t="str">
            <v>522E</v>
          </cell>
          <cell r="H1484" t="str">
            <v>4902-00</v>
          </cell>
          <cell r="I1484"/>
          <cell r="J1484"/>
        </row>
        <row r="1485">
          <cell r="E1485" t="str">
            <v>SCIENTIFIC TECHNICIAN 2</v>
          </cell>
          <cell r="F1485" t="str">
            <v>36</v>
          </cell>
          <cell r="G1485" t="str">
            <v>522F</v>
          </cell>
          <cell r="H1485" t="str">
            <v>4902-00</v>
          </cell>
          <cell r="I1485"/>
          <cell r="J1485"/>
        </row>
        <row r="1486">
          <cell r="E1486" t="str">
            <v>SCIENTIFIC TECHNICIAN 3</v>
          </cell>
          <cell r="F1486" t="str">
            <v>42</v>
          </cell>
          <cell r="G1486" t="str">
            <v>522G</v>
          </cell>
          <cell r="H1486" t="str">
            <v>4902-00</v>
          </cell>
          <cell r="I1486"/>
          <cell r="J1486"/>
        </row>
        <row r="1487">
          <cell r="E1487" t="str">
            <v>SCIENTIFIC TECHNICIAN 4</v>
          </cell>
          <cell r="F1487" t="str">
            <v>46</v>
          </cell>
          <cell r="G1487" t="str">
            <v>522H</v>
          </cell>
          <cell r="H1487" t="str">
            <v>4902-00</v>
          </cell>
          <cell r="I1487"/>
          <cell r="J1487"/>
        </row>
        <row r="1488">
          <cell r="E1488" t="str">
            <v>SEC (AGENCY)</v>
          </cell>
          <cell r="F1488" t="str">
            <v>XX</v>
          </cell>
          <cell r="G1488" t="str">
            <v>EX012</v>
          </cell>
          <cell r="H1488" t="str">
            <v>4902-00</v>
          </cell>
          <cell r="I1488"/>
          <cell r="J1488"/>
        </row>
        <row r="1489">
          <cell r="E1489" t="str">
            <v>SECRETARY</v>
          </cell>
          <cell r="F1489" t="str">
            <v>30</v>
          </cell>
          <cell r="G1489" t="str">
            <v>100S</v>
          </cell>
          <cell r="H1489" t="str">
            <v>4902-00</v>
          </cell>
          <cell r="I1489"/>
          <cell r="J1489"/>
        </row>
        <row r="1490">
          <cell r="E1490" t="str">
            <v>SECRETARY LEAD</v>
          </cell>
          <cell r="F1490" t="str">
            <v>36</v>
          </cell>
          <cell r="G1490" t="str">
            <v>100U</v>
          </cell>
          <cell r="H1490" t="str">
            <v>4902-00</v>
          </cell>
          <cell r="I1490"/>
          <cell r="J1490"/>
        </row>
        <row r="1491">
          <cell r="E1491" t="str">
            <v>SECRETARY SENIOR</v>
          </cell>
          <cell r="F1491" t="str">
            <v>33</v>
          </cell>
          <cell r="G1491" t="str">
            <v>100T</v>
          </cell>
          <cell r="H1491" t="str">
            <v>4902-00</v>
          </cell>
          <cell r="I1491"/>
          <cell r="J1491"/>
        </row>
        <row r="1492">
          <cell r="E1492" t="str">
            <v>SECRETARY SUPERVISOR</v>
          </cell>
          <cell r="F1492" t="str">
            <v>40</v>
          </cell>
          <cell r="G1492" t="str">
            <v>100V</v>
          </cell>
          <cell r="H1492" t="str">
            <v>4902-00</v>
          </cell>
          <cell r="I1492"/>
          <cell r="J1492"/>
        </row>
        <row r="1493">
          <cell r="E1493" t="str">
            <v>SECURITY GUARD 1</v>
          </cell>
          <cell r="F1493" t="str">
            <v>39</v>
          </cell>
          <cell r="G1493" t="str">
            <v>385K</v>
          </cell>
          <cell r="H1493" t="str">
            <v>5307-00</v>
          </cell>
          <cell r="I1493"/>
          <cell r="J1493"/>
        </row>
        <row r="1494">
          <cell r="E1494" t="str">
            <v>SECURITY GUARD 2</v>
          </cell>
          <cell r="F1494" t="str">
            <v>42</v>
          </cell>
          <cell r="G1494" t="str">
            <v>385L</v>
          </cell>
          <cell r="H1494" t="str">
            <v>5307-00</v>
          </cell>
          <cell r="I1494"/>
          <cell r="J1494"/>
        </row>
        <row r="1495">
          <cell r="E1495" t="str">
            <v>SECURITY GUARD 3</v>
          </cell>
          <cell r="F1495" t="str">
            <v>44</v>
          </cell>
          <cell r="G1495" t="str">
            <v>385M</v>
          </cell>
          <cell r="H1495" t="str">
            <v>5307-00</v>
          </cell>
          <cell r="I1495"/>
          <cell r="J1495"/>
        </row>
        <row r="1496">
          <cell r="E1496" t="str">
            <v>SENIOR DIR, HUMAN RESOURCES DIVISION</v>
          </cell>
          <cell r="F1496" t="str">
            <v>Band1</v>
          </cell>
          <cell r="G1496" t="str">
            <v>B1660</v>
          </cell>
          <cell r="H1496" t="str">
            <v>4902-00</v>
          </cell>
          <cell r="I1496"/>
          <cell r="J1496"/>
        </row>
        <row r="1497">
          <cell r="E1497" t="str">
            <v>SENIOR EPIDEMIOLOGIST (NON-MEDICAL)</v>
          </cell>
          <cell r="F1497" t="str">
            <v>76</v>
          </cell>
          <cell r="G1497" t="str">
            <v>303M</v>
          </cell>
          <cell r="H1497" t="str">
            <v>4902-00</v>
          </cell>
          <cell r="I1497"/>
          <cell r="J1497"/>
        </row>
        <row r="1498">
          <cell r="E1498" t="str">
            <v>SENIOR MARINE ENGINEER</v>
          </cell>
          <cell r="F1498" t="str">
            <v>69</v>
          </cell>
          <cell r="G1498" t="str">
            <v>533L</v>
          </cell>
          <cell r="H1498" t="str">
            <v>4902-00</v>
          </cell>
          <cell r="I1498"/>
          <cell r="J1498"/>
        </row>
        <row r="1499">
          <cell r="E1499" t="str">
            <v>SENIOR PARK AIDE</v>
          </cell>
          <cell r="F1499" t="str">
            <v>29E</v>
          </cell>
          <cell r="G1499" t="str">
            <v>678O</v>
          </cell>
          <cell r="H1499" t="str">
            <v>4902-00</v>
          </cell>
          <cell r="I1499"/>
          <cell r="J1499"/>
        </row>
        <row r="1500">
          <cell r="E1500" t="str">
            <v>SENIOR TELECOMMUNICATIONS SPECIALIST</v>
          </cell>
          <cell r="F1500" t="str">
            <v>63E</v>
          </cell>
          <cell r="G1500" t="str">
            <v>594H</v>
          </cell>
          <cell r="H1500" t="str">
            <v>4902-00</v>
          </cell>
          <cell r="I1500"/>
          <cell r="J1500"/>
        </row>
        <row r="1501">
          <cell r="E1501" t="str">
            <v>SEWING &amp; ALTERATIONS SPECIALIST 1</v>
          </cell>
          <cell r="F1501" t="str">
            <v>27</v>
          </cell>
          <cell r="G1501" t="str">
            <v>681E</v>
          </cell>
          <cell r="H1501" t="str">
            <v>5307-00</v>
          </cell>
          <cell r="I1501"/>
          <cell r="J1501"/>
        </row>
        <row r="1502">
          <cell r="E1502" t="str">
            <v>SEWING &amp; ALTERATIONS SPECIALIST 2</v>
          </cell>
          <cell r="F1502" t="str">
            <v>35</v>
          </cell>
          <cell r="G1502" t="str">
            <v>681F</v>
          </cell>
          <cell r="H1502" t="str">
            <v>5307-00</v>
          </cell>
          <cell r="I1502"/>
          <cell r="J1502"/>
        </row>
        <row r="1503">
          <cell r="E1503" t="str">
            <v>SEWING &amp; ALTERATIONS SPECIALIST 3</v>
          </cell>
          <cell r="F1503" t="str">
            <v>39</v>
          </cell>
          <cell r="G1503" t="str">
            <v>681G</v>
          </cell>
          <cell r="H1503" t="str">
            <v>5307-00</v>
          </cell>
          <cell r="I1503"/>
          <cell r="J1503"/>
        </row>
        <row r="1504">
          <cell r="E1504" t="str">
            <v>SEWING &amp; ALTERATIONS SUPERVISOR</v>
          </cell>
          <cell r="F1504" t="str">
            <v>43</v>
          </cell>
          <cell r="G1504" t="str">
            <v>681H</v>
          </cell>
          <cell r="H1504" t="str">
            <v>4902-00</v>
          </cell>
          <cell r="I1504"/>
          <cell r="J1504"/>
        </row>
        <row r="1505">
          <cell r="E1505" t="str">
            <v>SEX OFFENDER TREATMENT SPECIALIST</v>
          </cell>
          <cell r="F1505" t="str">
            <v>55</v>
          </cell>
          <cell r="G1505" t="str">
            <v>354K</v>
          </cell>
          <cell r="H1505" t="str">
            <v>4902-00</v>
          </cell>
          <cell r="I1505"/>
          <cell r="J1505"/>
        </row>
        <row r="1506">
          <cell r="E1506" t="str">
            <v>SEX OFFENDER TREATMENT SUPERVISOR</v>
          </cell>
          <cell r="F1506" t="str">
            <v>59</v>
          </cell>
          <cell r="G1506" t="str">
            <v>354L</v>
          </cell>
          <cell r="H1506" t="str">
            <v>4902-00</v>
          </cell>
          <cell r="I1506"/>
          <cell r="J1506"/>
        </row>
        <row r="1507">
          <cell r="E1507" t="str">
            <v>SHEET METAL MECHANIC</v>
          </cell>
          <cell r="F1507" t="str">
            <v>46G</v>
          </cell>
          <cell r="G1507" t="str">
            <v>624F</v>
          </cell>
          <cell r="H1507" t="str">
            <v>4902-00</v>
          </cell>
          <cell r="I1507"/>
          <cell r="J1507"/>
        </row>
        <row r="1508">
          <cell r="E1508" t="str">
            <v>SHEET METAL MECHANIC APPRENTICE</v>
          </cell>
          <cell r="F1508" t="str">
            <v>Band1</v>
          </cell>
          <cell r="G1508" t="str">
            <v>625E</v>
          </cell>
          <cell r="H1508" t="str">
            <v>4902-00</v>
          </cell>
          <cell r="I1508"/>
          <cell r="J1508"/>
        </row>
        <row r="1509">
          <cell r="E1509" t="str">
            <v>SHEET METAL MECHANIC LEAD</v>
          </cell>
          <cell r="F1509" t="str">
            <v>49G</v>
          </cell>
          <cell r="G1509" t="str">
            <v>624G</v>
          </cell>
          <cell r="H1509" t="str">
            <v>4902-00</v>
          </cell>
          <cell r="I1509"/>
          <cell r="J1509"/>
        </row>
        <row r="1510">
          <cell r="E1510" t="str">
            <v>SHEET METAL MECHANIC SUPERVISOR</v>
          </cell>
          <cell r="F1510" t="str">
            <v>53G</v>
          </cell>
          <cell r="G1510" t="str">
            <v>624H</v>
          </cell>
          <cell r="H1510" t="str">
            <v>4902-00</v>
          </cell>
          <cell r="I1510"/>
          <cell r="J1510"/>
        </row>
        <row r="1511">
          <cell r="E1511" t="str">
            <v>SHELTERED WORKSHOP SUPERVISOR</v>
          </cell>
          <cell r="F1511" t="str">
            <v>43</v>
          </cell>
          <cell r="G1511" t="str">
            <v>346K</v>
          </cell>
          <cell r="H1511" t="str">
            <v>4902-00</v>
          </cell>
          <cell r="I1511"/>
          <cell r="J1511"/>
        </row>
        <row r="1512">
          <cell r="E1512" t="str">
            <v>SHIPWRIGHT SUPERVISOR</v>
          </cell>
          <cell r="F1512" t="str">
            <v>51G</v>
          </cell>
          <cell r="G1512" t="str">
            <v>605I</v>
          </cell>
          <cell r="H1512" t="str">
            <v>4902-00</v>
          </cell>
          <cell r="I1512"/>
          <cell r="J1512"/>
        </row>
        <row r="1513">
          <cell r="E1513" t="str">
            <v>SIGN PAINTER</v>
          </cell>
          <cell r="F1513" t="str">
            <v>42G</v>
          </cell>
          <cell r="G1513" t="str">
            <v>619G</v>
          </cell>
          <cell r="H1513" t="str">
            <v>4902-00</v>
          </cell>
          <cell r="I1513"/>
          <cell r="J1513"/>
        </row>
        <row r="1514">
          <cell r="E1514" t="str">
            <v>SIGN PAINTER LEAD</v>
          </cell>
          <cell r="F1514" t="str">
            <v>45G</v>
          </cell>
          <cell r="G1514" t="str">
            <v>619I</v>
          </cell>
          <cell r="H1514" t="str">
            <v>4902-00</v>
          </cell>
          <cell r="I1514"/>
          <cell r="J1514"/>
        </row>
        <row r="1515">
          <cell r="E1515" t="str">
            <v>SNACK BAR LEAD</v>
          </cell>
          <cell r="F1515" t="str">
            <v>30</v>
          </cell>
          <cell r="G1515" t="str">
            <v>674O</v>
          </cell>
          <cell r="H1515" t="str">
            <v>4902-00</v>
          </cell>
          <cell r="I1515"/>
          <cell r="J1515"/>
        </row>
        <row r="1516">
          <cell r="E1516" t="str">
            <v>SOC WORKER 1 - ACADEMIC MEDICAL CENTERS</v>
          </cell>
          <cell r="F1516" t="str">
            <v>51</v>
          </cell>
          <cell r="G1516" t="str">
            <v>351E</v>
          </cell>
          <cell r="H1516" t="str">
            <v>4902-00</v>
          </cell>
          <cell r="I1516"/>
          <cell r="J1516"/>
        </row>
        <row r="1517">
          <cell r="E1517" t="str">
            <v>SOC WORKER 2 - ACADEMIC MEDICAL CENTERS</v>
          </cell>
          <cell r="F1517" t="str">
            <v>55</v>
          </cell>
          <cell r="G1517" t="str">
            <v>351F</v>
          </cell>
          <cell r="H1517" t="str">
            <v>4902-00</v>
          </cell>
          <cell r="I1517"/>
          <cell r="J1517"/>
        </row>
        <row r="1518">
          <cell r="E1518" t="str">
            <v>SOCIAL &amp; HEALTH PROGRAM CONSULTANT 1</v>
          </cell>
          <cell r="F1518" t="str">
            <v>47</v>
          </cell>
          <cell r="G1518" t="str">
            <v>349E</v>
          </cell>
          <cell r="H1518" t="str">
            <v>5300-00</v>
          </cell>
          <cell r="I1518"/>
          <cell r="J1518"/>
        </row>
        <row r="1519">
          <cell r="E1519" t="str">
            <v>SOCIAL &amp; HEALTH PROGRAM CONSULTANT 2</v>
          </cell>
          <cell r="F1519" t="str">
            <v>56</v>
          </cell>
          <cell r="G1519" t="str">
            <v>349F</v>
          </cell>
          <cell r="H1519" t="str">
            <v>5300-00</v>
          </cell>
          <cell r="I1519"/>
          <cell r="J1519"/>
        </row>
        <row r="1520">
          <cell r="E1520" t="str">
            <v>SOCIAL &amp; HEALTH PROGRAM CONSULTANT 3</v>
          </cell>
          <cell r="F1520" t="str">
            <v>60</v>
          </cell>
          <cell r="G1520" t="str">
            <v>349G</v>
          </cell>
          <cell r="H1520" t="str">
            <v>5300-00</v>
          </cell>
          <cell r="I1520"/>
          <cell r="J1520"/>
        </row>
        <row r="1521">
          <cell r="E1521" t="str">
            <v>SOCIAL &amp; HEALTH PROGRAM CONSULTANT 4</v>
          </cell>
          <cell r="F1521" t="str">
            <v>62</v>
          </cell>
          <cell r="G1521" t="str">
            <v>349H</v>
          </cell>
          <cell r="H1521" t="str">
            <v>5300-00</v>
          </cell>
          <cell r="I1521"/>
          <cell r="J1521"/>
        </row>
        <row r="1522">
          <cell r="E1522" t="str">
            <v>SOCIAL SERVICE SPECIALIST 1</v>
          </cell>
          <cell r="F1522" t="str">
            <v>45</v>
          </cell>
          <cell r="G1522" t="str">
            <v>351O</v>
          </cell>
          <cell r="H1522" t="str">
            <v>4902-00</v>
          </cell>
          <cell r="I1522"/>
          <cell r="J1522"/>
        </row>
        <row r="1523">
          <cell r="E1523" t="str">
            <v>SOCIAL SERVICE SPECIALIST 2</v>
          </cell>
          <cell r="F1523" t="str">
            <v>53</v>
          </cell>
          <cell r="G1523" t="str">
            <v>351P</v>
          </cell>
          <cell r="H1523" t="str">
            <v>4902-00</v>
          </cell>
          <cell r="I1523"/>
          <cell r="J1523"/>
        </row>
        <row r="1524">
          <cell r="E1524" t="str">
            <v>SOCIAL SERVICE SPECIALIST 3</v>
          </cell>
          <cell r="F1524" t="str">
            <v>55</v>
          </cell>
          <cell r="G1524" t="str">
            <v>351Q</v>
          </cell>
          <cell r="H1524" t="str">
            <v>5300-00</v>
          </cell>
          <cell r="I1524"/>
          <cell r="J1524"/>
        </row>
        <row r="1525">
          <cell r="E1525" t="str">
            <v>SOCIAL SERVICE SPECIALIST 4</v>
          </cell>
          <cell r="F1525" t="str">
            <v>60</v>
          </cell>
          <cell r="G1525" t="str">
            <v>351R</v>
          </cell>
          <cell r="H1525" t="str">
            <v>5300-00</v>
          </cell>
          <cell r="I1525"/>
          <cell r="J1525"/>
        </row>
        <row r="1526">
          <cell r="E1526" t="str">
            <v>SOCIAL SERVICE TRAINING SPECIALIST</v>
          </cell>
          <cell r="F1526" t="str">
            <v>60</v>
          </cell>
          <cell r="G1526" t="str">
            <v>351J</v>
          </cell>
          <cell r="H1526" t="str">
            <v>4902-00</v>
          </cell>
          <cell r="I1526"/>
          <cell r="J1526"/>
        </row>
        <row r="1527">
          <cell r="E1527" t="str">
            <v>SOCIAL WORK ASSISTANT 1</v>
          </cell>
          <cell r="F1527" t="str">
            <v>41</v>
          </cell>
          <cell r="G1527" t="str">
            <v>343H</v>
          </cell>
          <cell r="H1527" t="str">
            <v>4902-00</v>
          </cell>
          <cell r="I1527"/>
          <cell r="J1527"/>
        </row>
        <row r="1528">
          <cell r="E1528" t="str">
            <v>SOCIAL WORK ASSISTANT 2</v>
          </cell>
          <cell r="F1528" t="str">
            <v>45</v>
          </cell>
          <cell r="G1528" t="str">
            <v>343I</v>
          </cell>
          <cell r="H1528" t="str">
            <v>4902-00</v>
          </cell>
          <cell r="I1528"/>
          <cell r="J1528"/>
        </row>
        <row r="1529">
          <cell r="E1529" t="str">
            <v>SOCIAL WORKER SUPV-ACADEM MEDICAL CNTRS</v>
          </cell>
          <cell r="F1529" t="str">
            <v>61</v>
          </cell>
          <cell r="G1529" t="str">
            <v>351H</v>
          </cell>
          <cell r="H1529" t="str">
            <v>4902-00</v>
          </cell>
          <cell r="I1529"/>
          <cell r="J1529"/>
        </row>
        <row r="1530">
          <cell r="E1530" t="str">
            <v>SP A TO SEC DSHS</v>
          </cell>
          <cell r="F1530" t="str">
            <v>Band1</v>
          </cell>
          <cell r="G1530" t="str">
            <v>B1712</v>
          </cell>
          <cell r="H1530" t="str">
            <v>4902-00</v>
          </cell>
          <cell r="I1530"/>
          <cell r="J1530"/>
        </row>
        <row r="1531">
          <cell r="E1531" t="str">
            <v>SP A/VOC REHAB</v>
          </cell>
          <cell r="F1531" t="str">
            <v>Band1</v>
          </cell>
          <cell r="G1531" t="str">
            <v>B1645</v>
          </cell>
          <cell r="H1531" t="str">
            <v>4902-00</v>
          </cell>
          <cell r="I1531"/>
          <cell r="J1531"/>
        </row>
        <row r="1532">
          <cell r="E1532" t="str">
            <v>SPACE ANALYST 1</v>
          </cell>
          <cell r="F1532" t="str">
            <v>49</v>
          </cell>
          <cell r="G1532" t="str">
            <v>544E</v>
          </cell>
          <cell r="H1532" t="str">
            <v>4902-00</v>
          </cell>
          <cell r="I1532"/>
          <cell r="J1532"/>
        </row>
        <row r="1533">
          <cell r="E1533" t="str">
            <v>SPACE ANALYST 2</v>
          </cell>
          <cell r="F1533" t="str">
            <v>53</v>
          </cell>
          <cell r="G1533" t="str">
            <v>544F</v>
          </cell>
          <cell r="H1533" t="str">
            <v>4902-00</v>
          </cell>
          <cell r="I1533"/>
          <cell r="J1533"/>
        </row>
        <row r="1534">
          <cell r="E1534" t="str">
            <v>SPEC ASST FOR SYSTEMS AND MONITORING-HCA</v>
          </cell>
          <cell r="F1534" t="str">
            <v>Band1</v>
          </cell>
          <cell r="G1534" t="str">
            <v>B1512</v>
          </cell>
          <cell r="H1534" t="str">
            <v>4902-00</v>
          </cell>
          <cell r="I1534"/>
          <cell r="J1534"/>
        </row>
        <row r="1535">
          <cell r="E1535" t="str">
            <v>SPECIALTY COMPLIANCE TECHNICAL SPEC</v>
          </cell>
          <cell r="F1535" t="str">
            <v>61</v>
          </cell>
          <cell r="G1535" t="str">
            <v>391U</v>
          </cell>
          <cell r="H1535" t="str">
            <v>4902-00</v>
          </cell>
          <cell r="I1535"/>
          <cell r="J1535"/>
        </row>
        <row r="1536">
          <cell r="E1536" t="str">
            <v>SPECIMEN PROCESSING SUPERVISOR</v>
          </cell>
          <cell r="F1536" t="str">
            <v>48</v>
          </cell>
          <cell r="G1536" t="str">
            <v>510R</v>
          </cell>
          <cell r="H1536" t="str">
            <v>4902-00</v>
          </cell>
          <cell r="I1536"/>
          <cell r="J1536"/>
        </row>
        <row r="1537">
          <cell r="E1537" t="str">
            <v>SPECIMEN PROCESSING TECHNICIAN</v>
          </cell>
          <cell r="F1537" t="str">
            <v>37</v>
          </cell>
          <cell r="G1537" t="str">
            <v>510P</v>
          </cell>
          <cell r="H1537" t="str">
            <v>4902-00</v>
          </cell>
          <cell r="I1537"/>
          <cell r="J1537"/>
        </row>
        <row r="1538">
          <cell r="E1538" t="str">
            <v>SPECIMEN PROCESSING TECHNICIAN LEAD</v>
          </cell>
          <cell r="F1538" t="str">
            <v>42</v>
          </cell>
          <cell r="G1538" t="str">
            <v>510Q</v>
          </cell>
          <cell r="H1538" t="str">
            <v>4902-00</v>
          </cell>
          <cell r="I1538"/>
          <cell r="J1538"/>
        </row>
        <row r="1539">
          <cell r="E1539" t="str">
            <v>SPEECH PATHOLOGIST, SCH FOR DEAF/BLIND</v>
          </cell>
          <cell r="F1539" t="str">
            <v>Band1</v>
          </cell>
          <cell r="G1539" t="str">
            <v>258J</v>
          </cell>
          <cell r="H1539" t="str">
            <v>4902-00</v>
          </cell>
          <cell r="I1539"/>
          <cell r="J1539"/>
        </row>
        <row r="1540">
          <cell r="E1540" t="str">
            <v>SPEECH PATHOLOGIST/AUDIOLOGIST SPEC 1</v>
          </cell>
          <cell r="F1540" t="str">
            <v>62</v>
          </cell>
          <cell r="G1540" t="str">
            <v>308E</v>
          </cell>
          <cell r="H1540" t="str">
            <v>4902-00</v>
          </cell>
          <cell r="I1540"/>
          <cell r="J1540"/>
        </row>
        <row r="1541">
          <cell r="E1541" t="str">
            <v>SPEECH PATHOLOGIST/AUDIOLOGIST SPEC 2</v>
          </cell>
          <cell r="F1541" t="str">
            <v>65</v>
          </cell>
          <cell r="G1541" t="str">
            <v>308F</v>
          </cell>
          <cell r="H1541" t="str">
            <v>7200-00</v>
          </cell>
          <cell r="I1541"/>
          <cell r="J1541"/>
        </row>
        <row r="1542">
          <cell r="E1542" t="str">
            <v>SPEECH PATHOLOGIST/AUDIOLOGIST SPEC 3</v>
          </cell>
          <cell r="F1542" t="str">
            <v>68</v>
          </cell>
          <cell r="G1542" t="str">
            <v>308G</v>
          </cell>
          <cell r="H1542" t="str">
            <v>4902-00</v>
          </cell>
          <cell r="I1542"/>
          <cell r="J1542"/>
        </row>
        <row r="1543">
          <cell r="E1543" t="str">
            <v>SPORTS EQUIPMENT ATTENDANT</v>
          </cell>
          <cell r="F1543" t="str">
            <v>19</v>
          </cell>
          <cell r="G1543" t="str">
            <v>702E</v>
          </cell>
          <cell r="H1543" t="str">
            <v>4902-00</v>
          </cell>
          <cell r="I1543"/>
          <cell r="J1543"/>
        </row>
        <row r="1544">
          <cell r="E1544" t="str">
            <v>SPORTS EQUIPMENT MANAGER 1</v>
          </cell>
          <cell r="F1544" t="str">
            <v>30</v>
          </cell>
          <cell r="G1544" t="str">
            <v>702G</v>
          </cell>
          <cell r="H1544" t="str">
            <v>4902-00</v>
          </cell>
          <cell r="I1544"/>
          <cell r="J1544"/>
        </row>
        <row r="1545">
          <cell r="E1545" t="str">
            <v>SPORTS EQUIPMENT MANAGER 2</v>
          </cell>
          <cell r="F1545" t="str">
            <v>34</v>
          </cell>
          <cell r="G1545" t="str">
            <v>702H</v>
          </cell>
          <cell r="H1545" t="str">
            <v>4902-00</v>
          </cell>
          <cell r="I1545"/>
          <cell r="J1545"/>
        </row>
        <row r="1546">
          <cell r="E1546" t="str">
            <v>SPORTS EQUIPMENT TECHNICIAN</v>
          </cell>
          <cell r="F1546" t="str">
            <v>24</v>
          </cell>
          <cell r="G1546" t="str">
            <v>702F</v>
          </cell>
          <cell r="H1546" t="str">
            <v>4902-00</v>
          </cell>
          <cell r="I1546"/>
          <cell r="J1546"/>
        </row>
        <row r="1547">
          <cell r="E1547" t="str">
            <v>SPTDT ECHO GN SL</v>
          </cell>
          <cell r="F1547" t="str">
            <v>Band1</v>
          </cell>
          <cell r="G1547" t="str">
            <v>B2310</v>
          </cell>
          <cell r="H1547" t="str">
            <v>4902-00</v>
          </cell>
          <cell r="I1547"/>
          <cell r="J1547"/>
        </row>
        <row r="1548">
          <cell r="E1548" t="str">
            <v>SPTDT GRN HL SCL</v>
          </cell>
          <cell r="F1548" t="str">
            <v>Band1</v>
          </cell>
          <cell r="G1548" t="str">
            <v>B2300</v>
          </cell>
          <cell r="H1548" t="str">
            <v>4902-00</v>
          </cell>
          <cell r="I1548"/>
          <cell r="J1548"/>
        </row>
        <row r="1549">
          <cell r="E1549" t="str">
            <v>SPTDT LKLD VILGE</v>
          </cell>
          <cell r="F1549" t="str">
            <v>Band1</v>
          </cell>
          <cell r="G1549" t="str">
            <v>B2360</v>
          </cell>
          <cell r="H1549" t="str">
            <v>5300-00</v>
          </cell>
          <cell r="I1549"/>
          <cell r="J1549"/>
        </row>
        <row r="1550">
          <cell r="E1550" t="str">
            <v>SPTDT NAS YH CMP</v>
          </cell>
          <cell r="F1550" t="str">
            <v>Band1</v>
          </cell>
          <cell r="G1550" t="str">
            <v>B2320</v>
          </cell>
          <cell r="H1550" t="str">
            <v>4902-00</v>
          </cell>
          <cell r="I1550"/>
          <cell r="J1550"/>
        </row>
        <row r="1551">
          <cell r="E1551" t="str">
            <v>SPTDT RAINIER SL</v>
          </cell>
          <cell r="F1551" t="str">
            <v>Band1</v>
          </cell>
          <cell r="G1551" t="str">
            <v>B2370</v>
          </cell>
          <cell r="H1551" t="str">
            <v>5300-00</v>
          </cell>
          <cell r="I1551"/>
          <cell r="J1551"/>
        </row>
        <row r="1552">
          <cell r="E1552" t="str">
            <v>SPTDT YK VLY SCL</v>
          </cell>
          <cell r="F1552" t="str">
            <v>Band1</v>
          </cell>
          <cell r="G1552" t="str">
            <v>B2380</v>
          </cell>
          <cell r="H1552" t="str">
            <v>4902-00</v>
          </cell>
          <cell r="I1552"/>
          <cell r="J1552"/>
        </row>
        <row r="1553">
          <cell r="E1553" t="str">
            <v>SR DIR, OFFICE OF FRAUD &amp; ACCOUNTABILITY</v>
          </cell>
          <cell r="F1553" t="str">
            <v>Band1</v>
          </cell>
          <cell r="G1553" t="str">
            <v>B2051</v>
          </cell>
          <cell r="H1553" t="str">
            <v>5300-00</v>
          </cell>
          <cell r="I1553"/>
          <cell r="J1553"/>
        </row>
        <row r="1554">
          <cell r="E1554" t="str">
            <v>SR DIRECTOR , POLICY AND EXTERNAL RLTNS</v>
          </cell>
          <cell r="F1554" t="str">
            <v>Band1</v>
          </cell>
          <cell r="G1554" t="str">
            <v>B1730</v>
          </cell>
          <cell r="H1554" t="str">
            <v>4902-00</v>
          </cell>
          <cell r="I1554"/>
          <cell r="J1554"/>
        </row>
        <row r="1555">
          <cell r="E1555" t="str">
            <v>STAGE MANAGER</v>
          </cell>
          <cell r="F1555" t="str">
            <v>49</v>
          </cell>
          <cell r="G1555" t="str">
            <v>202H</v>
          </cell>
          <cell r="H1555" t="str">
            <v>4902-00</v>
          </cell>
          <cell r="I1555"/>
          <cell r="J1555"/>
        </row>
        <row r="1556">
          <cell r="E1556" t="str">
            <v>STAGE TECHNICIAN 1</v>
          </cell>
          <cell r="F1556" t="str">
            <v>39</v>
          </cell>
          <cell r="G1556" t="str">
            <v>202E</v>
          </cell>
          <cell r="H1556" t="str">
            <v>4902-00</v>
          </cell>
          <cell r="I1556"/>
          <cell r="J1556"/>
        </row>
        <row r="1557">
          <cell r="E1557" t="str">
            <v>STAGE TECHNICIAN 2</v>
          </cell>
          <cell r="F1557" t="str">
            <v>43</v>
          </cell>
          <cell r="G1557" t="str">
            <v>202F</v>
          </cell>
          <cell r="H1557" t="str">
            <v>4902-00</v>
          </cell>
          <cell r="I1557"/>
          <cell r="J1557"/>
        </row>
        <row r="1558">
          <cell r="E1558" t="str">
            <v>STATE ARCHAEOLOGIST</v>
          </cell>
          <cell r="F1558" t="str">
            <v>55</v>
          </cell>
          <cell r="G1558" t="str">
            <v>260E</v>
          </cell>
          <cell r="H1558" t="str">
            <v>4902-00</v>
          </cell>
          <cell r="I1558"/>
          <cell r="J1558"/>
        </row>
        <row r="1559">
          <cell r="E1559" t="str">
            <v>STATE ENTERPRISE ARCHITECT</v>
          </cell>
          <cell r="F1559" t="str">
            <v>72</v>
          </cell>
          <cell r="G1559" t="str">
            <v>479Q</v>
          </cell>
          <cell r="H1559" t="str">
            <v>4902-00</v>
          </cell>
          <cell r="I1559"/>
          <cell r="J1559"/>
        </row>
        <row r="1560">
          <cell r="E1560" t="str">
            <v>STATE FINANCIAL CONSULTANT</v>
          </cell>
          <cell r="F1560" t="str">
            <v>61</v>
          </cell>
          <cell r="G1560" t="str">
            <v>146C</v>
          </cell>
          <cell r="H1560" t="str">
            <v>4902-00</v>
          </cell>
          <cell r="I1560"/>
          <cell r="J1560"/>
        </row>
        <row r="1561">
          <cell r="E1561" t="str">
            <v>STATE FINANCIAL SENIOR CONSULTANT</v>
          </cell>
          <cell r="F1561" t="str">
            <v>65</v>
          </cell>
          <cell r="G1561" t="str">
            <v>146D</v>
          </cell>
          <cell r="H1561" t="str">
            <v>4902-00</v>
          </cell>
          <cell r="I1561"/>
          <cell r="J1561"/>
        </row>
        <row r="1562">
          <cell r="E1562" t="str">
            <v>STATE METROLOGIST</v>
          </cell>
          <cell r="F1562" t="str">
            <v>45</v>
          </cell>
          <cell r="G1562" t="str">
            <v>453I</v>
          </cell>
          <cell r="H1562" t="str">
            <v>4902-00</v>
          </cell>
          <cell r="I1562"/>
          <cell r="J1562"/>
        </row>
        <row r="1563">
          <cell r="E1563" t="str">
            <v>STATEWIDE CUSTOMER SERVICE ADMINISTRATOR</v>
          </cell>
          <cell r="F1563" t="str">
            <v>Band1</v>
          </cell>
          <cell r="G1563" t="str">
            <v>B1591</v>
          </cell>
          <cell r="H1563" t="str">
            <v>4902-00</v>
          </cell>
          <cell r="I1563"/>
          <cell r="J1563"/>
        </row>
        <row r="1564">
          <cell r="E1564" t="str">
            <v>STATEWIDE PROG COORD FOR BLIND/VISUALLY</v>
          </cell>
          <cell r="F1564" t="str">
            <v>50</v>
          </cell>
          <cell r="G1564" t="str">
            <v>349J</v>
          </cell>
          <cell r="H1564" t="str">
            <v>4902-00</v>
          </cell>
          <cell r="I1564"/>
          <cell r="J1564"/>
        </row>
        <row r="1565">
          <cell r="E1565" t="str">
            <v>STATIONARY ENGINEER 1</v>
          </cell>
          <cell r="F1565" t="str">
            <v>45G</v>
          </cell>
          <cell r="G1565" t="str">
            <v>602J</v>
          </cell>
          <cell r="H1565" t="str">
            <v>4902-00</v>
          </cell>
          <cell r="I1565"/>
          <cell r="J1565"/>
        </row>
        <row r="1566">
          <cell r="E1566" t="str">
            <v>STATIONARY ENGINEER 2</v>
          </cell>
          <cell r="F1566" t="str">
            <v>49G</v>
          </cell>
          <cell r="G1566" t="str">
            <v>602K</v>
          </cell>
          <cell r="H1566" t="str">
            <v>5307-00</v>
          </cell>
          <cell r="I1566"/>
          <cell r="J1566"/>
        </row>
        <row r="1567">
          <cell r="E1567" t="str">
            <v>STATIONARY ENGINEER 3</v>
          </cell>
          <cell r="F1567" t="str">
            <v>53G</v>
          </cell>
          <cell r="G1567" t="str">
            <v>602L</v>
          </cell>
          <cell r="H1567" t="str">
            <v>5307-00</v>
          </cell>
          <cell r="I1567"/>
          <cell r="J1567"/>
        </row>
        <row r="1568">
          <cell r="E1568" t="str">
            <v>STATIONARY ENGINEER 4</v>
          </cell>
          <cell r="F1568" t="str">
            <v>57G</v>
          </cell>
          <cell r="G1568" t="str">
            <v>602M</v>
          </cell>
          <cell r="H1568" t="str">
            <v>4902-00</v>
          </cell>
          <cell r="I1568"/>
          <cell r="J1568"/>
        </row>
        <row r="1569">
          <cell r="E1569" t="str">
            <v>STOCKROOM ATTENDANT 1</v>
          </cell>
          <cell r="F1569" t="str">
            <v>27</v>
          </cell>
          <cell r="G1569" t="str">
            <v>116E</v>
          </cell>
          <cell r="H1569" t="str">
            <v>4902-00</v>
          </cell>
          <cell r="I1569"/>
          <cell r="J1569"/>
        </row>
        <row r="1570">
          <cell r="E1570" t="str">
            <v>STOCKROOM ATTENDANT 2</v>
          </cell>
          <cell r="F1570" t="str">
            <v>29</v>
          </cell>
          <cell r="G1570" t="str">
            <v>116F</v>
          </cell>
          <cell r="H1570" t="str">
            <v>5307-01</v>
          </cell>
          <cell r="I1570"/>
          <cell r="J1570"/>
        </row>
        <row r="1571">
          <cell r="E1571" t="str">
            <v>STOCKROOM ATTENDANT 3</v>
          </cell>
          <cell r="F1571" t="str">
            <v>32</v>
          </cell>
          <cell r="G1571" t="str">
            <v>116G</v>
          </cell>
          <cell r="H1571" t="str">
            <v>5307-00</v>
          </cell>
          <cell r="I1571"/>
          <cell r="J1571"/>
        </row>
        <row r="1572">
          <cell r="E1572" t="str">
            <v>STOCKROOM SUPERVISOR</v>
          </cell>
          <cell r="F1572" t="str">
            <v>34</v>
          </cell>
          <cell r="G1572" t="str">
            <v>116I</v>
          </cell>
          <cell r="H1572" t="str">
            <v>4902-00</v>
          </cell>
          <cell r="I1572"/>
          <cell r="J1572"/>
        </row>
        <row r="1573">
          <cell r="E1573" t="str">
            <v>STUDENT LIFE DEAN</v>
          </cell>
          <cell r="F1573" t="str">
            <v>42</v>
          </cell>
          <cell r="G1573" t="str">
            <v>257L</v>
          </cell>
          <cell r="H1573" t="str">
            <v>4902-00</v>
          </cell>
          <cell r="I1573"/>
          <cell r="J1573"/>
        </row>
        <row r="1574">
          <cell r="E1574" t="str">
            <v>SUMMER WK STUDNT</v>
          </cell>
          <cell r="F1574" t="str">
            <v>XX</v>
          </cell>
          <cell r="G1574" t="str">
            <v>0035E</v>
          </cell>
          <cell r="H1574" t="str">
            <v>4902-00</v>
          </cell>
          <cell r="I1574"/>
          <cell r="J1574"/>
        </row>
        <row r="1575">
          <cell r="E1575" t="str">
            <v>SUPPORT ENFORCEMENT OFFICER 1</v>
          </cell>
          <cell r="F1575" t="str">
            <v>44</v>
          </cell>
          <cell r="G1575" t="str">
            <v>178F</v>
          </cell>
          <cell r="H1575" t="str">
            <v>4902-00</v>
          </cell>
          <cell r="I1575"/>
          <cell r="J1575"/>
        </row>
        <row r="1576">
          <cell r="E1576" t="str">
            <v>SUPPORT ENFORCEMENT OFFICER 2</v>
          </cell>
          <cell r="F1576" t="str">
            <v>47</v>
          </cell>
          <cell r="G1576" t="str">
            <v>178G</v>
          </cell>
          <cell r="H1576" t="str">
            <v>4902-00</v>
          </cell>
          <cell r="I1576"/>
          <cell r="J1576"/>
        </row>
        <row r="1577">
          <cell r="E1577" t="str">
            <v>SUPPORT ENFORCEMENT OFFICER 3</v>
          </cell>
          <cell r="F1577" t="str">
            <v>50</v>
          </cell>
          <cell r="G1577" t="str">
            <v>178H</v>
          </cell>
          <cell r="H1577" t="str">
            <v>4902-00</v>
          </cell>
          <cell r="I1577"/>
          <cell r="J1577"/>
        </row>
        <row r="1578">
          <cell r="E1578" t="str">
            <v>SUPPORT ENFORCEMENT OFFICER 4</v>
          </cell>
          <cell r="F1578" t="str">
            <v>53</v>
          </cell>
          <cell r="G1578" t="str">
            <v>178I</v>
          </cell>
          <cell r="H1578" t="str">
            <v>4902-00</v>
          </cell>
          <cell r="I1578"/>
          <cell r="J1578"/>
        </row>
        <row r="1579">
          <cell r="E1579" t="str">
            <v>SUPPORT ENFORCEMENT TECHNICIAN</v>
          </cell>
          <cell r="F1579" t="str">
            <v>37</v>
          </cell>
          <cell r="G1579" t="str">
            <v>178E</v>
          </cell>
          <cell r="H1579" t="str">
            <v>4902-00</v>
          </cell>
          <cell r="I1579"/>
          <cell r="J1579"/>
        </row>
        <row r="1580">
          <cell r="E1580" t="str">
            <v>SUPT CIVIL COM P</v>
          </cell>
          <cell r="F1580" t="str">
            <v>Band1</v>
          </cell>
          <cell r="G1580" t="str">
            <v>B2420</v>
          </cell>
          <cell r="H1580" t="str">
            <v>5300-00</v>
          </cell>
          <cell r="I1580"/>
          <cell r="J1580"/>
        </row>
        <row r="1581">
          <cell r="E1581" t="str">
            <v>SUPT FR HD MRG C</v>
          </cell>
          <cell r="F1581" t="str">
            <v>Band1</v>
          </cell>
          <cell r="G1581" t="str">
            <v>B2350</v>
          </cell>
          <cell r="H1581" t="str">
            <v>4902-00</v>
          </cell>
          <cell r="I1581"/>
          <cell r="J1581"/>
        </row>
        <row r="1582">
          <cell r="E1582" t="str">
            <v>SUPT FRCT SC M</v>
          </cell>
          <cell r="F1582" t="str">
            <v>Band1</v>
          </cell>
          <cell r="G1582" t="str">
            <v>B2389</v>
          </cell>
          <cell r="H1582" t="str">
            <v>5300-00</v>
          </cell>
          <cell r="I1582"/>
          <cell r="J1582"/>
        </row>
        <row r="1583">
          <cell r="E1583" t="str">
            <v>SUPV, OCEANOGRAPHIC RESEARCH VESSEL</v>
          </cell>
          <cell r="F1583" t="str">
            <v>50G</v>
          </cell>
          <cell r="G1583" t="str">
            <v>652G</v>
          </cell>
          <cell r="H1583" t="str">
            <v>4902-00</v>
          </cell>
          <cell r="I1583"/>
          <cell r="J1583"/>
        </row>
        <row r="1584">
          <cell r="E1584" t="str">
            <v>SURGICAL TECHNOLOGIST</v>
          </cell>
          <cell r="F1584" t="str">
            <v>42</v>
          </cell>
          <cell r="G1584" t="str">
            <v>319E</v>
          </cell>
          <cell r="H1584" t="str">
            <v>4902-00</v>
          </cell>
          <cell r="I1584"/>
          <cell r="J1584"/>
        </row>
        <row r="1585">
          <cell r="E1585" t="str">
            <v>SURPLUS INVENTORY CONTROL SPECIALIST 2</v>
          </cell>
          <cell r="F1585" t="str">
            <v>37</v>
          </cell>
          <cell r="G1585" t="str">
            <v>118E</v>
          </cell>
          <cell r="H1585" t="str">
            <v>4902-00</v>
          </cell>
          <cell r="I1585"/>
          <cell r="J1585"/>
        </row>
        <row r="1586">
          <cell r="E1586" t="str">
            <v>SURPLUS INVENTORY CONTROL SPECIALIST 4</v>
          </cell>
          <cell r="F1586" t="str">
            <v>49</v>
          </cell>
          <cell r="G1586" t="str">
            <v>118H</v>
          </cell>
          <cell r="H1586" t="str">
            <v>4902-00</v>
          </cell>
          <cell r="I1586"/>
          <cell r="J1586"/>
        </row>
        <row r="1587">
          <cell r="E1587" t="str">
            <v>TAX INFORMATION SPECIALIST 1</v>
          </cell>
          <cell r="F1587" t="str">
            <v>40</v>
          </cell>
          <cell r="G1587" t="str">
            <v>172E</v>
          </cell>
          <cell r="H1587" t="str">
            <v>4902-00</v>
          </cell>
          <cell r="I1587"/>
          <cell r="J1587"/>
        </row>
        <row r="1588">
          <cell r="E1588" t="str">
            <v>TAX INFORMATION SPECIALIST 2</v>
          </cell>
          <cell r="F1588" t="str">
            <v>43</v>
          </cell>
          <cell r="G1588" t="str">
            <v>172F</v>
          </cell>
          <cell r="H1588" t="str">
            <v>4902-00</v>
          </cell>
          <cell r="I1588"/>
          <cell r="J1588"/>
        </row>
        <row r="1589">
          <cell r="E1589" t="str">
            <v>TAX INFORMATION SPECIALIST 3</v>
          </cell>
          <cell r="F1589" t="str">
            <v>51</v>
          </cell>
          <cell r="G1589" t="str">
            <v>172G</v>
          </cell>
          <cell r="H1589" t="str">
            <v>4902-00</v>
          </cell>
          <cell r="I1589"/>
          <cell r="J1589"/>
        </row>
        <row r="1590">
          <cell r="E1590" t="str">
            <v>TAX INFORMATION SPECIALIST 4</v>
          </cell>
          <cell r="F1590" t="str">
            <v>56</v>
          </cell>
          <cell r="G1590" t="str">
            <v>172H</v>
          </cell>
          <cell r="H1590" t="str">
            <v>4902-00</v>
          </cell>
          <cell r="I1590"/>
          <cell r="J1590"/>
        </row>
        <row r="1591">
          <cell r="E1591" t="str">
            <v>TAX POLICY SPECIALIST 1</v>
          </cell>
          <cell r="F1591" t="str">
            <v>54</v>
          </cell>
          <cell r="G1591" t="str">
            <v>175E</v>
          </cell>
          <cell r="H1591" t="str">
            <v>4902-00</v>
          </cell>
          <cell r="I1591"/>
          <cell r="J1591"/>
        </row>
        <row r="1592">
          <cell r="E1592" t="str">
            <v>TAX POLICY SPECIALIST 2</v>
          </cell>
          <cell r="F1592" t="str">
            <v>61</v>
          </cell>
          <cell r="G1592" t="str">
            <v>175F</v>
          </cell>
          <cell r="H1592" t="str">
            <v>4902-00</v>
          </cell>
          <cell r="I1592"/>
          <cell r="J1592"/>
        </row>
        <row r="1593">
          <cell r="E1593" t="str">
            <v>TAX POLICY SPECIALIST 3</v>
          </cell>
          <cell r="F1593" t="str">
            <v>66</v>
          </cell>
          <cell r="G1593" t="str">
            <v>175G</v>
          </cell>
          <cell r="H1593" t="str">
            <v>4902-00</v>
          </cell>
          <cell r="I1593"/>
          <cell r="J1593"/>
        </row>
        <row r="1594">
          <cell r="E1594" t="str">
            <v>TAX POLICY SPECIALIST 4</v>
          </cell>
          <cell r="F1594" t="str">
            <v>69</v>
          </cell>
          <cell r="G1594" t="str">
            <v>175H</v>
          </cell>
          <cell r="H1594" t="str">
            <v>4902-00</v>
          </cell>
          <cell r="I1594"/>
          <cell r="J1594"/>
        </row>
        <row r="1595">
          <cell r="E1595" t="str">
            <v>TAX SERVICE REPRESENTATIVE 1</v>
          </cell>
          <cell r="F1595" t="str">
            <v>35</v>
          </cell>
          <cell r="G1595" t="str">
            <v>177O</v>
          </cell>
          <cell r="H1595" t="str">
            <v>4902-00</v>
          </cell>
          <cell r="I1595"/>
          <cell r="J1595"/>
        </row>
        <row r="1596">
          <cell r="E1596" t="str">
            <v>TAX SERVICE REPRESENTATIVE 2</v>
          </cell>
          <cell r="F1596" t="str">
            <v>37</v>
          </cell>
          <cell r="G1596" t="str">
            <v>177P</v>
          </cell>
          <cell r="H1596" t="str">
            <v>4902-00</v>
          </cell>
          <cell r="I1596"/>
          <cell r="J1596"/>
        </row>
        <row r="1597">
          <cell r="E1597" t="str">
            <v>TAX SPECIALIST 1 - ES</v>
          </cell>
          <cell r="F1597" t="str">
            <v>38</v>
          </cell>
          <cell r="G1597" t="str">
            <v>173J</v>
          </cell>
          <cell r="H1597" t="str">
            <v>4902-00</v>
          </cell>
          <cell r="I1597"/>
          <cell r="J1597"/>
        </row>
        <row r="1598">
          <cell r="E1598" t="str">
            <v>TAX SPECIALIST 2 - ES</v>
          </cell>
          <cell r="F1598" t="str">
            <v>44</v>
          </cell>
          <cell r="G1598" t="str">
            <v>173K</v>
          </cell>
          <cell r="H1598" t="str">
            <v>4902-00</v>
          </cell>
          <cell r="I1598"/>
          <cell r="J1598"/>
        </row>
        <row r="1599">
          <cell r="E1599" t="str">
            <v>TAX SPECIALIST 3 - ES</v>
          </cell>
          <cell r="F1599" t="str">
            <v>48</v>
          </cell>
          <cell r="G1599" t="str">
            <v>173L</v>
          </cell>
          <cell r="H1599" t="str">
            <v>4902-00</v>
          </cell>
          <cell r="I1599"/>
          <cell r="J1599"/>
        </row>
        <row r="1600">
          <cell r="E1600" t="str">
            <v>TAX SPECIALIST 4 - ES</v>
          </cell>
          <cell r="F1600" t="str">
            <v>50</v>
          </cell>
          <cell r="G1600" t="str">
            <v>173M</v>
          </cell>
          <cell r="H1600" t="str">
            <v>4902-00</v>
          </cell>
          <cell r="I1600"/>
          <cell r="J1600"/>
        </row>
        <row r="1601">
          <cell r="E1601" t="str">
            <v>TEACHER OF THE BLIND</v>
          </cell>
          <cell r="F1601" t="str">
            <v>Band1</v>
          </cell>
          <cell r="G1601" t="str">
            <v>258F</v>
          </cell>
          <cell r="H1601" t="str">
            <v>4902-00</v>
          </cell>
          <cell r="I1601"/>
          <cell r="J1601"/>
        </row>
        <row r="1602">
          <cell r="E1602" t="str">
            <v>TEACHER OF THE DEAF</v>
          </cell>
          <cell r="F1602" t="str">
            <v>Band1</v>
          </cell>
          <cell r="G1602" t="str">
            <v>258E</v>
          </cell>
          <cell r="H1602" t="str">
            <v>4902-00</v>
          </cell>
          <cell r="I1602"/>
          <cell r="J1602"/>
        </row>
        <row r="1603">
          <cell r="E1603" t="str">
            <v>TELEMETRY SYSTEMS SPECIALIST</v>
          </cell>
          <cell r="F1603" t="str">
            <v>56E</v>
          </cell>
          <cell r="G1603" t="str">
            <v>594I</v>
          </cell>
          <cell r="H1603" t="str">
            <v>4902-00</v>
          </cell>
          <cell r="I1603"/>
          <cell r="J1603"/>
        </row>
        <row r="1604">
          <cell r="E1604" t="str">
            <v>TELEPHONE COM OPERATOR LEAD</v>
          </cell>
          <cell r="F1604" t="str">
            <v>28</v>
          </cell>
          <cell r="G1604" t="str">
            <v>101F</v>
          </cell>
          <cell r="H1604" t="str">
            <v>4902-00</v>
          </cell>
          <cell r="I1604"/>
          <cell r="J1604"/>
        </row>
        <row r="1605">
          <cell r="E1605" t="str">
            <v>TELEPHONE COMMUNICATIONS OPERATOR</v>
          </cell>
          <cell r="F1605" t="str">
            <v>26</v>
          </cell>
          <cell r="G1605" t="str">
            <v>101E</v>
          </cell>
          <cell r="H1605" t="str">
            <v>4902-00</v>
          </cell>
          <cell r="I1605"/>
          <cell r="J1605"/>
        </row>
        <row r="1606">
          <cell r="E1606" t="str">
            <v>TELEPHONE COMMUNICATIONS SUPERVISOR</v>
          </cell>
          <cell r="F1606" t="str">
            <v>35</v>
          </cell>
          <cell r="G1606" t="str">
            <v>101I</v>
          </cell>
          <cell r="H1606" t="str">
            <v>4902-00</v>
          </cell>
          <cell r="I1606"/>
          <cell r="J1606"/>
        </row>
        <row r="1607">
          <cell r="E1607" t="str">
            <v>THERAPIES SUPERVISOR</v>
          </cell>
          <cell r="F1607" t="str">
            <v>63</v>
          </cell>
          <cell r="G1607" t="str">
            <v>306Y</v>
          </cell>
          <cell r="H1607" t="str">
            <v>7200-00</v>
          </cell>
          <cell r="I1607"/>
          <cell r="J1607"/>
        </row>
        <row r="1608">
          <cell r="E1608" t="str">
            <v>THERAPY AIDE</v>
          </cell>
          <cell r="F1608" t="str">
            <v>38</v>
          </cell>
          <cell r="G1608" t="str">
            <v>310P</v>
          </cell>
          <cell r="H1608" t="str">
            <v>7200-00</v>
          </cell>
          <cell r="I1608"/>
          <cell r="J1608"/>
        </row>
        <row r="1609">
          <cell r="E1609" t="str">
            <v>THERAPY ASSISTANT</v>
          </cell>
          <cell r="F1609" t="str">
            <v>42</v>
          </cell>
          <cell r="G1609" t="str">
            <v>310Q</v>
          </cell>
          <cell r="H1609" t="str">
            <v>7200-00</v>
          </cell>
          <cell r="I1609"/>
          <cell r="J1609"/>
        </row>
        <row r="1610">
          <cell r="E1610" t="str">
            <v>TORT &amp; SUNDRY CLAIMS REPRESENTATIVE</v>
          </cell>
          <cell r="F1610" t="str">
            <v>35</v>
          </cell>
          <cell r="G1610" t="str">
            <v>163Y</v>
          </cell>
          <cell r="H1610" t="str">
            <v>4902-00</v>
          </cell>
          <cell r="I1610"/>
          <cell r="J1610"/>
        </row>
        <row r="1611">
          <cell r="E1611" t="str">
            <v>TORT CLAIMS INVESTIGATOR 1</v>
          </cell>
          <cell r="F1611" t="str">
            <v>51</v>
          </cell>
          <cell r="G1611" t="str">
            <v>430E</v>
          </cell>
          <cell r="H1611" t="str">
            <v>4902-00</v>
          </cell>
          <cell r="I1611"/>
          <cell r="J1611"/>
        </row>
        <row r="1612">
          <cell r="E1612" t="str">
            <v>TORT CLAIMS INVESTIGATOR 2</v>
          </cell>
          <cell r="F1612" t="str">
            <v>55</v>
          </cell>
          <cell r="G1612" t="str">
            <v>430F</v>
          </cell>
          <cell r="H1612" t="str">
            <v>4902-00</v>
          </cell>
          <cell r="I1612"/>
          <cell r="J1612"/>
        </row>
        <row r="1613">
          <cell r="E1613" t="str">
            <v>TOUR &amp; INFORMATIONAL SERVICES COORD 1</v>
          </cell>
          <cell r="F1613" t="str">
            <v>32</v>
          </cell>
          <cell r="G1613" t="str">
            <v>199A</v>
          </cell>
          <cell r="H1613" t="str">
            <v>4902-00</v>
          </cell>
          <cell r="I1613"/>
          <cell r="J1613"/>
        </row>
        <row r="1614">
          <cell r="E1614" t="str">
            <v>TOUR &amp; INFORMATIONAL SERVICES COORD 3</v>
          </cell>
          <cell r="F1614" t="str">
            <v>46</v>
          </cell>
          <cell r="G1614" t="str">
            <v>199C</v>
          </cell>
          <cell r="H1614" t="str">
            <v>4902-00</v>
          </cell>
          <cell r="I1614"/>
          <cell r="J1614"/>
        </row>
        <row r="1615">
          <cell r="E1615" t="str">
            <v>TOUR &amp; INFORMATIONAL SERVICES COORD 4</v>
          </cell>
          <cell r="F1615" t="str">
            <v>50</v>
          </cell>
          <cell r="G1615" t="str">
            <v>199D</v>
          </cell>
          <cell r="H1615" t="str">
            <v>4902-00</v>
          </cell>
          <cell r="I1615"/>
          <cell r="J1615"/>
        </row>
        <row r="1616">
          <cell r="E1616" t="str">
            <v>TOWER CRANE OPERATOR - RESEARCH</v>
          </cell>
          <cell r="F1616" t="str">
            <v>62</v>
          </cell>
          <cell r="G1616" t="str">
            <v>601D</v>
          </cell>
          <cell r="H1616" t="str">
            <v>4902-00</v>
          </cell>
          <cell r="I1616"/>
          <cell r="J1616"/>
        </row>
        <row r="1617">
          <cell r="E1617" t="str">
            <v>TOXICOLOGIST 1</v>
          </cell>
          <cell r="F1617" t="str">
            <v>59</v>
          </cell>
          <cell r="G1617" t="str">
            <v>303E</v>
          </cell>
          <cell r="H1617" t="str">
            <v>4902-00</v>
          </cell>
          <cell r="I1617"/>
          <cell r="J1617"/>
        </row>
        <row r="1618">
          <cell r="E1618" t="str">
            <v>TOXICOLOGIST 2</v>
          </cell>
          <cell r="F1618" t="str">
            <v>65</v>
          </cell>
          <cell r="G1618" t="str">
            <v>303F</v>
          </cell>
          <cell r="H1618" t="str">
            <v>4902-00</v>
          </cell>
          <cell r="I1618"/>
          <cell r="J1618"/>
        </row>
        <row r="1619">
          <cell r="E1619" t="str">
            <v>TOXICOLOGIST 3</v>
          </cell>
          <cell r="F1619" t="str">
            <v>69</v>
          </cell>
          <cell r="G1619" t="str">
            <v>303G</v>
          </cell>
          <cell r="H1619" t="str">
            <v>4902-00</v>
          </cell>
          <cell r="I1619"/>
          <cell r="J1619"/>
        </row>
        <row r="1620">
          <cell r="E1620" t="str">
            <v>TRAFFIC SAFETY SYSTEMS OPERATOR 1</v>
          </cell>
          <cell r="F1620" t="str">
            <v>39</v>
          </cell>
          <cell r="G1620" t="str">
            <v>401A</v>
          </cell>
          <cell r="H1620" t="str">
            <v>4902-00</v>
          </cell>
          <cell r="I1620"/>
          <cell r="J1620"/>
        </row>
        <row r="1621">
          <cell r="E1621" t="str">
            <v>TRAFFIC SAFETY SYSTEMS OPERATOR 3</v>
          </cell>
          <cell r="F1621" t="str">
            <v>43</v>
          </cell>
          <cell r="G1621" t="str">
            <v>401C</v>
          </cell>
          <cell r="H1621" t="str">
            <v>4902-00</v>
          </cell>
          <cell r="I1621"/>
          <cell r="J1621"/>
        </row>
        <row r="1622">
          <cell r="E1622" t="str">
            <v>TRAFFIC SAFETY SYSTEMS OPERATOR 4</v>
          </cell>
          <cell r="F1622" t="str">
            <v>49</v>
          </cell>
          <cell r="G1622" t="str">
            <v>401D</v>
          </cell>
          <cell r="H1622" t="str">
            <v>4902-00</v>
          </cell>
          <cell r="I1622"/>
          <cell r="J1622"/>
        </row>
        <row r="1623">
          <cell r="E1623" t="str">
            <v>TRANSPORTATION ENGINEER 1</v>
          </cell>
          <cell r="F1623" t="str">
            <v>53</v>
          </cell>
          <cell r="G1623" t="str">
            <v>530K</v>
          </cell>
          <cell r="H1623" t="str">
            <v>4902-00</v>
          </cell>
          <cell r="I1623"/>
          <cell r="J1623"/>
        </row>
        <row r="1624">
          <cell r="E1624" t="str">
            <v>TRANSPORTATION ENGINEER 2</v>
          </cell>
          <cell r="F1624" t="str">
            <v>57</v>
          </cell>
          <cell r="G1624" t="str">
            <v>530L</v>
          </cell>
          <cell r="H1624" t="str">
            <v>4902-00</v>
          </cell>
          <cell r="I1624"/>
          <cell r="J1624"/>
        </row>
        <row r="1625">
          <cell r="E1625" t="str">
            <v>TRANSPORTATION ENGINEER 3</v>
          </cell>
          <cell r="F1625" t="str">
            <v>61</v>
          </cell>
          <cell r="G1625" t="str">
            <v>530M</v>
          </cell>
          <cell r="H1625" t="str">
            <v>4902-00</v>
          </cell>
          <cell r="I1625"/>
          <cell r="J1625"/>
        </row>
        <row r="1626">
          <cell r="E1626" t="str">
            <v>TRANSPORTATION ENGINEER 4</v>
          </cell>
          <cell r="F1626" t="str">
            <v>65</v>
          </cell>
          <cell r="G1626" t="str">
            <v>530N</v>
          </cell>
          <cell r="H1626" t="str">
            <v>4902-00</v>
          </cell>
          <cell r="I1626"/>
          <cell r="J1626"/>
        </row>
        <row r="1627">
          <cell r="E1627" t="str">
            <v>TRANSPORTATION ENGINEER 5</v>
          </cell>
          <cell r="F1627" t="str">
            <v>69</v>
          </cell>
          <cell r="G1627" t="str">
            <v>530O</v>
          </cell>
          <cell r="H1627" t="str">
            <v>4902-00</v>
          </cell>
          <cell r="I1627"/>
          <cell r="J1627"/>
        </row>
        <row r="1628">
          <cell r="E1628" t="str">
            <v>TRANSPORTATION ENGINEER INTERN</v>
          </cell>
          <cell r="F1628" t="str">
            <v>43</v>
          </cell>
          <cell r="G1628" t="str">
            <v>538U</v>
          </cell>
          <cell r="H1628" t="str">
            <v>4902-00</v>
          </cell>
          <cell r="I1628"/>
          <cell r="J1628"/>
        </row>
        <row r="1629">
          <cell r="E1629" t="str">
            <v>TRANSPORTATION HELPER</v>
          </cell>
          <cell r="F1629" t="str">
            <v>29</v>
          </cell>
          <cell r="G1629" t="str">
            <v>632E</v>
          </cell>
          <cell r="H1629" t="str">
            <v>4902-00</v>
          </cell>
          <cell r="I1629"/>
          <cell r="J1629"/>
        </row>
        <row r="1630">
          <cell r="E1630" t="str">
            <v>TRANSPORTATION PLANNING SPECIALIST 1</v>
          </cell>
          <cell r="F1630" t="str">
            <v>53</v>
          </cell>
          <cell r="G1630" t="str">
            <v>543E</v>
          </cell>
          <cell r="H1630" t="str">
            <v>4902-00</v>
          </cell>
          <cell r="I1630"/>
          <cell r="J1630"/>
        </row>
        <row r="1631">
          <cell r="E1631" t="str">
            <v>TRANSPORTATION PLANNING SPECIALIST 2</v>
          </cell>
          <cell r="F1631" t="str">
            <v>57</v>
          </cell>
          <cell r="G1631" t="str">
            <v>543F</v>
          </cell>
          <cell r="H1631" t="str">
            <v>4902-00</v>
          </cell>
          <cell r="I1631"/>
          <cell r="J1631"/>
        </row>
        <row r="1632">
          <cell r="E1632" t="str">
            <v>TRANSPORTATION PLANNING SPECIALIST 3</v>
          </cell>
          <cell r="F1632" t="str">
            <v>61</v>
          </cell>
          <cell r="G1632" t="str">
            <v>543G</v>
          </cell>
          <cell r="H1632" t="str">
            <v>4902-00</v>
          </cell>
          <cell r="I1632"/>
          <cell r="J1632"/>
        </row>
        <row r="1633">
          <cell r="E1633" t="str">
            <v>TRANSPORTATION PLANNING SPECIALIST 4</v>
          </cell>
          <cell r="F1633" t="str">
            <v>65</v>
          </cell>
          <cell r="G1633" t="str">
            <v>543H</v>
          </cell>
          <cell r="H1633" t="str">
            <v>4902-00</v>
          </cell>
          <cell r="I1633"/>
          <cell r="J1633"/>
        </row>
        <row r="1634">
          <cell r="E1634" t="str">
            <v>TRANSPORTATION PLANNING SPECIALIST 5</v>
          </cell>
          <cell r="F1634" t="str">
            <v>69</v>
          </cell>
          <cell r="G1634" t="str">
            <v>543I</v>
          </cell>
          <cell r="H1634" t="str">
            <v>4902-00</v>
          </cell>
          <cell r="I1634"/>
          <cell r="J1634"/>
        </row>
        <row r="1635">
          <cell r="E1635" t="str">
            <v>TRANSPORTATION PLANNING SUPERVISOR</v>
          </cell>
          <cell r="F1635" t="str">
            <v>75</v>
          </cell>
          <cell r="G1635" t="str">
            <v>543J</v>
          </cell>
          <cell r="H1635" t="str">
            <v>4902-00</v>
          </cell>
          <cell r="I1635"/>
          <cell r="J1635"/>
        </row>
        <row r="1636">
          <cell r="E1636" t="str">
            <v>TRANSPORTATION PLANNING TECHNICIAN 1</v>
          </cell>
          <cell r="F1636" t="str">
            <v>42</v>
          </cell>
          <cell r="G1636" t="str">
            <v>544H</v>
          </cell>
          <cell r="H1636" t="str">
            <v>4902-00</v>
          </cell>
          <cell r="I1636"/>
          <cell r="J1636"/>
        </row>
        <row r="1637">
          <cell r="E1637" t="str">
            <v>TRANSPORTATION PLANNING TECHNICIAN 2</v>
          </cell>
          <cell r="F1637" t="str">
            <v>48</v>
          </cell>
          <cell r="G1637" t="str">
            <v>544I</v>
          </cell>
          <cell r="H1637" t="str">
            <v>4902-00</v>
          </cell>
          <cell r="I1637"/>
          <cell r="J1637"/>
        </row>
        <row r="1638">
          <cell r="E1638" t="str">
            <v>TRANSPORTATION PLANNING TECHNICIAN 3</v>
          </cell>
          <cell r="F1638" t="str">
            <v>53</v>
          </cell>
          <cell r="G1638" t="str">
            <v>544J</v>
          </cell>
          <cell r="H1638" t="str">
            <v>4902-00</v>
          </cell>
          <cell r="I1638"/>
          <cell r="J1638"/>
        </row>
        <row r="1639">
          <cell r="E1639" t="str">
            <v>TRANSPORTATION SPECIALIST 1</v>
          </cell>
          <cell r="F1639" t="str">
            <v>36</v>
          </cell>
          <cell r="G1639" t="str">
            <v>455E</v>
          </cell>
          <cell r="H1639" t="str">
            <v>4902-00</v>
          </cell>
          <cell r="I1639"/>
          <cell r="J1639"/>
        </row>
        <row r="1640">
          <cell r="E1640" t="str">
            <v>TRANSPORTATION SPECIALIST 2</v>
          </cell>
          <cell r="F1640" t="str">
            <v>42</v>
          </cell>
          <cell r="G1640" t="str">
            <v>455F</v>
          </cell>
          <cell r="H1640" t="str">
            <v>4902-00</v>
          </cell>
          <cell r="I1640"/>
          <cell r="J1640"/>
        </row>
        <row r="1641">
          <cell r="E1641" t="str">
            <v>TRANSPORTATION SPECIALIST 3</v>
          </cell>
          <cell r="F1641" t="str">
            <v>46</v>
          </cell>
          <cell r="G1641" t="str">
            <v>455G</v>
          </cell>
          <cell r="H1641" t="str">
            <v>4902-00</v>
          </cell>
          <cell r="I1641"/>
          <cell r="J1641"/>
        </row>
        <row r="1642">
          <cell r="E1642" t="str">
            <v>TRANSPORTATION SPECIALIST 4</v>
          </cell>
          <cell r="F1642" t="str">
            <v>50</v>
          </cell>
          <cell r="G1642" t="str">
            <v>454P</v>
          </cell>
          <cell r="H1642" t="str">
            <v>4902-00</v>
          </cell>
          <cell r="I1642"/>
          <cell r="J1642"/>
        </row>
        <row r="1643">
          <cell r="E1643" t="str">
            <v>TRANSPORTATION SUPERVISING ENGINEER</v>
          </cell>
          <cell r="F1643" t="str">
            <v>75</v>
          </cell>
          <cell r="G1643" t="str">
            <v>530Q</v>
          </cell>
          <cell r="H1643" t="str">
            <v>4902-00</v>
          </cell>
          <cell r="I1643"/>
          <cell r="J1643"/>
        </row>
        <row r="1644">
          <cell r="E1644" t="str">
            <v>TRANSPORTATION SUPERVISOR</v>
          </cell>
          <cell r="F1644" t="str">
            <v>45G</v>
          </cell>
          <cell r="G1644" t="str">
            <v>632G</v>
          </cell>
          <cell r="H1644" t="str">
            <v>4902-00</v>
          </cell>
          <cell r="I1644"/>
          <cell r="J1644"/>
        </row>
        <row r="1645">
          <cell r="E1645" t="str">
            <v>TRANSPORTATION SYSTEMS TECHNICIAN A</v>
          </cell>
          <cell r="F1645" t="str">
            <v>47E</v>
          </cell>
          <cell r="G1645" t="str">
            <v>594M</v>
          </cell>
          <cell r="H1645" t="str">
            <v>4902-00</v>
          </cell>
          <cell r="I1645"/>
          <cell r="J1645"/>
        </row>
        <row r="1646">
          <cell r="E1646" t="str">
            <v>TRANSPORTATION SYSTEMS TECHNICIAN B</v>
          </cell>
          <cell r="F1646" t="str">
            <v>57E</v>
          </cell>
          <cell r="G1646" t="str">
            <v>594N</v>
          </cell>
          <cell r="H1646" t="str">
            <v>4902-00</v>
          </cell>
          <cell r="I1646"/>
          <cell r="J1646"/>
        </row>
        <row r="1647">
          <cell r="E1647" t="str">
            <v>TRANSPORTATION SYSTEMS TECHNICIAN C</v>
          </cell>
          <cell r="F1647" t="str">
            <v>59E</v>
          </cell>
          <cell r="G1647" t="str">
            <v>594O</v>
          </cell>
          <cell r="H1647" t="str">
            <v>4902-00</v>
          </cell>
          <cell r="I1647"/>
          <cell r="J1647"/>
        </row>
        <row r="1648">
          <cell r="E1648" t="str">
            <v>TRANSPORTATION SYSTEMS TECHNICIAN D</v>
          </cell>
          <cell r="F1648" t="str">
            <v>61E</v>
          </cell>
          <cell r="G1648" t="str">
            <v>594P</v>
          </cell>
          <cell r="H1648" t="str">
            <v>4902-00</v>
          </cell>
          <cell r="I1648"/>
          <cell r="J1648"/>
        </row>
        <row r="1649">
          <cell r="E1649" t="str">
            <v>TRANSPORTATION TECHNICAL ENGINEER</v>
          </cell>
          <cell r="F1649" t="str">
            <v>69</v>
          </cell>
          <cell r="G1649" t="str">
            <v>530P</v>
          </cell>
          <cell r="H1649" t="str">
            <v>4902-00</v>
          </cell>
          <cell r="I1649"/>
          <cell r="J1649"/>
        </row>
        <row r="1650">
          <cell r="E1650" t="str">
            <v>TRANSPORTATION TECHNICIAN 1</v>
          </cell>
          <cell r="F1650" t="str">
            <v>42</v>
          </cell>
          <cell r="G1650" t="str">
            <v>538R</v>
          </cell>
          <cell r="H1650" t="str">
            <v>4902-00</v>
          </cell>
          <cell r="I1650"/>
          <cell r="J1650"/>
        </row>
        <row r="1651">
          <cell r="E1651" t="str">
            <v>TRANSPORTATION TECHNICIAN 2</v>
          </cell>
          <cell r="F1651" t="str">
            <v>48</v>
          </cell>
          <cell r="G1651" t="str">
            <v>538S</v>
          </cell>
          <cell r="H1651" t="str">
            <v>4902-00</v>
          </cell>
          <cell r="I1651"/>
          <cell r="J1651"/>
        </row>
        <row r="1652">
          <cell r="E1652" t="str">
            <v>TRANSPORTATION TECHNICIAN 3</v>
          </cell>
          <cell r="F1652" t="str">
            <v>53</v>
          </cell>
          <cell r="G1652" t="str">
            <v>538T</v>
          </cell>
          <cell r="H1652" t="str">
            <v>4902-00</v>
          </cell>
          <cell r="I1652"/>
          <cell r="J1652"/>
        </row>
        <row r="1653">
          <cell r="E1653" t="str">
            <v>TRUCK DRIVER 1</v>
          </cell>
          <cell r="F1653" t="str">
            <v>38G</v>
          </cell>
          <cell r="G1653" t="str">
            <v>632I</v>
          </cell>
          <cell r="H1653" t="str">
            <v>5307-00</v>
          </cell>
          <cell r="I1653"/>
          <cell r="J1653"/>
        </row>
        <row r="1654">
          <cell r="E1654" t="str">
            <v>TRUCK DRIVER 2</v>
          </cell>
          <cell r="F1654" t="str">
            <v>42G</v>
          </cell>
          <cell r="G1654" t="str">
            <v>632J</v>
          </cell>
          <cell r="H1654" t="str">
            <v>5307-00</v>
          </cell>
          <cell r="I1654"/>
          <cell r="J1654"/>
        </row>
        <row r="1655">
          <cell r="E1655" t="str">
            <v>TRUCK DRIVER 3</v>
          </cell>
          <cell r="F1655" t="str">
            <v>42G</v>
          </cell>
          <cell r="G1655" t="str">
            <v>632K</v>
          </cell>
          <cell r="H1655" t="str">
            <v>5307-00</v>
          </cell>
          <cell r="I1655"/>
          <cell r="J1655"/>
        </row>
        <row r="1656">
          <cell r="E1656" t="str">
            <v>TUNNEL MAINTENANCE SUPERVISOR</v>
          </cell>
          <cell r="F1656" t="str">
            <v>62</v>
          </cell>
          <cell r="G1656" t="str">
            <v>596U</v>
          </cell>
          <cell r="H1656" t="str">
            <v>4902-00</v>
          </cell>
          <cell r="I1656"/>
          <cell r="J1656"/>
        </row>
        <row r="1657">
          <cell r="E1657" t="str">
            <v>TUTORIAL CENTER PROGRAM COORDINATOR</v>
          </cell>
          <cell r="F1657" t="str">
            <v>45</v>
          </cell>
          <cell r="G1657" t="str">
            <v>253Q</v>
          </cell>
          <cell r="H1657" t="str">
            <v>4902-00</v>
          </cell>
          <cell r="I1657"/>
          <cell r="J1657"/>
        </row>
        <row r="1658">
          <cell r="E1658" t="str">
            <v>TV/VIDEO EQUIPMENT OPERATOR 1</v>
          </cell>
          <cell r="F1658" t="str">
            <v>27</v>
          </cell>
          <cell r="G1658" t="str">
            <v>203J</v>
          </cell>
          <cell r="H1658" t="str">
            <v>4902-00</v>
          </cell>
          <cell r="I1658"/>
          <cell r="J1658"/>
        </row>
        <row r="1659">
          <cell r="E1659" t="str">
            <v>TV/VIDEO EQUIPMENT OPERATOR 2</v>
          </cell>
          <cell r="F1659" t="str">
            <v>32</v>
          </cell>
          <cell r="G1659" t="str">
            <v>203K</v>
          </cell>
          <cell r="H1659" t="str">
            <v>4902-00</v>
          </cell>
          <cell r="I1659"/>
          <cell r="J1659"/>
        </row>
        <row r="1660">
          <cell r="E1660" t="str">
            <v>TV/VIDEO EQUIPMENT OPERATOR LEAD</v>
          </cell>
          <cell r="F1660" t="str">
            <v>35</v>
          </cell>
          <cell r="G1660" t="str">
            <v>203L</v>
          </cell>
          <cell r="H1660" t="str">
            <v>4902-00</v>
          </cell>
          <cell r="I1660"/>
          <cell r="J1660"/>
        </row>
        <row r="1661">
          <cell r="E1661" t="str">
            <v>TV/VIDEO EQUIPMENT OPERATOR SUPERVISOR</v>
          </cell>
          <cell r="F1661" t="str">
            <v>38</v>
          </cell>
          <cell r="G1661" t="str">
            <v>203M</v>
          </cell>
          <cell r="H1661" t="str">
            <v>4902-00</v>
          </cell>
          <cell r="I1661"/>
          <cell r="J1661"/>
        </row>
        <row r="1662">
          <cell r="E1662" t="str">
            <v>UI SPECIALIST 1</v>
          </cell>
          <cell r="F1662" t="str">
            <v>37</v>
          </cell>
          <cell r="G1662" t="str">
            <v>164E</v>
          </cell>
          <cell r="H1662" t="str">
            <v>4902-00</v>
          </cell>
          <cell r="I1662"/>
          <cell r="J1662"/>
        </row>
        <row r="1663">
          <cell r="E1663" t="str">
            <v>UI SPECIALIST 2</v>
          </cell>
          <cell r="F1663" t="str">
            <v>41</v>
          </cell>
          <cell r="G1663" t="str">
            <v>164F</v>
          </cell>
          <cell r="H1663" t="str">
            <v>4902-00</v>
          </cell>
          <cell r="I1663"/>
          <cell r="J1663"/>
        </row>
        <row r="1664">
          <cell r="E1664" t="str">
            <v>UI SPECIALIST 3</v>
          </cell>
          <cell r="F1664" t="str">
            <v>44</v>
          </cell>
          <cell r="G1664" t="str">
            <v>164G</v>
          </cell>
          <cell r="H1664" t="str">
            <v>4902-00</v>
          </cell>
          <cell r="I1664"/>
          <cell r="J1664"/>
        </row>
        <row r="1665">
          <cell r="E1665" t="str">
            <v>UI SPECIALIST 4</v>
          </cell>
          <cell r="F1665" t="str">
            <v>48</v>
          </cell>
          <cell r="G1665" t="str">
            <v>164H</v>
          </cell>
          <cell r="H1665" t="str">
            <v>4902-00</v>
          </cell>
          <cell r="I1665"/>
          <cell r="J1665"/>
        </row>
        <row r="1666">
          <cell r="E1666" t="str">
            <v>UI SPECIALIST 5</v>
          </cell>
          <cell r="F1666" t="str">
            <v>50</v>
          </cell>
          <cell r="G1666" t="str">
            <v>164I</v>
          </cell>
          <cell r="H1666" t="str">
            <v>4902-00</v>
          </cell>
          <cell r="I1666"/>
          <cell r="J1666"/>
        </row>
        <row r="1667">
          <cell r="E1667" t="str">
            <v>UI SPECIALIST 6</v>
          </cell>
          <cell r="F1667" t="str">
            <v>52</v>
          </cell>
          <cell r="G1667" t="str">
            <v>164J</v>
          </cell>
          <cell r="H1667" t="str">
            <v>4902-00</v>
          </cell>
          <cell r="I1667"/>
          <cell r="J1667"/>
        </row>
        <row r="1668">
          <cell r="E1668" t="str">
            <v>UI TAX ADMINISTRATOR</v>
          </cell>
          <cell r="F1668" t="str">
            <v>53</v>
          </cell>
          <cell r="G1668" t="str">
            <v>164K</v>
          </cell>
          <cell r="H1668" t="str">
            <v>4902-00</v>
          </cell>
          <cell r="I1668"/>
          <cell r="J1668"/>
        </row>
        <row r="1669">
          <cell r="E1669" t="str">
            <v>UTILITY WORKER 1</v>
          </cell>
          <cell r="F1669" t="str">
            <v>29G</v>
          </cell>
          <cell r="G1669" t="str">
            <v>595K</v>
          </cell>
          <cell r="H1669" t="str">
            <v>5307-00</v>
          </cell>
          <cell r="I1669"/>
          <cell r="J1669"/>
        </row>
        <row r="1670">
          <cell r="E1670" t="str">
            <v>UTILITY WORKER 2</v>
          </cell>
          <cell r="F1670" t="str">
            <v>33G</v>
          </cell>
          <cell r="G1670" t="str">
            <v>595L</v>
          </cell>
          <cell r="H1670" t="str">
            <v>5307-00</v>
          </cell>
          <cell r="I1670"/>
          <cell r="J1670"/>
        </row>
        <row r="1671">
          <cell r="E1671" t="str">
            <v>UTILITY WORKER 3</v>
          </cell>
          <cell r="F1671" t="str">
            <v>36G</v>
          </cell>
          <cell r="G1671" t="str">
            <v>595M</v>
          </cell>
          <cell r="H1671" t="str">
            <v>4902-00</v>
          </cell>
          <cell r="I1671"/>
          <cell r="J1671"/>
        </row>
        <row r="1672">
          <cell r="E1672" t="str">
            <v>UTILITY WORKER 4</v>
          </cell>
          <cell r="F1672" t="str">
            <v>39G</v>
          </cell>
          <cell r="G1672" t="str">
            <v>595N</v>
          </cell>
          <cell r="H1672" t="str">
            <v>4902-00</v>
          </cell>
          <cell r="I1672"/>
          <cell r="J1672"/>
        </row>
        <row r="1673">
          <cell r="E1673" t="str">
            <v>VASCULAR TECHNOLOGIST</v>
          </cell>
          <cell r="F1673" t="str">
            <v>55</v>
          </cell>
          <cell r="G1673" t="str">
            <v>299F</v>
          </cell>
          <cell r="H1673" t="str">
            <v>4902-00</v>
          </cell>
          <cell r="I1673"/>
          <cell r="J1673"/>
        </row>
        <row r="1674">
          <cell r="E1674" t="str">
            <v>VASCULAR TECHNOLOGIST LEAD</v>
          </cell>
          <cell r="F1674" t="str">
            <v>59</v>
          </cell>
          <cell r="G1674" t="str">
            <v>299G</v>
          </cell>
          <cell r="H1674" t="str">
            <v>4902-00</v>
          </cell>
          <cell r="I1674"/>
          <cell r="J1674"/>
        </row>
        <row r="1675">
          <cell r="E1675" t="str">
            <v>VASCULAR TECHNOLOGIST SUPERVISOR</v>
          </cell>
          <cell r="F1675" t="str">
            <v>63</v>
          </cell>
          <cell r="G1675" t="str">
            <v>299H</v>
          </cell>
          <cell r="H1675" t="str">
            <v>4902-00</v>
          </cell>
          <cell r="I1675"/>
          <cell r="J1675"/>
        </row>
        <row r="1676">
          <cell r="E1676" t="str">
            <v>VASCULAR TECHNOLOGIST TRAINEE</v>
          </cell>
          <cell r="F1676" t="str">
            <v>51</v>
          </cell>
          <cell r="G1676" t="str">
            <v>299E</v>
          </cell>
          <cell r="H1676" t="str">
            <v>4902-00</v>
          </cell>
          <cell r="I1676"/>
          <cell r="J1676"/>
        </row>
        <row r="1677">
          <cell r="E1677" t="str">
            <v>VEHICLE IDENTIFICATION NUMBER OFFICER</v>
          </cell>
          <cell r="F1677" t="str">
            <v>42</v>
          </cell>
          <cell r="G1677" t="str">
            <v>454E</v>
          </cell>
          <cell r="H1677" t="str">
            <v>4902-00</v>
          </cell>
          <cell r="I1677"/>
          <cell r="J1677"/>
        </row>
        <row r="1678">
          <cell r="E1678" t="str">
            <v>VEHICLE SERVICES LIAISON OFFICER 1</v>
          </cell>
          <cell r="F1678" t="str">
            <v>42</v>
          </cell>
          <cell r="G1678" t="str">
            <v>459E</v>
          </cell>
          <cell r="H1678" t="str">
            <v>4902-00</v>
          </cell>
          <cell r="I1678"/>
          <cell r="J1678"/>
        </row>
        <row r="1679">
          <cell r="E1679" t="str">
            <v>VEHICLE SERVICES LIAISON OFFICER 2</v>
          </cell>
          <cell r="F1679" t="str">
            <v>46</v>
          </cell>
          <cell r="G1679" t="str">
            <v>459F</v>
          </cell>
          <cell r="H1679" t="str">
            <v>4902-00</v>
          </cell>
          <cell r="I1679"/>
          <cell r="J1679"/>
        </row>
        <row r="1680">
          <cell r="E1680" t="str">
            <v>VESSEL PROJECT ENGINEER</v>
          </cell>
          <cell r="F1680" t="str">
            <v>74</v>
          </cell>
          <cell r="G1680" t="str">
            <v>533G</v>
          </cell>
          <cell r="H1680" t="str">
            <v>4902-00</v>
          </cell>
          <cell r="I1680"/>
          <cell r="J1680"/>
        </row>
        <row r="1681">
          <cell r="E1681" t="str">
            <v>VETERANS BENEFIT ASSISTANT</v>
          </cell>
          <cell r="F1681" t="str">
            <v>35</v>
          </cell>
          <cell r="G1681" t="str">
            <v>163S</v>
          </cell>
          <cell r="H1681" t="str">
            <v>4902-00</v>
          </cell>
          <cell r="I1681"/>
          <cell r="J1681"/>
        </row>
        <row r="1682">
          <cell r="E1682" t="str">
            <v>VETERANS BENEFIT SPECIALIST 1</v>
          </cell>
          <cell r="F1682" t="str">
            <v>42</v>
          </cell>
          <cell r="G1682" t="str">
            <v>163T</v>
          </cell>
          <cell r="H1682" t="str">
            <v>4902-00</v>
          </cell>
          <cell r="I1682"/>
          <cell r="J1682"/>
        </row>
        <row r="1683">
          <cell r="E1683" t="str">
            <v>VETERANS BENEFIT SPECIALIST 2</v>
          </cell>
          <cell r="F1683" t="str">
            <v>45</v>
          </cell>
          <cell r="G1683" t="str">
            <v>163U</v>
          </cell>
          <cell r="H1683" t="str">
            <v>4902-00</v>
          </cell>
          <cell r="I1683"/>
          <cell r="J1683"/>
        </row>
        <row r="1684">
          <cell r="E1684" t="str">
            <v>VETERANS BENEFITS &amp; HEARINGS ADVOCATE</v>
          </cell>
          <cell r="F1684" t="str">
            <v>50</v>
          </cell>
          <cell r="G1684" t="str">
            <v>163V</v>
          </cell>
          <cell r="H1684" t="str">
            <v>4902-00</v>
          </cell>
          <cell r="I1684"/>
          <cell r="J1684"/>
        </row>
        <row r="1685">
          <cell r="E1685" t="str">
            <v>VETERINARY SPECIALIST 1</v>
          </cell>
          <cell r="F1685" t="str">
            <v>33</v>
          </cell>
          <cell r="G1685" t="str">
            <v>524A</v>
          </cell>
          <cell r="H1685" t="str">
            <v>4902-00</v>
          </cell>
          <cell r="I1685"/>
          <cell r="J1685"/>
        </row>
        <row r="1686">
          <cell r="E1686" t="str">
            <v>VETERINARY SPECIALIST 2</v>
          </cell>
          <cell r="F1686" t="str">
            <v>37</v>
          </cell>
          <cell r="G1686" t="str">
            <v>524B</v>
          </cell>
          <cell r="H1686" t="str">
            <v>4902-00</v>
          </cell>
          <cell r="I1686"/>
          <cell r="J1686"/>
        </row>
        <row r="1687">
          <cell r="E1687" t="str">
            <v>VETERINARY SPECIALIST 3</v>
          </cell>
          <cell r="F1687" t="str">
            <v>40</v>
          </cell>
          <cell r="G1687" t="str">
            <v>524C</v>
          </cell>
          <cell r="H1687" t="str">
            <v>4902-00</v>
          </cell>
          <cell r="I1687"/>
          <cell r="J1687"/>
        </row>
        <row r="1688">
          <cell r="E1688" t="str">
            <v>VETERINARY SPECIALIST 4</v>
          </cell>
          <cell r="F1688" t="str">
            <v>56</v>
          </cell>
          <cell r="G1688" t="str">
            <v>524D</v>
          </cell>
          <cell r="H1688" t="str">
            <v>4902-00</v>
          </cell>
          <cell r="I1688"/>
          <cell r="J1688"/>
        </row>
        <row r="1689">
          <cell r="E1689" t="str">
            <v>VIOLENT CRIME CRIMINAL INFORM ANALYST</v>
          </cell>
          <cell r="F1689" t="str">
            <v>46</v>
          </cell>
          <cell r="G1689" t="str">
            <v>427V</v>
          </cell>
          <cell r="H1689" t="str">
            <v>4902-00</v>
          </cell>
          <cell r="I1689"/>
          <cell r="J1689"/>
        </row>
        <row r="1690">
          <cell r="E1690" t="str">
            <v>VOC REHAB DIV DR</v>
          </cell>
          <cell r="F1690" t="str">
            <v>Band1</v>
          </cell>
          <cell r="G1690" t="str">
            <v>B1640</v>
          </cell>
          <cell r="H1690" t="str">
            <v>5300-00</v>
          </cell>
          <cell r="I1690"/>
          <cell r="J1690"/>
        </row>
        <row r="1691">
          <cell r="E1691" t="str">
            <v>VOCATIONAL EDUCATION PROGRAM SPECIALIST</v>
          </cell>
          <cell r="F1691" t="str">
            <v>60</v>
          </cell>
          <cell r="G1691" t="str">
            <v>253X</v>
          </cell>
          <cell r="H1691" t="str">
            <v>4902-00</v>
          </cell>
          <cell r="I1691"/>
          <cell r="J1691"/>
        </row>
        <row r="1692">
          <cell r="E1692" t="str">
            <v>VOCATIONAL REHAB COUNSELOR 1</v>
          </cell>
          <cell r="F1692" t="str">
            <v>47</v>
          </cell>
          <cell r="G1692" t="str">
            <v>353K</v>
          </cell>
          <cell r="H1692" t="str">
            <v>5300-00</v>
          </cell>
          <cell r="I1692"/>
          <cell r="J1692"/>
        </row>
        <row r="1693">
          <cell r="E1693" t="str">
            <v>VOCATIONAL REHAB COUNSELOR 2</v>
          </cell>
          <cell r="F1693" t="str">
            <v>51</v>
          </cell>
          <cell r="G1693" t="str">
            <v>353L</v>
          </cell>
          <cell r="H1693" t="str">
            <v>5300-00</v>
          </cell>
          <cell r="I1693"/>
          <cell r="J1693"/>
        </row>
        <row r="1694">
          <cell r="E1694" t="str">
            <v>VOCATIONAL REHAB COUNSELOR 3</v>
          </cell>
          <cell r="F1694" t="str">
            <v>53</v>
          </cell>
          <cell r="G1694" t="str">
            <v>353M</v>
          </cell>
          <cell r="H1694" t="str">
            <v>5300-00</v>
          </cell>
          <cell r="I1694"/>
          <cell r="J1694"/>
        </row>
        <row r="1695">
          <cell r="E1695" t="str">
            <v>VOCATIONAL REHAB COUNSELOR 4</v>
          </cell>
          <cell r="F1695" t="str">
            <v>57</v>
          </cell>
          <cell r="G1695" t="str">
            <v>353N</v>
          </cell>
          <cell r="H1695" t="str">
            <v>4902-00</v>
          </cell>
          <cell r="I1695"/>
          <cell r="J1695"/>
        </row>
        <row r="1696">
          <cell r="E1696" t="str">
            <v>VOCATIONAL REHAB REGION MED PROG CONS</v>
          </cell>
          <cell r="F1696" t="str">
            <v>58</v>
          </cell>
          <cell r="G1696" t="str">
            <v>353H</v>
          </cell>
          <cell r="H1696" t="str">
            <v>4902-00</v>
          </cell>
          <cell r="I1696"/>
          <cell r="J1696"/>
        </row>
        <row r="1697">
          <cell r="E1697" t="str">
            <v>VOCATIONAL REHAB REGIONAL PROG CNSLR</v>
          </cell>
          <cell r="F1697" t="str">
            <v>53</v>
          </cell>
          <cell r="G1697" t="str">
            <v>353T</v>
          </cell>
          <cell r="H1697" t="str">
            <v>4902-00</v>
          </cell>
          <cell r="I1697"/>
          <cell r="J1697"/>
        </row>
        <row r="1698">
          <cell r="E1698" t="str">
            <v>VOCATIONAL REHAB SUPERVISOR</v>
          </cell>
          <cell r="F1698" t="str">
            <v>60</v>
          </cell>
          <cell r="G1698" t="str">
            <v>353U</v>
          </cell>
          <cell r="H1698" t="str">
            <v>4902-00</v>
          </cell>
          <cell r="I1698"/>
          <cell r="J1698"/>
        </row>
        <row r="1699">
          <cell r="E1699" t="str">
            <v>VOCATIONAL SERVICES SPEC, INDUS INSUR</v>
          </cell>
          <cell r="F1699" t="str">
            <v>53</v>
          </cell>
          <cell r="G1699" t="str">
            <v>353W</v>
          </cell>
          <cell r="H1699" t="str">
            <v>4902-00</v>
          </cell>
          <cell r="I1699"/>
          <cell r="J1699"/>
        </row>
        <row r="1700">
          <cell r="E1700" t="str">
            <v>VOCATIONAL TRAINING SUPERVISOR</v>
          </cell>
          <cell r="F1700" t="str">
            <v>47</v>
          </cell>
          <cell r="G1700" t="str">
            <v>346M</v>
          </cell>
          <cell r="H1700" t="str">
            <v>4902-00</v>
          </cell>
          <cell r="I1700"/>
          <cell r="J1700"/>
        </row>
        <row r="1701">
          <cell r="E1701" t="str">
            <v>WAREHOUSE OPERATOR 1</v>
          </cell>
          <cell r="F1701" t="str">
            <v>29G</v>
          </cell>
          <cell r="G1701" t="str">
            <v>117I</v>
          </cell>
          <cell r="H1701" t="str">
            <v>5307-00</v>
          </cell>
          <cell r="I1701"/>
          <cell r="J1701"/>
        </row>
        <row r="1702">
          <cell r="E1702" t="str">
            <v>WAREHOUSE OPERATOR 2</v>
          </cell>
          <cell r="F1702" t="str">
            <v>32G</v>
          </cell>
          <cell r="G1702" t="str">
            <v>117J</v>
          </cell>
          <cell r="H1702" t="str">
            <v>5307-00</v>
          </cell>
          <cell r="I1702"/>
          <cell r="J1702"/>
        </row>
        <row r="1703">
          <cell r="E1703" t="str">
            <v>WAREHOUSE OPERATOR 3</v>
          </cell>
          <cell r="F1703" t="str">
            <v>36G</v>
          </cell>
          <cell r="G1703" t="str">
            <v>117K</v>
          </cell>
          <cell r="H1703" t="str">
            <v>5307-00</v>
          </cell>
          <cell r="I1703"/>
          <cell r="J1703"/>
        </row>
        <row r="1704">
          <cell r="E1704" t="str">
            <v>WAREHOUSE OPERATOR 4</v>
          </cell>
          <cell r="F1704" t="str">
            <v>40G</v>
          </cell>
          <cell r="G1704" t="str">
            <v>117L</v>
          </cell>
          <cell r="H1704" t="str">
            <v>5307-00</v>
          </cell>
          <cell r="I1704"/>
          <cell r="J1704"/>
        </row>
        <row r="1705">
          <cell r="E1705" t="str">
            <v>WASTE COLLECTOR</v>
          </cell>
          <cell r="F1705" t="str">
            <v>39G</v>
          </cell>
          <cell r="G1705" t="str">
            <v>632F</v>
          </cell>
          <cell r="H1705" t="str">
            <v>4902-00</v>
          </cell>
          <cell r="I1705"/>
          <cell r="J1705"/>
        </row>
        <row r="1706">
          <cell r="E1706" t="str">
            <v>WASTEWATER TREATMENT PLANT OPERATOR 1</v>
          </cell>
          <cell r="F1706" t="str">
            <v>48E</v>
          </cell>
          <cell r="G1706" t="str">
            <v>602T</v>
          </cell>
          <cell r="H1706" t="str">
            <v>4902-00</v>
          </cell>
          <cell r="I1706"/>
          <cell r="J1706"/>
        </row>
        <row r="1707">
          <cell r="E1707" t="str">
            <v>WASTEWATER TREATMENT PLANT OPERATOR 2</v>
          </cell>
          <cell r="F1707" t="str">
            <v>53E</v>
          </cell>
          <cell r="G1707" t="str">
            <v>602U</v>
          </cell>
          <cell r="H1707" t="str">
            <v>5307-00</v>
          </cell>
          <cell r="I1707"/>
          <cell r="J1707"/>
        </row>
        <row r="1708">
          <cell r="E1708" t="str">
            <v>WASTEWATER TREATMENT PLANT OPERATOR 3</v>
          </cell>
          <cell r="F1708" t="str">
            <v>56E</v>
          </cell>
          <cell r="G1708" t="str">
            <v>602V</v>
          </cell>
          <cell r="H1708" t="str">
            <v>4902-00</v>
          </cell>
          <cell r="I1708"/>
          <cell r="J1708"/>
        </row>
        <row r="1709">
          <cell r="E1709" t="str">
            <v>WCC CREW SUPERVISOR</v>
          </cell>
          <cell r="F1709" t="str">
            <v>33</v>
          </cell>
          <cell r="G1709" t="str">
            <v>521E</v>
          </cell>
          <cell r="H1709" t="str">
            <v>4902-00</v>
          </cell>
          <cell r="I1709"/>
          <cell r="J1709"/>
        </row>
        <row r="1710">
          <cell r="E1710" t="str">
            <v>WEIGHTS &amp; MEASURES INSPECTOR 1</v>
          </cell>
          <cell r="F1710" t="str">
            <v>31</v>
          </cell>
          <cell r="G1710" t="str">
            <v>453E</v>
          </cell>
          <cell r="H1710" t="str">
            <v>4902-00</v>
          </cell>
          <cell r="I1710"/>
          <cell r="J1710"/>
        </row>
        <row r="1711">
          <cell r="E1711" t="str">
            <v>WEIGHTS &amp; MEASURES INSPECTOR 2</v>
          </cell>
          <cell r="F1711" t="str">
            <v>39</v>
          </cell>
          <cell r="G1711" t="str">
            <v>453F</v>
          </cell>
          <cell r="H1711" t="str">
            <v>4902-00</v>
          </cell>
          <cell r="I1711"/>
          <cell r="J1711"/>
        </row>
        <row r="1712">
          <cell r="E1712" t="str">
            <v>WEIGHTS &amp; MEASURES SUPERVISOR</v>
          </cell>
          <cell r="F1712" t="str">
            <v>43</v>
          </cell>
          <cell r="G1712" t="str">
            <v>453G</v>
          </cell>
          <cell r="H1712" t="str">
            <v>4902-00</v>
          </cell>
          <cell r="I1712"/>
          <cell r="J1712"/>
        </row>
        <row r="1713">
          <cell r="E1713" t="str">
            <v>WELDER - FABRICATOR</v>
          </cell>
          <cell r="F1713" t="str">
            <v>46G</v>
          </cell>
          <cell r="G1713" t="str">
            <v>630E</v>
          </cell>
          <cell r="H1713" t="str">
            <v>5307-00</v>
          </cell>
          <cell r="I1713"/>
          <cell r="J1713"/>
        </row>
        <row r="1714">
          <cell r="E1714" t="str">
            <v>WINDOW WASHER</v>
          </cell>
          <cell r="F1714" t="str">
            <v>31</v>
          </cell>
          <cell r="G1714" t="str">
            <v>678E</v>
          </cell>
          <cell r="H1714" t="str">
            <v>4902-00</v>
          </cell>
          <cell r="I1714"/>
          <cell r="J1714"/>
        </row>
        <row r="1715">
          <cell r="E1715" t="str">
            <v>WINDOW WASHER LEAD</v>
          </cell>
          <cell r="F1715" t="str">
            <v>34</v>
          </cell>
          <cell r="G1715" t="str">
            <v>678F</v>
          </cell>
          <cell r="H1715" t="str">
            <v>4902-00</v>
          </cell>
          <cell r="I1715"/>
          <cell r="J1715"/>
        </row>
        <row r="1716">
          <cell r="E1716" t="str">
            <v>WMS BAND 1</v>
          </cell>
          <cell r="F1716" t="str">
            <v>Band1</v>
          </cell>
          <cell r="G1716" t="str">
            <v>WMS01</v>
          </cell>
          <cell r="H1716" t="str">
            <v>4902-00</v>
          </cell>
          <cell r="I1716"/>
          <cell r="J1716"/>
        </row>
        <row r="1717">
          <cell r="E1717" t="str">
            <v>WMS BAND 2</v>
          </cell>
          <cell r="F1717" t="str">
            <v>Band2</v>
          </cell>
          <cell r="G1717" t="str">
            <v>WMS02</v>
          </cell>
          <cell r="H1717" t="str">
            <v>4902-00</v>
          </cell>
          <cell r="I1717"/>
          <cell r="J1717"/>
        </row>
        <row r="1718">
          <cell r="E1718" t="str">
            <v>WMS BAND 3</v>
          </cell>
          <cell r="F1718" t="str">
            <v>Band3</v>
          </cell>
          <cell r="G1718" t="str">
            <v>WMS03</v>
          </cell>
          <cell r="H1718" t="str">
            <v>4902-00</v>
          </cell>
          <cell r="I1718"/>
          <cell r="J1718"/>
        </row>
        <row r="1719">
          <cell r="E1719" t="str">
            <v>WMS BAND 4</v>
          </cell>
          <cell r="F1719" t="str">
            <v>Band4</v>
          </cell>
          <cell r="G1719" t="str">
            <v>WMS04</v>
          </cell>
          <cell r="H1719" t="str">
            <v>4902-00</v>
          </cell>
          <cell r="I1719"/>
          <cell r="J1719"/>
        </row>
        <row r="1720">
          <cell r="E1720" t="str">
            <v>WMS BAND 5</v>
          </cell>
          <cell r="F1720" t="str">
            <v>Band5</v>
          </cell>
          <cell r="G1720" t="str">
            <v>WMS05</v>
          </cell>
          <cell r="H1720" t="str">
            <v>4902-00</v>
          </cell>
          <cell r="I1720"/>
          <cell r="J1720"/>
        </row>
        <row r="1721">
          <cell r="E1721" t="str">
            <v>WORK STUDY STUD</v>
          </cell>
          <cell r="F1721" t="str">
            <v>XX</v>
          </cell>
          <cell r="G1721" t="str">
            <v>EX610</v>
          </cell>
          <cell r="H1721" t="str">
            <v>4902-00</v>
          </cell>
          <cell r="I1721"/>
          <cell r="J1721"/>
        </row>
        <row r="1722">
          <cell r="E1722" t="str">
            <v>WORKERS' COMPENSATION ADJUDICATOR 1</v>
          </cell>
          <cell r="F1722" t="str">
            <v>44</v>
          </cell>
          <cell r="G1722" t="str">
            <v>168O</v>
          </cell>
          <cell r="H1722" t="str">
            <v>4902-00</v>
          </cell>
          <cell r="I1722"/>
          <cell r="J1722"/>
        </row>
        <row r="1723">
          <cell r="E1723" t="str">
            <v>WORKERS' COMPENSATION ADJUDICATOR 2</v>
          </cell>
          <cell r="F1723" t="str">
            <v>48</v>
          </cell>
          <cell r="G1723" t="str">
            <v>168P</v>
          </cell>
          <cell r="H1723" t="str">
            <v>4902-00</v>
          </cell>
          <cell r="I1723"/>
          <cell r="J1723"/>
        </row>
        <row r="1724">
          <cell r="E1724" t="str">
            <v>WORKERS' COMPENSATION ADJUDICATOR 3</v>
          </cell>
          <cell r="F1724" t="str">
            <v>52</v>
          </cell>
          <cell r="G1724" t="str">
            <v>168Q</v>
          </cell>
          <cell r="H1724" t="str">
            <v>4902-00</v>
          </cell>
          <cell r="I1724"/>
          <cell r="J1724"/>
        </row>
        <row r="1725">
          <cell r="E1725" t="str">
            <v>WORKERS' COMPENSATION ADJUDICATOR 4</v>
          </cell>
          <cell r="F1725" t="str">
            <v>54</v>
          </cell>
          <cell r="G1725" t="str">
            <v>168R</v>
          </cell>
          <cell r="H1725" t="str">
            <v>4902-00</v>
          </cell>
          <cell r="I1725"/>
          <cell r="J1725"/>
        </row>
        <row r="1726">
          <cell r="E1726" t="str">
            <v>WORKERS' COMPENSATION ADJUDICATOR 5</v>
          </cell>
          <cell r="F1726" t="str">
            <v>57</v>
          </cell>
          <cell r="G1726" t="str">
            <v>168S</v>
          </cell>
          <cell r="H1726" t="str">
            <v>4902-00</v>
          </cell>
          <cell r="I1726"/>
          <cell r="J1726"/>
        </row>
        <row r="1727">
          <cell r="E1727" t="str">
            <v>WORKFIRST PROGRAM SPECIALIST</v>
          </cell>
          <cell r="F1727" t="str">
            <v>49</v>
          </cell>
          <cell r="G1727" t="str">
            <v>351L</v>
          </cell>
          <cell r="H1727" t="str">
            <v>5300-00</v>
          </cell>
          <cell r="I1727"/>
          <cell r="J1727"/>
        </row>
        <row r="1728">
          <cell r="E1728" t="str">
            <v>WORKFIRST PROGRAM SUPERVISOR</v>
          </cell>
          <cell r="F1728" t="str">
            <v>54</v>
          </cell>
          <cell r="G1728" t="str">
            <v>351N</v>
          </cell>
          <cell r="H1728" t="str">
            <v>5300-00</v>
          </cell>
          <cell r="I1728"/>
          <cell r="J1728"/>
        </row>
        <row r="1729">
          <cell r="E1729" t="str">
            <v>WORKSOURCE SPECIALIST 1</v>
          </cell>
          <cell r="F1729" t="str">
            <v>37</v>
          </cell>
          <cell r="G1729" t="str">
            <v>358E</v>
          </cell>
          <cell r="H1729" t="str">
            <v>4902-00</v>
          </cell>
          <cell r="I1729"/>
          <cell r="J1729"/>
        </row>
        <row r="1730">
          <cell r="E1730" t="str">
            <v>WORKSOURCE SPECIALIST 2</v>
          </cell>
          <cell r="F1730" t="str">
            <v>41</v>
          </cell>
          <cell r="G1730" t="str">
            <v>358F</v>
          </cell>
          <cell r="H1730" t="str">
            <v>4902-00</v>
          </cell>
          <cell r="I1730"/>
          <cell r="J1730"/>
        </row>
        <row r="1731">
          <cell r="E1731" t="str">
            <v>WORKSOURCE SPECIALIST 3</v>
          </cell>
          <cell r="F1731" t="str">
            <v>44</v>
          </cell>
          <cell r="G1731" t="str">
            <v>358G</v>
          </cell>
          <cell r="H1731" t="str">
            <v>4902-00</v>
          </cell>
          <cell r="I1731"/>
          <cell r="J1731"/>
        </row>
        <row r="1732">
          <cell r="E1732" t="str">
            <v>WORKSOURCE SPECIALIST 4</v>
          </cell>
          <cell r="F1732" t="str">
            <v>48</v>
          </cell>
          <cell r="G1732" t="str">
            <v>358H</v>
          </cell>
          <cell r="H1732" t="str">
            <v>4902-00</v>
          </cell>
          <cell r="I1732"/>
          <cell r="J1732"/>
        </row>
        <row r="1733">
          <cell r="E1733" t="str">
            <v>WORKSOURCE SPECIALIST 5</v>
          </cell>
          <cell r="F1733" t="str">
            <v>50</v>
          </cell>
          <cell r="G1733" t="str">
            <v>358I</v>
          </cell>
          <cell r="H1733" t="str">
            <v>4902-00</v>
          </cell>
          <cell r="I1733"/>
          <cell r="J1733"/>
        </row>
        <row r="1734">
          <cell r="E1734" t="str">
            <v>WORKSOURCE SPECIALIST 6</v>
          </cell>
          <cell r="F1734" t="str">
            <v>52</v>
          </cell>
          <cell r="G1734" t="str">
            <v>358J</v>
          </cell>
          <cell r="H1734" t="str">
            <v>4902-00</v>
          </cell>
          <cell r="I1734"/>
          <cell r="J1734"/>
        </row>
        <row r="1735">
          <cell r="E1735" t="str">
            <v>YOUTH ACADEMY COUNSELING &amp; COORD SPEC 1</v>
          </cell>
          <cell r="F1735" t="str">
            <v>38</v>
          </cell>
          <cell r="G1735" t="str">
            <v>355S</v>
          </cell>
          <cell r="H1735" t="str">
            <v>4902-00</v>
          </cell>
          <cell r="I1735"/>
          <cell r="J1735"/>
        </row>
        <row r="1736">
          <cell r="E1736" t="str">
            <v>YOUTH ACADEMY COUNSELING &amp; COORD SPEC 2</v>
          </cell>
          <cell r="F1736" t="str">
            <v>46</v>
          </cell>
          <cell r="G1736" t="str">
            <v>355T</v>
          </cell>
          <cell r="H1736" t="str">
            <v>4902-00</v>
          </cell>
          <cell r="I1736"/>
          <cell r="J1736"/>
        </row>
        <row r="1737">
          <cell r="E1737" t="str">
            <v>YOUTH ACADEMY COUNSELING &amp; COORD SPEC 3</v>
          </cell>
          <cell r="F1737" t="str">
            <v>50</v>
          </cell>
          <cell r="G1737" t="str">
            <v>355U</v>
          </cell>
          <cell r="H1737" t="str">
            <v>4902-00</v>
          </cell>
          <cell r="I1737"/>
          <cell r="J1737"/>
        </row>
        <row r="1738">
          <cell r="E1738" t="str">
            <v>YOUTH ACADEMY COUNSELING &amp; COORD SPEC 4</v>
          </cell>
          <cell r="F1738" t="str">
            <v>54</v>
          </cell>
          <cell r="G1738" t="str">
            <v>355V</v>
          </cell>
          <cell r="H1738" t="str">
            <v>4902-00</v>
          </cell>
          <cell r="I1738"/>
          <cell r="J1738"/>
        </row>
        <row r="1739">
          <cell r="E1739" t="str">
            <v>YOUTH ACADEMY RESIDENTIAL SPECIALIST 1</v>
          </cell>
          <cell r="F1739" t="str">
            <v>33</v>
          </cell>
          <cell r="G1739" t="str">
            <v>355O</v>
          </cell>
          <cell r="H1739" t="str">
            <v>4902-00</v>
          </cell>
          <cell r="I1739"/>
          <cell r="J1739"/>
        </row>
        <row r="1740">
          <cell r="E1740" t="str">
            <v>YOUTH ACADEMY RESIDENTIAL SPECIALIST 2</v>
          </cell>
          <cell r="F1740" t="str">
            <v>40</v>
          </cell>
          <cell r="G1740" t="str">
            <v>355P</v>
          </cell>
          <cell r="H1740" t="str">
            <v>4902-00</v>
          </cell>
          <cell r="I1740"/>
          <cell r="J1740"/>
        </row>
        <row r="1741">
          <cell r="E1741" t="str">
            <v>YOUTH ACADEMY RESIDENTIAL SPECIALIST 3</v>
          </cell>
          <cell r="F1741" t="str">
            <v>44</v>
          </cell>
          <cell r="G1741" t="str">
            <v>355Q</v>
          </cell>
          <cell r="H1741" t="str">
            <v>4902-00</v>
          </cell>
          <cell r="I1741"/>
          <cell r="J1741"/>
        </row>
        <row r="1742">
          <cell r="E1742" t="str">
            <v>YOUTH ACADEMY RESIDENTIAL SPECIALIST 4</v>
          </cell>
          <cell r="F1742" t="str">
            <v>48</v>
          </cell>
          <cell r="G1742" t="str">
            <v>355R</v>
          </cell>
          <cell r="H1742" t="str">
            <v>4902-00</v>
          </cell>
          <cell r="I1742"/>
          <cell r="J1742"/>
        </row>
        <row r="1743">
          <cell r="E1743" t="str">
            <v>YOUTH ACADEMY RESIDENTIAL SPECIALIST 5</v>
          </cell>
          <cell r="F1743" t="str">
            <v>54</v>
          </cell>
          <cell r="G1743" t="str">
            <v>355X</v>
          </cell>
          <cell r="H1743" t="str">
            <v>4902-00</v>
          </cell>
          <cell r="I1743"/>
          <cell r="J1743"/>
        </row>
      </sheetData>
      <sheetData sheetId="3" refreshError="1"/>
      <sheetData sheetId="4" refreshError="1"/>
      <sheetData sheetId="5" refreshError="1">
        <row r="2">
          <cell r="A2" t="str">
            <v>030  -  BHSIA - Mental Health</v>
          </cell>
        </row>
        <row r="3">
          <cell r="A3" t="str">
            <v>040  -  Developmental Disabilities Administration</v>
          </cell>
        </row>
        <row r="4">
          <cell r="A4" t="str">
            <v>050  -  Aging and Long-Term Support Administration</v>
          </cell>
        </row>
        <row r="5">
          <cell r="A5" t="str">
            <v>060  -  Economic Services Administration</v>
          </cell>
        </row>
        <row r="6">
          <cell r="A6" t="str">
            <v>100  -  Vocational Rehabilitation</v>
          </cell>
        </row>
        <row r="7">
          <cell r="A7" t="str">
            <v>110  -  Administrative &amp; Supporting Services</v>
          </cell>
        </row>
        <row r="8">
          <cell r="A8" t="str">
            <v>135  -  Special Commitment Center</v>
          </cell>
        </row>
        <row r="9">
          <cell r="A9" t="str">
            <v>150  -  Information Systems Services Division</v>
          </cell>
        </row>
        <row r="10">
          <cell r="A10" t="str">
            <v>160  -  Consolidated Field Services</v>
          </cell>
        </row>
        <row r="11">
          <cell r="A11" t="str">
            <v>680  -  State College Work Study</v>
          </cell>
        </row>
        <row r="12">
          <cell r="A12" t="str">
            <v>850  -  Agency Suspense Account</v>
          </cell>
        </row>
        <row r="13">
          <cell r="A13" t="str">
            <v>900  -  Capital Program</v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</sheetData>
      <sheetData sheetId="6" refreshError="1"/>
      <sheetData sheetId="7" refreshError="1"/>
      <sheetData sheetId="8" refreshError="1"/>
      <sheetData sheetId="9" refreshError="1">
        <row r="1">
          <cell r="A1" t="str">
            <v>&lt;blank&gt;</v>
          </cell>
          <cell r="D1" t="str">
            <v>Non-Represented State Employees</v>
          </cell>
          <cell r="E1" t="str">
            <v>Non-Represented State Employees</v>
          </cell>
          <cell r="F1" t="str">
            <v>Coalition</v>
          </cell>
          <cell r="G1" t="str">
            <v>Coalition</v>
          </cell>
          <cell r="H1" t="str">
            <v>Coalition</v>
          </cell>
          <cell r="I1" t="str">
            <v>Coalition</v>
          </cell>
          <cell r="J1" t="str">
            <v>Coalition</v>
          </cell>
          <cell r="M1" t="str">
            <v>Coalition</v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Coalition</v>
          </cell>
          <cell r="AN1" t="str">
            <v>Coalition</v>
          </cell>
          <cell r="AO1" t="str">
            <v>Coalition</v>
          </cell>
          <cell r="AP1" t="str">
            <v>Coalition</v>
          </cell>
          <cell r="AQ1" t="str">
            <v>Coalition</v>
          </cell>
          <cell r="AR1" t="str">
            <v>Coalition</v>
          </cell>
          <cell r="AS1" t="str">
            <v>Coalition</v>
          </cell>
          <cell r="AT1" t="str">
            <v>Coalition</v>
          </cell>
          <cell r="AU1" t="str">
            <v>Coalition</v>
          </cell>
          <cell r="AV1" t="str">
            <v>Coalition</v>
          </cell>
        </row>
        <row r="2">
          <cell r="D2" t="str">
            <v>Service Employees International Union District 1199 NW</v>
          </cell>
          <cell r="E2" t="str">
            <v>Teamsters Local Union Number 117</v>
          </cell>
          <cell r="F2" t="str">
            <v>Non-Represented State Employees</v>
          </cell>
          <cell r="G2" t="str">
            <v>Non-Represented State Employees</v>
          </cell>
          <cell r="H2" t="str">
            <v>Non-Represented State Employees</v>
          </cell>
          <cell r="I2" t="str">
            <v>Non-Represented State Employees</v>
          </cell>
          <cell r="J2" t="str">
            <v>Non-Represented State Employees</v>
          </cell>
          <cell r="M2" t="str">
            <v>Non-Represented State Employees</v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>Non-Represented State Employees</v>
          </cell>
          <cell r="AN2" t="str">
            <v>Non-Represented State Employees</v>
          </cell>
          <cell r="AO2" t="str">
            <v>Non-Represented State Employees</v>
          </cell>
          <cell r="AP2" t="str">
            <v>Non-Represented State Employees</v>
          </cell>
          <cell r="AQ2" t="str">
            <v>Non-Represented State Employees</v>
          </cell>
          <cell r="AR2" t="str">
            <v>Non-Represented State Employees</v>
          </cell>
          <cell r="AS2" t="str">
            <v>Non-Represented State Employees</v>
          </cell>
          <cell r="AT2" t="str">
            <v>Non-Represented State Employees</v>
          </cell>
          <cell r="AU2" t="str">
            <v>Non-Represented State Employees</v>
          </cell>
          <cell r="AV2" t="str">
            <v>Non-Represented State Employees</v>
          </cell>
        </row>
        <row r="3">
          <cell r="D3" t="str">
            <v/>
          </cell>
          <cell r="E3" t="str">
            <v>Washington Federation of State Employees</v>
          </cell>
          <cell r="F3" t="str">
            <v>Teamsters Local Union Number 117</v>
          </cell>
          <cell r="G3" t="str">
            <v>Teamsters Local Union Number 117</v>
          </cell>
          <cell r="H3" t="str">
            <v>Teamsters Local Union Number 117</v>
          </cell>
          <cell r="I3" t="str">
            <v>Service Employees International Union District 1199 NW</v>
          </cell>
          <cell r="J3" t="str">
            <v>Service Employees International Union District 1199 NW</v>
          </cell>
          <cell r="M3" t="str">
            <v>Teamsters Local Union Number 117</v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>Teamsters Local Union Number 117</v>
          </cell>
          <cell r="AN3" t="str">
            <v>Teamsters Local Union Number 117</v>
          </cell>
          <cell r="AO3" t="str">
            <v>Teamsters Local Union Number 117</v>
          </cell>
          <cell r="AP3" t="str">
            <v>Teamsters Local Union Number 117</v>
          </cell>
          <cell r="AQ3" t="str">
            <v>Teamsters Local Union Number 117</v>
          </cell>
          <cell r="AR3" t="str">
            <v>Teamsters Local Union Number 117</v>
          </cell>
          <cell r="AS3" t="str">
            <v>Teamsters Local Union Number 117</v>
          </cell>
          <cell r="AT3" t="str">
            <v>Teamsters Local Union Number 117</v>
          </cell>
          <cell r="AU3" t="str">
            <v>Teamsters Local Union Number 117</v>
          </cell>
          <cell r="AV3" t="str">
            <v>Teamsters Local Union Number 117</v>
          </cell>
        </row>
        <row r="4">
          <cell r="D4" t="str">
            <v/>
          </cell>
          <cell r="E4" t="str">
            <v>Washington Public Employees Association</v>
          </cell>
          <cell r="F4" t="str">
            <v>Washington Federation of State Employees</v>
          </cell>
          <cell r="G4" t="str">
            <v>Washington Federation of State Employees</v>
          </cell>
          <cell r="H4" t="str">
            <v>Washington Federation of State Employees</v>
          </cell>
          <cell r="I4" t="str">
            <v>Teamsters Local Union Number 117</v>
          </cell>
          <cell r="J4" t="str">
            <v>Teamsters Local Union Number 117</v>
          </cell>
          <cell r="M4" t="str">
            <v>Washington Federation of State Employees</v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>Washington Federation of State Employees</v>
          </cell>
          <cell r="AN4" t="str">
            <v>Washington Federation of State Employees</v>
          </cell>
          <cell r="AO4" t="str">
            <v>Washington Federation of State Employees</v>
          </cell>
          <cell r="AP4" t="str">
            <v>Washington Federation of State Employees</v>
          </cell>
          <cell r="AQ4" t="str">
            <v>Washington Federation of State Employees</v>
          </cell>
          <cell r="AR4" t="str">
            <v>Washington Federation of State Employees</v>
          </cell>
          <cell r="AS4" t="str">
            <v>Washington Federation of State Employees</v>
          </cell>
          <cell r="AT4" t="str">
            <v>Washington Federation of State Employees</v>
          </cell>
          <cell r="AU4" t="str">
            <v>Washington Federation of State Employees</v>
          </cell>
          <cell r="AV4" t="str">
            <v>Washington Federation of State Employees</v>
          </cell>
        </row>
        <row r="5">
          <cell r="D5" t="str">
            <v/>
          </cell>
          <cell r="E5" t="str">
            <v/>
          </cell>
          <cell r="F5" t="str">
            <v>Washington Public Employees Association</v>
          </cell>
          <cell r="G5" t="str">
            <v>Washington Public Employees Association</v>
          </cell>
          <cell r="H5" t="str">
            <v>Washington Public Employees Association</v>
          </cell>
          <cell r="I5" t="str">
            <v>Washington Federation of State Employees</v>
          </cell>
          <cell r="J5" t="str">
            <v>Washington Federation of State Employees</v>
          </cell>
          <cell r="M5" t="str">
            <v>Washington Public Employees Association</v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>Washington Public Employees Association</v>
          </cell>
          <cell r="AN5" t="str">
            <v>Washington Public Employees Association</v>
          </cell>
          <cell r="AO5" t="str">
            <v>Washington Public Employees Association</v>
          </cell>
          <cell r="AP5" t="str">
            <v>Washington Public Employees Association</v>
          </cell>
          <cell r="AQ5" t="str">
            <v>Washington Public Employees Association</v>
          </cell>
          <cell r="AR5" t="str">
            <v>Washington Public Employees Association</v>
          </cell>
          <cell r="AS5" t="str">
            <v>Washington Public Employees Association</v>
          </cell>
          <cell r="AT5" t="str">
            <v>Washington Public Employees Association</v>
          </cell>
          <cell r="AU5" t="str">
            <v>Washington Public Employees Association</v>
          </cell>
          <cell r="AV5" t="str">
            <v>Washington Public Employees Association</v>
          </cell>
        </row>
        <row r="6"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M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</row>
        <row r="7"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M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</row>
        <row r="8"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M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</row>
        <row r="9"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M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</row>
        <row r="10"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M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</row>
        <row r="11"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M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</row>
        <row r="12"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M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</row>
        <row r="13"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M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</row>
        <row r="14"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M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</row>
        <row r="15"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M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</row>
        <row r="51">
          <cell r="D51" t="str">
            <v>A</v>
          </cell>
          <cell r="E51" t="str">
            <v>A</v>
          </cell>
          <cell r="F51" t="str">
            <v>A</v>
          </cell>
          <cell r="G51" t="str">
            <v>A</v>
          </cell>
          <cell r="H51" t="str">
            <v>A</v>
          </cell>
          <cell r="I51" t="str">
            <v>A</v>
          </cell>
          <cell r="J51" t="str">
            <v>A</v>
          </cell>
          <cell r="M51" t="str">
            <v>A</v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A</v>
          </cell>
          <cell r="AN51" t="str">
            <v>A</v>
          </cell>
          <cell r="AO51" t="str">
            <v>A</v>
          </cell>
          <cell r="AP51" t="str">
            <v>A</v>
          </cell>
          <cell r="AQ51" t="str">
            <v>A</v>
          </cell>
          <cell r="AR51" t="str">
            <v>A</v>
          </cell>
          <cell r="AS51" t="str">
            <v>A</v>
          </cell>
          <cell r="AT51" t="str">
            <v>A</v>
          </cell>
          <cell r="AU51" t="str">
            <v>A</v>
          </cell>
          <cell r="AV51" t="str">
            <v>A</v>
          </cell>
        </row>
        <row r="52">
          <cell r="D52" t="str">
            <v>B</v>
          </cell>
          <cell r="E52" t="str">
            <v>B</v>
          </cell>
          <cell r="F52" t="str">
            <v>B</v>
          </cell>
          <cell r="G52" t="str">
            <v>B</v>
          </cell>
          <cell r="H52" t="str">
            <v>B</v>
          </cell>
          <cell r="I52" t="str">
            <v>B</v>
          </cell>
          <cell r="J52" t="str">
            <v>B</v>
          </cell>
          <cell r="M52" t="str">
            <v>B</v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B</v>
          </cell>
          <cell r="AN52" t="str">
            <v>B</v>
          </cell>
          <cell r="AO52" t="str">
            <v>B</v>
          </cell>
          <cell r="AP52" t="str">
            <v>B</v>
          </cell>
          <cell r="AQ52" t="str">
            <v>B</v>
          </cell>
          <cell r="AR52" t="str">
            <v>B</v>
          </cell>
          <cell r="AS52" t="str">
            <v>B</v>
          </cell>
          <cell r="AT52" t="str">
            <v>B</v>
          </cell>
          <cell r="AU52" t="str">
            <v>B</v>
          </cell>
          <cell r="AV52" t="str">
            <v>B</v>
          </cell>
        </row>
        <row r="53">
          <cell r="D53" t="str">
            <v>C</v>
          </cell>
          <cell r="E53" t="str">
            <v>C</v>
          </cell>
          <cell r="F53" t="str">
            <v>C</v>
          </cell>
          <cell r="G53" t="str">
            <v>C</v>
          </cell>
          <cell r="H53" t="str">
            <v>C</v>
          </cell>
          <cell r="I53" t="str">
            <v>C</v>
          </cell>
          <cell r="J53" t="str">
            <v>C</v>
          </cell>
          <cell r="M53" t="str">
            <v>C</v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C</v>
          </cell>
          <cell r="AN53" t="str">
            <v>C</v>
          </cell>
          <cell r="AO53" t="str">
            <v>C</v>
          </cell>
          <cell r="AP53" t="str">
            <v>C</v>
          </cell>
          <cell r="AQ53" t="str">
            <v>C</v>
          </cell>
          <cell r="AR53" t="str">
            <v>C</v>
          </cell>
          <cell r="AS53" t="str">
            <v>C</v>
          </cell>
          <cell r="AT53" t="str">
            <v>C</v>
          </cell>
          <cell r="AU53" t="str">
            <v>C</v>
          </cell>
          <cell r="AV53" t="str">
            <v>C</v>
          </cell>
        </row>
        <row r="54">
          <cell r="D54" t="str">
            <v>D</v>
          </cell>
          <cell r="E54" t="str">
            <v>D</v>
          </cell>
          <cell r="F54" t="str">
            <v>D</v>
          </cell>
          <cell r="G54" t="str">
            <v>D</v>
          </cell>
          <cell r="H54" t="str">
            <v>D</v>
          </cell>
          <cell r="I54" t="str">
            <v>D</v>
          </cell>
          <cell r="J54" t="str">
            <v>D</v>
          </cell>
          <cell r="M54" t="str">
            <v>D</v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D</v>
          </cell>
          <cell r="AN54" t="str">
            <v>D</v>
          </cell>
          <cell r="AO54" t="str">
            <v>D</v>
          </cell>
          <cell r="AP54" t="str">
            <v>D</v>
          </cell>
          <cell r="AQ54" t="str">
            <v>D</v>
          </cell>
          <cell r="AR54" t="str">
            <v>D</v>
          </cell>
          <cell r="AS54" t="str">
            <v>D</v>
          </cell>
          <cell r="AT54" t="str">
            <v>D</v>
          </cell>
          <cell r="AU54" t="str">
            <v>D</v>
          </cell>
          <cell r="AV54" t="str">
            <v>D</v>
          </cell>
        </row>
        <row r="55">
          <cell r="D55" t="str">
            <v>E</v>
          </cell>
          <cell r="E55" t="str">
            <v>E</v>
          </cell>
          <cell r="F55" t="str">
            <v>E</v>
          </cell>
          <cell r="G55" t="str">
            <v>E</v>
          </cell>
          <cell r="H55" t="str">
            <v>E</v>
          </cell>
          <cell r="I55" t="str">
            <v>E</v>
          </cell>
          <cell r="J55" t="str">
            <v>E</v>
          </cell>
          <cell r="M55" t="str">
            <v>E</v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</v>
          </cell>
          <cell r="AN55" t="str">
            <v>E</v>
          </cell>
          <cell r="AO55" t="str">
            <v>E</v>
          </cell>
          <cell r="AP55" t="str">
            <v>E</v>
          </cell>
          <cell r="AQ55" t="str">
            <v>E</v>
          </cell>
          <cell r="AR55" t="str">
            <v>E</v>
          </cell>
          <cell r="AS55" t="str">
            <v>E</v>
          </cell>
          <cell r="AT55" t="str">
            <v>E</v>
          </cell>
          <cell r="AU55" t="str">
            <v>E</v>
          </cell>
          <cell r="AV55" t="str">
            <v>E</v>
          </cell>
        </row>
        <row r="56">
          <cell r="D56" t="str">
            <v>F</v>
          </cell>
          <cell r="E56" t="str">
            <v>F</v>
          </cell>
          <cell r="F56" t="str">
            <v>F</v>
          </cell>
          <cell r="G56" t="str">
            <v>F</v>
          </cell>
          <cell r="H56" t="str">
            <v>F</v>
          </cell>
          <cell r="I56" t="str">
            <v>F</v>
          </cell>
          <cell r="J56" t="str">
            <v>F</v>
          </cell>
          <cell r="M56" t="str">
            <v>F</v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>F</v>
          </cell>
          <cell r="AN56" t="str">
            <v>F</v>
          </cell>
          <cell r="AO56" t="str">
            <v>F</v>
          </cell>
          <cell r="AP56" t="str">
            <v>F</v>
          </cell>
          <cell r="AQ56" t="str">
            <v>F</v>
          </cell>
          <cell r="AR56" t="str">
            <v>F</v>
          </cell>
          <cell r="AS56" t="str">
            <v>F</v>
          </cell>
          <cell r="AT56" t="str">
            <v>F</v>
          </cell>
          <cell r="AU56" t="str">
            <v>F</v>
          </cell>
          <cell r="AV56" t="str">
            <v>F</v>
          </cell>
        </row>
        <row r="57">
          <cell r="D57" t="str">
            <v>G</v>
          </cell>
          <cell r="E57" t="str">
            <v>G</v>
          </cell>
          <cell r="F57" t="str">
            <v>G</v>
          </cell>
          <cell r="G57" t="str">
            <v>G</v>
          </cell>
          <cell r="H57" t="str">
            <v>G</v>
          </cell>
          <cell r="I57" t="str">
            <v>G</v>
          </cell>
          <cell r="J57" t="str">
            <v>G</v>
          </cell>
          <cell r="M57" t="str">
            <v>G</v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>G</v>
          </cell>
          <cell r="AN57" t="str">
            <v>G</v>
          </cell>
          <cell r="AO57" t="str">
            <v>G</v>
          </cell>
          <cell r="AP57" t="str">
            <v>G</v>
          </cell>
          <cell r="AQ57" t="str">
            <v>G</v>
          </cell>
          <cell r="AR57" t="str">
            <v>G</v>
          </cell>
          <cell r="AS57" t="str">
            <v>G</v>
          </cell>
          <cell r="AT57" t="str">
            <v>G</v>
          </cell>
          <cell r="AU57" t="str">
            <v>G</v>
          </cell>
          <cell r="AV57" t="str">
            <v>G</v>
          </cell>
        </row>
        <row r="58">
          <cell r="D58" t="str">
            <v>H</v>
          </cell>
          <cell r="E58" t="str">
            <v>H</v>
          </cell>
          <cell r="F58" t="str">
            <v>H</v>
          </cell>
          <cell r="G58" t="str">
            <v>H</v>
          </cell>
          <cell r="H58" t="str">
            <v>H</v>
          </cell>
          <cell r="I58" t="str">
            <v>H</v>
          </cell>
          <cell r="J58" t="str">
            <v>H</v>
          </cell>
          <cell r="M58" t="str">
            <v>H</v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>H</v>
          </cell>
          <cell r="AN58" t="str">
            <v>H</v>
          </cell>
          <cell r="AO58" t="str">
            <v>H</v>
          </cell>
          <cell r="AP58" t="str">
            <v>H</v>
          </cell>
          <cell r="AQ58" t="str">
            <v>H</v>
          </cell>
          <cell r="AR58" t="str">
            <v>H</v>
          </cell>
          <cell r="AS58" t="str">
            <v>H</v>
          </cell>
          <cell r="AT58" t="str">
            <v>H</v>
          </cell>
          <cell r="AU58" t="str">
            <v>H</v>
          </cell>
          <cell r="AV58" t="str">
            <v>H</v>
          </cell>
        </row>
        <row r="59">
          <cell r="D59" t="str">
            <v>I</v>
          </cell>
          <cell r="E59" t="str">
            <v>I</v>
          </cell>
          <cell r="F59" t="str">
            <v>I</v>
          </cell>
          <cell r="G59" t="str">
            <v>I</v>
          </cell>
          <cell r="H59" t="str">
            <v>I</v>
          </cell>
          <cell r="I59" t="str">
            <v>I</v>
          </cell>
          <cell r="J59" t="str">
            <v>I</v>
          </cell>
          <cell r="M59" t="str">
            <v>I</v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>I</v>
          </cell>
          <cell r="AN59" t="str">
            <v>I</v>
          </cell>
          <cell r="AO59" t="str">
            <v>I</v>
          </cell>
          <cell r="AP59" t="str">
            <v>I</v>
          </cell>
          <cell r="AQ59" t="str">
            <v>I</v>
          </cell>
          <cell r="AR59" t="str">
            <v>I</v>
          </cell>
          <cell r="AS59" t="str">
            <v>I</v>
          </cell>
          <cell r="AT59" t="str">
            <v>I</v>
          </cell>
          <cell r="AU59" t="str">
            <v>I</v>
          </cell>
          <cell r="AV59" t="str">
            <v>I</v>
          </cell>
        </row>
        <row r="60">
          <cell r="D60" t="str">
            <v>J</v>
          </cell>
          <cell r="E60" t="str">
            <v>J</v>
          </cell>
          <cell r="F60" t="str">
            <v>J</v>
          </cell>
          <cell r="G60" t="str">
            <v>J</v>
          </cell>
          <cell r="H60" t="str">
            <v>J</v>
          </cell>
          <cell r="I60" t="str">
            <v>J</v>
          </cell>
          <cell r="J60" t="str">
            <v>J</v>
          </cell>
          <cell r="M60" t="str">
            <v>J</v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>J</v>
          </cell>
          <cell r="AN60" t="str">
            <v>J</v>
          </cell>
          <cell r="AO60" t="str">
            <v>J</v>
          </cell>
          <cell r="AP60" t="str">
            <v>J</v>
          </cell>
          <cell r="AQ60" t="str">
            <v>J</v>
          </cell>
          <cell r="AR60" t="str">
            <v>J</v>
          </cell>
          <cell r="AS60" t="str">
            <v>J</v>
          </cell>
          <cell r="AT60" t="str">
            <v>J</v>
          </cell>
          <cell r="AU60" t="str">
            <v>J</v>
          </cell>
          <cell r="AV60" t="str">
            <v>J</v>
          </cell>
        </row>
        <row r="61">
          <cell r="D61" t="str">
            <v>K</v>
          </cell>
          <cell r="E61" t="str">
            <v>K</v>
          </cell>
          <cell r="F61" t="str">
            <v>K</v>
          </cell>
          <cell r="G61" t="str">
            <v>K</v>
          </cell>
          <cell r="H61" t="str">
            <v>K</v>
          </cell>
          <cell r="I61" t="str">
            <v>K</v>
          </cell>
          <cell r="J61" t="str">
            <v>K</v>
          </cell>
          <cell r="M61" t="str">
            <v>K</v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>K</v>
          </cell>
          <cell r="AN61" t="str">
            <v>K</v>
          </cell>
          <cell r="AO61" t="str">
            <v>K</v>
          </cell>
          <cell r="AP61" t="str">
            <v>K</v>
          </cell>
          <cell r="AQ61" t="str">
            <v>K</v>
          </cell>
          <cell r="AR61" t="str">
            <v>K</v>
          </cell>
          <cell r="AS61" t="str">
            <v>K</v>
          </cell>
          <cell r="AT61" t="str">
            <v>K</v>
          </cell>
          <cell r="AU61" t="str">
            <v>K</v>
          </cell>
          <cell r="AV61" t="str">
            <v>K</v>
          </cell>
        </row>
        <row r="62">
          <cell r="D62" t="str">
            <v>L</v>
          </cell>
          <cell r="E62" t="str">
            <v>L</v>
          </cell>
          <cell r="F62" t="str">
            <v>L</v>
          </cell>
          <cell r="G62" t="str">
            <v>L</v>
          </cell>
          <cell r="H62" t="str">
            <v>L</v>
          </cell>
          <cell r="I62" t="str">
            <v>L</v>
          </cell>
          <cell r="J62" t="str">
            <v>L</v>
          </cell>
          <cell r="M62" t="str">
            <v>L</v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>L</v>
          </cell>
          <cell r="AN62" t="str">
            <v>L</v>
          </cell>
          <cell r="AO62" t="str">
            <v>L</v>
          </cell>
          <cell r="AP62" t="str">
            <v>L</v>
          </cell>
          <cell r="AQ62" t="str">
            <v>L</v>
          </cell>
          <cell r="AR62" t="str">
            <v>L</v>
          </cell>
          <cell r="AS62" t="str">
            <v>L</v>
          </cell>
          <cell r="AT62" t="str">
            <v>L</v>
          </cell>
          <cell r="AU62" t="str">
            <v>L</v>
          </cell>
          <cell r="AV62" t="str">
            <v>L</v>
          </cell>
        </row>
        <row r="63">
          <cell r="D63" t="str">
            <v>M</v>
          </cell>
          <cell r="E63" t="str">
            <v>M</v>
          </cell>
          <cell r="F63" t="str">
            <v>M</v>
          </cell>
          <cell r="G63" t="str">
            <v>M</v>
          </cell>
          <cell r="H63" t="str">
            <v>M</v>
          </cell>
          <cell r="I63" t="str">
            <v>M</v>
          </cell>
          <cell r="J63" t="str">
            <v>M</v>
          </cell>
          <cell r="M63" t="str">
            <v>M</v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>M</v>
          </cell>
          <cell r="AN63" t="str">
            <v>M</v>
          </cell>
          <cell r="AO63" t="str">
            <v>M</v>
          </cell>
          <cell r="AP63" t="str">
            <v>M</v>
          </cell>
          <cell r="AQ63" t="str">
            <v>M</v>
          </cell>
          <cell r="AR63" t="str">
            <v>M</v>
          </cell>
          <cell r="AS63" t="str">
            <v>M</v>
          </cell>
          <cell r="AT63" t="str">
            <v>M</v>
          </cell>
          <cell r="AU63" t="str">
            <v>M</v>
          </cell>
          <cell r="AV63" t="str">
            <v>M</v>
          </cell>
        </row>
        <row r="64">
          <cell r="D64" t="str">
            <v>N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>N</v>
          </cell>
          <cell r="J64" t="str">
            <v>N</v>
          </cell>
          <cell r="M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</row>
        <row r="65">
          <cell r="D65" t="str">
            <v>O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>O</v>
          </cell>
          <cell r="J65" t="str">
            <v>O</v>
          </cell>
          <cell r="M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</row>
        <row r="66">
          <cell r="D66" t="str">
            <v>P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>P</v>
          </cell>
          <cell r="J66" t="str">
            <v>P</v>
          </cell>
          <cell r="M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</row>
        <row r="67">
          <cell r="D67" t="str">
            <v>Q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>Q</v>
          </cell>
          <cell r="J67" t="str">
            <v>Q</v>
          </cell>
          <cell r="M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</row>
        <row r="68">
          <cell r="D68" t="str">
            <v>R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>R</v>
          </cell>
          <cell r="J68" t="str">
            <v>R</v>
          </cell>
          <cell r="M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</row>
        <row r="69">
          <cell r="D69" t="str">
            <v>S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>S</v>
          </cell>
          <cell r="J69" t="str">
            <v>S</v>
          </cell>
          <cell r="M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</row>
        <row r="70">
          <cell r="D70" t="str">
            <v>T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>T</v>
          </cell>
          <cell r="J70" t="str">
            <v>T</v>
          </cell>
          <cell r="M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</row>
        <row r="71">
          <cell r="D71" t="str">
            <v>U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>U</v>
          </cell>
          <cell r="J71" t="str">
            <v>U</v>
          </cell>
          <cell r="M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</row>
        <row r="72"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M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M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M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M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</row>
        <row r="76"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M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</row>
        <row r="77"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M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M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M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M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M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M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M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M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M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</row>
      </sheetData>
      <sheetData sheetId="10" refreshError="1"/>
      <sheetData sheetId="11" refreshError="1">
        <row r="1">
          <cell r="B1" t="str">
            <v>030  -  BHSIA - Mental Health</v>
          </cell>
        </row>
      </sheetData>
      <sheetData sheetId="12" refreshError="1">
        <row r="5">
          <cell r="C5">
            <v>6.2E-2</v>
          </cell>
          <cell r="E5">
            <v>6.2E-2</v>
          </cell>
          <cell r="F5">
            <v>6.2E-2</v>
          </cell>
        </row>
        <row r="6">
          <cell r="C6">
            <v>0.128</v>
          </cell>
          <cell r="D6">
            <v>0.128</v>
          </cell>
          <cell r="E6">
            <v>0.128</v>
          </cell>
          <cell r="F6">
            <v>0.128</v>
          </cell>
        </row>
        <row r="7">
          <cell r="C7">
            <v>1.4500000000000001E-2</v>
          </cell>
          <cell r="D7">
            <v>1.4500000000000001E-2</v>
          </cell>
          <cell r="E7">
            <v>1.4500000000000001E-2</v>
          </cell>
          <cell r="F7">
            <v>1.4500000000000001E-2</v>
          </cell>
        </row>
        <row r="8">
          <cell r="C8">
            <v>8.5000000000000006E-3</v>
          </cell>
          <cell r="D8">
            <v>8.5000000000000006E-3</v>
          </cell>
          <cell r="E8">
            <v>8.5000000000000006E-3</v>
          </cell>
          <cell r="F8">
            <v>8.5000000000000006E-3</v>
          </cell>
        </row>
        <row r="11">
          <cell r="C11">
            <v>916</v>
          </cell>
          <cell r="D11">
            <v>916</v>
          </cell>
          <cell r="E11">
            <v>916</v>
          </cell>
          <cell r="F11">
            <v>916</v>
          </cell>
        </row>
        <row r="15">
          <cell r="D15">
            <v>467</v>
          </cell>
        </row>
        <row r="17">
          <cell r="D17">
            <v>7.0000000000000001E-3</v>
          </cell>
        </row>
        <row r="18">
          <cell r="D18">
            <v>6</v>
          </cell>
        </row>
        <row r="20">
          <cell r="D20">
            <v>25</v>
          </cell>
        </row>
        <row r="21">
          <cell r="D21">
            <v>83.333333333333329</v>
          </cell>
        </row>
        <row r="25">
          <cell r="C25" t="str">
            <v>High</v>
          </cell>
          <cell r="D25">
            <v>300</v>
          </cell>
          <cell r="F25" t="str">
            <v>Yes</v>
          </cell>
          <cell r="G25">
            <v>524</v>
          </cell>
        </row>
        <row r="26">
          <cell r="C26" t="str">
            <v>Medium</v>
          </cell>
          <cell r="D26">
            <v>30</v>
          </cell>
          <cell r="F26" t="str">
            <v>No</v>
          </cell>
          <cell r="G26">
            <v>0</v>
          </cell>
        </row>
        <row r="27">
          <cell r="C27" t="str">
            <v>Low</v>
          </cell>
          <cell r="D27">
            <v>15</v>
          </cell>
        </row>
        <row r="28">
          <cell r="C28" t="str">
            <v>None</v>
          </cell>
          <cell r="D28">
            <v>0</v>
          </cell>
        </row>
        <row r="31">
          <cell r="F31" t="str">
            <v>Yes</v>
          </cell>
          <cell r="G31">
            <v>6000</v>
          </cell>
        </row>
        <row r="32">
          <cell r="C32" t="str">
            <v>4902-00</v>
          </cell>
          <cell r="D32">
            <v>43.75</v>
          </cell>
          <cell r="F32" t="str">
            <v>No</v>
          </cell>
          <cell r="G32">
            <v>0</v>
          </cell>
        </row>
        <row r="33">
          <cell r="C33" t="str">
            <v>5300-00</v>
          </cell>
          <cell r="D33">
            <v>37.9</v>
          </cell>
        </row>
        <row r="34">
          <cell r="C34" t="str">
            <v>5307-00</v>
          </cell>
          <cell r="D34">
            <v>222.35</v>
          </cell>
        </row>
        <row r="35">
          <cell r="C35" t="str">
            <v>5307-01</v>
          </cell>
          <cell r="D35">
            <v>222.35</v>
          </cell>
        </row>
        <row r="36">
          <cell r="C36" t="str">
            <v>6901-00</v>
          </cell>
          <cell r="D36">
            <v>11.26</v>
          </cell>
        </row>
        <row r="37">
          <cell r="C37" t="str">
            <v>7103-00</v>
          </cell>
          <cell r="D37">
            <v>253.62</v>
          </cell>
        </row>
        <row r="38">
          <cell r="C38" t="str">
            <v>7200-00</v>
          </cell>
          <cell r="D38">
            <v>558.46</v>
          </cell>
        </row>
        <row r="39">
          <cell r="C39" t="str">
            <v>7201-00</v>
          </cell>
          <cell r="D39">
            <v>536.74</v>
          </cell>
        </row>
        <row r="146">
          <cell r="C146" t="str">
            <v>Auto</v>
          </cell>
        </row>
        <row r="147">
          <cell r="C147" t="str">
            <v>Manual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Tabs--&gt;"/>
      <sheetName val="WinSum Calcs"/>
      <sheetName val="Year comparisons_20150312"/>
      <sheetName val="Dynamic Fiscal Information"/>
      <sheetName val="15-17 HSNA Appropriation"/>
      <sheetName val="WSHA Tabs--&gt;"/>
      <sheetName val="Overview"/>
      <sheetName val="FY16 ACA Enrollment"/>
      <sheetName val="FY16-17 QIP"/>
      <sheetName val="From Rate Comparison"/>
      <sheetName val="Model--&gt;"/>
      <sheetName val="6 Year View"/>
      <sheetName val="1. Calculate Now"/>
      <sheetName val="2. Input State Gen Fund"/>
      <sheetName val="3. State Share QIP"/>
      <sheetName val="3A. QIP Detail by Provider"/>
      <sheetName val="4. Input Final Pmt to Hospitals"/>
      <sheetName val="4A. Assessment Pmt Pool Basis"/>
      <sheetName val="4B. Pmt Distribution Basis"/>
      <sheetName val="5. Input Fed Share"/>
      <sheetName val="6. State Share ACA"/>
      <sheetName val="7. Hospital Detail Payments"/>
      <sheetName val="NO USE 7A. MC Allocation Model"/>
      <sheetName val="8. Hospital Detail Assessments"/>
      <sheetName val="Summary"/>
      <sheetName val="B-Test"/>
      <sheetName val="Chart1"/>
      <sheetName val="Broad-based Tax Rate (B1) "/>
      <sheetName val="Chart2"/>
      <sheetName val="Proposed Rate (B2)"/>
      <sheetName val="Hold Harmless Demonstration"/>
      <sheetName val="Hold Harmless Detail"/>
      <sheetName val="Net Patient Revenue Calculation"/>
      <sheetName val="Model Days"/>
      <sheetName val="FYE2011_DAYS_IMPORT"/>
      <sheetName val="Alternate Medicaid"/>
      <sheetName val="QIP"/>
      <sheetName val="QIP Costs"/>
      <sheetName val="Map to Legislation"/>
      <sheetName val="Provider ID Crosswalk"/>
      <sheetName val="IP_by_MC"/>
      <sheetName val="OP_by_MC"/>
      <sheetName val="IP FFS - Pivot"/>
      <sheetName val="IP MC - Pivot"/>
      <sheetName val="OP FFS - Pivot"/>
      <sheetName val="OP MC - Pivot"/>
      <sheetName val="Change History Log"/>
      <sheetName val="QIP List"/>
      <sheetName val="Days for Verification"/>
      <sheetName val="Patient Days"/>
      <sheetName val="System Names"/>
      <sheetName val="Summary for PPT"/>
      <sheetName val="Summary Data"/>
      <sheetName val="System Counts"/>
      <sheetName val="FN Check"/>
      <sheetName val="Forecast Changes"/>
      <sheetName val="Feb ForecastMS_NE_New_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D3" t="str">
            <v>ACA Enrollees</v>
          </cell>
        </row>
      </sheetData>
      <sheetData sheetId="8" refreshError="1"/>
      <sheetData sheetId="9" refreshError="1"/>
      <sheetData sheetId="10" refreshError="1"/>
      <sheetData sheetId="11"/>
      <sheetData sheetId="12">
        <row r="4">
          <cell r="D4" t="str">
            <v>FY16</v>
          </cell>
        </row>
      </sheetData>
      <sheetData sheetId="13">
        <row r="7">
          <cell r="F7">
            <v>1000000</v>
          </cell>
        </row>
      </sheetData>
      <sheetData sheetId="14" refreshError="1"/>
      <sheetData sheetId="15" refreshError="1"/>
      <sheetData sheetId="16">
        <row r="29">
          <cell r="C29">
            <v>194697942.97500002</v>
          </cell>
        </row>
      </sheetData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4">
          <cell r="J4">
            <v>130003</v>
          </cell>
          <cell r="K4" t="str">
            <v>130003</v>
          </cell>
          <cell r="L4" t="str">
            <v>ST. JOSEPH REGIONAL MEDICAL CENTER</v>
          </cell>
          <cell r="M4">
            <v>40725</v>
          </cell>
          <cell r="N4">
            <v>41090</v>
          </cell>
          <cell r="O4">
            <v>19550</v>
          </cell>
          <cell r="P4">
            <v>8330</v>
          </cell>
          <cell r="Q4">
            <v>2673</v>
          </cell>
        </row>
        <row r="5">
          <cell r="J5">
            <v>131327</v>
          </cell>
          <cell r="K5" t="str">
            <v>131327</v>
          </cell>
          <cell r="L5" t="str">
            <v>GRITMAN MEDICAL CENTER</v>
          </cell>
          <cell r="M5">
            <v>40909</v>
          </cell>
          <cell r="N5">
            <v>41274</v>
          </cell>
          <cell r="O5">
            <v>4840</v>
          </cell>
          <cell r="P5">
            <v>2552</v>
          </cell>
          <cell r="Q5">
            <v>499</v>
          </cell>
        </row>
        <row r="6">
          <cell r="J6">
            <v>130049</v>
          </cell>
          <cell r="K6" t="str">
            <v>130049</v>
          </cell>
          <cell r="L6" t="str">
            <v>KOOTENAI HOSPITAL DISTRICT</v>
          </cell>
          <cell r="M6">
            <v>40909</v>
          </cell>
          <cell r="N6">
            <v>41274</v>
          </cell>
          <cell r="O6">
            <v>53438</v>
          </cell>
          <cell r="P6">
            <v>28681</v>
          </cell>
          <cell r="Q6">
            <v>9410</v>
          </cell>
        </row>
        <row r="7">
          <cell r="J7">
            <v>380001</v>
          </cell>
          <cell r="K7" t="str">
            <v>380001</v>
          </cell>
          <cell r="L7" t="str">
            <v>MID-COLUMBIA MEDICAL CENTER</v>
          </cell>
          <cell r="M7">
            <v>40909</v>
          </cell>
          <cell r="N7">
            <v>41274</v>
          </cell>
          <cell r="O7">
            <v>7393</v>
          </cell>
          <cell r="P7">
            <v>2884</v>
          </cell>
          <cell r="Q7">
            <v>1158</v>
          </cell>
        </row>
        <row r="8">
          <cell r="J8">
            <v>380004</v>
          </cell>
          <cell r="K8" t="str">
            <v>380004</v>
          </cell>
          <cell r="L8" t="str">
            <v>ST. VINCENT MEDICAL CENTER</v>
          </cell>
          <cell r="M8">
            <v>40909</v>
          </cell>
          <cell r="N8">
            <v>41274</v>
          </cell>
          <cell r="O8">
            <v>119662</v>
          </cell>
          <cell r="P8">
            <v>74537</v>
          </cell>
          <cell r="Q8">
            <v>19820</v>
          </cell>
        </row>
        <row r="9">
          <cell r="J9">
            <v>380007</v>
          </cell>
          <cell r="K9" t="str">
            <v>380007</v>
          </cell>
          <cell r="L9" t="str">
            <v>LEGACY EMANUEL HOSPITAL &amp; HEALTH CTR</v>
          </cell>
          <cell r="M9">
            <v>40634</v>
          </cell>
          <cell r="N9">
            <v>40999</v>
          </cell>
          <cell r="O9">
            <v>94254</v>
          </cell>
          <cell r="P9">
            <v>72707</v>
          </cell>
          <cell r="Q9">
            <v>36155</v>
          </cell>
        </row>
        <row r="10">
          <cell r="J10">
            <v>380009</v>
          </cell>
          <cell r="K10" t="str">
            <v>380009</v>
          </cell>
          <cell r="L10" t="str">
            <v>OHSU HOSPITAL AND CLINICS</v>
          </cell>
          <cell r="M10">
            <v>40725</v>
          </cell>
          <cell r="N10">
            <v>41090</v>
          </cell>
          <cell r="O10">
            <v>155212</v>
          </cell>
          <cell r="P10">
            <v>107046</v>
          </cell>
          <cell r="Q10">
            <v>48296</v>
          </cell>
        </row>
        <row r="11">
          <cell r="J11">
            <v>380017</v>
          </cell>
          <cell r="K11" t="str">
            <v>380017</v>
          </cell>
          <cell r="L11" t="str">
            <v>LEGACY GOOD SAMARITAN HOSPITAL</v>
          </cell>
          <cell r="M11">
            <v>40634</v>
          </cell>
          <cell r="N11">
            <v>40999</v>
          </cell>
          <cell r="O11">
            <v>51900</v>
          </cell>
          <cell r="P11">
            <v>25875</v>
          </cell>
          <cell r="Q11">
            <v>7573</v>
          </cell>
        </row>
        <row r="12">
          <cell r="J12">
            <v>380060</v>
          </cell>
          <cell r="K12" t="str">
            <v>380060</v>
          </cell>
          <cell r="L12" t="str">
            <v>ADVENTIST MEDICAL CENTER-PORTLAND</v>
          </cell>
          <cell r="M12">
            <v>40909</v>
          </cell>
          <cell r="N12">
            <v>41274</v>
          </cell>
          <cell r="O12">
            <v>42197</v>
          </cell>
          <cell r="P12">
            <v>23902</v>
          </cell>
          <cell r="Q12">
            <v>11570</v>
          </cell>
        </row>
        <row r="13">
          <cell r="J13">
            <v>380061</v>
          </cell>
          <cell r="K13" t="str">
            <v>380061</v>
          </cell>
          <cell r="L13" t="str">
            <v>PROVIDENCE PORTLAND MEDICAL CENTER</v>
          </cell>
          <cell r="M13">
            <v>40909</v>
          </cell>
          <cell r="N13">
            <v>41274</v>
          </cell>
          <cell r="O13">
            <v>102696</v>
          </cell>
          <cell r="P13">
            <v>56317</v>
          </cell>
          <cell r="Q13">
            <v>15457</v>
          </cell>
        </row>
        <row r="14">
          <cell r="J14">
            <v>381318</v>
          </cell>
          <cell r="K14" t="str">
            <v>381318</v>
          </cell>
          <cell r="L14" t="str">
            <v>HOOD RIVER MEMORIAL HOSPITAL</v>
          </cell>
          <cell r="M14">
            <v>40909</v>
          </cell>
          <cell r="N14">
            <v>41274</v>
          </cell>
          <cell r="O14">
            <v>4135</v>
          </cell>
          <cell r="P14">
            <v>2260</v>
          </cell>
          <cell r="Q14">
            <v>944</v>
          </cell>
        </row>
        <row r="15">
          <cell r="J15">
            <v>381320</v>
          </cell>
          <cell r="K15" t="str">
            <v>381320</v>
          </cell>
          <cell r="L15" t="str">
            <v>COLUMBIA MEMORIAL HOSPITAL</v>
          </cell>
          <cell r="M15">
            <v>40909</v>
          </cell>
          <cell r="N15">
            <v>41274</v>
          </cell>
          <cell r="O15">
            <v>4101</v>
          </cell>
          <cell r="P15">
            <v>1842</v>
          </cell>
          <cell r="Q15">
            <v>619</v>
          </cell>
        </row>
        <row r="16">
          <cell r="J16">
            <v>381325</v>
          </cell>
          <cell r="K16" t="str">
            <v>381325</v>
          </cell>
          <cell r="L16" t="str">
            <v>GOOD SHEPHERD MEDICAL CENTER</v>
          </cell>
          <cell r="M16">
            <v>40725</v>
          </cell>
          <cell r="N16">
            <v>41090</v>
          </cell>
          <cell r="O16">
            <v>5178</v>
          </cell>
          <cell r="P16">
            <v>3293</v>
          </cell>
          <cell r="Q16">
            <v>928</v>
          </cell>
        </row>
        <row r="17">
          <cell r="J17">
            <v>382004</v>
          </cell>
          <cell r="K17" t="str">
            <v>382004</v>
          </cell>
          <cell r="L17" t="str">
            <v>VIBRA SPECIALTY HOSP PORTLAND</v>
          </cell>
          <cell r="M17">
            <v>40575</v>
          </cell>
          <cell r="N17">
            <v>40939</v>
          </cell>
          <cell r="O17">
            <v>22021</v>
          </cell>
          <cell r="P17">
            <v>11418</v>
          </cell>
          <cell r="Q17">
            <v>1237</v>
          </cell>
        </row>
        <row r="18">
          <cell r="J18">
            <v>500001</v>
          </cell>
          <cell r="K18" t="str">
            <v>500001</v>
          </cell>
          <cell r="L18" t="str">
            <v>UW MEDICINE/NORTHWEST HOSPITAL</v>
          </cell>
          <cell r="M18">
            <v>40725</v>
          </cell>
          <cell r="N18">
            <v>41090</v>
          </cell>
          <cell r="O18">
            <v>43350</v>
          </cell>
          <cell r="P18">
            <v>17740</v>
          </cell>
          <cell r="Q18">
            <v>2969</v>
          </cell>
        </row>
        <row r="19">
          <cell r="J19">
            <v>500002</v>
          </cell>
          <cell r="K19" t="str">
            <v>500002</v>
          </cell>
          <cell r="L19" t="str">
            <v>PROV ST MARY MEDICAL CENTER</v>
          </cell>
          <cell r="M19">
            <v>40909</v>
          </cell>
          <cell r="N19">
            <v>41274</v>
          </cell>
          <cell r="O19">
            <v>14136</v>
          </cell>
          <cell r="P19">
            <v>5860</v>
          </cell>
          <cell r="Q19">
            <v>2356</v>
          </cell>
        </row>
        <row r="20">
          <cell r="J20">
            <v>500003</v>
          </cell>
          <cell r="K20" t="str">
            <v>500003</v>
          </cell>
          <cell r="L20" t="str">
            <v>PHD#1  DBA SKAGIT VALLEY HOSPITAL</v>
          </cell>
          <cell r="M20">
            <v>40909</v>
          </cell>
          <cell r="N20">
            <v>41274</v>
          </cell>
          <cell r="O20">
            <v>29742</v>
          </cell>
          <cell r="P20">
            <v>13059</v>
          </cell>
          <cell r="Q20">
            <v>5317</v>
          </cell>
        </row>
        <row r="21">
          <cell r="J21">
            <v>500005</v>
          </cell>
          <cell r="K21" t="str">
            <v>500005</v>
          </cell>
          <cell r="L21" t="str">
            <v>VIRGINIA MASON MEDICAL CENTER</v>
          </cell>
          <cell r="M21">
            <v>40909</v>
          </cell>
          <cell r="N21">
            <v>41274</v>
          </cell>
          <cell r="O21">
            <v>74656</v>
          </cell>
          <cell r="P21">
            <v>33545</v>
          </cell>
          <cell r="Q21">
            <v>4172</v>
          </cell>
        </row>
        <row r="22">
          <cell r="J22">
            <v>500007</v>
          </cell>
          <cell r="K22" t="str">
            <v>500007</v>
          </cell>
          <cell r="L22" t="str">
            <v>ISLAND HOSPITAL</v>
          </cell>
          <cell r="M22">
            <v>40909</v>
          </cell>
          <cell r="N22">
            <v>41274</v>
          </cell>
          <cell r="O22">
            <v>10076</v>
          </cell>
          <cell r="P22">
            <v>4049</v>
          </cell>
          <cell r="Q22">
            <v>1294</v>
          </cell>
        </row>
        <row r="23">
          <cell r="J23">
            <v>500008</v>
          </cell>
          <cell r="K23" t="str">
            <v>500008</v>
          </cell>
          <cell r="L23" t="str">
            <v>UNIVERSITY OF WASHINGTON MED CTR</v>
          </cell>
          <cell r="M23">
            <v>40725</v>
          </cell>
          <cell r="N23">
            <v>41090</v>
          </cell>
          <cell r="O23">
            <v>111176</v>
          </cell>
          <cell r="P23">
            <v>75623</v>
          </cell>
          <cell r="Q23">
            <v>26867</v>
          </cell>
        </row>
        <row r="24">
          <cell r="J24">
            <v>500011</v>
          </cell>
          <cell r="K24" t="str">
            <v>500011</v>
          </cell>
          <cell r="L24" t="str">
            <v>HIGHLINE MEDICAL CENTER</v>
          </cell>
          <cell r="M24">
            <v>40909</v>
          </cell>
          <cell r="N24">
            <v>41274</v>
          </cell>
          <cell r="O24">
            <v>50536</v>
          </cell>
          <cell r="P24">
            <v>25674</v>
          </cell>
          <cell r="Q24">
            <v>4733</v>
          </cell>
        </row>
        <row r="25">
          <cell r="J25">
            <v>500012</v>
          </cell>
          <cell r="K25" t="str">
            <v>500012</v>
          </cell>
          <cell r="L25" t="str">
            <v>YAKIMA REGIONAL MEDICAL &amp; CARDIAC CE</v>
          </cell>
          <cell r="M25">
            <v>40725</v>
          </cell>
          <cell r="N25">
            <v>41090</v>
          </cell>
          <cell r="O25">
            <v>28185</v>
          </cell>
          <cell r="P25">
            <v>11553</v>
          </cell>
          <cell r="Q25">
            <v>3283</v>
          </cell>
        </row>
        <row r="26">
          <cell r="J26">
            <v>500014</v>
          </cell>
          <cell r="K26" t="str">
            <v>500014</v>
          </cell>
          <cell r="L26" t="str">
            <v>PROV REGL MED CENTER EVERETT</v>
          </cell>
          <cell r="M26">
            <v>40909</v>
          </cell>
          <cell r="N26">
            <v>41274</v>
          </cell>
          <cell r="O26">
            <v>117141</v>
          </cell>
          <cell r="P26">
            <v>66087</v>
          </cell>
          <cell r="Q26">
            <v>13879</v>
          </cell>
        </row>
        <row r="27">
          <cell r="J27">
            <v>500016</v>
          </cell>
          <cell r="K27" t="str">
            <v>500016</v>
          </cell>
          <cell r="L27" t="str">
            <v>CENTRAL WASHINGTON HOSPITAL</v>
          </cell>
          <cell r="M27">
            <v>40909</v>
          </cell>
          <cell r="N27">
            <v>41274</v>
          </cell>
          <cell r="O27">
            <v>35138</v>
          </cell>
          <cell r="P27">
            <v>15461</v>
          </cell>
          <cell r="Q27">
            <v>6626</v>
          </cell>
        </row>
        <row r="28">
          <cell r="J28">
            <v>500019</v>
          </cell>
          <cell r="K28" t="str">
            <v>500019</v>
          </cell>
          <cell r="L28" t="str">
            <v>PROVIDENCE CENTRALIA HOSPITAL</v>
          </cell>
          <cell r="M28">
            <v>40909</v>
          </cell>
          <cell r="N28">
            <v>41274</v>
          </cell>
          <cell r="O28">
            <v>17925</v>
          </cell>
          <cell r="P28">
            <v>6747</v>
          </cell>
          <cell r="Q28">
            <v>2995</v>
          </cell>
        </row>
        <row r="29">
          <cell r="J29">
            <v>500021</v>
          </cell>
          <cell r="K29" t="str">
            <v>500021</v>
          </cell>
          <cell r="L29" t="str">
            <v>ST CLARE HOSPITAL</v>
          </cell>
          <cell r="M29">
            <v>40725</v>
          </cell>
          <cell r="N29">
            <v>41090</v>
          </cell>
          <cell r="O29">
            <v>28579</v>
          </cell>
          <cell r="P29">
            <v>13192</v>
          </cell>
          <cell r="Q29">
            <v>6154</v>
          </cell>
        </row>
        <row r="30">
          <cell r="J30">
            <v>500024</v>
          </cell>
          <cell r="K30" t="str">
            <v>500024</v>
          </cell>
          <cell r="L30" t="str">
            <v>PROVIDENCE ST. PETER HOSPITAL</v>
          </cell>
          <cell r="M30">
            <v>40909</v>
          </cell>
          <cell r="N30">
            <v>41274</v>
          </cell>
          <cell r="O30">
            <v>94599</v>
          </cell>
          <cell r="P30">
            <v>48743</v>
          </cell>
          <cell r="Q30">
            <v>15794</v>
          </cell>
        </row>
        <row r="31">
          <cell r="J31">
            <v>500025</v>
          </cell>
          <cell r="K31" t="str">
            <v>500025</v>
          </cell>
          <cell r="L31" t="str">
            <v>SWEDISH MEDICAL CENTER CHERRY HILL</v>
          </cell>
          <cell r="M31">
            <v>40909</v>
          </cell>
          <cell r="N31">
            <v>41274</v>
          </cell>
          <cell r="O31">
            <v>43914</v>
          </cell>
          <cell r="P31">
            <v>21202</v>
          </cell>
          <cell r="Q31">
            <v>4847</v>
          </cell>
        </row>
        <row r="32">
          <cell r="J32">
            <v>500026</v>
          </cell>
          <cell r="K32" t="str">
            <v>500026</v>
          </cell>
          <cell r="L32" t="str">
            <v>SWEDISH EDMONDS</v>
          </cell>
          <cell r="M32">
            <v>40909</v>
          </cell>
          <cell r="N32">
            <v>41274</v>
          </cell>
          <cell r="O32">
            <v>36062</v>
          </cell>
          <cell r="P32">
            <v>18884</v>
          </cell>
          <cell r="Q32">
            <v>6601</v>
          </cell>
        </row>
        <row r="33">
          <cell r="J33">
            <v>500027</v>
          </cell>
          <cell r="K33" t="str">
            <v>500027</v>
          </cell>
          <cell r="L33" t="str">
            <v>SWEDISH MEDICAL CENTER</v>
          </cell>
          <cell r="M33">
            <v>40909</v>
          </cell>
          <cell r="N33">
            <v>41274</v>
          </cell>
          <cell r="O33">
            <v>121825</v>
          </cell>
          <cell r="P33">
            <v>79309</v>
          </cell>
          <cell r="Q33">
            <v>4471</v>
          </cell>
        </row>
        <row r="34">
          <cell r="J34">
            <v>500030</v>
          </cell>
          <cell r="K34" t="str">
            <v>500030</v>
          </cell>
          <cell r="L34" t="str">
            <v>ST. JOSEPH MEDICAL CENTER</v>
          </cell>
          <cell r="M34">
            <v>40725</v>
          </cell>
          <cell r="N34">
            <v>41090</v>
          </cell>
          <cell r="O34">
            <v>57924</v>
          </cell>
          <cell r="P34">
            <v>27382</v>
          </cell>
          <cell r="Q34">
            <v>12305</v>
          </cell>
        </row>
        <row r="35">
          <cell r="J35">
            <v>500031</v>
          </cell>
          <cell r="K35" t="str">
            <v>500031</v>
          </cell>
          <cell r="L35" t="str">
            <v>GRAYS HARBOR COMMUNITY HOSPITAL</v>
          </cell>
          <cell r="M35">
            <v>40909</v>
          </cell>
          <cell r="N35">
            <v>41274</v>
          </cell>
          <cell r="O35">
            <v>19365</v>
          </cell>
          <cell r="P35">
            <v>10435</v>
          </cell>
          <cell r="Q35">
            <v>4175</v>
          </cell>
        </row>
        <row r="36">
          <cell r="J36">
            <v>500033</v>
          </cell>
          <cell r="K36" t="str">
            <v>500033</v>
          </cell>
          <cell r="L36" t="str">
            <v>SAMARITAN HOSPITAL</v>
          </cell>
          <cell r="M36">
            <v>40909</v>
          </cell>
          <cell r="N36">
            <v>41274</v>
          </cell>
          <cell r="O36">
            <v>6236</v>
          </cell>
          <cell r="P36">
            <v>4033</v>
          </cell>
          <cell r="Q36">
            <v>2257</v>
          </cell>
        </row>
        <row r="37">
          <cell r="J37">
            <v>500036</v>
          </cell>
          <cell r="K37" t="str">
            <v>500036</v>
          </cell>
          <cell r="L37" t="str">
            <v>YAKIMA VALLEY MEMORIAL HOSPITAL</v>
          </cell>
          <cell r="M37">
            <v>40848</v>
          </cell>
          <cell r="N37">
            <v>41213</v>
          </cell>
          <cell r="O37">
            <v>50808</v>
          </cell>
          <cell r="P37">
            <v>27428</v>
          </cell>
          <cell r="Q37">
            <v>11414</v>
          </cell>
        </row>
        <row r="38">
          <cell r="J38">
            <v>500037</v>
          </cell>
          <cell r="K38" t="str">
            <v>500037</v>
          </cell>
          <cell r="L38" t="str">
            <v>TOPPENISH COMMUNITY HOSPITAL</v>
          </cell>
          <cell r="M38">
            <v>40725</v>
          </cell>
          <cell r="N38">
            <v>41090</v>
          </cell>
          <cell r="O38">
            <v>4900</v>
          </cell>
          <cell r="P38">
            <v>3219</v>
          </cell>
          <cell r="Q38">
            <v>1450</v>
          </cell>
        </row>
        <row r="39">
          <cell r="J39">
            <v>500039</v>
          </cell>
          <cell r="K39" t="str">
            <v>500039</v>
          </cell>
          <cell r="L39" t="str">
            <v>HARRISON MEDICAL CENTER</v>
          </cell>
          <cell r="M39">
            <v>40664</v>
          </cell>
          <cell r="N39">
            <v>41029</v>
          </cell>
          <cell r="O39">
            <v>57077</v>
          </cell>
          <cell r="P39">
            <v>24387</v>
          </cell>
          <cell r="Q39">
            <v>7817</v>
          </cell>
        </row>
        <row r="40">
          <cell r="J40">
            <v>500041</v>
          </cell>
          <cell r="K40" t="str">
            <v>500041</v>
          </cell>
          <cell r="L40" t="str">
            <v>ST. JOHN MEDICAL CENTER</v>
          </cell>
          <cell r="M40">
            <v>40725</v>
          </cell>
          <cell r="N40">
            <v>41090</v>
          </cell>
          <cell r="O40">
            <v>36099</v>
          </cell>
          <cell r="P40">
            <v>16692</v>
          </cell>
          <cell r="Q40">
            <v>7933</v>
          </cell>
        </row>
        <row r="41">
          <cell r="J41">
            <v>500044</v>
          </cell>
          <cell r="K41" t="str">
            <v>500044</v>
          </cell>
          <cell r="L41" t="str">
            <v>DEACONESS MEDICAL CENTER</v>
          </cell>
          <cell r="M41">
            <v>40817</v>
          </cell>
          <cell r="N41">
            <v>41182</v>
          </cell>
          <cell r="O41">
            <v>58005</v>
          </cell>
          <cell r="P41">
            <v>32317</v>
          </cell>
          <cell r="Q41">
            <v>15508</v>
          </cell>
        </row>
        <row r="42">
          <cell r="J42">
            <v>500049</v>
          </cell>
          <cell r="K42" t="str">
            <v>500049</v>
          </cell>
          <cell r="L42" t="str">
            <v>WALLA WALLA GENERAL HOSPITAL</v>
          </cell>
          <cell r="M42">
            <v>40909</v>
          </cell>
          <cell r="N42">
            <v>41274</v>
          </cell>
          <cell r="O42">
            <v>4047</v>
          </cell>
          <cell r="P42">
            <v>2100</v>
          </cell>
          <cell r="Q42">
            <v>893</v>
          </cell>
        </row>
        <row r="43">
          <cell r="J43">
            <v>500050</v>
          </cell>
          <cell r="K43" t="str">
            <v>500050</v>
          </cell>
          <cell r="L43" t="str">
            <v>PEACEHEALTH SOUTHWEST MEDICAL CENTER</v>
          </cell>
          <cell r="M43">
            <v>40725</v>
          </cell>
          <cell r="N43">
            <v>41090</v>
          </cell>
          <cell r="O43">
            <v>91738</v>
          </cell>
          <cell r="P43">
            <v>45802</v>
          </cell>
          <cell r="Q43">
            <v>15837</v>
          </cell>
        </row>
        <row r="44">
          <cell r="J44">
            <v>500051</v>
          </cell>
          <cell r="K44" t="str">
            <v>500051</v>
          </cell>
          <cell r="L44" t="str">
            <v>OVERLAKE HOSPITAL MEDICAL CENTER</v>
          </cell>
          <cell r="M44">
            <v>40725</v>
          </cell>
          <cell r="N44">
            <v>41090</v>
          </cell>
          <cell r="O44">
            <v>68297</v>
          </cell>
          <cell r="P44">
            <v>46029</v>
          </cell>
          <cell r="Q44">
            <v>5115</v>
          </cell>
        </row>
        <row r="45">
          <cell r="J45">
            <v>500052</v>
          </cell>
          <cell r="K45" t="str">
            <v>500052</v>
          </cell>
          <cell r="L45" t="str">
            <v>GROUP HEALTH COOPERATIVE-CENTRAL HOS</v>
          </cell>
          <cell r="M45">
            <v>40909</v>
          </cell>
          <cell r="N45">
            <v>41274</v>
          </cell>
          <cell r="O45">
            <v>5333</v>
          </cell>
          <cell r="P45">
            <v>5328</v>
          </cell>
          <cell r="Q45">
            <v>3544</v>
          </cell>
        </row>
        <row r="46">
          <cell r="J46">
            <v>500053</v>
          </cell>
          <cell r="K46" t="str">
            <v>500053</v>
          </cell>
          <cell r="L46" t="str">
            <v>KENNEWICK GENERAL HOSPITAL</v>
          </cell>
          <cell r="M46">
            <v>40909</v>
          </cell>
          <cell r="N46">
            <v>41274</v>
          </cell>
          <cell r="O46">
            <v>17978</v>
          </cell>
          <cell r="P46">
            <v>10822</v>
          </cell>
          <cell r="Q46">
            <v>4119</v>
          </cell>
        </row>
        <row r="47">
          <cell r="J47">
            <v>500054</v>
          </cell>
          <cell r="K47" t="str">
            <v>500054</v>
          </cell>
          <cell r="L47" t="str">
            <v>PROV SACRED HEART MEDICAL CENTER</v>
          </cell>
          <cell r="M47">
            <v>40909</v>
          </cell>
          <cell r="N47">
            <v>41274</v>
          </cell>
          <cell r="O47">
            <v>143086</v>
          </cell>
          <cell r="P47">
            <v>91513</v>
          </cell>
          <cell r="Q47">
            <v>41152</v>
          </cell>
        </row>
        <row r="48">
          <cell r="J48">
            <v>500058</v>
          </cell>
          <cell r="K48" t="str">
            <v>500058</v>
          </cell>
          <cell r="L48" t="str">
            <v>KADLEC REGIONAL MEDICAL CENTER</v>
          </cell>
          <cell r="M48">
            <v>40909</v>
          </cell>
          <cell r="N48">
            <v>41274</v>
          </cell>
          <cell r="O48">
            <v>58829</v>
          </cell>
          <cell r="P48">
            <v>33733</v>
          </cell>
          <cell r="Q48">
            <v>14589</v>
          </cell>
        </row>
        <row r="49">
          <cell r="J49">
            <v>500060</v>
          </cell>
          <cell r="K49" t="str">
            <v>500060</v>
          </cell>
          <cell r="L49" t="str">
            <v>CASCADE VALLEY HOSPITAL</v>
          </cell>
          <cell r="M49">
            <v>40909</v>
          </cell>
          <cell r="N49">
            <v>41274</v>
          </cell>
          <cell r="O49">
            <v>4941</v>
          </cell>
          <cell r="P49">
            <v>2443</v>
          </cell>
          <cell r="Q49">
            <v>639</v>
          </cell>
        </row>
        <row r="50">
          <cell r="J50">
            <v>500064</v>
          </cell>
          <cell r="K50" t="str">
            <v>500064</v>
          </cell>
          <cell r="L50" t="str">
            <v>HARBORVIEW MEDICAL CENTER</v>
          </cell>
          <cell r="M50">
            <v>40725</v>
          </cell>
          <cell r="N50">
            <v>41090</v>
          </cell>
          <cell r="O50">
            <v>129057</v>
          </cell>
          <cell r="P50">
            <v>89842</v>
          </cell>
          <cell r="Q50">
            <v>43936</v>
          </cell>
        </row>
        <row r="51">
          <cell r="J51">
            <v>500072</v>
          </cell>
          <cell r="K51" t="str">
            <v>500072</v>
          </cell>
          <cell r="L51" t="str">
            <v>OLYMPIC MEDICAL CENTER</v>
          </cell>
          <cell r="M51">
            <v>40909</v>
          </cell>
          <cell r="N51">
            <v>41274</v>
          </cell>
          <cell r="O51">
            <v>14164</v>
          </cell>
          <cell r="P51">
            <v>5088</v>
          </cell>
          <cell r="Q51">
            <v>1715</v>
          </cell>
        </row>
        <row r="52">
          <cell r="J52">
            <v>500077</v>
          </cell>
          <cell r="K52" t="str">
            <v>500077</v>
          </cell>
          <cell r="L52" t="str">
            <v>PROVIDENCE HOLY FAMILY HOSPITAL</v>
          </cell>
          <cell r="M52">
            <v>40909</v>
          </cell>
          <cell r="N52">
            <v>41274</v>
          </cell>
          <cell r="O52">
            <v>35074</v>
          </cell>
          <cell r="P52">
            <v>16123</v>
          </cell>
          <cell r="Q52">
            <v>7307</v>
          </cell>
        </row>
        <row r="53">
          <cell r="J53">
            <v>500079</v>
          </cell>
          <cell r="K53" t="str">
            <v>500079</v>
          </cell>
          <cell r="L53" t="str">
            <v>GOOD SAMARITAN HOSPITAL</v>
          </cell>
          <cell r="M53">
            <v>40909</v>
          </cell>
          <cell r="N53">
            <v>41274</v>
          </cell>
          <cell r="O53">
            <v>70538</v>
          </cell>
          <cell r="P53">
            <v>34298</v>
          </cell>
          <cell r="Q53">
            <v>10793</v>
          </cell>
        </row>
        <row r="54">
          <cell r="J54">
            <v>500084</v>
          </cell>
          <cell r="K54" t="str">
            <v>500084</v>
          </cell>
          <cell r="L54" t="str">
            <v>VALLEY GENERAL HOSPITAL</v>
          </cell>
          <cell r="M54">
            <v>40909</v>
          </cell>
          <cell r="N54">
            <v>41274</v>
          </cell>
          <cell r="O54">
            <v>3663</v>
          </cell>
          <cell r="P54">
            <v>1811</v>
          </cell>
          <cell r="Q54">
            <v>508</v>
          </cell>
        </row>
        <row r="55">
          <cell r="J55">
            <v>500088</v>
          </cell>
          <cell r="K55" t="str">
            <v>500088</v>
          </cell>
          <cell r="L55" t="str">
            <v>VALLEY MEDICAL CENTER</v>
          </cell>
          <cell r="M55">
            <v>41091</v>
          </cell>
          <cell r="N55">
            <v>41455</v>
          </cell>
          <cell r="O55">
            <v>63703</v>
          </cell>
          <cell r="P55">
            <v>37010</v>
          </cell>
          <cell r="Q55">
            <v>17503</v>
          </cell>
        </row>
        <row r="56">
          <cell r="J56">
            <v>500108</v>
          </cell>
          <cell r="K56" t="str">
            <v>500108</v>
          </cell>
          <cell r="L56" t="str">
            <v>ST JOSEPH MEDICAL CENTER</v>
          </cell>
          <cell r="M56">
            <v>40725</v>
          </cell>
          <cell r="N56">
            <v>41090</v>
          </cell>
          <cell r="O56">
            <v>98965</v>
          </cell>
          <cell r="P56">
            <v>49572</v>
          </cell>
          <cell r="Q56">
            <v>19445</v>
          </cell>
        </row>
        <row r="57">
          <cell r="J57">
            <v>500119</v>
          </cell>
          <cell r="K57" t="str">
            <v>500119</v>
          </cell>
          <cell r="L57" t="str">
            <v>VALLEY HOSPITAL &amp; MEDICAL CENTER</v>
          </cell>
          <cell r="M57">
            <v>40817</v>
          </cell>
          <cell r="N57">
            <v>41182</v>
          </cell>
          <cell r="O57">
            <v>23660</v>
          </cell>
          <cell r="P57">
            <v>9782</v>
          </cell>
          <cell r="Q57">
            <v>3503</v>
          </cell>
        </row>
        <row r="58">
          <cell r="J58">
            <v>500124</v>
          </cell>
          <cell r="K58" t="str">
            <v>500124</v>
          </cell>
          <cell r="L58" t="str">
            <v>EVERGREEN HEALTHCARE</v>
          </cell>
          <cell r="M58">
            <v>40909</v>
          </cell>
          <cell r="N58">
            <v>41274</v>
          </cell>
          <cell r="O58">
            <v>54629</v>
          </cell>
          <cell r="P58">
            <v>32328</v>
          </cell>
          <cell r="Q58">
            <v>5749</v>
          </cell>
        </row>
        <row r="59">
          <cell r="J59">
            <v>500129</v>
          </cell>
          <cell r="K59" t="str">
            <v>500129</v>
          </cell>
          <cell r="L59" t="str">
            <v>TACOMA GENERAL ALLENMORE HOSPITAL</v>
          </cell>
          <cell r="M59">
            <v>40909</v>
          </cell>
          <cell r="N59">
            <v>41274</v>
          </cell>
          <cell r="O59">
            <v>79853</v>
          </cell>
          <cell r="P59">
            <v>48982</v>
          </cell>
          <cell r="Q59">
            <v>21908</v>
          </cell>
        </row>
        <row r="60">
          <cell r="J60">
            <v>500139</v>
          </cell>
          <cell r="K60" t="str">
            <v>500139</v>
          </cell>
          <cell r="L60" t="str">
            <v>CAPITAL MEDICAL CENTER</v>
          </cell>
          <cell r="M60">
            <v>40664</v>
          </cell>
          <cell r="N60">
            <v>41029</v>
          </cell>
          <cell r="O60">
            <v>13195</v>
          </cell>
          <cell r="P60">
            <v>6034</v>
          </cell>
          <cell r="Q60">
            <v>954</v>
          </cell>
        </row>
        <row r="61">
          <cell r="J61">
            <v>500141</v>
          </cell>
          <cell r="K61" t="str">
            <v>500141</v>
          </cell>
          <cell r="L61" t="str">
            <v>ST FRANCIS HOSPITAL</v>
          </cell>
          <cell r="M61">
            <v>40725</v>
          </cell>
          <cell r="N61">
            <v>41090</v>
          </cell>
          <cell r="O61">
            <v>30323</v>
          </cell>
          <cell r="P61">
            <v>15812</v>
          </cell>
          <cell r="Q61">
            <v>5416</v>
          </cell>
        </row>
        <row r="62">
          <cell r="J62">
            <v>500148</v>
          </cell>
          <cell r="K62" t="str">
            <v>500148</v>
          </cell>
          <cell r="L62" t="str">
            <v>WENATCHEE VALLEY HOSPITAL</v>
          </cell>
          <cell r="M62">
            <v>40909</v>
          </cell>
          <cell r="N62">
            <v>41274</v>
          </cell>
          <cell r="O62">
            <v>2319</v>
          </cell>
          <cell r="P62">
            <v>725</v>
          </cell>
          <cell r="Q62">
            <v>66</v>
          </cell>
        </row>
        <row r="63">
          <cell r="J63">
            <v>500150</v>
          </cell>
          <cell r="K63" t="str">
            <v>500150</v>
          </cell>
          <cell r="L63" t="str">
            <v>LEGACY SALMON CREEK HOSPITAL</v>
          </cell>
          <cell r="M63">
            <v>40634</v>
          </cell>
          <cell r="N63">
            <v>40999</v>
          </cell>
          <cell r="O63">
            <v>34874</v>
          </cell>
          <cell r="P63">
            <v>20855</v>
          </cell>
          <cell r="Q63">
            <v>9816</v>
          </cell>
        </row>
        <row r="64">
          <cell r="J64">
            <v>500151</v>
          </cell>
          <cell r="K64" t="str">
            <v>500151</v>
          </cell>
          <cell r="L64" t="str">
            <v>ST ANTHONY HOSPITAL</v>
          </cell>
          <cell r="M64">
            <v>40725</v>
          </cell>
          <cell r="N64">
            <v>41090</v>
          </cell>
          <cell r="O64">
            <v>18040</v>
          </cell>
          <cell r="P64">
            <v>6805</v>
          </cell>
          <cell r="Q64">
            <v>1942</v>
          </cell>
        </row>
        <row r="65">
          <cell r="J65">
            <v>500152</v>
          </cell>
          <cell r="K65" t="str">
            <v>500152</v>
          </cell>
          <cell r="L65" t="str">
            <v>SWEDISH ISSAQUAH</v>
          </cell>
          <cell r="M65">
            <v>40909</v>
          </cell>
          <cell r="N65">
            <v>41274</v>
          </cell>
          <cell r="O65">
            <v>11259</v>
          </cell>
          <cell r="P65">
            <v>6309</v>
          </cell>
          <cell r="Q65">
            <v>614</v>
          </cell>
        </row>
        <row r="66">
          <cell r="J66">
            <v>501301</v>
          </cell>
          <cell r="K66" t="str">
            <v>501301</v>
          </cell>
          <cell r="L66" t="str">
            <v>GARFIELD MEMORIAL HOSPITAL</v>
          </cell>
          <cell r="M66">
            <v>40909</v>
          </cell>
          <cell r="N66">
            <v>41274</v>
          </cell>
          <cell r="O66">
            <v>75</v>
          </cell>
          <cell r="P66">
            <v>6</v>
          </cell>
          <cell r="Q66">
            <v>0</v>
          </cell>
        </row>
        <row r="67">
          <cell r="J67">
            <v>501302</v>
          </cell>
          <cell r="K67" t="str">
            <v>501302</v>
          </cell>
          <cell r="L67" t="str">
            <v>DAYTON GENERAL HOSPITAL</v>
          </cell>
          <cell r="M67">
            <v>40909</v>
          </cell>
          <cell r="N67">
            <v>41274</v>
          </cell>
          <cell r="O67">
            <v>132</v>
          </cell>
          <cell r="P67">
            <v>10</v>
          </cell>
          <cell r="Q67">
            <v>10</v>
          </cell>
        </row>
        <row r="68">
          <cell r="J68">
            <v>501303</v>
          </cell>
          <cell r="K68" t="str">
            <v>501303</v>
          </cell>
          <cell r="L68" t="str">
            <v>WILLAPA HARBOR HOSPITAL</v>
          </cell>
          <cell r="M68">
            <v>40909</v>
          </cell>
          <cell r="N68">
            <v>41274</v>
          </cell>
          <cell r="O68">
            <v>651</v>
          </cell>
          <cell r="P68">
            <v>133</v>
          </cell>
          <cell r="Q68">
            <v>37</v>
          </cell>
        </row>
        <row r="69">
          <cell r="J69">
            <v>501304</v>
          </cell>
          <cell r="K69" t="str">
            <v>501304</v>
          </cell>
          <cell r="L69" t="str">
            <v>SUMMIT PACIFIC MEDICAL CENTER</v>
          </cell>
          <cell r="M69">
            <v>40909</v>
          </cell>
          <cell r="N69">
            <v>41274</v>
          </cell>
          <cell r="O69">
            <v>412</v>
          </cell>
          <cell r="P69">
            <v>113</v>
          </cell>
          <cell r="Q69">
            <v>33</v>
          </cell>
        </row>
        <row r="70">
          <cell r="J70">
            <v>501305</v>
          </cell>
          <cell r="K70" t="str">
            <v>501305</v>
          </cell>
          <cell r="L70" t="str">
            <v>LINCOLN HOSPITAL</v>
          </cell>
          <cell r="M70">
            <v>40909</v>
          </cell>
          <cell r="N70">
            <v>41274</v>
          </cell>
          <cell r="O70">
            <v>1067</v>
          </cell>
          <cell r="P70">
            <v>246</v>
          </cell>
          <cell r="Q70">
            <v>168</v>
          </cell>
        </row>
        <row r="71">
          <cell r="J71">
            <v>501307</v>
          </cell>
          <cell r="K71" t="str">
            <v>501307</v>
          </cell>
          <cell r="L71" t="str">
            <v>ODESSA MEMORIAL HOSPITAL</v>
          </cell>
          <cell r="M71">
            <v>40909</v>
          </cell>
          <cell r="N71">
            <v>41274</v>
          </cell>
          <cell r="O71">
            <v>25</v>
          </cell>
          <cell r="P71">
            <v>6</v>
          </cell>
          <cell r="Q71">
            <v>1</v>
          </cell>
        </row>
        <row r="72">
          <cell r="J72">
            <v>501308</v>
          </cell>
          <cell r="K72" t="str">
            <v>501308</v>
          </cell>
          <cell r="L72" t="str">
            <v>COULEE MEDICAL CENTER</v>
          </cell>
          <cell r="M72">
            <v>40909</v>
          </cell>
          <cell r="N72">
            <v>41274</v>
          </cell>
          <cell r="O72">
            <v>1162</v>
          </cell>
          <cell r="P72">
            <v>687</v>
          </cell>
          <cell r="Q72">
            <v>312</v>
          </cell>
        </row>
        <row r="73">
          <cell r="J73">
            <v>501309</v>
          </cell>
          <cell r="K73" t="str">
            <v>501309</v>
          </cell>
          <cell r="L73" t="str">
            <v>PROVIDENCE ST JOSEPHS HOSPITAL</v>
          </cell>
          <cell r="M73">
            <v>40909</v>
          </cell>
          <cell r="N73">
            <v>41274</v>
          </cell>
          <cell r="O73">
            <v>1444</v>
          </cell>
          <cell r="P73">
            <v>495</v>
          </cell>
          <cell r="Q73">
            <v>261</v>
          </cell>
        </row>
        <row r="74">
          <cell r="J74">
            <v>501310</v>
          </cell>
          <cell r="K74" t="str">
            <v>501310</v>
          </cell>
          <cell r="L74" t="str">
            <v>NEWPORT COMMUNITY HOSPITAL</v>
          </cell>
          <cell r="M74">
            <v>40909</v>
          </cell>
          <cell r="N74">
            <v>41274</v>
          </cell>
          <cell r="O74">
            <v>1282</v>
          </cell>
          <cell r="P74">
            <v>434</v>
          </cell>
          <cell r="Q74">
            <v>227</v>
          </cell>
        </row>
        <row r="75">
          <cell r="J75">
            <v>501311</v>
          </cell>
          <cell r="K75" t="str">
            <v>501311</v>
          </cell>
          <cell r="L75" t="str">
            <v>EAST ADAMS RURAL HOSPITAL</v>
          </cell>
          <cell r="M75">
            <v>40909</v>
          </cell>
          <cell r="N75">
            <v>41274</v>
          </cell>
          <cell r="O75">
            <v>105</v>
          </cell>
          <cell r="P75">
            <v>15</v>
          </cell>
          <cell r="Q75">
            <v>4</v>
          </cell>
        </row>
        <row r="76">
          <cell r="J76">
            <v>501312</v>
          </cell>
          <cell r="K76" t="str">
            <v>501312</v>
          </cell>
          <cell r="L76" t="str">
            <v>PROSSER MEMORIAL HOSPITAL</v>
          </cell>
          <cell r="M76">
            <v>40909</v>
          </cell>
          <cell r="N76">
            <v>41274</v>
          </cell>
          <cell r="O76">
            <v>1420</v>
          </cell>
          <cell r="P76">
            <v>781</v>
          </cell>
          <cell r="Q76">
            <v>271</v>
          </cell>
        </row>
        <row r="77">
          <cell r="J77">
            <v>501313</v>
          </cell>
          <cell r="K77" t="str">
            <v>501313</v>
          </cell>
          <cell r="L77" t="str">
            <v>CASCADE MEDICAL CENTER</v>
          </cell>
          <cell r="M77">
            <v>40909</v>
          </cell>
          <cell r="N77">
            <v>41274</v>
          </cell>
          <cell r="O77">
            <v>303</v>
          </cell>
          <cell r="P77">
            <v>98</v>
          </cell>
          <cell r="Q77">
            <v>4</v>
          </cell>
        </row>
        <row r="78">
          <cell r="J78">
            <v>501314</v>
          </cell>
          <cell r="K78" t="str">
            <v>501314</v>
          </cell>
          <cell r="L78" t="str">
            <v>OCEAN BEACH HOSPITAL</v>
          </cell>
          <cell r="M78">
            <v>40909</v>
          </cell>
          <cell r="N78">
            <v>41274</v>
          </cell>
          <cell r="O78">
            <v>1186</v>
          </cell>
          <cell r="P78">
            <v>335</v>
          </cell>
          <cell r="Q78">
            <v>46</v>
          </cell>
        </row>
        <row r="79">
          <cell r="J79">
            <v>501315</v>
          </cell>
          <cell r="K79" t="str">
            <v>501315</v>
          </cell>
          <cell r="L79" t="str">
            <v>SKYLINE HOSPITAL</v>
          </cell>
          <cell r="M79">
            <v>40909</v>
          </cell>
          <cell r="N79">
            <v>41274</v>
          </cell>
          <cell r="O79">
            <v>840</v>
          </cell>
          <cell r="P79">
            <v>352</v>
          </cell>
          <cell r="Q79">
            <v>166</v>
          </cell>
        </row>
        <row r="80">
          <cell r="J80">
            <v>501316</v>
          </cell>
          <cell r="K80" t="str">
            <v>501316</v>
          </cell>
          <cell r="L80" t="str">
            <v>KLICKITAT VALLEY HEALTH</v>
          </cell>
          <cell r="M80">
            <v>40909</v>
          </cell>
          <cell r="N80">
            <v>41274</v>
          </cell>
          <cell r="O80">
            <v>455</v>
          </cell>
          <cell r="P80">
            <v>117</v>
          </cell>
          <cell r="Q80">
            <v>48</v>
          </cell>
        </row>
        <row r="81">
          <cell r="J81">
            <v>501317</v>
          </cell>
          <cell r="K81" t="str">
            <v>501317</v>
          </cell>
          <cell r="L81" t="str">
            <v>COLUMBIA BASIN HOSPITAL</v>
          </cell>
          <cell r="M81">
            <v>40909</v>
          </cell>
          <cell r="N81">
            <v>41274</v>
          </cell>
          <cell r="O81">
            <v>249</v>
          </cell>
          <cell r="P81">
            <v>74</v>
          </cell>
          <cell r="Q81">
            <v>21</v>
          </cell>
        </row>
        <row r="82">
          <cell r="J82">
            <v>501318</v>
          </cell>
          <cell r="K82" t="str">
            <v>501318</v>
          </cell>
          <cell r="L82" t="str">
            <v>OTHELLO COMMUNITY HOSPITAL</v>
          </cell>
          <cell r="M82">
            <v>40909</v>
          </cell>
          <cell r="N82">
            <v>41274</v>
          </cell>
          <cell r="O82">
            <v>1176</v>
          </cell>
          <cell r="P82">
            <v>1029</v>
          </cell>
          <cell r="Q82">
            <v>984</v>
          </cell>
        </row>
        <row r="83">
          <cell r="J83">
            <v>501319</v>
          </cell>
          <cell r="K83" t="str">
            <v>501319</v>
          </cell>
          <cell r="L83" t="str">
            <v>MORTON GENERAL HOSPITAL</v>
          </cell>
          <cell r="M83">
            <v>40909</v>
          </cell>
          <cell r="N83">
            <v>41274</v>
          </cell>
          <cell r="O83">
            <v>937</v>
          </cell>
          <cell r="P83">
            <v>307</v>
          </cell>
          <cell r="Q83">
            <v>32</v>
          </cell>
        </row>
        <row r="84">
          <cell r="J84">
            <v>501320</v>
          </cell>
          <cell r="K84" t="str">
            <v>501320</v>
          </cell>
          <cell r="L84" t="str">
            <v>QUINCY VALLEY MEDICAL CENTER</v>
          </cell>
          <cell r="M84">
            <v>40909</v>
          </cell>
          <cell r="N84">
            <v>41274</v>
          </cell>
          <cell r="O84">
            <v>258</v>
          </cell>
          <cell r="P84">
            <v>90</v>
          </cell>
          <cell r="Q84">
            <v>21</v>
          </cell>
        </row>
        <row r="85">
          <cell r="J85">
            <v>501321</v>
          </cell>
          <cell r="K85" t="str">
            <v>501321</v>
          </cell>
          <cell r="L85" t="str">
            <v>NORTH VALLEY HOSPITAL</v>
          </cell>
          <cell r="M85">
            <v>40909</v>
          </cell>
          <cell r="N85">
            <v>41274</v>
          </cell>
          <cell r="O85">
            <v>1070</v>
          </cell>
          <cell r="P85">
            <v>486</v>
          </cell>
          <cell r="Q85">
            <v>357</v>
          </cell>
        </row>
        <row r="86">
          <cell r="J86">
            <v>501322</v>
          </cell>
          <cell r="K86" t="str">
            <v>501322</v>
          </cell>
          <cell r="L86" t="str">
            <v>FERRY COUNTY MEMORIAL HOSPITAL</v>
          </cell>
          <cell r="M86">
            <v>40909</v>
          </cell>
          <cell r="N86">
            <v>41274</v>
          </cell>
          <cell r="O86">
            <v>218</v>
          </cell>
          <cell r="P86">
            <v>23</v>
          </cell>
          <cell r="Q86">
            <v>18</v>
          </cell>
        </row>
        <row r="87">
          <cell r="J87">
            <v>501323</v>
          </cell>
          <cell r="K87" t="str">
            <v>501323</v>
          </cell>
          <cell r="L87" t="str">
            <v>JEFFERSON GENERAL HOSPITAL</v>
          </cell>
          <cell r="M87">
            <v>40909</v>
          </cell>
          <cell r="N87">
            <v>41274</v>
          </cell>
          <cell r="O87">
            <v>3487</v>
          </cell>
          <cell r="P87">
            <v>1381</v>
          </cell>
          <cell r="Q87">
            <v>385</v>
          </cell>
        </row>
        <row r="88">
          <cell r="J88">
            <v>501324</v>
          </cell>
          <cell r="K88" t="str">
            <v>501324</v>
          </cell>
          <cell r="L88" t="str">
            <v>THREE RIVERS HOSPITAL</v>
          </cell>
          <cell r="M88">
            <v>40909</v>
          </cell>
          <cell r="N88">
            <v>41274</v>
          </cell>
          <cell r="O88">
            <v>704</v>
          </cell>
          <cell r="P88">
            <v>379</v>
          </cell>
          <cell r="Q88">
            <v>194</v>
          </cell>
        </row>
        <row r="89">
          <cell r="J89">
            <v>501325</v>
          </cell>
          <cell r="K89" t="str">
            <v>501325</v>
          </cell>
          <cell r="L89" t="str">
            <v>FORKS COMMUNITY HOSPITAL</v>
          </cell>
          <cell r="M89">
            <v>40909</v>
          </cell>
          <cell r="N89">
            <v>41274</v>
          </cell>
          <cell r="O89">
            <v>803</v>
          </cell>
          <cell r="P89">
            <v>354</v>
          </cell>
          <cell r="Q89">
            <v>167</v>
          </cell>
        </row>
        <row r="90">
          <cell r="J90">
            <v>501326</v>
          </cell>
          <cell r="K90" t="str">
            <v>501326</v>
          </cell>
          <cell r="L90" t="str">
            <v>PROVIDENCE MOUNT CARMEL HOSPITAL</v>
          </cell>
          <cell r="M90">
            <v>40909</v>
          </cell>
          <cell r="N90">
            <v>41274</v>
          </cell>
          <cell r="O90">
            <v>3709</v>
          </cell>
          <cell r="P90">
            <v>1422</v>
          </cell>
          <cell r="Q90">
            <v>713</v>
          </cell>
        </row>
        <row r="91">
          <cell r="J91">
            <v>501327</v>
          </cell>
          <cell r="K91" t="str">
            <v>501327</v>
          </cell>
          <cell r="L91" t="str">
            <v>WHITMAN HOSPITAL &amp; MEDICAL CENTER</v>
          </cell>
          <cell r="M91">
            <v>40909</v>
          </cell>
          <cell r="N91">
            <v>41274</v>
          </cell>
          <cell r="O91">
            <v>2020</v>
          </cell>
          <cell r="P91">
            <v>574</v>
          </cell>
          <cell r="Q91">
            <v>230</v>
          </cell>
        </row>
        <row r="92">
          <cell r="J92">
            <v>501328</v>
          </cell>
          <cell r="K92" t="str">
            <v>501328</v>
          </cell>
          <cell r="L92" t="str">
            <v>MID-VALLEY HOSPITAL</v>
          </cell>
          <cell r="M92">
            <v>40909</v>
          </cell>
          <cell r="N92">
            <v>41274</v>
          </cell>
          <cell r="O92">
            <v>2671</v>
          </cell>
          <cell r="P92">
            <v>1503</v>
          </cell>
          <cell r="Q92">
            <v>1089</v>
          </cell>
        </row>
        <row r="93">
          <cell r="J93">
            <v>501329</v>
          </cell>
          <cell r="K93" t="str">
            <v>501329</v>
          </cell>
          <cell r="L93" t="str">
            <v>UNITED GENERAL MEDICAL CENTER</v>
          </cell>
          <cell r="M93">
            <v>40909</v>
          </cell>
          <cell r="N93">
            <v>41274</v>
          </cell>
          <cell r="O93">
            <v>2162</v>
          </cell>
          <cell r="P93">
            <v>644</v>
          </cell>
          <cell r="Q93">
            <v>180</v>
          </cell>
        </row>
        <row r="94">
          <cell r="J94">
            <v>501330</v>
          </cell>
          <cell r="K94" t="str">
            <v>501330</v>
          </cell>
          <cell r="L94" t="str">
            <v>SUNNYSIDE COMMUNITY HOSPITAL</v>
          </cell>
          <cell r="M94">
            <v>40909</v>
          </cell>
          <cell r="N94">
            <v>41274</v>
          </cell>
          <cell r="O94">
            <v>3485</v>
          </cell>
          <cell r="P94">
            <v>2053</v>
          </cell>
          <cell r="Q94">
            <v>1247</v>
          </cell>
        </row>
        <row r="95">
          <cell r="J95">
            <v>501331</v>
          </cell>
          <cell r="K95" t="str">
            <v>501331</v>
          </cell>
          <cell r="L95" t="str">
            <v>PULLMAN REGIONAL HOSPITAL</v>
          </cell>
          <cell r="M95">
            <v>40909</v>
          </cell>
          <cell r="N95">
            <v>41274</v>
          </cell>
          <cell r="O95">
            <v>3747</v>
          </cell>
          <cell r="P95">
            <v>2236</v>
          </cell>
          <cell r="Q95">
            <v>640</v>
          </cell>
        </row>
        <row r="96">
          <cell r="J96">
            <v>501332</v>
          </cell>
          <cell r="K96" t="str">
            <v>501332</v>
          </cell>
          <cell r="L96" t="str">
            <v>TRI-STATE MEMORIAL HOSPITAL</v>
          </cell>
          <cell r="M96">
            <v>40909</v>
          </cell>
          <cell r="N96">
            <v>41274</v>
          </cell>
          <cell r="O96">
            <v>4610</v>
          </cell>
          <cell r="P96">
            <v>1185</v>
          </cell>
          <cell r="Q96">
            <v>142</v>
          </cell>
        </row>
        <row r="97">
          <cell r="J97">
            <v>501333</v>
          </cell>
          <cell r="K97" t="str">
            <v>501333</v>
          </cell>
          <cell r="L97" t="str">
            <v>KITTITAS VALLEY COMMUNITY HOSPITAL</v>
          </cell>
          <cell r="M97">
            <v>40909</v>
          </cell>
          <cell r="N97">
            <v>41274</v>
          </cell>
          <cell r="O97">
            <v>3657</v>
          </cell>
          <cell r="P97">
            <v>1748</v>
          </cell>
          <cell r="Q97">
            <v>637</v>
          </cell>
        </row>
        <row r="98">
          <cell r="J98">
            <v>501334</v>
          </cell>
          <cell r="K98" t="str">
            <v>501334</v>
          </cell>
          <cell r="L98" t="str">
            <v>LAKE CHELAN COMMUNITY HOSPITAL</v>
          </cell>
          <cell r="M98">
            <v>40909</v>
          </cell>
          <cell r="N98">
            <v>41274</v>
          </cell>
          <cell r="O98">
            <v>1436</v>
          </cell>
          <cell r="P98">
            <v>559</v>
          </cell>
          <cell r="Q98">
            <v>167</v>
          </cell>
        </row>
        <row r="99">
          <cell r="J99">
            <v>501335</v>
          </cell>
          <cell r="K99" t="str">
            <v>501335</v>
          </cell>
          <cell r="L99" t="str">
            <v>ENUMCLAW REGIONAL HOSPITAL DBA SEH</v>
          </cell>
          <cell r="M99">
            <v>40725</v>
          </cell>
          <cell r="N99">
            <v>41090</v>
          </cell>
          <cell r="O99">
            <v>4153</v>
          </cell>
          <cell r="P99">
            <v>1939</v>
          </cell>
          <cell r="Q99">
            <v>531</v>
          </cell>
        </row>
        <row r="100">
          <cell r="J100">
            <v>501336</v>
          </cell>
          <cell r="K100" t="str">
            <v>501336</v>
          </cell>
          <cell r="L100" t="str">
            <v>MASON GENERAL HOSPITAL</v>
          </cell>
          <cell r="M100">
            <v>40909</v>
          </cell>
          <cell r="N100">
            <v>41274</v>
          </cell>
          <cell r="O100">
            <v>5429</v>
          </cell>
          <cell r="P100">
            <v>2348</v>
          </cell>
          <cell r="Q100">
            <v>1264</v>
          </cell>
        </row>
        <row r="101">
          <cell r="J101">
            <v>501338</v>
          </cell>
          <cell r="K101" t="str">
            <v>501338</v>
          </cell>
          <cell r="L101" t="str">
            <v>SNOQUALMIE VALLEY HOSPITAL</v>
          </cell>
          <cell r="M101">
            <v>40909</v>
          </cell>
          <cell r="N101">
            <v>41274</v>
          </cell>
          <cell r="O101">
            <v>448</v>
          </cell>
          <cell r="P101">
            <v>168</v>
          </cell>
          <cell r="Q101">
            <v>34</v>
          </cell>
        </row>
        <row r="102">
          <cell r="J102">
            <v>501339</v>
          </cell>
          <cell r="K102" t="str">
            <v>501339</v>
          </cell>
          <cell r="L102" t="str">
            <v>WHIDBEY GENERAL HOSPITAL</v>
          </cell>
          <cell r="M102">
            <v>40909</v>
          </cell>
          <cell r="N102">
            <v>41274</v>
          </cell>
          <cell r="O102">
            <v>5371</v>
          </cell>
          <cell r="P102">
            <v>2149</v>
          </cell>
          <cell r="Q102">
            <v>765</v>
          </cell>
        </row>
        <row r="103">
          <cell r="J103">
            <v>501992</v>
          </cell>
          <cell r="K103" t="str">
            <v>501992</v>
          </cell>
          <cell r="L103" t="str">
            <v>SUNRISE HAVEN</v>
          </cell>
          <cell r="M103">
            <v>40817</v>
          </cell>
          <cell r="N103">
            <v>41182</v>
          </cell>
          <cell r="O103">
            <v>1246</v>
          </cell>
          <cell r="P103">
            <v>206</v>
          </cell>
          <cell r="Q103">
            <v>0</v>
          </cell>
        </row>
        <row r="104">
          <cell r="J104">
            <v>502001</v>
          </cell>
          <cell r="K104" t="str">
            <v>502001</v>
          </cell>
          <cell r="L104" t="str">
            <v>REGIONAL HOSPITAL</v>
          </cell>
          <cell r="M104">
            <v>40909</v>
          </cell>
          <cell r="N104">
            <v>41274</v>
          </cell>
          <cell r="O104">
            <v>7133</v>
          </cell>
          <cell r="P104">
            <v>3772</v>
          </cell>
          <cell r="Q104">
            <v>391</v>
          </cell>
        </row>
        <row r="105">
          <cell r="J105">
            <v>502002</v>
          </cell>
          <cell r="K105" t="str">
            <v>502002</v>
          </cell>
          <cell r="L105" t="str">
            <v>KINDRED HOSPITAL SEATTLE NORTHGATE</v>
          </cell>
          <cell r="M105">
            <v>40787</v>
          </cell>
          <cell r="N105">
            <v>41152</v>
          </cell>
          <cell r="O105">
            <v>13643</v>
          </cell>
          <cell r="P105">
            <v>5861</v>
          </cell>
          <cell r="Q105">
            <v>464</v>
          </cell>
        </row>
        <row r="106">
          <cell r="J106">
            <v>503025</v>
          </cell>
          <cell r="K106" t="str">
            <v>503025</v>
          </cell>
          <cell r="L106" t="str">
            <v>ST. LUKES REHABILITATION INST.</v>
          </cell>
          <cell r="M106">
            <v>40909</v>
          </cell>
          <cell r="N106">
            <v>41274</v>
          </cell>
          <cell r="O106">
            <v>21715</v>
          </cell>
          <cell r="P106">
            <v>8037</v>
          </cell>
          <cell r="Q106">
            <v>2707</v>
          </cell>
        </row>
        <row r="107">
          <cell r="J107">
            <v>503300</v>
          </cell>
          <cell r="K107" t="str">
            <v>503300</v>
          </cell>
          <cell r="L107" t="str">
            <v>SEATTLE CHILDRENS HOSPITAL</v>
          </cell>
          <cell r="M107">
            <v>40817</v>
          </cell>
          <cell r="N107">
            <v>41182</v>
          </cell>
          <cell r="O107">
            <v>72402</v>
          </cell>
          <cell r="P107">
            <v>71634</v>
          </cell>
          <cell r="Q107">
            <v>34818</v>
          </cell>
        </row>
        <row r="108">
          <cell r="J108">
            <v>504002</v>
          </cell>
          <cell r="K108" t="str">
            <v>504002</v>
          </cell>
          <cell r="L108" t="str">
            <v>BHC FAIRFAX HOSPITAL</v>
          </cell>
          <cell r="M108">
            <v>40787</v>
          </cell>
          <cell r="N108">
            <v>41152</v>
          </cell>
          <cell r="O108">
            <v>30546</v>
          </cell>
          <cell r="P108">
            <v>26548</v>
          </cell>
          <cell r="Q108">
            <v>10448</v>
          </cell>
        </row>
        <row r="109">
          <cell r="J109">
            <v>504003</v>
          </cell>
          <cell r="K109" t="str">
            <v>504003</v>
          </cell>
          <cell r="L109" t="str">
            <v>WESTERN STATE HOSPITAL</v>
          </cell>
          <cell r="M109">
            <v>40725</v>
          </cell>
          <cell r="N109">
            <v>41090</v>
          </cell>
          <cell r="O109">
            <v>230802</v>
          </cell>
          <cell r="P109">
            <v>218283</v>
          </cell>
          <cell r="Q109">
            <v>12745</v>
          </cell>
        </row>
        <row r="110">
          <cell r="J110">
            <v>504004</v>
          </cell>
          <cell r="K110" t="str">
            <v>504004</v>
          </cell>
          <cell r="L110" t="str">
            <v>EASTERN STATE HOSPITAL</v>
          </cell>
          <cell r="M110">
            <v>40725</v>
          </cell>
          <cell r="N110">
            <v>41090</v>
          </cell>
          <cell r="O110">
            <v>100194</v>
          </cell>
          <cell r="P110">
            <v>90670</v>
          </cell>
          <cell r="Q110">
            <v>11729</v>
          </cell>
        </row>
        <row r="111">
          <cell r="J111">
            <v>504008</v>
          </cell>
          <cell r="K111" t="str">
            <v>504008</v>
          </cell>
          <cell r="L111" t="str">
            <v>LOURDES COUNSELING CENTER</v>
          </cell>
          <cell r="M111">
            <v>40725</v>
          </cell>
          <cell r="N111">
            <v>41090</v>
          </cell>
          <cell r="O111">
            <v>5619</v>
          </cell>
          <cell r="P111">
            <v>4391</v>
          </cell>
          <cell r="Q111">
            <v>2373</v>
          </cell>
        </row>
        <row r="112">
          <cell r="J112">
            <v>500138</v>
          </cell>
          <cell r="K112" t="str">
            <v>500138</v>
          </cell>
          <cell r="L112" t="str">
            <v>SEATTLE CANCER CARE ALLIANCE</v>
          </cell>
          <cell r="M112">
            <v>40725</v>
          </cell>
          <cell r="N112">
            <v>41090</v>
          </cell>
          <cell r="O112">
            <v>6262</v>
          </cell>
          <cell r="P112">
            <v>4958</v>
          </cell>
          <cell r="Q112">
            <v>773</v>
          </cell>
        </row>
        <row r="113">
          <cell r="J113">
            <v>501337</v>
          </cell>
          <cell r="K113" t="str">
            <v>501337</v>
          </cell>
          <cell r="L113" t="str">
            <v>LOURDES MEDICAL CENTER</v>
          </cell>
          <cell r="M113">
            <v>40725</v>
          </cell>
          <cell r="N113">
            <v>41090</v>
          </cell>
          <cell r="O113">
            <v>7150</v>
          </cell>
          <cell r="P113">
            <v>3774</v>
          </cell>
          <cell r="Q113">
            <v>1090</v>
          </cell>
        </row>
        <row r="114">
          <cell r="J114">
            <v>500015</v>
          </cell>
          <cell r="K114" t="str">
            <v>500015</v>
          </cell>
          <cell r="L114" t="str">
            <v>MULTICARE AUBURN MEDICAL CENTER</v>
          </cell>
          <cell r="M114">
            <v>40909</v>
          </cell>
          <cell r="N114">
            <v>41274</v>
          </cell>
          <cell r="O114">
            <v>36043</v>
          </cell>
          <cell r="P114">
            <v>16290</v>
          </cell>
          <cell r="Q114">
            <v>2977</v>
          </cell>
        </row>
        <row r="115">
          <cell r="J115">
            <v>503301</v>
          </cell>
          <cell r="K115" t="str">
            <v>503301</v>
          </cell>
          <cell r="L115" t="str">
            <v>MARY BRIDGE</v>
          </cell>
          <cell r="M115">
            <v>40909</v>
          </cell>
          <cell r="N115">
            <v>41274</v>
          </cell>
          <cell r="O115">
            <v>13887</v>
          </cell>
          <cell r="P115">
            <v>13887</v>
          </cell>
          <cell r="Q115">
            <v>8228</v>
          </cell>
        </row>
        <row r="116">
          <cell r="J116">
            <v>503302</v>
          </cell>
          <cell r="K116" t="str">
            <v>503302</v>
          </cell>
          <cell r="L116" t="str">
            <v>SHRINERS HOSPITAL FOR CHILDREN - SPOKANE</v>
          </cell>
          <cell r="M116">
            <v>40909</v>
          </cell>
          <cell r="N116">
            <v>41274</v>
          </cell>
          <cell r="O116">
            <v>968</v>
          </cell>
          <cell r="P116">
            <v>968</v>
          </cell>
          <cell r="Q116">
            <v>331</v>
          </cell>
        </row>
        <row r="117">
          <cell r="J117">
            <v>504009</v>
          </cell>
          <cell r="K117" t="str">
            <v>504009</v>
          </cell>
          <cell r="L117" t="str">
            <v>NAVOS</v>
          </cell>
          <cell r="M117">
            <v>40909</v>
          </cell>
          <cell r="N117">
            <v>41274</v>
          </cell>
          <cell r="O117">
            <v>13667</v>
          </cell>
          <cell r="P117">
            <v>8988</v>
          </cell>
          <cell r="Q117">
            <v>3424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PL-CB DP Final Summary"/>
      <sheetName val="Summary detail"/>
      <sheetName val="Bldg 27 Staff Plan FY2020 DP"/>
      <sheetName val="Bldg 27 Staff Plan 2.14.19"/>
      <sheetName val="Staff RTF Comparison Grid orig"/>
      <sheetName val="MOU Staff Model Budget Drivers"/>
      <sheetName val="Staff RTF Compare &amp; Notes"/>
      <sheetName val="ML Hybrid Staffing List"/>
      <sheetName val="Ongoing Supplies"/>
      <sheetName val="Bldg27 -Allotments"/>
      <sheetName val="prst"/>
      <sheetName val="Input"/>
      <sheetName val="Pharmacy positions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Targeted Positions Both Years"/>
      <sheetName val="Targeted Pos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&lt;blank&gt;</v>
          </cell>
          <cell r="R1" t="str">
            <v>Coalition</v>
          </cell>
          <cell r="S1" t="str">
            <v>Coalition</v>
          </cell>
          <cell r="T1" t="str">
            <v>Coalition</v>
          </cell>
          <cell r="U1" t="str">
            <v>Non-Represented State Employees</v>
          </cell>
          <cell r="V1" t="str">
            <v>Coalition</v>
          </cell>
          <cell r="W1" t="str">
            <v>Coalition</v>
          </cell>
          <cell r="X1" t="str">
            <v>Non-Represented State Employees</v>
          </cell>
          <cell r="Y1" t="str">
            <v>Coalition</v>
          </cell>
          <cell r="Z1" t="str">
            <v>Coalition</v>
          </cell>
          <cell r="AA1" t="str">
            <v>Coalition</v>
          </cell>
          <cell r="AB1" t="str">
            <v>Coalition</v>
          </cell>
          <cell r="AC1" t="str">
            <v>Coalition</v>
          </cell>
          <cell r="AD1" t="str">
            <v>Coalition</v>
          </cell>
          <cell r="AE1" t="str">
            <v>Coalition</v>
          </cell>
          <cell r="AF1" t="str">
            <v>Coalition</v>
          </cell>
          <cell r="AG1" t="str">
            <v>Non-Represented State Employees</v>
          </cell>
        </row>
        <row r="2">
          <cell r="R2" t="str">
            <v>Non-Represented State Employees</v>
          </cell>
          <cell r="S2" t="str">
            <v>Non-Represented State Employees</v>
          </cell>
          <cell r="T2" t="str">
            <v>Non-Represented State Employees</v>
          </cell>
          <cell r="U2" t="str">
            <v>Teamsters Local Union Number 117</v>
          </cell>
          <cell r="V2" t="str">
            <v>Non-Represented State Employees</v>
          </cell>
          <cell r="W2" t="str">
            <v>Non-Represented State Employees</v>
          </cell>
          <cell r="X2" t="str">
            <v>Washington Federation of State Employees</v>
          </cell>
          <cell r="Y2" t="str">
            <v>Non-Represented State Employees</v>
          </cell>
          <cell r="Z2" t="str">
            <v>Non-Represented State Employees</v>
          </cell>
          <cell r="AA2" t="str">
            <v>Non-Represented State Employees</v>
          </cell>
          <cell r="AB2" t="str">
            <v>Non-Represented State Employees</v>
          </cell>
          <cell r="AC2" t="str">
            <v>Non-Represented State Employees</v>
          </cell>
          <cell r="AD2" t="str">
            <v>Non-Represented State Employees</v>
          </cell>
          <cell r="AE2" t="str">
            <v>Non-Represented State Employees</v>
          </cell>
          <cell r="AF2" t="str">
            <v>Non-Represented State Employees</v>
          </cell>
          <cell r="AG2" t="str">
            <v>Teamsters Local Union Number 117</v>
          </cell>
        </row>
        <row r="3">
          <cell r="R3" t="str">
            <v>Service Employees International Union District 1199 NW</v>
          </cell>
          <cell r="S3" t="str">
            <v>Teamsters Local Union Number 117</v>
          </cell>
          <cell r="T3" t="str">
            <v>Teamsters Local Union Number 117</v>
          </cell>
          <cell r="U3" t="str">
            <v>Washington Federation of State Employees</v>
          </cell>
          <cell r="V3" t="str">
            <v>Teamsters Local Union Number 117</v>
          </cell>
          <cell r="W3" t="str">
            <v>Teamsters Local Union Number 117</v>
          </cell>
          <cell r="X3" t="str">
            <v/>
          </cell>
          <cell r="Y3" t="str">
            <v>Teamsters Local Union Number 117</v>
          </cell>
          <cell r="Z3" t="str">
            <v>Teamsters Local Union Number 117</v>
          </cell>
          <cell r="AA3" t="str">
            <v>Teamsters Local Union Number 117</v>
          </cell>
          <cell r="AB3" t="str">
            <v>Teamsters Local Union Number 117</v>
          </cell>
          <cell r="AC3" t="str">
            <v>Teamsters Local Union Number 117</v>
          </cell>
          <cell r="AD3" t="str">
            <v>Teamsters Local Union Number 117</v>
          </cell>
          <cell r="AE3" t="str">
            <v>Teamsters Local Union Number 117</v>
          </cell>
          <cell r="AF3" t="str">
            <v>Teamsters Local Union Number 117</v>
          </cell>
          <cell r="AG3" t="str">
            <v>Washington Federation of State Employees</v>
          </cell>
        </row>
        <row r="4">
          <cell r="R4" t="str">
            <v>Teamsters Local Union Number 117</v>
          </cell>
          <cell r="S4" t="str">
            <v>Washington Federation of State Employees</v>
          </cell>
          <cell r="T4" t="str">
            <v>Washington Federation of State Employees</v>
          </cell>
          <cell r="U4" t="str">
            <v>Washington Public Employees Association</v>
          </cell>
          <cell r="V4" t="str">
            <v>Washington Federation of State Employees</v>
          </cell>
          <cell r="W4" t="str">
            <v/>
          </cell>
          <cell r="X4" t="str">
            <v/>
          </cell>
          <cell r="Y4" t="str">
            <v>Washington Federation of State Employees</v>
          </cell>
          <cell r="Z4" t="str">
            <v>Washington Federation of State Employees</v>
          </cell>
          <cell r="AA4" t="str">
            <v>Washington Federation of State Employees</v>
          </cell>
          <cell r="AB4" t="str">
            <v>Washington Federation of State Employees</v>
          </cell>
          <cell r="AC4" t="str">
            <v>Washington Federation of State Employees</v>
          </cell>
          <cell r="AD4" t="str">
            <v>Washington Federation of State Employees</v>
          </cell>
          <cell r="AE4" t="str">
            <v>Washington Federation of State Employees</v>
          </cell>
          <cell r="AF4" t="str">
            <v>Washington Federation of State Employees</v>
          </cell>
          <cell r="AG4" t="str">
            <v/>
          </cell>
        </row>
        <row r="5">
          <cell r="R5" t="str">
            <v>Washington Federation of State Employees</v>
          </cell>
          <cell r="S5" t="str">
            <v>Washington Public Employees Association</v>
          </cell>
          <cell r="T5" t="str">
            <v>Washington Public Employees Association</v>
          </cell>
          <cell r="U5" t="str">
            <v/>
          </cell>
          <cell r="V5" t="str">
            <v>Washington Public Employees Association</v>
          </cell>
          <cell r="W5" t="str">
            <v/>
          </cell>
          <cell r="X5" t="str">
            <v/>
          </cell>
          <cell r="Y5" t="str">
            <v>Washington Public Employees Association</v>
          </cell>
          <cell r="Z5" t="str">
            <v>Washington Public Employees Association</v>
          </cell>
          <cell r="AA5" t="str">
            <v>Washington Public Employees Association</v>
          </cell>
          <cell r="AB5" t="str">
            <v>Washington Public Employees Association</v>
          </cell>
          <cell r="AC5" t="str">
            <v>Washington Public Employees Association</v>
          </cell>
          <cell r="AD5" t="str">
            <v>Washington Public Employees Association</v>
          </cell>
          <cell r="AE5" t="str">
            <v>Washington Public Employees Association</v>
          </cell>
          <cell r="AF5" t="str">
            <v>Washington Public Employees Association</v>
          </cell>
          <cell r="AG5" t="str">
            <v/>
          </cell>
        </row>
        <row r="6"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</row>
        <row r="7"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</row>
        <row r="8"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</row>
        <row r="9"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</row>
        <row r="10"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</row>
        <row r="11"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</row>
        <row r="12"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</row>
        <row r="13"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</row>
        <row r="14"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</row>
        <row r="15"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</row>
        <row r="51">
          <cell r="R51" t="str">
            <v>A</v>
          </cell>
          <cell r="S51" t="str">
            <v>A</v>
          </cell>
          <cell r="T51" t="str">
            <v>A</v>
          </cell>
          <cell r="U51" t="str">
            <v>A</v>
          </cell>
          <cell r="V51" t="str">
            <v>A</v>
          </cell>
          <cell r="W51" t="str">
            <v>A</v>
          </cell>
          <cell r="X51" t="str">
            <v>A</v>
          </cell>
          <cell r="Y51" t="str">
            <v>A</v>
          </cell>
          <cell r="Z51" t="str">
            <v>A</v>
          </cell>
          <cell r="AA51" t="str">
            <v>A</v>
          </cell>
          <cell r="AB51" t="str">
            <v>A</v>
          </cell>
          <cell r="AC51" t="str">
            <v>A</v>
          </cell>
          <cell r="AD51" t="str">
            <v>A</v>
          </cell>
          <cell r="AE51" t="str">
            <v>G</v>
          </cell>
          <cell r="AF51" t="str">
            <v>A</v>
          </cell>
          <cell r="AG51" t="str">
            <v>G</v>
          </cell>
        </row>
        <row r="52">
          <cell r="R52" t="str">
            <v>B</v>
          </cell>
          <cell r="S52" t="str">
            <v>B</v>
          </cell>
          <cell r="T52" t="str">
            <v>B</v>
          </cell>
          <cell r="U52" t="str">
            <v>B</v>
          </cell>
          <cell r="V52" t="str">
            <v>B</v>
          </cell>
          <cell r="W52" t="str">
            <v>B</v>
          </cell>
          <cell r="X52" t="str">
            <v>B</v>
          </cell>
          <cell r="Y52" t="str">
            <v>B</v>
          </cell>
          <cell r="Z52" t="str">
            <v>B</v>
          </cell>
          <cell r="AA52" t="str">
            <v>B</v>
          </cell>
          <cell r="AB52" t="str">
            <v>B</v>
          </cell>
          <cell r="AC52" t="str">
            <v>B</v>
          </cell>
          <cell r="AD52" t="str">
            <v>B</v>
          </cell>
          <cell r="AE52" t="str">
            <v>H</v>
          </cell>
          <cell r="AF52" t="str">
            <v>B</v>
          </cell>
          <cell r="AG52" t="str">
            <v>H</v>
          </cell>
        </row>
        <row r="53">
          <cell r="R53" t="str">
            <v>C</v>
          </cell>
          <cell r="S53" t="str">
            <v>C</v>
          </cell>
          <cell r="T53" t="str">
            <v>C</v>
          </cell>
          <cell r="U53" t="str">
            <v>C</v>
          </cell>
          <cell r="V53" t="str">
            <v>C</v>
          </cell>
          <cell r="W53" t="str">
            <v>C</v>
          </cell>
          <cell r="X53" t="str">
            <v>C</v>
          </cell>
          <cell r="Y53" t="str">
            <v>C</v>
          </cell>
          <cell r="Z53" t="str">
            <v>C</v>
          </cell>
          <cell r="AA53" t="str">
            <v>C</v>
          </cell>
          <cell r="AB53" t="str">
            <v>C</v>
          </cell>
          <cell r="AC53" t="str">
            <v>C</v>
          </cell>
          <cell r="AD53" t="str">
            <v>C</v>
          </cell>
          <cell r="AE53" t="str">
            <v>I</v>
          </cell>
          <cell r="AF53" t="str">
            <v>C</v>
          </cell>
          <cell r="AG53" t="str">
            <v>I</v>
          </cell>
        </row>
        <row r="54">
          <cell r="R54" t="str">
            <v>D</v>
          </cell>
          <cell r="S54" t="str">
            <v>D</v>
          </cell>
          <cell r="T54" t="str">
            <v>D</v>
          </cell>
          <cell r="U54" t="str">
            <v>D</v>
          </cell>
          <cell r="V54" t="str">
            <v>D</v>
          </cell>
          <cell r="W54" t="str">
            <v>D</v>
          </cell>
          <cell r="X54" t="str">
            <v>D</v>
          </cell>
          <cell r="Y54" t="str">
            <v>D</v>
          </cell>
          <cell r="Z54" t="str">
            <v>D</v>
          </cell>
          <cell r="AA54" t="str">
            <v>D</v>
          </cell>
          <cell r="AB54" t="str">
            <v>D</v>
          </cell>
          <cell r="AC54" t="str">
            <v>D</v>
          </cell>
          <cell r="AD54" t="str">
            <v>D</v>
          </cell>
          <cell r="AE54" t="str">
            <v>J</v>
          </cell>
          <cell r="AF54" t="str">
            <v>D</v>
          </cell>
          <cell r="AG54" t="str">
            <v>J</v>
          </cell>
        </row>
        <row r="55">
          <cell r="R55" t="str">
            <v>E</v>
          </cell>
          <cell r="S55" t="str">
            <v>E</v>
          </cell>
          <cell r="T55" t="str">
            <v>E</v>
          </cell>
          <cell r="U55" t="str">
            <v>E</v>
          </cell>
          <cell r="V55" t="str">
            <v>E</v>
          </cell>
          <cell r="W55" t="str">
            <v>E</v>
          </cell>
          <cell r="X55" t="str">
            <v>E</v>
          </cell>
          <cell r="Y55" t="str">
            <v>E</v>
          </cell>
          <cell r="Z55" t="str">
            <v>E</v>
          </cell>
          <cell r="AA55" t="str">
            <v>E</v>
          </cell>
          <cell r="AB55" t="str">
            <v>E</v>
          </cell>
          <cell r="AC55" t="str">
            <v>E</v>
          </cell>
          <cell r="AD55" t="str">
            <v>E</v>
          </cell>
          <cell r="AE55" t="str">
            <v>K</v>
          </cell>
          <cell r="AF55" t="str">
            <v>E</v>
          </cell>
          <cell r="AG55" t="str">
            <v>K</v>
          </cell>
        </row>
        <row r="56">
          <cell r="R56" t="str">
            <v>F</v>
          </cell>
          <cell r="S56" t="str">
            <v>F</v>
          </cell>
          <cell r="T56" t="str">
            <v>F</v>
          </cell>
          <cell r="U56" t="str">
            <v>F</v>
          </cell>
          <cell r="V56" t="str">
            <v>F</v>
          </cell>
          <cell r="W56" t="str">
            <v>F</v>
          </cell>
          <cell r="X56" t="str">
            <v>F</v>
          </cell>
          <cell r="Y56" t="str">
            <v>F</v>
          </cell>
          <cell r="Z56" t="str">
            <v>F</v>
          </cell>
          <cell r="AA56" t="str">
            <v>F</v>
          </cell>
          <cell r="AB56" t="str">
            <v>F</v>
          </cell>
          <cell r="AC56" t="str">
            <v>F</v>
          </cell>
          <cell r="AD56" t="str">
            <v>F</v>
          </cell>
          <cell r="AE56" t="str">
            <v>L</v>
          </cell>
          <cell r="AF56" t="str">
            <v>F</v>
          </cell>
          <cell r="AG56" t="str">
            <v>L</v>
          </cell>
        </row>
        <row r="57">
          <cell r="R57" t="str">
            <v>G</v>
          </cell>
          <cell r="S57" t="str">
            <v>G</v>
          </cell>
          <cell r="T57" t="str">
            <v>G</v>
          </cell>
          <cell r="U57" t="str">
            <v>G</v>
          </cell>
          <cell r="V57" t="str">
            <v>G</v>
          </cell>
          <cell r="W57" t="str">
            <v>G</v>
          </cell>
          <cell r="X57" t="str">
            <v>G</v>
          </cell>
          <cell r="Y57" t="str">
            <v>G</v>
          </cell>
          <cell r="Z57" t="str">
            <v>G</v>
          </cell>
          <cell r="AA57" t="str">
            <v>G</v>
          </cell>
          <cell r="AB57" t="str">
            <v>G</v>
          </cell>
          <cell r="AC57" t="str">
            <v>G</v>
          </cell>
          <cell r="AD57" t="str">
            <v>G</v>
          </cell>
          <cell r="AE57" t="str">
            <v>M</v>
          </cell>
          <cell r="AF57" t="str">
            <v>G</v>
          </cell>
          <cell r="AG57" t="str">
            <v>M</v>
          </cell>
        </row>
        <row r="58">
          <cell r="R58" t="str">
            <v>H</v>
          </cell>
          <cell r="S58" t="str">
            <v>H</v>
          </cell>
          <cell r="T58" t="str">
            <v>H</v>
          </cell>
          <cell r="U58" t="str">
            <v>H</v>
          </cell>
          <cell r="V58" t="str">
            <v>H</v>
          </cell>
          <cell r="W58" t="str">
            <v>H</v>
          </cell>
          <cell r="X58" t="str">
            <v>H</v>
          </cell>
          <cell r="Y58" t="str">
            <v>H</v>
          </cell>
          <cell r="Z58" t="str">
            <v>H</v>
          </cell>
          <cell r="AA58" t="str">
            <v>H</v>
          </cell>
          <cell r="AB58" t="str">
            <v>H</v>
          </cell>
          <cell r="AC58" t="str">
            <v>H</v>
          </cell>
          <cell r="AD58" t="str">
            <v>H</v>
          </cell>
          <cell r="AE58" t="str">
            <v/>
          </cell>
          <cell r="AF58" t="str">
            <v>H</v>
          </cell>
          <cell r="AG58" t="str">
            <v/>
          </cell>
        </row>
        <row r="59">
          <cell r="R59" t="str">
            <v>I</v>
          </cell>
          <cell r="S59" t="str">
            <v>I</v>
          </cell>
          <cell r="T59" t="str">
            <v>I</v>
          </cell>
          <cell r="U59" t="str">
            <v>I</v>
          </cell>
          <cell r="V59" t="str">
            <v>I</v>
          </cell>
          <cell r="W59" t="str">
            <v>I</v>
          </cell>
          <cell r="X59" t="str">
            <v>I</v>
          </cell>
          <cell r="Y59" t="str">
            <v>I</v>
          </cell>
          <cell r="Z59" t="str">
            <v>I</v>
          </cell>
          <cell r="AA59" t="str">
            <v>I</v>
          </cell>
          <cell r="AB59" t="str">
            <v>I</v>
          </cell>
          <cell r="AC59" t="str">
            <v>I</v>
          </cell>
          <cell r="AD59" t="str">
            <v>I</v>
          </cell>
          <cell r="AE59" t="str">
            <v/>
          </cell>
          <cell r="AF59" t="str">
            <v>I</v>
          </cell>
          <cell r="AG59" t="str">
            <v/>
          </cell>
        </row>
        <row r="60">
          <cell r="R60" t="str">
            <v>J</v>
          </cell>
          <cell r="S60" t="str">
            <v>J</v>
          </cell>
          <cell r="T60" t="str">
            <v>J</v>
          </cell>
          <cell r="U60" t="str">
            <v>J</v>
          </cell>
          <cell r="V60" t="str">
            <v>J</v>
          </cell>
          <cell r="W60" t="str">
            <v>J</v>
          </cell>
          <cell r="X60" t="str">
            <v>J</v>
          </cell>
          <cell r="Y60" t="str">
            <v>J</v>
          </cell>
          <cell r="Z60" t="str">
            <v>J</v>
          </cell>
          <cell r="AA60" t="str">
            <v>J</v>
          </cell>
          <cell r="AB60" t="str">
            <v>J</v>
          </cell>
          <cell r="AC60" t="str">
            <v>J</v>
          </cell>
          <cell r="AD60" t="str">
            <v>J</v>
          </cell>
          <cell r="AE60" t="str">
            <v/>
          </cell>
          <cell r="AF60" t="str">
            <v>J</v>
          </cell>
          <cell r="AG60" t="str">
            <v/>
          </cell>
        </row>
        <row r="61">
          <cell r="R61" t="str">
            <v>K</v>
          </cell>
          <cell r="S61" t="str">
            <v>K</v>
          </cell>
          <cell r="T61" t="str">
            <v>K</v>
          </cell>
          <cell r="U61" t="str">
            <v>K</v>
          </cell>
          <cell r="V61" t="str">
            <v>K</v>
          </cell>
          <cell r="W61" t="str">
            <v>K</v>
          </cell>
          <cell r="X61" t="str">
            <v>K</v>
          </cell>
          <cell r="Y61" t="str">
            <v>K</v>
          </cell>
          <cell r="Z61" t="str">
            <v>K</v>
          </cell>
          <cell r="AA61" t="str">
            <v>K</v>
          </cell>
          <cell r="AB61" t="str">
            <v>K</v>
          </cell>
          <cell r="AC61" t="str">
            <v>K</v>
          </cell>
          <cell r="AD61" t="str">
            <v>K</v>
          </cell>
          <cell r="AE61" t="str">
            <v/>
          </cell>
          <cell r="AF61" t="str">
            <v>K</v>
          </cell>
          <cell r="AG61" t="str">
            <v/>
          </cell>
        </row>
        <row r="62">
          <cell r="R62" t="str">
            <v>L</v>
          </cell>
          <cell r="S62" t="str">
            <v>L</v>
          </cell>
          <cell r="T62" t="str">
            <v>L</v>
          </cell>
          <cell r="U62" t="str">
            <v>L</v>
          </cell>
          <cell r="V62" t="str">
            <v>L</v>
          </cell>
          <cell r="W62" t="str">
            <v>L</v>
          </cell>
          <cell r="X62" t="str">
            <v>L</v>
          </cell>
          <cell r="Y62" t="str">
            <v>L</v>
          </cell>
          <cell r="Z62" t="str">
            <v>L</v>
          </cell>
          <cell r="AA62" t="str">
            <v>L</v>
          </cell>
          <cell r="AB62" t="str">
            <v>L</v>
          </cell>
          <cell r="AC62" t="str">
            <v>L</v>
          </cell>
          <cell r="AD62" t="str">
            <v>L</v>
          </cell>
          <cell r="AE62" t="str">
            <v/>
          </cell>
          <cell r="AF62" t="str">
            <v>L</v>
          </cell>
          <cell r="AG62" t="str">
            <v/>
          </cell>
        </row>
        <row r="63">
          <cell r="R63" t="str">
            <v>M</v>
          </cell>
          <cell r="S63" t="str">
            <v>M</v>
          </cell>
          <cell r="T63" t="str">
            <v>M</v>
          </cell>
          <cell r="U63" t="str">
            <v>M</v>
          </cell>
          <cell r="V63" t="str">
            <v>M</v>
          </cell>
          <cell r="W63" t="str">
            <v>M</v>
          </cell>
          <cell r="X63" t="str">
            <v>M</v>
          </cell>
          <cell r="Y63" t="str">
            <v>M</v>
          </cell>
          <cell r="Z63" t="str">
            <v>M</v>
          </cell>
          <cell r="AA63" t="str">
            <v>M</v>
          </cell>
          <cell r="AB63" t="str">
            <v>M</v>
          </cell>
          <cell r="AC63" t="str">
            <v>M</v>
          </cell>
          <cell r="AD63" t="str">
            <v>M</v>
          </cell>
          <cell r="AE63" t="str">
            <v/>
          </cell>
          <cell r="AF63" t="str">
            <v>M</v>
          </cell>
          <cell r="AG63" t="str">
            <v/>
          </cell>
        </row>
        <row r="64">
          <cell r="R64" t="str">
            <v>N</v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</row>
        <row r="65">
          <cell r="R65" t="str">
            <v>O</v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</row>
        <row r="66">
          <cell r="R66" t="str">
            <v>P</v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</row>
        <row r="67">
          <cell r="R67" t="str">
            <v>Q</v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</row>
        <row r="68">
          <cell r="R68" t="str">
            <v>R</v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</row>
        <row r="69">
          <cell r="R69" t="str">
            <v>S</v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</row>
        <row r="70">
          <cell r="R70" t="str">
            <v>T</v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</row>
        <row r="71">
          <cell r="R71" t="str">
            <v>U</v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</row>
        <row r="72"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</row>
        <row r="73"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</row>
        <row r="75"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</row>
        <row r="76"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</row>
        <row r="78"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</row>
        <row r="79"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</row>
        <row r="81"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</row>
        <row r="82"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</row>
        <row r="83"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</row>
        <row r="84"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</row>
        <row r="85"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</row>
      </sheetData>
      <sheetData sheetId="17" refreshError="1"/>
      <sheetData sheetId="18" refreshError="1"/>
      <sheetData sheetId="19" refreshError="1">
        <row r="5">
          <cell r="C5">
            <v>6.2E-2</v>
          </cell>
          <cell r="E5">
            <v>6.2E-2</v>
          </cell>
          <cell r="F5">
            <v>6.2E-2</v>
          </cell>
        </row>
        <row r="6">
          <cell r="E6">
            <v>0.128</v>
          </cell>
          <cell r="F6">
            <v>0.128</v>
          </cell>
        </row>
        <row r="7">
          <cell r="E7">
            <v>1.4500000000000001E-2</v>
          </cell>
          <cell r="F7">
            <v>1.4500000000000001E-2</v>
          </cell>
        </row>
        <row r="8">
          <cell r="E8">
            <v>8.5000000000000006E-3</v>
          </cell>
          <cell r="F8">
            <v>8.5000000000000006E-3</v>
          </cell>
        </row>
        <row r="11">
          <cell r="E11">
            <v>916</v>
          </cell>
          <cell r="F11">
            <v>916</v>
          </cell>
        </row>
        <row r="146">
          <cell r="C146" t="str">
            <v>Auto</v>
          </cell>
        </row>
        <row r="147">
          <cell r="C147" t="str">
            <v>Manual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"/>
      <sheetName val="VRDE"/>
      <sheetName val="HSA"/>
      <sheetName val="GF-F"/>
      <sheetName val="TOTAL"/>
    </sheetNames>
    <sheetDataSet>
      <sheetData sheetId="0" refreshError="1">
        <row r="2">
          <cell r="F2">
            <v>0.02</v>
          </cell>
          <cell r="I2">
            <v>12</v>
          </cell>
        </row>
        <row r="3">
          <cell r="F3">
            <v>0.02</v>
          </cell>
          <cell r="I3">
            <v>12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C_ReportTable09"/>
      <sheetName val="LC_ReportTable01"/>
      <sheetName val="AD"/>
      <sheetName val="AD PMPM"/>
      <sheetName val="BK"/>
      <sheetName val="BK PMPM"/>
      <sheetName val="CU"/>
      <sheetName val="CU PMPM"/>
      <sheetName val="DA"/>
      <sheetName val="DA PMPM"/>
      <sheetName val="LA"/>
      <sheetName val="LA PMPM"/>
      <sheetName val="LB"/>
      <sheetName val="LB PMPM"/>
      <sheetName val="LE"/>
      <sheetName val="LE PMPM"/>
      <sheetName val="NH"/>
      <sheetName val="NH PMPM"/>
      <sheetName val="PE"/>
      <sheetName val="PE PMPM"/>
      <sheetName val="YO"/>
      <sheetName val="YO PMPM"/>
      <sheetName val="Sheet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UtilGauges - SFY"/>
      <sheetName val="SummaryGauges"/>
      <sheetName val="Member Months Graph"/>
      <sheetName val="ER Visits Graph"/>
      <sheetName val="SUMMARY GAUGE ALL Spend"/>
      <sheetName val="SUMMARY GAUGE ALL Visits"/>
      <sheetName val="ALL"/>
      <sheetName val="AHAC"/>
      <sheetName val="AHBD"/>
      <sheetName val="AHFAM"/>
      <sheetName val="COPES"/>
      <sheetName val="SCHIP"/>
      <sheetName val="AMG"/>
      <sheetName val="SUMMARY GAUGE AMG Visit"/>
      <sheetName val="CCW"/>
      <sheetName val="SUMMARY GAUGE CCW Spend "/>
      <sheetName val="SUMMARY GAUGE CCW Visit"/>
      <sheetName val="CHPW"/>
      <sheetName val="SUMMARY GAUGE CHPW Spend"/>
      <sheetName val="SUMMARY GAUGE CHPW Visit "/>
      <sheetName val="MHC"/>
      <sheetName val="SUMMARY GAUGE MHC Spend "/>
      <sheetName val="SUMMARY GAUGE MHC Visit "/>
      <sheetName val="UHC"/>
      <sheetName val="SUMMARY GAUGE UHC Spend "/>
      <sheetName val="SUMMARY GAUGE UHC Visit "/>
      <sheetName val="ERData"/>
      <sheetName val="EligData"/>
      <sheetName val="BaseRates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F1">
            <v>201501</v>
          </cell>
          <cell r="I1" t="str">
            <v>Calendar_Month</v>
          </cell>
        </row>
        <row r="2">
          <cell r="F2">
            <v>201512</v>
          </cell>
          <cell r="I2">
            <v>201501</v>
          </cell>
        </row>
        <row r="3">
          <cell r="I3">
            <v>201502</v>
          </cell>
        </row>
        <row r="4">
          <cell r="I4">
            <v>201503</v>
          </cell>
        </row>
        <row r="5">
          <cell r="I5">
            <v>201504</v>
          </cell>
        </row>
        <row r="6">
          <cell r="I6">
            <v>201505</v>
          </cell>
        </row>
        <row r="7">
          <cell r="A7" t="str">
            <v>AMG</v>
          </cell>
          <cell r="I7">
            <v>201506</v>
          </cell>
        </row>
        <row r="8">
          <cell r="A8" t="str">
            <v>CCC</v>
          </cell>
          <cell r="I8">
            <v>201507</v>
          </cell>
        </row>
        <row r="9">
          <cell r="A9" t="str">
            <v>CHPW</v>
          </cell>
          <cell r="I9">
            <v>201508</v>
          </cell>
        </row>
        <row r="10">
          <cell r="A10" t="str">
            <v>CUP</v>
          </cell>
          <cell r="I10">
            <v>201509</v>
          </cell>
        </row>
        <row r="11">
          <cell r="A11" t="str">
            <v>MHC</v>
          </cell>
          <cell r="I11">
            <v>201510</v>
          </cell>
        </row>
        <row r="12">
          <cell r="A12" t="str">
            <v>UHC</v>
          </cell>
          <cell r="I12">
            <v>201511</v>
          </cell>
        </row>
        <row r="13">
          <cell r="A13" t="str">
            <v>FFS</v>
          </cell>
          <cell r="I13">
            <v>201512</v>
          </cell>
        </row>
        <row r="14">
          <cell r="I14">
            <v>201601</v>
          </cell>
        </row>
        <row r="15">
          <cell r="I15">
            <v>201602</v>
          </cell>
        </row>
        <row r="16">
          <cell r="I16">
            <v>201603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ase Model"/>
      <sheetName val="Add'l Benefits"/>
      <sheetName val="Benefit Input"/>
      <sheetName val="CPD Ded BH"/>
      <sheetName val="CPD OOP BH"/>
      <sheetName val="CPD Ded UMP"/>
      <sheetName val="CPD OOP UMP"/>
    </sheetNames>
    <sheetDataSet>
      <sheetData sheetId="0"/>
      <sheetData sheetId="1" refreshError="1"/>
      <sheetData sheetId="2" refreshError="1"/>
      <sheetData sheetId="3">
        <row r="3">
          <cell r="F3">
            <v>11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umptions"/>
      <sheetName val="Inflation Schedule"/>
      <sheetName val="Method 1 Calc"/>
      <sheetName val="Method 2 Calc"/>
      <sheetName val="Method 3 Calc"/>
      <sheetName val="UPL Summary"/>
      <sheetName val="Blue Ribbon Data"/>
      <sheetName val="All vs All-2 check"/>
      <sheetName val="Blue Ribbon Data DRG Not NULL"/>
      <sheetName val="Blue Ribbon Data DRG NULL"/>
      <sheetName val="Medicare Cost Report"/>
      <sheetName val="Wage Index"/>
      <sheetName val="Cancer &amp; Children's RCC"/>
      <sheetName val="Psych Medicare Rates"/>
      <sheetName val="FY End Date"/>
      <sheetName val="Appendix I - Data Source"/>
      <sheetName val="Appendix II - Hospital List"/>
      <sheetName val="Queries"/>
    </sheetNames>
    <sheetDataSet>
      <sheetData sheetId="0" refreshError="1"/>
      <sheetData sheetId="1">
        <row r="7">
          <cell r="C7" t="str">
            <v>FFY2010</v>
          </cell>
        </row>
      </sheetData>
      <sheetData sheetId="2">
        <row r="19">
          <cell r="B19" t="str">
            <v>Hospital</v>
          </cell>
          <cell r="C19" t="str">
            <v>FFY</v>
          </cell>
        </row>
        <row r="20">
          <cell r="A20" t="str">
            <v>Date</v>
          </cell>
          <cell r="B20" t="str">
            <v>FY End</v>
          </cell>
          <cell r="C20" t="str">
            <v>Mid Point</v>
          </cell>
          <cell r="D20" t="str">
            <v>Inflation</v>
          </cell>
        </row>
        <row r="21">
          <cell r="A21" t="str">
            <v>Value</v>
          </cell>
          <cell r="B21" t="str">
            <v>Date</v>
          </cell>
          <cell r="C21" t="str">
            <v>4/1/2010</v>
          </cell>
          <cell r="D21" t="str">
            <v>Factor</v>
          </cell>
        </row>
        <row r="22">
          <cell r="A22" t="str">
            <v>20071</v>
          </cell>
          <cell r="B22">
            <v>39083</v>
          </cell>
          <cell r="C22">
            <v>44</v>
          </cell>
          <cell r="D22">
            <v>1.1172906854554514</v>
          </cell>
        </row>
        <row r="23">
          <cell r="A23" t="str">
            <v>20072</v>
          </cell>
          <cell r="B23">
            <v>39114</v>
          </cell>
          <cell r="C23">
            <v>43</v>
          </cell>
          <cell r="D23">
            <v>1.114181987917509</v>
          </cell>
        </row>
        <row r="24">
          <cell r="A24" t="str">
            <v>20073</v>
          </cell>
          <cell r="B24">
            <v>39145</v>
          </cell>
          <cell r="C24">
            <v>42</v>
          </cell>
          <cell r="D24">
            <v>1.111081939874732</v>
          </cell>
        </row>
        <row r="25">
          <cell r="A25" t="str">
            <v>20074</v>
          </cell>
          <cell r="B25">
            <v>39176</v>
          </cell>
          <cell r="C25">
            <v>41</v>
          </cell>
          <cell r="D25">
            <v>1.1079905172611686</v>
          </cell>
        </row>
        <row r="26">
          <cell r="A26" t="str">
            <v>20075</v>
          </cell>
          <cell r="B26">
            <v>39207</v>
          </cell>
          <cell r="C26">
            <v>40</v>
          </cell>
          <cell r="D26">
            <v>1.1049076960778257</v>
          </cell>
        </row>
        <row r="27">
          <cell r="A27" t="str">
            <v>20076</v>
          </cell>
          <cell r="B27">
            <v>39238</v>
          </cell>
          <cell r="C27">
            <v>39</v>
          </cell>
          <cell r="D27">
            <v>1.1018334523924855</v>
          </cell>
        </row>
        <row r="28">
          <cell r="A28" t="str">
            <v>20077</v>
          </cell>
          <cell r="B28">
            <v>39269</v>
          </cell>
          <cell r="C28">
            <v>38</v>
          </cell>
          <cell r="D28">
            <v>1.0987677623395167</v>
          </cell>
        </row>
        <row r="29">
          <cell r="A29" t="str">
            <v>20078</v>
          </cell>
          <cell r="B29">
            <v>39300</v>
          </cell>
          <cell r="C29">
            <v>37</v>
          </cell>
          <cell r="D29">
            <v>1.0957106021196918</v>
          </cell>
        </row>
        <row r="30">
          <cell r="A30" t="str">
            <v>20079</v>
          </cell>
          <cell r="B30">
            <v>39331</v>
          </cell>
          <cell r="C30">
            <v>36</v>
          </cell>
          <cell r="D30">
            <v>1.0926619479999997</v>
          </cell>
        </row>
        <row r="31">
          <cell r="A31" t="str">
            <v>200710</v>
          </cell>
          <cell r="B31">
            <v>39362</v>
          </cell>
          <cell r="C31">
            <v>35</v>
          </cell>
          <cell r="D31">
            <v>1.089709638415689</v>
          </cell>
        </row>
        <row r="32">
          <cell r="A32" t="str">
            <v>200711</v>
          </cell>
          <cell r="B32">
            <v>39393</v>
          </cell>
          <cell r="C32">
            <v>34</v>
          </cell>
          <cell r="D32">
            <v>1.0867653058016551</v>
          </cell>
        </row>
        <row r="33">
          <cell r="A33" t="str">
            <v>200712</v>
          </cell>
          <cell r="B33">
            <v>39424</v>
          </cell>
          <cell r="C33">
            <v>33</v>
          </cell>
          <cell r="D33">
            <v>1.0838289286045839</v>
          </cell>
        </row>
        <row r="34">
          <cell r="A34" t="str">
            <v>20081</v>
          </cell>
          <cell r="B34">
            <v>39455</v>
          </cell>
          <cell r="C34">
            <v>32</v>
          </cell>
          <cell r="D34">
            <v>1.0809004853293978</v>
          </cell>
        </row>
        <row r="35">
          <cell r="A35" t="str">
            <v>20082</v>
          </cell>
          <cell r="B35">
            <v>39486</v>
          </cell>
          <cell r="C35">
            <v>31</v>
          </cell>
          <cell r="D35">
            <v>1.0779799545390971</v>
          </cell>
        </row>
        <row r="36">
          <cell r="A36" t="str">
            <v>20083</v>
          </cell>
          <cell r="B36">
            <v>39517</v>
          </cell>
          <cell r="C36">
            <v>30</v>
          </cell>
          <cell r="D36">
            <v>1.0750673148546039</v>
          </cell>
        </row>
        <row r="37">
          <cell r="A37" t="str">
            <v>20084</v>
          </cell>
          <cell r="B37">
            <v>39548</v>
          </cell>
          <cell r="C37">
            <v>29</v>
          </cell>
          <cell r="D37">
            <v>1.0721625449546053</v>
          </cell>
        </row>
        <row r="38">
          <cell r="A38" t="str">
            <v>20085</v>
          </cell>
          <cell r="B38">
            <v>39579</v>
          </cell>
          <cell r="C38">
            <v>28</v>
          </cell>
          <cell r="D38">
            <v>1.0692656235753972</v>
          </cell>
        </row>
        <row r="39">
          <cell r="A39" t="str">
            <v>20086</v>
          </cell>
          <cell r="B39">
            <v>39610</v>
          </cell>
          <cell r="C39">
            <v>27</v>
          </cell>
          <cell r="D39">
            <v>1.0663765295107288</v>
          </cell>
        </row>
        <row r="40">
          <cell r="A40" t="str">
            <v>20087</v>
          </cell>
          <cell r="B40">
            <v>39641</v>
          </cell>
          <cell r="C40">
            <v>26</v>
          </cell>
          <cell r="D40">
            <v>1.0634952416116481</v>
          </cell>
        </row>
        <row r="41">
          <cell r="A41" t="str">
            <v>20088</v>
          </cell>
          <cell r="B41">
            <v>39672</v>
          </cell>
          <cell r="C41">
            <v>25</v>
          </cell>
          <cell r="D41">
            <v>1.060621738786345</v>
          </cell>
        </row>
        <row r="42">
          <cell r="A42" t="str">
            <v>20089</v>
          </cell>
          <cell r="B42">
            <v>39703</v>
          </cell>
          <cell r="C42">
            <v>24</v>
          </cell>
          <cell r="D42">
            <v>1.0577559999999999</v>
          </cell>
        </row>
        <row r="43">
          <cell r="A43" t="str">
            <v>200810</v>
          </cell>
          <cell r="B43">
            <v>39734</v>
          </cell>
          <cell r="C43">
            <v>23</v>
          </cell>
          <cell r="D43">
            <v>1.0546431054614489</v>
          </cell>
        </row>
        <row r="44">
          <cell r="A44" t="str">
            <v>200811</v>
          </cell>
          <cell r="B44">
            <v>39765</v>
          </cell>
          <cell r="C44">
            <v>22</v>
          </cell>
          <cell r="D44">
            <v>1.0515393719320607</v>
          </cell>
        </row>
        <row r="45">
          <cell r="A45" t="str">
            <v>200812</v>
          </cell>
          <cell r="B45">
            <v>39796</v>
          </cell>
          <cell r="C45">
            <v>21</v>
          </cell>
          <cell r="D45">
            <v>1.0484447724516903</v>
          </cell>
        </row>
        <row r="46">
          <cell r="A46" t="str">
            <v>20091</v>
          </cell>
          <cell r="B46">
            <v>39827</v>
          </cell>
          <cell r="C46">
            <v>20</v>
          </cell>
          <cell r="D46">
            <v>1.0453592801395339</v>
          </cell>
        </row>
        <row r="47">
          <cell r="A47" t="str">
            <v>20092</v>
          </cell>
          <cell r="B47">
            <v>39858</v>
          </cell>
          <cell r="C47">
            <v>19</v>
          </cell>
          <cell r="D47">
            <v>1.0422828681938963</v>
          </cell>
        </row>
        <row r="48">
          <cell r="A48" t="str">
            <v>20093</v>
          </cell>
          <cell r="B48">
            <v>39889</v>
          </cell>
          <cell r="C48">
            <v>18</v>
          </cell>
          <cell r="D48">
            <v>1.0392155098919569</v>
          </cell>
        </row>
        <row r="49">
          <cell r="A49" t="str">
            <v>20094</v>
          </cell>
          <cell r="B49">
            <v>39920</v>
          </cell>
          <cell r="C49">
            <v>17</v>
          </cell>
          <cell r="D49">
            <v>1.0361571785895389</v>
          </cell>
        </row>
        <row r="50">
          <cell r="A50" t="str">
            <v>20095</v>
          </cell>
          <cell r="B50">
            <v>39951</v>
          </cell>
          <cell r="C50">
            <v>16</v>
          </cell>
          <cell r="D50">
            <v>1.0331078477208777</v>
          </cell>
        </row>
        <row r="51">
          <cell r="A51" t="str">
            <v>20096</v>
          </cell>
          <cell r="B51">
            <v>39982</v>
          </cell>
          <cell r="C51">
            <v>15</v>
          </cell>
          <cell r="D51">
            <v>1.0300674907983882</v>
          </cell>
        </row>
        <row r="52">
          <cell r="A52" t="str">
            <v>20097</v>
          </cell>
          <cell r="B52">
            <v>40013</v>
          </cell>
          <cell r="C52">
            <v>14</v>
          </cell>
          <cell r="D52">
            <v>1.027036081412438</v>
          </cell>
        </row>
        <row r="53">
          <cell r="A53" t="str">
            <v>20098</v>
          </cell>
          <cell r="B53">
            <v>40044</v>
          </cell>
          <cell r="C53">
            <v>13</v>
          </cell>
          <cell r="D53">
            <v>1.024013593231115</v>
          </cell>
        </row>
        <row r="54">
          <cell r="A54" t="str">
            <v>20099</v>
          </cell>
          <cell r="B54">
            <v>40075</v>
          </cell>
          <cell r="C54">
            <v>12</v>
          </cell>
          <cell r="D54">
            <v>1.0209999999999999</v>
          </cell>
        </row>
        <row r="55">
          <cell r="A55" t="str">
            <v>200910</v>
          </cell>
          <cell r="B55">
            <v>40106</v>
          </cell>
          <cell r="C55">
            <v>11</v>
          </cell>
          <cell r="D55">
            <v>1.0192332826025419</v>
          </cell>
        </row>
        <row r="56">
          <cell r="A56" t="str">
            <v>200911</v>
          </cell>
          <cell r="B56">
            <v>40137</v>
          </cell>
          <cell r="C56">
            <v>10</v>
          </cell>
          <cell r="D56">
            <v>1.017469622296526</v>
          </cell>
        </row>
        <row r="57">
          <cell r="A57" t="str">
            <v>200912</v>
          </cell>
          <cell r="B57">
            <v>40168</v>
          </cell>
          <cell r="C57">
            <v>9</v>
          </cell>
          <cell r="D57">
            <v>1.0157090137920242</v>
          </cell>
        </row>
        <row r="58">
          <cell r="A58" t="str">
            <v>20101</v>
          </cell>
          <cell r="B58">
            <v>40199</v>
          </cell>
          <cell r="C58">
            <v>8</v>
          </cell>
          <cell r="D58">
            <v>1.0139514518082617</v>
          </cell>
        </row>
        <row r="59">
          <cell r="A59" t="str">
            <v>20102</v>
          </cell>
          <cell r="B59">
            <v>40230</v>
          </cell>
          <cell r="C59">
            <v>7</v>
          </cell>
          <cell r="D59">
            <v>1.0121969310736021</v>
          </cell>
        </row>
        <row r="60">
          <cell r="A60" t="str">
            <v>20103</v>
          </cell>
          <cell r="B60">
            <v>40261</v>
          </cell>
          <cell r="C60">
            <v>6</v>
          </cell>
          <cell r="D60">
            <v>1.0104454463255301</v>
          </cell>
        </row>
        <row r="61">
          <cell r="A61" t="str">
            <v>20104</v>
          </cell>
          <cell r="B61">
            <v>40292</v>
          </cell>
          <cell r="C61">
            <v>5</v>
          </cell>
          <cell r="D61">
            <v>1.0086969923106373</v>
          </cell>
        </row>
        <row r="62">
          <cell r="A62" t="str">
            <v>20105</v>
          </cell>
          <cell r="B62">
            <v>40323</v>
          </cell>
          <cell r="C62">
            <v>4</v>
          </cell>
          <cell r="D62">
            <v>1.0069515637846052</v>
          </cell>
        </row>
        <row r="63">
          <cell r="A63" t="str">
            <v>20106</v>
          </cell>
          <cell r="B63">
            <v>40354</v>
          </cell>
          <cell r="C63">
            <v>3</v>
          </cell>
          <cell r="D63">
            <v>1.00520915551219</v>
          </cell>
        </row>
        <row r="64">
          <cell r="A64" t="str">
            <v>20107</v>
          </cell>
          <cell r="B64">
            <v>40385</v>
          </cell>
          <cell r="C64">
            <v>2</v>
          </cell>
          <cell r="D64">
            <v>1.0034697622672071</v>
          </cell>
        </row>
        <row r="65">
          <cell r="A65" t="str">
            <v>20108</v>
          </cell>
          <cell r="B65">
            <v>40416</v>
          </cell>
          <cell r="C65">
            <v>1</v>
          </cell>
          <cell r="D65">
            <v>1.0017333788325151</v>
          </cell>
        </row>
        <row r="66">
          <cell r="A66" t="str">
            <v>20109</v>
          </cell>
          <cell r="B66">
            <v>40447</v>
          </cell>
          <cell r="C66">
            <v>0</v>
          </cell>
          <cell r="D66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6">
          <cell r="A6" t="str">
            <v>Text Lookup</v>
          </cell>
          <cell r="B6" t="str">
            <v>TPI</v>
          </cell>
          <cell r="C6" t="str">
            <v>[2010 CMS Wts]</v>
          </cell>
          <cell r="D6" t="str">
            <v>[Outlier]</v>
          </cell>
          <cell r="E6" t="str">
            <v>[Total Paid]</v>
          </cell>
          <cell r="F6" t="str">
            <v>[rec_cnt]</v>
          </cell>
          <cell r="G6" t="str">
            <v>Charges</v>
          </cell>
          <cell r="H6" t="str">
            <v>Reimbursement rate/100</v>
          </cell>
          <cell r="I6" t="str">
            <v>Days</v>
          </cell>
        </row>
        <row r="7">
          <cell r="A7" t="str">
            <v>017624002</v>
          </cell>
          <cell r="B7" t="str">
            <v>017624002</v>
          </cell>
          <cell r="C7">
            <v>68.288399999999996</v>
          </cell>
          <cell r="D7">
            <v>0</v>
          </cell>
          <cell r="E7">
            <v>237498.94</v>
          </cell>
          <cell r="F7">
            <v>80</v>
          </cell>
          <cell r="G7">
            <v>1462609.53999999</v>
          </cell>
          <cell r="H7">
            <v>0.32</v>
          </cell>
          <cell r="I7">
            <v>248</v>
          </cell>
        </row>
        <row r="8">
          <cell r="A8" t="str">
            <v>020811801</v>
          </cell>
          <cell r="B8" t="str">
            <v>020811801</v>
          </cell>
          <cell r="C8">
            <v>334.67869999999999</v>
          </cell>
          <cell r="D8">
            <v>0</v>
          </cell>
          <cell r="E8">
            <v>834426.91</v>
          </cell>
          <cell r="F8">
            <v>411</v>
          </cell>
          <cell r="G8">
            <v>5878310.6499999901</v>
          </cell>
          <cell r="H8">
            <v>0.3</v>
          </cell>
          <cell r="I8">
            <v>1131</v>
          </cell>
        </row>
        <row r="9">
          <cell r="A9" t="str">
            <v>020812601</v>
          </cell>
          <cell r="B9" t="str">
            <v>020812601</v>
          </cell>
          <cell r="C9">
            <v>2882.8323999999998</v>
          </cell>
          <cell r="D9">
            <v>27300.75</v>
          </cell>
          <cell r="E9">
            <v>10337220.51</v>
          </cell>
          <cell r="F9">
            <v>2027</v>
          </cell>
          <cell r="G9">
            <v>107119124.55</v>
          </cell>
          <cell r="H9">
            <v>0.17</v>
          </cell>
          <cell r="I9">
            <v>11875</v>
          </cell>
        </row>
        <row r="10">
          <cell r="A10" t="str">
            <v>020812603</v>
          </cell>
          <cell r="B10" t="str">
            <v>020812603</v>
          </cell>
          <cell r="C10">
            <v>0.94510000000000005</v>
          </cell>
          <cell r="D10">
            <v>0</v>
          </cell>
          <cell r="E10">
            <v>0</v>
          </cell>
          <cell r="F10">
            <v>1</v>
          </cell>
          <cell r="G10">
            <v>424044.25</v>
          </cell>
          <cell r="H10">
            <v>0.31</v>
          </cell>
          <cell r="I10">
            <v>26</v>
          </cell>
        </row>
        <row r="11">
          <cell r="A11" t="str">
            <v>020817501</v>
          </cell>
          <cell r="B11" t="str">
            <v>020817501</v>
          </cell>
          <cell r="C11">
            <v>3224.0051999999901</v>
          </cell>
          <cell r="D11">
            <v>430832.66</v>
          </cell>
          <cell r="E11">
            <v>9870574.2699999809</v>
          </cell>
          <cell r="F11">
            <v>3611</v>
          </cell>
          <cell r="G11">
            <v>88487577.670000002</v>
          </cell>
          <cell r="H11">
            <v>0.21</v>
          </cell>
          <cell r="I11">
            <v>12943</v>
          </cell>
        </row>
        <row r="12">
          <cell r="A12" t="str">
            <v>020834001</v>
          </cell>
          <cell r="B12" t="str">
            <v>020834001</v>
          </cell>
          <cell r="C12">
            <v>9373.9949999999808</v>
          </cell>
          <cell r="D12">
            <v>1212508.4099999999</v>
          </cell>
          <cell r="E12">
            <v>35099379.840000004</v>
          </cell>
          <cell r="F12">
            <v>9447</v>
          </cell>
          <cell r="G12">
            <v>156372677.08000001</v>
          </cell>
          <cell r="H12">
            <v>0.45</v>
          </cell>
          <cell r="I12">
            <v>35877</v>
          </cell>
        </row>
        <row r="13">
          <cell r="A13" t="str">
            <v>020840701</v>
          </cell>
          <cell r="B13" t="str">
            <v>020840701</v>
          </cell>
          <cell r="C13">
            <v>202.779</v>
          </cell>
          <cell r="D13">
            <v>309.909999999999</v>
          </cell>
          <cell r="E13">
            <v>414077.27</v>
          </cell>
          <cell r="F13">
            <v>398</v>
          </cell>
          <cell r="G13">
            <v>1286439.58</v>
          </cell>
          <cell r="H13">
            <v>0.85</v>
          </cell>
          <cell r="I13">
            <v>700</v>
          </cell>
        </row>
        <row r="14">
          <cell r="A14" t="str">
            <v>020841501</v>
          </cell>
          <cell r="B14" t="str">
            <v>020841501</v>
          </cell>
          <cell r="C14">
            <v>1943.1944000000001</v>
          </cell>
          <cell r="D14">
            <v>191317.399999999</v>
          </cell>
          <cell r="E14">
            <v>6077320.1699999999</v>
          </cell>
          <cell r="F14">
            <v>1905</v>
          </cell>
          <cell r="G14">
            <v>67837730.689999998</v>
          </cell>
          <cell r="H14">
            <v>0.22</v>
          </cell>
          <cell r="I14">
            <v>8384</v>
          </cell>
        </row>
        <row r="15">
          <cell r="A15" t="str">
            <v>020844901</v>
          </cell>
          <cell r="B15" t="str">
            <v>020844901</v>
          </cell>
          <cell r="C15">
            <v>6154.1400999999896</v>
          </cell>
          <cell r="D15">
            <v>5666642.7300000004</v>
          </cell>
          <cell r="E15">
            <v>41264920.020000003</v>
          </cell>
          <cell r="F15">
            <v>4419</v>
          </cell>
          <cell r="G15">
            <v>195545965.50999901</v>
          </cell>
          <cell r="H15">
            <v>0.22</v>
          </cell>
          <cell r="I15">
            <v>27536</v>
          </cell>
        </row>
        <row r="16">
          <cell r="A16" t="str">
            <v>020860501</v>
          </cell>
          <cell r="B16" t="str">
            <v>020860501</v>
          </cell>
          <cell r="C16">
            <v>1462.1488999999999</v>
          </cell>
          <cell r="D16">
            <v>263933.39999999898</v>
          </cell>
          <cell r="E16">
            <v>5035250.3499999903</v>
          </cell>
          <cell r="F16">
            <v>2144</v>
          </cell>
          <cell r="G16">
            <v>40588002.409999996</v>
          </cell>
          <cell r="H16">
            <v>0.2</v>
          </cell>
          <cell r="I16">
            <v>6113</v>
          </cell>
        </row>
        <row r="17">
          <cell r="A17" t="str">
            <v>020908201</v>
          </cell>
          <cell r="B17" t="str">
            <v>020908201</v>
          </cell>
          <cell r="C17">
            <v>1668.4907000000001</v>
          </cell>
          <cell r="D17">
            <v>1262058.3999999999</v>
          </cell>
          <cell r="E17">
            <v>11636801.2199999</v>
          </cell>
          <cell r="F17">
            <v>1489</v>
          </cell>
          <cell r="G17">
            <v>48869632.579999901</v>
          </cell>
          <cell r="H17">
            <v>0.36</v>
          </cell>
          <cell r="I17">
            <v>10826</v>
          </cell>
        </row>
        <row r="18">
          <cell r="A18" t="str">
            <v>020921501</v>
          </cell>
          <cell r="B18" t="str">
            <v>020921501</v>
          </cell>
          <cell r="C18">
            <v>100.99409999999899</v>
          </cell>
          <cell r="D18">
            <v>0</v>
          </cell>
          <cell r="E18">
            <v>406094.48</v>
          </cell>
          <cell r="F18">
            <v>97</v>
          </cell>
          <cell r="G18">
            <v>1684315.07</v>
          </cell>
          <cell r="H18">
            <v>0.28999999999999998</v>
          </cell>
          <cell r="I18">
            <v>316</v>
          </cell>
        </row>
        <row r="19">
          <cell r="A19" t="str">
            <v>020927202</v>
          </cell>
          <cell r="B19" t="str">
            <v>020927202</v>
          </cell>
          <cell r="C19">
            <v>10.7944</v>
          </cell>
          <cell r="D19">
            <v>0</v>
          </cell>
          <cell r="E19">
            <v>30777.049999999901</v>
          </cell>
          <cell r="F19">
            <v>14</v>
          </cell>
          <cell r="G19">
            <v>100567.25</v>
          </cell>
          <cell r="H19">
            <v>0.53</v>
          </cell>
          <cell r="I19">
            <v>35</v>
          </cell>
        </row>
        <row r="20">
          <cell r="A20" t="str">
            <v>020930601</v>
          </cell>
          <cell r="B20" t="str">
            <v>020930601</v>
          </cell>
          <cell r="C20">
            <v>1111.4535000000001</v>
          </cell>
          <cell r="D20">
            <v>23027.67</v>
          </cell>
          <cell r="E20">
            <v>2696257.27</v>
          </cell>
          <cell r="F20">
            <v>1600</v>
          </cell>
          <cell r="G20">
            <v>16872395.2999999</v>
          </cell>
          <cell r="H20">
            <v>0.24</v>
          </cell>
          <cell r="I20">
            <v>4280</v>
          </cell>
        </row>
        <row r="21">
          <cell r="A21" t="str">
            <v>020933001</v>
          </cell>
          <cell r="B21" t="str">
            <v>020933001</v>
          </cell>
          <cell r="C21">
            <v>83.505600000000001</v>
          </cell>
          <cell r="D21">
            <v>0</v>
          </cell>
          <cell r="E21">
            <v>334580.11</v>
          </cell>
          <cell r="F21">
            <v>82</v>
          </cell>
          <cell r="G21">
            <v>1329435.56</v>
          </cell>
          <cell r="H21">
            <v>0.41</v>
          </cell>
          <cell r="I21">
            <v>336</v>
          </cell>
        </row>
        <row r="22">
          <cell r="A22" t="str">
            <v>020934801</v>
          </cell>
          <cell r="B22" t="str">
            <v>020934801</v>
          </cell>
          <cell r="C22">
            <v>1446.1876</v>
          </cell>
          <cell r="D22">
            <v>147620.99999999901</v>
          </cell>
          <cell r="E22">
            <v>4955172.3</v>
          </cell>
          <cell r="F22">
            <v>1758</v>
          </cell>
          <cell r="G22">
            <v>22150657.949999999</v>
          </cell>
          <cell r="H22">
            <v>0.5</v>
          </cell>
          <cell r="I22">
            <v>6140</v>
          </cell>
        </row>
        <row r="23">
          <cell r="A23" t="str">
            <v>020940501</v>
          </cell>
          <cell r="B23" t="str">
            <v>020940501</v>
          </cell>
          <cell r="C23">
            <v>795.84860000000003</v>
          </cell>
          <cell r="D23">
            <v>28657.559999999899</v>
          </cell>
          <cell r="E23">
            <v>2710349.31</v>
          </cell>
          <cell r="F23">
            <v>731</v>
          </cell>
          <cell r="G23">
            <v>28152308.8199999</v>
          </cell>
          <cell r="H23">
            <v>0.2</v>
          </cell>
          <cell r="I23">
            <v>3549</v>
          </cell>
        </row>
        <row r="24">
          <cell r="A24" t="str">
            <v>020943901</v>
          </cell>
          <cell r="B24" t="str">
            <v>020943901</v>
          </cell>
          <cell r="C24">
            <v>3102.6033000000002</v>
          </cell>
          <cell r="D24">
            <v>4280157.75</v>
          </cell>
          <cell r="E24">
            <v>20993160.699999999</v>
          </cell>
          <cell r="F24">
            <v>1968</v>
          </cell>
          <cell r="G24">
            <v>136712613.03999901</v>
          </cell>
          <cell r="H24">
            <v>0.21</v>
          </cell>
          <cell r="I24">
            <v>11667</v>
          </cell>
        </row>
        <row r="25">
          <cell r="A25" t="str">
            <v>020947001</v>
          </cell>
          <cell r="B25" t="str">
            <v>020947001</v>
          </cell>
          <cell r="C25">
            <v>3554.7318999999902</v>
          </cell>
          <cell r="D25">
            <v>463066.66999999899</v>
          </cell>
          <cell r="E25">
            <v>12707800.199999999</v>
          </cell>
          <cell r="F25">
            <v>4413</v>
          </cell>
          <cell r="G25">
            <v>103090355.489999</v>
          </cell>
          <cell r="H25">
            <v>0.2</v>
          </cell>
          <cell r="I25">
            <v>12848</v>
          </cell>
        </row>
        <row r="26">
          <cell r="A26" t="str">
            <v>020950401</v>
          </cell>
          <cell r="B26" t="str">
            <v>020950401</v>
          </cell>
          <cell r="C26">
            <v>1066.8003000000001</v>
          </cell>
          <cell r="D26">
            <v>11918.49</v>
          </cell>
          <cell r="E26">
            <v>3603228.91</v>
          </cell>
          <cell r="F26">
            <v>1126</v>
          </cell>
          <cell r="G26">
            <v>35054941.439999901</v>
          </cell>
          <cell r="H26">
            <v>0.21</v>
          </cell>
          <cell r="I26">
            <v>4070</v>
          </cell>
        </row>
        <row r="27">
          <cell r="A27" t="str">
            <v>020951201</v>
          </cell>
          <cell r="B27" t="str">
            <v>020951201</v>
          </cell>
          <cell r="C27">
            <v>961.41470000000004</v>
          </cell>
          <cell r="D27">
            <v>987.67999999999904</v>
          </cell>
          <cell r="E27">
            <v>3462841.98</v>
          </cell>
          <cell r="F27">
            <v>734</v>
          </cell>
          <cell r="G27">
            <v>35252932.509999998</v>
          </cell>
          <cell r="H27">
            <v>0.16</v>
          </cell>
          <cell r="I27">
            <v>3594</v>
          </cell>
        </row>
        <row r="28">
          <cell r="A28" t="str">
            <v>020957901</v>
          </cell>
          <cell r="B28" t="str">
            <v>020957901</v>
          </cell>
          <cell r="C28">
            <v>688.09140000000002</v>
          </cell>
          <cell r="D28">
            <v>59960.78</v>
          </cell>
          <cell r="E28">
            <v>2266155.6399999899</v>
          </cell>
          <cell r="F28">
            <v>975</v>
          </cell>
          <cell r="G28">
            <v>12185889.109999999</v>
          </cell>
          <cell r="H28">
            <v>0.38</v>
          </cell>
          <cell r="I28">
            <v>2895</v>
          </cell>
        </row>
        <row r="29">
          <cell r="A29" t="str">
            <v>020964501</v>
          </cell>
          <cell r="B29" t="str">
            <v>020964501</v>
          </cell>
          <cell r="C29">
            <v>3.3942999999999901</v>
          </cell>
          <cell r="D29">
            <v>0</v>
          </cell>
          <cell r="E29">
            <v>41837.25</v>
          </cell>
          <cell r="F29">
            <v>3</v>
          </cell>
          <cell r="G29">
            <v>26090.1499999999</v>
          </cell>
          <cell r="H29">
            <v>0.67</v>
          </cell>
          <cell r="I29">
            <v>15</v>
          </cell>
        </row>
        <row r="30">
          <cell r="A30" t="str">
            <v>020966001</v>
          </cell>
          <cell r="B30" t="str">
            <v>020966001</v>
          </cell>
          <cell r="C30">
            <v>284.58580000000001</v>
          </cell>
          <cell r="D30">
            <v>528.98</v>
          </cell>
          <cell r="E30">
            <v>1096538.1899999899</v>
          </cell>
          <cell r="F30">
            <v>317</v>
          </cell>
          <cell r="G30">
            <v>6234051.1499999901</v>
          </cell>
          <cell r="H30">
            <v>0.18</v>
          </cell>
          <cell r="I30">
            <v>1084</v>
          </cell>
        </row>
        <row r="31">
          <cell r="A31" t="str">
            <v>020967801</v>
          </cell>
          <cell r="B31" t="str">
            <v>020967801</v>
          </cell>
          <cell r="C31">
            <v>1289.3957</v>
          </cell>
          <cell r="D31">
            <v>38102.129999999997</v>
          </cell>
          <cell r="E31">
            <v>4578039.58</v>
          </cell>
          <cell r="F31">
            <v>1697</v>
          </cell>
          <cell r="G31">
            <v>24756686.539999999</v>
          </cell>
          <cell r="H31">
            <v>0.32</v>
          </cell>
          <cell r="I31">
            <v>5191</v>
          </cell>
        </row>
        <row r="32">
          <cell r="A32" t="str">
            <v>020973601</v>
          </cell>
          <cell r="B32" t="str">
            <v>020973601</v>
          </cell>
          <cell r="C32">
            <v>1479.6715999999899</v>
          </cell>
          <cell r="D32">
            <v>445779.19</v>
          </cell>
          <cell r="E32">
            <v>6314394.4500000002</v>
          </cell>
          <cell r="F32">
            <v>1345</v>
          </cell>
          <cell r="G32">
            <v>43208703.859999903</v>
          </cell>
          <cell r="H32">
            <v>0.2</v>
          </cell>
          <cell r="I32">
            <v>5423</v>
          </cell>
        </row>
        <row r="33">
          <cell r="A33" t="str">
            <v>020976901</v>
          </cell>
          <cell r="B33" t="str">
            <v>020976901</v>
          </cell>
          <cell r="C33">
            <v>1143.1032</v>
          </cell>
          <cell r="D33">
            <v>7847.04</v>
          </cell>
          <cell r="E33">
            <v>3886528.4999999902</v>
          </cell>
          <cell r="F33">
            <v>1311</v>
          </cell>
          <cell r="G33">
            <v>19637444.199999999</v>
          </cell>
          <cell r="H33">
            <v>0.26</v>
          </cell>
          <cell r="I33">
            <v>3924</v>
          </cell>
        </row>
        <row r="34">
          <cell r="A34" t="str">
            <v>020977701</v>
          </cell>
          <cell r="B34" t="str">
            <v>020977701</v>
          </cell>
          <cell r="C34">
            <v>79.985399999999998</v>
          </cell>
          <cell r="D34">
            <v>0</v>
          </cell>
          <cell r="E34">
            <v>469534.16999999899</v>
          </cell>
          <cell r="F34">
            <v>44</v>
          </cell>
          <cell r="G34">
            <v>2259220.87</v>
          </cell>
          <cell r="H34">
            <v>0.23</v>
          </cell>
          <cell r="I34">
            <v>153</v>
          </cell>
        </row>
        <row r="35">
          <cell r="A35" t="str">
            <v>020978501</v>
          </cell>
          <cell r="B35" t="str">
            <v>020978501</v>
          </cell>
          <cell r="C35">
            <v>98.808899999999994</v>
          </cell>
          <cell r="D35">
            <v>0</v>
          </cell>
          <cell r="E35">
            <v>188399.19999999899</v>
          </cell>
          <cell r="F35">
            <v>133</v>
          </cell>
          <cell r="G35">
            <v>537263.37999999896</v>
          </cell>
          <cell r="H35">
            <v>0.56999999999999995</v>
          </cell>
          <cell r="I35">
            <v>318</v>
          </cell>
        </row>
        <row r="36">
          <cell r="A36" t="str">
            <v>020979301</v>
          </cell>
          <cell r="B36" t="str">
            <v>020979301</v>
          </cell>
          <cell r="C36">
            <v>147.42009999999999</v>
          </cell>
          <cell r="D36">
            <v>2957.23</v>
          </cell>
          <cell r="E36">
            <v>690452.62999999896</v>
          </cell>
          <cell r="F36">
            <v>115</v>
          </cell>
          <cell r="G36">
            <v>3549925.47</v>
          </cell>
          <cell r="H36">
            <v>0.32</v>
          </cell>
          <cell r="I36">
            <v>531</v>
          </cell>
        </row>
        <row r="37">
          <cell r="A37" t="str">
            <v>020982701</v>
          </cell>
          <cell r="B37" t="str">
            <v>020982701</v>
          </cell>
          <cell r="C37">
            <v>179.5</v>
          </cell>
          <cell r="D37">
            <v>7090.3999999999896</v>
          </cell>
          <cell r="E37">
            <v>759884.1</v>
          </cell>
          <cell r="F37">
            <v>234</v>
          </cell>
          <cell r="G37">
            <v>2904392.00999999</v>
          </cell>
          <cell r="H37">
            <v>0.43</v>
          </cell>
          <cell r="I37">
            <v>790</v>
          </cell>
        </row>
        <row r="38">
          <cell r="A38" t="str">
            <v>020983501</v>
          </cell>
          <cell r="B38" t="str">
            <v>020983501</v>
          </cell>
          <cell r="C38">
            <v>753.86360000000002</v>
          </cell>
          <cell r="D38">
            <v>3832.4899999999898</v>
          </cell>
          <cell r="E38">
            <v>2777722.3299999898</v>
          </cell>
          <cell r="F38">
            <v>1051</v>
          </cell>
          <cell r="G38">
            <v>18295865.5699999</v>
          </cell>
          <cell r="H38">
            <v>0.25</v>
          </cell>
          <cell r="I38">
            <v>2745</v>
          </cell>
        </row>
        <row r="39">
          <cell r="A39" t="str">
            <v>020988401</v>
          </cell>
          <cell r="B39" t="str">
            <v>020988401</v>
          </cell>
          <cell r="C39">
            <v>24.82</v>
          </cell>
          <cell r="D39">
            <v>0</v>
          </cell>
          <cell r="E39">
            <v>140953.829999999</v>
          </cell>
          <cell r="F39">
            <v>31</v>
          </cell>
          <cell r="G39">
            <v>221348.95</v>
          </cell>
          <cell r="H39">
            <v>0.81</v>
          </cell>
          <cell r="I39">
            <v>71</v>
          </cell>
        </row>
        <row r="40">
          <cell r="A40" t="str">
            <v>020989201</v>
          </cell>
          <cell r="B40" t="str">
            <v>020989201</v>
          </cell>
          <cell r="C40">
            <v>7.4292999999999996</v>
          </cell>
          <cell r="D40">
            <v>0</v>
          </cell>
          <cell r="E40">
            <v>19506.9399999999</v>
          </cell>
          <cell r="F40">
            <v>10</v>
          </cell>
          <cell r="G40">
            <v>44929.729999999901</v>
          </cell>
          <cell r="H40">
            <v>1</v>
          </cell>
          <cell r="I40">
            <v>28</v>
          </cell>
        </row>
        <row r="41">
          <cell r="A41" t="str">
            <v>020990001</v>
          </cell>
          <cell r="B41" t="str">
            <v>020990001</v>
          </cell>
          <cell r="C41">
            <v>18.949099999999898</v>
          </cell>
          <cell r="D41">
            <v>0</v>
          </cell>
          <cell r="E41">
            <v>55182.33</v>
          </cell>
          <cell r="F41">
            <v>24</v>
          </cell>
          <cell r="G41">
            <v>278199.489999999</v>
          </cell>
          <cell r="H41">
            <v>0.22</v>
          </cell>
          <cell r="I41">
            <v>75</v>
          </cell>
        </row>
        <row r="42">
          <cell r="A42" t="str">
            <v>020991801</v>
          </cell>
          <cell r="B42" t="str">
            <v>020991801</v>
          </cell>
          <cell r="C42">
            <v>9.6172000000000004</v>
          </cell>
          <cell r="D42">
            <v>0</v>
          </cell>
          <cell r="E42">
            <v>39990.269999999997</v>
          </cell>
          <cell r="F42">
            <v>11</v>
          </cell>
          <cell r="G42">
            <v>73379.009999999995</v>
          </cell>
          <cell r="H42">
            <v>0.41</v>
          </cell>
          <cell r="I42">
            <v>24</v>
          </cell>
        </row>
        <row r="43">
          <cell r="A43" t="str">
            <v>020992601</v>
          </cell>
          <cell r="B43" t="str">
            <v>020992601</v>
          </cell>
          <cell r="C43">
            <v>0.60550000000000004</v>
          </cell>
          <cell r="D43">
            <v>0</v>
          </cell>
          <cell r="E43">
            <v>1337.96</v>
          </cell>
          <cell r="F43">
            <v>1</v>
          </cell>
          <cell r="G43">
            <v>1982.8</v>
          </cell>
          <cell r="H43">
            <v>0.55000000000000004</v>
          </cell>
          <cell r="I43">
            <v>2</v>
          </cell>
        </row>
        <row r="44">
          <cell r="A44" t="str">
            <v>020993401</v>
          </cell>
          <cell r="B44" t="str">
            <v>020993401</v>
          </cell>
          <cell r="C44">
            <v>19.626199999999901</v>
          </cell>
          <cell r="D44">
            <v>0</v>
          </cell>
          <cell r="E44">
            <v>75702.05</v>
          </cell>
          <cell r="F44">
            <v>20</v>
          </cell>
          <cell r="G44">
            <v>143529.25</v>
          </cell>
          <cell r="H44">
            <v>0.79</v>
          </cell>
          <cell r="I44">
            <v>81</v>
          </cell>
        </row>
        <row r="45">
          <cell r="A45" t="str">
            <v>021003101</v>
          </cell>
          <cell r="B45" t="str">
            <v>021003101</v>
          </cell>
          <cell r="C45">
            <v>0.81369999999999898</v>
          </cell>
          <cell r="D45">
            <v>0</v>
          </cell>
          <cell r="E45">
            <v>2164.5799999999899</v>
          </cell>
          <cell r="F45">
            <v>1</v>
          </cell>
          <cell r="G45">
            <v>11507.79</v>
          </cell>
          <cell r="H45">
            <v>0.46</v>
          </cell>
          <cell r="I45">
            <v>3</v>
          </cell>
        </row>
        <row r="46">
          <cell r="A46" t="str">
            <v>021010602</v>
          </cell>
          <cell r="B46" t="str">
            <v>021010602</v>
          </cell>
          <cell r="C46">
            <v>55.808300000000003</v>
          </cell>
          <cell r="D46">
            <v>49954.739999999903</v>
          </cell>
          <cell r="E46">
            <v>228581.53</v>
          </cell>
          <cell r="F46">
            <v>31</v>
          </cell>
          <cell r="G46">
            <v>2455135.94</v>
          </cell>
          <cell r="H46">
            <v>0.33</v>
          </cell>
          <cell r="I46">
            <v>513</v>
          </cell>
        </row>
        <row r="47">
          <cell r="A47" t="str">
            <v>021018901</v>
          </cell>
          <cell r="B47" t="str">
            <v>021018901</v>
          </cell>
          <cell r="C47">
            <v>1.486</v>
          </cell>
          <cell r="D47">
            <v>0</v>
          </cell>
          <cell r="E47">
            <v>7248.6999999999898</v>
          </cell>
          <cell r="F47">
            <v>1</v>
          </cell>
          <cell r="G47">
            <v>52929.839999999902</v>
          </cell>
          <cell r="H47">
            <v>0.53</v>
          </cell>
          <cell r="I47">
            <v>14</v>
          </cell>
        </row>
        <row r="48">
          <cell r="A48" t="str">
            <v>021021301</v>
          </cell>
          <cell r="B48" t="str">
            <v>021021301</v>
          </cell>
          <cell r="C48">
            <v>2.05649999999999</v>
          </cell>
          <cell r="D48">
            <v>0</v>
          </cell>
          <cell r="E48">
            <v>4579.34</v>
          </cell>
          <cell r="F48">
            <v>2</v>
          </cell>
          <cell r="G48">
            <v>92880.83</v>
          </cell>
          <cell r="H48">
            <v>0.45</v>
          </cell>
          <cell r="I48">
            <v>26</v>
          </cell>
        </row>
        <row r="49">
          <cell r="A49" t="str">
            <v>021170801</v>
          </cell>
          <cell r="B49" t="str">
            <v>021170801</v>
          </cell>
          <cell r="C49">
            <v>2.47759999999999</v>
          </cell>
          <cell r="D49">
            <v>0</v>
          </cell>
          <cell r="E49">
            <v>17703.82</v>
          </cell>
          <cell r="F49">
            <v>2</v>
          </cell>
          <cell r="G49">
            <v>51395.269999999902</v>
          </cell>
          <cell r="H49">
            <v>0.49</v>
          </cell>
          <cell r="I49">
            <v>22</v>
          </cell>
        </row>
        <row r="50">
          <cell r="A50" t="str">
            <v>021173201</v>
          </cell>
          <cell r="B50" t="str">
            <v>021173201</v>
          </cell>
          <cell r="C50">
            <v>1.2387999999999899</v>
          </cell>
          <cell r="D50">
            <v>0</v>
          </cell>
          <cell r="E50">
            <v>75</v>
          </cell>
          <cell r="F50">
            <v>1</v>
          </cell>
          <cell r="G50">
            <v>8712.2199999999903</v>
          </cell>
          <cell r="H50">
            <v>0.8</v>
          </cell>
          <cell r="I50">
            <v>6</v>
          </cell>
        </row>
        <row r="51">
          <cell r="A51" t="str">
            <v>021182301</v>
          </cell>
          <cell r="B51" t="str">
            <v>021182301</v>
          </cell>
          <cell r="C51">
            <v>3.7498999999999998</v>
          </cell>
          <cell r="D51">
            <v>577.30999999999904</v>
          </cell>
          <cell r="E51">
            <v>20798.25</v>
          </cell>
          <cell r="F51">
            <v>3</v>
          </cell>
          <cell r="G51">
            <v>43009.699999999903</v>
          </cell>
          <cell r="H51">
            <v>0.8</v>
          </cell>
          <cell r="I51">
            <v>31</v>
          </cell>
        </row>
        <row r="52">
          <cell r="A52" t="str">
            <v>021184901</v>
          </cell>
          <cell r="B52" t="str">
            <v>021184901</v>
          </cell>
          <cell r="C52">
            <v>5789.1589000000004</v>
          </cell>
          <cell r="D52">
            <v>0</v>
          </cell>
          <cell r="E52">
            <v>84039373.439999893</v>
          </cell>
          <cell r="F52">
            <v>3421</v>
          </cell>
          <cell r="G52">
            <v>210146211.34999901</v>
          </cell>
          <cell r="H52">
            <v>0.41</v>
          </cell>
          <cell r="I52">
            <v>26620</v>
          </cell>
        </row>
        <row r="53">
          <cell r="A53" t="str">
            <v>021185601</v>
          </cell>
          <cell r="B53" t="str">
            <v>021185601</v>
          </cell>
          <cell r="C53">
            <v>143.88043458646618</v>
          </cell>
          <cell r="D53">
            <v>0</v>
          </cell>
          <cell r="E53">
            <v>5840111.9800000004</v>
          </cell>
          <cell r="F53">
            <v>134</v>
          </cell>
          <cell r="G53">
            <v>13884256.519999901</v>
          </cell>
          <cell r="H53">
            <v>0.43</v>
          </cell>
          <cell r="I53">
            <v>3539</v>
          </cell>
        </row>
        <row r="54">
          <cell r="A54" t="str">
            <v>021187201</v>
          </cell>
          <cell r="B54" t="str">
            <v>021187201</v>
          </cell>
          <cell r="C54">
            <v>71.868899999999897</v>
          </cell>
          <cell r="D54">
            <v>0</v>
          </cell>
          <cell r="E54">
            <v>421726.49999999901</v>
          </cell>
          <cell r="F54">
            <v>84</v>
          </cell>
          <cell r="G54">
            <v>594068.76</v>
          </cell>
          <cell r="H54">
            <v>6.2477999999999998</v>
          </cell>
          <cell r="I54">
            <v>658</v>
          </cell>
        </row>
        <row r="55">
          <cell r="A55" t="str">
            <v>021189801</v>
          </cell>
          <cell r="B55" t="str">
            <v>021189801</v>
          </cell>
          <cell r="C55">
            <v>382.456199999999</v>
          </cell>
          <cell r="D55">
            <v>0</v>
          </cell>
          <cell r="E55">
            <v>2002159.1</v>
          </cell>
          <cell r="F55">
            <v>430</v>
          </cell>
          <cell r="G55">
            <v>5777193.4100000001</v>
          </cell>
          <cell r="H55">
            <v>5.9969999999999999</v>
          </cell>
          <cell r="I55">
            <v>3589</v>
          </cell>
        </row>
        <row r="56">
          <cell r="A56" t="str">
            <v>021194801</v>
          </cell>
          <cell r="B56" t="str">
            <v>021194801</v>
          </cell>
          <cell r="C56">
            <v>200.337899999999</v>
          </cell>
          <cell r="D56">
            <v>0</v>
          </cell>
          <cell r="E56">
            <v>1683650.41</v>
          </cell>
          <cell r="F56">
            <v>233</v>
          </cell>
          <cell r="G56">
            <v>2767138</v>
          </cell>
          <cell r="H56">
            <v>3.9624999999999999</v>
          </cell>
          <cell r="I56">
            <v>4387</v>
          </cell>
        </row>
        <row r="57">
          <cell r="A57" t="str">
            <v>021195501</v>
          </cell>
          <cell r="B57" t="str">
            <v>021195501</v>
          </cell>
          <cell r="C57">
            <v>128.89239999999899</v>
          </cell>
          <cell r="D57">
            <v>0</v>
          </cell>
          <cell r="E57">
            <v>1841070.6199999901</v>
          </cell>
          <cell r="F57">
            <v>153</v>
          </cell>
          <cell r="G57">
            <v>2739668</v>
          </cell>
          <cell r="H57">
            <v>3.8506</v>
          </cell>
          <cell r="I57">
            <v>4977</v>
          </cell>
        </row>
        <row r="58">
          <cell r="A58" t="str">
            <v>021196301</v>
          </cell>
          <cell r="B58" t="str">
            <v>021196301</v>
          </cell>
          <cell r="C58">
            <v>82.106699999999904</v>
          </cell>
          <cell r="D58">
            <v>0</v>
          </cell>
          <cell r="E58">
            <v>5897721.9399999902</v>
          </cell>
          <cell r="F58">
            <v>104</v>
          </cell>
          <cell r="G58">
            <v>8825606</v>
          </cell>
          <cell r="H58">
            <v>3.8506</v>
          </cell>
          <cell r="I58">
            <v>15787</v>
          </cell>
        </row>
        <row r="59">
          <cell r="A59" t="str">
            <v>021203701</v>
          </cell>
          <cell r="B59" t="str">
            <v>021203701</v>
          </cell>
          <cell r="C59">
            <v>149.13869999999901</v>
          </cell>
          <cell r="D59">
            <v>0</v>
          </cell>
          <cell r="E59">
            <v>861623.38</v>
          </cell>
          <cell r="F59">
            <v>169</v>
          </cell>
          <cell r="G59">
            <v>1796165.73999999</v>
          </cell>
          <cell r="H59">
            <v>6.2595000000000001</v>
          </cell>
          <cell r="I59">
            <v>1498</v>
          </cell>
        </row>
        <row r="60">
          <cell r="A60" t="str">
            <v>021214401</v>
          </cell>
          <cell r="B60" t="str">
            <v>021214401</v>
          </cell>
          <cell r="C60">
            <v>20.871700000000001</v>
          </cell>
          <cell r="D60">
            <v>0</v>
          </cell>
          <cell r="E60">
            <v>66281.97</v>
          </cell>
          <cell r="F60">
            <v>24</v>
          </cell>
          <cell r="G60">
            <v>148500</v>
          </cell>
          <cell r="H60">
            <v>6.4173</v>
          </cell>
          <cell r="I60">
            <v>133</v>
          </cell>
        </row>
        <row r="61">
          <cell r="A61" t="str">
            <v>021215102</v>
          </cell>
          <cell r="B61" t="str">
            <v>021215102</v>
          </cell>
          <cell r="C61">
            <v>121.649199999999</v>
          </cell>
          <cell r="D61">
            <v>0</v>
          </cell>
          <cell r="E61">
            <v>960620.8</v>
          </cell>
          <cell r="F61">
            <v>140</v>
          </cell>
          <cell r="G61">
            <v>1372500</v>
          </cell>
          <cell r="H61">
            <v>5.4740000000000002</v>
          </cell>
          <cell r="I61">
            <v>1828</v>
          </cell>
        </row>
        <row r="62">
          <cell r="A62" t="str">
            <v>021219301</v>
          </cell>
          <cell r="B62" t="str">
            <v>021219301</v>
          </cell>
          <cell r="C62">
            <v>14.620900000000001</v>
          </cell>
          <cell r="D62">
            <v>0</v>
          </cell>
          <cell r="E62">
            <v>91754.96</v>
          </cell>
          <cell r="F62">
            <v>17</v>
          </cell>
          <cell r="G62">
            <v>149767.06</v>
          </cell>
          <cell r="H62">
            <v>4.3551000000000002</v>
          </cell>
          <cell r="I62">
            <v>215</v>
          </cell>
        </row>
        <row r="63">
          <cell r="A63" t="str">
            <v>021223501</v>
          </cell>
          <cell r="B63" t="str">
            <v>021223501</v>
          </cell>
          <cell r="C63">
            <v>419.33079999999899</v>
          </cell>
          <cell r="D63">
            <v>0</v>
          </cell>
          <cell r="E63">
            <v>2860741.1699999901</v>
          </cell>
          <cell r="F63">
            <v>482</v>
          </cell>
          <cell r="G63">
            <v>4830500.75</v>
          </cell>
          <cell r="H63">
            <v>5.3949999999999996</v>
          </cell>
          <cell r="I63">
            <v>5454</v>
          </cell>
        </row>
        <row r="64">
          <cell r="A64" t="str">
            <v>021224301</v>
          </cell>
          <cell r="B64" t="str">
            <v>021224301</v>
          </cell>
          <cell r="C64">
            <v>13.1427</v>
          </cell>
          <cell r="D64">
            <v>0</v>
          </cell>
          <cell r="E64">
            <v>60832.32</v>
          </cell>
          <cell r="F64">
            <v>15</v>
          </cell>
          <cell r="G64">
            <v>235583.4</v>
          </cell>
          <cell r="H64">
            <v>6.3367000000000004</v>
          </cell>
          <cell r="I64">
            <v>96</v>
          </cell>
        </row>
        <row r="65">
          <cell r="A65" t="str">
            <v>021240902</v>
          </cell>
          <cell r="B65" t="str">
            <v>021240902</v>
          </cell>
          <cell r="C65">
            <v>288.026399999999</v>
          </cell>
          <cell r="D65">
            <v>0</v>
          </cell>
          <cell r="E65">
            <v>2582869.1399999899</v>
          </cell>
          <cell r="F65">
            <v>330</v>
          </cell>
          <cell r="G65">
            <v>5416194.1499999901</v>
          </cell>
          <cell r="H65">
            <v>5.6867000000000001</v>
          </cell>
          <cell r="I65">
            <v>4558</v>
          </cell>
        </row>
        <row r="66">
          <cell r="A66" t="str">
            <v>072362902</v>
          </cell>
          <cell r="B66" t="str">
            <v>072362902</v>
          </cell>
          <cell r="C66">
            <v>45.940099999999902</v>
          </cell>
          <cell r="D66">
            <v>0</v>
          </cell>
          <cell r="E66">
            <v>2296685.91</v>
          </cell>
          <cell r="F66">
            <v>10</v>
          </cell>
          <cell r="G66">
            <v>3827809.77</v>
          </cell>
          <cell r="H66">
            <v>0.6</v>
          </cell>
          <cell r="I66">
            <v>330</v>
          </cell>
        </row>
        <row r="67">
          <cell r="A67" t="str">
            <v>083290905</v>
          </cell>
          <cell r="B67" t="str">
            <v>083290905</v>
          </cell>
          <cell r="C67">
            <v>44.794799999999903</v>
          </cell>
          <cell r="D67">
            <v>0</v>
          </cell>
          <cell r="E67">
            <v>94803.11</v>
          </cell>
          <cell r="F67">
            <v>55</v>
          </cell>
          <cell r="G67">
            <v>332547.359999999</v>
          </cell>
          <cell r="H67">
            <v>0.55000000000000004</v>
          </cell>
          <cell r="I67">
            <v>165</v>
          </cell>
        </row>
        <row r="68">
          <cell r="A68" t="str">
            <v>088189803</v>
          </cell>
          <cell r="B68" t="str">
            <v>088189803</v>
          </cell>
          <cell r="C68">
            <v>0.66890000000000005</v>
          </cell>
          <cell r="D68">
            <v>0</v>
          </cell>
          <cell r="E68">
            <v>1658.46</v>
          </cell>
          <cell r="F68">
            <v>1</v>
          </cell>
          <cell r="G68">
            <v>2399.3000000000002</v>
          </cell>
          <cell r="H68">
            <v>1</v>
          </cell>
          <cell r="I68">
            <v>2</v>
          </cell>
        </row>
        <row r="69">
          <cell r="A69" t="str">
            <v>091770005</v>
          </cell>
          <cell r="B69" t="str">
            <v>091770005</v>
          </cell>
          <cell r="C69">
            <v>5.8643000000000001</v>
          </cell>
          <cell r="D69">
            <v>0</v>
          </cell>
          <cell r="E69">
            <v>19724.379999999899</v>
          </cell>
          <cell r="F69">
            <v>9</v>
          </cell>
          <cell r="G69">
            <v>75767.749999999898</v>
          </cell>
          <cell r="H69">
            <v>0.51</v>
          </cell>
          <cell r="I69">
            <v>28</v>
          </cell>
        </row>
        <row r="70">
          <cell r="A70" t="str">
            <v>094092602</v>
          </cell>
          <cell r="B70" t="str">
            <v>094092602</v>
          </cell>
          <cell r="C70">
            <v>9305.6934534720294</v>
          </cell>
          <cell r="D70">
            <v>2207.6599999999899</v>
          </cell>
          <cell r="E70">
            <v>48783063.749999903</v>
          </cell>
          <cell r="F70">
            <v>12115</v>
          </cell>
          <cell r="G70">
            <v>95882441.1199999</v>
          </cell>
          <cell r="H70">
            <v>0.54</v>
          </cell>
          <cell r="I70">
            <v>35372</v>
          </cell>
        </row>
        <row r="71">
          <cell r="A71" t="str">
            <v>094095902</v>
          </cell>
          <cell r="B71" t="str">
            <v>094095902</v>
          </cell>
          <cell r="C71">
            <v>4900.5099999999802</v>
          </cell>
          <cell r="D71">
            <v>1245370.1699999899</v>
          </cell>
          <cell r="E71">
            <v>17897402.66</v>
          </cell>
          <cell r="F71">
            <v>5456</v>
          </cell>
          <cell r="G71">
            <v>112650168.27</v>
          </cell>
          <cell r="H71">
            <v>0.26</v>
          </cell>
          <cell r="I71">
            <v>20082</v>
          </cell>
        </row>
        <row r="72">
          <cell r="A72" t="str">
            <v>094104901</v>
          </cell>
          <cell r="B72" t="str">
            <v>094104901</v>
          </cell>
          <cell r="C72">
            <v>35.892999999999901</v>
          </cell>
          <cell r="D72">
            <v>0</v>
          </cell>
          <cell r="E72">
            <v>82821.66</v>
          </cell>
          <cell r="F72">
            <v>47</v>
          </cell>
          <cell r="G72">
            <v>330454.19</v>
          </cell>
          <cell r="H72">
            <v>0.55000000000000004</v>
          </cell>
          <cell r="I72">
            <v>255</v>
          </cell>
        </row>
        <row r="73">
          <cell r="A73" t="str">
            <v>094105602</v>
          </cell>
          <cell r="B73" t="str">
            <v>094105602</v>
          </cell>
          <cell r="C73">
            <v>232.98</v>
          </cell>
          <cell r="D73">
            <v>0</v>
          </cell>
          <cell r="E73">
            <v>907755.73999999894</v>
          </cell>
          <cell r="F73">
            <v>243</v>
          </cell>
          <cell r="G73">
            <v>6667037.4799999902</v>
          </cell>
          <cell r="H73">
            <v>0.24</v>
          </cell>
          <cell r="I73">
            <v>797</v>
          </cell>
        </row>
        <row r="74">
          <cell r="A74" t="str">
            <v>094108002</v>
          </cell>
          <cell r="B74" t="str">
            <v>094108002</v>
          </cell>
          <cell r="C74">
            <v>4013.9911999999899</v>
          </cell>
          <cell r="D74">
            <v>240399.61</v>
          </cell>
          <cell r="E74">
            <v>14421503.73</v>
          </cell>
          <cell r="F74">
            <v>4704</v>
          </cell>
          <cell r="G74">
            <v>80369301.329999998</v>
          </cell>
          <cell r="H74">
            <v>0.2</v>
          </cell>
          <cell r="I74">
            <v>14535</v>
          </cell>
        </row>
        <row r="75">
          <cell r="A75" t="str">
            <v>094109802</v>
          </cell>
          <cell r="B75" t="str">
            <v>094109802</v>
          </cell>
          <cell r="C75">
            <v>900.81279999999902</v>
          </cell>
          <cell r="D75">
            <v>134286.87999999899</v>
          </cell>
          <cell r="E75">
            <v>4082771.1899999902</v>
          </cell>
          <cell r="F75">
            <v>730</v>
          </cell>
          <cell r="G75">
            <v>30925448.48</v>
          </cell>
          <cell r="H75">
            <v>0.2</v>
          </cell>
          <cell r="I75">
            <v>3243</v>
          </cell>
        </row>
        <row r="76">
          <cell r="A76" t="str">
            <v>094113001</v>
          </cell>
          <cell r="B76" t="str">
            <v>094113001</v>
          </cell>
          <cell r="C76">
            <v>12678.6327</v>
          </cell>
          <cell r="D76">
            <v>2723265.26</v>
          </cell>
          <cell r="E76">
            <v>59072193.589999802</v>
          </cell>
          <cell r="F76">
            <v>13236</v>
          </cell>
          <cell r="G76">
            <v>347277948.67999899</v>
          </cell>
          <cell r="H76">
            <v>0.2</v>
          </cell>
          <cell r="I76">
            <v>52242</v>
          </cell>
        </row>
        <row r="77">
          <cell r="A77" t="str">
            <v>094115502</v>
          </cell>
          <cell r="B77" t="str">
            <v>094115502</v>
          </cell>
          <cell r="C77">
            <v>64.7807999999999</v>
          </cell>
          <cell r="D77">
            <v>0</v>
          </cell>
          <cell r="E77">
            <v>173799.61999999901</v>
          </cell>
          <cell r="F77">
            <v>55</v>
          </cell>
          <cell r="G77">
            <v>998141.38</v>
          </cell>
          <cell r="H77">
            <v>0.34</v>
          </cell>
          <cell r="I77">
            <v>175</v>
          </cell>
        </row>
        <row r="78">
          <cell r="A78" t="str">
            <v>094117105</v>
          </cell>
          <cell r="B78" t="str">
            <v>094117105</v>
          </cell>
          <cell r="C78">
            <v>4.6196000000000002</v>
          </cell>
          <cell r="D78">
            <v>0</v>
          </cell>
          <cell r="E78">
            <v>9992.0499999999902</v>
          </cell>
          <cell r="F78">
            <v>6</v>
          </cell>
          <cell r="G78">
            <v>39199</v>
          </cell>
          <cell r="H78">
            <v>0.19</v>
          </cell>
          <cell r="I78">
            <v>20</v>
          </cell>
        </row>
        <row r="79">
          <cell r="A79" t="str">
            <v>094118902</v>
          </cell>
          <cell r="B79" t="str">
            <v>094118902</v>
          </cell>
          <cell r="C79">
            <v>1148.4049</v>
          </cell>
          <cell r="D79">
            <v>6645.7</v>
          </cell>
          <cell r="E79">
            <v>4350929.3799999896</v>
          </cell>
          <cell r="F79">
            <v>1258</v>
          </cell>
          <cell r="G79">
            <v>23330068.719999898</v>
          </cell>
          <cell r="H79">
            <v>0.23</v>
          </cell>
          <cell r="I79">
            <v>4171</v>
          </cell>
        </row>
        <row r="80">
          <cell r="A80" t="str">
            <v>094119702</v>
          </cell>
          <cell r="B80" t="str">
            <v>094119702</v>
          </cell>
          <cell r="C80">
            <v>1236.8510000000001</v>
          </cell>
          <cell r="D80">
            <v>8721.5699999999906</v>
          </cell>
          <cell r="E80">
            <v>3478832.25999999</v>
          </cell>
          <cell r="F80">
            <v>1998</v>
          </cell>
          <cell r="G80">
            <v>17136313.280000001</v>
          </cell>
          <cell r="H80">
            <v>0.3</v>
          </cell>
          <cell r="I80">
            <v>4752</v>
          </cell>
        </row>
        <row r="81">
          <cell r="A81" t="str">
            <v>094121303</v>
          </cell>
          <cell r="B81" t="str">
            <v>094121303</v>
          </cell>
          <cell r="C81">
            <v>192.03899999999999</v>
          </cell>
          <cell r="D81">
            <v>0</v>
          </cell>
          <cell r="E81">
            <v>500978.95999999897</v>
          </cell>
          <cell r="F81">
            <v>374</v>
          </cell>
          <cell r="G81">
            <v>1240909.3799999999</v>
          </cell>
          <cell r="H81">
            <v>1</v>
          </cell>
          <cell r="I81">
            <v>674</v>
          </cell>
        </row>
        <row r="82">
          <cell r="A82" t="str">
            <v>094127002</v>
          </cell>
          <cell r="B82" t="str">
            <v>094127002</v>
          </cell>
          <cell r="C82">
            <v>377.6703</v>
          </cell>
          <cell r="D82">
            <v>3878.75</v>
          </cell>
          <cell r="E82">
            <v>1134235.25</v>
          </cell>
          <cell r="F82">
            <v>547</v>
          </cell>
          <cell r="G82">
            <v>7138273.6599999899</v>
          </cell>
          <cell r="H82">
            <v>0.3</v>
          </cell>
          <cell r="I82">
            <v>1303</v>
          </cell>
        </row>
        <row r="83">
          <cell r="A83" t="str">
            <v>094129602</v>
          </cell>
          <cell r="B83" t="str">
            <v>094129602</v>
          </cell>
          <cell r="C83">
            <v>264.47640000000001</v>
          </cell>
          <cell r="D83">
            <v>2257.0899999999901</v>
          </cell>
          <cell r="E83">
            <v>815857.42</v>
          </cell>
          <cell r="F83">
            <v>545</v>
          </cell>
          <cell r="G83">
            <v>3174474.52999999</v>
          </cell>
          <cell r="H83">
            <v>0.5</v>
          </cell>
          <cell r="I83">
            <v>1105</v>
          </cell>
        </row>
        <row r="84">
          <cell r="A84" t="str">
            <v>094131202</v>
          </cell>
          <cell r="B84" t="str">
            <v>094131202</v>
          </cell>
          <cell r="C84">
            <v>17.0641</v>
          </cell>
          <cell r="D84">
            <v>0</v>
          </cell>
          <cell r="E84">
            <v>46417.86</v>
          </cell>
          <cell r="F84">
            <v>21</v>
          </cell>
          <cell r="G84">
            <v>164198.5</v>
          </cell>
          <cell r="H84">
            <v>0.53</v>
          </cell>
          <cell r="I84">
            <v>83</v>
          </cell>
        </row>
        <row r="85">
          <cell r="A85" t="str">
            <v>094136102</v>
          </cell>
          <cell r="B85" t="str">
            <v>094136102</v>
          </cell>
          <cell r="C85">
            <v>95.534099999999995</v>
          </cell>
          <cell r="D85">
            <v>0</v>
          </cell>
          <cell r="E85">
            <v>182198.179999999</v>
          </cell>
          <cell r="F85">
            <v>115</v>
          </cell>
          <cell r="G85">
            <v>407836.15999999997</v>
          </cell>
          <cell r="H85">
            <v>0.38</v>
          </cell>
          <cell r="I85">
            <v>240</v>
          </cell>
        </row>
        <row r="86">
          <cell r="A86" t="str">
            <v>094138703</v>
          </cell>
          <cell r="B86" t="str">
            <v>094138703</v>
          </cell>
          <cell r="C86">
            <v>4.2947999999999897</v>
          </cell>
          <cell r="D86">
            <v>0</v>
          </cell>
          <cell r="E86">
            <v>8376.6299999999901</v>
          </cell>
          <cell r="F86">
            <v>5</v>
          </cell>
          <cell r="G86">
            <v>30191.18</v>
          </cell>
          <cell r="H86">
            <v>0.63</v>
          </cell>
          <cell r="I86">
            <v>13</v>
          </cell>
        </row>
        <row r="87">
          <cell r="A87" t="str">
            <v>094140302</v>
          </cell>
          <cell r="B87" t="str">
            <v>094140302</v>
          </cell>
          <cell r="C87">
            <v>315.54259999999999</v>
          </cell>
          <cell r="D87">
            <v>1115.0599999999899</v>
          </cell>
          <cell r="E87">
            <v>898584.49</v>
          </cell>
          <cell r="F87">
            <v>463</v>
          </cell>
          <cell r="G87">
            <v>4249059.26</v>
          </cell>
          <cell r="H87">
            <v>0.4</v>
          </cell>
          <cell r="I87">
            <v>1320</v>
          </cell>
        </row>
        <row r="88">
          <cell r="A88" t="str">
            <v>094141105</v>
          </cell>
          <cell r="B88" t="str">
            <v>094141105</v>
          </cell>
          <cell r="C88">
            <v>24.151899999999898</v>
          </cell>
          <cell r="D88">
            <v>0</v>
          </cell>
          <cell r="E88">
            <v>39230.159999999902</v>
          </cell>
          <cell r="F88">
            <v>22</v>
          </cell>
          <cell r="G88">
            <v>183577.899999999</v>
          </cell>
          <cell r="H88">
            <v>0.34</v>
          </cell>
          <cell r="I88">
            <v>71</v>
          </cell>
        </row>
        <row r="89">
          <cell r="A89" t="str">
            <v>094148602</v>
          </cell>
          <cell r="B89" t="str">
            <v>094148602</v>
          </cell>
          <cell r="C89">
            <v>3547.4534999999901</v>
          </cell>
          <cell r="D89">
            <v>59475.98</v>
          </cell>
          <cell r="E89">
            <v>13016179.92</v>
          </cell>
          <cell r="F89">
            <v>4361</v>
          </cell>
          <cell r="G89">
            <v>65203248.520000003</v>
          </cell>
          <cell r="H89">
            <v>0.28000000000000003</v>
          </cell>
          <cell r="I89">
            <v>15656</v>
          </cell>
        </row>
        <row r="90">
          <cell r="A90" t="str">
            <v>094151004</v>
          </cell>
          <cell r="B90" t="str">
            <v>094151004</v>
          </cell>
          <cell r="C90">
            <v>40.099399999999903</v>
          </cell>
          <cell r="D90">
            <v>0</v>
          </cell>
          <cell r="E90">
            <v>81524.159999999902</v>
          </cell>
          <cell r="F90">
            <v>48</v>
          </cell>
          <cell r="G90">
            <v>723291.28999999899</v>
          </cell>
          <cell r="H90">
            <v>0.24</v>
          </cell>
          <cell r="I90">
            <v>133</v>
          </cell>
        </row>
        <row r="91">
          <cell r="A91" t="str">
            <v>094152803</v>
          </cell>
          <cell r="B91" t="str">
            <v>094152803</v>
          </cell>
          <cell r="C91">
            <v>0.68430000000000002</v>
          </cell>
          <cell r="D91">
            <v>0</v>
          </cell>
          <cell r="E91">
            <v>1043.94</v>
          </cell>
          <cell r="F91">
            <v>1</v>
          </cell>
          <cell r="G91">
            <v>3048.15</v>
          </cell>
          <cell r="H91">
            <v>0.9</v>
          </cell>
          <cell r="I91">
            <v>2</v>
          </cell>
        </row>
        <row r="92">
          <cell r="A92" t="str">
            <v>094153604</v>
          </cell>
          <cell r="B92" t="str">
            <v>094153604</v>
          </cell>
          <cell r="C92">
            <v>28.274399999999901</v>
          </cell>
          <cell r="D92">
            <v>0</v>
          </cell>
          <cell r="E92">
            <v>59699.58</v>
          </cell>
          <cell r="F92">
            <v>35</v>
          </cell>
          <cell r="G92">
            <v>556054.78</v>
          </cell>
          <cell r="H92">
            <v>0.34</v>
          </cell>
          <cell r="I92">
            <v>133</v>
          </cell>
        </row>
        <row r="93">
          <cell r="A93" t="str">
            <v>094154402</v>
          </cell>
          <cell r="B93" t="str">
            <v>094154402</v>
          </cell>
          <cell r="C93">
            <v>8211.7906999999996</v>
          </cell>
          <cell r="D93">
            <v>3713613.75</v>
          </cell>
          <cell r="E93">
            <v>45147353.519999899</v>
          </cell>
          <cell r="F93">
            <v>5681</v>
          </cell>
          <cell r="G93">
            <v>232538494.87</v>
          </cell>
          <cell r="H93">
            <v>0.25</v>
          </cell>
          <cell r="I93">
            <v>31166</v>
          </cell>
        </row>
        <row r="94">
          <cell r="A94" t="str">
            <v>094160102</v>
          </cell>
          <cell r="B94" t="str">
            <v>094160102</v>
          </cell>
          <cell r="C94">
            <v>2866.4481999999898</v>
          </cell>
          <cell r="D94">
            <v>2816700.99</v>
          </cell>
          <cell r="E94">
            <v>12526682.849999901</v>
          </cell>
          <cell r="F94">
            <v>3346</v>
          </cell>
          <cell r="G94">
            <v>72495894.549999893</v>
          </cell>
          <cell r="H94">
            <v>0.28999999999999998</v>
          </cell>
          <cell r="I94">
            <v>14658</v>
          </cell>
        </row>
        <row r="95">
          <cell r="A95" t="str">
            <v>094162702</v>
          </cell>
          <cell r="B95" t="str">
            <v>094162702</v>
          </cell>
          <cell r="C95">
            <v>438.19349999999997</v>
          </cell>
          <cell r="D95">
            <v>5728.6</v>
          </cell>
          <cell r="E95">
            <v>1187302.5900000001</v>
          </cell>
          <cell r="F95">
            <v>804</v>
          </cell>
          <cell r="G95">
            <v>5673944.5799999898</v>
          </cell>
          <cell r="H95">
            <v>0.3</v>
          </cell>
          <cell r="I95">
            <v>1890</v>
          </cell>
        </row>
        <row r="96">
          <cell r="A96" t="str">
            <v>094164302</v>
          </cell>
          <cell r="B96" t="str">
            <v>094164302</v>
          </cell>
          <cell r="C96">
            <v>851.50419999999997</v>
          </cell>
          <cell r="D96">
            <v>1814.45</v>
          </cell>
          <cell r="E96">
            <v>2570641.35</v>
          </cell>
          <cell r="F96">
            <v>1286</v>
          </cell>
          <cell r="G96">
            <v>23724794.039999899</v>
          </cell>
          <cell r="H96">
            <v>0.17</v>
          </cell>
          <cell r="I96">
            <v>3182</v>
          </cell>
        </row>
        <row r="97">
          <cell r="A97" t="str">
            <v>094171801</v>
          </cell>
          <cell r="B97" t="str">
            <v>094171801</v>
          </cell>
          <cell r="C97">
            <v>38.131100000000004</v>
          </cell>
          <cell r="D97">
            <v>140.509999999999</v>
          </cell>
          <cell r="E97">
            <v>118267.249999999</v>
          </cell>
          <cell r="F97">
            <v>69</v>
          </cell>
          <cell r="G97">
            <v>257729.2</v>
          </cell>
          <cell r="H97">
            <v>0.74</v>
          </cell>
          <cell r="I97">
            <v>163</v>
          </cell>
        </row>
        <row r="98">
          <cell r="A98" t="str">
            <v>094172602</v>
          </cell>
          <cell r="B98" t="str">
            <v>094172602</v>
          </cell>
          <cell r="C98">
            <v>0.57099999999999895</v>
          </cell>
          <cell r="D98">
            <v>0</v>
          </cell>
          <cell r="E98">
            <v>8941.85</v>
          </cell>
          <cell r="F98">
            <v>1</v>
          </cell>
          <cell r="G98">
            <v>2028.13</v>
          </cell>
          <cell r="H98">
            <v>1</v>
          </cell>
          <cell r="I98">
            <v>2</v>
          </cell>
        </row>
        <row r="99">
          <cell r="A99" t="str">
            <v>094178302</v>
          </cell>
          <cell r="B99" t="str">
            <v>094178302</v>
          </cell>
          <cell r="C99">
            <v>202.19730000000001</v>
          </cell>
          <cell r="D99">
            <v>412.91</v>
          </cell>
          <cell r="E99">
            <v>463359.52</v>
          </cell>
          <cell r="F99">
            <v>360</v>
          </cell>
          <cell r="G99">
            <v>5624570.71</v>
          </cell>
          <cell r="H99">
            <v>0.24</v>
          </cell>
          <cell r="I99">
            <v>638</v>
          </cell>
        </row>
        <row r="100">
          <cell r="A100" t="str">
            <v>094180903</v>
          </cell>
          <cell r="B100" t="str">
            <v>094180903</v>
          </cell>
          <cell r="C100">
            <v>3.5377000000000001</v>
          </cell>
          <cell r="D100">
            <v>0</v>
          </cell>
          <cell r="E100">
            <v>9137.8899999999903</v>
          </cell>
          <cell r="F100">
            <v>4</v>
          </cell>
          <cell r="G100">
            <v>21280.25</v>
          </cell>
          <cell r="H100">
            <v>0.76</v>
          </cell>
          <cell r="I100">
            <v>10</v>
          </cell>
        </row>
        <row r="101">
          <cell r="A101" t="str">
            <v>094186602</v>
          </cell>
          <cell r="B101" t="str">
            <v>094186602</v>
          </cell>
          <cell r="C101">
            <v>2961.2648999999901</v>
          </cell>
          <cell r="D101">
            <v>375350.77999999898</v>
          </cell>
          <cell r="E101">
            <v>11726303.119999999</v>
          </cell>
          <cell r="F101">
            <v>4593</v>
          </cell>
          <cell r="G101">
            <v>41930467.030000001</v>
          </cell>
          <cell r="H101">
            <v>0.35</v>
          </cell>
          <cell r="I101">
            <v>12872</v>
          </cell>
        </row>
        <row r="102">
          <cell r="A102" t="str">
            <v>094187402</v>
          </cell>
          <cell r="B102" t="str">
            <v>094187402</v>
          </cell>
          <cell r="C102">
            <v>1804.2213999999999</v>
          </cell>
          <cell r="D102">
            <v>35464.809999999903</v>
          </cell>
          <cell r="E102">
            <v>6258326.9699999997</v>
          </cell>
          <cell r="F102">
            <v>2183</v>
          </cell>
          <cell r="G102">
            <v>41724545.420000002</v>
          </cell>
          <cell r="H102">
            <v>0.3</v>
          </cell>
          <cell r="I102">
            <v>7683</v>
          </cell>
        </row>
        <row r="103">
          <cell r="A103" t="str">
            <v>094188201</v>
          </cell>
          <cell r="B103" t="str">
            <v>094188201</v>
          </cell>
          <cell r="C103">
            <v>1515.6349</v>
          </cell>
          <cell r="D103">
            <v>128616.62</v>
          </cell>
          <cell r="E103">
            <v>6540008.23999999</v>
          </cell>
          <cell r="F103">
            <v>1224</v>
          </cell>
          <cell r="G103">
            <v>64230420.060000002</v>
          </cell>
          <cell r="H103">
            <v>0.15</v>
          </cell>
          <cell r="I103">
            <v>6054</v>
          </cell>
        </row>
        <row r="104">
          <cell r="A104" t="str">
            <v>094190802</v>
          </cell>
          <cell r="B104" t="str">
            <v>094190802</v>
          </cell>
          <cell r="C104">
            <v>40.133099999999899</v>
          </cell>
          <cell r="D104">
            <v>0</v>
          </cell>
          <cell r="E104">
            <v>164975.64000000001</v>
          </cell>
          <cell r="F104">
            <v>41</v>
          </cell>
          <cell r="G104">
            <v>592244.59999999905</v>
          </cell>
          <cell r="H104">
            <v>0.25</v>
          </cell>
          <cell r="I104">
            <v>116</v>
          </cell>
        </row>
        <row r="105">
          <cell r="A105" t="str">
            <v>094192402</v>
          </cell>
          <cell r="B105" t="str">
            <v>094192402</v>
          </cell>
          <cell r="C105">
            <v>914.11800000000005</v>
          </cell>
          <cell r="D105">
            <v>988345.57</v>
          </cell>
          <cell r="E105">
            <v>4272370.7599999905</v>
          </cell>
          <cell r="F105">
            <v>1118</v>
          </cell>
          <cell r="G105">
            <v>26115355.109999999</v>
          </cell>
          <cell r="H105">
            <v>0.3</v>
          </cell>
          <cell r="I105">
            <v>4282</v>
          </cell>
        </row>
        <row r="106">
          <cell r="A106" t="str">
            <v>094193202</v>
          </cell>
          <cell r="B106" t="str">
            <v>094193202</v>
          </cell>
          <cell r="C106">
            <v>1083.4601</v>
          </cell>
          <cell r="D106">
            <v>6635.2299999999896</v>
          </cell>
          <cell r="E106">
            <v>3873430.29</v>
          </cell>
          <cell r="F106">
            <v>696</v>
          </cell>
          <cell r="G106">
            <v>41957655.850000001</v>
          </cell>
          <cell r="H106">
            <v>0.21</v>
          </cell>
          <cell r="I106">
            <v>4358</v>
          </cell>
        </row>
        <row r="107">
          <cell r="A107" t="str">
            <v>094194002</v>
          </cell>
          <cell r="B107" t="str">
            <v>094194002</v>
          </cell>
          <cell r="C107">
            <v>534.28969999999902</v>
          </cell>
          <cell r="D107">
            <v>1415.22</v>
          </cell>
          <cell r="E107">
            <v>2004402.36</v>
          </cell>
          <cell r="F107">
            <v>506</v>
          </cell>
          <cell r="G107">
            <v>18249582.6199999</v>
          </cell>
          <cell r="H107">
            <v>0.2</v>
          </cell>
          <cell r="I107">
            <v>1793</v>
          </cell>
        </row>
        <row r="108">
          <cell r="A108" t="str">
            <v>094198102</v>
          </cell>
          <cell r="B108" t="str">
            <v>094198102</v>
          </cell>
          <cell r="C108">
            <v>223.23509999999899</v>
          </cell>
          <cell r="D108">
            <v>0</v>
          </cell>
          <cell r="E108">
            <v>836252.7</v>
          </cell>
          <cell r="F108">
            <v>183</v>
          </cell>
          <cell r="G108">
            <v>5188117.1399999997</v>
          </cell>
          <cell r="H108">
            <v>0.26</v>
          </cell>
          <cell r="I108">
            <v>836</v>
          </cell>
        </row>
        <row r="109">
          <cell r="A109" t="str">
            <v>094204701</v>
          </cell>
          <cell r="B109" t="str">
            <v>094204701</v>
          </cell>
          <cell r="C109">
            <v>11.5490999999999</v>
          </cell>
          <cell r="D109">
            <v>0</v>
          </cell>
          <cell r="E109">
            <v>32414.559999999899</v>
          </cell>
          <cell r="F109">
            <v>13</v>
          </cell>
          <cell r="G109">
            <v>105305.44</v>
          </cell>
          <cell r="H109">
            <v>1</v>
          </cell>
          <cell r="I109">
            <v>25</v>
          </cell>
        </row>
        <row r="110">
          <cell r="A110" t="str">
            <v>094207002</v>
          </cell>
          <cell r="B110" t="str">
            <v>094207002</v>
          </cell>
          <cell r="C110">
            <v>436.35120000000001</v>
          </cell>
          <cell r="D110">
            <v>676722.39999999898</v>
          </cell>
          <cell r="E110">
            <v>1908582.6299999901</v>
          </cell>
          <cell r="F110">
            <v>408</v>
          </cell>
          <cell r="G110">
            <v>13233125.24</v>
          </cell>
          <cell r="H110">
            <v>0.44</v>
          </cell>
          <cell r="I110">
            <v>2671</v>
          </cell>
        </row>
        <row r="111">
          <cell r="A111" t="str">
            <v>094208802</v>
          </cell>
          <cell r="B111" t="str">
            <v>094208802</v>
          </cell>
          <cell r="C111">
            <v>0.87870000000000004</v>
          </cell>
          <cell r="D111">
            <v>0</v>
          </cell>
          <cell r="E111">
            <v>4525.3</v>
          </cell>
          <cell r="F111">
            <v>1</v>
          </cell>
          <cell r="G111">
            <v>16490.709999999901</v>
          </cell>
          <cell r="H111">
            <v>0.24</v>
          </cell>
          <cell r="I111">
            <v>0</v>
          </cell>
        </row>
        <row r="112">
          <cell r="A112" t="str">
            <v>094215302</v>
          </cell>
          <cell r="B112" t="str">
            <v>094215302</v>
          </cell>
          <cell r="C112">
            <v>0.78890000000000005</v>
          </cell>
          <cell r="D112">
            <v>0</v>
          </cell>
          <cell r="E112">
            <v>4438.9499999999898</v>
          </cell>
          <cell r="F112">
            <v>1</v>
          </cell>
          <cell r="G112">
            <v>5972.4799999999896</v>
          </cell>
          <cell r="H112">
            <v>0.65</v>
          </cell>
          <cell r="I112">
            <v>1</v>
          </cell>
        </row>
        <row r="113">
          <cell r="A113" t="str">
            <v>094216102</v>
          </cell>
          <cell r="B113" t="str">
            <v>094216102</v>
          </cell>
          <cell r="C113">
            <v>563.30010000000004</v>
          </cell>
          <cell r="D113">
            <v>181615.13</v>
          </cell>
          <cell r="E113">
            <v>2100385.9199999901</v>
          </cell>
          <cell r="F113">
            <v>469</v>
          </cell>
          <cell r="G113">
            <v>14002273.41</v>
          </cell>
          <cell r="H113">
            <v>0.28999999999999998</v>
          </cell>
          <cell r="I113">
            <v>2477</v>
          </cell>
        </row>
        <row r="114">
          <cell r="A114" t="str">
            <v>094217902</v>
          </cell>
          <cell r="B114" t="str">
            <v>094217902</v>
          </cell>
          <cell r="C114">
            <v>0.75260000000000005</v>
          </cell>
          <cell r="D114">
            <v>0</v>
          </cell>
          <cell r="E114">
            <v>1442.74</v>
          </cell>
          <cell r="F114">
            <v>1</v>
          </cell>
          <cell r="G114">
            <v>14003.1</v>
          </cell>
          <cell r="H114">
            <v>0.2</v>
          </cell>
          <cell r="I114">
            <v>2</v>
          </cell>
        </row>
        <row r="115">
          <cell r="A115" t="str">
            <v>094219502</v>
          </cell>
          <cell r="B115" t="str">
            <v>094219502</v>
          </cell>
          <cell r="C115">
            <v>389.22379999999998</v>
          </cell>
          <cell r="D115">
            <v>1400.3199999999899</v>
          </cell>
          <cell r="E115">
            <v>1965843.6499999899</v>
          </cell>
          <cell r="F115">
            <v>278</v>
          </cell>
          <cell r="G115">
            <v>12118841.949999999</v>
          </cell>
          <cell r="H115">
            <v>0.2</v>
          </cell>
          <cell r="I115">
            <v>1363</v>
          </cell>
        </row>
        <row r="116">
          <cell r="A116" t="str">
            <v>094220302</v>
          </cell>
          <cell r="B116" t="str">
            <v>094220302</v>
          </cell>
          <cell r="C116">
            <v>48.6617999999999</v>
          </cell>
          <cell r="D116">
            <v>0</v>
          </cell>
          <cell r="E116">
            <v>141250.66</v>
          </cell>
          <cell r="F116">
            <v>20</v>
          </cell>
          <cell r="G116">
            <v>930728.94999999902</v>
          </cell>
          <cell r="H116">
            <v>0.13</v>
          </cell>
          <cell r="I116">
            <v>54</v>
          </cell>
        </row>
        <row r="117">
          <cell r="A117" t="str">
            <v>094221102</v>
          </cell>
          <cell r="B117" t="str">
            <v>094221102</v>
          </cell>
          <cell r="C117">
            <v>55.491500000000002</v>
          </cell>
          <cell r="D117">
            <v>0</v>
          </cell>
          <cell r="E117">
            <v>200863.84</v>
          </cell>
          <cell r="F117">
            <v>37</v>
          </cell>
          <cell r="G117">
            <v>863186.25</v>
          </cell>
          <cell r="H117">
            <v>0.26</v>
          </cell>
          <cell r="I117">
            <v>84</v>
          </cell>
        </row>
        <row r="118">
          <cell r="A118" t="str">
            <v>094222902</v>
          </cell>
          <cell r="B118" t="str">
            <v>094222902</v>
          </cell>
          <cell r="C118">
            <v>825.59540000000004</v>
          </cell>
          <cell r="D118">
            <v>5910.22</v>
          </cell>
          <cell r="E118">
            <v>2887325.2899999898</v>
          </cell>
          <cell r="F118">
            <v>949</v>
          </cell>
          <cell r="G118">
            <v>15584751.7399999</v>
          </cell>
          <cell r="H118">
            <v>0.2</v>
          </cell>
          <cell r="I118">
            <v>3038</v>
          </cell>
        </row>
        <row r="119">
          <cell r="A119" t="str">
            <v>094224502</v>
          </cell>
          <cell r="B119" t="str">
            <v>094224502</v>
          </cell>
          <cell r="C119">
            <v>71.037599999999998</v>
          </cell>
          <cell r="D119">
            <v>0</v>
          </cell>
          <cell r="E119">
            <v>297236.39999999898</v>
          </cell>
          <cell r="F119">
            <v>103</v>
          </cell>
          <cell r="G119">
            <v>1503831.00999999</v>
          </cell>
          <cell r="H119">
            <v>0.34</v>
          </cell>
          <cell r="I119">
            <v>218</v>
          </cell>
        </row>
        <row r="120">
          <cell r="A120" t="str">
            <v>094224503</v>
          </cell>
          <cell r="B120" t="str">
            <v>094224503</v>
          </cell>
          <cell r="C120">
            <v>135.84399999999999</v>
          </cell>
          <cell r="D120">
            <v>0</v>
          </cell>
          <cell r="E120">
            <v>542195.98999999894</v>
          </cell>
          <cell r="F120">
            <v>260</v>
          </cell>
          <cell r="G120">
            <v>3219188.75999999</v>
          </cell>
          <cell r="H120">
            <v>0.34</v>
          </cell>
          <cell r="I120">
            <v>542</v>
          </cell>
        </row>
        <row r="121">
          <cell r="A121" t="str">
            <v>094225202</v>
          </cell>
          <cell r="B121" t="str">
            <v>094225202</v>
          </cell>
          <cell r="C121">
            <v>744.53049999999996</v>
          </cell>
          <cell r="D121">
            <v>13890.52</v>
          </cell>
          <cell r="E121">
            <v>3313462.58</v>
          </cell>
          <cell r="F121">
            <v>833</v>
          </cell>
          <cell r="G121">
            <v>14336180.42</v>
          </cell>
          <cell r="H121">
            <v>0.42</v>
          </cell>
          <cell r="I121">
            <v>2420</v>
          </cell>
        </row>
        <row r="122">
          <cell r="A122" t="str">
            <v>094226002</v>
          </cell>
          <cell r="B122" t="str">
            <v>094226002</v>
          </cell>
          <cell r="C122">
            <v>0.95220000000000005</v>
          </cell>
          <cell r="D122">
            <v>0</v>
          </cell>
          <cell r="E122">
            <v>10274.709999999901</v>
          </cell>
          <cell r="F122">
            <v>1</v>
          </cell>
          <cell r="G122">
            <v>13327.469999999899</v>
          </cell>
          <cell r="H122">
            <v>0.24</v>
          </cell>
          <cell r="I122">
            <v>1</v>
          </cell>
        </row>
        <row r="123">
          <cell r="A123" t="str">
            <v>094237702</v>
          </cell>
          <cell r="B123" t="str">
            <v>094237702</v>
          </cell>
          <cell r="C123">
            <v>8.4276</v>
          </cell>
          <cell r="D123">
            <v>0</v>
          </cell>
          <cell r="E123">
            <v>33393.619999999901</v>
          </cell>
          <cell r="F123">
            <v>6</v>
          </cell>
          <cell r="G123">
            <v>333091.37</v>
          </cell>
          <cell r="H123">
            <v>0.22</v>
          </cell>
          <cell r="I123">
            <v>88</v>
          </cell>
        </row>
        <row r="124">
          <cell r="A124" t="str">
            <v>094345801</v>
          </cell>
          <cell r="B124" t="str">
            <v>094345801</v>
          </cell>
          <cell r="C124">
            <v>1.2387999999999899</v>
          </cell>
          <cell r="D124">
            <v>2581.1799999999898</v>
          </cell>
          <cell r="E124">
            <v>12660.07</v>
          </cell>
          <cell r="F124">
            <v>1</v>
          </cell>
          <cell r="G124">
            <v>56252.55</v>
          </cell>
          <cell r="H124">
            <v>0.68</v>
          </cell>
          <cell r="I124">
            <v>40</v>
          </cell>
        </row>
        <row r="125">
          <cell r="A125" t="str">
            <v>094351601</v>
          </cell>
          <cell r="B125" t="str">
            <v>094351601</v>
          </cell>
          <cell r="C125">
            <v>1.1158999999999899</v>
          </cell>
          <cell r="D125">
            <v>0</v>
          </cell>
          <cell r="E125">
            <v>0</v>
          </cell>
          <cell r="F125">
            <v>1</v>
          </cell>
          <cell r="G125">
            <v>52482.68</v>
          </cell>
          <cell r="H125">
            <v>0.52</v>
          </cell>
          <cell r="I125">
            <v>17</v>
          </cell>
        </row>
        <row r="126">
          <cell r="A126" t="str">
            <v>094357302</v>
          </cell>
          <cell r="B126" t="str">
            <v>094357302</v>
          </cell>
          <cell r="C126">
            <v>326.26419999999899</v>
          </cell>
          <cell r="D126">
            <v>0</v>
          </cell>
          <cell r="E126">
            <v>6578678.1699999999</v>
          </cell>
          <cell r="F126">
            <v>188</v>
          </cell>
          <cell r="G126">
            <v>15393233.0399999</v>
          </cell>
          <cell r="H126">
            <v>0.48</v>
          </cell>
          <cell r="I126">
            <v>4646</v>
          </cell>
        </row>
        <row r="127">
          <cell r="A127" t="str">
            <v>094379701</v>
          </cell>
          <cell r="B127" t="str">
            <v>094379701</v>
          </cell>
          <cell r="C127">
            <v>83.094699999999804</v>
          </cell>
          <cell r="D127">
            <v>0</v>
          </cell>
          <cell r="E127">
            <v>379936.77</v>
          </cell>
          <cell r="F127">
            <v>94</v>
          </cell>
          <cell r="G127">
            <v>781077.61999999895</v>
          </cell>
          <cell r="H127">
            <v>6.3640999999999996</v>
          </cell>
          <cell r="I127">
            <v>589</v>
          </cell>
        </row>
        <row r="128">
          <cell r="A128" t="str">
            <v>094381301</v>
          </cell>
          <cell r="B128" t="str">
            <v>094381301</v>
          </cell>
          <cell r="C128">
            <v>203.43859999999901</v>
          </cell>
          <cell r="D128">
            <v>0</v>
          </cell>
          <cell r="E128">
            <v>1224963.1799999899</v>
          </cell>
          <cell r="F128">
            <v>231</v>
          </cell>
          <cell r="G128">
            <v>2559609.3399999901</v>
          </cell>
          <cell r="H128">
            <v>6.1809000000000003</v>
          </cell>
          <cell r="I128">
            <v>2030</v>
          </cell>
        </row>
        <row r="129">
          <cell r="A129" t="str">
            <v>094382101</v>
          </cell>
          <cell r="B129" t="str">
            <v>094382101</v>
          </cell>
          <cell r="C129">
            <v>61.211199999999899</v>
          </cell>
          <cell r="D129">
            <v>0</v>
          </cell>
          <cell r="E129">
            <v>194853.74999999901</v>
          </cell>
          <cell r="F129">
            <v>71</v>
          </cell>
          <cell r="G129">
            <v>476375.95</v>
          </cell>
          <cell r="H129">
            <v>5.9954999999999998</v>
          </cell>
          <cell r="I129">
            <v>328</v>
          </cell>
        </row>
        <row r="130">
          <cell r="A130" t="str">
            <v>108686004</v>
          </cell>
          <cell r="B130" t="str">
            <v>108686004</v>
          </cell>
          <cell r="C130">
            <v>2.8920999999999899</v>
          </cell>
          <cell r="D130">
            <v>0</v>
          </cell>
          <cell r="E130">
            <v>152848.79999999999</v>
          </cell>
          <cell r="F130">
            <v>4</v>
          </cell>
          <cell r="G130">
            <v>235152</v>
          </cell>
          <cell r="H130">
            <v>0.65</v>
          </cell>
          <cell r="I130">
            <v>37</v>
          </cell>
        </row>
        <row r="131">
          <cell r="A131" t="str">
            <v>108895703</v>
          </cell>
          <cell r="B131" t="str">
            <v>108895703</v>
          </cell>
          <cell r="C131">
            <v>4.9549000000000003</v>
          </cell>
          <cell r="D131">
            <v>0</v>
          </cell>
          <cell r="E131">
            <v>1147696.4399999899</v>
          </cell>
          <cell r="F131">
            <v>1</v>
          </cell>
          <cell r="G131">
            <v>1977347.3999999899</v>
          </cell>
          <cell r="H131">
            <v>0.6</v>
          </cell>
          <cell r="I131">
            <v>101</v>
          </cell>
        </row>
        <row r="132">
          <cell r="A132" t="str">
            <v>109196903</v>
          </cell>
          <cell r="B132" t="str">
            <v>109196903</v>
          </cell>
          <cell r="C132">
            <v>39.134300000000003</v>
          </cell>
          <cell r="D132">
            <v>0</v>
          </cell>
          <cell r="E132">
            <v>1980761.51</v>
          </cell>
          <cell r="F132">
            <v>18</v>
          </cell>
          <cell r="G132">
            <v>3054304.37</v>
          </cell>
          <cell r="H132">
            <v>0.65</v>
          </cell>
          <cell r="I132">
            <v>274</v>
          </cell>
        </row>
        <row r="133">
          <cell r="A133" t="str">
            <v>109574702</v>
          </cell>
          <cell r="B133" t="str">
            <v>109574702</v>
          </cell>
          <cell r="C133">
            <v>805.79049999999995</v>
          </cell>
          <cell r="D133">
            <v>4123.72</v>
          </cell>
          <cell r="E133">
            <v>2338024.1800000002</v>
          </cell>
          <cell r="F133">
            <v>772</v>
          </cell>
          <cell r="G133">
            <v>18397836.640000001</v>
          </cell>
          <cell r="H133">
            <v>0.2</v>
          </cell>
          <cell r="I133">
            <v>3099</v>
          </cell>
        </row>
        <row r="134">
          <cell r="A134" t="str">
            <v>109588703</v>
          </cell>
          <cell r="B134" t="str">
            <v>109588703</v>
          </cell>
          <cell r="C134">
            <v>7.3747999999999996</v>
          </cell>
          <cell r="D134">
            <v>0</v>
          </cell>
          <cell r="E134">
            <v>42165.919999999896</v>
          </cell>
          <cell r="F134">
            <v>9</v>
          </cell>
          <cell r="G134">
            <v>59019.16</v>
          </cell>
          <cell r="H134">
            <v>1</v>
          </cell>
          <cell r="I134">
            <v>36</v>
          </cell>
        </row>
        <row r="135">
          <cell r="A135" t="str">
            <v>109966502</v>
          </cell>
          <cell r="B135" t="str">
            <v>109966502</v>
          </cell>
          <cell r="C135">
            <v>3.2584</v>
          </cell>
          <cell r="D135">
            <v>0</v>
          </cell>
          <cell r="E135">
            <v>8215.4099999999908</v>
          </cell>
          <cell r="F135">
            <v>4</v>
          </cell>
          <cell r="G135">
            <v>9954</v>
          </cell>
          <cell r="H135">
            <v>3.9121000000000001</v>
          </cell>
          <cell r="I135">
            <v>21</v>
          </cell>
        </row>
        <row r="136">
          <cell r="A136" t="str">
            <v>110803703</v>
          </cell>
          <cell r="B136" t="str">
            <v>110803703</v>
          </cell>
          <cell r="C136">
            <v>1596.3831</v>
          </cell>
          <cell r="D136">
            <v>3697.88</v>
          </cell>
          <cell r="E136">
            <v>5807329.2000000002</v>
          </cell>
          <cell r="F136">
            <v>2328</v>
          </cell>
          <cell r="G136">
            <v>19224972.279999901</v>
          </cell>
          <cell r="H136">
            <v>0.38</v>
          </cell>
          <cell r="I136">
            <v>5865</v>
          </cell>
        </row>
        <row r="137">
          <cell r="A137" t="str">
            <v>110839103</v>
          </cell>
          <cell r="B137" t="str">
            <v>110839103</v>
          </cell>
          <cell r="C137">
            <v>1231.9074000000001</v>
          </cell>
          <cell r="D137">
            <v>19319.84</v>
          </cell>
          <cell r="E137">
            <v>3892001.21999999</v>
          </cell>
          <cell r="F137">
            <v>1564</v>
          </cell>
          <cell r="G137">
            <v>25378468.239999902</v>
          </cell>
          <cell r="H137">
            <v>0.18</v>
          </cell>
          <cell r="I137">
            <v>4162</v>
          </cell>
        </row>
        <row r="138">
          <cell r="A138" t="str">
            <v>110856504</v>
          </cell>
          <cell r="B138" t="str">
            <v>110856504</v>
          </cell>
          <cell r="C138">
            <v>110.1635</v>
          </cell>
          <cell r="D138">
            <v>152.12</v>
          </cell>
          <cell r="E138">
            <v>215830.58999999901</v>
          </cell>
          <cell r="F138">
            <v>163</v>
          </cell>
          <cell r="G138">
            <v>1034401.6</v>
          </cell>
          <cell r="H138">
            <v>0.47</v>
          </cell>
          <cell r="I138">
            <v>469</v>
          </cell>
        </row>
        <row r="139">
          <cell r="A139" t="str">
            <v>111829102</v>
          </cell>
          <cell r="B139" t="str">
            <v>111829102</v>
          </cell>
          <cell r="C139">
            <v>1761.7114999999999</v>
          </cell>
          <cell r="D139">
            <v>7101.66</v>
          </cell>
          <cell r="E139">
            <v>4458142.3499999996</v>
          </cell>
          <cell r="F139">
            <v>2055</v>
          </cell>
          <cell r="G139">
            <v>24375721.550000001</v>
          </cell>
          <cell r="H139">
            <v>0.32</v>
          </cell>
          <cell r="I139">
            <v>5964</v>
          </cell>
        </row>
        <row r="140">
          <cell r="A140" t="str">
            <v>111905902</v>
          </cell>
          <cell r="B140" t="str">
            <v>111905902</v>
          </cell>
          <cell r="C140">
            <v>727.89940000000001</v>
          </cell>
          <cell r="D140">
            <v>173.91999999999899</v>
          </cell>
          <cell r="E140">
            <v>2719716.32</v>
          </cell>
          <cell r="F140">
            <v>658</v>
          </cell>
          <cell r="G140">
            <v>26733997.030000001</v>
          </cell>
          <cell r="H140">
            <v>0.19</v>
          </cell>
          <cell r="I140">
            <v>2547</v>
          </cell>
        </row>
        <row r="141">
          <cell r="A141" t="str">
            <v>111915801</v>
          </cell>
          <cell r="B141" t="str">
            <v>111915801</v>
          </cell>
          <cell r="C141">
            <v>312.1567</v>
          </cell>
          <cell r="D141">
            <v>748.83</v>
          </cell>
          <cell r="E141">
            <v>930889.30999999901</v>
          </cell>
          <cell r="F141">
            <v>457</v>
          </cell>
          <cell r="G141">
            <v>4836901.53</v>
          </cell>
          <cell r="H141">
            <v>0.32</v>
          </cell>
          <cell r="I141">
            <v>1193</v>
          </cell>
        </row>
        <row r="142">
          <cell r="A142" t="str">
            <v>112667403</v>
          </cell>
          <cell r="B142" t="str">
            <v>112667403</v>
          </cell>
          <cell r="C142">
            <v>828.40150000000006</v>
          </cell>
          <cell r="D142">
            <v>4551.5799999999899</v>
          </cell>
          <cell r="E142">
            <v>2641714.9099999899</v>
          </cell>
          <cell r="F142">
            <v>1225</v>
          </cell>
          <cell r="G142">
            <v>12093726.779999999</v>
          </cell>
          <cell r="H142">
            <v>0.35</v>
          </cell>
          <cell r="I142">
            <v>3112</v>
          </cell>
        </row>
        <row r="143">
          <cell r="A143" t="str">
            <v>112671602</v>
          </cell>
          <cell r="B143" t="str">
            <v>112671602</v>
          </cell>
          <cell r="C143">
            <v>402.88839999999999</v>
          </cell>
          <cell r="D143">
            <v>12581.74</v>
          </cell>
          <cell r="E143">
            <v>1241723.47</v>
          </cell>
          <cell r="F143">
            <v>402</v>
          </cell>
          <cell r="G143">
            <v>6386316.5700000003</v>
          </cell>
          <cell r="H143">
            <v>0.39</v>
          </cell>
          <cell r="I143">
            <v>1279</v>
          </cell>
        </row>
        <row r="144">
          <cell r="A144" t="str">
            <v>112672402</v>
          </cell>
          <cell r="B144" t="str">
            <v>112672402</v>
          </cell>
          <cell r="C144">
            <v>2138.154194200617</v>
          </cell>
          <cell r="D144">
            <v>0</v>
          </cell>
          <cell r="E144">
            <v>33808404.399999902</v>
          </cell>
          <cell r="F144">
            <v>1278</v>
          </cell>
          <cell r="G144">
            <v>71065154.839999899</v>
          </cell>
          <cell r="H144">
            <v>0.59</v>
          </cell>
          <cell r="I144">
            <v>8226</v>
          </cell>
        </row>
        <row r="145">
          <cell r="A145" t="str">
            <v>112673204</v>
          </cell>
          <cell r="B145" t="str">
            <v>112673204</v>
          </cell>
          <cell r="C145">
            <v>107.06399999999999</v>
          </cell>
          <cell r="D145">
            <v>2691.8099999999899</v>
          </cell>
          <cell r="E145">
            <v>357170.14</v>
          </cell>
          <cell r="F145">
            <v>158</v>
          </cell>
          <cell r="G145">
            <v>1071853.7</v>
          </cell>
          <cell r="H145">
            <v>0.49</v>
          </cell>
          <cell r="I145">
            <v>394</v>
          </cell>
        </row>
        <row r="146">
          <cell r="A146" t="str">
            <v>112676501</v>
          </cell>
          <cell r="B146" t="str">
            <v>112676501</v>
          </cell>
          <cell r="C146">
            <v>802.78699999999901</v>
          </cell>
          <cell r="D146">
            <v>385.56999999999903</v>
          </cell>
          <cell r="E146">
            <v>3533317.98</v>
          </cell>
          <cell r="F146">
            <v>841</v>
          </cell>
          <cell r="G146">
            <v>17040169.059999999</v>
          </cell>
          <cell r="H146">
            <v>0.32</v>
          </cell>
          <cell r="I146">
            <v>3193</v>
          </cell>
        </row>
        <row r="147">
          <cell r="A147" t="str">
            <v>112677302</v>
          </cell>
          <cell r="B147" t="str">
            <v>112677302</v>
          </cell>
          <cell r="C147">
            <v>3255.8359999999898</v>
          </cell>
          <cell r="D147">
            <v>944227.31</v>
          </cell>
          <cell r="E147">
            <v>14861125.99</v>
          </cell>
          <cell r="F147">
            <v>2262</v>
          </cell>
          <cell r="G147">
            <v>85548998.319999903</v>
          </cell>
          <cell r="H147">
            <v>0.32</v>
          </cell>
          <cell r="I147">
            <v>15562</v>
          </cell>
        </row>
        <row r="148">
          <cell r="A148" t="str">
            <v>112679902</v>
          </cell>
          <cell r="B148" t="str">
            <v>112679902</v>
          </cell>
          <cell r="C148">
            <v>4540.8230999999896</v>
          </cell>
          <cell r="D148">
            <v>673611.89</v>
          </cell>
          <cell r="E148">
            <v>16946571.439999901</v>
          </cell>
          <cell r="F148">
            <v>5368</v>
          </cell>
          <cell r="G148">
            <v>76622714.349999994</v>
          </cell>
          <cell r="H148">
            <v>0.28000000000000003</v>
          </cell>
          <cell r="I148">
            <v>17295</v>
          </cell>
        </row>
        <row r="149">
          <cell r="A149" t="str">
            <v>112684904</v>
          </cell>
          <cell r="B149" t="str">
            <v>112684904</v>
          </cell>
          <cell r="C149">
            <v>102.7478</v>
          </cell>
          <cell r="D149">
            <v>142.11000000000001</v>
          </cell>
          <cell r="E149">
            <v>336746.59999999899</v>
          </cell>
          <cell r="F149">
            <v>164</v>
          </cell>
          <cell r="G149">
            <v>582393.79</v>
          </cell>
          <cell r="H149">
            <v>0.72</v>
          </cell>
          <cell r="I149">
            <v>407</v>
          </cell>
        </row>
        <row r="150">
          <cell r="A150" t="str">
            <v>112688002</v>
          </cell>
          <cell r="B150" t="str">
            <v>112688002</v>
          </cell>
          <cell r="C150">
            <v>178.10579999999999</v>
          </cell>
          <cell r="D150">
            <v>2785.71</v>
          </cell>
          <cell r="E150">
            <v>412620.80999999901</v>
          </cell>
          <cell r="F150">
            <v>326</v>
          </cell>
          <cell r="G150">
            <v>1277868.46</v>
          </cell>
          <cell r="H150">
            <v>0.54</v>
          </cell>
          <cell r="I150">
            <v>865</v>
          </cell>
        </row>
        <row r="151">
          <cell r="A151" t="str">
            <v>112690603</v>
          </cell>
          <cell r="B151" t="str">
            <v>112690603</v>
          </cell>
          <cell r="C151">
            <v>377.41890000000001</v>
          </cell>
          <cell r="D151">
            <v>1493.38</v>
          </cell>
          <cell r="E151">
            <v>948314.91</v>
          </cell>
          <cell r="F151">
            <v>690</v>
          </cell>
          <cell r="G151">
            <v>2319439.4</v>
          </cell>
          <cell r="H151">
            <v>0.56000000000000005</v>
          </cell>
          <cell r="I151">
            <v>1451</v>
          </cell>
        </row>
        <row r="152">
          <cell r="A152" t="str">
            <v>112692202</v>
          </cell>
          <cell r="B152" t="str">
            <v>112692202</v>
          </cell>
          <cell r="C152">
            <v>0.82630000000000003</v>
          </cell>
          <cell r="D152">
            <v>0</v>
          </cell>
          <cell r="E152">
            <v>2627.4499999999898</v>
          </cell>
          <cell r="F152">
            <v>1</v>
          </cell>
          <cell r="G152">
            <v>19750.139999999901</v>
          </cell>
          <cell r="H152">
            <v>0.32</v>
          </cell>
          <cell r="I152">
            <v>7</v>
          </cell>
        </row>
        <row r="153">
          <cell r="A153" t="str">
            <v>112693002</v>
          </cell>
          <cell r="B153" t="str">
            <v>112693002</v>
          </cell>
          <cell r="C153">
            <v>1361.4028000000001</v>
          </cell>
          <cell r="D153">
            <v>42527.39</v>
          </cell>
          <cell r="E153">
            <v>5310833.5799999898</v>
          </cell>
          <cell r="F153">
            <v>1841</v>
          </cell>
          <cell r="G153">
            <v>31473478.68</v>
          </cell>
          <cell r="H153">
            <v>0.22</v>
          </cell>
          <cell r="I153">
            <v>5831</v>
          </cell>
        </row>
        <row r="154">
          <cell r="A154" t="str">
            <v>112697102</v>
          </cell>
          <cell r="B154" t="str">
            <v>112697102</v>
          </cell>
          <cell r="C154">
            <v>569.14170000000001</v>
          </cell>
          <cell r="D154">
            <v>3586.86</v>
          </cell>
          <cell r="E154">
            <v>1481336.53</v>
          </cell>
          <cell r="F154">
            <v>890</v>
          </cell>
          <cell r="G154">
            <v>18050092.329999901</v>
          </cell>
          <cell r="H154">
            <v>0.23</v>
          </cell>
          <cell r="I154">
            <v>2117</v>
          </cell>
        </row>
        <row r="155">
          <cell r="A155" t="str">
            <v>112698903</v>
          </cell>
          <cell r="B155" t="str">
            <v>112698903</v>
          </cell>
          <cell r="C155">
            <v>843.97309999999902</v>
          </cell>
          <cell r="D155">
            <v>1212.3499999999899</v>
          </cell>
          <cell r="E155">
            <v>3256948.2699999898</v>
          </cell>
          <cell r="F155">
            <v>793</v>
          </cell>
          <cell r="G155">
            <v>24791778.379999999</v>
          </cell>
          <cell r="H155">
            <v>0.23</v>
          </cell>
          <cell r="I155">
            <v>2643</v>
          </cell>
        </row>
        <row r="156">
          <cell r="A156" t="str">
            <v>112700303</v>
          </cell>
          <cell r="B156" t="str">
            <v>112700303</v>
          </cell>
          <cell r="C156">
            <v>46.266099999999902</v>
          </cell>
          <cell r="D156">
            <v>0</v>
          </cell>
          <cell r="E156">
            <v>148164.18</v>
          </cell>
          <cell r="F156">
            <v>42</v>
          </cell>
          <cell r="G156">
            <v>385802.95</v>
          </cell>
          <cell r="H156">
            <v>0.3</v>
          </cell>
          <cell r="I156">
            <v>142</v>
          </cell>
        </row>
        <row r="157">
          <cell r="A157" t="str">
            <v>112701102</v>
          </cell>
          <cell r="B157" t="str">
            <v>112701102</v>
          </cell>
          <cell r="C157">
            <v>329.43680000000001</v>
          </cell>
          <cell r="D157">
            <v>831.67999999999904</v>
          </cell>
          <cell r="E157">
            <v>917040.33</v>
          </cell>
          <cell r="F157">
            <v>344</v>
          </cell>
          <cell r="G157">
            <v>6460996.9199999897</v>
          </cell>
          <cell r="H157">
            <v>0.26</v>
          </cell>
          <cell r="I157">
            <v>1101</v>
          </cell>
        </row>
        <row r="158">
          <cell r="A158" t="str">
            <v>112702904</v>
          </cell>
          <cell r="B158" t="str">
            <v>112702904</v>
          </cell>
          <cell r="C158">
            <v>4.9546000000000001</v>
          </cell>
          <cell r="D158">
            <v>0</v>
          </cell>
          <cell r="E158">
            <v>11268.01</v>
          </cell>
          <cell r="F158">
            <v>7</v>
          </cell>
          <cell r="G158">
            <v>25087.799999999901</v>
          </cell>
          <cell r="H158">
            <v>1</v>
          </cell>
          <cell r="I158">
            <v>20</v>
          </cell>
        </row>
        <row r="159">
          <cell r="A159" t="str">
            <v>112704504</v>
          </cell>
          <cell r="B159" t="str">
            <v>112704504</v>
          </cell>
          <cell r="C159">
            <v>133.4282</v>
          </cell>
          <cell r="D159">
            <v>0</v>
          </cell>
          <cell r="E159">
            <v>346062.87999999902</v>
          </cell>
          <cell r="F159">
            <v>255</v>
          </cell>
          <cell r="G159">
            <v>922526.77</v>
          </cell>
          <cell r="H159">
            <v>0.49</v>
          </cell>
          <cell r="I159">
            <v>544</v>
          </cell>
        </row>
        <row r="160">
          <cell r="A160" t="str">
            <v>112705203</v>
          </cell>
          <cell r="B160" t="str">
            <v>112705203</v>
          </cell>
          <cell r="C160">
            <v>1669.5594000000001</v>
          </cell>
          <cell r="D160">
            <v>258439.54</v>
          </cell>
          <cell r="E160">
            <v>7217950.0099999905</v>
          </cell>
          <cell r="F160">
            <v>2215</v>
          </cell>
          <cell r="G160">
            <v>56034232.509999901</v>
          </cell>
          <cell r="H160">
            <v>0.21</v>
          </cell>
          <cell r="I160">
            <v>6781</v>
          </cell>
        </row>
        <row r="161">
          <cell r="A161" t="str">
            <v>112706003</v>
          </cell>
          <cell r="B161" t="str">
            <v>112706003</v>
          </cell>
          <cell r="C161">
            <v>672.94160000000102</v>
          </cell>
          <cell r="D161">
            <v>8283.5999999999894</v>
          </cell>
          <cell r="E161">
            <v>1803098.6499999899</v>
          </cell>
          <cell r="F161">
            <v>1134</v>
          </cell>
          <cell r="G161">
            <v>10113796.7399999</v>
          </cell>
          <cell r="H161">
            <v>0.35</v>
          </cell>
          <cell r="I161">
            <v>2722</v>
          </cell>
        </row>
        <row r="162">
          <cell r="A162" t="str">
            <v>112707803</v>
          </cell>
          <cell r="B162" t="str">
            <v>112707803</v>
          </cell>
          <cell r="C162">
            <v>33.083999999999897</v>
          </cell>
          <cell r="D162">
            <v>565.17999999999904</v>
          </cell>
          <cell r="E162">
            <v>84826.309999999896</v>
          </cell>
          <cell r="F162">
            <v>32</v>
          </cell>
          <cell r="G162">
            <v>338241.4</v>
          </cell>
          <cell r="H162">
            <v>0.53</v>
          </cell>
          <cell r="I162">
            <v>132</v>
          </cell>
        </row>
        <row r="163">
          <cell r="A163" t="str">
            <v>112711003</v>
          </cell>
          <cell r="B163" t="str">
            <v>112711003</v>
          </cell>
          <cell r="C163">
            <v>3212.09309999999</v>
          </cell>
          <cell r="D163">
            <v>2295023.37</v>
          </cell>
          <cell r="E163">
            <v>21514519.920000002</v>
          </cell>
          <cell r="F163">
            <v>4749</v>
          </cell>
          <cell r="G163">
            <v>92480321.899999902</v>
          </cell>
          <cell r="H163">
            <v>0.22</v>
          </cell>
          <cell r="I163">
            <v>16657</v>
          </cell>
        </row>
        <row r="164">
          <cell r="A164" t="str">
            <v>112712802</v>
          </cell>
          <cell r="B164" t="str">
            <v>112712802</v>
          </cell>
          <cell r="C164">
            <v>752.43579999999895</v>
          </cell>
          <cell r="D164">
            <v>1629642.89</v>
          </cell>
          <cell r="E164">
            <v>11556834.74</v>
          </cell>
          <cell r="F164">
            <v>581</v>
          </cell>
          <cell r="G164">
            <v>62183106.07</v>
          </cell>
          <cell r="H164">
            <v>0.14000000000000001</v>
          </cell>
          <cell r="I164">
            <v>5964</v>
          </cell>
        </row>
        <row r="165">
          <cell r="A165" t="str">
            <v>112715104</v>
          </cell>
          <cell r="B165" t="str">
            <v>112715104</v>
          </cell>
          <cell r="C165">
            <v>35.927799999999898</v>
          </cell>
          <cell r="D165">
            <v>2184.0700000000002</v>
          </cell>
          <cell r="E165">
            <v>107739.609999999</v>
          </cell>
          <cell r="F165">
            <v>46</v>
          </cell>
          <cell r="G165">
            <v>247676.239999999</v>
          </cell>
          <cell r="H165">
            <v>1</v>
          </cell>
          <cell r="I165">
            <v>149</v>
          </cell>
        </row>
        <row r="166">
          <cell r="A166" t="str">
            <v>112716902</v>
          </cell>
          <cell r="B166" t="str">
            <v>112716902</v>
          </cell>
          <cell r="C166">
            <v>6408.6065999999801</v>
          </cell>
          <cell r="D166">
            <v>4072341.06</v>
          </cell>
          <cell r="E166">
            <v>23537426.23</v>
          </cell>
          <cell r="F166">
            <v>7732</v>
          </cell>
          <cell r="G166">
            <v>205828565.21000001</v>
          </cell>
          <cell r="H166">
            <v>0.19</v>
          </cell>
          <cell r="I166">
            <v>26124</v>
          </cell>
        </row>
        <row r="167">
          <cell r="A167" t="str">
            <v>112717702</v>
          </cell>
          <cell r="B167" t="str">
            <v>112717702</v>
          </cell>
          <cell r="C167">
            <v>953.55330000000004</v>
          </cell>
          <cell r="D167">
            <v>3446.39</v>
          </cell>
          <cell r="E167">
            <v>2842233.6099999901</v>
          </cell>
          <cell r="F167">
            <v>841</v>
          </cell>
          <cell r="G167">
            <v>26407156.989999902</v>
          </cell>
          <cell r="H167">
            <v>0.23</v>
          </cell>
          <cell r="I167">
            <v>3491</v>
          </cell>
        </row>
        <row r="168">
          <cell r="A168" t="str">
            <v>112718503</v>
          </cell>
          <cell r="B168" t="str">
            <v>112718503</v>
          </cell>
          <cell r="C168">
            <v>1315.4164000000001</v>
          </cell>
          <cell r="D168">
            <v>130598.33</v>
          </cell>
          <cell r="E168">
            <v>5033536.95</v>
          </cell>
          <cell r="F168">
            <v>1519</v>
          </cell>
          <cell r="G168">
            <v>32809860.960000001</v>
          </cell>
          <cell r="H168">
            <v>0.25</v>
          </cell>
          <cell r="I168">
            <v>5291</v>
          </cell>
        </row>
        <row r="169">
          <cell r="A169" t="str">
            <v>112721902</v>
          </cell>
          <cell r="B169" t="str">
            <v>112721902</v>
          </cell>
          <cell r="C169">
            <v>14.038</v>
          </cell>
          <cell r="D169">
            <v>101249.94</v>
          </cell>
          <cell r="E169">
            <v>141510.85</v>
          </cell>
          <cell r="F169">
            <v>8</v>
          </cell>
          <cell r="G169">
            <v>559092.06999999902</v>
          </cell>
          <cell r="H169">
            <v>0.67</v>
          </cell>
          <cell r="I169">
            <v>247</v>
          </cell>
        </row>
        <row r="170">
          <cell r="A170" t="str">
            <v>112721903</v>
          </cell>
          <cell r="B170" t="str">
            <v>112721903</v>
          </cell>
          <cell r="C170">
            <v>1.2387999999999899</v>
          </cell>
          <cell r="D170">
            <v>0</v>
          </cell>
          <cell r="E170">
            <v>8466.34</v>
          </cell>
          <cell r="F170">
            <v>1</v>
          </cell>
          <cell r="G170">
            <v>24826.73</v>
          </cell>
          <cell r="H170">
            <v>1</v>
          </cell>
          <cell r="I170">
            <v>10</v>
          </cell>
        </row>
        <row r="171">
          <cell r="A171" t="str">
            <v>112724302</v>
          </cell>
          <cell r="B171" t="str">
            <v>112724302</v>
          </cell>
          <cell r="C171">
            <v>1073.5119999999899</v>
          </cell>
          <cell r="D171">
            <v>5761.79</v>
          </cell>
          <cell r="E171">
            <v>3406418.23</v>
          </cell>
          <cell r="F171">
            <v>1128</v>
          </cell>
          <cell r="G171">
            <v>37109017.789999902</v>
          </cell>
          <cell r="H171">
            <v>0.23</v>
          </cell>
          <cell r="I171">
            <v>4595</v>
          </cell>
        </row>
        <row r="172">
          <cell r="A172" t="str">
            <v>112725003</v>
          </cell>
          <cell r="B172" t="str">
            <v>112725003</v>
          </cell>
          <cell r="C172">
            <v>13.294199999999901</v>
          </cell>
          <cell r="D172">
            <v>0</v>
          </cell>
          <cell r="E172">
            <v>33249.419999999896</v>
          </cell>
          <cell r="F172">
            <v>18</v>
          </cell>
          <cell r="G172">
            <v>207627.69999999899</v>
          </cell>
          <cell r="H172">
            <v>0.34</v>
          </cell>
          <cell r="I172">
            <v>42</v>
          </cell>
        </row>
        <row r="173">
          <cell r="A173" t="str">
            <v>112727604</v>
          </cell>
          <cell r="B173" t="str">
            <v>112727604</v>
          </cell>
          <cell r="C173">
            <v>1820.2230999999899</v>
          </cell>
          <cell r="D173">
            <v>9962.5099999999893</v>
          </cell>
          <cell r="E173">
            <v>6334158.7599999802</v>
          </cell>
          <cell r="F173">
            <v>2981</v>
          </cell>
          <cell r="G173">
            <v>28751593.23</v>
          </cell>
          <cell r="H173">
            <v>0.3</v>
          </cell>
          <cell r="I173">
            <v>6873</v>
          </cell>
        </row>
        <row r="174">
          <cell r="A174" t="str">
            <v>112728403</v>
          </cell>
          <cell r="B174" t="str">
            <v>112728403</v>
          </cell>
          <cell r="C174">
            <v>2.1471</v>
          </cell>
          <cell r="D174">
            <v>0</v>
          </cell>
          <cell r="E174">
            <v>11934.779999999901</v>
          </cell>
          <cell r="F174">
            <v>3</v>
          </cell>
          <cell r="G174">
            <v>24780.709999999901</v>
          </cell>
          <cell r="H174">
            <v>1</v>
          </cell>
          <cell r="I174">
            <v>7</v>
          </cell>
        </row>
        <row r="175">
          <cell r="A175" t="str">
            <v>112730002</v>
          </cell>
          <cell r="B175" t="str">
            <v>112730002</v>
          </cell>
          <cell r="C175">
            <v>0.55469999999999897</v>
          </cell>
          <cell r="D175">
            <v>0</v>
          </cell>
          <cell r="E175">
            <v>3321.28</v>
          </cell>
          <cell r="F175">
            <v>1</v>
          </cell>
          <cell r="G175">
            <v>39822.730000000003</v>
          </cell>
          <cell r="H175">
            <v>0.8</v>
          </cell>
          <cell r="I175">
            <v>15</v>
          </cell>
        </row>
        <row r="176">
          <cell r="A176" t="str">
            <v>112742503</v>
          </cell>
          <cell r="B176" t="str">
            <v>112742503</v>
          </cell>
          <cell r="C176">
            <v>370.35349999999897</v>
          </cell>
          <cell r="D176">
            <v>0</v>
          </cell>
          <cell r="E176">
            <v>3311559.0699999901</v>
          </cell>
          <cell r="F176">
            <v>422</v>
          </cell>
          <cell r="G176">
            <v>8518300</v>
          </cell>
          <cell r="H176">
            <v>0.42</v>
          </cell>
          <cell r="I176">
            <v>5538</v>
          </cell>
        </row>
        <row r="177">
          <cell r="A177" t="str">
            <v>112745802</v>
          </cell>
          <cell r="B177" t="str">
            <v>112745802</v>
          </cell>
          <cell r="C177">
            <v>193.15189999999899</v>
          </cell>
          <cell r="D177">
            <v>0</v>
          </cell>
          <cell r="E177">
            <v>902533.45999999903</v>
          </cell>
          <cell r="F177">
            <v>228</v>
          </cell>
          <cell r="G177">
            <v>2769766.50999999</v>
          </cell>
          <cell r="H177">
            <v>5.4615</v>
          </cell>
          <cell r="I177">
            <v>1671</v>
          </cell>
        </row>
        <row r="178">
          <cell r="A178" t="str">
            <v>112746602</v>
          </cell>
          <cell r="B178" t="str">
            <v>112746602</v>
          </cell>
          <cell r="C178">
            <v>273.53419999999898</v>
          </cell>
          <cell r="D178">
            <v>0</v>
          </cell>
          <cell r="E178">
            <v>1483602.7</v>
          </cell>
          <cell r="F178">
            <v>309</v>
          </cell>
          <cell r="G178">
            <v>2426754.54</v>
          </cell>
          <cell r="H178">
            <v>6.3101000000000003</v>
          </cell>
          <cell r="I178">
            <v>2431</v>
          </cell>
        </row>
        <row r="179">
          <cell r="A179" t="str">
            <v>112749002</v>
          </cell>
          <cell r="B179" t="str">
            <v>112749002</v>
          </cell>
          <cell r="C179">
            <v>314.80869999999902</v>
          </cell>
          <cell r="D179">
            <v>0</v>
          </cell>
          <cell r="E179">
            <v>2309234.3199999998</v>
          </cell>
          <cell r="F179">
            <v>358</v>
          </cell>
          <cell r="G179">
            <v>4157844.1299999901</v>
          </cell>
          <cell r="H179">
            <v>6.0734000000000004</v>
          </cell>
          <cell r="I179">
            <v>3873</v>
          </cell>
        </row>
        <row r="180">
          <cell r="A180" t="str">
            <v>112751605</v>
          </cell>
          <cell r="B180" t="str">
            <v>112751605</v>
          </cell>
          <cell r="C180">
            <v>16.0182</v>
          </cell>
          <cell r="D180">
            <v>0</v>
          </cell>
          <cell r="E180">
            <v>53909.699999999903</v>
          </cell>
          <cell r="F180">
            <v>18</v>
          </cell>
          <cell r="G180">
            <v>108493</v>
          </cell>
          <cell r="H180">
            <v>3.9064999999999999</v>
          </cell>
          <cell r="I180">
            <v>144</v>
          </cell>
        </row>
        <row r="181">
          <cell r="A181" t="str">
            <v>119874904</v>
          </cell>
          <cell r="B181" t="str">
            <v>119874904</v>
          </cell>
          <cell r="C181">
            <v>18.086699999999901</v>
          </cell>
          <cell r="D181">
            <v>0</v>
          </cell>
          <cell r="E181">
            <v>44379.599999999897</v>
          </cell>
          <cell r="F181">
            <v>17</v>
          </cell>
          <cell r="G181">
            <v>90918.889999999898</v>
          </cell>
          <cell r="H181">
            <v>0.54</v>
          </cell>
          <cell r="I181">
            <v>57</v>
          </cell>
        </row>
        <row r="182">
          <cell r="A182" t="str">
            <v>119875604</v>
          </cell>
          <cell r="B182" t="str">
            <v>119875604</v>
          </cell>
          <cell r="C182">
            <v>31.072999999999901</v>
          </cell>
          <cell r="D182">
            <v>0</v>
          </cell>
          <cell r="E182">
            <v>104288.769999999</v>
          </cell>
          <cell r="F182">
            <v>36</v>
          </cell>
          <cell r="G182">
            <v>263880.06</v>
          </cell>
          <cell r="H182">
            <v>0.27</v>
          </cell>
          <cell r="I182">
            <v>124</v>
          </cell>
        </row>
        <row r="183">
          <cell r="A183" t="str">
            <v>119877204</v>
          </cell>
          <cell r="B183" t="str">
            <v>119877204</v>
          </cell>
          <cell r="C183">
            <v>830.14350000000104</v>
          </cell>
          <cell r="D183">
            <v>11966.5899999999</v>
          </cell>
          <cell r="E183">
            <v>2020137.98999999</v>
          </cell>
          <cell r="F183">
            <v>1430</v>
          </cell>
          <cell r="G183">
            <v>8463334.0799999908</v>
          </cell>
          <cell r="H183">
            <v>0.33</v>
          </cell>
          <cell r="I183">
            <v>2964</v>
          </cell>
        </row>
        <row r="184">
          <cell r="A184" t="str">
            <v>120726804</v>
          </cell>
          <cell r="B184" t="str">
            <v>120726804</v>
          </cell>
          <cell r="C184">
            <v>198.19609999999901</v>
          </cell>
          <cell r="D184">
            <v>1755.3099999999899</v>
          </cell>
          <cell r="E184">
            <v>914147.25</v>
          </cell>
          <cell r="F184">
            <v>218</v>
          </cell>
          <cell r="G184">
            <v>4194644.3899999904</v>
          </cell>
          <cell r="H184">
            <v>0.34</v>
          </cell>
          <cell r="I184">
            <v>837</v>
          </cell>
        </row>
        <row r="185">
          <cell r="A185" t="str">
            <v>120745806</v>
          </cell>
          <cell r="B185" t="str">
            <v>120745806</v>
          </cell>
          <cell r="C185">
            <v>3.5143</v>
          </cell>
          <cell r="D185">
            <v>0</v>
          </cell>
          <cell r="E185">
            <v>12301.949999999901</v>
          </cell>
          <cell r="F185">
            <v>5</v>
          </cell>
          <cell r="G185">
            <v>19957.150000000001</v>
          </cell>
          <cell r="H185">
            <v>0.54</v>
          </cell>
          <cell r="I185">
            <v>9</v>
          </cell>
        </row>
        <row r="186">
          <cell r="A186" t="str">
            <v>121053602</v>
          </cell>
          <cell r="B186" t="str">
            <v>121053602</v>
          </cell>
          <cell r="C186">
            <v>4.6790000000000003</v>
          </cell>
          <cell r="D186">
            <v>0</v>
          </cell>
          <cell r="E186">
            <v>11856.08</v>
          </cell>
          <cell r="F186">
            <v>6</v>
          </cell>
          <cell r="G186">
            <v>24265.549999999901</v>
          </cell>
          <cell r="H186">
            <v>0.76</v>
          </cell>
          <cell r="I186">
            <v>20</v>
          </cell>
        </row>
        <row r="187">
          <cell r="A187" t="str">
            <v>121193005</v>
          </cell>
          <cell r="B187" t="str">
            <v>121193005</v>
          </cell>
          <cell r="C187">
            <v>4.68949999999999</v>
          </cell>
          <cell r="D187">
            <v>0</v>
          </cell>
          <cell r="E187">
            <v>7966.51</v>
          </cell>
          <cell r="F187">
            <v>6</v>
          </cell>
          <cell r="G187">
            <v>29781.25</v>
          </cell>
          <cell r="H187">
            <v>0.69</v>
          </cell>
          <cell r="I187">
            <v>28</v>
          </cell>
        </row>
        <row r="188">
          <cell r="A188" t="str">
            <v>121692107</v>
          </cell>
          <cell r="B188" t="str">
            <v>121692107</v>
          </cell>
          <cell r="C188">
            <v>2.79889999999999</v>
          </cell>
          <cell r="D188">
            <v>0</v>
          </cell>
          <cell r="E188">
            <v>6560.02</v>
          </cell>
          <cell r="F188">
            <v>4</v>
          </cell>
          <cell r="G188">
            <v>9733</v>
          </cell>
          <cell r="H188">
            <v>1</v>
          </cell>
          <cell r="I188">
            <v>9</v>
          </cell>
        </row>
        <row r="189">
          <cell r="A189" t="str">
            <v>121775403</v>
          </cell>
          <cell r="B189" t="str">
            <v>121775403</v>
          </cell>
          <cell r="C189">
            <v>4643.2240999999904</v>
          </cell>
          <cell r="D189">
            <v>422117.299999999</v>
          </cell>
          <cell r="E189">
            <v>15841866.6599999</v>
          </cell>
          <cell r="F189">
            <v>3529</v>
          </cell>
          <cell r="G189">
            <v>134096024.86999901</v>
          </cell>
          <cell r="H189">
            <v>0.19</v>
          </cell>
          <cell r="I189">
            <v>18595</v>
          </cell>
        </row>
        <row r="190">
          <cell r="A190" t="str">
            <v>121776204</v>
          </cell>
          <cell r="B190" t="str">
            <v>121776204</v>
          </cell>
          <cell r="C190">
            <v>894.31290000000001</v>
          </cell>
          <cell r="D190">
            <v>6054.4799999999896</v>
          </cell>
          <cell r="E190">
            <v>3518656.6299999901</v>
          </cell>
          <cell r="F190">
            <v>778</v>
          </cell>
          <cell r="G190">
            <v>18053593.879999898</v>
          </cell>
          <cell r="H190">
            <v>0.42</v>
          </cell>
          <cell r="I190">
            <v>3207</v>
          </cell>
        </row>
        <row r="191">
          <cell r="A191" t="str">
            <v>121777003</v>
          </cell>
          <cell r="B191" t="str">
            <v>121777003</v>
          </cell>
          <cell r="C191">
            <v>689.13940000000002</v>
          </cell>
          <cell r="D191">
            <v>8901.0699999999906</v>
          </cell>
          <cell r="E191">
            <v>1814477.8599999901</v>
          </cell>
          <cell r="F191">
            <v>1128</v>
          </cell>
          <cell r="G191">
            <v>6432381.9699999904</v>
          </cell>
          <cell r="H191">
            <v>0.47</v>
          </cell>
          <cell r="I191">
            <v>2705</v>
          </cell>
        </row>
        <row r="192">
          <cell r="A192" t="str">
            <v>121778805</v>
          </cell>
          <cell r="B192" t="str">
            <v>121778805</v>
          </cell>
          <cell r="C192">
            <v>0.64029999999999898</v>
          </cell>
          <cell r="D192">
            <v>0</v>
          </cell>
          <cell r="E192">
            <v>1953.5599999999899</v>
          </cell>
          <cell r="F192">
            <v>1</v>
          </cell>
          <cell r="G192">
            <v>4665.4099999999899</v>
          </cell>
          <cell r="H192">
            <v>1</v>
          </cell>
          <cell r="I192">
            <v>4</v>
          </cell>
        </row>
        <row r="193">
          <cell r="A193" t="str">
            <v>121780403</v>
          </cell>
          <cell r="B193" t="str">
            <v>121780403</v>
          </cell>
          <cell r="C193">
            <v>296.44799999999998</v>
          </cell>
          <cell r="D193">
            <v>347.36</v>
          </cell>
          <cell r="E193">
            <v>1192593.17</v>
          </cell>
          <cell r="F193">
            <v>351</v>
          </cell>
          <cell r="G193">
            <v>6191282.96</v>
          </cell>
          <cell r="H193">
            <v>0.22</v>
          </cell>
          <cell r="I193">
            <v>1038</v>
          </cell>
        </row>
        <row r="194">
          <cell r="A194" t="str">
            <v>121781205</v>
          </cell>
          <cell r="B194" t="str">
            <v>121781205</v>
          </cell>
          <cell r="C194">
            <v>17.207799999999899</v>
          </cell>
          <cell r="D194">
            <v>0</v>
          </cell>
          <cell r="E194">
            <v>35577.059999999903</v>
          </cell>
          <cell r="F194">
            <v>24</v>
          </cell>
          <cell r="G194">
            <v>201526.36</v>
          </cell>
          <cell r="H194">
            <v>0.72</v>
          </cell>
          <cell r="I194">
            <v>69</v>
          </cell>
        </row>
        <row r="195">
          <cell r="A195" t="str">
            <v>121782003</v>
          </cell>
          <cell r="B195" t="str">
            <v>121782003</v>
          </cell>
          <cell r="C195">
            <v>657.55610000000001</v>
          </cell>
          <cell r="D195">
            <v>15940.969999999899</v>
          </cell>
          <cell r="E195">
            <v>1508931.41</v>
          </cell>
          <cell r="F195">
            <v>1039</v>
          </cell>
          <cell r="G195">
            <v>6926308.7599999905</v>
          </cell>
          <cell r="H195">
            <v>0.37</v>
          </cell>
          <cell r="I195">
            <v>2745</v>
          </cell>
        </row>
        <row r="196">
          <cell r="A196" t="str">
            <v>121784603</v>
          </cell>
          <cell r="B196" t="str">
            <v>121784603</v>
          </cell>
          <cell r="C196">
            <v>95.036599999999893</v>
          </cell>
          <cell r="D196">
            <v>0</v>
          </cell>
          <cell r="E196">
            <v>216584.34</v>
          </cell>
          <cell r="F196">
            <v>100</v>
          </cell>
          <cell r="G196">
            <v>819565.66</v>
          </cell>
          <cell r="H196">
            <v>0.48</v>
          </cell>
          <cell r="I196">
            <v>318</v>
          </cell>
        </row>
        <row r="197">
          <cell r="A197" t="str">
            <v>121785303</v>
          </cell>
          <cell r="B197" t="str">
            <v>121785303</v>
          </cell>
          <cell r="C197">
            <v>221.73830000000001</v>
          </cell>
          <cell r="D197">
            <v>855.41</v>
          </cell>
          <cell r="E197">
            <v>552086.98999999894</v>
          </cell>
          <cell r="F197">
            <v>432</v>
          </cell>
          <cell r="G197">
            <v>1569599.3199999901</v>
          </cell>
          <cell r="H197">
            <v>0.66</v>
          </cell>
          <cell r="I197">
            <v>846</v>
          </cell>
        </row>
        <row r="198">
          <cell r="A198" t="str">
            <v>121787905</v>
          </cell>
          <cell r="B198" t="str">
            <v>121787905</v>
          </cell>
          <cell r="C198">
            <v>1.9741</v>
          </cell>
          <cell r="D198">
            <v>0</v>
          </cell>
          <cell r="E198">
            <v>3468.3699999999899</v>
          </cell>
          <cell r="F198">
            <v>3</v>
          </cell>
          <cell r="G198">
            <v>3652.7999999999902</v>
          </cell>
          <cell r="H198">
            <v>1</v>
          </cell>
          <cell r="I198">
            <v>4</v>
          </cell>
        </row>
        <row r="199">
          <cell r="A199" t="str">
            <v>121789503</v>
          </cell>
          <cell r="B199" t="str">
            <v>121789503</v>
          </cell>
          <cell r="C199">
            <v>394.4461</v>
          </cell>
          <cell r="D199">
            <v>381.36</v>
          </cell>
          <cell r="E199">
            <v>1124443.22</v>
          </cell>
          <cell r="F199">
            <v>594</v>
          </cell>
          <cell r="G199">
            <v>6779628.4000000004</v>
          </cell>
          <cell r="H199">
            <v>0.34</v>
          </cell>
          <cell r="I199">
            <v>1402</v>
          </cell>
        </row>
        <row r="200">
          <cell r="A200" t="str">
            <v>121790303</v>
          </cell>
          <cell r="B200" t="str">
            <v>121790303</v>
          </cell>
          <cell r="C200">
            <v>1059.6080999999999</v>
          </cell>
          <cell r="D200">
            <v>153282.429999999</v>
          </cell>
          <cell r="E200">
            <v>3650345.89</v>
          </cell>
          <cell r="F200">
            <v>1009</v>
          </cell>
          <cell r="G200">
            <v>19185847.4799999</v>
          </cell>
          <cell r="H200">
            <v>0.41</v>
          </cell>
          <cell r="I200">
            <v>4200</v>
          </cell>
        </row>
        <row r="201">
          <cell r="A201" t="str">
            <v>121792903</v>
          </cell>
          <cell r="B201" t="str">
            <v>121792903</v>
          </cell>
          <cell r="C201">
            <v>116.2739</v>
          </cell>
          <cell r="D201">
            <v>0</v>
          </cell>
          <cell r="E201">
            <v>348928.34999999899</v>
          </cell>
          <cell r="F201">
            <v>147</v>
          </cell>
          <cell r="G201">
            <v>1042013.5799999899</v>
          </cell>
          <cell r="H201">
            <v>0.36</v>
          </cell>
          <cell r="I201">
            <v>429</v>
          </cell>
        </row>
        <row r="202">
          <cell r="A202" t="str">
            <v>121794503</v>
          </cell>
          <cell r="B202" t="str">
            <v>121794503</v>
          </cell>
          <cell r="C202">
            <v>360.67439999999999</v>
          </cell>
          <cell r="D202">
            <v>0</v>
          </cell>
          <cell r="E202">
            <v>857046.02</v>
          </cell>
          <cell r="F202">
            <v>609</v>
          </cell>
          <cell r="G202">
            <v>4319486.1900000004</v>
          </cell>
          <cell r="H202">
            <v>0.41</v>
          </cell>
          <cell r="I202">
            <v>1251</v>
          </cell>
        </row>
        <row r="203">
          <cell r="A203" t="str">
            <v>121799406</v>
          </cell>
          <cell r="B203" t="str">
            <v>121799406</v>
          </cell>
          <cell r="C203">
            <v>0.70950000000000002</v>
          </cell>
          <cell r="D203">
            <v>0</v>
          </cell>
          <cell r="E203">
            <v>3179.26</v>
          </cell>
          <cell r="F203">
            <v>1</v>
          </cell>
          <cell r="G203">
            <v>3988.0599999999899</v>
          </cell>
          <cell r="H203">
            <v>1</v>
          </cell>
          <cell r="I203">
            <v>2</v>
          </cell>
        </row>
        <row r="204">
          <cell r="A204" t="str">
            <v>121800004</v>
          </cell>
          <cell r="B204" t="str">
            <v>121800004</v>
          </cell>
          <cell r="C204">
            <v>40.5441</v>
          </cell>
          <cell r="D204">
            <v>0</v>
          </cell>
          <cell r="E204">
            <v>99586.34</v>
          </cell>
          <cell r="F204">
            <v>38</v>
          </cell>
          <cell r="G204">
            <v>567673.25</v>
          </cell>
          <cell r="H204">
            <v>0.25</v>
          </cell>
          <cell r="I204">
            <v>129</v>
          </cell>
        </row>
        <row r="205">
          <cell r="A205" t="str">
            <v>121802603</v>
          </cell>
          <cell r="B205" t="str">
            <v>121802603</v>
          </cell>
          <cell r="C205">
            <v>1182.7367999999999</v>
          </cell>
          <cell r="D205">
            <v>2448.4299999999898</v>
          </cell>
          <cell r="E205">
            <v>4797423.3999999901</v>
          </cell>
          <cell r="F205">
            <v>1161</v>
          </cell>
          <cell r="G205">
            <v>35865040.850000001</v>
          </cell>
          <cell r="H205">
            <v>0.25</v>
          </cell>
          <cell r="I205">
            <v>4352</v>
          </cell>
        </row>
        <row r="206">
          <cell r="A206" t="str">
            <v>121805903</v>
          </cell>
          <cell r="B206" t="str">
            <v>121805903</v>
          </cell>
          <cell r="C206">
            <v>181.50149999999999</v>
          </cell>
          <cell r="D206">
            <v>325.02999999999901</v>
          </cell>
          <cell r="E206">
            <v>672006.7</v>
          </cell>
          <cell r="F206">
            <v>217</v>
          </cell>
          <cell r="G206">
            <v>2140426.98</v>
          </cell>
          <cell r="H206">
            <v>0.41</v>
          </cell>
          <cell r="I206">
            <v>598</v>
          </cell>
        </row>
        <row r="207">
          <cell r="A207" t="str">
            <v>121806703</v>
          </cell>
          <cell r="B207" t="str">
            <v>121806703</v>
          </cell>
          <cell r="C207">
            <v>0.60550000000000004</v>
          </cell>
          <cell r="D207">
            <v>0</v>
          </cell>
          <cell r="E207">
            <v>5084.6099999999897</v>
          </cell>
          <cell r="F207">
            <v>1</v>
          </cell>
          <cell r="G207">
            <v>1282.0999999999899</v>
          </cell>
          <cell r="H207">
            <v>1</v>
          </cell>
          <cell r="I207">
            <v>2</v>
          </cell>
        </row>
        <row r="208">
          <cell r="A208" t="str">
            <v>121807504</v>
          </cell>
          <cell r="B208" t="str">
            <v>121807504</v>
          </cell>
          <cell r="C208">
            <v>1444.6709000000001</v>
          </cell>
          <cell r="D208">
            <v>995145.61999999895</v>
          </cell>
          <cell r="E208">
            <v>7092806.6399999904</v>
          </cell>
          <cell r="F208">
            <v>1354</v>
          </cell>
          <cell r="G208">
            <v>60483853.119999997</v>
          </cell>
          <cell r="H208">
            <v>0.17</v>
          </cell>
          <cell r="I208">
            <v>6683</v>
          </cell>
        </row>
        <row r="209">
          <cell r="A209" t="str">
            <v>121808305</v>
          </cell>
          <cell r="B209" t="str">
            <v>121808305</v>
          </cell>
          <cell r="C209">
            <v>33.303599999999904</v>
          </cell>
          <cell r="D209">
            <v>0</v>
          </cell>
          <cell r="E209">
            <v>82047.45</v>
          </cell>
          <cell r="F209">
            <v>47</v>
          </cell>
          <cell r="G209">
            <v>223595.94999999899</v>
          </cell>
          <cell r="H209">
            <v>0.77</v>
          </cell>
          <cell r="I209">
            <v>113</v>
          </cell>
        </row>
        <row r="210">
          <cell r="A210" t="str">
            <v>121811703</v>
          </cell>
          <cell r="B210" t="str">
            <v>121811703</v>
          </cell>
          <cell r="C210">
            <v>1041.5863999999999</v>
          </cell>
          <cell r="D210">
            <v>14483.54</v>
          </cell>
          <cell r="E210">
            <v>4142914.16</v>
          </cell>
          <cell r="F210">
            <v>890</v>
          </cell>
          <cell r="G210">
            <v>46105323.710000001</v>
          </cell>
          <cell r="H210">
            <v>0.2</v>
          </cell>
          <cell r="I210">
            <v>4464</v>
          </cell>
        </row>
        <row r="211">
          <cell r="A211" t="str">
            <v>121816602</v>
          </cell>
          <cell r="B211" t="str">
            <v>121816602</v>
          </cell>
          <cell r="C211">
            <v>1278.9961000000001</v>
          </cell>
          <cell r="D211">
            <v>6499.35</v>
          </cell>
          <cell r="E211">
            <v>3677857.0199999898</v>
          </cell>
          <cell r="F211">
            <v>2011</v>
          </cell>
          <cell r="G211">
            <v>16027648.77</v>
          </cell>
          <cell r="H211">
            <v>0.36</v>
          </cell>
          <cell r="I211">
            <v>4976</v>
          </cell>
        </row>
        <row r="212">
          <cell r="A212" t="str">
            <v>121817401</v>
          </cell>
          <cell r="B212" t="str">
            <v>121817401</v>
          </cell>
          <cell r="C212">
            <v>75.681299999999894</v>
          </cell>
          <cell r="D212">
            <v>0</v>
          </cell>
          <cell r="E212">
            <v>181169.99999999901</v>
          </cell>
          <cell r="F212">
            <v>97</v>
          </cell>
          <cell r="G212">
            <v>1129383.5999999901</v>
          </cell>
          <cell r="H212">
            <v>0.26</v>
          </cell>
          <cell r="I212">
            <v>287</v>
          </cell>
        </row>
        <row r="213">
          <cell r="A213" t="str">
            <v>121819002</v>
          </cell>
          <cell r="B213" t="str">
            <v>121819002</v>
          </cell>
          <cell r="C213">
            <v>242.327699999999</v>
          </cell>
          <cell r="D213">
            <v>0</v>
          </cell>
          <cell r="E213">
            <v>464491.86</v>
          </cell>
          <cell r="F213">
            <v>321</v>
          </cell>
          <cell r="G213">
            <v>1337237.25</v>
          </cell>
          <cell r="H213">
            <v>0.42</v>
          </cell>
          <cell r="I213">
            <v>821</v>
          </cell>
        </row>
        <row r="214">
          <cell r="A214" t="str">
            <v>121820803</v>
          </cell>
          <cell r="B214" t="str">
            <v>121820803</v>
          </cell>
          <cell r="C214">
            <v>3.0447000000000002</v>
          </cell>
          <cell r="D214">
            <v>0</v>
          </cell>
          <cell r="E214">
            <v>5720.3199999999897</v>
          </cell>
          <cell r="F214">
            <v>2</v>
          </cell>
          <cell r="G214">
            <v>107559.549999999</v>
          </cell>
          <cell r="H214">
            <v>1</v>
          </cell>
          <cell r="I214">
            <v>6</v>
          </cell>
        </row>
        <row r="215">
          <cell r="A215" t="str">
            <v>121821603</v>
          </cell>
          <cell r="B215" t="str">
            <v>121821603</v>
          </cell>
          <cell r="C215">
            <v>3.8727</v>
          </cell>
          <cell r="D215">
            <v>0</v>
          </cell>
          <cell r="E215">
            <v>14162.5</v>
          </cell>
          <cell r="F215">
            <v>2</v>
          </cell>
          <cell r="G215">
            <v>726759</v>
          </cell>
          <cell r="H215">
            <v>0.24</v>
          </cell>
          <cell r="I215">
            <v>43</v>
          </cell>
        </row>
        <row r="216">
          <cell r="A216" t="str">
            <v>121822403</v>
          </cell>
          <cell r="B216" t="str">
            <v>121822403</v>
          </cell>
          <cell r="C216">
            <v>267.00450000000001</v>
          </cell>
          <cell r="D216">
            <v>474.01999999999902</v>
          </cell>
          <cell r="E216">
            <v>909428.799999999</v>
          </cell>
          <cell r="F216">
            <v>360</v>
          </cell>
          <cell r="G216">
            <v>3681591.3599999901</v>
          </cell>
          <cell r="H216">
            <v>0.39</v>
          </cell>
          <cell r="I216">
            <v>763</v>
          </cell>
        </row>
        <row r="217">
          <cell r="A217" t="str">
            <v>121829902</v>
          </cell>
          <cell r="B217" t="str">
            <v>121829902</v>
          </cell>
          <cell r="C217">
            <v>323.45389999999901</v>
          </cell>
          <cell r="D217">
            <v>0</v>
          </cell>
          <cell r="E217">
            <v>1942504.77999999</v>
          </cell>
          <cell r="F217">
            <v>368</v>
          </cell>
          <cell r="G217">
            <v>3470790.48999999</v>
          </cell>
          <cell r="H217">
            <v>6.1493000000000002</v>
          </cell>
          <cell r="I217">
            <v>3263</v>
          </cell>
        </row>
        <row r="218">
          <cell r="A218" t="str">
            <v>121831504</v>
          </cell>
          <cell r="B218" t="str">
            <v>121831504</v>
          </cell>
          <cell r="C218">
            <v>153.36739999999901</v>
          </cell>
          <cell r="D218">
            <v>0</v>
          </cell>
          <cell r="E218">
            <v>493181.67</v>
          </cell>
          <cell r="F218">
            <v>188</v>
          </cell>
          <cell r="G218">
            <v>1266736.5</v>
          </cell>
          <cell r="H218">
            <v>5.6722000000000001</v>
          </cell>
          <cell r="I218">
            <v>922</v>
          </cell>
        </row>
        <row r="219">
          <cell r="A219" t="str">
            <v>121833104</v>
          </cell>
          <cell r="B219" t="str">
            <v>121833104</v>
          </cell>
          <cell r="C219">
            <v>113.572199999999</v>
          </cell>
          <cell r="D219">
            <v>0</v>
          </cell>
          <cell r="E219">
            <v>618220.10999999905</v>
          </cell>
          <cell r="F219">
            <v>129</v>
          </cell>
          <cell r="G219">
            <v>1283150.54999999</v>
          </cell>
          <cell r="H219">
            <v>5.5399000000000003</v>
          </cell>
          <cell r="I219">
            <v>1161</v>
          </cell>
        </row>
        <row r="220">
          <cell r="A220" t="str">
            <v>126667806</v>
          </cell>
          <cell r="B220" t="str">
            <v>126667806</v>
          </cell>
          <cell r="C220">
            <v>46.127299999999998</v>
          </cell>
          <cell r="D220">
            <v>908.36</v>
          </cell>
          <cell r="E220">
            <v>159529.98000000001</v>
          </cell>
          <cell r="F220">
            <v>71</v>
          </cell>
          <cell r="G220">
            <v>209301</v>
          </cell>
          <cell r="H220">
            <v>1</v>
          </cell>
          <cell r="I220">
            <v>156</v>
          </cell>
        </row>
        <row r="221">
          <cell r="A221" t="str">
            <v>126675104</v>
          </cell>
          <cell r="B221" t="str">
            <v>126675104</v>
          </cell>
          <cell r="C221">
            <v>11011.173699999999</v>
          </cell>
          <cell r="D221">
            <v>1038843.44</v>
          </cell>
          <cell r="E221">
            <v>42876131.559999503</v>
          </cell>
          <cell r="F221">
            <v>13128</v>
          </cell>
          <cell r="G221">
            <v>233744377.609999</v>
          </cell>
          <cell r="H221">
            <v>0.41</v>
          </cell>
          <cell r="I221">
            <v>44552</v>
          </cell>
        </row>
        <row r="222">
          <cell r="A222" t="str">
            <v>126679303</v>
          </cell>
          <cell r="B222" t="str">
            <v>126679303</v>
          </cell>
          <cell r="C222">
            <v>1148.742</v>
          </cell>
          <cell r="D222">
            <v>10037.540000000001</v>
          </cell>
          <cell r="E222">
            <v>3853187.05</v>
          </cell>
          <cell r="F222">
            <v>1064</v>
          </cell>
          <cell r="G222">
            <v>21419239.309999902</v>
          </cell>
          <cell r="H222">
            <v>0.3</v>
          </cell>
          <cell r="I222">
            <v>4704</v>
          </cell>
        </row>
        <row r="223">
          <cell r="A223" t="str">
            <v>126840107</v>
          </cell>
          <cell r="B223" t="str">
            <v>126840107</v>
          </cell>
          <cell r="C223">
            <v>12.8346</v>
          </cell>
          <cell r="D223">
            <v>0</v>
          </cell>
          <cell r="E223">
            <v>21476.369999999901</v>
          </cell>
          <cell r="F223">
            <v>18</v>
          </cell>
          <cell r="G223">
            <v>98481.479999999894</v>
          </cell>
          <cell r="H223">
            <v>0.56999999999999995</v>
          </cell>
          <cell r="I223">
            <v>44</v>
          </cell>
        </row>
        <row r="224">
          <cell r="A224" t="str">
            <v>126842705</v>
          </cell>
          <cell r="B224" t="str">
            <v>126842705</v>
          </cell>
          <cell r="C224">
            <v>25.9331999999999</v>
          </cell>
          <cell r="D224">
            <v>0</v>
          </cell>
          <cell r="E224">
            <v>48847.529999999897</v>
          </cell>
          <cell r="F224">
            <v>33</v>
          </cell>
          <cell r="G224">
            <v>115109.749999999</v>
          </cell>
          <cell r="H224">
            <v>0.67</v>
          </cell>
          <cell r="I224">
            <v>93</v>
          </cell>
        </row>
        <row r="225">
          <cell r="A225" t="str">
            <v>127262703</v>
          </cell>
          <cell r="B225" t="str">
            <v>127262703</v>
          </cell>
          <cell r="C225">
            <v>313.6164</v>
          </cell>
          <cell r="D225">
            <v>205958.679999999</v>
          </cell>
          <cell r="E225">
            <v>1027631.27</v>
          </cell>
          <cell r="F225">
            <v>245</v>
          </cell>
          <cell r="G225">
            <v>7914425.6999999899</v>
          </cell>
          <cell r="H225">
            <v>0.27</v>
          </cell>
          <cell r="I225">
            <v>1652</v>
          </cell>
        </row>
        <row r="226">
          <cell r="A226" t="str">
            <v>127263503</v>
          </cell>
          <cell r="B226" t="str">
            <v>127263503</v>
          </cell>
          <cell r="C226">
            <v>346.05169999999998</v>
          </cell>
          <cell r="D226">
            <v>968.65</v>
          </cell>
          <cell r="E226">
            <v>1144903.19</v>
          </cell>
          <cell r="F226">
            <v>494</v>
          </cell>
          <cell r="G226">
            <v>4138037.46</v>
          </cell>
          <cell r="H226">
            <v>0.35</v>
          </cell>
          <cell r="I226">
            <v>1196</v>
          </cell>
        </row>
        <row r="227">
          <cell r="A227" t="str">
            <v>127267603</v>
          </cell>
          <cell r="B227" t="str">
            <v>127267603</v>
          </cell>
          <cell r="C227">
            <v>2603.3320999999901</v>
          </cell>
          <cell r="D227">
            <v>71610.799999999901</v>
          </cell>
          <cell r="E227">
            <v>7542715.0300000003</v>
          </cell>
          <cell r="F227">
            <v>3100</v>
          </cell>
          <cell r="G227">
            <v>49539529.6199999</v>
          </cell>
          <cell r="H227">
            <v>0.23</v>
          </cell>
          <cell r="I227">
            <v>9652</v>
          </cell>
        </row>
        <row r="228">
          <cell r="A228" t="str">
            <v>127278304</v>
          </cell>
          <cell r="B228" t="str">
            <v>127278304</v>
          </cell>
          <cell r="C228">
            <v>420.9769</v>
          </cell>
          <cell r="D228">
            <v>0</v>
          </cell>
          <cell r="E228">
            <v>2829472.31</v>
          </cell>
          <cell r="F228">
            <v>296</v>
          </cell>
          <cell r="G228">
            <v>6653321.7999999896</v>
          </cell>
          <cell r="H228">
            <v>0.47</v>
          </cell>
          <cell r="I228">
            <v>1432</v>
          </cell>
        </row>
        <row r="229">
          <cell r="A229" t="str">
            <v>127294003</v>
          </cell>
          <cell r="B229" t="str">
            <v>127294003</v>
          </cell>
          <cell r="C229">
            <v>439.27409999999998</v>
          </cell>
          <cell r="D229">
            <v>0</v>
          </cell>
          <cell r="E229">
            <v>1223510.8500000001</v>
          </cell>
          <cell r="F229">
            <v>661</v>
          </cell>
          <cell r="G229">
            <v>4192604.1399999899</v>
          </cell>
          <cell r="H229">
            <v>0.43</v>
          </cell>
          <cell r="I229">
            <v>1561</v>
          </cell>
        </row>
        <row r="230">
          <cell r="A230" t="str">
            <v>127295703</v>
          </cell>
          <cell r="B230" t="str">
            <v>127295703</v>
          </cell>
          <cell r="C230">
            <v>25726.264100000699</v>
          </cell>
          <cell r="D230">
            <v>6710300.5700000003</v>
          </cell>
          <cell r="E230">
            <v>81452602.599998206</v>
          </cell>
          <cell r="F230">
            <v>28644</v>
          </cell>
          <cell r="G230">
            <v>429042511.89999598</v>
          </cell>
          <cell r="H230">
            <v>0.38</v>
          </cell>
          <cell r="I230">
            <v>108872</v>
          </cell>
        </row>
        <row r="231">
          <cell r="A231" t="str">
            <v>127298103</v>
          </cell>
          <cell r="B231" t="str">
            <v>127298103</v>
          </cell>
          <cell r="C231">
            <v>236.40880000000001</v>
          </cell>
          <cell r="D231">
            <v>426</v>
          </cell>
          <cell r="E231">
            <v>1114731.04</v>
          </cell>
          <cell r="F231">
            <v>428</v>
          </cell>
          <cell r="G231">
            <v>1815735.58</v>
          </cell>
          <cell r="H231">
            <v>0.78</v>
          </cell>
          <cell r="I231">
            <v>843</v>
          </cell>
        </row>
        <row r="232">
          <cell r="A232" t="str">
            <v>127300503</v>
          </cell>
          <cell r="B232" t="str">
            <v>127300503</v>
          </cell>
          <cell r="C232">
            <v>2321.9072999999898</v>
          </cell>
          <cell r="D232">
            <v>23262.93</v>
          </cell>
          <cell r="E232">
            <v>8334335.1099999901</v>
          </cell>
          <cell r="F232">
            <v>1397</v>
          </cell>
          <cell r="G232">
            <v>77559816.9799999</v>
          </cell>
          <cell r="H232">
            <v>0.21</v>
          </cell>
          <cell r="I232">
            <v>7685</v>
          </cell>
        </row>
        <row r="233">
          <cell r="A233" t="str">
            <v>127301305</v>
          </cell>
          <cell r="B233" t="str">
            <v>127301305</v>
          </cell>
          <cell r="C233">
            <v>37.520399999999903</v>
          </cell>
          <cell r="D233">
            <v>0</v>
          </cell>
          <cell r="E233">
            <v>110399.41</v>
          </cell>
          <cell r="F233">
            <v>28</v>
          </cell>
          <cell r="G233">
            <v>465195.15999999898</v>
          </cell>
          <cell r="H233">
            <v>0.42</v>
          </cell>
          <cell r="I233">
            <v>130</v>
          </cell>
        </row>
        <row r="234">
          <cell r="A234" t="str">
            <v>127303903</v>
          </cell>
          <cell r="B234" t="str">
            <v>127303903</v>
          </cell>
          <cell r="C234">
            <v>858.6037</v>
          </cell>
          <cell r="D234">
            <v>6829.52</v>
          </cell>
          <cell r="E234">
            <v>2869686.69</v>
          </cell>
          <cell r="F234">
            <v>1077</v>
          </cell>
          <cell r="G234">
            <v>12400710.609999999</v>
          </cell>
          <cell r="H234">
            <v>0.44</v>
          </cell>
          <cell r="I234">
            <v>3137</v>
          </cell>
        </row>
        <row r="235">
          <cell r="A235" t="str">
            <v>127304703</v>
          </cell>
          <cell r="B235" t="str">
            <v>127304703</v>
          </cell>
          <cell r="C235">
            <v>99.869100000000003</v>
          </cell>
          <cell r="D235">
            <v>0</v>
          </cell>
          <cell r="E235">
            <v>315895.44</v>
          </cell>
          <cell r="F235">
            <v>89</v>
          </cell>
          <cell r="G235">
            <v>1683190.74</v>
          </cell>
          <cell r="H235">
            <v>0.35</v>
          </cell>
          <cell r="I235">
            <v>315</v>
          </cell>
        </row>
        <row r="236">
          <cell r="A236" t="str">
            <v>127305405</v>
          </cell>
          <cell r="B236" t="str">
            <v>127305405</v>
          </cell>
          <cell r="C236">
            <v>51.128900000000002</v>
          </cell>
          <cell r="D236">
            <v>0</v>
          </cell>
          <cell r="E236">
            <v>132338.59</v>
          </cell>
          <cell r="F236">
            <v>54</v>
          </cell>
          <cell r="G236">
            <v>901181.299999999</v>
          </cell>
          <cell r="H236">
            <v>0.36</v>
          </cell>
          <cell r="I236">
            <v>203</v>
          </cell>
        </row>
        <row r="237">
          <cell r="A237" t="str">
            <v>127310404</v>
          </cell>
          <cell r="B237" t="str">
            <v>127310404</v>
          </cell>
          <cell r="C237">
            <v>30.2424999999999</v>
          </cell>
          <cell r="D237">
            <v>0</v>
          </cell>
          <cell r="E237">
            <v>109200.819999999</v>
          </cell>
          <cell r="F237">
            <v>38</v>
          </cell>
          <cell r="G237">
            <v>270062.28000000003</v>
          </cell>
          <cell r="H237">
            <v>0.5</v>
          </cell>
          <cell r="I237">
            <v>134</v>
          </cell>
        </row>
        <row r="238">
          <cell r="A238" t="str">
            <v>127311205</v>
          </cell>
          <cell r="B238" t="str">
            <v>127311205</v>
          </cell>
          <cell r="C238">
            <v>720.65250000000003</v>
          </cell>
          <cell r="D238">
            <v>403103.66999999899</v>
          </cell>
          <cell r="E238">
            <v>3548817.89</v>
          </cell>
          <cell r="F238">
            <v>549</v>
          </cell>
          <cell r="G238">
            <v>28148158.189999901</v>
          </cell>
          <cell r="H238">
            <v>0.25</v>
          </cell>
          <cell r="I238">
            <v>3488</v>
          </cell>
        </row>
        <row r="239">
          <cell r="A239" t="str">
            <v>127313803</v>
          </cell>
          <cell r="B239" t="str">
            <v>127313803</v>
          </cell>
          <cell r="C239">
            <v>72.177099999999896</v>
          </cell>
          <cell r="D239">
            <v>0</v>
          </cell>
          <cell r="E239">
            <v>201107.19</v>
          </cell>
          <cell r="F239">
            <v>116</v>
          </cell>
          <cell r="G239">
            <v>450845.44</v>
          </cell>
          <cell r="H239">
            <v>0.82</v>
          </cell>
          <cell r="I239">
            <v>273</v>
          </cell>
        </row>
        <row r="240">
          <cell r="A240" t="str">
            <v>127319504</v>
          </cell>
          <cell r="B240" t="str">
            <v>127319504</v>
          </cell>
          <cell r="C240">
            <v>1219.6089999999999</v>
          </cell>
          <cell r="D240">
            <v>0</v>
          </cell>
          <cell r="E240">
            <v>9929634.8299999908</v>
          </cell>
          <cell r="F240">
            <v>642</v>
          </cell>
          <cell r="G240">
            <v>49858423.460000001</v>
          </cell>
          <cell r="H240">
            <v>0.2</v>
          </cell>
          <cell r="I240">
            <v>4319</v>
          </cell>
        </row>
        <row r="241">
          <cell r="A241" t="str">
            <v>130089906</v>
          </cell>
          <cell r="B241" t="str">
            <v>130089906</v>
          </cell>
          <cell r="C241">
            <v>5.63499999999999</v>
          </cell>
          <cell r="D241">
            <v>0</v>
          </cell>
          <cell r="E241">
            <v>12133.129999999899</v>
          </cell>
          <cell r="F241">
            <v>7</v>
          </cell>
          <cell r="G241">
            <v>28461.229999999901</v>
          </cell>
          <cell r="H241">
            <v>0.62</v>
          </cell>
          <cell r="I241">
            <v>16</v>
          </cell>
        </row>
        <row r="242">
          <cell r="A242" t="str">
            <v>130601104</v>
          </cell>
          <cell r="B242" t="str">
            <v>130601104</v>
          </cell>
          <cell r="C242">
            <v>2136.4731999999999</v>
          </cell>
          <cell r="D242">
            <v>1715028.25999999</v>
          </cell>
          <cell r="E242">
            <v>12006709.779999901</v>
          </cell>
          <cell r="F242">
            <v>1856</v>
          </cell>
          <cell r="G242">
            <v>107890711.31999999</v>
          </cell>
          <cell r="H242">
            <v>0.16</v>
          </cell>
          <cell r="I242">
            <v>9849</v>
          </cell>
        </row>
        <row r="243">
          <cell r="A243" t="str">
            <v>130605205</v>
          </cell>
          <cell r="B243" t="str">
            <v>130605205</v>
          </cell>
          <cell r="C243">
            <v>548.21360000000004</v>
          </cell>
          <cell r="D243">
            <v>831</v>
          </cell>
          <cell r="E243">
            <v>1726621.95</v>
          </cell>
          <cell r="F243">
            <v>592</v>
          </cell>
          <cell r="G243">
            <v>14397672.1399999</v>
          </cell>
          <cell r="H243">
            <v>0.18</v>
          </cell>
          <cell r="I243">
            <v>1782</v>
          </cell>
        </row>
        <row r="244">
          <cell r="A244" t="str">
            <v>130606006</v>
          </cell>
          <cell r="B244" t="str">
            <v>130606006</v>
          </cell>
          <cell r="C244">
            <v>360.58519999999999</v>
          </cell>
          <cell r="D244">
            <v>1552.3</v>
          </cell>
          <cell r="E244">
            <v>1086446.55</v>
          </cell>
          <cell r="F244">
            <v>441</v>
          </cell>
          <cell r="G244">
            <v>6330504.0199999996</v>
          </cell>
          <cell r="H244">
            <v>0.31</v>
          </cell>
          <cell r="I244">
            <v>1485</v>
          </cell>
        </row>
        <row r="245">
          <cell r="A245" t="str">
            <v>130612806</v>
          </cell>
          <cell r="B245" t="str">
            <v>130612806</v>
          </cell>
          <cell r="C245">
            <v>692.915400000001</v>
          </cell>
          <cell r="D245">
            <v>1917.06</v>
          </cell>
          <cell r="E245">
            <v>2105764.3299999898</v>
          </cell>
          <cell r="F245">
            <v>1061</v>
          </cell>
          <cell r="G245">
            <v>17663716.649999902</v>
          </cell>
          <cell r="H245">
            <v>0.24</v>
          </cell>
          <cell r="I245">
            <v>2259</v>
          </cell>
        </row>
        <row r="246">
          <cell r="A246" t="str">
            <v>130613604</v>
          </cell>
          <cell r="B246" t="str">
            <v>130613604</v>
          </cell>
          <cell r="C246">
            <v>320.62479999999999</v>
          </cell>
          <cell r="D246">
            <v>243.28</v>
          </cell>
          <cell r="E246">
            <v>749506.41999999899</v>
          </cell>
          <cell r="F246">
            <v>613</v>
          </cell>
          <cell r="G246">
            <v>1830304.0899999901</v>
          </cell>
          <cell r="H246">
            <v>0.73</v>
          </cell>
          <cell r="I246">
            <v>1151</v>
          </cell>
        </row>
        <row r="247">
          <cell r="A247" t="str">
            <v>130614405</v>
          </cell>
          <cell r="B247" t="str">
            <v>130614405</v>
          </cell>
          <cell r="C247">
            <v>1151.1437000000001</v>
          </cell>
          <cell r="D247">
            <v>31588.809999999899</v>
          </cell>
          <cell r="E247">
            <v>4197407.41</v>
          </cell>
          <cell r="F247">
            <v>902</v>
          </cell>
          <cell r="G247">
            <v>24583593.18</v>
          </cell>
          <cell r="H247">
            <v>0.28999999999999998</v>
          </cell>
          <cell r="I247">
            <v>4515</v>
          </cell>
        </row>
        <row r="248">
          <cell r="A248" t="str">
            <v>130616905</v>
          </cell>
          <cell r="B248" t="str">
            <v>130616905</v>
          </cell>
          <cell r="C248">
            <v>233.5693</v>
          </cell>
          <cell r="D248">
            <v>1306.49</v>
          </cell>
          <cell r="E248">
            <v>745558.66999999899</v>
          </cell>
          <cell r="F248">
            <v>378</v>
          </cell>
          <cell r="G248">
            <v>2674348.4399999902</v>
          </cell>
          <cell r="H248">
            <v>0.42</v>
          </cell>
          <cell r="I248">
            <v>961</v>
          </cell>
        </row>
        <row r="249">
          <cell r="A249" t="str">
            <v>130618504</v>
          </cell>
          <cell r="B249" t="str">
            <v>130618504</v>
          </cell>
          <cell r="C249">
            <v>116.7788</v>
          </cell>
          <cell r="D249">
            <v>770.36</v>
          </cell>
          <cell r="E249">
            <v>392869.25999999902</v>
          </cell>
          <cell r="F249">
            <v>192</v>
          </cell>
          <cell r="G249">
            <v>711716.47</v>
          </cell>
          <cell r="H249">
            <v>0.65</v>
          </cell>
          <cell r="I249">
            <v>474</v>
          </cell>
        </row>
        <row r="250">
          <cell r="A250" t="str">
            <v>130721710</v>
          </cell>
          <cell r="B250" t="str">
            <v>130721710</v>
          </cell>
          <cell r="C250">
            <v>22.737500000000001</v>
          </cell>
          <cell r="D250">
            <v>0</v>
          </cell>
          <cell r="E250">
            <v>41945.87</v>
          </cell>
          <cell r="F250">
            <v>27</v>
          </cell>
          <cell r="G250">
            <v>132201.16</v>
          </cell>
          <cell r="H250">
            <v>0.36</v>
          </cell>
          <cell r="I250">
            <v>82</v>
          </cell>
        </row>
        <row r="251">
          <cell r="A251" t="str">
            <v>130734007</v>
          </cell>
          <cell r="B251" t="str">
            <v>130734007</v>
          </cell>
          <cell r="C251">
            <v>23.945499999999999</v>
          </cell>
          <cell r="D251">
            <v>0</v>
          </cell>
          <cell r="E251">
            <v>56306.26</v>
          </cell>
          <cell r="F251">
            <v>33</v>
          </cell>
          <cell r="G251">
            <v>439705.549999999</v>
          </cell>
          <cell r="H251">
            <v>0.22</v>
          </cell>
          <cell r="I251">
            <v>84</v>
          </cell>
        </row>
        <row r="252">
          <cell r="A252" t="str">
            <v>130826407</v>
          </cell>
          <cell r="B252" t="str">
            <v>130826407</v>
          </cell>
          <cell r="C252">
            <v>77.716899999999896</v>
          </cell>
          <cell r="D252">
            <v>3463.03</v>
          </cell>
          <cell r="E252">
            <v>401948.90999999898</v>
          </cell>
          <cell r="F252">
            <v>150</v>
          </cell>
          <cell r="G252">
            <v>576996.06999999995</v>
          </cell>
          <cell r="H252">
            <v>0.84</v>
          </cell>
          <cell r="I252">
            <v>313</v>
          </cell>
        </row>
        <row r="253">
          <cell r="A253" t="str">
            <v>130862905</v>
          </cell>
          <cell r="B253" t="str">
            <v>130862905</v>
          </cell>
          <cell r="C253">
            <v>93.357600000000005</v>
          </cell>
          <cell r="D253">
            <v>0</v>
          </cell>
          <cell r="E253">
            <v>238176.58</v>
          </cell>
          <cell r="F253">
            <v>115</v>
          </cell>
          <cell r="G253">
            <v>2196332.25</v>
          </cell>
          <cell r="H253">
            <v>0.26</v>
          </cell>
          <cell r="I253">
            <v>411</v>
          </cell>
        </row>
        <row r="254">
          <cell r="A254" t="str">
            <v>130877708</v>
          </cell>
          <cell r="B254" t="str">
            <v>130877708</v>
          </cell>
          <cell r="C254">
            <v>78.129399999999904</v>
          </cell>
          <cell r="D254">
            <v>0</v>
          </cell>
          <cell r="E254">
            <v>246318.91999999899</v>
          </cell>
          <cell r="F254">
            <v>103</v>
          </cell>
          <cell r="G254">
            <v>328720.81</v>
          </cell>
          <cell r="H254">
            <v>0.68</v>
          </cell>
          <cell r="I254">
            <v>215</v>
          </cell>
        </row>
        <row r="255">
          <cell r="A255" t="str">
            <v>130959304</v>
          </cell>
          <cell r="B255" t="str">
            <v>130959304</v>
          </cell>
          <cell r="C255">
            <v>481.60660000000001</v>
          </cell>
          <cell r="D255">
            <v>761.77</v>
          </cell>
          <cell r="E255">
            <v>1626714.97</v>
          </cell>
          <cell r="F255">
            <v>759</v>
          </cell>
          <cell r="G255">
            <v>5337046.4099999899</v>
          </cell>
          <cell r="H255">
            <v>0.42</v>
          </cell>
          <cell r="I255">
            <v>1634</v>
          </cell>
        </row>
        <row r="256">
          <cell r="A256" t="str">
            <v>131030203</v>
          </cell>
          <cell r="B256" t="str">
            <v>131030203</v>
          </cell>
          <cell r="C256">
            <v>1496.8396</v>
          </cell>
          <cell r="D256">
            <v>5417.68</v>
          </cell>
          <cell r="E256">
            <v>4897244.5399999898</v>
          </cell>
          <cell r="F256">
            <v>2195</v>
          </cell>
          <cell r="G256">
            <v>20754707.289999899</v>
          </cell>
          <cell r="H256">
            <v>0.42</v>
          </cell>
          <cell r="I256">
            <v>6410</v>
          </cell>
        </row>
        <row r="257">
          <cell r="A257" t="str">
            <v>131035105</v>
          </cell>
          <cell r="B257" t="str">
            <v>131035105</v>
          </cell>
          <cell r="C257">
            <v>39.536799999999999</v>
          </cell>
          <cell r="D257">
            <v>0</v>
          </cell>
          <cell r="E257">
            <v>93507.399999999907</v>
          </cell>
          <cell r="F257">
            <v>53</v>
          </cell>
          <cell r="G257">
            <v>545697.09</v>
          </cell>
          <cell r="H257">
            <v>0.52</v>
          </cell>
          <cell r="I257">
            <v>191</v>
          </cell>
        </row>
        <row r="258">
          <cell r="A258" t="str">
            <v>131036903</v>
          </cell>
          <cell r="B258" t="str">
            <v>131036903</v>
          </cell>
          <cell r="C258">
            <v>388.55759999999998</v>
          </cell>
          <cell r="D258">
            <v>4431.63</v>
          </cell>
          <cell r="E258">
            <v>1073845.95</v>
          </cell>
          <cell r="F258">
            <v>587</v>
          </cell>
          <cell r="G258">
            <v>5843650.4900000002</v>
          </cell>
          <cell r="H258">
            <v>0.41</v>
          </cell>
          <cell r="I258">
            <v>1560</v>
          </cell>
        </row>
        <row r="259">
          <cell r="A259" t="str">
            <v>131037704</v>
          </cell>
          <cell r="B259" t="str">
            <v>131037704</v>
          </cell>
          <cell r="C259">
            <v>1032.7678000000001</v>
          </cell>
          <cell r="D259">
            <v>6795.42</v>
          </cell>
          <cell r="E259">
            <v>2478065.5699999901</v>
          </cell>
          <cell r="F259">
            <v>1753</v>
          </cell>
          <cell r="G259">
            <v>7115871.1799999997</v>
          </cell>
          <cell r="H259">
            <v>0.54</v>
          </cell>
          <cell r="I259">
            <v>3805</v>
          </cell>
        </row>
        <row r="260">
          <cell r="A260" t="str">
            <v>131038504</v>
          </cell>
          <cell r="B260" t="str">
            <v>131038504</v>
          </cell>
          <cell r="C260">
            <v>772.06949999999995</v>
          </cell>
          <cell r="D260">
            <v>10051.58</v>
          </cell>
          <cell r="E260">
            <v>2449140.84</v>
          </cell>
          <cell r="F260">
            <v>1178</v>
          </cell>
          <cell r="G260">
            <v>10710270.9599999</v>
          </cell>
          <cell r="H260">
            <v>0.42</v>
          </cell>
          <cell r="I260">
            <v>3145</v>
          </cell>
        </row>
        <row r="261">
          <cell r="A261" t="str">
            <v>131040104</v>
          </cell>
          <cell r="B261" t="str">
            <v>131040104</v>
          </cell>
          <cell r="C261">
            <v>141.846699999999</v>
          </cell>
          <cell r="D261">
            <v>123481.75999999901</v>
          </cell>
          <cell r="E261">
            <v>1291110.71</v>
          </cell>
          <cell r="F261">
            <v>167</v>
          </cell>
          <cell r="G261">
            <v>3167501.1499999901</v>
          </cell>
          <cell r="H261">
            <v>0.4</v>
          </cell>
          <cell r="I261">
            <v>1722</v>
          </cell>
        </row>
        <row r="262">
          <cell r="A262" t="str">
            <v>131043506</v>
          </cell>
          <cell r="B262" t="str">
            <v>131043506</v>
          </cell>
          <cell r="C262">
            <v>593.93190000000004</v>
          </cell>
          <cell r="D262">
            <v>443.33</v>
          </cell>
          <cell r="E262">
            <v>1872248.19</v>
          </cell>
          <cell r="F262">
            <v>833</v>
          </cell>
          <cell r="G262">
            <v>10853739.640000001</v>
          </cell>
          <cell r="H262">
            <v>0.28999999999999998</v>
          </cell>
          <cell r="I262">
            <v>1955</v>
          </cell>
        </row>
        <row r="263">
          <cell r="A263" t="str">
            <v>131044305</v>
          </cell>
          <cell r="B263" t="str">
            <v>131044305</v>
          </cell>
          <cell r="C263">
            <v>689.71259999999904</v>
          </cell>
          <cell r="D263">
            <v>0</v>
          </cell>
          <cell r="E263">
            <v>2374448.62</v>
          </cell>
          <cell r="F263">
            <v>589</v>
          </cell>
          <cell r="G263">
            <v>14041265.68</v>
          </cell>
          <cell r="H263">
            <v>0.31</v>
          </cell>
          <cell r="I263">
            <v>2635</v>
          </cell>
        </row>
        <row r="264">
          <cell r="A264" t="str">
            <v>131045004</v>
          </cell>
          <cell r="B264" t="str">
            <v>131045004</v>
          </cell>
          <cell r="C264">
            <v>40.627899999999897</v>
          </cell>
          <cell r="D264">
            <v>0</v>
          </cell>
          <cell r="E264">
            <v>105962.32</v>
          </cell>
          <cell r="F264">
            <v>45</v>
          </cell>
          <cell r="G264">
            <v>316244.549999999</v>
          </cell>
          <cell r="H264">
            <v>0.47</v>
          </cell>
          <cell r="I264">
            <v>119</v>
          </cell>
        </row>
        <row r="265">
          <cell r="A265" t="str">
            <v>132812205</v>
          </cell>
          <cell r="B265" t="str">
            <v>132812205</v>
          </cell>
          <cell r="C265">
            <v>3290.3602000000001</v>
          </cell>
          <cell r="D265">
            <v>0</v>
          </cell>
          <cell r="E265">
            <v>37086593.5</v>
          </cell>
          <cell r="F265">
            <v>1998</v>
          </cell>
          <cell r="G265">
            <v>118981563.09</v>
          </cell>
          <cell r="H265">
            <v>0.35</v>
          </cell>
          <cell r="I265">
            <v>12809</v>
          </cell>
        </row>
        <row r="266">
          <cell r="A266" t="str">
            <v>133244705</v>
          </cell>
          <cell r="B266" t="str">
            <v>133244705</v>
          </cell>
          <cell r="C266">
            <v>264.42239999999998</v>
          </cell>
          <cell r="D266">
            <v>230.24</v>
          </cell>
          <cell r="E266">
            <v>678685.08999999904</v>
          </cell>
          <cell r="F266">
            <v>432</v>
          </cell>
          <cell r="G266">
            <v>2011008.33</v>
          </cell>
          <cell r="H266">
            <v>0.43</v>
          </cell>
          <cell r="I266">
            <v>1127</v>
          </cell>
        </row>
        <row r="267">
          <cell r="A267" t="str">
            <v>133245406</v>
          </cell>
          <cell r="B267" t="str">
            <v>133245406</v>
          </cell>
          <cell r="C267">
            <v>908.95539999999903</v>
          </cell>
          <cell r="D267">
            <v>11361.18</v>
          </cell>
          <cell r="E267">
            <v>3912997.6</v>
          </cell>
          <cell r="F267">
            <v>738</v>
          </cell>
          <cell r="G267">
            <v>41554880.020000003</v>
          </cell>
          <cell r="H267">
            <v>0.15</v>
          </cell>
          <cell r="I267">
            <v>3283</v>
          </cell>
        </row>
        <row r="268">
          <cell r="A268" t="str">
            <v>133249606</v>
          </cell>
          <cell r="B268" t="str">
            <v>133249606</v>
          </cell>
          <cell r="C268">
            <v>67.071299999999994</v>
          </cell>
          <cell r="D268">
            <v>0</v>
          </cell>
          <cell r="E268">
            <v>140129.94999999899</v>
          </cell>
          <cell r="F268">
            <v>76</v>
          </cell>
          <cell r="G268">
            <v>972202.93</v>
          </cell>
          <cell r="H268">
            <v>0.28999999999999998</v>
          </cell>
          <cell r="I268">
            <v>190</v>
          </cell>
        </row>
        <row r="269">
          <cell r="A269" t="str">
            <v>133250406</v>
          </cell>
          <cell r="B269" t="str">
            <v>133250406</v>
          </cell>
          <cell r="C269">
            <v>274.02890000000002</v>
          </cell>
          <cell r="D269">
            <v>0</v>
          </cell>
          <cell r="E269">
            <v>726333.62999999896</v>
          </cell>
          <cell r="F269">
            <v>491</v>
          </cell>
          <cell r="G269">
            <v>1904427.23999999</v>
          </cell>
          <cell r="H269">
            <v>0.64</v>
          </cell>
          <cell r="I269">
            <v>1062</v>
          </cell>
        </row>
        <row r="270">
          <cell r="A270" t="str">
            <v>133252005</v>
          </cell>
          <cell r="B270" t="str">
            <v>133252005</v>
          </cell>
          <cell r="C270">
            <v>354.08249999999998</v>
          </cell>
          <cell r="D270">
            <v>587.15999999999894</v>
          </cell>
          <cell r="E270">
            <v>1159658.06</v>
          </cell>
          <cell r="F270">
            <v>628</v>
          </cell>
          <cell r="G270">
            <v>6183380.6199999899</v>
          </cell>
          <cell r="H270">
            <v>0.28999999999999998</v>
          </cell>
          <cell r="I270">
            <v>1347</v>
          </cell>
        </row>
        <row r="271">
          <cell r="A271" t="str">
            <v>133255305</v>
          </cell>
          <cell r="B271" t="str">
            <v>133255305</v>
          </cell>
          <cell r="C271">
            <v>170.466399999999</v>
          </cell>
          <cell r="D271">
            <v>0</v>
          </cell>
          <cell r="E271">
            <v>430961.46999999898</v>
          </cell>
          <cell r="F271">
            <v>209</v>
          </cell>
          <cell r="G271">
            <v>1934931.1299999901</v>
          </cell>
          <cell r="H271">
            <v>0.31</v>
          </cell>
          <cell r="I271">
            <v>800</v>
          </cell>
        </row>
        <row r="272">
          <cell r="A272" t="str">
            <v>133257904</v>
          </cell>
          <cell r="B272" t="str">
            <v>133257904</v>
          </cell>
          <cell r="C272">
            <v>3.02639999999999</v>
          </cell>
          <cell r="D272">
            <v>0</v>
          </cell>
          <cell r="E272">
            <v>19571.22</v>
          </cell>
          <cell r="F272">
            <v>3</v>
          </cell>
          <cell r="G272">
            <v>124757</v>
          </cell>
          <cell r="H272">
            <v>0.2</v>
          </cell>
          <cell r="I272">
            <v>78</v>
          </cell>
        </row>
        <row r="273">
          <cell r="A273" t="str">
            <v>133258705</v>
          </cell>
          <cell r="B273" t="str">
            <v>133258705</v>
          </cell>
          <cell r="C273">
            <v>195.89279999999999</v>
          </cell>
          <cell r="D273">
            <v>112.22</v>
          </cell>
          <cell r="E273">
            <v>454605.79</v>
          </cell>
          <cell r="F273">
            <v>293</v>
          </cell>
          <cell r="G273">
            <v>1308706.96999999</v>
          </cell>
          <cell r="H273">
            <v>0.59</v>
          </cell>
          <cell r="I273">
            <v>687</v>
          </cell>
        </row>
        <row r="274">
          <cell r="A274" t="str">
            <v>133260309</v>
          </cell>
          <cell r="B274" t="str">
            <v>133260309</v>
          </cell>
          <cell r="C274">
            <v>76.6083</v>
          </cell>
          <cell r="D274">
            <v>117.459999999999</v>
          </cell>
          <cell r="E274">
            <v>216914.41999999899</v>
          </cell>
          <cell r="F274">
            <v>129</v>
          </cell>
          <cell r="G274">
            <v>640768.22999999905</v>
          </cell>
          <cell r="H274">
            <v>0.57999999999999996</v>
          </cell>
          <cell r="I274">
            <v>337</v>
          </cell>
        </row>
        <row r="275">
          <cell r="A275" t="str">
            <v>133331202</v>
          </cell>
          <cell r="B275" t="str">
            <v>133331202</v>
          </cell>
          <cell r="C275">
            <v>8.0091000000000001</v>
          </cell>
          <cell r="D275">
            <v>0</v>
          </cell>
          <cell r="E275">
            <v>74795.819999999905</v>
          </cell>
          <cell r="F275">
            <v>9</v>
          </cell>
          <cell r="G275">
            <v>92008</v>
          </cell>
          <cell r="H275">
            <v>4.0224000000000002</v>
          </cell>
          <cell r="I275">
            <v>192</v>
          </cell>
        </row>
        <row r="276">
          <cell r="A276" t="str">
            <v>133355104</v>
          </cell>
          <cell r="B276" t="str">
            <v>133355104</v>
          </cell>
          <cell r="C276">
            <v>18482.5131000004</v>
          </cell>
          <cell r="D276">
            <v>6339976.6799999904</v>
          </cell>
          <cell r="E276">
            <v>78202451.1300008</v>
          </cell>
          <cell r="F276">
            <v>21257</v>
          </cell>
          <cell r="G276">
            <v>295386556.81999898</v>
          </cell>
          <cell r="H276">
            <v>0.45</v>
          </cell>
          <cell r="I276">
            <v>88445</v>
          </cell>
        </row>
        <row r="277">
          <cell r="A277" t="str">
            <v>133367602</v>
          </cell>
          <cell r="B277" t="str">
            <v>133367602</v>
          </cell>
          <cell r="C277">
            <v>113.6836</v>
          </cell>
          <cell r="D277">
            <v>0</v>
          </cell>
          <cell r="E277">
            <v>229778.84999999899</v>
          </cell>
          <cell r="F277">
            <v>153</v>
          </cell>
          <cell r="G277">
            <v>1050507.79999999</v>
          </cell>
          <cell r="H277">
            <v>0.5</v>
          </cell>
          <cell r="I277">
            <v>450</v>
          </cell>
        </row>
        <row r="278">
          <cell r="A278" t="str">
            <v>133457505</v>
          </cell>
          <cell r="B278" t="str">
            <v>133457505</v>
          </cell>
          <cell r="C278">
            <v>2301.4133999999899</v>
          </cell>
          <cell r="D278">
            <v>242889.73</v>
          </cell>
          <cell r="E278">
            <v>7600721.9699999997</v>
          </cell>
          <cell r="F278">
            <v>2924</v>
          </cell>
          <cell r="G278">
            <v>37625546.649999902</v>
          </cell>
          <cell r="H278">
            <v>0.34</v>
          </cell>
          <cell r="I278">
            <v>9625</v>
          </cell>
        </row>
        <row r="279">
          <cell r="A279" t="str">
            <v>133544006</v>
          </cell>
          <cell r="B279" t="str">
            <v>133544006</v>
          </cell>
          <cell r="C279">
            <v>309.60520000000002</v>
          </cell>
          <cell r="D279">
            <v>2401.69</v>
          </cell>
          <cell r="E279">
            <v>1220787.98</v>
          </cell>
          <cell r="F279">
            <v>656</v>
          </cell>
          <cell r="G279">
            <v>2802692.8199999901</v>
          </cell>
          <cell r="H279">
            <v>0.55000000000000004</v>
          </cell>
          <cell r="I279">
            <v>1407</v>
          </cell>
        </row>
        <row r="280">
          <cell r="A280" t="str">
            <v>133545705</v>
          </cell>
          <cell r="B280" t="str">
            <v>133545705</v>
          </cell>
          <cell r="C280">
            <v>1032.374</v>
          </cell>
          <cell r="D280">
            <v>13220.02</v>
          </cell>
          <cell r="E280">
            <v>4058676.2299999902</v>
          </cell>
          <cell r="F280">
            <v>1520</v>
          </cell>
          <cell r="G280">
            <v>13031710.359999999</v>
          </cell>
          <cell r="H280">
            <v>0.38</v>
          </cell>
          <cell r="I280">
            <v>3696</v>
          </cell>
        </row>
        <row r="281">
          <cell r="A281" t="str">
            <v>134772607</v>
          </cell>
          <cell r="B281" t="str">
            <v>134772607</v>
          </cell>
          <cell r="C281">
            <v>37.2196</v>
          </cell>
          <cell r="D281">
            <v>0</v>
          </cell>
          <cell r="E281">
            <v>87157.11</v>
          </cell>
          <cell r="F281">
            <v>42</v>
          </cell>
          <cell r="G281">
            <v>419427.88</v>
          </cell>
          <cell r="H281">
            <v>0.37</v>
          </cell>
          <cell r="I281">
            <v>114</v>
          </cell>
        </row>
        <row r="282">
          <cell r="A282" t="str">
            <v>135032405</v>
          </cell>
          <cell r="B282" t="str">
            <v>135032405</v>
          </cell>
          <cell r="C282">
            <v>3284.4696999999901</v>
          </cell>
          <cell r="D282">
            <v>941875.97</v>
          </cell>
          <cell r="E282">
            <v>15392954.02</v>
          </cell>
          <cell r="F282">
            <v>3020</v>
          </cell>
          <cell r="G282">
            <v>74327883.689999893</v>
          </cell>
          <cell r="H282">
            <v>0.34</v>
          </cell>
          <cell r="I282">
            <v>15368</v>
          </cell>
        </row>
        <row r="283">
          <cell r="A283" t="str">
            <v>135033204</v>
          </cell>
          <cell r="B283" t="str">
            <v>135033204</v>
          </cell>
          <cell r="C283">
            <v>264.58600000000001</v>
          </cell>
          <cell r="D283">
            <v>343.8</v>
          </cell>
          <cell r="E283">
            <v>461837</v>
          </cell>
          <cell r="F283">
            <v>458</v>
          </cell>
          <cell r="G283">
            <v>1117458.81</v>
          </cell>
          <cell r="H283">
            <v>0.89</v>
          </cell>
          <cell r="I283">
            <v>946</v>
          </cell>
        </row>
        <row r="284">
          <cell r="A284" t="str">
            <v>135034009</v>
          </cell>
          <cell r="B284" t="str">
            <v>135034009</v>
          </cell>
          <cell r="C284">
            <v>22.5870999999999</v>
          </cell>
          <cell r="D284">
            <v>0</v>
          </cell>
          <cell r="E284">
            <v>54236.6</v>
          </cell>
          <cell r="F284">
            <v>26</v>
          </cell>
          <cell r="G284">
            <v>279793.359999999</v>
          </cell>
          <cell r="H284">
            <v>0.38</v>
          </cell>
          <cell r="I284">
            <v>84</v>
          </cell>
        </row>
        <row r="285">
          <cell r="A285" t="str">
            <v>135035706</v>
          </cell>
          <cell r="B285" t="str">
            <v>135035706</v>
          </cell>
          <cell r="C285">
            <v>4405.3810999999896</v>
          </cell>
          <cell r="D285">
            <v>24242.880000000001</v>
          </cell>
          <cell r="E285">
            <v>14112917.380000001</v>
          </cell>
          <cell r="F285">
            <v>6016</v>
          </cell>
          <cell r="G285">
            <v>64378318.949999899</v>
          </cell>
          <cell r="H285">
            <v>0.35</v>
          </cell>
          <cell r="I285">
            <v>14973</v>
          </cell>
        </row>
        <row r="286">
          <cell r="A286" t="str">
            <v>135036506</v>
          </cell>
          <cell r="B286" t="str">
            <v>135036506</v>
          </cell>
          <cell r="C286">
            <v>1418.4521999999999</v>
          </cell>
          <cell r="D286">
            <v>184972.02</v>
          </cell>
          <cell r="E286">
            <v>5771512.3300000001</v>
          </cell>
          <cell r="F286">
            <v>1292</v>
          </cell>
          <cell r="G286">
            <v>27166470.849999901</v>
          </cell>
          <cell r="H286">
            <v>0.35</v>
          </cell>
          <cell r="I286">
            <v>5882</v>
          </cell>
        </row>
        <row r="287">
          <cell r="A287" t="str">
            <v>135151206</v>
          </cell>
          <cell r="B287" t="str">
            <v>135151206</v>
          </cell>
          <cell r="C287">
            <v>52.759699999999903</v>
          </cell>
          <cell r="D287">
            <v>0</v>
          </cell>
          <cell r="E287">
            <v>90860.859999999899</v>
          </cell>
          <cell r="F287">
            <v>47</v>
          </cell>
          <cell r="G287">
            <v>607040.50999999896</v>
          </cell>
          <cell r="H287">
            <v>0.47</v>
          </cell>
          <cell r="I287">
            <v>127</v>
          </cell>
        </row>
        <row r="288">
          <cell r="A288" t="str">
            <v>135223905</v>
          </cell>
          <cell r="B288" t="str">
            <v>135223905</v>
          </cell>
          <cell r="C288">
            <v>220.90969999999999</v>
          </cell>
          <cell r="D288">
            <v>3377.65</v>
          </cell>
          <cell r="E288">
            <v>627484.67000000004</v>
          </cell>
          <cell r="F288">
            <v>262</v>
          </cell>
          <cell r="G288">
            <v>2768470.04</v>
          </cell>
          <cell r="H288">
            <v>0.34</v>
          </cell>
          <cell r="I288">
            <v>737</v>
          </cell>
        </row>
        <row r="289">
          <cell r="A289" t="str">
            <v>135225404</v>
          </cell>
          <cell r="B289" t="str">
            <v>135225404</v>
          </cell>
          <cell r="C289">
            <v>1208.7275999999899</v>
          </cell>
          <cell r="D289">
            <v>1346959.4199999899</v>
          </cell>
          <cell r="E289">
            <v>6006479.7199999904</v>
          </cell>
          <cell r="F289">
            <v>925</v>
          </cell>
          <cell r="G289">
            <v>38927261.719999999</v>
          </cell>
          <cell r="H289">
            <v>0.31</v>
          </cell>
          <cell r="I289">
            <v>5072</v>
          </cell>
        </row>
        <row r="290">
          <cell r="A290" t="str">
            <v>135226205</v>
          </cell>
          <cell r="B290" t="str">
            <v>135226205</v>
          </cell>
          <cell r="C290">
            <v>374.17759999999998</v>
          </cell>
          <cell r="D290">
            <v>17410.449999999899</v>
          </cell>
          <cell r="E290">
            <v>1360312.3</v>
          </cell>
          <cell r="F290">
            <v>697</v>
          </cell>
          <cell r="G290">
            <v>5257167.5199999996</v>
          </cell>
          <cell r="H290">
            <v>0.42</v>
          </cell>
          <cell r="I290">
            <v>1691</v>
          </cell>
        </row>
        <row r="291">
          <cell r="A291" t="str">
            <v>135233809</v>
          </cell>
          <cell r="B291" t="str">
            <v>135233809</v>
          </cell>
          <cell r="C291">
            <v>34.573799999999899</v>
          </cell>
          <cell r="D291">
            <v>0</v>
          </cell>
          <cell r="E291">
            <v>82916.029999999897</v>
          </cell>
          <cell r="F291">
            <v>36</v>
          </cell>
          <cell r="G291">
            <v>242194.36</v>
          </cell>
          <cell r="H291">
            <v>0.44</v>
          </cell>
          <cell r="I291">
            <v>126</v>
          </cell>
        </row>
        <row r="292">
          <cell r="A292" t="str">
            <v>135235306</v>
          </cell>
          <cell r="B292" t="str">
            <v>135235306</v>
          </cell>
          <cell r="C292">
            <v>3153.1412999999902</v>
          </cell>
          <cell r="D292">
            <v>1210221.73</v>
          </cell>
          <cell r="E292">
            <v>13823663.050000001</v>
          </cell>
          <cell r="F292">
            <v>3311</v>
          </cell>
          <cell r="G292">
            <v>59097346.32</v>
          </cell>
          <cell r="H292">
            <v>0.37</v>
          </cell>
          <cell r="I292">
            <v>13962</v>
          </cell>
        </row>
        <row r="293">
          <cell r="A293" t="str">
            <v>135237906</v>
          </cell>
          <cell r="B293" t="str">
            <v>135237906</v>
          </cell>
          <cell r="C293">
            <v>3466.1460999999899</v>
          </cell>
          <cell r="D293">
            <v>298244.179999999</v>
          </cell>
          <cell r="E293">
            <v>10589741.079999899</v>
          </cell>
          <cell r="F293">
            <v>4227</v>
          </cell>
          <cell r="G293">
            <v>65523364.060000002</v>
          </cell>
          <cell r="H293">
            <v>0.28000000000000003</v>
          </cell>
          <cell r="I293">
            <v>13061</v>
          </cell>
        </row>
        <row r="294">
          <cell r="A294" t="str">
            <v>135238706</v>
          </cell>
          <cell r="B294" t="str">
            <v>135238706</v>
          </cell>
          <cell r="C294">
            <v>55.074499999999901</v>
          </cell>
          <cell r="D294">
            <v>0</v>
          </cell>
          <cell r="E294">
            <v>271731.77</v>
          </cell>
          <cell r="F294">
            <v>57</v>
          </cell>
          <cell r="G294">
            <v>1165228.5799999901</v>
          </cell>
          <cell r="H294">
            <v>0.43</v>
          </cell>
          <cell r="I294">
            <v>165</v>
          </cell>
        </row>
        <row r="295">
          <cell r="A295" t="str">
            <v>136140407</v>
          </cell>
          <cell r="B295" t="str">
            <v>136140407</v>
          </cell>
          <cell r="C295">
            <v>24.986799999999899</v>
          </cell>
          <cell r="D295">
            <v>0</v>
          </cell>
          <cell r="E295">
            <v>98665.35</v>
          </cell>
          <cell r="F295">
            <v>30</v>
          </cell>
          <cell r="G295">
            <v>340527.80999999901</v>
          </cell>
          <cell r="H295">
            <v>0.39</v>
          </cell>
          <cell r="I295">
            <v>76</v>
          </cell>
        </row>
        <row r="296">
          <cell r="A296" t="str">
            <v>136141205</v>
          </cell>
          <cell r="B296" t="str">
            <v>136141205</v>
          </cell>
          <cell r="C296">
            <v>7963.2204999999803</v>
          </cell>
          <cell r="D296">
            <v>2543441.87</v>
          </cell>
          <cell r="E296">
            <v>37306656.049999803</v>
          </cell>
          <cell r="F296">
            <v>6789</v>
          </cell>
          <cell r="G296">
            <v>151833891.019999</v>
          </cell>
          <cell r="H296">
            <v>0.48</v>
          </cell>
          <cell r="I296">
            <v>34141</v>
          </cell>
        </row>
        <row r="297">
          <cell r="A297" t="str">
            <v>136142011</v>
          </cell>
          <cell r="B297" t="str">
            <v>136142011</v>
          </cell>
          <cell r="C297">
            <v>79.445499999999896</v>
          </cell>
          <cell r="D297">
            <v>0</v>
          </cell>
          <cell r="E297">
            <v>265291.25999999902</v>
          </cell>
          <cell r="F297">
            <v>101</v>
          </cell>
          <cell r="G297">
            <v>470643.83</v>
          </cell>
          <cell r="H297">
            <v>0.47</v>
          </cell>
          <cell r="I297">
            <v>266</v>
          </cell>
        </row>
        <row r="298">
          <cell r="A298" t="str">
            <v>136143806</v>
          </cell>
          <cell r="B298" t="str">
            <v>136143806</v>
          </cell>
          <cell r="C298">
            <v>1906.1435999999901</v>
          </cell>
          <cell r="D298">
            <v>40979.869999999901</v>
          </cell>
          <cell r="E298">
            <v>6780543.2699999902</v>
          </cell>
          <cell r="F298">
            <v>2624</v>
          </cell>
          <cell r="G298">
            <v>19686534.690000001</v>
          </cell>
          <cell r="H298">
            <v>0.54</v>
          </cell>
          <cell r="I298">
            <v>6739</v>
          </cell>
        </row>
        <row r="299">
          <cell r="A299" t="str">
            <v>136144610</v>
          </cell>
          <cell r="B299" t="str">
            <v>136144610</v>
          </cell>
          <cell r="C299">
            <v>61.282200000000003</v>
          </cell>
          <cell r="D299">
            <v>0</v>
          </cell>
          <cell r="E299">
            <v>143133.25</v>
          </cell>
          <cell r="F299">
            <v>109</v>
          </cell>
          <cell r="G299">
            <v>729186.01</v>
          </cell>
          <cell r="H299">
            <v>0.43</v>
          </cell>
          <cell r="I299">
            <v>266</v>
          </cell>
        </row>
        <row r="300">
          <cell r="A300" t="str">
            <v>136145310</v>
          </cell>
          <cell r="B300" t="str">
            <v>136145310</v>
          </cell>
          <cell r="C300">
            <v>20.140899999999899</v>
          </cell>
          <cell r="D300">
            <v>0</v>
          </cell>
          <cell r="E300">
            <v>91365.639999999898</v>
          </cell>
          <cell r="F300">
            <v>29</v>
          </cell>
          <cell r="G300">
            <v>262202.989999999</v>
          </cell>
          <cell r="H300">
            <v>1</v>
          </cell>
          <cell r="I300">
            <v>102</v>
          </cell>
        </row>
        <row r="301">
          <cell r="A301" t="str">
            <v>136325111</v>
          </cell>
          <cell r="B301" t="str">
            <v>136325111</v>
          </cell>
          <cell r="C301">
            <v>38.419099999999901</v>
          </cell>
          <cell r="D301">
            <v>0</v>
          </cell>
          <cell r="E301">
            <v>123595.67</v>
          </cell>
          <cell r="F301">
            <v>49</v>
          </cell>
          <cell r="G301">
            <v>249405.5</v>
          </cell>
          <cell r="H301">
            <v>0.45</v>
          </cell>
          <cell r="I301">
            <v>125</v>
          </cell>
        </row>
        <row r="302">
          <cell r="A302" t="str">
            <v>136326908</v>
          </cell>
          <cell r="B302" t="str">
            <v>136326908</v>
          </cell>
          <cell r="C302">
            <v>563.63329999999905</v>
          </cell>
          <cell r="D302">
            <v>1005.9</v>
          </cell>
          <cell r="E302">
            <v>2273090.50999999</v>
          </cell>
          <cell r="F302">
            <v>526</v>
          </cell>
          <cell r="G302">
            <v>10546141.25</v>
          </cell>
          <cell r="H302">
            <v>0.34</v>
          </cell>
          <cell r="I302">
            <v>2259</v>
          </cell>
        </row>
        <row r="303">
          <cell r="A303" t="str">
            <v>136327710</v>
          </cell>
          <cell r="B303" t="str">
            <v>136327710</v>
          </cell>
          <cell r="C303">
            <v>17.647500000000001</v>
          </cell>
          <cell r="D303">
            <v>0</v>
          </cell>
          <cell r="E303">
            <v>85583.11</v>
          </cell>
          <cell r="F303">
            <v>20</v>
          </cell>
          <cell r="G303">
            <v>295291.15999999997</v>
          </cell>
          <cell r="H303">
            <v>0.46</v>
          </cell>
          <cell r="I303">
            <v>92</v>
          </cell>
        </row>
        <row r="304">
          <cell r="A304" t="str">
            <v>136328510</v>
          </cell>
          <cell r="B304" t="str">
            <v>136328510</v>
          </cell>
          <cell r="C304">
            <v>29.854899999999901</v>
          </cell>
          <cell r="D304">
            <v>457.98</v>
          </cell>
          <cell r="E304">
            <v>90999.589999999895</v>
          </cell>
          <cell r="F304">
            <v>59</v>
          </cell>
          <cell r="G304">
            <v>353644.9</v>
          </cell>
          <cell r="H304">
            <v>0.48</v>
          </cell>
          <cell r="I304">
            <v>119</v>
          </cell>
        </row>
        <row r="305">
          <cell r="A305" t="str">
            <v>136330107</v>
          </cell>
          <cell r="B305" t="str">
            <v>136330107</v>
          </cell>
          <cell r="C305">
            <v>205.58510000000001</v>
          </cell>
          <cell r="D305">
            <v>1589.6199999999899</v>
          </cell>
          <cell r="E305">
            <v>804919.66999999899</v>
          </cell>
          <cell r="F305">
            <v>387</v>
          </cell>
          <cell r="G305">
            <v>1954619.96</v>
          </cell>
          <cell r="H305">
            <v>0.46</v>
          </cell>
          <cell r="I305">
            <v>991</v>
          </cell>
        </row>
        <row r="306">
          <cell r="A306" t="str">
            <v>136331910</v>
          </cell>
          <cell r="B306" t="str">
            <v>136331910</v>
          </cell>
          <cell r="C306">
            <v>55.431799999999903</v>
          </cell>
          <cell r="D306">
            <v>0</v>
          </cell>
          <cell r="E306">
            <v>231352.40999999901</v>
          </cell>
          <cell r="F306">
            <v>78</v>
          </cell>
          <cell r="G306">
            <v>306871.43</v>
          </cell>
          <cell r="H306">
            <v>1</v>
          </cell>
          <cell r="I306">
            <v>194</v>
          </cell>
        </row>
        <row r="307">
          <cell r="A307" t="str">
            <v>136332705</v>
          </cell>
          <cell r="B307" t="str">
            <v>136332705</v>
          </cell>
          <cell r="C307">
            <v>551.16369999999995</v>
          </cell>
          <cell r="D307">
            <v>621.80999999999995</v>
          </cell>
          <cell r="E307">
            <v>1307394.3399999901</v>
          </cell>
          <cell r="F307">
            <v>882</v>
          </cell>
          <cell r="G307">
            <v>3251738.4799999902</v>
          </cell>
          <cell r="H307">
            <v>0.86</v>
          </cell>
          <cell r="I307">
            <v>2171</v>
          </cell>
        </row>
        <row r="308">
          <cell r="A308" t="str">
            <v>136361607</v>
          </cell>
          <cell r="B308" t="str">
            <v>136361607</v>
          </cell>
          <cell r="C308">
            <v>6304.3922999999804</v>
          </cell>
          <cell r="D308">
            <v>1837705.38</v>
          </cell>
          <cell r="E308">
            <v>30167725.089999899</v>
          </cell>
          <cell r="F308">
            <v>6326</v>
          </cell>
          <cell r="G308">
            <v>144686430.59999901</v>
          </cell>
          <cell r="H308">
            <v>0.24</v>
          </cell>
          <cell r="I308">
            <v>23206</v>
          </cell>
        </row>
        <row r="309">
          <cell r="A309" t="str">
            <v>136381405</v>
          </cell>
          <cell r="B309" t="str">
            <v>136381405</v>
          </cell>
          <cell r="C309">
            <v>62.960799999999999</v>
          </cell>
          <cell r="D309">
            <v>0</v>
          </cell>
          <cell r="E309">
            <v>144268.73000000001</v>
          </cell>
          <cell r="F309">
            <v>77</v>
          </cell>
          <cell r="G309">
            <v>683484.54</v>
          </cell>
          <cell r="H309">
            <v>0.42</v>
          </cell>
          <cell r="I309">
            <v>292</v>
          </cell>
        </row>
        <row r="310">
          <cell r="A310" t="str">
            <v>136412710</v>
          </cell>
          <cell r="B310" t="str">
            <v>136412710</v>
          </cell>
          <cell r="C310">
            <v>11.8916</v>
          </cell>
          <cell r="D310">
            <v>0</v>
          </cell>
          <cell r="E310">
            <v>34697.779999999897</v>
          </cell>
          <cell r="F310">
            <v>14</v>
          </cell>
          <cell r="G310">
            <v>59852.429999999898</v>
          </cell>
          <cell r="H310">
            <v>0.76</v>
          </cell>
          <cell r="I310">
            <v>34</v>
          </cell>
        </row>
        <row r="311">
          <cell r="A311" t="str">
            <v>136430906</v>
          </cell>
          <cell r="B311" t="str">
            <v>136430906</v>
          </cell>
          <cell r="C311">
            <v>514.42460000000005</v>
          </cell>
          <cell r="D311">
            <v>885.38</v>
          </cell>
          <cell r="E311">
            <v>1287538.6000000001</v>
          </cell>
          <cell r="F311">
            <v>962</v>
          </cell>
          <cell r="G311">
            <v>4514755.33</v>
          </cell>
          <cell r="H311">
            <v>0.53</v>
          </cell>
          <cell r="I311">
            <v>1965</v>
          </cell>
        </row>
        <row r="312">
          <cell r="A312" t="str">
            <v>136436606</v>
          </cell>
          <cell r="B312" t="str">
            <v>136436606</v>
          </cell>
          <cell r="C312">
            <v>618.5575</v>
          </cell>
          <cell r="D312">
            <v>543.41</v>
          </cell>
          <cell r="E312">
            <v>2247838.27</v>
          </cell>
          <cell r="F312">
            <v>743</v>
          </cell>
          <cell r="G312">
            <v>10776097.27</v>
          </cell>
          <cell r="H312">
            <v>0.27</v>
          </cell>
          <cell r="I312">
            <v>2450</v>
          </cell>
        </row>
        <row r="313">
          <cell r="A313" t="str">
            <v>136488705</v>
          </cell>
          <cell r="B313" t="str">
            <v>136488705</v>
          </cell>
          <cell r="C313">
            <v>673.48689999999999</v>
          </cell>
          <cell r="D313">
            <v>3338.4899999999898</v>
          </cell>
          <cell r="E313">
            <v>1993424.3699999901</v>
          </cell>
          <cell r="F313">
            <v>1031</v>
          </cell>
          <cell r="G313">
            <v>8933262.5899999999</v>
          </cell>
          <cell r="H313">
            <v>0.36</v>
          </cell>
          <cell r="I313">
            <v>2686</v>
          </cell>
        </row>
        <row r="314">
          <cell r="A314" t="str">
            <v>136489505</v>
          </cell>
          <cell r="B314" t="str">
            <v>136489505</v>
          </cell>
          <cell r="C314">
            <v>530.75059999999996</v>
          </cell>
          <cell r="D314">
            <v>1319.0599999999899</v>
          </cell>
          <cell r="E314">
            <v>1692710.65</v>
          </cell>
          <cell r="F314">
            <v>995</v>
          </cell>
          <cell r="G314">
            <v>5436398.5499999896</v>
          </cell>
          <cell r="H314">
            <v>0.41</v>
          </cell>
          <cell r="I314">
            <v>1945</v>
          </cell>
        </row>
        <row r="315">
          <cell r="A315" t="str">
            <v>136491104</v>
          </cell>
          <cell r="B315" t="str">
            <v>136491104</v>
          </cell>
          <cell r="C315">
            <v>1839.2055</v>
          </cell>
          <cell r="D315">
            <v>271331.21999999898</v>
          </cell>
          <cell r="E315">
            <v>7450075.0099999905</v>
          </cell>
          <cell r="F315">
            <v>1639</v>
          </cell>
          <cell r="G315">
            <v>48064396.719999999</v>
          </cell>
          <cell r="H315">
            <v>0.22</v>
          </cell>
          <cell r="I315">
            <v>6960</v>
          </cell>
        </row>
        <row r="316">
          <cell r="A316" t="str">
            <v>137074409</v>
          </cell>
          <cell r="B316" t="str">
            <v>137074409</v>
          </cell>
          <cell r="C316">
            <v>76.499099999999899</v>
          </cell>
          <cell r="D316">
            <v>0</v>
          </cell>
          <cell r="E316">
            <v>212714.44</v>
          </cell>
          <cell r="F316">
            <v>92</v>
          </cell>
          <cell r="G316">
            <v>687909.65</v>
          </cell>
          <cell r="H316">
            <v>0.41</v>
          </cell>
          <cell r="I316">
            <v>339</v>
          </cell>
        </row>
        <row r="317">
          <cell r="A317" t="str">
            <v>137075109</v>
          </cell>
          <cell r="B317" t="str">
            <v>137075109</v>
          </cell>
          <cell r="C317">
            <v>138.89619999999999</v>
          </cell>
          <cell r="D317">
            <v>0</v>
          </cell>
          <cell r="E317">
            <v>363400.46999999898</v>
          </cell>
          <cell r="F317">
            <v>222</v>
          </cell>
          <cell r="G317">
            <v>1151988.2</v>
          </cell>
          <cell r="H317">
            <v>0.63</v>
          </cell>
          <cell r="I317">
            <v>490</v>
          </cell>
        </row>
        <row r="318">
          <cell r="A318" t="str">
            <v>137226005</v>
          </cell>
          <cell r="B318" t="str">
            <v>137226005</v>
          </cell>
          <cell r="C318">
            <v>2211.2596999999901</v>
          </cell>
          <cell r="D318">
            <v>91930.01</v>
          </cell>
          <cell r="E318">
            <v>7006231.48999999</v>
          </cell>
          <cell r="F318">
            <v>2444</v>
          </cell>
          <cell r="G318">
            <v>34766408.700000003</v>
          </cell>
          <cell r="H318">
            <v>0.33</v>
          </cell>
          <cell r="I318">
            <v>8764</v>
          </cell>
        </row>
        <row r="319">
          <cell r="A319" t="str">
            <v>137227806</v>
          </cell>
          <cell r="B319" t="str">
            <v>137227806</v>
          </cell>
          <cell r="C319">
            <v>147.33420000000001</v>
          </cell>
          <cell r="D319">
            <v>1459.62</v>
          </cell>
          <cell r="E319">
            <v>521031.45999999897</v>
          </cell>
          <cell r="F319">
            <v>202</v>
          </cell>
          <cell r="G319">
            <v>1000711.41</v>
          </cell>
          <cell r="H319">
            <v>0.81</v>
          </cell>
          <cell r="I319">
            <v>482</v>
          </cell>
        </row>
        <row r="320">
          <cell r="A320" t="str">
            <v>137245009</v>
          </cell>
          <cell r="B320" t="str">
            <v>137245009</v>
          </cell>
          <cell r="C320">
            <v>6076.1849999999804</v>
          </cell>
          <cell r="D320">
            <v>1587313.27999999</v>
          </cell>
          <cell r="E320">
            <v>24015145.009999901</v>
          </cell>
          <cell r="F320">
            <v>6241</v>
          </cell>
          <cell r="G320">
            <v>109194783.11999901</v>
          </cell>
          <cell r="H320">
            <v>0.3</v>
          </cell>
          <cell r="I320">
            <v>26136</v>
          </cell>
        </row>
        <row r="321">
          <cell r="A321" t="str">
            <v>137249208</v>
          </cell>
          <cell r="B321" t="str">
            <v>137249208</v>
          </cell>
          <cell r="C321">
            <v>6039.5836999999901</v>
          </cell>
          <cell r="D321">
            <v>2082413.4199999899</v>
          </cell>
          <cell r="E321">
            <v>33447747.34</v>
          </cell>
          <cell r="F321">
            <v>5027</v>
          </cell>
          <cell r="G321">
            <v>99966042.730000004</v>
          </cell>
          <cell r="H321">
            <v>0.38</v>
          </cell>
          <cell r="I321">
            <v>22798</v>
          </cell>
        </row>
        <row r="322">
          <cell r="A322" t="str">
            <v>137265806</v>
          </cell>
          <cell r="B322" t="str">
            <v>137265806</v>
          </cell>
          <cell r="C322">
            <v>5506.1094999999796</v>
          </cell>
          <cell r="D322">
            <v>3935467.99</v>
          </cell>
          <cell r="E322">
            <v>26304202.32</v>
          </cell>
          <cell r="F322">
            <v>5226</v>
          </cell>
          <cell r="G322">
            <v>142920180.19</v>
          </cell>
          <cell r="H322">
            <v>0.36</v>
          </cell>
          <cell r="I322">
            <v>21865</v>
          </cell>
        </row>
        <row r="323">
          <cell r="A323" t="str">
            <v>137279905</v>
          </cell>
          <cell r="B323" t="str">
            <v>137279905</v>
          </cell>
          <cell r="C323">
            <v>888.40430000000003</v>
          </cell>
          <cell r="D323">
            <v>288.56999999999903</v>
          </cell>
          <cell r="E323">
            <v>3006941.77</v>
          </cell>
          <cell r="F323">
            <v>1406</v>
          </cell>
          <cell r="G323">
            <v>34766255.380000003</v>
          </cell>
          <cell r="H323">
            <v>0.16</v>
          </cell>
          <cell r="I323">
            <v>3085</v>
          </cell>
        </row>
        <row r="324">
          <cell r="A324" t="str">
            <v>137319306</v>
          </cell>
          <cell r="B324" t="str">
            <v>137319306</v>
          </cell>
          <cell r="C324">
            <v>414.58870000000002</v>
          </cell>
          <cell r="D324">
            <v>3979.19</v>
          </cell>
          <cell r="E324">
            <v>1110740.72</v>
          </cell>
          <cell r="F324">
            <v>647</v>
          </cell>
          <cell r="G324">
            <v>6623358.6900000004</v>
          </cell>
          <cell r="H324">
            <v>0.41</v>
          </cell>
          <cell r="I324">
            <v>1708</v>
          </cell>
        </row>
        <row r="325">
          <cell r="A325" t="str">
            <v>137343308</v>
          </cell>
          <cell r="B325" t="str">
            <v>137343308</v>
          </cell>
          <cell r="C325">
            <v>12.504300000000001</v>
          </cell>
          <cell r="D325">
            <v>0</v>
          </cell>
          <cell r="E325">
            <v>43844.47</v>
          </cell>
          <cell r="F325">
            <v>18</v>
          </cell>
          <cell r="G325">
            <v>58350.279999999897</v>
          </cell>
          <cell r="H325">
            <v>1</v>
          </cell>
          <cell r="I325">
            <v>22</v>
          </cell>
        </row>
        <row r="326">
          <cell r="A326" t="str">
            <v>137805107</v>
          </cell>
          <cell r="B326" t="str">
            <v>137805107</v>
          </cell>
          <cell r="C326">
            <v>10474.742899999999</v>
          </cell>
          <cell r="D326">
            <v>11702057.17</v>
          </cell>
          <cell r="E326">
            <v>68460375.590000004</v>
          </cell>
          <cell r="F326">
            <v>5421</v>
          </cell>
          <cell r="G326">
            <v>380480668.28999901</v>
          </cell>
          <cell r="H326">
            <v>0.3</v>
          </cell>
          <cell r="I326">
            <v>43916</v>
          </cell>
        </row>
        <row r="327">
          <cell r="A327" t="str">
            <v>137907508</v>
          </cell>
          <cell r="B327" t="str">
            <v>137907508</v>
          </cell>
          <cell r="C327">
            <v>1158.6987999999999</v>
          </cell>
          <cell r="D327">
            <v>16895.72</v>
          </cell>
          <cell r="E327">
            <v>3512130.84</v>
          </cell>
          <cell r="F327">
            <v>1153</v>
          </cell>
          <cell r="G327">
            <v>20915928.57</v>
          </cell>
          <cell r="H327">
            <v>0.28999999999999998</v>
          </cell>
          <cell r="I327">
            <v>4315</v>
          </cell>
        </row>
        <row r="328">
          <cell r="A328" t="str">
            <v>137909111</v>
          </cell>
          <cell r="B328" t="str">
            <v>137909111</v>
          </cell>
          <cell r="C328">
            <v>86.612300000000005</v>
          </cell>
          <cell r="D328">
            <v>0</v>
          </cell>
          <cell r="E328">
            <v>453240.29</v>
          </cell>
          <cell r="F328">
            <v>117</v>
          </cell>
          <cell r="G328">
            <v>950543.33999999904</v>
          </cell>
          <cell r="H328">
            <v>0.67</v>
          </cell>
          <cell r="I328">
            <v>364</v>
          </cell>
        </row>
        <row r="329">
          <cell r="A329" t="str">
            <v>137918204</v>
          </cell>
          <cell r="B329" t="str">
            <v>137918204</v>
          </cell>
          <cell r="C329">
            <v>14.2455</v>
          </cell>
          <cell r="D329">
            <v>0</v>
          </cell>
          <cell r="E329">
            <v>151801.78</v>
          </cell>
          <cell r="F329">
            <v>18</v>
          </cell>
          <cell r="G329">
            <v>203424</v>
          </cell>
          <cell r="H329">
            <v>3.9721000000000002</v>
          </cell>
          <cell r="I329">
            <v>384</v>
          </cell>
        </row>
        <row r="330">
          <cell r="A330" t="str">
            <v>137919003</v>
          </cell>
          <cell r="B330" t="str">
            <v>137919003</v>
          </cell>
          <cell r="C330">
            <v>57.6203</v>
          </cell>
          <cell r="D330">
            <v>0</v>
          </cell>
          <cell r="E330">
            <v>1153722.3799999901</v>
          </cell>
          <cell r="F330">
            <v>70</v>
          </cell>
          <cell r="G330">
            <v>1819016</v>
          </cell>
          <cell r="H330">
            <v>3.9790000000000001</v>
          </cell>
          <cell r="I330">
            <v>2932</v>
          </cell>
        </row>
        <row r="331">
          <cell r="A331" t="str">
            <v>137949705</v>
          </cell>
          <cell r="B331" t="str">
            <v>137949705</v>
          </cell>
          <cell r="C331">
            <v>2874.674</v>
          </cell>
          <cell r="D331">
            <v>42922.43</v>
          </cell>
          <cell r="E331">
            <v>9847591.2399999909</v>
          </cell>
          <cell r="F331">
            <v>1598</v>
          </cell>
          <cell r="G331">
            <v>107000077.139999</v>
          </cell>
          <cell r="H331">
            <v>0.22</v>
          </cell>
          <cell r="I331">
            <v>9731</v>
          </cell>
        </row>
        <row r="332">
          <cell r="A332" t="str">
            <v>137962006</v>
          </cell>
          <cell r="B332" t="str">
            <v>137962006</v>
          </cell>
          <cell r="C332">
            <v>1488.0554999999999</v>
          </cell>
          <cell r="D332">
            <v>26889.0099999999</v>
          </cell>
          <cell r="E332">
            <v>4809868.2</v>
          </cell>
          <cell r="F332">
            <v>1757</v>
          </cell>
          <cell r="G332">
            <v>40448517.340000004</v>
          </cell>
          <cell r="H332">
            <v>0.3</v>
          </cell>
          <cell r="I332">
            <v>5274</v>
          </cell>
        </row>
        <row r="333">
          <cell r="A333" t="str">
            <v>137998405</v>
          </cell>
          <cell r="B333" t="str">
            <v>137998405</v>
          </cell>
          <cell r="C333">
            <v>1.4593</v>
          </cell>
          <cell r="D333">
            <v>0</v>
          </cell>
          <cell r="E333">
            <v>4330.0699999999897</v>
          </cell>
          <cell r="F333">
            <v>3</v>
          </cell>
          <cell r="G333">
            <v>17044.619999999901</v>
          </cell>
          <cell r="H333">
            <v>0.31</v>
          </cell>
          <cell r="I333">
            <v>5</v>
          </cell>
        </row>
        <row r="334">
          <cell r="A334" t="str">
            <v>137999206</v>
          </cell>
          <cell r="B334" t="str">
            <v>137999206</v>
          </cell>
          <cell r="C334">
            <v>3594.10249999999</v>
          </cell>
          <cell r="D334">
            <v>918555.26</v>
          </cell>
          <cell r="E334">
            <v>11185385.77</v>
          </cell>
          <cell r="F334">
            <v>2519</v>
          </cell>
          <cell r="G334">
            <v>74347687.090000004</v>
          </cell>
          <cell r="H334">
            <v>0.3</v>
          </cell>
          <cell r="I334">
            <v>13587</v>
          </cell>
        </row>
        <row r="335">
          <cell r="A335" t="str">
            <v>138003207</v>
          </cell>
          <cell r="B335" t="str">
            <v>138003207</v>
          </cell>
          <cell r="C335">
            <v>139.392699999999</v>
          </cell>
          <cell r="D335">
            <v>432852.07999999903</v>
          </cell>
          <cell r="E335">
            <v>1261819.28</v>
          </cell>
          <cell r="F335">
            <v>113</v>
          </cell>
          <cell r="G335">
            <v>7533804.4699999904</v>
          </cell>
          <cell r="H335">
            <v>0.56999999999999995</v>
          </cell>
          <cell r="I335">
            <v>2369</v>
          </cell>
        </row>
        <row r="336">
          <cell r="A336" t="str">
            <v>138296208</v>
          </cell>
          <cell r="B336" t="str">
            <v>138296208</v>
          </cell>
          <cell r="C336">
            <v>4164.1724999999897</v>
          </cell>
          <cell r="D336">
            <v>202830.79</v>
          </cell>
          <cell r="E336">
            <v>12891516.3899999</v>
          </cell>
          <cell r="F336">
            <v>3905</v>
          </cell>
          <cell r="G336">
            <v>94009114.010000005</v>
          </cell>
          <cell r="H336">
            <v>0.22</v>
          </cell>
          <cell r="I336">
            <v>16059</v>
          </cell>
        </row>
        <row r="337">
          <cell r="A337" t="str">
            <v>138349908</v>
          </cell>
          <cell r="B337" t="str">
            <v>138349908</v>
          </cell>
          <cell r="C337">
            <v>1101.5381</v>
          </cell>
          <cell r="D337">
            <v>17010.419999999998</v>
          </cell>
          <cell r="E337">
            <v>4639041.41</v>
          </cell>
          <cell r="F337">
            <v>1559</v>
          </cell>
          <cell r="G337">
            <v>16404021.029999999</v>
          </cell>
          <cell r="H337">
            <v>0.3</v>
          </cell>
          <cell r="I337">
            <v>4604</v>
          </cell>
        </row>
        <row r="338">
          <cell r="A338" t="str">
            <v>138353107</v>
          </cell>
          <cell r="B338" t="str">
            <v>138353107</v>
          </cell>
          <cell r="C338">
            <v>99.075299999999899</v>
          </cell>
          <cell r="D338">
            <v>243.27</v>
          </cell>
          <cell r="E338">
            <v>268381.86999999901</v>
          </cell>
          <cell r="F338">
            <v>168</v>
          </cell>
          <cell r="G338">
            <v>669319.66</v>
          </cell>
          <cell r="H338">
            <v>0.66</v>
          </cell>
          <cell r="I338">
            <v>359</v>
          </cell>
        </row>
        <row r="339">
          <cell r="A339" t="str">
            <v>138374715</v>
          </cell>
          <cell r="B339" t="str">
            <v>138374715</v>
          </cell>
          <cell r="C339">
            <v>110.32089999999999</v>
          </cell>
          <cell r="D339">
            <v>0</v>
          </cell>
          <cell r="E339">
            <v>305565.26</v>
          </cell>
          <cell r="F339">
            <v>107</v>
          </cell>
          <cell r="G339">
            <v>2537226.1899999902</v>
          </cell>
          <cell r="H339">
            <v>0.22</v>
          </cell>
          <cell r="I339">
            <v>446</v>
          </cell>
        </row>
        <row r="340">
          <cell r="A340" t="str">
            <v>138411709</v>
          </cell>
          <cell r="B340" t="str">
            <v>138411709</v>
          </cell>
          <cell r="C340">
            <v>375.404</v>
          </cell>
          <cell r="D340">
            <v>1450.82</v>
          </cell>
          <cell r="E340">
            <v>1054147.73999999</v>
          </cell>
          <cell r="F340">
            <v>541</v>
          </cell>
          <cell r="G340">
            <v>4447223.91</v>
          </cell>
          <cell r="H340">
            <v>0.46</v>
          </cell>
          <cell r="I340">
            <v>1467</v>
          </cell>
        </row>
        <row r="341">
          <cell r="A341" t="str">
            <v>138644310</v>
          </cell>
          <cell r="B341" t="str">
            <v>138644310</v>
          </cell>
          <cell r="C341">
            <v>2521.0458999999901</v>
          </cell>
          <cell r="D341">
            <v>173704.87</v>
          </cell>
          <cell r="E341">
            <v>9401294.2600000091</v>
          </cell>
          <cell r="F341">
            <v>2739</v>
          </cell>
          <cell r="G341">
            <v>36765321.060000002</v>
          </cell>
          <cell r="H341">
            <v>0.28999999999999998</v>
          </cell>
          <cell r="I341">
            <v>10586</v>
          </cell>
        </row>
        <row r="342">
          <cell r="A342" t="str">
            <v>138706004</v>
          </cell>
          <cell r="B342" t="str">
            <v>138706004</v>
          </cell>
          <cell r="C342">
            <v>230.49749999999901</v>
          </cell>
          <cell r="D342">
            <v>0</v>
          </cell>
          <cell r="E342">
            <v>2388631.2000000002</v>
          </cell>
          <cell r="F342">
            <v>271</v>
          </cell>
          <cell r="G342">
            <v>4579505</v>
          </cell>
          <cell r="H342">
            <v>3.7927</v>
          </cell>
          <cell r="I342">
            <v>6361</v>
          </cell>
        </row>
        <row r="343">
          <cell r="A343" t="str">
            <v>138715115</v>
          </cell>
          <cell r="B343" t="str">
            <v>138715115</v>
          </cell>
          <cell r="C343">
            <v>15.7624</v>
          </cell>
          <cell r="D343">
            <v>0</v>
          </cell>
          <cell r="E343">
            <v>45355.0799999999</v>
          </cell>
          <cell r="F343">
            <v>19</v>
          </cell>
          <cell r="G343">
            <v>102622.81</v>
          </cell>
          <cell r="H343">
            <v>0.82</v>
          </cell>
          <cell r="I343">
            <v>54</v>
          </cell>
        </row>
        <row r="344">
          <cell r="A344" t="str">
            <v>138910807</v>
          </cell>
          <cell r="B344" t="str">
            <v>138910807</v>
          </cell>
          <cell r="C344">
            <v>8025.4396999999999</v>
          </cell>
          <cell r="D344">
            <v>0</v>
          </cell>
          <cell r="E344">
            <v>160265812.02000001</v>
          </cell>
          <cell r="F344">
            <v>5944</v>
          </cell>
          <cell r="G344">
            <v>454272205.04000002</v>
          </cell>
          <cell r="H344">
            <v>0.36</v>
          </cell>
          <cell r="I344">
            <v>35644</v>
          </cell>
        </row>
        <row r="345">
          <cell r="A345" t="str">
            <v>138911609</v>
          </cell>
          <cell r="B345" t="str">
            <v>138911609</v>
          </cell>
          <cell r="C345">
            <v>422.9264</v>
          </cell>
          <cell r="D345">
            <v>5542.71</v>
          </cell>
          <cell r="E345">
            <v>1084412.52</v>
          </cell>
          <cell r="F345">
            <v>645</v>
          </cell>
          <cell r="G345">
            <v>4352447.32</v>
          </cell>
          <cell r="H345">
            <v>0.5</v>
          </cell>
          <cell r="I345">
            <v>1959</v>
          </cell>
        </row>
        <row r="346">
          <cell r="A346" t="str">
            <v>138913209</v>
          </cell>
          <cell r="B346" t="str">
            <v>138913209</v>
          </cell>
          <cell r="C346">
            <v>1136.9381000000001</v>
          </cell>
          <cell r="D346">
            <v>5728.38</v>
          </cell>
          <cell r="E346">
            <v>3492886.5999999898</v>
          </cell>
          <cell r="F346">
            <v>1970</v>
          </cell>
          <cell r="G346">
            <v>10793455.359999901</v>
          </cell>
          <cell r="H346">
            <v>0.48</v>
          </cell>
          <cell r="I346">
            <v>4062</v>
          </cell>
        </row>
        <row r="347">
          <cell r="A347" t="str">
            <v>138950412</v>
          </cell>
          <cell r="B347" t="str">
            <v>138950412</v>
          </cell>
          <cell r="C347">
            <v>466.42230000000001</v>
          </cell>
          <cell r="D347">
            <v>2677.0999999999899</v>
          </cell>
          <cell r="E347">
            <v>1521860.75</v>
          </cell>
          <cell r="F347">
            <v>788</v>
          </cell>
          <cell r="G347">
            <v>4490098.84</v>
          </cell>
          <cell r="H347">
            <v>0.47</v>
          </cell>
          <cell r="I347">
            <v>1777</v>
          </cell>
        </row>
        <row r="348">
          <cell r="A348" t="str">
            <v>138951211</v>
          </cell>
          <cell r="B348" t="str">
            <v>138951211</v>
          </cell>
          <cell r="C348">
            <v>4998.0106999999798</v>
          </cell>
          <cell r="D348">
            <v>471831.69</v>
          </cell>
          <cell r="E348">
            <v>22566638.359999899</v>
          </cell>
          <cell r="F348">
            <v>5318</v>
          </cell>
          <cell r="G348">
            <v>63807588.850000098</v>
          </cell>
          <cell r="H348">
            <v>0.35</v>
          </cell>
          <cell r="I348">
            <v>19634</v>
          </cell>
        </row>
        <row r="349">
          <cell r="A349" t="str">
            <v>138962907</v>
          </cell>
          <cell r="B349" t="str">
            <v>138962907</v>
          </cell>
          <cell r="C349">
            <v>3821.9980999999898</v>
          </cell>
          <cell r="D349">
            <v>387339.68999999901</v>
          </cell>
          <cell r="E349">
            <v>12657331.630000001</v>
          </cell>
          <cell r="F349">
            <v>4459</v>
          </cell>
          <cell r="G349">
            <v>55251420.780000001</v>
          </cell>
          <cell r="H349">
            <v>0.28999999999999998</v>
          </cell>
          <cell r="I349">
            <v>14270</v>
          </cell>
        </row>
        <row r="350">
          <cell r="A350" t="str">
            <v>139135109</v>
          </cell>
          <cell r="B350" t="str">
            <v>139135109</v>
          </cell>
          <cell r="C350">
            <v>8973.7950355123266</v>
          </cell>
          <cell r="D350">
            <v>0</v>
          </cell>
          <cell r="E350">
            <v>119395818.359999</v>
          </cell>
          <cell r="F350">
            <v>5554</v>
          </cell>
          <cell r="G350">
            <v>387727620.919999</v>
          </cell>
          <cell r="H350">
            <v>0.35</v>
          </cell>
          <cell r="I350">
            <v>46595</v>
          </cell>
        </row>
        <row r="351">
          <cell r="A351" t="str">
            <v>139172412</v>
          </cell>
          <cell r="B351" t="str">
            <v>139172412</v>
          </cell>
          <cell r="C351">
            <v>1296.1365000000001</v>
          </cell>
          <cell r="D351">
            <v>13269.5999999999</v>
          </cell>
          <cell r="E351">
            <v>3167682.5899999901</v>
          </cell>
          <cell r="F351">
            <v>1662</v>
          </cell>
          <cell r="G351">
            <v>39707010.43</v>
          </cell>
          <cell r="H351">
            <v>0.2</v>
          </cell>
          <cell r="I351">
            <v>5315</v>
          </cell>
        </row>
        <row r="352">
          <cell r="A352" t="str">
            <v>139173209</v>
          </cell>
          <cell r="B352" t="str">
            <v>139173209</v>
          </cell>
          <cell r="C352">
            <v>1182.2727</v>
          </cell>
          <cell r="D352">
            <v>5248.76</v>
          </cell>
          <cell r="E352">
            <v>4369760.8699999899</v>
          </cell>
          <cell r="F352">
            <v>1928</v>
          </cell>
          <cell r="G352">
            <v>25054615.5</v>
          </cell>
          <cell r="H352">
            <v>0.24</v>
          </cell>
          <cell r="I352">
            <v>4653</v>
          </cell>
        </row>
        <row r="353">
          <cell r="A353" t="str">
            <v>139174010</v>
          </cell>
          <cell r="B353" t="str">
            <v>139174010</v>
          </cell>
          <cell r="C353">
            <v>78.613200000000006</v>
          </cell>
          <cell r="D353">
            <v>1495.43</v>
          </cell>
          <cell r="E353">
            <v>299358.01</v>
          </cell>
          <cell r="F353">
            <v>105</v>
          </cell>
          <cell r="G353">
            <v>985284.91</v>
          </cell>
          <cell r="H353">
            <v>0.38</v>
          </cell>
          <cell r="I353">
            <v>369</v>
          </cell>
        </row>
        <row r="354">
          <cell r="A354" t="str">
            <v>139461107</v>
          </cell>
          <cell r="B354" t="str">
            <v>139461107</v>
          </cell>
          <cell r="C354">
            <v>2017.8987</v>
          </cell>
          <cell r="D354">
            <v>99679.019999999902</v>
          </cell>
          <cell r="E354">
            <v>5624398.8899999904</v>
          </cell>
          <cell r="F354">
            <v>1425</v>
          </cell>
          <cell r="G354">
            <v>84907290.739999995</v>
          </cell>
          <cell r="H354">
            <v>0.17</v>
          </cell>
          <cell r="I354">
            <v>6779</v>
          </cell>
        </row>
        <row r="355">
          <cell r="A355" t="str">
            <v>139485012</v>
          </cell>
          <cell r="B355" t="str">
            <v>139485012</v>
          </cell>
          <cell r="C355">
            <v>5057.5566999999901</v>
          </cell>
          <cell r="D355">
            <v>2639687.0899999901</v>
          </cell>
          <cell r="E355">
            <v>28168622.7099999</v>
          </cell>
          <cell r="F355">
            <v>2926</v>
          </cell>
          <cell r="G355">
            <v>120125152.38</v>
          </cell>
          <cell r="H355">
            <v>0.36</v>
          </cell>
          <cell r="I355">
            <v>23248</v>
          </cell>
        </row>
        <row r="356">
          <cell r="A356" t="str">
            <v>140713201</v>
          </cell>
          <cell r="B356" t="str">
            <v>140713201</v>
          </cell>
          <cell r="C356">
            <v>441.35730000000001</v>
          </cell>
          <cell r="D356">
            <v>14014.66</v>
          </cell>
          <cell r="E356">
            <v>1754357.6</v>
          </cell>
          <cell r="F356">
            <v>482</v>
          </cell>
          <cell r="G356">
            <v>15224908.5399999</v>
          </cell>
          <cell r="H356">
            <v>0.31</v>
          </cell>
          <cell r="I356">
            <v>1940</v>
          </cell>
        </row>
        <row r="357">
          <cell r="A357" t="str">
            <v>140714001</v>
          </cell>
          <cell r="B357" t="str">
            <v>140714001</v>
          </cell>
          <cell r="C357">
            <v>11.4679</v>
          </cell>
          <cell r="D357">
            <v>0</v>
          </cell>
          <cell r="E357">
            <v>47686.34</v>
          </cell>
          <cell r="F357">
            <v>14</v>
          </cell>
          <cell r="G357">
            <v>114702.52</v>
          </cell>
          <cell r="H357">
            <v>0.72</v>
          </cell>
          <cell r="I357">
            <v>50</v>
          </cell>
        </row>
        <row r="358">
          <cell r="A358" t="str">
            <v>141858401</v>
          </cell>
          <cell r="B358" t="str">
            <v>141858401</v>
          </cell>
          <cell r="C358">
            <v>125.74890000000001</v>
          </cell>
          <cell r="D358">
            <v>0</v>
          </cell>
          <cell r="E358">
            <v>567995.44999999995</v>
          </cell>
          <cell r="F358">
            <v>135</v>
          </cell>
          <cell r="G358">
            <v>2649748.7200000002</v>
          </cell>
          <cell r="H358">
            <v>0.33</v>
          </cell>
          <cell r="I358">
            <v>408</v>
          </cell>
        </row>
        <row r="359">
          <cell r="A359" t="str">
            <v>143840002</v>
          </cell>
          <cell r="B359" t="str">
            <v>143840002</v>
          </cell>
          <cell r="C359">
            <v>5.1314000000000002</v>
          </cell>
          <cell r="D359">
            <v>0</v>
          </cell>
          <cell r="E359">
            <v>13766.57</v>
          </cell>
          <cell r="F359">
            <v>3</v>
          </cell>
          <cell r="G359">
            <v>172461.23</v>
          </cell>
          <cell r="H359">
            <v>0.5</v>
          </cell>
          <cell r="I359">
            <v>40</v>
          </cell>
        </row>
        <row r="360">
          <cell r="A360" t="str">
            <v>146021401</v>
          </cell>
          <cell r="B360" t="str">
            <v>146021401</v>
          </cell>
          <cell r="C360">
            <v>297.43220000000002</v>
          </cell>
          <cell r="D360">
            <v>158.009999999999</v>
          </cell>
          <cell r="E360">
            <v>1152448.9199999899</v>
          </cell>
          <cell r="F360">
            <v>280</v>
          </cell>
          <cell r="G360">
            <v>4614668.2599999905</v>
          </cell>
          <cell r="H360">
            <v>0.48</v>
          </cell>
          <cell r="I360">
            <v>1030</v>
          </cell>
        </row>
        <row r="361">
          <cell r="A361" t="str">
            <v>146509801</v>
          </cell>
          <cell r="B361" t="str">
            <v>146509801</v>
          </cell>
          <cell r="C361">
            <v>812.70479999999998</v>
          </cell>
          <cell r="D361">
            <v>21029.0099999999</v>
          </cell>
          <cell r="E361">
            <v>2992150.1599999899</v>
          </cell>
          <cell r="F361">
            <v>999</v>
          </cell>
          <cell r="G361">
            <v>12830274.970000001</v>
          </cell>
          <cell r="H361">
            <v>0.54</v>
          </cell>
          <cell r="I361">
            <v>3133</v>
          </cell>
        </row>
        <row r="362">
          <cell r="A362" t="str">
            <v>147227601</v>
          </cell>
          <cell r="B362" t="str">
            <v>147227601</v>
          </cell>
          <cell r="C362">
            <v>9.6334999999999908</v>
          </cell>
          <cell r="D362">
            <v>351814.51</v>
          </cell>
          <cell r="E362">
            <v>458317.76</v>
          </cell>
          <cell r="F362">
            <v>8</v>
          </cell>
          <cell r="G362">
            <v>797552.12</v>
          </cell>
          <cell r="H362">
            <v>0.44</v>
          </cell>
          <cell r="I362">
            <v>396</v>
          </cell>
        </row>
        <row r="363">
          <cell r="A363" t="str">
            <v>147714301</v>
          </cell>
          <cell r="B363" t="str">
            <v>147714301</v>
          </cell>
          <cell r="C363">
            <v>53.951099999999897</v>
          </cell>
          <cell r="D363">
            <v>0</v>
          </cell>
          <cell r="E363">
            <v>143567.519999999</v>
          </cell>
          <cell r="F363">
            <v>49</v>
          </cell>
          <cell r="G363">
            <v>2236865.50999999</v>
          </cell>
          <cell r="H363">
            <v>0.24</v>
          </cell>
          <cell r="I363">
            <v>231</v>
          </cell>
        </row>
        <row r="364">
          <cell r="A364" t="str">
            <v>147918003</v>
          </cell>
          <cell r="B364" t="str">
            <v>147918003</v>
          </cell>
          <cell r="C364">
            <v>25.8841</v>
          </cell>
          <cell r="D364">
            <v>0</v>
          </cell>
          <cell r="E364">
            <v>103288.62</v>
          </cell>
          <cell r="F364">
            <v>24</v>
          </cell>
          <cell r="G364">
            <v>525578.52</v>
          </cell>
          <cell r="H364">
            <v>0.3</v>
          </cell>
          <cell r="I364">
            <v>110</v>
          </cell>
        </row>
        <row r="365">
          <cell r="A365" t="str">
            <v>148322401</v>
          </cell>
          <cell r="B365" t="str">
            <v>148322401</v>
          </cell>
          <cell r="C365">
            <v>38.231900000000003</v>
          </cell>
          <cell r="D365">
            <v>0</v>
          </cell>
          <cell r="E365">
            <v>121428.27999999899</v>
          </cell>
          <cell r="F365">
            <v>19</v>
          </cell>
          <cell r="G365">
            <v>808580.58999999904</v>
          </cell>
          <cell r="H365">
            <v>0.31</v>
          </cell>
          <cell r="I365">
            <v>66</v>
          </cell>
        </row>
        <row r="366">
          <cell r="A366" t="str">
            <v>148698701</v>
          </cell>
          <cell r="B366" t="str">
            <v>148698701</v>
          </cell>
          <cell r="C366">
            <v>12.4343</v>
          </cell>
          <cell r="D366">
            <v>0</v>
          </cell>
          <cell r="E366">
            <v>53437.82</v>
          </cell>
          <cell r="F366">
            <v>17</v>
          </cell>
          <cell r="G366">
            <v>65924</v>
          </cell>
          <cell r="H366">
            <v>0.7</v>
          </cell>
          <cell r="I366">
            <v>34</v>
          </cell>
        </row>
        <row r="367">
          <cell r="A367" t="str">
            <v>149073203</v>
          </cell>
          <cell r="B367" t="str">
            <v>149073203</v>
          </cell>
          <cell r="C367">
            <v>20.990199999999898</v>
          </cell>
          <cell r="D367">
            <v>0</v>
          </cell>
          <cell r="E367">
            <v>84213.259999999893</v>
          </cell>
          <cell r="F367">
            <v>28</v>
          </cell>
          <cell r="G367">
            <v>267824.72999999899</v>
          </cell>
          <cell r="H367">
            <v>0.4</v>
          </cell>
          <cell r="I367">
            <v>91</v>
          </cell>
        </row>
        <row r="368">
          <cell r="A368" t="str">
            <v>150260101</v>
          </cell>
          <cell r="B368" t="str">
            <v>150260101</v>
          </cell>
          <cell r="C368">
            <v>171.33099999999899</v>
          </cell>
          <cell r="D368">
            <v>0</v>
          </cell>
          <cell r="E368">
            <v>1105270.6399999999</v>
          </cell>
          <cell r="F368">
            <v>203</v>
          </cell>
          <cell r="G368">
            <v>3069531.92</v>
          </cell>
          <cell r="H368">
            <v>5.1824000000000003</v>
          </cell>
          <cell r="I368">
            <v>2188</v>
          </cell>
        </row>
        <row r="369">
          <cell r="A369" t="str">
            <v>150967102</v>
          </cell>
          <cell r="B369" t="str">
            <v>150967102</v>
          </cell>
          <cell r="C369">
            <v>1.9214</v>
          </cell>
          <cell r="D369">
            <v>0</v>
          </cell>
          <cell r="E369">
            <v>4153.38</v>
          </cell>
          <cell r="F369">
            <v>1</v>
          </cell>
          <cell r="G369">
            <v>35356.099999999897</v>
          </cell>
          <cell r="H369">
            <v>0.8</v>
          </cell>
          <cell r="I369">
            <v>12</v>
          </cell>
        </row>
        <row r="370">
          <cell r="A370" t="str">
            <v>151691601</v>
          </cell>
          <cell r="B370" t="str">
            <v>151691601</v>
          </cell>
          <cell r="C370">
            <v>83.174899999999994</v>
          </cell>
          <cell r="D370">
            <v>0</v>
          </cell>
          <cell r="E370">
            <v>326063.71999999898</v>
          </cell>
          <cell r="F370">
            <v>40</v>
          </cell>
          <cell r="G370">
            <v>1134732.8</v>
          </cell>
          <cell r="H370">
            <v>0.4</v>
          </cell>
          <cell r="I370">
            <v>104</v>
          </cell>
        </row>
        <row r="371">
          <cell r="A371" t="str">
            <v>152686501</v>
          </cell>
          <cell r="B371" t="str">
            <v>152686501</v>
          </cell>
          <cell r="C371">
            <v>6.7821999999999996</v>
          </cell>
          <cell r="D371">
            <v>0</v>
          </cell>
          <cell r="E371">
            <v>29362.97</v>
          </cell>
          <cell r="F371">
            <v>9</v>
          </cell>
          <cell r="G371">
            <v>52605.199999999903</v>
          </cell>
          <cell r="H371">
            <v>0.66</v>
          </cell>
          <cell r="I371">
            <v>19</v>
          </cell>
        </row>
        <row r="372">
          <cell r="A372" t="str">
            <v>154504801</v>
          </cell>
          <cell r="B372" t="str">
            <v>154504801</v>
          </cell>
          <cell r="C372">
            <v>1990.25729999999</v>
          </cell>
          <cell r="D372">
            <v>76047.609999999899</v>
          </cell>
          <cell r="E372">
            <v>7022973.9599999897</v>
          </cell>
          <cell r="F372">
            <v>3402</v>
          </cell>
          <cell r="G372">
            <v>31781481.780000001</v>
          </cell>
          <cell r="H372">
            <v>0.33</v>
          </cell>
          <cell r="I372">
            <v>6405</v>
          </cell>
        </row>
        <row r="373">
          <cell r="A373" t="str">
            <v>156405603</v>
          </cell>
          <cell r="B373" t="str">
            <v>156405603</v>
          </cell>
          <cell r="C373">
            <v>42.650100000000002</v>
          </cell>
          <cell r="D373">
            <v>0</v>
          </cell>
          <cell r="E373">
            <v>112522.099999999</v>
          </cell>
          <cell r="F373">
            <v>55</v>
          </cell>
          <cell r="G373">
            <v>342929</v>
          </cell>
          <cell r="H373">
            <v>0.45</v>
          </cell>
          <cell r="I373">
            <v>182</v>
          </cell>
        </row>
        <row r="374">
          <cell r="A374" t="str">
            <v>157144001</v>
          </cell>
          <cell r="B374" t="str">
            <v>157144001</v>
          </cell>
          <cell r="C374">
            <v>13.0657999999999</v>
          </cell>
          <cell r="D374">
            <v>0</v>
          </cell>
          <cell r="E374">
            <v>27304.969999999899</v>
          </cell>
          <cell r="F374">
            <v>12</v>
          </cell>
          <cell r="G374">
            <v>225998.75</v>
          </cell>
          <cell r="H374">
            <v>0.38</v>
          </cell>
          <cell r="I374">
            <v>46</v>
          </cell>
        </row>
        <row r="375">
          <cell r="A375" t="str">
            <v>158170401</v>
          </cell>
          <cell r="B375" t="str">
            <v>158170401</v>
          </cell>
          <cell r="C375">
            <v>13.416</v>
          </cell>
          <cell r="D375">
            <v>0</v>
          </cell>
          <cell r="E375">
            <v>42666.080000000002</v>
          </cell>
          <cell r="F375">
            <v>6</v>
          </cell>
          <cell r="G375">
            <v>465575.859999999</v>
          </cell>
          <cell r="H375">
            <v>0.5</v>
          </cell>
          <cell r="I375">
            <v>120</v>
          </cell>
        </row>
        <row r="376">
          <cell r="A376" t="str">
            <v>158914501</v>
          </cell>
          <cell r="B376" t="str">
            <v>158914501</v>
          </cell>
          <cell r="C376">
            <v>4.6619000000000002</v>
          </cell>
          <cell r="D376">
            <v>0</v>
          </cell>
          <cell r="E376">
            <v>18179.93</v>
          </cell>
          <cell r="F376">
            <v>2</v>
          </cell>
          <cell r="G376">
            <v>98013.459999999905</v>
          </cell>
          <cell r="H376">
            <v>0.34</v>
          </cell>
          <cell r="I376">
            <v>6</v>
          </cell>
        </row>
        <row r="377">
          <cell r="A377" t="str">
            <v>158977201</v>
          </cell>
          <cell r="B377" t="str">
            <v>158977201</v>
          </cell>
          <cell r="C377">
            <v>25.561899999999898</v>
          </cell>
          <cell r="D377">
            <v>158.009999999999</v>
          </cell>
          <cell r="E377">
            <v>83168.979999999894</v>
          </cell>
          <cell r="F377">
            <v>40</v>
          </cell>
          <cell r="G377">
            <v>606797.88</v>
          </cell>
          <cell r="H377">
            <v>0.43</v>
          </cell>
          <cell r="I377">
            <v>82</v>
          </cell>
        </row>
        <row r="378">
          <cell r="A378" t="str">
            <v>158980601</v>
          </cell>
          <cell r="B378" t="str">
            <v>158980601</v>
          </cell>
          <cell r="C378">
            <v>266.3897</v>
          </cell>
          <cell r="D378">
            <v>29481.18</v>
          </cell>
          <cell r="E378">
            <v>997328.60999999905</v>
          </cell>
          <cell r="F378">
            <v>266</v>
          </cell>
          <cell r="G378">
            <v>6309359.8300000001</v>
          </cell>
          <cell r="H378">
            <v>0.31</v>
          </cell>
          <cell r="I378">
            <v>1012</v>
          </cell>
        </row>
        <row r="379">
          <cell r="A379" t="str">
            <v>159156201</v>
          </cell>
          <cell r="B379" t="str">
            <v>159156201</v>
          </cell>
          <cell r="C379">
            <v>6005.3380999999899</v>
          </cell>
          <cell r="D379">
            <v>921286.8</v>
          </cell>
          <cell r="E379">
            <v>21994061.34</v>
          </cell>
          <cell r="F379">
            <v>4776</v>
          </cell>
          <cell r="G379">
            <v>134889054.37</v>
          </cell>
          <cell r="H379">
            <v>0.26</v>
          </cell>
          <cell r="I379">
            <v>22498</v>
          </cell>
        </row>
        <row r="380">
          <cell r="A380" t="str">
            <v>159165301</v>
          </cell>
          <cell r="B380" t="str">
            <v>159165301</v>
          </cell>
          <cell r="C380">
            <v>2.47759999999999</v>
          </cell>
          <cell r="D380">
            <v>0</v>
          </cell>
          <cell r="E380">
            <v>21709.56</v>
          </cell>
          <cell r="F380">
            <v>2</v>
          </cell>
          <cell r="G380">
            <v>106895.459999999</v>
          </cell>
          <cell r="H380">
            <v>0.34</v>
          </cell>
          <cell r="I380">
            <v>30</v>
          </cell>
        </row>
        <row r="381">
          <cell r="A381" t="str">
            <v>160630301</v>
          </cell>
          <cell r="B381" t="str">
            <v>160630301</v>
          </cell>
          <cell r="C381">
            <v>450.38580000000002</v>
          </cell>
          <cell r="D381">
            <v>28759.02</v>
          </cell>
          <cell r="E381">
            <v>1774254.1299999901</v>
          </cell>
          <cell r="F381">
            <v>481</v>
          </cell>
          <cell r="G381">
            <v>11191388.77</v>
          </cell>
          <cell r="H381">
            <v>0.28000000000000003</v>
          </cell>
          <cell r="I381">
            <v>1761</v>
          </cell>
        </row>
        <row r="382">
          <cell r="A382" t="str">
            <v>160709501</v>
          </cell>
          <cell r="B382" t="str">
            <v>160709501</v>
          </cell>
          <cell r="C382">
            <v>16054.747300000099</v>
          </cell>
          <cell r="D382">
            <v>3323221.62</v>
          </cell>
          <cell r="E382">
            <v>74251919.859999493</v>
          </cell>
          <cell r="F382">
            <v>19642</v>
          </cell>
          <cell r="G382">
            <v>306957936.53999901</v>
          </cell>
          <cell r="H382">
            <v>0.27</v>
          </cell>
          <cell r="I382">
            <v>61739</v>
          </cell>
        </row>
        <row r="383">
          <cell r="A383" t="str">
            <v>162033801</v>
          </cell>
          <cell r="B383" t="str">
            <v>162033801</v>
          </cell>
          <cell r="C383">
            <v>6479.6436999999696</v>
          </cell>
          <cell r="D383">
            <v>856700.77999999898</v>
          </cell>
          <cell r="E383">
            <v>22958222.169999901</v>
          </cell>
          <cell r="F383">
            <v>9018</v>
          </cell>
          <cell r="G383">
            <v>149881760.83999899</v>
          </cell>
          <cell r="H383">
            <v>0.22</v>
          </cell>
          <cell r="I383">
            <v>26466</v>
          </cell>
        </row>
        <row r="384">
          <cell r="A384" t="str">
            <v>162439701</v>
          </cell>
          <cell r="B384" t="str">
            <v>162439701</v>
          </cell>
          <cell r="C384">
            <v>7.0427999999999997</v>
          </cell>
          <cell r="D384">
            <v>0</v>
          </cell>
          <cell r="E384">
            <v>26063.91</v>
          </cell>
          <cell r="F384">
            <v>4</v>
          </cell>
          <cell r="G384">
            <v>200237.78</v>
          </cell>
          <cell r="H384">
            <v>0.28999999999999998</v>
          </cell>
          <cell r="I384">
            <v>13</v>
          </cell>
        </row>
        <row r="385">
          <cell r="A385" t="str">
            <v>162459501</v>
          </cell>
          <cell r="B385" t="str">
            <v>162459501</v>
          </cell>
          <cell r="C385">
            <v>64.4545999999999</v>
          </cell>
          <cell r="D385">
            <v>0</v>
          </cell>
          <cell r="E385">
            <v>237940.18999999901</v>
          </cell>
          <cell r="F385">
            <v>27</v>
          </cell>
          <cell r="G385">
            <v>935111.11</v>
          </cell>
          <cell r="H385">
            <v>0.41</v>
          </cell>
          <cell r="I385">
            <v>62</v>
          </cell>
        </row>
        <row r="386">
          <cell r="A386" t="str">
            <v>162954501</v>
          </cell>
          <cell r="B386" t="str">
            <v>162954501</v>
          </cell>
          <cell r="C386">
            <v>94.325199999999995</v>
          </cell>
          <cell r="D386">
            <v>0</v>
          </cell>
          <cell r="E386">
            <v>411925.5</v>
          </cell>
          <cell r="F386">
            <v>73</v>
          </cell>
          <cell r="G386">
            <v>2426013.79999999</v>
          </cell>
          <cell r="H386">
            <v>0.31</v>
          </cell>
          <cell r="I386">
            <v>278</v>
          </cell>
        </row>
        <row r="387">
          <cell r="A387" t="str">
            <v>162965101</v>
          </cell>
          <cell r="B387" t="str">
            <v>162965101</v>
          </cell>
          <cell r="C387">
            <v>38.317300000000003</v>
          </cell>
          <cell r="D387">
            <v>0</v>
          </cell>
          <cell r="E387">
            <v>147774.43999999901</v>
          </cell>
          <cell r="F387">
            <v>28</v>
          </cell>
          <cell r="G387">
            <v>879121.76</v>
          </cell>
          <cell r="H387">
            <v>0.36</v>
          </cell>
          <cell r="I387">
            <v>77</v>
          </cell>
        </row>
        <row r="388">
          <cell r="A388" t="str">
            <v>163111101</v>
          </cell>
          <cell r="B388" t="str">
            <v>163111101</v>
          </cell>
          <cell r="C388">
            <v>1017.7693</v>
          </cell>
          <cell r="D388">
            <v>8267.75</v>
          </cell>
          <cell r="E388">
            <v>2646398.8099999898</v>
          </cell>
          <cell r="F388">
            <v>1434</v>
          </cell>
          <cell r="G388">
            <v>17261314.710000001</v>
          </cell>
          <cell r="H388">
            <v>0.31</v>
          </cell>
          <cell r="I388">
            <v>4154</v>
          </cell>
        </row>
        <row r="389">
          <cell r="A389" t="str">
            <v>163148301</v>
          </cell>
          <cell r="B389" t="str">
            <v>163148301</v>
          </cell>
          <cell r="C389">
            <v>225.812199999999</v>
          </cell>
          <cell r="D389">
            <v>0</v>
          </cell>
          <cell r="E389">
            <v>988081.2</v>
          </cell>
          <cell r="F389">
            <v>113</v>
          </cell>
          <cell r="G389">
            <v>5708028.1399999904</v>
          </cell>
          <cell r="H389">
            <v>0.28000000000000003</v>
          </cell>
          <cell r="I389">
            <v>346</v>
          </cell>
        </row>
        <row r="390">
          <cell r="A390" t="str">
            <v>163219201</v>
          </cell>
          <cell r="B390" t="str">
            <v>163219201</v>
          </cell>
          <cell r="C390">
            <v>71.134100000000004</v>
          </cell>
          <cell r="D390">
            <v>0</v>
          </cell>
          <cell r="E390">
            <v>317931.16999999899</v>
          </cell>
          <cell r="F390">
            <v>39</v>
          </cell>
          <cell r="G390">
            <v>1171221.75</v>
          </cell>
          <cell r="H390">
            <v>0.33</v>
          </cell>
          <cell r="I390">
            <v>104</v>
          </cell>
        </row>
        <row r="391">
          <cell r="A391" t="str">
            <v>163925401</v>
          </cell>
          <cell r="B391" t="str">
            <v>163925401</v>
          </cell>
          <cell r="C391">
            <v>2236.5537999999901</v>
          </cell>
          <cell r="D391">
            <v>191946.739999999</v>
          </cell>
          <cell r="E391">
            <v>9360743.0199999902</v>
          </cell>
          <cell r="F391">
            <v>2736</v>
          </cell>
          <cell r="G391">
            <v>48506547.3699999</v>
          </cell>
          <cell r="H391">
            <v>0.24</v>
          </cell>
          <cell r="I391">
            <v>9414</v>
          </cell>
        </row>
        <row r="392">
          <cell r="A392" t="str">
            <v>163936101</v>
          </cell>
          <cell r="B392" t="str">
            <v>163936101</v>
          </cell>
          <cell r="C392">
            <v>1.8372999999999899</v>
          </cell>
          <cell r="D392">
            <v>0</v>
          </cell>
          <cell r="E392">
            <v>9874.42</v>
          </cell>
          <cell r="F392">
            <v>1</v>
          </cell>
          <cell r="G392">
            <v>41445.93</v>
          </cell>
          <cell r="H392">
            <v>0.5</v>
          </cell>
          <cell r="I392">
            <v>3</v>
          </cell>
        </row>
        <row r="393">
          <cell r="A393" t="str">
            <v>165241401</v>
          </cell>
          <cell r="B393" t="str">
            <v>165241401</v>
          </cell>
          <cell r="C393">
            <v>5096.16009999998</v>
          </cell>
          <cell r="D393">
            <v>938254.69</v>
          </cell>
          <cell r="E393">
            <v>22140821.859999999</v>
          </cell>
          <cell r="F393">
            <v>6173</v>
          </cell>
          <cell r="G393">
            <v>163677720.949999</v>
          </cell>
          <cell r="H393">
            <v>0.16</v>
          </cell>
          <cell r="I393">
            <v>21641</v>
          </cell>
        </row>
        <row r="394">
          <cell r="A394" t="str">
            <v>165305701</v>
          </cell>
          <cell r="B394" t="str">
            <v>165305701</v>
          </cell>
          <cell r="C394">
            <v>12.8301</v>
          </cell>
          <cell r="D394">
            <v>0</v>
          </cell>
          <cell r="E394">
            <v>30955.68</v>
          </cell>
          <cell r="F394">
            <v>6</v>
          </cell>
          <cell r="G394">
            <v>159002.10999999999</v>
          </cell>
          <cell r="H394">
            <v>0.51</v>
          </cell>
          <cell r="I394">
            <v>13</v>
          </cell>
        </row>
        <row r="395">
          <cell r="A395" t="str">
            <v>165359401</v>
          </cell>
          <cell r="B395" t="str">
            <v>165359401</v>
          </cell>
          <cell r="C395">
            <v>1.8056000000000001</v>
          </cell>
          <cell r="D395">
            <v>0</v>
          </cell>
          <cell r="E395">
            <v>29532.16</v>
          </cell>
          <cell r="F395">
            <v>2</v>
          </cell>
          <cell r="G395">
            <v>5560</v>
          </cell>
          <cell r="H395">
            <v>0.57999999999999996</v>
          </cell>
          <cell r="I395">
            <v>8</v>
          </cell>
        </row>
        <row r="396">
          <cell r="A396" t="str">
            <v>167224803</v>
          </cell>
          <cell r="B396" t="str">
            <v>167224803</v>
          </cell>
          <cell r="C396">
            <v>72.291799999999895</v>
          </cell>
          <cell r="D396">
            <v>0</v>
          </cell>
          <cell r="E396">
            <v>290361.26</v>
          </cell>
          <cell r="F396">
            <v>82</v>
          </cell>
          <cell r="G396">
            <v>2470895.3599999901</v>
          </cell>
          <cell r="H396">
            <v>0.22</v>
          </cell>
          <cell r="I396">
            <v>322</v>
          </cell>
        </row>
        <row r="397">
          <cell r="A397" t="str">
            <v>167364201</v>
          </cell>
          <cell r="B397" t="str">
            <v>167364201</v>
          </cell>
          <cell r="C397">
            <v>4.2462</v>
          </cell>
          <cell r="D397">
            <v>0</v>
          </cell>
          <cell r="E397">
            <v>18639.259999999998</v>
          </cell>
          <cell r="F397">
            <v>4</v>
          </cell>
          <cell r="G397">
            <v>90631.209999999905</v>
          </cell>
          <cell r="H397">
            <v>0.45</v>
          </cell>
          <cell r="I397">
            <v>5</v>
          </cell>
        </row>
        <row r="398">
          <cell r="A398" t="str">
            <v>167438401</v>
          </cell>
          <cell r="B398" t="str">
            <v>167438401</v>
          </cell>
          <cell r="C398">
            <v>38.587000000000003</v>
          </cell>
          <cell r="D398">
            <v>0</v>
          </cell>
          <cell r="E398">
            <v>174228.989999999</v>
          </cell>
          <cell r="F398">
            <v>44</v>
          </cell>
          <cell r="G398">
            <v>317644.56</v>
          </cell>
          <cell r="H398">
            <v>5.8842999999999996</v>
          </cell>
          <cell r="I398">
            <v>328</v>
          </cell>
        </row>
        <row r="399">
          <cell r="A399" t="str">
            <v>168447401</v>
          </cell>
          <cell r="B399" t="str">
            <v>168447401</v>
          </cell>
          <cell r="C399">
            <v>46.936599999999999</v>
          </cell>
          <cell r="D399">
            <v>0</v>
          </cell>
          <cell r="E399">
            <v>193520.94999999899</v>
          </cell>
          <cell r="F399">
            <v>53</v>
          </cell>
          <cell r="G399">
            <v>860994.02</v>
          </cell>
          <cell r="H399">
            <v>0.26</v>
          </cell>
          <cell r="I399">
            <v>146</v>
          </cell>
        </row>
        <row r="400">
          <cell r="A400" t="str">
            <v>168648701</v>
          </cell>
          <cell r="B400" t="str">
            <v>168648701</v>
          </cell>
          <cell r="C400">
            <v>92.455100000000002</v>
          </cell>
          <cell r="D400">
            <v>0</v>
          </cell>
          <cell r="E400">
            <v>386482.32999999903</v>
          </cell>
          <cell r="F400">
            <v>67</v>
          </cell>
          <cell r="G400">
            <v>1083602.46</v>
          </cell>
          <cell r="H400">
            <v>0.39</v>
          </cell>
          <cell r="I400">
            <v>203</v>
          </cell>
        </row>
        <row r="401">
          <cell r="A401" t="str">
            <v>169553801</v>
          </cell>
          <cell r="B401" t="str">
            <v>169553801</v>
          </cell>
          <cell r="C401">
            <v>142.76409999999899</v>
          </cell>
          <cell r="D401">
            <v>175.43</v>
          </cell>
          <cell r="E401">
            <v>616805.95999999903</v>
          </cell>
          <cell r="F401">
            <v>149</v>
          </cell>
          <cell r="G401">
            <v>5186576.97</v>
          </cell>
          <cell r="H401">
            <v>0.26</v>
          </cell>
          <cell r="I401">
            <v>592</v>
          </cell>
        </row>
        <row r="402">
          <cell r="A402" t="str">
            <v>169611402</v>
          </cell>
          <cell r="B402" t="str">
            <v>169611402</v>
          </cell>
          <cell r="C402">
            <v>12.875</v>
          </cell>
          <cell r="D402">
            <v>0</v>
          </cell>
          <cell r="E402">
            <v>83773.38</v>
          </cell>
          <cell r="F402">
            <v>12</v>
          </cell>
          <cell r="G402">
            <v>155680.68999999901</v>
          </cell>
          <cell r="H402">
            <v>0.61</v>
          </cell>
          <cell r="I402">
            <v>108</v>
          </cell>
        </row>
        <row r="403">
          <cell r="A403" t="str">
            <v>171461001</v>
          </cell>
          <cell r="B403" t="str">
            <v>171461001</v>
          </cell>
          <cell r="C403">
            <v>3.0707</v>
          </cell>
          <cell r="D403">
            <v>0</v>
          </cell>
          <cell r="E403">
            <v>21655.4199999999</v>
          </cell>
          <cell r="F403">
            <v>3</v>
          </cell>
          <cell r="G403">
            <v>43403.849999999897</v>
          </cell>
          <cell r="H403">
            <v>1</v>
          </cell>
          <cell r="I403">
            <v>8</v>
          </cell>
        </row>
        <row r="404">
          <cell r="A404" t="str">
            <v>171848801</v>
          </cell>
          <cell r="B404" t="str">
            <v>171848801</v>
          </cell>
          <cell r="C404">
            <v>150.69460000000001</v>
          </cell>
          <cell r="D404">
            <v>0</v>
          </cell>
          <cell r="E404">
            <v>603145.96999999904</v>
          </cell>
          <cell r="F404">
            <v>66</v>
          </cell>
          <cell r="G404">
            <v>3877859.51</v>
          </cell>
          <cell r="H404">
            <v>0.39</v>
          </cell>
          <cell r="I404">
            <v>403</v>
          </cell>
        </row>
        <row r="405">
          <cell r="A405" t="str">
            <v>172262101</v>
          </cell>
          <cell r="B405" t="str">
            <v>172262101</v>
          </cell>
          <cell r="C405">
            <v>1.7574000000000001</v>
          </cell>
          <cell r="D405">
            <v>0</v>
          </cell>
          <cell r="E405">
            <v>8676.36</v>
          </cell>
          <cell r="F405">
            <v>2</v>
          </cell>
          <cell r="G405">
            <v>34511.61</v>
          </cell>
          <cell r="H405">
            <v>0.5</v>
          </cell>
          <cell r="I405">
            <v>5</v>
          </cell>
        </row>
        <row r="406">
          <cell r="A406" t="str">
            <v>172620001</v>
          </cell>
          <cell r="B406" t="str">
            <v>172620001</v>
          </cell>
          <cell r="C406">
            <v>5.4362000000000004</v>
          </cell>
          <cell r="D406">
            <v>0</v>
          </cell>
          <cell r="E406">
            <v>16890.209999999901</v>
          </cell>
          <cell r="F406">
            <v>3</v>
          </cell>
          <cell r="G406">
            <v>276213.08</v>
          </cell>
          <cell r="H406">
            <v>0.54</v>
          </cell>
          <cell r="I406">
            <v>14</v>
          </cell>
        </row>
        <row r="407">
          <cell r="A407" t="str">
            <v>173995501</v>
          </cell>
          <cell r="B407" t="str">
            <v>173995501</v>
          </cell>
          <cell r="C407">
            <v>2.47759999999999</v>
          </cell>
          <cell r="D407">
            <v>0</v>
          </cell>
          <cell r="E407">
            <v>19656.139999999901</v>
          </cell>
          <cell r="F407">
            <v>2</v>
          </cell>
          <cell r="G407">
            <v>18613.279999999901</v>
          </cell>
          <cell r="H407">
            <v>0.94</v>
          </cell>
          <cell r="I407">
            <v>11</v>
          </cell>
        </row>
        <row r="408">
          <cell r="A408" t="str">
            <v>174941801</v>
          </cell>
          <cell r="B408" t="str">
            <v>174941801</v>
          </cell>
          <cell r="C408">
            <v>303.6773</v>
          </cell>
          <cell r="D408">
            <v>0</v>
          </cell>
          <cell r="E408">
            <v>1196046.1299999901</v>
          </cell>
          <cell r="F408">
            <v>334</v>
          </cell>
          <cell r="G408">
            <v>9990449.8099999893</v>
          </cell>
          <cell r="H408">
            <v>0.31</v>
          </cell>
          <cell r="I408">
            <v>1316</v>
          </cell>
        </row>
        <row r="409">
          <cell r="A409" t="str">
            <v>175287501</v>
          </cell>
          <cell r="B409" t="str">
            <v>175287501</v>
          </cell>
          <cell r="C409">
            <v>1221.1805999999999</v>
          </cell>
          <cell r="D409">
            <v>614296.57999999996</v>
          </cell>
          <cell r="E409">
            <v>7291657.0599999903</v>
          </cell>
          <cell r="F409">
            <v>953</v>
          </cell>
          <cell r="G409">
            <v>33335163.719999999</v>
          </cell>
          <cell r="H409">
            <v>0.32</v>
          </cell>
          <cell r="I409">
            <v>5673</v>
          </cell>
        </row>
        <row r="410">
          <cell r="A410" t="str">
            <v>175289101</v>
          </cell>
          <cell r="B410" t="str">
            <v>175289101</v>
          </cell>
          <cell r="C410">
            <v>256.60140000000001</v>
          </cell>
          <cell r="D410">
            <v>2392.92</v>
          </cell>
          <cell r="E410">
            <v>1164382.3500000001</v>
          </cell>
          <cell r="F410">
            <v>79</v>
          </cell>
          <cell r="G410">
            <v>6600791.1099999901</v>
          </cell>
          <cell r="H410">
            <v>0.26</v>
          </cell>
          <cell r="I410">
            <v>599</v>
          </cell>
        </row>
        <row r="411">
          <cell r="A411" t="str">
            <v>175965601</v>
          </cell>
          <cell r="B411" t="str">
            <v>175965601</v>
          </cell>
          <cell r="C411">
            <v>420.50809999999899</v>
          </cell>
          <cell r="D411">
            <v>0</v>
          </cell>
          <cell r="E411">
            <v>2768549.16</v>
          </cell>
          <cell r="F411">
            <v>474</v>
          </cell>
          <cell r="G411">
            <v>6981452.6899999902</v>
          </cell>
          <cell r="H411">
            <v>6.2788000000000004</v>
          </cell>
          <cell r="I411">
            <v>4618</v>
          </cell>
        </row>
        <row r="412">
          <cell r="A412" t="str">
            <v>176354201</v>
          </cell>
          <cell r="B412" t="str">
            <v>176354201</v>
          </cell>
          <cell r="C412">
            <v>10.2402</v>
          </cell>
          <cell r="D412">
            <v>0</v>
          </cell>
          <cell r="E412">
            <v>35365.42</v>
          </cell>
          <cell r="F412">
            <v>15</v>
          </cell>
          <cell r="G412">
            <v>54122.839999999902</v>
          </cell>
          <cell r="H412">
            <v>1</v>
          </cell>
          <cell r="I412">
            <v>35</v>
          </cell>
        </row>
        <row r="413">
          <cell r="A413" t="str">
            <v>176692501</v>
          </cell>
          <cell r="B413" t="str">
            <v>176692501</v>
          </cell>
          <cell r="C413">
            <v>184.63659999999999</v>
          </cell>
          <cell r="D413">
            <v>166.66</v>
          </cell>
          <cell r="E413">
            <v>621476.31000000006</v>
          </cell>
          <cell r="F413">
            <v>335</v>
          </cell>
          <cell r="G413">
            <v>1444236.1099999901</v>
          </cell>
          <cell r="H413">
            <v>0.93</v>
          </cell>
          <cell r="I413">
            <v>659</v>
          </cell>
        </row>
        <row r="414">
          <cell r="A414" t="str">
            <v>177234501</v>
          </cell>
          <cell r="B414" t="str">
            <v>177234501</v>
          </cell>
          <cell r="C414">
            <v>0.87839999999999896</v>
          </cell>
          <cell r="D414">
            <v>0</v>
          </cell>
          <cell r="E414">
            <v>3321.9499999999898</v>
          </cell>
          <cell r="F414">
            <v>1</v>
          </cell>
          <cell r="G414">
            <v>42492.54</v>
          </cell>
          <cell r="H414">
            <v>0.67</v>
          </cell>
          <cell r="I414">
            <v>1</v>
          </cell>
        </row>
        <row r="415">
          <cell r="A415" t="str">
            <v>177658501</v>
          </cell>
          <cell r="B415" t="str">
            <v>177658501</v>
          </cell>
          <cell r="C415">
            <v>181.31729999999899</v>
          </cell>
          <cell r="D415">
            <v>0</v>
          </cell>
          <cell r="E415">
            <v>1393672.21</v>
          </cell>
          <cell r="F415">
            <v>204</v>
          </cell>
          <cell r="G415">
            <v>4361110</v>
          </cell>
          <cell r="H415">
            <v>6.3723000000000001</v>
          </cell>
          <cell r="I415">
            <v>2394</v>
          </cell>
        </row>
        <row r="416">
          <cell r="A416" t="str">
            <v>177870603</v>
          </cell>
          <cell r="B416" t="str">
            <v>177870603</v>
          </cell>
          <cell r="C416">
            <v>47.831299999999899</v>
          </cell>
          <cell r="D416">
            <v>0</v>
          </cell>
          <cell r="E416">
            <v>132108.39000000001</v>
          </cell>
          <cell r="F416">
            <v>49</v>
          </cell>
          <cell r="G416">
            <v>1333540.9099999899</v>
          </cell>
          <cell r="H416">
            <v>0.21</v>
          </cell>
          <cell r="I416">
            <v>182</v>
          </cell>
        </row>
        <row r="417">
          <cell r="A417" t="str">
            <v>178737603</v>
          </cell>
          <cell r="B417" t="str">
            <v>178737603</v>
          </cell>
          <cell r="C417">
            <v>3.3748</v>
          </cell>
          <cell r="D417">
            <v>0</v>
          </cell>
          <cell r="E417">
            <v>8383.9500000000007</v>
          </cell>
          <cell r="F417">
            <v>4</v>
          </cell>
          <cell r="G417">
            <v>19294.119999999901</v>
          </cell>
          <cell r="H417">
            <v>5.5892999999999997</v>
          </cell>
          <cell r="I417">
            <v>15</v>
          </cell>
        </row>
        <row r="418">
          <cell r="A418" t="str">
            <v>178795401</v>
          </cell>
          <cell r="B418" t="str">
            <v>178795401</v>
          </cell>
          <cell r="C418">
            <v>10.686</v>
          </cell>
          <cell r="D418">
            <v>0</v>
          </cell>
          <cell r="E418">
            <v>44316.46</v>
          </cell>
          <cell r="F418">
            <v>6</v>
          </cell>
          <cell r="G418">
            <v>181544.61</v>
          </cell>
          <cell r="H418">
            <v>0.3</v>
          </cell>
          <cell r="I418">
            <v>17</v>
          </cell>
        </row>
        <row r="419">
          <cell r="A419" t="str">
            <v>178815001</v>
          </cell>
          <cell r="B419" t="str">
            <v>178815001</v>
          </cell>
          <cell r="C419">
            <v>535.88419999999996</v>
          </cell>
          <cell r="D419">
            <v>7047.57</v>
          </cell>
          <cell r="E419">
            <v>1675281.77</v>
          </cell>
          <cell r="F419">
            <v>850</v>
          </cell>
          <cell r="G419">
            <v>10101533.800000001</v>
          </cell>
          <cell r="H419">
            <v>0.23</v>
          </cell>
          <cell r="I419">
            <v>1840</v>
          </cell>
        </row>
        <row r="420">
          <cell r="A420" t="str">
            <v>178848102</v>
          </cell>
          <cell r="B420" t="str">
            <v>178848102</v>
          </cell>
          <cell r="C420">
            <v>383.06740000000002</v>
          </cell>
          <cell r="D420">
            <v>2579.5099999999902</v>
          </cell>
          <cell r="E420">
            <v>1030729.44</v>
          </cell>
          <cell r="F420">
            <v>611</v>
          </cell>
          <cell r="G420">
            <v>5284253.55</v>
          </cell>
          <cell r="H420">
            <v>0.38</v>
          </cell>
          <cell r="I420">
            <v>1410</v>
          </cell>
        </row>
        <row r="421">
          <cell r="A421" t="str">
            <v>179272301</v>
          </cell>
          <cell r="B421" t="str">
            <v>179272301</v>
          </cell>
          <cell r="C421">
            <v>2.4036</v>
          </cell>
          <cell r="D421">
            <v>0</v>
          </cell>
          <cell r="E421">
            <v>7012.34</v>
          </cell>
          <cell r="F421">
            <v>3</v>
          </cell>
          <cell r="G421">
            <v>11765</v>
          </cell>
          <cell r="H421">
            <v>1</v>
          </cell>
          <cell r="I421">
            <v>6</v>
          </cell>
        </row>
        <row r="422">
          <cell r="A422" t="str">
            <v>181160601</v>
          </cell>
          <cell r="B422" t="str">
            <v>181160601</v>
          </cell>
          <cell r="C422">
            <v>54.404299999999999</v>
          </cell>
          <cell r="D422">
            <v>0</v>
          </cell>
          <cell r="E422">
            <v>122087.679999999</v>
          </cell>
          <cell r="F422">
            <v>88</v>
          </cell>
          <cell r="G422">
            <v>520180.72</v>
          </cell>
          <cell r="H422">
            <v>0.57999999999999996</v>
          </cell>
          <cell r="I422">
            <v>188</v>
          </cell>
        </row>
        <row r="423">
          <cell r="A423" t="str">
            <v>181544101</v>
          </cell>
          <cell r="B423" t="str">
            <v>181544101</v>
          </cell>
          <cell r="C423">
            <v>56.686999999999998</v>
          </cell>
          <cell r="D423">
            <v>0</v>
          </cell>
          <cell r="E423">
            <v>270342.28000000003</v>
          </cell>
          <cell r="F423">
            <v>60</v>
          </cell>
          <cell r="G423">
            <v>753790.88999999897</v>
          </cell>
          <cell r="H423">
            <v>0.62</v>
          </cell>
          <cell r="I423">
            <v>176</v>
          </cell>
        </row>
        <row r="424">
          <cell r="A424" t="str">
            <v>181706601</v>
          </cell>
          <cell r="B424" t="str">
            <v>181706601</v>
          </cell>
          <cell r="C424">
            <v>4662.7672999999804</v>
          </cell>
          <cell r="D424">
            <v>1965524.04999999</v>
          </cell>
          <cell r="E424">
            <v>19558404.989999902</v>
          </cell>
          <cell r="F424">
            <v>6004</v>
          </cell>
          <cell r="G424">
            <v>101597214.92</v>
          </cell>
          <cell r="H424">
            <v>0.34</v>
          </cell>
          <cell r="I424">
            <v>21010</v>
          </cell>
        </row>
        <row r="425">
          <cell r="A425" t="str">
            <v>182861801</v>
          </cell>
          <cell r="B425" t="str">
            <v>182861801</v>
          </cell>
          <cell r="C425">
            <v>28.880800000000001</v>
          </cell>
          <cell r="D425">
            <v>0</v>
          </cell>
          <cell r="E425">
            <v>110391.01</v>
          </cell>
          <cell r="F425">
            <v>33</v>
          </cell>
          <cell r="G425">
            <v>409318.34</v>
          </cell>
          <cell r="H425">
            <v>0.59</v>
          </cell>
          <cell r="I425">
            <v>240</v>
          </cell>
        </row>
        <row r="426">
          <cell r="A426" t="str">
            <v>183086102</v>
          </cell>
          <cell r="B426" t="str">
            <v>183086102</v>
          </cell>
          <cell r="C426">
            <v>40.6189999999999</v>
          </cell>
          <cell r="D426">
            <v>0</v>
          </cell>
          <cell r="E426">
            <v>137628.13</v>
          </cell>
          <cell r="F426">
            <v>42</v>
          </cell>
          <cell r="G426">
            <v>828256.91</v>
          </cell>
          <cell r="H426">
            <v>0.38</v>
          </cell>
          <cell r="I426">
            <v>142</v>
          </cell>
        </row>
        <row r="427">
          <cell r="A427" t="str">
            <v>184076101</v>
          </cell>
          <cell r="B427" t="str">
            <v>184076101</v>
          </cell>
          <cell r="C427">
            <v>16.908100000000001</v>
          </cell>
          <cell r="D427">
            <v>0</v>
          </cell>
          <cell r="E427">
            <v>145331.1</v>
          </cell>
          <cell r="F427">
            <v>19</v>
          </cell>
          <cell r="G427">
            <v>333220.31</v>
          </cell>
          <cell r="H427">
            <v>6.0536000000000003</v>
          </cell>
          <cell r="I427">
            <v>246</v>
          </cell>
        </row>
        <row r="428">
          <cell r="A428" t="str">
            <v>184409401</v>
          </cell>
          <cell r="B428" t="str">
            <v>184409401</v>
          </cell>
          <cell r="C428">
            <v>305.37090000000001</v>
          </cell>
          <cell r="D428">
            <v>1897.9099999999901</v>
          </cell>
          <cell r="E428">
            <v>917262.74</v>
          </cell>
          <cell r="F428">
            <v>392</v>
          </cell>
          <cell r="G428">
            <v>5202057.24</v>
          </cell>
          <cell r="H428">
            <v>0.3</v>
          </cell>
          <cell r="I428">
            <v>1124</v>
          </cell>
        </row>
        <row r="429">
          <cell r="A429" t="str">
            <v>184632101</v>
          </cell>
          <cell r="B429" t="str">
            <v>184632101</v>
          </cell>
          <cell r="C429">
            <v>29.973299999999899</v>
          </cell>
          <cell r="D429">
            <v>0</v>
          </cell>
          <cell r="E429">
            <v>127168.09</v>
          </cell>
          <cell r="F429">
            <v>39</v>
          </cell>
          <cell r="G429">
            <v>340993.69</v>
          </cell>
          <cell r="H429">
            <v>0.75</v>
          </cell>
          <cell r="I429">
            <v>99</v>
          </cell>
        </row>
        <row r="430">
          <cell r="A430" t="str">
            <v>185556101</v>
          </cell>
          <cell r="B430" t="str">
            <v>185556101</v>
          </cell>
          <cell r="C430">
            <v>76.7028999999999</v>
          </cell>
          <cell r="D430">
            <v>0</v>
          </cell>
          <cell r="E430">
            <v>304290.63</v>
          </cell>
          <cell r="F430">
            <v>28</v>
          </cell>
          <cell r="G430">
            <v>2203578.5899999901</v>
          </cell>
          <cell r="H430">
            <v>0.38</v>
          </cell>
          <cell r="I430">
            <v>184</v>
          </cell>
        </row>
        <row r="431">
          <cell r="A431" t="str">
            <v>186221101</v>
          </cell>
          <cell r="B431" t="str">
            <v>186221101</v>
          </cell>
          <cell r="C431">
            <v>193.678699999999</v>
          </cell>
          <cell r="D431">
            <v>809.29999999999905</v>
          </cell>
          <cell r="E431">
            <v>794233.549999999</v>
          </cell>
          <cell r="F431">
            <v>162</v>
          </cell>
          <cell r="G431">
            <v>4059887.21</v>
          </cell>
          <cell r="H431">
            <v>0.62</v>
          </cell>
          <cell r="I431">
            <v>707</v>
          </cell>
        </row>
        <row r="432">
          <cell r="A432" t="str">
            <v>186599001</v>
          </cell>
          <cell r="B432" t="str">
            <v>186599001</v>
          </cell>
          <cell r="C432">
            <v>2497.9206003126628</v>
          </cell>
          <cell r="D432">
            <v>0</v>
          </cell>
          <cell r="E432">
            <v>67146170.590000004</v>
          </cell>
          <cell r="F432">
            <v>1920</v>
          </cell>
          <cell r="G432">
            <v>117317076.77</v>
          </cell>
          <cell r="H432">
            <v>0.37</v>
          </cell>
          <cell r="I432">
            <v>11014</v>
          </cell>
        </row>
        <row r="433">
          <cell r="A433" t="str">
            <v>187244202</v>
          </cell>
          <cell r="B433" t="str">
            <v>187244202</v>
          </cell>
          <cell r="C433">
            <v>110.914199999999</v>
          </cell>
          <cell r="D433">
            <v>0</v>
          </cell>
          <cell r="E433">
            <v>451788.7</v>
          </cell>
          <cell r="F433">
            <v>138</v>
          </cell>
          <cell r="G433">
            <v>2140277.88</v>
          </cell>
          <cell r="H433">
            <v>0.37</v>
          </cell>
          <cell r="I433">
            <v>401</v>
          </cell>
        </row>
        <row r="434">
          <cell r="A434" t="str">
            <v>188186401</v>
          </cell>
          <cell r="B434" t="str">
            <v>188186401</v>
          </cell>
          <cell r="C434">
            <v>2.47759999999999</v>
          </cell>
          <cell r="D434">
            <v>0</v>
          </cell>
          <cell r="E434">
            <v>8851.9099999999908</v>
          </cell>
          <cell r="F434">
            <v>2</v>
          </cell>
          <cell r="G434">
            <v>60506.22</v>
          </cell>
          <cell r="H434">
            <v>0.5</v>
          </cell>
          <cell r="I434">
            <v>23</v>
          </cell>
        </row>
        <row r="435">
          <cell r="A435" t="str">
            <v>189049301</v>
          </cell>
          <cell r="B435" t="str">
            <v>189049301</v>
          </cell>
          <cell r="C435">
            <v>222.73400000000001</v>
          </cell>
          <cell r="D435">
            <v>0</v>
          </cell>
          <cell r="E435">
            <v>939194.25</v>
          </cell>
          <cell r="F435">
            <v>159</v>
          </cell>
          <cell r="G435">
            <v>10365607.199999999</v>
          </cell>
          <cell r="H435">
            <v>0.32</v>
          </cell>
          <cell r="I435">
            <v>817</v>
          </cell>
        </row>
        <row r="436">
          <cell r="A436" t="str">
            <v>189791001</v>
          </cell>
          <cell r="B436" t="str">
            <v>189791001</v>
          </cell>
          <cell r="C436">
            <v>480.4948</v>
          </cell>
          <cell r="D436">
            <v>4866.21</v>
          </cell>
          <cell r="E436">
            <v>1574951.14</v>
          </cell>
          <cell r="F436">
            <v>885</v>
          </cell>
          <cell r="G436">
            <v>7028531.1499999901</v>
          </cell>
          <cell r="H436">
            <v>0.38</v>
          </cell>
          <cell r="I436">
            <v>2141</v>
          </cell>
        </row>
        <row r="437">
          <cell r="A437" t="str">
            <v>189947801</v>
          </cell>
          <cell r="B437" t="str">
            <v>189947801</v>
          </cell>
          <cell r="C437">
            <v>115.61799999999999</v>
          </cell>
          <cell r="D437">
            <v>266.27999999999901</v>
          </cell>
          <cell r="E437">
            <v>347416.91999999899</v>
          </cell>
          <cell r="F437">
            <v>204</v>
          </cell>
          <cell r="G437">
            <v>960066</v>
          </cell>
          <cell r="H437">
            <v>0.7</v>
          </cell>
          <cell r="I437">
            <v>478</v>
          </cell>
        </row>
        <row r="438">
          <cell r="A438" t="str">
            <v>190123302</v>
          </cell>
          <cell r="B438" t="str">
            <v>190123302</v>
          </cell>
          <cell r="C438">
            <v>39.600299999999997</v>
          </cell>
          <cell r="D438">
            <v>0</v>
          </cell>
          <cell r="E438">
            <v>155510.859999999</v>
          </cell>
          <cell r="F438">
            <v>38</v>
          </cell>
          <cell r="G438">
            <v>551009</v>
          </cell>
          <cell r="H438">
            <v>0.76</v>
          </cell>
          <cell r="I438">
            <v>113</v>
          </cell>
        </row>
        <row r="439">
          <cell r="A439" t="str">
            <v>190132401</v>
          </cell>
          <cell r="B439" t="str">
            <v>190132401</v>
          </cell>
          <cell r="C439">
            <v>129.42070000000001</v>
          </cell>
          <cell r="D439">
            <v>0</v>
          </cell>
          <cell r="E439">
            <v>579721.78999999899</v>
          </cell>
          <cell r="F439">
            <v>172</v>
          </cell>
          <cell r="G439">
            <v>1311286.01999999</v>
          </cell>
          <cell r="H439">
            <v>0.16</v>
          </cell>
          <cell r="I439">
            <v>420</v>
          </cell>
        </row>
        <row r="440">
          <cell r="A440" t="str">
            <v>190146401</v>
          </cell>
          <cell r="B440" t="str">
            <v>190146401</v>
          </cell>
          <cell r="C440">
            <v>5.9159999999999897</v>
          </cell>
          <cell r="D440">
            <v>27510.04</v>
          </cell>
          <cell r="E440">
            <v>51934.049999999901</v>
          </cell>
          <cell r="F440">
            <v>3</v>
          </cell>
          <cell r="G440">
            <v>371762.96</v>
          </cell>
          <cell r="H440">
            <v>0.5</v>
          </cell>
          <cell r="I440">
            <v>75</v>
          </cell>
        </row>
        <row r="441">
          <cell r="A441" t="str">
            <v>190825301</v>
          </cell>
          <cell r="B441" t="str">
            <v>190825301</v>
          </cell>
          <cell r="C441">
            <v>9.2751000000000001</v>
          </cell>
          <cell r="D441">
            <v>0</v>
          </cell>
          <cell r="E441">
            <v>42559.599999999897</v>
          </cell>
          <cell r="F441">
            <v>15</v>
          </cell>
          <cell r="G441">
            <v>247428.4</v>
          </cell>
          <cell r="H441">
            <v>0.27</v>
          </cell>
          <cell r="I441">
            <v>40</v>
          </cell>
        </row>
        <row r="442">
          <cell r="A442" t="str">
            <v>190825302</v>
          </cell>
          <cell r="B442" t="str">
            <v>190825302</v>
          </cell>
          <cell r="C442">
            <v>198.55799999999999</v>
          </cell>
          <cell r="D442">
            <v>225.569999999999</v>
          </cell>
          <cell r="E442">
            <v>990332.33</v>
          </cell>
          <cell r="F442">
            <v>195</v>
          </cell>
          <cell r="G442">
            <v>5496151.9399999902</v>
          </cell>
          <cell r="H442">
            <v>0.33</v>
          </cell>
          <cell r="I442">
            <v>705</v>
          </cell>
        </row>
        <row r="443">
          <cell r="A443" t="str">
            <v>191119001</v>
          </cell>
          <cell r="B443" t="str">
            <v>191119001</v>
          </cell>
          <cell r="C443">
            <v>0.66910000000000003</v>
          </cell>
          <cell r="D443">
            <v>0</v>
          </cell>
          <cell r="E443">
            <v>4118.6000000000004</v>
          </cell>
          <cell r="F443">
            <v>1</v>
          </cell>
          <cell r="G443">
            <v>18344.84</v>
          </cell>
          <cell r="H443">
            <v>0.5</v>
          </cell>
          <cell r="I443">
            <v>6</v>
          </cell>
        </row>
        <row r="444">
          <cell r="A444" t="str">
            <v>191537303</v>
          </cell>
          <cell r="B444" t="str">
            <v>191537303</v>
          </cell>
          <cell r="C444">
            <v>246.58699999999899</v>
          </cell>
          <cell r="D444">
            <v>0</v>
          </cell>
          <cell r="E444">
            <v>3114502.75</v>
          </cell>
          <cell r="F444">
            <v>281</v>
          </cell>
          <cell r="G444">
            <v>4117764.50999999</v>
          </cell>
          <cell r="H444">
            <v>0.8</v>
          </cell>
          <cell r="I444">
            <v>2837</v>
          </cell>
        </row>
        <row r="445">
          <cell r="A445" t="str">
            <v>191968002</v>
          </cell>
          <cell r="B445" t="str">
            <v>191968002</v>
          </cell>
          <cell r="C445">
            <v>100.078199999999</v>
          </cell>
          <cell r="D445">
            <v>0</v>
          </cell>
          <cell r="E445">
            <v>612595.91999999899</v>
          </cell>
          <cell r="F445">
            <v>117</v>
          </cell>
          <cell r="G445">
            <v>2209423.73</v>
          </cell>
          <cell r="H445">
            <v>5.4992999999999999</v>
          </cell>
          <cell r="I445">
            <v>1157</v>
          </cell>
        </row>
        <row r="446">
          <cell r="A446" t="str">
            <v>192622201</v>
          </cell>
          <cell r="B446" t="str">
            <v>192622201</v>
          </cell>
          <cell r="C446">
            <v>82.226100000000002</v>
          </cell>
          <cell r="D446">
            <v>0</v>
          </cell>
          <cell r="E446">
            <v>326218.62999999902</v>
          </cell>
          <cell r="F446">
            <v>92</v>
          </cell>
          <cell r="G446">
            <v>1493300.14</v>
          </cell>
          <cell r="H446">
            <v>0.65</v>
          </cell>
          <cell r="I446">
            <v>233</v>
          </cell>
        </row>
        <row r="447">
          <cell r="A447" t="str">
            <v>192673501</v>
          </cell>
          <cell r="B447" t="str">
            <v>192673501</v>
          </cell>
          <cell r="C447">
            <v>4.5762</v>
          </cell>
          <cell r="D447">
            <v>0</v>
          </cell>
          <cell r="E447">
            <v>23030.8999999999</v>
          </cell>
          <cell r="F447">
            <v>5</v>
          </cell>
          <cell r="G447">
            <v>88546.2</v>
          </cell>
          <cell r="H447">
            <v>0.5</v>
          </cell>
          <cell r="I447">
            <v>15</v>
          </cell>
        </row>
        <row r="448">
          <cell r="A448" t="str">
            <v>192751901</v>
          </cell>
          <cell r="B448" t="str">
            <v>192751901</v>
          </cell>
          <cell r="C448">
            <v>1468.2973999999899</v>
          </cell>
          <cell r="D448">
            <v>21508.45</v>
          </cell>
          <cell r="E448">
            <v>4657341.3399999896</v>
          </cell>
          <cell r="F448">
            <v>1368</v>
          </cell>
          <cell r="G448">
            <v>27100844.839999899</v>
          </cell>
          <cell r="H448">
            <v>0.37</v>
          </cell>
          <cell r="I448">
            <v>6250</v>
          </cell>
        </row>
        <row r="449">
          <cell r="A449" t="str">
            <v>192994501</v>
          </cell>
          <cell r="B449" t="str">
            <v>192994501</v>
          </cell>
          <cell r="C449">
            <v>16.7090999999999</v>
          </cell>
          <cell r="D449">
            <v>0</v>
          </cell>
          <cell r="E449">
            <v>99137.32</v>
          </cell>
          <cell r="F449">
            <v>23</v>
          </cell>
          <cell r="G449">
            <v>235039.78</v>
          </cell>
          <cell r="H449">
            <v>5.9490999999999996</v>
          </cell>
          <cell r="I449">
            <v>142</v>
          </cell>
        </row>
        <row r="450">
          <cell r="A450" t="str">
            <v>192996002</v>
          </cell>
          <cell r="B450" t="str">
            <v>192996002</v>
          </cell>
          <cell r="C450">
            <v>9.5038</v>
          </cell>
          <cell r="D450">
            <v>0</v>
          </cell>
          <cell r="E450">
            <v>39883.019999999902</v>
          </cell>
          <cell r="F450">
            <v>11</v>
          </cell>
          <cell r="G450">
            <v>111346.08</v>
          </cell>
          <cell r="H450">
            <v>5.6974</v>
          </cell>
          <cell r="I450">
            <v>67</v>
          </cell>
        </row>
        <row r="451">
          <cell r="A451" t="str">
            <v>193399601</v>
          </cell>
          <cell r="B451" t="str">
            <v>193399601</v>
          </cell>
          <cell r="C451">
            <v>117.65719999999899</v>
          </cell>
          <cell r="D451">
            <v>0</v>
          </cell>
          <cell r="E451">
            <v>466030.33</v>
          </cell>
          <cell r="F451">
            <v>131</v>
          </cell>
          <cell r="G451">
            <v>1595458.53999999</v>
          </cell>
          <cell r="H451">
            <v>0.5</v>
          </cell>
          <cell r="I451">
            <v>344</v>
          </cell>
        </row>
        <row r="452">
          <cell r="A452" t="str">
            <v>193867201</v>
          </cell>
          <cell r="B452" t="str">
            <v>193867201</v>
          </cell>
          <cell r="C452">
            <v>2070.7444999999998</v>
          </cell>
          <cell r="D452">
            <v>181038.82</v>
          </cell>
          <cell r="E452">
            <v>7778137.8399999999</v>
          </cell>
          <cell r="F452">
            <v>2011</v>
          </cell>
          <cell r="G452">
            <v>66132150.350000001</v>
          </cell>
          <cell r="H452">
            <v>0.23</v>
          </cell>
          <cell r="I452">
            <v>8997</v>
          </cell>
        </row>
        <row r="453">
          <cell r="A453" t="str">
            <v>194106401</v>
          </cell>
          <cell r="B453" t="str">
            <v>194106401</v>
          </cell>
          <cell r="C453">
            <v>272.35300000000001</v>
          </cell>
          <cell r="D453">
            <v>6552.97</v>
          </cell>
          <cell r="E453">
            <v>1066934.8799999901</v>
          </cell>
          <cell r="F453">
            <v>307</v>
          </cell>
          <cell r="G453">
            <v>7429242.1899999902</v>
          </cell>
          <cell r="H453">
            <v>0.5</v>
          </cell>
          <cell r="I453">
            <v>975</v>
          </cell>
        </row>
        <row r="454">
          <cell r="A454" t="str">
            <v>194997601</v>
          </cell>
          <cell r="B454" t="str">
            <v>194997601</v>
          </cell>
          <cell r="C454">
            <v>1020.01779999999</v>
          </cell>
          <cell r="D454">
            <v>15013.18</v>
          </cell>
          <cell r="E454">
            <v>3872233.4599999902</v>
          </cell>
          <cell r="F454">
            <v>1265</v>
          </cell>
          <cell r="G454">
            <v>16971312.009999901</v>
          </cell>
          <cell r="H454">
            <v>0.38</v>
          </cell>
          <cell r="I454">
            <v>6601</v>
          </cell>
        </row>
        <row r="455">
          <cell r="A455" t="str">
            <v>195018001</v>
          </cell>
          <cell r="B455" t="str">
            <v>195018001</v>
          </cell>
          <cell r="C455">
            <v>463.77659999999997</v>
          </cell>
          <cell r="D455">
            <v>19776.88</v>
          </cell>
          <cell r="E455">
            <v>1993033.29999999</v>
          </cell>
          <cell r="F455">
            <v>505</v>
          </cell>
          <cell r="G455">
            <v>17364915.640000001</v>
          </cell>
          <cell r="H455">
            <v>0.26</v>
          </cell>
          <cell r="I455">
            <v>2151</v>
          </cell>
        </row>
        <row r="456">
          <cell r="A456" t="str">
            <v>195253301</v>
          </cell>
          <cell r="B456" t="str">
            <v>195253301</v>
          </cell>
          <cell r="C456">
            <v>1.1940999999999899</v>
          </cell>
          <cell r="D456">
            <v>0</v>
          </cell>
          <cell r="E456">
            <v>1073.8</v>
          </cell>
          <cell r="F456">
            <v>1</v>
          </cell>
          <cell r="G456">
            <v>909.02999999999895</v>
          </cell>
          <cell r="H456">
            <v>0.5</v>
          </cell>
          <cell r="I456">
            <v>2</v>
          </cell>
        </row>
        <row r="457">
          <cell r="A457" t="str">
            <v>195406701</v>
          </cell>
          <cell r="B457" t="str">
            <v>195406701</v>
          </cell>
          <cell r="C457">
            <v>0.74560000000000004</v>
          </cell>
          <cell r="D457">
            <v>0</v>
          </cell>
          <cell r="E457">
            <v>2923.73</v>
          </cell>
          <cell r="F457">
            <v>2</v>
          </cell>
          <cell r="G457">
            <v>7375.0699999999897</v>
          </cell>
          <cell r="H457">
            <v>0.38</v>
          </cell>
          <cell r="I457">
            <v>3</v>
          </cell>
        </row>
        <row r="458">
          <cell r="A458" t="str">
            <v>196690501</v>
          </cell>
          <cell r="B458" t="str">
            <v>196690501</v>
          </cell>
          <cell r="C458">
            <v>2.04829999999999</v>
          </cell>
          <cell r="D458">
            <v>0</v>
          </cell>
          <cell r="E458">
            <v>0</v>
          </cell>
          <cell r="F458">
            <v>1</v>
          </cell>
          <cell r="G458">
            <v>65157.709999999897</v>
          </cell>
          <cell r="H458">
            <v>0.5</v>
          </cell>
          <cell r="I458">
            <v>20</v>
          </cell>
        </row>
        <row r="459">
          <cell r="A459" t="str">
            <v>196829901</v>
          </cell>
          <cell r="B459" t="str">
            <v>196829901</v>
          </cell>
          <cell r="C459">
            <v>445.56</v>
          </cell>
          <cell r="D459">
            <v>320614.46000000002</v>
          </cell>
          <cell r="E459">
            <v>2332455.16</v>
          </cell>
          <cell r="F459">
            <v>443</v>
          </cell>
          <cell r="G459">
            <v>19579910.949999899</v>
          </cell>
          <cell r="H459">
            <v>0.5</v>
          </cell>
          <cell r="I459">
            <v>1707</v>
          </cell>
        </row>
        <row r="460">
          <cell r="A460" t="str">
            <v>197063401</v>
          </cell>
          <cell r="B460" t="str">
            <v>197063401</v>
          </cell>
          <cell r="C460">
            <v>196.846</v>
          </cell>
          <cell r="D460">
            <v>152.66</v>
          </cell>
          <cell r="E460">
            <v>637343.299999999</v>
          </cell>
          <cell r="F460">
            <v>387</v>
          </cell>
          <cell r="G460">
            <v>2533342.3799999901</v>
          </cell>
          <cell r="H460">
            <v>0.3</v>
          </cell>
          <cell r="I460">
            <v>813</v>
          </cell>
        </row>
        <row r="461">
          <cell r="A461" t="str">
            <v>197807401</v>
          </cell>
          <cell r="B461" t="str">
            <v>197807401</v>
          </cell>
          <cell r="C461">
            <v>41.055799999999998</v>
          </cell>
          <cell r="D461">
            <v>0</v>
          </cell>
          <cell r="E461">
            <v>161435.359999999</v>
          </cell>
          <cell r="F461">
            <v>87</v>
          </cell>
          <cell r="G461">
            <v>596399.75999999896</v>
          </cell>
          <cell r="H461">
            <v>0.5</v>
          </cell>
          <cell r="I461">
            <v>160</v>
          </cell>
        </row>
        <row r="462">
          <cell r="A462" t="str">
            <v>198248001</v>
          </cell>
          <cell r="B462" t="str">
            <v>198248001</v>
          </cell>
          <cell r="C462">
            <v>1.4253</v>
          </cell>
          <cell r="D462">
            <v>0</v>
          </cell>
          <cell r="E462">
            <v>8432.0499999999902</v>
          </cell>
          <cell r="F462">
            <v>2</v>
          </cell>
          <cell r="G462">
            <v>33774.26</v>
          </cell>
          <cell r="H462">
            <v>0.5</v>
          </cell>
          <cell r="I462">
            <v>4</v>
          </cell>
        </row>
        <row r="463">
          <cell r="A463" t="str">
            <v>198369403</v>
          </cell>
          <cell r="B463" t="str">
            <v>198369403</v>
          </cell>
          <cell r="C463">
            <v>37.501499999999901</v>
          </cell>
          <cell r="D463">
            <v>10622.78</v>
          </cell>
          <cell r="E463">
            <v>220918.68</v>
          </cell>
          <cell r="F463">
            <v>39</v>
          </cell>
          <cell r="G463">
            <v>983938.09999999905</v>
          </cell>
          <cell r="H463">
            <v>0.5</v>
          </cell>
          <cell r="I463">
            <v>406</v>
          </cell>
        </row>
        <row r="464">
          <cell r="A464" t="str">
            <v>199210901</v>
          </cell>
          <cell r="B464" t="str">
            <v>199210901</v>
          </cell>
          <cell r="C464">
            <v>69.039100000000005</v>
          </cell>
          <cell r="D464">
            <v>0</v>
          </cell>
          <cell r="E464">
            <v>301279.24999999901</v>
          </cell>
          <cell r="F464">
            <v>54</v>
          </cell>
          <cell r="G464">
            <v>1872982.1</v>
          </cell>
          <cell r="H464">
            <v>0.31</v>
          </cell>
          <cell r="I464">
            <v>224</v>
          </cell>
        </row>
        <row r="465">
          <cell r="A465" t="str">
            <v>199478201</v>
          </cell>
          <cell r="B465" t="str">
            <v>199478201</v>
          </cell>
          <cell r="C465">
            <v>2.23179999999999</v>
          </cell>
          <cell r="D465">
            <v>0</v>
          </cell>
          <cell r="E465">
            <v>30774.9899999999</v>
          </cell>
          <cell r="F465">
            <v>2</v>
          </cell>
          <cell r="G465">
            <v>69969.100000000006</v>
          </cell>
          <cell r="H465">
            <v>0.4</v>
          </cell>
          <cell r="I465">
            <v>41</v>
          </cell>
        </row>
        <row r="466">
          <cell r="A466" t="str">
            <v>199515101</v>
          </cell>
          <cell r="B466" t="str">
            <v>199515101</v>
          </cell>
          <cell r="C466">
            <v>34.596200000000003</v>
          </cell>
          <cell r="D466">
            <v>0</v>
          </cell>
          <cell r="E466">
            <v>156354.54</v>
          </cell>
          <cell r="F466">
            <v>42</v>
          </cell>
          <cell r="G466">
            <v>289000</v>
          </cell>
          <cell r="H466">
            <v>5.7321</v>
          </cell>
          <cell r="I466">
            <v>274</v>
          </cell>
        </row>
        <row r="467">
          <cell r="A467" t="str">
            <v>199602701</v>
          </cell>
          <cell r="B467" t="str">
            <v>199602701</v>
          </cell>
          <cell r="C467">
            <v>9.0534999999999908</v>
          </cell>
          <cell r="D467">
            <v>0</v>
          </cell>
          <cell r="E467">
            <v>24195.8999999999</v>
          </cell>
          <cell r="F467">
            <v>13</v>
          </cell>
          <cell r="G467">
            <v>47750.5</v>
          </cell>
          <cell r="H467">
            <v>1</v>
          </cell>
          <cell r="I467">
            <v>33</v>
          </cell>
        </row>
        <row r="468">
          <cell r="A468" t="str">
            <v>200683501</v>
          </cell>
          <cell r="B468" t="str">
            <v>200683501</v>
          </cell>
          <cell r="C468">
            <v>11.739699999999999</v>
          </cell>
          <cell r="D468">
            <v>0</v>
          </cell>
          <cell r="E468">
            <v>28491.459999999901</v>
          </cell>
          <cell r="F468">
            <v>14</v>
          </cell>
          <cell r="G468">
            <v>88199.309999999896</v>
          </cell>
          <cell r="H468">
            <v>1</v>
          </cell>
          <cell r="I468">
            <v>47</v>
          </cell>
        </row>
        <row r="469">
          <cell r="A469" t="str">
            <v>201331001</v>
          </cell>
          <cell r="B469" t="str">
            <v>201331001</v>
          </cell>
          <cell r="C469">
            <v>180.25309999999999</v>
          </cell>
          <cell r="D469">
            <v>5720.17</v>
          </cell>
          <cell r="E469">
            <v>733082.22999999905</v>
          </cell>
          <cell r="F469">
            <v>258</v>
          </cell>
          <cell r="G469">
            <v>3757534.5699999901</v>
          </cell>
          <cell r="H469">
            <v>0.5</v>
          </cell>
          <cell r="I469">
            <v>796</v>
          </cell>
        </row>
        <row r="470">
          <cell r="A470" t="str">
            <v>201439101</v>
          </cell>
          <cell r="B470" t="str">
            <v>201439101</v>
          </cell>
          <cell r="C470">
            <v>63.4619</v>
          </cell>
          <cell r="D470">
            <v>0</v>
          </cell>
          <cell r="E470">
            <v>185219.75999999899</v>
          </cell>
          <cell r="F470">
            <v>78</v>
          </cell>
          <cell r="G470">
            <v>977783</v>
          </cell>
          <cell r="H470">
            <v>0.37</v>
          </cell>
          <cell r="I470">
            <v>186</v>
          </cell>
        </row>
        <row r="471">
          <cell r="A471" t="str">
            <v>204254101</v>
          </cell>
          <cell r="B471" t="str">
            <v>204254101</v>
          </cell>
          <cell r="C471">
            <v>29.973899999999901</v>
          </cell>
          <cell r="D471">
            <v>0</v>
          </cell>
          <cell r="E471">
            <v>106209.03</v>
          </cell>
          <cell r="F471">
            <v>31</v>
          </cell>
          <cell r="G471">
            <v>783976.4</v>
          </cell>
          <cell r="H471">
            <v>0.5</v>
          </cell>
          <cell r="I471">
            <v>127</v>
          </cell>
        </row>
        <row r="472">
          <cell r="A472" t="str">
            <v>206083201</v>
          </cell>
          <cell r="B472" t="str">
            <v>206083201</v>
          </cell>
          <cell r="C472">
            <v>2.3704999999999901</v>
          </cell>
          <cell r="D472">
            <v>0</v>
          </cell>
          <cell r="E472">
            <v>2407.1999999999898</v>
          </cell>
          <cell r="F472">
            <v>1</v>
          </cell>
          <cell r="G472">
            <v>13167.62</v>
          </cell>
          <cell r="H472">
            <v>0.75</v>
          </cell>
          <cell r="I472">
            <v>6</v>
          </cell>
        </row>
      </sheetData>
      <sheetData sheetId="8" refreshError="1"/>
      <sheetData sheetId="9" refreshError="1"/>
      <sheetData sheetId="10" refreshError="1"/>
      <sheetData sheetId="11">
        <row r="7">
          <cell r="A7" t="str">
            <v>Text Lookup</v>
          </cell>
          <cell r="B7" t="str">
            <v>[PRVDR_NUM]</v>
          </cell>
          <cell r="C7" t="str">
            <v>Year</v>
          </cell>
          <cell r="D7" t="str">
            <v>Outliers</v>
          </cell>
          <cell r="E7" t="str">
            <v>IME</v>
          </cell>
          <cell r="F7" t="str">
            <v>DSH</v>
          </cell>
          <cell r="G7" t="str">
            <v>ESRD</v>
          </cell>
          <cell r="H7" t="str">
            <v>SCh and MDH</v>
          </cell>
          <cell r="I7" t="str">
            <v>Cap Adj</v>
          </cell>
          <cell r="J7" t="str">
            <v>DGME</v>
          </cell>
          <cell r="K7" t="str">
            <v>Organ</v>
          </cell>
          <cell r="L7" t="str">
            <v>Discharges</v>
          </cell>
          <cell r="M7" t="str">
            <v>Routine</v>
          </cell>
          <cell r="N7" t="str">
            <v>Ancillary</v>
          </cell>
          <cell r="O7" t="str">
            <v>Reimbursable</v>
          </cell>
        </row>
        <row r="8">
          <cell r="A8" t="str">
            <v>450011</v>
          </cell>
          <cell r="B8">
            <v>450011</v>
          </cell>
          <cell r="C8">
            <v>40178</v>
          </cell>
          <cell r="D8">
            <v>841673</v>
          </cell>
          <cell r="E8">
            <v>1787272</v>
          </cell>
          <cell r="F8">
            <v>6100964</v>
          </cell>
          <cell r="G8">
            <v>0</v>
          </cell>
          <cell r="H8">
            <v>0</v>
          </cell>
          <cell r="I8">
            <v>4554496</v>
          </cell>
          <cell r="J8">
            <v>578716</v>
          </cell>
          <cell r="K8">
            <v>0</v>
          </cell>
          <cell r="L8">
            <v>6468</v>
          </cell>
          <cell r="M8">
            <v>0</v>
          </cell>
          <cell r="N8">
            <v>0</v>
          </cell>
          <cell r="O8">
            <v>871996</v>
          </cell>
        </row>
        <row r="9">
          <cell r="A9" t="str">
            <v>450015</v>
          </cell>
          <cell r="B9">
            <v>450015</v>
          </cell>
          <cell r="C9">
            <v>40086</v>
          </cell>
          <cell r="D9">
            <v>2303541</v>
          </cell>
          <cell r="E9">
            <v>9186189</v>
          </cell>
          <cell r="F9">
            <v>16053432</v>
          </cell>
          <cell r="G9">
            <v>0</v>
          </cell>
          <cell r="H9">
            <v>0</v>
          </cell>
          <cell r="I9">
            <v>3627104</v>
          </cell>
          <cell r="J9">
            <v>2321114</v>
          </cell>
          <cell r="K9">
            <v>3535913</v>
          </cell>
          <cell r="L9">
            <v>3384</v>
          </cell>
          <cell r="M9">
            <v>124669</v>
          </cell>
          <cell r="N9">
            <v>7901</v>
          </cell>
          <cell r="O9">
            <v>1255058</v>
          </cell>
        </row>
        <row r="10">
          <cell r="A10" t="str">
            <v>450024</v>
          </cell>
          <cell r="B10">
            <v>450024</v>
          </cell>
          <cell r="C10">
            <v>40086</v>
          </cell>
          <cell r="D10">
            <v>190119</v>
          </cell>
          <cell r="E10">
            <v>3654497</v>
          </cell>
          <cell r="F10">
            <v>4301663</v>
          </cell>
          <cell r="G10">
            <v>0</v>
          </cell>
          <cell r="H10">
            <v>0</v>
          </cell>
          <cell r="I10">
            <v>1211145</v>
          </cell>
          <cell r="J10">
            <v>1169453</v>
          </cell>
          <cell r="K10">
            <v>0</v>
          </cell>
          <cell r="L10">
            <v>1284</v>
          </cell>
          <cell r="M10">
            <v>0</v>
          </cell>
          <cell r="N10">
            <v>0</v>
          </cell>
          <cell r="O10">
            <v>483513</v>
          </cell>
        </row>
        <row r="11">
          <cell r="A11" t="str">
            <v>450029</v>
          </cell>
          <cell r="B11">
            <v>450029</v>
          </cell>
          <cell r="C11">
            <v>40086</v>
          </cell>
          <cell r="D11">
            <v>606567</v>
          </cell>
          <cell r="E11">
            <v>0</v>
          </cell>
          <cell r="F11">
            <v>19840800</v>
          </cell>
          <cell r="G11">
            <v>0</v>
          </cell>
          <cell r="H11">
            <v>0</v>
          </cell>
          <cell r="I11">
            <v>3980410</v>
          </cell>
          <cell r="J11">
            <v>0</v>
          </cell>
          <cell r="K11">
            <v>0</v>
          </cell>
          <cell r="L11">
            <v>5623</v>
          </cell>
          <cell r="M11">
            <v>0</v>
          </cell>
          <cell r="N11">
            <v>0</v>
          </cell>
          <cell r="O11">
            <v>1662113</v>
          </cell>
        </row>
        <row r="12">
          <cell r="A12" t="str">
            <v>450032</v>
          </cell>
          <cell r="B12">
            <v>450032</v>
          </cell>
          <cell r="C12">
            <v>40086</v>
          </cell>
          <cell r="D12">
            <v>140024</v>
          </cell>
          <cell r="E12">
            <v>0</v>
          </cell>
          <cell r="F12">
            <v>1646536</v>
          </cell>
          <cell r="G12">
            <v>0</v>
          </cell>
          <cell r="H12">
            <v>0</v>
          </cell>
          <cell r="I12">
            <v>788480</v>
          </cell>
          <cell r="J12">
            <v>0</v>
          </cell>
          <cell r="K12">
            <v>0</v>
          </cell>
          <cell r="L12">
            <v>1443</v>
          </cell>
          <cell r="M12">
            <v>0</v>
          </cell>
          <cell r="N12">
            <v>0</v>
          </cell>
          <cell r="O12">
            <v>109052</v>
          </cell>
        </row>
        <row r="13">
          <cell r="A13" t="str">
            <v>450035</v>
          </cell>
          <cell r="B13">
            <v>450035</v>
          </cell>
          <cell r="C13">
            <v>40086</v>
          </cell>
          <cell r="D13">
            <v>1066167</v>
          </cell>
          <cell r="E13">
            <v>1869770</v>
          </cell>
          <cell r="F13">
            <v>7670899</v>
          </cell>
          <cell r="G13">
            <v>0</v>
          </cell>
          <cell r="H13">
            <v>0</v>
          </cell>
          <cell r="I13">
            <v>2063563</v>
          </cell>
          <cell r="J13">
            <v>1472251</v>
          </cell>
          <cell r="K13">
            <v>0</v>
          </cell>
          <cell r="L13">
            <v>2156</v>
          </cell>
          <cell r="M13">
            <v>0</v>
          </cell>
          <cell r="N13">
            <v>0</v>
          </cell>
          <cell r="O13">
            <v>575250</v>
          </cell>
        </row>
        <row r="14">
          <cell r="A14" t="str">
            <v>450037</v>
          </cell>
          <cell r="B14">
            <v>450037</v>
          </cell>
          <cell r="C14">
            <v>40086</v>
          </cell>
          <cell r="D14">
            <v>700041</v>
          </cell>
          <cell r="E14">
            <v>0</v>
          </cell>
          <cell r="F14">
            <v>7319814</v>
          </cell>
          <cell r="G14">
            <v>0</v>
          </cell>
          <cell r="H14">
            <v>0</v>
          </cell>
          <cell r="I14">
            <v>4975176</v>
          </cell>
          <cell r="J14">
            <v>0</v>
          </cell>
          <cell r="K14">
            <v>0</v>
          </cell>
          <cell r="L14">
            <v>8007</v>
          </cell>
          <cell r="M14">
            <v>0</v>
          </cell>
          <cell r="N14">
            <v>0</v>
          </cell>
          <cell r="O14">
            <v>389561</v>
          </cell>
        </row>
        <row r="15">
          <cell r="A15" t="str">
            <v>450039</v>
          </cell>
          <cell r="B15">
            <v>450039</v>
          </cell>
          <cell r="C15">
            <v>40086</v>
          </cell>
          <cell r="D15">
            <v>849551</v>
          </cell>
          <cell r="E15">
            <v>3103796</v>
          </cell>
          <cell r="F15">
            <v>7747268</v>
          </cell>
          <cell r="G15">
            <v>0</v>
          </cell>
          <cell r="H15">
            <v>0</v>
          </cell>
          <cell r="I15">
            <v>2040654</v>
          </cell>
          <cell r="J15">
            <v>1089739</v>
          </cell>
          <cell r="K15">
            <v>0</v>
          </cell>
          <cell r="L15">
            <v>2381</v>
          </cell>
          <cell r="M15">
            <v>0</v>
          </cell>
          <cell r="N15">
            <v>0</v>
          </cell>
          <cell r="O15">
            <v>612049</v>
          </cell>
        </row>
        <row r="16">
          <cell r="A16" t="str">
            <v>450055</v>
          </cell>
          <cell r="B16">
            <v>450055</v>
          </cell>
          <cell r="C16">
            <v>40086</v>
          </cell>
          <cell r="D16">
            <v>11099</v>
          </cell>
          <cell r="E16">
            <v>0</v>
          </cell>
          <cell r="F16">
            <v>323902</v>
          </cell>
          <cell r="G16">
            <v>0</v>
          </cell>
          <cell r="H16">
            <v>3749094</v>
          </cell>
          <cell r="I16">
            <v>249914</v>
          </cell>
          <cell r="J16">
            <v>0</v>
          </cell>
          <cell r="K16">
            <v>0</v>
          </cell>
          <cell r="L16">
            <v>738</v>
          </cell>
          <cell r="M16">
            <v>0</v>
          </cell>
          <cell r="N16">
            <v>0</v>
          </cell>
          <cell r="O16">
            <v>87658</v>
          </cell>
        </row>
        <row r="17">
          <cell r="A17" t="str">
            <v>450059</v>
          </cell>
          <cell r="B17">
            <v>450059</v>
          </cell>
          <cell r="C17">
            <v>39721</v>
          </cell>
          <cell r="D17">
            <v>18749</v>
          </cell>
          <cell r="E17">
            <v>0</v>
          </cell>
          <cell r="F17">
            <v>46121</v>
          </cell>
          <cell r="G17">
            <v>0</v>
          </cell>
          <cell r="H17">
            <v>0</v>
          </cell>
          <cell r="I17">
            <v>149033</v>
          </cell>
          <cell r="J17">
            <v>0</v>
          </cell>
          <cell r="K17">
            <v>0</v>
          </cell>
          <cell r="L17">
            <v>280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450080</v>
          </cell>
          <cell r="B18">
            <v>450080</v>
          </cell>
          <cell r="C18">
            <v>40086</v>
          </cell>
          <cell r="D18">
            <v>63274</v>
          </cell>
          <cell r="E18">
            <v>0</v>
          </cell>
          <cell r="F18">
            <v>1302463</v>
          </cell>
          <cell r="G18">
            <v>0</v>
          </cell>
          <cell r="H18">
            <v>0</v>
          </cell>
          <cell r="I18">
            <v>757304</v>
          </cell>
          <cell r="J18">
            <v>0</v>
          </cell>
          <cell r="K18">
            <v>0</v>
          </cell>
          <cell r="L18">
            <v>1438</v>
          </cell>
          <cell r="M18">
            <v>0</v>
          </cell>
          <cell r="N18">
            <v>0</v>
          </cell>
          <cell r="O18">
            <v>131183</v>
          </cell>
        </row>
        <row r="19">
          <cell r="A19" t="str">
            <v>450083</v>
          </cell>
          <cell r="B19">
            <v>450083</v>
          </cell>
          <cell r="C19">
            <v>40117</v>
          </cell>
          <cell r="D19">
            <v>1905304</v>
          </cell>
          <cell r="E19">
            <v>0</v>
          </cell>
          <cell r="F19">
            <v>7243611</v>
          </cell>
          <cell r="G19">
            <v>0</v>
          </cell>
          <cell r="H19">
            <v>0</v>
          </cell>
          <cell r="I19">
            <v>7112399</v>
          </cell>
          <cell r="J19">
            <v>0</v>
          </cell>
          <cell r="K19">
            <v>2671944</v>
          </cell>
          <cell r="L19">
            <v>9354</v>
          </cell>
          <cell r="M19">
            <v>0</v>
          </cell>
          <cell r="N19">
            <v>0</v>
          </cell>
          <cell r="O19">
            <v>1503999</v>
          </cell>
        </row>
        <row r="20">
          <cell r="A20" t="str">
            <v>450085</v>
          </cell>
          <cell r="B20">
            <v>450085</v>
          </cell>
          <cell r="C20">
            <v>40086</v>
          </cell>
          <cell r="D20">
            <v>1341</v>
          </cell>
          <cell r="E20">
            <v>0</v>
          </cell>
          <cell r="F20">
            <v>324816</v>
          </cell>
          <cell r="G20">
            <v>0</v>
          </cell>
          <cell r="H20">
            <v>2089348</v>
          </cell>
          <cell r="I20">
            <v>220876</v>
          </cell>
          <cell r="J20">
            <v>0</v>
          </cell>
          <cell r="K20">
            <v>0</v>
          </cell>
          <cell r="L20">
            <v>542</v>
          </cell>
          <cell r="M20">
            <v>0</v>
          </cell>
          <cell r="N20">
            <v>0</v>
          </cell>
          <cell r="O20">
            <v>61512</v>
          </cell>
        </row>
        <row r="21">
          <cell r="A21" t="str">
            <v>450090</v>
          </cell>
          <cell r="B21">
            <v>450090</v>
          </cell>
          <cell r="C21">
            <v>40086</v>
          </cell>
          <cell r="D21">
            <v>32221</v>
          </cell>
          <cell r="E21">
            <v>0</v>
          </cell>
          <cell r="F21">
            <v>695454</v>
          </cell>
          <cell r="G21">
            <v>0</v>
          </cell>
          <cell r="H21">
            <v>6648608</v>
          </cell>
          <cell r="I21">
            <v>480755</v>
          </cell>
          <cell r="J21">
            <v>0</v>
          </cell>
          <cell r="K21">
            <v>0</v>
          </cell>
          <cell r="L21">
            <v>974</v>
          </cell>
          <cell r="M21">
            <v>0</v>
          </cell>
          <cell r="N21">
            <v>0</v>
          </cell>
          <cell r="O21">
            <v>96512</v>
          </cell>
        </row>
        <row r="22">
          <cell r="A22" t="str">
            <v>450092</v>
          </cell>
          <cell r="B22">
            <v>450092</v>
          </cell>
          <cell r="C22">
            <v>40178</v>
          </cell>
          <cell r="D22">
            <v>296352</v>
          </cell>
          <cell r="E22">
            <v>0</v>
          </cell>
          <cell r="F22">
            <v>1350922</v>
          </cell>
          <cell r="G22">
            <v>0</v>
          </cell>
          <cell r="H22">
            <v>11677499</v>
          </cell>
          <cell r="I22">
            <v>1071357</v>
          </cell>
          <cell r="J22">
            <v>0</v>
          </cell>
          <cell r="K22">
            <v>0</v>
          </cell>
          <cell r="L22">
            <v>1837</v>
          </cell>
          <cell r="M22">
            <v>0</v>
          </cell>
          <cell r="N22">
            <v>0</v>
          </cell>
          <cell r="O22">
            <v>501203</v>
          </cell>
        </row>
        <row r="23">
          <cell r="A23" t="str">
            <v>450097</v>
          </cell>
          <cell r="B23">
            <v>450097</v>
          </cell>
          <cell r="C23">
            <v>40178</v>
          </cell>
          <cell r="D23">
            <v>574746</v>
          </cell>
          <cell r="E23">
            <v>0</v>
          </cell>
          <cell r="F23">
            <v>6758308</v>
          </cell>
          <cell r="G23">
            <v>0</v>
          </cell>
          <cell r="H23">
            <v>0</v>
          </cell>
          <cell r="I23">
            <v>2975802</v>
          </cell>
          <cell r="J23">
            <v>0</v>
          </cell>
          <cell r="K23">
            <v>0</v>
          </cell>
          <cell r="L23">
            <v>4217</v>
          </cell>
          <cell r="M23">
            <v>0</v>
          </cell>
          <cell r="N23">
            <v>0</v>
          </cell>
          <cell r="O23">
            <v>1493118</v>
          </cell>
        </row>
        <row r="24">
          <cell r="A24" t="str">
            <v>450099</v>
          </cell>
          <cell r="B24">
            <v>450099</v>
          </cell>
          <cell r="C24">
            <v>40178</v>
          </cell>
          <cell r="D24">
            <v>26120</v>
          </cell>
          <cell r="E24">
            <v>0</v>
          </cell>
          <cell r="F24">
            <v>528326</v>
          </cell>
          <cell r="G24">
            <v>0</v>
          </cell>
          <cell r="H24">
            <v>6104806</v>
          </cell>
          <cell r="I24">
            <v>491728</v>
          </cell>
          <cell r="J24">
            <v>0</v>
          </cell>
          <cell r="K24">
            <v>0</v>
          </cell>
          <cell r="L24">
            <v>987</v>
          </cell>
          <cell r="M24">
            <v>0</v>
          </cell>
          <cell r="N24">
            <v>0</v>
          </cell>
          <cell r="O24">
            <v>245636</v>
          </cell>
        </row>
        <row r="25">
          <cell r="A25" t="str">
            <v>450104</v>
          </cell>
          <cell r="B25">
            <v>450104</v>
          </cell>
          <cell r="C25">
            <v>40086</v>
          </cell>
          <cell r="D25">
            <v>195891</v>
          </cell>
          <cell r="E25">
            <v>0</v>
          </cell>
          <cell r="F25">
            <v>1733029</v>
          </cell>
          <cell r="G25">
            <v>0</v>
          </cell>
          <cell r="H25">
            <v>0</v>
          </cell>
          <cell r="I25">
            <v>1110339</v>
          </cell>
          <cell r="J25">
            <v>0</v>
          </cell>
          <cell r="K25">
            <v>0</v>
          </cell>
          <cell r="L25">
            <v>2261</v>
          </cell>
          <cell r="M25">
            <v>0</v>
          </cell>
          <cell r="N25">
            <v>0</v>
          </cell>
          <cell r="O25">
            <v>331039</v>
          </cell>
        </row>
        <row r="26">
          <cell r="A26" t="str">
            <v>450107</v>
          </cell>
          <cell r="B26">
            <v>450107</v>
          </cell>
          <cell r="C26">
            <v>40025</v>
          </cell>
          <cell r="D26">
            <v>263631</v>
          </cell>
          <cell r="E26">
            <v>0</v>
          </cell>
          <cell r="F26">
            <v>5357489</v>
          </cell>
          <cell r="G26">
            <v>79204</v>
          </cell>
          <cell r="H26">
            <v>0</v>
          </cell>
          <cell r="I26">
            <v>1310232</v>
          </cell>
          <cell r="J26">
            <v>0</v>
          </cell>
          <cell r="K26">
            <v>0</v>
          </cell>
          <cell r="L26">
            <v>1683</v>
          </cell>
          <cell r="M26">
            <v>0</v>
          </cell>
          <cell r="N26">
            <v>0</v>
          </cell>
          <cell r="O26">
            <v>491133</v>
          </cell>
        </row>
        <row r="27">
          <cell r="A27" t="str">
            <v>450108</v>
          </cell>
          <cell r="B27">
            <v>450108</v>
          </cell>
          <cell r="C27">
            <v>40086</v>
          </cell>
          <cell r="D27">
            <v>4292</v>
          </cell>
          <cell r="E27">
            <v>0</v>
          </cell>
          <cell r="F27">
            <v>79925</v>
          </cell>
          <cell r="G27">
            <v>0</v>
          </cell>
          <cell r="H27">
            <v>0</v>
          </cell>
          <cell r="I27">
            <v>259164</v>
          </cell>
          <cell r="J27">
            <v>0</v>
          </cell>
          <cell r="K27">
            <v>0</v>
          </cell>
          <cell r="L27">
            <v>612</v>
          </cell>
          <cell r="M27">
            <v>0</v>
          </cell>
          <cell r="N27">
            <v>0</v>
          </cell>
          <cell r="O27">
            <v>40361</v>
          </cell>
        </row>
        <row r="28">
          <cell r="A28" t="str">
            <v>450119</v>
          </cell>
          <cell r="B28">
            <v>450119</v>
          </cell>
          <cell r="C28">
            <v>40178</v>
          </cell>
          <cell r="D28">
            <v>1075621</v>
          </cell>
          <cell r="E28">
            <v>416178</v>
          </cell>
          <cell r="F28">
            <v>30097343</v>
          </cell>
          <cell r="G28">
            <v>0</v>
          </cell>
          <cell r="H28">
            <v>0</v>
          </cell>
          <cell r="I28">
            <v>5462528</v>
          </cell>
          <cell r="J28">
            <v>0</v>
          </cell>
          <cell r="K28">
            <v>3341701</v>
          </cell>
          <cell r="L28">
            <v>7123</v>
          </cell>
          <cell r="M28">
            <v>0</v>
          </cell>
          <cell r="N28">
            <v>0</v>
          </cell>
          <cell r="O28">
            <v>2896554</v>
          </cell>
        </row>
        <row r="29">
          <cell r="A29" t="str">
            <v>450123</v>
          </cell>
          <cell r="B29">
            <v>450123</v>
          </cell>
          <cell r="C29">
            <v>39887</v>
          </cell>
          <cell r="D29">
            <v>20769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48925</v>
          </cell>
          <cell r="J29">
            <v>0</v>
          </cell>
          <cell r="K29">
            <v>0</v>
          </cell>
          <cell r="L29">
            <v>141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450126</v>
          </cell>
          <cell r="B30">
            <v>450126</v>
          </cell>
          <cell r="C30">
            <v>39689</v>
          </cell>
          <cell r="D30">
            <v>9703</v>
          </cell>
          <cell r="E30">
            <v>0</v>
          </cell>
          <cell r="F30">
            <v>1427847</v>
          </cell>
          <cell r="G30">
            <v>24359</v>
          </cell>
          <cell r="H30">
            <v>0</v>
          </cell>
          <cell r="I30">
            <v>536545</v>
          </cell>
          <cell r="J30">
            <v>0</v>
          </cell>
          <cell r="K30">
            <v>0</v>
          </cell>
          <cell r="L30">
            <v>881</v>
          </cell>
          <cell r="M30">
            <v>0</v>
          </cell>
          <cell r="N30">
            <v>0</v>
          </cell>
          <cell r="O30">
            <v>195518</v>
          </cell>
        </row>
        <row r="31">
          <cell r="A31" t="str">
            <v>450132</v>
          </cell>
          <cell r="B31">
            <v>450132</v>
          </cell>
          <cell r="C31">
            <v>40086</v>
          </cell>
          <cell r="D31">
            <v>1326090</v>
          </cell>
          <cell r="E31">
            <v>2931554</v>
          </cell>
          <cell r="F31">
            <v>7669017</v>
          </cell>
          <cell r="G31">
            <v>0</v>
          </cell>
          <cell r="H31">
            <v>0</v>
          </cell>
          <cell r="I31">
            <v>3875541</v>
          </cell>
          <cell r="J31">
            <v>1594339</v>
          </cell>
          <cell r="K31">
            <v>0</v>
          </cell>
          <cell r="L31">
            <v>5036</v>
          </cell>
          <cell r="M31">
            <v>0</v>
          </cell>
          <cell r="N31">
            <v>0</v>
          </cell>
          <cell r="O31">
            <v>1260566</v>
          </cell>
        </row>
        <row r="32">
          <cell r="A32" t="str">
            <v>450133</v>
          </cell>
          <cell r="B32">
            <v>450133</v>
          </cell>
          <cell r="C32">
            <v>40086</v>
          </cell>
          <cell r="D32">
            <v>1345628</v>
          </cell>
          <cell r="E32">
            <v>792474</v>
          </cell>
          <cell r="F32">
            <v>2408608</v>
          </cell>
          <cell r="G32">
            <v>0</v>
          </cell>
          <cell r="H32">
            <v>0</v>
          </cell>
          <cell r="I32">
            <v>2811162</v>
          </cell>
          <cell r="J32">
            <v>370779</v>
          </cell>
          <cell r="K32">
            <v>0</v>
          </cell>
          <cell r="L32">
            <v>3729</v>
          </cell>
          <cell r="M32">
            <v>0</v>
          </cell>
          <cell r="N32">
            <v>0</v>
          </cell>
          <cell r="O32">
            <v>109960</v>
          </cell>
        </row>
        <row r="33">
          <cell r="A33" t="str">
            <v>450135</v>
          </cell>
          <cell r="B33">
            <v>450135</v>
          </cell>
          <cell r="C33">
            <v>40086</v>
          </cell>
          <cell r="D33">
            <v>2954939</v>
          </cell>
          <cell r="E33">
            <v>270854</v>
          </cell>
          <cell r="F33">
            <v>10834924</v>
          </cell>
          <cell r="G33">
            <v>0</v>
          </cell>
          <cell r="H33">
            <v>0</v>
          </cell>
          <cell r="I33">
            <v>7970824</v>
          </cell>
          <cell r="J33">
            <v>75952</v>
          </cell>
          <cell r="K33">
            <v>4315827</v>
          </cell>
          <cell r="L33">
            <v>10320</v>
          </cell>
          <cell r="M33">
            <v>257013</v>
          </cell>
          <cell r="N33">
            <v>101</v>
          </cell>
          <cell r="O33">
            <v>1846800</v>
          </cell>
        </row>
        <row r="34">
          <cell r="A34" t="str">
            <v>450137</v>
          </cell>
          <cell r="B34">
            <v>450137</v>
          </cell>
          <cell r="C34">
            <v>40086</v>
          </cell>
          <cell r="D34">
            <v>2669995</v>
          </cell>
          <cell r="E34">
            <v>0</v>
          </cell>
          <cell r="F34">
            <v>8954556</v>
          </cell>
          <cell r="G34">
            <v>0</v>
          </cell>
          <cell r="H34">
            <v>0</v>
          </cell>
          <cell r="I34">
            <v>4547042</v>
          </cell>
          <cell r="J34">
            <v>0</v>
          </cell>
          <cell r="K34">
            <v>4604215</v>
          </cell>
          <cell r="L34">
            <v>5856</v>
          </cell>
          <cell r="M34">
            <v>0</v>
          </cell>
          <cell r="N34">
            <v>0</v>
          </cell>
          <cell r="O34">
            <v>452864</v>
          </cell>
        </row>
        <row r="35">
          <cell r="A35" t="str">
            <v>450144</v>
          </cell>
          <cell r="B35">
            <v>450144</v>
          </cell>
          <cell r="C35">
            <v>40086</v>
          </cell>
          <cell r="D35">
            <v>11803</v>
          </cell>
          <cell r="E35">
            <v>0</v>
          </cell>
          <cell r="F35">
            <v>135585</v>
          </cell>
          <cell r="G35">
            <v>0</v>
          </cell>
          <cell r="H35">
            <v>1418285</v>
          </cell>
          <cell r="I35">
            <v>93910</v>
          </cell>
          <cell r="J35">
            <v>0</v>
          </cell>
          <cell r="K35">
            <v>0</v>
          </cell>
          <cell r="L35">
            <v>280</v>
          </cell>
          <cell r="M35">
            <v>0</v>
          </cell>
          <cell r="N35">
            <v>0</v>
          </cell>
          <cell r="O35">
            <v>27899</v>
          </cell>
        </row>
        <row r="36">
          <cell r="A36" t="str">
            <v>450147</v>
          </cell>
          <cell r="B36">
            <v>450147</v>
          </cell>
          <cell r="C36">
            <v>40086</v>
          </cell>
          <cell r="D36">
            <v>378607</v>
          </cell>
          <cell r="E36">
            <v>0</v>
          </cell>
          <cell r="F36">
            <v>4700616</v>
          </cell>
          <cell r="G36">
            <v>0</v>
          </cell>
          <cell r="H36">
            <v>0</v>
          </cell>
          <cell r="I36">
            <v>2020366</v>
          </cell>
          <cell r="J36">
            <v>0</v>
          </cell>
          <cell r="K36">
            <v>0</v>
          </cell>
          <cell r="L36">
            <v>3411</v>
          </cell>
          <cell r="M36">
            <v>0</v>
          </cell>
          <cell r="N36">
            <v>0</v>
          </cell>
          <cell r="O36">
            <v>259221</v>
          </cell>
        </row>
        <row r="37">
          <cell r="A37" t="str">
            <v>450148</v>
          </cell>
          <cell r="B37">
            <v>450148</v>
          </cell>
          <cell r="C37">
            <v>40086</v>
          </cell>
          <cell r="D37">
            <v>185123</v>
          </cell>
          <cell r="E37">
            <v>0</v>
          </cell>
          <cell r="F37">
            <v>840605</v>
          </cell>
          <cell r="G37">
            <v>0</v>
          </cell>
          <cell r="H37">
            <v>0</v>
          </cell>
          <cell r="I37">
            <v>743863</v>
          </cell>
          <cell r="J37">
            <v>0</v>
          </cell>
          <cell r="K37">
            <v>0</v>
          </cell>
          <cell r="L37">
            <v>1301</v>
          </cell>
          <cell r="M37">
            <v>0</v>
          </cell>
          <cell r="N37">
            <v>0</v>
          </cell>
          <cell r="O37">
            <v>158361</v>
          </cell>
        </row>
        <row r="38">
          <cell r="A38" t="str">
            <v>450152</v>
          </cell>
          <cell r="B38">
            <v>450152</v>
          </cell>
          <cell r="C38">
            <v>40086</v>
          </cell>
          <cell r="D38">
            <v>137758</v>
          </cell>
          <cell r="E38">
            <v>0</v>
          </cell>
          <cell r="F38">
            <v>1898148</v>
          </cell>
          <cell r="G38">
            <v>0</v>
          </cell>
          <cell r="H38">
            <v>0</v>
          </cell>
          <cell r="I38">
            <v>1104822</v>
          </cell>
          <cell r="J38">
            <v>0</v>
          </cell>
          <cell r="K38">
            <v>0</v>
          </cell>
          <cell r="L38">
            <v>2302</v>
          </cell>
          <cell r="M38">
            <v>0</v>
          </cell>
          <cell r="N38">
            <v>0</v>
          </cell>
          <cell r="O38">
            <v>422164</v>
          </cell>
        </row>
        <row r="39">
          <cell r="A39" t="str">
            <v>450155</v>
          </cell>
          <cell r="B39">
            <v>450155</v>
          </cell>
          <cell r="C39">
            <v>40086</v>
          </cell>
          <cell r="D39">
            <v>7017</v>
          </cell>
          <cell r="E39">
            <v>0</v>
          </cell>
          <cell r="F39">
            <v>113036</v>
          </cell>
          <cell r="G39">
            <v>0</v>
          </cell>
          <cell r="H39">
            <v>0</v>
          </cell>
          <cell r="I39">
            <v>77480</v>
          </cell>
          <cell r="J39">
            <v>0</v>
          </cell>
          <cell r="K39">
            <v>0</v>
          </cell>
          <cell r="L39">
            <v>231</v>
          </cell>
          <cell r="M39">
            <v>0</v>
          </cell>
          <cell r="N39">
            <v>20903</v>
          </cell>
          <cell r="O39">
            <v>26236</v>
          </cell>
        </row>
        <row r="40">
          <cell r="A40" t="str">
            <v>450176</v>
          </cell>
          <cell r="B40">
            <v>450176</v>
          </cell>
          <cell r="C40">
            <v>40086</v>
          </cell>
          <cell r="D40">
            <v>294138</v>
          </cell>
          <cell r="E40">
            <v>0</v>
          </cell>
          <cell r="F40">
            <v>13742725</v>
          </cell>
          <cell r="G40">
            <v>0</v>
          </cell>
          <cell r="H40">
            <v>0</v>
          </cell>
          <cell r="I40">
            <v>2526939</v>
          </cell>
          <cell r="J40">
            <v>0</v>
          </cell>
          <cell r="K40">
            <v>0</v>
          </cell>
          <cell r="L40">
            <v>3435</v>
          </cell>
          <cell r="M40">
            <v>0</v>
          </cell>
          <cell r="N40">
            <v>0</v>
          </cell>
          <cell r="O40">
            <v>1492509</v>
          </cell>
        </row>
        <row r="41">
          <cell r="A41" t="str">
            <v>450178</v>
          </cell>
          <cell r="B41">
            <v>450178</v>
          </cell>
          <cell r="C41">
            <v>40178</v>
          </cell>
          <cell r="D41">
            <v>0</v>
          </cell>
          <cell r="E41">
            <v>0</v>
          </cell>
          <cell r="F41">
            <v>238306</v>
          </cell>
          <cell r="G41">
            <v>0</v>
          </cell>
          <cell r="H41">
            <v>2212912</v>
          </cell>
          <cell r="I41">
            <v>162947</v>
          </cell>
          <cell r="J41">
            <v>0</v>
          </cell>
          <cell r="K41">
            <v>0</v>
          </cell>
          <cell r="L41">
            <v>445</v>
          </cell>
          <cell r="M41">
            <v>0</v>
          </cell>
          <cell r="N41">
            <v>21098</v>
          </cell>
          <cell r="O41">
            <v>65087</v>
          </cell>
        </row>
        <row r="42">
          <cell r="A42" t="str">
            <v>450194</v>
          </cell>
          <cell r="B42">
            <v>450194</v>
          </cell>
          <cell r="C42">
            <v>40117</v>
          </cell>
          <cell r="D42">
            <v>146177</v>
          </cell>
          <cell r="E42">
            <v>0</v>
          </cell>
          <cell r="F42">
            <v>643012</v>
          </cell>
          <cell r="G42">
            <v>0</v>
          </cell>
          <cell r="H42">
            <v>6201007</v>
          </cell>
          <cell r="I42">
            <v>500849</v>
          </cell>
          <cell r="J42">
            <v>0</v>
          </cell>
          <cell r="K42">
            <v>0</v>
          </cell>
          <cell r="L42">
            <v>971</v>
          </cell>
          <cell r="M42">
            <v>0</v>
          </cell>
          <cell r="N42">
            <v>0</v>
          </cell>
          <cell r="O42">
            <v>177938</v>
          </cell>
        </row>
        <row r="43">
          <cell r="A43" t="str">
            <v>450200</v>
          </cell>
          <cell r="B43">
            <v>450200</v>
          </cell>
          <cell r="C43">
            <v>39872</v>
          </cell>
          <cell r="D43">
            <v>48549</v>
          </cell>
          <cell r="E43">
            <v>142571</v>
          </cell>
          <cell r="F43">
            <v>1490617</v>
          </cell>
          <cell r="G43">
            <v>0</v>
          </cell>
          <cell r="H43">
            <v>0</v>
          </cell>
          <cell r="I43">
            <v>639140</v>
          </cell>
          <cell r="J43">
            <v>68498</v>
          </cell>
          <cell r="K43">
            <v>0</v>
          </cell>
          <cell r="L43">
            <v>1034</v>
          </cell>
          <cell r="M43">
            <v>0</v>
          </cell>
          <cell r="N43">
            <v>0</v>
          </cell>
          <cell r="O43">
            <v>10025</v>
          </cell>
        </row>
        <row r="44">
          <cell r="A44" t="str">
            <v>450203</v>
          </cell>
          <cell r="B44">
            <v>450203</v>
          </cell>
          <cell r="C44">
            <v>40117</v>
          </cell>
          <cell r="D44">
            <v>70309</v>
          </cell>
          <cell r="E44">
            <v>0</v>
          </cell>
          <cell r="F44">
            <v>617533</v>
          </cell>
          <cell r="G44">
            <v>0</v>
          </cell>
          <cell r="H44">
            <v>0</v>
          </cell>
          <cell r="I44">
            <v>1068382</v>
          </cell>
          <cell r="J44">
            <v>0</v>
          </cell>
          <cell r="K44">
            <v>0</v>
          </cell>
          <cell r="L44">
            <v>2014</v>
          </cell>
          <cell r="M44">
            <v>0</v>
          </cell>
          <cell r="N44">
            <v>0</v>
          </cell>
          <cell r="O44">
            <v>256255</v>
          </cell>
        </row>
        <row r="45">
          <cell r="A45" t="str">
            <v>450209</v>
          </cell>
          <cell r="B45">
            <v>450209</v>
          </cell>
          <cell r="C45">
            <v>40178</v>
          </cell>
          <cell r="D45">
            <v>1109823</v>
          </cell>
          <cell r="E45">
            <v>2473763</v>
          </cell>
          <cell r="F45">
            <v>9935601</v>
          </cell>
          <cell r="G45">
            <v>0</v>
          </cell>
          <cell r="H45">
            <v>0</v>
          </cell>
          <cell r="I45">
            <v>3623411</v>
          </cell>
          <cell r="J45">
            <v>914239</v>
          </cell>
          <cell r="K45">
            <v>0</v>
          </cell>
          <cell r="L45">
            <v>4335</v>
          </cell>
          <cell r="M45">
            <v>0</v>
          </cell>
          <cell r="N45">
            <v>0</v>
          </cell>
          <cell r="O45">
            <v>930432</v>
          </cell>
        </row>
        <row r="46">
          <cell r="A46" t="str">
            <v>450213</v>
          </cell>
          <cell r="B46">
            <v>450213</v>
          </cell>
          <cell r="C46">
            <v>40178</v>
          </cell>
          <cell r="D46">
            <v>2209325</v>
          </cell>
          <cell r="E46">
            <v>8521760</v>
          </cell>
          <cell r="F46">
            <v>7002956</v>
          </cell>
          <cell r="G46">
            <v>0</v>
          </cell>
          <cell r="H46">
            <v>0</v>
          </cell>
          <cell r="I46">
            <v>2779969</v>
          </cell>
          <cell r="J46">
            <v>2744047</v>
          </cell>
          <cell r="K46">
            <v>7431351</v>
          </cell>
          <cell r="L46">
            <v>2553</v>
          </cell>
          <cell r="M46">
            <v>0</v>
          </cell>
          <cell r="N46">
            <v>44703</v>
          </cell>
          <cell r="O46">
            <v>653676</v>
          </cell>
        </row>
        <row r="47">
          <cell r="A47" t="str">
            <v>450214</v>
          </cell>
          <cell r="B47">
            <v>450214</v>
          </cell>
          <cell r="C47">
            <v>40178</v>
          </cell>
          <cell r="D47">
            <v>81307</v>
          </cell>
          <cell r="E47">
            <v>0</v>
          </cell>
          <cell r="F47">
            <v>813539</v>
          </cell>
          <cell r="G47">
            <v>0</v>
          </cell>
          <cell r="H47">
            <v>0</v>
          </cell>
          <cell r="I47">
            <v>577354</v>
          </cell>
          <cell r="J47">
            <v>0</v>
          </cell>
          <cell r="K47">
            <v>0</v>
          </cell>
          <cell r="L47">
            <v>1075</v>
          </cell>
          <cell r="M47">
            <v>0</v>
          </cell>
          <cell r="N47">
            <v>0</v>
          </cell>
          <cell r="O47">
            <v>147184</v>
          </cell>
        </row>
        <row r="48">
          <cell r="A48" t="str">
            <v>450222</v>
          </cell>
          <cell r="B48">
            <v>450222</v>
          </cell>
          <cell r="C48">
            <v>40178</v>
          </cell>
          <cell r="D48">
            <v>912310</v>
          </cell>
          <cell r="E48">
            <v>2233252</v>
          </cell>
          <cell r="F48">
            <v>4098483</v>
          </cell>
          <cell r="G48">
            <v>0</v>
          </cell>
          <cell r="H48">
            <v>0</v>
          </cell>
          <cell r="I48">
            <v>4147273</v>
          </cell>
          <cell r="J48">
            <v>591576</v>
          </cell>
          <cell r="K48">
            <v>0</v>
          </cell>
          <cell r="L48">
            <v>4984</v>
          </cell>
          <cell r="M48">
            <v>0</v>
          </cell>
          <cell r="N48">
            <v>0</v>
          </cell>
          <cell r="O48">
            <v>989529</v>
          </cell>
        </row>
        <row r="49">
          <cell r="A49" t="str">
            <v>450236</v>
          </cell>
          <cell r="B49">
            <v>450236</v>
          </cell>
          <cell r="C49">
            <v>40086</v>
          </cell>
          <cell r="D49">
            <v>148289</v>
          </cell>
          <cell r="E49">
            <v>0</v>
          </cell>
          <cell r="F49">
            <v>860926</v>
          </cell>
          <cell r="G49">
            <v>0</v>
          </cell>
          <cell r="H49">
            <v>0</v>
          </cell>
          <cell r="I49">
            <v>606395</v>
          </cell>
          <cell r="J49">
            <v>0</v>
          </cell>
          <cell r="K49">
            <v>0</v>
          </cell>
          <cell r="L49">
            <v>1300</v>
          </cell>
          <cell r="M49">
            <v>0</v>
          </cell>
          <cell r="N49">
            <v>0</v>
          </cell>
          <cell r="O49">
            <v>200346</v>
          </cell>
        </row>
        <row r="50">
          <cell r="A50" t="str">
            <v>450272</v>
          </cell>
          <cell r="B50">
            <v>450272</v>
          </cell>
          <cell r="C50">
            <v>40178</v>
          </cell>
          <cell r="D50">
            <v>55973</v>
          </cell>
          <cell r="E50">
            <v>0</v>
          </cell>
          <cell r="F50">
            <v>2131084</v>
          </cell>
          <cell r="G50">
            <v>0</v>
          </cell>
          <cell r="H50">
            <v>0</v>
          </cell>
          <cell r="I50">
            <v>1181968</v>
          </cell>
          <cell r="J50">
            <v>0</v>
          </cell>
          <cell r="K50">
            <v>0</v>
          </cell>
          <cell r="L50">
            <v>2081</v>
          </cell>
          <cell r="M50">
            <v>0</v>
          </cell>
          <cell r="N50">
            <v>0</v>
          </cell>
          <cell r="O50">
            <v>336120</v>
          </cell>
        </row>
        <row r="51">
          <cell r="A51" t="str">
            <v>450283</v>
          </cell>
          <cell r="B51">
            <v>450283</v>
          </cell>
          <cell r="C51">
            <v>40117</v>
          </cell>
          <cell r="D51">
            <v>0</v>
          </cell>
          <cell r="E51">
            <v>0</v>
          </cell>
          <cell r="F51">
            <v>70001</v>
          </cell>
          <cell r="G51">
            <v>0</v>
          </cell>
          <cell r="H51">
            <v>0</v>
          </cell>
          <cell r="I51">
            <v>230671</v>
          </cell>
          <cell r="J51">
            <v>0</v>
          </cell>
          <cell r="K51">
            <v>0</v>
          </cell>
          <cell r="L51">
            <v>523</v>
          </cell>
          <cell r="M51">
            <v>0</v>
          </cell>
          <cell r="N51">
            <v>0</v>
          </cell>
          <cell r="O51">
            <v>21039</v>
          </cell>
        </row>
        <row r="52">
          <cell r="A52" t="str">
            <v>450299</v>
          </cell>
          <cell r="B52">
            <v>450299</v>
          </cell>
          <cell r="C52">
            <v>40117</v>
          </cell>
          <cell r="D52">
            <v>888714</v>
          </cell>
          <cell r="E52">
            <v>54148</v>
          </cell>
          <cell r="F52">
            <v>3401747</v>
          </cell>
          <cell r="G52">
            <v>0</v>
          </cell>
          <cell r="H52">
            <v>0</v>
          </cell>
          <cell r="I52">
            <v>1664616</v>
          </cell>
          <cell r="J52">
            <v>2816</v>
          </cell>
          <cell r="K52">
            <v>0</v>
          </cell>
          <cell r="L52">
            <v>2139</v>
          </cell>
          <cell r="M52">
            <v>0</v>
          </cell>
          <cell r="N52">
            <v>0</v>
          </cell>
          <cell r="O52">
            <v>328515</v>
          </cell>
        </row>
        <row r="53">
          <cell r="A53" t="str">
            <v>450330</v>
          </cell>
          <cell r="B53">
            <v>450330</v>
          </cell>
          <cell r="C53">
            <v>40178</v>
          </cell>
          <cell r="D53">
            <v>273317</v>
          </cell>
          <cell r="E53">
            <v>35869</v>
          </cell>
          <cell r="F53">
            <v>2143411</v>
          </cell>
          <cell r="G53">
            <v>0</v>
          </cell>
          <cell r="H53">
            <v>0</v>
          </cell>
          <cell r="I53">
            <v>1061762</v>
          </cell>
          <cell r="J53">
            <v>20035</v>
          </cell>
          <cell r="K53">
            <v>0</v>
          </cell>
          <cell r="L53">
            <v>1669</v>
          </cell>
          <cell r="M53">
            <v>0</v>
          </cell>
          <cell r="N53">
            <v>0</v>
          </cell>
          <cell r="O53">
            <v>135596</v>
          </cell>
        </row>
        <row r="54">
          <cell r="A54" t="str">
            <v>450347</v>
          </cell>
          <cell r="B54">
            <v>450347</v>
          </cell>
          <cell r="C54">
            <v>40117</v>
          </cell>
          <cell r="D54">
            <v>56357</v>
          </cell>
          <cell r="E54">
            <v>0</v>
          </cell>
          <cell r="F54">
            <v>419187</v>
          </cell>
          <cell r="G54">
            <v>0</v>
          </cell>
          <cell r="H54">
            <v>0</v>
          </cell>
          <cell r="I54">
            <v>732127</v>
          </cell>
          <cell r="J54">
            <v>0</v>
          </cell>
          <cell r="K54">
            <v>0</v>
          </cell>
          <cell r="L54">
            <v>1401</v>
          </cell>
          <cell r="M54">
            <v>73390</v>
          </cell>
          <cell r="N54">
            <v>12104</v>
          </cell>
          <cell r="O54">
            <v>88352</v>
          </cell>
        </row>
        <row r="55">
          <cell r="A55" t="str">
            <v>450351</v>
          </cell>
          <cell r="B55">
            <v>450351</v>
          </cell>
          <cell r="C55">
            <v>40086</v>
          </cell>
          <cell r="D55">
            <v>13488</v>
          </cell>
          <cell r="E55">
            <v>0</v>
          </cell>
          <cell r="F55">
            <v>373707</v>
          </cell>
          <cell r="G55">
            <v>0</v>
          </cell>
          <cell r="H55">
            <v>5957755</v>
          </cell>
          <cell r="I55">
            <v>522536</v>
          </cell>
          <cell r="J55">
            <v>0</v>
          </cell>
          <cell r="K55">
            <v>0</v>
          </cell>
          <cell r="L55">
            <v>1116</v>
          </cell>
          <cell r="M55">
            <v>0</v>
          </cell>
          <cell r="N55">
            <v>0</v>
          </cell>
          <cell r="O55">
            <v>126958</v>
          </cell>
        </row>
        <row r="56">
          <cell r="A56" t="str">
            <v>450352</v>
          </cell>
          <cell r="B56">
            <v>450352</v>
          </cell>
          <cell r="C56">
            <v>40086</v>
          </cell>
          <cell r="D56">
            <v>76359</v>
          </cell>
          <cell r="E56">
            <v>174183</v>
          </cell>
          <cell r="F56">
            <v>1961142</v>
          </cell>
          <cell r="G56">
            <v>0</v>
          </cell>
          <cell r="H56">
            <v>0</v>
          </cell>
          <cell r="I56">
            <v>1476074</v>
          </cell>
          <cell r="J56">
            <v>69936</v>
          </cell>
          <cell r="K56">
            <v>0</v>
          </cell>
          <cell r="L56">
            <v>2952</v>
          </cell>
          <cell r="M56">
            <v>0</v>
          </cell>
          <cell r="N56">
            <v>0</v>
          </cell>
          <cell r="O56">
            <v>548761</v>
          </cell>
        </row>
        <row r="57">
          <cell r="A57" t="str">
            <v>450369</v>
          </cell>
          <cell r="B57">
            <v>450369</v>
          </cell>
          <cell r="C57">
            <v>40086</v>
          </cell>
          <cell r="D57">
            <v>0</v>
          </cell>
          <cell r="E57">
            <v>0</v>
          </cell>
          <cell r="F57">
            <v>259616</v>
          </cell>
          <cell r="G57">
            <v>0</v>
          </cell>
          <cell r="H57">
            <v>2044244</v>
          </cell>
          <cell r="I57">
            <v>175644</v>
          </cell>
          <cell r="J57">
            <v>0</v>
          </cell>
          <cell r="K57">
            <v>0</v>
          </cell>
          <cell r="L57">
            <v>539</v>
          </cell>
          <cell r="M57">
            <v>63299</v>
          </cell>
          <cell r="N57">
            <v>5446</v>
          </cell>
          <cell r="O57">
            <v>71146</v>
          </cell>
        </row>
        <row r="58">
          <cell r="A58" t="str">
            <v>450393</v>
          </cell>
          <cell r="B58">
            <v>450393</v>
          </cell>
          <cell r="C58">
            <v>39394</v>
          </cell>
          <cell r="D58">
            <v>0</v>
          </cell>
          <cell r="E58">
            <v>0</v>
          </cell>
          <cell r="F58">
            <v>352</v>
          </cell>
          <cell r="G58">
            <v>0</v>
          </cell>
          <cell r="H58">
            <v>0</v>
          </cell>
          <cell r="I58">
            <v>254</v>
          </cell>
          <cell r="J58">
            <v>0</v>
          </cell>
          <cell r="K58">
            <v>0</v>
          </cell>
          <cell r="L58">
            <v>1</v>
          </cell>
          <cell r="M58">
            <v>0</v>
          </cell>
          <cell r="N58">
            <v>0</v>
          </cell>
          <cell r="O58">
            <v>32872</v>
          </cell>
        </row>
        <row r="59">
          <cell r="A59" t="str">
            <v>450399</v>
          </cell>
          <cell r="B59">
            <v>450399</v>
          </cell>
          <cell r="C59">
            <v>40086</v>
          </cell>
          <cell r="D59">
            <v>0</v>
          </cell>
          <cell r="E59">
            <v>0</v>
          </cell>
          <cell r="F59">
            <v>226463</v>
          </cell>
          <cell r="G59">
            <v>0</v>
          </cell>
          <cell r="H59">
            <v>2793180</v>
          </cell>
          <cell r="I59">
            <v>153214</v>
          </cell>
          <cell r="J59">
            <v>0</v>
          </cell>
          <cell r="K59">
            <v>0</v>
          </cell>
          <cell r="L59">
            <v>495</v>
          </cell>
          <cell r="M59">
            <v>0</v>
          </cell>
          <cell r="N59">
            <v>0</v>
          </cell>
          <cell r="O59">
            <v>60862</v>
          </cell>
        </row>
        <row r="60">
          <cell r="A60" t="str">
            <v>450419</v>
          </cell>
          <cell r="B60">
            <v>450419</v>
          </cell>
          <cell r="C60">
            <v>40086</v>
          </cell>
          <cell r="D60">
            <v>28369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353074</v>
          </cell>
          <cell r="J60">
            <v>0</v>
          </cell>
          <cell r="K60">
            <v>0</v>
          </cell>
          <cell r="L60">
            <v>684</v>
          </cell>
          <cell r="M60">
            <v>0</v>
          </cell>
          <cell r="N60">
            <v>0</v>
          </cell>
          <cell r="O60">
            <v>117104</v>
          </cell>
        </row>
        <row r="61">
          <cell r="A61" t="str">
            <v>450424</v>
          </cell>
          <cell r="B61">
            <v>450424</v>
          </cell>
          <cell r="C61">
            <v>40178</v>
          </cell>
          <cell r="D61">
            <v>1403389</v>
          </cell>
          <cell r="E61">
            <v>2061283</v>
          </cell>
          <cell r="F61">
            <v>4453872</v>
          </cell>
          <cell r="G61">
            <v>0</v>
          </cell>
          <cell r="H61">
            <v>0</v>
          </cell>
          <cell r="I61">
            <v>2847632</v>
          </cell>
          <cell r="J61">
            <v>778510</v>
          </cell>
          <cell r="K61">
            <v>0</v>
          </cell>
          <cell r="L61">
            <v>4016</v>
          </cell>
          <cell r="M61">
            <v>0</v>
          </cell>
          <cell r="N61">
            <v>0</v>
          </cell>
          <cell r="O61">
            <v>1499137</v>
          </cell>
        </row>
        <row r="62">
          <cell r="A62" t="str">
            <v>450431</v>
          </cell>
          <cell r="B62">
            <v>450431</v>
          </cell>
          <cell r="C62">
            <v>40178</v>
          </cell>
          <cell r="D62">
            <v>1094833</v>
          </cell>
          <cell r="E62">
            <v>0</v>
          </cell>
          <cell r="F62">
            <v>13872228</v>
          </cell>
          <cell r="G62">
            <v>0</v>
          </cell>
          <cell r="H62">
            <v>0</v>
          </cell>
          <cell r="I62">
            <v>4167949</v>
          </cell>
          <cell r="J62">
            <v>0</v>
          </cell>
          <cell r="K62">
            <v>0</v>
          </cell>
          <cell r="L62">
            <v>5264</v>
          </cell>
          <cell r="M62">
            <v>0</v>
          </cell>
          <cell r="N62">
            <v>0</v>
          </cell>
          <cell r="O62">
            <v>982021</v>
          </cell>
        </row>
        <row r="63">
          <cell r="A63" t="str">
            <v>450438</v>
          </cell>
          <cell r="B63">
            <v>450438</v>
          </cell>
          <cell r="C63">
            <v>40178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4155449</v>
          </cell>
          <cell r="I63">
            <v>292996</v>
          </cell>
          <cell r="J63">
            <v>0</v>
          </cell>
          <cell r="K63">
            <v>0</v>
          </cell>
          <cell r="L63">
            <v>581</v>
          </cell>
          <cell r="M63">
            <v>0</v>
          </cell>
          <cell r="N63">
            <v>88586</v>
          </cell>
          <cell r="O63">
            <v>49301</v>
          </cell>
        </row>
        <row r="64">
          <cell r="A64" t="str">
            <v>450447</v>
          </cell>
          <cell r="B64">
            <v>450447</v>
          </cell>
          <cell r="C64">
            <v>40178</v>
          </cell>
          <cell r="D64">
            <v>53755</v>
          </cell>
          <cell r="E64">
            <v>0</v>
          </cell>
          <cell r="F64">
            <v>1407127</v>
          </cell>
          <cell r="G64">
            <v>0</v>
          </cell>
          <cell r="H64">
            <v>0</v>
          </cell>
          <cell r="I64">
            <v>920521</v>
          </cell>
          <cell r="J64">
            <v>0</v>
          </cell>
          <cell r="K64">
            <v>0</v>
          </cell>
          <cell r="L64">
            <v>1868</v>
          </cell>
          <cell r="M64">
            <v>0</v>
          </cell>
          <cell r="N64">
            <v>0</v>
          </cell>
          <cell r="O64">
            <v>691821</v>
          </cell>
        </row>
        <row r="65">
          <cell r="A65" t="str">
            <v>450451</v>
          </cell>
          <cell r="B65">
            <v>450451</v>
          </cell>
          <cell r="C65">
            <v>40086</v>
          </cell>
          <cell r="D65">
            <v>1200</v>
          </cell>
          <cell r="E65">
            <v>0</v>
          </cell>
          <cell r="F65">
            <v>0</v>
          </cell>
          <cell r="G65">
            <v>0</v>
          </cell>
          <cell r="H65">
            <v>1947688</v>
          </cell>
          <cell r="I65">
            <v>178325</v>
          </cell>
          <cell r="J65">
            <v>0</v>
          </cell>
          <cell r="K65">
            <v>0</v>
          </cell>
          <cell r="L65">
            <v>450</v>
          </cell>
          <cell r="M65">
            <v>0</v>
          </cell>
          <cell r="N65">
            <v>0</v>
          </cell>
          <cell r="O65">
            <v>11600</v>
          </cell>
        </row>
        <row r="66">
          <cell r="A66" t="str">
            <v>450465</v>
          </cell>
          <cell r="B66">
            <v>450465</v>
          </cell>
          <cell r="C66">
            <v>40086</v>
          </cell>
          <cell r="D66">
            <v>17045</v>
          </cell>
          <cell r="E66">
            <v>0</v>
          </cell>
          <cell r="F66">
            <v>745461</v>
          </cell>
          <cell r="G66">
            <v>0</v>
          </cell>
          <cell r="H66">
            <v>6915886</v>
          </cell>
          <cell r="I66">
            <v>514479</v>
          </cell>
          <cell r="J66">
            <v>0</v>
          </cell>
          <cell r="K66">
            <v>0</v>
          </cell>
          <cell r="L66">
            <v>1034</v>
          </cell>
          <cell r="M66">
            <v>0</v>
          </cell>
          <cell r="N66">
            <v>0</v>
          </cell>
          <cell r="O66">
            <v>212114</v>
          </cell>
        </row>
        <row r="67">
          <cell r="A67" t="str">
            <v>450475</v>
          </cell>
          <cell r="B67">
            <v>450475</v>
          </cell>
          <cell r="C67">
            <v>40086</v>
          </cell>
          <cell r="D67">
            <v>12713</v>
          </cell>
          <cell r="E67">
            <v>0</v>
          </cell>
          <cell r="F67">
            <v>169638</v>
          </cell>
          <cell r="G67">
            <v>0</v>
          </cell>
          <cell r="H67">
            <v>0</v>
          </cell>
          <cell r="I67">
            <v>119387</v>
          </cell>
          <cell r="J67">
            <v>0</v>
          </cell>
          <cell r="K67">
            <v>0</v>
          </cell>
          <cell r="L67">
            <v>282</v>
          </cell>
          <cell r="M67">
            <v>0</v>
          </cell>
          <cell r="N67">
            <v>0</v>
          </cell>
          <cell r="O67">
            <v>23895</v>
          </cell>
        </row>
        <row r="68">
          <cell r="A68" t="str">
            <v>450484</v>
          </cell>
          <cell r="B68">
            <v>450484</v>
          </cell>
          <cell r="C68">
            <v>40178</v>
          </cell>
          <cell r="D68">
            <v>722888</v>
          </cell>
          <cell r="E68">
            <v>0</v>
          </cell>
          <cell r="F68">
            <v>1667641</v>
          </cell>
          <cell r="G68">
            <v>0</v>
          </cell>
          <cell r="H68">
            <v>0</v>
          </cell>
          <cell r="I68">
            <v>1599545</v>
          </cell>
          <cell r="J68">
            <v>0</v>
          </cell>
          <cell r="K68">
            <v>0</v>
          </cell>
          <cell r="L68">
            <v>2600</v>
          </cell>
          <cell r="M68">
            <v>0</v>
          </cell>
          <cell r="N68">
            <v>0</v>
          </cell>
          <cell r="O68">
            <v>941107</v>
          </cell>
        </row>
        <row r="69">
          <cell r="A69" t="str">
            <v>450488</v>
          </cell>
          <cell r="B69">
            <v>450488</v>
          </cell>
          <cell r="C69">
            <v>40056</v>
          </cell>
          <cell r="D69">
            <v>46056</v>
          </cell>
          <cell r="E69">
            <v>0</v>
          </cell>
          <cell r="F69">
            <v>15324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32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450518</v>
          </cell>
          <cell r="B70">
            <v>450518</v>
          </cell>
          <cell r="C70">
            <v>40147</v>
          </cell>
          <cell r="D70">
            <v>112330</v>
          </cell>
          <cell r="E70">
            <v>0</v>
          </cell>
          <cell r="F70">
            <v>2975991</v>
          </cell>
          <cell r="G70">
            <v>0</v>
          </cell>
          <cell r="H70">
            <v>0</v>
          </cell>
          <cell r="I70">
            <v>1478215</v>
          </cell>
          <cell r="J70">
            <v>0</v>
          </cell>
          <cell r="K70">
            <v>0</v>
          </cell>
          <cell r="L70">
            <v>2486</v>
          </cell>
          <cell r="M70">
            <v>0</v>
          </cell>
          <cell r="N70">
            <v>0</v>
          </cell>
          <cell r="O70">
            <v>396346</v>
          </cell>
        </row>
        <row r="71">
          <cell r="A71" t="str">
            <v>450530</v>
          </cell>
          <cell r="B71">
            <v>450530</v>
          </cell>
          <cell r="C71">
            <v>40178</v>
          </cell>
          <cell r="D71">
            <v>244616</v>
          </cell>
          <cell r="E71">
            <v>0</v>
          </cell>
          <cell r="F71">
            <v>3092574</v>
          </cell>
          <cell r="G71">
            <v>0</v>
          </cell>
          <cell r="H71">
            <v>0</v>
          </cell>
          <cell r="I71">
            <v>2472341</v>
          </cell>
          <cell r="J71">
            <v>0</v>
          </cell>
          <cell r="K71">
            <v>0</v>
          </cell>
          <cell r="L71">
            <v>3993</v>
          </cell>
          <cell r="M71">
            <v>0</v>
          </cell>
          <cell r="N71">
            <v>0</v>
          </cell>
          <cell r="O71">
            <v>940561</v>
          </cell>
        </row>
        <row r="72">
          <cell r="A72" t="str">
            <v>450565</v>
          </cell>
          <cell r="B72">
            <v>450565</v>
          </cell>
          <cell r="C72">
            <v>40086</v>
          </cell>
          <cell r="D72">
            <v>63371</v>
          </cell>
          <cell r="E72">
            <v>0</v>
          </cell>
          <cell r="F72">
            <v>828740</v>
          </cell>
          <cell r="G72">
            <v>0</v>
          </cell>
          <cell r="H72">
            <v>5734523</v>
          </cell>
          <cell r="I72">
            <v>460665</v>
          </cell>
          <cell r="J72">
            <v>0</v>
          </cell>
          <cell r="K72">
            <v>0</v>
          </cell>
          <cell r="L72">
            <v>872</v>
          </cell>
          <cell r="M72">
            <v>0</v>
          </cell>
          <cell r="N72">
            <v>0</v>
          </cell>
          <cell r="O72">
            <v>128790</v>
          </cell>
        </row>
        <row r="73">
          <cell r="A73" t="str">
            <v>450571</v>
          </cell>
          <cell r="B73">
            <v>450571</v>
          </cell>
          <cell r="C73">
            <v>40086</v>
          </cell>
          <cell r="D73">
            <v>417980</v>
          </cell>
          <cell r="E73">
            <v>0</v>
          </cell>
          <cell r="F73">
            <v>4287460</v>
          </cell>
          <cell r="G73">
            <v>0</v>
          </cell>
          <cell r="H73">
            <v>0</v>
          </cell>
          <cell r="I73">
            <v>2959592</v>
          </cell>
          <cell r="J73">
            <v>0</v>
          </cell>
          <cell r="K73">
            <v>0</v>
          </cell>
          <cell r="L73">
            <v>4428</v>
          </cell>
          <cell r="M73">
            <v>0</v>
          </cell>
          <cell r="N73">
            <v>31268</v>
          </cell>
          <cell r="O73">
            <v>706703</v>
          </cell>
        </row>
        <row r="74">
          <cell r="A74" t="str">
            <v>450578</v>
          </cell>
          <cell r="B74">
            <v>450578</v>
          </cell>
          <cell r="C74">
            <v>40086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1129114</v>
          </cell>
          <cell r="I74">
            <v>32146</v>
          </cell>
          <cell r="J74">
            <v>0</v>
          </cell>
          <cell r="K74">
            <v>0</v>
          </cell>
          <cell r="L74">
            <v>96</v>
          </cell>
          <cell r="M74">
            <v>0</v>
          </cell>
          <cell r="N74">
            <v>0</v>
          </cell>
          <cell r="O74">
            <v>10122</v>
          </cell>
        </row>
        <row r="75">
          <cell r="A75" t="str">
            <v>450584</v>
          </cell>
          <cell r="B75">
            <v>450584</v>
          </cell>
          <cell r="C75">
            <v>40086</v>
          </cell>
          <cell r="D75">
            <v>30257</v>
          </cell>
          <cell r="E75">
            <v>0</v>
          </cell>
          <cell r="F75">
            <v>103180</v>
          </cell>
          <cell r="G75">
            <v>0</v>
          </cell>
          <cell r="H75">
            <v>1876293</v>
          </cell>
          <cell r="I75">
            <v>140949</v>
          </cell>
          <cell r="J75">
            <v>0</v>
          </cell>
          <cell r="K75">
            <v>0</v>
          </cell>
          <cell r="L75">
            <v>370</v>
          </cell>
          <cell r="M75">
            <v>0</v>
          </cell>
          <cell r="N75">
            <v>12525</v>
          </cell>
          <cell r="O75">
            <v>14741</v>
          </cell>
        </row>
        <row r="76">
          <cell r="A76" t="str">
            <v>450587</v>
          </cell>
          <cell r="B76">
            <v>450587</v>
          </cell>
          <cell r="C76">
            <v>40086</v>
          </cell>
          <cell r="D76">
            <v>517761</v>
          </cell>
          <cell r="E76">
            <v>0</v>
          </cell>
          <cell r="F76">
            <v>1765950</v>
          </cell>
          <cell r="G76">
            <v>0</v>
          </cell>
          <cell r="H76">
            <v>16680467</v>
          </cell>
          <cell r="I76">
            <v>1254902</v>
          </cell>
          <cell r="J76">
            <v>0</v>
          </cell>
          <cell r="K76">
            <v>0</v>
          </cell>
          <cell r="L76">
            <v>2943</v>
          </cell>
          <cell r="M76">
            <v>0</v>
          </cell>
          <cell r="N76">
            <v>0</v>
          </cell>
          <cell r="O76">
            <v>338718</v>
          </cell>
        </row>
        <row r="77">
          <cell r="A77" t="str">
            <v>450591</v>
          </cell>
          <cell r="B77">
            <v>450591</v>
          </cell>
          <cell r="C77">
            <v>40086</v>
          </cell>
          <cell r="D77">
            <v>7614</v>
          </cell>
          <cell r="E77">
            <v>0</v>
          </cell>
          <cell r="F77">
            <v>573439</v>
          </cell>
          <cell r="G77">
            <v>0</v>
          </cell>
          <cell r="H77">
            <v>0</v>
          </cell>
          <cell r="I77">
            <v>398245</v>
          </cell>
          <cell r="J77">
            <v>0</v>
          </cell>
          <cell r="K77">
            <v>0</v>
          </cell>
          <cell r="L77">
            <v>800</v>
          </cell>
          <cell r="M77">
            <v>0</v>
          </cell>
          <cell r="N77">
            <v>0</v>
          </cell>
          <cell r="O77">
            <v>59030</v>
          </cell>
        </row>
        <row r="78">
          <cell r="A78" t="str">
            <v>450596</v>
          </cell>
          <cell r="B78">
            <v>450596</v>
          </cell>
          <cell r="C78">
            <v>40147</v>
          </cell>
          <cell r="D78">
            <v>58795</v>
          </cell>
          <cell r="E78">
            <v>0</v>
          </cell>
          <cell r="F78">
            <v>587143</v>
          </cell>
          <cell r="G78">
            <v>0</v>
          </cell>
          <cell r="H78">
            <v>0</v>
          </cell>
          <cell r="I78">
            <v>611044</v>
          </cell>
          <cell r="J78">
            <v>0</v>
          </cell>
          <cell r="K78">
            <v>0</v>
          </cell>
          <cell r="L78">
            <v>1088</v>
          </cell>
          <cell r="M78">
            <v>0</v>
          </cell>
          <cell r="N78">
            <v>0</v>
          </cell>
          <cell r="O78">
            <v>65111</v>
          </cell>
        </row>
        <row r="79">
          <cell r="A79" t="str">
            <v>450604</v>
          </cell>
          <cell r="B79">
            <v>450604</v>
          </cell>
          <cell r="C79">
            <v>40178</v>
          </cell>
          <cell r="D79">
            <v>225098</v>
          </cell>
          <cell r="E79">
            <v>0</v>
          </cell>
          <cell r="F79">
            <v>593435</v>
          </cell>
          <cell r="G79">
            <v>0</v>
          </cell>
          <cell r="H79">
            <v>15679459</v>
          </cell>
          <cell r="I79">
            <v>1049674</v>
          </cell>
          <cell r="J79">
            <v>0</v>
          </cell>
          <cell r="K79">
            <v>0</v>
          </cell>
          <cell r="L79">
            <v>1826</v>
          </cell>
          <cell r="M79">
            <v>0</v>
          </cell>
          <cell r="N79">
            <v>0</v>
          </cell>
          <cell r="O79">
            <v>64247</v>
          </cell>
        </row>
        <row r="80">
          <cell r="A80" t="str">
            <v>450605</v>
          </cell>
          <cell r="B80">
            <v>450605</v>
          </cell>
          <cell r="C80">
            <v>40178</v>
          </cell>
          <cell r="D80">
            <v>0</v>
          </cell>
          <cell r="E80">
            <v>0</v>
          </cell>
          <cell r="F80">
            <v>216477</v>
          </cell>
          <cell r="G80">
            <v>0</v>
          </cell>
          <cell r="H80">
            <v>0</v>
          </cell>
          <cell r="I80">
            <v>146990</v>
          </cell>
          <cell r="J80">
            <v>0</v>
          </cell>
          <cell r="K80">
            <v>0</v>
          </cell>
          <cell r="L80">
            <v>377</v>
          </cell>
          <cell r="M80">
            <v>0</v>
          </cell>
          <cell r="N80">
            <v>0</v>
          </cell>
          <cell r="O80">
            <v>0</v>
          </cell>
        </row>
        <row r="81">
          <cell r="A81" t="str">
            <v>450617</v>
          </cell>
          <cell r="B81">
            <v>450617</v>
          </cell>
          <cell r="C81">
            <v>40178</v>
          </cell>
          <cell r="D81">
            <v>2462572</v>
          </cell>
          <cell r="E81">
            <v>0</v>
          </cell>
          <cell r="F81">
            <v>4522987</v>
          </cell>
          <cell r="G81">
            <v>0</v>
          </cell>
          <cell r="H81">
            <v>0</v>
          </cell>
          <cell r="I81">
            <v>4720846</v>
          </cell>
          <cell r="J81">
            <v>0</v>
          </cell>
          <cell r="K81">
            <v>0</v>
          </cell>
          <cell r="L81">
            <v>6088</v>
          </cell>
          <cell r="M81">
            <v>0</v>
          </cell>
          <cell r="N81">
            <v>0</v>
          </cell>
          <cell r="O81">
            <v>1271684</v>
          </cell>
        </row>
        <row r="82">
          <cell r="A82" t="str">
            <v>450620</v>
          </cell>
          <cell r="B82">
            <v>450620</v>
          </cell>
          <cell r="C82">
            <v>40086</v>
          </cell>
          <cell r="D82">
            <v>0</v>
          </cell>
          <cell r="E82">
            <v>0</v>
          </cell>
          <cell r="F82">
            <v>118908</v>
          </cell>
          <cell r="G82">
            <v>0</v>
          </cell>
          <cell r="H82">
            <v>1186526</v>
          </cell>
          <cell r="I82">
            <v>80448</v>
          </cell>
          <cell r="J82">
            <v>0</v>
          </cell>
          <cell r="K82">
            <v>0</v>
          </cell>
          <cell r="L82">
            <v>257</v>
          </cell>
          <cell r="M82">
            <v>0</v>
          </cell>
          <cell r="N82">
            <v>9939</v>
          </cell>
          <cell r="O82">
            <v>164882</v>
          </cell>
        </row>
        <row r="83">
          <cell r="A83" t="str">
            <v>450634</v>
          </cell>
          <cell r="B83">
            <v>450634</v>
          </cell>
          <cell r="C83">
            <v>40178</v>
          </cell>
          <cell r="D83">
            <v>1422978</v>
          </cell>
          <cell r="E83">
            <v>0</v>
          </cell>
          <cell r="F83">
            <v>910715</v>
          </cell>
          <cell r="G83">
            <v>0</v>
          </cell>
          <cell r="H83">
            <v>0</v>
          </cell>
          <cell r="I83">
            <v>3035241</v>
          </cell>
          <cell r="J83">
            <v>0</v>
          </cell>
          <cell r="K83">
            <v>0</v>
          </cell>
          <cell r="L83">
            <v>3897</v>
          </cell>
          <cell r="M83">
            <v>0</v>
          </cell>
          <cell r="N83">
            <v>0</v>
          </cell>
          <cell r="O83">
            <v>414693</v>
          </cell>
        </row>
        <row r="84">
          <cell r="A84" t="str">
            <v>450639</v>
          </cell>
          <cell r="B84">
            <v>450639</v>
          </cell>
          <cell r="C84">
            <v>40086</v>
          </cell>
          <cell r="D84">
            <v>684102</v>
          </cell>
          <cell r="E84">
            <v>0</v>
          </cell>
          <cell r="F84">
            <v>704684</v>
          </cell>
          <cell r="G84">
            <v>0</v>
          </cell>
          <cell r="H84">
            <v>0</v>
          </cell>
          <cell r="I84">
            <v>2445868</v>
          </cell>
          <cell r="J84">
            <v>0</v>
          </cell>
          <cell r="K84">
            <v>0</v>
          </cell>
          <cell r="L84">
            <v>3647</v>
          </cell>
          <cell r="M84">
            <v>73802</v>
          </cell>
          <cell r="N84">
            <v>3670</v>
          </cell>
          <cell r="O84">
            <v>327079</v>
          </cell>
        </row>
        <row r="85">
          <cell r="A85" t="str">
            <v>450643</v>
          </cell>
          <cell r="B85">
            <v>450643</v>
          </cell>
          <cell r="C85">
            <v>40178</v>
          </cell>
          <cell r="D85">
            <v>356128</v>
          </cell>
          <cell r="E85">
            <v>0</v>
          </cell>
          <cell r="F85">
            <v>6833991</v>
          </cell>
          <cell r="G85">
            <v>0</v>
          </cell>
          <cell r="H85">
            <v>0</v>
          </cell>
          <cell r="I85">
            <v>1564046</v>
          </cell>
          <cell r="J85">
            <v>0</v>
          </cell>
          <cell r="K85">
            <v>0</v>
          </cell>
          <cell r="L85">
            <v>2192</v>
          </cell>
          <cell r="M85">
            <v>0</v>
          </cell>
          <cell r="N85">
            <v>0</v>
          </cell>
          <cell r="O85">
            <v>699548</v>
          </cell>
        </row>
        <row r="86">
          <cell r="A86" t="str">
            <v>450644</v>
          </cell>
          <cell r="B86">
            <v>450644</v>
          </cell>
          <cell r="C86">
            <v>40178</v>
          </cell>
          <cell r="D86">
            <v>209500</v>
          </cell>
          <cell r="E86">
            <v>625956</v>
          </cell>
          <cell r="F86">
            <v>6274689</v>
          </cell>
          <cell r="G86">
            <v>103131</v>
          </cell>
          <cell r="H86">
            <v>0</v>
          </cell>
          <cell r="I86">
            <v>2184269</v>
          </cell>
          <cell r="J86">
            <v>219356</v>
          </cell>
          <cell r="K86">
            <v>0</v>
          </cell>
          <cell r="L86">
            <v>2828</v>
          </cell>
          <cell r="M86">
            <v>0</v>
          </cell>
          <cell r="N86">
            <v>0</v>
          </cell>
          <cell r="O86">
            <v>884251</v>
          </cell>
        </row>
        <row r="87">
          <cell r="A87" t="str">
            <v>450646</v>
          </cell>
          <cell r="B87">
            <v>450646</v>
          </cell>
          <cell r="C87">
            <v>40025</v>
          </cell>
          <cell r="D87">
            <v>295400</v>
          </cell>
          <cell r="E87">
            <v>0</v>
          </cell>
          <cell r="F87">
            <v>6325800</v>
          </cell>
          <cell r="G87">
            <v>106961</v>
          </cell>
          <cell r="H87">
            <v>0</v>
          </cell>
          <cell r="I87">
            <v>1727638</v>
          </cell>
          <cell r="J87">
            <v>0</v>
          </cell>
          <cell r="K87">
            <v>0</v>
          </cell>
          <cell r="L87">
            <v>2356</v>
          </cell>
          <cell r="M87">
            <v>0</v>
          </cell>
          <cell r="N87">
            <v>0</v>
          </cell>
          <cell r="O87">
            <v>853523</v>
          </cell>
        </row>
        <row r="88">
          <cell r="A88" t="str">
            <v>450653</v>
          </cell>
          <cell r="B88">
            <v>450653</v>
          </cell>
          <cell r="C88">
            <v>40178</v>
          </cell>
          <cell r="D88">
            <v>47846</v>
          </cell>
          <cell r="E88">
            <v>0</v>
          </cell>
          <cell r="F88">
            <v>740583</v>
          </cell>
          <cell r="G88">
            <v>0</v>
          </cell>
          <cell r="H88">
            <v>7489228</v>
          </cell>
          <cell r="I88">
            <v>509215</v>
          </cell>
          <cell r="J88">
            <v>0</v>
          </cell>
          <cell r="K88">
            <v>0</v>
          </cell>
          <cell r="L88">
            <v>1213</v>
          </cell>
          <cell r="M88">
            <v>0</v>
          </cell>
          <cell r="N88">
            <v>0</v>
          </cell>
          <cell r="O88">
            <v>122131</v>
          </cell>
        </row>
        <row r="89">
          <cell r="A89" t="str">
            <v>450654</v>
          </cell>
          <cell r="B89">
            <v>450654</v>
          </cell>
          <cell r="C89">
            <v>40086</v>
          </cell>
          <cell r="D89">
            <v>58111</v>
          </cell>
          <cell r="E89">
            <v>0</v>
          </cell>
          <cell r="F89">
            <v>447705</v>
          </cell>
          <cell r="G89">
            <v>0</v>
          </cell>
          <cell r="H89">
            <v>4277302</v>
          </cell>
          <cell r="I89">
            <v>305285</v>
          </cell>
          <cell r="J89">
            <v>0</v>
          </cell>
          <cell r="K89">
            <v>0</v>
          </cell>
          <cell r="L89">
            <v>897</v>
          </cell>
          <cell r="M89">
            <v>0</v>
          </cell>
          <cell r="N89">
            <v>0</v>
          </cell>
          <cell r="O89">
            <v>74316</v>
          </cell>
        </row>
        <row r="90">
          <cell r="A90" t="str">
            <v>450656</v>
          </cell>
          <cell r="B90">
            <v>450656</v>
          </cell>
          <cell r="C90">
            <v>40178</v>
          </cell>
          <cell r="D90">
            <v>1236279</v>
          </cell>
          <cell r="E90">
            <v>0</v>
          </cell>
          <cell r="F90">
            <v>816275</v>
          </cell>
          <cell r="G90">
            <v>0</v>
          </cell>
          <cell r="H90">
            <v>0</v>
          </cell>
          <cell r="I90">
            <v>1440837</v>
          </cell>
          <cell r="J90">
            <v>0</v>
          </cell>
          <cell r="K90">
            <v>0</v>
          </cell>
          <cell r="L90">
            <v>2170</v>
          </cell>
          <cell r="M90">
            <v>0</v>
          </cell>
          <cell r="N90">
            <v>0</v>
          </cell>
          <cell r="O90">
            <v>166635</v>
          </cell>
        </row>
        <row r="91">
          <cell r="A91" t="str">
            <v>450659</v>
          </cell>
          <cell r="B91">
            <v>450659</v>
          </cell>
          <cell r="C91">
            <v>40178</v>
          </cell>
          <cell r="D91">
            <v>774158</v>
          </cell>
          <cell r="E91">
            <v>0</v>
          </cell>
          <cell r="F91">
            <v>3742856</v>
          </cell>
          <cell r="G91">
            <v>80400</v>
          </cell>
          <cell r="H91">
            <v>0</v>
          </cell>
          <cell r="I91">
            <v>1484923</v>
          </cell>
          <cell r="J91">
            <v>0</v>
          </cell>
          <cell r="K91">
            <v>0</v>
          </cell>
          <cell r="L91">
            <v>1895</v>
          </cell>
          <cell r="M91">
            <v>0</v>
          </cell>
          <cell r="N91">
            <v>0</v>
          </cell>
          <cell r="O91">
            <v>320739</v>
          </cell>
        </row>
        <row r="92">
          <cell r="A92" t="str">
            <v>450661</v>
          </cell>
          <cell r="B92">
            <v>450661</v>
          </cell>
          <cell r="C92">
            <v>40086</v>
          </cell>
          <cell r="D92">
            <v>11899</v>
          </cell>
          <cell r="E92">
            <v>0</v>
          </cell>
          <cell r="F92">
            <v>4235694</v>
          </cell>
          <cell r="G92">
            <v>0</v>
          </cell>
          <cell r="H92">
            <v>0</v>
          </cell>
          <cell r="I92">
            <v>923919</v>
          </cell>
          <cell r="J92">
            <v>0</v>
          </cell>
          <cell r="K92">
            <v>0</v>
          </cell>
          <cell r="L92">
            <v>1235</v>
          </cell>
          <cell r="M92">
            <v>0</v>
          </cell>
          <cell r="N92">
            <v>0</v>
          </cell>
          <cell r="O92">
            <v>191743</v>
          </cell>
        </row>
        <row r="93">
          <cell r="A93" t="str">
            <v>450677</v>
          </cell>
          <cell r="B93">
            <v>450677</v>
          </cell>
          <cell r="C93">
            <v>40178</v>
          </cell>
          <cell r="D93">
            <v>278391</v>
          </cell>
          <cell r="E93">
            <v>0</v>
          </cell>
          <cell r="F93">
            <v>1694251</v>
          </cell>
          <cell r="G93">
            <v>0</v>
          </cell>
          <cell r="H93">
            <v>0</v>
          </cell>
          <cell r="I93">
            <v>2019362</v>
          </cell>
          <cell r="J93">
            <v>0</v>
          </cell>
          <cell r="K93">
            <v>0</v>
          </cell>
          <cell r="L93">
            <v>3287</v>
          </cell>
          <cell r="M93">
            <v>47517</v>
          </cell>
          <cell r="N93">
            <v>1863</v>
          </cell>
          <cell r="O93">
            <v>551820</v>
          </cell>
        </row>
        <row r="94">
          <cell r="A94" t="str">
            <v>450688</v>
          </cell>
          <cell r="B94">
            <v>450688</v>
          </cell>
          <cell r="C94">
            <v>40178</v>
          </cell>
          <cell r="D94">
            <v>821991</v>
          </cell>
          <cell r="E94">
            <v>0</v>
          </cell>
          <cell r="F94">
            <v>3257716</v>
          </cell>
          <cell r="G94">
            <v>0</v>
          </cell>
          <cell r="H94">
            <v>0</v>
          </cell>
          <cell r="I94">
            <v>2114993</v>
          </cell>
          <cell r="J94">
            <v>0</v>
          </cell>
          <cell r="K94">
            <v>0</v>
          </cell>
          <cell r="L94">
            <v>2955</v>
          </cell>
          <cell r="M94">
            <v>0</v>
          </cell>
          <cell r="N94">
            <v>0</v>
          </cell>
          <cell r="O94">
            <v>1158224</v>
          </cell>
        </row>
        <row r="95">
          <cell r="A95" t="str">
            <v>450697</v>
          </cell>
          <cell r="B95">
            <v>450697</v>
          </cell>
          <cell r="C95">
            <v>40086</v>
          </cell>
          <cell r="D95">
            <v>50758</v>
          </cell>
          <cell r="E95">
            <v>0</v>
          </cell>
          <cell r="F95">
            <v>9630602</v>
          </cell>
          <cell r="G95">
            <v>0</v>
          </cell>
          <cell r="H95">
            <v>0</v>
          </cell>
          <cell r="I95">
            <v>1591563</v>
          </cell>
          <cell r="J95">
            <v>0</v>
          </cell>
          <cell r="K95">
            <v>0</v>
          </cell>
          <cell r="L95">
            <v>2169</v>
          </cell>
          <cell r="M95">
            <v>0</v>
          </cell>
          <cell r="N95">
            <v>0</v>
          </cell>
          <cell r="O95">
            <v>856852</v>
          </cell>
        </row>
        <row r="96">
          <cell r="A96" t="str">
            <v>450698</v>
          </cell>
          <cell r="B96">
            <v>450698</v>
          </cell>
          <cell r="C96">
            <v>40086</v>
          </cell>
          <cell r="D96">
            <v>0</v>
          </cell>
          <cell r="E96">
            <v>0</v>
          </cell>
          <cell r="F96">
            <v>137962</v>
          </cell>
          <cell r="G96">
            <v>0</v>
          </cell>
          <cell r="H96">
            <v>2805018</v>
          </cell>
          <cell r="I96">
            <v>115663</v>
          </cell>
          <cell r="J96">
            <v>0</v>
          </cell>
          <cell r="K96">
            <v>0</v>
          </cell>
          <cell r="L96">
            <v>355</v>
          </cell>
          <cell r="M96">
            <v>0</v>
          </cell>
          <cell r="N96">
            <v>1178</v>
          </cell>
          <cell r="O96">
            <v>15399</v>
          </cell>
        </row>
        <row r="97">
          <cell r="A97" t="str">
            <v>450702</v>
          </cell>
          <cell r="B97">
            <v>450702</v>
          </cell>
          <cell r="C97">
            <v>40178</v>
          </cell>
          <cell r="D97">
            <v>420646</v>
          </cell>
          <cell r="E97">
            <v>0</v>
          </cell>
          <cell r="F97">
            <v>2149076</v>
          </cell>
          <cell r="G97">
            <v>0</v>
          </cell>
          <cell r="H97">
            <v>0</v>
          </cell>
          <cell r="I97">
            <v>1557570</v>
          </cell>
          <cell r="J97">
            <v>0</v>
          </cell>
          <cell r="K97">
            <v>0</v>
          </cell>
          <cell r="L97">
            <v>2278</v>
          </cell>
          <cell r="M97">
            <v>0</v>
          </cell>
          <cell r="N97">
            <v>0</v>
          </cell>
          <cell r="O97">
            <v>615449</v>
          </cell>
        </row>
        <row r="98">
          <cell r="A98" t="str">
            <v>450711</v>
          </cell>
          <cell r="B98">
            <v>450711</v>
          </cell>
          <cell r="C98">
            <v>40086</v>
          </cell>
          <cell r="D98">
            <v>772794</v>
          </cell>
          <cell r="E98">
            <v>0</v>
          </cell>
          <cell r="F98">
            <v>17889505</v>
          </cell>
          <cell r="G98">
            <v>226652</v>
          </cell>
          <cell r="H98">
            <v>0</v>
          </cell>
          <cell r="I98">
            <v>3673900</v>
          </cell>
          <cell r="J98">
            <v>0</v>
          </cell>
          <cell r="K98">
            <v>0</v>
          </cell>
          <cell r="L98">
            <v>4808</v>
          </cell>
          <cell r="M98">
            <v>0</v>
          </cell>
          <cell r="N98">
            <v>0</v>
          </cell>
          <cell r="O98">
            <v>1742637</v>
          </cell>
        </row>
        <row r="99">
          <cell r="A99" t="str">
            <v>450713</v>
          </cell>
          <cell r="B99">
            <v>450713</v>
          </cell>
          <cell r="C99">
            <v>40117</v>
          </cell>
          <cell r="D99">
            <v>2289016</v>
          </cell>
          <cell r="E99">
            <v>0</v>
          </cell>
          <cell r="F99">
            <v>3878423</v>
          </cell>
          <cell r="G99">
            <v>0</v>
          </cell>
          <cell r="H99">
            <v>0</v>
          </cell>
          <cell r="I99">
            <v>4187145</v>
          </cell>
          <cell r="J99">
            <v>0</v>
          </cell>
          <cell r="K99">
            <v>0</v>
          </cell>
          <cell r="L99">
            <v>5363</v>
          </cell>
          <cell r="M99">
            <v>0</v>
          </cell>
          <cell r="N99">
            <v>0</v>
          </cell>
          <cell r="O99">
            <v>764055</v>
          </cell>
        </row>
        <row r="100">
          <cell r="A100" t="str">
            <v>450716</v>
          </cell>
          <cell r="B100">
            <v>450716</v>
          </cell>
          <cell r="C100">
            <v>40178</v>
          </cell>
          <cell r="D100">
            <v>422088</v>
          </cell>
          <cell r="E100">
            <v>0</v>
          </cell>
          <cell r="F100">
            <v>2886341</v>
          </cell>
          <cell r="G100">
            <v>0</v>
          </cell>
          <cell r="H100">
            <v>0</v>
          </cell>
          <cell r="I100">
            <v>1236303</v>
          </cell>
          <cell r="J100">
            <v>0</v>
          </cell>
          <cell r="K100">
            <v>0</v>
          </cell>
          <cell r="L100">
            <v>1782</v>
          </cell>
          <cell r="M100">
            <v>0</v>
          </cell>
          <cell r="N100">
            <v>0</v>
          </cell>
          <cell r="O100">
            <v>233008</v>
          </cell>
        </row>
        <row r="101">
          <cell r="A101" t="str">
            <v>450730</v>
          </cell>
          <cell r="B101">
            <v>450730</v>
          </cell>
          <cell r="C101">
            <v>40086</v>
          </cell>
          <cell r="D101">
            <v>397640</v>
          </cell>
          <cell r="E101">
            <v>0</v>
          </cell>
          <cell r="F101">
            <v>1952746</v>
          </cell>
          <cell r="G101">
            <v>0</v>
          </cell>
          <cell r="H101">
            <v>0</v>
          </cell>
          <cell r="I101">
            <v>1038053</v>
          </cell>
          <cell r="J101">
            <v>0</v>
          </cell>
          <cell r="K101">
            <v>0</v>
          </cell>
          <cell r="L101">
            <v>1289</v>
          </cell>
          <cell r="M101">
            <v>0</v>
          </cell>
          <cell r="N101">
            <v>0</v>
          </cell>
          <cell r="O101">
            <v>135741</v>
          </cell>
        </row>
        <row r="102">
          <cell r="A102" t="str">
            <v>450742</v>
          </cell>
          <cell r="B102">
            <v>450742</v>
          </cell>
          <cell r="C102">
            <v>39964</v>
          </cell>
          <cell r="D102">
            <v>65718</v>
          </cell>
          <cell r="E102">
            <v>0</v>
          </cell>
          <cell r="F102">
            <v>997322</v>
          </cell>
          <cell r="G102">
            <v>0</v>
          </cell>
          <cell r="H102">
            <v>0</v>
          </cell>
          <cell r="I102">
            <v>992249</v>
          </cell>
          <cell r="J102">
            <v>0</v>
          </cell>
          <cell r="K102">
            <v>0</v>
          </cell>
          <cell r="L102">
            <v>1827</v>
          </cell>
          <cell r="M102">
            <v>0</v>
          </cell>
          <cell r="N102">
            <v>0</v>
          </cell>
          <cell r="O102">
            <v>206602</v>
          </cell>
        </row>
        <row r="103">
          <cell r="A103" t="str">
            <v>450746</v>
          </cell>
          <cell r="B103">
            <v>450746</v>
          </cell>
          <cell r="C103">
            <v>40086</v>
          </cell>
          <cell r="D103">
            <v>0</v>
          </cell>
          <cell r="E103">
            <v>0</v>
          </cell>
          <cell r="F103">
            <v>53348</v>
          </cell>
          <cell r="G103">
            <v>0</v>
          </cell>
          <cell r="H103">
            <v>673058</v>
          </cell>
          <cell r="I103">
            <v>0</v>
          </cell>
          <cell r="J103">
            <v>0</v>
          </cell>
          <cell r="K103">
            <v>0</v>
          </cell>
          <cell r="L103">
            <v>111</v>
          </cell>
          <cell r="M103">
            <v>0</v>
          </cell>
          <cell r="N103">
            <v>0</v>
          </cell>
          <cell r="O103">
            <v>9082</v>
          </cell>
        </row>
        <row r="104">
          <cell r="A104" t="str">
            <v>450754</v>
          </cell>
          <cell r="B104">
            <v>450754</v>
          </cell>
          <cell r="C104">
            <v>40086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3731608</v>
          </cell>
          <cell r="I104">
            <v>337350</v>
          </cell>
          <cell r="J104">
            <v>0</v>
          </cell>
          <cell r="K104">
            <v>0</v>
          </cell>
          <cell r="L104">
            <v>967</v>
          </cell>
          <cell r="M104">
            <v>0</v>
          </cell>
          <cell r="N104">
            <v>10826</v>
          </cell>
          <cell r="O104">
            <v>139700</v>
          </cell>
        </row>
        <row r="105">
          <cell r="A105" t="str">
            <v>450758</v>
          </cell>
          <cell r="B105">
            <v>450758</v>
          </cell>
          <cell r="C105">
            <v>39752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450774</v>
          </cell>
          <cell r="B106">
            <v>450774</v>
          </cell>
          <cell r="C106">
            <v>40178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106128</v>
          </cell>
          <cell r="J106">
            <v>0</v>
          </cell>
          <cell r="K106">
            <v>0</v>
          </cell>
          <cell r="L106">
            <v>147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450775</v>
          </cell>
          <cell r="B107">
            <v>450775</v>
          </cell>
          <cell r="C107">
            <v>40086</v>
          </cell>
          <cell r="D107">
            <v>255151</v>
          </cell>
          <cell r="E107">
            <v>426422</v>
          </cell>
          <cell r="F107">
            <v>2622169</v>
          </cell>
          <cell r="G107">
            <v>0</v>
          </cell>
          <cell r="H107">
            <v>0</v>
          </cell>
          <cell r="I107">
            <v>1754987</v>
          </cell>
          <cell r="J107">
            <v>112347</v>
          </cell>
          <cell r="K107">
            <v>0</v>
          </cell>
          <cell r="L107">
            <v>2551</v>
          </cell>
          <cell r="M107">
            <v>0</v>
          </cell>
          <cell r="N107">
            <v>0</v>
          </cell>
          <cell r="O107">
            <v>518160</v>
          </cell>
        </row>
        <row r="108">
          <cell r="A108" t="str">
            <v>450779</v>
          </cell>
          <cell r="B108">
            <v>450779</v>
          </cell>
          <cell r="C108">
            <v>40086</v>
          </cell>
          <cell r="D108">
            <v>662716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1482692</v>
          </cell>
          <cell r="J108">
            <v>0</v>
          </cell>
          <cell r="K108">
            <v>0</v>
          </cell>
          <cell r="L108">
            <v>2514</v>
          </cell>
          <cell r="M108">
            <v>0</v>
          </cell>
          <cell r="N108">
            <v>0</v>
          </cell>
          <cell r="O108">
            <v>209504</v>
          </cell>
        </row>
        <row r="109">
          <cell r="A109" t="str">
            <v>450780</v>
          </cell>
          <cell r="B109">
            <v>450780</v>
          </cell>
          <cell r="C109">
            <v>40178</v>
          </cell>
          <cell r="D109">
            <v>26958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117368</v>
          </cell>
          <cell r="J109">
            <v>0</v>
          </cell>
          <cell r="K109">
            <v>0</v>
          </cell>
          <cell r="L109">
            <v>136</v>
          </cell>
          <cell r="M109">
            <v>0</v>
          </cell>
          <cell r="N109">
            <v>0</v>
          </cell>
          <cell r="O109">
            <v>12774</v>
          </cell>
        </row>
        <row r="110">
          <cell r="A110" t="str">
            <v>450796</v>
          </cell>
          <cell r="B110">
            <v>450796</v>
          </cell>
          <cell r="C110">
            <v>40178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46752</v>
          </cell>
          <cell r="J110">
            <v>0</v>
          </cell>
          <cell r="K110">
            <v>0</v>
          </cell>
          <cell r="L110">
            <v>50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450803</v>
          </cell>
          <cell r="B111">
            <v>450803</v>
          </cell>
          <cell r="C111">
            <v>40178</v>
          </cell>
          <cell r="D111">
            <v>72580</v>
          </cell>
          <cell r="E111">
            <v>0</v>
          </cell>
          <cell r="F111">
            <v>866840</v>
          </cell>
          <cell r="G111">
            <v>0</v>
          </cell>
          <cell r="H111">
            <v>0</v>
          </cell>
          <cell r="I111">
            <v>612524</v>
          </cell>
          <cell r="J111">
            <v>0</v>
          </cell>
          <cell r="K111">
            <v>0</v>
          </cell>
          <cell r="L111">
            <v>806</v>
          </cell>
          <cell r="M111">
            <v>0</v>
          </cell>
          <cell r="N111">
            <v>0</v>
          </cell>
          <cell r="O111">
            <v>499075</v>
          </cell>
        </row>
        <row r="112">
          <cell r="A112" t="str">
            <v>450804</v>
          </cell>
          <cell r="B112">
            <v>450804</v>
          </cell>
          <cell r="C112">
            <v>40178</v>
          </cell>
          <cell r="D112">
            <v>122628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793626</v>
          </cell>
          <cell r="J112">
            <v>0</v>
          </cell>
          <cell r="K112">
            <v>0</v>
          </cell>
          <cell r="L112">
            <v>935</v>
          </cell>
          <cell r="M112">
            <v>0</v>
          </cell>
          <cell r="N112">
            <v>0</v>
          </cell>
          <cell r="O112">
            <v>49134</v>
          </cell>
        </row>
        <row r="113">
          <cell r="A113" t="str">
            <v>450808</v>
          </cell>
          <cell r="B113">
            <v>450808</v>
          </cell>
          <cell r="C113">
            <v>39813</v>
          </cell>
          <cell r="D113">
            <v>26221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117640</v>
          </cell>
          <cell r="J113">
            <v>0</v>
          </cell>
          <cell r="K113">
            <v>0</v>
          </cell>
          <cell r="L113">
            <v>153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450820</v>
          </cell>
          <cell r="B114">
            <v>450820</v>
          </cell>
          <cell r="C114">
            <v>40178</v>
          </cell>
          <cell r="D114">
            <v>3373520</v>
          </cell>
          <cell r="E114">
            <v>0</v>
          </cell>
          <cell r="F114">
            <v>1339356</v>
          </cell>
          <cell r="G114">
            <v>0</v>
          </cell>
          <cell r="H114">
            <v>0</v>
          </cell>
          <cell r="I114">
            <v>2811913</v>
          </cell>
          <cell r="J114">
            <v>0</v>
          </cell>
          <cell r="K114">
            <v>0</v>
          </cell>
          <cell r="L114">
            <v>3061</v>
          </cell>
          <cell r="M114">
            <v>0</v>
          </cell>
          <cell r="N114">
            <v>0</v>
          </cell>
          <cell r="O114">
            <v>152648</v>
          </cell>
        </row>
        <row r="115">
          <cell r="A115" t="str">
            <v>450822</v>
          </cell>
          <cell r="B115">
            <v>450822</v>
          </cell>
          <cell r="C115">
            <v>40178</v>
          </cell>
          <cell r="D115">
            <v>101384</v>
          </cell>
          <cell r="E115">
            <v>0</v>
          </cell>
          <cell r="F115">
            <v>132045</v>
          </cell>
          <cell r="G115">
            <v>0</v>
          </cell>
          <cell r="H115">
            <v>0</v>
          </cell>
          <cell r="I115">
            <v>295911</v>
          </cell>
          <cell r="J115">
            <v>0</v>
          </cell>
          <cell r="K115">
            <v>0</v>
          </cell>
          <cell r="L115">
            <v>476</v>
          </cell>
          <cell r="M115">
            <v>0</v>
          </cell>
          <cell r="N115">
            <v>0</v>
          </cell>
          <cell r="O115">
            <v>58868</v>
          </cell>
        </row>
        <row r="116">
          <cell r="A116" t="str">
            <v>450824</v>
          </cell>
          <cell r="B116">
            <v>450824</v>
          </cell>
          <cell r="C116">
            <v>40086</v>
          </cell>
          <cell r="D116">
            <v>352765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2325308</v>
          </cell>
          <cell r="J116">
            <v>0</v>
          </cell>
          <cell r="K116">
            <v>0</v>
          </cell>
          <cell r="L116">
            <v>2132</v>
          </cell>
          <cell r="M116">
            <v>0</v>
          </cell>
          <cell r="N116">
            <v>0</v>
          </cell>
          <cell r="O116">
            <v>149211</v>
          </cell>
        </row>
        <row r="117">
          <cell r="A117" t="str">
            <v>450825</v>
          </cell>
          <cell r="B117">
            <v>450825</v>
          </cell>
          <cell r="C117">
            <v>40178</v>
          </cell>
          <cell r="D117">
            <v>995</v>
          </cell>
          <cell r="E117">
            <v>0</v>
          </cell>
          <cell r="F117">
            <v>293490</v>
          </cell>
          <cell r="G117">
            <v>0</v>
          </cell>
          <cell r="H117">
            <v>0</v>
          </cell>
          <cell r="I117">
            <v>200735</v>
          </cell>
          <cell r="J117">
            <v>0</v>
          </cell>
          <cell r="K117">
            <v>0</v>
          </cell>
          <cell r="L117">
            <v>318</v>
          </cell>
          <cell r="M117">
            <v>0</v>
          </cell>
          <cell r="N117">
            <v>0</v>
          </cell>
          <cell r="O117">
            <v>106539</v>
          </cell>
        </row>
        <row r="118">
          <cell r="A118" t="str">
            <v>450830</v>
          </cell>
          <cell r="B118">
            <v>450830</v>
          </cell>
          <cell r="C118">
            <v>39650</v>
          </cell>
          <cell r="D118">
            <v>336</v>
          </cell>
          <cell r="E118">
            <v>0</v>
          </cell>
          <cell r="F118">
            <v>205278</v>
          </cell>
          <cell r="G118">
            <v>0</v>
          </cell>
          <cell r="H118">
            <v>1650478</v>
          </cell>
          <cell r="I118">
            <v>145739</v>
          </cell>
          <cell r="J118">
            <v>0</v>
          </cell>
          <cell r="K118">
            <v>0</v>
          </cell>
          <cell r="L118">
            <v>369</v>
          </cell>
          <cell r="M118">
            <v>0</v>
          </cell>
          <cell r="N118">
            <v>0</v>
          </cell>
          <cell r="O118">
            <v>50306</v>
          </cell>
        </row>
        <row r="119">
          <cell r="A119" t="str">
            <v>450839</v>
          </cell>
          <cell r="B119">
            <v>450839</v>
          </cell>
          <cell r="C119">
            <v>39964</v>
          </cell>
          <cell r="D119">
            <v>0</v>
          </cell>
          <cell r="E119">
            <v>0</v>
          </cell>
          <cell r="F119">
            <v>306496</v>
          </cell>
          <cell r="G119">
            <v>0</v>
          </cell>
          <cell r="H119">
            <v>0</v>
          </cell>
          <cell r="I119">
            <v>213208</v>
          </cell>
          <cell r="J119">
            <v>0</v>
          </cell>
          <cell r="K119">
            <v>0</v>
          </cell>
          <cell r="L119">
            <v>623</v>
          </cell>
          <cell r="M119">
            <v>0</v>
          </cell>
          <cell r="N119">
            <v>0</v>
          </cell>
          <cell r="O119">
            <v>203279</v>
          </cell>
        </row>
        <row r="120">
          <cell r="A120" t="str">
            <v>450841</v>
          </cell>
          <cell r="B120">
            <v>450841</v>
          </cell>
          <cell r="C120">
            <v>40178</v>
          </cell>
          <cell r="D120">
            <v>325489</v>
          </cell>
          <cell r="E120">
            <v>0</v>
          </cell>
          <cell r="F120">
            <v>384588</v>
          </cell>
          <cell r="G120">
            <v>0</v>
          </cell>
          <cell r="H120">
            <v>0</v>
          </cell>
          <cell r="I120">
            <v>396266</v>
          </cell>
          <cell r="J120">
            <v>0</v>
          </cell>
          <cell r="K120">
            <v>0</v>
          </cell>
          <cell r="L120">
            <v>428</v>
          </cell>
          <cell r="M120">
            <v>0</v>
          </cell>
          <cell r="N120">
            <v>0</v>
          </cell>
          <cell r="O120">
            <v>0</v>
          </cell>
        </row>
        <row r="121">
          <cell r="A121" t="str">
            <v>450848</v>
          </cell>
          <cell r="B121">
            <v>450848</v>
          </cell>
          <cell r="C121">
            <v>40086</v>
          </cell>
          <cell r="D121">
            <v>56694</v>
          </cell>
          <cell r="E121">
            <v>0</v>
          </cell>
          <cell r="F121">
            <v>714535</v>
          </cell>
          <cell r="G121">
            <v>0</v>
          </cell>
          <cell r="H121">
            <v>0</v>
          </cell>
          <cell r="I121">
            <v>493158</v>
          </cell>
          <cell r="J121">
            <v>0</v>
          </cell>
          <cell r="K121">
            <v>0</v>
          </cell>
          <cell r="L121">
            <v>846</v>
          </cell>
          <cell r="M121">
            <v>2444</v>
          </cell>
          <cell r="N121">
            <v>1512</v>
          </cell>
          <cell r="O121">
            <v>83710</v>
          </cell>
        </row>
        <row r="122">
          <cell r="A122" t="str">
            <v>450853</v>
          </cell>
          <cell r="B122">
            <v>450853</v>
          </cell>
          <cell r="C122">
            <v>40178</v>
          </cell>
          <cell r="D122">
            <v>227841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472446</v>
          </cell>
          <cell r="J122">
            <v>0</v>
          </cell>
          <cell r="K122">
            <v>0</v>
          </cell>
          <cell r="L122">
            <v>455</v>
          </cell>
          <cell r="M122">
            <v>0</v>
          </cell>
          <cell r="N122">
            <v>0</v>
          </cell>
          <cell r="O122">
            <v>5111</v>
          </cell>
        </row>
        <row r="123">
          <cell r="A123" t="str">
            <v>450855</v>
          </cell>
          <cell r="B123">
            <v>450855</v>
          </cell>
          <cell r="C123">
            <v>40086</v>
          </cell>
          <cell r="D123">
            <v>40502</v>
          </cell>
          <cell r="E123">
            <v>0</v>
          </cell>
          <cell r="F123">
            <v>5629449</v>
          </cell>
          <cell r="G123">
            <v>0</v>
          </cell>
          <cell r="H123">
            <v>0</v>
          </cell>
          <cell r="I123">
            <v>1743229</v>
          </cell>
          <cell r="J123">
            <v>0</v>
          </cell>
          <cell r="K123">
            <v>0</v>
          </cell>
          <cell r="L123">
            <v>2161</v>
          </cell>
          <cell r="M123">
            <v>0</v>
          </cell>
          <cell r="N123">
            <v>0</v>
          </cell>
          <cell r="O123">
            <v>549039</v>
          </cell>
        </row>
        <row r="124">
          <cell r="A124" t="str">
            <v>450856</v>
          </cell>
          <cell r="B124">
            <v>450856</v>
          </cell>
          <cell r="C124">
            <v>40178</v>
          </cell>
          <cell r="D124">
            <v>6023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289201</v>
          </cell>
          <cell r="J124">
            <v>0</v>
          </cell>
          <cell r="K124">
            <v>0</v>
          </cell>
          <cell r="L124">
            <v>286</v>
          </cell>
          <cell r="M124">
            <v>0</v>
          </cell>
          <cell r="N124">
            <v>0</v>
          </cell>
          <cell r="O124">
            <v>6692</v>
          </cell>
        </row>
        <row r="125">
          <cell r="A125" t="str">
            <v>450871</v>
          </cell>
          <cell r="B125">
            <v>450871</v>
          </cell>
          <cell r="C125">
            <v>40086</v>
          </cell>
          <cell r="D125">
            <v>36433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278363</v>
          </cell>
          <cell r="J125">
            <v>0</v>
          </cell>
          <cell r="K125">
            <v>0</v>
          </cell>
          <cell r="L125">
            <v>337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450877</v>
          </cell>
          <cell r="B126">
            <v>450877</v>
          </cell>
          <cell r="C126">
            <v>40178</v>
          </cell>
          <cell r="D126">
            <v>269797</v>
          </cell>
          <cell r="E126">
            <v>0</v>
          </cell>
          <cell r="F126">
            <v>843915</v>
          </cell>
          <cell r="G126">
            <v>0</v>
          </cell>
          <cell r="H126">
            <v>0</v>
          </cell>
          <cell r="I126">
            <v>755033</v>
          </cell>
          <cell r="J126">
            <v>0</v>
          </cell>
          <cell r="K126">
            <v>0</v>
          </cell>
          <cell r="L126">
            <v>989</v>
          </cell>
          <cell r="M126">
            <v>0</v>
          </cell>
          <cell r="N126">
            <v>0</v>
          </cell>
          <cell r="O126">
            <v>128678</v>
          </cell>
        </row>
        <row r="127">
          <cell r="A127" t="str">
            <v>450878</v>
          </cell>
          <cell r="B127">
            <v>450878</v>
          </cell>
          <cell r="C127">
            <v>40086</v>
          </cell>
          <cell r="D127">
            <v>664395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2270089</v>
          </cell>
          <cell r="J127">
            <v>0</v>
          </cell>
          <cell r="K127">
            <v>0</v>
          </cell>
          <cell r="L127">
            <v>2034</v>
          </cell>
          <cell r="M127">
            <v>0</v>
          </cell>
          <cell r="N127">
            <v>0</v>
          </cell>
          <cell r="O127">
            <v>203813</v>
          </cell>
        </row>
        <row r="128">
          <cell r="A128" t="str">
            <v>450885</v>
          </cell>
          <cell r="B128">
            <v>450885</v>
          </cell>
          <cell r="C128">
            <v>40178</v>
          </cell>
          <cell r="D128">
            <v>859497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1025182</v>
          </cell>
          <cell r="J128">
            <v>0</v>
          </cell>
          <cell r="K128">
            <v>0</v>
          </cell>
          <cell r="L128">
            <v>1329</v>
          </cell>
          <cell r="M128">
            <v>0</v>
          </cell>
          <cell r="N128">
            <v>0</v>
          </cell>
          <cell r="O128">
            <v>76425</v>
          </cell>
        </row>
        <row r="129">
          <cell r="A129" t="str">
            <v>451300</v>
          </cell>
          <cell r="B129">
            <v>451300</v>
          </cell>
          <cell r="C129">
            <v>40086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92</v>
          </cell>
          <cell r="M129">
            <v>0</v>
          </cell>
          <cell r="N129">
            <v>0</v>
          </cell>
          <cell r="O129">
            <v>0</v>
          </cell>
        </row>
        <row r="130">
          <cell r="A130" t="str">
            <v>451301</v>
          </cell>
          <cell r="B130">
            <v>451301</v>
          </cell>
          <cell r="C130">
            <v>40086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21</v>
          </cell>
          <cell r="M130">
            <v>0</v>
          </cell>
          <cell r="N130">
            <v>0</v>
          </cell>
          <cell r="O130">
            <v>0</v>
          </cell>
        </row>
        <row r="131">
          <cell r="A131" t="str">
            <v>451302</v>
          </cell>
          <cell r="B131">
            <v>451302</v>
          </cell>
          <cell r="C131">
            <v>40086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276</v>
          </cell>
          <cell r="M131">
            <v>0</v>
          </cell>
          <cell r="N131">
            <v>0</v>
          </cell>
          <cell r="O131">
            <v>0</v>
          </cell>
        </row>
        <row r="132">
          <cell r="A132" t="str">
            <v>451303</v>
          </cell>
          <cell r="B132">
            <v>451303</v>
          </cell>
          <cell r="C132">
            <v>40086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209</v>
          </cell>
          <cell r="M132">
            <v>0</v>
          </cell>
          <cell r="N132">
            <v>0</v>
          </cell>
          <cell r="O132">
            <v>0</v>
          </cell>
        </row>
        <row r="133">
          <cell r="A133" t="str">
            <v>451310</v>
          </cell>
          <cell r="B133">
            <v>451310</v>
          </cell>
          <cell r="C133">
            <v>40086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159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>451311</v>
          </cell>
          <cell r="B134">
            <v>451311</v>
          </cell>
          <cell r="C134">
            <v>40086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192</v>
          </cell>
          <cell r="M134">
            <v>0</v>
          </cell>
          <cell r="N134">
            <v>0</v>
          </cell>
          <cell r="O134">
            <v>0</v>
          </cell>
        </row>
        <row r="135">
          <cell r="A135" t="str">
            <v>451317</v>
          </cell>
          <cell r="B135">
            <v>451317</v>
          </cell>
          <cell r="C135">
            <v>40178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103</v>
          </cell>
          <cell r="M135">
            <v>0</v>
          </cell>
          <cell r="N135">
            <v>0</v>
          </cell>
          <cell r="O135">
            <v>0</v>
          </cell>
        </row>
        <row r="136">
          <cell r="A136" t="str">
            <v>451318</v>
          </cell>
          <cell r="B136">
            <v>451318</v>
          </cell>
          <cell r="C136">
            <v>40086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88</v>
          </cell>
          <cell r="M136">
            <v>0</v>
          </cell>
          <cell r="N136">
            <v>0</v>
          </cell>
          <cell r="O136">
            <v>0</v>
          </cell>
        </row>
        <row r="137">
          <cell r="A137" t="str">
            <v>451320</v>
          </cell>
          <cell r="B137">
            <v>451320</v>
          </cell>
          <cell r="C137">
            <v>40086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147</v>
          </cell>
          <cell r="M137">
            <v>0</v>
          </cell>
          <cell r="N137">
            <v>0</v>
          </cell>
          <cell r="O137">
            <v>0</v>
          </cell>
        </row>
        <row r="138">
          <cell r="A138" t="str">
            <v>451321</v>
          </cell>
          <cell r="B138">
            <v>451321</v>
          </cell>
          <cell r="C138">
            <v>40086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283</v>
          </cell>
          <cell r="M138">
            <v>0</v>
          </cell>
          <cell r="N138">
            <v>0</v>
          </cell>
          <cell r="O138">
            <v>0</v>
          </cell>
        </row>
        <row r="139">
          <cell r="A139" t="str">
            <v>451323</v>
          </cell>
          <cell r="B139">
            <v>451323</v>
          </cell>
          <cell r="C139">
            <v>40086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467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>451324</v>
          </cell>
          <cell r="B140">
            <v>451324</v>
          </cell>
          <cell r="C140">
            <v>40178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107</v>
          </cell>
          <cell r="M140">
            <v>0</v>
          </cell>
          <cell r="N140">
            <v>0</v>
          </cell>
          <cell r="O140">
            <v>0</v>
          </cell>
        </row>
        <row r="141">
          <cell r="A141" t="str">
            <v>451325</v>
          </cell>
          <cell r="B141">
            <v>451325</v>
          </cell>
          <cell r="C141">
            <v>40086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46</v>
          </cell>
          <cell r="M141">
            <v>0</v>
          </cell>
          <cell r="N141">
            <v>0</v>
          </cell>
          <cell r="O141">
            <v>0</v>
          </cell>
        </row>
        <row r="142">
          <cell r="A142" t="str">
            <v>451329</v>
          </cell>
          <cell r="B142">
            <v>451329</v>
          </cell>
          <cell r="C142">
            <v>40086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11</v>
          </cell>
          <cell r="M142">
            <v>0</v>
          </cell>
          <cell r="N142">
            <v>0</v>
          </cell>
          <cell r="O142">
            <v>0</v>
          </cell>
        </row>
        <row r="143">
          <cell r="A143" t="str">
            <v>451330</v>
          </cell>
          <cell r="B143">
            <v>451330</v>
          </cell>
          <cell r="C143">
            <v>40086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266</v>
          </cell>
          <cell r="M143">
            <v>0</v>
          </cell>
          <cell r="N143">
            <v>0</v>
          </cell>
          <cell r="O143">
            <v>0</v>
          </cell>
        </row>
        <row r="144">
          <cell r="A144" t="str">
            <v>451337</v>
          </cell>
          <cell r="B144">
            <v>451337</v>
          </cell>
          <cell r="C144">
            <v>40086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248</v>
          </cell>
          <cell r="M144">
            <v>0</v>
          </cell>
          <cell r="N144">
            <v>0</v>
          </cell>
          <cell r="O144">
            <v>0</v>
          </cell>
        </row>
        <row r="145">
          <cell r="A145" t="str">
            <v>451340</v>
          </cell>
          <cell r="B145">
            <v>451340</v>
          </cell>
          <cell r="C145">
            <v>40086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84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>451341</v>
          </cell>
          <cell r="B146">
            <v>451341</v>
          </cell>
          <cell r="C146">
            <v>40086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168</v>
          </cell>
          <cell r="M146">
            <v>0</v>
          </cell>
          <cell r="N146">
            <v>0</v>
          </cell>
          <cell r="O146">
            <v>0</v>
          </cell>
        </row>
        <row r="147">
          <cell r="A147" t="str">
            <v>451342</v>
          </cell>
          <cell r="B147">
            <v>451342</v>
          </cell>
          <cell r="C147">
            <v>40086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418</v>
          </cell>
          <cell r="M147">
            <v>0</v>
          </cell>
          <cell r="N147">
            <v>0</v>
          </cell>
          <cell r="O147">
            <v>0</v>
          </cell>
        </row>
        <row r="148">
          <cell r="A148" t="str">
            <v>451343</v>
          </cell>
          <cell r="B148">
            <v>451343</v>
          </cell>
          <cell r="C148">
            <v>40086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251</v>
          </cell>
          <cell r="M148">
            <v>0</v>
          </cell>
          <cell r="N148">
            <v>0</v>
          </cell>
          <cell r="O148">
            <v>0</v>
          </cell>
        </row>
        <row r="149">
          <cell r="A149" t="str">
            <v>451344</v>
          </cell>
          <cell r="B149">
            <v>451344</v>
          </cell>
          <cell r="C149">
            <v>40086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104</v>
          </cell>
          <cell r="M149">
            <v>0</v>
          </cell>
          <cell r="N149">
            <v>0</v>
          </cell>
          <cell r="O149">
            <v>0</v>
          </cell>
        </row>
        <row r="150">
          <cell r="A150" t="str">
            <v>451347</v>
          </cell>
          <cell r="B150">
            <v>451347</v>
          </cell>
          <cell r="C150">
            <v>40086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270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 t="str">
            <v>451349</v>
          </cell>
          <cell r="B151">
            <v>451349</v>
          </cell>
          <cell r="C151">
            <v>40086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185</v>
          </cell>
          <cell r="M151">
            <v>0</v>
          </cell>
          <cell r="N151">
            <v>0</v>
          </cell>
          <cell r="O151">
            <v>0</v>
          </cell>
        </row>
        <row r="152">
          <cell r="A152" t="str">
            <v>451351</v>
          </cell>
          <cell r="B152">
            <v>451351</v>
          </cell>
          <cell r="C152">
            <v>40086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37</v>
          </cell>
          <cell r="M152">
            <v>0</v>
          </cell>
          <cell r="N152">
            <v>0</v>
          </cell>
          <cell r="O152">
            <v>0</v>
          </cell>
        </row>
        <row r="153">
          <cell r="A153" t="str">
            <v>451353</v>
          </cell>
          <cell r="B153">
            <v>451353</v>
          </cell>
          <cell r="C153">
            <v>40086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116</v>
          </cell>
          <cell r="M153">
            <v>0</v>
          </cell>
          <cell r="N153">
            <v>0</v>
          </cell>
          <cell r="O153">
            <v>0</v>
          </cell>
        </row>
        <row r="154">
          <cell r="A154" t="str">
            <v>451355</v>
          </cell>
          <cell r="B154">
            <v>451355</v>
          </cell>
          <cell r="C154">
            <v>40086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234</v>
          </cell>
          <cell r="M154">
            <v>0</v>
          </cell>
          <cell r="N154">
            <v>0</v>
          </cell>
          <cell r="O154">
            <v>0</v>
          </cell>
        </row>
        <row r="155">
          <cell r="A155" t="str">
            <v>451357</v>
          </cell>
          <cell r="B155">
            <v>451357</v>
          </cell>
          <cell r="C155">
            <v>40178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242</v>
          </cell>
          <cell r="M155">
            <v>0</v>
          </cell>
          <cell r="N155">
            <v>0</v>
          </cell>
          <cell r="O155">
            <v>0</v>
          </cell>
        </row>
        <row r="156">
          <cell r="A156" t="str">
            <v>451358</v>
          </cell>
          <cell r="B156">
            <v>451358</v>
          </cell>
          <cell r="C156">
            <v>40086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224</v>
          </cell>
          <cell r="M156">
            <v>0</v>
          </cell>
          <cell r="N156">
            <v>0</v>
          </cell>
          <cell r="O156">
            <v>0</v>
          </cell>
        </row>
        <row r="157">
          <cell r="A157" t="str">
            <v>451359</v>
          </cell>
          <cell r="B157">
            <v>451359</v>
          </cell>
          <cell r="C157">
            <v>40086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271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>451361</v>
          </cell>
          <cell r="B158">
            <v>451361</v>
          </cell>
          <cell r="C158">
            <v>39813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194</v>
          </cell>
          <cell r="M158">
            <v>0</v>
          </cell>
          <cell r="N158">
            <v>0</v>
          </cell>
          <cell r="O158">
            <v>0</v>
          </cell>
        </row>
        <row r="159">
          <cell r="A159" t="str">
            <v>451362</v>
          </cell>
          <cell r="B159">
            <v>451362</v>
          </cell>
          <cell r="C159">
            <v>40086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214</v>
          </cell>
          <cell r="M159">
            <v>0</v>
          </cell>
          <cell r="N159">
            <v>0</v>
          </cell>
          <cell r="O159">
            <v>0</v>
          </cell>
        </row>
        <row r="160">
          <cell r="A160" t="str">
            <v>451363</v>
          </cell>
          <cell r="B160">
            <v>451363</v>
          </cell>
          <cell r="C160">
            <v>40086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212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>451990</v>
          </cell>
          <cell r="B161">
            <v>451990</v>
          </cell>
          <cell r="C161">
            <v>39813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17</v>
          </cell>
          <cell r="M161">
            <v>0</v>
          </cell>
          <cell r="N161">
            <v>0</v>
          </cell>
          <cell r="O161">
            <v>0</v>
          </cell>
        </row>
        <row r="162">
          <cell r="A162" t="str">
            <v>452022</v>
          </cell>
          <cell r="B162">
            <v>452022</v>
          </cell>
          <cell r="C162">
            <v>40178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208</v>
          </cell>
          <cell r="M162">
            <v>0</v>
          </cell>
          <cell r="N162">
            <v>0</v>
          </cell>
          <cell r="O162">
            <v>0</v>
          </cell>
        </row>
        <row r="163">
          <cell r="A163" t="str">
            <v>452027</v>
          </cell>
          <cell r="B163">
            <v>452027</v>
          </cell>
          <cell r="C163">
            <v>40117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123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>452034</v>
          </cell>
          <cell r="B164">
            <v>452034</v>
          </cell>
          <cell r="C164">
            <v>40178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487</v>
          </cell>
          <cell r="M164">
            <v>0</v>
          </cell>
          <cell r="N164">
            <v>0</v>
          </cell>
          <cell r="O164">
            <v>0</v>
          </cell>
        </row>
        <row r="165">
          <cell r="A165" t="str">
            <v>452038</v>
          </cell>
          <cell r="B165">
            <v>452038</v>
          </cell>
          <cell r="C165">
            <v>40178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152</v>
          </cell>
          <cell r="M165">
            <v>0</v>
          </cell>
          <cell r="N165">
            <v>0</v>
          </cell>
          <cell r="O165">
            <v>0</v>
          </cell>
        </row>
        <row r="166">
          <cell r="A166" t="str">
            <v>452043</v>
          </cell>
          <cell r="B166">
            <v>452043</v>
          </cell>
          <cell r="C166">
            <v>40178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217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>452044</v>
          </cell>
          <cell r="B167">
            <v>452044</v>
          </cell>
          <cell r="C167">
            <v>40178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1130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 t="str">
            <v>452046</v>
          </cell>
          <cell r="B168">
            <v>452046</v>
          </cell>
          <cell r="C168">
            <v>40178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260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 t="str">
            <v>452054</v>
          </cell>
          <cell r="B169">
            <v>452054</v>
          </cell>
          <cell r="C169">
            <v>40178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264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>452059</v>
          </cell>
          <cell r="B170">
            <v>452059</v>
          </cell>
          <cell r="C170">
            <v>40178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337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452063</v>
          </cell>
          <cell r="B171">
            <v>452063</v>
          </cell>
          <cell r="C171">
            <v>40178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699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452064</v>
          </cell>
          <cell r="B172">
            <v>452064</v>
          </cell>
          <cell r="C172">
            <v>39769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131</v>
          </cell>
          <cell r="M172">
            <v>0</v>
          </cell>
          <cell r="N172">
            <v>0</v>
          </cell>
          <cell r="O172">
            <v>0</v>
          </cell>
        </row>
        <row r="173">
          <cell r="A173" t="str">
            <v>452066</v>
          </cell>
          <cell r="B173">
            <v>452066</v>
          </cell>
          <cell r="C173">
            <v>40178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228</v>
          </cell>
          <cell r="M173">
            <v>0</v>
          </cell>
          <cell r="N173">
            <v>0</v>
          </cell>
          <cell r="O173">
            <v>0</v>
          </cell>
        </row>
        <row r="174">
          <cell r="A174" t="str">
            <v>452067</v>
          </cell>
          <cell r="B174">
            <v>452067</v>
          </cell>
          <cell r="C174">
            <v>40178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173</v>
          </cell>
          <cell r="M174">
            <v>0</v>
          </cell>
          <cell r="N174">
            <v>0</v>
          </cell>
          <cell r="O174">
            <v>0</v>
          </cell>
        </row>
        <row r="175">
          <cell r="A175" t="str">
            <v>452068</v>
          </cell>
          <cell r="B175">
            <v>452068</v>
          </cell>
          <cell r="C175">
            <v>40178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224</v>
          </cell>
          <cell r="M175">
            <v>0</v>
          </cell>
          <cell r="N175">
            <v>0</v>
          </cell>
          <cell r="O175">
            <v>0</v>
          </cell>
        </row>
        <row r="176">
          <cell r="A176" t="str">
            <v>452079</v>
          </cell>
          <cell r="B176">
            <v>452079</v>
          </cell>
          <cell r="C176">
            <v>40147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397</v>
          </cell>
          <cell r="M176">
            <v>0</v>
          </cell>
          <cell r="N176">
            <v>0</v>
          </cell>
          <cell r="O176">
            <v>0</v>
          </cell>
        </row>
        <row r="177">
          <cell r="A177" t="str">
            <v>452083</v>
          </cell>
          <cell r="B177">
            <v>452083</v>
          </cell>
          <cell r="C177">
            <v>40086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210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 t="str">
            <v>452087</v>
          </cell>
          <cell r="B178">
            <v>452087</v>
          </cell>
          <cell r="C178">
            <v>40178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259</v>
          </cell>
          <cell r="M178">
            <v>0</v>
          </cell>
          <cell r="N178">
            <v>0</v>
          </cell>
          <cell r="O178">
            <v>0</v>
          </cell>
        </row>
        <row r="179">
          <cell r="A179" t="str">
            <v>452089</v>
          </cell>
          <cell r="B179">
            <v>452089</v>
          </cell>
          <cell r="C179">
            <v>39660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141</v>
          </cell>
          <cell r="M179">
            <v>0</v>
          </cell>
          <cell r="N179">
            <v>0</v>
          </cell>
          <cell r="O179">
            <v>0</v>
          </cell>
        </row>
        <row r="180">
          <cell r="A180" t="str">
            <v>452092</v>
          </cell>
          <cell r="B180">
            <v>452092</v>
          </cell>
          <cell r="C180">
            <v>40117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528</v>
          </cell>
          <cell r="M180">
            <v>0</v>
          </cell>
          <cell r="N180">
            <v>0</v>
          </cell>
          <cell r="O180">
            <v>0</v>
          </cell>
        </row>
        <row r="181">
          <cell r="A181" t="str">
            <v>453025</v>
          </cell>
          <cell r="B181">
            <v>453025</v>
          </cell>
          <cell r="C181">
            <v>40178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338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>453038</v>
          </cell>
          <cell r="B182">
            <v>453038</v>
          </cell>
          <cell r="C182">
            <v>40178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941</v>
          </cell>
          <cell r="M182">
            <v>0</v>
          </cell>
          <cell r="N182">
            <v>0</v>
          </cell>
          <cell r="O182">
            <v>0</v>
          </cell>
        </row>
        <row r="183">
          <cell r="A183" t="str">
            <v>453042</v>
          </cell>
          <cell r="B183">
            <v>453042</v>
          </cell>
          <cell r="C183">
            <v>40178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636</v>
          </cell>
          <cell r="M183">
            <v>0</v>
          </cell>
          <cell r="N183">
            <v>0</v>
          </cell>
          <cell r="O183">
            <v>0</v>
          </cell>
        </row>
        <row r="184">
          <cell r="A184" t="str">
            <v>453047</v>
          </cell>
          <cell r="B184">
            <v>453047</v>
          </cell>
          <cell r="C184">
            <v>40178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665</v>
          </cell>
          <cell r="M184">
            <v>0</v>
          </cell>
          <cell r="N184">
            <v>0</v>
          </cell>
          <cell r="O184">
            <v>0</v>
          </cell>
        </row>
        <row r="185">
          <cell r="A185" t="str">
            <v>453048</v>
          </cell>
          <cell r="B185">
            <v>453048</v>
          </cell>
          <cell r="C185">
            <v>40178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688</v>
          </cell>
          <cell r="M185">
            <v>0</v>
          </cell>
          <cell r="N185">
            <v>0</v>
          </cell>
          <cell r="O185">
            <v>0</v>
          </cell>
        </row>
        <row r="186">
          <cell r="A186" t="str">
            <v>453052</v>
          </cell>
          <cell r="B186">
            <v>453052</v>
          </cell>
          <cell r="C186">
            <v>40178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759</v>
          </cell>
          <cell r="M186">
            <v>0</v>
          </cell>
          <cell r="N186">
            <v>0</v>
          </cell>
          <cell r="O186">
            <v>0</v>
          </cell>
        </row>
        <row r="187">
          <cell r="A187" t="str">
            <v>453054</v>
          </cell>
          <cell r="B187">
            <v>453054</v>
          </cell>
          <cell r="C187">
            <v>40178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1005</v>
          </cell>
          <cell r="M187">
            <v>0</v>
          </cell>
          <cell r="N187">
            <v>0</v>
          </cell>
          <cell r="O187">
            <v>0</v>
          </cell>
        </row>
        <row r="188">
          <cell r="A188" t="str">
            <v>453056</v>
          </cell>
          <cell r="B188">
            <v>453056</v>
          </cell>
          <cell r="C188">
            <v>40178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1327</v>
          </cell>
          <cell r="M188">
            <v>0</v>
          </cell>
          <cell r="N188">
            <v>0</v>
          </cell>
          <cell r="O188">
            <v>0</v>
          </cell>
        </row>
        <row r="189">
          <cell r="A189" t="str">
            <v>453059</v>
          </cell>
          <cell r="B189">
            <v>453059</v>
          </cell>
          <cell r="C189">
            <v>40178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851</v>
          </cell>
          <cell r="M189">
            <v>0</v>
          </cell>
          <cell r="N189">
            <v>0</v>
          </cell>
          <cell r="O189">
            <v>0</v>
          </cell>
        </row>
        <row r="190">
          <cell r="A190" t="str">
            <v>453092</v>
          </cell>
          <cell r="B190">
            <v>453092</v>
          </cell>
          <cell r="C190">
            <v>40178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627</v>
          </cell>
          <cell r="M190">
            <v>0</v>
          </cell>
          <cell r="N190">
            <v>0</v>
          </cell>
          <cell r="O190">
            <v>0</v>
          </cell>
        </row>
        <row r="191">
          <cell r="A191" t="str">
            <v>453300</v>
          </cell>
          <cell r="B191">
            <v>453300</v>
          </cell>
          <cell r="C191">
            <v>40086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69</v>
          </cell>
          <cell r="M191">
            <v>0</v>
          </cell>
          <cell r="N191">
            <v>0</v>
          </cell>
          <cell r="O191">
            <v>0</v>
          </cell>
        </row>
        <row r="192">
          <cell r="A192" t="str">
            <v>453304</v>
          </cell>
          <cell r="B192">
            <v>453304</v>
          </cell>
          <cell r="C192">
            <v>40086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90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 t="str">
            <v>454012</v>
          </cell>
          <cell r="B193">
            <v>454012</v>
          </cell>
          <cell r="C193">
            <v>40178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584</v>
          </cell>
          <cell r="M193">
            <v>0</v>
          </cell>
          <cell r="N193">
            <v>0</v>
          </cell>
          <cell r="O193">
            <v>0</v>
          </cell>
        </row>
        <row r="194">
          <cell r="A194" t="str">
            <v>454018</v>
          </cell>
          <cell r="B194">
            <v>454018</v>
          </cell>
          <cell r="C194">
            <v>40178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491</v>
          </cell>
          <cell r="M194">
            <v>0</v>
          </cell>
          <cell r="N194">
            <v>0</v>
          </cell>
          <cell r="O194">
            <v>0</v>
          </cell>
        </row>
        <row r="195">
          <cell r="A195" t="str">
            <v>454026</v>
          </cell>
          <cell r="B195">
            <v>454026</v>
          </cell>
          <cell r="C195">
            <v>40178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706</v>
          </cell>
          <cell r="M195">
            <v>0</v>
          </cell>
          <cell r="N195">
            <v>0</v>
          </cell>
          <cell r="O195">
            <v>0</v>
          </cell>
        </row>
        <row r="196">
          <cell r="A196" t="str">
            <v>454050</v>
          </cell>
          <cell r="B196">
            <v>454050</v>
          </cell>
          <cell r="C196">
            <v>40178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510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454060</v>
          </cell>
          <cell r="B197">
            <v>454060</v>
          </cell>
          <cell r="C197">
            <v>40178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635</v>
          </cell>
          <cell r="M197">
            <v>0</v>
          </cell>
          <cell r="N197">
            <v>0</v>
          </cell>
          <cell r="O197">
            <v>0</v>
          </cell>
        </row>
        <row r="198">
          <cell r="A198" t="str">
            <v>454064</v>
          </cell>
          <cell r="B198">
            <v>454064</v>
          </cell>
          <cell r="C198">
            <v>40178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450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 t="str">
            <v>454069</v>
          </cell>
          <cell r="B199">
            <v>454069</v>
          </cell>
          <cell r="C199">
            <v>40178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675</v>
          </cell>
          <cell r="M199">
            <v>0</v>
          </cell>
          <cell r="N199">
            <v>0</v>
          </cell>
          <cell r="O199">
            <v>0</v>
          </cell>
        </row>
        <row r="200">
          <cell r="A200" t="str">
            <v>454081</v>
          </cell>
          <cell r="B200">
            <v>454081</v>
          </cell>
          <cell r="C200">
            <v>40178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1429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454083</v>
          </cell>
          <cell r="B201">
            <v>454083</v>
          </cell>
          <cell r="C201">
            <v>40178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152</v>
          </cell>
          <cell r="M201">
            <v>0</v>
          </cell>
          <cell r="N201">
            <v>0</v>
          </cell>
          <cell r="O201">
            <v>0</v>
          </cell>
        </row>
        <row r="202">
          <cell r="A202" t="str">
            <v>454089</v>
          </cell>
          <cell r="B202">
            <v>454089</v>
          </cell>
          <cell r="C202">
            <v>40178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766</v>
          </cell>
          <cell r="M202">
            <v>0</v>
          </cell>
          <cell r="N202">
            <v>0</v>
          </cell>
          <cell r="O202">
            <v>0</v>
          </cell>
        </row>
        <row r="203">
          <cell r="A203" t="str">
            <v>454098</v>
          </cell>
          <cell r="B203">
            <v>454098</v>
          </cell>
          <cell r="C203">
            <v>40178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295</v>
          </cell>
          <cell r="M203">
            <v>0</v>
          </cell>
          <cell r="N203">
            <v>0</v>
          </cell>
          <cell r="O203">
            <v>0</v>
          </cell>
        </row>
        <row r="204">
          <cell r="A204" t="str">
            <v>454103</v>
          </cell>
          <cell r="B204">
            <v>454103</v>
          </cell>
          <cell r="C204">
            <v>40178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419</v>
          </cell>
          <cell r="M204">
            <v>0</v>
          </cell>
          <cell r="N204">
            <v>0</v>
          </cell>
          <cell r="O204">
            <v>0</v>
          </cell>
        </row>
        <row r="205">
          <cell r="A205" t="str">
            <v>451366</v>
          </cell>
          <cell r="B205">
            <v>451366</v>
          </cell>
          <cell r="C205">
            <v>40086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13</v>
          </cell>
          <cell r="M205">
            <v>0</v>
          </cell>
          <cell r="N205">
            <v>0</v>
          </cell>
          <cell r="O205">
            <v>0</v>
          </cell>
        </row>
        <row r="206">
          <cell r="A206" t="str">
            <v>451369</v>
          </cell>
          <cell r="B206">
            <v>451369</v>
          </cell>
          <cell r="C206">
            <v>40178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270</v>
          </cell>
          <cell r="M206">
            <v>0</v>
          </cell>
          <cell r="N206">
            <v>0</v>
          </cell>
          <cell r="O206">
            <v>0</v>
          </cell>
        </row>
        <row r="207">
          <cell r="A207" t="str">
            <v>451372</v>
          </cell>
          <cell r="B207">
            <v>451372</v>
          </cell>
          <cell r="C207">
            <v>40086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362</v>
          </cell>
          <cell r="M207">
            <v>0</v>
          </cell>
          <cell r="N207">
            <v>0</v>
          </cell>
          <cell r="O207">
            <v>0</v>
          </cell>
        </row>
        <row r="208">
          <cell r="A208" t="str">
            <v>451374</v>
          </cell>
          <cell r="B208">
            <v>451374</v>
          </cell>
          <cell r="C208">
            <v>40178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398</v>
          </cell>
          <cell r="M208">
            <v>0</v>
          </cell>
          <cell r="N208">
            <v>0</v>
          </cell>
          <cell r="O208">
            <v>0</v>
          </cell>
        </row>
        <row r="209">
          <cell r="A209" t="str">
            <v>451375</v>
          </cell>
          <cell r="B209">
            <v>451375</v>
          </cell>
          <cell r="C209">
            <v>39813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307</v>
          </cell>
          <cell r="M209">
            <v>0</v>
          </cell>
          <cell r="N209">
            <v>0</v>
          </cell>
          <cell r="O209">
            <v>0</v>
          </cell>
        </row>
        <row r="210">
          <cell r="A210" t="str">
            <v>451376</v>
          </cell>
          <cell r="B210">
            <v>451376</v>
          </cell>
          <cell r="C210">
            <v>40178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505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452095</v>
          </cell>
          <cell r="B211">
            <v>452095</v>
          </cell>
          <cell r="C211">
            <v>40086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645</v>
          </cell>
          <cell r="M211">
            <v>0</v>
          </cell>
          <cell r="N211">
            <v>0</v>
          </cell>
          <cell r="O211">
            <v>0</v>
          </cell>
        </row>
        <row r="212">
          <cell r="A212" t="str">
            <v>453094</v>
          </cell>
          <cell r="B212">
            <v>453094</v>
          </cell>
          <cell r="C212">
            <v>40178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449</v>
          </cell>
          <cell r="M212">
            <v>0</v>
          </cell>
          <cell r="N212">
            <v>0</v>
          </cell>
          <cell r="O212">
            <v>0</v>
          </cell>
        </row>
        <row r="213">
          <cell r="A213" t="str">
            <v>454105</v>
          </cell>
          <cell r="B213">
            <v>454105</v>
          </cell>
          <cell r="C213">
            <v>39813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91</v>
          </cell>
          <cell r="M213">
            <v>0</v>
          </cell>
          <cell r="N213">
            <v>0</v>
          </cell>
          <cell r="O213">
            <v>0</v>
          </cell>
        </row>
        <row r="214">
          <cell r="A214" t="str">
            <v>452098</v>
          </cell>
          <cell r="B214">
            <v>452098</v>
          </cell>
          <cell r="C214">
            <v>40147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246</v>
          </cell>
          <cell r="M214">
            <v>0</v>
          </cell>
          <cell r="N214">
            <v>0</v>
          </cell>
          <cell r="O214">
            <v>0</v>
          </cell>
        </row>
        <row r="215">
          <cell r="A215" t="str">
            <v>452102</v>
          </cell>
          <cell r="B215">
            <v>452102</v>
          </cell>
          <cell r="C215">
            <v>40086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439</v>
          </cell>
          <cell r="M215">
            <v>0</v>
          </cell>
          <cell r="N215">
            <v>0</v>
          </cell>
          <cell r="O215">
            <v>0</v>
          </cell>
        </row>
        <row r="216">
          <cell r="A216" t="str">
            <v>454108</v>
          </cell>
          <cell r="B216">
            <v>454108</v>
          </cell>
          <cell r="C216">
            <v>40178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662</v>
          </cell>
          <cell r="M216">
            <v>0</v>
          </cell>
          <cell r="N216">
            <v>0</v>
          </cell>
          <cell r="O216">
            <v>0</v>
          </cell>
        </row>
        <row r="217">
          <cell r="A217" t="str">
            <v>670029</v>
          </cell>
          <cell r="B217">
            <v>670029</v>
          </cell>
          <cell r="C217">
            <v>40178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262704</v>
          </cell>
          <cell r="J217">
            <v>0</v>
          </cell>
          <cell r="K217">
            <v>0</v>
          </cell>
          <cell r="L217">
            <v>109</v>
          </cell>
          <cell r="M217">
            <v>0</v>
          </cell>
          <cell r="N217">
            <v>0</v>
          </cell>
          <cell r="O217">
            <v>0</v>
          </cell>
        </row>
        <row r="218">
          <cell r="A218" t="str">
            <v>670033</v>
          </cell>
          <cell r="B218">
            <v>670033</v>
          </cell>
          <cell r="C218">
            <v>39782</v>
          </cell>
          <cell r="D218">
            <v>4933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19509</v>
          </cell>
          <cell r="J218">
            <v>0</v>
          </cell>
          <cell r="K218">
            <v>0</v>
          </cell>
          <cell r="L218">
            <v>10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 t="str">
            <v>670038</v>
          </cell>
          <cell r="B219">
            <v>670038</v>
          </cell>
          <cell r="C219">
            <v>39599</v>
          </cell>
          <cell r="D219">
            <v>59031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600482</v>
          </cell>
          <cell r="J219">
            <v>0</v>
          </cell>
          <cell r="K219">
            <v>0</v>
          </cell>
          <cell r="L219">
            <v>33</v>
          </cell>
          <cell r="M219">
            <v>0</v>
          </cell>
          <cell r="N219">
            <v>0</v>
          </cell>
          <cell r="O219">
            <v>0</v>
          </cell>
        </row>
        <row r="220">
          <cell r="A220" t="str">
            <v>670039</v>
          </cell>
          <cell r="B220">
            <v>670039</v>
          </cell>
          <cell r="C220">
            <v>39599</v>
          </cell>
          <cell r="D220">
            <v>5557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18</v>
          </cell>
          <cell r="M220">
            <v>0</v>
          </cell>
          <cell r="N220">
            <v>0</v>
          </cell>
          <cell r="O220">
            <v>0</v>
          </cell>
        </row>
        <row r="221">
          <cell r="A221" t="str">
            <v>670041</v>
          </cell>
          <cell r="B221">
            <v>670041</v>
          </cell>
          <cell r="C221">
            <v>39994</v>
          </cell>
          <cell r="D221">
            <v>713971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2728185</v>
          </cell>
          <cell r="J221">
            <v>0</v>
          </cell>
          <cell r="K221">
            <v>0</v>
          </cell>
          <cell r="L221">
            <v>1382</v>
          </cell>
          <cell r="M221">
            <v>28460</v>
          </cell>
          <cell r="N221">
            <v>5545</v>
          </cell>
          <cell r="O221">
            <v>1940</v>
          </cell>
        </row>
        <row r="222">
          <cell r="A222" t="str">
            <v>670042</v>
          </cell>
          <cell r="B222">
            <v>670042</v>
          </cell>
          <cell r="C222">
            <v>39691</v>
          </cell>
          <cell r="D222">
            <v>168822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387679</v>
          </cell>
          <cell r="J222">
            <v>0</v>
          </cell>
          <cell r="K222">
            <v>0</v>
          </cell>
          <cell r="L222">
            <v>14</v>
          </cell>
          <cell r="M222">
            <v>0</v>
          </cell>
          <cell r="N222">
            <v>0</v>
          </cell>
          <cell r="O222">
            <v>0</v>
          </cell>
        </row>
        <row r="223">
          <cell r="A223" t="str">
            <v>670043</v>
          </cell>
          <cell r="B223">
            <v>670043</v>
          </cell>
          <cell r="C223">
            <v>39782</v>
          </cell>
          <cell r="D223">
            <v>30778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1376565</v>
          </cell>
          <cell r="J223">
            <v>0</v>
          </cell>
          <cell r="K223">
            <v>0</v>
          </cell>
          <cell r="L223">
            <v>575</v>
          </cell>
          <cell r="M223">
            <v>0</v>
          </cell>
          <cell r="N223">
            <v>0</v>
          </cell>
          <cell r="O223">
            <v>0</v>
          </cell>
        </row>
        <row r="224">
          <cell r="A224" t="str">
            <v>673025</v>
          </cell>
          <cell r="B224">
            <v>673025</v>
          </cell>
          <cell r="C224">
            <v>39813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225</v>
          </cell>
          <cell r="M224">
            <v>0</v>
          </cell>
          <cell r="N224">
            <v>0</v>
          </cell>
          <cell r="O224">
            <v>0</v>
          </cell>
        </row>
        <row r="225">
          <cell r="A225" t="str">
            <v>673026</v>
          </cell>
          <cell r="B225">
            <v>673026</v>
          </cell>
          <cell r="C225">
            <v>39568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64</v>
          </cell>
          <cell r="M225">
            <v>0</v>
          </cell>
          <cell r="N225">
            <v>0</v>
          </cell>
          <cell r="O225">
            <v>0</v>
          </cell>
        </row>
        <row r="226">
          <cell r="A226" t="str">
            <v>673027</v>
          </cell>
          <cell r="B226">
            <v>673027</v>
          </cell>
          <cell r="C226">
            <v>40178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374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673028</v>
          </cell>
          <cell r="B227">
            <v>673028</v>
          </cell>
          <cell r="C227">
            <v>39629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76</v>
          </cell>
          <cell r="M227">
            <v>0</v>
          </cell>
          <cell r="N227">
            <v>0</v>
          </cell>
          <cell r="O227">
            <v>0</v>
          </cell>
        </row>
        <row r="228">
          <cell r="A228" t="str">
            <v>450002</v>
          </cell>
          <cell r="B228">
            <v>450002</v>
          </cell>
          <cell r="C228">
            <v>39964</v>
          </cell>
          <cell r="D228">
            <v>515006</v>
          </cell>
          <cell r="E228">
            <v>88320</v>
          </cell>
          <cell r="F228">
            <v>12629350</v>
          </cell>
          <cell r="G228">
            <v>0</v>
          </cell>
          <cell r="H228">
            <v>0</v>
          </cell>
          <cell r="I228">
            <v>3051745</v>
          </cell>
          <cell r="J228">
            <v>59664</v>
          </cell>
          <cell r="K228">
            <v>0</v>
          </cell>
          <cell r="L228">
            <v>4359</v>
          </cell>
          <cell r="M228">
            <v>0</v>
          </cell>
          <cell r="N228">
            <v>0</v>
          </cell>
          <cell r="O228">
            <v>762146</v>
          </cell>
        </row>
        <row r="229">
          <cell r="A229" t="str">
            <v>450005</v>
          </cell>
          <cell r="B229">
            <v>450005</v>
          </cell>
          <cell r="C229">
            <v>40056</v>
          </cell>
          <cell r="D229">
            <v>30180</v>
          </cell>
          <cell r="E229">
            <v>0</v>
          </cell>
          <cell r="F229">
            <v>545072</v>
          </cell>
          <cell r="G229">
            <v>0</v>
          </cell>
          <cell r="H229">
            <v>0</v>
          </cell>
          <cell r="I229">
            <v>377503</v>
          </cell>
          <cell r="J229">
            <v>0</v>
          </cell>
          <cell r="K229">
            <v>0</v>
          </cell>
          <cell r="L229">
            <v>826</v>
          </cell>
          <cell r="M229">
            <v>0</v>
          </cell>
          <cell r="N229">
            <v>0</v>
          </cell>
          <cell r="O229">
            <v>241972</v>
          </cell>
        </row>
        <row r="230">
          <cell r="A230" t="str">
            <v>450007</v>
          </cell>
          <cell r="B230">
            <v>450007</v>
          </cell>
          <cell r="C230">
            <v>39994</v>
          </cell>
          <cell r="D230">
            <v>545454</v>
          </cell>
          <cell r="E230">
            <v>0</v>
          </cell>
          <cell r="F230">
            <v>0</v>
          </cell>
          <cell r="G230">
            <v>0</v>
          </cell>
          <cell r="H230">
            <v>19169717</v>
          </cell>
          <cell r="I230">
            <v>1403212</v>
          </cell>
          <cell r="J230">
            <v>0</v>
          </cell>
          <cell r="K230">
            <v>0</v>
          </cell>
          <cell r="L230">
            <v>2780</v>
          </cell>
          <cell r="M230">
            <v>0</v>
          </cell>
          <cell r="N230">
            <v>0</v>
          </cell>
          <cell r="O230">
            <v>282034</v>
          </cell>
        </row>
        <row r="231">
          <cell r="A231" t="str">
            <v>450008</v>
          </cell>
          <cell r="B231">
            <v>450008</v>
          </cell>
          <cell r="C231">
            <v>39903</v>
          </cell>
          <cell r="D231">
            <v>107880</v>
          </cell>
          <cell r="E231">
            <v>0</v>
          </cell>
          <cell r="F231">
            <v>752134</v>
          </cell>
          <cell r="G231">
            <v>0</v>
          </cell>
          <cell r="H231">
            <v>0</v>
          </cell>
          <cell r="I231">
            <v>382067</v>
          </cell>
          <cell r="J231">
            <v>0</v>
          </cell>
          <cell r="K231">
            <v>0</v>
          </cell>
          <cell r="L231">
            <v>657</v>
          </cell>
          <cell r="M231">
            <v>0</v>
          </cell>
          <cell r="N231">
            <v>0</v>
          </cell>
          <cell r="O231">
            <v>61273</v>
          </cell>
        </row>
        <row r="232">
          <cell r="A232" t="str">
            <v>450010</v>
          </cell>
          <cell r="B232">
            <v>450010</v>
          </cell>
          <cell r="C232">
            <v>39813</v>
          </cell>
          <cell r="D232">
            <v>1122949</v>
          </cell>
          <cell r="E232">
            <v>2005568</v>
          </cell>
          <cell r="F232">
            <v>5241324</v>
          </cell>
          <cell r="G232">
            <v>0</v>
          </cell>
          <cell r="H232">
            <v>0</v>
          </cell>
          <cell r="I232">
            <v>4792206</v>
          </cell>
          <cell r="J232">
            <v>565425</v>
          </cell>
          <cell r="K232">
            <v>0</v>
          </cell>
          <cell r="L232">
            <v>6742</v>
          </cell>
          <cell r="M232">
            <v>0</v>
          </cell>
          <cell r="N232">
            <v>0</v>
          </cell>
          <cell r="O232">
            <v>269055</v>
          </cell>
        </row>
        <row r="233">
          <cell r="A233" t="str">
            <v>450018</v>
          </cell>
          <cell r="B233">
            <v>450018</v>
          </cell>
          <cell r="C233">
            <v>40056</v>
          </cell>
          <cell r="D233">
            <v>191135</v>
          </cell>
          <cell r="E233">
            <v>4331100</v>
          </cell>
          <cell r="F233">
            <v>5001807</v>
          </cell>
          <cell r="G233">
            <v>0</v>
          </cell>
          <cell r="H233">
            <v>0</v>
          </cell>
          <cell r="I233">
            <v>1428245</v>
          </cell>
          <cell r="J233">
            <v>1756482</v>
          </cell>
          <cell r="K233">
            <v>5579058</v>
          </cell>
          <cell r="L233">
            <v>1138</v>
          </cell>
          <cell r="M233">
            <v>38531</v>
          </cell>
          <cell r="N233">
            <v>25674</v>
          </cell>
          <cell r="O233">
            <v>661495</v>
          </cell>
        </row>
        <row r="234">
          <cell r="A234" t="str">
            <v>450021</v>
          </cell>
          <cell r="B234">
            <v>450021</v>
          </cell>
          <cell r="C234">
            <v>39994</v>
          </cell>
          <cell r="D234">
            <v>8038969</v>
          </cell>
          <cell r="E234">
            <v>10520621</v>
          </cell>
          <cell r="F234">
            <v>16666561</v>
          </cell>
          <cell r="G234">
            <v>0</v>
          </cell>
          <cell r="H234">
            <v>0</v>
          </cell>
          <cell r="I234">
            <v>12128777</v>
          </cell>
          <cell r="J234">
            <v>3219434</v>
          </cell>
          <cell r="K234">
            <v>12383104</v>
          </cell>
          <cell r="L234">
            <v>13428</v>
          </cell>
          <cell r="M234">
            <v>461887</v>
          </cell>
          <cell r="N234">
            <v>316572</v>
          </cell>
          <cell r="O234">
            <v>692153</v>
          </cell>
        </row>
        <row r="235">
          <cell r="A235" t="str">
            <v>450023</v>
          </cell>
          <cell r="B235">
            <v>450023</v>
          </cell>
          <cell r="C235">
            <v>39994</v>
          </cell>
          <cell r="D235">
            <v>421732</v>
          </cell>
          <cell r="E235">
            <v>0</v>
          </cell>
          <cell r="F235">
            <v>2050391</v>
          </cell>
          <cell r="G235">
            <v>0</v>
          </cell>
          <cell r="H235">
            <v>0</v>
          </cell>
          <cell r="I235">
            <v>2683560</v>
          </cell>
          <cell r="J235">
            <v>0</v>
          </cell>
          <cell r="K235">
            <v>0</v>
          </cell>
          <cell r="L235">
            <v>5082</v>
          </cell>
          <cell r="M235">
            <v>0</v>
          </cell>
          <cell r="N235">
            <v>24510</v>
          </cell>
          <cell r="O235">
            <v>479875</v>
          </cell>
        </row>
        <row r="236">
          <cell r="A236" t="str">
            <v>450028</v>
          </cell>
          <cell r="B236">
            <v>450028</v>
          </cell>
          <cell r="C236">
            <v>40056</v>
          </cell>
          <cell r="D236">
            <v>2635862</v>
          </cell>
          <cell r="E236">
            <v>0</v>
          </cell>
          <cell r="F236">
            <v>11381745</v>
          </cell>
          <cell r="G236">
            <v>220238</v>
          </cell>
          <cell r="H236">
            <v>0</v>
          </cell>
          <cell r="I236">
            <v>2465830</v>
          </cell>
          <cell r="J236">
            <v>0</v>
          </cell>
          <cell r="K236">
            <v>0</v>
          </cell>
          <cell r="L236">
            <v>2922</v>
          </cell>
          <cell r="M236">
            <v>0</v>
          </cell>
          <cell r="N236">
            <v>0</v>
          </cell>
          <cell r="O236">
            <v>613017</v>
          </cell>
        </row>
        <row r="237">
          <cell r="A237" t="str">
            <v>450033</v>
          </cell>
          <cell r="B237">
            <v>450033</v>
          </cell>
          <cell r="C237">
            <v>40056</v>
          </cell>
          <cell r="D237">
            <v>880421</v>
          </cell>
          <cell r="E237">
            <v>1114623</v>
          </cell>
          <cell r="F237">
            <v>15762061</v>
          </cell>
          <cell r="G237">
            <v>315716</v>
          </cell>
          <cell r="H237">
            <v>0</v>
          </cell>
          <cell r="I237">
            <v>4665008</v>
          </cell>
          <cell r="J237">
            <v>474603</v>
          </cell>
          <cell r="K237">
            <v>0</v>
          </cell>
          <cell r="L237">
            <v>6439</v>
          </cell>
          <cell r="M237">
            <v>387212</v>
          </cell>
          <cell r="N237">
            <v>51672</v>
          </cell>
          <cell r="O237">
            <v>605977</v>
          </cell>
        </row>
        <row r="238">
          <cell r="A238" t="str">
            <v>450034</v>
          </cell>
          <cell r="B238">
            <v>450034</v>
          </cell>
          <cell r="C238">
            <v>39994</v>
          </cell>
          <cell r="D238">
            <v>2768553</v>
          </cell>
          <cell r="E238">
            <v>0</v>
          </cell>
          <cell r="F238">
            <v>5880230</v>
          </cell>
          <cell r="G238">
            <v>0</v>
          </cell>
          <cell r="H238">
            <v>0</v>
          </cell>
          <cell r="I238">
            <v>5129288</v>
          </cell>
          <cell r="J238">
            <v>0</v>
          </cell>
          <cell r="K238">
            <v>0</v>
          </cell>
          <cell r="L238">
            <v>7910</v>
          </cell>
          <cell r="M238">
            <v>0</v>
          </cell>
          <cell r="N238">
            <v>0</v>
          </cell>
          <cell r="O238">
            <v>1365081</v>
          </cell>
        </row>
        <row r="239">
          <cell r="A239" t="str">
            <v>450040</v>
          </cell>
          <cell r="B239">
            <v>450040</v>
          </cell>
          <cell r="C239">
            <v>39994</v>
          </cell>
          <cell r="D239">
            <v>4875200</v>
          </cell>
          <cell r="E239">
            <v>548578</v>
          </cell>
          <cell r="F239">
            <v>8172017</v>
          </cell>
          <cell r="G239">
            <v>0</v>
          </cell>
          <cell r="H239">
            <v>0</v>
          </cell>
          <cell r="I239">
            <v>8338651</v>
          </cell>
          <cell r="J239">
            <v>230578</v>
          </cell>
          <cell r="K239">
            <v>1805061</v>
          </cell>
          <cell r="L239">
            <v>11202</v>
          </cell>
          <cell r="M239">
            <v>2444588</v>
          </cell>
          <cell r="N239">
            <v>320402</v>
          </cell>
          <cell r="O239">
            <v>1474991</v>
          </cell>
        </row>
        <row r="240">
          <cell r="A240" t="str">
            <v>450042</v>
          </cell>
          <cell r="B240">
            <v>450042</v>
          </cell>
          <cell r="C240">
            <v>39994</v>
          </cell>
          <cell r="D240">
            <v>611396</v>
          </cell>
          <cell r="E240">
            <v>962182</v>
          </cell>
          <cell r="F240">
            <v>2767631</v>
          </cell>
          <cell r="G240">
            <v>0</v>
          </cell>
          <cell r="H240">
            <v>0</v>
          </cell>
          <cell r="I240">
            <v>4686394</v>
          </cell>
          <cell r="J240">
            <v>213808</v>
          </cell>
          <cell r="K240">
            <v>0</v>
          </cell>
          <cell r="L240">
            <v>6731</v>
          </cell>
          <cell r="M240">
            <v>0</v>
          </cell>
          <cell r="N240">
            <v>0</v>
          </cell>
          <cell r="O240">
            <v>863935</v>
          </cell>
        </row>
        <row r="241">
          <cell r="A241" t="str">
            <v>450044</v>
          </cell>
          <cell r="B241">
            <v>450044</v>
          </cell>
          <cell r="C241">
            <v>40056</v>
          </cell>
          <cell r="D241">
            <v>5588529</v>
          </cell>
          <cell r="E241">
            <v>3430457</v>
          </cell>
          <cell r="F241">
            <v>5296251</v>
          </cell>
          <cell r="G241">
            <v>0</v>
          </cell>
          <cell r="H241">
            <v>0</v>
          </cell>
          <cell r="I241">
            <v>3987917</v>
          </cell>
          <cell r="J241">
            <v>905447</v>
          </cell>
          <cell r="K241">
            <v>4462908</v>
          </cell>
          <cell r="L241">
            <v>4777</v>
          </cell>
          <cell r="M241">
            <v>0</v>
          </cell>
          <cell r="N241">
            <v>0</v>
          </cell>
          <cell r="O241">
            <v>0</v>
          </cell>
        </row>
        <row r="242">
          <cell r="A242" t="str">
            <v>450046</v>
          </cell>
          <cell r="B242">
            <v>450046</v>
          </cell>
          <cell r="C242">
            <v>39994</v>
          </cell>
          <cell r="D242">
            <v>1292346</v>
          </cell>
          <cell r="E242">
            <v>2799256</v>
          </cell>
          <cell r="F242">
            <v>15979824</v>
          </cell>
          <cell r="G242">
            <v>418604</v>
          </cell>
          <cell r="H242">
            <v>0</v>
          </cell>
          <cell r="I242">
            <v>6901504</v>
          </cell>
          <cell r="J242">
            <v>1086663</v>
          </cell>
          <cell r="K242">
            <v>0</v>
          </cell>
          <cell r="L242">
            <v>10032</v>
          </cell>
          <cell r="M242">
            <v>0</v>
          </cell>
          <cell r="N242">
            <v>0</v>
          </cell>
          <cell r="O242">
            <v>1622158</v>
          </cell>
        </row>
        <row r="243">
          <cell r="A243" t="str">
            <v>450051</v>
          </cell>
          <cell r="B243">
            <v>450051</v>
          </cell>
          <cell r="C243">
            <v>39994</v>
          </cell>
          <cell r="D243">
            <v>3870256</v>
          </cell>
          <cell r="E243">
            <v>3467748</v>
          </cell>
          <cell r="F243">
            <v>12571481</v>
          </cell>
          <cell r="G243">
            <v>133366</v>
          </cell>
          <cell r="H243">
            <v>0</v>
          </cell>
          <cell r="I243">
            <v>4919151</v>
          </cell>
          <cell r="J243">
            <v>1050399</v>
          </cell>
          <cell r="K243">
            <v>9044832</v>
          </cell>
          <cell r="L243">
            <v>4921</v>
          </cell>
          <cell r="M243">
            <v>110917</v>
          </cell>
          <cell r="N243">
            <v>39970</v>
          </cell>
          <cell r="O243">
            <v>497883</v>
          </cell>
        </row>
        <row r="244">
          <cell r="A244" t="str">
            <v>450052</v>
          </cell>
          <cell r="B244">
            <v>450052</v>
          </cell>
          <cell r="C244">
            <v>39994</v>
          </cell>
          <cell r="D244">
            <v>59656</v>
          </cell>
          <cell r="E244">
            <v>0</v>
          </cell>
          <cell r="F244">
            <v>209239</v>
          </cell>
          <cell r="G244">
            <v>0</v>
          </cell>
          <cell r="H244">
            <v>2345667</v>
          </cell>
          <cell r="I244">
            <v>229382</v>
          </cell>
          <cell r="J244">
            <v>0</v>
          </cell>
          <cell r="K244">
            <v>0</v>
          </cell>
          <cell r="L244">
            <v>565</v>
          </cell>
          <cell r="M244">
            <v>6748</v>
          </cell>
          <cell r="N244">
            <v>55353</v>
          </cell>
          <cell r="O244">
            <v>79592</v>
          </cell>
        </row>
        <row r="245">
          <cell r="A245" t="str">
            <v>450054</v>
          </cell>
          <cell r="B245">
            <v>450054</v>
          </cell>
          <cell r="C245">
            <v>40056</v>
          </cell>
          <cell r="D245">
            <v>2146919</v>
          </cell>
          <cell r="E245">
            <v>14498617</v>
          </cell>
          <cell r="F245">
            <v>10691221</v>
          </cell>
          <cell r="G245">
            <v>0</v>
          </cell>
          <cell r="H245">
            <v>0</v>
          </cell>
          <cell r="I245">
            <v>8264014</v>
          </cell>
          <cell r="J245">
            <v>4156214</v>
          </cell>
          <cell r="K245">
            <v>2455090</v>
          </cell>
          <cell r="L245">
            <v>9513</v>
          </cell>
          <cell r="M245">
            <v>10250</v>
          </cell>
          <cell r="N245">
            <v>317025</v>
          </cell>
          <cell r="O245">
            <v>439434</v>
          </cell>
        </row>
        <row r="246">
          <cell r="A246" t="str">
            <v>450056</v>
          </cell>
          <cell r="B246">
            <v>450056</v>
          </cell>
          <cell r="C246">
            <v>39994</v>
          </cell>
          <cell r="D246">
            <v>4683509</v>
          </cell>
          <cell r="E246">
            <v>0</v>
          </cell>
          <cell r="F246">
            <v>2321336</v>
          </cell>
          <cell r="G246">
            <v>0</v>
          </cell>
          <cell r="H246">
            <v>0</v>
          </cell>
          <cell r="I246">
            <v>5708180</v>
          </cell>
          <cell r="J246">
            <v>0</v>
          </cell>
          <cell r="K246">
            <v>376969</v>
          </cell>
          <cell r="L246">
            <v>7763</v>
          </cell>
          <cell r="M246">
            <v>104894</v>
          </cell>
          <cell r="N246">
            <v>17853</v>
          </cell>
          <cell r="O246">
            <v>406607</v>
          </cell>
        </row>
        <row r="247">
          <cell r="A247" t="str">
            <v>450058</v>
          </cell>
          <cell r="B247">
            <v>450058</v>
          </cell>
          <cell r="C247">
            <v>39994</v>
          </cell>
          <cell r="D247">
            <v>2491229</v>
          </cell>
          <cell r="E247">
            <v>0</v>
          </cell>
          <cell r="F247">
            <v>26992723</v>
          </cell>
          <cell r="G247">
            <v>0</v>
          </cell>
          <cell r="H247">
            <v>0</v>
          </cell>
          <cell r="I247">
            <v>13332546</v>
          </cell>
          <cell r="J247">
            <v>0</v>
          </cell>
          <cell r="K247">
            <v>0</v>
          </cell>
          <cell r="L247">
            <v>18842</v>
          </cell>
          <cell r="M247">
            <v>2453823</v>
          </cell>
          <cell r="N247">
            <v>235269</v>
          </cell>
          <cell r="O247">
            <v>4070317</v>
          </cell>
        </row>
        <row r="248">
          <cell r="A248" t="str">
            <v>450064</v>
          </cell>
          <cell r="B248">
            <v>450064</v>
          </cell>
          <cell r="C248">
            <v>40178</v>
          </cell>
          <cell r="D248">
            <v>2553426</v>
          </cell>
          <cell r="E248">
            <v>0</v>
          </cell>
          <cell r="F248">
            <v>3543506</v>
          </cell>
          <cell r="G248">
            <v>0</v>
          </cell>
          <cell r="H248">
            <v>0</v>
          </cell>
          <cell r="I248">
            <v>3939513</v>
          </cell>
          <cell r="J248">
            <v>0</v>
          </cell>
          <cell r="K248">
            <v>0</v>
          </cell>
          <cell r="L248">
            <v>5610</v>
          </cell>
          <cell r="M248">
            <v>0</v>
          </cell>
          <cell r="N248">
            <v>0</v>
          </cell>
          <cell r="O248">
            <v>1206654</v>
          </cell>
        </row>
        <row r="249">
          <cell r="A249" t="str">
            <v>450068</v>
          </cell>
          <cell r="B249">
            <v>450068</v>
          </cell>
          <cell r="C249">
            <v>39994</v>
          </cell>
          <cell r="D249">
            <v>6431702</v>
          </cell>
          <cell r="E249">
            <v>20096441</v>
          </cell>
          <cell r="F249">
            <v>22533600</v>
          </cell>
          <cell r="G249">
            <v>0</v>
          </cell>
          <cell r="H249">
            <v>0</v>
          </cell>
          <cell r="I249">
            <v>8256028</v>
          </cell>
          <cell r="J249">
            <v>6686216</v>
          </cell>
          <cell r="K249">
            <v>7425312</v>
          </cell>
          <cell r="L249">
            <v>5891</v>
          </cell>
          <cell r="M249">
            <v>42467</v>
          </cell>
          <cell r="N249">
            <v>15655</v>
          </cell>
          <cell r="O249">
            <v>674967</v>
          </cell>
        </row>
        <row r="250">
          <cell r="A250" t="str">
            <v>450072</v>
          </cell>
          <cell r="B250">
            <v>450072</v>
          </cell>
          <cell r="C250">
            <v>40178</v>
          </cell>
          <cell r="D250">
            <v>44962</v>
          </cell>
          <cell r="E250">
            <v>0</v>
          </cell>
          <cell r="F250">
            <v>1127889</v>
          </cell>
          <cell r="G250">
            <v>0</v>
          </cell>
          <cell r="H250">
            <v>0</v>
          </cell>
          <cell r="I250">
            <v>1031733</v>
          </cell>
          <cell r="J250">
            <v>0</v>
          </cell>
          <cell r="K250">
            <v>0</v>
          </cell>
          <cell r="L250">
            <v>1887</v>
          </cell>
          <cell r="M250">
            <v>0</v>
          </cell>
          <cell r="N250">
            <v>0</v>
          </cell>
          <cell r="O250">
            <v>128274</v>
          </cell>
        </row>
        <row r="251">
          <cell r="A251" t="str">
            <v>450073</v>
          </cell>
          <cell r="B251">
            <v>450073</v>
          </cell>
          <cell r="C251">
            <v>39813</v>
          </cell>
          <cell r="D251">
            <v>8613</v>
          </cell>
          <cell r="E251">
            <v>0</v>
          </cell>
          <cell r="F251">
            <v>210110</v>
          </cell>
          <cell r="G251">
            <v>0</v>
          </cell>
          <cell r="H251">
            <v>2167836</v>
          </cell>
          <cell r="I251">
            <v>147398</v>
          </cell>
          <cell r="J251">
            <v>0</v>
          </cell>
          <cell r="K251">
            <v>0</v>
          </cell>
          <cell r="L251">
            <v>462</v>
          </cell>
          <cell r="M251">
            <v>0</v>
          </cell>
          <cell r="N251">
            <v>0</v>
          </cell>
          <cell r="O251">
            <v>29887</v>
          </cell>
        </row>
        <row r="252">
          <cell r="A252" t="str">
            <v>450076</v>
          </cell>
          <cell r="B252">
            <v>450076</v>
          </cell>
          <cell r="C252">
            <v>40056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6698</v>
          </cell>
          <cell r="M252">
            <v>0</v>
          </cell>
          <cell r="N252">
            <v>0</v>
          </cell>
          <cell r="O252">
            <v>0</v>
          </cell>
        </row>
        <row r="253">
          <cell r="A253" t="str">
            <v>450078</v>
          </cell>
          <cell r="B253">
            <v>450078</v>
          </cell>
          <cell r="C253">
            <v>39903</v>
          </cell>
          <cell r="D253">
            <v>0</v>
          </cell>
          <cell r="E253">
            <v>0</v>
          </cell>
          <cell r="F253">
            <v>102560</v>
          </cell>
          <cell r="G253">
            <v>0</v>
          </cell>
          <cell r="H253">
            <v>2812318</v>
          </cell>
          <cell r="I253">
            <v>144498</v>
          </cell>
          <cell r="J253">
            <v>0</v>
          </cell>
          <cell r="K253">
            <v>0</v>
          </cell>
          <cell r="L253">
            <v>441</v>
          </cell>
          <cell r="M253">
            <v>0</v>
          </cell>
          <cell r="N253">
            <v>3303</v>
          </cell>
          <cell r="O253">
            <v>13301</v>
          </cell>
        </row>
        <row r="254">
          <cell r="A254" t="str">
            <v>450079</v>
          </cell>
          <cell r="B254">
            <v>450079</v>
          </cell>
          <cell r="C254">
            <v>39994</v>
          </cell>
          <cell r="D254">
            <v>1045080</v>
          </cell>
          <cell r="E254">
            <v>0</v>
          </cell>
          <cell r="F254">
            <v>3422731</v>
          </cell>
          <cell r="G254">
            <v>0</v>
          </cell>
          <cell r="H254">
            <v>0</v>
          </cell>
          <cell r="I254">
            <v>2438353</v>
          </cell>
          <cell r="J254">
            <v>0</v>
          </cell>
          <cell r="K254">
            <v>0</v>
          </cell>
          <cell r="L254">
            <v>3381</v>
          </cell>
          <cell r="M254">
            <v>0</v>
          </cell>
          <cell r="N254">
            <v>0</v>
          </cell>
          <cell r="O254">
            <v>182986</v>
          </cell>
        </row>
        <row r="255">
          <cell r="A255" t="str">
            <v>450082</v>
          </cell>
          <cell r="B255">
            <v>450082</v>
          </cell>
          <cell r="C255">
            <v>39994</v>
          </cell>
          <cell r="D255">
            <v>64850</v>
          </cell>
          <cell r="E255">
            <v>0</v>
          </cell>
          <cell r="F255">
            <v>474527</v>
          </cell>
          <cell r="G255">
            <v>0</v>
          </cell>
          <cell r="H255">
            <v>4308915</v>
          </cell>
          <cell r="I255">
            <v>332692</v>
          </cell>
          <cell r="J255">
            <v>0</v>
          </cell>
          <cell r="K255">
            <v>0</v>
          </cell>
          <cell r="L255">
            <v>784</v>
          </cell>
          <cell r="M255">
            <v>0</v>
          </cell>
          <cell r="N255">
            <v>0</v>
          </cell>
          <cell r="O255">
            <v>91396</v>
          </cell>
        </row>
        <row r="256">
          <cell r="A256" t="str">
            <v>450087</v>
          </cell>
          <cell r="B256">
            <v>450087</v>
          </cell>
          <cell r="C256">
            <v>39964</v>
          </cell>
          <cell r="D256">
            <v>229610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1544571</v>
          </cell>
          <cell r="J256">
            <v>0</v>
          </cell>
          <cell r="K256">
            <v>0</v>
          </cell>
          <cell r="L256">
            <v>2443</v>
          </cell>
          <cell r="M256">
            <v>0</v>
          </cell>
          <cell r="N256">
            <v>0</v>
          </cell>
          <cell r="O256">
            <v>315096</v>
          </cell>
        </row>
        <row r="257">
          <cell r="A257" t="str">
            <v>450101</v>
          </cell>
          <cell r="B257">
            <v>450101</v>
          </cell>
          <cell r="C257">
            <v>40056</v>
          </cell>
          <cell r="D257">
            <v>492564</v>
          </cell>
          <cell r="E257">
            <v>898257</v>
          </cell>
          <cell r="F257">
            <v>5255827</v>
          </cell>
          <cell r="G257">
            <v>0</v>
          </cell>
          <cell r="H257">
            <v>0</v>
          </cell>
          <cell r="I257">
            <v>2025384</v>
          </cell>
          <cell r="J257">
            <v>363321</v>
          </cell>
          <cell r="K257">
            <v>0</v>
          </cell>
          <cell r="L257">
            <v>2865</v>
          </cell>
          <cell r="M257">
            <v>0</v>
          </cell>
          <cell r="N257">
            <v>695</v>
          </cell>
          <cell r="O257">
            <v>461031</v>
          </cell>
        </row>
        <row r="258">
          <cell r="A258" t="str">
            <v>450102</v>
          </cell>
          <cell r="B258">
            <v>450102</v>
          </cell>
          <cell r="C258">
            <v>39994</v>
          </cell>
          <cell r="D258">
            <v>1759840</v>
          </cell>
          <cell r="E258">
            <v>339924</v>
          </cell>
          <cell r="F258">
            <v>5596942</v>
          </cell>
          <cell r="G258">
            <v>0</v>
          </cell>
          <cell r="H258">
            <v>0</v>
          </cell>
          <cell r="I258">
            <v>7382699</v>
          </cell>
          <cell r="J258">
            <v>76079</v>
          </cell>
          <cell r="K258">
            <v>0</v>
          </cell>
          <cell r="L258">
            <v>9991</v>
          </cell>
          <cell r="M258">
            <v>259367</v>
          </cell>
          <cell r="N258">
            <v>636</v>
          </cell>
          <cell r="O258">
            <v>680536</v>
          </cell>
        </row>
        <row r="259">
          <cell r="A259" t="str">
            <v>450124</v>
          </cell>
          <cell r="B259">
            <v>450124</v>
          </cell>
          <cell r="C259">
            <v>39994</v>
          </cell>
          <cell r="D259">
            <v>1599350</v>
          </cell>
          <cell r="E259">
            <v>1726044</v>
          </cell>
          <cell r="F259">
            <v>6941442</v>
          </cell>
          <cell r="G259">
            <v>0</v>
          </cell>
          <cell r="H259">
            <v>0</v>
          </cell>
          <cell r="I259">
            <v>1949923</v>
          </cell>
          <cell r="J259">
            <v>834142</v>
          </cell>
          <cell r="K259">
            <v>0</v>
          </cell>
          <cell r="L259">
            <v>2098</v>
          </cell>
          <cell r="M259">
            <v>32629</v>
          </cell>
          <cell r="N259">
            <v>238</v>
          </cell>
          <cell r="O259">
            <v>693254</v>
          </cell>
        </row>
        <row r="260">
          <cell r="A260" t="str">
            <v>450128</v>
          </cell>
          <cell r="B260">
            <v>450128</v>
          </cell>
          <cell r="C260">
            <v>39994</v>
          </cell>
          <cell r="D260">
            <v>267558</v>
          </cell>
          <cell r="E260">
            <v>0</v>
          </cell>
          <cell r="F260">
            <v>13114009</v>
          </cell>
          <cell r="G260">
            <v>0</v>
          </cell>
          <cell r="H260">
            <v>0</v>
          </cell>
          <cell r="I260">
            <v>2430278</v>
          </cell>
          <cell r="J260">
            <v>0</v>
          </cell>
          <cell r="K260">
            <v>0</v>
          </cell>
          <cell r="L260">
            <v>4030</v>
          </cell>
          <cell r="M260">
            <v>0</v>
          </cell>
          <cell r="N260">
            <v>0</v>
          </cell>
          <cell r="O260">
            <v>1381318</v>
          </cell>
        </row>
        <row r="261">
          <cell r="A261" t="str">
            <v>450130</v>
          </cell>
          <cell r="B261">
            <v>450130</v>
          </cell>
          <cell r="C261">
            <v>39813</v>
          </cell>
          <cell r="D261">
            <v>784665</v>
          </cell>
          <cell r="E261">
            <v>0</v>
          </cell>
          <cell r="F261">
            <v>5805923</v>
          </cell>
          <cell r="G261">
            <v>0</v>
          </cell>
          <cell r="H261">
            <v>0</v>
          </cell>
          <cell r="I261">
            <v>1475623</v>
          </cell>
          <cell r="J261">
            <v>0</v>
          </cell>
          <cell r="K261">
            <v>0</v>
          </cell>
          <cell r="L261">
            <v>2549</v>
          </cell>
          <cell r="M261">
            <v>0</v>
          </cell>
          <cell r="N261">
            <v>0</v>
          </cell>
          <cell r="O261">
            <v>503401</v>
          </cell>
        </row>
        <row r="262">
          <cell r="A262" t="str">
            <v>450143</v>
          </cell>
          <cell r="B262">
            <v>450143</v>
          </cell>
          <cell r="C262">
            <v>39994</v>
          </cell>
          <cell r="D262">
            <v>16463</v>
          </cell>
          <cell r="E262">
            <v>0</v>
          </cell>
          <cell r="F262">
            <v>120236</v>
          </cell>
          <cell r="G262">
            <v>0</v>
          </cell>
          <cell r="H262">
            <v>0</v>
          </cell>
          <cell r="I262">
            <v>205455</v>
          </cell>
          <cell r="J262">
            <v>0</v>
          </cell>
          <cell r="K262">
            <v>0</v>
          </cell>
          <cell r="L262">
            <v>523</v>
          </cell>
          <cell r="M262">
            <v>0</v>
          </cell>
          <cell r="N262">
            <v>0</v>
          </cell>
          <cell r="O262">
            <v>107708</v>
          </cell>
        </row>
        <row r="263">
          <cell r="A263" t="str">
            <v>450154</v>
          </cell>
          <cell r="B263">
            <v>450154</v>
          </cell>
          <cell r="C263">
            <v>39994</v>
          </cell>
          <cell r="D263">
            <v>148690</v>
          </cell>
          <cell r="E263">
            <v>0</v>
          </cell>
          <cell r="F263">
            <v>725948</v>
          </cell>
          <cell r="G263">
            <v>0</v>
          </cell>
          <cell r="H263">
            <v>6374399</v>
          </cell>
          <cell r="I263">
            <v>520214</v>
          </cell>
          <cell r="J263">
            <v>0</v>
          </cell>
          <cell r="K263">
            <v>0</v>
          </cell>
          <cell r="L263">
            <v>1028</v>
          </cell>
          <cell r="M263">
            <v>0</v>
          </cell>
          <cell r="N263">
            <v>0</v>
          </cell>
          <cell r="O263">
            <v>83588</v>
          </cell>
        </row>
        <row r="264">
          <cell r="A264" t="str">
            <v>450162</v>
          </cell>
          <cell r="B264">
            <v>450162</v>
          </cell>
          <cell r="C264">
            <v>40178</v>
          </cell>
          <cell r="D264">
            <v>4200</v>
          </cell>
          <cell r="E264">
            <v>0</v>
          </cell>
          <cell r="F264">
            <v>504763</v>
          </cell>
          <cell r="G264">
            <v>0</v>
          </cell>
          <cell r="H264">
            <v>0</v>
          </cell>
          <cell r="I264">
            <v>348521</v>
          </cell>
          <cell r="J264">
            <v>0</v>
          </cell>
          <cell r="K264">
            <v>0</v>
          </cell>
          <cell r="L264">
            <v>711</v>
          </cell>
          <cell r="M264">
            <v>0</v>
          </cell>
          <cell r="N264">
            <v>0</v>
          </cell>
          <cell r="O264">
            <v>0</v>
          </cell>
        </row>
        <row r="265">
          <cell r="A265" t="str">
            <v>450163</v>
          </cell>
          <cell r="B265">
            <v>450163</v>
          </cell>
          <cell r="C265">
            <v>39994</v>
          </cell>
          <cell r="D265">
            <v>17804</v>
          </cell>
          <cell r="E265">
            <v>0</v>
          </cell>
          <cell r="F265">
            <v>768144</v>
          </cell>
          <cell r="G265">
            <v>0</v>
          </cell>
          <cell r="H265">
            <v>7184200</v>
          </cell>
          <cell r="I265">
            <v>525689</v>
          </cell>
          <cell r="J265">
            <v>0</v>
          </cell>
          <cell r="K265">
            <v>0</v>
          </cell>
          <cell r="L265">
            <v>1401</v>
          </cell>
          <cell r="M265">
            <v>0</v>
          </cell>
          <cell r="N265">
            <v>0</v>
          </cell>
          <cell r="O265">
            <v>222163</v>
          </cell>
        </row>
        <row r="266">
          <cell r="A266" t="str">
            <v>450165</v>
          </cell>
          <cell r="B266">
            <v>450165</v>
          </cell>
          <cell r="C266">
            <v>39994</v>
          </cell>
          <cell r="D266">
            <v>10820</v>
          </cell>
          <cell r="E266">
            <v>0</v>
          </cell>
          <cell r="F266">
            <v>704090</v>
          </cell>
          <cell r="G266">
            <v>0</v>
          </cell>
          <cell r="H266">
            <v>0</v>
          </cell>
          <cell r="I266">
            <v>486127</v>
          </cell>
          <cell r="J266">
            <v>0</v>
          </cell>
          <cell r="K266">
            <v>0</v>
          </cell>
          <cell r="L266">
            <v>1143</v>
          </cell>
          <cell r="M266">
            <v>0</v>
          </cell>
          <cell r="N266">
            <v>0</v>
          </cell>
          <cell r="O266">
            <v>126113</v>
          </cell>
        </row>
        <row r="267">
          <cell r="A267" t="str">
            <v>450177</v>
          </cell>
          <cell r="B267">
            <v>450177</v>
          </cell>
          <cell r="C267">
            <v>39994</v>
          </cell>
          <cell r="D267">
            <v>27678</v>
          </cell>
          <cell r="E267">
            <v>0</v>
          </cell>
          <cell r="F267">
            <v>550319</v>
          </cell>
          <cell r="G267">
            <v>0</v>
          </cell>
          <cell r="H267">
            <v>4334864</v>
          </cell>
          <cell r="I267">
            <v>378402</v>
          </cell>
          <cell r="J267">
            <v>0</v>
          </cell>
          <cell r="K267">
            <v>0</v>
          </cell>
          <cell r="L267">
            <v>946</v>
          </cell>
          <cell r="M267">
            <v>0</v>
          </cell>
          <cell r="N267">
            <v>0</v>
          </cell>
          <cell r="O267">
            <v>179255</v>
          </cell>
        </row>
        <row r="268">
          <cell r="A268" t="str">
            <v>450184</v>
          </cell>
          <cell r="B268">
            <v>450184</v>
          </cell>
          <cell r="C268">
            <v>39994</v>
          </cell>
          <cell r="D268">
            <v>1909687</v>
          </cell>
          <cell r="E268">
            <v>3452465</v>
          </cell>
          <cell r="F268">
            <v>30320662</v>
          </cell>
          <cell r="G268">
            <v>0</v>
          </cell>
          <cell r="H268">
            <v>0</v>
          </cell>
          <cell r="I268">
            <v>12940135</v>
          </cell>
          <cell r="J268">
            <v>1469876</v>
          </cell>
          <cell r="K268">
            <v>0</v>
          </cell>
          <cell r="L268">
            <v>16337</v>
          </cell>
          <cell r="M268">
            <v>306467</v>
          </cell>
          <cell r="N268">
            <v>33520</v>
          </cell>
          <cell r="O268">
            <v>2093709</v>
          </cell>
        </row>
        <row r="269">
          <cell r="A269" t="str">
            <v>450187</v>
          </cell>
          <cell r="B269">
            <v>450187</v>
          </cell>
          <cell r="C269">
            <v>40178</v>
          </cell>
          <cell r="D269">
            <v>9444</v>
          </cell>
          <cell r="E269">
            <v>0</v>
          </cell>
          <cell r="F269">
            <v>521195</v>
          </cell>
          <cell r="G269">
            <v>0</v>
          </cell>
          <cell r="H269">
            <v>0</v>
          </cell>
          <cell r="I269">
            <v>359067</v>
          </cell>
          <cell r="J269">
            <v>0</v>
          </cell>
          <cell r="K269">
            <v>0</v>
          </cell>
          <cell r="L269">
            <v>732</v>
          </cell>
          <cell r="M269">
            <v>0</v>
          </cell>
          <cell r="N269">
            <v>0</v>
          </cell>
          <cell r="O269">
            <v>0</v>
          </cell>
        </row>
        <row r="270">
          <cell r="A270" t="str">
            <v>450188</v>
          </cell>
          <cell r="B270">
            <v>450188</v>
          </cell>
          <cell r="C270">
            <v>39903</v>
          </cell>
          <cell r="D270">
            <v>880</v>
          </cell>
          <cell r="E270">
            <v>0</v>
          </cell>
          <cell r="F270">
            <v>318952</v>
          </cell>
          <cell r="G270">
            <v>0</v>
          </cell>
          <cell r="H270">
            <v>4081813</v>
          </cell>
          <cell r="I270">
            <v>365015</v>
          </cell>
          <cell r="J270">
            <v>0</v>
          </cell>
          <cell r="K270">
            <v>0</v>
          </cell>
          <cell r="L270">
            <v>1111</v>
          </cell>
          <cell r="M270">
            <v>0</v>
          </cell>
          <cell r="N270">
            <v>0</v>
          </cell>
          <cell r="O270">
            <v>263474</v>
          </cell>
        </row>
        <row r="271">
          <cell r="A271" t="str">
            <v>450191</v>
          </cell>
          <cell r="B271">
            <v>450191</v>
          </cell>
          <cell r="C271">
            <v>39752</v>
          </cell>
          <cell r="D271">
            <v>15941</v>
          </cell>
          <cell r="E271">
            <v>0</v>
          </cell>
          <cell r="F271">
            <v>367472</v>
          </cell>
          <cell r="G271">
            <v>0</v>
          </cell>
          <cell r="H271">
            <v>0</v>
          </cell>
          <cell r="I271">
            <v>261825</v>
          </cell>
          <cell r="J271">
            <v>0</v>
          </cell>
          <cell r="K271">
            <v>0</v>
          </cell>
          <cell r="L271">
            <v>520</v>
          </cell>
          <cell r="M271">
            <v>0</v>
          </cell>
          <cell r="N271">
            <v>0</v>
          </cell>
          <cell r="O271">
            <v>21844</v>
          </cell>
        </row>
        <row r="272">
          <cell r="A272" t="str">
            <v>450192</v>
          </cell>
          <cell r="B272">
            <v>450192</v>
          </cell>
          <cell r="C272">
            <v>39964</v>
          </cell>
          <cell r="D272">
            <v>122576</v>
          </cell>
          <cell r="E272">
            <v>0</v>
          </cell>
          <cell r="F272">
            <v>482971</v>
          </cell>
          <cell r="G272">
            <v>0</v>
          </cell>
          <cell r="H272">
            <v>0</v>
          </cell>
          <cell r="I272">
            <v>354079</v>
          </cell>
          <cell r="J272">
            <v>0</v>
          </cell>
          <cell r="K272">
            <v>0</v>
          </cell>
          <cell r="L272">
            <v>853</v>
          </cell>
          <cell r="M272">
            <v>0</v>
          </cell>
          <cell r="N272">
            <v>0</v>
          </cell>
          <cell r="O272">
            <v>91295</v>
          </cell>
        </row>
        <row r="273">
          <cell r="A273" t="str">
            <v>450193</v>
          </cell>
          <cell r="B273">
            <v>450193</v>
          </cell>
          <cell r="C273">
            <v>40178</v>
          </cell>
          <cell r="D273">
            <v>23741797</v>
          </cell>
          <cell r="E273">
            <v>10142592</v>
          </cell>
          <cell r="F273">
            <v>2926737</v>
          </cell>
          <cell r="G273">
            <v>422722</v>
          </cell>
          <cell r="H273">
            <v>0</v>
          </cell>
          <cell r="I273">
            <v>10350368</v>
          </cell>
          <cell r="J273">
            <v>2917141</v>
          </cell>
          <cell r="K273">
            <v>5849931</v>
          </cell>
          <cell r="L273">
            <v>8686</v>
          </cell>
          <cell r="M273">
            <v>433134</v>
          </cell>
          <cell r="N273">
            <v>1967</v>
          </cell>
          <cell r="O273">
            <v>971035</v>
          </cell>
        </row>
        <row r="274">
          <cell r="A274" t="str">
            <v>450196</v>
          </cell>
          <cell r="B274">
            <v>450196</v>
          </cell>
          <cell r="C274">
            <v>39994</v>
          </cell>
          <cell r="D274">
            <v>320523</v>
          </cell>
          <cell r="E274">
            <v>0</v>
          </cell>
          <cell r="F274">
            <v>3458776</v>
          </cell>
          <cell r="G274">
            <v>0</v>
          </cell>
          <cell r="H274">
            <v>0</v>
          </cell>
          <cell r="I274">
            <v>2473219</v>
          </cell>
          <cell r="J274">
            <v>0</v>
          </cell>
          <cell r="K274">
            <v>0</v>
          </cell>
          <cell r="L274">
            <v>3979</v>
          </cell>
          <cell r="M274">
            <v>0</v>
          </cell>
          <cell r="N274">
            <v>0</v>
          </cell>
          <cell r="O274">
            <v>763307</v>
          </cell>
        </row>
        <row r="275">
          <cell r="A275" t="str">
            <v>450210</v>
          </cell>
          <cell r="B275">
            <v>450210</v>
          </cell>
          <cell r="C275">
            <v>40025</v>
          </cell>
          <cell r="D275">
            <v>13114</v>
          </cell>
          <cell r="E275">
            <v>0</v>
          </cell>
          <cell r="F275">
            <v>332111</v>
          </cell>
          <cell r="G275">
            <v>0</v>
          </cell>
          <cell r="H275">
            <v>3082310</v>
          </cell>
          <cell r="I275">
            <v>228762</v>
          </cell>
          <cell r="J275">
            <v>0</v>
          </cell>
          <cell r="K275">
            <v>0</v>
          </cell>
          <cell r="L275">
            <v>646</v>
          </cell>
          <cell r="M275">
            <v>0</v>
          </cell>
          <cell r="N275">
            <v>0</v>
          </cell>
          <cell r="O275">
            <v>87756</v>
          </cell>
        </row>
        <row r="276">
          <cell r="A276" t="str">
            <v>450211</v>
          </cell>
          <cell r="B276">
            <v>450211</v>
          </cell>
          <cell r="C276">
            <v>39813</v>
          </cell>
          <cell r="D276">
            <v>994551</v>
          </cell>
          <cell r="E276">
            <v>0</v>
          </cell>
          <cell r="F276">
            <v>1884172</v>
          </cell>
          <cell r="G276">
            <v>0</v>
          </cell>
          <cell r="H276">
            <v>0</v>
          </cell>
          <cell r="I276">
            <v>2352788</v>
          </cell>
          <cell r="J276">
            <v>0</v>
          </cell>
          <cell r="K276">
            <v>0</v>
          </cell>
          <cell r="L276">
            <v>4255</v>
          </cell>
          <cell r="M276">
            <v>0</v>
          </cell>
          <cell r="N276">
            <v>0</v>
          </cell>
          <cell r="O276">
            <v>721555</v>
          </cell>
        </row>
        <row r="277">
          <cell r="A277" t="str">
            <v>450219</v>
          </cell>
          <cell r="B277">
            <v>450219</v>
          </cell>
          <cell r="C277">
            <v>39964</v>
          </cell>
          <cell r="D277">
            <v>0</v>
          </cell>
          <cell r="E277">
            <v>0</v>
          </cell>
          <cell r="F277">
            <v>323683</v>
          </cell>
          <cell r="G277">
            <v>0</v>
          </cell>
          <cell r="H277">
            <v>2136157</v>
          </cell>
          <cell r="I277">
            <v>221355</v>
          </cell>
          <cell r="J277">
            <v>0</v>
          </cell>
          <cell r="K277">
            <v>0</v>
          </cell>
          <cell r="L277">
            <v>658</v>
          </cell>
          <cell r="M277">
            <v>0</v>
          </cell>
          <cell r="N277">
            <v>0</v>
          </cell>
          <cell r="O277">
            <v>87093</v>
          </cell>
        </row>
        <row r="278">
          <cell r="A278" t="str">
            <v>450221</v>
          </cell>
          <cell r="B278">
            <v>450221</v>
          </cell>
          <cell r="C278">
            <v>39994</v>
          </cell>
          <cell r="D278">
            <v>21938</v>
          </cell>
          <cell r="E278">
            <v>0</v>
          </cell>
          <cell r="F278">
            <v>242022</v>
          </cell>
          <cell r="G278">
            <v>0</v>
          </cell>
          <cell r="H278">
            <v>1807564</v>
          </cell>
          <cell r="I278">
            <v>169426</v>
          </cell>
          <cell r="J278">
            <v>0</v>
          </cell>
          <cell r="K278">
            <v>0</v>
          </cell>
          <cell r="L278">
            <v>468</v>
          </cell>
          <cell r="M278">
            <v>0</v>
          </cell>
          <cell r="N278">
            <v>0</v>
          </cell>
          <cell r="O278">
            <v>26105</v>
          </cell>
        </row>
        <row r="279">
          <cell r="A279" t="str">
            <v>450224</v>
          </cell>
          <cell r="B279">
            <v>450224</v>
          </cell>
          <cell r="C279">
            <v>39813</v>
          </cell>
          <cell r="D279">
            <v>110577</v>
          </cell>
          <cell r="E279">
            <v>0</v>
          </cell>
          <cell r="F279">
            <v>0</v>
          </cell>
          <cell r="G279">
            <v>0</v>
          </cell>
          <cell r="H279">
            <v>3944846</v>
          </cell>
          <cell r="I279">
            <v>215326</v>
          </cell>
          <cell r="J279">
            <v>0</v>
          </cell>
          <cell r="K279">
            <v>0</v>
          </cell>
          <cell r="L279">
            <v>381</v>
          </cell>
          <cell r="M279">
            <v>0</v>
          </cell>
          <cell r="N279">
            <v>0</v>
          </cell>
          <cell r="O279">
            <v>48098</v>
          </cell>
        </row>
        <row r="280">
          <cell r="A280" t="str">
            <v>450229</v>
          </cell>
          <cell r="B280">
            <v>450229</v>
          </cell>
          <cell r="C280">
            <v>40056</v>
          </cell>
          <cell r="D280">
            <v>1844440</v>
          </cell>
          <cell r="E280">
            <v>0</v>
          </cell>
          <cell r="F280">
            <v>4327153</v>
          </cell>
          <cell r="G280">
            <v>0</v>
          </cell>
          <cell r="H280">
            <v>0</v>
          </cell>
          <cell r="I280">
            <v>4477151</v>
          </cell>
          <cell r="J280">
            <v>0</v>
          </cell>
          <cell r="K280">
            <v>0</v>
          </cell>
          <cell r="L280">
            <v>6744</v>
          </cell>
          <cell r="M280">
            <v>0</v>
          </cell>
          <cell r="N280">
            <v>91244</v>
          </cell>
          <cell r="O280">
            <v>781678</v>
          </cell>
        </row>
        <row r="281">
          <cell r="A281" t="str">
            <v>450231</v>
          </cell>
          <cell r="B281">
            <v>450231</v>
          </cell>
          <cell r="C281">
            <v>40178</v>
          </cell>
          <cell r="D281">
            <v>0</v>
          </cell>
          <cell r="E281">
            <v>850363</v>
          </cell>
          <cell r="F281">
            <v>2653860</v>
          </cell>
          <cell r="G281">
            <v>0</v>
          </cell>
          <cell r="H281">
            <v>0</v>
          </cell>
          <cell r="I281">
            <v>8376374</v>
          </cell>
          <cell r="J281">
            <v>597839</v>
          </cell>
          <cell r="K281">
            <v>0</v>
          </cell>
          <cell r="L281">
            <v>8577</v>
          </cell>
          <cell r="M281">
            <v>0</v>
          </cell>
          <cell r="N281">
            <v>0</v>
          </cell>
          <cell r="O281">
            <v>508211</v>
          </cell>
        </row>
        <row r="282">
          <cell r="A282" t="str">
            <v>450234</v>
          </cell>
          <cell r="B282">
            <v>450234</v>
          </cell>
          <cell r="C282">
            <v>39994</v>
          </cell>
          <cell r="D282">
            <v>0</v>
          </cell>
          <cell r="E282">
            <v>0</v>
          </cell>
          <cell r="F282">
            <v>154579</v>
          </cell>
          <cell r="G282">
            <v>0</v>
          </cell>
          <cell r="H282">
            <v>4700145</v>
          </cell>
          <cell r="I282">
            <v>367716</v>
          </cell>
          <cell r="J282">
            <v>0</v>
          </cell>
          <cell r="K282">
            <v>0</v>
          </cell>
          <cell r="L282">
            <v>907</v>
          </cell>
          <cell r="M282">
            <v>0</v>
          </cell>
          <cell r="N282">
            <v>39235</v>
          </cell>
          <cell r="O282">
            <v>136543</v>
          </cell>
        </row>
        <row r="283">
          <cell r="A283" t="str">
            <v>450235</v>
          </cell>
          <cell r="B283">
            <v>450235</v>
          </cell>
          <cell r="C283">
            <v>39994</v>
          </cell>
          <cell r="D283">
            <v>0</v>
          </cell>
          <cell r="E283">
            <v>0</v>
          </cell>
          <cell r="F283">
            <v>429234</v>
          </cell>
          <cell r="G283">
            <v>0</v>
          </cell>
          <cell r="H283">
            <v>2373978</v>
          </cell>
          <cell r="I283">
            <v>179578</v>
          </cell>
          <cell r="J283">
            <v>0</v>
          </cell>
          <cell r="K283">
            <v>0</v>
          </cell>
          <cell r="L283">
            <v>530</v>
          </cell>
          <cell r="M283">
            <v>0</v>
          </cell>
          <cell r="N283">
            <v>32032</v>
          </cell>
          <cell r="O283">
            <v>89397</v>
          </cell>
        </row>
        <row r="284">
          <cell r="A284" t="str">
            <v>450237</v>
          </cell>
          <cell r="B284">
            <v>450237</v>
          </cell>
          <cell r="C284">
            <v>39994</v>
          </cell>
          <cell r="D284">
            <v>2388909</v>
          </cell>
          <cell r="E284">
            <v>1727573</v>
          </cell>
          <cell r="F284">
            <v>20964448</v>
          </cell>
          <cell r="G284">
            <v>240902</v>
          </cell>
          <cell r="H284">
            <v>0</v>
          </cell>
          <cell r="I284">
            <v>4868842</v>
          </cell>
          <cell r="J284">
            <v>727069</v>
          </cell>
          <cell r="K284">
            <v>6393429</v>
          </cell>
          <cell r="L284">
            <v>6239</v>
          </cell>
          <cell r="M284">
            <v>155159</v>
          </cell>
          <cell r="N284">
            <v>555</v>
          </cell>
          <cell r="O284">
            <v>662056</v>
          </cell>
        </row>
        <row r="285">
          <cell r="A285" t="str">
            <v>450239</v>
          </cell>
          <cell r="B285">
            <v>450239</v>
          </cell>
          <cell r="C285">
            <v>40070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19139</v>
          </cell>
          <cell r="J285">
            <v>0</v>
          </cell>
          <cell r="K285">
            <v>0</v>
          </cell>
          <cell r="L285">
            <v>51</v>
          </cell>
          <cell r="M285">
            <v>0</v>
          </cell>
          <cell r="N285">
            <v>0</v>
          </cell>
          <cell r="O285">
            <v>16722</v>
          </cell>
        </row>
        <row r="286">
          <cell r="A286" t="str">
            <v>450241</v>
          </cell>
          <cell r="B286">
            <v>450241</v>
          </cell>
          <cell r="C286">
            <v>39964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1335773</v>
          </cell>
          <cell r="I286">
            <v>103478</v>
          </cell>
          <cell r="J286">
            <v>0</v>
          </cell>
          <cell r="K286">
            <v>0</v>
          </cell>
          <cell r="L286">
            <v>279</v>
          </cell>
          <cell r="M286">
            <v>0</v>
          </cell>
          <cell r="N286">
            <v>0</v>
          </cell>
          <cell r="O286">
            <v>24359</v>
          </cell>
        </row>
        <row r="287">
          <cell r="A287" t="str">
            <v>450243</v>
          </cell>
          <cell r="B287">
            <v>450243</v>
          </cell>
          <cell r="C287">
            <v>40056</v>
          </cell>
          <cell r="D287">
            <v>1840</v>
          </cell>
          <cell r="E287">
            <v>0</v>
          </cell>
          <cell r="F287">
            <v>0</v>
          </cell>
          <cell r="G287">
            <v>0</v>
          </cell>
          <cell r="H287">
            <v>1412939</v>
          </cell>
          <cell r="I287">
            <v>68034</v>
          </cell>
          <cell r="J287">
            <v>0</v>
          </cell>
          <cell r="K287">
            <v>0</v>
          </cell>
          <cell r="L287">
            <v>187</v>
          </cell>
          <cell r="M287">
            <v>0</v>
          </cell>
          <cell r="N287">
            <v>0</v>
          </cell>
          <cell r="O287">
            <v>35491</v>
          </cell>
        </row>
        <row r="288">
          <cell r="A288" t="str">
            <v>450253</v>
          </cell>
          <cell r="B288">
            <v>450253</v>
          </cell>
          <cell r="C288">
            <v>40178</v>
          </cell>
          <cell r="D288">
            <v>0</v>
          </cell>
          <cell r="E288">
            <v>0</v>
          </cell>
          <cell r="F288">
            <v>158289</v>
          </cell>
          <cell r="G288">
            <v>0</v>
          </cell>
          <cell r="H288">
            <v>0</v>
          </cell>
          <cell r="I288">
            <v>149871</v>
          </cell>
          <cell r="J288">
            <v>0</v>
          </cell>
          <cell r="K288">
            <v>0</v>
          </cell>
          <cell r="L288">
            <v>472</v>
          </cell>
          <cell r="M288">
            <v>0</v>
          </cell>
          <cell r="N288">
            <v>0</v>
          </cell>
          <cell r="O288">
            <v>27850</v>
          </cell>
        </row>
        <row r="289">
          <cell r="A289" t="str">
            <v>450270</v>
          </cell>
          <cell r="B289">
            <v>450270</v>
          </cell>
          <cell r="C289">
            <v>39903</v>
          </cell>
          <cell r="D289">
            <v>0</v>
          </cell>
          <cell r="E289">
            <v>0</v>
          </cell>
          <cell r="F289">
            <v>194222</v>
          </cell>
          <cell r="G289">
            <v>0</v>
          </cell>
          <cell r="H289">
            <v>2795725</v>
          </cell>
          <cell r="I289">
            <v>230411</v>
          </cell>
          <cell r="J289">
            <v>0</v>
          </cell>
          <cell r="K289">
            <v>0</v>
          </cell>
          <cell r="L289">
            <v>538</v>
          </cell>
          <cell r="M289">
            <v>0</v>
          </cell>
          <cell r="N289">
            <v>0</v>
          </cell>
          <cell r="O289">
            <v>92242</v>
          </cell>
        </row>
        <row r="290">
          <cell r="A290" t="str">
            <v>450271</v>
          </cell>
          <cell r="B290">
            <v>450271</v>
          </cell>
          <cell r="C290">
            <v>40178</v>
          </cell>
          <cell r="D290">
            <v>391828</v>
          </cell>
          <cell r="E290">
            <v>0</v>
          </cell>
          <cell r="F290">
            <v>636112</v>
          </cell>
          <cell r="G290">
            <v>0</v>
          </cell>
          <cell r="H290">
            <v>0</v>
          </cell>
          <cell r="I290">
            <v>1001971</v>
          </cell>
          <cell r="J290">
            <v>0</v>
          </cell>
          <cell r="K290">
            <v>0</v>
          </cell>
          <cell r="L290">
            <v>1492</v>
          </cell>
          <cell r="M290">
            <v>0</v>
          </cell>
          <cell r="N290">
            <v>0</v>
          </cell>
          <cell r="O290">
            <v>155349</v>
          </cell>
        </row>
        <row r="291">
          <cell r="A291" t="str">
            <v>450280</v>
          </cell>
          <cell r="B291">
            <v>450280</v>
          </cell>
          <cell r="C291">
            <v>40178</v>
          </cell>
          <cell r="D291">
            <v>968198</v>
          </cell>
          <cell r="E291">
            <v>1015338</v>
          </cell>
          <cell r="F291">
            <v>3801115</v>
          </cell>
          <cell r="G291">
            <v>0</v>
          </cell>
          <cell r="H291">
            <v>0</v>
          </cell>
          <cell r="I291">
            <v>3074698</v>
          </cell>
          <cell r="J291">
            <v>414315</v>
          </cell>
          <cell r="K291">
            <v>0</v>
          </cell>
          <cell r="L291">
            <v>4122</v>
          </cell>
          <cell r="M291">
            <v>0</v>
          </cell>
          <cell r="N291">
            <v>0</v>
          </cell>
          <cell r="O291">
            <v>825031</v>
          </cell>
        </row>
        <row r="292">
          <cell r="A292" t="str">
            <v>450289</v>
          </cell>
          <cell r="B292">
            <v>450289</v>
          </cell>
          <cell r="C292">
            <v>39872</v>
          </cell>
          <cell r="D292">
            <v>932928</v>
          </cell>
          <cell r="E292">
            <v>4237311</v>
          </cell>
          <cell r="F292">
            <v>4884894</v>
          </cell>
          <cell r="G292">
            <v>0</v>
          </cell>
          <cell r="H292">
            <v>0</v>
          </cell>
          <cell r="I292">
            <v>1651248</v>
          </cell>
          <cell r="J292">
            <v>2074760</v>
          </cell>
          <cell r="K292">
            <v>0</v>
          </cell>
          <cell r="L292">
            <v>1884</v>
          </cell>
          <cell r="M292">
            <v>0</v>
          </cell>
          <cell r="N292">
            <v>24415</v>
          </cell>
          <cell r="O292">
            <v>1324754</v>
          </cell>
        </row>
        <row r="293">
          <cell r="A293" t="str">
            <v>450292</v>
          </cell>
          <cell r="B293">
            <v>450292</v>
          </cell>
          <cell r="C293">
            <v>39813</v>
          </cell>
          <cell r="D293">
            <v>4862</v>
          </cell>
          <cell r="E293">
            <v>0</v>
          </cell>
          <cell r="F293">
            <v>707879</v>
          </cell>
          <cell r="G293">
            <v>0</v>
          </cell>
          <cell r="H293">
            <v>0</v>
          </cell>
          <cell r="I293">
            <v>498540</v>
          </cell>
          <cell r="J293">
            <v>0</v>
          </cell>
          <cell r="K293">
            <v>0</v>
          </cell>
          <cell r="L293">
            <v>1003</v>
          </cell>
          <cell r="M293">
            <v>0</v>
          </cell>
          <cell r="N293">
            <v>0</v>
          </cell>
          <cell r="O293">
            <v>106338</v>
          </cell>
        </row>
        <row r="294">
          <cell r="A294" t="str">
            <v>450293</v>
          </cell>
          <cell r="B294">
            <v>450293</v>
          </cell>
          <cell r="C294">
            <v>40178</v>
          </cell>
          <cell r="D294">
            <v>0</v>
          </cell>
          <cell r="E294">
            <v>0</v>
          </cell>
          <cell r="F294">
            <v>96486</v>
          </cell>
          <cell r="G294">
            <v>0</v>
          </cell>
          <cell r="H294">
            <v>0</v>
          </cell>
          <cell r="I294">
            <v>65146</v>
          </cell>
          <cell r="J294">
            <v>0</v>
          </cell>
          <cell r="K294">
            <v>0</v>
          </cell>
          <cell r="L294">
            <v>227</v>
          </cell>
          <cell r="M294">
            <v>0</v>
          </cell>
          <cell r="N294">
            <v>0</v>
          </cell>
          <cell r="O294">
            <v>84113</v>
          </cell>
        </row>
        <row r="295">
          <cell r="A295" t="str">
            <v>450296</v>
          </cell>
          <cell r="B295">
            <v>450296</v>
          </cell>
          <cell r="C295">
            <v>40056</v>
          </cell>
          <cell r="D295">
            <v>99022</v>
          </cell>
          <cell r="E295">
            <v>0</v>
          </cell>
          <cell r="F295">
            <v>1522763</v>
          </cell>
          <cell r="G295">
            <v>0</v>
          </cell>
          <cell r="H295">
            <v>0</v>
          </cell>
          <cell r="I295">
            <v>569269</v>
          </cell>
          <cell r="J295">
            <v>0</v>
          </cell>
          <cell r="K295">
            <v>0</v>
          </cell>
          <cell r="L295">
            <v>1103</v>
          </cell>
          <cell r="M295">
            <v>0</v>
          </cell>
          <cell r="N295">
            <v>0</v>
          </cell>
          <cell r="O295">
            <v>184475</v>
          </cell>
        </row>
        <row r="296">
          <cell r="A296" t="str">
            <v>450306</v>
          </cell>
          <cell r="B296">
            <v>450306</v>
          </cell>
          <cell r="C296">
            <v>40178</v>
          </cell>
          <cell r="D296">
            <v>0</v>
          </cell>
          <cell r="E296">
            <v>0</v>
          </cell>
          <cell r="F296">
            <v>85395</v>
          </cell>
          <cell r="G296">
            <v>0</v>
          </cell>
          <cell r="H296">
            <v>0</v>
          </cell>
          <cell r="I296">
            <v>57868</v>
          </cell>
          <cell r="J296">
            <v>0</v>
          </cell>
          <cell r="K296">
            <v>0</v>
          </cell>
          <cell r="L296">
            <v>178</v>
          </cell>
          <cell r="M296">
            <v>0</v>
          </cell>
          <cell r="N296">
            <v>0</v>
          </cell>
          <cell r="O296">
            <v>10254</v>
          </cell>
        </row>
        <row r="297">
          <cell r="A297" t="str">
            <v>450315</v>
          </cell>
          <cell r="B297">
            <v>450315</v>
          </cell>
          <cell r="C297">
            <v>40056</v>
          </cell>
          <cell r="D297">
            <v>297725</v>
          </cell>
          <cell r="E297">
            <v>0</v>
          </cell>
          <cell r="F297">
            <v>24528</v>
          </cell>
          <cell r="G297">
            <v>0</v>
          </cell>
          <cell r="H297">
            <v>0</v>
          </cell>
          <cell r="I297">
            <v>47310</v>
          </cell>
          <cell r="J297">
            <v>0</v>
          </cell>
          <cell r="K297">
            <v>0</v>
          </cell>
          <cell r="L297">
            <v>36</v>
          </cell>
          <cell r="M297">
            <v>0</v>
          </cell>
          <cell r="N297">
            <v>0</v>
          </cell>
          <cell r="O297">
            <v>6572</v>
          </cell>
        </row>
        <row r="298">
          <cell r="A298" t="str">
            <v>450324</v>
          </cell>
          <cell r="B298">
            <v>450324</v>
          </cell>
          <cell r="C298">
            <v>40178</v>
          </cell>
          <cell r="D298">
            <v>269653</v>
          </cell>
          <cell r="E298">
            <v>0</v>
          </cell>
          <cell r="F298">
            <v>3897933</v>
          </cell>
          <cell r="G298">
            <v>0</v>
          </cell>
          <cell r="H298">
            <v>0</v>
          </cell>
          <cell r="I298">
            <v>2432400</v>
          </cell>
          <cell r="J298">
            <v>0</v>
          </cell>
          <cell r="K298">
            <v>0</v>
          </cell>
          <cell r="L298">
            <v>3482</v>
          </cell>
          <cell r="M298">
            <v>0</v>
          </cell>
          <cell r="N298">
            <v>0</v>
          </cell>
          <cell r="O298">
            <v>763786</v>
          </cell>
        </row>
        <row r="299">
          <cell r="A299" t="str">
            <v>450340</v>
          </cell>
          <cell r="B299">
            <v>450340</v>
          </cell>
          <cell r="C299">
            <v>40056</v>
          </cell>
          <cell r="D299">
            <v>343574</v>
          </cell>
          <cell r="E299">
            <v>0</v>
          </cell>
          <cell r="F299">
            <v>3751969</v>
          </cell>
          <cell r="G299">
            <v>0</v>
          </cell>
          <cell r="H299">
            <v>0</v>
          </cell>
          <cell r="I299">
            <v>1701820</v>
          </cell>
          <cell r="J299">
            <v>0</v>
          </cell>
          <cell r="K299">
            <v>0</v>
          </cell>
          <cell r="L299">
            <v>2929</v>
          </cell>
          <cell r="M299">
            <v>0</v>
          </cell>
          <cell r="N299">
            <v>0</v>
          </cell>
          <cell r="O299">
            <v>190019</v>
          </cell>
        </row>
        <row r="300">
          <cell r="A300" t="str">
            <v>450346</v>
          </cell>
          <cell r="B300">
            <v>450346</v>
          </cell>
          <cell r="C300">
            <v>40056</v>
          </cell>
          <cell r="D300">
            <v>622268</v>
          </cell>
          <cell r="E300">
            <v>0</v>
          </cell>
          <cell r="F300">
            <v>7251377</v>
          </cell>
          <cell r="G300">
            <v>0</v>
          </cell>
          <cell r="H300">
            <v>0</v>
          </cell>
          <cell r="I300">
            <v>3450546</v>
          </cell>
          <cell r="J300">
            <v>0</v>
          </cell>
          <cell r="K300">
            <v>0</v>
          </cell>
          <cell r="L300">
            <v>5276</v>
          </cell>
          <cell r="M300">
            <v>0</v>
          </cell>
          <cell r="N300">
            <v>76240</v>
          </cell>
          <cell r="O300">
            <v>1375522</v>
          </cell>
        </row>
        <row r="301">
          <cell r="A301" t="str">
            <v>450348</v>
          </cell>
          <cell r="B301">
            <v>450348</v>
          </cell>
          <cell r="C301">
            <v>40056</v>
          </cell>
          <cell r="D301">
            <v>0</v>
          </cell>
          <cell r="E301">
            <v>0</v>
          </cell>
          <cell r="F301">
            <v>215341</v>
          </cell>
          <cell r="G301">
            <v>0</v>
          </cell>
          <cell r="H301">
            <v>2349356</v>
          </cell>
          <cell r="I301">
            <v>146200</v>
          </cell>
          <cell r="J301">
            <v>0</v>
          </cell>
          <cell r="K301">
            <v>0</v>
          </cell>
          <cell r="L301">
            <v>453</v>
          </cell>
          <cell r="M301">
            <v>0</v>
          </cell>
          <cell r="N301">
            <v>0</v>
          </cell>
          <cell r="O301">
            <v>106123</v>
          </cell>
        </row>
        <row r="302">
          <cell r="A302" t="str">
            <v>450358</v>
          </cell>
          <cell r="B302">
            <v>450358</v>
          </cell>
          <cell r="C302">
            <v>40178</v>
          </cell>
          <cell r="D302">
            <v>19585304</v>
          </cell>
          <cell r="E302">
            <v>18236885</v>
          </cell>
          <cell r="F302">
            <v>7475848</v>
          </cell>
          <cell r="G302">
            <v>0</v>
          </cell>
          <cell r="H302">
            <v>0</v>
          </cell>
          <cell r="I302">
            <v>16520108</v>
          </cell>
          <cell r="J302">
            <v>5221405</v>
          </cell>
          <cell r="K302">
            <v>11058463</v>
          </cell>
          <cell r="L302">
            <v>15091</v>
          </cell>
          <cell r="M302">
            <v>311006</v>
          </cell>
          <cell r="N302">
            <v>790600</v>
          </cell>
          <cell r="O302">
            <v>1804263</v>
          </cell>
        </row>
        <row r="303">
          <cell r="A303" t="str">
            <v>450370</v>
          </cell>
          <cell r="B303">
            <v>450370</v>
          </cell>
          <cell r="C303">
            <v>39933</v>
          </cell>
          <cell r="D303">
            <v>16402</v>
          </cell>
          <cell r="E303">
            <v>0</v>
          </cell>
          <cell r="F303">
            <v>366020</v>
          </cell>
          <cell r="G303">
            <v>0</v>
          </cell>
          <cell r="H303">
            <v>3729271</v>
          </cell>
          <cell r="I303">
            <v>273240</v>
          </cell>
          <cell r="J303">
            <v>0</v>
          </cell>
          <cell r="K303">
            <v>0</v>
          </cell>
          <cell r="L303">
            <v>619</v>
          </cell>
          <cell r="M303">
            <v>0</v>
          </cell>
          <cell r="N303">
            <v>0</v>
          </cell>
          <cell r="O303">
            <v>3063</v>
          </cell>
        </row>
        <row r="304">
          <cell r="A304" t="str">
            <v>450372</v>
          </cell>
          <cell r="B304">
            <v>450372</v>
          </cell>
          <cell r="C304">
            <v>39994</v>
          </cell>
          <cell r="D304">
            <v>38361</v>
          </cell>
          <cell r="E304">
            <v>0</v>
          </cell>
          <cell r="F304">
            <v>544855</v>
          </cell>
          <cell r="G304">
            <v>0</v>
          </cell>
          <cell r="H304">
            <v>0</v>
          </cell>
          <cell r="I304">
            <v>807638</v>
          </cell>
          <cell r="J304">
            <v>0</v>
          </cell>
          <cell r="K304">
            <v>0</v>
          </cell>
          <cell r="L304">
            <v>1464</v>
          </cell>
          <cell r="M304">
            <v>0</v>
          </cell>
          <cell r="N304">
            <v>0</v>
          </cell>
          <cell r="O304">
            <v>75808</v>
          </cell>
        </row>
        <row r="305">
          <cell r="A305" t="str">
            <v>450373</v>
          </cell>
          <cell r="B305">
            <v>450373</v>
          </cell>
          <cell r="C305">
            <v>40147</v>
          </cell>
          <cell r="D305">
            <v>4061</v>
          </cell>
          <cell r="E305">
            <v>0</v>
          </cell>
          <cell r="F305">
            <v>0</v>
          </cell>
          <cell r="G305">
            <v>0</v>
          </cell>
          <cell r="H305">
            <v>1709779</v>
          </cell>
          <cell r="I305">
            <v>100610</v>
          </cell>
          <cell r="J305">
            <v>0</v>
          </cell>
          <cell r="K305">
            <v>0</v>
          </cell>
          <cell r="L305">
            <v>329</v>
          </cell>
          <cell r="M305">
            <v>0</v>
          </cell>
          <cell r="N305">
            <v>2390</v>
          </cell>
          <cell r="O305">
            <v>53768</v>
          </cell>
        </row>
        <row r="306">
          <cell r="A306" t="str">
            <v>450388</v>
          </cell>
          <cell r="B306">
            <v>450388</v>
          </cell>
          <cell r="C306">
            <v>39994</v>
          </cell>
          <cell r="D306">
            <v>8555268</v>
          </cell>
          <cell r="E306">
            <v>709636</v>
          </cell>
          <cell r="F306">
            <v>34345604</v>
          </cell>
          <cell r="G306">
            <v>0</v>
          </cell>
          <cell r="H306">
            <v>0</v>
          </cell>
          <cell r="I306">
            <v>16226894</v>
          </cell>
          <cell r="J306">
            <v>196555</v>
          </cell>
          <cell r="K306">
            <v>8315946</v>
          </cell>
          <cell r="L306">
            <v>20868</v>
          </cell>
          <cell r="M306">
            <v>0</v>
          </cell>
          <cell r="N306">
            <v>69955</v>
          </cell>
          <cell r="O306">
            <v>2042430</v>
          </cell>
        </row>
        <row r="307">
          <cell r="A307" t="str">
            <v>450389</v>
          </cell>
          <cell r="B307">
            <v>450389</v>
          </cell>
          <cell r="C307">
            <v>39933</v>
          </cell>
          <cell r="D307">
            <v>101353</v>
          </cell>
          <cell r="E307">
            <v>0</v>
          </cell>
          <cell r="F307">
            <v>2530511</v>
          </cell>
          <cell r="G307">
            <v>0</v>
          </cell>
          <cell r="H307">
            <v>0</v>
          </cell>
          <cell r="I307">
            <v>1777481</v>
          </cell>
          <cell r="J307">
            <v>0</v>
          </cell>
          <cell r="K307">
            <v>0</v>
          </cell>
          <cell r="L307">
            <v>3473</v>
          </cell>
          <cell r="M307">
            <v>0</v>
          </cell>
          <cell r="N307">
            <v>0</v>
          </cell>
          <cell r="O307">
            <v>494714</v>
          </cell>
        </row>
        <row r="308">
          <cell r="A308" t="str">
            <v>450395</v>
          </cell>
          <cell r="B308">
            <v>450395</v>
          </cell>
          <cell r="C308">
            <v>40178</v>
          </cell>
          <cell r="D308">
            <v>382523</v>
          </cell>
          <cell r="E308">
            <v>0</v>
          </cell>
          <cell r="F308">
            <v>678879</v>
          </cell>
          <cell r="G308">
            <v>0</v>
          </cell>
          <cell r="H308">
            <v>0</v>
          </cell>
          <cell r="I308">
            <v>758967</v>
          </cell>
          <cell r="J308">
            <v>0</v>
          </cell>
          <cell r="K308">
            <v>0</v>
          </cell>
          <cell r="L308">
            <v>1387</v>
          </cell>
          <cell r="M308">
            <v>0</v>
          </cell>
          <cell r="N308">
            <v>0</v>
          </cell>
          <cell r="O308">
            <v>266632</v>
          </cell>
        </row>
        <row r="309">
          <cell r="A309" t="str">
            <v>450400</v>
          </cell>
          <cell r="B309">
            <v>450400</v>
          </cell>
          <cell r="C309">
            <v>39903</v>
          </cell>
          <cell r="D309">
            <v>15928</v>
          </cell>
          <cell r="E309">
            <v>0</v>
          </cell>
          <cell r="F309">
            <v>578091</v>
          </cell>
          <cell r="G309">
            <v>0</v>
          </cell>
          <cell r="H309">
            <v>4643616</v>
          </cell>
          <cell r="I309">
            <v>402779</v>
          </cell>
          <cell r="J309">
            <v>0</v>
          </cell>
          <cell r="K309">
            <v>0</v>
          </cell>
          <cell r="L309">
            <v>1064</v>
          </cell>
          <cell r="M309">
            <v>0</v>
          </cell>
          <cell r="N309">
            <v>0</v>
          </cell>
          <cell r="O309">
            <v>217551</v>
          </cell>
        </row>
        <row r="310">
          <cell r="A310" t="str">
            <v>450403</v>
          </cell>
          <cell r="B310">
            <v>450403</v>
          </cell>
          <cell r="C310">
            <v>40056</v>
          </cell>
          <cell r="D310">
            <v>539608</v>
          </cell>
          <cell r="E310">
            <v>0</v>
          </cell>
          <cell r="F310">
            <v>2002617</v>
          </cell>
          <cell r="G310">
            <v>0</v>
          </cell>
          <cell r="H310">
            <v>0</v>
          </cell>
          <cell r="I310">
            <v>2229416</v>
          </cell>
          <cell r="J310">
            <v>0</v>
          </cell>
          <cell r="K310">
            <v>0</v>
          </cell>
          <cell r="L310">
            <v>3342</v>
          </cell>
          <cell r="M310">
            <v>0</v>
          </cell>
          <cell r="N310">
            <v>0</v>
          </cell>
          <cell r="O310">
            <v>702694</v>
          </cell>
        </row>
        <row r="311">
          <cell r="A311" t="str">
            <v>450411</v>
          </cell>
          <cell r="B311">
            <v>450411</v>
          </cell>
          <cell r="C311">
            <v>39994</v>
          </cell>
          <cell r="D311">
            <v>0</v>
          </cell>
          <cell r="E311">
            <v>0</v>
          </cell>
          <cell r="F311">
            <v>150871</v>
          </cell>
          <cell r="G311">
            <v>0</v>
          </cell>
          <cell r="H311">
            <v>2718431</v>
          </cell>
          <cell r="I311">
            <v>267076</v>
          </cell>
          <cell r="J311">
            <v>0</v>
          </cell>
          <cell r="K311">
            <v>0</v>
          </cell>
          <cell r="L311">
            <v>769</v>
          </cell>
          <cell r="M311">
            <v>0</v>
          </cell>
          <cell r="N311">
            <v>0</v>
          </cell>
          <cell r="O311">
            <v>48755</v>
          </cell>
        </row>
        <row r="312">
          <cell r="A312" t="str">
            <v>450422</v>
          </cell>
          <cell r="B312">
            <v>450422</v>
          </cell>
          <cell r="C312">
            <v>40178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7216</v>
          </cell>
          <cell r="J312">
            <v>0</v>
          </cell>
          <cell r="K312">
            <v>0</v>
          </cell>
          <cell r="L312">
            <v>13</v>
          </cell>
          <cell r="M312">
            <v>0</v>
          </cell>
          <cell r="N312">
            <v>0</v>
          </cell>
          <cell r="O312">
            <v>0</v>
          </cell>
        </row>
        <row r="313">
          <cell r="A313" t="str">
            <v>450446</v>
          </cell>
          <cell r="B313">
            <v>450446</v>
          </cell>
          <cell r="C313">
            <v>39813</v>
          </cell>
          <cell r="D313">
            <v>7483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321501</v>
          </cell>
          <cell r="J313">
            <v>0</v>
          </cell>
          <cell r="K313">
            <v>0</v>
          </cell>
          <cell r="L313">
            <v>418</v>
          </cell>
          <cell r="M313">
            <v>0</v>
          </cell>
          <cell r="N313">
            <v>0</v>
          </cell>
          <cell r="O313">
            <v>0</v>
          </cell>
        </row>
        <row r="314">
          <cell r="A314" t="str">
            <v>450460</v>
          </cell>
          <cell r="B314">
            <v>450460</v>
          </cell>
          <cell r="C314">
            <v>39994</v>
          </cell>
          <cell r="D314">
            <v>8816</v>
          </cell>
          <cell r="E314">
            <v>0</v>
          </cell>
          <cell r="F314">
            <v>64582</v>
          </cell>
          <cell r="G314">
            <v>0</v>
          </cell>
          <cell r="H314">
            <v>1696171</v>
          </cell>
          <cell r="I314">
            <v>178244</v>
          </cell>
          <cell r="J314">
            <v>0</v>
          </cell>
          <cell r="K314">
            <v>0</v>
          </cell>
          <cell r="L314">
            <v>540</v>
          </cell>
          <cell r="M314">
            <v>50441</v>
          </cell>
          <cell r="N314">
            <v>10586</v>
          </cell>
          <cell r="O314">
            <v>69537</v>
          </cell>
        </row>
        <row r="315">
          <cell r="A315" t="str">
            <v>450462</v>
          </cell>
          <cell r="B315">
            <v>450462</v>
          </cell>
          <cell r="C315">
            <v>39813</v>
          </cell>
          <cell r="D315">
            <v>4034078</v>
          </cell>
          <cell r="E315">
            <v>2407826</v>
          </cell>
          <cell r="F315">
            <v>10139875</v>
          </cell>
          <cell r="G315">
            <v>0</v>
          </cell>
          <cell r="H315">
            <v>0</v>
          </cell>
          <cell r="I315">
            <v>6728806</v>
          </cell>
          <cell r="J315">
            <v>816138</v>
          </cell>
          <cell r="K315">
            <v>0</v>
          </cell>
          <cell r="L315">
            <v>8684</v>
          </cell>
          <cell r="M315">
            <v>48408</v>
          </cell>
          <cell r="N315">
            <v>55502</v>
          </cell>
          <cell r="O315">
            <v>180289</v>
          </cell>
        </row>
        <row r="316">
          <cell r="A316" t="str">
            <v>450469</v>
          </cell>
          <cell r="B316">
            <v>450469</v>
          </cell>
          <cell r="C316">
            <v>40178</v>
          </cell>
          <cell r="D316">
            <v>593143</v>
          </cell>
          <cell r="E316">
            <v>0</v>
          </cell>
          <cell r="F316">
            <v>1516756</v>
          </cell>
          <cell r="G316">
            <v>0</v>
          </cell>
          <cell r="H316">
            <v>0</v>
          </cell>
          <cell r="I316">
            <v>2989215</v>
          </cell>
          <cell r="J316">
            <v>0</v>
          </cell>
          <cell r="K316">
            <v>0</v>
          </cell>
          <cell r="L316">
            <v>4379</v>
          </cell>
          <cell r="M316">
            <v>0</v>
          </cell>
          <cell r="N316">
            <v>0</v>
          </cell>
          <cell r="O316">
            <v>589353</v>
          </cell>
        </row>
        <row r="317">
          <cell r="A317" t="str">
            <v>450489</v>
          </cell>
          <cell r="B317">
            <v>450489</v>
          </cell>
          <cell r="C317">
            <v>39903</v>
          </cell>
          <cell r="D317">
            <v>15517</v>
          </cell>
          <cell r="E317">
            <v>0</v>
          </cell>
          <cell r="F317">
            <v>90477</v>
          </cell>
          <cell r="G317">
            <v>0</v>
          </cell>
          <cell r="H317">
            <v>1107899</v>
          </cell>
          <cell r="I317">
            <v>62004</v>
          </cell>
          <cell r="J317">
            <v>0</v>
          </cell>
          <cell r="K317">
            <v>0</v>
          </cell>
          <cell r="L317">
            <v>176</v>
          </cell>
          <cell r="M317">
            <v>0</v>
          </cell>
          <cell r="N317">
            <v>1327</v>
          </cell>
          <cell r="O317">
            <v>51370</v>
          </cell>
        </row>
        <row r="318">
          <cell r="A318" t="str">
            <v>450497</v>
          </cell>
          <cell r="B318">
            <v>450497</v>
          </cell>
          <cell r="C318">
            <v>39994</v>
          </cell>
          <cell r="D318">
            <v>485</v>
          </cell>
          <cell r="E318">
            <v>0</v>
          </cell>
          <cell r="F318">
            <v>88451</v>
          </cell>
          <cell r="G318">
            <v>0</v>
          </cell>
          <cell r="H318">
            <v>2380859</v>
          </cell>
          <cell r="I318">
            <v>206519</v>
          </cell>
          <cell r="J318">
            <v>0</v>
          </cell>
          <cell r="K318">
            <v>0</v>
          </cell>
          <cell r="L318">
            <v>554</v>
          </cell>
          <cell r="M318">
            <v>0</v>
          </cell>
          <cell r="N318">
            <v>31730</v>
          </cell>
          <cell r="O318">
            <v>67089</v>
          </cell>
        </row>
        <row r="319">
          <cell r="A319" t="str">
            <v>450498</v>
          </cell>
          <cell r="B319">
            <v>450498</v>
          </cell>
          <cell r="C319">
            <v>39994</v>
          </cell>
          <cell r="D319">
            <v>360</v>
          </cell>
          <cell r="E319">
            <v>0</v>
          </cell>
          <cell r="F319">
            <v>0</v>
          </cell>
          <cell r="G319">
            <v>0</v>
          </cell>
          <cell r="H319">
            <v>1430120</v>
          </cell>
          <cell r="I319">
            <v>128686</v>
          </cell>
          <cell r="J319">
            <v>0</v>
          </cell>
          <cell r="K319">
            <v>0</v>
          </cell>
          <cell r="L319">
            <v>383</v>
          </cell>
          <cell r="M319">
            <v>0</v>
          </cell>
          <cell r="N319">
            <v>0</v>
          </cell>
          <cell r="O319">
            <v>33104</v>
          </cell>
        </row>
        <row r="320">
          <cell r="A320" t="str">
            <v>450508</v>
          </cell>
          <cell r="B320">
            <v>450508</v>
          </cell>
          <cell r="C320">
            <v>39994</v>
          </cell>
          <cell r="D320">
            <v>437066</v>
          </cell>
          <cell r="E320">
            <v>0</v>
          </cell>
          <cell r="F320">
            <v>2927019</v>
          </cell>
          <cell r="G320">
            <v>0</v>
          </cell>
          <cell r="H320">
            <v>0</v>
          </cell>
          <cell r="I320">
            <v>1441155</v>
          </cell>
          <cell r="J320">
            <v>0</v>
          </cell>
          <cell r="K320">
            <v>0</v>
          </cell>
          <cell r="L320">
            <v>2715</v>
          </cell>
          <cell r="M320">
            <v>0</v>
          </cell>
          <cell r="N320">
            <v>0</v>
          </cell>
          <cell r="O320">
            <v>621397</v>
          </cell>
        </row>
        <row r="321">
          <cell r="A321" t="str">
            <v>450537</v>
          </cell>
          <cell r="B321">
            <v>450537</v>
          </cell>
          <cell r="C321">
            <v>39964</v>
          </cell>
          <cell r="D321">
            <v>1322157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1355137</v>
          </cell>
          <cell r="J321">
            <v>0</v>
          </cell>
          <cell r="K321">
            <v>0</v>
          </cell>
          <cell r="L321">
            <v>1867</v>
          </cell>
          <cell r="M321">
            <v>0</v>
          </cell>
          <cell r="N321">
            <v>0</v>
          </cell>
          <cell r="O321">
            <v>147584</v>
          </cell>
        </row>
        <row r="322">
          <cell r="A322" t="str">
            <v>450539</v>
          </cell>
          <cell r="B322">
            <v>450539</v>
          </cell>
          <cell r="C322">
            <v>39994</v>
          </cell>
          <cell r="D322">
            <v>6721</v>
          </cell>
          <cell r="E322">
            <v>0</v>
          </cell>
          <cell r="F322">
            <v>388400</v>
          </cell>
          <cell r="G322">
            <v>0</v>
          </cell>
          <cell r="H322">
            <v>3522439</v>
          </cell>
          <cell r="I322">
            <v>314237</v>
          </cell>
          <cell r="J322">
            <v>0</v>
          </cell>
          <cell r="K322">
            <v>0</v>
          </cell>
          <cell r="L322">
            <v>690</v>
          </cell>
          <cell r="M322">
            <v>0</v>
          </cell>
          <cell r="N322">
            <v>0</v>
          </cell>
          <cell r="O322">
            <v>144063</v>
          </cell>
        </row>
        <row r="323">
          <cell r="A323" t="str">
            <v>450547</v>
          </cell>
          <cell r="B323">
            <v>450547</v>
          </cell>
          <cell r="C323">
            <v>39964</v>
          </cell>
          <cell r="D323">
            <v>0</v>
          </cell>
          <cell r="E323">
            <v>0</v>
          </cell>
          <cell r="F323">
            <v>102491</v>
          </cell>
          <cell r="G323">
            <v>0</v>
          </cell>
          <cell r="H323">
            <v>2972838</v>
          </cell>
          <cell r="I323">
            <v>248062</v>
          </cell>
          <cell r="J323">
            <v>0</v>
          </cell>
          <cell r="K323">
            <v>0</v>
          </cell>
          <cell r="L323">
            <v>681</v>
          </cell>
          <cell r="M323">
            <v>0</v>
          </cell>
          <cell r="N323">
            <v>20469</v>
          </cell>
          <cell r="O323">
            <v>91503</v>
          </cell>
        </row>
        <row r="324">
          <cell r="A324" t="str">
            <v>450558</v>
          </cell>
          <cell r="B324">
            <v>450558</v>
          </cell>
          <cell r="C324">
            <v>40056</v>
          </cell>
          <cell r="D324">
            <v>1086820</v>
          </cell>
          <cell r="E324">
            <v>0</v>
          </cell>
          <cell r="F324">
            <v>3472061</v>
          </cell>
          <cell r="G324">
            <v>0</v>
          </cell>
          <cell r="H324">
            <v>0</v>
          </cell>
          <cell r="I324">
            <v>2307421</v>
          </cell>
          <cell r="J324">
            <v>0</v>
          </cell>
          <cell r="K324">
            <v>0</v>
          </cell>
          <cell r="L324">
            <v>3209</v>
          </cell>
          <cell r="M324">
            <v>0</v>
          </cell>
          <cell r="N324">
            <v>0</v>
          </cell>
          <cell r="O324">
            <v>169868</v>
          </cell>
        </row>
        <row r="325">
          <cell r="A325" t="str">
            <v>450563</v>
          </cell>
          <cell r="B325">
            <v>450563</v>
          </cell>
          <cell r="C325">
            <v>39994</v>
          </cell>
          <cell r="D325">
            <v>1265639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2256176</v>
          </cell>
          <cell r="J325">
            <v>0</v>
          </cell>
          <cell r="K325">
            <v>0</v>
          </cell>
          <cell r="L325">
            <v>3194</v>
          </cell>
          <cell r="M325">
            <v>0</v>
          </cell>
          <cell r="N325">
            <v>0</v>
          </cell>
          <cell r="O325">
            <v>103081</v>
          </cell>
        </row>
        <row r="326">
          <cell r="A326" t="str">
            <v>450573</v>
          </cell>
          <cell r="B326">
            <v>450573</v>
          </cell>
          <cell r="C326">
            <v>39994</v>
          </cell>
          <cell r="D326">
            <v>25902</v>
          </cell>
          <cell r="E326">
            <v>0</v>
          </cell>
          <cell r="F326">
            <v>412394</v>
          </cell>
          <cell r="G326">
            <v>0</v>
          </cell>
          <cell r="H326">
            <v>0</v>
          </cell>
          <cell r="I326">
            <v>285788</v>
          </cell>
          <cell r="J326">
            <v>0</v>
          </cell>
          <cell r="K326">
            <v>0</v>
          </cell>
          <cell r="L326">
            <v>751</v>
          </cell>
          <cell r="M326">
            <v>0</v>
          </cell>
          <cell r="N326">
            <v>0</v>
          </cell>
          <cell r="O326">
            <v>147335</v>
          </cell>
        </row>
        <row r="327">
          <cell r="A327" t="str">
            <v>450580</v>
          </cell>
          <cell r="B327">
            <v>450580</v>
          </cell>
          <cell r="C327">
            <v>39872</v>
          </cell>
          <cell r="D327">
            <v>0</v>
          </cell>
          <cell r="E327">
            <v>0</v>
          </cell>
          <cell r="F327">
            <v>541383</v>
          </cell>
          <cell r="G327">
            <v>0</v>
          </cell>
          <cell r="H327">
            <v>3428981</v>
          </cell>
          <cell r="I327">
            <v>372799</v>
          </cell>
          <cell r="J327">
            <v>0</v>
          </cell>
          <cell r="K327">
            <v>0</v>
          </cell>
          <cell r="L327">
            <v>1013</v>
          </cell>
          <cell r="M327">
            <v>0</v>
          </cell>
          <cell r="N327">
            <v>0</v>
          </cell>
          <cell r="O327">
            <v>172986</v>
          </cell>
        </row>
        <row r="328">
          <cell r="A328" t="str">
            <v>450586</v>
          </cell>
          <cell r="B328">
            <v>450586</v>
          </cell>
          <cell r="C328">
            <v>39994</v>
          </cell>
          <cell r="D328">
            <v>4018</v>
          </cell>
          <cell r="E328">
            <v>0</v>
          </cell>
          <cell r="F328">
            <v>205181</v>
          </cell>
          <cell r="G328">
            <v>0</v>
          </cell>
          <cell r="H328">
            <v>1794933</v>
          </cell>
          <cell r="I328">
            <v>139641</v>
          </cell>
          <cell r="J328">
            <v>0</v>
          </cell>
          <cell r="K328">
            <v>0</v>
          </cell>
          <cell r="L328">
            <v>381</v>
          </cell>
          <cell r="M328">
            <v>0</v>
          </cell>
          <cell r="N328">
            <v>0</v>
          </cell>
          <cell r="O328">
            <v>58782</v>
          </cell>
        </row>
        <row r="329">
          <cell r="A329" t="str">
            <v>450597</v>
          </cell>
          <cell r="B329">
            <v>450597</v>
          </cell>
          <cell r="C329">
            <v>40086</v>
          </cell>
          <cell r="D329">
            <v>0</v>
          </cell>
          <cell r="E329">
            <v>0</v>
          </cell>
          <cell r="F329">
            <v>1027280</v>
          </cell>
          <cell r="G329">
            <v>0</v>
          </cell>
          <cell r="H329">
            <v>5335588</v>
          </cell>
          <cell r="I329">
            <v>376020</v>
          </cell>
          <cell r="J329">
            <v>0</v>
          </cell>
          <cell r="K329">
            <v>0</v>
          </cell>
          <cell r="L329">
            <v>1133</v>
          </cell>
          <cell r="M329">
            <v>99255</v>
          </cell>
          <cell r="N329">
            <v>18</v>
          </cell>
          <cell r="O329">
            <v>399422</v>
          </cell>
        </row>
        <row r="330">
          <cell r="A330" t="str">
            <v>450610</v>
          </cell>
          <cell r="B330">
            <v>450610</v>
          </cell>
          <cell r="C330">
            <v>39994</v>
          </cell>
          <cell r="D330">
            <v>450998</v>
          </cell>
          <cell r="E330">
            <v>0</v>
          </cell>
          <cell r="F330">
            <v>2518295</v>
          </cell>
          <cell r="G330">
            <v>0</v>
          </cell>
          <cell r="H330">
            <v>0</v>
          </cell>
          <cell r="I330">
            <v>4198338</v>
          </cell>
          <cell r="J330">
            <v>0</v>
          </cell>
          <cell r="K330">
            <v>0</v>
          </cell>
          <cell r="L330">
            <v>5627</v>
          </cell>
          <cell r="M330">
            <v>716</v>
          </cell>
          <cell r="N330">
            <v>10449</v>
          </cell>
          <cell r="O330">
            <v>213464</v>
          </cell>
        </row>
        <row r="331">
          <cell r="A331" t="str">
            <v>450615</v>
          </cell>
          <cell r="B331">
            <v>450615</v>
          </cell>
          <cell r="C331">
            <v>40178</v>
          </cell>
          <cell r="D331">
            <v>0</v>
          </cell>
          <cell r="E331">
            <v>0</v>
          </cell>
          <cell r="F331">
            <v>381060</v>
          </cell>
          <cell r="G331">
            <v>0</v>
          </cell>
          <cell r="H331">
            <v>0</v>
          </cell>
          <cell r="I331">
            <v>295543</v>
          </cell>
          <cell r="J331">
            <v>0</v>
          </cell>
          <cell r="K331">
            <v>0</v>
          </cell>
          <cell r="L331">
            <v>878</v>
          </cell>
          <cell r="M331">
            <v>0</v>
          </cell>
          <cell r="N331">
            <v>0</v>
          </cell>
          <cell r="O331">
            <v>159331</v>
          </cell>
        </row>
        <row r="332">
          <cell r="A332" t="str">
            <v>450630</v>
          </cell>
          <cell r="B332">
            <v>450630</v>
          </cell>
          <cell r="C332">
            <v>39994</v>
          </cell>
          <cell r="D332">
            <v>817883</v>
          </cell>
          <cell r="E332">
            <v>0</v>
          </cell>
          <cell r="F332">
            <v>1361004</v>
          </cell>
          <cell r="G332">
            <v>0</v>
          </cell>
          <cell r="H332">
            <v>0</v>
          </cell>
          <cell r="I332">
            <v>1497888</v>
          </cell>
          <cell r="J332">
            <v>0</v>
          </cell>
          <cell r="K332">
            <v>0</v>
          </cell>
          <cell r="L332">
            <v>2097</v>
          </cell>
          <cell r="M332">
            <v>0</v>
          </cell>
          <cell r="N332">
            <v>0</v>
          </cell>
          <cell r="O332">
            <v>598215</v>
          </cell>
        </row>
        <row r="333">
          <cell r="A333" t="str">
            <v>450638</v>
          </cell>
          <cell r="B333">
            <v>450638</v>
          </cell>
          <cell r="C333">
            <v>39964</v>
          </cell>
          <cell r="D333">
            <v>1287858</v>
          </cell>
          <cell r="E333">
            <v>0</v>
          </cell>
          <cell r="F333">
            <v>6912106</v>
          </cell>
          <cell r="G333">
            <v>0</v>
          </cell>
          <cell r="H333">
            <v>0</v>
          </cell>
          <cell r="I333">
            <v>3893662</v>
          </cell>
          <cell r="J333">
            <v>0</v>
          </cell>
          <cell r="K333">
            <v>0</v>
          </cell>
          <cell r="L333">
            <v>5024</v>
          </cell>
          <cell r="M333">
            <v>0</v>
          </cell>
          <cell r="N333">
            <v>0</v>
          </cell>
          <cell r="O333">
            <v>716118</v>
          </cell>
        </row>
        <row r="334">
          <cell r="A334" t="str">
            <v>450641</v>
          </cell>
          <cell r="B334">
            <v>450641</v>
          </cell>
          <cell r="C334">
            <v>39994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1983447</v>
          </cell>
          <cell r="I334">
            <v>142743</v>
          </cell>
          <cell r="J334">
            <v>0</v>
          </cell>
          <cell r="K334">
            <v>0</v>
          </cell>
          <cell r="L334">
            <v>424</v>
          </cell>
          <cell r="M334">
            <v>0</v>
          </cell>
          <cell r="N334">
            <v>6581</v>
          </cell>
          <cell r="O334">
            <v>83211</v>
          </cell>
        </row>
        <row r="335">
          <cell r="A335" t="str">
            <v>450647</v>
          </cell>
          <cell r="B335">
            <v>450647</v>
          </cell>
          <cell r="C335">
            <v>39964</v>
          </cell>
          <cell r="D335">
            <v>9541593</v>
          </cell>
          <cell r="E335">
            <v>52650</v>
          </cell>
          <cell r="F335">
            <v>6451354</v>
          </cell>
          <cell r="G335">
            <v>0</v>
          </cell>
          <cell r="H335">
            <v>0</v>
          </cell>
          <cell r="I335">
            <v>7008342</v>
          </cell>
          <cell r="J335">
            <v>21628</v>
          </cell>
          <cell r="K335">
            <v>2037516</v>
          </cell>
          <cell r="L335">
            <v>5576</v>
          </cell>
          <cell r="M335">
            <v>0</v>
          </cell>
          <cell r="N335">
            <v>0</v>
          </cell>
          <cell r="O335">
            <v>615238</v>
          </cell>
        </row>
        <row r="336">
          <cell r="A336" t="str">
            <v>450651</v>
          </cell>
          <cell r="B336">
            <v>450651</v>
          </cell>
          <cell r="C336">
            <v>39903</v>
          </cell>
          <cell r="D336">
            <v>1394383</v>
          </cell>
          <cell r="E336">
            <v>0</v>
          </cell>
          <cell r="F336">
            <v>1575097</v>
          </cell>
          <cell r="G336">
            <v>0</v>
          </cell>
          <cell r="H336">
            <v>0</v>
          </cell>
          <cell r="I336">
            <v>2533028</v>
          </cell>
          <cell r="J336">
            <v>0</v>
          </cell>
          <cell r="K336">
            <v>0</v>
          </cell>
          <cell r="L336">
            <v>3228</v>
          </cell>
          <cell r="M336">
            <v>0</v>
          </cell>
          <cell r="N336">
            <v>0</v>
          </cell>
          <cell r="O336">
            <v>363619</v>
          </cell>
        </row>
        <row r="337">
          <cell r="A337" t="str">
            <v>450658</v>
          </cell>
          <cell r="B337">
            <v>450658</v>
          </cell>
          <cell r="C337">
            <v>40056</v>
          </cell>
          <cell r="D337">
            <v>1444</v>
          </cell>
          <cell r="E337">
            <v>0</v>
          </cell>
          <cell r="F337">
            <v>0</v>
          </cell>
          <cell r="G337">
            <v>0</v>
          </cell>
          <cell r="H337">
            <v>2471203</v>
          </cell>
          <cell r="I337">
            <v>184617</v>
          </cell>
          <cell r="J337">
            <v>0</v>
          </cell>
          <cell r="K337">
            <v>0</v>
          </cell>
          <cell r="L337">
            <v>510</v>
          </cell>
          <cell r="M337">
            <v>0</v>
          </cell>
          <cell r="N337">
            <v>0</v>
          </cell>
          <cell r="O337">
            <v>23699</v>
          </cell>
        </row>
        <row r="338">
          <cell r="A338" t="str">
            <v>450662</v>
          </cell>
          <cell r="B338">
            <v>450662</v>
          </cell>
          <cell r="C338">
            <v>39903</v>
          </cell>
          <cell r="D338">
            <v>1362658</v>
          </cell>
          <cell r="E338">
            <v>0</v>
          </cell>
          <cell r="F338">
            <v>9137119</v>
          </cell>
          <cell r="G338">
            <v>0</v>
          </cell>
          <cell r="H338">
            <v>0</v>
          </cell>
          <cell r="I338">
            <v>2124302</v>
          </cell>
          <cell r="J338">
            <v>0</v>
          </cell>
          <cell r="K338">
            <v>0</v>
          </cell>
          <cell r="L338">
            <v>2459</v>
          </cell>
          <cell r="M338">
            <v>0</v>
          </cell>
          <cell r="N338">
            <v>0</v>
          </cell>
          <cell r="O338">
            <v>1097594</v>
          </cell>
        </row>
        <row r="339">
          <cell r="A339" t="str">
            <v>450668</v>
          </cell>
          <cell r="B339">
            <v>450668</v>
          </cell>
          <cell r="C339">
            <v>39964</v>
          </cell>
          <cell r="D339">
            <v>1133161</v>
          </cell>
          <cell r="E339">
            <v>0</v>
          </cell>
          <cell r="F339">
            <v>7134898</v>
          </cell>
          <cell r="G339">
            <v>213921</v>
          </cell>
          <cell r="H339">
            <v>0</v>
          </cell>
          <cell r="I339">
            <v>3533757</v>
          </cell>
          <cell r="J339">
            <v>0</v>
          </cell>
          <cell r="K339">
            <v>0</v>
          </cell>
          <cell r="L339">
            <v>5057</v>
          </cell>
          <cell r="M339">
            <v>0</v>
          </cell>
          <cell r="N339">
            <v>0</v>
          </cell>
          <cell r="O339">
            <v>772016</v>
          </cell>
        </row>
        <row r="340">
          <cell r="A340" t="str">
            <v>450669</v>
          </cell>
          <cell r="B340">
            <v>450669</v>
          </cell>
          <cell r="C340">
            <v>39964</v>
          </cell>
          <cell r="D340">
            <v>901668</v>
          </cell>
          <cell r="E340">
            <v>0</v>
          </cell>
          <cell r="F340">
            <v>1266147</v>
          </cell>
          <cell r="G340">
            <v>0</v>
          </cell>
          <cell r="H340">
            <v>0</v>
          </cell>
          <cell r="I340">
            <v>1653414</v>
          </cell>
          <cell r="J340">
            <v>0</v>
          </cell>
          <cell r="K340">
            <v>0</v>
          </cell>
          <cell r="L340">
            <v>2797</v>
          </cell>
          <cell r="M340">
            <v>0</v>
          </cell>
          <cell r="N340">
            <v>0</v>
          </cell>
          <cell r="O340">
            <v>255652</v>
          </cell>
        </row>
        <row r="341">
          <cell r="A341" t="str">
            <v>450670</v>
          </cell>
          <cell r="B341">
            <v>450670</v>
          </cell>
          <cell r="C341">
            <v>39994</v>
          </cell>
          <cell r="D341">
            <v>666296</v>
          </cell>
          <cell r="E341">
            <v>64191</v>
          </cell>
          <cell r="F341">
            <v>1245337</v>
          </cell>
          <cell r="G341">
            <v>0</v>
          </cell>
          <cell r="H341">
            <v>0</v>
          </cell>
          <cell r="I341">
            <v>3005969</v>
          </cell>
          <cell r="J341">
            <v>35300</v>
          </cell>
          <cell r="K341">
            <v>0</v>
          </cell>
          <cell r="L341">
            <v>4220</v>
          </cell>
          <cell r="M341">
            <v>0</v>
          </cell>
          <cell r="N341">
            <v>0</v>
          </cell>
          <cell r="O341">
            <v>502898</v>
          </cell>
        </row>
        <row r="342">
          <cell r="A342" t="str">
            <v>450672</v>
          </cell>
          <cell r="B342">
            <v>450672</v>
          </cell>
          <cell r="C342">
            <v>39844</v>
          </cell>
          <cell r="D342">
            <v>1692551</v>
          </cell>
          <cell r="E342">
            <v>5807285</v>
          </cell>
          <cell r="F342">
            <v>3037020</v>
          </cell>
          <cell r="G342">
            <v>0</v>
          </cell>
          <cell r="H342">
            <v>0</v>
          </cell>
          <cell r="I342">
            <v>4693080</v>
          </cell>
          <cell r="J342">
            <v>1752351</v>
          </cell>
          <cell r="K342">
            <v>0</v>
          </cell>
          <cell r="L342">
            <v>5396</v>
          </cell>
          <cell r="M342">
            <v>0</v>
          </cell>
          <cell r="N342">
            <v>0</v>
          </cell>
          <cell r="O342">
            <v>815319</v>
          </cell>
        </row>
        <row r="343">
          <cell r="A343" t="str">
            <v>450674</v>
          </cell>
          <cell r="B343">
            <v>450674</v>
          </cell>
          <cell r="C343">
            <v>39872</v>
          </cell>
          <cell r="D343">
            <v>0</v>
          </cell>
          <cell r="E343">
            <v>0</v>
          </cell>
          <cell r="F343">
            <v>114052</v>
          </cell>
          <cell r="G343">
            <v>0</v>
          </cell>
          <cell r="H343">
            <v>0</v>
          </cell>
          <cell r="I343">
            <v>75190</v>
          </cell>
          <cell r="J343">
            <v>0</v>
          </cell>
          <cell r="K343">
            <v>0</v>
          </cell>
          <cell r="L343">
            <v>173</v>
          </cell>
          <cell r="M343">
            <v>0</v>
          </cell>
          <cell r="N343">
            <v>0</v>
          </cell>
          <cell r="O343">
            <v>3437</v>
          </cell>
        </row>
        <row r="344">
          <cell r="A344" t="str">
            <v>450675</v>
          </cell>
          <cell r="B344">
            <v>450675</v>
          </cell>
          <cell r="C344">
            <v>39964</v>
          </cell>
          <cell r="D344">
            <v>985338</v>
          </cell>
          <cell r="E344">
            <v>0</v>
          </cell>
          <cell r="F344">
            <v>6205747</v>
          </cell>
          <cell r="G344">
            <v>0</v>
          </cell>
          <cell r="H344">
            <v>0</v>
          </cell>
          <cell r="I344">
            <v>2632628</v>
          </cell>
          <cell r="J344">
            <v>0</v>
          </cell>
          <cell r="K344">
            <v>0</v>
          </cell>
          <cell r="L344">
            <v>3729</v>
          </cell>
          <cell r="M344">
            <v>0</v>
          </cell>
          <cell r="N344">
            <v>0</v>
          </cell>
          <cell r="O344">
            <v>664984</v>
          </cell>
        </row>
        <row r="345">
          <cell r="A345" t="str">
            <v>450678</v>
          </cell>
          <cell r="B345">
            <v>450678</v>
          </cell>
          <cell r="C345">
            <v>39964</v>
          </cell>
          <cell r="D345">
            <v>212475</v>
          </cell>
          <cell r="E345">
            <v>0</v>
          </cell>
          <cell r="F345">
            <v>1733486</v>
          </cell>
          <cell r="G345">
            <v>0</v>
          </cell>
          <cell r="H345">
            <v>0</v>
          </cell>
          <cell r="I345">
            <v>1959812</v>
          </cell>
          <cell r="J345">
            <v>0</v>
          </cell>
          <cell r="K345">
            <v>0</v>
          </cell>
          <cell r="L345">
            <v>2890</v>
          </cell>
          <cell r="M345">
            <v>0</v>
          </cell>
          <cell r="N345">
            <v>0</v>
          </cell>
          <cell r="O345">
            <v>298677</v>
          </cell>
        </row>
        <row r="346">
          <cell r="A346" t="str">
            <v>450683</v>
          </cell>
          <cell r="B346">
            <v>450683</v>
          </cell>
          <cell r="C346">
            <v>39813</v>
          </cell>
          <cell r="D346">
            <v>1360</v>
          </cell>
          <cell r="E346">
            <v>0</v>
          </cell>
          <cell r="F346">
            <v>23223</v>
          </cell>
          <cell r="G346">
            <v>0</v>
          </cell>
          <cell r="H346">
            <v>0</v>
          </cell>
          <cell r="I346">
            <v>45822</v>
          </cell>
          <cell r="J346">
            <v>0</v>
          </cell>
          <cell r="K346">
            <v>0</v>
          </cell>
          <cell r="L346">
            <v>112</v>
          </cell>
          <cell r="M346">
            <v>0</v>
          </cell>
          <cell r="N346">
            <v>0</v>
          </cell>
          <cell r="O346">
            <v>0</v>
          </cell>
        </row>
        <row r="347">
          <cell r="A347" t="str">
            <v>450684</v>
          </cell>
          <cell r="B347">
            <v>450684</v>
          </cell>
          <cell r="C347">
            <v>40178</v>
          </cell>
          <cell r="D347">
            <v>144359</v>
          </cell>
          <cell r="E347">
            <v>0</v>
          </cell>
          <cell r="F347">
            <v>3204424</v>
          </cell>
          <cell r="G347">
            <v>0</v>
          </cell>
          <cell r="H347">
            <v>0</v>
          </cell>
          <cell r="I347">
            <v>1823802</v>
          </cell>
          <cell r="J347">
            <v>0</v>
          </cell>
          <cell r="K347">
            <v>0</v>
          </cell>
          <cell r="L347">
            <v>2754</v>
          </cell>
          <cell r="M347">
            <v>0</v>
          </cell>
          <cell r="N347">
            <v>0</v>
          </cell>
          <cell r="O347">
            <v>266136</v>
          </cell>
        </row>
        <row r="348">
          <cell r="A348" t="str">
            <v>450686</v>
          </cell>
          <cell r="B348">
            <v>450686</v>
          </cell>
          <cell r="C348">
            <v>39813</v>
          </cell>
          <cell r="D348">
            <v>2583767</v>
          </cell>
          <cell r="E348">
            <v>10288763</v>
          </cell>
          <cell r="F348">
            <v>11138849</v>
          </cell>
          <cell r="G348">
            <v>0</v>
          </cell>
          <cell r="H348">
            <v>0</v>
          </cell>
          <cell r="I348">
            <v>5428226</v>
          </cell>
          <cell r="J348">
            <v>3568071</v>
          </cell>
          <cell r="K348">
            <v>2100491</v>
          </cell>
          <cell r="L348">
            <v>7399</v>
          </cell>
          <cell r="M348">
            <v>0</v>
          </cell>
          <cell r="N348">
            <v>0</v>
          </cell>
          <cell r="O348">
            <v>1744595</v>
          </cell>
        </row>
        <row r="349">
          <cell r="A349" t="str">
            <v>450690</v>
          </cell>
          <cell r="B349">
            <v>450690</v>
          </cell>
          <cell r="C349">
            <v>40056</v>
          </cell>
          <cell r="D349">
            <v>210914</v>
          </cell>
          <cell r="E349">
            <v>659568</v>
          </cell>
          <cell r="F349">
            <v>2997330</v>
          </cell>
          <cell r="G349">
            <v>0</v>
          </cell>
          <cell r="H349">
            <v>0</v>
          </cell>
          <cell r="I349">
            <v>805011</v>
          </cell>
          <cell r="J349">
            <v>432091</v>
          </cell>
          <cell r="K349">
            <v>0</v>
          </cell>
          <cell r="L349">
            <v>1321</v>
          </cell>
          <cell r="M349">
            <v>0</v>
          </cell>
          <cell r="N349">
            <v>0</v>
          </cell>
          <cell r="O349">
            <v>13642</v>
          </cell>
        </row>
        <row r="350">
          <cell r="A350" t="str">
            <v>450694</v>
          </cell>
          <cell r="B350">
            <v>450694</v>
          </cell>
          <cell r="C350">
            <v>39903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2607803</v>
          </cell>
          <cell r="I350">
            <v>193643</v>
          </cell>
          <cell r="J350">
            <v>0</v>
          </cell>
          <cell r="K350">
            <v>0</v>
          </cell>
          <cell r="L350">
            <v>473</v>
          </cell>
          <cell r="M350">
            <v>0</v>
          </cell>
          <cell r="N350">
            <v>0</v>
          </cell>
          <cell r="O350">
            <v>81227</v>
          </cell>
        </row>
        <row r="351">
          <cell r="A351" t="str">
            <v>450709</v>
          </cell>
          <cell r="B351">
            <v>450709</v>
          </cell>
          <cell r="C351">
            <v>39994</v>
          </cell>
          <cell r="D351">
            <v>123822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844930</v>
          </cell>
          <cell r="J351">
            <v>0</v>
          </cell>
          <cell r="K351">
            <v>0</v>
          </cell>
          <cell r="L351">
            <v>1278</v>
          </cell>
          <cell r="M351">
            <v>0</v>
          </cell>
          <cell r="N351">
            <v>0</v>
          </cell>
          <cell r="O351">
            <v>169152</v>
          </cell>
        </row>
        <row r="352">
          <cell r="A352" t="str">
            <v>450718</v>
          </cell>
          <cell r="B352">
            <v>450718</v>
          </cell>
          <cell r="C352">
            <v>39872</v>
          </cell>
          <cell r="D352">
            <v>829495</v>
          </cell>
          <cell r="E352">
            <v>0</v>
          </cell>
          <cell r="F352">
            <v>1765714</v>
          </cell>
          <cell r="G352">
            <v>0</v>
          </cell>
          <cell r="H352">
            <v>0</v>
          </cell>
          <cell r="I352">
            <v>1698658</v>
          </cell>
          <cell r="J352">
            <v>0</v>
          </cell>
          <cell r="K352">
            <v>0</v>
          </cell>
          <cell r="L352">
            <v>2118</v>
          </cell>
          <cell r="M352">
            <v>0</v>
          </cell>
          <cell r="N352">
            <v>0</v>
          </cell>
          <cell r="O352">
            <v>110958</v>
          </cell>
        </row>
        <row r="353">
          <cell r="A353" t="str">
            <v>450723</v>
          </cell>
          <cell r="B353">
            <v>450723</v>
          </cell>
          <cell r="C353">
            <v>39994</v>
          </cell>
          <cell r="D353">
            <v>901684</v>
          </cell>
          <cell r="E353">
            <v>1167043</v>
          </cell>
          <cell r="F353">
            <v>3918301</v>
          </cell>
          <cell r="G353">
            <v>0</v>
          </cell>
          <cell r="H353">
            <v>0</v>
          </cell>
          <cell r="I353">
            <v>3126694</v>
          </cell>
          <cell r="J353">
            <v>985115</v>
          </cell>
          <cell r="K353">
            <v>0</v>
          </cell>
          <cell r="L353">
            <v>4536</v>
          </cell>
          <cell r="M353">
            <v>38647</v>
          </cell>
          <cell r="N353">
            <v>5497</v>
          </cell>
          <cell r="O353">
            <v>537271</v>
          </cell>
        </row>
        <row r="354">
          <cell r="A354" t="str">
            <v>450743</v>
          </cell>
          <cell r="B354">
            <v>450743</v>
          </cell>
          <cell r="C354">
            <v>39933</v>
          </cell>
          <cell r="D354">
            <v>1181818</v>
          </cell>
          <cell r="E354">
            <v>0</v>
          </cell>
          <cell r="F354">
            <v>2308340</v>
          </cell>
          <cell r="G354">
            <v>0</v>
          </cell>
          <cell r="H354">
            <v>0</v>
          </cell>
          <cell r="I354">
            <v>2300548</v>
          </cell>
          <cell r="J354">
            <v>0</v>
          </cell>
          <cell r="K354">
            <v>0</v>
          </cell>
          <cell r="L354">
            <v>3060</v>
          </cell>
          <cell r="M354">
            <v>0</v>
          </cell>
          <cell r="N354">
            <v>0</v>
          </cell>
          <cell r="O354">
            <v>122658</v>
          </cell>
        </row>
        <row r="355">
          <cell r="A355" t="str">
            <v>450747</v>
          </cell>
          <cell r="B355">
            <v>450747</v>
          </cell>
          <cell r="C355">
            <v>39813</v>
          </cell>
          <cell r="D355">
            <v>21915</v>
          </cell>
          <cell r="E355">
            <v>0</v>
          </cell>
          <cell r="F355">
            <v>1741584</v>
          </cell>
          <cell r="G355">
            <v>0</v>
          </cell>
          <cell r="H355">
            <v>9890390</v>
          </cell>
          <cell r="I355">
            <v>765102</v>
          </cell>
          <cell r="J355">
            <v>0</v>
          </cell>
          <cell r="K355">
            <v>0</v>
          </cell>
          <cell r="L355">
            <v>1646</v>
          </cell>
          <cell r="M355">
            <v>0</v>
          </cell>
          <cell r="N355">
            <v>0</v>
          </cell>
          <cell r="O355">
            <v>738569</v>
          </cell>
        </row>
        <row r="356">
          <cell r="A356" t="str">
            <v>450749</v>
          </cell>
          <cell r="B356">
            <v>450749</v>
          </cell>
          <cell r="C356">
            <v>39872</v>
          </cell>
          <cell r="D356">
            <v>16063</v>
          </cell>
          <cell r="E356">
            <v>0</v>
          </cell>
          <cell r="F356">
            <v>221241</v>
          </cell>
          <cell r="G356">
            <v>0</v>
          </cell>
          <cell r="H356">
            <v>1495738</v>
          </cell>
          <cell r="I356">
            <v>106000</v>
          </cell>
          <cell r="J356">
            <v>0</v>
          </cell>
          <cell r="K356">
            <v>0</v>
          </cell>
          <cell r="L356">
            <v>314</v>
          </cell>
          <cell r="M356">
            <v>0</v>
          </cell>
          <cell r="N356">
            <v>0</v>
          </cell>
          <cell r="O356">
            <v>88456</v>
          </cell>
        </row>
        <row r="357">
          <cell r="A357" t="str">
            <v>450755</v>
          </cell>
          <cell r="B357">
            <v>450755</v>
          </cell>
          <cell r="C357">
            <v>39994</v>
          </cell>
          <cell r="D357">
            <v>10945</v>
          </cell>
          <cell r="E357">
            <v>0</v>
          </cell>
          <cell r="F357">
            <v>230311</v>
          </cell>
          <cell r="G357">
            <v>0</v>
          </cell>
          <cell r="H357">
            <v>0</v>
          </cell>
          <cell r="I357">
            <v>158324</v>
          </cell>
          <cell r="J357">
            <v>0</v>
          </cell>
          <cell r="K357">
            <v>0</v>
          </cell>
          <cell r="L357">
            <v>407</v>
          </cell>
          <cell r="M357">
            <v>0</v>
          </cell>
          <cell r="N357">
            <v>4132</v>
          </cell>
          <cell r="O357">
            <v>69782</v>
          </cell>
        </row>
        <row r="358">
          <cell r="A358" t="str">
            <v>450766</v>
          </cell>
          <cell r="B358">
            <v>450766</v>
          </cell>
          <cell r="C358">
            <v>40056</v>
          </cell>
          <cell r="D358">
            <v>1481568</v>
          </cell>
          <cell r="E358">
            <v>1827572</v>
          </cell>
          <cell r="F358">
            <v>0</v>
          </cell>
          <cell r="G358">
            <v>0</v>
          </cell>
          <cell r="H358">
            <v>0</v>
          </cell>
          <cell r="I358">
            <v>1418384</v>
          </cell>
          <cell r="J358">
            <v>671124</v>
          </cell>
          <cell r="K358">
            <v>0</v>
          </cell>
          <cell r="L358">
            <v>1454</v>
          </cell>
          <cell r="M358">
            <v>0</v>
          </cell>
          <cell r="N358">
            <v>0</v>
          </cell>
          <cell r="O358">
            <v>86352</v>
          </cell>
        </row>
        <row r="359">
          <cell r="A359" t="str">
            <v>450770</v>
          </cell>
          <cell r="B359">
            <v>450770</v>
          </cell>
          <cell r="C359">
            <v>39813</v>
          </cell>
          <cell r="D359">
            <v>0</v>
          </cell>
          <cell r="E359">
            <v>0</v>
          </cell>
          <cell r="F359">
            <v>803497</v>
          </cell>
          <cell r="G359">
            <v>0</v>
          </cell>
          <cell r="H359">
            <v>1549993</v>
          </cell>
          <cell r="I359">
            <v>314337</v>
          </cell>
          <cell r="J359">
            <v>0</v>
          </cell>
          <cell r="K359">
            <v>0</v>
          </cell>
          <cell r="L359">
            <v>642</v>
          </cell>
          <cell r="M359">
            <v>0</v>
          </cell>
          <cell r="N359">
            <v>0</v>
          </cell>
          <cell r="O359">
            <v>299893</v>
          </cell>
        </row>
        <row r="360">
          <cell r="A360" t="str">
            <v>450771</v>
          </cell>
          <cell r="B360">
            <v>450771</v>
          </cell>
          <cell r="C360">
            <v>39813</v>
          </cell>
          <cell r="D360">
            <v>1692617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2284398</v>
          </cell>
          <cell r="J360">
            <v>0</v>
          </cell>
          <cell r="K360">
            <v>0</v>
          </cell>
          <cell r="L360">
            <v>3316</v>
          </cell>
          <cell r="M360">
            <v>0</v>
          </cell>
          <cell r="N360">
            <v>0</v>
          </cell>
          <cell r="O360">
            <v>179638</v>
          </cell>
        </row>
        <row r="361">
          <cell r="A361" t="str">
            <v>450788</v>
          </cell>
          <cell r="B361">
            <v>450788</v>
          </cell>
          <cell r="C361">
            <v>40056</v>
          </cell>
          <cell r="D361">
            <v>303485</v>
          </cell>
          <cell r="E361">
            <v>1099188</v>
          </cell>
          <cell r="F361">
            <v>8193933</v>
          </cell>
          <cell r="G361">
            <v>0</v>
          </cell>
          <cell r="H361">
            <v>0</v>
          </cell>
          <cell r="I361">
            <v>3195125</v>
          </cell>
          <cell r="J361">
            <v>465940</v>
          </cell>
          <cell r="K361">
            <v>0</v>
          </cell>
          <cell r="L361">
            <v>4785</v>
          </cell>
          <cell r="M361">
            <v>0</v>
          </cell>
          <cell r="N361">
            <v>0</v>
          </cell>
          <cell r="O361">
            <v>924077</v>
          </cell>
        </row>
        <row r="362">
          <cell r="A362" t="str">
            <v>450795</v>
          </cell>
          <cell r="B362">
            <v>450795</v>
          </cell>
          <cell r="C362">
            <v>40178</v>
          </cell>
          <cell r="D362">
            <v>43423</v>
          </cell>
          <cell r="E362">
            <v>0</v>
          </cell>
          <cell r="F362">
            <v>147660</v>
          </cell>
          <cell r="G362">
            <v>0</v>
          </cell>
          <cell r="H362">
            <v>0</v>
          </cell>
          <cell r="I362">
            <v>105478</v>
          </cell>
          <cell r="J362">
            <v>0</v>
          </cell>
          <cell r="K362">
            <v>0</v>
          </cell>
          <cell r="L362">
            <v>156</v>
          </cell>
          <cell r="M362">
            <v>0</v>
          </cell>
          <cell r="N362">
            <v>0</v>
          </cell>
          <cell r="O362">
            <v>19254</v>
          </cell>
        </row>
        <row r="363">
          <cell r="A363" t="str">
            <v>450797</v>
          </cell>
          <cell r="B363">
            <v>450797</v>
          </cell>
          <cell r="C363">
            <v>40178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4347</v>
          </cell>
          <cell r="J363">
            <v>0</v>
          </cell>
          <cell r="K363">
            <v>0</v>
          </cell>
          <cell r="L363">
            <v>7</v>
          </cell>
          <cell r="M363">
            <v>0</v>
          </cell>
          <cell r="N363">
            <v>0</v>
          </cell>
          <cell r="O363">
            <v>0</v>
          </cell>
        </row>
        <row r="364">
          <cell r="A364" t="str">
            <v>450801</v>
          </cell>
          <cell r="B364">
            <v>450801</v>
          </cell>
          <cell r="C364">
            <v>39994</v>
          </cell>
          <cell r="D364">
            <v>945898</v>
          </cell>
          <cell r="E364">
            <v>456658</v>
          </cell>
          <cell r="F364">
            <v>3977656</v>
          </cell>
          <cell r="G364">
            <v>0</v>
          </cell>
          <cell r="H364">
            <v>0</v>
          </cell>
          <cell r="I364">
            <v>4687884</v>
          </cell>
          <cell r="J364">
            <v>212452</v>
          </cell>
          <cell r="K364">
            <v>0</v>
          </cell>
          <cell r="L364">
            <v>7735</v>
          </cell>
          <cell r="M364">
            <v>0</v>
          </cell>
          <cell r="N364">
            <v>0</v>
          </cell>
          <cell r="O364">
            <v>1173218</v>
          </cell>
        </row>
        <row r="365">
          <cell r="A365" t="str">
            <v>450809</v>
          </cell>
          <cell r="B365">
            <v>450809</v>
          </cell>
          <cell r="C365">
            <v>39994</v>
          </cell>
          <cell r="D365">
            <v>1954391</v>
          </cell>
          <cell r="E365">
            <v>86800</v>
          </cell>
          <cell r="F365">
            <v>2205698</v>
          </cell>
          <cell r="G365">
            <v>0</v>
          </cell>
          <cell r="H365">
            <v>0</v>
          </cell>
          <cell r="I365">
            <v>3191863</v>
          </cell>
          <cell r="J365">
            <v>26163</v>
          </cell>
          <cell r="K365">
            <v>1724869</v>
          </cell>
          <cell r="L365">
            <v>4039</v>
          </cell>
          <cell r="M365">
            <v>0</v>
          </cell>
          <cell r="N365">
            <v>0</v>
          </cell>
          <cell r="O365">
            <v>314126</v>
          </cell>
        </row>
        <row r="366">
          <cell r="A366" t="str">
            <v>450813</v>
          </cell>
          <cell r="B366">
            <v>450813</v>
          </cell>
          <cell r="C366">
            <v>39813</v>
          </cell>
          <cell r="D366">
            <v>0</v>
          </cell>
          <cell r="E366">
            <v>0</v>
          </cell>
          <cell r="F366">
            <v>213779</v>
          </cell>
          <cell r="G366">
            <v>0</v>
          </cell>
          <cell r="H366">
            <v>0</v>
          </cell>
          <cell r="I366">
            <v>152035</v>
          </cell>
          <cell r="J366">
            <v>0</v>
          </cell>
          <cell r="K366">
            <v>0</v>
          </cell>
          <cell r="L366">
            <v>364</v>
          </cell>
          <cell r="M366">
            <v>0</v>
          </cell>
          <cell r="N366">
            <v>0</v>
          </cell>
          <cell r="O366">
            <v>160679</v>
          </cell>
        </row>
        <row r="367">
          <cell r="A367" t="str">
            <v>450827</v>
          </cell>
          <cell r="B367">
            <v>450827</v>
          </cell>
          <cell r="C367">
            <v>39813</v>
          </cell>
          <cell r="D367">
            <v>47473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548650</v>
          </cell>
          <cell r="J367">
            <v>0</v>
          </cell>
          <cell r="K367">
            <v>0</v>
          </cell>
          <cell r="L367">
            <v>1015</v>
          </cell>
          <cell r="M367">
            <v>0</v>
          </cell>
          <cell r="N367">
            <v>0</v>
          </cell>
          <cell r="O367">
            <v>26183</v>
          </cell>
        </row>
        <row r="368">
          <cell r="A368" t="str">
            <v>450828</v>
          </cell>
          <cell r="B368">
            <v>450828</v>
          </cell>
          <cell r="C368">
            <v>39994</v>
          </cell>
          <cell r="D368">
            <v>17474</v>
          </cell>
          <cell r="E368">
            <v>0</v>
          </cell>
          <cell r="F368">
            <v>1178496</v>
          </cell>
          <cell r="G368">
            <v>0</v>
          </cell>
          <cell r="H368">
            <v>0</v>
          </cell>
          <cell r="I368">
            <v>804333</v>
          </cell>
          <cell r="J368">
            <v>0</v>
          </cell>
          <cell r="K368">
            <v>0</v>
          </cell>
          <cell r="L368">
            <v>1703</v>
          </cell>
          <cell r="M368">
            <v>0</v>
          </cell>
          <cell r="N368">
            <v>0</v>
          </cell>
          <cell r="O368">
            <v>290011</v>
          </cell>
        </row>
        <row r="369">
          <cell r="A369" t="str">
            <v>450831</v>
          </cell>
          <cell r="B369">
            <v>450831</v>
          </cell>
          <cell r="C369">
            <v>40056</v>
          </cell>
          <cell r="D369">
            <v>267344</v>
          </cell>
          <cell r="E369">
            <v>0</v>
          </cell>
          <cell r="F369">
            <v>15350</v>
          </cell>
          <cell r="G369">
            <v>0</v>
          </cell>
          <cell r="H369">
            <v>0</v>
          </cell>
          <cell r="I369">
            <v>95511</v>
          </cell>
          <cell r="J369">
            <v>0</v>
          </cell>
          <cell r="K369">
            <v>0</v>
          </cell>
          <cell r="L369">
            <v>72</v>
          </cell>
          <cell r="M369">
            <v>0</v>
          </cell>
          <cell r="N369">
            <v>0</v>
          </cell>
          <cell r="O369">
            <v>9873</v>
          </cell>
        </row>
        <row r="370">
          <cell r="A370" t="str">
            <v>450832</v>
          </cell>
          <cell r="B370">
            <v>450832</v>
          </cell>
          <cell r="C370">
            <v>39994</v>
          </cell>
          <cell r="D370">
            <v>539639</v>
          </cell>
          <cell r="E370">
            <v>0</v>
          </cell>
          <cell r="F370">
            <v>1360637</v>
          </cell>
          <cell r="G370">
            <v>0</v>
          </cell>
          <cell r="H370">
            <v>0</v>
          </cell>
          <cell r="I370">
            <v>1303919</v>
          </cell>
          <cell r="J370">
            <v>0</v>
          </cell>
          <cell r="K370">
            <v>0</v>
          </cell>
          <cell r="L370">
            <v>1892</v>
          </cell>
          <cell r="M370">
            <v>0</v>
          </cell>
          <cell r="N370">
            <v>0</v>
          </cell>
          <cell r="O370">
            <v>210535</v>
          </cell>
        </row>
        <row r="371">
          <cell r="A371" t="str">
            <v>450833</v>
          </cell>
          <cell r="B371">
            <v>450833</v>
          </cell>
          <cell r="C371">
            <v>39933</v>
          </cell>
          <cell r="D371">
            <v>55771</v>
          </cell>
          <cell r="E371">
            <v>0</v>
          </cell>
          <cell r="F371">
            <v>628571</v>
          </cell>
          <cell r="G371">
            <v>0</v>
          </cell>
          <cell r="H371">
            <v>0</v>
          </cell>
          <cell r="I371">
            <v>443624</v>
          </cell>
          <cell r="J371">
            <v>0</v>
          </cell>
          <cell r="K371">
            <v>0</v>
          </cell>
          <cell r="L371">
            <v>943</v>
          </cell>
          <cell r="M371">
            <v>0</v>
          </cell>
          <cell r="N371">
            <v>0</v>
          </cell>
          <cell r="O371">
            <v>97228</v>
          </cell>
        </row>
        <row r="372">
          <cell r="A372" t="str">
            <v>450834</v>
          </cell>
          <cell r="B372">
            <v>450834</v>
          </cell>
          <cell r="C372">
            <v>40178</v>
          </cell>
          <cell r="D372">
            <v>1393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142737</v>
          </cell>
          <cell r="J372">
            <v>0</v>
          </cell>
          <cell r="K372">
            <v>0</v>
          </cell>
          <cell r="L372">
            <v>199</v>
          </cell>
          <cell r="M372">
            <v>0</v>
          </cell>
          <cell r="N372">
            <v>0</v>
          </cell>
          <cell r="O372">
            <v>5870</v>
          </cell>
        </row>
        <row r="373">
          <cell r="A373" t="str">
            <v>450840</v>
          </cell>
          <cell r="B373">
            <v>450840</v>
          </cell>
          <cell r="C373">
            <v>39813</v>
          </cell>
          <cell r="D373">
            <v>127244</v>
          </cell>
          <cell r="E373">
            <v>0</v>
          </cell>
          <cell r="F373">
            <v>480122</v>
          </cell>
          <cell r="G373">
            <v>0</v>
          </cell>
          <cell r="H373">
            <v>0</v>
          </cell>
          <cell r="I373">
            <v>426061</v>
          </cell>
          <cell r="J373">
            <v>0</v>
          </cell>
          <cell r="K373">
            <v>0</v>
          </cell>
          <cell r="L373">
            <v>754</v>
          </cell>
          <cell r="M373">
            <v>0</v>
          </cell>
          <cell r="N373">
            <v>0</v>
          </cell>
          <cell r="O373">
            <v>35816</v>
          </cell>
        </row>
        <row r="374">
          <cell r="A374" t="str">
            <v>450844</v>
          </cell>
          <cell r="B374">
            <v>450844</v>
          </cell>
          <cell r="C374">
            <v>39813</v>
          </cell>
          <cell r="D374">
            <v>665123</v>
          </cell>
          <cell r="E374">
            <v>0</v>
          </cell>
          <cell r="F374">
            <v>546904</v>
          </cell>
          <cell r="G374">
            <v>0</v>
          </cell>
          <cell r="H374">
            <v>0</v>
          </cell>
          <cell r="I374">
            <v>1172998</v>
          </cell>
          <cell r="J374">
            <v>0</v>
          </cell>
          <cell r="K374">
            <v>0</v>
          </cell>
          <cell r="L374">
            <v>1909</v>
          </cell>
          <cell r="M374">
            <v>0</v>
          </cell>
          <cell r="N374">
            <v>0</v>
          </cell>
          <cell r="O374">
            <v>181653</v>
          </cell>
        </row>
        <row r="375">
          <cell r="A375" t="str">
            <v>450845</v>
          </cell>
          <cell r="B375">
            <v>450845</v>
          </cell>
          <cell r="C375">
            <v>39813</v>
          </cell>
          <cell r="D375">
            <v>1143</v>
          </cell>
          <cell r="E375">
            <v>0</v>
          </cell>
          <cell r="F375">
            <v>167528</v>
          </cell>
          <cell r="G375">
            <v>0</v>
          </cell>
          <cell r="H375">
            <v>0</v>
          </cell>
          <cell r="I375">
            <v>278936</v>
          </cell>
          <cell r="J375">
            <v>0</v>
          </cell>
          <cell r="K375">
            <v>0</v>
          </cell>
          <cell r="L375">
            <v>386</v>
          </cell>
          <cell r="M375">
            <v>0</v>
          </cell>
          <cell r="N375">
            <v>0</v>
          </cell>
          <cell r="O375">
            <v>18311</v>
          </cell>
        </row>
        <row r="376">
          <cell r="A376" t="str">
            <v>450847</v>
          </cell>
          <cell r="B376">
            <v>450847</v>
          </cell>
          <cell r="C376">
            <v>40178</v>
          </cell>
          <cell r="D376">
            <v>112122</v>
          </cell>
          <cell r="E376">
            <v>0</v>
          </cell>
          <cell r="F376">
            <v>1748650</v>
          </cell>
          <cell r="G376">
            <v>0</v>
          </cell>
          <cell r="H376">
            <v>0</v>
          </cell>
          <cell r="I376">
            <v>1601200</v>
          </cell>
          <cell r="J376">
            <v>0</v>
          </cell>
          <cell r="K376">
            <v>0</v>
          </cell>
          <cell r="L376">
            <v>2256</v>
          </cell>
          <cell r="M376">
            <v>0</v>
          </cell>
          <cell r="N376">
            <v>0</v>
          </cell>
          <cell r="O376">
            <v>157509</v>
          </cell>
        </row>
        <row r="377">
          <cell r="A377" t="str">
            <v>450851</v>
          </cell>
          <cell r="B377">
            <v>450851</v>
          </cell>
          <cell r="C377">
            <v>39994</v>
          </cell>
          <cell r="D377">
            <v>33935</v>
          </cell>
          <cell r="E377">
            <v>465289</v>
          </cell>
          <cell r="F377">
            <v>0</v>
          </cell>
          <cell r="G377">
            <v>0</v>
          </cell>
          <cell r="H377">
            <v>0</v>
          </cell>
          <cell r="I377">
            <v>1079414</v>
          </cell>
          <cell r="J377">
            <v>0</v>
          </cell>
          <cell r="K377">
            <v>0</v>
          </cell>
          <cell r="L377">
            <v>1163</v>
          </cell>
          <cell r="M377">
            <v>0</v>
          </cell>
          <cell r="N377">
            <v>0</v>
          </cell>
          <cell r="O377">
            <v>44414</v>
          </cell>
        </row>
        <row r="378">
          <cell r="A378" t="str">
            <v>450860</v>
          </cell>
          <cell r="B378">
            <v>450860</v>
          </cell>
          <cell r="C378">
            <v>40178</v>
          </cell>
          <cell r="D378">
            <v>5714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71052</v>
          </cell>
          <cell r="J378">
            <v>0</v>
          </cell>
          <cell r="K378">
            <v>0</v>
          </cell>
          <cell r="L378">
            <v>86</v>
          </cell>
          <cell r="M378">
            <v>0</v>
          </cell>
          <cell r="N378">
            <v>0</v>
          </cell>
          <cell r="O378">
            <v>6271</v>
          </cell>
        </row>
        <row r="379">
          <cell r="A379" t="str">
            <v>450862</v>
          </cell>
          <cell r="B379">
            <v>450862</v>
          </cell>
          <cell r="C379">
            <v>40178</v>
          </cell>
          <cell r="D379">
            <v>1362091</v>
          </cell>
          <cell r="E379">
            <v>0</v>
          </cell>
          <cell r="F379">
            <v>875644</v>
          </cell>
          <cell r="G379">
            <v>0</v>
          </cell>
          <cell r="H379">
            <v>0</v>
          </cell>
          <cell r="I379">
            <v>1565371</v>
          </cell>
          <cell r="J379">
            <v>0</v>
          </cell>
          <cell r="K379">
            <v>0</v>
          </cell>
          <cell r="L379">
            <v>1792</v>
          </cell>
          <cell r="M379">
            <v>0</v>
          </cell>
          <cell r="N379">
            <v>0</v>
          </cell>
          <cell r="O379">
            <v>127233</v>
          </cell>
        </row>
        <row r="380">
          <cell r="A380" t="str">
            <v>450864</v>
          </cell>
          <cell r="B380">
            <v>450864</v>
          </cell>
          <cell r="C380">
            <v>39813</v>
          </cell>
          <cell r="D380">
            <v>1011174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853077</v>
          </cell>
          <cell r="J380">
            <v>0</v>
          </cell>
          <cell r="K380">
            <v>0</v>
          </cell>
          <cell r="L380">
            <v>787</v>
          </cell>
          <cell r="M380">
            <v>0</v>
          </cell>
          <cell r="N380">
            <v>0</v>
          </cell>
          <cell r="O380">
            <v>61525</v>
          </cell>
        </row>
        <row r="381">
          <cell r="A381" t="str">
            <v>450865</v>
          </cell>
          <cell r="B381">
            <v>450865</v>
          </cell>
          <cell r="C381">
            <v>39994</v>
          </cell>
          <cell r="D381">
            <v>113981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83409</v>
          </cell>
          <cell r="J381">
            <v>0</v>
          </cell>
          <cell r="K381">
            <v>0</v>
          </cell>
          <cell r="L381">
            <v>158</v>
          </cell>
          <cell r="M381">
            <v>4375</v>
          </cell>
          <cell r="N381">
            <v>0</v>
          </cell>
          <cell r="O381">
            <v>3676</v>
          </cell>
        </row>
        <row r="382">
          <cell r="A382" t="str">
            <v>450867</v>
          </cell>
          <cell r="B382">
            <v>450867</v>
          </cell>
          <cell r="C382">
            <v>39994</v>
          </cell>
          <cell r="D382">
            <v>349269</v>
          </cell>
          <cell r="E382">
            <v>0</v>
          </cell>
          <cell r="F382">
            <v>282205</v>
          </cell>
          <cell r="G382">
            <v>0</v>
          </cell>
          <cell r="H382">
            <v>0</v>
          </cell>
          <cell r="I382">
            <v>762191</v>
          </cell>
          <cell r="J382">
            <v>0</v>
          </cell>
          <cell r="K382">
            <v>0</v>
          </cell>
          <cell r="L382">
            <v>1396</v>
          </cell>
          <cell r="M382">
            <v>53780</v>
          </cell>
          <cell r="N382">
            <v>428</v>
          </cell>
          <cell r="O382">
            <v>93638</v>
          </cell>
        </row>
        <row r="383">
          <cell r="A383" t="str">
            <v>450869</v>
          </cell>
          <cell r="B383">
            <v>450869</v>
          </cell>
          <cell r="C383">
            <v>40178</v>
          </cell>
          <cell r="D383">
            <v>857849</v>
          </cell>
          <cell r="E383">
            <v>0</v>
          </cell>
          <cell r="F383">
            <v>30923906</v>
          </cell>
          <cell r="G383">
            <v>0</v>
          </cell>
          <cell r="H383">
            <v>0</v>
          </cell>
          <cell r="I383">
            <v>5011319</v>
          </cell>
          <cell r="J383">
            <v>0</v>
          </cell>
          <cell r="K383">
            <v>0</v>
          </cell>
          <cell r="L383">
            <v>5419</v>
          </cell>
          <cell r="M383">
            <v>0</v>
          </cell>
          <cell r="N383">
            <v>0</v>
          </cell>
          <cell r="O383">
            <v>369375</v>
          </cell>
        </row>
        <row r="384">
          <cell r="A384" t="str">
            <v>450872</v>
          </cell>
          <cell r="B384">
            <v>450872</v>
          </cell>
          <cell r="C384">
            <v>40178</v>
          </cell>
          <cell r="D384">
            <v>199336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372231</v>
          </cell>
          <cell r="J384">
            <v>0</v>
          </cell>
          <cell r="K384">
            <v>0</v>
          </cell>
          <cell r="L384">
            <v>535</v>
          </cell>
          <cell r="M384">
            <v>0</v>
          </cell>
          <cell r="N384">
            <v>0</v>
          </cell>
          <cell r="O384">
            <v>19879</v>
          </cell>
        </row>
        <row r="385">
          <cell r="A385" t="str">
            <v>450874</v>
          </cell>
          <cell r="B385">
            <v>450874</v>
          </cell>
          <cell r="C385">
            <v>40178</v>
          </cell>
          <cell r="D385">
            <v>36004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42387</v>
          </cell>
          <cell r="J385">
            <v>0</v>
          </cell>
          <cell r="K385">
            <v>0</v>
          </cell>
          <cell r="L385">
            <v>36</v>
          </cell>
          <cell r="M385">
            <v>0</v>
          </cell>
          <cell r="N385">
            <v>0</v>
          </cell>
          <cell r="O385">
            <v>0</v>
          </cell>
        </row>
        <row r="386">
          <cell r="A386" t="str">
            <v>450875</v>
          </cell>
          <cell r="B386">
            <v>450875</v>
          </cell>
          <cell r="C386">
            <v>39813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299628</v>
          </cell>
          <cell r="J386">
            <v>0</v>
          </cell>
          <cell r="K386">
            <v>0</v>
          </cell>
          <cell r="L386">
            <v>396</v>
          </cell>
          <cell r="M386">
            <v>0</v>
          </cell>
          <cell r="N386">
            <v>0</v>
          </cell>
          <cell r="O386">
            <v>13006</v>
          </cell>
        </row>
        <row r="387">
          <cell r="A387" t="str">
            <v>450876</v>
          </cell>
          <cell r="B387">
            <v>450876</v>
          </cell>
          <cell r="C387">
            <v>39813</v>
          </cell>
          <cell r="D387">
            <v>130731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2155955</v>
          </cell>
          <cell r="J387">
            <v>0</v>
          </cell>
          <cell r="K387">
            <v>0</v>
          </cell>
          <cell r="L387">
            <v>3094</v>
          </cell>
          <cell r="M387">
            <v>0</v>
          </cell>
          <cell r="N387">
            <v>0</v>
          </cell>
          <cell r="O387">
            <v>297354</v>
          </cell>
        </row>
        <row r="388">
          <cell r="A388" t="str">
            <v>450880</v>
          </cell>
          <cell r="B388">
            <v>450880</v>
          </cell>
          <cell r="C388">
            <v>39813</v>
          </cell>
          <cell r="D388">
            <v>105410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251172</v>
          </cell>
          <cell r="J388">
            <v>0</v>
          </cell>
          <cell r="K388">
            <v>0</v>
          </cell>
          <cell r="L388">
            <v>300</v>
          </cell>
          <cell r="M388">
            <v>0</v>
          </cell>
          <cell r="N388">
            <v>0</v>
          </cell>
          <cell r="O388">
            <v>0</v>
          </cell>
        </row>
        <row r="389">
          <cell r="A389" t="str">
            <v>450883</v>
          </cell>
          <cell r="B389">
            <v>450883</v>
          </cell>
          <cell r="C389">
            <v>40178</v>
          </cell>
          <cell r="D389">
            <v>63600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55484</v>
          </cell>
          <cell r="J389">
            <v>0</v>
          </cell>
          <cell r="K389">
            <v>0</v>
          </cell>
          <cell r="L389">
            <v>45</v>
          </cell>
          <cell r="M389">
            <v>0</v>
          </cell>
          <cell r="N389">
            <v>0</v>
          </cell>
          <cell r="O389">
            <v>0</v>
          </cell>
        </row>
        <row r="390">
          <cell r="A390" t="str">
            <v>450884</v>
          </cell>
          <cell r="B390">
            <v>450884</v>
          </cell>
          <cell r="C390">
            <v>39994</v>
          </cell>
          <cell r="D390">
            <v>0</v>
          </cell>
          <cell r="E390">
            <v>0</v>
          </cell>
          <cell r="F390">
            <v>204396</v>
          </cell>
          <cell r="G390">
            <v>0</v>
          </cell>
          <cell r="H390">
            <v>0</v>
          </cell>
          <cell r="I390">
            <v>201435</v>
          </cell>
          <cell r="J390">
            <v>0</v>
          </cell>
          <cell r="K390">
            <v>0</v>
          </cell>
          <cell r="L390">
            <v>549</v>
          </cell>
          <cell r="M390">
            <v>0</v>
          </cell>
          <cell r="N390">
            <v>0</v>
          </cell>
          <cell r="O390">
            <v>88547</v>
          </cell>
        </row>
        <row r="391">
          <cell r="A391" t="str">
            <v>450886</v>
          </cell>
          <cell r="B391">
            <v>450886</v>
          </cell>
          <cell r="C391">
            <v>40178</v>
          </cell>
          <cell r="D391">
            <v>139502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56323</v>
          </cell>
          <cell r="J391">
            <v>0</v>
          </cell>
          <cell r="K391">
            <v>0</v>
          </cell>
          <cell r="L391">
            <v>40</v>
          </cell>
          <cell r="M391">
            <v>0</v>
          </cell>
          <cell r="N391">
            <v>0</v>
          </cell>
          <cell r="O391">
            <v>1917</v>
          </cell>
        </row>
        <row r="392">
          <cell r="A392" t="str">
            <v>450888</v>
          </cell>
          <cell r="B392">
            <v>450888</v>
          </cell>
          <cell r="C392">
            <v>39813</v>
          </cell>
          <cell r="D392">
            <v>368813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136450</v>
          </cell>
          <cell r="J392">
            <v>0</v>
          </cell>
          <cell r="K392">
            <v>0</v>
          </cell>
          <cell r="L392">
            <v>81</v>
          </cell>
          <cell r="M392">
            <v>0</v>
          </cell>
          <cell r="N392">
            <v>0</v>
          </cell>
          <cell r="O392">
            <v>1389</v>
          </cell>
        </row>
        <row r="393">
          <cell r="A393" t="str">
            <v>450889</v>
          </cell>
          <cell r="B393">
            <v>450889</v>
          </cell>
          <cell r="C393">
            <v>39813</v>
          </cell>
          <cell r="D393">
            <v>407061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87519</v>
          </cell>
          <cell r="J393">
            <v>0</v>
          </cell>
          <cell r="K393">
            <v>0</v>
          </cell>
          <cell r="L393">
            <v>26</v>
          </cell>
          <cell r="M393">
            <v>0</v>
          </cell>
          <cell r="N393">
            <v>0</v>
          </cell>
          <cell r="O393">
            <v>0</v>
          </cell>
        </row>
        <row r="394">
          <cell r="A394" t="str">
            <v>450890</v>
          </cell>
          <cell r="B394">
            <v>450890</v>
          </cell>
          <cell r="C394">
            <v>39813</v>
          </cell>
          <cell r="D394">
            <v>2475045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1882710</v>
          </cell>
          <cell r="J394">
            <v>0</v>
          </cell>
          <cell r="K394">
            <v>0</v>
          </cell>
          <cell r="L394">
            <v>2295</v>
          </cell>
          <cell r="M394">
            <v>0</v>
          </cell>
          <cell r="N394">
            <v>0</v>
          </cell>
          <cell r="O394">
            <v>32988</v>
          </cell>
        </row>
        <row r="395">
          <cell r="A395" t="str">
            <v>450891</v>
          </cell>
          <cell r="B395">
            <v>450891</v>
          </cell>
          <cell r="C395">
            <v>39813</v>
          </cell>
          <cell r="D395">
            <v>41132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62126</v>
          </cell>
          <cell r="J395">
            <v>0</v>
          </cell>
          <cell r="K395">
            <v>0</v>
          </cell>
          <cell r="L395">
            <v>76</v>
          </cell>
          <cell r="M395">
            <v>0</v>
          </cell>
          <cell r="N395">
            <v>0</v>
          </cell>
          <cell r="O395">
            <v>1371</v>
          </cell>
        </row>
        <row r="396">
          <cell r="A396" t="str">
            <v>450893</v>
          </cell>
          <cell r="B396">
            <v>450893</v>
          </cell>
          <cell r="C396">
            <v>39813</v>
          </cell>
          <cell r="D396">
            <v>356321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246407</v>
          </cell>
          <cell r="J396">
            <v>0</v>
          </cell>
          <cell r="K396">
            <v>0</v>
          </cell>
          <cell r="L396">
            <v>159</v>
          </cell>
          <cell r="M396">
            <v>0</v>
          </cell>
          <cell r="N396">
            <v>0</v>
          </cell>
          <cell r="O396">
            <v>0</v>
          </cell>
        </row>
        <row r="397">
          <cell r="A397" t="str">
            <v>450894</v>
          </cell>
          <cell r="B397">
            <v>450894</v>
          </cell>
          <cell r="C397">
            <v>40178</v>
          </cell>
          <cell r="D397">
            <v>285956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225152</v>
          </cell>
          <cell r="J397">
            <v>0</v>
          </cell>
          <cell r="K397">
            <v>0</v>
          </cell>
          <cell r="L397">
            <v>133</v>
          </cell>
          <cell r="M397">
            <v>0</v>
          </cell>
          <cell r="N397">
            <v>0</v>
          </cell>
          <cell r="O397">
            <v>0</v>
          </cell>
        </row>
        <row r="398">
          <cell r="A398" t="str">
            <v>451304</v>
          </cell>
          <cell r="B398">
            <v>451304</v>
          </cell>
          <cell r="C398">
            <v>40178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57</v>
          </cell>
          <cell r="M398">
            <v>0</v>
          </cell>
          <cell r="N398">
            <v>0</v>
          </cell>
          <cell r="O398">
            <v>0</v>
          </cell>
        </row>
        <row r="399">
          <cell r="A399" t="str">
            <v>451305</v>
          </cell>
          <cell r="B399">
            <v>451305</v>
          </cell>
          <cell r="C399">
            <v>40178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199</v>
          </cell>
          <cell r="M399">
            <v>0</v>
          </cell>
          <cell r="N399">
            <v>0</v>
          </cell>
          <cell r="O399">
            <v>0</v>
          </cell>
        </row>
        <row r="400">
          <cell r="A400" t="str">
            <v>451306</v>
          </cell>
          <cell r="B400">
            <v>451306</v>
          </cell>
          <cell r="C400">
            <v>40086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123</v>
          </cell>
          <cell r="M400">
            <v>0</v>
          </cell>
          <cell r="N400">
            <v>0</v>
          </cell>
          <cell r="O400">
            <v>0</v>
          </cell>
        </row>
        <row r="401">
          <cell r="A401" t="str">
            <v>451307</v>
          </cell>
          <cell r="B401">
            <v>451307</v>
          </cell>
          <cell r="C401">
            <v>40178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23</v>
          </cell>
          <cell r="M401">
            <v>0</v>
          </cell>
          <cell r="N401">
            <v>0</v>
          </cell>
          <cell r="O401">
            <v>0</v>
          </cell>
        </row>
        <row r="402">
          <cell r="A402" t="str">
            <v>451308</v>
          </cell>
          <cell r="B402">
            <v>451308</v>
          </cell>
          <cell r="C402">
            <v>39813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196</v>
          </cell>
          <cell r="M402">
            <v>0</v>
          </cell>
          <cell r="N402">
            <v>0</v>
          </cell>
          <cell r="O402">
            <v>0</v>
          </cell>
        </row>
        <row r="403">
          <cell r="A403" t="str">
            <v>451309</v>
          </cell>
          <cell r="B403">
            <v>451309</v>
          </cell>
          <cell r="C403">
            <v>39721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36</v>
          </cell>
          <cell r="M403">
            <v>0</v>
          </cell>
          <cell r="N403">
            <v>0</v>
          </cell>
          <cell r="O403">
            <v>0</v>
          </cell>
        </row>
        <row r="404">
          <cell r="A404" t="str">
            <v>451312</v>
          </cell>
          <cell r="B404">
            <v>451312</v>
          </cell>
          <cell r="C404">
            <v>40147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92</v>
          </cell>
          <cell r="M404">
            <v>0</v>
          </cell>
          <cell r="N404">
            <v>0</v>
          </cell>
          <cell r="O404">
            <v>0</v>
          </cell>
        </row>
        <row r="405">
          <cell r="A405" t="str">
            <v>451313</v>
          </cell>
          <cell r="B405">
            <v>451313</v>
          </cell>
          <cell r="C405">
            <v>39813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127</v>
          </cell>
          <cell r="M405">
            <v>0</v>
          </cell>
          <cell r="N405">
            <v>0</v>
          </cell>
          <cell r="O405">
            <v>0</v>
          </cell>
        </row>
        <row r="406">
          <cell r="A406" t="str">
            <v>451314</v>
          </cell>
          <cell r="B406">
            <v>451314</v>
          </cell>
          <cell r="C406">
            <v>40178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94</v>
          </cell>
          <cell r="M406">
            <v>0</v>
          </cell>
          <cell r="N406">
            <v>0</v>
          </cell>
          <cell r="O406">
            <v>0</v>
          </cell>
        </row>
        <row r="407">
          <cell r="A407" t="str">
            <v>451315</v>
          </cell>
          <cell r="B407">
            <v>451315</v>
          </cell>
          <cell r="C407">
            <v>39994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73</v>
          </cell>
          <cell r="M407">
            <v>0</v>
          </cell>
          <cell r="N407">
            <v>0</v>
          </cell>
          <cell r="O407">
            <v>0</v>
          </cell>
        </row>
        <row r="408">
          <cell r="A408" t="str">
            <v>451316</v>
          </cell>
          <cell r="B408">
            <v>451316</v>
          </cell>
          <cell r="C408">
            <v>40178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236</v>
          </cell>
          <cell r="M408">
            <v>0</v>
          </cell>
          <cell r="N408">
            <v>0</v>
          </cell>
          <cell r="O408">
            <v>0</v>
          </cell>
        </row>
        <row r="409">
          <cell r="A409" t="str">
            <v>451319</v>
          </cell>
          <cell r="B409">
            <v>451319</v>
          </cell>
          <cell r="C409">
            <v>39994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601</v>
          </cell>
          <cell r="M409">
            <v>0</v>
          </cell>
          <cell r="N409">
            <v>0</v>
          </cell>
          <cell r="O409">
            <v>0</v>
          </cell>
        </row>
        <row r="410">
          <cell r="A410" t="str">
            <v>451322</v>
          </cell>
          <cell r="B410">
            <v>451322</v>
          </cell>
          <cell r="C410">
            <v>40178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359</v>
          </cell>
          <cell r="M410">
            <v>0</v>
          </cell>
          <cell r="N410">
            <v>0</v>
          </cell>
          <cell r="O410">
            <v>0</v>
          </cell>
        </row>
        <row r="411">
          <cell r="A411" t="str">
            <v>451326</v>
          </cell>
          <cell r="B411">
            <v>451326</v>
          </cell>
          <cell r="C411">
            <v>39994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37</v>
          </cell>
          <cell r="M411">
            <v>0</v>
          </cell>
          <cell r="N411">
            <v>0</v>
          </cell>
          <cell r="O411">
            <v>0</v>
          </cell>
        </row>
        <row r="412">
          <cell r="A412" t="str">
            <v>451328</v>
          </cell>
          <cell r="B412">
            <v>451328</v>
          </cell>
          <cell r="C412">
            <v>39813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378</v>
          </cell>
          <cell r="M412">
            <v>0</v>
          </cell>
          <cell r="N412">
            <v>0</v>
          </cell>
          <cell r="O412">
            <v>0</v>
          </cell>
        </row>
        <row r="413">
          <cell r="A413" t="str">
            <v>451331</v>
          </cell>
          <cell r="B413">
            <v>451331</v>
          </cell>
          <cell r="C413">
            <v>40025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238</v>
          </cell>
          <cell r="M413">
            <v>0</v>
          </cell>
          <cell r="N413">
            <v>0</v>
          </cell>
          <cell r="O413">
            <v>0</v>
          </cell>
        </row>
        <row r="414">
          <cell r="A414" t="str">
            <v>451332</v>
          </cell>
          <cell r="B414">
            <v>451332</v>
          </cell>
          <cell r="C414">
            <v>39813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64</v>
          </cell>
          <cell r="M414">
            <v>0</v>
          </cell>
          <cell r="N414">
            <v>0</v>
          </cell>
          <cell r="O414">
            <v>0</v>
          </cell>
        </row>
        <row r="415">
          <cell r="A415" t="str">
            <v>451333</v>
          </cell>
          <cell r="B415">
            <v>451333</v>
          </cell>
          <cell r="C415">
            <v>39933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65</v>
          </cell>
          <cell r="M415">
            <v>0</v>
          </cell>
          <cell r="N415">
            <v>0</v>
          </cell>
          <cell r="O415">
            <v>0</v>
          </cell>
        </row>
        <row r="416">
          <cell r="A416" t="str">
            <v>451334</v>
          </cell>
          <cell r="B416">
            <v>451334</v>
          </cell>
          <cell r="C416">
            <v>39964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186</v>
          </cell>
          <cell r="M416">
            <v>0</v>
          </cell>
          <cell r="N416">
            <v>0</v>
          </cell>
          <cell r="O416">
            <v>0</v>
          </cell>
        </row>
        <row r="417">
          <cell r="A417" t="str">
            <v>451335</v>
          </cell>
          <cell r="B417">
            <v>451335</v>
          </cell>
          <cell r="C417">
            <v>39994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156</v>
          </cell>
          <cell r="M417">
            <v>0</v>
          </cell>
          <cell r="N417">
            <v>0</v>
          </cell>
          <cell r="O417">
            <v>0</v>
          </cell>
        </row>
        <row r="418">
          <cell r="A418" t="str">
            <v>451338</v>
          </cell>
          <cell r="B418">
            <v>451338</v>
          </cell>
          <cell r="C418">
            <v>39903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99</v>
          </cell>
          <cell r="M418">
            <v>0</v>
          </cell>
          <cell r="N418">
            <v>0</v>
          </cell>
          <cell r="O418">
            <v>0</v>
          </cell>
        </row>
        <row r="419">
          <cell r="A419" t="str">
            <v>451339</v>
          </cell>
          <cell r="B419">
            <v>451339</v>
          </cell>
          <cell r="C419">
            <v>39813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87</v>
          </cell>
          <cell r="M419">
            <v>0</v>
          </cell>
          <cell r="N419">
            <v>0</v>
          </cell>
          <cell r="O419">
            <v>0</v>
          </cell>
        </row>
        <row r="420">
          <cell r="A420" t="str">
            <v>451345</v>
          </cell>
          <cell r="B420">
            <v>451345</v>
          </cell>
          <cell r="C420">
            <v>40178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188</v>
          </cell>
          <cell r="M420">
            <v>0</v>
          </cell>
          <cell r="N420">
            <v>0</v>
          </cell>
          <cell r="O420">
            <v>0</v>
          </cell>
        </row>
        <row r="421">
          <cell r="A421" t="str">
            <v>451346</v>
          </cell>
          <cell r="B421">
            <v>451346</v>
          </cell>
          <cell r="C421">
            <v>39994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543</v>
          </cell>
          <cell r="M421">
            <v>0</v>
          </cell>
          <cell r="N421">
            <v>0</v>
          </cell>
          <cell r="O421">
            <v>0</v>
          </cell>
        </row>
        <row r="422">
          <cell r="A422" t="str">
            <v>451348</v>
          </cell>
          <cell r="B422">
            <v>451348</v>
          </cell>
          <cell r="C422">
            <v>39903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245</v>
          </cell>
          <cell r="M422">
            <v>0</v>
          </cell>
          <cell r="N422">
            <v>0</v>
          </cell>
          <cell r="O422">
            <v>0</v>
          </cell>
        </row>
        <row r="423">
          <cell r="A423" t="str">
            <v>451350</v>
          </cell>
          <cell r="B423">
            <v>451350</v>
          </cell>
          <cell r="C423">
            <v>39933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205</v>
          </cell>
          <cell r="M423">
            <v>0</v>
          </cell>
          <cell r="N423">
            <v>0</v>
          </cell>
          <cell r="O423">
            <v>0</v>
          </cell>
        </row>
        <row r="424">
          <cell r="A424" t="str">
            <v>451352</v>
          </cell>
          <cell r="B424">
            <v>451352</v>
          </cell>
          <cell r="C424">
            <v>39813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196</v>
          </cell>
          <cell r="M424">
            <v>0</v>
          </cell>
          <cell r="N424">
            <v>0</v>
          </cell>
          <cell r="O424">
            <v>0</v>
          </cell>
        </row>
        <row r="425">
          <cell r="A425" t="str">
            <v>451354</v>
          </cell>
          <cell r="B425">
            <v>451354</v>
          </cell>
          <cell r="C425">
            <v>39872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424</v>
          </cell>
          <cell r="M425">
            <v>0</v>
          </cell>
          <cell r="N425">
            <v>0</v>
          </cell>
          <cell r="O425">
            <v>0</v>
          </cell>
        </row>
        <row r="426">
          <cell r="A426" t="str">
            <v>451356</v>
          </cell>
          <cell r="B426">
            <v>451356</v>
          </cell>
          <cell r="C426">
            <v>40178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707</v>
          </cell>
          <cell r="M426">
            <v>0</v>
          </cell>
          <cell r="N426">
            <v>0</v>
          </cell>
          <cell r="O426">
            <v>0</v>
          </cell>
        </row>
        <row r="427">
          <cell r="A427" t="str">
            <v>451360</v>
          </cell>
          <cell r="B427">
            <v>451360</v>
          </cell>
          <cell r="C427">
            <v>40178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384</v>
          </cell>
          <cell r="M427">
            <v>0</v>
          </cell>
          <cell r="N427">
            <v>0</v>
          </cell>
          <cell r="O427">
            <v>0</v>
          </cell>
        </row>
        <row r="428">
          <cell r="A428" t="str">
            <v>451364</v>
          </cell>
          <cell r="B428">
            <v>451364</v>
          </cell>
          <cell r="C428">
            <v>39994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266</v>
          </cell>
          <cell r="M428">
            <v>0</v>
          </cell>
          <cell r="N428">
            <v>0</v>
          </cell>
          <cell r="O428">
            <v>0</v>
          </cell>
        </row>
        <row r="429">
          <cell r="A429" t="str">
            <v>451365</v>
          </cell>
          <cell r="B429">
            <v>451365</v>
          </cell>
          <cell r="C429">
            <v>39994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1059</v>
          </cell>
          <cell r="M429">
            <v>0</v>
          </cell>
          <cell r="N429">
            <v>0</v>
          </cell>
          <cell r="O429">
            <v>0</v>
          </cell>
        </row>
        <row r="430">
          <cell r="A430" t="str">
            <v>451367</v>
          </cell>
          <cell r="B430">
            <v>451367</v>
          </cell>
          <cell r="C430">
            <v>40147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524</v>
          </cell>
          <cell r="M430">
            <v>0</v>
          </cell>
          <cell r="N430">
            <v>0</v>
          </cell>
          <cell r="O430">
            <v>0</v>
          </cell>
        </row>
        <row r="431">
          <cell r="A431" t="str">
            <v>451370</v>
          </cell>
          <cell r="B431">
            <v>451370</v>
          </cell>
          <cell r="C431">
            <v>39903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671</v>
          </cell>
          <cell r="M431">
            <v>0</v>
          </cell>
          <cell r="N431">
            <v>0</v>
          </cell>
          <cell r="O431">
            <v>0</v>
          </cell>
        </row>
        <row r="432">
          <cell r="A432" t="str">
            <v>451371</v>
          </cell>
          <cell r="B432">
            <v>451371</v>
          </cell>
          <cell r="C432">
            <v>39994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741</v>
          </cell>
          <cell r="M432">
            <v>0</v>
          </cell>
          <cell r="N432">
            <v>0</v>
          </cell>
          <cell r="O432">
            <v>0</v>
          </cell>
        </row>
        <row r="433">
          <cell r="A433" t="str">
            <v>451373</v>
          </cell>
          <cell r="B433">
            <v>451373</v>
          </cell>
          <cell r="C433">
            <v>39813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148</v>
          </cell>
          <cell r="M433">
            <v>0</v>
          </cell>
          <cell r="N433">
            <v>0</v>
          </cell>
          <cell r="O433">
            <v>0</v>
          </cell>
        </row>
        <row r="434">
          <cell r="A434" t="str">
            <v>451377</v>
          </cell>
          <cell r="B434">
            <v>451377</v>
          </cell>
          <cell r="C434">
            <v>40178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329</v>
          </cell>
          <cell r="M434">
            <v>0</v>
          </cell>
          <cell r="N434">
            <v>0</v>
          </cell>
          <cell r="O434">
            <v>0</v>
          </cell>
        </row>
        <row r="435">
          <cell r="A435" t="str">
            <v>451378</v>
          </cell>
          <cell r="B435">
            <v>451378</v>
          </cell>
          <cell r="C435">
            <v>40086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632</v>
          </cell>
          <cell r="M435">
            <v>0</v>
          </cell>
          <cell r="N435">
            <v>0</v>
          </cell>
          <cell r="O435">
            <v>0</v>
          </cell>
        </row>
        <row r="436">
          <cell r="A436" t="str">
            <v>452015</v>
          </cell>
          <cell r="B436">
            <v>452015</v>
          </cell>
          <cell r="C436">
            <v>40056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383</v>
          </cell>
          <cell r="M436">
            <v>0</v>
          </cell>
          <cell r="N436">
            <v>0</v>
          </cell>
          <cell r="O436">
            <v>0</v>
          </cell>
        </row>
        <row r="437">
          <cell r="A437" t="str">
            <v>452016</v>
          </cell>
          <cell r="B437">
            <v>452016</v>
          </cell>
          <cell r="C437">
            <v>40056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377</v>
          </cell>
          <cell r="M437">
            <v>0</v>
          </cell>
          <cell r="N437">
            <v>0</v>
          </cell>
          <cell r="O437">
            <v>0</v>
          </cell>
        </row>
        <row r="438">
          <cell r="A438" t="str">
            <v>452017</v>
          </cell>
          <cell r="B438">
            <v>452017</v>
          </cell>
          <cell r="C438">
            <v>39994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476</v>
          </cell>
          <cell r="M438">
            <v>0</v>
          </cell>
          <cell r="N438">
            <v>0</v>
          </cell>
          <cell r="O438">
            <v>0</v>
          </cell>
        </row>
        <row r="439">
          <cell r="A439" t="str">
            <v>452018</v>
          </cell>
          <cell r="B439">
            <v>452018</v>
          </cell>
          <cell r="C439">
            <v>39903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10</v>
          </cell>
          <cell r="M439">
            <v>0</v>
          </cell>
          <cell r="N439">
            <v>0</v>
          </cell>
          <cell r="O439">
            <v>0</v>
          </cell>
        </row>
        <row r="440">
          <cell r="A440" t="str">
            <v>452019</v>
          </cell>
          <cell r="B440">
            <v>452019</v>
          </cell>
          <cell r="C440">
            <v>40056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305</v>
          </cell>
          <cell r="M440">
            <v>0</v>
          </cell>
          <cell r="N440">
            <v>0</v>
          </cell>
          <cell r="O440">
            <v>0</v>
          </cell>
        </row>
        <row r="441">
          <cell r="A441" t="str">
            <v>452023</v>
          </cell>
          <cell r="B441">
            <v>452023</v>
          </cell>
          <cell r="C441">
            <v>40056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561</v>
          </cell>
          <cell r="M441">
            <v>0</v>
          </cell>
          <cell r="N441">
            <v>0</v>
          </cell>
          <cell r="O441">
            <v>0</v>
          </cell>
        </row>
        <row r="442">
          <cell r="A442" t="str">
            <v>452028</v>
          </cell>
          <cell r="B442">
            <v>452028</v>
          </cell>
          <cell r="C442">
            <v>40056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1104</v>
          </cell>
          <cell r="M442">
            <v>0</v>
          </cell>
          <cell r="N442">
            <v>0</v>
          </cell>
          <cell r="O442">
            <v>0</v>
          </cell>
        </row>
        <row r="443">
          <cell r="A443" t="str">
            <v>452029</v>
          </cell>
          <cell r="B443">
            <v>452029</v>
          </cell>
          <cell r="C443">
            <v>40056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160</v>
          </cell>
          <cell r="M443">
            <v>0</v>
          </cell>
          <cell r="N443">
            <v>0</v>
          </cell>
          <cell r="O443">
            <v>0</v>
          </cell>
        </row>
        <row r="444">
          <cell r="A444" t="str">
            <v>452031</v>
          </cell>
          <cell r="B444">
            <v>452031</v>
          </cell>
          <cell r="C444">
            <v>39813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114</v>
          </cell>
          <cell r="M444">
            <v>0</v>
          </cell>
          <cell r="N444">
            <v>0</v>
          </cell>
          <cell r="O444">
            <v>0</v>
          </cell>
        </row>
        <row r="445">
          <cell r="A445" t="str">
            <v>452032</v>
          </cell>
          <cell r="B445">
            <v>452032</v>
          </cell>
          <cell r="C445">
            <v>40178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1100</v>
          </cell>
          <cell r="M445">
            <v>0</v>
          </cell>
          <cell r="N445">
            <v>0</v>
          </cell>
          <cell r="O445">
            <v>0</v>
          </cell>
        </row>
        <row r="446">
          <cell r="A446" t="str">
            <v>452033</v>
          </cell>
          <cell r="B446">
            <v>452033</v>
          </cell>
          <cell r="C446">
            <v>40056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1</v>
          </cell>
          <cell r="M446">
            <v>0</v>
          </cell>
          <cell r="N446">
            <v>0</v>
          </cell>
          <cell r="O446">
            <v>0</v>
          </cell>
        </row>
        <row r="447">
          <cell r="A447" t="str">
            <v>452035</v>
          </cell>
          <cell r="B447">
            <v>452035</v>
          </cell>
          <cell r="C447">
            <v>39903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200</v>
          </cell>
          <cell r="M447">
            <v>0</v>
          </cell>
          <cell r="N447">
            <v>0</v>
          </cell>
          <cell r="O447">
            <v>0</v>
          </cell>
        </row>
        <row r="448">
          <cell r="A448" t="str">
            <v>452036</v>
          </cell>
          <cell r="B448">
            <v>452036</v>
          </cell>
          <cell r="C448">
            <v>39903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176</v>
          </cell>
          <cell r="M448">
            <v>0</v>
          </cell>
          <cell r="N448">
            <v>0</v>
          </cell>
          <cell r="O448">
            <v>0</v>
          </cell>
        </row>
        <row r="449">
          <cell r="A449" t="str">
            <v>452039</v>
          </cell>
          <cell r="B449">
            <v>452039</v>
          </cell>
          <cell r="C449">
            <v>40056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1106</v>
          </cell>
          <cell r="M449">
            <v>0</v>
          </cell>
          <cell r="N449">
            <v>0</v>
          </cell>
          <cell r="O449">
            <v>0</v>
          </cell>
        </row>
        <row r="450">
          <cell r="A450" t="str">
            <v>452040</v>
          </cell>
          <cell r="B450">
            <v>452040</v>
          </cell>
          <cell r="C450">
            <v>39964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197</v>
          </cell>
          <cell r="M450">
            <v>0</v>
          </cell>
          <cell r="N450">
            <v>0</v>
          </cell>
          <cell r="O450">
            <v>0</v>
          </cell>
        </row>
        <row r="451">
          <cell r="A451" t="str">
            <v>452041</v>
          </cell>
          <cell r="B451">
            <v>452041</v>
          </cell>
          <cell r="C451">
            <v>40178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175</v>
          </cell>
          <cell r="M451">
            <v>0</v>
          </cell>
          <cell r="N451">
            <v>0</v>
          </cell>
          <cell r="O451">
            <v>0</v>
          </cell>
        </row>
        <row r="452">
          <cell r="A452" t="str">
            <v>452042</v>
          </cell>
          <cell r="B452">
            <v>452042</v>
          </cell>
          <cell r="C452">
            <v>39994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372</v>
          </cell>
          <cell r="M452">
            <v>0</v>
          </cell>
          <cell r="N452">
            <v>0</v>
          </cell>
          <cell r="O452">
            <v>0</v>
          </cell>
        </row>
        <row r="453">
          <cell r="A453" t="str">
            <v>452045</v>
          </cell>
          <cell r="B453">
            <v>452045</v>
          </cell>
          <cell r="C453">
            <v>39994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230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 t="str">
            <v>452049</v>
          </cell>
          <cell r="B454">
            <v>452049</v>
          </cell>
          <cell r="C454">
            <v>40056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1613</v>
          </cell>
          <cell r="M454">
            <v>0</v>
          </cell>
          <cell r="N454">
            <v>0</v>
          </cell>
          <cell r="O454">
            <v>0</v>
          </cell>
        </row>
        <row r="455">
          <cell r="A455" t="str">
            <v>452050</v>
          </cell>
          <cell r="B455">
            <v>452050</v>
          </cell>
          <cell r="C455">
            <v>39964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246</v>
          </cell>
          <cell r="M455">
            <v>0</v>
          </cell>
          <cell r="N455">
            <v>0</v>
          </cell>
          <cell r="O455">
            <v>0</v>
          </cell>
        </row>
        <row r="456">
          <cell r="A456" t="str">
            <v>452051</v>
          </cell>
          <cell r="B456">
            <v>452051</v>
          </cell>
          <cell r="C456">
            <v>39933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310</v>
          </cell>
          <cell r="M456">
            <v>0</v>
          </cell>
          <cell r="N456">
            <v>0</v>
          </cell>
          <cell r="O456">
            <v>0</v>
          </cell>
        </row>
        <row r="457">
          <cell r="A457" t="str">
            <v>452055</v>
          </cell>
          <cell r="B457">
            <v>452055</v>
          </cell>
          <cell r="C457">
            <v>39994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29</v>
          </cell>
          <cell r="M457">
            <v>0</v>
          </cell>
          <cell r="N457">
            <v>0</v>
          </cell>
          <cell r="O457">
            <v>0</v>
          </cell>
        </row>
        <row r="458">
          <cell r="A458" t="str">
            <v>452056</v>
          </cell>
          <cell r="B458">
            <v>452056</v>
          </cell>
          <cell r="C458">
            <v>39933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241</v>
          </cell>
          <cell r="M458">
            <v>0</v>
          </cell>
          <cell r="N458">
            <v>0</v>
          </cell>
          <cell r="O458">
            <v>0</v>
          </cell>
        </row>
        <row r="459">
          <cell r="A459" t="str">
            <v>452057</v>
          </cell>
          <cell r="B459">
            <v>452057</v>
          </cell>
          <cell r="C459">
            <v>40056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393</v>
          </cell>
          <cell r="M459">
            <v>0</v>
          </cell>
          <cell r="N459">
            <v>0</v>
          </cell>
          <cell r="O459">
            <v>0</v>
          </cell>
        </row>
        <row r="460">
          <cell r="A460" t="str">
            <v>452060</v>
          </cell>
          <cell r="B460">
            <v>452060</v>
          </cell>
          <cell r="C460">
            <v>40025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568</v>
          </cell>
          <cell r="M460">
            <v>0</v>
          </cell>
          <cell r="N460">
            <v>0</v>
          </cell>
          <cell r="O460">
            <v>0</v>
          </cell>
        </row>
        <row r="461">
          <cell r="A461" t="str">
            <v>452061</v>
          </cell>
          <cell r="B461">
            <v>452061</v>
          </cell>
          <cell r="C461">
            <v>39844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302</v>
          </cell>
          <cell r="M461">
            <v>0</v>
          </cell>
          <cell r="N461">
            <v>0</v>
          </cell>
          <cell r="O461">
            <v>0</v>
          </cell>
        </row>
        <row r="462">
          <cell r="A462" t="str">
            <v>452062</v>
          </cell>
          <cell r="B462">
            <v>452062</v>
          </cell>
          <cell r="C462">
            <v>40178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269</v>
          </cell>
          <cell r="M462">
            <v>0</v>
          </cell>
          <cell r="N462">
            <v>0</v>
          </cell>
          <cell r="O462">
            <v>0</v>
          </cell>
        </row>
        <row r="463">
          <cell r="A463" t="str">
            <v>452071</v>
          </cell>
          <cell r="B463">
            <v>452071</v>
          </cell>
          <cell r="C463">
            <v>40056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249</v>
          </cell>
          <cell r="M463">
            <v>0</v>
          </cell>
          <cell r="N463">
            <v>0</v>
          </cell>
          <cell r="O463">
            <v>0</v>
          </cell>
        </row>
        <row r="464">
          <cell r="A464" t="str">
            <v>452073</v>
          </cell>
          <cell r="B464">
            <v>452073</v>
          </cell>
          <cell r="C464">
            <v>39933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424</v>
          </cell>
          <cell r="M464">
            <v>0</v>
          </cell>
          <cell r="N464">
            <v>0</v>
          </cell>
          <cell r="O464">
            <v>0</v>
          </cell>
        </row>
        <row r="465">
          <cell r="A465" t="str">
            <v>452074</v>
          </cell>
          <cell r="B465">
            <v>452074</v>
          </cell>
          <cell r="C465">
            <v>39872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1928</v>
          </cell>
          <cell r="M465">
            <v>0</v>
          </cell>
          <cell r="N465">
            <v>0</v>
          </cell>
          <cell r="O465">
            <v>0</v>
          </cell>
        </row>
        <row r="466">
          <cell r="A466" t="str">
            <v>452075</v>
          </cell>
          <cell r="B466">
            <v>452075</v>
          </cell>
          <cell r="C466">
            <v>39872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1882</v>
          </cell>
          <cell r="M466">
            <v>0</v>
          </cell>
          <cell r="N466">
            <v>0</v>
          </cell>
          <cell r="O466">
            <v>0</v>
          </cell>
        </row>
        <row r="467">
          <cell r="A467" t="str">
            <v>452077</v>
          </cell>
          <cell r="B467">
            <v>452077</v>
          </cell>
          <cell r="C467">
            <v>39994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392</v>
          </cell>
          <cell r="M467">
            <v>0</v>
          </cell>
          <cell r="N467">
            <v>0</v>
          </cell>
          <cell r="O467">
            <v>0</v>
          </cell>
        </row>
        <row r="468">
          <cell r="A468" t="str">
            <v>452078</v>
          </cell>
          <cell r="B468">
            <v>452078</v>
          </cell>
          <cell r="C468">
            <v>39903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648</v>
          </cell>
          <cell r="M468">
            <v>0</v>
          </cell>
          <cell r="N468">
            <v>0</v>
          </cell>
          <cell r="O468">
            <v>0</v>
          </cell>
        </row>
        <row r="469">
          <cell r="A469" t="str">
            <v>452080</v>
          </cell>
          <cell r="B469">
            <v>452080</v>
          </cell>
          <cell r="C469">
            <v>39872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1291</v>
          </cell>
          <cell r="M469">
            <v>0</v>
          </cell>
          <cell r="N469">
            <v>0</v>
          </cell>
          <cell r="O469">
            <v>0</v>
          </cell>
        </row>
        <row r="470">
          <cell r="A470" t="str">
            <v>452082</v>
          </cell>
          <cell r="B470">
            <v>452082</v>
          </cell>
          <cell r="C470">
            <v>39994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22</v>
          </cell>
          <cell r="M470">
            <v>0</v>
          </cell>
          <cell r="N470">
            <v>0</v>
          </cell>
          <cell r="O470">
            <v>0</v>
          </cell>
        </row>
        <row r="471">
          <cell r="A471" t="str">
            <v>452084</v>
          </cell>
          <cell r="B471">
            <v>452084</v>
          </cell>
          <cell r="C471">
            <v>40025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258</v>
          </cell>
          <cell r="M471">
            <v>0</v>
          </cell>
          <cell r="N471">
            <v>0</v>
          </cell>
          <cell r="O471">
            <v>0</v>
          </cell>
        </row>
        <row r="472">
          <cell r="A472" t="str">
            <v>452085</v>
          </cell>
          <cell r="B472">
            <v>452085</v>
          </cell>
          <cell r="C472">
            <v>40025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243</v>
          </cell>
          <cell r="M472">
            <v>0</v>
          </cell>
          <cell r="N472">
            <v>0</v>
          </cell>
          <cell r="O472">
            <v>0</v>
          </cell>
        </row>
        <row r="473">
          <cell r="A473" t="str">
            <v>452086</v>
          </cell>
          <cell r="B473">
            <v>452086</v>
          </cell>
          <cell r="C473">
            <v>39903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187</v>
          </cell>
          <cell r="M473">
            <v>0</v>
          </cell>
          <cell r="N473">
            <v>0</v>
          </cell>
          <cell r="O473">
            <v>0</v>
          </cell>
        </row>
        <row r="474">
          <cell r="A474" t="str">
            <v>452088</v>
          </cell>
          <cell r="B474">
            <v>452088</v>
          </cell>
          <cell r="C474">
            <v>40056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605</v>
          </cell>
          <cell r="M474">
            <v>0</v>
          </cell>
          <cell r="N474">
            <v>0</v>
          </cell>
          <cell r="O474">
            <v>0</v>
          </cell>
        </row>
        <row r="475">
          <cell r="A475" t="str">
            <v>452090</v>
          </cell>
          <cell r="B475">
            <v>452090</v>
          </cell>
          <cell r="C475">
            <v>39964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182</v>
          </cell>
          <cell r="M475">
            <v>0</v>
          </cell>
          <cell r="N475">
            <v>0</v>
          </cell>
          <cell r="O475">
            <v>0</v>
          </cell>
        </row>
        <row r="476">
          <cell r="A476" t="str">
            <v>452091</v>
          </cell>
          <cell r="B476">
            <v>452091</v>
          </cell>
          <cell r="C476">
            <v>40178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578</v>
          </cell>
          <cell r="M476">
            <v>0</v>
          </cell>
          <cell r="N476">
            <v>0</v>
          </cell>
          <cell r="O476">
            <v>0</v>
          </cell>
        </row>
        <row r="477">
          <cell r="A477" t="str">
            <v>452093</v>
          </cell>
          <cell r="B477">
            <v>452093</v>
          </cell>
          <cell r="C477">
            <v>39872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233</v>
          </cell>
          <cell r="M477">
            <v>0</v>
          </cell>
          <cell r="N477">
            <v>0</v>
          </cell>
          <cell r="O477">
            <v>0</v>
          </cell>
        </row>
        <row r="478">
          <cell r="A478" t="str">
            <v>452094</v>
          </cell>
          <cell r="B478">
            <v>452094</v>
          </cell>
          <cell r="C478">
            <v>39813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263</v>
          </cell>
          <cell r="M478">
            <v>0</v>
          </cell>
          <cell r="N478">
            <v>0</v>
          </cell>
          <cell r="O478">
            <v>0</v>
          </cell>
        </row>
        <row r="479">
          <cell r="A479" t="str">
            <v>452096</v>
          </cell>
          <cell r="B479">
            <v>452096</v>
          </cell>
          <cell r="C479">
            <v>39844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337</v>
          </cell>
          <cell r="M479">
            <v>0</v>
          </cell>
          <cell r="N479">
            <v>0</v>
          </cell>
          <cell r="O479">
            <v>0</v>
          </cell>
        </row>
        <row r="480">
          <cell r="A480" t="str">
            <v>452097</v>
          </cell>
          <cell r="B480">
            <v>452097</v>
          </cell>
          <cell r="C480">
            <v>40025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384</v>
          </cell>
          <cell r="M480">
            <v>0</v>
          </cell>
          <cell r="N480">
            <v>0</v>
          </cell>
          <cell r="O480">
            <v>0</v>
          </cell>
        </row>
        <row r="481">
          <cell r="A481" t="str">
            <v>452099</v>
          </cell>
          <cell r="B481">
            <v>452099</v>
          </cell>
          <cell r="C481">
            <v>39903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330</v>
          </cell>
          <cell r="M481">
            <v>0</v>
          </cell>
          <cell r="N481">
            <v>0</v>
          </cell>
          <cell r="O481">
            <v>0</v>
          </cell>
        </row>
        <row r="482">
          <cell r="A482" t="str">
            <v>452100</v>
          </cell>
          <cell r="B482">
            <v>452100</v>
          </cell>
          <cell r="C482">
            <v>39964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434</v>
          </cell>
          <cell r="M482">
            <v>0</v>
          </cell>
          <cell r="N482">
            <v>0</v>
          </cell>
          <cell r="O482">
            <v>0</v>
          </cell>
        </row>
        <row r="483">
          <cell r="A483" t="str">
            <v>452101</v>
          </cell>
          <cell r="B483">
            <v>452101</v>
          </cell>
          <cell r="C483">
            <v>40025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647</v>
          </cell>
          <cell r="M483">
            <v>0</v>
          </cell>
          <cell r="N483">
            <v>0</v>
          </cell>
          <cell r="O483">
            <v>0</v>
          </cell>
        </row>
        <row r="484">
          <cell r="A484" t="str">
            <v>452103</v>
          </cell>
          <cell r="B484">
            <v>452103</v>
          </cell>
          <cell r="C484">
            <v>39813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151</v>
          </cell>
          <cell r="M484">
            <v>0</v>
          </cell>
          <cell r="N484">
            <v>0</v>
          </cell>
          <cell r="O484">
            <v>0</v>
          </cell>
        </row>
        <row r="485">
          <cell r="A485" t="str">
            <v>452104</v>
          </cell>
          <cell r="B485">
            <v>452104</v>
          </cell>
          <cell r="C485">
            <v>39903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252</v>
          </cell>
          <cell r="M485">
            <v>0</v>
          </cell>
          <cell r="N485">
            <v>0</v>
          </cell>
          <cell r="O485">
            <v>0</v>
          </cell>
        </row>
        <row r="486">
          <cell r="A486" t="str">
            <v>452105</v>
          </cell>
          <cell r="B486">
            <v>452105</v>
          </cell>
          <cell r="C486">
            <v>40178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308</v>
          </cell>
          <cell r="M486">
            <v>0</v>
          </cell>
          <cell r="N486">
            <v>0</v>
          </cell>
          <cell r="O486">
            <v>0</v>
          </cell>
        </row>
        <row r="487">
          <cell r="A487" t="str">
            <v>452106</v>
          </cell>
          <cell r="B487">
            <v>452106</v>
          </cell>
          <cell r="C487">
            <v>39933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282</v>
          </cell>
          <cell r="M487">
            <v>0</v>
          </cell>
          <cell r="N487">
            <v>0</v>
          </cell>
          <cell r="O487">
            <v>0</v>
          </cell>
        </row>
        <row r="488">
          <cell r="A488" t="str">
            <v>452107</v>
          </cell>
          <cell r="B488">
            <v>452107</v>
          </cell>
          <cell r="C488">
            <v>39964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273</v>
          </cell>
          <cell r="M488">
            <v>0</v>
          </cell>
          <cell r="N488">
            <v>0</v>
          </cell>
          <cell r="O488">
            <v>0</v>
          </cell>
        </row>
        <row r="489">
          <cell r="A489" t="str">
            <v>452108</v>
          </cell>
          <cell r="B489">
            <v>452108</v>
          </cell>
          <cell r="C489">
            <v>39994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346</v>
          </cell>
          <cell r="M489">
            <v>0</v>
          </cell>
          <cell r="N489">
            <v>0</v>
          </cell>
          <cell r="O489">
            <v>0</v>
          </cell>
        </row>
        <row r="490">
          <cell r="A490" t="str">
            <v>452109</v>
          </cell>
          <cell r="B490">
            <v>452109</v>
          </cell>
          <cell r="C490">
            <v>39964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152</v>
          </cell>
          <cell r="M490">
            <v>0</v>
          </cell>
          <cell r="N490">
            <v>0</v>
          </cell>
          <cell r="O490">
            <v>0</v>
          </cell>
        </row>
        <row r="491">
          <cell r="A491" t="str">
            <v>452110</v>
          </cell>
          <cell r="B491">
            <v>452110</v>
          </cell>
          <cell r="C491">
            <v>40056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228</v>
          </cell>
          <cell r="M491">
            <v>0</v>
          </cell>
          <cell r="N491">
            <v>0</v>
          </cell>
          <cell r="O491">
            <v>0</v>
          </cell>
        </row>
        <row r="492">
          <cell r="A492" t="str">
            <v>453029</v>
          </cell>
          <cell r="B492">
            <v>453029</v>
          </cell>
          <cell r="C492">
            <v>40178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678</v>
          </cell>
          <cell r="M492">
            <v>0</v>
          </cell>
          <cell r="N492">
            <v>0</v>
          </cell>
          <cell r="O492">
            <v>0</v>
          </cell>
        </row>
        <row r="493">
          <cell r="A493" t="str">
            <v>453031</v>
          </cell>
          <cell r="B493">
            <v>453031</v>
          </cell>
          <cell r="C493">
            <v>39964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933</v>
          </cell>
          <cell r="M493">
            <v>0</v>
          </cell>
          <cell r="N493">
            <v>0</v>
          </cell>
          <cell r="O493">
            <v>0</v>
          </cell>
        </row>
        <row r="494">
          <cell r="A494" t="str">
            <v>453033</v>
          </cell>
          <cell r="B494">
            <v>453033</v>
          </cell>
          <cell r="C494">
            <v>39872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39</v>
          </cell>
          <cell r="M494">
            <v>0</v>
          </cell>
          <cell r="N494">
            <v>0</v>
          </cell>
          <cell r="O494">
            <v>0</v>
          </cell>
        </row>
        <row r="495">
          <cell r="A495" t="str">
            <v>453035</v>
          </cell>
          <cell r="B495">
            <v>453035</v>
          </cell>
          <cell r="C495">
            <v>39964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973</v>
          </cell>
          <cell r="M495">
            <v>0</v>
          </cell>
          <cell r="N495">
            <v>0</v>
          </cell>
          <cell r="O495">
            <v>0</v>
          </cell>
        </row>
        <row r="496">
          <cell r="A496" t="str">
            <v>453036</v>
          </cell>
          <cell r="B496">
            <v>453036</v>
          </cell>
          <cell r="C496">
            <v>39994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783</v>
          </cell>
          <cell r="M496">
            <v>0</v>
          </cell>
          <cell r="N496">
            <v>0</v>
          </cell>
          <cell r="O496">
            <v>0</v>
          </cell>
        </row>
        <row r="497">
          <cell r="A497" t="str">
            <v>453040</v>
          </cell>
          <cell r="B497">
            <v>453040</v>
          </cell>
          <cell r="C497">
            <v>40178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976</v>
          </cell>
          <cell r="M497">
            <v>0</v>
          </cell>
          <cell r="N497">
            <v>0</v>
          </cell>
          <cell r="O497">
            <v>0</v>
          </cell>
        </row>
        <row r="498">
          <cell r="A498" t="str">
            <v>453041</v>
          </cell>
          <cell r="B498">
            <v>453041</v>
          </cell>
          <cell r="C498">
            <v>39964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526</v>
          </cell>
          <cell r="M498">
            <v>0</v>
          </cell>
          <cell r="N498">
            <v>0</v>
          </cell>
          <cell r="O498">
            <v>0</v>
          </cell>
        </row>
        <row r="499">
          <cell r="A499" t="str">
            <v>453044</v>
          </cell>
          <cell r="B499">
            <v>453044</v>
          </cell>
          <cell r="C499">
            <v>39964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1020</v>
          </cell>
          <cell r="M499">
            <v>0</v>
          </cell>
          <cell r="N499">
            <v>0</v>
          </cell>
          <cell r="O499">
            <v>0</v>
          </cell>
        </row>
        <row r="500">
          <cell r="A500" t="str">
            <v>453053</v>
          </cell>
          <cell r="B500">
            <v>453053</v>
          </cell>
          <cell r="C500">
            <v>40178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784</v>
          </cell>
          <cell r="M500">
            <v>0</v>
          </cell>
          <cell r="N500">
            <v>0</v>
          </cell>
          <cell r="O500">
            <v>0</v>
          </cell>
        </row>
        <row r="501">
          <cell r="A501" t="str">
            <v>453057</v>
          </cell>
          <cell r="B501">
            <v>453057</v>
          </cell>
          <cell r="C501">
            <v>40178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730</v>
          </cell>
          <cell r="M501">
            <v>0</v>
          </cell>
          <cell r="N501">
            <v>0</v>
          </cell>
          <cell r="O501">
            <v>0</v>
          </cell>
        </row>
        <row r="502">
          <cell r="A502" t="str">
            <v>453065</v>
          </cell>
          <cell r="B502">
            <v>453065</v>
          </cell>
          <cell r="C502">
            <v>39994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968</v>
          </cell>
          <cell r="M502">
            <v>0</v>
          </cell>
          <cell r="N502">
            <v>0</v>
          </cell>
          <cell r="O502">
            <v>0</v>
          </cell>
        </row>
        <row r="503">
          <cell r="A503" t="str">
            <v>453072</v>
          </cell>
          <cell r="B503">
            <v>453072</v>
          </cell>
          <cell r="C503">
            <v>40025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792</v>
          </cell>
          <cell r="M503">
            <v>0</v>
          </cell>
          <cell r="N503">
            <v>0</v>
          </cell>
          <cell r="O503">
            <v>0</v>
          </cell>
        </row>
        <row r="504">
          <cell r="A504" t="str">
            <v>453086</v>
          </cell>
          <cell r="B504">
            <v>453086</v>
          </cell>
          <cell r="C504">
            <v>39964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442</v>
          </cell>
          <cell r="M504">
            <v>0</v>
          </cell>
          <cell r="N504">
            <v>0</v>
          </cell>
          <cell r="O504">
            <v>0</v>
          </cell>
        </row>
        <row r="505">
          <cell r="A505" t="str">
            <v>453089</v>
          </cell>
          <cell r="B505">
            <v>453089</v>
          </cell>
          <cell r="C505">
            <v>39813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166</v>
          </cell>
          <cell r="M505">
            <v>0</v>
          </cell>
          <cell r="N505">
            <v>0</v>
          </cell>
          <cell r="O505">
            <v>0</v>
          </cell>
        </row>
        <row r="506">
          <cell r="A506" t="str">
            <v>453091</v>
          </cell>
          <cell r="B506">
            <v>453091</v>
          </cell>
          <cell r="C506">
            <v>39964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566</v>
          </cell>
          <cell r="M506">
            <v>0</v>
          </cell>
          <cell r="N506">
            <v>0</v>
          </cell>
          <cell r="O506">
            <v>0</v>
          </cell>
        </row>
        <row r="507">
          <cell r="A507" t="str">
            <v>453095</v>
          </cell>
          <cell r="B507">
            <v>453095</v>
          </cell>
          <cell r="C507">
            <v>39813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217</v>
          </cell>
          <cell r="M507">
            <v>0</v>
          </cell>
          <cell r="N507">
            <v>0</v>
          </cell>
          <cell r="O507">
            <v>0</v>
          </cell>
        </row>
        <row r="508">
          <cell r="A508" t="str">
            <v>453096</v>
          </cell>
          <cell r="B508">
            <v>453096</v>
          </cell>
          <cell r="C508">
            <v>39813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561</v>
          </cell>
          <cell r="M508">
            <v>0</v>
          </cell>
          <cell r="N508">
            <v>0</v>
          </cell>
          <cell r="O508">
            <v>0</v>
          </cell>
        </row>
        <row r="509">
          <cell r="A509" t="str">
            <v>453097</v>
          </cell>
          <cell r="B509">
            <v>453097</v>
          </cell>
          <cell r="C509">
            <v>39903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343</v>
          </cell>
          <cell r="M509">
            <v>0</v>
          </cell>
          <cell r="N509">
            <v>0</v>
          </cell>
          <cell r="O509">
            <v>0</v>
          </cell>
        </row>
        <row r="510">
          <cell r="A510" t="str">
            <v>453098</v>
          </cell>
          <cell r="B510">
            <v>453098</v>
          </cell>
          <cell r="C510">
            <v>39964</v>
          </cell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633</v>
          </cell>
          <cell r="M510">
            <v>0</v>
          </cell>
          <cell r="N510">
            <v>0</v>
          </cell>
          <cell r="O510">
            <v>0</v>
          </cell>
        </row>
        <row r="511">
          <cell r="A511" t="str">
            <v>453099</v>
          </cell>
          <cell r="B511">
            <v>453099</v>
          </cell>
          <cell r="C511">
            <v>40178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462</v>
          </cell>
          <cell r="M511">
            <v>0</v>
          </cell>
          <cell r="N511">
            <v>0</v>
          </cell>
          <cell r="O511">
            <v>0</v>
          </cell>
        </row>
        <row r="512">
          <cell r="A512" t="str">
            <v>453301</v>
          </cell>
          <cell r="B512">
            <v>453301</v>
          </cell>
          <cell r="C512">
            <v>39933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42</v>
          </cell>
          <cell r="M512">
            <v>0</v>
          </cell>
          <cell r="N512">
            <v>0</v>
          </cell>
          <cell r="O512">
            <v>0</v>
          </cell>
        </row>
        <row r="513">
          <cell r="A513" t="str">
            <v>453302</v>
          </cell>
          <cell r="B513">
            <v>453302</v>
          </cell>
          <cell r="C513">
            <v>40178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178</v>
          </cell>
          <cell r="M513">
            <v>0</v>
          </cell>
          <cell r="N513">
            <v>0</v>
          </cell>
          <cell r="O513">
            <v>0</v>
          </cell>
        </row>
        <row r="514">
          <cell r="A514" t="str">
            <v>453306</v>
          </cell>
          <cell r="B514">
            <v>453306</v>
          </cell>
          <cell r="C514">
            <v>39994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</row>
        <row r="515">
          <cell r="A515" t="str">
            <v>453308</v>
          </cell>
          <cell r="B515">
            <v>453308</v>
          </cell>
          <cell r="C515">
            <v>40178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</row>
        <row r="516">
          <cell r="A516" t="str">
            <v>453310</v>
          </cell>
          <cell r="B516">
            <v>453310</v>
          </cell>
          <cell r="C516">
            <v>39994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19</v>
          </cell>
          <cell r="M516">
            <v>0</v>
          </cell>
          <cell r="N516">
            <v>0</v>
          </cell>
          <cell r="O516">
            <v>0</v>
          </cell>
        </row>
        <row r="517">
          <cell r="A517" t="str">
            <v>454000</v>
          </cell>
          <cell r="B517">
            <v>454000</v>
          </cell>
          <cell r="C517">
            <v>40056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156</v>
          </cell>
          <cell r="M517">
            <v>0</v>
          </cell>
          <cell r="N517">
            <v>0</v>
          </cell>
          <cell r="O517">
            <v>0</v>
          </cell>
        </row>
        <row r="518">
          <cell r="A518" t="str">
            <v>454006</v>
          </cell>
          <cell r="B518">
            <v>454006</v>
          </cell>
          <cell r="C518">
            <v>40056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78</v>
          </cell>
          <cell r="M518">
            <v>0</v>
          </cell>
          <cell r="N518">
            <v>0</v>
          </cell>
          <cell r="O518">
            <v>0</v>
          </cell>
        </row>
        <row r="519">
          <cell r="A519" t="str">
            <v>454008</v>
          </cell>
          <cell r="B519">
            <v>454008</v>
          </cell>
          <cell r="C519">
            <v>40056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358</v>
          </cell>
          <cell r="M519">
            <v>0</v>
          </cell>
          <cell r="N519">
            <v>0</v>
          </cell>
          <cell r="O519">
            <v>0</v>
          </cell>
        </row>
        <row r="520">
          <cell r="A520" t="str">
            <v>454009</v>
          </cell>
          <cell r="B520">
            <v>454009</v>
          </cell>
          <cell r="C520">
            <v>40056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180</v>
          </cell>
          <cell r="M520">
            <v>0</v>
          </cell>
          <cell r="N520">
            <v>0</v>
          </cell>
          <cell r="O520">
            <v>0</v>
          </cell>
        </row>
        <row r="521">
          <cell r="A521" t="str">
            <v>454011</v>
          </cell>
          <cell r="B521">
            <v>454011</v>
          </cell>
          <cell r="C521">
            <v>40056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226</v>
          </cell>
          <cell r="M521">
            <v>0</v>
          </cell>
          <cell r="N521">
            <v>0</v>
          </cell>
          <cell r="O521">
            <v>0</v>
          </cell>
        </row>
        <row r="522">
          <cell r="A522" t="str">
            <v>454014</v>
          </cell>
          <cell r="B522">
            <v>454014</v>
          </cell>
          <cell r="C522">
            <v>40056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28</v>
          </cell>
          <cell r="M522">
            <v>0</v>
          </cell>
          <cell r="N522">
            <v>0</v>
          </cell>
          <cell r="O522">
            <v>0</v>
          </cell>
        </row>
        <row r="523">
          <cell r="A523" t="str">
            <v>454029</v>
          </cell>
          <cell r="B523">
            <v>454029</v>
          </cell>
          <cell r="C523">
            <v>39994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602</v>
          </cell>
          <cell r="M523">
            <v>0</v>
          </cell>
          <cell r="N523">
            <v>0</v>
          </cell>
          <cell r="O523">
            <v>0</v>
          </cell>
        </row>
        <row r="524">
          <cell r="A524" t="str">
            <v>454032</v>
          </cell>
          <cell r="B524">
            <v>454032</v>
          </cell>
          <cell r="C524">
            <v>39994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283</v>
          </cell>
          <cell r="M524">
            <v>0</v>
          </cell>
          <cell r="N524">
            <v>0</v>
          </cell>
          <cell r="O524">
            <v>0</v>
          </cell>
        </row>
        <row r="525">
          <cell r="A525" t="str">
            <v>454065</v>
          </cell>
          <cell r="B525">
            <v>454065</v>
          </cell>
          <cell r="C525">
            <v>40025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613</v>
          </cell>
          <cell r="M525">
            <v>0</v>
          </cell>
          <cell r="N525">
            <v>0</v>
          </cell>
          <cell r="O525">
            <v>0</v>
          </cell>
        </row>
        <row r="526">
          <cell r="A526" t="str">
            <v>454076</v>
          </cell>
          <cell r="B526">
            <v>454076</v>
          </cell>
          <cell r="C526">
            <v>40056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270</v>
          </cell>
          <cell r="M526">
            <v>0</v>
          </cell>
          <cell r="N526">
            <v>0</v>
          </cell>
          <cell r="O526">
            <v>0</v>
          </cell>
        </row>
        <row r="527">
          <cell r="A527" t="str">
            <v>454084</v>
          </cell>
          <cell r="B527">
            <v>454084</v>
          </cell>
          <cell r="C527">
            <v>40056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431</v>
          </cell>
          <cell r="M527">
            <v>0</v>
          </cell>
          <cell r="N527">
            <v>0</v>
          </cell>
          <cell r="O527">
            <v>0</v>
          </cell>
        </row>
        <row r="528">
          <cell r="A528" t="str">
            <v>454085</v>
          </cell>
          <cell r="B528">
            <v>454085</v>
          </cell>
          <cell r="C528">
            <v>39994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</row>
        <row r="529">
          <cell r="A529" t="str">
            <v>454088</v>
          </cell>
          <cell r="B529">
            <v>454088</v>
          </cell>
          <cell r="C529">
            <v>40056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68</v>
          </cell>
          <cell r="M529">
            <v>0</v>
          </cell>
          <cell r="N529">
            <v>0</v>
          </cell>
          <cell r="O529">
            <v>0</v>
          </cell>
        </row>
        <row r="530">
          <cell r="A530" t="str">
            <v>454093</v>
          </cell>
          <cell r="B530">
            <v>454093</v>
          </cell>
          <cell r="C530">
            <v>40056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60</v>
          </cell>
          <cell r="M530">
            <v>0</v>
          </cell>
          <cell r="N530">
            <v>0</v>
          </cell>
          <cell r="O530">
            <v>0</v>
          </cell>
        </row>
        <row r="531">
          <cell r="A531" t="str">
            <v>454094</v>
          </cell>
          <cell r="B531">
            <v>454094</v>
          </cell>
          <cell r="C531">
            <v>40056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1180</v>
          </cell>
          <cell r="M531">
            <v>0</v>
          </cell>
          <cell r="N531">
            <v>0</v>
          </cell>
          <cell r="O531">
            <v>0</v>
          </cell>
        </row>
        <row r="532">
          <cell r="A532" t="str">
            <v>454096</v>
          </cell>
          <cell r="B532">
            <v>454096</v>
          </cell>
          <cell r="C532">
            <v>39813</v>
          </cell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258</v>
          </cell>
          <cell r="M532">
            <v>0</v>
          </cell>
          <cell r="N532">
            <v>0</v>
          </cell>
          <cell r="O532">
            <v>0</v>
          </cell>
        </row>
        <row r="533">
          <cell r="A533" t="str">
            <v>454100</v>
          </cell>
          <cell r="B533">
            <v>454100</v>
          </cell>
          <cell r="C533">
            <v>40056</v>
          </cell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30</v>
          </cell>
          <cell r="M533">
            <v>0</v>
          </cell>
          <cell r="N533">
            <v>0</v>
          </cell>
          <cell r="O533">
            <v>0</v>
          </cell>
        </row>
        <row r="534">
          <cell r="A534" t="str">
            <v>454101</v>
          </cell>
          <cell r="B534">
            <v>454101</v>
          </cell>
          <cell r="C534">
            <v>39813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233</v>
          </cell>
          <cell r="M534">
            <v>0</v>
          </cell>
          <cell r="N534">
            <v>0</v>
          </cell>
          <cell r="O534">
            <v>0</v>
          </cell>
        </row>
        <row r="535">
          <cell r="A535" t="str">
            <v>454104</v>
          </cell>
          <cell r="B535">
            <v>454104</v>
          </cell>
          <cell r="C535">
            <v>39813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359</v>
          </cell>
          <cell r="M535">
            <v>0</v>
          </cell>
          <cell r="N535">
            <v>0</v>
          </cell>
          <cell r="O535">
            <v>0</v>
          </cell>
        </row>
        <row r="536">
          <cell r="A536" t="str">
            <v>454107</v>
          </cell>
          <cell r="B536">
            <v>454107</v>
          </cell>
          <cell r="C536">
            <v>39813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771</v>
          </cell>
          <cell r="M536">
            <v>0</v>
          </cell>
          <cell r="N536">
            <v>0</v>
          </cell>
          <cell r="O536">
            <v>0</v>
          </cell>
        </row>
        <row r="537">
          <cell r="A537" t="str">
            <v>454109</v>
          </cell>
          <cell r="B537">
            <v>454109</v>
          </cell>
          <cell r="C537">
            <v>39813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281</v>
          </cell>
          <cell r="M537">
            <v>0</v>
          </cell>
          <cell r="N537">
            <v>0</v>
          </cell>
          <cell r="O537">
            <v>0</v>
          </cell>
        </row>
        <row r="538">
          <cell r="A538" t="str">
            <v>670002</v>
          </cell>
          <cell r="B538">
            <v>670002</v>
          </cell>
          <cell r="C538">
            <v>39887</v>
          </cell>
          <cell r="D538">
            <v>129394</v>
          </cell>
          <cell r="E538">
            <v>0</v>
          </cell>
          <cell r="F538">
            <v>234117</v>
          </cell>
          <cell r="G538">
            <v>0</v>
          </cell>
          <cell r="H538">
            <v>0</v>
          </cell>
          <cell r="I538">
            <v>88884</v>
          </cell>
          <cell r="J538">
            <v>0</v>
          </cell>
          <cell r="K538">
            <v>0</v>
          </cell>
          <cell r="L538">
            <v>158</v>
          </cell>
          <cell r="M538">
            <v>0</v>
          </cell>
          <cell r="N538">
            <v>0</v>
          </cell>
          <cell r="O538">
            <v>0</v>
          </cell>
        </row>
        <row r="539">
          <cell r="A539" t="str">
            <v>670004</v>
          </cell>
          <cell r="B539">
            <v>670004</v>
          </cell>
          <cell r="C539">
            <v>39994</v>
          </cell>
          <cell r="D539">
            <v>4302</v>
          </cell>
          <cell r="E539">
            <v>0</v>
          </cell>
          <cell r="F539">
            <v>339138</v>
          </cell>
          <cell r="G539">
            <v>0</v>
          </cell>
          <cell r="H539">
            <v>0</v>
          </cell>
          <cell r="I539">
            <v>390210</v>
          </cell>
          <cell r="J539">
            <v>0</v>
          </cell>
          <cell r="K539">
            <v>0</v>
          </cell>
          <cell r="L539">
            <v>974</v>
          </cell>
          <cell r="M539">
            <v>0</v>
          </cell>
          <cell r="N539">
            <v>0</v>
          </cell>
          <cell r="O539">
            <v>19136</v>
          </cell>
        </row>
        <row r="540">
          <cell r="A540" t="str">
            <v>670005</v>
          </cell>
          <cell r="B540">
            <v>670005</v>
          </cell>
          <cell r="C540">
            <v>40178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23258</v>
          </cell>
          <cell r="J540">
            <v>0</v>
          </cell>
          <cell r="K540">
            <v>0</v>
          </cell>
          <cell r="L540">
            <v>30</v>
          </cell>
          <cell r="M540">
            <v>0</v>
          </cell>
          <cell r="N540">
            <v>0</v>
          </cell>
          <cell r="O540">
            <v>0</v>
          </cell>
        </row>
        <row r="541">
          <cell r="A541" t="str">
            <v>670006</v>
          </cell>
          <cell r="B541">
            <v>670006</v>
          </cell>
          <cell r="C541">
            <v>40178</v>
          </cell>
          <cell r="D541">
            <v>118166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438466</v>
          </cell>
          <cell r="J541">
            <v>0</v>
          </cell>
          <cell r="K541">
            <v>0</v>
          </cell>
          <cell r="L541">
            <v>487</v>
          </cell>
          <cell r="M541">
            <v>0</v>
          </cell>
          <cell r="N541">
            <v>0</v>
          </cell>
          <cell r="O541">
            <v>9734</v>
          </cell>
        </row>
        <row r="542">
          <cell r="A542" t="str">
            <v>670007</v>
          </cell>
          <cell r="B542">
            <v>670007</v>
          </cell>
          <cell r="C542">
            <v>40178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</row>
        <row r="543">
          <cell r="A543" t="str">
            <v>670008</v>
          </cell>
          <cell r="B543">
            <v>670008</v>
          </cell>
          <cell r="C543">
            <v>40178</v>
          </cell>
          <cell r="D543">
            <v>679312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407427</v>
          </cell>
          <cell r="J543">
            <v>0</v>
          </cell>
          <cell r="K543">
            <v>0</v>
          </cell>
          <cell r="L543">
            <v>210</v>
          </cell>
          <cell r="M543">
            <v>0</v>
          </cell>
          <cell r="N543">
            <v>0</v>
          </cell>
          <cell r="O543">
            <v>0</v>
          </cell>
        </row>
        <row r="544">
          <cell r="A544" t="str">
            <v>670010</v>
          </cell>
          <cell r="B544">
            <v>670010</v>
          </cell>
          <cell r="C544">
            <v>39903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1103</v>
          </cell>
          <cell r="J544">
            <v>0</v>
          </cell>
          <cell r="K544">
            <v>0</v>
          </cell>
          <cell r="L544">
            <v>3</v>
          </cell>
          <cell r="M544">
            <v>0</v>
          </cell>
          <cell r="N544">
            <v>0</v>
          </cell>
          <cell r="O544">
            <v>0</v>
          </cell>
        </row>
        <row r="545">
          <cell r="A545" t="str">
            <v>670011</v>
          </cell>
          <cell r="B545">
            <v>670011</v>
          </cell>
          <cell r="C545">
            <v>39994</v>
          </cell>
          <cell r="D545">
            <v>10302</v>
          </cell>
          <cell r="E545">
            <v>0</v>
          </cell>
          <cell r="F545">
            <v>58895</v>
          </cell>
          <cell r="G545">
            <v>0</v>
          </cell>
          <cell r="H545">
            <v>0</v>
          </cell>
          <cell r="I545">
            <v>92758</v>
          </cell>
          <cell r="J545">
            <v>0</v>
          </cell>
          <cell r="K545">
            <v>0</v>
          </cell>
          <cell r="L545">
            <v>232</v>
          </cell>
          <cell r="M545">
            <v>0</v>
          </cell>
          <cell r="N545">
            <v>0</v>
          </cell>
          <cell r="O545">
            <v>13458</v>
          </cell>
        </row>
        <row r="546">
          <cell r="A546" t="str">
            <v>670012</v>
          </cell>
          <cell r="B546">
            <v>670012</v>
          </cell>
          <cell r="C546">
            <v>39813</v>
          </cell>
          <cell r="D546">
            <v>706058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2234087</v>
          </cell>
          <cell r="J546">
            <v>0</v>
          </cell>
          <cell r="K546">
            <v>0</v>
          </cell>
          <cell r="L546">
            <v>757</v>
          </cell>
          <cell r="M546">
            <v>0</v>
          </cell>
          <cell r="N546">
            <v>0</v>
          </cell>
          <cell r="O546">
            <v>0</v>
          </cell>
        </row>
        <row r="547">
          <cell r="A547" t="str">
            <v>670018</v>
          </cell>
          <cell r="B547">
            <v>670018</v>
          </cell>
          <cell r="C547">
            <v>39813</v>
          </cell>
          <cell r="D547">
            <v>1810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208397</v>
          </cell>
          <cell r="J547">
            <v>0</v>
          </cell>
          <cell r="K547">
            <v>0</v>
          </cell>
          <cell r="L547">
            <v>141</v>
          </cell>
          <cell r="M547">
            <v>0</v>
          </cell>
          <cell r="N547">
            <v>0</v>
          </cell>
          <cell r="O547">
            <v>0</v>
          </cell>
        </row>
        <row r="548">
          <cell r="A548" t="str">
            <v>670019</v>
          </cell>
          <cell r="B548">
            <v>670019</v>
          </cell>
          <cell r="C548">
            <v>39813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3134775</v>
          </cell>
          <cell r="J548">
            <v>0</v>
          </cell>
          <cell r="K548">
            <v>0</v>
          </cell>
          <cell r="L548">
            <v>520</v>
          </cell>
          <cell r="M548">
            <v>0</v>
          </cell>
          <cell r="N548">
            <v>0</v>
          </cell>
          <cell r="O548">
            <v>0</v>
          </cell>
        </row>
        <row r="549">
          <cell r="A549" t="str">
            <v>670023</v>
          </cell>
          <cell r="B549">
            <v>670023</v>
          </cell>
          <cell r="C549">
            <v>39994</v>
          </cell>
          <cell r="D549">
            <v>2241915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2297059</v>
          </cell>
          <cell r="J549">
            <v>0</v>
          </cell>
          <cell r="K549">
            <v>0</v>
          </cell>
          <cell r="L549">
            <v>1206</v>
          </cell>
          <cell r="M549">
            <v>0</v>
          </cell>
          <cell r="N549">
            <v>0</v>
          </cell>
          <cell r="O549">
            <v>46105</v>
          </cell>
        </row>
        <row r="550">
          <cell r="A550" t="str">
            <v>670024</v>
          </cell>
          <cell r="B550">
            <v>670024</v>
          </cell>
          <cell r="C550">
            <v>40178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4613723</v>
          </cell>
          <cell r="J550">
            <v>0</v>
          </cell>
          <cell r="K550">
            <v>0</v>
          </cell>
          <cell r="L550">
            <v>2742</v>
          </cell>
          <cell r="M550">
            <v>0</v>
          </cell>
          <cell r="N550">
            <v>0</v>
          </cell>
          <cell r="O550">
            <v>349243</v>
          </cell>
        </row>
        <row r="551">
          <cell r="A551" t="str">
            <v>670025</v>
          </cell>
          <cell r="B551">
            <v>670025</v>
          </cell>
          <cell r="C551">
            <v>40178</v>
          </cell>
          <cell r="D551">
            <v>3198316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4678635</v>
          </cell>
          <cell r="J551">
            <v>0</v>
          </cell>
          <cell r="K551">
            <v>0</v>
          </cell>
          <cell r="L551">
            <v>1515</v>
          </cell>
          <cell r="M551">
            <v>0</v>
          </cell>
          <cell r="N551">
            <v>0</v>
          </cell>
          <cell r="O551">
            <v>29664</v>
          </cell>
        </row>
        <row r="552">
          <cell r="A552" t="str">
            <v>670027</v>
          </cell>
          <cell r="B552">
            <v>670027</v>
          </cell>
          <cell r="C552">
            <v>39994</v>
          </cell>
          <cell r="D552">
            <v>61735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4100</v>
          </cell>
          <cell r="J552">
            <v>0</v>
          </cell>
          <cell r="K552">
            <v>0</v>
          </cell>
          <cell r="L552">
            <v>1</v>
          </cell>
          <cell r="M552">
            <v>0</v>
          </cell>
          <cell r="N552">
            <v>0</v>
          </cell>
          <cell r="O552">
            <v>0</v>
          </cell>
        </row>
        <row r="553">
          <cell r="A553" t="str">
            <v>670031</v>
          </cell>
          <cell r="B553">
            <v>670031</v>
          </cell>
          <cell r="C553">
            <v>39994</v>
          </cell>
          <cell r="D553">
            <v>144976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3937078</v>
          </cell>
          <cell r="J553">
            <v>0</v>
          </cell>
          <cell r="K553">
            <v>0</v>
          </cell>
          <cell r="L553">
            <v>1320</v>
          </cell>
          <cell r="M553">
            <v>0</v>
          </cell>
          <cell r="N553">
            <v>0</v>
          </cell>
          <cell r="O553">
            <v>0</v>
          </cell>
        </row>
        <row r="554">
          <cell r="A554" t="str">
            <v>670034</v>
          </cell>
          <cell r="B554">
            <v>670034</v>
          </cell>
          <cell r="C554">
            <v>39964</v>
          </cell>
          <cell r="D554">
            <v>88740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1806872</v>
          </cell>
          <cell r="J554">
            <v>0</v>
          </cell>
          <cell r="K554">
            <v>0</v>
          </cell>
          <cell r="L554">
            <v>1472</v>
          </cell>
          <cell r="M554">
            <v>0</v>
          </cell>
          <cell r="N554">
            <v>0</v>
          </cell>
          <cell r="O554">
            <v>20220</v>
          </cell>
        </row>
        <row r="555">
          <cell r="A555" t="str">
            <v>670040</v>
          </cell>
          <cell r="B555">
            <v>670040</v>
          </cell>
          <cell r="C555">
            <v>39813</v>
          </cell>
          <cell r="D555">
            <v>6292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292992</v>
          </cell>
          <cell r="J555">
            <v>0</v>
          </cell>
          <cell r="K555">
            <v>0</v>
          </cell>
          <cell r="L555">
            <v>7</v>
          </cell>
          <cell r="M555">
            <v>0</v>
          </cell>
          <cell r="N555">
            <v>0</v>
          </cell>
          <cell r="O555">
            <v>0</v>
          </cell>
        </row>
        <row r="556">
          <cell r="A556" t="str">
            <v>670044</v>
          </cell>
          <cell r="B556">
            <v>670044</v>
          </cell>
          <cell r="C556">
            <v>39813</v>
          </cell>
          <cell r="D556">
            <v>16530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1575304</v>
          </cell>
          <cell r="J556">
            <v>0</v>
          </cell>
          <cell r="K556">
            <v>0</v>
          </cell>
          <cell r="L556">
            <v>673</v>
          </cell>
          <cell r="M556">
            <v>0</v>
          </cell>
          <cell r="N556">
            <v>0</v>
          </cell>
          <cell r="O556">
            <v>0</v>
          </cell>
        </row>
        <row r="557">
          <cell r="A557" t="str">
            <v>670045</v>
          </cell>
          <cell r="B557">
            <v>670045</v>
          </cell>
          <cell r="C557">
            <v>40178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</row>
        <row r="558">
          <cell r="A558" t="str">
            <v>670046</v>
          </cell>
          <cell r="B558">
            <v>670046</v>
          </cell>
          <cell r="C558">
            <v>40178</v>
          </cell>
          <cell r="D558">
            <v>34748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341293</v>
          </cell>
          <cell r="J558">
            <v>0</v>
          </cell>
          <cell r="K558">
            <v>0</v>
          </cell>
          <cell r="L558">
            <v>187</v>
          </cell>
          <cell r="M558">
            <v>0</v>
          </cell>
          <cell r="N558">
            <v>0</v>
          </cell>
          <cell r="O558">
            <v>0</v>
          </cell>
        </row>
        <row r="559">
          <cell r="A559" t="str">
            <v>670047</v>
          </cell>
          <cell r="B559">
            <v>670047</v>
          </cell>
          <cell r="C559">
            <v>40178</v>
          </cell>
          <cell r="D559">
            <v>1876403</v>
          </cell>
          <cell r="E559">
            <v>0</v>
          </cell>
          <cell r="F559">
            <v>1629651</v>
          </cell>
          <cell r="G559">
            <v>52817</v>
          </cell>
          <cell r="H559">
            <v>0</v>
          </cell>
          <cell r="I559">
            <v>1971340</v>
          </cell>
          <cell r="J559">
            <v>0</v>
          </cell>
          <cell r="K559">
            <v>0</v>
          </cell>
          <cell r="L559">
            <v>1419</v>
          </cell>
          <cell r="M559">
            <v>0</v>
          </cell>
          <cell r="N559">
            <v>0</v>
          </cell>
          <cell r="O559">
            <v>185705</v>
          </cell>
        </row>
        <row r="560">
          <cell r="A560" t="str">
            <v>670048</v>
          </cell>
          <cell r="B560">
            <v>670048</v>
          </cell>
          <cell r="C560">
            <v>39844</v>
          </cell>
          <cell r="D560">
            <v>2609333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829667</v>
          </cell>
          <cell r="J560">
            <v>0</v>
          </cell>
          <cell r="K560">
            <v>0</v>
          </cell>
          <cell r="L560">
            <v>73</v>
          </cell>
          <cell r="M560">
            <v>0</v>
          </cell>
          <cell r="N560">
            <v>0</v>
          </cell>
          <cell r="O560">
            <v>0</v>
          </cell>
        </row>
        <row r="561">
          <cell r="A561" t="str">
            <v>670049</v>
          </cell>
          <cell r="B561">
            <v>670049</v>
          </cell>
          <cell r="C561">
            <v>40178</v>
          </cell>
          <cell r="D561">
            <v>2822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313570</v>
          </cell>
          <cell r="J561">
            <v>0</v>
          </cell>
          <cell r="K561">
            <v>0</v>
          </cell>
          <cell r="L561">
            <v>157</v>
          </cell>
          <cell r="M561">
            <v>0</v>
          </cell>
          <cell r="N561">
            <v>0</v>
          </cell>
          <cell r="O561">
            <v>0</v>
          </cell>
        </row>
        <row r="562">
          <cell r="A562" t="str">
            <v>670050</v>
          </cell>
          <cell r="B562">
            <v>670050</v>
          </cell>
          <cell r="C562">
            <v>39813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67884</v>
          </cell>
          <cell r="J562">
            <v>0</v>
          </cell>
          <cell r="K562">
            <v>0</v>
          </cell>
          <cell r="L562">
            <v>17</v>
          </cell>
          <cell r="M562">
            <v>0</v>
          </cell>
          <cell r="N562">
            <v>0</v>
          </cell>
          <cell r="O562">
            <v>0</v>
          </cell>
        </row>
        <row r="563">
          <cell r="A563" t="str">
            <v>670051</v>
          </cell>
          <cell r="B563">
            <v>670051</v>
          </cell>
          <cell r="C563">
            <v>39844</v>
          </cell>
          <cell r="D563">
            <v>6103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119006</v>
          </cell>
          <cell r="J563">
            <v>0</v>
          </cell>
          <cell r="K563">
            <v>0</v>
          </cell>
          <cell r="L563">
            <v>43</v>
          </cell>
          <cell r="M563">
            <v>0</v>
          </cell>
          <cell r="N563">
            <v>0</v>
          </cell>
          <cell r="O563">
            <v>0</v>
          </cell>
        </row>
        <row r="564">
          <cell r="A564" t="str">
            <v>670052</v>
          </cell>
          <cell r="B564">
            <v>670052</v>
          </cell>
          <cell r="C564">
            <v>39813</v>
          </cell>
          <cell r="D564">
            <v>3733</v>
          </cell>
          <cell r="E564">
            <v>0</v>
          </cell>
          <cell r="F564">
            <v>36973</v>
          </cell>
          <cell r="G564">
            <v>0</v>
          </cell>
          <cell r="H564">
            <v>0</v>
          </cell>
          <cell r="I564">
            <v>464543</v>
          </cell>
          <cell r="J564">
            <v>0</v>
          </cell>
          <cell r="K564">
            <v>0</v>
          </cell>
          <cell r="L564">
            <v>115</v>
          </cell>
          <cell r="M564">
            <v>0</v>
          </cell>
          <cell r="N564">
            <v>0</v>
          </cell>
          <cell r="O564">
            <v>0</v>
          </cell>
        </row>
        <row r="565">
          <cell r="A565" t="str">
            <v>673029</v>
          </cell>
          <cell r="B565">
            <v>673029</v>
          </cell>
          <cell r="C565">
            <v>39813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462</v>
          </cell>
          <cell r="M565">
            <v>0</v>
          </cell>
          <cell r="N565">
            <v>0</v>
          </cell>
          <cell r="O565">
            <v>0</v>
          </cell>
        </row>
        <row r="566">
          <cell r="A566" t="str">
            <v>673030</v>
          </cell>
          <cell r="B566">
            <v>673030</v>
          </cell>
          <cell r="C566">
            <v>39994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387</v>
          </cell>
          <cell r="M566">
            <v>0</v>
          </cell>
          <cell r="N566">
            <v>0</v>
          </cell>
          <cell r="O566">
            <v>0</v>
          </cell>
        </row>
        <row r="567">
          <cell r="A567" t="str">
            <v>673031</v>
          </cell>
          <cell r="B567">
            <v>673031</v>
          </cell>
          <cell r="C567">
            <v>39964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505</v>
          </cell>
          <cell r="M567">
            <v>0</v>
          </cell>
          <cell r="N567">
            <v>0</v>
          </cell>
          <cell r="O567">
            <v>0</v>
          </cell>
        </row>
        <row r="568">
          <cell r="A568" t="str">
            <v>673032</v>
          </cell>
          <cell r="B568">
            <v>673032</v>
          </cell>
          <cell r="C568">
            <v>39813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257</v>
          </cell>
          <cell r="M568">
            <v>0</v>
          </cell>
          <cell r="N568">
            <v>0</v>
          </cell>
          <cell r="O568">
            <v>0</v>
          </cell>
        </row>
        <row r="569">
          <cell r="A569" t="str">
            <v>450379</v>
          </cell>
          <cell r="B569">
            <v>450379</v>
          </cell>
          <cell r="C569">
            <v>40086</v>
          </cell>
          <cell r="D569">
            <v>263207</v>
          </cell>
          <cell r="E569">
            <v>0</v>
          </cell>
          <cell r="F569">
            <v>730950</v>
          </cell>
          <cell r="G569">
            <v>0</v>
          </cell>
          <cell r="H569">
            <v>0</v>
          </cell>
          <cell r="I569">
            <v>561922</v>
          </cell>
          <cell r="J569">
            <v>0</v>
          </cell>
          <cell r="K569">
            <v>0</v>
          </cell>
          <cell r="L569">
            <v>814</v>
          </cell>
          <cell r="M569">
            <v>0</v>
          </cell>
          <cell r="N569">
            <v>0</v>
          </cell>
          <cell r="O569">
            <v>0</v>
          </cell>
        </row>
        <row r="570">
          <cell r="A570" t="str">
            <v>452111</v>
          </cell>
          <cell r="B570">
            <v>452111</v>
          </cell>
          <cell r="C570">
            <v>40147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301</v>
          </cell>
          <cell r="M570">
            <v>0</v>
          </cell>
          <cell r="N570">
            <v>0</v>
          </cell>
          <cell r="O570">
            <v>0</v>
          </cell>
        </row>
        <row r="571">
          <cell r="A571" t="str">
            <v>452113</v>
          </cell>
          <cell r="B571">
            <v>452113</v>
          </cell>
          <cell r="C571">
            <v>39994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48</v>
          </cell>
          <cell r="M571">
            <v>0</v>
          </cell>
          <cell r="N571">
            <v>0</v>
          </cell>
          <cell r="O571">
            <v>0</v>
          </cell>
        </row>
        <row r="572">
          <cell r="A572" t="str">
            <v>452114</v>
          </cell>
          <cell r="B572">
            <v>452114</v>
          </cell>
          <cell r="C572">
            <v>40178</v>
          </cell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175</v>
          </cell>
          <cell r="M572">
            <v>0</v>
          </cell>
          <cell r="N572">
            <v>0</v>
          </cell>
          <cell r="O572">
            <v>0</v>
          </cell>
        </row>
        <row r="573">
          <cell r="A573" t="str">
            <v>453309</v>
          </cell>
          <cell r="B573">
            <v>453309</v>
          </cell>
          <cell r="C573">
            <v>40178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</row>
        <row r="574">
          <cell r="A574" t="str">
            <v>670053</v>
          </cell>
          <cell r="B574">
            <v>670053</v>
          </cell>
          <cell r="C574">
            <v>40178</v>
          </cell>
          <cell r="D574">
            <v>2076540</v>
          </cell>
          <cell r="E574">
            <v>0</v>
          </cell>
          <cell r="F574">
            <v>536403</v>
          </cell>
          <cell r="G574">
            <v>0</v>
          </cell>
          <cell r="H574">
            <v>0</v>
          </cell>
          <cell r="I574">
            <v>2868194</v>
          </cell>
          <cell r="J574">
            <v>0</v>
          </cell>
          <cell r="K574">
            <v>0</v>
          </cell>
          <cell r="L574">
            <v>781</v>
          </cell>
          <cell r="M574">
            <v>0</v>
          </cell>
          <cell r="N574">
            <v>0</v>
          </cell>
          <cell r="O574">
            <v>51734</v>
          </cell>
        </row>
        <row r="575">
          <cell r="A575" t="str">
            <v>670054</v>
          </cell>
          <cell r="B575">
            <v>670054</v>
          </cell>
          <cell r="C575">
            <v>39813</v>
          </cell>
          <cell r="D575">
            <v>318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80982</v>
          </cell>
          <cell r="J575">
            <v>0</v>
          </cell>
          <cell r="K575">
            <v>0</v>
          </cell>
          <cell r="L575">
            <v>8</v>
          </cell>
          <cell r="M575">
            <v>0</v>
          </cell>
          <cell r="N575">
            <v>0</v>
          </cell>
          <cell r="O575">
            <v>0</v>
          </cell>
        </row>
        <row r="576">
          <cell r="A576" t="str">
            <v>670059</v>
          </cell>
          <cell r="B576">
            <v>670059</v>
          </cell>
          <cell r="C576">
            <v>40178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261394</v>
          </cell>
          <cell r="J576">
            <v>0</v>
          </cell>
          <cell r="K576">
            <v>0</v>
          </cell>
          <cell r="L576">
            <v>48</v>
          </cell>
          <cell r="M576">
            <v>0</v>
          </cell>
          <cell r="N576">
            <v>0</v>
          </cell>
          <cell r="O576">
            <v>0</v>
          </cell>
        </row>
        <row r="577">
          <cell r="A577" t="str">
            <v>673033</v>
          </cell>
          <cell r="B577">
            <v>673033</v>
          </cell>
          <cell r="C577">
            <v>39813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11</v>
          </cell>
          <cell r="M577">
            <v>0</v>
          </cell>
          <cell r="N577">
            <v>0</v>
          </cell>
          <cell r="O577">
            <v>0</v>
          </cell>
        </row>
        <row r="578">
          <cell r="A578" t="str">
            <v>673036</v>
          </cell>
          <cell r="B578">
            <v>673036</v>
          </cell>
          <cell r="C578">
            <v>39964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34</v>
          </cell>
          <cell r="M578">
            <v>0</v>
          </cell>
          <cell r="N578">
            <v>0</v>
          </cell>
          <cell r="O578">
            <v>0</v>
          </cell>
        </row>
        <row r="579">
          <cell r="A579" t="str">
            <v>673038</v>
          </cell>
          <cell r="B579">
            <v>673038</v>
          </cell>
          <cell r="C579">
            <v>40086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141</v>
          </cell>
          <cell r="M579">
            <v>0</v>
          </cell>
          <cell r="N579">
            <v>0</v>
          </cell>
          <cell r="O579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positiontable"/>
      <sheetName val="prst"/>
      <sheetName val="pgmposgrp"/>
      <sheetName val="array"/>
      <sheetName val="lookuptable"/>
      <sheetName val="Results"/>
      <sheetName val="FN"/>
      <sheetName val="Input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H2" t="str">
            <v>Non-Represented State Employees</v>
          </cell>
        </row>
        <row r="3">
          <cell r="H3" t="str">
            <v>Washington Federation of State Employees</v>
          </cell>
        </row>
        <row r="4">
          <cell r="H4" t="str">
            <v>Washington Public Employees Association</v>
          </cell>
        </row>
        <row r="5">
          <cell r="H5" t="str">
            <v>Coalition</v>
          </cell>
        </row>
        <row r="6">
          <cell r="H6" t="str">
            <v>Teamsters Local Union Number 117</v>
          </cell>
        </row>
        <row r="7">
          <cell r="H7" t="str">
            <v>Service Employees International Union District 1199 NW</v>
          </cell>
        </row>
        <row r="8">
          <cell r="H8" t="str">
            <v>Professional and Technical Engineers (PTE) Local 17</v>
          </cell>
        </row>
        <row r="9">
          <cell r="H9" t="str">
            <v>Non-Represented Higher Education Coordinating Board Employees</v>
          </cell>
        </row>
        <row r="10">
          <cell r="H10" t="str">
            <v>Washington Association of Fish and Wildlife Professionals</v>
          </cell>
        </row>
      </sheetData>
      <sheetData sheetId="7" refreshError="1"/>
      <sheetData sheetId="8" refreshError="1"/>
      <sheetData sheetId="9" refreshError="1"/>
      <sheetData sheetId="10" refreshError="1">
        <row r="15">
          <cell r="D15">
            <v>565</v>
          </cell>
        </row>
        <row r="16">
          <cell r="D16">
            <v>524.33333333333337</v>
          </cell>
        </row>
        <row r="32">
          <cell r="C32">
            <v>4902</v>
          </cell>
        </row>
        <row r="33">
          <cell r="C33">
            <v>5300</v>
          </cell>
        </row>
        <row r="34">
          <cell r="C34">
            <v>5307</v>
          </cell>
        </row>
        <row r="35">
          <cell r="C35">
            <v>7103</v>
          </cell>
        </row>
        <row r="36">
          <cell r="C36">
            <v>7200</v>
          </cell>
        </row>
        <row r="37">
          <cell r="C37">
            <v>7201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Summary"/>
      <sheetName val="Sheet1"/>
      <sheetName val="Summary (v2)"/>
      <sheetName val="MinWage Worst Case (DY20 Base)"/>
      <sheetName val="MinWage Worst Case (DY21 Base)"/>
      <sheetName val="DY MinWage Trends"/>
      <sheetName val="MA_Section 10 Region_Age Rate"/>
      <sheetName val="Other MEGs"/>
      <sheetName val="Help Sheet"/>
    </sheetNames>
    <sheetDataSet>
      <sheetData sheetId="0">
        <row r="15">
          <cell r="G15">
            <v>0.03</v>
          </cell>
        </row>
        <row r="16">
          <cell r="G16">
            <v>0.03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 Forecast"/>
      <sheetName val="Line Items"/>
      <sheetName val="FY21 Solves"/>
      <sheetName val="Summary"/>
      <sheetName val="Rates"/>
      <sheetName val="Spending Adjustments"/>
      <sheetName val="Caseload"/>
      <sheetName val="growth rate for Dan"/>
      <sheetName val="OBH tracking"/>
      <sheetName val="Medical tracking"/>
      <sheetName val="LTSS tracking"/>
      <sheetName val="ACK"/>
      <sheetName val="Rate Summary"/>
      <sheetName val="Cap details"/>
    </sheetNames>
    <sheetDataSet>
      <sheetData sheetId="0">
        <row r="127">
          <cell r="A127">
            <v>1</v>
          </cell>
          <cell r="B127" t="str">
            <v>Demographic Growh</v>
          </cell>
          <cell r="C127">
            <v>0</v>
          </cell>
          <cell r="F127">
            <v>-112.96352998121</v>
          </cell>
          <cell r="G127">
            <v>-83.797949286548203</v>
          </cell>
          <cell r="H127">
            <v>-29.165580694661799</v>
          </cell>
          <cell r="I127">
            <v>81</v>
          </cell>
          <cell r="J127">
            <v>46</v>
          </cell>
          <cell r="K127">
            <v>35</v>
          </cell>
          <cell r="L127">
            <v>83</v>
          </cell>
          <cell r="M127">
            <v>47</v>
          </cell>
          <cell r="N127">
            <v>36</v>
          </cell>
        </row>
        <row r="128">
          <cell r="A128">
            <v>2</v>
          </cell>
          <cell r="B128" t="str">
            <v>Modest Growth NDA</v>
          </cell>
          <cell r="C128">
            <v>0</v>
          </cell>
          <cell r="F128">
            <v>-128.07034844191</v>
          </cell>
          <cell r="G128">
            <v>-94.220573866606102</v>
          </cell>
          <cell r="H128">
            <v>-33.849774575303897</v>
          </cell>
          <cell r="I128">
            <v>66</v>
          </cell>
          <cell r="J128">
            <v>36</v>
          </cell>
          <cell r="K128">
            <v>30</v>
          </cell>
          <cell r="L128">
            <v>68</v>
          </cell>
          <cell r="M128">
            <v>37</v>
          </cell>
          <cell r="N128">
            <v>31</v>
          </cell>
        </row>
        <row r="129">
          <cell r="A129">
            <v>3</v>
          </cell>
          <cell r="B129" t="str">
            <v>No Growth NDA</v>
          </cell>
          <cell r="C129">
            <v>0</v>
          </cell>
          <cell r="F129">
            <v>-135.62375767225998</v>
          </cell>
          <cell r="G129">
            <v>-99.431886156635088</v>
          </cell>
          <cell r="H129">
            <v>-36.191871515624896</v>
          </cell>
          <cell r="I129">
            <v>58</v>
          </cell>
          <cell r="J129">
            <v>30</v>
          </cell>
          <cell r="K129">
            <v>28</v>
          </cell>
          <cell r="L129">
            <v>60</v>
          </cell>
          <cell r="M129">
            <v>32</v>
          </cell>
          <cell r="N129">
            <v>28</v>
          </cell>
        </row>
        <row r="130">
          <cell r="A130">
            <v>4</v>
          </cell>
          <cell r="B130" t="str">
            <v>Decline in NDA</v>
          </cell>
          <cell r="C130">
            <v>0</v>
          </cell>
          <cell r="F130">
            <v>-162.94614942374599</v>
          </cell>
          <cell r="G130">
            <v>-120.26612040664779</v>
          </cell>
          <cell r="H130">
            <v>-42.680029017098207</v>
          </cell>
          <cell r="I130">
            <v>31</v>
          </cell>
          <cell r="J130">
            <v>10</v>
          </cell>
          <cell r="K130">
            <v>21</v>
          </cell>
          <cell r="L130">
            <v>33</v>
          </cell>
          <cell r="M130">
            <v>11</v>
          </cell>
          <cell r="N130">
            <v>22</v>
          </cell>
        </row>
        <row r="131">
          <cell r="A131">
            <v>5</v>
          </cell>
          <cell r="B131" t="str">
            <v>Maintain FY19 NDA trajectory</v>
          </cell>
          <cell r="C131">
            <v>0</v>
          </cell>
          <cell r="F131">
            <v>-230.041373051633</v>
          </cell>
          <cell r="G131">
            <v>-164.57328978199598</v>
          </cell>
          <cell r="H131">
            <v>-65.468083269637006</v>
          </cell>
          <cell r="I131">
            <v>-32</v>
          </cell>
          <cell r="J131">
            <v>-30</v>
          </cell>
          <cell r="K131">
            <v>-2</v>
          </cell>
          <cell r="L131">
            <v>-26</v>
          </cell>
          <cell r="M131">
            <v>-27</v>
          </cell>
          <cell r="N13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User Input"/>
      <sheetName val="Controls"/>
      <sheetName val="Assump"/>
      <sheetName val="Benefit Input"/>
      <sheetName val="Summary"/>
      <sheetName val="Regence Summary"/>
      <sheetName val="CPD 1A Max"/>
      <sheetName val="CPD 17B OOP"/>
      <sheetName val="Max, OOP"/>
      <sheetName val="CPD 18B Ded"/>
      <sheetName val="CPD 16B OOP"/>
      <sheetName val="CPD 17B Ded"/>
      <sheetName val="CPD 18B OOP"/>
      <sheetName val="Worksheets"/>
      <sheetName val="Util Adjs"/>
      <sheetName val="CPD 1B Ded"/>
      <sheetName val="CPD 1A Ded"/>
      <sheetName val="CPD 1B OOP"/>
      <sheetName val="CPD 1A OOP"/>
      <sheetName val="OON Worksheets"/>
      <sheetName val="Rx Rating"/>
      <sheetName val="CPDs"/>
      <sheetName val="CPD 6C Deductible"/>
      <sheetName val="CPD 7"/>
      <sheetName val="Reimb1"/>
      <sheetName val="Reimb2"/>
      <sheetName val="Fee Input"/>
      <sheetName val="RBRVS CF"/>
      <sheetName val="Benefits"/>
      <sheetName val="Matrix"/>
      <sheetName val="PCP_SCP Summary"/>
      <sheetName val="Demog"/>
      <sheetName val="Area Factors"/>
      <sheetName val="Input Flags"/>
      <sheetName val="Age Gender"/>
      <sheetName val="Area"/>
      <sheetName val="Print Flags"/>
      <sheetName val="GP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Print Flags"/>
      <sheetName val="Seattle Changes"/>
      <sheetName val="Summary of Changes"/>
      <sheetName val="Benefit Input"/>
      <sheetName val="User Input"/>
      <sheetName val="Rate Calc"/>
      <sheetName val="Summary"/>
      <sheetName val="Sheet1"/>
      <sheetName val="Rate Tables"/>
      <sheetName val="Demog"/>
      <sheetName val="Age Gender"/>
      <sheetName val="Assump"/>
      <sheetName val="Summary Detail - don't use"/>
      <sheetName val="IN Worksheets"/>
      <sheetName val="CPD Ded"/>
      <sheetName val="OON Worksheets"/>
      <sheetName val="CPD OOP"/>
      <sheetName val="CPD Lookups"/>
      <sheetName val="CPDs"/>
      <sheetName val="Benefits"/>
      <sheetName val="Reimb1"/>
      <sheetName val="Reimb2"/>
      <sheetName val="Reimb2 OON"/>
      <sheetName val="Fee Input"/>
      <sheetName val="RBRVS CF"/>
      <sheetName val="PCP_SCP Distribution"/>
      <sheetName val="PCP_SCP Summary"/>
      <sheetName val="Matrix"/>
      <sheetName val="Area Factors"/>
      <sheetName val="Input Flags"/>
      <sheetName val="Area"/>
      <sheetName val="GPCI"/>
      <sheetName val="Maternity IP LOS"/>
      <sheetName val="MedSurg IP LOS"/>
      <sheetName val="MHSA IP LOS"/>
      <sheetName val="Tables"/>
      <sheetName val="Data Load"/>
    </sheetNames>
    <sheetDataSet>
      <sheetData sheetId="0"/>
      <sheetData sheetId="1">
        <row r="1">
          <cell r="C1" t="b">
            <v>0</v>
          </cell>
        </row>
        <row r="136">
          <cell r="E136">
            <v>1</v>
          </cell>
        </row>
        <row r="137">
          <cell r="E137">
            <v>1</v>
          </cell>
        </row>
        <row r="191">
          <cell r="D191" t="str">
            <v>Oral Contraceptives Included</v>
          </cell>
        </row>
        <row r="197">
          <cell r="E197">
            <v>1</v>
          </cell>
        </row>
        <row r="203">
          <cell r="E203">
            <v>1</v>
          </cell>
        </row>
        <row r="251">
          <cell r="C251" t="b">
            <v>1</v>
          </cell>
        </row>
        <row r="254">
          <cell r="C254" t="b">
            <v>0</v>
          </cell>
        </row>
        <row r="298">
          <cell r="C298">
            <v>1</v>
          </cell>
        </row>
        <row r="299">
          <cell r="D299" t="str">
            <v>Each family member subject to individual deductible limit until family deductible limit reached.</v>
          </cell>
        </row>
        <row r="300">
          <cell r="D300" t="str">
            <v>Each family member subject to individual deductible until two or three members have met individual deductible limit.</v>
          </cell>
        </row>
        <row r="301">
          <cell r="D301" t="str">
            <v>Each family member is subject to the aggregate deductible until the family deductible limit is met.</v>
          </cell>
        </row>
        <row r="324">
          <cell r="C324">
            <v>1</v>
          </cell>
        </row>
        <row r="363">
          <cell r="E363">
            <v>1</v>
          </cell>
        </row>
        <row r="395">
          <cell r="E395">
            <v>1</v>
          </cell>
        </row>
        <row r="458">
          <cell r="B458">
            <v>90</v>
          </cell>
          <cell r="C458">
            <v>115.4</v>
          </cell>
        </row>
        <row r="459">
          <cell r="B459">
            <v>9.8000000000000007</v>
          </cell>
        </row>
        <row r="463">
          <cell r="B463">
            <v>0.95473697302171012</v>
          </cell>
          <cell r="C463">
            <v>0.97459462379036454</v>
          </cell>
          <cell r="D463">
            <v>4.3717153700747878E-2</v>
          </cell>
        </row>
        <row r="464">
          <cell r="B464">
            <v>1.2310170995289094</v>
          </cell>
          <cell r="C464">
            <v>1.082852160344264</v>
          </cell>
          <cell r="D464">
            <v>5.4210107921446045E-2</v>
          </cell>
        </row>
      </sheetData>
      <sheetData sheetId="2">
        <row r="7">
          <cell r="B7" t="b">
            <v>0</v>
          </cell>
        </row>
        <row r="9">
          <cell r="B9" t="b">
            <v>0</v>
          </cell>
        </row>
      </sheetData>
      <sheetData sheetId="3"/>
      <sheetData sheetId="4"/>
      <sheetData sheetId="5">
        <row r="182">
          <cell r="D182">
            <v>250</v>
          </cell>
        </row>
        <row r="192">
          <cell r="D192">
            <v>0</v>
          </cell>
        </row>
      </sheetData>
      <sheetData sheetId="6">
        <row r="7">
          <cell r="F7" t="str">
            <v>Basic Health - 2010 with MH Parity &amp; Rx $5/$25</v>
          </cell>
        </row>
        <row r="76">
          <cell r="AA76">
            <v>20</v>
          </cell>
          <cell r="AE76">
            <v>30</v>
          </cell>
        </row>
      </sheetData>
      <sheetData sheetId="7"/>
      <sheetData sheetId="8"/>
      <sheetData sheetId="9"/>
      <sheetData sheetId="10"/>
      <sheetData sheetId="11">
        <row r="5">
          <cell r="I5">
            <v>6</v>
          </cell>
        </row>
      </sheetData>
      <sheetData sheetId="12"/>
      <sheetData sheetId="13"/>
      <sheetData sheetId="14"/>
      <sheetData sheetId="15">
        <row r="146">
          <cell r="AJ146">
            <v>125.48</v>
          </cell>
        </row>
      </sheetData>
      <sheetData sheetId="16">
        <row r="16">
          <cell r="H16">
            <v>0</v>
          </cell>
          <cell r="I16">
            <v>1962.96</v>
          </cell>
          <cell r="J16">
            <v>100</v>
          </cell>
          <cell r="K16" t="str">
            <v>%</v>
          </cell>
          <cell r="L16">
            <v>163.58000000000001</v>
          </cell>
          <cell r="M16">
            <v>0</v>
          </cell>
        </row>
        <row r="17">
          <cell r="H17">
            <v>50</v>
          </cell>
          <cell r="I17">
            <v>1923.5600000000002</v>
          </cell>
          <cell r="J17">
            <v>97.992800000000003</v>
          </cell>
          <cell r="L17">
            <v>160.30000000000001</v>
          </cell>
          <cell r="M17">
            <v>3.2800000000000011</v>
          </cell>
        </row>
        <row r="18">
          <cell r="H18">
            <v>75</v>
          </cell>
          <cell r="I18">
            <v>1906.5700000000002</v>
          </cell>
          <cell r="J18">
            <v>97.127300000000005</v>
          </cell>
          <cell r="L18">
            <v>158.88</v>
          </cell>
          <cell r="M18">
            <v>4.7000000000000171</v>
          </cell>
        </row>
        <row r="19">
          <cell r="H19">
            <v>100</v>
          </cell>
          <cell r="I19">
            <v>1890.72</v>
          </cell>
          <cell r="J19">
            <v>96.319800000000001</v>
          </cell>
          <cell r="L19">
            <v>157.56</v>
          </cell>
          <cell r="M19">
            <v>6.0200000000000102</v>
          </cell>
        </row>
        <row r="20">
          <cell r="H20">
            <v>150</v>
          </cell>
          <cell r="I20">
            <v>1862.0800000000002</v>
          </cell>
          <cell r="J20">
            <v>94.860799999999998</v>
          </cell>
          <cell r="L20">
            <v>155.16999999999999</v>
          </cell>
          <cell r="M20">
            <v>8.410000000000025</v>
          </cell>
        </row>
        <row r="21">
          <cell r="H21">
            <v>200</v>
          </cell>
          <cell r="I21">
            <v>1836.68</v>
          </cell>
          <cell r="J21">
            <v>93.566900000000004</v>
          </cell>
          <cell r="L21">
            <v>153.06</v>
          </cell>
          <cell r="M21">
            <v>10.52000000000001</v>
          </cell>
        </row>
        <row r="22">
          <cell r="H22">
            <v>250</v>
          </cell>
          <cell r="I22">
            <v>1813.7600000000002</v>
          </cell>
          <cell r="J22">
            <v>92.399200000000008</v>
          </cell>
          <cell r="L22">
            <v>151.15</v>
          </cell>
          <cell r="M22">
            <v>12.430000000000007</v>
          </cell>
        </row>
        <row r="23">
          <cell r="H23">
            <v>300</v>
          </cell>
          <cell r="I23">
            <v>1792.7500000000002</v>
          </cell>
          <cell r="J23">
            <v>91.328900000000004</v>
          </cell>
          <cell r="L23">
            <v>149.4</v>
          </cell>
          <cell r="M23">
            <v>14.180000000000007</v>
          </cell>
        </row>
        <row r="24">
          <cell r="H24">
            <v>350</v>
          </cell>
          <cell r="I24">
            <v>1773.3900000000003</v>
          </cell>
          <cell r="J24">
            <v>90.34259999999999</v>
          </cell>
          <cell r="L24">
            <v>147.78</v>
          </cell>
          <cell r="M24">
            <v>15.800000000000011</v>
          </cell>
        </row>
        <row r="25">
          <cell r="H25">
            <v>400</v>
          </cell>
          <cell r="I25">
            <v>1755.0000000000002</v>
          </cell>
          <cell r="J25">
            <v>89.405799999999999</v>
          </cell>
          <cell r="L25">
            <v>146.25</v>
          </cell>
          <cell r="M25">
            <v>17.330000000000013</v>
          </cell>
        </row>
        <row r="26">
          <cell r="H26">
            <v>450</v>
          </cell>
          <cell r="I26">
            <v>1737.9800000000002</v>
          </cell>
          <cell r="J26">
            <v>88.538700000000006</v>
          </cell>
          <cell r="L26">
            <v>144.83000000000001</v>
          </cell>
          <cell r="M26">
            <v>18.75</v>
          </cell>
        </row>
        <row r="27">
          <cell r="H27">
            <v>500</v>
          </cell>
          <cell r="I27">
            <v>1721.6800000000003</v>
          </cell>
          <cell r="J27">
            <v>87.708399999999997</v>
          </cell>
          <cell r="L27">
            <v>143.47</v>
          </cell>
          <cell r="M27">
            <v>20.110000000000014</v>
          </cell>
        </row>
        <row r="28">
          <cell r="H28">
            <v>750</v>
          </cell>
          <cell r="I28">
            <v>1651.2</v>
          </cell>
          <cell r="J28">
            <v>84.117900000000006</v>
          </cell>
          <cell r="L28">
            <v>137.6</v>
          </cell>
          <cell r="M28">
            <v>25.980000000000018</v>
          </cell>
        </row>
        <row r="29">
          <cell r="H29">
            <v>1000</v>
          </cell>
          <cell r="I29">
            <v>1592.41</v>
          </cell>
          <cell r="J29">
            <v>81.122900000000001</v>
          </cell>
          <cell r="L29">
            <v>132.69999999999999</v>
          </cell>
          <cell r="M29">
            <v>30.880000000000024</v>
          </cell>
        </row>
        <row r="30">
          <cell r="H30">
            <v>1500</v>
          </cell>
          <cell r="I30">
            <v>1497.6700000000003</v>
          </cell>
          <cell r="J30">
            <v>76.296499999999995</v>
          </cell>
          <cell r="L30">
            <v>124.81</v>
          </cell>
          <cell r="M30">
            <v>38.77000000000001</v>
          </cell>
        </row>
        <row r="31">
          <cell r="H31">
            <v>2000</v>
          </cell>
          <cell r="I31">
            <v>1421.9900000000002</v>
          </cell>
          <cell r="J31">
            <v>72.441100000000006</v>
          </cell>
          <cell r="L31">
            <v>118.5</v>
          </cell>
          <cell r="M31">
            <v>45.080000000000013</v>
          </cell>
        </row>
        <row r="32">
          <cell r="H32">
            <v>2500</v>
          </cell>
          <cell r="I32">
            <v>1359.63</v>
          </cell>
          <cell r="J32">
            <v>69.264300000000006</v>
          </cell>
          <cell r="L32">
            <v>113.3</v>
          </cell>
          <cell r="M32">
            <v>50.280000000000015</v>
          </cell>
        </row>
        <row r="33">
          <cell r="H33">
            <v>3000</v>
          </cell>
          <cell r="I33">
            <v>1305.7600000000002</v>
          </cell>
          <cell r="J33">
            <v>66.519899999999993</v>
          </cell>
          <cell r="L33">
            <v>108.81</v>
          </cell>
          <cell r="M33">
            <v>54.77000000000001</v>
          </cell>
        </row>
        <row r="34">
          <cell r="H34">
            <v>4000</v>
          </cell>
          <cell r="I34">
            <v>1217.4100000000001</v>
          </cell>
          <cell r="J34">
            <v>62.019100000000002</v>
          </cell>
          <cell r="L34">
            <v>101.45</v>
          </cell>
          <cell r="M34">
            <v>62.13000000000001</v>
          </cell>
        </row>
        <row r="35">
          <cell r="H35">
            <v>5000</v>
          </cell>
          <cell r="I35">
            <v>1148.43</v>
          </cell>
          <cell r="J35">
            <v>58.504999999999995</v>
          </cell>
          <cell r="L35">
            <v>95.7</v>
          </cell>
          <cell r="M35">
            <v>67.88000000000001</v>
          </cell>
        </row>
        <row r="36">
          <cell r="H36">
            <v>7500</v>
          </cell>
          <cell r="I36">
            <v>1014.2800000000001</v>
          </cell>
          <cell r="J36">
            <v>51.670899999999996</v>
          </cell>
          <cell r="L36">
            <v>84.52</v>
          </cell>
          <cell r="M36">
            <v>79.060000000000016</v>
          </cell>
        </row>
        <row r="37">
          <cell r="H37">
            <v>10000</v>
          </cell>
          <cell r="I37">
            <v>889.06999999999994</v>
          </cell>
          <cell r="J37">
            <v>45.292300000000004</v>
          </cell>
          <cell r="L37">
            <v>74.09</v>
          </cell>
          <cell r="M37">
            <v>89.490000000000009</v>
          </cell>
        </row>
        <row r="38">
          <cell r="H38">
            <v>15000</v>
          </cell>
          <cell r="I38">
            <v>715.82</v>
          </cell>
          <cell r="J38">
            <v>36.4664</v>
          </cell>
          <cell r="L38">
            <v>59.65</v>
          </cell>
          <cell r="M38">
            <v>103.93</v>
          </cell>
        </row>
        <row r="39">
          <cell r="H39">
            <v>20000</v>
          </cell>
          <cell r="I39">
            <v>605.8900000000001</v>
          </cell>
          <cell r="J39">
            <v>30.866100000000003</v>
          </cell>
          <cell r="L39">
            <v>50.49</v>
          </cell>
          <cell r="M39">
            <v>113.09</v>
          </cell>
        </row>
        <row r="40">
          <cell r="H40">
            <v>25000</v>
          </cell>
          <cell r="I40">
            <v>525.0100000000001</v>
          </cell>
          <cell r="J40">
            <v>26.745799999999996</v>
          </cell>
          <cell r="L40">
            <v>43.75</v>
          </cell>
          <cell r="M40">
            <v>119.83000000000001</v>
          </cell>
        </row>
        <row r="41">
          <cell r="H41">
            <v>30000</v>
          </cell>
          <cell r="I41">
            <v>460.61000000000013</v>
          </cell>
          <cell r="J41">
            <v>23.4651</v>
          </cell>
          <cell r="L41">
            <v>38.380000000000003</v>
          </cell>
          <cell r="M41">
            <v>125.20000000000002</v>
          </cell>
        </row>
        <row r="42">
          <cell r="H42">
            <v>35000</v>
          </cell>
          <cell r="I42">
            <v>410.33000000000015</v>
          </cell>
          <cell r="J42">
            <v>20.903600000000001</v>
          </cell>
          <cell r="L42">
            <v>34.19</v>
          </cell>
          <cell r="M42">
            <v>129.39000000000001</v>
          </cell>
        </row>
        <row r="43">
          <cell r="H43">
            <v>40000</v>
          </cell>
          <cell r="I43">
            <v>368.54000000000008</v>
          </cell>
          <cell r="J43">
            <v>18.774699999999999</v>
          </cell>
          <cell r="L43">
            <v>30.71</v>
          </cell>
          <cell r="M43">
            <v>132.87</v>
          </cell>
        </row>
        <row r="44">
          <cell r="H44">
            <v>45000</v>
          </cell>
          <cell r="I44">
            <v>332.51000000000005</v>
          </cell>
          <cell r="J44">
            <v>16.9392</v>
          </cell>
          <cell r="L44">
            <v>27.71</v>
          </cell>
          <cell r="M44">
            <v>135.87</v>
          </cell>
        </row>
        <row r="45">
          <cell r="H45">
            <v>50000</v>
          </cell>
          <cell r="I45">
            <v>302.92000000000007</v>
          </cell>
          <cell r="J45">
            <v>15.431800000000001</v>
          </cell>
          <cell r="L45">
            <v>25.24</v>
          </cell>
          <cell r="M45">
            <v>138.34</v>
          </cell>
        </row>
        <row r="46">
          <cell r="H46">
            <v>60000</v>
          </cell>
          <cell r="I46">
            <v>253.46000000000004</v>
          </cell>
          <cell r="J46">
            <v>12.912100000000001</v>
          </cell>
          <cell r="L46">
            <v>21.12</v>
          </cell>
          <cell r="M46">
            <v>142.46</v>
          </cell>
        </row>
        <row r="47">
          <cell r="H47">
            <v>70000</v>
          </cell>
          <cell r="I47">
            <v>215.08000000000004</v>
          </cell>
          <cell r="J47">
            <v>10.956899999999999</v>
          </cell>
          <cell r="L47">
            <v>17.920000000000002</v>
          </cell>
          <cell r="M47">
            <v>145.66000000000003</v>
          </cell>
        </row>
        <row r="48">
          <cell r="H48">
            <v>80000</v>
          </cell>
          <cell r="I48">
            <v>182.54000000000002</v>
          </cell>
          <cell r="J48">
            <v>9.2992000000000008</v>
          </cell>
          <cell r="L48">
            <v>15.21</v>
          </cell>
          <cell r="M48">
            <v>148.37</v>
          </cell>
        </row>
        <row r="49">
          <cell r="H49">
            <v>90000</v>
          </cell>
          <cell r="I49">
            <v>160.26000000000002</v>
          </cell>
          <cell r="J49">
            <v>8.164200000000001</v>
          </cell>
          <cell r="L49">
            <v>13.36</v>
          </cell>
          <cell r="M49">
            <v>150.22000000000003</v>
          </cell>
        </row>
        <row r="50">
          <cell r="H50">
            <v>100000</v>
          </cell>
          <cell r="I50">
            <v>140.68</v>
          </cell>
          <cell r="J50">
            <v>7.1666999999999996</v>
          </cell>
          <cell r="L50">
            <v>11.72</v>
          </cell>
          <cell r="M50">
            <v>151.86000000000001</v>
          </cell>
        </row>
        <row r="51">
          <cell r="H51">
            <v>125000</v>
          </cell>
          <cell r="I51">
            <v>104.66</v>
          </cell>
          <cell r="J51">
            <v>5.3317000000000005</v>
          </cell>
          <cell r="L51">
            <v>8.7200000000000006</v>
          </cell>
          <cell r="M51">
            <v>154.86000000000001</v>
          </cell>
        </row>
        <row r="52">
          <cell r="H52">
            <v>150000</v>
          </cell>
          <cell r="I52">
            <v>81.429999999999993</v>
          </cell>
          <cell r="J52">
            <v>4.1482999999999999</v>
          </cell>
          <cell r="L52">
            <v>6.79</v>
          </cell>
          <cell r="M52">
            <v>156.79000000000002</v>
          </cell>
        </row>
        <row r="53">
          <cell r="H53">
            <v>175000</v>
          </cell>
          <cell r="I53">
            <v>64.809999999999988</v>
          </cell>
          <cell r="J53">
            <v>3.3015999999999996</v>
          </cell>
          <cell r="L53">
            <v>5.4</v>
          </cell>
          <cell r="M53">
            <v>158.18</v>
          </cell>
        </row>
        <row r="54">
          <cell r="H54">
            <v>200000</v>
          </cell>
          <cell r="I54">
            <v>53.39</v>
          </cell>
          <cell r="J54">
            <v>2.7199</v>
          </cell>
          <cell r="L54">
            <v>4.45</v>
          </cell>
          <cell r="M54">
            <v>159.13000000000002</v>
          </cell>
        </row>
        <row r="55">
          <cell r="H55">
            <v>225000</v>
          </cell>
          <cell r="I55">
            <v>43.899999999999991</v>
          </cell>
          <cell r="J55">
            <v>2.2363999999999997</v>
          </cell>
          <cell r="L55">
            <v>3.66</v>
          </cell>
          <cell r="M55">
            <v>159.92000000000002</v>
          </cell>
        </row>
        <row r="56">
          <cell r="H56">
            <v>250000</v>
          </cell>
          <cell r="I56">
            <v>36.569999999999993</v>
          </cell>
          <cell r="J56">
            <v>1.863</v>
          </cell>
          <cell r="L56">
            <v>3.05</v>
          </cell>
          <cell r="M56">
            <v>160.53</v>
          </cell>
        </row>
        <row r="57">
          <cell r="H57">
            <v>300000</v>
          </cell>
          <cell r="I57">
            <v>25.61999999999999</v>
          </cell>
          <cell r="J57">
            <v>1.3051999999999999</v>
          </cell>
          <cell r="L57">
            <v>2.14</v>
          </cell>
          <cell r="M57">
            <v>161.44000000000003</v>
          </cell>
        </row>
        <row r="58">
          <cell r="H58">
            <v>400000</v>
          </cell>
          <cell r="I58">
            <v>14.129999999999995</v>
          </cell>
          <cell r="J58">
            <v>0.7198</v>
          </cell>
          <cell r="L58">
            <v>1.18</v>
          </cell>
          <cell r="M58">
            <v>162.4</v>
          </cell>
        </row>
        <row r="59">
          <cell r="H59">
            <v>500000</v>
          </cell>
          <cell r="I59">
            <v>7.0599999999999952</v>
          </cell>
          <cell r="J59">
            <v>0.35970000000000002</v>
          </cell>
          <cell r="L59">
            <v>0.59</v>
          </cell>
          <cell r="M59">
            <v>162.99</v>
          </cell>
        </row>
        <row r="60">
          <cell r="H60">
            <v>1000000</v>
          </cell>
          <cell r="I60">
            <v>0</v>
          </cell>
          <cell r="J60">
            <v>0</v>
          </cell>
          <cell r="L60">
            <v>0</v>
          </cell>
          <cell r="M60">
            <v>163.58000000000001</v>
          </cell>
        </row>
      </sheetData>
      <sheetData sheetId="17"/>
      <sheetData sheetId="18"/>
      <sheetData sheetId="19">
        <row r="3">
          <cell r="B3" t="str">
            <v>1A</v>
          </cell>
        </row>
      </sheetData>
      <sheetData sheetId="20"/>
      <sheetData sheetId="21"/>
      <sheetData sheetId="22"/>
      <sheetData sheetId="23">
        <row r="7">
          <cell r="AO7" t="b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>
        <row r="8">
          <cell r="D8" t="b">
            <v>0</v>
          </cell>
        </row>
      </sheetData>
      <sheetData sheetId="32"/>
      <sheetData sheetId="33">
        <row r="3">
          <cell r="B3" t="str">
            <v>Nationwide</v>
          </cell>
        </row>
      </sheetData>
      <sheetData sheetId="34"/>
      <sheetData sheetId="35"/>
      <sheetData sheetId="36"/>
      <sheetData sheetId="37">
        <row r="27">
          <cell r="S27" t="str">
            <v>6 mo.</v>
          </cell>
        </row>
      </sheetData>
      <sheetData sheetId="38">
        <row r="2">
          <cell r="B2">
            <v>6</v>
          </cell>
        </row>
        <row r="23">
          <cell r="B23" t="str">
            <v>BH model options and HO 20100414 (Jenny's).xlsm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odel"/>
      <sheetName val="Recon"/>
      <sheetName val="IBNP"/>
      <sheetName val="data"/>
      <sheetName val="listpop"/>
    </sheetNames>
    <sheetDataSet>
      <sheetData sheetId="0">
        <row r="3">
          <cell r="A3" t="str">
            <v>Health Insurance Company</v>
          </cell>
        </row>
        <row r="5">
          <cell r="B5" t="str">
            <v>Claims Incurred 1/1/06 through 12/1/06, Paid through 12/31/07 (Adjusted to Estimated Ultimate Incurred)</v>
          </cell>
        </row>
        <row r="6">
          <cell r="B6" t="str">
            <v>Summary of Experience Data: All Claims and Encounters</v>
          </cell>
        </row>
        <row r="7">
          <cell r="B7" t="str">
            <v>LOB: P1</v>
          </cell>
        </row>
        <row r="8">
          <cell r="B8" t="str">
            <v>Area: P2</v>
          </cell>
        </row>
        <row r="15">
          <cell r="H15" t="str">
            <v>Cases</v>
          </cell>
        </row>
      </sheetData>
      <sheetData sheetId="1"/>
      <sheetData sheetId="2"/>
      <sheetData sheetId="3"/>
      <sheetData sheetId="4">
        <row r="4">
          <cell r="A4" t="str">
            <v>CM_Cases</v>
          </cell>
          <cell r="B4" t="str">
            <v>CM_Units</v>
          </cell>
          <cell r="C4" t="str">
            <v>CM_Procs</v>
          </cell>
          <cell r="D4" t="str">
            <v>CM_Billed</v>
          </cell>
          <cell r="E4" t="str">
            <v>CM_Allowed</v>
          </cell>
          <cell r="F4" t="str">
            <v>CM_Paid</v>
          </cell>
          <cell r="G4" t="str">
            <v>CF</v>
          </cell>
          <cell r="H4" t="str">
            <v>CF_cat</v>
          </cell>
          <cell r="I4" t="str">
            <v>link_recon</v>
          </cell>
          <cell r="J4" t="str">
            <v>link_CM</v>
          </cell>
          <cell r="K4" t="str">
            <v>sel_basis</v>
          </cell>
          <cell r="L4" t="str">
            <v>sel_model</v>
          </cell>
          <cell r="M4" t="str">
            <v>recid</v>
          </cell>
          <cell r="N4" t="str">
            <v>datatype</v>
          </cell>
          <cell r="O4" t="str">
            <v>val_dt</v>
          </cell>
          <cell r="P4" t="str">
            <v>val_num</v>
          </cell>
          <cell r="Q4" t="str">
            <v>Pop1</v>
          </cell>
          <cell r="R4" t="str">
            <v>Pop2</v>
          </cell>
          <cell r="S4" t="str">
            <v>EncounterFlag</v>
          </cell>
          <cell r="T4" t="str">
            <v>MR_Line_Case</v>
          </cell>
          <cell r="U4" t="str">
            <v>MR_Line</v>
          </cell>
          <cell r="V4" t="str">
            <v>MA_Line</v>
          </cell>
          <cell r="W4" t="str">
            <v>MA_Line_Det</v>
          </cell>
          <cell r="X4" t="str">
            <v>MR_Line_Det</v>
          </cell>
          <cell r="Y4" t="str">
            <v>MR_Cases_Admits</v>
          </cell>
          <cell r="Z4" t="str">
            <v>MR_Units_Days</v>
          </cell>
          <cell r="AA4" t="str">
            <v>MR_Procs</v>
          </cell>
          <cell r="AB4" t="str">
            <v>MR_Billed</v>
          </cell>
          <cell r="AC4" t="str">
            <v>MR_Allowed</v>
          </cell>
          <cell r="AD4" t="str">
            <v>MR_Paid</v>
          </cell>
          <cell r="AE4" t="str">
            <v>MR_PatientPay</v>
          </cell>
        </row>
      </sheetData>
      <sheetData sheetId="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Cover sheet"/>
      <sheetName val="Expenditure Detail"/>
      <sheetName val="Summary of impacts"/>
      <sheetName val="PEBB-UMP"/>
      <sheetName val="PEBB Detail"/>
      <sheetName val="PEBB-UMP copy &amp; paste only"/>
      <sheetName val="BH Sub-Non Sub"/>
      <sheetName val="BH 9 11 Detail"/>
      <sheetName val="Other Admin Input Fund 001-1"/>
      <sheetName val="Other Admin Input Fund 001-2"/>
      <sheetName val="Other Admin Input Fund 001-8"/>
      <sheetName val="Other Admin Input Fund 12V"/>
      <sheetName val="Other Admin Input Fund 172"/>
      <sheetName val="Other Admin Input Fund 08G"/>
      <sheetName val="Other Admin Input Fund 418"/>
      <sheetName val="Other Admin Input Fund 438"/>
      <sheetName val="Other Admin Input Fund 439"/>
      <sheetName val="Other Admin Input Fund 609"/>
      <sheetName val="Other Admin Input Fund 761"/>
      <sheetName val="Other Admin Input Fund NEW"/>
      <sheetName val="BExRepositorySheet"/>
      <sheetName val="BH 11 13 Detail"/>
      <sheetName val="Other Admin Input"/>
      <sheetName val="Other Admin"/>
      <sheetName val="Meetings"/>
      <sheetName val="FY11 Salary and Ben Calc"/>
      <sheetName val="Funding Splits"/>
      <sheetName val="Codes"/>
      <sheetName val="Part I I960"/>
      <sheetName val="Other Admin Input Program 010"/>
      <sheetName val="Other Admin Input Program 020"/>
      <sheetName val="Other Admin Input Program 030"/>
      <sheetName val="Other Admin Input Program 040"/>
      <sheetName val="Other Admin Input Program 050"/>
      <sheetName val="Other Admin Input Program 060"/>
      <sheetName val="Other Admin Input Program 070"/>
      <sheetName val="Other Admin Input Program 080"/>
      <sheetName val="Other Admin Input Program 090"/>
      <sheetName val="Other Admin Input Program 110"/>
      <sheetName val="Other Admin Input Program 120"/>
      <sheetName val="Other Admin Input Program 130"/>
      <sheetName val="Other Admin Input Program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A1" t="str">
            <v xml:space="preserve">Adm Asst 2      </v>
          </cell>
          <cell r="D1" t="str">
            <v>10AS0</v>
          </cell>
        </row>
        <row r="2">
          <cell r="A2" t="str">
            <v>Adm Asst 3</v>
          </cell>
          <cell r="D2" t="str">
            <v>10CM0</v>
          </cell>
        </row>
        <row r="3">
          <cell r="A3" t="str">
            <v xml:space="preserve">Adm Asst 4      </v>
          </cell>
          <cell r="D3" t="str">
            <v>10EX1</v>
          </cell>
        </row>
        <row r="4">
          <cell r="A4" t="str">
            <v>Adm Asst 5</v>
          </cell>
          <cell r="D4" t="str">
            <v>10EX2</v>
          </cell>
        </row>
        <row r="5">
          <cell r="A5" t="str">
            <v>Admin Reg Anlyst 3</v>
          </cell>
          <cell r="D5" t="str">
            <v>10EX3</v>
          </cell>
        </row>
        <row r="6">
          <cell r="A6" t="str">
            <v>Admin Reg Anlyst 4</v>
          </cell>
          <cell r="D6" t="str">
            <v>10EX4</v>
          </cell>
        </row>
        <row r="7">
          <cell r="A7" t="str">
            <v>Benefits Mrk Rep</v>
          </cell>
          <cell r="D7" t="str">
            <v>10FA1</v>
          </cell>
        </row>
        <row r="8">
          <cell r="A8" t="str">
            <v>Bh Plan Rep</v>
          </cell>
          <cell r="D8" t="str">
            <v>10FA3</v>
          </cell>
        </row>
        <row r="9">
          <cell r="A9" t="str">
            <v>Budget Analyst 3</v>
          </cell>
          <cell r="D9" t="str">
            <v>10FA4</v>
          </cell>
        </row>
        <row r="10">
          <cell r="A10" t="str">
            <v>Comm Cons 2</v>
          </cell>
          <cell r="D10" t="str">
            <v>10FA6</v>
          </cell>
        </row>
        <row r="11">
          <cell r="A11" t="str">
            <v>Comm Cons 3</v>
          </cell>
          <cell r="D11" t="str">
            <v>10HR0</v>
          </cell>
        </row>
        <row r="12">
          <cell r="A12" t="str">
            <v>Comm Cons 4</v>
          </cell>
          <cell r="D12" t="str">
            <v>10IS1</v>
          </cell>
        </row>
        <row r="13">
          <cell r="A13" t="str">
            <v>Comm Cons 5</v>
          </cell>
          <cell r="D13" t="str">
            <v>10PR0</v>
          </cell>
        </row>
        <row r="14">
          <cell r="A14" t="str">
            <v>Contracts Spec 2</v>
          </cell>
          <cell r="D14" t="str">
            <v>11HT0</v>
          </cell>
        </row>
        <row r="15">
          <cell r="A15" t="str">
            <v>Contracts Spec 3</v>
          </cell>
          <cell r="D15" t="str">
            <v>12SB1</v>
          </cell>
        </row>
        <row r="16">
          <cell r="A16" t="str">
            <v>Fac Svs Coord 1</v>
          </cell>
          <cell r="D16" t="str">
            <v>13PC3</v>
          </cell>
        </row>
        <row r="17">
          <cell r="A17" t="str">
            <v>Fin Rec Enf Off 2</v>
          </cell>
          <cell r="D17" t="str">
            <v>20BH0</v>
          </cell>
        </row>
        <row r="18">
          <cell r="A18" t="str">
            <v>Fiscal Analyst 2</v>
          </cell>
          <cell r="D18" t="str">
            <v>20FA3</v>
          </cell>
        </row>
        <row r="19">
          <cell r="A19" t="str">
            <v>Fiscal Analyst 3</v>
          </cell>
          <cell r="D19" t="str">
            <v>20IS0</v>
          </cell>
        </row>
        <row r="20">
          <cell r="A20" t="str">
            <v>Fiscal Analyst 4</v>
          </cell>
          <cell r="D20" t="str">
            <v>30AD1</v>
          </cell>
        </row>
        <row r="21">
          <cell r="A21" t="str">
            <v>Fiscal Analyst 5</v>
          </cell>
          <cell r="D21" t="str">
            <v>30AD2</v>
          </cell>
        </row>
        <row r="22">
          <cell r="A22" t="str">
            <v>Fiscal Tech 2</v>
          </cell>
          <cell r="D22" t="str">
            <v>30AD3</v>
          </cell>
        </row>
        <row r="23">
          <cell r="A23" t="str">
            <v>Graph Dsgnr</v>
          </cell>
          <cell r="D23" t="str">
            <v>30AD4</v>
          </cell>
        </row>
        <row r="24">
          <cell r="A24" t="str">
            <v>Graph Dsgnr Senior</v>
          </cell>
          <cell r="D24" t="str">
            <v>40DA0</v>
          </cell>
        </row>
        <row r="25">
          <cell r="A25" t="str">
            <v>Hlth Ins Bn Sp 1</v>
          </cell>
          <cell r="D25" t="str">
            <v>40FA3</v>
          </cell>
        </row>
        <row r="26">
          <cell r="A26" t="str">
            <v>Hlth Ins Bn Sp 2</v>
          </cell>
          <cell r="D26" t="str">
            <v>40FA4</v>
          </cell>
        </row>
        <row r="27">
          <cell r="A27" t="str">
            <v>Hlth Ins Bn Sp 3</v>
          </cell>
          <cell r="D27" t="str">
            <v>40IS0</v>
          </cell>
        </row>
        <row r="28">
          <cell r="A28" t="str">
            <v>Hlth Ins Bn Sp 4</v>
          </cell>
          <cell r="D28" t="str">
            <v>40PB1</v>
          </cell>
        </row>
        <row r="29">
          <cell r="A29" t="str">
            <v>Hlth Svs Cnslt 2</v>
          </cell>
          <cell r="D29" t="str">
            <v>40PB3</v>
          </cell>
        </row>
        <row r="30">
          <cell r="A30" t="str">
            <v>Hlth Svs Cnslt 3</v>
          </cell>
          <cell r="D30" t="str">
            <v>40PB4</v>
          </cell>
        </row>
        <row r="31">
          <cell r="A31" t="str">
            <v>Hlth Svs Cnslt 4</v>
          </cell>
          <cell r="D31" t="str">
            <v>50BA0</v>
          </cell>
        </row>
        <row r="32">
          <cell r="A32" t="str">
            <v>Hum Res Cnslt 2</v>
          </cell>
          <cell r="D32" t="str">
            <v>60HP1</v>
          </cell>
        </row>
        <row r="33">
          <cell r="A33" t="str">
            <v>Hum Res Cnslt 3</v>
          </cell>
          <cell r="D33" t="str">
            <v>60HP3</v>
          </cell>
        </row>
        <row r="34">
          <cell r="A34" t="str">
            <v xml:space="preserve">Hum Res Cnslt 4 </v>
          </cell>
          <cell r="D34" t="str">
            <v>60HP4</v>
          </cell>
        </row>
        <row r="35">
          <cell r="A35" t="str">
            <v>Hum Res Cnslt As 2</v>
          </cell>
          <cell r="D35" t="str">
            <v>60HP5</v>
          </cell>
        </row>
        <row r="36">
          <cell r="A36" t="str">
            <v>Info Tech S/A S 6</v>
          </cell>
          <cell r="D36" t="str">
            <v>80AD0</v>
          </cell>
        </row>
        <row r="37">
          <cell r="A37" t="str">
            <v>It Spec 1</v>
          </cell>
          <cell r="D37" t="str">
            <v>80HC0</v>
          </cell>
        </row>
        <row r="38">
          <cell r="A38" t="str">
            <v xml:space="preserve">It Spec 2       </v>
          </cell>
          <cell r="D38" t="str">
            <v>90CD0</v>
          </cell>
        </row>
        <row r="39">
          <cell r="A39" t="str">
            <v xml:space="preserve">It Spec 3       </v>
          </cell>
          <cell r="D39" t="str">
            <v>90DP0</v>
          </cell>
        </row>
        <row r="40">
          <cell r="A40" t="str">
            <v xml:space="preserve">It Spec 4       </v>
          </cell>
          <cell r="D40" t="str">
            <v>NEW</v>
          </cell>
        </row>
        <row r="41">
          <cell r="A41" t="str">
            <v xml:space="preserve">It Spec 5       </v>
          </cell>
          <cell r="D41" t="str">
            <v>Select Program</v>
          </cell>
        </row>
        <row r="42">
          <cell r="A42" t="str">
            <v>Mail Carrier/Driver</v>
          </cell>
        </row>
        <row r="43">
          <cell r="A43" t="str">
            <v>Mail Proc Driver</v>
          </cell>
        </row>
        <row r="44">
          <cell r="A44" t="str">
            <v>Mail Proc Driver Lead</v>
          </cell>
        </row>
        <row r="45">
          <cell r="A45" t="str">
            <v xml:space="preserve">Med Pg Sp 1     </v>
          </cell>
        </row>
        <row r="46">
          <cell r="A46" t="str">
            <v xml:space="preserve">Med Pg Sp 2     </v>
          </cell>
        </row>
        <row r="47">
          <cell r="A47" t="str">
            <v xml:space="preserve">Med Pg Sp 3    </v>
          </cell>
        </row>
        <row r="48">
          <cell r="A48" t="str">
            <v>Mgmt Analyst 1</v>
          </cell>
        </row>
        <row r="49">
          <cell r="A49" t="str">
            <v xml:space="preserve">Mgmt Analyst 2  </v>
          </cell>
        </row>
        <row r="50">
          <cell r="A50" t="str">
            <v xml:space="preserve">Mgmt Analyst 3  </v>
          </cell>
        </row>
        <row r="51">
          <cell r="A51" t="str">
            <v>Mgmt Analyst 4</v>
          </cell>
        </row>
        <row r="52">
          <cell r="A52" t="str">
            <v>Off Asst 1</v>
          </cell>
        </row>
        <row r="53">
          <cell r="A53" t="str">
            <v xml:space="preserve">Off Asst 2      </v>
          </cell>
        </row>
        <row r="54">
          <cell r="A54" t="str">
            <v xml:space="preserve">Off Asst 3      </v>
          </cell>
        </row>
        <row r="55">
          <cell r="A55" t="str">
            <v xml:space="preserve">Off Asst Lead   </v>
          </cell>
        </row>
        <row r="56">
          <cell r="A56" t="str">
            <v xml:space="preserve">Off Suppt Sup 2 </v>
          </cell>
        </row>
        <row r="57">
          <cell r="A57" t="str">
            <v xml:space="preserve">Office Manager  </v>
          </cell>
        </row>
        <row r="58">
          <cell r="A58" t="str">
            <v>Proc &amp; Supply Spec 3</v>
          </cell>
        </row>
        <row r="59">
          <cell r="A59" t="str">
            <v>Prog Spec 3</v>
          </cell>
        </row>
        <row r="60">
          <cell r="A60" t="str">
            <v>Prog Spec 4</v>
          </cell>
        </row>
        <row r="61">
          <cell r="A61" t="str">
            <v>Prog Spec 5</v>
          </cell>
        </row>
        <row r="62">
          <cell r="A62" t="str">
            <v>Safety Off Assist</v>
          </cell>
        </row>
        <row r="63">
          <cell r="A63" t="str">
            <v xml:space="preserve">Secretary Sr          </v>
          </cell>
        </row>
        <row r="64">
          <cell r="A64" t="str">
            <v>Select Position</v>
          </cell>
        </row>
        <row r="65">
          <cell r="A65" t="str">
            <v xml:space="preserve">Whse Operator 2  </v>
          </cell>
        </row>
        <row r="66">
          <cell r="A66" t="str">
            <v xml:space="preserve">Wms Band 1      </v>
          </cell>
        </row>
        <row r="67">
          <cell r="A67" t="str">
            <v xml:space="preserve">Wms Band 2      </v>
          </cell>
        </row>
        <row r="68">
          <cell r="A68" t="str">
            <v xml:space="preserve">Wms Band 3      </v>
          </cell>
        </row>
        <row r="69">
          <cell r="A69">
            <v>0</v>
          </cell>
        </row>
        <row r="70">
          <cell r="A70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DY Def"/>
      <sheetName val="MEG Def"/>
      <sheetName val="WOW PMPM &amp; Agg"/>
      <sheetName val="Program Spending Limits"/>
      <sheetName val="C Report"/>
      <sheetName val="C Report Grouper"/>
      <sheetName val="Total Adjustments"/>
      <sheetName val="WW Spending Actual"/>
      <sheetName val="WW Spending Projected"/>
      <sheetName val="WW Spending Total"/>
      <sheetName val="MemMon Actual"/>
      <sheetName val="MemMon Projected"/>
      <sheetName val="MemMon Total"/>
      <sheetName val="Summary TC"/>
      <sheetName val="Waiver Amendments"/>
      <sheetName val="IMD Overview1"/>
      <sheetName val="IMD Without Waiver1"/>
      <sheetName val="IMD With Waiver1"/>
      <sheetName val="IMD Summary1"/>
      <sheetName val="IMD Caseloads1"/>
      <sheetName val="Dropdowns"/>
      <sheetName val="SummaryTC_AP"/>
    </sheetNames>
    <sheetDataSet>
      <sheetData sheetId="0" refreshError="1"/>
      <sheetData sheetId="1">
        <row r="5"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13</v>
          </cell>
          <cell r="O5">
            <v>14</v>
          </cell>
          <cell r="P5">
            <v>15</v>
          </cell>
          <cell r="Q5">
            <v>16</v>
          </cell>
          <cell r="R5">
            <v>17</v>
          </cell>
          <cell r="S5">
            <v>18</v>
          </cell>
          <cell r="T5">
            <v>19</v>
          </cell>
          <cell r="U5">
            <v>20</v>
          </cell>
          <cell r="V5">
            <v>21</v>
          </cell>
          <cell r="W5">
            <v>22</v>
          </cell>
          <cell r="X5">
            <v>23</v>
          </cell>
          <cell r="Y5">
            <v>24</v>
          </cell>
          <cell r="Z5">
            <v>25</v>
          </cell>
          <cell r="AA5">
            <v>26</v>
          </cell>
          <cell r="AB5">
            <v>27</v>
          </cell>
          <cell r="AC5">
            <v>28</v>
          </cell>
          <cell r="AD5">
            <v>29</v>
          </cell>
          <cell r="AE5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A2" t="str">
            <v>Yes</v>
          </cell>
          <cell r="C2" t="str">
            <v>MAP WAIVERS</v>
          </cell>
        </row>
        <row r="3">
          <cell r="A3" t="str">
            <v>No</v>
          </cell>
          <cell r="C3" t="str">
            <v>Not Applicable</v>
          </cell>
        </row>
        <row r="4">
          <cell r="C4" t="str">
            <v>\115-CMHLTH</v>
          </cell>
        </row>
        <row r="5">
          <cell r="C5" t="str">
            <v>111-MHSPY</v>
          </cell>
        </row>
        <row r="6">
          <cell r="A6" t="str">
            <v>Per Capita</v>
          </cell>
          <cell r="C6" t="str">
            <v>1115 BASIC</v>
          </cell>
        </row>
        <row r="7">
          <cell r="A7" t="str">
            <v>Aggregate</v>
          </cell>
          <cell r="C7" t="str">
            <v>1115 BPHC</v>
          </cell>
        </row>
        <row r="8">
          <cell r="C8" t="str">
            <v>1115 CMHLTH</v>
          </cell>
        </row>
        <row r="9">
          <cell r="C9" t="str">
            <v>1115 CPHC</v>
          </cell>
        </row>
        <row r="10">
          <cell r="A10" t="str">
            <v>No Phase-Down</v>
          </cell>
          <cell r="C10" t="str">
            <v>1115 LIMITD</v>
          </cell>
        </row>
        <row r="11">
          <cell r="A11" t="str">
            <v>Savings Phase-Down</v>
          </cell>
          <cell r="C11" t="str">
            <v>1115 STNDRT</v>
          </cell>
        </row>
        <row r="12">
          <cell r="C12" t="str">
            <v>1115-BASIC</v>
          </cell>
        </row>
        <row r="13">
          <cell r="C13" t="str">
            <v>1115-BPHC</v>
          </cell>
        </row>
        <row r="14">
          <cell r="A14" t="str">
            <v>Actuals Only</v>
          </cell>
          <cell r="C14" t="str">
            <v>1115-CMHLTH</v>
          </cell>
        </row>
        <row r="15">
          <cell r="A15" t="str">
            <v>Actuals + Projected</v>
          </cell>
          <cell r="C15" t="str">
            <v>1115-CPHC</v>
          </cell>
        </row>
        <row r="16">
          <cell r="C16" t="str">
            <v>1115-IRP</v>
          </cell>
        </row>
        <row r="17">
          <cell r="C17" t="str">
            <v>1115-LIMITD</v>
          </cell>
        </row>
        <row r="18">
          <cell r="A18" t="str">
            <v>MAP+ADM Waivers</v>
          </cell>
          <cell r="C18" t="str">
            <v>1115-MHSPY</v>
          </cell>
        </row>
        <row r="19">
          <cell r="A19" t="str">
            <v>MAP Waivers Only</v>
          </cell>
          <cell r="C19" t="str">
            <v>1115-MSP</v>
          </cell>
        </row>
        <row r="20">
          <cell r="C20" t="str">
            <v>1115-STNDRD</v>
          </cell>
        </row>
        <row r="21">
          <cell r="C21" t="str">
            <v>115-STNDRD</v>
          </cell>
        </row>
        <row r="22">
          <cell r="C22" t="str">
            <v>1902(r)(2) Children</v>
          </cell>
        </row>
        <row r="23">
          <cell r="C23" t="str">
            <v>1902(r)(2) Disabled</v>
          </cell>
        </row>
        <row r="24">
          <cell r="C24" t="str">
            <v>Base Childless Adults (19-20)</v>
          </cell>
        </row>
        <row r="25">
          <cell r="C25" t="str">
            <v>Base Childless Adults (Care Plus)</v>
          </cell>
        </row>
        <row r="26">
          <cell r="C26" t="str">
            <v>Base Childless Adults (Standard ABP)</v>
          </cell>
        </row>
        <row r="27">
          <cell r="C27" t="str">
            <v>Base Disabled</v>
          </cell>
        </row>
        <row r="28">
          <cell r="C28" t="str">
            <v>Base Families</v>
          </cell>
        </row>
        <row r="29">
          <cell r="C29" t="str">
            <v>Base MCB</v>
          </cell>
        </row>
        <row r="30">
          <cell r="C30" t="str">
            <v>BASIC</v>
          </cell>
        </row>
        <row r="31">
          <cell r="C31" t="str">
            <v>BPHC</v>
          </cell>
        </row>
        <row r="32">
          <cell r="C32" t="str">
            <v>CommCare-133</v>
          </cell>
        </row>
        <row r="33">
          <cell r="C33" t="str">
            <v>CommCare-19-20</v>
          </cell>
        </row>
        <row r="34">
          <cell r="C34" t="str">
            <v>COMMONHEALTH</v>
          </cell>
        </row>
        <row r="35">
          <cell r="C35" t="str">
            <v>CPHC</v>
          </cell>
        </row>
        <row r="36">
          <cell r="C36" t="str">
            <v>DSH</v>
          </cell>
        </row>
        <row r="37">
          <cell r="C37" t="str">
            <v>DSHP-CommCare Transition</v>
          </cell>
        </row>
        <row r="38">
          <cell r="C38" t="str">
            <v>DSHP-CSR</v>
          </cell>
        </row>
        <row r="39">
          <cell r="C39" t="str">
            <v>DSHP-Health Connector subsidies</v>
          </cell>
        </row>
        <row r="40">
          <cell r="C40" t="str">
            <v>DSHP-Temporary Coverage</v>
          </cell>
        </row>
        <row r="41">
          <cell r="C41" t="str">
            <v>e-Family Assistance</v>
          </cell>
        </row>
        <row r="42">
          <cell r="C42" t="str">
            <v>e-HIV/FA</v>
          </cell>
        </row>
        <row r="43">
          <cell r="C43" t="str">
            <v>IRP</v>
          </cell>
        </row>
        <row r="44">
          <cell r="C44" t="str">
            <v>LIMITED</v>
          </cell>
        </row>
        <row r="45">
          <cell r="C45" t="str">
            <v>Mass Health Basic</v>
          </cell>
        </row>
        <row r="46">
          <cell r="C46" t="str">
            <v>Mass Health BPHC</v>
          </cell>
        </row>
        <row r="47">
          <cell r="C47" t="str">
            <v>Mass Health Commonhealth</v>
          </cell>
        </row>
        <row r="48">
          <cell r="C48" t="str">
            <v>Mass Health CPHC</v>
          </cell>
        </row>
        <row r="49">
          <cell r="C49" t="str">
            <v>Mass Health DSH</v>
          </cell>
        </row>
        <row r="50">
          <cell r="C50" t="str">
            <v>Mass Health IRP</v>
          </cell>
        </row>
        <row r="51">
          <cell r="C51" t="str">
            <v>Mass Health Limited</v>
          </cell>
        </row>
        <row r="52">
          <cell r="C52" t="str">
            <v>Mass Health MHSPY</v>
          </cell>
        </row>
        <row r="53">
          <cell r="C53" t="str">
            <v>Mass Health MSP</v>
          </cell>
        </row>
        <row r="54">
          <cell r="C54" t="str">
            <v>Mass Health Standard</v>
          </cell>
        </row>
        <row r="55">
          <cell r="C55" t="str">
            <v>MassHealth - Basic</v>
          </cell>
        </row>
        <row r="56">
          <cell r="C56" t="str">
            <v>MassHealth - BPHC</v>
          </cell>
        </row>
        <row r="57">
          <cell r="C57" t="str">
            <v>MassHealth - CommonHealth</v>
          </cell>
        </row>
        <row r="58">
          <cell r="C58" t="str">
            <v>MassHealth - CPHC</v>
          </cell>
        </row>
        <row r="59">
          <cell r="C59" t="str">
            <v>MassHealth - DSH</v>
          </cell>
        </row>
        <row r="60">
          <cell r="C60" t="str">
            <v>MassHealth - IRP</v>
          </cell>
        </row>
        <row r="61">
          <cell r="C61" t="str">
            <v>MassHealth - Limited</v>
          </cell>
        </row>
        <row r="62">
          <cell r="C62" t="str">
            <v>MassHealth - MHSPY</v>
          </cell>
        </row>
        <row r="63">
          <cell r="C63" t="str">
            <v>MassHealth - MSP</v>
          </cell>
        </row>
        <row r="64">
          <cell r="C64" t="str">
            <v>MassHealth - Standard</v>
          </cell>
        </row>
        <row r="65">
          <cell r="C65" t="str">
            <v>MassHealth Basic</v>
          </cell>
        </row>
        <row r="66">
          <cell r="C66" t="str">
            <v>MassHealth BPHC</v>
          </cell>
        </row>
        <row r="67">
          <cell r="C67" t="str">
            <v>MassHealth Commonhealth</v>
          </cell>
        </row>
        <row r="68">
          <cell r="C68" t="str">
            <v>MassHealth CPHC</v>
          </cell>
        </row>
        <row r="69">
          <cell r="C69" t="str">
            <v>MassHealth DSH</v>
          </cell>
        </row>
        <row r="70">
          <cell r="C70" t="str">
            <v>MassHealth IRP</v>
          </cell>
        </row>
        <row r="71">
          <cell r="C71" t="str">
            <v>MassHealth Limited</v>
          </cell>
        </row>
        <row r="72">
          <cell r="C72" t="str">
            <v>MassHealth MHSPY</v>
          </cell>
        </row>
        <row r="73">
          <cell r="C73" t="str">
            <v>MassHealth MSP</v>
          </cell>
        </row>
        <row r="74">
          <cell r="C74" t="str">
            <v>MassHealth Standard</v>
          </cell>
        </row>
        <row r="75">
          <cell r="C75" t="str">
            <v>MassHealth-Basic</v>
          </cell>
        </row>
        <row r="76">
          <cell r="C76" t="str">
            <v>MassHealth-BCCTP</v>
          </cell>
        </row>
        <row r="77">
          <cell r="C77" t="str">
            <v>MassHealth-BPHC</v>
          </cell>
        </row>
        <row r="78">
          <cell r="C78" t="str">
            <v>MassHealth-CommonHealth</v>
          </cell>
        </row>
        <row r="79">
          <cell r="C79" t="str">
            <v>MassHealth-CPHC</v>
          </cell>
        </row>
        <row r="80">
          <cell r="C80" t="str">
            <v>MassHealth-DSH</v>
          </cell>
        </row>
        <row r="81">
          <cell r="C81" t="str">
            <v>MassHealth-Essential</v>
          </cell>
        </row>
        <row r="82">
          <cell r="C82" t="str">
            <v>MassHealth-IRP</v>
          </cell>
        </row>
        <row r="83">
          <cell r="C83" t="str">
            <v>MassHealth-Limited</v>
          </cell>
        </row>
        <row r="84">
          <cell r="C84" t="str">
            <v>MassHealth-MHSPY</v>
          </cell>
        </row>
        <row r="85">
          <cell r="C85" t="str">
            <v>MassHealth-MSP</v>
          </cell>
        </row>
        <row r="86">
          <cell r="C86" t="str">
            <v>MassHealth-Standard</v>
          </cell>
        </row>
        <row r="87">
          <cell r="C87" t="str">
            <v>MassHeath-MSP</v>
          </cell>
        </row>
        <row r="88">
          <cell r="C88" t="str">
            <v>MHSPY</v>
          </cell>
        </row>
        <row r="89">
          <cell r="C89" t="str">
            <v>MSP</v>
          </cell>
        </row>
        <row r="90">
          <cell r="C90" t="str">
            <v>Safety Net Provider Payments</v>
          </cell>
        </row>
        <row r="91">
          <cell r="C91" t="str">
            <v>SBE-PA</v>
          </cell>
        </row>
        <row r="92">
          <cell r="C92" t="str">
            <v>SNCP</v>
          </cell>
        </row>
        <row r="93">
          <cell r="C93" t="str">
            <v>SNCP DSTI</v>
          </cell>
        </row>
        <row r="94">
          <cell r="C94" t="str">
            <v>SNCP-CommCare</v>
          </cell>
        </row>
        <row r="95">
          <cell r="C95" t="str">
            <v>SNCP-CPE</v>
          </cell>
        </row>
        <row r="96">
          <cell r="C96" t="str">
            <v>SNCP-DSHP</v>
          </cell>
        </row>
        <row r="97">
          <cell r="C97" t="str">
            <v>SNCP-DSRIP</v>
          </cell>
        </row>
        <row r="98">
          <cell r="C98" t="str">
            <v>SNCP-HSNTF</v>
          </cell>
        </row>
        <row r="99">
          <cell r="C99" t="str">
            <v>SNCP-IMD</v>
          </cell>
        </row>
        <row r="100">
          <cell r="C100" t="str">
            <v>SNCP-Other</v>
          </cell>
        </row>
        <row r="101">
          <cell r="C101" t="str">
            <v>SNCP-PHTII</v>
          </cell>
        </row>
        <row r="102">
          <cell r="C102" t="str">
            <v>FFCY</v>
          </cell>
        </row>
        <row r="103">
          <cell r="C103" t="str">
            <v>Provisional Eligibility</v>
          </cell>
        </row>
        <row r="104">
          <cell r="C104" t="str">
            <v>SNCP-UCC</v>
          </cell>
        </row>
        <row r="105">
          <cell r="C105" t="str">
            <v>SNCP-DSRIP-ACO</v>
          </cell>
        </row>
        <row r="106">
          <cell r="C106" t="str">
            <v>SNCP-DSRIP-CP</v>
          </cell>
        </row>
        <row r="107">
          <cell r="C107" t="str">
            <v>SNCP-DSRIP-SWI</v>
          </cell>
        </row>
        <row r="108">
          <cell r="C108" t="str">
            <v>SNCP-DSRIP-Operations</v>
          </cell>
        </row>
        <row r="109">
          <cell r="C109" t="str">
            <v>Continuous Eligibility</v>
          </cell>
        </row>
        <row r="110">
          <cell r="C110" t="str">
            <v>SUD</v>
          </cell>
        </row>
        <row r="111">
          <cell r="C111" t="str">
            <v>Base Fam XXI RO</v>
          </cell>
        </row>
        <row r="112">
          <cell r="C112" t="str">
            <v>1902 (r)(2) XXI RO</v>
          </cell>
        </row>
        <row r="113">
          <cell r="C113" t="str">
            <v>MSP Expansion</v>
          </cell>
        </row>
        <row r="114">
          <cell r="C114" t="str">
            <v>CSP Expansion</v>
          </cell>
        </row>
        <row r="115">
          <cell r="C115" t="str">
            <v>SMI IMD Services</v>
          </cell>
        </row>
        <row r="116">
          <cell r="C116" t="str">
            <v>CommonHealth XXI</v>
          </cell>
        </row>
        <row r="117">
          <cell r="C117" t="str">
            <v>STANDARD</v>
          </cell>
        </row>
      </sheetData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,300 Edit Rpts"/>
      <sheetName val="040,140 Edit Rpts"/>
      <sheetName val="#00xx Pgm200,300 TALS Pkt"/>
      <sheetName val="#00xx Pgm 040,140 TALS Pkt"/>
      <sheetName val="Pivot-Combine Coding"/>
      <sheetName val="Compare totals pivot"/>
      <sheetName val="TALS data"/>
      <sheetName val="Input 1 - Services OI H710"/>
      <sheetName val="Input 2"/>
      <sheetName val="A500!"/>
      <sheetName val="A720"/>
      <sheetName val="A730"/>
      <sheetName val="A740"/>
      <sheetName val="A750"/>
      <sheetName val="A760"/>
      <sheetName val="A770"/>
      <sheetName val="A780"/>
      <sheetName val="A790"/>
      <sheetName val="A7A0"/>
      <sheetName val="A7B0"/>
      <sheetName val="A7C0"/>
      <sheetName val="A7D0"/>
      <sheetName val="A7J0"/>
      <sheetName val="A7K0"/>
      <sheetName val="A7L0"/>
      <sheetName val="A7V0"/>
      <sheetName val="BB714"/>
      <sheetName val="A7X0"/>
      <sheetName val="EA Sched"/>
      <sheetName val="Control #s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Allotment Type Code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C1" t="str">
            <v>AI</v>
          </cell>
          <cell r="D1" t="str">
            <v>Budget Bill/EA Section:</v>
          </cell>
          <cell r="E1" t="str">
            <v>Description</v>
          </cell>
          <cell r="F1" t="str">
            <v>EAS Totals</v>
          </cell>
          <cell r="G1" t="str">
            <v>TALS Pkt</v>
          </cell>
        </row>
        <row r="2">
          <cell r="C2" t="str">
            <v>11</v>
          </cell>
          <cell r="D2" t="str">
            <v>Other/200</v>
          </cell>
          <cell r="E2" t="str">
            <v>Universal Healthcare Workgroup</v>
          </cell>
          <cell r="F2">
            <v>500000</v>
          </cell>
          <cell r="G2" t="str">
            <v>200/300</v>
          </cell>
        </row>
        <row r="3">
          <cell r="C3" t="str">
            <v>TB</v>
          </cell>
          <cell r="D3" t="str">
            <v>CBH/150</v>
          </cell>
          <cell r="G3" t="str">
            <v>150</v>
          </cell>
        </row>
        <row r="4">
          <cell r="C4" t="str">
            <v>1Z</v>
          </cell>
          <cell r="D4" t="str">
            <v>Other/200</v>
          </cell>
          <cell r="E4" t="str">
            <v>ESHB 1199(Health Care/Disability</v>
          </cell>
          <cell r="F4">
            <v>22000</v>
          </cell>
          <cell r="G4" t="str">
            <v>200/300</v>
          </cell>
        </row>
        <row r="5">
          <cell r="C5" t="str">
            <v>21</v>
          </cell>
          <cell r="D5" t="str">
            <v>Other/200</v>
          </cell>
          <cell r="E5" t="str">
            <v>E2SHB 1224 RX Drug Cost Transparency</v>
          </cell>
          <cell r="F5">
            <v>290000</v>
          </cell>
          <cell r="G5" t="str">
            <v>200/300</v>
          </cell>
        </row>
        <row r="6">
          <cell r="C6" t="str">
            <v>23</v>
          </cell>
          <cell r="D6" t="str">
            <v>Other/200</v>
          </cell>
          <cell r="E6" t="str">
            <v>ESSB 5741 All Payer Claims Database</v>
          </cell>
          <cell r="F6">
            <v>1053000</v>
          </cell>
          <cell r="G6" t="str">
            <v>200/300</v>
          </cell>
        </row>
        <row r="7">
          <cell r="C7" t="str">
            <v>25</v>
          </cell>
          <cell r="D7" t="str">
            <v>Other/200</v>
          </cell>
          <cell r="E7" t="str">
            <v>Kidney Disease Program</v>
          </cell>
          <cell r="F7">
            <v>2374000</v>
          </cell>
          <cell r="G7" t="str">
            <v>200/300</v>
          </cell>
        </row>
        <row r="8">
          <cell r="C8" t="str">
            <v>27</v>
          </cell>
          <cell r="D8" t="str">
            <v>Other/200</v>
          </cell>
          <cell r="E8" t="str">
            <v>ESB 5274 Pacific Islanders Dental</v>
          </cell>
          <cell r="F8">
            <v>50000</v>
          </cell>
          <cell r="G8" t="str">
            <v>200/300</v>
          </cell>
        </row>
        <row r="9">
          <cell r="C9" t="str">
            <v>29</v>
          </cell>
          <cell r="D9" t="str">
            <v>Other/200</v>
          </cell>
          <cell r="E9" t="str">
            <v>SB 5415 Indian Health Improvement</v>
          </cell>
          <cell r="F9">
            <v>282000</v>
          </cell>
          <cell r="G9" t="str">
            <v>200/300</v>
          </cell>
        </row>
        <row r="10">
          <cell r="C10" t="str">
            <v>31</v>
          </cell>
          <cell r="D10" t="str">
            <v>Other/200</v>
          </cell>
          <cell r="E10" t="str">
            <v>Reimburse Dental Health Therapists</v>
          </cell>
          <cell r="F10">
            <v>3150000</v>
          </cell>
          <cell r="G10" t="str">
            <v>200/300</v>
          </cell>
        </row>
        <row r="11">
          <cell r="C11" t="str">
            <v>33</v>
          </cell>
          <cell r="D11" t="str">
            <v>Other/200</v>
          </cell>
          <cell r="E11" t="str">
            <v>Medicare/Medicaid Services Program Integrity</v>
          </cell>
          <cell r="F11">
            <v>1805727000</v>
          </cell>
          <cell r="G11" t="str">
            <v>200/300</v>
          </cell>
        </row>
        <row r="12">
          <cell r="C12" t="str">
            <v>39</v>
          </cell>
          <cell r="D12" t="str">
            <v>Other/200</v>
          </cell>
          <cell r="E12" t="str">
            <v>E2SSB 5497 Immigrants in the Workplace</v>
          </cell>
          <cell r="F12">
            <v>23000</v>
          </cell>
          <cell r="G12" t="str">
            <v>200/300</v>
          </cell>
        </row>
        <row r="13">
          <cell r="C13" t="str">
            <v>3Z</v>
          </cell>
          <cell r="D13" t="str">
            <v>Other/200</v>
          </cell>
          <cell r="E13" t="str">
            <v>ESSB 5526 Individual Health Insurance</v>
          </cell>
          <cell r="F13">
            <v>400000</v>
          </cell>
          <cell r="G13" t="str">
            <v>200/300</v>
          </cell>
        </row>
        <row r="14">
          <cell r="C14" t="str">
            <v>AC</v>
          </cell>
          <cell r="D14" t="str">
            <v>Other/200</v>
          </cell>
          <cell r="E14" t="str">
            <v>Bree Collaborative</v>
          </cell>
          <cell r="F14">
            <v>300000</v>
          </cell>
          <cell r="G14" t="str">
            <v>200/300</v>
          </cell>
        </row>
        <row r="15">
          <cell r="C15" t="str">
            <v>AT</v>
          </cell>
          <cell r="D15" t="str">
            <v>Other/200</v>
          </cell>
          <cell r="E15" t="str">
            <v>Apple Health for Kids</v>
          </cell>
          <cell r="F15">
            <v>90000</v>
          </cell>
          <cell r="G15" t="str">
            <v>200/300</v>
          </cell>
        </row>
        <row r="16">
          <cell r="C16" t="str">
            <v>AV</v>
          </cell>
          <cell r="D16" t="str">
            <v>Other/200</v>
          </cell>
          <cell r="E16" t="str">
            <v>Sole Community Hospitals</v>
          </cell>
          <cell r="F16">
            <v>1400000</v>
          </cell>
          <cell r="G16" t="str">
            <v>200/300</v>
          </cell>
        </row>
        <row r="17">
          <cell r="C17" t="str">
            <v>CA</v>
          </cell>
          <cell r="D17" t="str">
            <v>CBH/150</v>
          </cell>
          <cell r="G17" t="str">
            <v>150</v>
          </cell>
        </row>
        <row r="18">
          <cell r="C18" t="str">
            <v>DA</v>
          </cell>
          <cell r="D18" t="str">
            <v>Other/200</v>
          </cell>
          <cell r="E18" t="str">
            <v>Tele-Behavioral Health Video Call Center</v>
          </cell>
          <cell r="F18">
            <v>969000</v>
          </cell>
          <cell r="G18" t="str">
            <v>200/300</v>
          </cell>
        </row>
        <row r="19">
          <cell r="C19" t="str">
            <v>HA</v>
          </cell>
          <cell r="D19" t="str">
            <v>Other/200</v>
          </cell>
          <cell r="E19" t="str">
            <v>Medical Assistance -GF State</v>
          </cell>
          <cell r="F19">
            <v>361851000</v>
          </cell>
          <cell r="G19" t="str">
            <v>200/300</v>
          </cell>
        </row>
        <row r="20">
          <cell r="C20" t="str">
            <v>JA</v>
          </cell>
          <cell r="D20" t="str">
            <v>Other/200</v>
          </cell>
          <cell r="E20" t="str">
            <v>Low Income Disproportionate Share</v>
          </cell>
          <cell r="F20">
            <v>4261000</v>
          </cell>
          <cell r="G20" t="str">
            <v>200/300</v>
          </cell>
        </row>
        <row r="21">
          <cell r="C21" t="str">
            <v>KM</v>
          </cell>
          <cell r="D21" t="str">
            <v>Other/200</v>
          </cell>
          <cell r="E21" t="str">
            <v>Managed Care Dental</v>
          </cell>
          <cell r="F21">
            <v>96130000</v>
          </cell>
          <cell r="G21" t="str">
            <v>200/300</v>
          </cell>
        </row>
        <row r="22">
          <cell r="C22" t="str">
            <v>NJ</v>
          </cell>
          <cell r="D22" t="str">
            <v>Other/200</v>
          </cell>
          <cell r="E22" t="str">
            <v>State Grants Participating Hospitals</v>
          </cell>
          <cell r="F22">
            <v>537000</v>
          </cell>
          <cell r="G22" t="str">
            <v>200/300</v>
          </cell>
        </row>
        <row r="23">
          <cell r="C23" t="str">
            <v>PM</v>
          </cell>
          <cell r="D23" t="str">
            <v>Other/200</v>
          </cell>
          <cell r="E23" t="str">
            <v>Hospital Payment Methodology</v>
          </cell>
          <cell r="F23">
            <v>1667000</v>
          </cell>
          <cell r="G23" t="str">
            <v>200/300</v>
          </cell>
        </row>
        <row r="24">
          <cell r="C24" t="str">
            <v>NH</v>
          </cell>
          <cell r="D24" t="str">
            <v>HBE/300</v>
          </cell>
          <cell r="E24" t="str">
            <v>ESSB 5526 Individual Health Insurance</v>
          </cell>
          <cell r="F24">
            <v>50000</v>
          </cell>
          <cell r="G24" t="str">
            <v>200/300</v>
          </cell>
        </row>
        <row r="25">
          <cell r="C25" t="str">
            <v>NK</v>
          </cell>
          <cell r="D25" t="str">
            <v>HBE/300</v>
          </cell>
          <cell r="E25" t="str">
            <v>HBE Operational Costs</v>
          </cell>
          <cell r="F25">
            <v>5184000</v>
          </cell>
          <cell r="G25" t="str">
            <v>200/300</v>
          </cell>
        </row>
        <row r="26">
          <cell r="C26" t="str">
            <v>NW</v>
          </cell>
          <cell r="D26" t="str">
            <v>HBE/300</v>
          </cell>
          <cell r="E26" t="str">
            <v>COFA Dental</v>
          </cell>
          <cell r="F26">
            <v>1173000</v>
          </cell>
          <cell r="G26" t="str">
            <v>200/300</v>
          </cell>
        </row>
        <row r="27">
          <cell r="C27" t="str">
            <v>22</v>
          </cell>
          <cell r="D27" t="str">
            <v>Other/200</v>
          </cell>
          <cell r="E27" t="str">
            <v>Medication Thru WA State Poison Center</v>
          </cell>
          <cell r="F27">
            <v>150000</v>
          </cell>
          <cell r="G27" t="str">
            <v>200/300</v>
          </cell>
        </row>
        <row r="28">
          <cell r="C28" t="str">
            <v>24</v>
          </cell>
          <cell r="D28" t="str">
            <v>Other/200</v>
          </cell>
          <cell r="E28" t="str">
            <v>ESHB 1199(Health Care/Disability</v>
          </cell>
          <cell r="F28">
            <v>22000</v>
          </cell>
          <cell r="G28" t="str">
            <v>200/300</v>
          </cell>
        </row>
        <row r="29">
          <cell r="C29" t="str">
            <v>26</v>
          </cell>
          <cell r="D29" t="str">
            <v>Other/200</v>
          </cell>
          <cell r="E29" t="str">
            <v>Tele-Behavioral Health Video Call Center</v>
          </cell>
          <cell r="F29">
            <v>507000</v>
          </cell>
          <cell r="G29" t="str">
            <v>200/300</v>
          </cell>
        </row>
        <row r="30">
          <cell r="C30" t="str">
            <v>28</v>
          </cell>
          <cell r="D30" t="str">
            <v>Other/200</v>
          </cell>
          <cell r="E30" t="str">
            <v>E2SSB 5497 Immigrants in the Workplace</v>
          </cell>
          <cell r="F30">
            <v>32000</v>
          </cell>
          <cell r="G30" t="str">
            <v>200/300</v>
          </cell>
        </row>
        <row r="31">
          <cell r="C31" t="str">
            <v>30</v>
          </cell>
          <cell r="D31" t="str">
            <v>Other/200</v>
          </cell>
          <cell r="E31" t="str">
            <v>Accountable Communities of Health</v>
          </cell>
          <cell r="F31">
            <v>179052000</v>
          </cell>
          <cell r="G31" t="str">
            <v>200/300</v>
          </cell>
        </row>
        <row r="32">
          <cell r="C32" t="str">
            <v>32</v>
          </cell>
          <cell r="D32" t="str">
            <v>Other/200</v>
          </cell>
          <cell r="E32" t="str">
            <v>SB 5415 Indian Health Improvement</v>
          </cell>
          <cell r="F32">
            <v>259000</v>
          </cell>
          <cell r="G32" t="str">
            <v>200/300</v>
          </cell>
        </row>
        <row r="33">
          <cell r="C33" t="str">
            <v>UA</v>
          </cell>
          <cell r="D33" t="str">
            <v>CBH/150</v>
          </cell>
          <cell r="E33" t="str">
            <v>Federal Funding</v>
          </cell>
          <cell r="G33" t="str">
            <v>150</v>
          </cell>
        </row>
        <row r="34">
          <cell r="C34" t="str">
            <v>VA</v>
          </cell>
          <cell r="D34" t="str">
            <v>Other/200</v>
          </cell>
          <cell r="E34" t="str">
            <v>Low Income Disproportionate Share</v>
          </cell>
          <cell r="F34">
            <v>4261000</v>
          </cell>
          <cell r="G34" t="str">
            <v>200/300</v>
          </cell>
        </row>
        <row r="35">
          <cell r="C35" t="str">
            <v>WM</v>
          </cell>
          <cell r="D35" t="str">
            <v>Other/200</v>
          </cell>
          <cell r="E35" t="str">
            <v>Medical Assistance</v>
          </cell>
          <cell r="F35">
            <v>5685596000</v>
          </cell>
          <cell r="G35" t="str">
            <v>200/300</v>
          </cell>
        </row>
        <row r="36">
          <cell r="C36" t="str">
            <v>WQ</v>
          </cell>
          <cell r="D36" t="str">
            <v>Other/200</v>
          </cell>
          <cell r="E36" t="str">
            <v>Rural Nursing Homes</v>
          </cell>
          <cell r="F36">
            <v>3000000</v>
          </cell>
          <cell r="G36" t="str">
            <v>200/300</v>
          </cell>
        </row>
        <row r="37">
          <cell r="C37" t="str">
            <v>WW</v>
          </cell>
          <cell r="D37" t="str">
            <v>Other/200</v>
          </cell>
          <cell r="E37" t="str">
            <v>Hospital Payment Methodology</v>
          </cell>
          <cell r="F37">
            <v>1259000</v>
          </cell>
          <cell r="G37" t="str">
            <v>200/300</v>
          </cell>
        </row>
        <row r="38">
          <cell r="C38" t="str">
            <v>YC</v>
          </cell>
          <cell r="D38" t="str">
            <v>Other/200</v>
          </cell>
          <cell r="E38" t="str">
            <v>Sole Community Hospitals</v>
          </cell>
          <cell r="F38">
            <v>3500000</v>
          </cell>
          <cell r="G38" t="str">
            <v>200/300</v>
          </cell>
        </row>
        <row r="39">
          <cell r="C39" t="str">
            <v>YW</v>
          </cell>
          <cell r="D39" t="str">
            <v>Other/200</v>
          </cell>
          <cell r="E39" t="str">
            <v>Apple Health for Kids</v>
          </cell>
          <cell r="F39">
            <v>90000</v>
          </cell>
          <cell r="G39" t="str">
            <v>200/300</v>
          </cell>
        </row>
        <row r="40">
          <cell r="C40" t="str">
            <v>YR</v>
          </cell>
          <cell r="D40" t="str">
            <v>HBE/300</v>
          </cell>
          <cell r="E40" t="str">
            <v>Cloud Platform Costs</v>
          </cell>
          <cell r="F40">
            <v>437000</v>
          </cell>
          <cell r="G40" t="str">
            <v>200/300</v>
          </cell>
        </row>
        <row r="41">
          <cell r="C41" t="str">
            <v>YS</v>
          </cell>
          <cell r="D41" t="str">
            <v>HBE/300</v>
          </cell>
          <cell r="E41" t="str">
            <v>System Integrator Reprocurement</v>
          </cell>
          <cell r="F41">
            <v>1132000</v>
          </cell>
          <cell r="G41" t="str">
            <v>200/300</v>
          </cell>
        </row>
        <row r="42">
          <cell r="C42" t="str">
            <v>YV</v>
          </cell>
          <cell r="D42" t="str">
            <v>HBE/300</v>
          </cell>
          <cell r="E42" t="str">
            <v>HBE Operational Costs</v>
          </cell>
          <cell r="F42">
            <v>24638000</v>
          </cell>
          <cell r="G42" t="str">
            <v>200/300</v>
          </cell>
        </row>
        <row r="43">
          <cell r="C43" t="str">
            <v>51</v>
          </cell>
          <cell r="D43" t="str">
            <v>Other/200</v>
          </cell>
          <cell r="E43" t="str">
            <v>Accountable Communities of Health</v>
          </cell>
          <cell r="F43">
            <v>72505000</v>
          </cell>
          <cell r="G43" t="str">
            <v>200/300</v>
          </cell>
        </row>
        <row r="44">
          <cell r="C44" t="str">
            <v>53</v>
          </cell>
          <cell r="D44" t="str">
            <v>Other/200</v>
          </cell>
          <cell r="E44" t="str">
            <v xml:space="preserve">Medical Assistance </v>
          </cell>
          <cell r="F44">
            <v>62590000</v>
          </cell>
          <cell r="G44" t="str">
            <v>200/300</v>
          </cell>
        </row>
        <row r="45">
          <cell r="C45" t="str">
            <v>AA</v>
          </cell>
          <cell r="D45" t="str">
            <v>PEB/040</v>
          </cell>
          <cell r="E45" t="str">
            <v>E2SSB 5497 Immigrants in the Workplace</v>
          </cell>
          <cell r="F45">
            <v>6000</v>
          </cell>
          <cell r="G45" t="str">
            <v>040/140</v>
          </cell>
        </row>
        <row r="46">
          <cell r="C46" t="str">
            <v>RB</v>
          </cell>
          <cell r="D46" t="str">
            <v>PEB/040</v>
          </cell>
          <cell r="E46" t="str">
            <v>PEB Admin</v>
          </cell>
          <cell r="F46">
            <v>17559000</v>
          </cell>
          <cell r="G46" t="str">
            <v>040/140</v>
          </cell>
        </row>
        <row r="47">
          <cell r="C47" t="str">
            <v>AB</v>
          </cell>
          <cell r="D47" t="str">
            <v>SEB/140</v>
          </cell>
          <cell r="E47" t="str">
            <v>E2SSB 5497 Immigrants in the Workplace</v>
          </cell>
          <cell r="F47">
            <v>2000</v>
          </cell>
          <cell r="G47" t="str">
            <v>040/140</v>
          </cell>
        </row>
        <row r="48">
          <cell r="C48" t="str">
            <v>SE</v>
          </cell>
          <cell r="D48" t="str">
            <v>SEB/140</v>
          </cell>
          <cell r="E48" t="str">
            <v>SEB Admin</v>
          </cell>
          <cell r="F48">
            <v>14020000</v>
          </cell>
          <cell r="G48" t="str">
            <v>040/140</v>
          </cell>
        </row>
        <row r="49">
          <cell r="C49" t="str">
            <v>QB</v>
          </cell>
          <cell r="D49" t="str">
            <v>Other/200</v>
          </cell>
          <cell r="F49">
            <v>7543000</v>
          </cell>
          <cell r="G49" t="str">
            <v>200/300</v>
          </cell>
        </row>
        <row r="50">
          <cell r="C50" t="str">
            <v>FS</v>
          </cell>
          <cell r="D50" t="str">
            <v>PEB/040</v>
          </cell>
          <cell r="F50">
            <v>974000</v>
          </cell>
          <cell r="G50" t="str">
            <v>040/140</v>
          </cell>
        </row>
        <row r="51">
          <cell r="C51" t="str">
            <v>SF</v>
          </cell>
          <cell r="D51" t="str">
            <v>SEB/140</v>
          </cell>
          <cell r="F51">
            <v>312000</v>
          </cell>
          <cell r="G51" t="str">
            <v>040/140</v>
          </cell>
        </row>
        <row r="52">
          <cell r="C52" t="str">
            <v>MK</v>
          </cell>
          <cell r="D52" t="str">
            <v>Other/200</v>
          </cell>
          <cell r="F52">
            <v>360701000</v>
          </cell>
          <cell r="G52" t="str">
            <v>200/300</v>
          </cell>
        </row>
        <row r="53">
          <cell r="C53" t="str">
            <v>1G</v>
          </cell>
          <cell r="D53" t="str">
            <v>Other/200</v>
          </cell>
          <cell r="F53">
            <v>762000</v>
          </cell>
          <cell r="G53" t="str">
            <v>200/300</v>
          </cell>
        </row>
        <row r="54">
          <cell r="C54" t="str">
            <v>PF</v>
          </cell>
          <cell r="D54" t="str">
            <v>Other/200</v>
          </cell>
          <cell r="F54">
            <v>2272000</v>
          </cell>
          <cell r="G54" t="str">
            <v>200/300</v>
          </cell>
        </row>
        <row r="55">
          <cell r="C55" t="str">
            <v>UD</v>
          </cell>
          <cell r="D55" t="str">
            <v>PEB/040</v>
          </cell>
          <cell r="F55">
            <v>6558000</v>
          </cell>
          <cell r="G55" t="str">
            <v>040/140</v>
          </cell>
        </row>
        <row r="56">
          <cell r="C56" t="str">
            <v>SD</v>
          </cell>
          <cell r="D56" t="str">
            <v>SEB/140</v>
          </cell>
          <cell r="F56">
            <v>2000000</v>
          </cell>
          <cell r="G56" t="str">
            <v>040/140</v>
          </cell>
        </row>
        <row r="57">
          <cell r="C57" t="str">
            <v>UM</v>
          </cell>
          <cell r="D57" t="str">
            <v>PEB/040</v>
          </cell>
          <cell r="F57">
            <v>62167000</v>
          </cell>
          <cell r="G57" t="str">
            <v>040/140</v>
          </cell>
        </row>
        <row r="58">
          <cell r="C58" t="str">
            <v>SM</v>
          </cell>
          <cell r="D58" t="str">
            <v>SEB/140</v>
          </cell>
          <cell r="F58">
            <v>3661000</v>
          </cell>
          <cell r="G58" t="str">
            <v>040/140</v>
          </cell>
        </row>
        <row r="59">
          <cell r="C59" t="str">
            <v>PD</v>
          </cell>
          <cell r="D59" t="str">
            <v>Other/200</v>
          </cell>
          <cell r="F59">
            <v>269000</v>
          </cell>
          <cell r="G59" t="str">
            <v>200/300</v>
          </cell>
        </row>
        <row r="60">
          <cell r="C60" t="str">
            <v>NA</v>
          </cell>
          <cell r="D60" t="str">
            <v>HBE/300</v>
          </cell>
          <cell r="F60">
            <v>27696000</v>
          </cell>
          <cell r="G60" t="str">
            <v>200/300</v>
          </cell>
        </row>
        <row r="61">
          <cell r="C61" t="str">
            <v>NB</v>
          </cell>
          <cell r="D61" t="str">
            <v>HBE/300</v>
          </cell>
          <cell r="F61">
            <v>856000</v>
          </cell>
          <cell r="G61" t="str">
            <v>200/300</v>
          </cell>
        </row>
        <row r="62">
          <cell r="C62" t="str">
            <v>NC</v>
          </cell>
          <cell r="D62" t="str">
            <v>HBE/300</v>
          </cell>
          <cell r="F62">
            <v>213000</v>
          </cell>
          <cell r="G62" t="str">
            <v>200/300</v>
          </cell>
        </row>
        <row r="63">
          <cell r="C63" t="str">
            <v>ND</v>
          </cell>
          <cell r="D63" t="str">
            <v>HBE/300</v>
          </cell>
          <cell r="F63">
            <v>554000</v>
          </cell>
          <cell r="G63" t="str">
            <v>200/300</v>
          </cell>
        </row>
        <row r="64">
          <cell r="C64">
            <v>96</v>
          </cell>
          <cell r="D64" t="str">
            <v>Other/200</v>
          </cell>
          <cell r="F64">
            <v>31000</v>
          </cell>
          <cell r="G64" t="str">
            <v>200/300</v>
          </cell>
        </row>
        <row r="65">
          <cell r="C65" t="str">
            <v>AZ</v>
          </cell>
          <cell r="D65" t="str">
            <v>Other/200</v>
          </cell>
          <cell r="F65">
            <v>18951000</v>
          </cell>
          <cell r="G65" t="str">
            <v>200/300</v>
          </cell>
        </row>
        <row r="66">
          <cell r="C66" t="str">
            <v>QC</v>
          </cell>
          <cell r="D66" t="str">
            <v>Other/200</v>
          </cell>
          <cell r="F66">
            <v>189507000</v>
          </cell>
          <cell r="G66" t="str">
            <v>200/300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 Presentation"/>
      <sheetName val="Appendix Export"/>
      <sheetName val="Control"/>
      <sheetName val="Name Staging"/>
      <sheetName val="Non-maternity Cost Model"/>
      <sheetName val="Delivery Cost Model"/>
      <sheetName val="Rate Dev - SCHIP"/>
      <sheetName val="Rate Dev - Family Child"/>
      <sheetName val="Rate Dev - Family Adult"/>
      <sheetName val="Rate Dev - AHAC"/>
      <sheetName val="Rate Dev - ABD"/>
      <sheetName val="Rate Dev - CPE"/>
      <sheetName val="Rate Dev - DCR"/>
      <sheetName val="Rate Dev - Factors"/>
      <sheetName val="A-1"/>
      <sheetName val="A-2"/>
      <sheetName val="Rate Driver Exhibit"/>
      <sheetName val="Rate Compare"/>
      <sheetName val="Appendix A-201707"/>
      <sheetName val="Appendix A-CY2017"/>
      <sheetName val="Inputs"/>
      <sheetName val="Mapping"/>
      <sheetName val="Recon"/>
      <sheetName val="Recon SCHIP"/>
      <sheetName val="Recon Family Child"/>
      <sheetName val="Recon Family Adult"/>
      <sheetName val="Recon AHAC"/>
      <sheetName val="Recon ABD"/>
      <sheetName val="Observations"/>
      <sheetName val="Cost and Util Data"/>
      <sheetName val="CPE"/>
      <sheetName val="MM Data"/>
      <sheetName val="CY18 MM Proj"/>
      <sheetName val="Deliv Totals"/>
      <sheetName val="DCR Data"/>
      <sheetName val="LBW Counts"/>
      <sheetName val="Subcap Data"/>
      <sheetName val="Cost and Util Data FY16"/>
      <sheetName val="MM Data FY16"/>
      <sheetName val="Deliv Totals FY16"/>
      <sheetName val="SCHIP"/>
      <sheetName val="FAMILY CHILD"/>
      <sheetName val="FAMILY ADULT"/>
      <sheetName val="AHAC"/>
      <sheetName val="ABD"/>
      <sheetName val="COPES"/>
      <sheetName val="DDA"/>
      <sheetName val="FAM_u1_r2"/>
      <sheetName val="FAM_1-2_r2"/>
      <sheetName val="FAM_3-14_r2"/>
      <sheetName val="FAM_15-18M_r2"/>
      <sheetName val="FAM_15-18F_r2"/>
      <sheetName val="FAM_19-34M_r2"/>
      <sheetName val="FAM_19-34F_r2"/>
      <sheetName val="FAM_35-64M_r2"/>
      <sheetName val="FAM_35-64F_r2"/>
      <sheetName val="FAM_u1_r3"/>
      <sheetName val="FAM_1-2_r3"/>
      <sheetName val="FAM_3-14_r3"/>
      <sheetName val="FAM_15-18M_r3"/>
      <sheetName val="FAM_15-18F_r3"/>
      <sheetName val="FAM_19-34M_r3"/>
      <sheetName val="FAM_19-34F_r3"/>
      <sheetName val="FAM_35-64M_r3"/>
      <sheetName val="FAM_35-64F_r3"/>
      <sheetName val="FAM_u1_r4"/>
      <sheetName val="FAM_1-2_r4"/>
      <sheetName val="FAM_3-14_r4"/>
      <sheetName val="FAM_15-18M_r4"/>
      <sheetName val="FAM_15-18F_r4"/>
      <sheetName val="FAM_19-34M_r4"/>
      <sheetName val="FAM_19-34F_r4"/>
      <sheetName val="FAM_35-64M_r4"/>
      <sheetName val="FAM_35-64F_r4"/>
      <sheetName val="FAM_u1_r5"/>
      <sheetName val="FAM_1-2_r5"/>
      <sheetName val="FAM_3-14_r5"/>
      <sheetName val="FAM_15-18M_r5"/>
      <sheetName val="FAM_15-18F_r5"/>
      <sheetName val="FAM_19-34M_r5"/>
      <sheetName val="FAM_19-34F_r5"/>
      <sheetName val="FAM_35-64M_r5"/>
      <sheetName val="FAM_35-64F_r5"/>
      <sheetName val="FAM_u1_r6"/>
      <sheetName val="FAM_1-2_r6"/>
      <sheetName val="FAM_3-14_r6"/>
      <sheetName val="FAM_15-18M_r6"/>
      <sheetName val="FAM_15-18F_r6"/>
      <sheetName val="FAM_19-34M_r6"/>
      <sheetName val="FAM_19-34F_r6"/>
      <sheetName val="FAM_35-64M_r6"/>
      <sheetName val="FAM_35-64F_r6"/>
      <sheetName val="FAM_u1_r7"/>
      <sheetName val="FAM_1-2_r7"/>
      <sheetName val="FAM_3-14_r7"/>
      <sheetName val="FAM_15-18M_r7"/>
      <sheetName val="FAM_15-18F_r7"/>
      <sheetName val="FAM_19-34M_r7"/>
      <sheetName val="FAM_19-34F_r7"/>
      <sheetName val="FAM_35-64M_r7"/>
      <sheetName val="FAM_35-64F_r7"/>
      <sheetName val="FAM_u1_r8"/>
      <sheetName val="FAM_1-2_r8"/>
      <sheetName val="FAM_3-14_r8"/>
      <sheetName val="FAM_15-18M_r8"/>
      <sheetName val="FAM_15-18F_r8"/>
      <sheetName val="FAM_19-34M_r8"/>
      <sheetName val="FAM_19-34F_r8"/>
      <sheetName val="FAM_35-64M_r8"/>
      <sheetName val="FAM_35-64F_r8"/>
      <sheetName val="FAM_u1_r9"/>
      <sheetName val="FAM_1-2_r9"/>
      <sheetName val="FAM_3-14_r9"/>
      <sheetName val="FAM_15-18M_r9"/>
      <sheetName val="FAM_15-18F_r9"/>
      <sheetName val="FAM_19-34M_r9"/>
      <sheetName val="FAM_19-34F_r9"/>
      <sheetName val="FAM_35-64M_r9"/>
      <sheetName val="FAM_35-64F_r9"/>
      <sheetName val="AHAC_19-34M_r2"/>
      <sheetName val="AHAC_19-34F_r2"/>
      <sheetName val="AHAC_35-64M_r2"/>
      <sheetName val="AHAC_35-64F_r2"/>
      <sheetName val="AHAC_19-34M_r3"/>
      <sheetName val="AHAC_19-34F_r3"/>
      <sheetName val="AHAC_35-64M_r3"/>
      <sheetName val="AHAC_35-64F_r3"/>
      <sheetName val="AHAC_19-34M_r4"/>
      <sheetName val="AHAC_19-34F_r4"/>
      <sheetName val="AHAC_35-64M_r4"/>
      <sheetName val="AHAC_35-64F_r4"/>
      <sheetName val="AHAC_19-34M_r5"/>
      <sheetName val="AHAC_19-34F_r5"/>
      <sheetName val="AHAC_35-64M_r5"/>
      <sheetName val="AHAC_35-64F_r5"/>
      <sheetName val="AHAC_19-34M_r6"/>
      <sheetName val="AHAC_19-34F_r6"/>
      <sheetName val="AHAC_35-64M_r6"/>
      <sheetName val="AHAC_35-64F_r6"/>
      <sheetName val="AHAC_19-34M_r7"/>
      <sheetName val="AHAC_19-34F_r7"/>
      <sheetName val="AHAC_35-64M_r7"/>
      <sheetName val="AHAC_35-64F_r7"/>
      <sheetName val="AHAC_19-34M_r8"/>
      <sheetName val="AHAC_19-34F_r8"/>
      <sheetName val="AHAC_35-64M_r8"/>
      <sheetName val="AHAC_35-64F_r8"/>
      <sheetName val="AHAC_19-34M_r9"/>
      <sheetName val="AHAC_19-34F_r9"/>
      <sheetName val="AHAC_35-64M_r9"/>
      <sheetName val="AHAC_35-64F_r9"/>
      <sheetName val="ABD_u1_r2"/>
      <sheetName val="ABD_1-2_r2"/>
      <sheetName val="ABD_3-14_r2"/>
      <sheetName val="ABD_15-18M_r2"/>
      <sheetName val="ABD_15-18F_r2"/>
      <sheetName val="ABD_19-34M_r2"/>
      <sheetName val="ABD_19-34F_r2"/>
      <sheetName val="ABD_35-64M_r2"/>
      <sheetName val="ABD_35-64F_r2"/>
      <sheetName val="ABD_65u_r2"/>
      <sheetName val="ABD_u1_r3"/>
      <sheetName val="ABD_1-2_r3"/>
      <sheetName val="ABD_3-14_r3"/>
      <sheetName val="ABD_15-18M_r3"/>
      <sheetName val="ABD_15-18F_r3"/>
      <sheetName val="ABD_19-34M_r3"/>
      <sheetName val="ABD_19-34F_r3"/>
      <sheetName val="ABD_35-64M_r3"/>
      <sheetName val="ABD_35-64F_r3"/>
      <sheetName val="ABD_65u_r3"/>
      <sheetName val="ABD_u1_r4"/>
      <sheetName val="ABD_1-2_r4"/>
      <sheetName val="ABD_3-14_r4"/>
      <sheetName val="ABD_15-18M_r4"/>
      <sheetName val="ABD_15-18F_r4"/>
      <sheetName val="ABD_19-34M_r4"/>
      <sheetName val="ABD_19-34F_r4"/>
      <sheetName val="ABD_35-64M_r4"/>
      <sheetName val="ABD_35-64F_r4"/>
      <sheetName val="ABD_65u_r4"/>
      <sheetName val="ABD_u1_r5"/>
      <sheetName val="ABD_1-2_r5"/>
      <sheetName val="ABD_3-14_r5"/>
      <sheetName val="ABD_15-18M_r5"/>
      <sheetName val="ABD_15-18F_r5"/>
      <sheetName val="ABD_19-34M_r5"/>
      <sheetName val="ABD_19-34F_r5"/>
      <sheetName val="ABD_35-64M_r5"/>
      <sheetName val="ABD_35-64F_r5"/>
      <sheetName val="ABD_65u_r5"/>
      <sheetName val="ABD_u1_r6"/>
      <sheetName val="ABD_1-2_r6"/>
      <sheetName val="ABD_3-14_r6"/>
      <sheetName val="ABD_15-18M_r6"/>
      <sheetName val="ABD_15-18F_r6"/>
      <sheetName val="ABD_19-34M_r6"/>
      <sheetName val="ABD_19-34F_r6"/>
      <sheetName val="ABD_35-64M_r6"/>
      <sheetName val="ABD_35-64F_r6"/>
      <sheetName val="ABD_65u_r6"/>
      <sheetName val="ABD_u1_r7"/>
      <sheetName val="ABD_1-2_r7"/>
      <sheetName val="ABD_3-14_r7"/>
      <sheetName val="ABD_15-18M_r7"/>
      <sheetName val="ABD_15-18F_r7"/>
      <sheetName val="ABD_19-34M_r7"/>
      <sheetName val="ABD_19-34F_r7"/>
      <sheetName val="ABD_35-64M_r7"/>
      <sheetName val="ABD_35-64F_r7"/>
      <sheetName val="ABD_65u_r7"/>
      <sheetName val="ABD_u1_r8"/>
      <sheetName val="ABD_1-2_r8"/>
      <sheetName val="ABD_3-14_r8"/>
      <sheetName val="ABD_15-18M_r8"/>
      <sheetName val="ABD_15-18F_r8"/>
      <sheetName val="ABD_19-34M_r8"/>
      <sheetName val="ABD_19-34F_r8"/>
      <sheetName val="ABD_35-64M_r8"/>
      <sheetName val="ABD_35-64F_r8"/>
      <sheetName val="ABD_65u_r8"/>
      <sheetName val="ABD_u1_r9"/>
      <sheetName val="ABD_1-2_r9"/>
      <sheetName val="ABD_3-14_r9"/>
      <sheetName val="ABD_15-18M_r9"/>
      <sheetName val="ABD_15-18F_r9"/>
      <sheetName val="ABD_19-34M_r9"/>
      <sheetName val="ABD_19-34F_r9"/>
      <sheetName val="ABD_35-64M_r9"/>
      <sheetName val="ABD_35-64F_r9"/>
      <sheetName val="ABD_65u_r9"/>
      <sheetName val="COPES_r2"/>
      <sheetName val="COPES_r3"/>
      <sheetName val="COPES_r4"/>
      <sheetName val="COPES_r5"/>
      <sheetName val="COPES_r6"/>
      <sheetName val="COPES_r7"/>
      <sheetName val="COPES_r8"/>
      <sheetName val="COPES_r9"/>
      <sheetName val="DDA_r2"/>
      <sheetName val="DDA_r3"/>
      <sheetName val="DDA_r4"/>
      <sheetName val="DDA_r5"/>
      <sheetName val="DDA_r6"/>
      <sheetName val="DDA_r7"/>
      <sheetName val="DDA_r8"/>
      <sheetName val="DDA_r9"/>
      <sheetName val="SCHIP_u1_r2"/>
      <sheetName val="SCHIP_1-2_r2"/>
      <sheetName val="SCHIP_3-14_r2"/>
      <sheetName val="SCHIP_15-18M_r2"/>
      <sheetName val="SCHIP_15-18F_r2"/>
      <sheetName val="SCHIP_u1_r3"/>
      <sheetName val="SCHIP_1-2_r3"/>
      <sheetName val="SCHIP_3-14_r3"/>
      <sheetName val="SCHIP_15-18M_r3"/>
      <sheetName val="SCHIP_15-18F_r3"/>
      <sheetName val="SCHIP_u1_r4"/>
      <sheetName val="SCHIP_1-2_r4"/>
      <sheetName val="SCHIP_3-14_r4"/>
      <sheetName val="SCHIP_15-18M_r4"/>
      <sheetName val="SCHIP_15-18F_r4"/>
      <sheetName val="SCHIP_u1_r5"/>
      <sheetName val="SCHIP_1-2_r5"/>
      <sheetName val="SCHIP_3-14_r5"/>
      <sheetName val="SCHIP_15-18M_r5"/>
      <sheetName val="SCHIP_15-18F_r5"/>
      <sheetName val="SCHIP_u1_r6"/>
      <sheetName val="SCHIP_1-2_r6"/>
      <sheetName val="SCHIP_3-14_r6"/>
      <sheetName val="SCHIP_15-18M_r6"/>
      <sheetName val="SCHIP_15-18F_r6"/>
      <sheetName val="SCHIP_u1_r7"/>
      <sheetName val="SCHIP_1-2_r7"/>
      <sheetName val="SCHIP_3-14_r7"/>
      <sheetName val="SCHIP_15-18M_r7"/>
      <sheetName val="SCHIP_15-18F_r7"/>
      <sheetName val="SCHIP_u1_r8"/>
      <sheetName val="SCHIP_1-2_r8"/>
      <sheetName val="SCHIP_3-14_r8"/>
      <sheetName val="SCHIP_15-18M_r8"/>
      <sheetName val="SCHIP_15-18F_r8"/>
      <sheetName val="SCHIP_u1_r9"/>
      <sheetName val="SCHIP_1-2_r9"/>
      <sheetName val="SCHIP_3-14_r9"/>
      <sheetName val="SCHIP_15-18M_r9"/>
      <sheetName val="SCHIP_15-18F_r9"/>
    </sheetNames>
    <sheetDataSet>
      <sheetData sheetId="0"/>
      <sheetData sheetId="1"/>
      <sheetData sheetId="2">
        <row r="17">
          <cell r="BN17">
            <v>1</v>
          </cell>
        </row>
      </sheetData>
      <sheetData sheetId="3"/>
      <sheetData sheetId="4">
        <row r="1">
          <cell r="B1" t="str">
            <v>N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21">
          <cell r="U21">
            <v>59.18355379014784</v>
          </cell>
        </row>
      </sheetData>
      <sheetData sheetId="12"/>
      <sheetData sheetId="13"/>
      <sheetData sheetId="14">
        <row r="17">
          <cell r="G17">
            <v>113378.68</v>
          </cell>
        </row>
      </sheetData>
      <sheetData sheetId="15"/>
      <sheetData sheetId="16"/>
      <sheetData sheetId="17"/>
      <sheetData sheetId="18"/>
      <sheetData sheetId="19"/>
      <sheetData sheetId="20">
        <row r="16">
          <cell r="C16">
            <v>9.9504938362078299E-3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HS"/>
      <sheetName val="010"/>
      <sheetName val="020"/>
      <sheetName val="030"/>
      <sheetName val="040"/>
      <sheetName val="050"/>
      <sheetName val="060"/>
      <sheetName val="070"/>
      <sheetName val="080"/>
      <sheetName val="100"/>
      <sheetName val="110"/>
      <sheetName val="135"/>
      <sheetName val="145"/>
    </sheetNames>
    <sheetDataSet>
      <sheetData sheetId="0"/>
      <sheetData sheetId="1">
        <row r="11">
          <cell r="C11" t="str">
            <v>001-1</v>
          </cell>
          <cell r="G11">
            <v>5563000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5563000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993000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993000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001-1</v>
          </cell>
          <cell r="G13">
            <v>375000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375000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001-2</v>
          </cell>
          <cell r="G14">
            <v>161000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161000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001-1</v>
          </cell>
          <cell r="G15">
            <v>2500000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2500000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001-1</v>
          </cell>
          <cell r="G16">
            <v>38399000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38432000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17">
          <cell r="C17" t="str">
            <v>001-2</v>
          </cell>
          <cell r="G17">
            <v>30727000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Y17">
            <v>26174000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K17">
            <v>0</v>
          </cell>
        </row>
        <row r="18">
          <cell r="C18" t="str">
            <v>001-1</v>
          </cell>
          <cell r="G18">
            <v>37000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Y18">
            <v>37000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K18">
            <v>0</v>
          </cell>
        </row>
        <row r="19">
          <cell r="C19" t="str">
            <v>001-2</v>
          </cell>
          <cell r="G19">
            <v>16000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Y19">
            <v>16000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K19">
            <v>0</v>
          </cell>
        </row>
        <row r="20">
          <cell r="C20" t="str">
            <v>10B-1</v>
          </cell>
          <cell r="G20">
            <v>894000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Y20">
            <v>895000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K20">
            <v>0</v>
          </cell>
        </row>
        <row r="21">
          <cell r="C21" t="str">
            <v>001-1</v>
          </cell>
          <cell r="G21">
            <v>125000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Y21">
            <v>125000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K21">
            <v>0</v>
          </cell>
        </row>
        <row r="22">
          <cell r="C22" t="str">
            <v>001-1</v>
          </cell>
          <cell r="G22">
            <v>7970000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Y22">
            <v>7711000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K22">
            <v>0</v>
          </cell>
        </row>
        <row r="23">
          <cell r="C23" t="str">
            <v>001-2</v>
          </cell>
          <cell r="G23">
            <v>2631000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Y23">
            <v>2546000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K23">
            <v>0</v>
          </cell>
        </row>
        <row r="24">
          <cell r="C24" t="str">
            <v>001-1</v>
          </cell>
          <cell r="G24">
            <v>1584000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Y24">
            <v>1584000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K24">
            <v>0</v>
          </cell>
        </row>
        <row r="25">
          <cell r="C25" t="str">
            <v>001-2</v>
          </cell>
          <cell r="G25">
            <v>793000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Y25">
            <v>793000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K25">
            <v>0</v>
          </cell>
        </row>
        <row r="26">
          <cell r="C26" t="str">
            <v>08A-1</v>
          </cell>
          <cell r="G26">
            <v>362000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Y26">
            <v>363000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K26">
            <v>0</v>
          </cell>
        </row>
        <row r="27">
          <cell r="C27" t="str">
            <v>10B-1</v>
          </cell>
          <cell r="G27">
            <v>650000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Y27">
            <v>650000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K27">
            <v>0</v>
          </cell>
        </row>
        <row r="28">
          <cell r="C28" t="str">
            <v>10B-1</v>
          </cell>
          <cell r="G28">
            <v>2650000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Y28">
            <v>2650000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K28">
            <v>0</v>
          </cell>
        </row>
        <row r="29">
          <cell r="C29" t="str">
            <v>001-1</v>
          </cell>
          <cell r="G29">
            <v>157000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Y29">
            <v>157000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K29">
            <v>0</v>
          </cell>
        </row>
        <row r="30">
          <cell r="C30" t="str">
            <v>001-1</v>
          </cell>
          <cell r="G30">
            <v>303000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Y30">
            <v>418000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K30">
            <v>0</v>
          </cell>
        </row>
        <row r="31">
          <cell r="C31" t="str">
            <v>001-2</v>
          </cell>
          <cell r="G31">
            <v>46000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Y31">
            <v>211000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K31">
            <v>0</v>
          </cell>
        </row>
        <row r="32">
          <cell r="C32" t="str">
            <v>001-1</v>
          </cell>
          <cell r="G32">
            <v>100000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Y32">
            <v>100000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K32">
            <v>0</v>
          </cell>
        </row>
        <row r="33">
          <cell r="C33" t="str">
            <v>001-1</v>
          </cell>
          <cell r="G33">
            <v>616000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Y33">
            <v>616000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K33">
            <v>0</v>
          </cell>
        </row>
        <row r="34">
          <cell r="C34" t="str">
            <v>001-2</v>
          </cell>
          <cell r="G34">
            <v>184000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Y34">
            <v>184000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K34">
            <v>0</v>
          </cell>
        </row>
        <row r="35">
          <cell r="C35" t="str">
            <v>001-8</v>
          </cell>
          <cell r="G35">
            <v>15195000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Y35">
            <v>7771000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K35">
            <v>0</v>
          </cell>
        </row>
      </sheetData>
      <sheetData sheetId="2">
        <row r="10">
          <cell r="C10" t="str">
            <v>001-1</v>
          </cell>
          <cell r="G10">
            <v>3578000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3578000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001-1</v>
          </cell>
          <cell r="G11">
            <v>3716000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3716000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3066000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3066000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001-1</v>
          </cell>
          <cell r="G13">
            <v>1287000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1287000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001-8</v>
          </cell>
          <cell r="G14">
            <v>663000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338000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001-1</v>
          </cell>
          <cell r="G15">
            <v>353000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353000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001-1</v>
          </cell>
          <cell r="G16">
            <v>1506000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1506000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17">
          <cell r="C17" t="str">
            <v>11K-1</v>
          </cell>
          <cell r="G17">
            <v>1850000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Y17">
            <v>1850000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K17">
            <v>0</v>
          </cell>
        </row>
      </sheetData>
      <sheetData sheetId="3">
        <row r="9">
          <cell r="C9" t="str">
            <v>001-1</v>
          </cell>
          <cell r="G9">
            <v>113689000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Y9">
            <v>113689000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>
            <v>0</v>
          </cell>
        </row>
        <row r="10">
          <cell r="C10" t="str">
            <v>001-1</v>
          </cell>
          <cell r="G10">
            <v>16900000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16900000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001-1</v>
          </cell>
          <cell r="G11">
            <v>4582000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4582000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750000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750000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001-1</v>
          </cell>
          <cell r="G13">
            <v>1529000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1529000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001-1</v>
          </cell>
          <cell r="G14">
            <v>1500000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1500000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001-8</v>
          </cell>
          <cell r="G15">
            <v>47339000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25097000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44">
          <cell r="C44" t="str">
            <v>001-1</v>
          </cell>
          <cell r="G44">
            <v>45000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R44">
            <v>0</v>
          </cell>
          <cell r="Y44">
            <v>45000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K44">
            <v>0</v>
          </cell>
        </row>
        <row r="45">
          <cell r="C45" t="str">
            <v>001-1</v>
          </cell>
          <cell r="G45">
            <v>231000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R45">
            <v>0</v>
          </cell>
          <cell r="Y45">
            <v>231000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K45">
            <v>0</v>
          </cell>
        </row>
        <row r="46">
          <cell r="C46" t="str">
            <v>001-8</v>
          </cell>
          <cell r="G46">
            <v>4787000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R46">
            <v>0</v>
          </cell>
          <cell r="Y46">
            <v>1672000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K46">
            <v>0</v>
          </cell>
        </row>
        <row r="64">
          <cell r="C64" t="str">
            <v>001-1</v>
          </cell>
          <cell r="G64">
            <v>1511000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>
            <v>0</v>
          </cell>
          <cell r="Y64">
            <v>1511000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K64">
            <v>0</v>
          </cell>
        </row>
        <row r="78">
          <cell r="C78" t="str">
            <v>001-8</v>
          </cell>
          <cell r="G78">
            <v>49000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>
            <v>0</v>
          </cell>
          <cell r="Y78">
            <v>21000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K78">
            <v>0</v>
          </cell>
        </row>
      </sheetData>
      <sheetData sheetId="4">
        <row r="8">
          <cell r="C8" t="str">
            <v>001-1</v>
          </cell>
          <cell r="G8">
            <v>302000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Y8">
            <v>831000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K8">
            <v>0</v>
          </cell>
        </row>
        <row r="9">
          <cell r="C9" t="str">
            <v>001-2</v>
          </cell>
          <cell r="G9">
            <v>512000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Y9">
            <v>1080000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>
            <v>0</v>
          </cell>
        </row>
        <row r="10">
          <cell r="C10" t="str">
            <v>001-1</v>
          </cell>
          <cell r="G10">
            <v>5593000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4002000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001-2</v>
          </cell>
          <cell r="G11">
            <v>8821000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5880000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493000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1463000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001-2</v>
          </cell>
          <cell r="G13">
            <v>838000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1903000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001-1</v>
          </cell>
          <cell r="G14">
            <v>682000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1651000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001-2</v>
          </cell>
          <cell r="G15">
            <v>558000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1120000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001-8</v>
          </cell>
          <cell r="G16">
            <v>85343000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44830000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37">
          <cell r="C37" t="str">
            <v>001-1</v>
          </cell>
          <cell r="G37">
            <v>721000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R37">
            <v>0</v>
          </cell>
          <cell r="Y37">
            <v>721000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K37">
            <v>0</v>
          </cell>
        </row>
        <row r="38">
          <cell r="C38" t="str">
            <v>001-8</v>
          </cell>
          <cell r="G38">
            <v>22535000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R38">
            <v>0</v>
          </cell>
          <cell r="Y38">
            <v>11181000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K38">
            <v>0</v>
          </cell>
        </row>
        <row r="52">
          <cell r="C52" t="str">
            <v>001-8</v>
          </cell>
          <cell r="G52">
            <v>4224000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R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K52">
            <v>0</v>
          </cell>
        </row>
        <row r="53">
          <cell r="C53" t="str">
            <v>001-1</v>
          </cell>
          <cell r="G53">
            <v>15000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Y53">
            <v>15000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K53">
            <v>0</v>
          </cell>
        </row>
        <row r="54">
          <cell r="C54" t="str">
            <v>001-2</v>
          </cell>
          <cell r="G54">
            <v>8417000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Y54">
            <v>8425000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K54">
            <v>0</v>
          </cell>
        </row>
      </sheetData>
      <sheetData sheetId="5">
        <row r="9">
          <cell r="C9" t="str">
            <v>001-1</v>
          </cell>
          <cell r="G9">
            <v>536000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Y9">
            <v>1477000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>
            <v>0</v>
          </cell>
        </row>
        <row r="10">
          <cell r="C10" t="str">
            <v>001-2</v>
          </cell>
          <cell r="G10">
            <v>910000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1920000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001-1</v>
          </cell>
          <cell r="G11">
            <v>1212000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2934000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001-2</v>
          </cell>
          <cell r="G12">
            <v>991000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1991000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001-1</v>
          </cell>
          <cell r="G13">
            <v>330000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660000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001-2</v>
          </cell>
          <cell r="G14">
            <v>405000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405000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001-1</v>
          </cell>
          <cell r="G15">
            <v>3955000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4239000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001-2</v>
          </cell>
          <cell r="G16">
            <v>5299000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4891000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17">
          <cell r="C17" t="str">
            <v>001-1</v>
          </cell>
          <cell r="G17">
            <v>1840000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Y17">
            <v>1877000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K17">
            <v>0</v>
          </cell>
        </row>
        <row r="18">
          <cell r="C18" t="str">
            <v>001-1</v>
          </cell>
          <cell r="G18">
            <v>204000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Y18">
            <v>1099000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K18">
            <v>0</v>
          </cell>
        </row>
        <row r="19">
          <cell r="C19" t="str">
            <v>001-2</v>
          </cell>
          <cell r="G19">
            <v>284000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Y19">
            <v>1413000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K19">
            <v>0</v>
          </cell>
        </row>
        <row r="20">
          <cell r="C20" t="str">
            <v>001-8</v>
          </cell>
          <cell r="G20">
            <v>206069000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Y20">
            <v>68690000</v>
          </cell>
          <cell r="Z20">
            <v>0</v>
          </cell>
          <cell r="AA20">
            <v>0</v>
          </cell>
          <cell r="AB20">
            <v>838000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K20">
            <v>0</v>
          </cell>
        </row>
      </sheetData>
      <sheetData sheetId="6">
        <row r="9">
          <cell r="C9" t="str">
            <v>001-1</v>
          </cell>
          <cell r="G9">
            <v>303196000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Y9">
            <v>309755000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>
            <v>0</v>
          </cell>
        </row>
        <row r="10">
          <cell r="C10" t="str">
            <v>001-2</v>
          </cell>
          <cell r="G10">
            <v>358544000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358544000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120-1</v>
          </cell>
          <cell r="G11">
            <v>18068000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11068000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84856000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95173000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001-1</v>
          </cell>
          <cell r="G13">
            <v>2650000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2650000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001-1</v>
          </cell>
          <cell r="G14">
            <v>900000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900000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001-1</v>
          </cell>
          <cell r="G15">
            <v>750000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750000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001-8</v>
          </cell>
          <cell r="G16">
            <v>12624000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2300000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17">
          <cell r="C17" t="str">
            <v>001-8</v>
          </cell>
          <cell r="G17">
            <v>49214000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Y17">
            <v>12304000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K17">
            <v>0</v>
          </cell>
        </row>
      </sheetData>
      <sheetData sheetId="7">
        <row r="10">
          <cell r="C10" t="str">
            <v>001-8</v>
          </cell>
          <cell r="G10">
            <v>5624000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1875000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</sheetData>
      <sheetData sheetId="8">
        <row r="11">
          <cell r="C11" t="str">
            <v>001-2</v>
          </cell>
          <cell r="G11">
            <v>3000000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3000000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  <row r="12">
          <cell r="C12" t="str">
            <v>001-1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Y12">
            <v>1105000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K12">
            <v>0</v>
          </cell>
        </row>
        <row r="13">
          <cell r="C13" t="str">
            <v>001-2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>
            <v>0</v>
          </cell>
          <cell r="Y13">
            <v>1110000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K13">
            <v>0</v>
          </cell>
        </row>
        <row r="14">
          <cell r="C14" t="str">
            <v>760-1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K14">
            <v>0</v>
          </cell>
        </row>
        <row r="15">
          <cell r="C15" t="str">
            <v>001-1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Y15">
            <v>9818000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</row>
        <row r="16">
          <cell r="C16" t="str">
            <v>760-1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</row>
        <row r="17">
          <cell r="C17" t="str">
            <v>001-2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>
            <v>0</v>
          </cell>
          <cell r="Y17">
            <v>9865000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K17">
            <v>0</v>
          </cell>
        </row>
        <row r="18">
          <cell r="C18" t="str">
            <v>001-1</v>
          </cell>
          <cell r="G18">
            <v>93000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K18">
            <v>0</v>
          </cell>
        </row>
        <row r="19">
          <cell r="C19" t="str">
            <v>001-2</v>
          </cell>
          <cell r="G19">
            <v>93000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K19">
            <v>0</v>
          </cell>
        </row>
        <row r="20">
          <cell r="C20" t="str">
            <v>001-1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K20">
            <v>0</v>
          </cell>
        </row>
        <row r="21">
          <cell r="C21" t="str">
            <v>001-2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K21">
            <v>0</v>
          </cell>
        </row>
        <row r="22">
          <cell r="C22" t="str">
            <v>001-1</v>
          </cell>
          <cell r="G22">
            <v>10749000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K22">
            <v>0</v>
          </cell>
        </row>
        <row r="23">
          <cell r="C23" t="str">
            <v>001-2</v>
          </cell>
          <cell r="G23">
            <v>10892000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K23">
            <v>0</v>
          </cell>
        </row>
        <row r="24">
          <cell r="C24" t="str">
            <v>001-1</v>
          </cell>
          <cell r="G24">
            <v>9350000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Y24">
            <v>8313000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K24">
            <v>0</v>
          </cell>
        </row>
        <row r="25">
          <cell r="C25" t="str">
            <v>001-2</v>
          </cell>
          <cell r="G25">
            <v>15665000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R25">
            <v>0</v>
          </cell>
          <cell r="Y25">
            <v>4706000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K25">
            <v>0</v>
          </cell>
        </row>
        <row r="26">
          <cell r="C26" t="str">
            <v>001-1</v>
          </cell>
          <cell r="G26">
            <v>79000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R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K26">
            <v>0</v>
          </cell>
        </row>
        <row r="27">
          <cell r="C27" t="str">
            <v>001-2</v>
          </cell>
          <cell r="G27">
            <v>79000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Y27">
            <v>-26000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K27">
            <v>0</v>
          </cell>
        </row>
        <row r="28">
          <cell r="C28" t="str">
            <v>001-1</v>
          </cell>
          <cell r="G28">
            <v>63000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>
            <v>0</v>
          </cell>
          <cell r="Y28">
            <v>583000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K28">
            <v>0</v>
          </cell>
        </row>
        <row r="29">
          <cell r="C29" t="str">
            <v>001-2</v>
          </cell>
          <cell r="G29">
            <v>106000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Y29">
            <v>758000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K29">
            <v>0</v>
          </cell>
        </row>
        <row r="30">
          <cell r="C30" t="str">
            <v>001-1</v>
          </cell>
          <cell r="G30">
            <v>425000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Y30">
            <v>425000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K30">
            <v>0</v>
          </cell>
        </row>
        <row r="31">
          <cell r="C31" t="str">
            <v>001-2</v>
          </cell>
          <cell r="G31">
            <v>790000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Y31">
            <v>790000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K31">
            <v>0</v>
          </cell>
        </row>
        <row r="32">
          <cell r="C32" t="str">
            <v>001-1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Y32">
            <v>506000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K32">
            <v>0</v>
          </cell>
        </row>
        <row r="33">
          <cell r="C33" t="str">
            <v>001-2</v>
          </cell>
          <cell r="G33">
            <v>329000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Y33">
            <v>328000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K33">
            <v>0</v>
          </cell>
        </row>
        <row r="34">
          <cell r="C34" t="str">
            <v>828-1</v>
          </cell>
          <cell r="G34">
            <v>1883000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Y34">
            <v>1883000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K34">
            <v>0</v>
          </cell>
        </row>
        <row r="35">
          <cell r="C35" t="str">
            <v>001-8</v>
          </cell>
          <cell r="G35">
            <v>480729000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Y35">
            <v>209402000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K35">
            <v>0</v>
          </cell>
        </row>
      </sheetData>
      <sheetData sheetId="9">
        <row r="8">
          <cell r="C8" t="str">
            <v>001-8</v>
          </cell>
          <cell r="G8">
            <v>4559000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K8">
            <v>0</v>
          </cell>
        </row>
      </sheetData>
      <sheetData sheetId="10">
        <row r="8">
          <cell r="C8" t="str">
            <v>001-1</v>
          </cell>
          <cell r="G8">
            <v>150000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Y8">
            <v>150000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K8">
            <v>0</v>
          </cell>
        </row>
        <row r="9">
          <cell r="C9" t="str">
            <v>001-1</v>
          </cell>
          <cell r="G9">
            <v>445000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Y9">
            <v>445000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K9">
            <v>0</v>
          </cell>
        </row>
        <row r="10">
          <cell r="C10" t="str">
            <v>001-1</v>
          </cell>
          <cell r="G10">
            <v>178000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>
            <v>0</v>
          </cell>
          <cell r="Y10">
            <v>178000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K10">
            <v>0</v>
          </cell>
        </row>
        <row r="11">
          <cell r="C11" t="str">
            <v>001-1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</row>
      </sheetData>
      <sheetData sheetId="11"/>
      <sheetData sheetId="1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 Sheet"/>
      <sheetName val="Data Results Sheet"/>
      <sheetName val="rangeschedule"/>
      <sheetName val="prevail wage checklist"/>
      <sheetName val="bypgm"/>
      <sheetName val="positiontable"/>
      <sheetName val="prst"/>
      <sheetName val="pgmposgrp"/>
      <sheetName val="lookuptable"/>
      <sheetName val="General Staffing Model test v04"/>
    </sheetNames>
    <sheetDataSet>
      <sheetData sheetId="0">
        <row r="5">
          <cell r="B5" t="str">
            <v>MARINE BOAT/TUG OPERATOR</v>
          </cell>
        </row>
        <row r="6">
          <cell r="B6" t="str">
            <v>Non-Represented State Employees</v>
          </cell>
        </row>
        <row r="22">
          <cell r="C22" t="str">
            <v>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 Stop Loss_9RG"/>
      <sheetName val="Reins Recoveries"/>
      <sheetName val="Reins Recoveries_9RG"/>
      <sheetName val="Reinvestment"/>
      <sheetName val="Reinvestment_9G"/>
      <sheetName val="APA"/>
      <sheetName val="APA_9RG"/>
      <sheetName val="K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E2" t="str">
            <v>CY06,BU,1</v>
          </cell>
          <cell r="F2" t="str">
            <v>BU</v>
          </cell>
          <cell r="G2" t="str">
            <v>1</v>
          </cell>
          <cell r="H2" t="str">
            <v>CY06</v>
          </cell>
          <cell r="I2">
            <v>0.67061986743924296</v>
          </cell>
          <cell r="K2" t="str">
            <v>CY07,BU,1</v>
          </cell>
          <cell r="L2" t="str">
            <v>BU</v>
          </cell>
          <cell r="M2" t="str">
            <v>1</v>
          </cell>
          <cell r="N2" t="str">
            <v>CY07</v>
          </cell>
          <cell r="O2">
            <v>0.69031137432860312</v>
          </cell>
        </row>
        <row r="3">
          <cell r="E3" t="str">
            <v>CY06,BU,2</v>
          </cell>
          <cell r="F3" t="str">
            <v>BU</v>
          </cell>
          <cell r="G3" t="str">
            <v>2</v>
          </cell>
          <cell r="H3" t="str">
            <v>CY06</v>
          </cell>
          <cell r="I3">
            <v>0.32938013256075699</v>
          </cell>
          <cell r="K3" t="str">
            <v>CY07,BU,2</v>
          </cell>
          <cell r="L3" t="str">
            <v>BU</v>
          </cell>
          <cell r="M3" t="str">
            <v>2</v>
          </cell>
          <cell r="N3" t="str">
            <v>CY07</v>
          </cell>
          <cell r="O3">
            <v>0.30968862567139688</v>
          </cell>
        </row>
        <row r="4">
          <cell r="E4" t="str">
            <v>CY06,BU,5</v>
          </cell>
          <cell r="F4" t="str">
            <v>BU</v>
          </cell>
          <cell r="G4" t="str">
            <v>5</v>
          </cell>
          <cell r="H4" t="str">
            <v>CY06</v>
          </cell>
          <cell r="I4">
            <v>0.52281153328453023</v>
          </cell>
          <cell r="K4" t="str">
            <v>CY07,BU,5</v>
          </cell>
          <cell r="L4" t="str">
            <v>BU</v>
          </cell>
          <cell r="M4" t="str">
            <v>5</v>
          </cell>
          <cell r="N4" t="str">
            <v>CY07</v>
          </cell>
          <cell r="O4">
            <v>0.52758066675592452</v>
          </cell>
        </row>
        <row r="5">
          <cell r="E5" t="str">
            <v>CY06,BU,6</v>
          </cell>
          <cell r="F5" t="str">
            <v>BU</v>
          </cell>
          <cell r="G5" t="str">
            <v>6</v>
          </cell>
          <cell r="H5" t="str">
            <v>CY06</v>
          </cell>
          <cell r="I5">
            <v>0.47718846671546983</v>
          </cell>
          <cell r="K5" t="str">
            <v>CY07,BU,6</v>
          </cell>
          <cell r="L5" t="str">
            <v>BU</v>
          </cell>
          <cell r="M5" t="str">
            <v>6</v>
          </cell>
          <cell r="N5" t="str">
            <v>CY07</v>
          </cell>
          <cell r="O5">
            <v>0.47241933324407553</v>
          </cell>
        </row>
        <row r="6">
          <cell r="E6" t="str">
            <v>CY06,CH,1</v>
          </cell>
          <cell r="F6" t="str">
            <v>CH</v>
          </cell>
          <cell r="G6" t="str">
            <v>1</v>
          </cell>
          <cell r="H6" t="str">
            <v>CY06</v>
          </cell>
          <cell r="I6">
            <v>0.70696843359142347</v>
          </cell>
          <cell r="K6" t="str">
            <v>CY07,CH,1</v>
          </cell>
          <cell r="L6" t="str">
            <v>CH</v>
          </cell>
          <cell r="M6" t="str">
            <v>1</v>
          </cell>
          <cell r="N6" t="str">
            <v>CY07</v>
          </cell>
          <cell r="O6">
            <v>0.7162147765407767</v>
          </cell>
        </row>
        <row r="7">
          <cell r="E7" t="str">
            <v>CY06,CH,2</v>
          </cell>
          <cell r="F7" t="str">
            <v>CH</v>
          </cell>
          <cell r="G7" t="str">
            <v>2</v>
          </cell>
          <cell r="H7" t="str">
            <v>CY06</v>
          </cell>
          <cell r="I7">
            <v>0.29303156640857653</v>
          </cell>
          <cell r="K7" t="str">
            <v>CY07,CH,2</v>
          </cell>
          <cell r="L7" t="str">
            <v>CH</v>
          </cell>
          <cell r="M7" t="str">
            <v>2</v>
          </cell>
          <cell r="N7" t="str">
            <v>CY07</v>
          </cell>
          <cell r="O7">
            <v>0.28378522345922336</v>
          </cell>
        </row>
        <row r="8">
          <cell r="E8" t="str">
            <v>CY06,CH,5</v>
          </cell>
          <cell r="F8" t="str">
            <v>CH</v>
          </cell>
          <cell r="G8" t="str">
            <v>5</v>
          </cell>
          <cell r="H8" t="str">
            <v>CY06</v>
          </cell>
          <cell r="I8">
            <v>0.60735122520420071</v>
          </cell>
          <cell r="K8" t="str">
            <v>CY07,CH,5</v>
          </cell>
          <cell r="L8" t="str">
            <v>CH</v>
          </cell>
          <cell r="M8" t="str">
            <v>5</v>
          </cell>
          <cell r="N8" t="str">
            <v>CY07</v>
          </cell>
          <cell r="O8">
            <v>0.60453555534513781</v>
          </cell>
        </row>
        <row r="9">
          <cell r="E9" t="str">
            <v>CY06,CH,6</v>
          </cell>
          <cell r="F9" t="str">
            <v>CH</v>
          </cell>
          <cell r="G9" t="str">
            <v>6</v>
          </cell>
          <cell r="H9" t="str">
            <v>CY06</v>
          </cell>
          <cell r="I9">
            <v>0.39264877479579929</v>
          </cell>
          <cell r="K9" t="str">
            <v>CY07,CH,6</v>
          </cell>
          <cell r="L9" t="str">
            <v>CH</v>
          </cell>
          <cell r="M9" t="str">
            <v>6</v>
          </cell>
          <cell r="N9" t="str">
            <v>CY07</v>
          </cell>
          <cell r="O9">
            <v>0.39546444465486225</v>
          </cell>
        </row>
        <row r="10">
          <cell r="E10" t="str">
            <v>CY06,DE,1</v>
          </cell>
          <cell r="F10" t="str">
            <v>DE</v>
          </cell>
          <cell r="G10" t="str">
            <v>1</v>
          </cell>
          <cell r="H10" t="str">
            <v>CY06</v>
          </cell>
          <cell r="I10">
            <v>0.69377511548992676</v>
          </cell>
          <cell r="K10" t="str">
            <v>CY07,DE,1</v>
          </cell>
          <cell r="L10" t="str">
            <v>DE</v>
          </cell>
          <cell r="M10" t="str">
            <v>1</v>
          </cell>
          <cell r="N10" t="str">
            <v>CY07</v>
          </cell>
          <cell r="O10">
            <v>0.70668071629629847</v>
          </cell>
        </row>
        <row r="11">
          <cell r="E11" t="str">
            <v>CY06,DE,2</v>
          </cell>
          <cell r="F11" t="str">
            <v>DE</v>
          </cell>
          <cell r="G11" t="str">
            <v>2</v>
          </cell>
          <cell r="H11" t="str">
            <v>CY06</v>
          </cell>
          <cell r="I11">
            <v>0.30622488451007324</v>
          </cell>
          <cell r="K11" t="str">
            <v>CY07,DE,2</v>
          </cell>
          <cell r="L11" t="str">
            <v>DE</v>
          </cell>
          <cell r="M11" t="str">
            <v>2</v>
          </cell>
          <cell r="N11" t="str">
            <v>CY07</v>
          </cell>
          <cell r="O11">
            <v>0.29331928370370153</v>
          </cell>
        </row>
        <row r="12">
          <cell r="E12" t="str">
            <v>CY06,DE,5</v>
          </cell>
          <cell r="F12" t="str">
            <v>DE</v>
          </cell>
          <cell r="G12" t="str">
            <v>5</v>
          </cell>
          <cell r="H12" t="str">
            <v>CY06</v>
          </cell>
          <cell r="I12">
            <v>0.44838259343464559</v>
          </cell>
          <cell r="K12" t="str">
            <v>CY07,DE,5</v>
          </cell>
          <cell r="L12" t="str">
            <v>DE</v>
          </cell>
          <cell r="M12" t="str">
            <v>5</v>
          </cell>
          <cell r="N12" t="str">
            <v>CY07</v>
          </cell>
          <cell r="O12">
            <v>0.44928516664411672</v>
          </cell>
        </row>
        <row r="13">
          <cell r="E13" t="str">
            <v>CY06,DE,6</v>
          </cell>
          <cell r="F13" t="str">
            <v>DE</v>
          </cell>
          <cell r="G13" t="str">
            <v>6</v>
          </cell>
          <cell r="H13" t="str">
            <v>CY06</v>
          </cell>
          <cell r="I13">
            <v>0.55161740656535441</v>
          </cell>
          <cell r="K13" t="str">
            <v>CY07,DE,6</v>
          </cell>
          <cell r="L13" t="str">
            <v>DE</v>
          </cell>
          <cell r="M13" t="str">
            <v>6</v>
          </cell>
          <cell r="N13" t="str">
            <v>CY07</v>
          </cell>
          <cell r="O13">
            <v>0.55071483335588323</v>
          </cell>
        </row>
        <row r="14">
          <cell r="E14" t="str">
            <v>CY06,MO,1</v>
          </cell>
          <cell r="F14" t="str">
            <v>MO</v>
          </cell>
          <cell r="G14" t="str">
            <v>1</v>
          </cell>
          <cell r="H14" t="str">
            <v>CY06</v>
          </cell>
          <cell r="I14">
            <v>0.70046886304983169</v>
          </cell>
          <cell r="K14" t="str">
            <v>CY07,MO,1</v>
          </cell>
          <cell r="L14" t="str">
            <v>MO</v>
          </cell>
          <cell r="M14" t="str">
            <v>1</v>
          </cell>
          <cell r="N14" t="str">
            <v>CY07</v>
          </cell>
          <cell r="O14">
            <v>0.7108836793109935</v>
          </cell>
        </row>
        <row r="15">
          <cell r="A15" t="str">
            <v>1</v>
          </cell>
          <cell r="B15" t="str">
            <v>TANF</v>
          </cell>
          <cell r="E15" t="str">
            <v>CY06,MO,2</v>
          </cell>
          <cell r="F15" t="str">
            <v>MO</v>
          </cell>
          <cell r="G15" t="str">
            <v>2</v>
          </cell>
          <cell r="H15" t="str">
            <v>CY06</v>
          </cell>
          <cell r="I15">
            <v>0.29953113695016836</v>
          </cell>
          <cell r="K15" t="str">
            <v>CY07,MO,2</v>
          </cell>
          <cell r="L15" t="str">
            <v>MO</v>
          </cell>
          <cell r="M15" t="str">
            <v>2</v>
          </cell>
          <cell r="N15" t="str">
            <v>CY07</v>
          </cell>
          <cell r="O15">
            <v>0.2891163206890065</v>
          </cell>
        </row>
        <row r="16">
          <cell r="A16" t="str">
            <v>2</v>
          </cell>
          <cell r="B16" t="str">
            <v>HB</v>
          </cell>
          <cell r="E16" t="str">
            <v>CY06,MO,5</v>
          </cell>
          <cell r="F16" t="str">
            <v>MO</v>
          </cell>
          <cell r="G16" t="str">
            <v>5</v>
          </cell>
          <cell r="H16" t="str">
            <v>CY06</v>
          </cell>
          <cell r="I16">
            <v>0.53907845728703596</v>
          </cell>
          <cell r="K16" t="str">
            <v>CY07,MO,5</v>
          </cell>
          <cell r="L16" t="str">
            <v>MO</v>
          </cell>
          <cell r="M16" t="str">
            <v>5</v>
          </cell>
          <cell r="N16" t="str">
            <v>CY07</v>
          </cell>
          <cell r="O16">
            <v>0.53691495755390284</v>
          </cell>
        </row>
        <row r="17">
          <cell r="A17" t="str">
            <v>3</v>
          </cell>
          <cell r="B17" t="str">
            <v>SSI+HHW/</v>
          </cell>
          <cell r="E17" t="str">
            <v>CY06,MO,6</v>
          </cell>
          <cell r="F17" t="str">
            <v>MO</v>
          </cell>
          <cell r="G17" t="str">
            <v>6</v>
          </cell>
          <cell r="H17" t="str">
            <v>CY06</v>
          </cell>
          <cell r="I17">
            <v>0.46092154271296409</v>
          </cell>
          <cell r="K17" t="str">
            <v>CY07,MO,6</v>
          </cell>
          <cell r="L17" t="str">
            <v>MO</v>
          </cell>
          <cell r="M17" t="str">
            <v>6</v>
          </cell>
          <cell r="N17" t="str">
            <v>CY07</v>
          </cell>
          <cell r="O17">
            <v>0.46308504244609722</v>
          </cell>
        </row>
        <row r="18">
          <cell r="A18" t="str">
            <v>4</v>
          </cell>
          <cell r="B18" t="str">
            <v>SSI+HHW/O</v>
          </cell>
          <cell r="E18" t="str">
            <v>CY06,PH,1</v>
          </cell>
          <cell r="F18" t="str">
            <v>PH</v>
          </cell>
          <cell r="G18" t="str">
            <v>1</v>
          </cell>
          <cell r="H18" t="str">
            <v>CY06</v>
          </cell>
          <cell r="I18">
            <v>0.73379126573628151</v>
          </cell>
          <cell r="K18" t="str">
            <v>CY07,PH,1</v>
          </cell>
          <cell r="L18" t="str">
            <v>PH</v>
          </cell>
          <cell r="M18" t="str">
            <v>1</v>
          </cell>
          <cell r="N18" t="str">
            <v>CY07</v>
          </cell>
          <cell r="O18">
            <v>0.7375225223433578</v>
          </cell>
        </row>
        <row r="19">
          <cell r="A19" t="str">
            <v>5</v>
          </cell>
          <cell r="B19" t="str">
            <v>FED GA</v>
          </cell>
          <cell r="E19" t="str">
            <v>CY06,PH,2</v>
          </cell>
          <cell r="F19" t="str">
            <v>PH</v>
          </cell>
          <cell r="G19" t="str">
            <v>2</v>
          </cell>
          <cell r="H19" t="str">
            <v>CY06</v>
          </cell>
          <cell r="I19">
            <v>0.26620873426371855</v>
          </cell>
          <cell r="K19" t="str">
            <v>CY07,PH,2</v>
          </cell>
          <cell r="L19" t="str">
            <v>PH</v>
          </cell>
          <cell r="M19" t="str">
            <v>2</v>
          </cell>
          <cell r="N19" t="str">
            <v>CY07</v>
          </cell>
          <cell r="O19">
            <v>0.26247747765664214</v>
          </cell>
        </row>
        <row r="20">
          <cell r="A20" t="str">
            <v>6</v>
          </cell>
          <cell r="B20" t="str">
            <v>GA CNO</v>
          </cell>
          <cell r="E20" t="str">
            <v>CY06,PH,5</v>
          </cell>
          <cell r="F20" t="str">
            <v>PH</v>
          </cell>
          <cell r="G20" t="str">
            <v>5</v>
          </cell>
          <cell r="H20" t="str">
            <v>CY06</v>
          </cell>
          <cell r="I20">
            <v>0.30620549451034579</v>
          </cell>
          <cell r="K20" t="str">
            <v>CY07,PH,5</v>
          </cell>
          <cell r="L20" t="str">
            <v>PH</v>
          </cell>
          <cell r="M20" t="str">
            <v>5</v>
          </cell>
          <cell r="N20" t="str">
            <v>CY07</v>
          </cell>
          <cell r="O20">
            <v>0.3119302200162114</v>
          </cell>
        </row>
        <row r="21">
          <cell r="A21" t="str">
            <v>7</v>
          </cell>
          <cell r="B21" t="str">
            <v>GA MNO</v>
          </cell>
          <cell r="E21" t="str">
            <v>CY06,PH,6</v>
          </cell>
          <cell r="F21" t="str">
            <v>PH</v>
          </cell>
          <cell r="G21" t="str">
            <v>6</v>
          </cell>
          <cell r="H21" t="str">
            <v>CY06</v>
          </cell>
          <cell r="I21">
            <v>0.69379450548965416</v>
          </cell>
          <cell r="K21" t="str">
            <v>CY07,PH,6</v>
          </cell>
          <cell r="L21" t="str">
            <v>PH</v>
          </cell>
          <cell r="M21" t="str">
            <v>6</v>
          </cell>
          <cell r="N21" t="str">
            <v>CY07</v>
          </cell>
          <cell r="O21">
            <v>0.6880697799837886</v>
          </cell>
        </row>
        <row r="22">
          <cell r="E22" t="str">
            <v>CY06,AL,1</v>
          </cell>
          <cell r="F22" t="str">
            <v>AL</v>
          </cell>
          <cell r="G22" t="str">
            <v>1</v>
          </cell>
          <cell r="H22" t="str">
            <v>CY06</v>
          </cell>
          <cell r="I22">
            <v>0.698882069267865</v>
          </cell>
          <cell r="K22" t="str">
            <v>CY07,AL,1</v>
          </cell>
          <cell r="L22" t="str">
            <v>AL</v>
          </cell>
          <cell r="M22" t="str">
            <v>1</v>
          </cell>
          <cell r="N22" t="str">
            <v>CY07</v>
          </cell>
          <cell r="O22">
            <v>0.70291534614904361</v>
          </cell>
        </row>
        <row r="23">
          <cell r="E23" t="str">
            <v>CY06,AL,2</v>
          </cell>
          <cell r="F23" t="str">
            <v>AL</v>
          </cell>
          <cell r="G23" t="str">
            <v>2</v>
          </cell>
          <cell r="H23" t="str">
            <v>CY06</v>
          </cell>
          <cell r="I23">
            <v>0.30111793073213505</v>
          </cell>
          <cell r="K23" t="str">
            <v>CY07,AL,2</v>
          </cell>
          <cell r="L23" t="str">
            <v>AL</v>
          </cell>
          <cell r="M23" t="str">
            <v>2</v>
          </cell>
          <cell r="N23" t="str">
            <v>CY07</v>
          </cell>
          <cell r="O23">
            <v>0.29708465385095645</v>
          </cell>
        </row>
        <row r="24">
          <cell r="A24" t="str">
            <v>1</v>
          </cell>
          <cell r="B24" t="str">
            <v>TANF-Child</v>
          </cell>
          <cell r="E24" t="str">
            <v>CY06,AL,5</v>
          </cell>
          <cell r="F24" t="str">
            <v>AL</v>
          </cell>
          <cell r="G24" t="str">
            <v>5</v>
          </cell>
          <cell r="H24" t="str">
            <v>CY06</v>
          </cell>
          <cell r="I24">
            <v>0.40163518804662535</v>
          </cell>
          <cell r="K24" t="str">
            <v>CY07,AL,5</v>
          </cell>
          <cell r="L24" t="str">
            <v>AL</v>
          </cell>
          <cell r="M24" t="str">
            <v>5</v>
          </cell>
          <cell r="N24" t="str">
            <v>CY07</v>
          </cell>
          <cell r="O24">
            <v>0.41219804938405352</v>
          </cell>
        </row>
        <row r="25">
          <cell r="A25" t="str">
            <v>2</v>
          </cell>
          <cell r="B25" t="str">
            <v>TANF-Adult</v>
          </cell>
          <cell r="E25" t="str">
            <v>CY06,AL,6</v>
          </cell>
          <cell r="F25" t="str">
            <v>AL</v>
          </cell>
          <cell r="G25" t="str">
            <v>6</v>
          </cell>
          <cell r="H25" t="str">
            <v>CY06</v>
          </cell>
          <cell r="I25">
            <v>0.59836481195337465</v>
          </cell>
          <cell r="K25" t="str">
            <v>CY07,AL,6</v>
          </cell>
          <cell r="L25" t="str">
            <v>AL</v>
          </cell>
          <cell r="M25" t="str">
            <v>6</v>
          </cell>
          <cell r="N25" t="str">
            <v>CY07</v>
          </cell>
          <cell r="O25">
            <v>0.58780195061594642</v>
          </cell>
        </row>
        <row r="26">
          <cell r="A26" t="str">
            <v>3</v>
          </cell>
          <cell r="B26" t="str">
            <v>HB</v>
          </cell>
          <cell r="E26" t="str">
            <v>CY06,AR,1</v>
          </cell>
          <cell r="F26" t="str">
            <v>AR</v>
          </cell>
          <cell r="G26" t="str">
            <v>1</v>
          </cell>
          <cell r="H26" t="str">
            <v>CY06</v>
          </cell>
          <cell r="I26">
            <v>0.61702127659574468</v>
          </cell>
          <cell r="K26" t="str">
            <v>CY07,AR,1</v>
          </cell>
          <cell r="L26" t="str">
            <v>AR</v>
          </cell>
          <cell r="M26" t="str">
            <v>1</v>
          </cell>
          <cell r="N26" t="str">
            <v>CY07</v>
          </cell>
          <cell r="O26">
            <v>0.63509730437531042</v>
          </cell>
        </row>
        <row r="27">
          <cell r="A27" t="str">
            <v>4</v>
          </cell>
          <cell r="B27" t="str">
            <v>SSI+HHW/</v>
          </cell>
          <cell r="E27" t="str">
            <v>CY06,AR,2</v>
          </cell>
          <cell r="F27" t="str">
            <v>AR</v>
          </cell>
          <cell r="G27" t="str">
            <v>2</v>
          </cell>
          <cell r="H27" t="str">
            <v>CY06</v>
          </cell>
          <cell r="I27">
            <v>0.38297872340425532</v>
          </cell>
          <cell r="K27" t="str">
            <v>CY07,AR,2</v>
          </cell>
          <cell r="L27" t="str">
            <v>AR</v>
          </cell>
          <cell r="M27" t="str">
            <v>2</v>
          </cell>
          <cell r="N27" t="str">
            <v>CY07</v>
          </cell>
          <cell r="O27">
            <v>0.36490269562468958</v>
          </cell>
        </row>
        <row r="28">
          <cell r="A28" t="str">
            <v>5</v>
          </cell>
          <cell r="B28" t="str">
            <v>SSI+HHW/O-Child</v>
          </cell>
          <cell r="E28" t="str">
            <v>CY06,AR,5</v>
          </cell>
          <cell r="F28" t="str">
            <v>AR</v>
          </cell>
          <cell r="G28" t="str">
            <v>5</v>
          </cell>
          <cell r="H28" t="str">
            <v>CY06</v>
          </cell>
          <cell r="I28">
            <v>0.32013171947312213</v>
          </cell>
          <cell r="K28" t="str">
            <v>CY07,AR,5</v>
          </cell>
          <cell r="L28" t="str">
            <v>AR</v>
          </cell>
          <cell r="M28" t="str">
            <v>5</v>
          </cell>
          <cell r="N28" t="str">
            <v>CY07</v>
          </cell>
          <cell r="O28">
            <v>0.33539539712753069</v>
          </cell>
        </row>
        <row r="29">
          <cell r="A29" t="str">
            <v>6</v>
          </cell>
          <cell r="B29" t="str">
            <v>SSI+HHW/O-Adult</v>
          </cell>
          <cell r="E29" t="str">
            <v>CY06,AR,6</v>
          </cell>
          <cell r="F29" t="str">
            <v>AR</v>
          </cell>
          <cell r="G29" t="str">
            <v>6</v>
          </cell>
          <cell r="H29" t="str">
            <v>CY06</v>
          </cell>
          <cell r="I29">
            <v>0.67986828052687787</v>
          </cell>
          <cell r="K29" t="str">
            <v>CY07,AR,6</v>
          </cell>
          <cell r="L29" t="str">
            <v>AR</v>
          </cell>
          <cell r="M29" t="str">
            <v>6</v>
          </cell>
          <cell r="N29" t="str">
            <v>CY07</v>
          </cell>
          <cell r="O29">
            <v>0.66460460287246925</v>
          </cell>
        </row>
        <row r="30">
          <cell r="A30" t="str">
            <v>7</v>
          </cell>
          <cell r="B30" t="str">
            <v>FED GA</v>
          </cell>
          <cell r="E30" t="str">
            <v>CY06,BE,1</v>
          </cell>
          <cell r="F30" t="str">
            <v>BE</v>
          </cell>
          <cell r="G30" t="str">
            <v>1</v>
          </cell>
          <cell r="H30" t="str">
            <v>CY06</v>
          </cell>
          <cell r="I30">
            <v>0.64702802835051543</v>
          </cell>
          <cell r="K30" t="str">
            <v>CY07,BE,1</v>
          </cell>
          <cell r="L30" t="str">
            <v>BE</v>
          </cell>
          <cell r="M30" t="str">
            <v>1</v>
          </cell>
          <cell r="N30" t="str">
            <v>CY07</v>
          </cell>
          <cell r="O30">
            <v>0.66328225806451613</v>
          </cell>
        </row>
        <row r="31">
          <cell r="A31" t="str">
            <v>8</v>
          </cell>
          <cell r="B31" t="str">
            <v>GA CNO</v>
          </cell>
          <cell r="E31" t="str">
            <v>CY06,BE,2</v>
          </cell>
          <cell r="F31" t="str">
            <v>BE</v>
          </cell>
          <cell r="G31" t="str">
            <v>2</v>
          </cell>
          <cell r="H31" t="str">
            <v>CY06</v>
          </cell>
          <cell r="I31">
            <v>0.35297197164948452</v>
          </cell>
          <cell r="K31" t="str">
            <v>CY07,BE,2</v>
          </cell>
          <cell r="L31" t="str">
            <v>BE</v>
          </cell>
          <cell r="M31" t="str">
            <v>2</v>
          </cell>
          <cell r="N31" t="str">
            <v>CY07</v>
          </cell>
          <cell r="O31">
            <v>0.33671774193548387</v>
          </cell>
        </row>
        <row r="32">
          <cell r="A32" t="str">
            <v>9</v>
          </cell>
          <cell r="B32" t="str">
            <v>GA MNO</v>
          </cell>
          <cell r="E32" t="str">
            <v>CY06,BE,5</v>
          </cell>
          <cell r="F32" t="str">
            <v>BE</v>
          </cell>
          <cell r="G32" t="str">
            <v>5</v>
          </cell>
          <cell r="H32" t="str">
            <v>CY06</v>
          </cell>
          <cell r="I32">
            <v>0.38505770317165683</v>
          </cell>
          <cell r="K32" t="str">
            <v>CY07,BE,5</v>
          </cell>
          <cell r="L32" t="str">
            <v>BE</v>
          </cell>
          <cell r="M32" t="str">
            <v>5</v>
          </cell>
          <cell r="N32" t="str">
            <v>CY07</v>
          </cell>
          <cell r="O32">
            <v>0.39165916253939664</v>
          </cell>
        </row>
        <row r="33">
          <cell r="E33" t="str">
            <v>CY06,BE,6</v>
          </cell>
          <cell r="F33" t="str">
            <v>BE</v>
          </cell>
          <cell r="G33" t="str">
            <v>6</v>
          </cell>
          <cell r="H33" t="str">
            <v>CY06</v>
          </cell>
          <cell r="I33">
            <v>0.61494229682834312</v>
          </cell>
          <cell r="K33" t="str">
            <v>CY07,BE,6</v>
          </cell>
          <cell r="L33" t="str">
            <v>BE</v>
          </cell>
          <cell r="M33" t="str">
            <v>6</v>
          </cell>
          <cell r="N33" t="str">
            <v>CY07</v>
          </cell>
          <cell r="O33">
            <v>0.6083408374606033</v>
          </cell>
        </row>
        <row r="34">
          <cell r="E34" t="str">
            <v>CY06,BT,1</v>
          </cell>
          <cell r="F34" t="str">
            <v>BT</v>
          </cell>
          <cell r="G34" t="str">
            <v>1</v>
          </cell>
          <cell r="H34" t="str">
            <v>CY06</v>
          </cell>
          <cell r="I34">
            <v>0.65343703534255981</v>
          </cell>
          <cell r="K34" t="str">
            <v>CY07,BT,1</v>
          </cell>
          <cell r="L34" t="str">
            <v>BT</v>
          </cell>
          <cell r="M34" t="str">
            <v>1</v>
          </cell>
          <cell r="N34" t="str">
            <v>CY07</v>
          </cell>
          <cell r="O34">
            <v>0.6633365915363385</v>
          </cell>
        </row>
        <row r="35">
          <cell r="E35" t="str">
            <v>CY06,BT,2</v>
          </cell>
          <cell r="F35" t="str">
            <v>BT</v>
          </cell>
          <cell r="G35" t="str">
            <v>2</v>
          </cell>
          <cell r="H35" t="str">
            <v>CY06</v>
          </cell>
          <cell r="I35">
            <v>0.34656296465744024</v>
          </cell>
          <cell r="K35" t="str">
            <v>CY07,BT,2</v>
          </cell>
          <cell r="L35" t="str">
            <v>BT</v>
          </cell>
          <cell r="M35" t="str">
            <v>2</v>
          </cell>
          <cell r="N35" t="str">
            <v>CY07</v>
          </cell>
          <cell r="O35">
            <v>0.33666340846366144</v>
          </cell>
        </row>
        <row r="36">
          <cell r="E36" t="str">
            <v>CY06,BT,5</v>
          </cell>
          <cell r="F36" t="str">
            <v>BT</v>
          </cell>
          <cell r="G36" t="str">
            <v>5</v>
          </cell>
          <cell r="H36" t="str">
            <v>CY06</v>
          </cell>
          <cell r="I36">
            <v>0.44384596832542811</v>
          </cell>
          <cell r="K36" t="str">
            <v>CY07,BT,5</v>
          </cell>
          <cell r="L36" t="str">
            <v>BT</v>
          </cell>
          <cell r="M36" t="str">
            <v>5</v>
          </cell>
          <cell r="N36" t="str">
            <v>CY07</v>
          </cell>
          <cell r="O36">
            <v>0.45607443191984254</v>
          </cell>
        </row>
        <row r="37">
          <cell r="E37" t="str">
            <v>CY06,BT,6</v>
          </cell>
          <cell r="F37" t="str">
            <v>BT</v>
          </cell>
          <cell r="G37" t="str">
            <v>6</v>
          </cell>
          <cell r="H37" t="str">
            <v>CY06</v>
          </cell>
          <cell r="I37">
            <v>0.55615403167457189</v>
          </cell>
          <cell r="K37" t="str">
            <v>CY07,BT,6</v>
          </cell>
          <cell r="L37" t="str">
            <v>BT</v>
          </cell>
          <cell r="M37" t="str">
            <v>6</v>
          </cell>
          <cell r="N37" t="str">
            <v>CY07</v>
          </cell>
          <cell r="O37">
            <v>0.54392556808015746</v>
          </cell>
        </row>
        <row r="38">
          <cell r="E38" t="str">
            <v>CY06,FA,1</v>
          </cell>
          <cell r="F38" t="str">
            <v>FA</v>
          </cell>
          <cell r="G38" t="str">
            <v>1</v>
          </cell>
          <cell r="H38" t="str">
            <v>CY06</v>
          </cell>
          <cell r="I38">
            <v>0.64591887562095285</v>
          </cell>
          <cell r="K38" t="str">
            <v>CY07,FA,1</v>
          </cell>
          <cell r="L38" t="str">
            <v>FA</v>
          </cell>
          <cell r="M38" t="str">
            <v>1</v>
          </cell>
          <cell r="N38" t="str">
            <v>CY07</v>
          </cell>
          <cell r="O38">
            <v>0.66163610914785409</v>
          </cell>
        </row>
        <row r="39">
          <cell r="E39" t="str">
            <v>CY06,FA,2</v>
          </cell>
          <cell r="F39" t="str">
            <v>FA</v>
          </cell>
          <cell r="G39" t="str">
            <v>2</v>
          </cell>
          <cell r="H39" t="str">
            <v>CY06</v>
          </cell>
          <cell r="I39">
            <v>0.35408112437904715</v>
          </cell>
          <cell r="K39" t="str">
            <v>CY07,FA,2</v>
          </cell>
          <cell r="L39" t="str">
            <v>FA</v>
          </cell>
          <cell r="M39" t="str">
            <v>2</v>
          </cell>
          <cell r="N39" t="str">
            <v>CY07</v>
          </cell>
          <cell r="O39">
            <v>0.33836389085214597</v>
          </cell>
        </row>
        <row r="40">
          <cell r="E40" t="str">
            <v>CY06,FA,5</v>
          </cell>
          <cell r="F40" t="str">
            <v>FA</v>
          </cell>
          <cell r="G40" t="str">
            <v>5</v>
          </cell>
          <cell r="H40" t="str">
            <v>CY06</v>
          </cell>
          <cell r="I40">
            <v>0.27603813332381189</v>
          </cell>
          <cell r="K40" t="str">
            <v>CY07,FA,5</v>
          </cell>
          <cell r="L40" t="str">
            <v>FA</v>
          </cell>
          <cell r="M40" t="str">
            <v>5</v>
          </cell>
          <cell r="N40" t="str">
            <v>CY07</v>
          </cell>
          <cell r="O40">
            <v>0.28452548136627942</v>
          </cell>
        </row>
        <row r="41">
          <cell r="E41" t="str">
            <v>CY06,FA,6</v>
          </cell>
          <cell r="F41" t="str">
            <v>FA</v>
          </cell>
          <cell r="G41" t="str">
            <v>6</v>
          </cell>
          <cell r="H41" t="str">
            <v>CY06</v>
          </cell>
          <cell r="I41">
            <v>0.72396186667618811</v>
          </cell>
          <cell r="K41" t="str">
            <v>CY07,FA,6</v>
          </cell>
          <cell r="L41" t="str">
            <v>FA</v>
          </cell>
          <cell r="M41" t="str">
            <v>6</v>
          </cell>
          <cell r="N41" t="str">
            <v>CY07</v>
          </cell>
          <cell r="O41">
            <v>0.71547451863372058</v>
          </cell>
        </row>
        <row r="42">
          <cell r="E42" t="str">
            <v>CY06,GR,1</v>
          </cell>
          <cell r="F42" t="str">
            <v>GR</v>
          </cell>
          <cell r="G42" t="str">
            <v>1</v>
          </cell>
          <cell r="H42" t="str">
            <v>CY06</v>
          </cell>
          <cell r="I42">
            <v>0.63132491352264497</v>
          </cell>
          <cell r="K42" t="str">
            <v>CY07,GR,1</v>
          </cell>
          <cell r="L42" t="str">
            <v>GR</v>
          </cell>
          <cell r="M42" t="str">
            <v>1</v>
          </cell>
          <cell r="N42" t="str">
            <v>CY07</v>
          </cell>
          <cell r="O42">
            <v>0.64676227961395372</v>
          </cell>
        </row>
        <row r="43">
          <cell r="E43" t="str">
            <v>CY06,GR,2</v>
          </cell>
          <cell r="F43" t="str">
            <v>GR</v>
          </cell>
          <cell r="G43" t="str">
            <v>2</v>
          </cell>
          <cell r="H43" t="str">
            <v>CY06</v>
          </cell>
          <cell r="I43">
            <v>0.36867508647735497</v>
          </cell>
          <cell r="K43" t="str">
            <v>CY07,GR,2</v>
          </cell>
          <cell r="L43" t="str">
            <v>GR</v>
          </cell>
          <cell r="M43" t="str">
            <v>2</v>
          </cell>
          <cell r="N43" t="str">
            <v>CY07</v>
          </cell>
          <cell r="O43">
            <v>0.35323772038604628</v>
          </cell>
        </row>
        <row r="44">
          <cell r="E44" t="str">
            <v>CY06,GR,5</v>
          </cell>
          <cell r="F44" t="str">
            <v>GR</v>
          </cell>
          <cell r="G44" t="str">
            <v>5</v>
          </cell>
          <cell r="H44" t="str">
            <v>CY06</v>
          </cell>
          <cell r="I44">
            <v>0.30075772294540509</v>
          </cell>
          <cell r="K44" t="str">
            <v>CY07,GR,5</v>
          </cell>
          <cell r="L44" t="str">
            <v>GR</v>
          </cell>
          <cell r="M44" t="str">
            <v>5</v>
          </cell>
          <cell r="N44" t="str">
            <v>CY07</v>
          </cell>
          <cell r="O44">
            <v>0.30096342807841636</v>
          </cell>
        </row>
        <row r="45">
          <cell r="E45" t="str">
            <v>CY06,GR,6</v>
          </cell>
          <cell r="F45" t="str">
            <v>GR</v>
          </cell>
          <cell r="G45" t="str">
            <v>6</v>
          </cell>
          <cell r="H45" t="str">
            <v>CY06</v>
          </cell>
          <cell r="I45">
            <v>0.69924227705459496</v>
          </cell>
          <cell r="K45" t="str">
            <v>CY07,GR,6</v>
          </cell>
          <cell r="L45" t="str">
            <v>GR</v>
          </cell>
          <cell r="M45" t="str">
            <v>6</v>
          </cell>
          <cell r="N45" t="str">
            <v>CY07</v>
          </cell>
          <cell r="O45">
            <v>0.69903657192158364</v>
          </cell>
        </row>
        <row r="46">
          <cell r="E46" t="str">
            <v>CY06,IN,1</v>
          </cell>
          <cell r="F46" t="str">
            <v>IN</v>
          </cell>
          <cell r="G46" t="str">
            <v>1</v>
          </cell>
          <cell r="H46" t="str">
            <v>CY06</v>
          </cell>
          <cell r="I46">
            <v>0.62074805245076692</v>
          </cell>
          <cell r="K46" t="str">
            <v>CY07,IN,1</v>
          </cell>
          <cell r="L46" t="str">
            <v>IN</v>
          </cell>
          <cell r="M46" t="str">
            <v>1</v>
          </cell>
          <cell r="N46" t="str">
            <v>CY07</v>
          </cell>
          <cell r="O46">
            <v>0.64460867458202087</v>
          </cell>
        </row>
        <row r="47">
          <cell r="E47" t="str">
            <v>CY06,IN,2</v>
          </cell>
          <cell r="F47" t="str">
            <v>IN</v>
          </cell>
          <cell r="G47" t="str">
            <v>2</v>
          </cell>
          <cell r="H47" t="str">
            <v>CY06</v>
          </cell>
          <cell r="I47">
            <v>0.37925194754923308</v>
          </cell>
          <cell r="K47" t="str">
            <v>CY07,IN,2</v>
          </cell>
          <cell r="L47" t="str">
            <v>IN</v>
          </cell>
          <cell r="M47" t="str">
            <v>2</v>
          </cell>
          <cell r="N47" t="str">
            <v>CY07</v>
          </cell>
          <cell r="O47">
            <v>0.35539132541797919</v>
          </cell>
        </row>
        <row r="48">
          <cell r="E48" t="str">
            <v>CY06,IN,5</v>
          </cell>
          <cell r="F48" t="str">
            <v>IN</v>
          </cell>
          <cell r="G48" t="str">
            <v>5</v>
          </cell>
          <cell r="H48" t="str">
            <v>CY06</v>
          </cell>
          <cell r="I48">
            <v>0.32249502322495022</v>
          </cell>
          <cell r="K48" t="str">
            <v>CY07,IN,5</v>
          </cell>
          <cell r="L48" t="str">
            <v>IN</v>
          </cell>
          <cell r="M48" t="str">
            <v>5</v>
          </cell>
          <cell r="N48" t="str">
            <v>CY07</v>
          </cell>
          <cell r="O48">
            <v>0.32533324124594237</v>
          </cell>
        </row>
        <row r="49">
          <cell r="E49" t="str">
            <v>CY06,IN,6</v>
          </cell>
          <cell r="F49" t="str">
            <v>IN</v>
          </cell>
          <cell r="G49" t="str">
            <v>6</v>
          </cell>
          <cell r="H49" t="str">
            <v>CY06</v>
          </cell>
          <cell r="I49">
            <v>0.67750497677504973</v>
          </cell>
          <cell r="K49" t="str">
            <v>CY07,IN,6</v>
          </cell>
          <cell r="L49" t="str">
            <v>IN</v>
          </cell>
          <cell r="M49" t="str">
            <v>6</v>
          </cell>
          <cell r="N49" t="str">
            <v>CY07</v>
          </cell>
          <cell r="O49">
            <v>0.67466675875405757</v>
          </cell>
        </row>
        <row r="50">
          <cell r="E50" t="str">
            <v>CY06,LW,1</v>
          </cell>
          <cell r="F50" t="str">
            <v>LW</v>
          </cell>
          <cell r="G50" t="str">
            <v>1</v>
          </cell>
          <cell r="H50" t="str">
            <v>CY06</v>
          </cell>
          <cell r="I50">
            <v>0.6493824894459449</v>
          </cell>
          <cell r="K50" t="str">
            <v>CY07,LW,1</v>
          </cell>
          <cell r="L50" t="str">
            <v>LW</v>
          </cell>
          <cell r="M50" t="str">
            <v>1</v>
          </cell>
          <cell r="N50" t="str">
            <v>CY07</v>
          </cell>
          <cell r="O50">
            <v>0.66726812949450776</v>
          </cell>
        </row>
        <row r="51">
          <cell r="E51" t="str">
            <v>CY06,LW,2</v>
          </cell>
          <cell r="F51" t="str">
            <v>LW</v>
          </cell>
          <cell r="G51" t="str">
            <v>2</v>
          </cell>
          <cell r="H51" t="str">
            <v>CY06</v>
          </cell>
          <cell r="I51">
            <v>0.3506175105540551</v>
          </cell>
          <cell r="K51" t="str">
            <v>CY07,LW,2</v>
          </cell>
          <cell r="L51" t="str">
            <v>LW</v>
          </cell>
          <cell r="M51" t="str">
            <v>2</v>
          </cell>
          <cell r="N51" t="str">
            <v>CY07</v>
          </cell>
          <cell r="O51">
            <v>0.33273187050549219</v>
          </cell>
        </row>
        <row r="52">
          <cell r="E52" t="str">
            <v>CY06,LW,5</v>
          </cell>
          <cell r="F52" t="str">
            <v>LW</v>
          </cell>
          <cell r="G52" t="str">
            <v>5</v>
          </cell>
          <cell r="H52" t="str">
            <v>CY06</v>
          </cell>
          <cell r="I52">
            <v>0.34703331362113149</v>
          </cell>
          <cell r="K52" t="str">
            <v>CY07,LW,5</v>
          </cell>
          <cell r="L52" t="str">
            <v>LW</v>
          </cell>
          <cell r="M52" t="str">
            <v>5</v>
          </cell>
          <cell r="N52" t="str">
            <v>CY07</v>
          </cell>
          <cell r="O52">
            <v>0.36083091665615935</v>
          </cell>
        </row>
        <row r="53">
          <cell r="E53" t="str">
            <v>CY06,LW,6</v>
          </cell>
          <cell r="F53" t="str">
            <v>LW</v>
          </cell>
          <cell r="G53" t="str">
            <v>6</v>
          </cell>
          <cell r="H53" t="str">
            <v>CY06</v>
          </cell>
          <cell r="I53">
            <v>0.65296668637886857</v>
          </cell>
          <cell r="K53" t="str">
            <v>CY07,LW,6</v>
          </cell>
          <cell r="L53" t="str">
            <v>LW</v>
          </cell>
          <cell r="M53" t="str">
            <v>6</v>
          </cell>
          <cell r="N53" t="str">
            <v>CY07</v>
          </cell>
          <cell r="O53">
            <v>0.63916908334384059</v>
          </cell>
        </row>
        <row r="54">
          <cell r="E54" t="str">
            <v>CY06,WE,1</v>
          </cell>
          <cell r="F54" t="str">
            <v>WE</v>
          </cell>
          <cell r="G54" t="str">
            <v>1</v>
          </cell>
          <cell r="H54" t="str">
            <v>CY06</v>
          </cell>
          <cell r="I54">
            <v>0.64341937691802764</v>
          </cell>
          <cell r="K54" t="str">
            <v>CY07,WE,1</v>
          </cell>
          <cell r="L54" t="str">
            <v>WE</v>
          </cell>
          <cell r="M54" t="str">
            <v>1</v>
          </cell>
          <cell r="N54" t="str">
            <v>CY07</v>
          </cell>
          <cell r="O54">
            <v>0.65573955953971474</v>
          </cell>
        </row>
        <row r="55">
          <cell r="E55" t="str">
            <v>CY06,WE,2</v>
          </cell>
          <cell r="F55" t="str">
            <v>WE</v>
          </cell>
          <cell r="G55" t="str">
            <v>2</v>
          </cell>
          <cell r="H55" t="str">
            <v>CY06</v>
          </cell>
          <cell r="I55">
            <v>0.35658062308197236</v>
          </cell>
          <cell r="K55" t="str">
            <v>CY07,WE,2</v>
          </cell>
          <cell r="L55" t="str">
            <v>WE</v>
          </cell>
          <cell r="M55" t="str">
            <v>2</v>
          </cell>
          <cell r="N55" t="str">
            <v>CY07</v>
          </cell>
          <cell r="O55">
            <v>0.34426044046028531</v>
          </cell>
        </row>
        <row r="56">
          <cell r="E56" t="str">
            <v>CY06,WE,5</v>
          </cell>
          <cell r="F56" t="str">
            <v>WE</v>
          </cell>
          <cell r="G56" t="str">
            <v>5</v>
          </cell>
          <cell r="H56" t="str">
            <v>CY06</v>
          </cell>
          <cell r="I56">
            <v>0.36247312928651859</v>
          </cell>
          <cell r="K56" t="str">
            <v>CY07,WE,5</v>
          </cell>
          <cell r="L56" t="str">
            <v>WE</v>
          </cell>
          <cell r="M56" t="str">
            <v>5</v>
          </cell>
          <cell r="N56" t="str">
            <v>CY07</v>
          </cell>
          <cell r="O56">
            <v>0.37812300673520793</v>
          </cell>
        </row>
        <row r="57">
          <cell r="E57" t="str">
            <v>CY06,WE,6</v>
          </cell>
          <cell r="F57" t="str">
            <v>WE</v>
          </cell>
          <cell r="G57" t="str">
            <v>6</v>
          </cell>
          <cell r="H57" t="str">
            <v>CY06</v>
          </cell>
          <cell r="I57">
            <v>0.63752687071348146</v>
          </cell>
          <cell r="K57" t="str">
            <v>CY07,WE,6</v>
          </cell>
          <cell r="L57" t="str">
            <v>WE</v>
          </cell>
          <cell r="M57" t="str">
            <v>6</v>
          </cell>
          <cell r="N57" t="str">
            <v>CY07</v>
          </cell>
          <cell r="O57">
            <v>0.62187699326479207</v>
          </cell>
        </row>
        <row r="58">
          <cell r="E58" t="str">
            <v>CY06,WS,1</v>
          </cell>
          <cell r="F58" t="str">
            <v>WS</v>
          </cell>
          <cell r="G58" t="str">
            <v>1</v>
          </cell>
          <cell r="H58" t="str">
            <v>CY06</v>
          </cell>
          <cell r="I58">
            <v>0.64767194495625158</v>
          </cell>
          <cell r="K58" t="str">
            <v>CY07,WS,1</v>
          </cell>
          <cell r="L58" t="str">
            <v>WS</v>
          </cell>
          <cell r="M58" t="str">
            <v>1</v>
          </cell>
          <cell r="N58" t="str">
            <v>CY07</v>
          </cell>
          <cell r="O58">
            <v>0.66617160025948308</v>
          </cell>
        </row>
        <row r="59">
          <cell r="E59" t="str">
            <v>CY06,WS,2</v>
          </cell>
          <cell r="F59" t="str">
            <v>WS</v>
          </cell>
          <cell r="G59" t="str">
            <v>2</v>
          </cell>
          <cell r="H59" t="str">
            <v>CY06</v>
          </cell>
          <cell r="I59">
            <v>0.35232805504374837</v>
          </cell>
          <cell r="K59" t="str">
            <v>CY07,WS,2</v>
          </cell>
          <cell r="L59" t="str">
            <v>WS</v>
          </cell>
          <cell r="M59" t="str">
            <v>2</v>
          </cell>
          <cell r="N59" t="str">
            <v>CY07</v>
          </cell>
          <cell r="O59">
            <v>0.33382839974051692</v>
          </cell>
        </row>
        <row r="60">
          <cell r="E60" t="str">
            <v>CY06,WS,5</v>
          </cell>
          <cell r="F60" t="str">
            <v>WS</v>
          </cell>
          <cell r="G60" t="str">
            <v>5</v>
          </cell>
          <cell r="H60" t="str">
            <v>CY06</v>
          </cell>
          <cell r="I60">
            <v>0.36960821794850485</v>
          </cell>
          <cell r="K60" t="str">
            <v>CY07,WS,5</v>
          </cell>
          <cell r="L60" t="str">
            <v>WS</v>
          </cell>
          <cell r="M60" t="str">
            <v>5</v>
          </cell>
          <cell r="N60" t="str">
            <v>CY07</v>
          </cell>
          <cell r="O60">
            <v>0.39270738668069705</v>
          </cell>
        </row>
        <row r="61">
          <cell r="E61" t="str">
            <v>CY06,WS,6</v>
          </cell>
          <cell r="F61" t="str">
            <v>WS</v>
          </cell>
          <cell r="G61" t="str">
            <v>6</v>
          </cell>
          <cell r="H61" t="str">
            <v>CY06</v>
          </cell>
          <cell r="I61">
            <v>0.63039178205149515</v>
          </cell>
          <cell r="K61" t="str">
            <v>CY07,WS,6</v>
          </cell>
          <cell r="L61" t="str">
            <v>WS</v>
          </cell>
          <cell r="M61" t="str">
            <v>6</v>
          </cell>
          <cell r="N61" t="str">
            <v>CY07</v>
          </cell>
          <cell r="O61">
            <v>0.60729261331930295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Results"/>
      <sheetName val="prst"/>
      <sheetName val="Input"/>
      <sheetName val="Rates"/>
      <sheetName val="RangeNameList"/>
      <sheetName val="RangeNameList1"/>
      <sheetName val="FN"/>
      <sheetName val="Instructions"/>
      <sheetName val="Notes"/>
      <sheetName val="Targeted Positions Both Years"/>
      <sheetName val="Targeted Pos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15">
          <cell r="D15">
            <v>467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dx"/>
      <sheetName val="Model"/>
      <sheetName val="dmem"/>
      <sheetName val="dclm"/>
      <sheetName val="DataDrops"/>
      <sheetName val="reins"/>
    </sheetNames>
    <sheetDataSet>
      <sheetData sheetId="0"/>
      <sheetData sheetId="1">
        <row r="11">
          <cell r="D11" t="str">
            <v>H</v>
          </cell>
          <cell r="E11" t="str">
            <v>S</v>
          </cell>
          <cell r="F11" t="str">
            <v>B</v>
          </cell>
          <cell r="G11" t="str">
            <v>F</v>
          </cell>
          <cell r="H11" t="str">
            <v>V</v>
          </cell>
          <cell r="I11" t="str">
            <v>D</v>
          </cell>
          <cell r="J11" t="str">
            <v>M</v>
          </cell>
          <cell r="K11" t="str">
            <v>UNK</v>
          </cell>
          <cell r="M11" t="str">
            <v>F0000</v>
          </cell>
          <cell r="N11" t="str">
            <v>M0000</v>
          </cell>
          <cell r="O11" t="str">
            <v>F0102</v>
          </cell>
          <cell r="P11" t="str">
            <v>M0102</v>
          </cell>
          <cell r="Q11" t="str">
            <v>F0314</v>
          </cell>
          <cell r="R11" t="str">
            <v>M0314</v>
          </cell>
          <cell r="S11" t="str">
            <v>F1518</v>
          </cell>
          <cell r="T11" t="str">
            <v>M1518</v>
          </cell>
          <cell r="U11" t="str">
            <v>F1934</v>
          </cell>
          <cell r="V11" t="str">
            <v>M1934</v>
          </cell>
          <cell r="W11" t="str">
            <v>F3564</v>
          </cell>
          <cell r="X11" t="str">
            <v>M3564</v>
          </cell>
          <cell r="Y11" t="str">
            <v>F6500</v>
          </cell>
          <cell r="Z11" t="str">
            <v>M6500</v>
          </cell>
          <cell r="AA11" t="str">
            <v>UNK</v>
          </cell>
          <cell r="AC11" t="str">
            <v>01</v>
          </cell>
          <cell r="AD11" t="str">
            <v>02</v>
          </cell>
          <cell r="AE11" t="str">
            <v>03</v>
          </cell>
          <cell r="AF11" t="str">
            <v>04</v>
          </cell>
          <cell r="AG11" t="str">
            <v>05</v>
          </cell>
          <cell r="AH11" t="str">
            <v>06</v>
          </cell>
          <cell r="AI11" t="str">
            <v>07</v>
          </cell>
          <cell r="AJ11" t="str">
            <v>08</v>
          </cell>
          <cell r="AK11" t="str">
            <v>09</v>
          </cell>
          <cell r="AL11" t="str">
            <v>10</v>
          </cell>
          <cell r="AM11" t="str">
            <v>11</v>
          </cell>
          <cell r="AN11" t="str">
            <v>12</v>
          </cell>
          <cell r="AO11" t="str">
            <v>13</v>
          </cell>
          <cell r="AP11" t="str">
            <v>14</v>
          </cell>
          <cell r="AQ11" t="str">
            <v>15</v>
          </cell>
          <cell r="AR11" t="str">
            <v>16</v>
          </cell>
          <cell r="AS11" t="str">
            <v>17</v>
          </cell>
          <cell r="AT11" t="str">
            <v>18</v>
          </cell>
          <cell r="AU11" t="str">
            <v>19</v>
          </cell>
          <cell r="AV11" t="str">
            <v>20</v>
          </cell>
          <cell r="AW11" t="str">
            <v>21</v>
          </cell>
          <cell r="AX11" t="str">
            <v>22</v>
          </cell>
          <cell r="AY11" t="str">
            <v>23</v>
          </cell>
          <cell r="AZ11" t="str">
            <v>24</v>
          </cell>
          <cell r="BA11" t="str">
            <v>25</v>
          </cell>
          <cell r="BB11" t="str">
            <v>26</v>
          </cell>
          <cell r="BC11" t="str">
            <v>27</v>
          </cell>
          <cell r="BD11" t="str">
            <v>28</v>
          </cell>
          <cell r="BE11" t="str">
            <v>29</v>
          </cell>
          <cell r="BF11" t="str">
            <v>30</v>
          </cell>
          <cell r="BG11" t="str">
            <v>31</v>
          </cell>
          <cell r="BH11" t="str">
            <v>32</v>
          </cell>
          <cell r="BI11" t="str">
            <v>33</v>
          </cell>
          <cell r="BJ11" t="str">
            <v>34</v>
          </cell>
          <cell r="BK11" t="str">
            <v>35</v>
          </cell>
          <cell r="BL11" t="str">
            <v>36</v>
          </cell>
          <cell r="BM11" t="str">
            <v>37</v>
          </cell>
          <cell r="BN11" t="str">
            <v>38</v>
          </cell>
          <cell r="BO11" t="str">
            <v>39</v>
          </cell>
          <cell r="BP11" t="str">
            <v>UNK</v>
          </cell>
          <cell r="BR11" t="str">
            <v>MO</v>
          </cell>
          <cell r="BS11" t="str">
            <v>MOF</v>
          </cell>
          <cell r="BT11" t="str">
            <v>MOU</v>
          </cell>
          <cell r="BU11" t="str">
            <v>AS</v>
          </cell>
          <cell r="BV11" t="str">
            <v>ASF</v>
          </cell>
          <cell r="BW11" t="str">
            <v>RE</v>
          </cell>
          <cell r="BX11" t="str">
            <v>REF</v>
          </cell>
          <cell r="BY11" t="str">
            <v>REU</v>
          </cell>
          <cell r="BZ11" t="str">
            <v>CU</v>
          </cell>
          <cell r="CA11" t="str">
            <v>CUF</v>
          </cell>
          <cell r="CB11" t="str">
            <v>CUU</v>
          </cell>
          <cell r="CC11" t="str">
            <v>CH</v>
          </cell>
          <cell r="CD11" t="str">
            <v>CHF</v>
          </cell>
          <cell r="CE11" t="str">
            <v>CHU</v>
          </cell>
          <cell r="CF11" t="str">
            <v>FS</v>
          </cell>
          <cell r="CG11" t="str">
            <v>UNK</v>
          </cell>
          <cell r="CI11" t="str">
            <v>H</v>
          </cell>
          <cell r="CJ11" t="str">
            <v>N</v>
          </cell>
          <cell r="CK11" t="str">
            <v>H</v>
          </cell>
          <cell r="CL11" t="str">
            <v>B</v>
          </cell>
          <cell r="CM11" t="str">
            <v>P</v>
          </cell>
          <cell r="CN11" t="str">
            <v>X</v>
          </cell>
          <cell r="CO11" t="str">
            <v>D</v>
          </cell>
          <cell r="CP11" t="str">
            <v>V</v>
          </cell>
        </row>
        <row r="12">
          <cell r="B12">
            <v>434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1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  <cell r="AI12">
            <v>1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  <cell r="AN12">
            <v>1</v>
          </cell>
          <cell r="AO12">
            <v>1</v>
          </cell>
          <cell r="AP12">
            <v>1</v>
          </cell>
          <cell r="AQ12">
            <v>1</v>
          </cell>
          <cell r="AR12">
            <v>1</v>
          </cell>
          <cell r="AS12">
            <v>1</v>
          </cell>
          <cell r="AT12">
            <v>1</v>
          </cell>
          <cell r="AU12">
            <v>1</v>
          </cell>
          <cell r="AV12">
            <v>1</v>
          </cell>
          <cell r="AW12">
            <v>1</v>
          </cell>
          <cell r="AX12">
            <v>1</v>
          </cell>
          <cell r="AY12">
            <v>1</v>
          </cell>
          <cell r="AZ12">
            <v>1</v>
          </cell>
          <cell r="BA12">
            <v>1</v>
          </cell>
          <cell r="BB12">
            <v>1</v>
          </cell>
          <cell r="BC12">
            <v>1</v>
          </cell>
          <cell r="BD12">
            <v>1</v>
          </cell>
          <cell r="BE12">
            <v>1</v>
          </cell>
          <cell r="BF12">
            <v>1</v>
          </cell>
          <cell r="BG12">
            <v>1</v>
          </cell>
          <cell r="BH12">
            <v>1</v>
          </cell>
          <cell r="BI12">
            <v>1</v>
          </cell>
          <cell r="BJ12">
            <v>1</v>
          </cell>
          <cell r="BK12">
            <v>1</v>
          </cell>
          <cell r="BL12">
            <v>1</v>
          </cell>
          <cell r="BM12">
            <v>1</v>
          </cell>
          <cell r="BN12">
            <v>1</v>
          </cell>
          <cell r="BO12">
            <v>1</v>
          </cell>
          <cell r="BP12">
            <v>1</v>
          </cell>
          <cell r="BR12">
            <v>1</v>
          </cell>
          <cell r="BS12">
            <v>1</v>
          </cell>
          <cell r="BT12">
            <v>0</v>
          </cell>
          <cell r="BU12">
            <v>1</v>
          </cell>
          <cell r="BV12">
            <v>1</v>
          </cell>
          <cell r="BW12">
            <v>1</v>
          </cell>
          <cell r="BX12">
            <v>1</v>
          </cell>
          <cell r="BY12">
            <v>0</v>
          </cell>
          <cell r="BZ12">
            <v>1</v>
          </cell>
          <cell r="CA12">
            <v>1</v>
          </cell>
          <cell r="CB12">
            <v>0</v>
          </cell>
          <cell r="CC12">
            <v>1</v>
          </cell>
          <cell r="CD12">
            <v>1</v>
          </cell>
          <cell r="CE12">
            <v>0</v>
          </cell>
          <cell r="CF12">
            <v>0</v>
          </cell>
          <cell r="CG12">
            <v>0</v>
          </cell>
          <cell r="CI12">
            <v>1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S12">
            <v>1</v>
          </cell>
        </row>
      </sheetData>
      <sheetData sheetId="2"/>
      <sheetData sheetId="3"/>
      <sheetData sheetId="4">
        <row r="4">
          <cell r="A4" t="str">
            <v>link</v>
          </cell>
        </row>
      </sheetData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ivot"/>
      <sheetName val="pgmposgrp"/>
      <sheetName val="lookuptable"/>
      <sheetName val="Results"/>
      <sheetName val="prst"/>
      <sheetName val="Input"/>
      <sheetName val="Rates"/>
      <sheetName val="RangeNameList"/>
      <sheetName val="RangeNameList1"/>
      <sheetName val="FN"/>
      <sheetName val="Instructions"/>
      <sheetName val="Notes (Previous Version)"/>
      <sheetName val="Notes"/>
      <sheetName val="Targeted Positions Both Years"/>
      <sheetName val="Targeted Positions 2017-19"/>
      <sheetName val="Targeted Positions 2019-21"/>
    </sheetNames>
    <sheetDataSet>
      <sheetData sheetId="0">
        <row r="5">
          <cell r="E5" t="str">
            <v>000MONTHLY0ACOALITION</v>
          </cell>
        </row>
      </sheetData>
      <sheetData sheetId="1"/>
      <sheetData sheetId="2">
        <row r="15">
          <cell r="E15" t="str">
            <v>A &amp; SB AB C/OPO</v>
          </cell>
        </row>
      </sheetData>
      <sheetData sheetId="3"/>
      <sheetData sheetId="4"/>
      <sheetData sheetId="5">
        <row r="2">
          <cell r="A2" t="str">
            <v>010  -  Childrens Administration</v>
          </cell>
        </row>
      </sheetData>
      <sheetData sheetId="6"/>
      <sheetData sheetId="7">
        <row r="1">
          <cell r="A1" t="str">
            <v>&lt;blank&gt;</v>
          </cell>
        </row>
      </sheetData>
      <sheetData sheetId="8">
        <row r="1">
          <cell r="B1" t="str">
            <v>050  -  Aging and Long-Term Support Administration</v>
          </cell>
        </row>
      </sheetData>
      <sheetData sheetId="9">
        <row r="5">
          <cell r="C5">
            <v>6.2E-2</v>
          </cell>
        </row>
        <row r="9">
          <cell r="C9">
            <v>2.5000000000000001E-3</v>
          </cell>
          <cell r="D9">
            <v>2.5000000000000001E-3</v>
          </cell>
          <cell r="E9">
            <v>2.5000000000000001E-3</v>
          </cell>
          <cell r="F9">
            <v>2.5000000000000001E-3</v>
          </cell>
        </row>
        <row r="26">
          <cell r="K26" t="str">
            <v>None</v>
          </cell>
        </row>
        <row r="27">
          <cell r="K27" t="str">
            <v>King County</v>
          </cell>
        </row>
        <row r="28">
          <cell r="K28" t="str">
            <v>McNeil</v>
          </cell>
          <cell r="L28">
            <v>217.5</v>
          </cell>
          <cell r="M28">
            <v>217.5</v>
          </cell>
          <cell r="N28">
            <v>217.5</v>
          </cell>
          <cell r="O28">
            <v>217.5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FTEs"/>
      <sheetName val="AgencyList"/>
      <sheetName val="ERTool2009-11byMonthSelections"/>
    </sheetNames>
    <sheetDataSet>
      <sheetData sheetId="0">
        <row r="1">
          <cell r="F1">
            <v>40743.421064814815</v>
          </cell>
        </row>
      </sheetData>
      <sheetData sheetId="1"/>
      <sheetData sheetId="2">
        <row r="1">
          <cell r="D1" t="str">
            <v>Agency</v>
          </cell>
        </row>
      </sheetData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Sched 1 BASELINE"/>
      <sheetName val="Sched 2E COST INFL"/>
    </sheetNames>
    <sheetDataSet>
      <sheetData sheetId="0"/>
      <sheetData sheetId="1">
        <row r="10">
          <cell r="Q10">
            <v>0.5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Recon"/>
      <sheetName val="Compare to Draft Rates"/>
      <sheetName val="Appendix A-2 DRAFT"/>
      <sheetName val="Exhibits"/>
      <sheetName val="PBI MM"/>
      <sheetName val="PBI_Util_Paid"/>
      <sheetName val="PBI_Proj"/>
      <sheetName val="Control"/>
      <sheetName val="Inputs"/>
      <sheetName val="Mapping"/>
      <sheetName val="RateCell Mapping"/>
      <sheetName val="Live Model"/>
      <sheetName val="Appendix A-1"/>
      <sheetName val="Appendix A-2"/>
      <sheetName val="RateDev Formulae - BHSO"/>
      <sheetName val="RateDev Formulae - IMC"/>
      <sheetName val="BH Rates - BHSO"/>
      <sheetName val="BH Rates - SCHIP"/>
      <sheetName val="BH Rates - Family Child"/>
      <sheetName val="BH Rates - Family Adult"/>
      <sheetName val="BH Rates - AHAC"/>
      <sheetName val="BH Rates - AHBD"/>
      <sheetName val="BHSO Manual Rates Calculation"/>
      <sheetName val="Enhancement Funds Staging"/>
      <sheetName val="Factor Staging"/>
      <sheetName val="dclms"/>
      <sheetName val="dmms"/>
      <sheetName val="NC and Prog Chg"/>
      <sheetName val="Projected MMs"/>
      <sheetName val="Previous Rates"/>
      <sheetName val="Stepwise Export"/>
      <sheetName val="Model Export"/>
      <sheetName val="Recon to Control Totals"/>
      <sheetName val="Recon SCHIP"/>
      <sheetName val="Recon Family Child"/>
      <sheetName val="Recon Family Adult"/>
      <sheetName val="Recon AHAC"/>
      <sheetName val="Recon AHBD"/>
      <sheetName val="Recon BHS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B10">
            <v>279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3">
          <cell r="C13" t="str">
            <v>DRAFT CY22_AHIMC BH Appendix C 20211208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2015 Overview MM"/>
      <sheetName val="1.1 Model Review"/>
      <sheetName val="PPS Lookup"/>
      <sheetName val="New FY16 Percentages"/>
      <sheetName val="Final to Use"/>
      <sheetName val="Data for FY16 Combined"/>
      <sheetName val="FY16 v FY15"/>
      <sheetName val="Summary of FY15"/>
      <sheetName val="1.2 Calculate"/>
      <sheetName val="1.3 Summary"/>
      <sheetName val="2.1 MC Plan Monthly Pay"/>
      <sheetName val="2.2 Input State Gen Fund"/>
      <sheetName val="3. State QIP"/>
      <sheetName val="3A QIP Detail"/>
      <sheetName val="3B QIP"/>
      <sheetName val="3C QIP Costs"/>
      <sheetName val="4 Pay to Hosp Summary"/>
      <sheetName val="4a Assessment Pmt Pool Basis"/>
      <sheetName val="4B. Pmt Distribution Basis"/>
      <sheetName val="5. Input Fed Share"/>
      <sheetName val="6. State Share ACA"/>
      <sheetName val="7 NB Q1 Actual"/>
      <sheetName val="7.1 NB Targets"/>
      <sheetName val="7.2 Hosp Main Pay MC"/>
      <sheetName val="7 NB 120 140"/>
      <sheetName val="7.2 Hosp Q1 Compare"/>
      <sheetName val="7.3 Hosp Pay NB 120"/>
      <sheetName val="7.4 Hosp Pay NB 140"/>
      <sheetName val="7.5 MC Plan Data"/>
      <sheetName val="7A HCA MC Allocation"/>
      <sheetName val="8 Hosp Detail Assess"/>
      <sheetName val="A1 B-Test"/>
      <sheetName val="A2 Broad-based Tax Rate (B1) "/>
      <sheetName val="A3 Proposed Rate B2"/>
      <sheetName val="A4 B1 CHART"/>
      <sheetName val="A5 B2 CHART"/>
      <sheetName val="Actual FFS"/>
      <sheetName val="C1 Hold Harmless"/>
      <sheetName val="C2 Hold Harmless Det"/>
      <sheetName val="C3 Net Patient Rev"/>
      <sheetName val="Cascade Valley Hospital"/>
      <sheetName val="Contact Lookup"/>
      <sheetName val="D1 IP FFS Pivot"/>
      <sheetName val="D2 IP MC - Pivot"/>
      <sheetName val="D3 IP MC Det"/>
      <sheetName val="Data for Nhi"/>
      <sheetName val="E1 OP FFS - Pivot"/>
      <sheetName val="E2 OP MC Pivot"/>
      <sheetName val="E3 OP MC Det"/>
      <sheetName val="F1 Model Days"/>
      <sheetName val="Q4 MC"/>
      <sheetName val="MC Shares Q4"/>
      <sheetName val="FY15 Q4 Waterfall"/>
      <sheetName val="Q4 MC Allocations"/>
      <sheetName val="Q3 MC"/>
      <sheetName val="MC Shares Q3"/>
      <sheetName val="FY15 Q3 Waterfall"/>
      <sheetName val="CHPW SYS PIVOT"/>
      <sheetName val="CHPW System Analysis"/>
      <sheetName val="Q2 MC"/>
      <sheetName val="FY15 Q2 Waterfall"/>
      <sheetName val="MC Shares Q2"/>
      <sheetName val="Q2 Pivots-not current"/>
      <sheetName val="Q2 SNAP - Data for Pivot"/>
      <sheetName val="CHPW Q1 Q2"/>
      <sheetName val="Q2 SNAP - CHPW Comparison"/>
      <sheetName val="Q2 SNAP - Extra"/>
      <sheetName val="Q1 MC"/>
      <sheetName val="FY15 Q1 Waterfall"/>
      <sheetName val="G1 Map to Legislation"/>
      <sheetName val="MC Shares Q1"/>
      <sheetName val="Pivot State Actual"/>
      <sheetName val="Pivot State Actual with %"/>
      <sheetName val="Provider Crosswalk"/>
      <sheetName val="Q1 1 MC Plan Allocation"/>
      <sheetName val="Q1 2 MC Plan Smooth"/>
      <sheetName val="Q1 3 MC Plan Compare"/>
      <sheetName val="Q1 4 MC Review"/>
      <sheetName val="Q1 5 MC Pay List"/>
      <sheetName val="Q1 final Summary for Tom"/>
      <sheetName val="Sheet for Nhi"/>
      <sheetName val="TMP 2015 120 140 NB"/>
      <sheetName val="TMP 2015 CAH"/>
      <sheetName val="TMP 2015 CPE"/>
      <sheetName val="2013_CUP"/>
      <sheetName val="TMP 2015 DSH"/>
      <sheetName val="TMP 2015 PPS All"/>
      <sheetName val="TMP 2015 PPS MC Payment Only"/>
      <sheetName val="TMP 2015 System"/>
      <sheetName val="TMP IP OP %"/>
      <sheetName val="TMP PPSSummary"/>
      <sheetName val="TMP SFY 2015 CPE IP OP Pool %"/>
    </sheetNames>
    <sheetDataSet>
      <sheetData sheetId="0"/>
      <sheetData sheetId="1"/>
      <sheetData sheetId="2">
        <row r="3">
          <cell r="A3" t="str">
            <v>Auburn Regional Medical Center</v>
          </cell>
          <cell r="B3" t="str">
            <v>Auburn Regional Med Ctr</v>
          </cell>
          <cell r="C3">
            <v>500015</v>
          </cell>
          <cell r="D3" t="str">
            <v>PPS</v>
          </cell>
          <cell r="E3">
            <v>5</v>
          </cell>
          <cell r="F3" t="str">
            <v>MultiCare Health System</v>
          </cell>
          <cell r="G3" t="str">
            <v>Multicare Auburn Medical Center</v>
          </cell>
          <cell r="H3" t="str">
            <v>Auburn Regional Med Ctr</v>
          </cell>
        </row>
        <row r="4">
          <cell r="A4" t="str">
            <v>Capital Medical Center</v>
          </cell>
          <cell r="B4" t="str">
            <v>Capital Med Ctr-Olympia</v>
          </cell>
          <cell r="C4">
            <v>500139</v>
          </cell>
          <cell r="D4" t="str">
            <v>PPS</v>
          </cell>
          <cell r="E4">
            <v>5</v>
          </cell>
          <cell r="F4" t="str">
            <v>Capella Healthcare</v>
          </cell>
          <cell r="G4" t="str">
            <v>Capital Medical Center</v>
          </cell>
          <cell r="H4" t="str">
            <v>Capital Med Ctr-Olympia</v>
          </cell>
        </row>
        <row r="5">
          <cell r="A5" t="str">
            <v>Central Washington Hospital</v>
          </cell>
          <cell r="B5" t="str">
            <v>Central Washington - Wenatchee</v>
          </cell>
          <cell r="C5">
            <v>500016</v>
          </cell>
          <cell r="D5" t="str">
            <v>PPS</v>
          </cell>
          <cell r="E5">
            <v>5</v>
          </cell>
          <cell r="F5" t="str">
            <v>Confluence Health</v>
          </cell>
          <cell r="G5" t="str">
            <v>Central Washington Hospital</v>
          </cell>
          <cell r="H5" t="str">
            <v>Central Washington - Wenatchee</v>
          </cell>
        </row>
        <row r="6">
          <cell r="A6" t="str">
            <v>Deaconess Hospital</v>
          </cell>
          <cell r="B6" t="str">
            <v>Deaconess Med Ctr  - Spokane</v>
          </cell>
          <cell r="C6">
            <v>500044</v>
          </cell>
          <cell r="D6" t="str">
            <v>PPS</v>
          </cell>
          <cell r="E6">
            <v>5</v>
          </cell>
          <cell r="F6" t="str">
            <v>Community Health Systems</v>
          </cell>
          <cell r="G6" t="str">
            <v>Deaconess Hospital</v>
          </cell>
          <cell r="H6" t="str">
            <v>Deaconess Med Ctr  - Spokane</v>
          </cell>
        </row>
        <row r="7">
          <cell r="A7" t="str">
            <v>Fairfax Hospital</v>
          </cell>
          <cell r="B7" t="str">
            <v>BHC Fairfax Hosp - Kirkland</v>
          </cell>
          <cell r="C7">
            <v>504002</v>
          </cell>
          <cell r="D7" t="str">
            <v>Specialty - Psych</v>
          </cell>
          <cell r="E7">
            <v>7</v>
          </cell>
          <cell r="F7" t="str">
            <v>Universal Health Services</v>
          </cell>
          <cell r="G7" t="str">
            <v>Fairfax Hospital</v>
          </cell>
          <cell r="H7" t="str">
            <v>BHC Fairfax Hosp - Kirkland</v>
          </cell>
        </row>
        <row r="8">
          <cell r="A8" t="str">
            <v>Good Samaritan Hospital</v>
          </cell>
          <cell r="B8" t="str">
            <v>Good Samaritan - Puyallup</v>
          </cell>
          <cell r="C8">
            <v>500079</v>
          </cell>
          <cell r="D8" t="str">
            <v>PPS</v>
          </cell>
          <cell r="E8">
            <v>5</v>
          </cell>
          <cell r="F8" t="str">
            <v>MultiCare Health System</v>
          </cell>
          <cell r="G8" t="str">
            <v>Good Samaritan Hospital</v>
          </cell>
          <cell r="H8" t="str">
            <v>Good Samaritan - Puyallup</v>
          </cell>
        </row>
        <row r="9">
          <cell r="A9" t="str">
            <v>Grays Harbor Community Hospital</v>
          </cell>
          <cell r="B9" t="str">
            <v>Grays Harbor Community-Aberdeen</v>
          </cell>
          <cell r="C9">
            <v>500031</v>
          </cell>
          <cell r="D9" t="str">
            <v>PPS</v>
          </cell>
          <cell r="E9">
            <v>5</v>
          </cell>
          <cell r="F9" t="str">
            <v>Grays Harbor Community Hospital</v>
          </cell>
          <cell r="G9" t="str">
            <v>Grays Harbor Community Hospital</v>
          </cell>
          <cell r="H9" t="str">
            <v>Grays Harbor Community-Aberdeen</v>
          </cell>
        </row>
        <row r="10">
          <cell r="A10" t="str">
            <v>Group Health Central Hospital</v>
          </cell>
          <cell r="B10" t="str">
            <v>Group Health Coop Central</v>
          </cell>
          <cell r="C10">
            <v>500052</v>
          </cell>
          <cell r="D10" t="str">
            <v>PPS</v>
          </cell>
          <cell r="E10">
            <v>5</v>
          </cell>
          <cell r="F10" t="str">
            <v>Group Health Cooperative</v>
          </cell>
          <cell r="G10" t="str">
            <v>Group Health Central Hospital</v>
          </cell>
          <cell r="H10" t="str">
            <v>Group Health Coop Central</v>
          </cell>
        </row>
        <row r="11">
          <cell r="A11" t="str">
            <v>Harrison Medical Center</v>
          </cell>
          <cell r="B11" t="str">
            <v>Harrison Memorial - Bremerton</v>
          </cell>
          <cell r="C11">
            <v>500039</v>
          </cell>
          <cell r="D11" t="str">
            <v>PPS</v>
          </cell>
          <cell r="E11">
            <v>5</v>
          </cell>
          <cell r="F11" t="str">
            <v>Franciscan Health System</v>
          </cell>
          <cell r="G11" t="str">
            <v>Harrison Medical Center</v>
          </cell>
          <cell r="H11" t="str">
            <v>Harrison Memorial - Bremerton</v>
          </cell>
        </row>
        <row r="12">
          <cell r="A12" t="str">
            <v>Highline Medical Center</v>
          </cell>
          <cell r="B12" t="str">
            <v>Highline Med Ctr - Burien</v>
          </cell>
          <cell r="C12">
            <v>500011</v>
          </cell>
          <cell r="D12" t="str">
            <v>PPS</v>
          </cell>
          <cell r="E12">
            <v>5</v>
          </cell>
          <cell r="F12" t="str">
            <v>Franciscan Health System</v>
          </cell>
          <cell r="G12" t="str">
            <v>Highline Medical Center</v>
          </cell>
          <cell r="H12" t="str">
            <v>Highline Med Ctr - Burien</v>
          </cell>
        </row>
        <row r="13">
          <cell r="A13" t="str">
            <v>Kadlec Regional Medical Center</v>
          </cell>
          <cell r="B13" t="str">
            <v>Kadlec Med Ctr -Contract</v>
          </cell>
          <cell r="C13">
            <v>500058</v>
          </cell>
          <cell r="D13" t="str">
            <v>PPS</v>
          </cell>
          <cell r="E13">
            <v>5</v>
          </cell>
          <cell r="F13" t="str">
            <v>Kadlec Health System</v>
          </cell>
          <cell r="G13" t="str">
            <v>Kadlec Regional Medical Center</v>
          </cell>
          <cell r="H13" t="str">
            <v>Kadlec Med Ctr -Contract</v>
          </cell>
        </row>
        <row r="14">
          <cell r="A14" t="str">
            <v>Legacy Salmon Creek Medical Center</v>
          </cell>
          <cell r="B14" t="str">
            <v>Legacy Salmon Creek</v>
          </cell>
          <cell r="C14">
            <v>500150</v>
          </cell>
          <cell r="D14" t="str">
            <v>PPS</v>
          </cell>
          <cell r="E14">
            <v>5</v>
          </cell>
          <cell r="F14" t="str">
            <v>Legacy Health</v>
          </cell>
          <cell r="G14" t="str">
            <v>Legacy Salmon Creek Medical Center</v>
          </cell>
          <cell r="H14" t="str">
            <v>Legacy Salmon Creek</v>
          </cell>
        </row>
        <row r="15">
          <cell r="A15" t="str">
            <v>Lourdes Counseling Center</v>
          </cell>
          <cell r="B15" t="str">
            <v>Lourdes Counseling Ctr - Richland</v>
          </cell>
          <cell r="C15">
            <v>504008</v>
          </cell>
          <cell r="D15" t="str">
            <v>Specialty - Psych</v>
          </cell>
          <cell r="E15">
            <v>7</v>
          </cell>
          <cell r="F15" t="str">
            <v>Lourdes Health Network</v>
          </cell>
          <cell r="G15" t="str">
            <v>Lourdes Counseling Center</v>
          </cell>
          <cell r="H15" t="str">
            <v>Lourdes Counseling Ctr - Richland</v>
          </cell>
        </row>
        <row r="16">
          <cell r="A16" t="str">
            <v>Mary Bridge Children's Hospital</v>
          </cell>
          <cell r="B16" t="str">
            <v>Mary Bridge Children's Hosp</v>
          </cell>
          <cell r="C16">
            <v>503301</v>
          </cell>
          <cell r="D16" t="str">
            <v>PPS</v>
          </cell>
          <cell r="E16">
            <v>5</v>
          </cell>
          <cell r="F16" t="str">
            <v>MultiCare Health System</v>
          </cell>
          <cell r="G16" t="str">
            <v>Mary Bridge Children's Hospital</v>
          </cell>
          <cell r="H16" t="str">
            <v>Mary Bridge Children's Hosp</v>
          </cell>
        </row>
        <row r="17">
          <cell r="A17" t="str">
            <v>Navos - West Seattle Campus</v>
          </cell>
          <cell r="B17" t="str">
            <v>Navos</v>
          </cell>
          <cell r="C17">
            <v>504009</v>
          </cell>
          <cell r="D17" t="str">
            <v>Specialty - Psych</v>
          </cell>
          <cell r="E17">
            <v>7</v>
          </cell>
          <cell r="F17" t="str">
            <v>Navos</v>
          </cell>
          <cell r="G17" t="str">
            <v>Navos - West Seattle Campus</v>
          </cell>
          <cell r="H17" t="str">
            <v>Navos</v>
          </cell>
        </row>
        <row r="18">
          <cell r="A18" t="str">
            <v>Northwest Hospital &amp; Medical Center</v>
          </cell>
          <cell r="B18" t="str">
            <v>Northwest Hosp - Seattle</v>
          </cell>
          <cell r="C18">
            <v>500001</v>
          </cell>
          <cell r="D18" t="str">
            <v>PPS</v>
          </cell>
          <cell r="E18">
            <v>5</v>
          </cell>
          <cell r="F18" t="str">
            <v>UW Medicine Health System</v>
          </cell>
          <cell r="G18" t="str">
            <v>Northwest Hospital &amp; Medical Center</v>
          </cell>
          <cell r="H18" t="str">
            <v>Northwest Hosp - Seattle</v>
          </cell>
        </row>
        <row r="19">
          <cell r="A19" t="str">
            <v>Overlake Hospital Medical Center</v>
          </cell>
          <cell r="B19" t="str">
            <v>Overlake Hosp Med Ctr-Bellevue</v>
          </cell>
          <cell r="C19">
            <v>500051</v>
          </cell>
          <cell r="D19" t="str">
            <v>PPS</v>
          </cell>
          <cell r="E19">
            <v>5</v>
          </cell>
          <cell r="F19" t="str">
            <v>Overlake Hospital Medical Cntr</v>
          </cell>
          <cell r="G19" t="str">
            <v>Overlake Hospital Medical Center</v>
          </cell>
          <cell r="H19" t="str">
            <v>Overlake Hosp Med Ctr-Bellevue</v>
          </cell>
        </row>
        <row r="20">
          <cell r="A20" t="str">
            <v>PeaceHealth Southwest Medical Center</v>
          </cell>
          <cell r="B20" t="str">
            <v>Southwest Washington</v>
          </cell>
          <cell r="C20">
            <v>500050</v>
          </cell>
          <cell r="D20" t="str">
            <v>PPS</v>
          </cell>
          <cell r="E20">
            <v>5</v>
          </cell>
          <cell r="F20" t="str">
            <v>PeaceHealth</v>
          </cell>
          <cell r="G20" t="str">
            <v>Southwest Medical Center</v>
          </cell>
          <cell r="H20" t="str">
            <v>Southwest Washington</v>
          </cell>
        </row>
        <row r="21">
          <cell r="A21" t="str">
            <v>PeaceHealth St. John Medical Center</v>
          </cell>
          <cell r="B21" t="str">
            <v>St John Medical Ctr - Longview</v>
          </cell>
          <cell r="C21">
            <v>500041</v>
          </cell>
          <cell r="D21" t="str">
            <v>PPS</v>
          </cell>
          <cell r="E21">
            <v>5</v>
          </cell>
          <cell r="F21" t="str">
            <v>PeaceHealth</v>
          </cell>
          <cell r="G21" t="str">
            <v>St. John Medical Center</v>
          </cell>
          <cell r="H21" t="str">
            <v>St John Medical Ctr - Longview</v>
          </cell>
        </row>
        <row r="22">
          <cell r="A22" t="str">
            <v>PeaceHealth St. Joseph Medical Center</v>
          </cell>
          <cell r="B22" t="str">
            <v>St Joseph Hosp - Bellingham</v>
          </cell>
          <cell r="C22">
            <v>500030</v>
          </cell>
          <cell r="D22" t="str">
            <v>PPS</v>
          </cell>
          <cell r="E22">
            <v>5</v>
          </cell>
          <cell r="F22" t="str">
            <v>PeaceHealth</v>
          </cell>
          <cell r="G22" t="str">
            <v>St. Joseph Medical Center</v>
          </cell>
          <cell r="H22" t="str">
            <v>St Joseph Hosp - Bellingham</v>
          </cell>
        </row>
        <row r="23">
          <cell r="A23" t="str">
            <v>Providence Centralia Hospital</v>
          </cell>
          <cell r="B23" t="str">
            <v>Providence Centralia Hosp</v>
          </cell>
          <cell r="C23">
            <v>500019</v>
          </cell>
          <cell r="D23" t="str">
            <v>PPS</v>
          </cell>
          <cell r="E23">
            <v>5</v>
          </cell>
          <cell r="F23" t="str">
            <v>Providence Health &amp; Services</v>
          </cell>
          <cell r="G23" t="str">
            <v>Centralia Hospital</v>
          </cell>
          <cell r="H23" t="str">
            <v>Providence Centralia Hosp</v>
          </cell>
        </row>
        <row r="24">
          <cell r="A24" t="str">
            <v>Providence Holy Family Hospital</v>
          </cell>
          <cell r="B24" t="str">
            <v>Holy Family Hosp - Spokane</v>
          </cell>
          <cell r="C24">
            <v>500077</v>
          </cell>
          <cell r="D24" t="str">
            <v>PPS</v>
          </cell>
          <cell r="E24">
            <v>5</v>
          </cell>
          <cell r="F24" t="str">
            <v>Providence Health &amp; Services</v>
          </cell>
          <cell r="G24" t="str">
            <v>Holy Family Hospital</v>
          </cell>
          <cell r="H24" t="str">
            <v>Holy Family Hosp - Spokane</v>
          </cell>
        </row>
        <row r="25">
          <cell r="A25" t="str">
            <v>Providence Regional Medical Center Everett</v>
          </cell>
          <cell r="B25" t="str">
            <v>Providence Regional - Everett</v>
          </cell>
          <cell r="C25">
            <v>500014</v>
          </cell>
          <cell r="D25" t="str">
            <v>PPS</v>
          </cell>
          <cell r="E25">
            <v>5</v>
          </cell>
          <cell r="F25" t="str">
            <v>Providence Health &amp; Services</v>
          </cell>
          <cell r="G25" t="str">
            <v>Regional Medical Center Everett</v>
          </cell>
          <cell r="H25" t="str">
            <v>Providence Regional - Everett</v>
          </cell>
        </row>
        <row r="26">
          <cell r="A26" t="str">
            <v>Providence Sacred Heart Medical Center &amp; Children's Hospital</v>
          </cell>
          <cell r="B26" t="str">
            <v>Sacred Heart Med Ctr  - Spokane</v>
          </cell>
          <cell r="C26">
            <v>500054</v>
          </cell>
          <cell r="D26" t="str">
            <v>PPS</v>
          </cell>
          <cell r="E26">
            <v>5</v>
          </cell>
          <cell r="F26" t="str">
            <v>Providence Health &amp; Services</v>
          </cell>
          <cell r="G26" t="str">
            <v>Sacred Heart Medical Center &amp; Children's Hospital</v>
          </cell>
          <cell r="H26" t="str">
            <v>Sacred Heart Med Ctr  - Spokane</v>
          </cell>
        </row>
        <row r="27">
          <cell r="A27" t="str">
            <v>Providence St. Mary Medical Center</v>
          </cell>
          <cell r="B27" t="str">
            <v>St Mary Medical Ctr - Walla Walla</v>
          </cell>
          <cell r="C27">
            <v>500002</v>
          </cell>
          <cell r="D27" t="str">
            <v>PPS</v>
          </cell>
          <cell r="E27">
            <v>5</v>
          </cell>
          <cell r="F27" t="str">
            <v>Providence Health &amp; Services</v>
          </cell>
          <cell r="G27" t="str">
            <v>St. Mary Medical Center</v>
          </cell>
          <cell r="H27" t="str">
            <v>St Mary Medical Ctr - Walla Walla</v>
          </cell>
        </row>
        <row r="28">
          <cell r="A28" t="str">
            <v>Providence St. Peter Hospital</v>
          </cell>
          <cell r="B28" t="str">
            <v>Providence St Peter - Olympia</v>
          </cell>
          <cell r="C28">
            <v>500024</v>
          </cell>
          <cell r="D28" t="str">
            <v>PPS</v>
          </cell>
          <cell r="E28">
            <v>5</v>
          </cell>
          <cell r="F28" t="str">
            <v>Providence Health &amp; Services</v>
          </cell>
          <cell r="G28" t="str">
            <v>St. Peter Hospital</v>
          </cell>
          <cell r="H28" t="str">
            <v>Providence St Peter - Olympia</v>
          </cell>
        </row>
        <row r="29">
          <cell r="A29" t="str">
            <v>Seattle Cancer Care Alliance</v>
          </cell>
          <cell r="B29" t="str">
            <v>Seattle Cancer Care Alliance</v>
          </cell>
          <cell r="C29">
            <v>500138</v>
          </cell>
          <cell r="D29" t="str">
            <v>PPS</v>
          </cell>
          <cell r="E29">
            <v>5</v>
          </cell>
          <cell r="F29" t="str">
            <v>Seattle Cancer Care Alliance</v>
          </cell>
          <cell r="G29" t="str">
            <v>Seattle Cancer Care Alliance</v>
          </cell>
          <cell r="H29" t="str">
            <v>Seattle Cancer Care Alliance</v>
          </cell>
        </row>
        <row r="30">
          <cell r="A30" t="str">
            <v>Seattle Children's Hospital</v>
          </cell>
          <cell r="B30" t="str">
            <v>Seattle Children's Hosp</v>
          </cell>
          <cell r="C30">
            <v>503300</v>
          </cell>
          <cell r="D30" t="str">
            <v>PPS</v>
          </cell>
          <cell r="E30">
            <v>5</v>
          </cell>
          <cell r="F30" t="str">
            <v>Seattle Children's</v>
          </cell>
          <cell r="G30" t="str">
            <v>Seattle Children's Hospital</v>
          </cell>
          <cell r="H30" t="str">
            <v>Seattle Children's Hosp</v>
          </cell>
        </row>
        <row r="31">
          <cell r="A31" t="str">
            <v>Shriners Hospital for Children - Spokane</v>
          </cell>
          <cell r="B31" t="str">
            <v>Shriners Hospital</v>
          </cell>
          <cell r="C31">
            <v>503302</v>
          </cell>
          <cell r="D31" t="str">
            <v>PPS</v>
          </cell>
          <cell r="E31">
            <v>5</v>
          </cell>
          <cell r="F31" t="str">
            <v>Shriners Hospital Children-Spkn</v>
          </cell>
          <cell r="G31" t="str">
            <v>Shriners Hospital for Children - Spokane</v>
          </cell>
          <cell r="H31" t="str">
            <v>Shriners Hospital</v>
          </cell>
        </row>
        <row r="32">
          <cell r="A32" t="str">
            <v>St. Anthony Hospital</v>
          </cell>
          <cell r="B32" t="str">
            <v>St. Anthony's</v>
          </cell>
          <cell r="C32">
            <v>500151</v>
          </cell>
          <cell r="D32" t="str">
            <v>PPS</v>
          </cell>
          <cell r="E32">
            <v>5</v>
          </cell>
          <cell r="F32" t="str">
            <v>Franciscan Health System</v>
          </cell>
          <cell r="G32" t="str">
            <v>St. Anthony Hospital</v>
          </cell>
          <cell r="H32" t="str">
            <v>St. Anthony's</v>
          </cell>
        </row>
        <row r="33">
          <cell r="A33" t="str">
            <v>St. Clare Hospital</v>
          </cell>
          <cell r="B33" t="str">
            <v>St Clare Hosp - Tacoma</v>
          </cell>
          <cell r="C33">
            <v>500121</v>
          </cell>
          <cell r="D33" t="str">
            <v>PPS</v>
          </cell>
          <cell r="E33">
            <v>5</v>
          </cell>
          <cell r="F33" t="str">
            <v>Franciscan Health System</v>
          </cell>
          <cell r="G33" t="str">
            <v>St. Clare Hospital</v>
          </cell>
          <cell r="H33" t="str">
            <v>St Clare Hosp - Tacoma</v>
          </cell>
        </row>
        <row r="34">
          <cell r="A34" t="str">
            <v>St. Francis Hospital</v>
          </cell>
          <cell r="B34" t="str">
            <v>St Francis Hosp - Federal Way</v>
          </cell>
          <cell r="C34">
            <v>500141</v>
          </cell>
          <cell r="D34" t="str">
            <v>PPS</v>
          </cell>
          <cell r="E34">
            <v>5</v>
          </cell>
          <cell r="F34" t="str">
            <v>Franciscan Health System</v>
          </cell>
          <cell r="G34" t="str">
            <v>St. Francis Hospital</v>
          </cell>
          <cell r="H34" t="str">
            <v>St Francis Hosp - Federal Way</v>
          </cell>
        </row>
        <row r="35">
          <cell r="A35" t="str">
            <v>St. Joseph Medical Center</v>
          </cell>
          <cell r="B35" t="str">
            <v>St Joseph Med Ctr - Tacoma</v>
          </cell>
          <cell r="C35">
            <v>500108</v>
          </cell>
          <cell r="D35" t="str">
            <v>PPS</v>
          </cell>
          <cell r="E35">
            <v>5</v>
          </cell>
          <cell r="F35" t="str">
            <v>Franciscan Health System</v>
          </cell>
          <cell r="G35" t="str">
            <v>St. Joseph Medical Center</v>
          </cell>
          <cell r="H35" t="str">
            <v>St Joseph Med Ctr - Tacoma</v>
          </cell>
        </row>
        <row r="36">
          <cell r="A36" t="str">
            <v>St. Luke's Rehabilitation Institute</v>
          </cell>
          <cell r="B36" t="str">
            <v>St Luke's Rehab</v>
          </cell>
          <cell r="C36">
            <v>503025</v>
          </cell>
          <cell r="D36" t="str">
            <v>Rehab</v>
          </cell>
          <cell r="E36">
            <v>10</v>
          </cell>
          <cell r="F36" t="str">
            <v>Inland Northwest Health Service</v>
          </cell>
          <cell r="G36" t="str">
            <v>St. Luke's Rehabilitation Institute</v>
          </cell>
          <cell r="H36" t="str">
            <v>St Luke's Rehab</v>
          </cell>
        </row>
        <row r="37">
          <cell r="A37" t="str">
            <v>Swedish Cherry Hill Campus</v>
          </cell>
          <cell r="B37" t="str">
            <v>Swedish Med Ctr - Cherry Hill</v>
          </cell>
          <cell r="C37">
            <v>500025</v>
          </cell>
          <cell r="D37" t="str">
            <v>PPS</v>
          </cell>
          <cell r="E37">
            <v>5</v>
          </cell>
          <cell r="F37" t="str">
            <v>Providence Health &amp; Services</v>
          </cell>
          <cell r="G37" t="str">
            <v>Swedish Cherry Hill Campus</v>
          </cell>
          <cell r="H37" t="str">
            <v>Swedish Med Ctr - Cherry Hill</v>
          </cell>
        </row>
        <row r="38">
          <cell r="A38" t="str">
            <v>Swedish Edmonds Campus</v>
          </cell>
          <cell r="B38" t="str">
            <v>Stevens Memorial Hosp - Edmonds</v>
          </cell>
          <cell r="C38">
            <v>500026</v>
          </cell>
          <cell r="D38" t="str">
            <v>PPS</v>
          </cell>
          <cell r="E38">
            <v>5</v>
          </cell>
          <cell r="F38" t="str">
            <v>Providence Health &amp; Services</v>
          </cell>
          <cell r="G38" t="str">
            <v>Swedish Edmonds Campus</v>
          </cell>
          <cell r="H38" t="str">
            <v>Stevens Memorial Hosp - Edmonds</v>
          </cell>
        </row>
        <row r="39">
          <cell r="A39" t="str">
            <v>Swedish First Hill Campus</v>
          </cell>
          <cell r="B39" t="str">
            <v>Swedish Med Ctr - First Hill/Ballard</v>
          </cell>
          <cell r="C39">
            <v>500027</v>
          </cell>
          <cell r="D39" t="str">
            <v>PPS</v>
          </cell>
          <cell r="E39">
            <v>5</v>
          </cell>
          <cell r="F39" t="str">
            <v>Providence Health &amp; Services</v>
          </cell>
          <cell r="G39" t="str">
            <v>Swedish First Hill Campus</v>
          </cell>
          <cell r="H39" t="str">
            <v>Swedish Med Ctr - First Hill/Ballard</v>
          </cell>
        </row>
        <row r="40">
          <cell r="A40" t="str">
            <v>Tacoma General Hospital</v>
          </cell>
          <cell r="B40" t="str">
            <v>Tacoma General Allenmore Hosp</v>
          </cell>
          <cell r="C40">
            <v>500129</v>
          </cell>
          <cell r="D40" t="str">
            <v>PPS</v>
          </cell>
          <cell r="E40">
            <v>5</v>
          </cell>
          <cell r="F40" t="str">
            <v>MultiCare Health System</v>
          </cell>
          <cell r="G40" t="str">
            <v>Tacoma General Hospital</v>
          </cell>
          <cell r="H40" t="str">
            <v>Tacoma General Allenmore Hosp</v>
          </cell>
        </row>
        <row r="41">
          <cell r="A41" t="str">
            <v>Toppenish Community Hospital</v>
          </cell>
          <cell r="B41" t="str">
            <v>Toppenish Community Hosp</v>
          </cell>
          <cell r="C41">
            <v>500037</v>
          </cell>
          <cell r="D41" t="str">
            <v>PPS</v>
          </cell>
          <cell r="E41">
            <v>5</v>
          </cell>
          <cell r="F41" t="str">
            <v>Community Health Systems</v>
          </cell>
          <cell r="G41" t="str">
            <v>Toppenish Community Hospital</v>
          </cell>
          <cell r="H41" t="str">
            <v>Toppenish Community Hosp</v>
          </cell>
        </row>
        <row r="42">
          <cell r="A42" t="str">
            <v>Valley Hospital Medical Center</v>
          </cell>
          <cell r="B42" t="str">
            <v>Valley Hosp Med Ctr - Spokane</v>
          </cell>
          <cell r="C42">
            <v>500119</v>
          </cell>
          <cell r="D42" t="str">
            <v>PPS</v>
          </cell>
          <cell r="E42">
            <v>5</v>
          </cell>
          <cell r="F42" t="str">
            <v>Community Health Systems</v>
          </cell>
          <cell r="G42" t="str">
            <v>Valley Hospital</v>
          </cell>
          <cell r="H42" t="str">
            <v>Valley Hosp Med Ctr - Spokane</v>
          </cell>
        </row>
        <row r="43">
          <cell r="A43" t="str">
            <v>Virginia Mason Medical Center</v>
          </cell>
          <cell r="B43" t="str">
            <v>Virginia Mason - Seattle</v>
          </cell>
          <cell r="C43">
            <v>500005</v>
          </cell>
          <cell r="D43" t="str">
            <v>PPS</v>
          </cell>
          <cell r="E43">
            <v>5</v>
          </cell>
          <cell r="F43" t="str">
            <v>Virginia Mason Medical Cntr</v>
          </cell>
          <cell r="G43" t="str">
            <v>Virginia Mason Medical Center</v>
          </cell>
          <cell r="H43" t="str">
            <v>Virginia Mason - Seattle</v>
          </cell>
        </row>
        <row r="44">
          <cell r="A44" t="str">
            <v>Walla Walla General Hospital</v>
          </cell>
          <cell r="B44" t="str">
            <v>Walla Walla General Hosp</v>
          </cell>
          <cell r="C44">
            <v>500049</v>
          </cell>
          <cell r="D44" t="str">
            <v>PPS</v>
          </cell>
          <cell r="E44">
            <v>5</v>
          </cell>
          <cell r="F44" t="str">
            <v>Adventist Health</v>
          </cell>
          <cell r="G44" t="str">
            <v>Walla Walla General Hospital</v>
          </cell>
          <cell r="H44" t="str">
            <v>Walla Walla General Hosp</v>
          </cell>
        </row>
        <row r="45">
          <cell r="A45" t="str">
            <v>Wenatchee Valley Hospital</v>
          </cell>
          <cell r="B45" t="str">
            <v>Wenatchee Valley Hosp</v>
          </cell>
          <cell r="C45">
            <v>500148</v>
          </cell>
          <cell r="D45" t="str">
            <v>PPS</v>
          </cell>
          <cell r="E45">
            <v>5</v>
          </cell>
          <cell r="F45" t="str">
            <v>Confluence Health</v>
          </cell>
          <cell r="G45" t="str">
            <v>Wenatchee Valley Hospital</v>
          </cell>
          <cell r="H45" t="str">
            <v>Wenatchee Valley Hosp</v>
          </cell>
        </row>
        <row r="46">
          <cell r="A46" t="str">
            <v>Yakima Regional Medical &amp; Cardiac Center</v>
          </cell>
          <cell r="B46" t="str">
            <v>Yakima Regional Medical</v>
          </cell>
          <cell r="C46">
            <v>500012</v>
          </cell>
          <cell r="D46" t="str">
            <v>PPS</v>
          </cell>
          <cell r="E46">
            <v>5</v>
          </cell>
          <cell r="F46" t="str">
            <v>Community Health Systems</v>
          </cell>
          <cell r="G46" t="str">
            <v>Yakima Regional Medical &amp; Cardiac Center</v>
          </cell>
          <cell r="H46" t="str">
            <v>Yakima Regional Medical</v>
          </cell>
        </row>
        <row r="47">
          <cell r="A47" t="str">
            <v>Yakima Valley Memorial Hospital</v>
          </cell>
          <cell r="B47" t="str">
            <v>Yakima Valley Memorial  Hosp</v>
          </cell>
          <cell r="C47">
            <v>500036</v>
          </cell>
          <cell r="D47" t="str">
            <v>PPS</v>
          </cell>
          <cell r="E47">
            <v>5</v>
          </cell>
          <cell r="F47" t="str">
            <v>Yakima Valley Memorial Hospital</v>
          </cell>
          <cell r="G47" t="str">
            <v>Yakima Valley Memorial Hospital</v>
          </cell>
          <cell r="H47" t="str">
            <v>Yakima Valley Memorial  Hosp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8">
          <cell r="A8">
            <v>500001</v>
          </cell>
          <cell r="B8" t="str">
            <v>PPS</v>
          </cell>
          <cell r="C8" t="str">
            <v>Northwest Hospital &amp; Medical Center</v>
          </cell>
          <cell r="D8" t="str">
            <v>UW Medicine Health System</v>
          </cell>
          <cell r="E8" t="str">
            <v>Northwest Hospital &amp; Medical Center</v>
          </cell>
          <cell r="F8">
            <v>7306207.9424999999</v>
          </cell>
          <cell r="G8">
            <v>9.0453053199906607E-3</v>
          </cell>
          <cell r="H8">
            <v>2607918.0391000002</v>
          </cell>
        </row>
        <row r="9">
          <cell r="A9">
            <v>500002</v>
          </cell>
          <cell r="B9" t="str">
            <v>PPS</v>
          </cell>
          <cell r="C9" t="str">
            <v>St. Mary Medical Center</v>
          </cell>
          <cell r="D9" t="str">
            <v>Providence Health &amp; Services</v>
          </cell>
          <cell r="E9" t="str">
            <v>Providence St. Mary Medical Center</v>
          </cell>
          <cell r="F9">
            <v>2835961.6597000002</v>
          </cell>
          <cell r="G9">
            <v>3.5110058856327102E-3</v>
          </cell>
          <cell r="H9">
            <v>1864883.7656</v>
          </cell>
        </row>
        <row r="10">
          <cell r="A10">
            <v>500005</v>
          </cell>
          <cell r="B10" t="str">
            <v>PPS</v>
          </cell>
          <cell r="C10" t="str">
            <v>Virginia Mason Medical Center</v>
          </cell>
          <cell r="D10" t="str">
            <v>Virginia Mason Medical Cntr</v>
          </cell>
          <cell r="E10" t="str">
            <v>Virginia Mason Medical Center</v>
          </cell>
          <cell r="F10">
            <v>8590872.5183000006</v>
          </cell>
          <cell r="G10">
            <v>1.0635758728015501E-2</v>
          </cell>
          <cell r="H10">
            <v>3311768.0358000002</v>
          </cell>
        </row>
        <row r="11">
          <cell r="A11">
            <v>500011</v>
          </cell>
          <cell r="B11" t="str">
            <v>PPS</v>
          </cell>
          <cell r="C11" t="str">
            <v>Highline Medical Center</v>
          </cell>
          <cell r="D11" t="str">
            <v>Franciscan Health System</v>
          </cell>
          <cell r="E11" t="str">
            <v>Highline Medical Center</v>
          </cell>
          <cell r="F11">
            <v>10881732.8441</v>
          </cell>
          <cell r="G11">
            <v>1.3471912756944499E-2</v>
          </cell>
          <cell r="H11">
            <v>6575602.9128</v>
          </cell>
        </row>
        <row r="12">
          <cell r="A12">
            <v>500012</v>
          </cell>
          <cell r="B12" t="str">
            <v>PPS</v>
          </cell>
          <cell r="C12" t="str">
            <v>Yakima Regional Medical &amp; Cardiac Center</v>
          </cell>
          <cell r="D12" t="str">
            <v>Community Health Systems</v>
          </cell>
          <cell r="E12" t="str">
            <v>Yakima Regional Medical &amp; Cardiac Center</v>
          </cell>
          <cell r="F12">
            <v>10471933.423800001</v>
          </cell>
          <cell r="G12">
            <v>1.2964568741315401E-2</v>
          </cell>
          <cell r="H12">
            <v>4419164.8230999997</v>
          </cell>
        </row>
        <row r="13">
          <cell r="A13">
            <v>500014</v>
          </cell>
          <cell r="B13" t="str">
            <v>PPS</v>
          </cell>
          <cell r="C13" t="str">
            <v>Regional Medical Center Everett</v>
          </cell>
          <cell r="D13" t="str">
            <v>Providence Health &amp; Services</v>
          </cell>
          <cell r="E13" t="str">
            <v>Providence Regional Medical Center Everett</v>
          </cell>
          <cell r="F13">
            <v>39069268.073899999</v>
          </cell>
          <cell r="G13">
            <v>4.8368929701728E-2</v>
          </cell>
          <cell r="H13">
            <v>9300809.8903999999</v>
          </cell>
        </row>
        <row r="14">
          <cell r="A14">
            <v>500015</v>
          </cell>
          <cell r="B14" t="str">
            <v>PPS</v>
          </cell>
          <cell r="C14" t="str">
            <v>Multicare Auburn Medical Center</v>
          </cell>
          <cell r="D14" t="str">
            <v>MultiCare Health System</v>
          </cell>
          <cell r="E14" t="str">
            <v>Auburn Regional Medical Center</v>
          </cell>
          <cell r="F14">
            <v>9927419.8324999996</v>
          </cell>
          <cell r="G14">
            <v>1.2290444527639201E-2</v>
          </cell>
          <cell r="H14">
            <v>3551988.4712</v>
          </cell>
        </row>
        <row r="15">
          <cell r="A15">
            <v>500016</v>
          </cell>
          <cell r="B15" t="str">
            <v>PPS</v>
          </cell>
          <cell r="C15" t="str">
            <v>Central Washington Hospital</v>
          </cell>
          <cell r="D15" t="str">
            <v>Confluence Health</v>
          </cell>
          <cell r="E15" t="str">
            <v>Central Washington Hospital</v>
          </cell>
          <cell r="F15">
            <v>14470156.2443</v>
          </cell>
          <cell r="G15">
            <v>1.7914488923357501E-2</v>
          </cell>
          <cell r="H15">
            <v>2855041.3368000002</v>
          </cell>
        </row>
        <row r="16">
          <cell r="A16">
            <v>500019</v>
          </cell>
          <cell r="B16" t="str">
            <v>PPS</v>
          </cell>
          <cell r="C16" t="str">
            <v>Centralia Hospital</v>
          </cell>
          <cell r="D16" t="str">
            <v>Providence Health &amp; Services</v>
          </cell>
          <cell r="E16" t="str">
            <v>Providence Centralia Hospital</v>
          </cell>
          <cell r="F16">
            <v>6031204.6361999996</v>
          </cell>
          <cell r="G16">
            <v>7.4668128543717797E-3</v>
          </cell>
          <cell r="H16">
            <v>4943041.2214000002</v>
          </cell>
        </row>
        <row r="17">
          <cell r="A17">
            <v>500024</v>
          </cell>
          <cell r="B17" t="str">
            <v>PPS</v>
          </cell>
          <cell r="C17" t="str">
            <v>St. Peter Hospital</v>
          </cell>
          <cell r="D17" t="str">
            <v>Providence Health &amp; Services</v>
          </cell>
          <cell r="E17" t="str">
            <v>Providence St. Peter Hospital</v>
          </cell>
          <cell r="F17">
            <v>24871114.3211</v>
          </cell>
          <cell r="G17">
            <v>3.0791188049017398E-2</v>
          </cell>
          <cell r="H17">
            <v>5109489.9610000001</v>
          </cell>
        </row>
        <row r="18">
          <cell r="A18">
            <v>500025</v>
          </cell>
          <cell r="B18" t="str">
            <v>PPS</v>
          </cell>
          <cell r="C18" t="str">
            <v>Swedish Cherry Hill Campus</v>
          </cell>
          <cell r="D18" t="str">
            <v>Providence Health &amp; Services</v>
          </cell>
          <cell r="E18" t="str">
            <v>Swedish Cherry Hill Campus</v>
          </cell>
          <cell r="F18">
            <v>12403803.261700001</v>
          </cell>
          <cell r="G18">
            <v>1.5356281742068999E-2</v>
          </cell>
          <cell r="H18">
            <v>3391829.5967000001</v>
          </cell>
        </row>
        <row r="19">
          <cell r="A19">
            <v>500026</v>
          </cell>
          <cell r="B19" t="str">
            <v>PPS</v>
          </cell>
          <cell r="C19" t="str">
            <v>Swedish Edmonds Campus</v>
          </cell>
          <cell r="D19" t="str">
            <v>Providence Health &amp; Services</v>
          </cell>
          <cell r="E19" t="str">
            <v>Swedish Edmonds Campus</v>
          </cell>
          <cell r="F19">
            <v>11519126.0463</v>
          </cell>
          <cell r="G19">
            <v>1.42610247242139E-2</v>
          </cell>
          <cell r="H19">
            <v>4396574.4767000005</v>
          </cell>
        </row>
        <row r="20">
          <cell r="A20">
            <v>500027</v>
          </cell>
          <cell r="B20" t="str">
            <v>PPS</v>
          </cell>
          <cell r="C20" t="str">
            <v>Swedish First Hill Campus</v>
          </cell>
          <cell r="D20" t="str">
            <v>Providence Health &amp; Services</v>
          </cell>
          <cell r="E20" t="str">
            <v>Swedish First Hill Campus</v>
          </cell>
          <cell r="F20">
            <v>52747371.680399999</v>
          </cell>
          <cell r="G20">
            <v>6.5302833621922601E-2</v>
          </cell>
          <cell r="H20">
            <v>12493580.764900001</v>
          </cell>
        </row>
        <row r="21">
          <cell r="A21">
            <v>500030</v>
          </cell>
          <cell r="B21" t="str">
            <v>PPS</v>
          </cell>
          <cell r="C21" t="str">
            <v>St. Joseph Medical Center</v>
          </cell>
          <cell r="D21" t="str">
            <v>PeaceHealth</v>
          </cell>
          <cell r="E21" t="str">
            <v>PeaceHealth St. Joseph Medical Center</v>
          </cell>
          <cell r="F21">
            <v>18282309.837400001</v>
          </cell>
          <cell r="G21">
            <v>2.26340498019506E-2</v>
          </cell>
          <cell r="H21">
            <v>5534764.3909</v>
          </cell>
        </row>
        <row r="22">
          <cell r="A22">
            <v>500031</v>
          </cell>
          <cell r="B22" t="str">
            <v>PPS</v>
          </cell>
          <cell r="C22" t="str">
            <v>Grays Harbor Community Hospital</v>
          </cell>
          <cell r="D22" t="str">
            <v>Grays Harbor Community Hospital</v>
          </cell>
          <cell r="E22" t="str">
            <v>Grays Harbor Community Hospital</v>
          </cell>
          <cell r="F22">
            <v>8166545.0674999999</v>
          </cell>
          <cell r="G22">
            <v>1.01104285733928E-2</v>
          </cell>
          <cell r="H22">
            <v>4353766.7465000004</v>
          </cell>
        </row>
        <row r="23">
          <cell r="A23">
            <v>500036</v>
          </cell>
          <cell r="B23" t="str">
            <v>PPS</v>
          </cell>
          <cell r="C23" t="str">
            <v>Yakima Valley Memorial Hospital</v>
          </cell>
          <cell r="D23" t="str">
            <v>Yakima Valley Memorial Hospital</v>
          </cell>
          <cell r="E23" t="str">
            <v>Yakima Valley Memorial Hospital</v>
          </cell>
          <cell r="F23">
            <v>26968545.480799999</v>
          </cell>
          <cell r="G23">
            <v>3.33878709488825E-2</v>
          </cell>
          <cell r="H23">
            <v>10258449.4438</v>
          </cell>
        </row>
        <row r="24">
          <cell r="A24">
            <v>500037</v>
          </cell>
          <cell r="B24" t="str">
            <v>PPS</v>
          </cell>
          <cell r="C24" t="str">
            <v>Toppenish Community Hospital</v>
          </cell>
          <cell r="D24" t="str">
            <v>Community Health Systems</v>
          </cell>
          <cell r="E24" t="str">
            <v>Toppenish Community Hospital</v>
          </cell>
          <cell r="F24">
            <v>4936972.8335999995</v>
          </cell>
          <cell r="G24">
            <v>6.1121209508213301E-3</v>
          </cell>
          <cell r="H24">
            <v>2220722.7099000001</v>
          </cell>
        </row>
        <row r="25">
          <cell r="A25">
            <v>500039</v>
          </cell>
          <cell r="B25" t="str">
            <v>PPS</v>
          </cell>
          <cell r="C25" t="str">
            <v>Harrison Medical Center</v>
          </cell>
          <cell r="D25" t="str">
            <v>Franciscan Health System</v>
          </cell>
          <cell r="E25" t="str">
            <v>Harrison Medical Center</v>
          </cell>
          <cell r="F25">
            <v>17915108.023600001</v>
          </cell>
          <cell r="G25">
            <v>2.2179442905183401E-2</v>
          </cell>
          <cell r="H25">
            <v>7425670.9067000002</v>
          </cell>
        </row>
        <row r="26">
          <cell r="A26">
            <v>500041</v>
          </cell>
          <cell r="B26" t="str">
            <v>PPS</v>
          </cell>
          <cell r="C26" t="str">
            <v>St. John Medical Center</v>
          </cell>
          <cell r="D26" t="str">
            <v>PeaceHealth</v>
          </cell>
          <cell r="E26" t="str">
            <v>PeaceHealth St. John Medical Center</v>
          </cell>
          <cell r="F26">
            <v>13348223.891000001</v>
          </cell>
          <cell r="G26">
            <v>1.6525502904366399E-2</v>
          </cell>
          <cell r="H26">
            <v>7729109.4903999995</v>
          </cell>
        </row>
        <row r="27">
          <cell r="A27">
            <v>500044</v>
          </cell>
          <cell r="B27" t="str">
            <v>PPS</v>
          </cell>
          <cell r="C27" t="str">
            <v>Deaconess Hospital</v>
          </cell>
          <cell r="D27" t="str">
            <v>Community Health Systems</v>
          </cell>
          <cell r="E27" t="str">
            <v>Deaconess Hospital</v>
          </cell>
          <cell r="F27">
            <v>22361618.596500002</v>
          </cell>
          <cell r="G27">
            <v>2.76843568163367E-2</v>
          </cell>
          <cell r="H27">
            <v>5002323.9908999996</v>
          </cell>
        </row>
        <row r="28">
          <cell r="A28">
            <v>500049</v>
          </cell>
          <cell r="B28" t="str">
            <v>PPS</v>
          </cell>
          <cell r="C28" t="str">
            <v>Walla Walla General Hospital</v>
          </cell>
          <cell r="D28" t="str">
            <v>Adventist Health</v>
          </cell>
          <cell r="E28" t="str">
            <v>Walla Walla General Hospital</v>
          </cell>
          <cell r="F28">
            <v>1360246.9121000001</v>
          </cell>
          <cell r="G28">
            <v>1.6840266150854901E-3</v>
          </cell>
          <cell r="H28">
            <v>968265.93330000003</v>
          </cell>
        </row>
        <row r="29">
          <cell r="A29">
            <v>500050</v>
          </cell>
          <cell r="B29" t="str">
            <v>PPS</v>
          </cell>
          <cell r="C29" t="str">
            <v>Southwest Medical Center</v>
          </cell>
          <cell r="D29" t="str">
            <v>PeaceHealth</v>
          </cell>
          <cell r="E29" t="str">
            <v>PeaceHealth Southwest Medical Center</v>
          </cell>
          <cell r="F29">
            <v>35521656.694399998</v>
          </cell>
          <cell r="G29">
            <v>4.3976880045217499E-2</v>
          </cell>
          <cell r="H29">
            <v>10995464.591800001</v>
          </cell>
        </row>
        <row r="30">
          <cell r="A30">
            <v>500051</v>
          </cell>
          <cell r="B30" t="str">
            <v>PPS</v>
          </cell>
          <cell r="C30" t="str">
            <v>Overlake Hospital Medical Center</v>
          </cell>
          <cell r="D30" t="str">
            <v>Overlake Hospital Medical Cntr</v>
          </cell>
          <cell r="E30" t="str">
            <v>Overlake Hospital Medical Center</v>
          </cell>
          <cell r="F30">
            <v>7175089.1630999995</v>
          </cell>
          <cell r="G30">
            <v>8.8829763249509107E-3</v>
          </cell>
          <cell r="H30">
            <v>2043111.7616000001</v>
          </cell>
        </row>
        <row r="31">
          <cell r="A31">
            <v>500052</v>
          </cell>
          <cell r="B31" t="str">
            <v>PPS</v>
          </cell>
          <cell r="C31" t="str">
            <v>Group Health Central Hospital</v>
          </cell>
          <cell r="D31" t="str">
            <v>Group Health Cooperative</v>
          </cell>
          <cell r="E31" t="str">
            <v>Group Health Central Hospital</v>
          </cell>
          <cell r="F31">
            <v>3668141.7393</v>
          </cell>
          <cell r="G31">
            <v>4.5412698694169496E-3</v>
          </cell>
          <cell r="H31">
            <v>585038.83499999996</v>
          </cell>
        </row>
        <row r="32">
          <cell r="A32">
            <v>500054</v>
          </cell>
          <cell r="B32" t="str">
            <v>PPS</v>
          </cell>
          <cell r="C32" t="str">
            <v>Sacred Heart Medical Center &amp; Children's Hospital</v>
          </cell>
          <cell r="D32" t="str">
            <v>Providence Health &amp; Services</v>
          </cell>
          <cell r="E32" t="str">
            <v>Providence Sacred Heart Medical Center &amp; Children's Hospital</v>
          </cell>
          <cell r="F32">
            <v>63313219.091799997</v>
          </cell>
          <cell r="G32">
            <v>7.83836707063163E-2</v>
          </cell>
          <cell r="H32">
            <v>13561413.351500001</v>
          </cell>
        </row>
        <row r="33">
          <cell r="A33">
            <v>500058</v>
          </cell>
          <cell r="B33" t="str">
            <v>PPS</v>
          </cell>
          <cell r="C33" t="str">
            <v>Kadlec Regional Medical Center</v>
          </cell>
          <cell r="D33" t="str">
            <v>Kadlec Health System</v>
          </cell>
          <cell r="E33" t="str">
            <v>Kadlec Regional Medical Center</v>
          </cell>
          <cell r="F33">
            <v>20626213.8847</v>
          </cell>
          <cell r="G33">
            <v>2.5535873554497102E-2</v>
          </cell>
          <cell r="H33">
            <v>6170501.7687999997</v>
          </cell>
        </row>
        <row r="34">
          <cell r="A34">
            <v>500077</v>
          </cell>
          <cell r="B34" t="str">
            <v>PPS</v>
          </cell>
          <cell r="C34" t="str">
            <v>Holy Family Hospital</v>
          </cell>
          <cell r="D34" t="str">
            <v>Providence Health &amp; Services</v>
          </cell>
          <cell r="E34" t="str">
            <v>Providence Holy Family Hospital</v>
          </cell>
          <cell r="F34">
            <v>13084171.52</v>
          </cell>
          <cell r="G34">
            <v>1.6198598122164801E-2</v>
          </cell>
          <cell r="H34">
            <v>7332921.3421</v>
          </cell>
        </row>
        <row r="35">
          <cell r="A35">
            <v>500079</v>
          </cell>
          <cell r="B35" t="str">
            <v>PPS</v>
          </cell>
          <cell r="C35" t="str">
            <v>Good Samaritan Hospital</v>
          </cell>
          <cell r="D35" t="str">
            <v>MultiCare Health System</v>
          </cell>
          <cell r="E35" t="str">
            <v>Good Samaritan Hospital</v>
          </cell>
          <cell r="F35">
            <v>21469000.176899999</v>
          </cell>
          <cell r="G35">
            <v>2.6579268348684001E-2</v>
          </cell>
          <cell r="H35">
            <v>5273017.2122</v>
          </cell>
        </row>
        <row r="36">
          <cell r="A36">
            <v>500108</v>
          </cell>
          <cell r="B36" t="str">
            <v>PPS</v>
          </cell>
          <cell r="C36" t="str">
            <v>St. Joseph Medical Center</v>
          </cell>
          <cell r="D36" t="str">
            <v>Franciscan Health System</v>
          </cell>
          <cell r="E36" t="str">
            <v>St. Joseph Medical Center</v>
          </cell>
          <cell r="F36">
            <v>34872413.258100003</v>
          </cell>
          <cell r="G36">
            <v>4.3173097131488397E-2</v>
          </cell>
          <cell r="H36">
            <v>8835259.9860999994</v>
          </cell>
        </row>
        <row r="37">
          <cell r="A37">
            <v>500119</v>
          </cell>
          <cell r="B37" t="str">
            <v>PPS</v>
          </cell>
          <cell r="C37" t="str">
            <v>Valley Hospital</v>
          </cell>
          <cell r="D37" t="str">
            <v>Community Health Systems</v>
          </cell>
          <cell r="E37" t="str">
            <v>Valley Hospital Medical Center</v>
          </cell>
          <cell r="F37">
            <v>6303108.5547000002</v>
          </cell>
          <cell r="G37">
            <v>7.8034380886780504E-3</v>
          </cell>
          <cell r="H37">
            <v>3302972.2519</v>
          </cell>
        </row>
        <row r="38">
          <cell r="A38">
            <v>500121</v>
          </cell>
          <cell r="B38" t="str">
            <v>PPS</v>
          </cell>
          <cell r="C38" t="str">
            <v>St. Clare Hospital</v>
          </cell>
          <cell r="D38" t="str">
            <v>Franciscan Health System</v>
          </cell>
          <cell r="E38" t="str">
            <v>St. Clare Hospital</v>
          </cell>
          <cell r="F38">
            <v>9986849.3245999999</v>
          </cell>
          <cell r="G38">
            <v>1.23640200274452E-2</v>
          </cell>
          <cell r="H38">
            <v>6068364.3779999996</v>
          </cell>
        </row>
        <row r="39">
          <cell r="A39">
            <v>500129</v>
          </cell>
          <cell r="B39" t="str">
            <v>PPS</v>
          </cell>
          <cell r="C39" t="str">
            <v>Tacoma General Hospital</v>
          </cell>
          <cell r="D39" t="str">
            <v>MultiCare Health System</v>
          </cell>
          <cell r="E39" t="str">
            <v>Tacoma General Hospital</v>
          </cell>
          <cell r="F39">
            <v>50422713.498400003</v>
          </cell>
          <cell r="G39">
            <v>6.2424836829839903E-2</v>
          </cell>
          <cell r="H39">
            <v>17630444.048599999</v>
          </cell>
        </row>
        <row r="40">
          <cell r="A40">
            <v>500138</v>
          </cell>
          <cell r="B40" t="str">
            <v>PPS</v>
          </cell>
          <cell r="C40" t="str">
            <v>Seattle Cancer Care Alliance</v>
          </cell>
          <cell r="D40" t="str">
            <v>Seattle Cancer Care Alliance</v>
          </cell>
          <cell r="E40" t="str">
            <v>Seattle Cancer Care Alliance</v>
          </cell>
          <cell r="F40">
            <v>2989719.5567999999</v>
          </cell>
          <cell r="G40">
            <v>3.7013627897305298E-3</v>
          </cell>
          <cell r="H40">
            <v>6269546.6299000001</v>
          </cell>
        </row>
        <row r="41">
          <cell r="A41">
            <v>500139</v>
          </cell>
          <cell r="B41" t="str">
            <v>PPS</v>
          </cell>
          <cell r="C41" t="str">
            <v>Capital Medical Center</v>
          </cell>
          <cell r="D41" t="str">
            <v>Capella Healthcare</v>
          </cell>
          <cell r="E41" t="str">
            <v>Capital Medical Center</v>
          </cell>
          <cell r="F41">
            <v>4520953.5124000004</v>
          </cell>
          <cell r="G41">
            <v>5.5970765106843502E-3</v>
          </cell>
          <cell r="H41">
            <v>2076412.6568</v>
          </cell>
        </row>
        <row r="42">
          <cell r="A42">
            <v>500141</v>
          </cell>
          <cell r="B42" t="str">
            <v>PPS</v>
          </cell>
          <cell r="C42" t="str">
            <v>St. Francis Hospital</v>
          </cell>
          <cell r="D42" t="str">
            <v>Franciscan Health System</v>
          </cell>
          <cell r="E42" t="str">
            <v>St. Francis Hospital</v>
          </cell>
          <cell r="F42">
            <v>11291330.572699999</v>
          </cell>
          <cell r="G42">
            <v>1.3979007072178799E-2</v>
          </cell>
          <cell r="H42">
            <v>4859584.6743999999</v>
          </cell>
        </row>
        <row r="43">
          <cell r="A43">
            <v>500148</v>
          </cell>
          <cell r="B43" t="str">
            <v>PPS</v>
          </cell>
          <cell r="C43" t="str">
            <v>Wenatchee Valley Hospital</v>
          </cell>
          <cell r="D43" t="str">
            <v>Confluence Health</v>
          </cell>
          <cell r="E43" t="str">
            <v>Wenatchee Valley Hospital</v>
          </cell>
          <cell r="F43">
            <v>506098.75109999999</v>
          </cell>
          <cell r="G43">
            <v>6.2656548537804802E-4</v>
          </cell>
          <cell r="H43">
            <v>4207691.0120000001</v>
          </cell>
        </row>
        <row r="44">
          <cell r="A44">
            <v>500150</v>
          </cell>
          <cell r="B44" t="str">
            <v>PPS</v>
          </cell>
          <cell r="C44" t="str">
            <v>Legacy Salmon Creek Medical Center</v>
          </cell>
          <cell r="D44" t="str">
            <v>Legacy Health</v>
          </cell>
          <cell r="E44" t="str">
            <v>Legacy Salmon Creek Medical Center</v>
          </cell>
          <cell r="F44">
            <v>16797290.1723</v>
          </cell>
          <cell r="G44">
            <v>2.0795550763498101E-2</v>
          </cell>
          <cell r="H44">
            <v>4913923.5344000002</v>
          </cell>
        </row>
        <row r="45">
          <cell r="A45">
            <v>500151</v>
          </cell>
          <cell r="B45" t="str">
            <v>PPS</v>
          </cell>
          <cell r="C45" t="str">
            <v>St. Anthony Hospital</v>
          </cell>
          <cell r="D45" t="str">
            <v>Franciscan Health System</v>
          </cell>
          <cell r="E45" t="str">
            <v>St. Anthony Hospital</v>
          </cell>
          <cell r="F45">
            <v>3775084.7201999999</v>
          </cell>
          <cell r="G45">
            <v>4.6736684983203899E-3</v>
          </cell>
          <cell r="H45">
            <v>1699893.898</v>
          </cell>
        </row>
        <row r="46">
          <cell r="A46">
            <v>503025</v>
          </cell>
          <cell r="B46" t="str">
            <v>Rehab</v>
          </cell>
          <cell r="C46" t="str">
            <v>St. Luke's Rehabilitation Institute</v>
          </cell>
          <cell r="D46" t="str">
            <v>Inland Northwest Health Service</v>
          </cell>
          <cell r="E46" t="str">
            <v>St. Luke's Rehabilitation Institute</v>
          </cell>
          <cell r="F46">
            <v>2672486.08</v>
          </cell>
          <cell r="G46">
            <v>1</v>
          </cell>
          <cell r="H46">
            <v>0</v>
          </cell>
        </row>
        <row r="47">
          <cell r="A47">
            <v>503300</v>
          </cell>
          <cell r="B47" t="str">
            <v>PPS</v>
          </cell>
          <cell r="C47" t="str">
            <v>Seattle Children's Hospital</v>
          </cell>
          <cell r="D47" t="str">
            <v>Seattle Children's</v>
          </cell>
          <cell r="E47" t="str">
            <v>Seattle Children's Hospital</v>
          </cell>
          <cell r="F47">
            <v>146735111.2507</v>
          </cell>
          <cell r="G47">
            <v>0.181662483859065</v>
          </cell>
          <cell r="H47">
            <v>22567874.480599999</v>
          </cell>
        </row>
        <row r="48">
          <cell r="A48">
            <v>503301</v>
          </cell>
          <cell r="B48" t="str">
            <v>PPS</v>
          </cell>
          <cell r="C48" t="str">
            <v>Mary Bridge Children's Hospital</v>
          </cell>
          <cell r="D48" t="str">
            <v>MultiCare Health System</v>
          </cell>
          <cell r="E48" t="str">
            <v>Mary Bridge Children's Hospital</v>
          </cell>
          <cell r="F48">
            <v>29393208.289000001</v>
          </cell>
          <cell r="G48">
            <v>3.6389676477933799E-2</v>
          </cell>
          <cell r="H48">
            <v>13228564.170399999</v>
          </cell>
        </row>
        <row r="49">
          <cell r="A49">
            <v>503302</v>
          </cell>
          <cell r="B49" t="str">
            <v>PPS</v>
          </cell>
          <cell r="C49" t="str">
            <v>Shriners Hospital for Children - Spokane</v>
          </cell>
          <cell r="D49" t="str">
            <v>Shriners Hospital Children-Spkn</v>
          </cell>
          <cell r="E49" t="str">
            <v>Shriners Hospital for Children - Spokane</v>
          </cell>
          <cell r="F49">
            <v>817689.65520000004</v>
          </cell>
          <cell r="G49">
            <v>1.01232440227414E-3</v>
          </cell>
          <cell r="H49">
            <v>249231.14290000001</v>
          </cell>
        </row>
        <row r="50">
          <cell r="A50">
            <v>504002</v>
          </cell>
          <cell r="B50" t="str">
            <v>Psych</v>
          </cell>
          <cell r="C50" t="str">
            <v>Fairfax Hospital</v>
          </cell>
          <cell r="D50" t="str">
            <v>Universal Health Services</v>
          </cell>
          <cell r="E50" t="str">
            <v>Fairfax Hospital</v>
          </cell>
          <cell r="F50">
            <v>6274120.4824000001</v>
          </cell>
          <cell r="G50">
            <v>0.521051718277176</v>
          </cell>
          <cell r="H50">
            <v>0</v>
          </cell>
        </row>
        <row r="51">
          <cell r="A51">
            <v>504008</v>
          </cell>
          <cell r="B51" t="str">
            <v>Psych</v>
          </cell>
          <cell r="C51" t="str">
            <v>Lourdes Counseling Center</v>
          </cell>
          <cell r="D51" t="str">
            <v>Lourdes Health Network</v>
          </cell>
          <cell r="E51" t="str">
            <v>Lourdes Counseling Center</v>
          </cell>
          <cell r="F51">
            <v>1268720.4904</v>
          </cell>
          <cell r="G51">
            <v>0.10536440818928999</v>
          </cell>
          <cell r="H51">
            <v>0</v>
          </cell>
        </row>
        <row r="52">
          <cell r="A52">
            <v>504009</v>
          </cell>
          <cell r="B52" t="str">
            <v>Psych</v>
          </cell>
          <cell r="C52" t="str">
            <v>Navos - West Seattle Campus</v>
          </cell>
          <cell r="D52" t="str">
            <v>Navos</v>
          </cell>
          <cell r="E52" t="str">
            <v>Navos - West Seattle Campus</v>
          </cell>
          <cell r="F52">
            <v>4498421.4630000005</v>
          </cell>
          <cell r="G52">
            <v>0.37358387353353401</v>
          </cell>
          <cell r="H52">
            <v>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Supplemental Wkld Step "/>
      <sheetName val="HCS Summary"/>
      <sheetName val="RCS Summary"/>
      <sheetName val="Charts"/>
      <sheetName val="DDA Fin Elig Staff Estimate"/>
      <sheetName val="Feb 14 CFC"/>
      <sheetName val="Hosp Dischrg"/>
      <sheetName val="APS Cases"/>
      <sheetName val="ADH Cases"/>
      <sheetName val="AFH &amp; BH Complaints"/>
      <sheetName val="Bed Growth"/>
      <sheetName val="BH MODEL"/>
      <sheetName val="AFH MODEL"/>
      <sheetName val="BH FTE COST"/>
      <sheetName val="AFH FTE COST"/>
      <sheetName val="HCS FTE cost"/>
      <sheetName val="APS Cases_old"/>
      <sheetName val="Hosp Dchrg_old"/>
      <sheetName val="APS_new"/>
    </sheetNames>
    <sheetDataSet>
      <sheetData sheetId="0" refreshError="1"/>
      <sheetData sheetId="1">
        <row r="1">
          <cell r="A1">
            <v>0</v>
          </cell>
        </row>
      </sheetData>
      <sheetData sheetId="2" refreshError="1"/>
      <sheetData sheetId="3" refreshError="1"/>
      <sheetData sheetId="4"/>
      <sheetData sheetId="5">
        <row r="108">
          <cell r="F108">
            <v>35850.5</v>
          </cell>
        </row>
      </sheetData>
      <sheetData sheetId="6">
        <row r="131">
          <cell r="D131">
            <v>2339</v>
          </cell>
        </row>
      </sheetData>
      <sheetData sheetId="7">
        <row r="112">
          <cell r="E112">
            <v>15933</v>
          </cell>
        </row>
      </sheetData>
      <sheetData sheetId="8">
        <row r="99">
          <cell r="D99">
            <v>1073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Y 2008 IP Claims - Medicare"/>
    </sheetNames>
    <sheetDataSet>
      <sheetData sheetId="0">
        <row r="2">
          <cell r="B2" t="str">
            <v>Medicare Provider Number</v>
          </cell>
          <cell r="D2" t="str">
            <v>Hospital Name</v>
          </cell>
          <cell r="F2" t="str">
            <v>Psych Reimbursement</v>
          </cell>
          <cell r="G2" t="str">
            <v>Non-Psych Reimbursement</v>
          </cell>
          <cell r="I2" t="str">
            <v>Psych Reimbursement</v>
          </cell>
          <cell r="J2" t="str">
            <v>Non-Psych Reimbursement</v>
          </cell>
        </row>
        <row r="3">
          <cell r="B3">
            <v>111111</v>
          </cell>
          <cell r="D3" t="str">
            <v>Group Health Cooperative Central Hospital</v>
          </cell>
          <cell r="F3">
            <v>0</v>
          </cell>
          <cell r="G3">
            <v>1995183.3900000099</v>
          </cell>
          <cell r="I3">
            <v>0</v>
          </cell>
          <cell r="J3">
            <v>1995183.3900000099</v>
          </cell>
        </row>
        <row r="4">
          <cell r="B4">
            <v>130003</v>
          </cell>
          <cell r="D4" t="str">
            <v>St Joseph Regional Medical Center - Lewiston</v>
          </cell>
          <cell r="F4">
            <v>134504.95000000001</v>
          </cell>
          <cell r="G4">
            <v>1733349.93</v>
          </cell>
          <cell r="I4">
            <v>134504.95000000001</v>
          </cell>
          <cell r="J4">
            <v>1733349.93</v>
          </cell>
        </row>
        <row r="5">
          <cell r="B5">
            <v>130011</v>
          </cell>
          <cell r="D5" t="str">
            <v>Gritman Medical Center - Moscow</v>
          </cell>
          <cell r="F5">
            <v>0</v>
          </cell>
          <cell r="G5">
            <v>47632.36</v>
          </cell>
          <cell r="I5">
            <v>0</v>
          </cell>
          <cell r="J5">
            <v>47632.36</v>
          </cell>
        </row>
        <row r="6">
          <cell r="B6">
            <v>130024</v>
          </cell>
          <cell r="D6" t="str">
            <v>Bonner General Hospital - Sandpoint</v>
          </cell>
          <cell r="F6">
            <v>0</v>
          </cell>
          <cell r="G6">
            <v>16396.97</v>
          </cell>
          <cell r="I6">
            <v>0</v>
          </cell>
          <cell r="J6">
            <v>16396.97</v>
          </cell>
        </row>
        <row r="7">
          <cell r="B7">
            <v>130049</v>
          </cell>
          <cell r="D7" t="str">
            <v>Kootenai Medical Center - Coeur D'Alene</v>
          </cell>
          <cell r="F7">
            <v>160560.57999999999</v>
          </cell>
          <cell r="G7">
            <v>65692.69</v>
          </cell>
          <cell r="I7">
            <v>160560.57999999999</v>
          </cell>
          <cell r="J7">
            <v>65692.69</v>
          </cell>
        </row>
        <row r="8">
          <cell r="B8">
            <v>132001</v>
          </cell>
          <cell r="D8" t="str">
            <v>Northern Idaho Advanced_Idaho</v>
          </cell>
          <cell r="F8">
            <v>0</v>
          </cell>
          <cell r="G8">
            <v>164429.56</v>
          </cell>
          <cell r="I8">
            <v>0</v>
          </cell>
          <cell r="J8">
            <v>164429.56</v>
          </cell>
        </row>
        <row r="9">
          <cell r="B9">
            <v>380001</v>
          </cell>
          <cell r="D9" t="str">
            <v>Mid-Columbia Medical Center - The Dalles</v>
          </cell>
          <cell r="F9">
            <v>0</v>
          </cell>
          <cell r="G9">
            <v>270511.26</v>
          </cell>
          <cell r="I9">
            <v>0</v>
          </cell>
          <cell r="J9">
            <v>270511.26</v>
          </cell>
        </row>
        <row r="10">
          <cell r="B10">
            <v>380004</v>
          </cell>
          <cell r="D10" t="str">
            <v>Prov St Vincent Hospital Medical Center - Portland - Contract</v>
          </cell>
          <cell r="F10">
            <v>0</v>
          </cell>
          <cell r="G10">
            <v>363680.78</v>
          </cell>
          <cell r="I10">
            <v>0</v>
          </cell>
          <cell r="J10">
            <v>363680.78</v>
          </cell>
        </row>
        <row r="11">
          <cell r="B11">
            <v>380006</v>
          </cell>
          <cell r="D11" t="str">
            <v>Providence Hood River Memorial Hospital</v>
          </cell>
          <cell r="F11">
            <v>0</v>
          </cell>
          <cell r="G11">
            <v>190474.57</v>
          </cell>
          <cell r="I11">
            <v>0</v>
          </cell>
          <cell r="J11">
            <v>190474.57</v>
          </cell>
        </row>
        <row r="12">
          <cell r="B12">
            <v>380007</v>
          </cell>
          <cell r="D12" t="str">
            <v>Legacy Emanuel Hospital - Portland</v>
          </cell>
          <cell r="F12">
            <v>128718.85</v>
          </cell>
          <cell r="G12">
            <v>5467601.9400000004</v>
          </cell>
          <cell r="I12">
            <v>128718.85</v>
          </cell>
          <cell r="J12">
            <v>5467601.9400000004</v>
          </cell>
        </row>
        <row r="13">
          <cell r="B13">
            <v>380009</v>
          </cell>
          <cell r="D13" t="str">
            <v>Oregon Health Sciences University Hosp-Portland</v>
          </cell>
          <cell r="F13">
            <v>0</v>
          </cell>
          <cell r="G13">
            <v>7720316.3899999904</v>
          </cell>
          <cell r="I13">
            <v>0</v>
          </cell>
          <cell r="J13">
            <v>7720316.3899999904</v>
          </cell>
        </row>
        <row r="14">
          <cell r="B14">
            <v>380017</v>
          </cell>
          <cell r="D14" t="str">
            <v>Legacy Good Samaritan Hospital - Portland - Contract</v>
          </cell>
          <cell r="F14">
            <v>23800.240000000002</v>
          </cell>
          <cell r="G14">
            <v>495936.32</v>
          </cell>
          <cell r="I14">
            <v>23800.240000000002</v>
          </cell>
          <cell r="J14">
            <v>495936.32</v>
          </cell>
        </row>
        <row r="15">
          <cell r="B15">
            <v>380026</v>
          </cell>
          <cell r="D15" t="str">
            <v>Columbia Memorial Hospital - Astoria</v>
          </cell>
          <cell r="F15">
            <v>0</v>
          </cell>
          <cell r="G15">
            <v>118484.41</v>
          </cell>
          <cell r="I15">
            <v>0</v>
          </cell>
          <cell r="J15">
            <v>118484.41</v>
          </cell>
        </row>
        <row r="16">
          <cell r="B16">
            <v>380060</v>
          </cell>
          <cell r="D16" t="str">
            <v>Portland Adventist Medical Center</v>
          </cell>
          <cell r="F16">
            <v>26123.21</v>
          </cell>
          <cell r="G16">
            <v>50872.71</v>
          </cell>
          <cell r="I16">
            <v>26123.21</v>
          </cell>
          <cell r="J16">
            <v>50872.71</v>
          </cell>
        </row>
        <row r="17">
          <cell r="B17">
            <v>380061</v>
          </cell>
          <cell r="D17" t="str">
            <v>Providence Portland Medical Center - Contract</v>
          </cell>
          <cell r="F17">
            <v>120165</v>
          </cell>
          <cell r="G17">
            <v>419848.46</v>
          </cell>
          <cell r="I17">
            <v>120165</v>
          </cell>
          <cell r="J17">
            <v>419848.46</v>
          </cell>
        </row>
        <row r="18">
          <cell r="B18">
            <v>382004</v>
          </cell>
          <cell r="D18" t="str">
            <v>VIBRA</v>
          </cell>
          <cell r="F18">
            <v>0</v>
          </cell>
          <cell r="G18">
            <v>105504.95</v>
          </cell>
          <cell r="I18">
            <v>0</v>
          </cell>
          <cell r="J18">
            <v>105504.95</v>
          </cell>
        </row>
        <row r="19">
          <cell r="B19">
            <v>500000</v>
          </cell>
          <cell r="D19" t="str">
            <v>Madigan Army Med Ctr - Tacoma</v>
          </cell>
          <cell r="F19">
            <v>0</v>
          </cell>
          <cell r="G19">
            <v>421541.25</v>
          </cell>
          <cell r="I19">
            <v>0</v>
          </cell>
          <cell r="J19">
            <v>421541.25</v>
          </cell>
        </row>
        <row r="20">
          <cell r="B20">
            <v>500001</v>
          </cell>
          <cell r="D20" t="str">
            <v>Northwest Hospital - Seattle - Contract</v>
          </cell>
          <cell r="F20">
            <v>144220.25</v>
          </cell>
          <cell r="G20">
            <v>4417067.82</v>
          </cell>
          <cell r="I20">
            <v>144220.25</v>
          </cell>
          <cell r="J20">
            <v>4417067.82</v>
          </cell>
        </row>
        <row r="21">
          <cell r="B21">
            <v>500002</v>
          </cell>
          <cell r="D21" t="str">
            <v>St Mary Medical Ctr - Walla Walla</v>
          </cell>
          <cell r="F21">
            <v>8648</v>
          </cell>
          <cell r="G21">
            <v>1509198.11</v>
          </cell>
          <cell r="I21">
            <v>8648</v>
          </cell>
          <cell r="J21">
            <v>1509198.11</v>
          </cell>
        </row>
        <row r="22">
          <cell r="B22">
            <v>500003</v>
          </cell>
          <cell r="D22" t="str">
            <v>Skagit Valley Hospital</v>
          </cell>
          <cell r="F22">
            <v>418943.34</v>
          </cell>
          <cell r="G22">
            <v>3430603.82</v>
          </cell>
          <cell r="I22">
            <v>800844.24</v>
          </cell>
          <cell r="J22">
            <v>6586215.1900000004</v>
          </cell>
        </row>
        <row r="23">
          <cell r="B23">
            <v>500005</v>
          </cell>
          <cell r="D23" t="str">
            <v>Virginia Mason - Seattle - Contract</v>
          </cell>
          <cell r="F23">
            <v>0</v>
          </cell>
          <cell r="G23">
            <v>6900288.29</v>
          </cell>
          <cell r="I23">
            <v>0</v>
          </cell>
          <cell r="J23">
            <v>6900288.29</v>
          </cell>
        </row>
        <row r="24">
          <cell r="B24">
            <v>500007</v>
          </cell>
          <cell r="D24" t="str">
            <v>Island Hospital - Anacortes</v>
          </cell>
          <cell r="F24">
            <v>0</v>
          </cell>
          <cell r="G24">
            <v>461458.21</v>
          </cell>
          <cell r="I24">
            <v>0</v>
          </cell>
          <cell r="J24">
            <v>884827.11</v>
          </cell>
        </row>
        <row r="25">
          <cell r="B25">
            <v>500008</v>
          </cell>
          <cell r="D25" t="str">
            <v>U of W Medical Ctr-Seattle - Contract</v>
          </cell>
          <cell r="F25">
            <v>255769.95</v>
          </cell>
          <cell r="G25">
            <v>27065621.900000099</v>
          </cell>
          <cell r="I25">
            <v>493374.09</v>
          </cell>
          <cell r="J25">
            <v>51611023.939999901</v>
          </cell>
        </row>
        <row r="26">
          <cell r="B26">
            <v>500011</v>
          </cell>
          <cell r="D26" t="str">
            <v>Highline Medical Center - Burien - Contract</v>
          </cell>
          <cell r="F26">
            <v>0</v>
          </cell>
          <cell r="G26">
            <v>7774675.4499999899</v>
          </cell>
          <cell r="I26">
            <v>0</v>
          </cell>
          <cell r="J26">
            <v>7774675.4499999899</v>
          </cell>
        </row>
        <row r="27">
          <cell r="B27">
            <v>500012</v>
          </cell>
          <cell r="D27" t="str">
            <v>Yakima Regional Medical &amp; Heart Center</v>
          </cell>
          <cell r="F27">
            <v>0</v>
          </cell>
          <cell r="G27">
            <v>10647293.02</v>
          </cell>
          <cell r="I27">
            <v>0</v>
          </cell>
          <cell r="J27">
            <v>10647293.02</v>
          </cell>
        </row>
        <row r="28">
          <cell r="B28">
            <v>500014</v>
          </cell>
          <cell r="D28" t="str">
            <v>Providence Regional Medical Center - Everett</v>
          </cell>
          <cell r="F28">
            <v>3692</v>
          </cell>
          <cell r="G28">
            <v>18923606.420000002</v>
          </cell>
          <cell r="I28">
            <v>3692</v>
          </cell>
          <cell r="J28">
            <v>18923606.420000002</v>
          </cell>
        </row>
        <row r="29">
          <cell r="B29">
            <v>500015</v>
          </cell>
          <cell r="D29" t="str">
            <v>Auburn Regional Med Ctr - Contract</v>
          </cell>
          <cell r="F29">
            <v>0</v>
          </cell>
          <cell r="G29">
            <v>7467022.3099999996</v>
          </cell>
          <cell r="I29">
            <v>0</v>
          </cell>
          <cell r="J29">
            <v>7467022.3099999996</v>
          </cell>
        </row>
        <row r="30">
          <cell r="B30">
            <v>500016</v>
          </cell>
          <cell r="D30" t="str">
            <v>Central Washington Hosp-Wenatchee</v>
          </cell>
          <cell r="F30">
            <v>0</v>
          </cell>
          <cell r="G30">
            <v>9491900.7699999195</v>
          </cell>
          <cell r="I30">
            <v>0</v>
          </cell>
          <cell r="J30">
            <v>9491900.7699999195</v>
          </cell>
        </row>
        <row r="31">
          <cell r="B31">
            <v>500019</v>
          </cell>
          <cell r="D31" t="str">
            <v>Providence Centralia Hospital</v>
          </cell>
          <cell r="F31">
            <v>0</v>
          </cell>
          <cell r="G31">
            <v>3558304.95</v>
          </cell>
          <cell r="I31">
            <v>0</v>
          </cell>
          <cell r="J31">
            <v>3558304.95</v>
          </cell>
        </row>
        <row r="32">
          <cell r="B32">
            <v>500021</v>
          </cell>
          <cell r="D32" t="str">
            <v>St Clare Hospital - Tacoma - Contract</v>
          </cell>
          <cell r="F32">
            <v>8226</v>
          </cell>
          <cell r="G32">
            <v>7101717.21</v>
          </cell>
          <cell r="I32">
            <v>8226</v>
          </cell>
          <cell r="J32">
            <v>7101717.21</v>
          </cell>
        </row>
        <row r="33">
          <cell r="B33">
            <v>500024</v>
          </cell>
          <cell r="D33" t="str">
            <v>Providence St Peter Hospital - Olympia</v>
          </cell>
          <cell r="F33">
            <v>1341219.3799999999</v>
          </cell>
          <cell r="G33">
            <v>11106941.98</v>
          </cell>
          <cell r="I33">
            <v>1341219.3799999999</v>
          </cell>
          <cell r="J33">
            <v>11106941.98</v>
          </cell>
        </row>
        <row r="34">
          <cell r="B34">
            <v>500025</v>
          </cell>
          <cell r="D34" t="str">
            <v>Swedish Med. Ctr Cherry Hill Campus</v>
          </cell>
          <cell r="F34">
            <v>572185.48</v>
          </cell>
          <cell r="G34">
            <v>8690299.3800000008</v>
          </cell>
          <cell r="I34">
            <v>572185.48</v>
          </cell>
          <cell r="J34">
            <v>8690299.3800000008</v>
          </cell>
        </row>
        <row r="35">
          <cell r="B35">
            <v>500026</v>
          </cell>
          <cell r="D35" t="str">
            <v>Stevens Memorial Hospital - Edmonds</v>
          </cell>
          <cell r="F35">
            <v>368780.03</v>
          </cell>
          <cell r="G35">
            <v>2815296.47</v>
          </cell>
          <cell r="I35">
            <v>712450.16</v>
          </cell>
          <cell r="J35">
            <v>5257858.41</v>
          </cell>
        </row>
        <row r="36">
          <cell r="B36">
            <v>500027</v>
          </cell>
          <cell r="D36" t="str">
            <v>Swedish Med Ctr (1st Hill &amp; Ballard) - Seattle - Contract</v>
          </cell>
          <cell r="F36">
            <v>12370</v>
          </cell>
          <cell r="G36">
            <v>40301956.890000403</v>
          </cell>
          <cell r="I36">
            <v>12370</v>
          </cell>
          <cell r="J36">
            <v>40301956.890000403</v>
          </cell>
        </row>
        <row r="37">
          <cell r="B37">
            <v>500030</v>
          </cell>
          <cell r="D37" t="str">
            <v>St Joseph Hosp - Bellingham</v>
          </cell>
          <cell r="F37">
            <v>1077001.4099999999</v>
          </cell>
          <cell r="G37">
            <v>12984084.08</v>
          </cell>
          <cell r="I37">
            <v>1077001.4099999999</v>
          </cell>
          <cell r="J37">
            <v>12984084.08</v>
          </cell>
        </row>
        <row r="38">
          <cell r="B38">
            <v>500031</v>
          </cell>
          <cell r="D38" t="str">
            <v>Grays Harbor Community Hosp-Aberdeen</v>
          </cell>
          <cell r="F38">
            <v>865</v>
          </cell>
          <cell r="G38">
            <v>5347997.5999999903</v>
          </cell>
          <cell r="I38">
            <v>865</v>
          </cell>
          <cell r="J38">
            <v>5347997.5999999903</v>
          </cell>
        </row>
        <row r="39">
          <cell r="B39">
            <v>500033</v>
          </cell>
          <cell r="D39" t="str">
            <v>Samaritan Hospital - Moses Lk</v>
          </cell>
          <cell r="F39">
            <v>0</v>
          </cell>
          <cell r="G39">
            <v>1602072.38</v>
          </cell>
          <cell r="I39">
            <v>0</v>
          </cell>
          <cell r="J39">
            <v>3099856.41</v>
          </cell>
        </row>
        <row r="40">
          <cell r="B40">
            <v>500036</v>
          </cell>
          <cell r="D40" t="str">
            <v>Yakima Valley Memorial  Hosp - Contract</v>
          </cell>
          <cell r="F40">
            <v>1322073.04</v>
          </cell>
          <cell r="G40">
            <v>16476351.9</v>
          </cell>
          <cell r="I40">
            <v>1322073.04</v>
          </cell>
          <cell r="J40">
            <v>16476351.9</v>
          </cell>
        </row>
        <row r="41">
          <cell r="B41">
            <v>500037</v>
          </cell>
          <cell r="D41" t="str">
            <v>Toppenish Community Hospital</v>
          </cell>
          <cell r="F41">
            <v>0</v>
          </cell>
          <cell r="G41">
            <v>4260137.9299999801</v>
          </cell>
          <cell r="I41">
            <v>0</v>
          </cell>
          <cell r="J41">
            <v>4260137.9299999801</v>
          </cell>
        </row>
        <row r="42">
          <cell r="B42">
            <v>500039</v>
          </cell>
          <cell r="D42" t="str">
            <v>Harrison Memorial Hosp-Bremerton</v>
          </cell>
          <cell r="F42">
            <v>251910</v>
          </cell>
          <cell r="G42">
            <v>14136707.6499999</v>
          </cell>
          <cell r="I42">
            <v>251910</v>
          </cell>
          <cell r="J42">
            <v>14136707.6499999</v>
          </cell>
        </row>
        <row r="43">
          <cell r="B43">
            <v>500041</v>
          </cell>
          <cell r="D43" t="str">
            <v>St John Medical Ctr - Longview</v>
          </cell>
          <cell r="F43">
            <v>715403.12</v>
          </cell>
          <cell r="G43">
            <v>6947448.3700000197</v>
          </cell>
          <cell r="I43">
            <v>715403.12</v>
          </cell>
          <cell r="J43">
            <v>6947448.3700000197</v>
          </cell>
        </row>
        <row r="44">
          <cell r="B44">
            <v>500044</v>
          </cell>
          <cell r="D44" t="str">
            <v>Deaconess Med Ctr  - Spokane - Contract</v>
          </cell>
          <cell r="F44">
            <v>0</v>
          </cell>
          <cell r="G44">
            <v>17717014.760000002</v>
          </cell>
          <cell r="I44">
            <v>0</v>
          </cell>
          <cell r="J44">
            <v>17717014.760000002</v>
          </cell>
        </row>
        <row r="45">
          <cell r="B45">
            <v>500049</v>
          </cell>
          <cell r="D45" t="str">
            <v>Walla Walla General Hospital</v>
          </cell>
          <cell r="F45">
            <v>0</v>
          </cell>
          <cell r="G45">
            <v>753254.22</v>
          </cell>
          <cell r="I45">
            <v>0</v>
          </cell>
          <cell r="J45">
            <v>753254.22</v>
          </cell>
        </row>
        <row r="46">
          <cell r="B46">
            <v>500050</v>
          </cell>
          <cell r="D46" t="str">
            <v>SOUTHWEST WASHINGTON MEDICAL CENTER</v>
          </cell>
          <cell r="F46">
            <v>397191.09</v>
          </cell>
          <cell r="G46">
            <v>19091373.699999999</v>
          </cell>
          <cell r="I46">
            <v>397191.09</v>
          </cell>
          <cell r="J46">
            <v>19091373.699999999</v>
          </cell>
        </row>
        <row r="47">
          <cell r="B47">
            <v>500051</v>
          </cell>
          <cell r="D47" t="str">
            <v>Overlake Hospital Med Ctr-Bellevue - Contract</v>
          </cell>
          <cell r="F47">
            <v>320525.90000000002</v>
          </cell>
          <cell r="G47">
            <v>5472607.2400000002</v>
          </cell>
          <cell r="I47">
            <v>320525.90000000002</v>
          </cell>
          <cell r="J47">
            <v>5472607.2400000002</v>
          </cell>
        </row>
        <row r="48">
          <cell r="B48">
            <v>500053</v>
          </cell>
          <cell r="D48" t="str">
            <v>Kennewick General Hospital - Contract</v>
          </cell>
          <cell r="F48">
            <v>1286.93</v>
          </cell>
          <cell r="G48">
            <v>2485099.17</v>
          </cell>
          <cell r="I48">
            <v>2526.37</v>
          </cell>
          <cell r="J48">
            <v>4697518.21</v>
          </cell>
        </row>
        <row r="49">
          <cell r="B49">
            <v>500054</v>
          </cell>
          <cell r="D49" t="str">
            <v>Sacred Heart Med Ctr  - Spokane - Contract</v>
          </cell>
          <cell r="F49">
            <v>6480369.0899999999</v>
          </cell>
          <cell r="G49">
            <v>42642535.710000001</v>
          </cell>
          <cell r="I49">
            <v>6480369.0899999999</v>
          </cell>
          <cell r="J49">
            <v>42642535.710000001</v>
          </cell>
        </row>
        <row r="50">
          <cell r="B50">
            <v>500058</v>
          </cell>
          <cell r="D50" t="str">
            <v>Kadlec Medical Center -Contract</v>
          </cell>
          <cell r="F50">
            <v>863</v>
          </cell>
          <cell r="G50">
            <v>11331194.220000099</v>
          </cell>
          <cell r="I50">
            <v>863</v>
          </cell>
          <cell r="J50">
            <v>11331194.220000099</v>
          </cell>
        </row>
        <row r="51">
          <cell r="B51">
            <v>500060</v>
          </cell>
          <cell r="D51" t="str">
            <v>Cascade Valley Hosp - Arlington</v>
          </cell>
          <cell r="F51">
            <v>2108.25</v>
          </cell>
          <cell r="G51">
            <v>745300.62</v>
          </cell>
          <cell r="I51">
            <v>4092.1</v>
          </cell>
          <cell r="J51">
            <v>1396273.91</v>
          </cell>
        </row>
        <row r="52">
          <cell r="B52">
            <v>500064</v>
          </cell>
          <cell r="D52" t="str">
            <v>Harborview Medical Center-Seattle - Contract</v>
          </cell>
          <cell r="F52">
            <v>2859538.53</v>
          </cell>
          <cell r="G52">
            <v>42096095.480000101</v>
          </cell>
          <cell r="I52">
            <v>5513762.7599999998</v>
          </cell>
          <cell r="J52">
            <v>81221639.5</v>
          </cell>
        </row>
        <row r="53">
          <cell r="B53">
            <v>500072</v>
          </cell>
          <cell r="D53" t="str">
            <v>Olympic Medical Center - Pt. Angeles</v>
          </cell>
          <cell r="F53">
            <v>1548.61</v>
          </cell>
          <cell r="G53">
            <v>1638730.01</v>
          </cell>
          <cell r="I53">
            <v>3040.07</v>
          </cell>
          <cell r="J53">
            <v>3161512</v>
          </cell>
        </row>
        <row r="54">
          <cell r="B54">
            <v>500077</v>
          </cell>
          <cell r="D54" t="str">
            <v>Holy Family Hospital - Spokane - Contract</v>
          </cell>
          <cell r="F54">
            <v>877</v>
          </cell>
          <cell r="G54">
            <v>8013213.2899999795</v>
          </cell>
          <cell r="I54">
            <v>877</v>
          </cell>
          <cell r="J54">
            <v>8013213.2899999795</v>
          </cell>
        </row>
        <row r="55">
          <cell r="B55">
            <v>500079</v>
          </cell>
          <cell r="D55" t="str">
            <v>Good Samaritan - Puyallup - Contract</v>
          </cell>
          <cell r="F55">
            <v>4602</v>
          </cell>
          <cell r="G55">
            <v>12195918.76</v>
          </cell>
          <cell r="I55">
            <v>4602</v>
          </cell>
          <cell r="J55">
            <v>12195918.76</v>
          </cell>
        </row>
        <row r="56">
          <cell r="B56">
            <v>500084</v>
          </cell>
          <cell r="D56" t="str">
            <v>Valley General Hosp - Monroe</v>
          </cell>
          <cell r="F56">
            <v>15939.65</v>
          </cell>
          <cell r="G56">
            <v>822126.16999999899</v>
          </cell>
          <cell r="I56">
            <v>30968.94</v>
          </cell>
          <cell r="J56">
            <v>1550322.24</v>
          </cell>
        </row>
        <row r="57">
          <cell r="B57">
            <v>500088</v>
          </cell>
          <cell r="D57" t="str">
            <v>Valley Medical Ctr - Renton - Contract</v>
          </cell>
          <cell r="F57">
            <v>8457.23</v>
          </cell>
          <cell r="G57">
            <v>6775431.4499999797</v>
          </cell>
          <cell r="I57">
            <v>16415.439999999999</v>
          </cell>
          <cell r="J57">
            <v>12832880.560000001</v>
          </cell>
        </row>
        <row r="58">
          <cell r="B58">
            <v>500108</v>
          </cell>
          <cell r="D58" t="str">
            <v>St Joseph Med Ctr - Tacoma - Contract</v>
          </cell>
          <cell r="F58">
            <v>1017893.21</v>
          </cell>
          <cell r="G58">
            <v>24354940.330000501</v>
          </cell>
          <cell r="I58">
            <v>1017893.21</v>
          </cell>
          <cell r="J58">
            <v>24354940.330000501</v>
          </cell>
        </row>
        <row r="59">
          <cell r="B59">
            <v>500119</v>
          </cell>
          <cell r="D59" t="str">
            <v>Valley Hosp Med Ctr - Spokane - Contract</v>
          </cell>
          <cell r="F59">
            <v>0</v>
          </cell>
          <cell r="G59">
            <v>2737981.25</v>
          </cell>
          <cell r="I59">
            <v>0</v>
          </cell>
          <cell r="J59">
            <v>2737981.25</v>
          </cell>
        </row>
        <row r="60">
          <cell r="B60">
            <v>500124</v>
          </cell>
          <cell r="D60" t="str">
            <v>Evergreen Hosp Med Ctr-Kirkland - Contract</v>
          </cell>
          <cell r="F60">
            <v>0</v>
          </cell>
          <cell r="G60">
            <v>3979584.1300000101</v>
          </cell>
          <cell r="I60">
            <v>0</v>
          </cell>
          <cell r="J60">
            <v>7343624.2999999896</v>
          </cell>
        </row>
        <row r="61">
          <cell r="B61">
            <v>500129</v>
          </cell>
          <cell r="D61" t="str">
            <v>Tacoma General Allenmore Hospital - Contract</v>
          </cell>
          <cell r="F61">
            <v>9291</v>
          </cell>
          <cell r="G61">
            <v>38241036.770000197</v>
          </cell>
          <cell r="I61">
            <v>9291</v>
          </cell>
          <cell r="J61">
            <v>38241036.770000197</v>
          </cell>
        </row>
        <row r="62">
          <cell r="B62">
            <v>500132</v>
          </cell>
          <cell r="D62" t="str">
            <v>Deer Park Health Center &amp; Hospital</v>
          </cell>
          <cell r="F62">
            <v>0</v>
          </cell>
          <cell r="G62">
            <v>9332.26</v>
          </cell>
          <cell r="I62">
            <v>0</v>
          </cell>
          <cell r="J62">
            <v>9332.26</v>
          </cell>
        </row>
        <row r="63">
          <cell r="B63">
            <v>500138</v>
          </cell>
          <cell r="D63" t="str">
            <v>SEATTLE CANCER CARE ALLIANCE</v>
          </cell>
          <cell r="F63">
            <v>0</v>
          </cell>
          <cell r="G63">
            <v>1850812.82</v>
          </cell>
          <cell r="I63">
            <v>0</v>
          </cell>
          <cell r="J63">
            <v>1850812.82</v>
          </cell>
        </row>
        <row r="64">
          <cell r="B64">
            <v>500139</v>
          </cell>
          <cell r="D64" t="str">
            <v>Capital Med Ctr-Olympia</v>
          </cell>
          <cell r="F64">
            <v>0</v>
          </cell>
          <cell r="G64">
            <v>1875903.96</v>
          </cell>
          <cell r="I64">
            <v>0</v>
          </cell>
          <cell r="J64">
            <v>1875903.96</v>
          </cell>
        </row>
        <row r="65">
          <cell r="B65">
            <v>500141</v>
          </cell>
          <cell r="D65" t="str">
            <v>St Francis Hosp-Federal Way - Contract</v>
          </cell>
          <cell r="F65">
            <v>613894.59</v>
          </cell>
          <cell r="G65">
            <v>6608670.2699999604</v>
          </cell>
          <cell r="I65">
            <v>613894.59</v>
          </cell>
          <cell r="J65">
            <v>6608670.2699999604</v>
          </cell>
        </row>
        <row r="66">
          <cell r="B66">
            <v>500148</v>
          </cell>
          <cell r="D66" t="str">
            <v>WENATCHEE VALLEY HOSPITAL</v>
          </cell>
          <cell r="F66">
            <v>0</v>
          </cell>
          <cell r="G66">
            <v>446193.86</v>
          </cell>
          <cell r="I66">
            <v>0</v>
          </cell>
          <cell r="J66">
            <v>446193.86</v>
          </cell>
        </row>
        <row r="67">
          <cell r="B67">
            <v>500150</v>
          </cell>
          <cell r="D67" t="str">
            <v>Legacy Salmon Creek</v>
          </cell>
          <cell r="F67">
            <v>13435.16</v>
          </cell>
          <cell r="G67">
            <v>8092933.66000003</v>
          </cell>
          <cell r="I67">
            <v>13435.16</v>
          </cell>
          <cell r="J67">
            <v>8092933.66000003</v>
          </cell>
        </row>
        <row r="68">
          <cell r="B68">
            <v>501301</v>
          </cell>
          <cell r="D68" t="str">
            <v>Garfield County Memorial Hospital - Pomeroy</v>
          </cell>
          <cell r="F68">
            <v>0</v>
          </cell>
          <cell r="G68">
            <v>5847.6</v>
          </cell>
          <cell r="I68">
            <v>0</v>
          </cell>
          <cell r="J68">
            <v>5847.6</v>
          </cell>
        </row>
        <row r="69">
          <cell r="B69">
            <v>501302</v>
          </cell>
          <cell r="D69" t="str">
            <v>Dayton General Hospital</v>
          </cell>
          <cell r="F69">
            <v>0</v>
          </cell>
          <cell r="G69">
            <v>24546.44</v>
          </cell>
          <cell r="I69">
            <v>0</v>
          </cell>
          <cell r="J69">
            <v>24546.44</v>
          </cell>
        </row>
        <row r="70">
          <cell r="B70">
            <v>501303</v>
          </cell>
          <cell r="D70" t="str">
            <v>Willapa Harbor Hospital - South Bend</v>
          </cell>
          <cell r="F70">
            <v>0</v>
          </cell>
          <cell r="G70">
            <v>327041.17</v>
          </cell>
          <cell r="I70">
            <v>0</v>
          </cell>
          <cell r="J70">
            <v>327041.17</v>
          </cell>
        </row>
        <row r="71">
          <cell r="B71">
            <v>501304</v>
          </cell>
          <cell r="D71" t="str">
            <v>Mark Reed Memorial Hospital - McCleary</v>
          </cell>
          <cell r="F71">
            <v>0</v>
          </cell>
          <cell r="G71">
            <v>3402.58</v>
          </cell>
          <cell r="I71">
            <v>0</v>
          </cell>
          <cell r="J71">
            <v>3402.58</v>
          </cell>
        </row>
        <row r="72">
          <cell r="B72">
            <v>501305</v>
          </cell>
          <cell r="D72" t="str">
            <v>Lincoln Hospital - Davenport</v>
          </cell>
          <cell r="F72">
            <v>0</v>
          </cell>
          <cell r="G72">
            <v>169103.74</v>
          </cell>
          <cell r="I72">
            <v>0</v>
          </cell>
          <cell r="J72">
            <v>169103.74</v>
          </cell>
        </row>
        <row r="73">
          <cell r="B73">
            <v>501307</v>
          </cell>
          <cell r="D73" t="str">
            <v>Odessa Memorial Hospital</v>
          </cell>
          <cell r="F73">
            <v>0</v>
          </cell>
          <cell r="G73">
            <v>33284.050000000003</v>
          </cell>
          <cell r="I73">
            <v>0</v>
          </cell>
          <cell r="J73">
            <v>33284.050000000003</v>
          </cell>
        </row>
        <row r="74">
          <cell r="B74">
            <v>501308</v>
          </cell>
          <cell r="D74" t="str">
            <v>Coulee Community</v>
          </cell>
          <cell r="F74">
            <v>0</v>
          </cell>
          <cell r="G74">
            <v>1049792.8600000001</v>
          </cell>
          <cell r="I74">
            <v>0</v>
          </cell>
          <cell r="J74">
            <v>1049792.8600000001</v>
          </cell>
        </row>
        <row r="75">
          <cell r="B75">
            <v>501309</v>
          </cell>
          <cell r="D75" t="str">
            <v>St Joseph Hospital of Chewelah</v>
          </cell>
          <cell r="F75">
            <v>0</v>
          </cell>
          <cell r="G75">
            <v>575611.28</v>
          </cell>
          <cell r="I75">
            <v>0</v>
          </cell>
          <cell r="J75">
            <v>575611.28</v>
          </cell>
        </row>
        <row r="76">
          <cell r="B76">
            <v>501309</v>
          </cell>
          <cell r="D76" t="str">
            <v>St Joseph Hospital of Cheweleh - Detox</v>
          </cell>
          <cell r="F76">
            <v>0</v>
          </cell>
          <cell r="G76">
            <v>3342</v>
          </cell>
          <cell r="I76">
            <v>0</v>
          </cell>
          <cell r="J76">
            <v>3342</v>
          </cell>
        </row>
        <row r="77">
          <cell r="B77">
            <v>501310</v>
          </cell>
          <cell r="D77" t="str">
            <v>Newport Community Hospital</v>
          </cell>
          <cell r="F77">
            <v>0</v>
          </cell>
          <cell r="G77">
            <v>506128.61</v>
          </cell>
          <cell r="I77">
            <v>0</v>
          </cell>
          <cell r="J77">
            <v>506128.61</v>
          </cell>
        </row>
        <row r="78">
          <cell r="B78">
            <v>501311</v>
          </cell>
          <cell r="D78" t="str">
            <v>East Adams Rural Hospital</v>
          </cell>
          <cell r="F78">
            <v>0</v>
          </cell>
          <cell r="G78">
            <v>28197.23</v>
          </cell>
          <cell r="I78">
            <v>0</v>
          </cell>
          <cell r="J78">
            <v>28197.23</v>
          </cell>
        </row>
        <row r="79">
          <cell r="B79">
            <v>501312</v>
          </cell>
          <cell r="D79" t="str">
            <v>Prosser Memorial Hospital</v>
          </cell>
          <cell r="F79">
            <v>0</v>
          </cell>
          <cell r="G79">
            <v>1717870.48</v>
          </cell>
          <cell r="I79">
            <v>0</v>
          </cell>
          <cell r="J79">
            <v>1717870.48</v>
          </cell>
        </row>
        <row r="80">
          <cell r="B80">
            <v>501313</v>
          </cell>
          <cell r="D80" t="str">
            <v>Cascade General Hosp - Leavenworth</v>
          </cell>
          <cell r="F80">
            <v>0</v>
          </cell>
          <cell r="G80">
            <v>23473.86</v>
          </cell>
          <cell r="I80">
            <v>0</v>
          </cell>
          <cell r="J80">
            <v>23473.86</v>
          </cell>
        </row>
        <row r="81">
          <cell r="B81">
            <v>501314</v>
          </cell>
          <cell r="D81" t="str">
            <v>Ocean Beach Hospital - Ilwaco</v>
          </cell>
          <cell r="F81">
            <v>0</v>
          </cell>
          <cell r="G81">
            <v>364935.22</v>
          </cell>
          <cell r="I81">
            <v>0</v>
          </cell>
          <cell r="J81">
            <v>364935.22</v>
          </cell>
        </row>
        <row r="82">
          <cell r="B82">
            <v>501315</v>
          </cell>
          <cell r="D82" t="str">
            <v>Skyline Hospital - White Salmon</v>
          </cell>
          <cell r="F82">
            <v>0</v>
          </cell>
          <cell r="G82">
            <v>575066.49</v>
          </cell>
          <cell r="I82">
            <v>0</v>
          </cell>
          <cell r="J82">
            <v>575066.49</v>
          </cell>
        </row>
        <row r="83">
          <cell r="B83">
            <v>501315</v>
          </cell>
          <cell r="D83" t="str">
            <v>Skyline Hospital - White Salmon - Detox</v>
          </cell>
          <cell r="F83">
            <v>0</v>
          </cell>
          <cell r="G83">
            <v>2228</v>
          </cell>
          <cell r="I83">
            <v>0</v>
          </cell>
          <cell r="J83">
            <v>2228</v>
          </cell>
        </row>
        <row r="84">
          <cell r="B84">
            <v>501316</v>
          </cell>
          <cell r="D84" t="str">
            <v>Klickitat Valley Hospital - Goldendale</v>
          </cell>
          <cell r="F84">
            <v>0</v>
          </cell>
          <cell r="G84">
            <v>369540.16</v>
          </cell>
          <cell r="I84">
            <v>0</v>
          </cell>
          <cell r="J84">
            <v>369540.16</v>
          </cell>
        </row>
        <row r="85">
          <cell r="B85">
            <v>501317</v>
          </cell>
          <cell r="D85" t="str">
            <v>Columbia Basin Hospital - Ephrata</v>
          </cell>
          <cell r="F85">
            <v>0</v>
          </cell>
          <cell r="G85">
            <v>66980.06</v>
          </cell>
          <cell r="I85">
            <v>0</v>
          </cell>
          <cell r="J85">
            <v>66980.06</v>
          </cell>
        </row>
        <row r="86">
          <cell r="B86">
            <v>501318</v>
          </cell>
          <cell r="D86" t="str">
            <v>Othello Community Hospital</v>
          </cell>
          <cell r="F86">
            <v>2483.39</v>
          </cell>
          <cell r="G86">
            <v>3128527.0400000098</v>
          </cell>
          <cell r="I86">
            <v>2483.39</v>
          </cell>
          <cell r="J86">
            <v>3128527.0400000098</v>
          </cell>
        </row>
        <row r="87">
          <cell r="B87">
            <v>501319</v>
          </cell>
          <cell r="D87" t="str">
            <v>Morton General Hospital</v>
          </cell>
          <cell r="F87">
            <v>0</v>
          </cell>
          <cell r="G87">
            <v>244446.73</v>
          </cell>
          <cell r="I87">
            <v>0</v>
          </cell>
          <cell r="J87">
            <v>244446.73</v>
          </cell>
        </row>
        <row r="88">
          <cell r="B88">
            <v>501320</v>
          </cell>
          <cell r="D88" t="str">
            <v>Quincy Valley Medical Center</v>
          </cell>
          <cell r="F88">
            <v>0</v>
          </cell>
          <cell r="G88">
            <v>157946.01</v>
          </cell>
          <cell r="I88">
            <v>0</v>
          </cell>
          <cell r="J88">
            <v>157946.01</v>
          </cell>
        </row>
        <row r="89">
          <cell r="B89">
            <v>501321</v>
          </cell>
          <cell r="D89" t="str">
            <v>North Valley Hospital - Tonasket</v>
          </cell>
          <cell r="F89">
            <v>0</v>
          </cell>
          <cell r="G89">
            <v>386491.95</v>
          </cell>
          <cell r="I89">
            <v>0</v>
          </cell>
          <cell r="J89">
            <v>386491.95</v>
          </cell>
        </row>
        <row r="90">
          <cell r="B90">
            <v>501322</v>
          </cell>
          <cell r="D90" t="str">
            <v>Ferry County Memorial Hospital - Republic</v>
          </cell>
          <cell r="F90">
            <v>0</v>
          </cell>
          <cell r="G90">
            <v>279844.47999999998</v>
          </cell>
          <cell r="I90">
            <v>0</v>
          </cell>
          <cell r="J90">
            <v>279844.47999999998</v>
          </cell>
        </row>
        <row r="91">
          <cell r="B91">
            <v>501323</v>
          </cell>
          <cell r="D91" t="str">
            <v>Jefferson General Hospital - Pt. Townsend</v>
          </cell>
          <cell r="F91">
            <v>0</v>
          </cell>
          <cell r="G91">
            <v>1194672.19</v>
          </cell>
          <cell r="I91">
            <v>0</v>
          </cell>
          <cell r="J91">
            <v>1194672.19</v>
          </cell>
        </row>
        <row r="92">
          <cell r="B92">
            <v>501324</v>
          </cell>
          <cell r="D92" t="str">
            <v>Okanogan-Douglas County Hospital - Brewster</v>
          </cell>
          <cell r="F92">
            <v>0</v>
          </cell>
          <cell r="G92">
            <v>1020177.41</v>
          </cell>
          <cell r="I92">
            <v>0</v>
          </cell>
          <cell r="J92">
            <v>1020177.41</v>
          </cell>
        </row>
        <row r="93">
          <cell r="B93">
            <v>501325</v>
          </cell>
          <cell r="D93" t="str">
            <v>Forks Community Hospital</v>
          </cell>
          <cell r="F93">
            <v>3140.08</v>
          </cell>
          <cell r="G93">
            <v>813185.46</v>
          </cell>
          <cell r="I93">
            <v>3140.08</v>
          </cell>
          <cell r="J93">
            <v>813185.46</v>
          </cell>
        </row>
        <row r="94">
          <cell r="B94">
            <v>501326</v>
          </cell>
          <cell r="D94" t="str">
            <v>Mount Carmel Hospital - Colville</v>
          </cell>
          <cell r="F94">
            <v>0</v>
          </cell>
          <cell r="G94">
            <v>837985.04</v>
          </cell>
          <cell r="I94">
            <v>0</v>
          </cell>
          <cell r="J94">
            <v>837985.04</v>
          </cell>
        </row>
        <row r="95">
          <cell r="B95">
            <v>501326</v>
          </cell>
          <cell r="D95" t="str">
            <v>Mount Carmel Hospital - Colville - Detox</v>
          </cell>
          <cell r="F95">
            <v>0</v>
          </cell>
          <cell r="G95">
            <v>2228</v>
          </cell>
          <cell r="I95">
            <v>0</v>
          </cell>
          <cell r="J95">
            <v>2228</v>
          </cell>
        </row>
        <row r="96">
          <cell r="B96">
            <v>501327</v>
          </cell>
          <cell r="D96" t="str">
            <v>Whitman Hospital &amp; Medical Center - Colfax</v>
          </cell>
          <cell r="F96">
            <v>0</v>
          </cell>
          <cell r="G96">
            <v>568884.51</v>
          </cell>
          <cell r="I96">
            <v>0</v>
          </cell>
          <cell r="J96">
            <v>568884.51</v>
          </cell>
        </row>
        <row r="97">
          <cell r="B97">
            <v>501327</v>
          </cell>
          <cell r="D97" t="str">
            <v>Whitman Hospital &amp; Medical Center - Colfax - Detox</v>
          </cell>
          <cell r="F97">
            <v>0</v>
          </cell>
          <cell r="G97">
            <v>4456</v>
          </cell>
          <cell r="I97">
            <v>0</v>
          </cell>
          <cell r="J97">
            <v>4456</v>
          </cell>
        </row>
        <row r="98">
          <cell r="B98">
            <v>501328</v>
          </cell>
          <cell r="D98" t="str">
            <v>Mid-Valley Hospital - Omak</v>
          </cell>
          <cell r="F98">
            <v>0</v>
          </cell>
          <cell r="G98">
            <v>1697068.54</v>
          </cell>
          <cell r="I98">
            <v>0</v>
          </cell>
          <cell r="J98">
            <v>1697068.54</v>
          </cell>
        </row>
        <row r="99">
          <cell r="B99">
            <v>501328</v>
          </cell>
          <cell r="D99" t="str">
            <v>Mid-Valley Hospital - Omak - Detox</v>
          </cell>
          <cell r="F99">
            <v>0</v>
          </cell>
          <cell r="G99">
            <v>6684</v>
          </cell>
          <cell r="I99">
            <v>0</v>
          </cell>
          <cell r="J99">
            <v>6684</v>
          </cell>
        </row>
        <row r="100">
          <cell r="B100">
            <v>501329</v>
          </cell>
          <cell r="D100" t="str">
            <v>United General Hospital</v>
          </cell>
          <cell r="F100">
            <v>2078.94</v>
          </cell>
          <cell r="G100">
            <v>1306359.9099999999</v>
          </cell>
          <cell r="I100">
            <v>2078.94</v>
          </cell>
          <cell r="J100">
            <v>1306359.9099999999</v>
          </cell>
        </row>
        <row r="101">
          <cell r="B101">
            <v>501329</v>
          </cell>
          <cell r="D101" t="str">
            <v>United General Hospital - Psych</v>
          </cell>
          <cell r="F101">
            <v>159779.71</v>
          </cell>
          <cell r="G101">
            <v>27140</v>
          </cell>
          <cell r="I101">
            <v>159779.71</v>
          </cell>
          <cell r="J101">
            <v>27140</v>
          </cell>
        </row>
        <row r="102">
          <cell r="B102">
            <v>501330</v>
          </cell>
          <cell r="D102" t="str">
            <v>Sunnyside Community Hospital</v>
          </cell>
          <cell r="F102">
            <v>0</v>
          </cell>
          <cell r="G102">
            <v>2702242.25</v>
          </cell>
          <cell r="I102">
            <v>0</v>
          </cell>
          <cell r="J102">
            <v>2702242.25</v>
          </cell>
        </row>
        <row r="103">
          <cell r="B103">
            <v>501331</v>
          </cell>
          <cell r="D103" t="str">
            <v>Pullman Regional Hospital</v>
          </cell>
          <cell r="F103">
            <v>5913.31</v>
          </cell>
          <cell r="G103">
            <v>1147081.94</v>
          </cell>
          <cell r="I103">
            <v>5913.31</v>
          </cell>
          <cell r="J103">
            <v>1147081.94</v>
          </cell>
        </row>
        <row r="104">
          <cell r="B104">
            <v>501332</v>
          </cell>
          <cell r="D104" t="str">
            <v>Tri-State Memorial Hospital - Clarkston</v>
          </cell>
          <cell r="F104">
            <v>0</v>
          </cell>
          <cell r="G104">
            <v>423290.43</v>
          </cell>
          <cell r="I104">
            <v>0</v>
          </cell>
          <cell r="J104">
            <v>423290.43</v>
          </cell>
        </row>
        <row r="105">
          <cell r="B105">
            <v>501333</v>
          </cell>
          <cell r="D105" t="str">
            <v>Kittitas Valley Community Hospital - Ellensburg</v>
          </cell>
          <cell r="F105">
            <v>0</v>
          </cell>
          <cell r="G105">
            <v>1611463.77</v>
          </cell>
          <cell r="I105">
            <v>0</v>
          </cell>
          <cell r="J105">
            <v>1611463.77</v>
          </cell>
        </row>
        <row r="106">
          <cell r="B106">
            <v>501334</v>
          </cell>
          <cell r="D106" t="str">
            <v>Lake Chelan Community Hospital</v>
          </cell>
          <cell r="F106">
            <v>0</v>
          </cell>
          <cell r="G106">
            <v>590183.49</v>
          </cell>
          <cell r="I106">
            <v>0</v>
          </cell>
          <cell r="J106">
            <v>590183.49</v>
          </cell>
        </row>
        <row r="107">
          <cell r="B107">
            <v>501335</v>
          </cell>
          <cell r="D107" t="str">
            <v>Enumclaw Community Hospital</v>
          </cell>
          <cell r="F107">
            <v>0</v>
          </cell>
          <cell r="G107">
            <v>899264.87</v>
          </cell>
          <cell r="I107">
            <v>0</v>
          </cell>
          <cell r="J107">
            <v>899264.87</v>
          </cell>
        </row>
        <row r="108">
          <cell r="B108">
            <v>501336</v>
          </cell>
          <cell r="D108" t="str">
            <v>Mason General Hospital - Shelton</v>
          </cell>
          <cell r="F108">
            <v>0</v>
          </cell>
          <cell r="G108">
            <v>2077427.3</v>
          </cell>
          <cell r="I108">
            <v>0</v>
          </cell>
          <cell r="J108">
            <v>2077427.3</v>
          </cell>
        </row>
        <row r="109">
          <cell r="B109">
            <v>501337</v>
          </cell>
          <cell r="D109" t="str">
            <v>Lourdes Medical Center - Pasco</v>
          </cell>
          <cell r="F109">
            <v>0</v>
          </cell>
          <cell r="G109">
            <v>2863862.41</v>
          </cell>
          <cell r="I109">
            <v>0</v>
          </cell>
          <cell r="J109">
            <v>2863862.41</v>
          </cell>
        </row>
        <row r="110">
          <cell r="B110">
            <v>501337</v>
          </cell>
          <cell r="D110" t="str">
            <v>Lourdes Medical Center - Pasco - Rehab</v>
          </cell>
          <cell r="F110">
            <v>0</v>
          </cell>
          <cell r="G110">
            <v>154599.9</v>
          </cell>
          <cell r="I110">
            <v>0</v>
          </cell>
          <cell r="J110">
            <v>154599.9</v>
          </cell>
        </row>
        <row r="111">
          <cell r="B111">
            <v>501338</v>
          </cell>
          <cell r="D111" t="str">
            <v>Snoqualmie Valley</v>
          </cell>
          <cell r="F111">
            <v>0</v>
          </cell>
          <cell r="G111">
            <v>66850.92</v>
          </cell>
          <cell r="I111">
            <v>0</v>
          </cell>
          <cell r="J111">
            <v>66850.92</v>
          </cell>
        </row>
        <row r="112">
          <cell r="B112">
            <v>501339</v>
          </cell>
          <cell r="D112" t="str">
            <v>Whidbey General Hospital - Coupeville CAH</v>
          </cell>
          <cell r="F112">
            <v>0</v>
          </cell>
          <cell r="G112">
            <v>1110506.93</v>
          </cell>
          <cell r="I112">
            <v>0</v>
          </cell>
          <cell r="J112">
            <v>1110506.93</v>
          </cell>
        </row>
        <row r="113">
          <cell r="B113">
            <v>502001</v>
          </cell>
          <cell r="D113" t="str">
            <v>Regional Hospital - Seattle</v>
          </cell>
          <cell r="F113">
            <v>0</v>
          </cell>
          <cell r="G113">
            <v>1360401.79</v>
          </cell>
          <cell r="I113">
            <v>0</v>
          </cell>
          <cell r="J113">
            <v>1360401.79</v>
          </cell>
        </row>
        <row r="114">
          <cell r="B114">
            <v>502002</v>
          </cell>
          <cell r="D114" t="str">
            <v>Kindred Hospital - Seattle</v>
          </cell>
          <cell r="F114">
            <v>0</v>
          </cell>
          <cell r="G114">
            <v>1321167.02</v>
          </cell>
          <cell r="I114">
            <v>0</v>
          </cell>
          <cell r="J114">
            <v>1321167.02</v>
          </cell>
        </row>
        <row r="115">
          <cell r="B115">
            <v>503025</v>
          </cell>
          <cell r="D115" t="str">
            <v>SAINT LUKE'S REHABILATION INSTITUTE</v>
          </cell>
          <cell r="F115">
            <v>0</v>
          </cell>
          <cell r="G115">
            <v>1930810.6</v>
          </cell>
          <cell r="I115">
            <v>0</v>
          </cell>
          <cell r="J115">
            <v>1930810.6</v>
          </cell>
        </row>
        <row r="116">
          <cell r="B116">
            <v>503300</v>
          </cell>
          <cell r="D116" t="str">
            <v>Seattle Children's Hosp &amp; Regional Med Ctr-Seattle</v>
          </cell>
          <cell r="F116">
            <v>4516860.42</v>
          </cell>
          <cell r="G116">
            <v>97706517.5999998</v>
          </cell>
          <cell r="I116">
            <v>4516860.42</v>
          </cell>
          <cell r="J116">
            <v>97706517.5999998</v>
          </cell>
        </row>
        <row r="117">
          <cell r="B117">
            <v>503301</v>
          </cell>
          <cell r="D117" t="str">
            <v>Mary Bridge Children's Hosp &amp; Health Ctr -Tacoma</v>
          </cell>
          <cell r="F117">
            <v>26370</v>
          </cell>
          <cell r="G117">
            <v>15942226.039999999</v>
          </cell>
          <cell r="I117">
            <v>26370</v>
          </cell>
          <cell r="J117">
            <v>15942226.039999999</v>
          </cell>
        </row>
        <row r="118">
          <cell r="B118">
            <v>504002</v>
          </cell>
          <cell r="D118" t="str">
            <v>BHC Fairfax Hospital - Kirkland</v>
          </cell>
          <cell r="F118">
            <v>6575425.8700000001</v>
          </cell>
          <cell r="G118">
            <v>0</v>
          </cell>
          <cell r="I118">
            <v>6575425.8700000001</v>
          </cell>
          <cell r="J118">
            <v>0</v>
          </cell>
        </row>
        <row r="119">
          <cell r="B119">
            <v>504008</v>
          </cell>
          <cell r="D119" t="str">
            <v>Lourdes Counseling Ctr - Richland</v>
          </cell>
          <cell r="F119">
            <v>2634302.19</v>
          </cell>
          <cell r="G119">
            <v>0</v>
          </cell>
          <cell r="I119">
            <v>2634302.19</v>
          </cell>
          <cell r="J119">
            <v>0</v>
          </cell>
        </row>
        <row r="120">
          <cell r="B120">
            <v>504009</v>
          </cell>
          <cell r="D120" t="str">
            <v>Navos</v>
          </cell>
          <cell r="F120">
            <v>2796729.66</v>
          </cell>
          <cell r="G120">
            <v>0</v>
          </cell>
          <cell r="I120">
            <v>2796729.66</v>
          </cell>
          <cell r="J120">
            <v>0</v>
          </cell>
        </row>
        <row r="121">
          <cell r="B121">
            <v>999999</v>
          </cell>
          <cell r="D121" t="str">
            <v>OutState_hosp</v>
          </cell>
          <cell r="F121">
            <v>87770.06</v>
          </cell>
          <cell r="G121">
            <v>2495988.21</v>
          </cell>
          <cell r="I121">
            <v>87770.06</v>
          </cell>
          <cell r="J121">
            <v>2495988.21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fiscal note"/>
      <sheetName val="Trueblood Compare"/>
      <sheetName val="House Senate Compare"/>
      <sheetName val="Summary Senate June 4th"/>
      <sheetName val="Senate Ward Staffing"/>
      <sheetName val="Summary House Old"/>
      <sheetName val="Summary (Option 1)"/>
      <sheetName val="Summary (Option 2)"/>
      <sheetName val="Summary (Option3)"/>
      <sheetName val="Summary (Option 4)"/>
      <sheetName val="FTE Calculation"/>
      <sheetName val="Input MLane"/>
      <sheetName val="Input w"/>
      <sheetName val="Input WSH CMO"/>
      <sheetName val="Input ESH CMO"/>
      <sheetName val="Salary Inc (Ward &amp; Support)"/>
      <sheetName val="Salary Inc (MLane)"/>
      <sheetName val="Salary Inc (CMO ESH WSH)"/>
      <sheetName val="Salary Inc (Initial Req)"/>
      <sheetName val="Results w"/>
      <sheetName val="Results MLane"/>
      <sheetName val="Results WSH CMO"/>
      <sheetName val="Results ESH CMO"/>
      <sheetName val="Ancillary Costs"/>
      <sheetName val="Current Model Cost"/>
      <sheetName val="Sheet1"/>
      <sheetName val="ESH Outpatient 2"/>
      <sheetName val="WSH Outpatient 2"/>
      <sheetName val="Add'l Outpatient ESH"/>
      <sheetName val="Add'l Outpatient WSH"/>
      <sheetName val="Add'l Outpatient ESH (FY17drop)"/>
      <sheetName val="Add'l Outpatient WSH(FY17 drop)"/>
      <sheetName val="15-17 ForescEval (Incr) FY17drp"/>
      <sheetName val="15-17 Forensic Eval (Incr)"/>
      <sheetName val="Decision Support"/>
      <sheetName val="Support Staff"/>
      <sheetName val="HQ FTE"/>
      <sheetName val="Assignment Pay2"/>
      <sheetName val="5889 Model"/>
      <sheetName val="Staff breakout"/>
      <sheetName val="Summmary - objects"/>
      <sheetName val="Rates"/>
      <sheetName val="ESH - 15 beds"/>
      <sheetName val="WSH"/>
      <sheetName val="WSH-CR"/>
      <sheetName val="WSH Ancillary costs"/>
      <sheetName val="Workforce Development"/>
      <sheetName val="Additional Forensic Evaluators"/>
      <sheetName val="Eastern Calculations - 5 beds"/>
      <sheetName val="Competency Evaluations"/>
      <sheetName val="Data Staff"/>
      <sheetName val="15-17 Forensic Eval"/>
      <sheetName val="OUTPATIENT ESH"/>
      <sheetName val="OUTPATIENT W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B5">
            <v>5.3894444444444431</v>
          </cell>
        </row>
      </sheetData>
      <sheetData sheetId="6">
        <row r="53">
          <cell r="F53">
            <v>17.296666666666663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">
          <cell r="C5">
            <v>6.2E-2</v>
          </cell>
          <cell r="D5">
            <v>6.2E-2</v>
          </cell>
        </row>
        <row r="6">
          <cell r="C6">
            <v>0.1181</v>
          </cell>
          <cell r="D6">
            <v>0.1181</v>
          </cell>
        </row>
        <row r="7">
          <cell r="C7">
            <v>1.4500000000000001E-2</v>
          </cell>
          <cell r="D7">
            <v>1.4500000000000001E-2</v>
          </cell>
        </row>
        <row r="11">
          <cell r="C11">
            <v>880</v>
          </cell>
          <cell r="D11">
            <v>880</v>
          </cell>
        </row>
        <row r="15">
          <cell r="D15">
            <v>467</v>
          </cell>
        </row>
        <row r="17">
          <cell r="D17">
            <v>7.0000000000000001E-3</v>
          </cell>
        </row>
        <row r="18">
          <cell r="D18">
            <v>0</v>
          </cell>
        </row>
        <row r="20">
          <cell r="D20">
            <v>25</v>
          </cell>
        </row>
        <row r="21">
          <cell r="D21">
            <v>125</v>
          </cell>
        </row>
        <row r="25">
          <cell r="C25" t="str">
            <v>High</v>
          </cell>
          <cell r="D25">
            <v>300</v>
          </cell>
          <cell r="F25" t="str">
            <v>Yes</v>
          </cell>
          <cell r="G25">
            <v>524</v>
          </cell>
        </row>
        <row r="26">
          <cell r="C26" t="str">
            <v>Medium</v>
          </cell>
          <cell r="D26">
            <v>30</v>
          </cell>
          <cell r="F26" t="str">
            <v>No</v>
          </cell>
          <cell r="G26">
            <v>0</v>
          </cell>
        </row>
        <row r="27">
          <cell r="C27" t="str">
            <v>Low</v>
          </cell>
          <cell r="D27">
            <v>15</v>
          </cell>
        </row>
        <row r="28">
          <cell r="C28" t="str">
            <v>None</v>
          </cell>
          <cell r="D28">
            <v>0</v>
          </cell>
        </row>
        <row r="31">
          <cell r="F31" t="str">
            <v>Yes</v>
          </cell>
          <cell r="G31">
            <v>6000</v>
          </cell>
        </row>
        <row r="32">
          <cell r="C32" t="str">
            <v>4902-00</v>
          </cell>
          <cell r="D32">
            <v>49.48</v>
          </cell>
          <cell r="F32" t="str">
            <v>No</v>
          </cell>
          <cell r="G32">
            <v>0</v>
          </cell>
        </row>
        <row r="33">
          <cell r="C33" t="str">
            <v>5300-00</v>
          </cell>
          <cell r="D33">
            <v>48.78</v>
          </cell>
        </row>
        <row r="34">
          <cell r="C34" t="str">
            <v>5307-00</v>
          </cell>
          <cell r="D34">
            <v>253.49</v>
          </cell>
        </row>
        <row r="35">
          <cell r="C35" t="str">
            <v>5307-01</v>
          </cell>
          <cell r="D35">
            <v>253.49</v>
          </cell>
        </row>
        <row r="36">
          <cell r="C36" t="str">
            <v>6901-00</v>
          </cell>
          <cell r="D36">
            <v>13.09</v>
          </cell>
        </row>
        <row r="37">
          <cell r="C37" t="str">
            <v>7103-00</v>
          </cell>
          <cell r="D37">
            <v>247.76</v>
          </cell>
        </row>
        <row r="38">
          <cell r="C38" t="str">
            <v>7200-00</v>
          </cell>
          <cell r="D38">
            <v>531.61</v>
          </cell>
        </row>
        <row r="39">
          <cell r="C39" t="str">
            <v>7201-00</v>
          </cell>
          <cell r="D39">
            <v>625.98</v>
          </cell>
        </row>
        <row r="40">
          <cell r="C40" t="str">
            <v>7203-00</v>
          </cell>
          <cell r="D40">
            <v>47.49</v>
          </cell>
        </row>
        <row r="41">
          <cell r="C41" t="str">
            <v>7204-00</v>
          </cell>
          <cell r="D41">
            <v>7.28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8">
          <cell r="G8">
            <v>8012</v>
          </cell>
        </row>
      </sheetData>
      <sheetData sheetId="52" refreshError="1"/>
      <sheetData sheetId="5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S Exhibits---&gt;"/>
      <sheetName val="Overview"/>
      <sheetName val="Historic Data"/>
      <sheetName val="WOW"/>
      <sheetName val="WW"/>
      <sheetName val="Summary"/>
      <sheetName val="Deloitte Internal Model---&gt;"/>
      <sheetName val="Projection Adjustments Summary"/>
      <sheetName val="YPSS"/>
      <sheetName val="OLP"/>
      <sheetName val="Health Home"/>
      <sheetName val="HH Calc Adj"/>
      <sheetName val="Min Wage"/>
      <sheetName val="Comparison Chart"/>
      <sheetName val="BH Kids Projection as of 8-1"/>
      <sheetName val="BN Calcs as of 8-1_PMPM &amp; MM"/>
      <sheetName val="Admin and MCS calc"/>
      <sheetName val="Inputs"/>
      <sheetName val="BN Summary"/>
      <sheetName val="BN Incremental Projections"/>
      <sheetName val="WOW orig"/>
      <sheetName val="WW orig"/>
      <sheetName val="Historical"/>
      <sheetName val="Historical_HCBS"/>
      <sheetName val="Historical_VFCA"/>
      <sheetName val="Exhibit A.1"/>
      <sheetName val="Exhibit A.2"/>
      <sheetName val="Exhibit A.3"/>
      <sheetName val="Exhibit A.4"/>
      <sheetName val="Exhibit A.5"/>
      <sheetName val="Exhibit A.6"/>
      <sheetName val="Exhibit A.7"/>
      <sheetName val="Exhibit A.8"/>
      <sheetName val="Exhibit A.9"/>
      <sheetName val="Exhibit A.10"/>
      <sheetName val="Exhibit A.11"/>
      <sheetName val="Exhibit A.12"/>
      <sheetName val="Exhibit A.1_Detailed"/>
      <sheetName val="Exhibit A.2_Detailed"/>
      <sheetName val="Exhibit A.3_Detailed"/>
      <sheetName val="Current MC Data"/>
      <sheetName val="Exhibit B.1"/>
      <sheetName val="Exhibit B.2"/>
      <sheetName val="Exhibit B.3"/>
      <sheetName val="BH Kids Information"/>
      <sheetName val="Base Data CY 2017"/>
      <sheetName val="DY 20"/>
      <sheetName val="DY 21"/>
      <sheetName val="DY 22"/>
      <sheetName val="Raw Data"/>
      <sheetName val="Raw Data Source---&gt;"/>
      <sheetName val="VFCA"/>
      <sheetName val="VFCA_Old"/>
      <sheetName val="POPULATION 2&amp;6"/>
      <sheetName val="Tabs Not Used---&gt;"/>
      <sheetName val="VFCA_Service"/>
      <sheetName val="FFS Data"/>
      <sheetName val="Not Used Tabs"/>
      <sheetName val="MC Data"/>
      <sheetName val="Working_On_This_Tab"/>
      <sheetName val="9 25 exhibit"/>
      <sheetName val="Step 0"/>
      <sheetName val="Step 1"/>
      <sheetName val="Step 2"/>
      <sheetName val="HH Cost"/>
      <sheetName val="LOC Ramp up MM"/>
      <sheetName val="Utilization Cost Table"/>
      <sheetName val="Exhibit C.1"/>
      <sheetName val="Exhibit C.2"/>
      <sheetName val="Exhibit C.3"/>
      <sheetName val="Exhibit B.1_Detailed"/>
      <sheetName val="Exhibit B.2_Detailed"/>
      <sheetName val="Exhibit B.3_Detailed"/>
      <sheetName val="Exhibit C.1_Detailed"/>
      <sheetName val="Exhibit C.2_Detailed"/>
      <sheetName val="Exhibit C.3_Detailed"/>
      <sheetName val="Exhibit B.4"/>
      <sheetName val="Exhibit B.5"/>
      <sheetName val="Exhibit B.6"/>
      <sheetName val="Exhibit B.7"/>
      <sheetName val="Claims PMPM Summary"/>
      <sheetName val="Exhibit I"/>
      <sheetName val="Exhibit II"/>
      <sheetName val="Exhibit III"/>
      <sheetName val="Total FFS Cost for HMO Clients"/>
      <sheetName val="Trends - old version"/>
      <sheetName val="PMPM - old version"/>
      <sheetName val="Trend"/>
      <sheetName val="FFS"/>
      <sheetName val="Managed C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7">
          <cell r="D37">
            <v>1</v>
          </cell>
          <cell r="E37" t="e">
            <v>#DIV/0!</v>
          </cell>
          <cell r="F37" t="e">
            <v>#DIV/0!</v>
          </cell>
        </row>
      </sheetData>
      <sheetData sheetId="17">
        <row r="19">
          <cell r="K19">
            <v>1</v>
          </cell>
        </row>
        <row r="20">
          <cell r="K20">
            <v>0</v>
          </cell>
        </row>
        <row r="27">
          <cell r="J27">
            <v>9.6</v>
          </cell>
        </row>
        <row r="34">
          <cell r="J34">
            <v>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03 2014 Medical Aid"/>
      <sheetName val="positiontable"/>
      <sheetName val="prst"/>
      <sheetName val="pgmposgrp"/>
      <sheetName val="array"/>
      <sheetName val="lookuptable"/>
      <sheetName val="Results"/>
      <sheetName val="Input"/>
      <sheetName val="Rates"/>
      <sheetName val="FN"/>
      <sheetName val="range names list"/>
      <sheetName val="rangesteps"/>
      <sheetName val="Instructions"/>
      <sheetName val="Ancillary costs"/>
      <sheetName val="Ward F-2"/>
      <sheetName val="Eastern Calculations"/>
    </sheetNames>
    <sheetDataSet>
      <sheetData sheetId="0">
        <row r="5">
          <cell r="E5" t="str">
            <v>16MONTHLYANON-REPRESENTED STATE EMPLOYEES</v>
          </cell>
          <cell r="F5" t="str">
            <v>16</v>
          </cell>
          <cell r="G5" t="str">
            <v>Monthly</v>
          </cell>
          <cell r="H5" t="str">
            <v>A</v>
          </cell>
          <cell r="I5">
            <v>1542</v>
          </cell>
          <cell r="J5" t="str">
            <v>Non-Represented State Employees</v>
          </cell>
          <cell r="K5" t="str">
            <v>per Noli Benitez</v>
          </cell>
          <cell r="L5">
            <v>40725</v>
          </cell>
          <cell r="M5">
            <v>2</v>
          </cell>
          <cell r="N5" t="b">
            <v>0</v>
          </cell>
          <cell r="O5">
            <v>1542</v>
          </cell>
        </row>
        <row r="6">
          <cell r="E6" t="str">
            <v>16MONTHLYBNON-REPRESENTED STATE EMPLOYEES</v>
          </cell>
          <cell r="F6" t="str">
            <v>16</v>
          </cell>
          <cell r="G6" t="str">
            <v>Monthly</v>
          </cell>
          <cell r="H6" t="str">
            <v>B</v>
          </cell>
          <cell r="I6">
            <v>1575</v>
          </cell>
          <cell r="J6" t="str">
            <v>Non-Represented State Employees</v>
          </cell>
          <cell r="K6" t="str">
            <v>per Noli Benitez</v>
          </cell>
          <cell r="L6">
            <v>40725</v>
          </cell>
          <cell r="M6">
            <v>338</v>
          </cell>
          <cell r="N6" t="b">
            <v>0</v>
          </cell>
          <cell r="O6">
            <v>1575</v>
          </cell>
        </row>
        <row r="7">
          <cell r="E7" t="str">
            <v>16MONTHLYCNON-REPRESENTED STATE EMPLOYEES</v>
          </cell>
          <cell r="F7" t="str">
            <v>16</v>
          </cell>
          <cell r="G7" t="str">
            <v>Monthly</v>
          </cell>
          <cell r="H7" t="str">
            <v>C</v>
          </cell>
          <cell r="I7">
            <v>1613</v>
          </cell>
          <cell r="J7" t="str">
            <v>Non-Represented State Employees</v>
          </cell>
          <cell r="K7" t="str">
            <v>per Noli Benitez</v>
          </cell>
          <cell r="L7">
            <v>40725</v>
          </cell>
          <cell r="M7">
            <v>674</v>
          </cell>
          <cell r="N7" t="b">
            <v>0</v>
          </cell>
          <cell r="O7">
            <v>1613</v>
          </cell>
        </row>
        <row r="8">
          <cell r="E8" t="str">
            <v>16MONTHLYDNON-REPRESENTED STATE EMPLOYEES</v>
          </cell>
          <cell r="F8" t="str">
            <v>16</v>
          </cell>
          <cell r="G8" t="str">
            <v>Monthly</v>
          </cell>
          <cell r="H8" t="str">
            <v>D</v>
          </cell>
          <cell r="I8">
            <v>1649</v>
          </cell>
          <cell r="J8" t="str">
            <v>Non-Represented State Employees</v>
          </cell>
          <cell r="K8" t="str">
            <v>per Noli Benitez</v>
          </cell>
          <cell r="L8">
            <v>40725</v>
          </cell>
          <cell r="M8">
            <v>1010</v>
          </cell>
          <cell r="N8" t="b">
            <v>0</v>
          </cell>
          <cell r="O8">
            <v>1649</v>
          </cell>
        </row>
        <row r="9">
          <cell r="E9" t="str">
            <v>16MONTHLYENON-REPRESENTED STATE EMPLOYEES</v>
          </cell>
          <cell r="F9" t="str">
            <v>16</v>
          </cell>
          <cell r="G9" t="str">
            <v>Monthly</v>
          </cell>
          <cell r="H9" t="str">
            <v>E</v>
          </cell>
          <cell r="I9">
            <v>1687</v>
          </cell>
          <cell r="J9" t="str">
            <v>Non-Represented State Employees</v>
          </cell>
          <cell r="K9" t="str">
            <v>per Noli Benitez</v>
          </cell>
          <cell r="L9">
            <v>40725</v>
          </cell>
          <cell r="M9">
            <v>1346</v>
          </cell>
          <cell r="N9" t="b">
            <v>0</v>
          </cell>
          <cell r="O9">
            <v>1687</v>
          </cell>
        </row>
        <row r="10">
          <cell r="E10" t="str">
            <v>16MONTHLYFNON-REPRESENTED STATE EMPLOYEES</v>
          </cell>
          <cell r="F10" t="str">
            <v>16</v>
          </cell>
          <cell r="G10" t="str">
            <v>Monthly</v>
          </cell>
          <cell r="H10" t="str">
            <v>F</v>
          </cell>
          <cell r="I10">
            <v>1724</v>
          </cell>
          <cell r="J10" t="str">
            <v>Non-Represented State Employees</v>
          </cell>
          <cell r="K10" t="str">
            <v>per Noli Benitez</v>
          </cell>
          <cell r="L10">
            <v>40725</v>
          </cell>
          <cell r="M10">
            <v>1682</v>
          </cell>
          <cell r="N10" t="b">
            <v>0</v>
          </cell>
          <cell r="O10">
            <v>1724</v>
          </cell>
        </row>
        <row r="11">
          <cell r="E11" t="str">
            <v>16MONTHLYGNON-REPRESENTED STATE EMPLOYEES</v>
          </cell>
          <cell r="F11" t="str">
            <v>16</v>
          </cell>
          <cell r="G11" t="str">
            <v>Monthly</v>
          </cell>
          <cell r="H11" t="str">
            <v>G</v>
          </cell>
          <cell r="I11">
            <v>1763</v>
          </cell>
          <cell r="J11" t="str">
            <v>Non-Represented State Employees</v>
          </cell>
          <cell r="K11" t="str">
            <v>per Noli Benitez</v>
          </cell>
          <cell r="L11">
            <v>40725</v>
          </cell>
          <cell r="M11">
            <v>2018</v>
          </cell>
          <cell r="N11" t="b">
            <v>0</v>
          </cell>
          <cell r="O11">
            <v>1763</v>
          </cell>
        </row>
        <row r="12">
          <cell r="E12" t="str">
            <v>16MONTHLYHNON-REPRESENTED STATE EMPLOYEES</v>
          </cell>
          <cell r="F12" t="str">
            <v>16</v>
          </cell>
          <cell r="G12" t="str">
            <v>Monthly</v>
          </cell>
          <cell r="H12" t="str">
            <v>H</v>
          </cell>
          <cell r="I12">
            <v>1803</v>
          </cell>
          <cell r="J12" t="str">
            <v>Non-Represented State Employees</v>
          </cell>
          <cell r="K12" t="str">
            <v>per Noli Benitez</v>
          </cell>
          <cell r="L12">
            <v>40725</v>
          </cell>
          <cell r="M12">
            <v>2354</v>
          </cell>
          <cell r="N12" t="b">
            <v>0</v>
          </cell>
          <cell r="O12">
            <v>1803</v>
          </cell>
        </row>
        <row r="13">
          <cell r="E13" t="str">
            <v>16MONTHLYINON-REPRESENTED STATE EMPLOYEES</v>
          </cell>
          <cell r="F13" t="str">
            <v>16</v>
          </cell>
          <cell r="G13" t="str">
            <v>Monthly</v>
          </cell>
          <cell r="H13" t="str">
            <v>I</v>
          </cell>
          <cell r="I13">
            <v>1846</v>
          </cell>
          <cell r="J13" t="str">
            <v>Non-Represented State Employees</v>
          </cell>
          <cell r="K13" t="str">
            <v>per Noli Benitez</v>
          </cell>
          <cell r="L13">
            <v>40725</v>
          </cell>
          <cell r="M13">
            <v>2690</v>
          </cell>
          <cell r="N13" t="b">
            <v>0</v>
          </cell>
          <cell r="O13">
            <v>1846</v>
          </cell>
        </row>
        <row r="14">
          <cell r="E14" t="str">
            <v>16MONTHLYJNON-REPRESENTED STATE EMPLOYEES</v>
          </cell>
          <cell r="F14" t="str">
            <v>16</v>
          </cell>
          <cell r="G14" t="str">
            <v>Monthly</v>
          </cell>
          <cell r="H14" t="str">
            <v>J</v>
          </cell>
          <cell r="I14">
            <v>1885</v>
          </cell>
          <cell r="J14" t="str">
            <v>Non-Represented State Employees</v>
          </cell>
          <cell r="K14" t="str">
            <v>per Noli Benitez</v>
          </cell>
          <cell r="L14">
            <v>40725</v>
          </cell>
          <cell r="M14">
            <v>3026</v>
          </cell>
          <cell r="N14" t="b">
            <v>0</v>
          </cell>
          <cell r="O14">
            <v>1885</v>
          </cell>
        </row>
        <row r="15">
          <cell r="E15" t="str">
            <v>16MONTHLYKNON-REPRESENTED STATE EMPLOYEES</v>
          </cell>
          <cell r="F15" t="str">
            <v>16</v>
          </cell>
          <cell r="G15" t="str">
            <v>Monthly</v>
          </cell>
          <cell r="H15" t="str">
            <v>K</v>
          </cell>
          <cell r="I15">
            <v>1929</v>
          </cell>
          <cell r="J15" t="str">
            <v>Non-Represented State Employees</v>
          </cell>
          <cell r="K15" t="str">
            <v>per Noli Benitez</v>
          </cell>
          <cell r="L15">
            <v>40725</v>
          </cell>
          <cell r="M15">
            <v>3362</v>
          </cell>
          <cell r="N15" t="b">
            <v>0</v>
          </cell>
          <cell r="O15">
            <v>1929</v>
          </cell>
        </row>
        <row r="16">
          <cell r="E16" t="str">
            <v>16MONTHLYLNON-REPRESENTED STATE EMPLOYEES</v>
          </cell>
          <cell r="F16" t="str">
            <v>16</v>
          </cell>
          <cell r="G16" t="str">
            <v>Monthly</v>
          </cell>
          <cell r="H16" t="str">
            <v>L</v>
          </cell>
          <cell r="I16">
            <v>1975</v>
          </cell>
          <cell r="J16" t="str">
            <v>Non-Represented State Employees</v>
          </cell>
          <cell r="K16" t="str">
            <v>per Noli Benitez</v>
          </cell>
          <cell r="L16">
            <v>40725</v>
          </cell>
          <cell r="M16">
            <v>3698</v>
          </cell>
          <cell r="N16" t="b">
            <v>0</v>
          </cell>
          <cell r="O16">
            <v>1975</v>
          </cell>
        </row>
        <row r="17">
          <cell r="E17" t="str">
            <v>17MONTHLYANON-REPRESENTED STATE EMPLOYEES</v>
          </cell>
          <cell r="F17" t="str">
            <v>17</v>
          </cell>
          <cell r="G17" t="str">
            <v>Monthly</v>
          </cell>
          <cell r="H17" t="str">
            <v>A</v>
          </cell>
          <cell r="I17">
            <v>1575</v>
          </cell>
          <cell r="J17" t="str">
            <v>Non-Represented State Employees</v>
          </cell>
          <cell r="K17" t="str">
            <v>per Noli Benitez</v>
          </cell>
          <cell r="L17">
            <v>40725</v>
          </cell>
          <cell r="M17">
            <v>6</v>
          </cell>
          <cell r="N17" t="b">
            <v>0</v>
          </cell>
          <cell r="O17">
            <v>1575</v>
          </cell>
        </row>
        <row r="18">
          <cell r="E18" t="str">
            <v>17MONTHLYBNON-REPRESENTED STATE EMPLOYEES</v>
          </cell>
          <cell r="F18" t="str">
            <v>17</v>
          </cell>
          <cell r="G18" t="str">
            <v>Monthly</v>
          </cell>
          <cell r="H18" t="str">
            <v>B</v>
          </cell>
          <cell r="I18">
            <v>1613</v>
          </cell>
          <cell r="J18" t="str">
            <v>Non-Represented State Employees</v>
          </cell>
          <cell r="K18" t="str">
            <v>per Noli Benitez</v>
          </cell>
          <cell r="L18">
            <v>40725</v>
          </cell>
          <cell r="M18">
            <v>342</v>
          </cell>
          <cell r="N18" t="b">
            <v>0</v>
          </cell>
          <cell r="O18">
            <v>1613</v>
          </cell>
        </row>
        <row r="19">
          <cell r="E19" t="str">
            <v>17MONTHLYCNON-REPRESENTED STATE EMPLOYEES</v>
          </cell>
          <cell r="F19" t="str">
            <v>17</v>
          </cell>
          <cell r="G19" t="str">
            <v>Monthly</v>
          </cell>
          <cell r="H19" t="str">
            <v>C</v>
          </cell>
          <cell r="I19">
            <v>1649</v>
          </cell>
          <cell r="J19" t="str">
            <v>Non-Represented State Employees</v>
          </cell>
          <cell r="K19" t="str">
            <v>per Noli Benitez</v>
          </cell>
          <cell r="L19">
            <v>40725</v>
          </cell>
          <cell r="M19">
            <v>678</v>
          </cell>
          <cell r="N19" t="b">
            <v>0</v>
          </cell>
          <cell r="O19">
            <v>1649</v>
          </cell>
        </row>
        <row r="20">
          <cell r="E20" t="str">
            <v>17MONTHLYDNON-REPRESENTED STATE EMPLOYEES</v>
          </cell>
          <cell r="F20" t="str">
            <v>17</v>
          </cell>
          <cell r="G20" t="str">
            <v>Monthly</v>
          </cell>
          <cell r="H20" t="str">
            <v>D</v>
          </cell>
          <cell r="I20">
            <v>1687</v>
          </cell>
          <cell r="J20" t="str">
            <v>Non-Represented State Employees</v>
          </cell>
          <cell r="K20" t="str">
            <v>per Noli Benitez</v>
          </cell>
          <cell r="L20">
            <v>40725</v>
          </cell>
          <cell r="M20">
            <v>1014</v>
          </cell>
          <cell r="N20" t="b">
            <v>0</v>
          </cell>
          <cell r="O20">
            <v>1687</v>
          </cell>
        </row>
        <row r="21">
          <cell r="E21" t="str">
            <v>17MONTHLYENON-REPRESENTED STATE EMPLOYEES</v>
          </cell>
          <cell r="F21" t="str">
            <v>17</v>
          </cell>
          <cell r="G21" t="str">
            <v>Monthly</v>
          </cell>
          <cell r="H21" t="str">
            <v>E</v>
          </cell>
          <cell r="I21">
            <v>1724</v>
          </cell>
          <cell r="J21" t="str">
            <v>Non-Represented State Employees</v>
          </cell>
          <cell r="K21" t="str">
            <v>per Noli Benitez</v>
          </cell>
          <cell r="L21">
            <v>40725</v>
          </cell>
          <cell r="M21">
            <v>1350</v>
          </cell>
          <cell r="N21" t="b">
            <v>0</v>
          </cell>
          <cell r="O21">
            <v>1724</v>
          </cell>
        </row>
        <row r="22">
          <cell r="E22" t="str">
            <v>17MONTHLYFNON-REPRESENTED STATE EMPLOYEES</v>
          </cell>
          <cell r="F22" t="str">
            <v>17</v>
          </cell>
          <cell r="G22" t="str">
            <v>Monthly</v>
          </cell>
          <cell r="H22" t="str">
            <v>F</v>
          </cell>
          <cell r="I22">
            <v>1763</v>
          </cell>
          <cell r="J22" t="str">
            <v>Non-Represented State Employees</v>
          </cell>
          <cell r="K22" t="str">
            <v>per Noli Benitez</v>
          </cell>
          <cell r="L22">
            <v>40725</v>
          </cell>
          <cell r="M22">
            <v>1686</v>
          </cell>
          <cell r="N22" t="b">
            <v>0</v>
          </cell>
          <cell r="O22">
            <v>1763</v>
          </cell>
        </row>
        <row r="23">
          <cell r="E23" t="str">
            <v>17MONTHLYGNON-REPRESENTED STATE EMPLOYEES</v>
          </cell>
          <cell r="F23" t="str">
            <v>17</v>
          </cell>
          <cell r="G23" t="str">
            <v>Monthly</v>
          </cell>
          <cell r="H23" t="str">
            <v>G</v>
          </cell>
          <cell r="I23">
            <v>1803</v>
          </cell>
          <cell r="J23" t="str">
            <v>Non-Represented State Employees</v>
          </cell>
          <cell r="K23" t="str">
            <v>per Noli Benitez</v>
          </cell>
          <cell r="L23">
            <v>40725</v>
          </cell>
          <cell r="M23">
            <v>2022</v>
          </cell>
          <cell r="N23" t="b">
            <v>0</v>
          </cell>
          <cell r="O23">
            <v>1803</v>
          </cell>
        </row>
        <row r="24">
          <cell r="E24" t="str">
            <v>17MONTHLYHNON-REPRESENTED STATE EMPLOYEES</v>
          </cell>
          <cell r="F24" t="str">
            <v>17</v>
          </cell>
          <cell r="G24" t="str">
            <v>Monthly</v>
          </cell>
          <cell r="H24" t="str">
            <v>H</v>
          </cell>
          <cell r="I24">
            <v>1846</v>
          </cell>
          <cell r="J24" t="str">
            <v>Non-Represented State Employees</v>
          </cell>
          <cell r="K24" t="str">
            <v>per Noli Benitez</v>
          </cell>
          <cell r="L24">
            <v>40725</v>
          </cell>
          <cell r="M24">
            <v>2358</v>
          </cell>
          <cell r="N24" t="b">
            <v>0</v>
          </cell>
          <cell r="O24">
            <v>1846</v>
          </cell>
        </row>
        <row r="25">
          <cell r="E25" t="str">
            <v>17MONTHLYINON-REPRESENTED STATE EMPLOYEES</v>
          </cell>
          <cell r="F25" t="str">
            <v>17</v>
          </cell>
          <cell r="G25" t="str">
            <v>Monthly</v>
          </cell>
          <cell r="H25" t="str">
            <v>I</v>
          </cell>
          <cell r="I25">
            <v>1885</v>
          </cell>
          <cell r="J25" t="str">
            <v>Non-Represented State Employees</v>
          </cell>
          <cell r="K25" t="str">
            <v>per Noli Benitez</v>
          </cell>
          <cell r="L25">
            <v>40725</v>
          </cell>
          <cell r="M25">
            <v>2694</v>
          </cell>
          <cell r="N25" t="b">
            <v>0</v>
          </cell>
          <cell r="O25">
            <v>1885</v>
          </cell>
        </row>
        <row r="26">
          <cell r="E26" t="str">
            <v>17MONTHLYJNON-REPRESENTED STATE EMPLOYEES</v>
          </cell>
          <cell r="F26" t="str">
            <v>17</v>
          </cell>
          <cell r="G26" t="str">
            <v>Monthly</v>
          </cell>
          <cell r="H26" t="str">
            <v>J</v>
          </cell>
          <cell r="I26">
            <v>1929</v>
          </cell>
          <cell r="J26" t="str">
            <v>Non-Represented State Employees</v>
          </cell>
          <cell r="K26" t="str">
            <v>per Noli Benitez</v>
          </cell>
          <cell r="L26">
            <v>40725</v>
          </cell>
          <cell r="M26">
            <v>3030</v>
          </cell>
          <cell r="N26" t="b">
            <v>0</v>
          </cell>
          <cell r="O26">
            <v>1929</v>
          </cell>
        </row>
        <row r="27">
          <cell r="E27" t="str">
            <v>17MONTHLYKNON-REPRESENTED STATE EMPLOYEES</v>
          </cell>
          <cell r="F27" t="str">
            <v>17</v>
          </cell>
          <cell r="G27" t="str">
            <v>Monthly</v>
          </cell>
          <cell r="H27" t="str">
            <v>K</v>
          </cell>
          <cell r="I27">
            <v>1975</v>
          </cell>
          <cell r="J27" t="str">
            <v>Non-Represented State Employees</v>
          </cell>
          <cell r="K27" t="str">
            <v>per Noli Benitez</v>
          </cell>
          <cell r="L27">
            <v>40725</v>
          </cell>
          <cell r="M27">
            <v>3366</v>
          </cell>
          <cell r="N27" t="b">
            <v>0</v>
          </cell>
          <cell r="O27">
            <v>1975</v>
          </cell>
        </row>
        <row r="28">
          <cell r="E28" t="str">
            <v>17MONTHLYLNON-REPRESENTED STATE EMPLOYEES</v>
          </cell>
          <cell r="F28" t="str">
            <v>17</v>
          </cell>
          <cell r="G28" t="str">
            <v>Monthly</v>
          </cell>
          <cell r="H28" t="str">
            <v>L</v>
          </cell>
          <cell r="I28">
            <v>2016</v>
          </cell>
          <cell r="J28" t="str">
            <v>Non-Represented State Employees</v>
          </cell>
          <cell r="K28" t="str">
            <v>per Noli Benitez</v>
          </cell>
          <cell r="L28">
            <v>40725</v>
          </cell>
          <cell r="M28">
            <v>3702</v>
          </cell>
          <cell r="N28" t="b">
            <v>0</v>
          </cell>
          <cell r="O28">
            <v>2016</v>
          </cell>
        </row>
        <row r="29">
          <cell r="E29" t="str">
            <v>18EMONTHLYENON-REPRESENTED STATE EMPLOYEES</v>
          </cell>
          <cell r="F29" t="str">
            <v>18E</v>
          </cell>
          <cell r="G29" t="str">
            <v>Monthly</v>
          </cell>
          <cell r="H29" t="str">
            <v>E</v>
          </cell>
          <cell r="I29">
            <v>1763</v>
          </cell>
          <cell r="J29" t="str">
            <v>Non-Represented State Employees</v>
          </cell>
          <cell r="K29" t="str">
            <v>per DOP website</v>
          </cell>
          <cell r="L29">
            <v>41456</v>
          </cell>
          <cell r="M29">
            <v>10016</v>
          </cell>
          <cell r="N29" t="b">
            <v>1</v>
          </cell>
          <cell r="O29">
            <v>1763</v>
          </cell>
        </row>
        <row r="30">
          <cell r="E30" t="str">
            <v>18EMONTHLYFNON-REPRESENTED STATE EMPLOYEES</v>
          </cell>
          <cell r="F30" t="str">
            <v>18E</v>
          </cell>
          <cell r="G30" t="str">
            <v>Monthly</v>
          </cell>
          <cell r="H30" t="str">
            <v>F</v>
          </cell>
          <cell r="I30">
            <v>1803</v>
          </cell>
          <cell r="J30" t="str">
            <v>Non-Represented State Employees</v>
          </cell>
          <cell r="K30" t="str">
            <v>per DOP website</v>
          </cell>
          <cell r="L30">
            <v>41456</v>
          </cell>
          <cell r="M30">
            <v>10017</v>
          </cell>
          <cell r="N30" t="b">
            <v>1</v>
          </cell>
          <cell r="O30">
            <v>1803</v>
          </cell>
        </row>
        <row r="31">
          <cell r="E31" t="str">
            <v>18EMONTHLYGNON-REPRESENTED STATE EMPLOYEES</v>
          </cell>
          <cell r="F31" t="str">
            <v>18E</v>
          </cell>
          <cell r="G31" t="str">
            <v>Monthly</v>
          </cell>
          <cell r="H31" t="str">
            <v>G</v>
          </cell>
          <cell r="I31">
            <v>1846</v>
          </cell>
          <cell r="J31" t="str">
            <v>Non-Represented State Employees</v>
          </cell>
          <cell r="K31" t="str">
            <v>per DOP website</v>
          </cell>
          <cell r="L31">
            <v>41456</v>
          </cell>
          <cell r="M31">
            <v>10018</v>
          </cell>
          <cell r="N31" t="b">
            <v>1</v>
          </cell>
          <cell r="O31">
            <v>1846</v>
          </cell>
        </row>
        <row r="32">
          <cell r="E32" t="str">
            <v>18EMONTHLYHNON-REPRESENTED STATE EMPLOYEES</v>
          </cell>
          <cell r="F32" t="str">
            <v>18E</v>
          </cell>
          <cell r="G32" t="str">
            <v>Monthly</v>
          </cell>
          <cell r="H32" t="str">
            <v>H</v>
          </cell>
          <cell r="I32">
            <v>1885</v>
          </cell>
          <cell r="J32" t="str">
            <v>Non-Represented State Employees</v>
          </cell>
          <cell r="K32" t="str">
            <v>per DOP website</v>
          </cell>
          <cell r="L32">
            <v>41456</v>
          </cell>
          <cell r="M32">
            <v>10019</v>
          </cell>
          <cell r="N32" t="b">
            <v>1</v>
          </cell>
          <cell r="O32">
            <v>1885</v>
          </cell>
        </row>
        <row r="33">
          <cell r="E33" t="str">
            <v>18EMONTHLYINON-REPRESENTED STATE EMPLOYEES</v>
          </cell>
          <cell r="F33" t="str">
            <v>18E</v>
          </cell>
          <cell r="G33" t="str">
            <v>Monthly</v>
          </cell>
          <cell r="H33" t="str">
            <v>I</v>
          </cell>
          <cell r="I33">
            <v>1929</v>
          </cell>
          <cell r="J33" t="str">
            <v>Non-Represented State Employees</v>
          </cell>
          <cell r="K33" t="str">
            <v>per DOP website</v>
          </cell>
          <cell r="L33">
            <v>41456</v>
          </cell>
          <cell r="M33">
            <v>10020</v>
          </cell>
          <cell r="N33" t="b">
            <v>1</v>
          </cell>
          <cell r="O33">
            <v>1929</v>
          </cell>
        </row>
        <row r="34">
          <cell r="E34" t="str">
            <v>18EMONTHLYJNON-REPRESENTED STATE EMPLOYEES</v>
          </cell>
          <cell r="F34" t="str">
            <v>18E</v>
          </cell>
          <cell r="G34" t="str">
            <v>Monthly</v>
          </cell>
          <cell r="H34" t="str">
            <v>J</v>
          </cell>
          <cell r="I34">
            <v>1975</v>
          </cell>
          <cell r="J34" t="str">
            <v>Non-Represented State Employees</v>
          </cell>
          <cell r="K34" t="str">
            <v>per DOP website</v>
          </cell>
          <cell r="L34">
            <v>41456</v>
          </cell>
          <cell r="M34">
            <v>10021</v>
          </cell>
          <cell r="N34" t="b">
            <v>1</v>
          </cell>
          <cell r="O34">
            <v>1975</v>
          </cell>
        </row>
        <row r="35">
          <cell r="E35" t="str">
            <v>18EMONTHLYKNON-REPRESENTED STATE EMPLOYEES</v>
          </cell>
          <cell r="F35" t="str">
            <v>18E</v>
          </cell>
          <cell r="G35" t="str">
            <v>Monthly</v>
          </cell>
          <cell r="H35" t="str">
            <v>K</v>
          </cell>
          <cell r="I35">
            <v>2016</v>
          </cell>
          <cell r="J35" t="str">
            <v>Non-Represented State Employees</v>
          </cell>
          <cell r="K35" t="str">
            <v>per DOP website</v>
          </cell>
          <cell r="L35">
            <v>41456</v>
          </cell>
          <cell r="M35">
            <v>10022</v>
          </cell>
          <cell r="N35" t="b">
            <v>1</v>
          </cell>
          <cell r="O35">
            <v>2016</v>
          </cell>
        </row>
        <row r="36">
          <cell r="E36" t="str">
            <v>18EMONTHLYLNON-REPRESENTED STATE EMPLOYEES</v>
          </cell>
          <cell r="F36" t="str">
            <v>18E</v>
          </cell>
          <cell r="G36" t="str">
            <v>Monthly</v>
          </cell>
          <cell r="H36" t="str">
            <v>L</v>
          </cell>
          <cell r="I36">
            <v>2068</v>
          </cell>
          <cell r="J36" t="str">
            <v>Non-Represented State Employees</v>
          </cell>
          <cell r="K36" t="str">
            <v>per DOP website</v>
          </cell>
          <cell r="L36">
            <v>41456</v>
          </cell>
          <cell r="M36">
            <v>10023</v>
          </cell>
          <cell r="N36" t="b">
            <v>1</v>
          </cell>
          <cell r="O36">
            <v>2068</v>
          </cell>
        </row>
        <row r="37">
          <cell r="E37" t="str">
            <v>18EMONTHLYMNON-REPRESENTED STATE EMPLOYEES</v>
          </cell>
          <cell r="F37" t="str">
            <v>18E</v>
          </cell>
          <cell r="G37" t="str">
            <v>Monthly</v>
          </cell>
          <cell r="H37" t="str">
            <v>M</v>
          </cell>
          <cell r="I37">
            <v>2113</v>
          </cell>
          <cell r="J37" t="str">
            <v>Non-Represented State Employees</v>
          </cell>
          <cell r="K37" t="str">
            <v>per DOP website</v>
          </cell>
          <cell r="L37">
            <v>41456</v>
          </cell>
          <cell r="M37">
            <v>10023</v>
          </cell>
          <cell r="N37" t="b">
            <v>1</v>
          </cell>
          <cell r="O37">
            <v>2113</v>
          </cell>
        </row>
        <row r="38">
          <cell r="E38" t="str">
            <v>18MONTHLYACOALITION</v>
          </cell>
          <cell r="F38" t="str">
            <v>18</v>
          </cell>
          <cell r="G38" t="str">
            <v>Monthly</v>
          </cell>
          <cell r="H38" t="str">
            <v>A</v>
          </cell>
          <cell r="I38">
            <v>1613</v>
          </cell>
          <cell r="J38" t="str">
            <v>Coalition</v>
          </cell>
          <cell r="K38" t="str">
            <v>per DOP website</v>
          </cell>
          <cell r="L38">
            <v>41456</v>
          </cell>
          <cell r="M38">
            <v>40994</v>
          </cell>
          <cell r="N38" t="b">
            <v>0</v>
          </cell>
          <cell r="O38">
            <v>1613</v>
          </cell>
        </row>
        <row r="39">
          <cell r="E39" t="str">
            <v>18MONTHLYANON-REPRESENTED STATE EMPLOYEES</v>
          </cell>
          <cell r="F39" t="str">
            <v>18</v>
          </cell>
          <cell r="G39" t="str">
            <v>Monthly</v>
          </cell>
          <cell r="H39" t="str">
            <v>A</v>
          </cell>
          <cell r="I39">
            <v>1613</v>
          </cell>
          <cell r="J39" t="str">
            <v>Non-Represented State Employees</v>
          </cell>
          <cell r="K39" t="str">
            <v>per DOP website</v>
          </cell>
          <cell r="L39">
            <v>41456</v>
          </cell>
          <cell r="M39">
            <v>10014</v>
          </cell>
          <cell r="N39" t="b">
            <v>0</v>
          </cell>
          <cell r="O39">
            <v>1613</v>
          </cell>
        </row>
        <row r="40">
          <cell r="E40" t="str">
            <v>18MONTHLYATEAMSTERS LOCAL UNION NUMBER 117</v>
          </cell>
          <cell r="F40" t="str">
            <v>18</v>
          </cell>
          <cell r="G40" t="str">
            <v>Monthly</v>
          </cell>
          <cell r="H40" t="str">
            <v>A</v>
          </cell>
          <cell r="I40">
            <v>1634</v>
          </cell>
          <cell r="J40" t="str">
            <v>Teamsters Local Union Number 117</v>
          </cell>
          <cell r="K40" t="str">
            <v>per Noli Benitez 201307</v>
          </cell>
          <cell r="L40">
            <v>41456</v>
          </cell>
          <cell r="M40">
            <v>10014</v>
          </cell>
          <cell r="N40" t="b">
            <v>0</v>
          </cell>
          <cell r="O40">
            <v>1634</v>
          </cell>
        </row>
        <row r="41">
          <cell r="E41" t="str">
            <v>18MONTHLYAWASHINGTON FEDERATION OF STATE EMPLOYEES</v>
          </cell>
          <cell r="F41" t="str">
            <v>18</v>
          </cell>
          <cell r="G41" t="str">
            <v>Monthly</v>
          </cell>
          <cell r="H41" t="str">
            <v>A</v>
          </cell>
          <cell r="I41">
            <v>1613</v>
          </cell>
          <cell r="J41" t="str">
            <v>Washington Federation of State Employees</v>
          </cell>
          <cell r="K41" t="str">
            <v>per DOP website</v>
          </cell>
          <cell r="L41">
            <v>41456</v>
          </cell>
          <cell r="M41">
            <v>23938</v>
          </cell>
          <cell r="N41" t="b">
            <v>0</v>
          </cell>
          <cell r="O41">
            <v>1613</v>
          </cell>
        </row>
        <row r="42">
          <cell r="E42" t="str">
            <v>18MONTHLYAWASHINGTON PUBLIC EMPLOYEES ASSOCIATION</v>
          </cell>
          <cell r="F42" t="str">
            <v>18</v>
          </cell>
          <cell r="G42" t="str">
            <v>Monthly</v>
          </cell>
          <cell r="H42" t="str">
            <v>A</v>
          </cell>
          <cell r="I42">
            <v>1613</v>
          </cell>
          <cell r="J42" t="str">
            <v>Washington Public Employees Association</v>
          </cell>
          <cell r="K42" t="str">
            <v>per DOP website</v>
          </cell>
          <cell r="L42">
            <v>41456</v>
          </cell>
          <cell r="M42">
            <v>28202</v>
          </cell>
          <cell r="N42" t="b">
            <v>0</v>
          </cell>
          <cell r="O42">
            <v>1613</v>
          </cell>
        </row>
        <row r="43">
          <cell r="E43" t="str">
            <v>18MONTHLYBCOALITION</v>
          </cell>
          <cell r="F43" t="str">
            <v>18</v>
          </cell>
          <cell r="G43" t="str">
            <v>Monthly</v>
          </cell>
          <cell r="H43" t="str">
            <v>B</v>
          </cell>
          <cell r="I43">
            <v>1649</v>
          </cell>
          <cell r="J43" t="str">
            <v>Coalition</v>
          </cell>
          <cell r="K43" t="str">
            <v>per DOP website</v>
          </cell>
          <cell r="L43">
            <v>41456</v>
          </cell>
          <cell r="M43">
            <v>40995</v>
          </cell>
          <cell r="N43" t="b">
            <v>0</v>
          </cell>
          <cell r="O43">
            <v>1649</v>
          </cell>
        </row>
        <row r="44">
          <cell r="E44" t="str">
            <v>18MONTHLYBNON-REPRESENTED STATE EMPLOYEES</v>
          </cell>
          <cell r="F44" t="str">
            <v>18</v>
          </cell>
          <cell r="G44" t="str">
            <v>Monthly</v>
          </cell>
          <cell r="H44" t="str">
            <v>B</v>
          </cell>
          <cell r="I44">
            <v>1649</v>
          </cell>
          <cell r="J44" t="str">
            <v>Non-Represented State Employees</v>
          </cell>
          <cell r="K44" t="str">
            <v>per DOP website</v>
          </cell>
          <cell r="L44">
            <v>41456</v>
          </cell>
          <cell r="M44">
            <v>10015</v>
          </cell>
          <cell r="N44" t="b">
            <v>0</v>
          </cell>
          <cell r="O44">
            <v>1649</v>
          </cell>
        </row>
        <row r="45">
          <cell r="E45" t="str">
            <v>18MONTHLYBTEAMSTERS LOCAL UNION NUMBER 117</v>
          </cell>
          <cell r="F45" t="str">
            <v>18</v>
          </cell>
          <cell r="G45" t="str">
            <v>Monthly</v>
          </cell>
          <cell r="H45" t="str">
            <v>B</v>
          </cell>
          <cell r="I45">
            <v>1671</v>
          </cell>
          <cell r="J45" t="str">
            <v>Teamsters Local Union Number 117</v>
          </cell>
          <cell r="K45" t="str">
            <v>per Noli Benitez 201307</v>
          </cell>
          <cell r="L45">
            <v>41456</v>
          </cell>
          <cell r="M45">
            <v>10015</v>
          </cell>
          <cell r="N45" t="b">
            <v>0</v>
          </cell>
          <cell r="O45">
            <v>1671</v>
          </cell>
        </row>
        <row r="46">
          <cell r="E46" t="str">
            <v>18MONTHLYBWASHINGTON FEDERATION OF STATE EMPLOYEES</v>
          </cell>
          <cell r="F46" t="str">
            <v>18</v>
          </cell>
          <cell r="G46" t="str">
            <v>Monthly</v>
          </cell>
          <cell r="H46" t="str">
            <v>B</v>
          </cell>
          <cell r="I46">
            <v>1649</v>
          </cell>
          <cell r="J46" t="str">
            <v>Washington Federation of State Employees</v>
          </cell>
          <cell r="K46" t="str">
            <v>per DOP website</v>
          </cell>
          <cell r="L46">
            <v>41456</v>
          </cell>
          <cell r="M46">
            <v>23939</v>
          </cell>
          <cell r="N46" t="b">
            <v>0</v>
          </cell>
          <cell r="O46">
            <v>1649</v>
          </cell>
        </row>
        <row r="47">
          <cell r="E47" t="str">
            <v>18MONTHLYBWASHINGTON PUBLIC EMPLOYEES ASSOCIATION</v>
          </cell>
          <cell r="F47" t="str">
            <v>18</v>
          </cell>
          <cell r="G47" t="str">
            <v>Monthly</v>
          </cell>
          <cell r="H47" t="str">
            <v>B</v>
          </cell>
          <cell r="I47">
            <v>1649</v>
          </cell>
          <cell r="J47" t="str">
            <v>Washington Public Employees Association</v>
          </cell>
          <cell r="K47" t="str">
            <v>per DOP website</v>
          </cell>
          <cell r="L47">
            <v>41456</v>
          </cell>
          <cell r="M47">
            <v>28203</v>
          </cell>
          <cell r="N47" t="b">
            <v>0</v>
          </cell>
          <cell r="O47">
            <v>1649</v>
          </cell>
        </row>
        <row r="48">
          <cell r="E48" t="str">
            <v>18MONTHLYCCOALITION</v>
          </cell>
          <cell r="F48" t="str">
            <v>18</v>
          </cell>
          <cell r="G48" t="str">
            <v>Monthly</v>
          </cell>
          <cell r="H48" t="str">
            <v>C</v>
          </cell>
          <cell r="I48">
            <v>1687</v>
          </cell>
          <cell r="J48" t="str">
            <v>Coalition</v>
          </cell>
          <cell r="K48" t="str">
            <v>per DOP website</v>
          </cell>
          <cell r="L48">
            <v>41456</v>
          </cell>
          <cell r="M48">
            <v>40996</v>
          </cell>
          <cell r="N48" t="b">
            <v>0</v>
          </cell>
          <cell r="O48">
            <v>1687</v>
          </cell>
        </row>
        <row r="49">
          <cell r="E49" t="str">
            <v>18MONTHLYCNON-REPRESENTED STATE EMPLOYEES</v>
          </cell>
          <cell r="F49" t="str">
            <v>18</v>
          </cell>
          <cell r="G49" t="str">
            <v>Monthly</v>
          </cell>
          <cell r="H49" t="str">
            <v>C</v>
          </cell>
          <cell r="I49">
            <v>1687</v>
          </cell>
          <cell r="J49" t="str">
            <v>Non-Represented State Employees</v>
          </cell>
          <cell r="K49" t="str">
            <v>per DOP website</v>
          </cell>
          <cell r="L49">
            <v>41456</v>
          </cell>
          <cell r="M49">
            <v>10016</v>
          </cell>
          <cell r="N49" t="b">
            <v>0</v>
          </cell>
          <cell r="O49">
            <v>1687</v>
          </cell>
        </row>
        <row r="50">
          <cell r="E50" t="str">
            <v>18MONTHLYCTEAMSTERS LOCAL UNION NUMBER 117</v>
          </cell>
          <cell r="F50" t="str">
            <v>18</v>
          </cell>
          <cell r="G50" t="str">
            <v>Monthly</v>
          </cell>
          <cell r="H50" t="str">
            <v>C</v>
          </cell>
          <cell r="I50">
            <v>1710</v>
          </cell>
          <cell r="J50" t="str">
            <v>Teamsters Local Union Number 117</v>
          </cell>
          <cell r="K50" t="str">
            <v>per Noli Benitez 201307</v>
          </cell>
          <cell r="L50">
            <v>41456</v>
          </cell>
          <cell r="M50">
            <v>10016</v>
          </cell>
          <cell r="N50" t="b">
            <v>0</v>
          </cell>
          <cell r="O50">
            <v>1710</v>
          </cell>
        </row>
        <row r="51">
          <cell r="E51" t="str">
            <v>18MONTHLYCWASHINGTON FEDERATION OF STATE EMPLOYEES</v>
          </cell>
          <cell r="F51" t="str">
            <v>18</v>
          </cell>
          <cell r="G51" t="str">
            <v>Monthly</v>
          </cell>
          <cell r="H51" t="str">
            <v>C</v>
          </cell>
          <cell r="I51">
            <v>1687</v>
          </cell>
          <cell r="J51" t="str">
            <v>Washington Federation of State Employees</v>
          </cell>
          <cell r="K51" t="str">
            <v>per DOP website</v>
          </cell>
          <cell r="L51">
            <v>41456</v>
          </cell>
          <cell r="M51">
            <v>23940</v>
          </cell>
          <cell r="N51" t="b">
            <v>0</v>
          </cell>
          <cell r="O51">
            <v>1687</v>
          </cell>
        </row>
        <row r="52">
          <cell r="E52" t="str">
            <v>18MONTHLYCWASHINGTON PUBLIC EMPLOYEES ASSOCIATION</v>
          </cell>
          <cell r="F52" t="str">
            <v>18</v>
          </cell>
          <cell r="G52" t="str">
            <v>Monthly</v>
          </cell>
          <cell r="H52" t="str">
            <v>C</v>
          </cell>
          <cell r="I52">
            <v>1687</v>
          </cell>
          <cell r="J52" t="str">
            <v>Washington Public Employees Association</v>
          </cell>
          <cell r="K52" t="str">
            <v>per DOP website</v>
          </cell>
          <cell r="L52">
            <v>41456</v>
          </cell>
          <cell r="M52">
            <v>28204</v>
          </cell>
          <cell r="N52" t="b">
            <v>0</v>
          </cell>
          <cell r="O52">
            <v>1687</v>
          </cell>
        </row>
        <row r="53">
          <cell r="E53" t="str">
            <v>18MONTHLYDCOALITION</v>
          </cell>
          <cell r="F53" t="str">
            <v>18</v>
          </cell>
          <cell r="G53" t="str">
            <v>Monthly</v>
          </cell>
          <cell r="H53" t="str">
            <v>D</v>
          </cell>
          <cell r="I53">
            <v>1724</v>
          </cell>
          <cell r="J53" t="str">
            <v>Coalition</v>
          </cell>
          <cell r="K53" t="str">
            <v>per DOP website</v>
          </cell>
          <cell r="L53">
            <v>41456</v>
          </cell>
          <cell r="M53">
            <v>40997</v>
          </cell>
          <cell r="N53" t="b">
            <v>0</v>
          </cell>
          <cell r="O53">
            <v>1724</v>
          </cell>
        </row>
        <row r="54">
          <cell r="E54" t="str">
            <v>18MONTHLYDNON-REPRESENTED STATE EMPLOYEES</v>
          </cell>
          <cell r="F54" t="str">
            <v>18</v>
          </cell>
          <cell r="G54" t="str">
            <v>Monthly</v>
          </cell>
          <cell r="H54" t="str">
            <v>D</v>
          </cell>
          <cell r="I54">
            <v>1724</v>
          </cell>
          <cell r="J54" t="str">
            <v>Non-Represented State Employees</v>
          </cell>
          <cell r="K54" t="str">
            <v>per DOP website</v>
          </cell>
          <cell r="L54">
            <v>41456</v>
          </cell>
          <cell r="M54">
            <v>10017</v>
          </cell>
          <cell r="N54" t="b">
            <v>0</v>
          </cell>
          <cell r="O54">
            <v>1724</v>
          </cell>
        </row>
        <row r="55">
          <cell r="E55" t="str">
            <v>18MONTHLYDTEAMSTERS LOCAL UNION NUMBER 117</v>
          </cell>
          <cell r="F55" t="str">
            <v>18</v>
          </cell>
          <cell r="G55" t="str">
            <v>Monthly</v>
          </cell>
          <cell r="H55" t="str">
            <v>D</v>
          </cell>
          <cell r="I55">
            <v>1746</v>
          </cell>
          <cell r="J55" t="str">
            <v>Teamsters Local Union Number 117</v>
          </cell>
          <cell r="K55" t="str">
            <v>per Noli Benitez 201307</v>
          </cell>
          <cell r="L55">
            <v>41456</v>
          </cell>
          <cell r="M55">
            <v>10017</v>
          </cell>
          <cell r="N55" t="b">
            <v>0</v>
          </cell>
          <cell r="O55">
            <v>1746</v>
          </cell>
        </row>
        <row r="56">
          <cell r="E56" t="str">
            <v>18MONTHLYDWASHINGTON FEDERATION OF STATE EMPLOYEES</v>
          </cell>
          <cell r="F56" t="str">
            <v>18</v>
          </cell>
          <cell r="G56" t="str">
            <v>Monthly</v>
          </cell>
          <cell r="H56" t="str">
            <v>D</v>
          </cell>
          <cell r="I56">
            <v>1724</v>
          </cell>
          <cell r="J56" t="str">
            <v>Washington Federation of State Employees</v>
          </cell>
          <cell r="K56" t="str">
            <v>per DOP website</v>
          </cell>
          <cell r="L56">
            <v>41456</v>
          </cell>
          <cell r="M56">
            <v>23941</v>
          </cell>
          <cell r="N56" t="b">
            <v>0</v>
          </cell>
          <cell r="O56">
            <v>1724</v>
          </cell>
        </row>
        <row r="57">
          <cell r="E57" t="str">
            <v>18MONTHLYDWASHINGTON PUBLIC EMPLOYEES ASSOCIATION</v>
          </cell>
          <cell r="F57" t="str">
            <v>18</v>
          </cell>
          <cell r="G57" t="str">
            <v>Monthly</v>
          </cell>
          <cell r="H57" t="str">
            <v>D</v>
          </cell>
          <cell r="I57">
            <v>1724</v>
          </cell>
          <cell r="J57" t="str">
            <v>Washington Public Employees Association</v>
          </cell>
          <cell r="K57" t="str">
            <v>per DOP website</v>
          </cell>
          <cell r="L57">
            <v>41456</v>
          </cell>
          <cell r="M57">
            <v>28205</v>
          </cell>
          <cell r="N57" t="b">
            <v>0</v>
          </cell>
          <cell r="O57">
            <v>1724</v>
          </cell>
        </row>
        <row r="58">
          <cell r="E58" t="str">
            <v>18MONTHLYECOALITION</v>
          </cell>
          <cell r="F58" t="str">
            <v>18</v>
          </cell>
          <cell r="G58" t="str">
            <v>Monthly</v>
          </cell>
          <cell r="H58" t="str">
            <v>E</v>
          </cell>
          <cell r="I58">
            <v>1763</v>
          </cell>
          <cell r="J58" t="str">
            <v>Coalition</v>
          </cell>
          <cell r="K58" t="str">
            <v>per DOP website</v>
          </cell>
          <cell r="L58">
            <v>41456</v>
          </cell>
          <cell r="M58">
            <v>40998</v>
          </cell>
          <cell r="N58" t="b">
            <v>0</v>
          </cell>
          <cell r="O58">
            <v>1763</v>
          </cell>
        </row>
        <row r="59">
          <cell r="E59" t="str">
            <v>18MONTHLYENON-REPRESENTED STATE EMPLOYEES</v>
          </cell>
          <cell r="F59" t="str">
            <v>18</v>
          </cell>
          <cell r="G59" t="str">
            <v>Monthly</v>
          </cell>
          <cell r="H59" t="str">
            <v>E</v>
          </cell>
          <cell r="I59">
            <v>1763</v>
          </cell>
          <cell r="J59" t="str">
            <v>Non-Represented State Employees</v>
          </cell>
          <cell r="K59" t="str">
            <v>per DOP website</v>
          </cell>
          <cell r="L59">
            <v>41456</v>
          </cell>
          <cell r="M59">
            <v>10018</v>
          </cell>
          <cell r="N59" t="b">
            <v>0</v>
          </cell>
          <cell r="O59">
            <v>1763</v>
          </cell>
        </row>
        <row r="60">
          <cell r="E60" t="str">
            <v>18MONTHLYETEAMSTERS LOCAL UNION NUMBER 117</v>
          </cell>
          <cell r="F60" t="str">
            <v>18</v>
          </cell>
          <cell r="G60" t="str">
            <v>Monthly</v>
          </cell>
          <cell r="H60" t="str">
            <v>E</v>
          </cell>
          <cell r="I60">
            <v>1785</v>
          </cell>
          <cell r="J60" t="str">
            <v>Teamsters Local Union Number 117</v>
          </cell>
          <cell r="K60" t="str">
            <v>per Noli Benitez 201307</v>
          </cell>
          <cell r="L60">
            <v>41456</v>
          </cell>
          <cell r="M60">
            <v>10018</v>
          </cell>
          <cell r="N60" t="b">
            <v>0</v>
          </cell>
          <cell r="O60">
            <v>1785</v>
          </cell>
        </row>
        <row r="61">
          <cell r="E61" t="str">
            <v>18MONTHLYEWASHINGTON FEDERATION OF STATE EMPLOYEES</v>
          </cell>
          <cell r="F61" t="str">
            <v>18</v>
          </cell>
          <cell r="G61" t="str">
            <v>Monthly</v>
          </cell>
          <cell r="H61" t="str">
            <v>E</v>
          </cell>
          <cell r="I61">
            <v>1763</v>
          </cell>
          <cell r="J61" t="str">
            <v>Washington Federation of State Employees</v>
          </cell>
          <cell r="K61" t="str">
            <v>per DOP website</v>
          </cell>
          <cell r="L61">
            <v>41456</v>
          </cell>
          <cell r="M61">
            <v>23942</v>
          </cell>
          <cell r="N61" t="b">
            <v>0</v>
          </cell>
          <cell r="O61">
            <v>1763</v>
          </cell>
        </row>
        <row r="62">
          <cell r="E62" t="str">
            <v>18MONTHLYEWASHINGTON PUBLIC EMPLOYEES ASSOCIATION</v>
          </cell>
          <cell r="F62" t="str">
            <v>18</v>
          </cell>
          <cell r="G62" t="str">
            <v>Monthly</v>
          </cell>
          <cell r="H62" t="str">
            <v>E</v>
          </cell>
          <cell r="I62">
            <v>1763</v>
          </cell>
          <cell r="J62" t="str">
            <v>Washington Public Employees Association</v>
          </cell>
          <cell r="K62" t="str">
            <v>per DOP website</v>
          </cell>
          <cell r="L62">
            <v>41456</v>
          </cell>
          <cell r="M62">
            <v>28206</v>
          </cell>
          <cell r="N62" t="b">
            <v>0</v>
          </cell>
          <cell r="O62">
            <v>1763</v>
          </cell>
        </row>
        <row r="63">
          <cell r="E63" t="str">
            <v>18MONTHLYFCOALITION</v>
          </cell>
          <cell r="F63" t="str">
            <v>18</v>
          </cell>
          <cell r="G63" t="str">
            <v>Monthly</v>
          </cell>
          <cell r="H63" t="str">
            <v>F</v>
          </cell>
          <cell r="I63">
            <v>1803</v>
          </cell>
          <cell r="J63" t="str">
            <v>Coalition</v>
          </cell>
          <cell r="K63" t="str">
            <v>per DOP website</v>
          </cell>
          <cell r="L63">
            <v>41456</v>
          </cell>
          <cell r="M63">
            <v>40999</v>
          </cell>
          <cell r="N63" t="b">
            <v>0</v>
          </cell>
          <cell r="O63">
            <v>1803</v>
          </cell>
        </row>
        <row r="64">
          <cell r="E64" t="str">
            <v>18MONTHLYFNON-REPRESENTED STATE EMPLOYEES</v>
          </cell>
          <cell r="F64" t="str">
            <v>18</v>
          </cell>
          <cell r="G64" t="str">
            <v>Monthly</v>
          </cell>
          <cell r="H64" t="str">
            <v>F</v>
          </cell>
          <cell r="I64">
            <v>1803</v>
          </cell>
          <cell r="J64" t="str">
            <v>Non-Represented State Employees</v>
          </cell>
          <cell r="K64" t="str">
            <v>per DOP website</v>
          </cell>
          <cell r="L64">
            <v>41456</v>
          </cell>
          <cell r="M64">
            <v>10019</v>
          </cell>
          <cell r="N64" t="b">
            <v>0</v>
          </cell>
          <cell r="O64">
            <v>1803</v>
          </cell>
        </row>
        <row r="65">
          <cell r="E65" t="str">
            <v>18MONTHLYFTEAMSTERS LOCAL UNION NUMBER 117</v>
          </cell>
          <cell r="F65" t="str">
            <v>18</v>
          </cell>
          <cell r="G65" t="str">
            <v>Monthly</v>
          </cell>
          <cell r="H65" t="str">
            <v>F</v>
          </cell>
          <cell r="I65">
            <v>1827</v>
          </cell>
          <cell r="J65" t="str">
            <v>Teamsters Local Union Number 117</v>
          </cell>
          <cell r="K65" t="str">
            <v>per Noli Benitez 201307</v>
          </cell>
          <cell r="L65">
            <v>41456</v>
          </cell>
          <cell r="M65">
            <v>10019</v>
          </cell>
          <cell r="N65" t="b">
            <v>0</v>
          </cell>
          <cell r="O65">
            <v>1827</v>
          </cell>
        </row>
        <row r="66">
          <cell r="E66" t="str">
            <v>18MONTHLYFWASHINGTON FEDERATION OF STATE EMPLOYEES</v>
          </cell>
          <cell r="F66" t="str">
            <v>18</v>
          </cell>
          <cell r="G66" t="str">
            <v>Monthly</v>
          </cell>
          <cell r="H66" t="str">
            <v>F</v>
          </cell>
          <cell r="I66">
            <v>1803</v>
          </cell>
          <cell r="J66" t="str">
            <v>Washington Federation of State Employees</v>
          </cell>
          <cell r="K66" t="str">
            <v>per DOP website</v>
          </cell>
          <cell r="L66">
            <v>41456</v>
          </cell>
          <cell r="M66">
            <v>23943</v>
          </cell>
          <cell r="N66" t="b">
            <v>0</v>
          </cell>
          <cell r="O66">
            <v>1803</v>
          </cell>
        </row>
        <row r="67">
          <cell r="E67" t="str">
            <v>18MONTHLYFWASHINGTON PUBLIC EMPLOYEES ASSOCIATION</v>
          </cell>
          <cell r="F67" t="str">
            <v>18</v>
          </cell>
          <cell r="G67" t="str">
            <v>Monthly</v>
          </cell>
          <cell r="H67" t="str">
            <v>F</v>
          </cell>
          <cell r="I67">
            <v>1803</v>
          </cell>
          <cell r="J67" t="str">
            <v>Washington Public Employees Association</v>
          </cell>
          <cell r="K67" t="str">
            <v>per DOP website</v>
          </cell>
          <cell r="L67">
            <v>41456</v>
          </cell>
          <cell r="M67">
            <v>28207</v>
          </cell>
          <cell r="N67" t="b">
            <v>0</v>
          </cell>
          <cell r="O67">
            <v>1803</v>
          </cell>
        </row>
        <row r="68">
          <cell r="E68" t="str">
            <v>18MONTHLYGCOALITION</v>
          </cell>
          <cell r="F68" t="str">
            <v>18</v>
          </cell>
          <cell r="G68" t="str">
            <v>Monthly</v>
          </cell>
          <cell r="H68" t="str">
            <v>G</v>
          </cell>
          <cell r="I68">
            <v>1846</v>
          </cell>
          <cell r="J68" t="str">
            <v>Coalition</v>
          </cell>
          <cell r="K68" t="str">
            <v>per DOP website</v>
          </cell>
          <cell r="L68">
            <v>41456</v>
          </cell>
          <cell r="M68">
            <v>41000</v>
          </cell>
          <cell r="N68" t="b">
            <v>0</v>
          </cell>
          <cell r="O68">
            <v>1846</v>
          </cell>
        </row>
        <row r="69">
          <cell r="E69" t="str">
            <v>18MONTHLYGNON-REPRESENTED STATE EMPLOYEES</v>
          </cell>
          <cell r="F69" t="str">
            <v>18</v>
          </cell>
          <cell r="G69" t="str">
            <v>Monthly</v>
          </cell>
          <cell r="H69" t="str">
            <v>G</v>
          </cell>
          <cell r="I69">
            <v>1846</v>
          </cell>
          <cell r="J69" t="str">
            <v>Non-Represented State Employees</v>
          </cell>
          <cell r="K69" t="str">
            <v>per DOP website</v>
          </cell>
          <cell r="L69">
            <v>41456</v>
          </cell>
          <cell r="M69">
            <v>10020</v>
          </cell>
          <cell r="N69" t="b">
            <v>0</v>
          </cell>
          <cell r="O69">
            <v>1846</v>
          </cell>
        </row>
        <row r="70">
          <cell r="E70" t="str">
            <v>18MONTHLYGTEAMSTERS LOCAL UNION NUMBER 117</v>
          </cell>
          <cell r="F70" t="str">
            <v>18</v>
          </cell>
          <cell r="G70" t="str">
            <v>Monthly</v>
          </cell>
          <cell r="H70" t="str">
            <v>G</v>
          </cell>
          <cell r="I70">
            <v>1870</v>
          </cell>
          <cell r="J70" t="str">
            <v>Teamsters Local Union Number 117</v>
          </cell>
          <cell r="K70" t="str">
            <v>per Noli Benitez 201307</v>
          </cell>
          <cell r="L70">
            <v>41456</v>
          </cell>
          <cell r="M70">
            <v>10020</v>
          </cell>
          <cell r="N70" t="b">
            <v>0</v>
          </cell>
          <cell r="O70">
            <v>1870</v>
          </cell>
        </row>
        <row r="71">
          <cell r="E71" t="str">
            <v>18MONTHLYGWASHINGTON FEDERATION OF STATE EMPLOYEES</v>
          </cell>
          <cell r="F71" t="str">
            <v>18</v>
          </cell>
          <cell r="G71" t="str">
            <v>Monthly</v>
          </cell>
          <cell r="H71" t="str">
            <v>G</v>
          </cell>
          <cell r="I71">
            <v>1846</v>
          </cell>
          <cell r="J71" t="str">
            <v>Washington Federation of State Employees</v>
          </cell>
          <cell r="K71" t="str">
            <v>per DOP website</v>
          </cell>
          <cell r="L71">
            <v>41456</v>
          </cell>
          <cell r="M71">
            <v>23944</v>
          </cell>
          <cell r="N71" t="b">
            <v>0</v>
          </cell>
          <cell r="O71">
            <v>1846</v>
          </cell>
        </row>
        <row r="72">
          <cell r="E72" t="str">
            <v>18MONTHLYGWASHINGTON PUBLIC EMPLOYEES ASSOCIATION</v>
          </cell>
          <cell r="F72" t="str">
            <v>18</v>
          </cell>
          <cell r="G72" t="str">
            <v>Monthly</v>
          </cell>
          <cell r="H72" t="str">
            <v>G</v>
          </cell>
          <cell r="I72">
            <v>1846</v>
          </cell>
          <cell r="J72" t="str">
            <v>Washington Public Employees Association</v>
          </cell>
          <cell r="K72" t="str">
            <v>per DOP website</v>
          </cell>
          <cell r="L72">
            <v>41456</v>
          </cell>
          <cell r="M72">
            <v>28208</v>
          </cell>
          <cell r="N72" t="b">
            <v>0</v>
          </cell>
          <cell r="O72">
            <v>1846</v>
          </cell>
        </row>
        <row r="73">
          <cell r="E73" t="str">
            <v>18MONTHLYHCOALITION</v>
          </cell>
          <cell r="F73" t="str">
            <v>18</v>
          </cell>
          <cell r="G73" t="str">
            <v>Monthly</v>
          </cell>
          <cell r="H73" t="str">
            <v>H</v>
          </cell>
          <cell r="I73">
            <v>1885</v>
          </cell>
          <cell r="J73" t="str">
            <v>Coalition</v>
          </cell>
          <cell r="K73" t="str">
            <v>per DOP website</v>
          </cell>
          <cell r="L73">
            <v>41456</v>
          </cell>
          <cell r="M73">
            <v>41001</v>
          </cell>
          <cell r="N73" t="b">
            <v>0</v>
          </cell>
          <cell r="O73">
            <v>1885</v>
          </cell>
        </row>
        <row r="74">
          <cell r="E74" t="str">
            <v>18MONTHLYHNON-REPRESENTED STATE EMPLOYEES</v>
          </cell>
          <cell r="F74" t="str">
            <v>18</v>
          </cell>
          <cell r="G74" t="str">
            <v>Monthly</v>
          </cell>
          <cell r="H74" t="str">
            <v>H</v>
          </cell>
          <cell r="I74">
            <v>1885</v>
          </cell>
          <cell r="J74" t="str">
            <v>Non-Represented State Employees</v>
          </cell>
          <cell r="K74" t="str">
            <v>per DOP website</v>
          </cell>
          <cell r="L74">
            <v>41456</v>
          </cell>
          <cell r="M74">
            <v>10021</v>
          </cell>
          <cell r="N74" t="b">
            <v>0</v>
          </cell>
          <cell r="O74">
            <v>1885</v>
          </cell>
        </row>
        <row r="75">
          <cell r="E75" t="str">
            <v>18MONTHLYHTEAMSTERS LOCAL UNION NUMBER 117</v>
          </cell>
          <cell r="F75" t="str">
            <v>18</v>
          </cell>
          <cell r="G75" t="str">
            <v>Monthly</v>
          </cell>
          <cell r="H75" t="str">
            <v>H</v>
          </cell>
          <cell r="I75">
            <v>1909</v>
          </cell>
          <cell r="J75" t="str">
            <v>Teamsters Local Union Number 117</v>
          </cell>
          <cell r="K75" t="str">
            <v>per Noli Benitez 201307</v>
          </cell>
          <cell r="L75">
            <v>41456</v>
          </cell>
          <cell r="M75">
            <v>10021</v>
          </cell>
          <cell r="N75" t="b">
            <v>0</v>
          </cell>
          <cell r="O75">
            <v>1909</v>
          </cell>
        </row>
        <row r="76">
          <cell r="E76" t="str">
            <v>18MONTHLYHWASHINGTON FEDERATION OF STATE EMPLOYEES</v>
          </cell>
          <cell r="F76" t="str">
            <v>18</v>
          </cell>
          <cell r="G76" t="str">
            <v>Monthly</v>
          </cell>
          <cell r="H76" t="str">
            <v>H</v>
          </cell>
          <cell r="I76">
            <v>1885</v>
          </cell>
          <cell r="J76" t="str">
            <v>Washington Federation of State Employees</v>
          </cell>
          <cell r="K76" t="str">
            <v>per DOP website</v>
          </cell>
          <cell r="L76">
            <v>41456</v>
          </cell>
          <cell r="M76">
            <v>23945</v>
          </cell>
          <cell r="N76" t="b">
            <v>0</v>
          </cell>
          <cell r="O76">
            <v>1885</v>
          </cell>
        </row>
        <row r="77">
          <cell r="E77" t="str">
            <v>18MONTHLYHWASHINGTON PUBLIC EMPLOYEES ASSOCIATION</v>
          </cell>
          <cell r="F77" t="str">
            <v>18</v>
          </cell>
          <cell r="G77" t="str">
            <v>Monthly</v>
          </cell>
          <cell r="H77" t="str">
            <v>H</v>
          </cell>
          <cell r="I77">
            <v>1885</v>
          </cell>
          <cell r="J77" t="str">
            <v>Washington Public Employees Association</v>
          </cell>
          <cell r="K77" t="str">
            <v>per DOP website</v>
          </cell>
          <cell r="L77">
            <v>41456</v>
          </cell>
          <cell r="M77">
            <v>28209</v>
          </cell>
          <cell r="N77" t="b">
            <v>0</v>
          </cell>
          <cell r="O77">
            <v>1885</v>
          </cell>
        </row>
        <row r="78">
          <cell r="E78" t="str">
            <v>18MONTHLYICOALITION</v>
          </cell>
          <cell r="F78" t="str">
            <v>18</v>
          </cell>
          <cell r="G78" t="str">
            <v>Monthly</v>
          </cell>
          <cell r="H78" t="str">
            <v>I</v>
          </cell>
          <cell r="I78">
            <v>1929</v>
          </cell>
          <cell r="J78" t="str">
            <v>Coalition</v>
          </cell>
          <cell r="K78" t="str">
            <v>per DOP website</v>
          </cell>
          <cell r="L78">
            <v>41456</v>
          </cell>
          <cell r="M78">
            <v>41002</v>
          </cell>
          <cell r="N78" t="b">
            <v>0</v>
          </cell>
          <cell r="O78">
            <v>1929</v>
          </cell>
        </row>
        <row r="79">
          <cell r="E79" t="str">
            <v>18MONTHLYINON-REPRESENTED STATE EMPLOYEES</v>
          </cell>
          <cell r="F79" t="str">
            <v>18</v>
          </cell>
          <cell r="G79" t="str">
            <v>Monthly</v>
          </cell>
          <cell r="H79" t="str">
            <v>I</v>
          </cell>
          <cell r="I79">
            <v>1929</v>
          </cell>
          <cell r="J79" t="str">
            <v>Non-Represented State Employees</v>
          </cell>
          <cell r="K79" t="str">
            <v>per DOP website</v>
          </cell>
          <cell r="L79">
            <v>41456</v>
          </cell>
          <cell r="M79">
            <v>10022</v>
          </cell>
          <cell r="N79" t="b">
            <v>0</v>
          </cell>
          <cell r="O79">
            <v>1929</v>
          </cell>
        </row>
        <row r="80">
          <cell r="E80" t="str">
            <v>18MONTHLYITEAMSTERS LOCAL UNION NUMBER 117</v>
          </cell>
          <cell r="F80" t="str">
            <v>18</v>
          </cell>
          <cell r="G80" t="str">
            <v>Monthly</v>
          </cell>
          <cell r="H80" t="str">
            <v>I</v>
          </cell>
          <cell r="I80">
            <v>1952</v>
          </cell>
          <cell r="J80" t="str">
            <v>Teamsters Local Union Number 117</v>
          </cell>
          <cell r="K80" t="str">
            <v>per Noli Benitez 201307</v>
          </cell>
          <cell r="L80">
            <v>41456</v>
          </cell>
          <cell r="M80">
            <v>10022</v>
          </cell>
          <cell r="N80" t="b">
            <v>0</v>
          </cell>
          <cell r="O80">
            <v>1952</v>
          </cell>
        </row>
        <row r="81">
          <cell r="E81" t="str">
            <v>18MONTHLYIWASHINGTON FEDERATION OF STATE EMPLOYEES</v>
          </cell>
          <cell r="F81" t="str">
            <v>18</v>
          </cell>
          <cell r="G81" t="str">
            <v>Monthly</v>
          </cell>
          <cell r="H81" t="str">
            <v>I</v>
          </cell>
          <cell r="I81">
            <v>1929</v>
          </cell>
          <cell r="J81" t="str">
            <v>Washington Federation of State Employees</v>
          </cell>
          <cell r="K81" t="str">
            <v>per DOP website</v>
          </cell>
          <cell r="L81">
            <v>41456</v>
          </cell>
          <cell r="M81">
            <v>23946</v>
          </cell>
          <cell r="N81" t="b">
            <v>0</v>
          </cell>
          <cell r="O81">
            <v>1929</v>
          </cell>
        </row>
        <row r="82">
          <cell r="E82" t="str">
            <v>18MONTHLYIWASHINGTON PUBLIC EMPLOYEES ASSOCIATION</v>
          </cell>
          <cell r="F82" t="str">
            <v>18</v>
          </cell>
          <cell r="G82" t="str">
            <v>Monthly</v>
          </cell>
          <cell r="H82" t="str">
            <v>I</v>
          </cell>
          <cell r="I82">
            <v>1929</v>
          </cell>
          <cell r="J82" t="str">
            <v>Washington Public Employees Association</v>
          </cell>
          <cell r="K82" t="str">
            <v>per DOP website</v>
          </cell>
          <cell r="L82">
            <v>41456</v>
          </cell>
          <cell r="M82">
            <v>28210</v>
          </cell>
          <cell r="N82" t="b">
            <v>0</v>
          </cell>
          <cell r="O82">
            <v>1929</v>
          </cell>
        </row>
        <row r="83">
          <cell r="E83" t="str">
            <v>18MONTHLYJCOALITION</v>
          </cell>
          <cell r="F83" t="str">
            <v>18</v>
          </cell>
          <cell r="G83" t="str">
            <v>Monthly</v>
          </cell>
          <cell r="H83" t="str">
            <v>J</v>
          </cell>
          <cell r="I83">
            <v>1975</v>
          </cell>
          <cell r="J83" t="str">
            <v>Coalition</v>
          </cell>
          <cell r="K83" t="str">
            <v>per DOP website</v>
          </cell>
          <cell r="L83">
            <v>41456</v>
          </cell>
          <cell r="M83">
            <v>41003</v>
          </cell>
          <cell r="N83" t="b">
            <v>0</v>
          </cell>
          <cell r="O83">
            <v>1975</v>
          </cell>
        </row>
        <row r="84">
          <cell r="E84" t="str">
            <v>18MONTHLYJNON-REPRESENTED STATE EMPLOYEES</v>
          </cell>
          <cell r="F84" t="str">
            <v>18</v>
          </cell>
          <cell r="G84" t="str">
            <v>Monthly</v>
          </cell>
          <cell r="H84" t="str">
            <v>J</v>
          </cell>
          <cell r="I84">
            <v>1975</v>
          </cell>
          <cell r="J84" t="str">
            <v>Non-Represented State Employees</v>
          </cell>
          <cell r="K84" t="str">
            <v>per DOP website</v>
          </cell>
          <cell r="L84">
            <v>41456</v>
          </cell>
          <cell r="M84">
            <v>10023</v>
          </cell>
          <cell r="N84" t="b">
            <v>0</v>
          </cell>
          <cell r="O84">
            <v>1975</v>
          </cell>
        </row>
        <row r="85">
          <cell r="E85" t="str">
            <v>18MONTHLYJTEAMSTERS LOCAL UNION NUMBER 117</v>
          </cell>
          <cell r="F85" t="str">
            <v>18</v>
          </cell>
          <cell r="G85" t="str">
            <v>Monthly</v>
          </cell>
          <cell r="H85" t="str">
            <v>J</v>
          </cell>
          <cell r="I85">
            <v>2000</v>
          </cell>
          <cell r="J85" t="str">
            <v>Teamsters Local Union Number 117</v>
          </cell>
          <cell r="K85" t="str">
            <v>per Noli Benitez 201307</v>
          </cell>
          <cell r="L85">
            <v>41456</v>
          </cell>
          <cell r="M85">
            <v>10023</v>
          </cell>
          <cell r="N85" t="b">
            <v>0</v>
          </cell>
          <cell r="O85">
            <v>2000</v>
          </cell>
        </row>
        <row r="86">
          <cell r="E86" t="str">
            <v>18MONTHLYJWASHINGTON FEDERATION OF STATE EMPLOYEES</v>
          </cell>
          <cell r="F86" t="str">
            <v>18</v>
          </cell>
          <cell r="G86" t="str">
            <v>Monthly</v>
          </cell>
          <cell r="H86" t="str">
            <v>J</v>
          </cell>
          <cell r="I86">
            <v>1975</v>
          </cell>
          <cell r="J86" t="str">
            <v>Washington Federation of State Employees</v>
          </cell>
          <cell r="K86" t="str">
            <v>per DOP website</v>
          </cell>
          <cell r="L86">
            <v>41456</v>
          </cell>
          <cell r="M86">
            <v>23947</v>
          </cell>
          <cell r="N86" t="b">
            <v>0</v>
          </cell>
          <cell r="O86">
            <v>1975</v>
          </cell>
        </row>
        <row r="87">
          <cell r="E87" t="str">
            <v>18MONTHLYJWASHINGTON PUBLIC EMPLOYEES ASSOCIATION</v>
          </cell>
          <cell r="F87" t="str">
            <v>18</v>
          </cell>
          <cell r="G87" t="str">
            <v>Monthly</v>
          </cell>
          <cell r="H87" t="str">
            <v>J</v>
          </cell>
          <cell r="I87">
            <v>1975</v>
          </cell>
          <cell r="J87" t="str">
            <v>Washington Public Employees Association</v>
          </cell>
          <cell r="K87" t="str">
            <v>per DOP website</v>
          </cell>
          <cell r="L87">
            <v>41456</v>
          </cell>
          <cell r="M87">
            <v>28211</v>
          </cell>
          <cell r="N87" t="b">
            <v>0</v>
          </cell>
          <cell r="O87">
            <v>1975</v>
          </cell>
        </row>
        <row r="88">
          <cell r="E88" t="str">
            <v>18MONTHLYKCOALITION</v>
          </cell>
          <cell r="F88" t="str">
            <v>18</v>
          </cell>
          <cell r="G88" t="str">
            <v>Monthly</v>
          </cell>
          <cell r="H88" t="str">
            <v>K</v>
          </cell>
          <cell r="I88">
            <v>2016</v>
          </cell>
          <cell r="J88" t="str">
            <v>Coalition</v>
          </cell>
          <cell r="K88" t="str">
            <v>per DOP website</v>
          </cell>
          <cell r="L88">
            <v>41456</v>
          </cell>
          <cell r="M88">
            <v>41004</v>
          </cell>
          <cell r="N88" t="b">
            <v>0</v>
          </cell>
          <cell r="O88">
            <v>2016</v>
          </cell>
        </row>
        <row r="89">
          <cell r="E89" t="str">
            <v>18MONTHLYKNON-REPRESENTED STATE EMPLOYEES</v>
          </cell>
          <cell r="F89" t="str">
            <v>18</v>
          </cell>
          <cell r="G89" t="str">
            <v>Monthly</v>
          </cell>
          <cell r="H89" t="str">
            <v>K</v>
          </cell>
          <cell r="I89">
            <v>2016</v>
          </cell>
          <cell r="J89" t="str">
            <v>Non-Represented State Employees</v>
          </cell>
          <cell r="K89" t="str">
            <v>per DOP website</v>
          </cell>
          <cell r="L89">
            <v>41456</v>
          </cell>
          <cell r="M89">
            <v>10024</v>
          </cell>
          <cell r="N89" t="b">
            <v>0</v>
          </cell>
          <cell r="O89">
            <v>2016</v>
          </cell>
        </row>
        <row r="90">
          <cell r="E90" t="str">
            <v>18MONTHLYKTEAMSTERS LOCAL UNION NUMBER 117</v>
          </cell>
          <cell r="F90" t="str">
            <v>18</v>
          </cell>
          <cell r="G90" t="str">
            <v>Monthly</v>
          </cell>
          <cell r="H90" t="str">
            <v>K</v>
          </cell>
          <cell r="I90">
            <v>2042</v>
          </cell>
          <cell r="J90" t="str">
            <v>Teamsters Local Union Number 117</v>
          </cell>
          <cell r="K90" t="str">
            <v>per Noli Benitez 201307</v>
          </cell>
          <cell r="L90">
            <v>41456</v>
          </cell>
          <cell r="M90">
            <v>10024</v>
          </cell>
          <cell r="N90" t="b">
            <v>0</v>
          </cell>
          <cell r="O90">
            <v>2042</v>
          </cell>
        </row>
        <row r="91">
          <cell r="E91" t="str">
            <v>18MONTHLYKWASHINGTON FEDERATION OF STATE EMPLOYEES</v>
          </cell>
          <cell r="F91" t="str">
            <v>18</v>
          </cell>
          <cell r="G91" t="str">
            <v>Monthly</v>
          </cell>
          <cell r="H91" t="str">
            <v>K</v>
          </cell>
          <cell r="I91">
            <v>2016</v>
          </cell>
          <cell r="J91" t="str">
            <v>Washington Federation of State Employees</v>
          </cell>
          <cell r="K91" t="str">
            <v>per DOP website</v>
          </cell>
          <cell r="L91">
            <v>41456</v>
          </cell>
          <cell r="M91">
            <v>23948</v>
          </cell>
          <cell r="N91" t="b">
            <v>0</v>
          </cell>
          <cell r="O91">
            <v>2016</v>
          </cell>
        </row>
        <row r="92">
          <cell r="E92" t="str">
            <v>18MONTHLYKWASHINGTON PUBLIC EMPLOYEES ASSOCIATION</v>
          </cell>
          <cell r="F92" t="str">
            <v>18</v>
          </cell>
          <cell r="G92" t="str">
            <v>Monthly</v>
          </cell>
          <cell r="H92" t="str">
            <v>K</v>
          </cell>
          <cell r="I92">
            <v>2016</v>
          </cell>
          <cell r="J92" t="str">
            <v>Washington Public Employees Association</v>
          </cell>
          <cell r="K92" t="str">
            <v>per DOP website</v>
          </cell>
          <cell r="L92">
            <v>41456</v>
          </cell>
          <cell r="M92">
            <v>28212</v>
          </cell>
          <cell r="N92" t="b">
            <v>0</v>
          </cell>
          <cell r="O92">
            <v>2016</v>
          </cell>
        </row>
        <row r="93">
          <cell r="E93" t="str">
            <v>18MONTHLYLCOALITION</v>
          </cell>
          <cell r="F93" t="str">
            <v>18</v>
          </cell>
          <cell r="G93" t="str">
            <v>Monthly</v>
          </cell>
          <cell r="H93" t="str">
            <v>L</v>
          </cell>
          <cell r="I93">
            <v>2068</v>
          </cell>
          <cell r="J93" t="str">
            <v>Coalition</v>
          </cell>
          <cell r="K93" t="str">
            <v>per DOP website</v>
          </cell>
          <cell r="L93">
            <v>41456</v>
          </cell>
          <cell r="M93">
            <v>41005</v>
          </cell>
          <cell r="N93" t="b">
            <v>0</v>
          </cell>
          <cell r="O93">
            <v>2068</v>
          </cell>
        </row>
        <row r="94">
          <cell r="E94" t="str">
            <v>18MONTHLYLNON-REPRESENTED STATE EMPLOYEES</v>
          </cell>
          <cell r="F94" t="str">
            <v>18</v>
          </cell>
          <cell r="G94" t="str">
            <v>Monthly</v>
          </cell>
          <cell r="H94" t="str">
            <v>L</v>
          </cell>
          <cell r="I94">
            <v>2068</v>
          </cell>
          <cell r="J94" t="str">
            <v>Non-Represented State Employees</v>
          </cell>
          <cell r="K94" t="str">
            <v>per DOP website</v>
          </cell>
          <cell r="L94">
            <v>41456</v>
          </cell>
          <cell r="M94">
            <v>10025</v>
          </cell>
          <cell r="N94" t="b">
            <v>0</v>
          </cell>
          <cell r="O94">
            <v>2068</v>
          </cell>
        </row>
        <row r="95">
          <cell r="E95" t="str">
            <v>18MONTHLYLTEAMSTERS LOCAL UNION NUMBER 117</v>
          </cell>
          <cell r="F95" t="str">
            <v>18</v>
          </cell>
          <cell r="G95" t="str">
            <v>Monthly</v>
          </cell>
          <cell r="H95" t="str">
            <v>L</v>
          </cell>
          <cell r="I95">
            <v>2094</v>
          </cell>
          <cell r="J95" t="str">
            <v>Teamsters Local Union Number 117</v>
          </cell>
          <cell r="K95" t="str">
            <v>per Noli Benitez 201307</v>
          </cell>
          <cell r="L95">
            <v>41456</v>
          </cell>
          <cell r="M95">
            <v>10025</v>
          </cell>
          <cell r="N95" t="b">
            <v>0</v>
          </cell>
          <cell r="O95">
            <v>2094</v>
          </cell>
        </row>
        <row r="96">
          <cell r="E96" t="str">
            <v>18MONTHLYLWASHINGTON FEDERATION OF STATE EMPLOYEES</v>
          </cell>
          <cell r="F96" t="str">
            <v>18</v>
          </cell>
          <cell r="G96" t="str">
            <v>Monthly</v>
          </cell>
          <cell r="H96" t="str">
            <v>L</v>
          </cell>
          <cell r="I96">
            <v>2068</v>
          </cell>
          <cell r="J96" t="str">
            <v>Washington Federation of State Employees</v>
          </cell>
          <cell r="K96" t="str">
            <v>per DOP website</v>
          </cell>
          <cell r="L96">
            <v>41456</v>
          </cell>
          <cell r="M96">
            <v>23949</v>
          </cell>
          <cell r="N96" t="b">
            <v>0</v>
          </cell>
          <cell r="O96">
            <v>2068</v>
          </cell>
        </row>
        <row r="97">
          <cell r="E97" t="str">
            <v>18MONTHLYLWASHINGTON PUBLIC EMPLOYEES ASSOCIATION</v>
          </cell>
          <cell r="F97" t="str">
            <v>18</v>
          </cell>
          <cell r="G97" t="str">
            <v>Monthly</v>
          </cell>
          <cell r="H97" t="str">
            <v>L</v>
          </cell>
          <cell r="I97">
            <v>2068</v>
          </cell>
          <cell r="J97" t="str">
            <v>Washington Public Employees Association</v>
          </cell>
          <cell r="K97" t="str">
            <v>per DOP website</v>
          </cell>
          <cell r="L97">
            <v>41456</v>
          </cell>
          <cell r="M97">
            <v>28213</v>
          </cell>
          <cell r="N97" t="b">
            <v>0</v>
          </cell>
          <cell r="O97">
            <v>2068</v>
          </cell>
        </row>
        <row r="98">
          <cell r="E98" t="str">
            <v>18MONTHLYMCOALITION</v>
          </cell>
          <cell r="F98" t="str">
            <v>18</v>
          </cell>
          <cell r="G98" t="str">
            <v>Monthly</v>
          </cell>
          <cell r="H98" t="str">
            <v>M</v>
          </cell>
          <cell r="I98">
            <v>2113</v>
          </cell>
          <cell r="J98" t="str">
            <v>Coalition</v>
          </cell>
          <cell r="K98" t="str">
            <v>per DOP website</v>
          </cell>
          <cell r="L98">
            <v>41456</v>
          </cell>
          <cell r="M98">
            <v>41006</v>
          </cell>
          <cell r="N98" t="b">
            <v>0</v>
          </cell>
          <cell r="O98">
            <v>2113</v>
          </cell>
        </row>
        <row r="99">
          <cell r="E99" t="str">
            <v>18MONTHLYMNON-REPRESENTED STATE EMPLOYEES</v>
          </cell>
          <cell r="F99" t="str">
            <v>18</v>
          </cell>
          <cell r="G99" t="str">
            <v>Monthly</v>
          </cell>
          <cell r="H99" t="str">
            <v>M</v>
          </cell>
          <cell r="I99">
            <v>2113</v>
          </cell>
          <cell r="J99" t="str">
            <v>Non-Represented State Employees</v>
          </cell>
          <cell r="K99" t="str">
            <v>per DOP website</v>
          </cell>
          <cell r="L99">
            <v>41456</v>
          </cell>
          <cell r="M99">
            <v>10026</v>
          </cell>
          <cell r="N99" t="b">
            <v>0</v>
          </cell>
          <cell r="O99">
            <v>2113</v>
          </cell>
        </row>
        <row r="100">
          <cell r="E100" t="str">
            <v>18MONTHLYMTEAMSTERS LOCAL UNION NUMBER 117</v>
          </cell>
          <cell r="F100" t="str">
            <v>18</v>
          </cell>
          <cell r="G100" t="str">
            <v>Monthly</v>
          </cell>
          <cell r="H100" t="str">
            <v>M</v>
          </cell>
          <cell r="I100">
            <v>2140</v>
          </cell>
          <cell r="J100" t="str">
            <v>Teamsters Local Union Number 117</v>
          </cell>
          <cell r="K100" t="str">
            <v>per Noli Benitez 201307</v>
          </cell>
          <cell r="L100">
            <v>41456</v>
          </cell>
          <cell r="M100">
            <v>10026</v>
          </cell>
          <cell r="N100" t="b">
            <v>0</v>
          </cell>
          <cell r="O100">
            <v>2140</v>
          </cell>
        </row>
        <row r="101">
          <cell r="E101" t="str">
            <v>18MONTHLYMWASHINGTON FEDERATION OF STATE EMPLOYEES</v>
          </cell>
          <cell r="F101" t="str">
            <v>18</v>
          </cell>
          <cell r="G101" t="str">
            <v>Monthly</v>
          </cell>
          <cell r="H101" t="str">
            <v>M</v>
          </cell>
          <cell r="I101">
            <v>2113</v>
          </cell>
          <cell r="J101" t="str">
            <v>Washington Federation of State Employees</v>
          </cell>
          <cell r="K101" t="str">
            <v>per DOP website</v>
          </cell>
          <cell r="L101">
            <v>41456</v>
          </cell>
          <cell r="M101">
            <v>23950</v>
          </cell>
          <cell r="N101" t="b">
            <v>0</v>
          </cell>
          <cell r="O101">
            <v>2113</v>
          </cell>
        </row>
        <row r="102">
          <cell r="E102" t="str">
            <v>18MONTHLYMWASHINGTON PUBLIC EMPLOYEES ASSOCIATION</v>
          </cell>
          <cell r="F102" t="str">
            <v>18</v>
          </cell>
          <cell r="G102" t="str">
            <v>Monthly</v>
          </cell>
          <cell r="H102" t="str">
            <v>M</v>
          </cell>
          <cell r="I102">
            <v>2113</v>
          </cell>
          <cell r="J102" t="str">
            <v>Washington Public Employees Association</v>
          </cell>
          <cell r="K102" t="str">
            <v>per DOP website</v>
          </cell>
          <cell r="L102">
            <v>41456</v>
          </cell>
          <cell r="M102">
            <v>28214</v>
          </cell>
          <cell r="N102" t="b">
            <v>0</v>
          </cell>
          <cell r="O102">
            <v>2113</v>
          </cell>
        </row>
        <row r="103">
          <cell r="E103" t="str">
            <v>19MONTHLYACOALITION</v>
          </cell>
          <cell r="F103" t="str">
            <v>19</v>
          </cell>
          <cell r="G103" t="str">
            <v>Monthly</v>
          </cell>
          <cell r="H103" t="str">
            <v>A</v>
          </cell>
          <cell r="I103">
            <v>1649</v>
          </cell>
          <cell r="J103" t="str">
            <v>Coalition</v>
          </cell>
          <cell r="K103" t="str">
            <v>per DOP website</v>
          </cell>
          <cell r="L103">
            <v>41456</v>
          </cell>
          <cell r="M103">
            <v>41046</v>
          </cell>
          <cell r="N103" t="b">
            <v>0</v>
          </cell>
          <cell r="O103">
            <v>1649</v>
          </cell>
        </row>
        <row r="104">
          <cell r="E104" t="str">
            <v>19MONTHLYANON-REPRESENTED STATE EMPLOYEES</v>
          </cell>
          <cell r="F104" t="str">
            <v>19</v>
          </cell>
          <cell r="G104" t="str">
            <v>Monthly</v>
          </cell>
          <cell r="H104" t="str">
            <v>A</v>
          </cell>
          <cell r="I104">
            <v>1649</v>
          </cell>
          <cell r="J104" t="str">
            <v>Non-Represented State Employees</v>
          </cell>
          <cell r="K104" t="str">
            <v>per DOP website</v>
          </cell>
          <cell r="L104">
            <v>41456</v>
          </cell>
          <cell r="M104">
            <v>10066</v>
          </cell>
          <cell r="N104" t="b">
            <v>0</v>
          </cell>
          <cell r="O104">
            <v>1649</v>
          </cell>
        </row>
        <row r="105">
          <cell r="E105" t="str">
            <v>19MONTHLYATEAMSTERS LOCAL UNION NUMBER 117</v>
          </cell>
          <cell r="F105" t="str">
            <v>19</v>
          </cell>
          <cell r="G105" t="str">
            <v>Monthly</v>
          </cell>
          <cell r="H105" t="str">
            <v>A</v>
          </cell>
          <cell r="I105">
            <v>1671</v>
          </cell>
          <cell r="J105" t="str">
            <v>Teamsters Local Union Number 117</v>
          </cell>
          <cell r="K105" t="str">
            <v>per Noli Benitez 201307</v>
          </cell>
          <cell r="L105">
            <v>41456</v>
          </cell>
          <cell r="M105">
            <v>10066</v>
          </cell>
          <cell r="N105" t="b">
            <v>0</v>
          </cell>
          <cell r="O105">
            <v>1671</v>
          </cell>
        </row>
        <row r="106">
          <cell r="E106" t="str">
            <v>19MONTHLYAWASHINGTON FEDERATION OF STATE EMPLOYEES</v>
          </cell>
          <cell r="F106" t="str">
            <v>19</v>
          </cell>
          <cell r="G106" t="str">
            <v>Monthly</v>
          </cell>
          <cell r="H106" t="str">
            <v>A</v>
          </cell>
          <cell r="I106">
            <v>1649</v>
          </cell>
          <cell r="J106" t="str">
            <v>Washington Federation of State Employees</v>
          </cell>
          <cell r="K106" t="str">
            <v>per DOP website</v>
          </cell>
          <cell r="L106">
            <v>41456</v>
          </cell>
          <cell r="M106">
            <v>23990</v>
          </cell>
          <cell r="N106" t="b">
            <v>0</v>
          </cell>
          <cell r="O106">
            <v>1649</v>
          </cell>
        </row>
        <row r="107">
          <cell r="E107" t="str">
            <v>19MONTHLYAWASHINGTON PUBLIC EMPLOYEES ASSOCIATION</v>
          </cell>
          <cell r="F107" t="str">
            <v>19</v>
          </cell>
          <cell r="G107" t="str">
            <v>Monthly</v>
          </cell>
          <cell r="H107" t="str">
            <v>A</v>
          </cell>
          <cell r="I107">
            <v>1649</v>
          </cell>
          <cell r="J107" t="str">
            <v>Washington Public Employees Association</v>
          </cell>
          <cell r="K107" t="str">
            <v>per DOP website</v>
          </cell>
          <cell r="L107">
            <v>41456</v>
          </cell>
          <cell r="M107">
            <v>28254</v>
          </cell>
          <cell r="N107" t="b">
            <v>0</v>
          </cell>
          <cell r="O107">
            <v>1649</v>
          </cell>
        </row>
        <row r="108">
          <cell r="E108" t="str">
            <v>19MONTHLYBCOALITION</v>
          </cell>
          <cell r="F108" t="str">
            <v>19</v>
          </cell>
          <cell r="G108" t="str">
            <v>Monthly</v>
          </cell>
          <cell r="H108" t="str">
            <v>B</v>
          </cell>
          <cell r="I108">
            <v>1687</v>
          </cell>
          <cell r="J108" t="str">
            <v>Coalition</v>
          </cell>
          <cell r="K108" t="str">
            <v>per DOP website</v>
          </cell>
          <cell r="L108">
            <v>41456</v>
          </cell>
          <cell r="M108">
            <v>41047</v>
          </cell>
          <cell r="N108" t="b">
            <v>0</v>
          </cell>
          <cell r="O108">
            <v>1687</v>
          </cell>
        </row>
        <row r="109">
          <cell r="E109" t="str">
            <v>19MONTHLYBNON-REPRESENTED STATE EMPLOYEES</v>
          </cell>
          <cell r="F109" t="str">
            <v>19</v>
          </cell>
          <cell r="G109" t="str">
            <v>Monthly</v>
          </cell>
          <cell r="H109" t="str">
            <v>B</v>
          </cell>
          <cell r="I109">
            <v>1687</v>
          </cell>
          <cell r="J109" t="str">
            <v>Non-Represented State Employees</v>
          </cell>
          <cell r="K109" t="str">
            <v>per DOP website</v>
          </cell>
          <cell r="L109">
            <v>41456</v>
          </cell>
          <cell r="M109">
            <v>10067</v>
          </cell>
          <cell r="N109" t="b">
            <v>0</v>
          </cell>
          <cell r="O109">
            <v>1687</v>
          </cell>
        </row>
        <row r="110">
          <cell r="E110" t="str">
            <v>19MONTHLYBTEAMSTERS LOCAL UNION NUMBER 117</v>
          </cell>
          <cell r="F110" t="str">
            <v>19</v>
          </cell>
          <cell r="G110" t="str">
            <v>Monthly</v>
          </cell>
          <cell r="H110" t="str">
            <v>B</v>
          </cell>
          <cell r="I110">
            <v>1710</v>
          </cell>
          <cell r="J110" t="str">
            <v>Teamsters Local Union Number 117</v>
          </cell>
          <cell r="K110" t="str">
            <v>per Noli Benitez 201307</v>
          </cell>
          <cell r="L110">
            <v>41456</v>
          </cell>
          <cell r="M110">
            <v>10067</v>
          </cell>
          <cell r="N110" t="b">
            <v>0</v>
          </cell>
          <cell r="O110">
            <v>1710</v>
          </cell>
        </row>
        <row r="111">
          <cell r="E111" t="str">
            <v>19MONTHLYBWASHINGTON FEDERATION OF STATE EMPLOYEES</v>
          </cell>
          <cell r="F111" t="str">
            <v>19</v>
          </cell>
          <cell r="G111" t="str">
            <v>Monthly</v>
          </cell>
          <cell r="H111" t="str">
            <v>B</v>
          </cell>
          <cell r="I111">
            <v>1687</v>
          </cell>
          <cell r="J111" t="str">
            <v>Washington Federation of State Employees</v>
          </cell>
          <cell r="K111" t="str">
            <v>per DOP website</v>
          </cell>
          <cell r="L111">
            <v>41456</v>
          </cell>
          <cell r="M111">
            <v>23991</v>
          </cell>
          <cell r="N111" t="b">
            <v>0</v>
          </cell>
          <cell r="O111">
            <v>1687</v>
          </cell>
        </row>
        <row r="112">
          <cell r="E112" t="str">
            <v>19MONTHLYBWASHINGTON PUBLIC EMPLOYEES ASSOCIATION</v>
          </cell>
          <cell r="F112" t="str">
            <v>19</v>
          </cell>
          <cell r="G112" t="str">
            <v>Monthly</v>
          </cell>
          <cell r="H112" t="str">
            <v>B</v>
          </cell>
          <cell r="I112">
            <v>1687</v>
          </cell>
          <cell r="J112" t="str">
            <v>Washington Public Employees Association</v>
          </cell>
          <cell r="K112" t="str">
            <v>per DOP website</v>
          </cell>
          <cell r="L112">
            <v>41456</v>
          </cell>
          <cell r="M112">
            <v>28255</v>
          </cell>
          <cell r="N112" t="b">
            <v>0</v>
          </cell>
          <cell r="O112">
            <v>1687</v>
          </cell>
        </row>
        <row r="113">
          <cell r="E113" t="str">
            <v>19MONTHLYCCOALITION</v>
          </cell>
          <cell r="F113" t="str">
            <v>19</v>
          </cell>
          <cell r="G113" t="str">
            <v>Monthly</v>
          </cell>
          <cell r="H113" t="str">
            <v>C</v>
          </cell>
          <cell r="I113">
            <v>1724</v>
          </cell>
          <cell r="J113" t="str">
            <v>Coalition</v>
          </cell>
          <cell r="K113" t="str">
            <v>per DOP website</v>
          </cell>
          <cell r="L113">
            <v>41456</v>
          </cell>
          <cell r="M113">
            <v>41048</v>
          </cell>
          <cell r="N113" t="b">
            <v>0</v>
          </cell>
          <cell r="O113">
            <v>1724</v>
          </cell>
        </row>
        <row r="114">
          <cell r="E114" t="str">
            <v>19MONTHLYCNON-REPRESENTED STATE EMPLOYEES</v>
          </cell>
          <cell r="F114" t="str">
            <v>19</v>
          </cell>
          <cell r="G114" t="str">
            <v>Monthly</v>
          </cell>
          <cell r="H114" t="str">
            <v>C</v>
          </cell>
          <cell r="I114">
            <v>1724</v>
          </cell>
          <cell r="J114" t="str">
            <v>Non-Represented State Employees</v>
          </cell>
          <cell r="K114" t="str">
            <v>per DOP website</v>
          </cell>
          <cell r="L114">
            <v>41456</v>
          </cell>
          <cell r="M114">
            <v>10068</v>
          </cell>
          <cell r="N114" t="b">
            <v>0</v>
          </cell>
          <cell r="O114">
            <v>1724</v>
          </cell>
        </row>
        <row r="115">
          <cell r="E115" t="str">
            <v>19MONTHLYCTEAMSTERS LOCAL UNION NUMBER 117</v>
          </cell>
          <cell r="F115" t="str">
            <v>19</v>
          </cell>
          <cell r="G115" t="str">
            <v>Monthly</v>
          </cell>
          <cell r="H115" t="str">
            <v>C</v>
          </cell>
          <cell r="I115">
            <v>1746</v>
          </cell>
          <cell r="J115" t="str">
            <v>Teamsters Local Union Number 117</v>
          </cell>
          <cell r="K115" t="str">
            <v>per Noli Benitez 201307</v>
          </cell>
          <cell r="L115">
            <v>41456</v>
          </cell>
          <cell r="M115">
            <v>10068</v>
          </cell>
          <cell r="N115" t="b">
            <v>0</v>
          </cell>
          <cell r="O115">
            <v>1746</v>
          </cell>
        </row>
        <row r="116">
          <cell r="E116" t="str">
            <v>19MONTHLYCWASHINGTON FEDERATION OF STATE EMPLOYEES</v>
          </cell>
          <cell r="F116" t="str">
            <v>19</v>
          </cell>
          <cell r="G116" t="str">
            <v>Monthly</v>
          </cell>
          <cell r="H116" t="str">
            <v>C</v>
          </cell>
          <cell r="I116">
            <v>1724</v>
          </cell>
          <cell r="J116" t="str">
            <v>Washington Federation of State Employees</v>
          </cell>
          <cell r="K116" t="str">
            <v>per DOP website</v>
          </cell>
          <cell r="L116">
            <v>41456</v>
          </cell>
          <cell r="M116">
            <v>23992</v>
          </cell>
          <cell r="N116" t="b">
            <v>0</v>
          </cell>
          <cell r="O116">
            <v>1724</v>
          </cell>
        </row>
        <row r="117">
          <cell r="E117" t="str">
            <v>19MONTHLYCWASHINGTON PUBLIC EMPLOYEES ASSOCIATION</v>
          </cell>
          <cell r="F117" t="str">
            <v>19</v>
          </cell>
          <cell r="G117" t="str">
            <v>Monthly</v>
          </cell>
          <cell r="H117" t="str">
            <v>C</v>
          </cell>
          <cell r="I117">
            <v>1724</v>
          </cell>
          <cell r="J117" t="str">
            <v>Washington Public Employees Association</v>
          </cell>
          <cell r="K117" t="str">
            <v>per DOP website</v>
          </cell>
          <cell r="L117">
            <v>41456</v>
          </cell>
          <cell r="M117">
            <v>28256</v>
          </cell>
          <cell r="N117" t="b">
            <v>0</v>
          </cell>
          <cell r="O117">
            <v>1724</v>
          </cell>
        </row>
        <row r="118">
          <cell r="E118" t="str">
            <v>19MONTHLYDCOALITION</v>
          </cell>
          <cell r="F118" t="str">
            <v>19</v>
          </cell>
          <cell r="G118" t="str">
            <v>Monthly</v>
          </cell>
          <cell r="H118" t="str">
            <v>D</v>
          </cell>
          <cell r="I118">
            <v>1763</v>
          </cell>
          <cell r="J118" t="str">
            <v>Coalition</v>
          </cell>
          <cell r="K118" t="str">
            <v>per DOP website</v>
          </cell>
          <cell r="L118">
            <v>41456</v>
          </cell>
          <cell r="M118">
            <v>41049</v>
          </cell>
          <cell r="N118" t="b">
            <v>0</v>
          </cell>
          <cell r="O118">
            <v>1763</v>
          </cell>
        </row>
        <row r="119">
          <cell r="E119" t="str">
            <v>19MONTHLYDNON-REPRESENTED STATE EMPLOYEES</v>
          </cell>
          <cell r="F119" t="str">
            <v>19</v>
          </cell>
          <cell r="G119" t="str">
            <v>Monthly</v>
          </cell>
          <cell r="H119" t="str">
            <v>D</v>
          </cell>
          <cell r="I119">
            <v>1763</v>
          </cell>
          <cell r="J119" t="str">
            <v>Non-Represented State Employees</v>
          </cell>
          <cell r="K119" t="str">
            <v>per DOP website</v>
          </cell>
          <cell r="L119">
            <v>41456</v>
          </cell>
          <cell r="M119">
            <v>10069</v>
          </cell>
          <cell r="N119" t="b">
            <v>0</v>
          </cell>
          <cell r="O119">
            <v>1763</v>
          </cell>
        </row>
        <row r="120">
          <cell r="E120" t="str">
            <v>19MONTHLYDTEAMSTERS LOCAL UNION NUMBER 117</v>
          </cell>
          <cell r="F120" t="str">
            <v>19</v>
          </cell>
          <cell r="G120" t="str">
            <v>Monthly</v>
          </cell>
          <cell r="H120" t="str">
            <v>D</v>
          </cell>
          <cell r="I120">
            <v>1785</v>
          </cell>
          <cell r="J120" t="str">
            <v>Teamsters Local Union Number 117</v>
          </cell>
          <cell r="K120" t="str">
            <v>per Noli Benitez 201307</v>
          </cell>
          <cell r="L120">
            <v>41456</v>
          </cell>
          <cell r="M120">
            <v>10069</v>
          </cell>
          <cell r="N120" t="b">
            <v>0</v>
          </cell>
          <cell r="O120">
            <v>1785</v>
          </cell>
        </row>
        <row r="121">
          <cell r="E121" t="str">
            <v>19MONTHLYDWASHINGTON FEDERATION OF STATE EMPLOYEES</v>
          </cell>
          <cell r="F121" t="str">
            <v>19</v>
          </cell>
          <cell r="G121" t="str">
            <v>Monthly</v>
          </cell>
          <cell r="H121" t="str">
            <v>D</v>
          </cell>
          <cell r="I121">
            <v>1763</v>
          </cell>
          <cell r="J121" t="str">
            <v>Washington Federation of State Employees</v>
          </cell>
          <cell r="K121" t="str">
            <v>per DOP website</v>
          </cell>
          <cell r="L121">
            <v>41456</v>
          </cell>
          <cell r="M121">
            <v>23993</v>
          </cell>
          <cell r="N121" t="b">
            <v>0</v>
          </cell>
          <cell r="O121">
            <v>1763</v>
          </cell>
        </row>
        <row r="122">
          <cell r="E122" t="str">
            <v>19MONTHLYDWASHINGTON PUBLIC EMPLOYEES ASSOCIATION</v>
          </cell>
          <cell r="F122" t="str">
            <v>19</v>
          </cell>
          <cell r="G122" t="str">
            <v>Monthly</v>
          </cell>
          <cell r="H122" t="str">
            <v>D</v>
          </cell>
          <cell r="I122">
            <v>1763</v>
          </cell>
          <cell r="J122" t="str">
            <v>Washington Public Employees Association</v>
          </cell>
          <cell r="K122" t="str">
            <v>per DOP website</v>
          </cell>
          <cell r="L122">
            <v>41456</v>
          </cell>
          <cell r="M122">
            <v>28257</v>
          </cell>
          <cell r="N122" t="b">
            <v>0</v>
          </cell>
          <cell r="O122">
            <v>1763</v>
          </cell>
        </row>
        <row r="123">
          <cell r="E123" t="str">
            <v>19MONTHLYECOALITION</v>
          </cell>
          <cell r="F123" t="str">
            <v>19</v>
          </cell>
          <cell r="G123" t="str">
            <v>Monthly</v>
          </cell>
          <cell r="H123" t="str">
            <v>E</v>
          </cell>
          <cell r="I123">
            <v>1803</v>
          </cell>
          <cell r="J123" t="str">
            <v>Coalition</v>
          </cell>
          <cell r="K123" t="str">
            <v>per DOP website</v>
          </cell>
          <cell r="L123">
            <v>41456</v>
          </cell>
          <cell r="M123">
            <v>41050</v>
          </cell>
          <cell r="N123" t="b">
            <v>0</v>
          </cell>
          <cell r="O123">
            <v>1803</v>
          </cell>
        </row>
        <row r="124">
          <cell r="E124" t="str">
            <v>19MONTHLYENON-REPRESENTED STATE EMPLOYEES</v>
          </cell>
          <cell r="F124" t="str">
            <v>19</v>
          </cell>
          <cell r="G124" t="str">
            <v>Monthly</v>
          </cell>
          <cell r="H124" t="str">
            <v>E</v>
          </cell>
          <cell r="I124">
            <v>1803</v>
          </cell>
          <cell r="J124" t="str">
            <v>Non-Represented State Employees</v>
          </cell>
          <cell r="K124" t="str">
            <v>per DOP website</v>
          </cell>
          <cell r="L124">
            <v>41456</v>
          </cell>
          <cell r="M124">
            <v>10070</v>
          </cell>
          <cell r="N124" t="b">
            <v>0</v>
          </cell>
          <cell r="O124">
            <v>1803</v>
          </cell>
        </row>
        <row r="125">
          <cell r="E125" t="str">
            <v>19MONTHLYETEAMSTERS LOCAL UNION NUMBER 117</v>
          </cell>
          <cell r="F125" t="str">
            <v>19</v>
          </cell>
          <cell r="G125" t="str">
            <v>Monthly</v>
          </cell>
          <cell r="H125" t="str">
            <v>E</v>
          </cell>
          <cell r="I125">
            <v>1827</v>
          </cell>
          <cell r="J125" t="str">
            <v>Teamsters Local Union Number 117</v>
          </cell>
          <cell r="K125" t="str">
            <v>per Noli Benitez 201307</v>
          </cell>
          <cell r="L125">
            <v>41456</v>
          </cell>
          <cell r="M125">
            <v>10070</v>
          </cell>
          <cell r="N125" t="b">
            <v>0</v>
          </cell>
          <cell r="O125">
            <v>1827</v>
          </cell>
        </row>
        <row r="126">
          <cell r="E126" t="str">
            <v>19MONTHLYEWASHINGTON FEDERATION OF STATE EMPLOYEES</v>
          </cell>
          <cell r="F126" t="str">
            <v>19</v>
          </cell>
          <cell r="G126" t="str">
            <v>Monthly</v>
          </cell>
          <cell r="H126" t="str">
            <v>E</v>
          </cell>
          <cell r="I126">
            <v>1803</v>
          </cell>
          <cell r="J126" t="str">
            <v>Washington Federation of State Employees</v>
          </cell>
          <cell r="K126" t="str">
            <v>per DOP website</v>
          </cell>
          <cell r="L126">
            <v>41456</v>
          </cell>
          <cell r="M126">
            <v>23994</v>
          </cell>
          <cell r="N126" t="b">
            <v>0</v>
          </cell>
          <cell r="O126">
            <v>1803</v>
          </cell>
        </row>
        <row r="127">
          <cell r="E127" t="str">
            <v>19MONTHLYEWASHINGTON PUBLIC EMPLOYEES ASSOCIATION</v>
          </cell>
          <cell r="F127" t="str">
            <v>19</v>
          </cell>
          <cell r="G127" t="str">
            <v>Monthly</v>
          </cell>
          <cell r="H127" t="str">
            <v>E</v>
          </cell>
          <cell r="I127">
            <v>1803</v>
          </cell>
          <cell r="J127" t="str">
            <v>Washington Public Employees Association</v>
          </cell>
          <cell r="K127" t="str">
            <v>per DOP website</v>
          </cell>
          <cell r="L127">
            <v>41456</v>
          </cell>
          <cell r="M127">
            <v>28258</v>
          </cell>
          <cell r="N127" t="b">
            <v>0</v>
          </cell>
          <cell r="O127">
            <v>1803</v>
          </cell>
        </row>
        <row r="128">
          <cell r="E128" t="str">
            <v>19MONTHLYFCOALITION</v>
          </cell>
          <cell r="F128" t="str">
            <v>19</v>
          </cell>
          <cell r="G128" t="str">
            <v>Monthly</v>
          </cell>
          <cell r="H128" t="str">
            <v>F</v>
          </cell>
          <cell r="I128">
            <v>1846</v>
          </cell>
          <cell r="J128" t="str">
            <v>Coalition</v>
          </cell>
          <cell r="K128" t="str">
            <v>per DOP website</v>
          </cell>
          <cell r="L128">
            <v>41456</v>
          </cell>
          <cell r="M128">
            <v>41051</v>
          </cell>
          <cell r="N128" t="b">
            <v>0</v>
          </cell>
          <cell r="O128">
            <v>1846</v>
          </cell>
        </row>
        <row r="129">
          <cell r="E129" t="str">
            <v>19MONTHLYFNON-REPRESENTED STATE EMPLOYEES</v>
          </cell>
          <cell r="F129" t="str">
            <v>19</v>
          </cell>
          <cell r="G129" t="str">
            <v>Monthly</v>
          </cell>
          <cell r="H129" t="str">
            <v>F</v>
          </cell>
          <cell r="I129">
            <v>1846</v>
          </cell>
          <cell r="J129" t="str">
            <v>Non-Represented State Employees</v>
          </cell>
          <cell r="K129" t="str">
            <v>per DOP website</v>
          </cell>
          <cell r="L129">
            <v>41456</v>
          </cell>
          <cell r="M129">
            <v>10071</v>
          </cell>
          <cell r="N129" t="b">
            <v>0</v>
          </cell>
          <cell r="O129">
            <v>1846</v>
          </cell>
        </row>
        <row r="130">
          <cell r="E130" t="str">
            <v>19MONTHLYFTEAMSTERS LOCAL UNION NUMBER 117</v>
          </cell>
          <cell r="F130" t="str">
            <v>19</v>
          </cell>
          <cell r="G130" t="str">
            <v>Monthly</v>
          </cell>
          <cell r="H130" t="str">
            <v>F</v>
          </cell>
          <cell r="I130">
            <v>1870</v>
          </cell>
          <cell r="J130" t="str">
            <v>Teamsters Local Union Number 117</v>
          </cell>
          <cell r="K130" t="str">
            <v>per Noli Benitez 201307</v>
          </cell>
          <cell r="L130">
            <v>41456</v>
          </cell>
          <cell r="M130">
            <v>10071</v>
          </cell>
          <cell r="N130" t="b">
            <v>0</v>
          </cell>
          <cell r="O130">
            <v>1870</v>
          </cell>
        </row>
        <row r="131">
          <cell r="E131" t="str">
            <v>19MONTHLYFWASHINGTON FEDERATION OF STATE EMPLOYEES</v>
          </cell>
          <cell r="F131" t="str">
            <v>19</v>
          </cell>
          <cell r="G131" t="str">
            <v>Monthly</v>
          </cell>
          <cell r="H131" t="str">
            <v>F</v>
          </cell>
          <cell r="I131">
            <v>1846</v>
          </cell>
          <cell r="J131" t="str">
            <v>Washington Federation of State Employees</v>
          </cell>
          <cell r="K131" t="str">
            <v>per DOP website</v>
          </cell>
          <cell r="L131">
            <v>41456</v>
          </cell>
          <cell r="M131">
            <v>23995</v>
          </cell>
          <cell r="N131" t="b">
            <v>0</v>
          </cell>
          <cell r="O131">
            <v>1846</v>
          </cell>
        </row>
        <row r="132">
          <cell r="E132" t="str">
            <v>19MONTHLYFWASHINGTON PUBLIC EMPLOYEES ASSOCIATION</v>
          </cell>
          <cell r="F132" t="str">
            <v>19</v>
          </cell>
          <cell r="G132" t="str">
            <v>Monthly</v>
          </cell>
          <cell r="H132" t="str">
            <v>F</v>
          </cell>
          <cell r="I132">
            <v>1846</v>
          </cell>
          <cell r="J132" t="str">
            <v>Washington Public Employees Association</v>
          </cell>
          <cell r="K132" t="str">
            <v>per DOP website</v>
          </cell>
          <cell r="L132">
            <v>41456</v>
          </cell>
          <cell r="M132">
            <v>28259</v>
          </cell>
          <cell r="N132" t="b">
            <v>0</v>
          </cell>
          <cell r="O132">
            <v>1846</v>
          </cell>
        </row>
        <row r="133">
          <cell r="E133" t="str">
            <v>19MONTHLYGCOALITION</v>
          </cell>
          <cell r="F133" t="str">
            <v>19</v>
          </cell>
          <cell r="G133" t="str">
            <v>Monthly</v>
          </cell>
          <cell r="H133" t="str">
            <v>G</v>
          </cell>
          <cell r="I133">
            <v>1885</v>
          </cell>
          <cell r="J133" t="str">
            <v>Coalition</v>
          </cell>
          <cell r="K133" t="str">
            <v>per DOP website</v>
          </cell>
          <cell r="L133">
            <v>41456</v>
          </cell>
          <cell r="M133">
            <v>41052</v>
          </cell>
          <cell r="N133" t="b">
            <v>0</v>
          </cell>
          <cell r="O133">
            <v>1885</v>
          </cell>
        </row>
        <row r="134">
          <cell r="E134" t="str">
            <v>19MONTHLYGNON-REPRESENTED STATE EMPLOYEES</v>
          </cell>
          <cell r="F134" t="str">
            <v>19</v>
          </cell>
          <cell r="G134" t="str">
            <v>Monthly</v>
          </cell>
          <cell r="H134" t="str">
            <v>G</v>
          </cell>
          <cell r="I134">
            <v>1885</v>
          </cell>
          <cell r="J134" t="str">
            <v>Non-Represented State Employees</v>
          </cell>
          <cell r="K134" t="str">
            <v>per DOP website</v>
          </cell>
          <cell r="L134">
            <v>41456</v>
          </cell>
          <cell r="M134">
            <v>10072</v>
          </cell>
          <cell r="N134" t="b">
            <v>0</v>
          </cell>
          <cell r="O134">
            <v>1885</v>
          </cell>
        </row>
        <row r="135">
          <cell r="E135" t="str">
            <v>19MONTHLYGTEAMSTERS LOCAL UNION NUMBER 117</v>
          </cell>
          <cell r="F135" t="str">
            <v>19</v>
          </cell>
          <cell r="G135" t="str">
            <v>Monthly</v>
          </cell>
          <cell r="H135" t="str">
            <v>G</v>
          </cell>
          <cell r="I135">
            <v>1909</v>
          </cell>
          <cell r="J135" t="str">
            <v>Teamsters Local Union Number 117</v>
          </cell>
          <cell r="K135" t="str">
            <v>per Noli Benitez 201307</v>
          </cell>
          <cell r="L135">
            <v>41456</v>
          </cell>
          <cell r="M135">
            <v>10072</v>
          </cell>
          <cell r="N135" t="b">
            <v>0</v>
          </cell>
          <cell r="O135">
            <v>1909</v>
          </cell>
        </row>
        <row r="136">
          <cell r="E136" t="str">
            <v>19MONTHLYGWASHINGTON FEDERATION OF STATE EMPLOYEES</v>
          </cell>
          <cell r="F136" t="str">
            <v>19</v>
          </cell>
          <cell r="G136" t="str">
            <v>Monthly</v>
          </cell>
          <cell r="H136" t="str">
            <v>G</v>
          </cell>
          <cell r="I136">
            <v>1885</v>
          </cell>
          <cell r="J136" t="str">
            <v>Washington Federation of State Employees</v>
          </cell>
          <cell r="K136" t="str">
            <v>per DOP website</v>
          </cell>
          <cell r="L136">
            <v>41456</v>
          </cell>
          <cell r="M136">
            <v>23996</v>
          </cell>
          <cell r="N136" t="b">
            <v>0</v>
          </cell>
          <cell r="O136">
            <v>1885</v>
          </cell>
        </row>
        <row r="137">
          <cell r="E137" t="str">
            <v>19MONTHLYGWASHINGTON PUBLIC EMPLOYEES ASSOCIATION</v>
          </cell>
          <cell r="F137" t="str">
            <v>19</v>
          </cell>
          <cell r="G137" t="str">
            <v>Monthly</v>
          </cell>
          <cell r="H137" t="str">
            <v>G</v>
          </cell>
          <cell r="I137">
            <v>1885</v>
          </cell>
          <cell r="J137" t="str">
            <v>Washington Public Employees Association</v>
          </cell>
          <cell r="K137" t="str">
            <v>per DOP website</v>
          </cell>
          <cell r="L137">
            <v>41456</v>
          </cell>
          <cell r="M137">
            <v>28260</v>
          </cell>
          <cell r="N137" t="b">
            <v>0</v>
          </cell>
          <cell r="O137">
            <v>1885</v>
          </cell>
        </row>
        <row r="138">
          <cell r="E138" t="str">
            <v>19MONTHLYHCOALITION</v>
          </cell>
          <cell r="F138" t="str">
            <v>19</v>
          </cell>
          <cell r="G138" t="str">
            <v>Monthly</v>
          </cell>
          <cell r="H138" t="str">
            <v>H</v>
          </cell>
          <cell r="I138">
            <v>1929</v>
          </cell>
          <cell r="J138" t="str">
            <v>Coalition</v>
          </cell>
          <cell r="K138" t="str">
            <v>per DOP website</v>
          </cell>
          <cell r="L138">
            <v>41456</v>
          </cell>
          <cell r="M138">
            <v>41053</v>
          </cell>
          <cell r="N138" t="b">
            <v>0</v>
          </cell>
          <cell r="O138">
            <v>1929</v>
          </cell>
        </row>
        <row r="139">
          <cell r="E139" t="str">
            <v>19MONTHLYHNON-REPRESENTED STATE EMPLOYEES</v>
          </cell>
          <cell r="F139" t="str">
            <v>19</v>
          </cell>
          <cell r="G139" t="str">
            <v>Monthly</v>
          </cell>
          <cell r="H139" t="str">
            <v>H</v>
          </cell>
          <cell r="I139">
            <v>1929</v>
          </cell>
          <cell r="J139" t="str">
            <v>Non-Represented State Employees</v>
          </cell>
          <cell r="K139" t="str">
            <v>per DOP website</v>
          </cell>
          <cell r="L139">
            <v>41456</v>
          </cell>
          <cell r="M139">
            <v>10073</v>
          </cell>
          <cell r="N139" t="b">
            <v>0</v>
          </cell>
          <cell r="O139">
            <v>1929</v>
          </cell>
        </row>
        <row r="140">
          <cell r="E140" t="str">
            <v>19MONTHLYHTEAMSTERS LOCAL UNION NUMBER 117</v>
          </cell>
          <cell r="F140" t="str">
            <v>19</v>
          </cell>
          <cell r="G140" t="str">
            <v>Monthly</v>
          </cell>
          <cell r="H140" t="str">
            <v>H</v>
          </cell>
          <cell r="I140">
            <v>1952</v>
          </cell>
          <cell r="J140" t="str">
            <v>Teamsters Local Union Number 117</v>
          </cell>
          <cell r="K140" t="str">
            <v>per Noli Benitez 201307</v>
          </cell>
          <cell r="L140">
            <v>41456</v>
          </cell>
          <cell r="M140">
            <v>10073</v>
          </cell>
          <cell r="N140" t="b">
            <v>0</v>
          </cell>
          <cell r="O140">
            <v>1952</v>
          </cell>
        </row>
        <row r="141">
          <cell r="E141" t="str">
            <v>19MONTHLYHWASHINGTON FEDERATION OF STATE EMPLOYEES</v>
          </cell>
          <cell r="F141" t="str">
            <v>19</v>
          </cell>
          <cell r="G141" t="str">
            <v>Monthly</v>
          </cell>
          <cell r="H141" t="str">
            <v>H</v>
          </cell>
          <cell r="I141">
            <v>1929</v>
          </cell>
          <cell r="J141" t="str">
            <v>Washington Federation of State Employees</v>
          </cell>
          <cell r="K141" t="str">
            <v>per DOP website</v>
          </cell>
          <cell r="L141">
            <v>41456</v>
          </cell>
          <cell r="M141">
            <v>23997</v>
          </cell>
          <cell r="N141" t="b">
            <v>0</v>
          </cell>
          <cell r="O141">
            <v>1929</v>
          </cell>
        </row>
        <row r="142">
          <cell r="E142" t="str">
            <v>19MONTHLYHWASHINGTON PUBLIC EMPLOYEES ASSOCIATION</v>
          </cell>
          <cell r="F142" t="str">
            <v>19</v>
          </cell>
          <cell r="G142" t="str">
            <v>Monthly</v>
          </cell>
          <cell r="H142" t="str">
            <v>H</v>
          </cell>
          <cell r="I142">
            <v>1929</v>
          </cell>
          <cell r="J142" t="str">
            <v>Washington Public Employees Association</v>
          </cell>
          <cell r="K142" t="str">
            <v>per DOP website</v>
          </cell>
          <cell r="L142">
            <v>41456</v>
          </cell>
          <cell r="M142">
            <v>28261</v>
          </cell>
          <cell r="N142" t="b">
            <v>0</v>
          </cell>
          <cell r="O142">
            <v>1929</v>
          </cell>
        </row>
        <row r="143">
          <cell r="E143" t="str">
            <v>19MONTHLYICOALITION</v>
          </cell>
          <cell r="F143" t="str">
            <v>19</v>
          </cell>
          <cell r="G143" t="str">
            <v>Monthly</v>
          </cell>
          <cell r="H143" t="str">
            <v>I</v>
          </cell>
          <cell r="I143">
            <v>1975</v>
          </cell>
          <cell r="J143" t="str">
            <v>Coalition</v>
          </cell>
          <cell r="K143" t="str">
            <v>per DOP website</v>
          </cell>
          <cell r="L143">
            <v>41456</v>
          </cell>
          <cell r="M143">
            <v>41054</v>
          </cell>
          <cell r="N143" t="b">
            <v>0</v>
          </cell>
          <cell r="O143">
            <v>1975</v>
          </cell>
        </row>
        <row r="144">
          <cell r="E144" t="str">
            <v>19MONTHLYINON-REPRESENTED STATE EMPLOYEES</v>
          </cell>
          <cell r="F144" t="str">
            <v>19</v>
          </cell>
          <cell r="G144" t="str">
            <v>Monthly</v>
          </cell>
          <cell r="H144" t="str">
            <v>I</v>
          </cell>
          <cell r="I144">
            <v>1975</v>
          </cell>
          <cell r="J144" t="str">
            <v>Non-Represented State Employees</v>
          </cell>
          <cell r="K144" t="str">
            <v>per DOP website</v>
          </cell>
          <cell r="L144">
            <v>41456</v>
          </cell>
          <cell r="M144">
            <v>10074</v>
          </cell>
          <cell r="N144" t="b">
            <v>0</v>
          </cell>
          <cell r="O144">
            <v>1975</v>
          </cell>
        </row>
        <row r="145">
          <cell r="E145" t="str">
            <v>19MONTHLYITEAMSTERS LOCAL UNION NUMBER 117</v>
          </cell>
          <cell r="F145" t="str">
            <v>19</v>
          </cell>
          <cell r="G145" t="str">
            <v>Monthly</v>
          </cell>
          <cell r="H145" t="str">
            <v>I</v>
          </cell>
          <cell r="I145">
            <v>2000</v>
          </cell>
          <cell r="J145" t="str">
            <v>Teamsters Local Union Number 117</v>
          </cell>
          <cell r="K145" t="str">
            <v>per Noli Benitez 201307</v>
          </cell>
          <cell r="L145">
            <v>41456</v>
          </cell>
          <cell r="M145">
            <v>10074</v>
          </cell>
          <cell r="N145" t="b">
            <v>0</v>
          </cell>
          <cell r="O145">
            <v>2000</v>
          </cell>
        </row>
        <row r="146">
          <cell r="E146" t="str">
            <v>19MONTHLYIWASHINGTON FEDERATION OF STATE EMPLOYEES</v>
          </cell>
          <cell r="F146" t="str">
            <v>19</v>
          </cell>
          <cell r="G146" t="str">
            <v>Monthly</v>
          </cell>
          <cell r="H146" t="str">
            <v>I</v>
          </cell>
          <cell r="I146">
            <v>1975</v>
          </cell>
          <cell r="J146" t="str">
            <v>Washington Federation of State Employees</v>
          </cell>
          <cell r="K146" t="str">
            <v>per DOP website</v>
          </cell>
          <cell r="L146">
            <v>41456</v>
          </cell>
          <cell r="M146">
            <v>23998</v>
          </cell>
          <cell r="N146" t="b">
            <v>0</v>
          </cell>
          <cell r="O146">
            <v>1975</v>
          </cell>
        </row>
        <row r="147">
          <cell r="E147" t="str">
            <v>19MONTHLYIWASHINGTON PUBLIC EMPLOYEES ASSOCIATION</v>
          </cell>
          <cell r="F147" t="str">
            <v>19</v>
          </cell>
          <cell r="G147" t="str">
            <v>Monthly</v>
          </cell>
          <cell r="H147" t="str">
            <v>I</v>
          </cell>
          <cell r="I147">
            <v>1975</v>
          </cell>
          <cell r="J147" t="str">
            <v>Washington Public Employees Association</v>
          </cell>
          <cell r="K147" t="str">
            <v>per DOP website</v>
          </cell>
          <cell r="L147">
            <v>41456</v>
          </cell>
          <cell r="M147">
            <v>28262</v>
          </cell>
          <cell r="N147" t="b">
            <v>0</v>
          </cell>
          <cell r="O147">
            <v>1975</v>
          </cell>
        </row>
        <row r="148">
          <cell r="E148" t="str">
            <v>19MONTHLYJCOALITION</v>
          </cell>
          <cell r="F148" t="str">
            <v>19</v>
          </cell>
          <cell r="G148" t="str">
            <v>Monthly</v>
          </cell>
          <cell r="H148" t="str">
            <v>J</v>
          </cell>
          <cell r="I148">
            <v>2016</v>
          </cell>
          <cell r="J148" t="str">
            <v>Coalition</v>
          </cell>
          <cell r="K148" t="str">
            <v>per DOP website</v>
          </cell>
          <cell r="L148">
            <v>41456</v>
          </cell>
          <cell r="M148">
            <v>41055</v>
          </cell>
          <cell r="N148" t="b">
            <v>0</v>
          </cell>
          <cell r="O148">
            <v>2016</v>
          </cell>
        </row>
        <row r="149">
          <cell r="E149" t="str">
            <v>19MONTHLYJNON-REPRESENTED STATE EMPLOYEES</v>
          </cell>
          <cell r="F149" t="str">
            <v>19</v>
          </cell>
          <cell r="G149" t="str">
            <v>Monthly</v>
          </cell>
          <cell r="H149" t="str">
            <v>J</v>
          </cell>
          <cell r="I149">
            <v>2016</v>
          </cell>
          <cell r="J149" t="str">
            <v>Non-Represented State Employees</v>
          </cell>
          <cell r="K149" t="str">
            <v>per DOP website</v>
          </cell>
          <cell r="L149">
            <v>41456</v>
          </cell>
          <cell r="M149">
            <v>10075</v>
          </cell>
          <cell r="N149" t="b">
            <v>0</v>
          </cell>
          <cell r="O149">
            <v>2016</v>
          </cell>
        </row>
        <row r="150">
          <cell r="E150" t="str">
            <v>19MONTHLYJTEAMSTERS LOCAL UNION NUMBER 117</v>
          </cell>
          <cell r="F150" t="str">
            <v>19</v>
          </cell>
          <cell r="G150" t="str">
            <v>Monthly</v>
          </cell>
          <cell r="H150" t="str">
            <v>J</v>
          </cell>
          <cell r="I150">
            <v>2042</v>
          </cell>
          <cell r="J150" t="str">
            <v>Teamsters Local Union Number 117</v>
          </cell>
          <cell r="K150" t="str">
            <v>per Noli Benitez 201307</v>
          </cell>
          <cell r="L150">
            <v>41456</v>
          </cell>
          <cell r="M150">
            <v>10075</v>
          </cell>
          <cell r="N150" t="b">
            <v>0</v>
          </cell>
          <cell r="O150">
            <v>2042</v>
          </cell>
        </row>
        <row r="151">
          <cell r="E151" t="str">
            <v>19MONTHLYJWASHINGTON FEDERATION OF STATE EMPLOYEES</v>
          </cell>
          <cell r="F151" t="str">
            <v>19</v>
          </cell>
          <cell r="G151" t="str">
            <v>Monthly</v>
          </cell>
          <cell r="H151" t="str">
            <v>J</v>
          </cell>
          <cell r="I151">
            <v>2016</v>
          </cell>
          <cell r="J151" t="str">
            <v>Washington Federation of State Employees</v>
          </cell>
          <cell r="K151" t="str">
            <v>per DOP website</v>
          </cell>
          <cell r="L151">
            <v>41456</v>
          </cell>
          <cell r="M151">
            <v>23999</v>
          </cell>
          <cell r="N151" t="b">
            <v>0</v>
          </cell>
          <cell r="O151">
            <v>2016</v>
          </cell>
        </row>
        <row r="152">
          <cell r="E152" t="str">
            <v>19MONTHLYJWASHINGTON PUBLIC EMPLOYEES ASSOCIATION</v>
          </cell>
          <cell r="F152" t="str">
            <v>19</v>
          </cell>
          <cell r="G152" t="str">
            <v>Monthly</v>
          </cell>
          <cell r="H152" t="str">
            <v>J</v>
          </cell>
          <cell r="I152">
            <v>2016</v>
          </cell>
          <cell r="J152" t="str">
            <v>Washington Public Employees Association</v>
          </cell>
          <cell r="K152" t="str">
            <v>per DOP website</v>
          </cell>
          <cell r="L152">
            <v>41456</v>
          </cell>
          <cell r="M152">
            <v>28263</v>
          </cell>
          <cell r="N152" t="b">
            <v>0</v>
          </cell>
          <cell r="O152">
            <v>2016</v>
          </cell>
        </row>
        <row r="153">
          <cell r="E153" t="str">
            <v>19MONTHLYKCOALITION</v>
          </cell>
          <cell r="F153" t="str">
            <v>19</v>
          </cell>
          <cell r="G153" t="str">
            <v>Monthly</v>
          </cell>
          <cell r="H153" t="str">
            <v>K</v>
          </cell>
          <cell r="I153">
            <v>2068</v>
          </cell>
          <cell r="J153" t="str">
            <v>Coalition</v>
          </cell>
          <cell r="K153" t="str">
            <v>per DOP website</v>
          </cell>
          <cell r="L153">
            <v>41456</v>
          </cell>
          <cell r="M153">
            <v>41056</v>
          </cell>
          <cell r="N153" t="b">
            <v>0</v>
          </cell>
          <cell r="O153">
            <v>2068</v>
          </cell>
        </row>
        <row r="154">
          <cell r="E154" t="str">
            <v>19MONTHLYKNON-REPRESENTED STATE EMPLOYEES</v>
          </cell>
          <cell r="F154" t="str">
            <v>19</v>
          </cell>
          <cell r="G154" t="str">
            <v>Monthly</v>
          </cell>
          <cell r="H154" t="str">
            <v>K</v>
          </cell>
          <cell r="I154">
            <v>2068</v>
          </cell>
          <cell r="J154" t="str">
            <v>Non-Represented State Employees</v>
          </cell>
          <cell r="K154" t="str">
            <v>per DOP website</v>
          </cell>
          <cell r="L154">
            <v>41456</v>
          </cell>
          <cell r="M154">
            <v>10076</v>
          </cell>
          <cell r="N154" t="b">
            <v>0</v>
          </cell>
          <cell r="O154">
            <v>2068</v>
          </cell>
        </row>
        <row r="155">
          <cell r="E155" t="str">
            <v>19MONTHLYKTEAMSTERS LOCAL UNION NUMBER 117</v>
          </cell>
          <cell r="F155" t="str">
            <v>19</v>
          </cell>
          <cell r="G155" t="str">
            <v>Monthly</v>
          </cell>
          <cell r="H155" t="str">
            <v>K</v>
          </cell>
          <cell r="I155">
            <v>2094</v>
          </cell>
          <cell r="J155" t="str">
            <v>Teamsters Local Union Number 117</v>
          </cell>
          <cell r="K155" t="str">
            <v>per Noli Benitez 201307</v>
          </cell>
          <cell r="L155">
            <v>41456</v>
          </cell>
          <cell r="M155">
            <v>10076</v>
          </cell>
          <cell r="N155" t="b">
            <v>0</v>
          </cell>
          <cell r="O155">
            <v>2094</v>
          </cell>
        </row>
        <row r="156">
          <cell r="E156" t="str">
            <v>19MONTHLYKWASHINGTON FEDERATION OF STATE EMPLOYEES</v>
          </cell>
          <cell r="F156" t="str">
            <v>19</v>
          </cell>
          <cell r="G156" t="str">
            <v>Monthly</v>
          </cell>
          <cell r="H156" t="str">
            <v>K</v>
          </cell>
          <cell r="I156">
            <v>2068</v>
          </cell>
          <cell r="J156" t="str">
            <v>Washington Federation of State Employees</v>
          </cell>
          <cell r="K156" t="str">
            <v>per DOP website</v>
          </cell>
          <cell r="L156">
            <v>41456</v>
          </cell>
          <cell r="M156">
            <v>24000</v>
          </cell>
          <cell r="N156" t="b">
            <v>0</v>
          </cell>
          <cell r="O156">
            <v>2068</v>
          </cell>
        </row>
        <row r="157">
          <cell r="E157" t="str">
            <v>19MONTHLYKWASHINGTON PUBLIC EMPLOYEES ASSOCIATION</v>
          </cell>
          <cell r="F157" t="str">
            <v>19</v>
          </cell>
          <cell r="G157" t="str">
            <v>Monthly</v>
          </cell>
          <cell r="H157" t="str">
            <v>K</v>
          </cell>
          <cell r="I157">
            <v>2068</v>
          </cell>
          <cell r="J157" t="str">
            <v>Washington Public Employees Association</v>
          </cell>
          <cell r="K157" t="str">
            <v>per DOP website</v>
          </cell>
          <cell r="L157">
            <v>41456</v>
          </cell>
          <cell r="M157">
            <v>28264</v>
          </cell>
          <cell r="N157" t="b">
            <v>0</v>
          </cell>
          <cell r="O157">
            <v>2068</v>
          </cell>
        </row>
        <row r="158">
          <cell r="E158" t="str">
            <v>19MONTHLYLCOALITION</v>
          </cell>
          <cell r="F158" t="str">
            <v>19</v>
          </cell>
          <cell r="G158" t="str">
            <v>Monthly</v>
          </cell>
          <cell r="H158" t="str">
            <v>L</v>
          </cell>
          <cell r="I158">
            <v>2113</v>
          </cell>
          <cell r="J158" t="str">
            <v>Coalition</v>
          </cell>
          <cell r="K158" t="str">
            <v>per DOP website</v>
          </cell>
          <cell r="L158">
            <v>41456</v>
          </cell>
          <cell r="M158">
            <v>41057</v>
          </cell>
          <cell r="N158" t="b">
            <v>0</v>
          </cell>
          <cell r="O158">
            <v>2113</v>
          </cell>
        </row>
        <row r="159">
          <cell r="E159" t="str">
            <v>19MONTHLYLNON-REPRESENTED STATE EMPLOYEES</v>
          </cell>
          <cell r="F159" t="str">
            <v>19</v>
          </cell>
          <cell r="G159" t="str">
            <v>Monthly</v>
          </cell>
          <cell r="H159" t="str">
            <v>L</v>
          </cell>
          <cell r="I159">
            <v>2113</v>
          </cell>
          <cell r="J159" t="str">
            <v>Non-Represented State Employees</v>
          </cell>
          <cell r="K159" t="str">
            <v>per DOP website</v>
          </cell>
          <cell r="L159">
            <v>41456</v>
          </cell>
          <cell r="M159">
            <v>10077</v>
          </cell>
          <cell r="N159" t="b">
            <v>0</v>
          </cell>
          <cell r="O159">
            <v>2113</v>
          </cell>
        </row>
        <row r="160">
          <cell r="E160" t="str">
            <v>19MONTHLYLTEAMSTERS LOCAL UNION NUMBER 117</v>
          </cell>
          <cell r="F160" t="str">
            <v>19</v>
          </cell>
          <cell r="G160" t="str">
            <v>Monthly</v>
          </cell>
          <cell r="H160" t="str">
            <v>L</v>
          </cell>
          <cell r="I160">
            <v>2140</v>
          </cell>
          <cell r="J160" t="str">
            <v>Teamsters Local Union Number 117</v>
          </cell>
          <cell r="K160" t="str">
            <v>per Noli Benitez 201307</v>
          </cell>
          <cell r="L160">
            <v>41456</v>
          </cell>
          <cell r="M160">
            <v>10077</v>
          </cell>
          <cell r="N160" t="b">
            <v>0</v>
          </cell>
          <cell r="O160">
            <v>2140</v>
          </cell>
        </row>
        <row r="161">
          <cell r="E161" t="str">
            <v>19MONTHLYLWASHINGTON FEDERATION OF STATE EMPLOYEES</v>
          </cell>
          <cell r="F161" t="str">
            <v>19</v>
          </cell>
          <cell r="G161" t="str">
            <v>Monthly</v>
          </cell>
          <cell r="H161" t="str">
            <v>L</v>
          </cell>
          <cell r="I161">
            <v>2113</v>
          </cell>
          <cell r="J161" t="str">
            <v>Washington Federation of State Employees</v>
          </cell>
          <cell r="K161" t="str">
            <v>per DOP website</v>
          </cell>
          <cell r="L161">
            <v>41456</v>
          </cell>
          <cell r="M161">
            <v>24001</v>
          </cell>
          <cell r="N161" t="b">
            <v>0</v>
          </cell>
          <cell r="O161">
            <v>2113</v>
          </cell>
        </row>
        <row r="162">
          <cell r="E162" t="str">
            <v>19MONTHLYLWASHINGTON PUBLIC EMPLOYEES ASSOCIATION</v>
          </cell>
          <cell r="F162" t="str">
            <v>19</v>
          </cell>
          <cell r="G162" t="str">
            <v>Monthly</v>
          </cell>
          <cell r="H162" t="str">
            <v>L</v>
          </cell>
          <cell r="I162">
            <v>2113</v>
          </cell>
          <cell r="J162" t="str">
            <v>Washington Public Employees Association</v>
          </cell>
          <cell r="K162" t="str">
            <v>per DOP website</v>
          </cell>
          <cell r="L162">
            <v>41456</v>
          </cell>
          <cell r="M162">
            <v>28265</v>
          </cell>
          <cell r="N162" t="b">
            <v>0</v>
          </cell>
          <cell r="O162">
            <v>2113</v>
          </cell>
        </row>
        <row r="163">
          <cell r="E163" t="str">
            <v>19MONTHLYMCOALITION</v>
          </cell>
          <cell r="F163" t="str">
            <v>19</v>
          </cell>
          <cell r="G163" t="str">
            <v>Monthly</v>
          </cell>
          <cell r="H163" t="str">
            <v>M</v>
          </cell>
          <cell r="I163">
            <v>2161</v>
          </cell>
          <cell r="J163" t="str">
            <v>Coalition</v>
          </cell>
          <cell r="K163" t="str">
            <v>per DOP website</v>
          </cell>
          <cell r="L163">
            <v>41456</v>
          </cell>
          <cell r="M163">
            <v>41058</v>
          </cell>
          <cell r="N163" t="b">
            <v>0</v>
          </cell>
          <cell r="O163">
            <v>2161</v>
          </cell>
        </row>
        <row r="164">
          <cell r="E164" t="str">
            <v>19MONTHLYMNON-REPRESENTED STATE EMPLOYEES</v>
          </cell>
          <cell r="F164" t="str">
            <v>19</v>
          </cell>
          <cell r="G164" t="str">
            <v>Monthly</v>
          </cell>
          <cell r="H164" t="str">
            <v>M</v>
          </cell>
          <cell r="I164">
            <v>2161</v>
          </cell>
          <cell r="J164" t="str">
            <v>Non-Represented State Employees</v>
          </cell>
          <cell r="K164" t="str">
            <v>per DOP website</v>
          </cell>
          <cell r="L164">
            <v>41456</v>
          </cell>
          <cell r="M164">
            <v>10078</v>
          </cell>
          <cell r="N164" t="b">
            <v>0</v>
          </cell>
          <cell r="O164">
            <v>2161</v>
          </cell>
        </row>
        <row r="165">
          <cell r="E165" t="str">
            <v>19MONTHLYMTEAMSTERS LOCAL UNION NUMBER 117</v>
          </cell>
          <cell r="F165" t="str">
            <v>19</v>
          </cell>
          <cell r="G165" t="str">
            <v>Monthly</v>
          </cell>
          <cell r="H165" t="str">
            <v>M</v>
          </cell>
          <cell r="I165">
            <v>2190</v>
          </cell>
          <cell r="J165" t="str">
            <v>Teamsters Local Union Number 117</v>
          </cell>
          <cell r="K165" t="str">
            <v>per Noli Benitez 201307</v>
          </cell>
          <cell r="L165">
            <v>41456</v>
          </cell>
          <cell r="M165">
            <v>10078</v>
          </cell>
          <cell r="N165" t="b">
            <v>0</v>
          </cell>
          <cell r="O165">
            <v>2190</v>
          </cell>
        </row>
        <row r="166">
          <cell r="E166" t="str">
            <v>19MONTHLYMWASHINGTON FEDERATION OF STATE EMPLOYEES</v>
          </cell>
          <cell r="F166" t="str">
            <v>19</v>
          </cell>
          <cell r="G166" t="str">
            <v>Monthly</v>
          </cell>
          <cell r="H166" t="str">
            <v>M</v>
          </cell>
          <cell r="I166">
            <v>2161</v>
          </cell>
          <cell r="J166" t="str">
            <v>Washington Federation of State Employees</v>
          </cell>
          <cell r="K166" t="str">
            <v>per DOP website</v>
          </cell>
          <cell r="L166">
            <v>41456</v>
          </cell>
          <cell r="M166">
            <v>24002</v>
          </cell>
          <cell r="N166" t="b">
            <v>0</v>
          </cell>
          <cell r="O166">
            <v>2161</v>
          </cell>
        </row>
        <row r="167">
          <cell r="E167" t="str">
            <v>19MONTHLYMWASHINGTON PUBLIC EMPLOYEES ASSOCIATION</v>
          </cell>
          <cell r="F167" t="str">
            <v>19</v>
          </cell>
          <cell r="G167" t="str">
            <v>Monthly</v>
          </cell>
          <cell r="H167" t="str">
            <v>M</v>
          </cell>
          <cell r="I167">
            <v>2161</v>
          </cell>
          <cell r="J167" t="str">
            <v>Washington Public Employees Association</v>
          </cell>
          <cell r="K167" t="str">
            <v>per DOP website</v>
          </cell>
          <cell r="L167">
            <v>41456</v>
          </cell>
          <cell r="M167">
            <v>28266</v>
          </cell>
          <cell r="N167" t="b">
            <v>0</v>
          </cell>
          <cell r="O167">
            <v>2161</v>
          </cell>
        </row>
        <row r="168">
          <cell r="E168" t="str">
            <v>20MONTHLYACOALITION</v>
          </cell>
          <cell r="F168" t="str">
            <v>20</v>
          </cell>
          <cell r="G168" t="str">
            <v>Monthly</v>
          </cell>
          <cell r="H168" t="str">
            <v>A</v>
          </cell>
          <cell r="I168">
            <v>1687</v>
          </cell>
          <cell r="J168" t="str">
            <v>Coalition</v>
          </cell>
          <cell r="K168" t="str">
            <v>per DOP website</v>
          </cell>
          <cell r="L168">
            <v>41456</v>
          </cell>
          <cell r="M168">
            <v>41098</v>
          </cell>
          <cell r="N168" t="b">
            <v>0</v>
          </cell>
          <cell r="O168">
            <v>1687</v>
          </cell>
        </row>
        <row r="169">
          <cell r="E169" t="str">
            <v>20MONTHLYANON-REPRESENTED STATE EMPLOYEES</v>
          </cell>
          <cell r="F169" t="str">
            <v>20</v>
          </cell>
          <cell r="G169" t="str">
            <v>Monthly</v>
          </cell>
          <cell r="H169" t="str">
            <v>A</v>
          </cell>
          <cell r="I169">
            <v>1687</v>
          </cell>
          <cell r="J169" t="str">
            <v>Non-Represented State Employees</v>
          </cell>
          <cell r="K169" t="str">
            <v>per DOP website</v>
          </cell>
          <cell r="L169">
            <v>41456</v>
          </cell>
          <cell r="M169">
            <v>10118</v>
          </cell>
          <cell r="N169" t="b">
            <v>0</v>
          </cell>
          <cell r="O169">
            <v>1687</v>
          </cell>
        </row>
        <row r="170">
          <cell r="E170" t="str">
            <v>20MONTHLYATEAMSTERS LOCAL UNION NUMBER 117</v>
          </cell>
          <cell r="F170" t="str">
            <v>20</v>
          </cell>
          <cell r="G170" t="str">
            <v>Monthly</v>
          </cell>
          <cell r="H170" t="str">
            <v>A</v>
          </cell>
          <cell r="I170">
            <v>1710</v>
          </cell>
          <cell r="J170" t="str">
            <v>Teamsters Local Union Number 117</v>
          </cell>
          <cell r="K170" t="str">
            <v>per Noli Benitez 201307</v>
          </cell>
          <cell r="L170">
            <v>41456</v>
          </cell>
          <cell r="M170">
            <v>10118</v>
          </cell>
          <cell r="N170" t="b">
            <v>0</v>
          </cell>
          <cell r="O170">
            <v>1710</v>
          </cell>
        </row>
        <row r="171">
          <cell r="E171" t="str">
            <v>20MONTHLYAWASHINGTON FEDERATION OF STATE EMPLOYEES</v>
          </cell>
          <cell r="F171" t="str">
            <v>20</v>
          </cell>
          <cell r="G171" t="str">
            <v>Monthly</v>
          </cell>
          <cell r="H171" t="str">
            <v>A</v>
          </cell>
          <cell r="I171">
            <v>1687</v>
          </cell>
          <cell r="J171" t="str">
            <v>Washington Federation of State Employees</v>
          </cell>
          <cell r="K171" t="str">
            <v>per DOP website</v>
          </cell>
          <cell r="L171">
            <v>41456</v>
          </cell>
          <cell r="M171">
            <v>24042</v>
          </cell>
          <cell r="N171" t="b">
            <v>0</v>
          </cell>
          <cell r="O171">
            <v>1687</v>
          </cell>
        </row>
        <row r="172">
          <cell r="E172" t="str">
            <v>20MONTHLYAWASHINGTON PUBLIC EMPLOYEES ASSOCIATION</v>
          </cell>
          <cell r="F172" t="str">
            <v>20</v>
          </cell>
          <cell r="G172" t="str">
            <v>Monthly</v>
          </cell>
          <cell r="H172" t="str">
            <v>A</v>
          </cell>
          <cell r="I172">
            <v>1687</v>
          </cell>
          <cell r="J172" t="str">
            <v>Washington Public Employees Association</v>
          </cell>
          <cell r="K172" t="str">
            <v>per DOP website</v>
          </cell>
          <cell r="L172">
            <v>41456</v>
          </cell>
          <cell r="M172">
            <v>28306</v>
          </cell>
          <cell r="N172" t="b">
            <v>0</v>
          </cell>
          <cell r="O172">
            <v>1687</v>
          </cell>
        </row>
        <row r="173">
          <cell r="E173" t="str">
            <v>20MONTHLYBCOALITION</v>
          </cell>
          <cell r="F173" t="str">
            <v>20</v>
          </cell>
          <cell r="G173" t="str">
            <v>Monthly</v>
          </cell>
          <cell r="H173" t="str">
            <v>B</v>
          </cell>
          <cell r="I173">
            <v>1724</v>
          </cell>
          <cell r="J173" t="str">
            <v>Coalition</v>
          </cell>
          <cell r="K173" t="str">
            <v>per DOP website</v>
          </cell>
          <cell r="L173">
            <v>41456</v>
          </cell>
          <cell r="M173">
            <v>41099</v>
          </cell>
          <cell r="N173" t="b">
            <v>0</v>
          </cell>
          <cell r="O173">
            <v>1724</v>
          </cell>
        </row>
        <row r="174">
          <cell r="E174" t="str">
            <v>20MONTHLYBNON-REPRESENTED STATE EMPLOYEES</v>
          </cell>
          <cell r="F174" t="str">
            <v>20</v>
          </cell>
          <cell r="G174" t="str">
            <v>Monthly</v>
          </cell>
          <cell r="H174" t="str">
            <v>B</v>
          </cell>
          <cell r="I174">
            <v>1724</v>
          </cell>
          <cell r="J174" t="str">
            <v>Non-Represented State Employees</v>
          </cell>
          <cell r="K174" t="str">
            <v>per DOP website</v>
          </cell>
          <cell r="L174">
            <v>41456</v>
          </cell>
          <cell r="M174">
            <v>10119</v>
          </cell>
          <cell r="N174" t="b">
            <v>0</v>
          </cell>
          <cell r="O174">
            <v>1724</v>
          </cell>
        </row>
        <row r="175">
          <cell r="E175" t="str">
            <v>20MONTHLYBTEAMSTERS LOCAL UNION NUMBER 117</v>
          </cell>
          <cell r="F175" t="str">
            <v>20</v>
          </cell>
          <cell r="G175" t="str">
            <v>Monthly</v>
          </cell>
          <cell r="H175" t="str">
            <v>B</v>
          </cell>
          <cell r="I175">
            <v>1746</v>
          </cell>
          <cell r="J175" t="str">
            <v>Teamsters Local Union Number 117</v>
          </cell>
          <cell r="K175" t="str">
            <v>per Noli Benitez 201307</v>
          </cell>
          <cell r="L175">
            <v>41456</v>
          </cell>
          <cell r="M175">
            <v>10119</v>
          </cell>
          <cell r="N175" t="b">
            <v>0</v>
          </cell>
          <cell r="O175">
            <v>1746</v>
          </cell>
        </row>
        <row r="176">
          <cell r="E176" t="str">
            <v>20MONTHLYBWASHINGTON FEDERATION OF STATE EMPLOYEES</v>
          </cell>
          <cell r="F176" t="str">
            <v>20</v>
          </cell>
          <cell r="G176" t="str">
            <v>Monthly</v>
          </cell>
          <cell r="H176" t="str">
            <v>B</v>
          </cell>
          <cell r="I176">
            <v>1724</v>
          </cell>
          <cell r="J176" t="str">
            <v>Washington Federation of State Employees</v>
          </cell>
          <cell r="K176" t="str">
            <v>per DOP website</v>
          </cell>
          <cell r="L176">
            <v>41456</v>
          </cell>
          <cell r="M176">
            <v>24043</v>
          </cell>
          <cell r="N176" t="b">
            <v>0</v>
          </cell>
          <cell r="O176">
            <v>1724</v>
          </cell>
        </row>
        <row r="177">
          <cell r="E177" t="str">
            <v>20MONTHLYBWASHINGTON PUBLIC EMPLOYEES ASSOCIATION</v>
          </cell>
          <cell r="F177" t="str">
            <v>20</v>
          </cell>
          <cell r="G177" t="str">
            <v>Monthly</v>
          </cell>
          <cell r="H177" t="str">
            <v>B</v>
          </cell>
          <cell r="I177">
            <v>1724</v>
          </cell>
          <cell r="J177" t="str">
            <v>Washington Public Employees Association</v>
          </cell>
          <cell r="K177" t="str">
            <v>per DOP website</v>
          </cell>
          <cell r="L177">
            <v>41456</v>
          </cell>
          <cell r="M177">
            <v>28307</v>
          </cell>
          <cell r="N177" t="b">
            <v>0</v>
          </cell>
          <cell r="O177">
            <v>1724</v>
          </cell>
        </row>
        <row r="178">
          <cell r="E178" t="str">
            <v>20MONTHLYCCOALITION</v>
          </cell>
          <cell r="F178" t="str">
            <v>20</v>
          </cell>
          <cell r="G178" t="str">
            <v>Monthly</v>
          </cell>
          <cell r="H178" t="str">
            <v>C</v>
          </cell>
          <cell r="I178">
            <v>1763</v>
          </cell>
          <cell r="J178" t="str">
            <v>Coalition</v>
          </cell>
          <cell r="K178" t="str">
            <v>per DOP website</v>
          </cell>
          <cell r="L178">
            <v>41456</v>
          </cell>
          <cell r="M178">
            <v>41100</v>
          </cell>
          <cell r="N178" t="b">
            <v>0</v>
          </cell>
          <cell r="O178">
            <v>1763</v>
          </cell>
        </row>
        <row r="179">
          <cell r="E179" t="str">
            <v>20MONTHLYCNON-REPRESENTED STATE EMPLOYEES</v>
          </cell>
          <cell r="F179" t="str">
            <v>20</v>
          </cell>
          <cell r="G179" t="str">
            <v>Monthly</v>
          </cell>
          <cell r="H179" t="str">
            <v>C</v>
          </cell>
          <cell r="I179">
            <v>1763</v>
          </cell>
          <cell r="J179" t="str">
            <v>Non-Represented State Employees</v>
          </cell>
          <cell r="K179" t="str">
            <v>per DOP website</v>
          </cell>
          <cell r="L179">
            <v>41456</v>
          </cell>
          <cell r="M179">
            <v>10120</v>
          </cell>
          <cell r="N179" t="b">
            <v>0</v>
          </cell>
          <cell r="O179">
            <v>1763</v>
          </cell>
        </row>
        <row r="180">
          <cell r="E180" t="str">
            <v>20MONTHLYCTEAMSTERS LOCAL UNION NUMBER 117</v>
          </cell>
          <cell r="F180" t="str">
            <v>20</v>
          </cell>
          <cell r="G180" t="str">
            <v>Monthly</v>
          </cell>
          <cell r="H180" t="str">
            <v>C</v>
          </cell>
          <cell r="I180">
            <v>1785</v>
          </cell>
          <cell r="J180" t="str">
            <v>Teamsters Local Union Number 117</v>
          </cell>
          <cell r="K180" t="str">
            <v>per Noli Benitez 201307</v>
          </cell>
          <cell r="L180">
            <v>41456</v>
          </cell>
          <cell r="M180">
            <v>10120</v>
          </cell>
          <cell r="N180" t="b">
            <v>0</v>
          </cell>
          <cell r="O180">
            <v>1785</v>
          </cell>
        </row>
        <row r="181">
          <cell r="E181" t="str">
            <v>20MONTHLYCWASHINGTON FEDERATION OF STATE EMPLOYEES</v>
          </cell>
          <cell r="F181" t="str">
            <v>20</v>
          </cell>
          <cell r="G181" t="str">
            <v>Monthly</v>
          </cell>
          <cell r="H181" t="str">
            <v>C</v>
          </cell>
          <cell r="I181">
            <v>1763</v>
          </cell>
          <cell r="J181" t="str">
            <v>Washington Federation of State Employees</v>
          </cell>
          <cell r="K181" t="str">
            <v>per DOP website</v>
          </cell>
          <cell r="L181">
            <v>41456</v>
          </cell>
          <cell r="M181">
            <v>24044</v>
          </cell>
          <cell r="N181" t="b">
            <v>0</v>
          </cell>
          <cell r="O181">
            <v>1763</v>
          </cell>
        </row>
        <row r="182">
          <cell r="E182" t="str">
            <v>20MONTHLYCWASHINGTON PUBLIC EMPLOYEES ASSOCIATION</v>
          </cell>
          <cell r="F182" t="str">
            <v>20</v>
          </cell>
          <cell r="G182" t="str">
            <v>Monthly</v>
          </cell>
          <cell r="H182" t="str">
            <v>C</v>
          </cell>
          <cell r="I182">
            <v>1763</v>
          </cell>
          <cell r="J182" t="str">
            <v>Washington Public Employees Association</v>
          </cell>
          <cell r="K182" t="str">
            <v>per DOP website</v>
          </cell>
          <cell r="L182">
            <v>41456</v>
          </cell>
          <cell r="M182">
            <v>28308</v>
          </cell>
          <cell r="N182" t="b">
            <v>0</v>
          </cell>
          <cell r="O182">
            <v>1763</v>
          </cell>
        </row>
        <row r="183">
          <cell r="E183" t="str">
            <v>20MONTHLYDCOALITION</v>
          </cell>
          <cell r="F183" t="str">
            <v>20</v>
          </cell>
          <cell r="G183" t="str">
            <v>Monthly</v>
          </cell>
          <cell r="H183" t="str">
            <v>D</v>
          </cell>
          <cell r="I183">
            <v>1803</v>
          </cell>
          <cell r="J183" t="str">
            <v>Coalition</v>
          </cell>
          <cell r="K183" t="str">
            <v>per DOP website</v>
          </cell>
          <cell r="L183">
            <v>41456</v>
          </cell>
          <cell r="M183">
            <v>41101</v>
          </cell>
          <cell r="N183" t="b">
            <v>0</v>
          </cell>
          <cell r="O183">
            <v>1803</v>
          </cell>
        </row>
        <row r="184">
          <cell r="E184" t="str">
            <v>20MONTHLYDNON-REPRESENTED STATE EMPLOYEES</v>
          </cell>
          <cell r="F184" t="str">
            <v>20</v>
          </cell>
          <cell r="G184" t="str">
            <v>Monthly</v>
          </cell>
          <cell r="H184" t="str">
            <v>D</v>
          </cell>
          <cell r="I184">
            <v>1803</v>
          </cell>
          <cell r="J184" t="str">
            <v>Non-Represented State Employees</v>
          </cell>
          <cell r="K184" t="str">
            <v>per DOP website</v>
          </cell>
          <cell r="L184">
            <v>41456</v>
          </cell>
          <cell r="M184">
            <v>10121</v>
          </cell>
          <cell r="N184" t="b">
            <v>0</v>
          </cell>
          <cell r="O184">
            <v>1803</v>
          </cell>
        </row>
        <row r="185">
          <cell r="E185" t="str">
            <v>20MONTHLYDTEAMSTERS LOCAL UNION NUMBER 117</v>
          </cell>
          <cell r="F185" t="str">
            <v>20</v>
          </cell>
          <cell r="G185" t="str">
            <v>Monthly</v>
          </cell>
          <cell r="H185" t="str">
            <v>D</v>
          </cell>
          <cell r="I185">
            <v>1827</v>
          </cell>
          <cell r="J185" t="str">
            <v>Teamsters Local Union Number 117</v>
          </cell>
          <cell r="K185" t="str">
            <v>per Noli Benitez 201307</v>
          </cell>
          <cell r="L185">
            <v>41456</v>
          </cell>
          <cell r="M185">
            <v>10121</v>
          </cell>
          <cell r="N185" t="b">
            <v>0</v>
          </cell>
          <cell r="O185">
            <v>1827</v>
          </cell>
        </row>
        <row r="186">
          <cell r="E186" t="str">
            <v>20MONTHLYDWASHINGTON FEDERATION OF STATE EMPLOYEES</v>
          </cell>
          <cell r="F186" t="str">
            <v>20</v>
          </cell>
          <cell r="G186" t="str">
            <v>Monthly</v>
          </cell>
          <cell r="H186" t="str">
            <v>D</v>
          </cell>
          <cell r="I186">
            <v>1803</v>
          </cell>
          <cell r="J186" t="str">
            <v>Washington Federation of State Employees</v>
          </cell>
          <cell r="K186" t="str">
            <v>per DOP website</v>
          </cell>
          <cell r="L186">
            <v>41456</v>
          </cell>
          <cell r="M186">
            <v>24045</v>
          </cell>
          <cell r="N186" t="b">
            <v>0</v>
          </cell>
          <cell r="O186">
            <v>1803</v>
          </cell>
        </row>
        <row r="187">
          <cell r="E187" t="str">
            <v>20MONTHLYDWASHINGTON PUBLIC EMPLOYEES ASSOCIATION</v>
          </cell>
          <cell r="F187" t="str">
            <v>20</v>
          </cell>
          <cell r="G187" t="str">
            <v>Monthly</v>
          </cell>
          <cell r="H187" t="str">
            <v>D</v>
          </cell>
          <cell r="I187">
            <v>1803</v>
          </cell>
          <cell r="J187" t="str">
            <v>Washington Public Employees Association</v>
          </cell>
          <cell r="K187" t="str">
            <v>per DOP website</v>
          </cell>
          <cell r="L187">
            <v>41456</v>
          </cell>
          <cell r="M187">
            <v>28309</v>
          </cell>
          <cell r="N187" t="b">
            <v>0</v>
          </cell>
          <cell r="O187">
            <v>1803</v>
          </cell>
        </row>
        <row r="188">
          <cell r="E188" t="str">
            <v>20MONTHLYECOALITION</v>
          </cell>
          <cell r="F188" t="str">
            <v>20</v>
          </cell>
          <cell r="G188" t="str">
            <v>Monthly</v>
          </cell>
          <cell r="H188" t="str">
            <v>E</v>
          </cell>
          <cell r="I188">
            <v>1846</v>
          </cell>
          <cell r="J188" t="str">
            <v>Coalition</v>
          </cell>
          <cell r="K188" t="str">
            <v>per DOP website</v>
          </cell>
          <cell r="L188">
            <v>41456</v>
          </cell>
          <cell r="M188">
            <v>41102</v>
          </cell>
          <cell r="N188" t="b">
            <v>0</v>
          </cell>
          <cell r="O188">
            <v>1846</v>
          </cell>
        </row>
        <row r="189">
          <cell r="E189" t="str">
            <v>20MONTHLYENON-REPRESENTED STATE EMPLOYEES</v>
          </cell>
          <cell r="F189" t="str">
            <v>20</v>
          </cell>
          <cell r="G189" t="str">
            <v>Monthly</v>
          </cell>
          <cell r="H189" t="str">
            <v>E</v>
          </cell>
          <cell r="I189">
            <v>1846</v>
          </cell>
          <cell r="J189" t="str">
            <v>Non-Represented State Employees</v>
          </cell>
          <cell r="K189" t="str">
            <v>per DOP website</v>
          </cell>
          <cell r="L189">
            <v>41456</v>
          </cell>
          <cell r="M189">
            <v>10122</v>
          </cell>
          <cell r="N189" t="b">
            <v>0</v>
          </cell>
          <cell r="O189">
            <v>1846</v>
          </cell>
        </row>
        <row r="190">
          <cell r="E190" t="str">
            <v>20MONTHLYETEAMSTERS LOCAL UNION NUMBER 117</v>
          </cell>
          <cell r="F190" t="str">
            <v>20</v>
          </cell>
          <cell r="G190" t="str">
            <v>Monthly</v>
          </cell>
          <cell r="H190" t="str">
            <v>E</v>
          </cell>
          <cell r="I190">
            <v>1870</v>
          </cell>
          <cell r="J190" t="str">
            <v>Teamsters Local Union Number 117</v>
          </cell>
          <cell r="K190" t="str">
            <v>per Noli Benitez 201307</v>
          </cell>
          <cell r="L190">
            <v>41456</v>
          </cell>
          <cell r="M190">
            <v>10122</v>
          </cell>
          <cell r="N190" t="b">
            <v>0</v>
          </cell>
          <cell r="O190">
            <v>1870</v>
          </cell>
        </row>
        <row r="191">
          <cell r="E191" t="str">
            <v>20MONTHLYEWASHINGTON FEDERATION OF STATE EMPLOYEES</v>
          </cell>
          <cell r="F191" t="str">
            <v>20</v>
          </cell>
          <cell r="G191" t="str">
            <v>Monthly</v>
          </cell>
          <cell r="H191" t="str">
            <v>E</v>
          </cell>
          <cell r="I191">
            <v>1846</v>
          </cell>
          <cell r="J191" t="str">
            <v>Washington Federation of State Employees</v>
          </cell>
          <cell r="K191" t="str">
            <v>per DOP website</v>
          </cell>
          <cell r="L191">
            <v>41456</v>
          </cell>
          <cell r="M191">
            <v>24046</v>
          </cell>
          <cell r="N191" t="b">
            <v>0</v>
          </cell>
          <cell r="O191">
            <v>1846</v>
          </cell>
        </row>
        <row r="192">
          <cell r="E192" t="str">
            <v>20MONTHLYEWASHINGTON PUBLIC EMPLOYEES ASSOCIATION</v>
          </cell>
          <cell r="F192" t="str">
            <v>20</v>
          </cell>
          <cell r="G192" t="str">
            <v>Monthly</v>
          </cell>
          <cell r="H192" t="str">
            <v>E</v>
          </cell>
          <cell r="I192">
            <v>1846</v>
          </cell>
          <cell r="J192" t="str">
            <v>Washington Public Employees Association</v>
          </cell>
          <cell r="K192" t="str">
            <v>per DOP website</v>
          </cell>
          <cell r="L192">
            <v>41456</v>
          </cell>
          <cell r="M192">
            <v>28310</v>
          </cell>
          <cell r="N192" t="b">
            <v>0</v>
          </cell>
          <cell r="O192">
            <v>1846</v>
          </cell>
        </row>
        <row r="193">
          <cell r="E193" t="str">
            <v>20MONTHLYFCOALITION</v>
          </cell>
          <cell r="F193" t="str">
            <v>20</v>
          </cell>
          <cell r="G193" t="str">
            <v>Monthly</v>
          </cell>
          <cell r="H193" t="str">
            <v>F</v>
          </cell>
          <cell r="I193">
            <v>1885</v>
          </cell>
          <cell r="J193" t="str">
            <v>Coalition</v>
          </cell>
          <cell r="K193" t="str">
            <v>per DOP website</v>
          </cell>
          <cell r="L193">
            <v>41456</v>
          </cell>
          <cell r="M193">
            <v>41103</v>
          </cell>
          <cell r="N193" t="b">
            <v>0</v>
          </cell>
          <cell r="O193">
            <v>1885</v>
          </cell>
        </row>
        <row r="194">
          <cell r="E194" t="str">
            <v>20MONTHLYFNON-REPRESENTED STATE EMPLOYEES</v>
          </cell>
          <cell r="F194" t="str">
            <v>20</v>
          </cell>
          <cell r="G194" t="str">
            <v>Monthly</v>
          </cell>
          <cell r="H194" t="str">
            <v>F</v>
          </cell>
          <cell r="I194">
            <v>1885</v>
          </cell>
          <cell r="J194" t="str">
            <v>Non-Represented State Employees</v>
          </cell>
          <cell r="K194" t="str">
            <v>per DOP website</v>
          </cell>
          <cell r="L194">
            <v>41456</v>
          </cell>
          <cell r="M194">
            <v>10123</v>
          </cell>
          <cell r="N194" t="b">
            <v>0</v>
          </cell>
          <cell r="O194">
            <v>1885</v>
          </cell>
        </row>
        <row r="195">
          <cell r="E195" t="str">
            <v>20MONTHLYFTEAMSTERS LOCAL UNION NUMBER 117</v>
          </cell>
          <cell r="F195" t="str">
            <v>20</v>
          </cell>
          <cell r="G195" t="str">
            <v>Monthly</v>
          </cell>
          <cell r="H195" t="str">
            <v>F</v>
          </cell>
          <cell r="I195">
            <v>1909</v>
          </cell>
          <cell r="J195" t="str">
            <v>Teamsters Local Union Number 117</v>
          </cell>
          <cell r="K195" t="str">
            <v>per Noli Benitez 201307</v>
          </cell>
          <cell r="L195">
            <v>41456</v>
          </cell>
          <cell r="M195">
            <v>10123</v>
          </cell>
          <cell r="N195" t="b">
            <v>0</v>
          </cell>
          <cell r="O195">
            <v>1909</v>
          </cell>
        </row>
        <row r="196">
          <cell r="E196" t="str">
            <v>20MONTHLYFWASHINGTON FEDERATION OF STATE EMPLOYEES</v>
          </cell>
          <cell r="F196" t="str">
            <v>20</v>
          </cell>
          <cell r="G196" t="str">
            <v>Monthly</v>
          </cell>
          <cell r="H196" t="str">
            <v>F</v>
          </cell>
          <cell r="I196">
            <v>1885</v>
          </cell>
          <cell r="J196" t="str">
            <v>Washington Federation of State Employees</v>
          </cell>
          <cell r="K196" t="str">
            <v>per DOP website</v>
          </cell>
          <cell r="L196">
            <v>41456</v>
          </cell>
          <cell r="M196">
            <v>24047</v>
          </cell>
          <cell r="N196" t="b">
            <v>0</v>
          </cell>
          <cell r="O196">
            <v>1885</v>
          </cell>
        </row>
        <row r="197">
          <cell r="E197" t="str">
            <v>20MONTHLYFWASHINGTON PUBLIC EMPLOYEES ASSOCIATION</v>
          </cell>
          <cell r="F197" t="str">
            <v>20</v>
          </cell>
          <cell r="G197" t="str">
            <v>Monthly</v>
          </cell>
          <cell r="H197" t="str">
            <v>F</v>
          </cell>
          <cell r="I197">
            <v>1885</v>
          </cell>
          <cell r="J197" t="str">
            <v>Washington Public Employees Association</v>
          </cell>
          <cell r="K197" t="str">
            <v>per DOP website</v>
          </cell>
          <cell r="L197">
            <v>41456</v>
          </cell>
          <cell r="M197">
            <v>28311</v>
          </cell>
          <cell r="N197" t="b">
            <v>0</v>
          </cell>
          <cell r="O197">
            <v>1885</v>
          </cell>
        </row>
        <row r="198">
          <cell r="E198" t="str">
            <v>20MONTHLYGCOALITION</v>
          </cell>
          <cell r="F198" t="str">
            <v>20</v>
          </cell>
          <cell r="G198" t="str">
            <v>Monthly</v>
          </cell>
          <cell r="H198" t="str">
            <v>G</v>
          </cell>
          <cell r="I198">
            <v>1929</v>
          </cell>
          <cell r="J198" t="str">
            <v>Coalition</v>
          </cell>
          <cell r="K198" t="str">
            <v>per DOP website</v>
          </cell>
          <cell r="L198">
            <v>41456</v>
          </cell>
          <cell r="M198">
            <v>41104</v>
          </cell>
          <cell r="N198" t="b">
            <v>0</v>
          </cell>
          <cell r="O198">
            <v>1929</v>
          </cell>
        </row>
        <row r="199">
          <cell r="E199" t="str">
            <v>20MONTHLYGNON-REPRESENTED STATE EMPLOYEES</v>
          </cell>
          <cell r="F199" t="str">
            <v>20</v>
          </cell>
          <cell r="G199" t="str">
            <v>Monthly</v>
          </cell>
          <cell r="H199" t="str">
            <v>G</v>
          </cell>
          <cell r="I199">
            <v>1929</v>
          </cell>
          <cell r="J199" t="str">
            <v>Non-Represented State Employees</v>
          </cell>
          <cell r="K199" t="str">
            <v>per DOP website</v>
          </cell>
          <cell r="L199">
            <v>41456</v>
          </cell>
          <cell r="M199">
            <v>10124</v>
          </cell>
          <cell r="N199" t="b">
            <v>0</v>
          </cell>
          <cell r="O199">
            <v>1929</v>
          </cell>
        </row>
        <row r="200">
          <cell r="E200" t="str">
            <v>20MONTHLYGTEAMSTERS LOCAL UNION NUMBER 117</v>
          </cell>
          <cell r="F200" t="str">
            <v>20</v>
          </cell>
          <cell r="G200" t="str">
            <v>Monthly</v>
          </cell>
          <cell r="H200" t="str">
            <v>G</v>
          </cell>
          <cell r="I200">
            <v>1952</v>
          </cell>
          <cell r="J200" t="str">
            <v>Teamsters Local Union Number 117</v>
          </cell>
          <cell r="K200" t="str">
            <v>per Noli Benitez 201307</v>
          </cell>
          <cell r="L200">
            <v>41456</v>
          </cell>
          <cell r="M200">
            <v>10124</v>
          </cell>
          <cell r="N200" t="b">
            <v>0</v>
          </cell>
          <cell r="O200">
            <v>1952</v>
          </cell>
        </row>
        <row r="201">
          <cell r="E201" t="str">
            <v>20MONTHLYGWASHINGTON FEDERATION OF STATE EMPLOYEES</v>
          </cell>
          <cell r="F201" t="str">
            <v>20</v>
          </cell>
          <cell r="G201" t="str">
            <v>Monthly</v>
          </cell>
          <cell r="H201" t="str">
            <v>G</v>
          </cell>
          <cell r="I201">
            <v>1929</v>
          </cell>
          <cell r="J201" t="str">
            <v>Washington Federation of State Employees</v>
          </cell>
          <cell r="K201" t="str">
            <v>per DOP website</v>
          </cell>
          <cell r="L201">
            <v>41456</v>
          </cell>
          <cell r="M201">
            <v>24048</v>
          </cell>
          <cell r="N201" t="b">
            <v>0</v>
          </cell>
          <cell r="O201">
            <v>1929</v>
          </cell>
        </row>
        <row r="202">
          <cell r="E202" t="str">
            <v>20MONTHLYGWASHINGTON PUBLIC EMPLOYEES ASSOCIATION</v>
          </cell>
          <cell r="F202" t="str">
            <v>20</v>
          </cell>
          <cell r="G202" t="str">
            <v>Monthly</v>
          </cell>
          <cell r="H202" t="str">
            <v>G</v>
          </cell>
          <cell r="I202">
            <v>1929</v>
          </cell>
          <cell r="J202" t="str">
            <v>Washington Public Employees Association</v>
          </cell>
          <cell r="K202" t="str">
            <v>per DOP website</v>
          </cell>
          <cell r="L202">
            <v>41456</v>
          </cell>
          <cell r="M202">
            <v>28312</v>
          </cell>
          <cell r="N202" t="b">
            <v>0</v>
          </cell>
          <cell r="O202">
            <v>1929</v>
          </cell>
        </row>
        <row r="203">
          <cell r="E203" t="str">
            <v>20MONTHLYHCOALITION</v>
          </cell>
          <cell r="F203" t="str">
            <v>20</v>
          </cell>
          <cell r="G203" t="str">
            <v>Monthly</v>
          </cell>
          <cell r="H203" t="str">
            <v>H</v>
          </cell>
          <cell r="I203">
            <v>1975</v>
          </cell>
          <cell r="J203" t="str">
            <v>Coalition</v>
          </cell>
          <cell r="K203" t="str">
            <v>per DOP website</v>
          </cell>
          <cell r="L203">
            <v>41456</v>
          </cell>
          <cell r="M203">
            <v>41105</v>
          </cell>
          <cell r="N203" t="b">
            <v>0</v>
          </cell>
          <cell r="O203">
            <v>1975</v>
          </cell>
        </row>
        <row r="204">
          <cell r="E204" t="str">
            <v>20MONTHLYHNON-REPRESENTED STATE EMPLOYEES</v>
          </cell>
          <cell r="F204" t="str">
            <v>20</v>
          </cell>
          <cell r="G204" t="str">
            <v>Monthly</v>
          </cell>
          <cell r="H204" t="str">
            <v>H</v>
          </cell>
          <cell r="I204">
            <v>1975</v>
          </cell>
          <cell r="J204" t="str">
            <v>Non-Represented State Employees</v>
          </cell>
          <cell r="K204" t="str">
            <v>per DOP website</v>
          </cell>
          <cell r="L204">
            <v>41456</v>
          </cell>
          <cell r="M204">
            <v>10125</v>
          </cell>
          <cell r="N204" t="b">
            <v>0</v>
          </cell>
          <cell r="O204">
            <v>1975</v>
          </cell>
        </row>
        <row r="205">
          <cell r="E205" t="str">
            <v>20MONTHLYHTEAMSTERS LOCAL UNION NUMBER 117</v>
          </cell>
          <cell r="F205" t="str">
            <v>20</v>
          </cell>
          <cell r="G205" t="str">
            <v>Monthly</v>
          </cell>
          <cell r="H205" t="str">
            <v>H</v>
          </cell>
          <cell r="I205">
            <v>2000</v>
          </cell>
          <cell r="J205" t="str">
            <v>Teamsters Local Union Number 117</v>
          </cell>
          <cell r="K205" t="str">
            <v>per Noli Benitez 201307</v>
          </cell>
          <cell r="L205">
            <v>41456</v>
          </cell>
          <cell r="M205">
            <v>10125</v>
          </cell>
          <cell r="N205" t="b">
            <v>0</v>
          </cell>
          <cell r="O205">
            <v>2000</v>
          </cell>
        </row>
        <row r="206">
          <cell r="E206" t="str">
            <v>20MONTHLYHWASHINGTON FEDERATION OF STATE EMPLOYEES</v>
          </cell>
          <cell r="F206" t="str">
            <v>20</v>
          </cell>
          <cell r="G206" t="str">
            <v>Monthly</v>
          </cell>
          <cell r="H206" t="str">
            <v>H</v>
          </cell>
          <cell r="I206">
            <v>1975</v>
          </cell>
          <cell r="J206" t="str">
            <v>Washington Federation of State Employees</v>
          </cell>
          <cell r="K206" t="str">
            <v>per DOP website</v>
          </cell>
          <cell r="L206">
            <v>41456</v>
          </cell>
          <cell r="M206">
            <v>24049</v>
          </cell>
          <cell r="N206" t="b">
            <v>0</v>
          </cell>
          <cell r="O206">
            <v>1975</v>
          </cell>
        </row>
        <row r="207">
          <cell r="E207" t="str">
            <v>20MONTHLYHWASHINGTON PUBLIC EMPLOYEES ASSOCIATION</v>
          </cell>
          <cell r="F207" t="str">
            <v>20</v>
          </cell>
          <cell r="G207" t="str">
            <v>Monthly</v>
          </cell>
          <cell r="H207" t="str">
            <v>H</v>
          </cell>
          <cell r="I207">
            <v>1975</v>
          </cell>
          <cell r="J207" t="str">
            <v>Washington Public Employees Association</v>
          </cell>
          <cell r="K207" t="str">
            <v>per DOP website</v>
          </cell>
          <cell r="L207">
            <v>41456</v>
          </cell>
          <cell r="M207">
            <v>28313</v>
          </cell>
          <cell r="N207" t="b">
            <v>0</v>
          </cell>
          <cell r="O207">
            <v>1975</v>
          </cell>
        </row>
        <row r="208">
          <cell r="E208" t="str">
            <v>20MONTHLYICOALITION</v>
          </cell>
          <cell r="F208" t="str">
            <v>20</v>
          </cell>
          <cell r="G208" t="str">
            <v>Monthly</v>
          </cell>
          <cell r="H208" t="str">
            <v>I</v>
          </cell>
          <cell r="I208">
            <v>2016</v>
          </cell>
          <cell r="J208" t="str">
            <v>Coalition</v>
          </cell>
          <cell r="K208" t="str">
            <v>per DOP website</v>
          </cell>
          <cell r="L208">
            <v>41456</v>
          </cell>
          <cell r="M208">
            <v>41106</v>
          </cell>
          <cell r="N208" t="b">
            <v>0</v>
          </cell>
          <cell r="O208">
            <v>2016</v>
          </cell>
        </row>
        <row r="209">
          <cell r="E209" t="str">
            <v>20MONTHLYINON-REPRESENTED STATE EMPLOYEES</v>
          </cell>
          <cell r="F209" t="str">
            <v>20</v>
          </cell>
          <cell r="G209" t="str">
            <v>Monthly</v>
          </cell>
          <cell r="H209" t="str">
            <v>I</v>
          </cell>
          <cell r="I209">
            <v>2016</v>
          </cell>
          <cell r="J209" t="str">
            <v>Non-Represented State Employees</v>
          </cell>
          <cell r="K209" t="str">
            <v>per DOP website</v>
          </cell>
          <cell r="L209">
            <v>41456</v>
          </cell>
          <cell r="M209">
            <v>10126</v>
          </cell>
          <cell r="N209" t="b">
            <v>0</v>
          </cell>
          <cell r="O209">
            <v>2016</v>
          </cell>
        </row>
        <row r="210">
          <cell r="E210" t="str">
            <v>20MONTHLYITEAMSTERS LOCAL UNION NUMBER 117</v>
          </cell>
          <cell r="F210" t="str">
            <v>20</v>
          </cell>
          <cell r="G210" t="str">
            <v>Monthly</v>
          </cell>
          <cell r="H210" t="str">
            <v>I</v>
          </cell>
          <cell r="I210">
            <v>2042</v>
          </cell>
          <cell r="J210" t="str">
            <v>Teamsters Local Union Number 117</v>
          </cell>
          <cell r="K210" t="str">
            <v>per Noli Benitez 201307</v>
          </cell>
          <cell r="L210">
            <v>41456</v>
          </cell>
          <cell r="M210">
            <v>10126</v>
          </cell>
          <cell r="N210" t="b">
            <v>0</v>
          </cell>
          <cell r="O210">
            <v>2042</v>
          </cell>
        </row>
        <row r="211">
          <cell r="E211" t="str">
            <v>20MONTHLYIWASHINGTON FEDERATION OF STATE EMPLOYEES</v>
          </cell>
          <cell r="F211" t="str">
            <v>20</v>
          </cell>
          <cell r="G211" t="str">
            <v>Monthly</v>
          </cell>
          <cell r="H211" t="str">
            <v>I</v>
          </cell>
          <cell r="I211">
            <v>2016</v>
          </cell>
          <cell r="J211" t="str">
            <v>Washington Federation of State Employees</v>
          </cell>
          <cell r="K211" t="str">
            <v>per DOP website</v>
          </cell>
          <cell r="L211">
            <v>41456</v>
          </cell>
          <cell r="M211">
            <v>24050</v>
          </cell>
          <cell r="N211" t="b">
            <v>0</v>
          </cell>
          <cell r="O211">
            <v>2016</v>
          </cell>
        </row>
        <row r="212">
          <cell r="E212" t="str">
            <v>20MONTHLYIWASHINGTON PUBLIC EMPLOYEES ASSOCIATION</v>
          </cell>
          <cell r="F212" t="str">
            <v>20</v>
          </cell>
          <cell r="G212" t="str">
            <v>Monthly</v>
          </cell>
          <cell r="H212" t="str">
            <v>I</v>
          </cell>
          <cell r="I212">
            <v>2016</v>
          </cell>
          <cell r="J212" t="str">
            <v>Washington Public Employees Association</v>
          </cell>
          <cell r="K212" t="str">
            <v>per DOP website</v>
          </cell>
          <cell r="L212">
            <v>41456</v>
          </cell>
          <cell r="M212">
            <v>28314</v>
          </cell>
          <cell r="N212" t="b">
            <v>0</v>
          </cell>
          <cell r="O212">
            <v>2016</v>
          </cell>
        </row>
        <row r="213">
          <cell r="E213" t="str">
            <v>20MONTHLYJCOALITION</v>
          </cell>
          <cell r="F213" t="str">
            <v>20</v>
          </cell>
          <cell r="G213" t="str">
            <v>Monthly</v>
          </cell>
          <cell r="H213" t="str">
            <v>J</v>
          </cell>
          <cell r="I213">
            <v>2068</v>
          </cell>
          <cell r="J213" t="str">
            <v>Coalition</v>
          </cell>
          <cell r="K213" t="str">
            <v>per DOP website</v>
          </cell>
          <cell r="L213">
            <v>41456</v>
          </cell>
          <cell r="M213">
            <v>41107</v>
          </cell>
          <cell r="N213" t="b">
            <v>0</v>
          </cell>
          <cell r="O213">
            <v>2068</v>
          </cell>
        </row>
        <row r="214">
          <cell r="E214" t="str">
            <v>20MONTHLYJNON-REPRESENTED STATE EMPLOYEES</v>
          </cell>
          <cell r="F214" t="str">
            <v>20</v>
          </cell>
          <cell r="G214" t="str">
            <v>Monthly</v>
          </cell>
          <cell r="H214" t="str">
            <v>J</v>
          </cell>
          <cell r="I214">
            <v>2068</v>
          </cell>
          <cell r="J214" t="str">
            <v>Non-Represented State Employees</v>
          </cell>
          <cell r="K214" t="str">
            <v>per DOP website</v>
          </cell>
          <cell r="L214">
            <v>41456</v>
          </cell>
          <cell r="M214">
            <v>10127</v>
          </cell>
          <cell r="N214" t="b">
            <v>0</v>
          </cell>
          <cell r="O214">
            <v>2068</v>
          </cell>
        </row>
        <row r="215">
          <cell r="E215" t="str">
            <v>20MONTHLYJTEAMSTERS LOCAL UNION NUMBER 117</v>
          </cell>
          <cell r="F215" t="str">
            <v>20</v>
          </cell>
          <cell r="G215" t="str">
            <v>Monthly</v>
          </cell>
          <cell r="H215" t="str">
            <v>J</v>
          </cell>
          <cell r="I215">
            <v>2094</v>
          </cell>
          <cell r="J215" t="str">
            <v>Teamsters Local Union Number 117</v>
          </cell>
          <cell r="K215" t="str">
            <v>per Noli Benitez 201307</v>
          </cell>
          <cell r="L215">
            <v>41456</v>
          </cell>
          <cell r="M215">
            <v>10127</v>
          </cell>
          <cell r="N215" t="b">
            <v>0</v>
          </cell>
          <cell r="O215">
            <v>2094</v>
          </cell>
        </row>
        <row r="216">
          <cell r="E216" t="str">
            <v>20MONTHLYJWASHINGTON FEDERATION OF STATE EMPLOYEES</v>
          </cell>
          <cell r="F216" t="str">
            <v>20</v>
          </cell>
          <cell r="G216" t="str">
            <v>Monthly</v>
          </cell>
          <cell r="H216" t="str">
            <v>J</v>
          </cell>
          <cell r="I216">
            <v>2068</v>
          </cell>
          <cell r="J216" t="str">
            <v>Washington Federation of State Employees</v>
          </cell>
          <cell r="K216" t="str">
            <v>per DOP website</v>
          </cell>
          <cell r="L216">
            <v>41456</v>
          </cell>
          <cell r="M216">
            <v>24051</v>
          </cell>
          <cell r="N216" t="b">
            <v>0</v>
          </cell>
          <cell r="O216">
            <v>2068</v>
          </cell>
        </row>
        <row r="217">
          <cell r="E217" t="str">
            <v>20MONTHLYJWASHINGTON PUBLIC EMPLOYEES ASSOCIATION</v>
          </cell>
          <cell r="F217" t="str">
            <v>20</v>
          </cell>
          <cell r="G217" t="str">
            <v>Monthly</v>
          </cell>
          <cell r="H217" t="str">
            <v>J</v>
          </cell>
          <cell r="I217">
            <v>2068</v>
          </cell>
          <cell r="J217" t="str">
            <v>Washington Public Employees Association</v>
          </cell>
          <cell r="K217" t="str">
            <v>per DOP website</v>
          </cell>
          <cell r="L217">
            <v>41456</v>
          </cell>
          <cell r="M217">
            <v>28315</v>
          </cell>
          <cell r="N217" t="b">
            <v>0</v>
          </cell>
          <cell r="O217">
            <v>2068</v>
          </cell>
        </row>
        <row r="218">
          <cell r="E218" t="str">
            <v>20MONTHLYKCOALITION</v>
          </cell>
          <cell r="F218" t="str">
            <v>20</v>
          </cell>
          <cell r="G218" t="str">
            <v>Monthly</v>
          </cell>
          <cell r="H218" t="str">
            <v>K</v>
          </cell>
          <cell r="I218">
            <v>2113</v>
          </cell>
          <cell r="J218" t="str">
            <v>Coalition</v>
          </cell>
          <cell r="K218" t="str">
            <v>per DOP website</v>
          </cell>
          <cell r="L218">
            <v>41456</v>
          </cell>
          <cell r="M218">
            <v>41108</v>
          </cell>
          <cell r="N218" t="b">
            <v>0</v>
          </cell>
          <cell r="O218">
            <v>2113</v>
          </cell>
        </row>
        <row r="219">
          <cell r="E219" t="str">
            <v>20MONTHLYKNON-REPRESENTED STATE EMPLOYEES</v>
          </cell>
          <cell r="F219" t="str">
            <v>20</v>
          </cell>
          <cell r="G219" t="str">
            <v>Monthly</v>
          </cell>
          <cell r="H219" t="str">
            <v>K</v>
          </cell>
          <cell r="I219">
            <v>2113</v>
          </cell>
          <cell r="J219" t="str">
            <v>Non-Represented State Employees</v>
          </cell>
          <cell r="K219" t="str">
            <v>per DOP website</v>
          </cell>
          <cell r="L219">
            <v>41456</v>
          </cell>
          <cell r="M219">
            <v>10128</v>
          </cell>
          <cell r="N219" t="b">
            <v>0</v>
          </cell>
          <cell r="O219">
            <v>2113</v>
          </cell>
        </row>
        <row r="220">
          <cell r="E220" t="str">
            <v>20MONTHLYKTEAMSTERS LOCAL UNION NUMBER 117</v>
          </cell>
          <cell r="F220" t="str">
            <v>20</v>
          </cell>
          <cell r="G220" t="str">
            <v>Monthly</v>
          </cell>
          <cell r="H220" t="str">
            <v>K</v>
          </cell>
          <cell r="I220">
            <v>2140</v>
          </cell>
          <cell r="J220" t="str">
            <v>Teamsters Local Union Number 117</v>
          </cell>
          <cell r="K220" t="str">
            <v>per Noli Benitez 201307</v>
          </cell>
          <cell r="L220">
            <v>41456</v>
          </cell>
          <cell r="M220">
            <v>10128</v>
          </cell>
          <cell r="N220" t="b">
            <v>0</v>
          </cell>
          <cell r="O220">
            <v>2140</v>
          </cell>
        </row>
        <row r="221">
          <cell r="E221" t="str">
            <v>20MONTHLYKWASHINGTON FEDERATION OF STATE EMPLOYEES</v>
          </cell>
          <cell r="F221" t="str">
            <v>20</v>
          </cell>
          <cell r="G221" t="str">
            <v>Monthly</v>
          </cell>
          <cell r="H221" t="str">
            <v>K</v>
          </cell>
          <cell r="I221">
            <v>2113</v>
          </cell>
          <cell r="J221" t="str">
            <v>Washington Federation of State Employees</v>
          </cell>
          <cell r="K221" t="str">
            <v>per DOP website</v>
          </cell>
          <cell r="L221">
            <v>41456</v>
          </cell>
          <cell r="M221">
            <v>24052</v>
          </cell>
          <cell r="N221" t="b">
            <v>0</v>
          </cell>
          <cell r="O221">
            <v>2113</v>
          </cell>
        </row>
        <row r="222">
          <cell r="E222" t="str">
            <v>20MONTHLYKWASHINGTON PUBLIC EMPLOYEES ASSOCIATION</v>
          </cell>
          <cell r="F222" t="str">
            <v>20</v>
          </cell>
          <cell r="G222" t="str">
            <v>Monthly</v>
          </cell>
          <cell r="H222" t="str">
            <v>K</v>
          </cell>
          <cell r="I222">
            <v>2113</v>
          </cell>
          <cell r="J222" t="str">
            <v>Washington Public Employees Association</v>
          </cell>
          <cell r="K222" t="str">
            <v>per DOP website</v>
          </cell>
          <cell r="L222">
            <v>41456</v>
          </cell>
          <cell r="M222">
            <v>28316</v>
          </cell>
          <cell r="N222" t="b">
            <v>0</v>
          </cell>
          <cell r="O222">
            <v>2113</v>
          </cell>
        </row>
        <row r="223">
          <cell r="E223" t="str">
            <v>20MONTHLYLCOALITION</v>
          </cell>
          <cell r="F223" t="str">
            <v>20</v>
          </cell>
          <cell r="G223" t="str">
            <v>Monthly</v>
          </cell>
          <cell r="H223" t="str">
            <v>L</v>
          </cell>
          <cell r="I223">
            <v>2161</v>
          </cell>
          <cell r="J223" t="str">
            <v>Coalition</v>
          </cell>
          <cell r="K223" t="str">
            <v>per DOP website</v>
          </cell>
          <cell r="L223">
            <v>41456</v>
          </cell>
          <cell r="M223">
            <v>41109</v>
          </cell>
          <cell r="N223" t="b">
            <v>0</v>
          </cell>
          <cell r="O223">
            <v>2161</v>
          </cell>
        </row>
        <row r="224">
          <cell r="E224" t="str">
            <v>20MONTHLYLNON-REPRESENTED STATE EMPLOYEES</v>
          </cell>
          <cell r="F224" t="str">
            <v>20</v>
          </cell>
          <cell r="G224" t="str">
            <v>Monthly</v>
          </cell>
          <cell r="H224" t="str">
            <v>L</v>
          </cell>
          <cell r="I224">
            <v>2161</v>
          </cell>
          <cell r="J224" t="str">
            <v>Non-Represented State Employees</v>
          </cell>
          <cell r="K224" t="str">
            <v>per DOP website</v>
          </cell>
          <cell r="L224">
            <v>41456</v>
          </cell>
          <cell r="M224">
            <v>10129</v>
          </cell>
          <cell r="N224" t="b">
            <v>0</v>
          </cell>
          <cell r="O224">
            <v>2161</v>
          </cell>
        </row>
        <row r="225">
          <cell r="E225" t="str">
            <v>20MONTHLYLTEAMSTERS LOCAL UNION NUMBER 117</v>
          </cell>
          <cell r="F225" t="str">
            <v>20</v>
          </cell>
          <cell r="G225" t="str">
            <v>Monthly</v>
          </cell>
          <cell r="H225" t="str">
            <v>L</v>
          </cell>
          <cell r="I225">
            <v>2190</v>
          </cell>
          <cell r="J225" t="str">
            <v>Teamsters Local Union Number 117</v>
          </cell>
          <cell r="K225" t="str">
            <v>per Noli Benitez 201307</v>
          </cell>
          <cell r="L225">
            <v>41456</v>
          </cell>
          <cell r="M225">
            <v>10129</v>
          </cell>
          <cell r="N225" t="b">
            <v>0</v>
          </cell>
          <cell r="O225">
            <v>2190</v>
          </cell>
        </row>
        <row r="226">
          <cell r="E226" t="str">
            <v>20MONTHLYLWASHINGTON FEDERATION OF STATE EMPLOYEES</v>
          </cell>
          <cell r="F226" t="str">
            <v>20</v>
          </cell>
          <cell r="G226" t="str">
            <v>Monthly</v>
          </cell>
          <cell r="H226" t="str">
            <v>L</v>
          </cell>
          <cell r="I226">
            <v>2161</v>
          </cell>
          <cell r="J226" t="str">
            <v>Washington Federation of State Employees</v>
          </cell>
          <cell r="K226" t="str">
            <v>per DOP website</v>
          </cell>
          <cell r="L226">
            <v>41456</v>
          </cell>
          <cell r="M226">
            <v>24053</v>
          </cell>
          <cell r="N226" t="b">
            <v>0</v>
          </cell>
          <cell r="O226">
            <v>2161</v>
          </cell>
        </row>
        <row r="227">
          <cell r="E227" t="str">
            <v>20MONTHLYLWASHINGTON PUBLIC EMPLOYEES ASSOCIATION</v>
          </cell>
          <cell r="F227" t="str">
            <v>20</v>
          </cell>
          <cell r="G227" t="str">
            <v>Monthly</v>
          </cell>
          <cell r="H227" t="str">
            <v>L</v>
          </cell>
          <cell r="I227">
            <v>2161</v>
          </cell>
          <cell r="J227" t="str">
            <v>Washington Public Employees Association</v>
          </cell>
          <cell r="K227" t="str">
            <v>per DOP website</v>
          </cell>
          <cell r="L227">
            <v>41456</v>
          </cell>
          <cell r="M227">
            <v>28317</v>
          </cell>
          <cell r="N227" t="b">
            <v>0</v>
          </cell>
          <cell r="O227">
            <v>2161</v>
          </cell>
        </row>
        <row r="228">
          <cell r="E228" t="str">
            <v>20MONTHLYMCOALITION</v>
          </cell>
          <cell r="F228" t="str">
            <v>20</v>
          </cell>
          <cell r="G228" t="str">
            <v>Monthly</v>
          </cell>
          <cell r="H228" t="str">
            <v>M</v>
          </cell>
          <cell r="I228">
            <v>2212</v>
          </cell>
          <cell r="J228" t="str">
            <v>Coalition</v>
          </cell>
          <cell r="K228" t="str">
            <v>per DOP website</v>
          </cell>
          <cell r="L228">
            <v>41456</v>
          </cell>
          <cell r="M228">
            <v>41110</v>
          </cell>
          <cell r="N228" t="b">
            <v>0</v>
          </cell>
          <cell r="O228">
            <v>2212</v>
          </cell>
        </row>
        <row r="229">
          <cell r="E229" t="str">
            <v>20MONTHLYMNON-REPRESENTED STATE EMPLOYEES</v>
          </cell>
          <cell r="F229" t="str">
            <v>20</v>
          </cell>
          <cell r="G229" t="str">
            <v>Monthly</v>
          </cell>
          <cell r="H229" t="str">
            <v>M</v>
          </cell>
          <cell r="I229">
            <v>2212</v>
          </cell>
          <cell r="J229" t="str">
            <v>Non-Represented State Employees</v>
          </cell>
          <cell r="K229" t="str">
            <v>per DOP website</v>
          </cell>
          <cell r="L229">
            <v>41456</v>
          </cell>
          <cell r="M229">
            <v>10130</v>
          </cell>
          <cell r="N229" t="b">
            <v>0</v>
          </cell>
          <cell r="O229">
            <v>2212</v>
          </cell>
        </row>
        <row r="230">
          <cell r="E230" t="str">
            <v>20MONTHLYMTEAMSTERS LOCAL UNION NUMBER 117</v>
          </cell>
          <cell r="F230" t="str">
            <v>20</v>
          </cell>
          <cell r="G230" t="str">
            <v>Monthly</v>
          </cell>
          <cell r="H230" t="str">
            <v>M</v>
          </cell>
          <cell r="I230">
            <v>2241</v>
          </cell>
          <cell r="J230" t="str">
            <v>Teamsters Local Union Number 117</v>
          </cell>
          <cell r="K230" t="str">
            <v>per Noli Benitez 201307</v>
          </cell>
          <cell r="L230">
            <v>41456</v>
          </cell>
          <cell r="M230">
            <v>10130</v>
          </cell>
          <cell r="N230" t="b">
            <v>0</v>
          </cell>
          <cell r="O230">
            <v>2241</v>
          </cell>
        </row>
        <row r="231">
          <cell r="E231" t="str">
            <v>20MONTHLYMWASHINGTON FEDERATION OF STATE EMPLOYEES</v>
          </cell>
          <cell r="F231" t="str">
            <v>20</v>
          </cell>
          <cell r="G231" t="str">
            <v>Monthly</v>
          </cell>
          <cell r="H231" t="str">
            <v>M</v>
          </cell>
          <cell r="I231">
            <v>2212</v>
          </cell>
          <cell r="J231" t="str">
            <v>Washington Federation of State Employees</v>
          </cell>
          <cell r="K231" t="str">
            <v>per DOP website</v>
          </cell>
          <cell r="L231">
            <v>41456</v>
          </cell>
          <cell r="M231">
            <v>24054</v>
          </cell>
          <cell r="N231" t="b">
            <v>0</v>
          </cell>
          <cell r="O231">
            <v>2212</v>
          </cell>
        </row>
        <row r="232">
          <cell r="E232" t="str">
            <v>20MONTHLYMWASHINGTON PUBLIC EMPLOYEES ASSOCIATION</v>
          </cell>
          <cell r="F232" t="str">
            <v>20</v>
          </cell>
          <cell r="G232" t="str">
            <v>Monthly</v>
          </cell>
          <cell r="H232" t="str">
            <v>M</v>
          </cell>
          <cell r="I232">
            <v>2212</v>
          </cell>
          <cell r="J232" t="str">
            <v>Washington Public Employees Association</v>
          </cell>
          <cell r="K232" t="str">
            <v>per DOP website</v>
          </cell>
          <cell r="L232">
            <v>41456</v>
          </cell>
          <cell r="M232">
            <v>28318</v>
          </cell>
          <cell r="N232" t="b">
            <v>0</v>
          </cell>
          <cell r="O232">
            <v>2212</v>
          </cell>
        </row>
        <row r="233">
          <cell r="E233" t="str">
            <v>21EMONTHLYENON-REPRESENTED STATE EMPLOYEES</v>
          </cell>
          <cell r="F233" t="str">
            <v>21E</v>
          </cell>
          <cell r="G233" t="str">
            <v>Monthly</v>
          </cell>
          <cell r="H233" t="str">
            <v>E</v>
          </cell>
          <cell r="I233">
            <v>1885</v>
          </cell>
          <cell r="J233" t="str">
            <v>Non-Represented State Employees</v>
          </cell>
          <cell r="K233" t="str">
            <v>per DOP website</v>
          </cell>
          <cell r="L233">
            <v>41456</v>
          </cell>
          <cell r="M233">
            <v>10048</v>
          </cell>
          <cell r="N233" t="b">
            <v>1</v>
          </cell>
          <cell r="O233">
            <v>1885</v>
          </cell>
        </row>
        <row r="234">
          <cell r="E234" t="str">
            <v>21EMONTHLYFNON-REPRESENTED STATE EMPLOYEES</v>
          </cell>
          <cell r="F234" t="str">
            <v>21E</v>
          </cell>
          <cell r="G234" t="str">
            <v>Monthly</v>
          </cell>
          <cell r="H234" t="str">
            <v>F</v>
          </cell>
          <cell r="I234">
            <v>1929</v>
          </cell>
          <cell r="J234" t="str">
            <v>Non-Represented State Employees</v>
          </cell>
          <cell r="K234" t="str">
            <v>per DOP website</v>
          </cell>
          <cell r="L234">
            <v>41456</v>
          </cell>
          <cell r="M234">
            <v>10049</v>
          </cell>
          <cell r="N234" t="b">
            <v>1</v>
          </cell>
          <cell r="O234">
            <v>1929</v>
          </cell>
        </row>
        <row r="235">
          <cell r="E235" t="str">
            <v>21EMONTHLYGNON-REPRESENTED STATE EMPLOYEES</v>
          </cell>
          <cell r="F235" t="str">
            <v>21E</v>
          </cell>
          <cell r="G235" t="str">
            <v>Monthly</v>
          </cell>
          <cell r="H235" t="str">
            <v>G</v>
          </cell>
          <cell r="I235">
            <v>1975</v>
          </cell>
          <cell r="J235" t="str">
            <v>Non-Represented State Employees</v>
          </cell>
          <cell r="K235" t="str">
            <v>per DOP website</v>
          </cell>
          <cell r="L235">
            <v>41456</v>
          </cell>
          <cell r="M235">
            <v>10050</v>
          </cell>
          <cell r="N235" t="b">
            <v>1</v>
          </cell>
          <cell r="O235">
            <v>1975</v>
          </cell>
        </row>
        <row r="236">
          <cell r="E236" t="str">
            <v>21EMONTHLYHNON-REPRESENTED STATE EMPLOYEES</v>
          </cell>
          <cell r="F236" t="str">
            <v>21E</v>
          </cell>
          <cell r="G236" t="str">
            <v>Monthly</v>
          </cell>
          <cell r="H236" t="str">
            <v>H</v>
          </cell>
          <cell r="I236">
            <v>2016</v>
          </cell>
          <cell r="J236" t="str">
            <v>Non-Represented State Employees</v>
          </cell>
          <cell r="K236" t="str">
            <v>per DOP website</v>
          </cell>
          <cell r="L236">
            <v>41456</v>
          </cell>
          <cell r="M236">
            <v>10051</v>
          </cell>
          <cell r="N236" t="b">
            <v>1</v>
          </cell>
          <cell r="O236">
            <v>2016</v>
          </cell>
        </row>
        <row r="237">
          <cell r="E237" t="str">
            <v>21EMONTHLYINON-REPRESENTED STATE EMPLOYEES</v>
          </cell>
          <cell r="F237" t="str">
            <v>21E</v>
          </cell>
          <cell r="G237" t="str">
            <v>Monthly</v>
          </cell>
          <cell r="H237" t="str">
            <v>I</v>
          </cell>
          <cell r="I237">
            <v>2068</v>
          </cell>
          <cell r="J237" t="str">
            <v>Non-Represented State Employees</v>
          </cell>
          <cell r="K237" t="str">
            <v>per DOP website</v>
          </cell>
          <cell r="L237">
            <v>41456</v>
          </cell>
          <cell r="M237">
            <v>10052</v>
          </cell>
          <cell r="N237" t="b">
            <v>1</v>
          </cell>
          <cell r="O237">
            <v>2068</v>
          </cell>
        </row>
        <row r="238">
          <cell r="E238" t="str">
            <v>21EMONTHLYJNON-REPRESENTED STATE EMPLOYEES</v>
          </cell>
          <cell r="F238" t="str">
            <v>21E</v>
          </cell>
          <cell r="G238" t="str">
            <v>Monthly</v>
          </cell>
          <cell r="H238" t="str">
            <v>J</v>
          </cell>
          <cell r="I238">
            <v>2113</v>
          </cell>
          <cell r="J238" t="str">
            <v>Non-Represented State Employees</v>
          </cell>
          <cell r="K238" t="str">
            <v>per DOP website</v>
          </cell>
          <cell r="L238">
            <v>41456</v>
          </cell>
          <cell r="M238">
            <v>10053</v>
          </cell>
          <cell r="N238" t="b">
            <v>1</v>
          </cell>
          <cell r="O238">
            <v>2113</v>
          </cell>
        </row>
        <row r="239">
          <cell r="E239" t="str">
            <v>21EMONTHLYKNON-REPRESENTED STATE EMPLOYEES</v>
          </cell>
          <cell r="F239" t="str">
            <v>21E</v>
          </cell>
          <cell r="G239" t="str">
            <v>Monthly</v>
          </cell>
          <cell r="H239" t="str">
            <v>K</v>
          </cell>
          <cell r="I239">
            <v>2161</v>
          </cell>
          <cell r="J239" t="str">
            <v>Non-Represented State Employees</v>
          </cell>
          <cell r="K239" t="str">
            <v>per DOP website</v>
          </cell>
          <cell r="L239">
            <v>41456</v>
          </cell>
          <cell r="M239">
            <v>10054</v>
          </cell>
          <cell r="N239" t="b">
            <v>1</v>
          </cell>
          <cell r="O239">
            <v>2161</v>
          </cell>
        </row>
        <row r="240">
          <cell r="E240" t="str">
            <v>21EMONTHLYLNON-REPRESENTED STATE EMPLOYEES</v>
          </cell>
          <cell r="F240" t="str">
            <v>21E</v>
          </cell>
          <cell r="G240" t="str">
            <v>Monthly</v>
          </cell>
          <cell r="H240" t="str">
            <v>L</v>
          </cell>
          <cell r="I240">
            <v>2212</v>
          </cell>
          <cell r="J240" t="str">
            <v>Non-Represented State Employees</v>
          </cell>
          <cell r="K240" t="str">
            <v>per DOP website</v>
          </cell>
          <cell r="L240">
            <v>41456</v>
          </cell>
          <cell r="M240">
            <v>10055</v>
          </cell>
          <cell r="N240" t="b">
            <v>1</v>
          </cell>
          <cell r="O240">
            <v>2212</v>
          </cell>
        </row>
        <row r="241">
          <cell r="E241" t="str">
            <v>21EMONTHLYMNON-REPRESENTED STATE EMPLOYEES</v>
          </cell>
          <cell r="F241" t="str">
            <v>21E</v>
          </cell>
          <cell r="G241" t="str">
            <v>Monthly</v>
          </cell>
          <cell r="H241" t="str">
            <v>M</v>
          </cell>
          <cell r="I241">
            <v>2266</v>
          </cell>
          <cell r="J241" t="str">
            <v>Non-Represented State Employees</v>
          </cell>
          <cell r="K241" t="str">
            <v>per DOP website</v>
          </cell>
          <cell r="L241">
            <v>41456</v>
          </cell>
          <cell r="M241">
            <v>10055</v>
          </cell>
          <cell r="N241" t="b">
            <v>1</v>
          </cell>
          <cell r="O241">
            <v>2266</v>
          </cell>
        </row>
        <row r="242">
          <cell r="E242" t="str">
            <v>21MONTHLYACOALITION</v>
          </cell>
          <cell r="F242" t="str">
            <v>21</v>
          </cell>
          <cell r="G242" t="str">
            <v>Monthly</v>
          </cell>
          <cell r="H242" t="str">
            <v>A</v>
          </cell>
          <cell r="I242">
            <v>1724</v>
          </cell>
          <cell r="J242" t="str">
            <v>Coalition</v>
          </cell>
          <cell r="K242" t="str">
            <v>per DOP website</v>
          </cell>
          <cell r="L242">
            <v>41456</v>
          </cell>
          <cell r="M242">
            <v>41150</v>
          </cell>
          <cell r="N242" t="b">
            <v>0</v>
          </cell>
          <cell r="O242">
            <v>1724</v>
          </cell>
        </row>
        <row r="243">
          <cell r="E243" t="str">
            <v>21MONTHLYANON-REPRESENTED STATE EMPLOYEES</v>
          </cell>
          <cell r="F243" t="str">
            <v>21</v>
          </cell>
          <cell r="G243" t="str">
            <v>Monthly</v>
          </cell>
          <cell r="H243" t="str">
            <v>A</v>
          </cell>
          <cell r="I243">
            <v>1724</v>
          </cell>
          <cell r="J243" t="str">
            <v>Non-Represented State Employees</v>
          </cell>
          <cell r="K243" t="str">
            <v>per DOP website</v>
          </cell>
          <cell r="L243">
            <v>41456</v>
          </cell>
          <cell r="M243">
            <v>10170</v>
          </cell>
          <cell r="N243" t="b">
            <v>0</v>
          </cell>
          <cell r="O243">
            <v>1724</v>
          </cell>
        </row>
        <row r="244">
          <cell r="E244" t="str">
            <v>21MONTHLYATEAMSTERS LOCAL UNION NUMBER 117</v>
          </cell>
          <cell r="F244" t="str">
            <v>21</v>
          </cell>
          <cell r="G244" t="str">
            <v>Monthly</v>
          </cell>
          <cell r="H244" t="str">
            <v>A</v>
          </cell>
          <cell r="I244">
            <v>1746</v>
          </cell>
          <cell r="J244" t="str">
            <v>Teamsters Local Union Number 117</v>
          </cell>
          <cell r="K244" t="str">
            <v>per Noli Benitez 201307</v>
          </cell>
          <cell r="L244">
            <v>41456</v>
          </cell>
          <cell r="M244">
            <v>10170</v>
          </cell>
          <cell r="N244" t="b">
            <v>0</v>
          </cell>
          <cell r="O244">
            <v>1746</v>
          </cell>
        </row>
        <row r="245">
          <cell r="E245" t="str">
            <v>21MONTHLYAWASHINGTON FEDERATION OF STATE EMPLOYEES</v>
          </cell>
          <cell r="F245" t="str">
            <v>21</v>
          </cell>
          <cell r="G245" t="str">
            <v>Monthly</v>
          </cell>
          <cell r="H245" t="str">
            <v>A</v>
          </cell>
          <cell r="I245">
            <v>1724</v>
          </cell>
          <cell r="J245" t="str">
            <v>Washington Federation of State Employees</v>
          </cell>
          <cell r="K245" t="str">
            <v>per DOP website</v>
          </cell>
          <cell r="L245">
            <v>41456</v>
          </cell>
          <cell r="M245">
            <v>24094</v>
          </cell>
          <cell r="N245" t="b">
            <v>0</v>
          </cell>
          <cell r="O245">
            <v>1724</v>
          </cell>
        </row>
        <row r="246">
          <cell r="E246" t="str">
            <v>21MONTHLYAWASHINGTON PUBLIC EMPLOYEES ASSOCIATION</v>
          </cell>
          <cell r="F246" t="str">
            <v>21</v>
          </cell>
          <cell r="G246" t="str">
            <v>Monthly</v>
          </cell>
          <cell r="H246" t="str">
            <v>A</v>
          </cell>
          <cell r="I246">
            <v>1724</v>
          </cell>
          <cell r="J246" t="str">
            <v>Washington Public Employees Association</v>
          </cell>
          <cell r="K246" t="str">
            <v>per DOP website</v>
          </cell>
          <cell r="L246">
            <v>41456</v>
          </cell>
          <cell r="M246">
            <v>28358</v>
          </cell>
          <cell r="N246" t="b">
            <v>0</v>
          </cell>
          <cell r="O246">
            <v>1724</v>
          </cell>
        </row>
        <row r="247">
          <cell r="E247" t="str">
            <v>21MONTHLYBCOALITION</v>
          </cell>
          <cell r="F247" t="str">
            <v>21</v>
          </cell>
          <cell r="G247" t="str">
            <v>Monthly</v>
          </cell>
          <cell r="H247" t="str">
            <v>B</v>
          </cell>
          <cell r="I247">
            <v>1763</v>
          </cell>
          <cell r="J247" t="str">
            <v>Coalition</v>
          </cell>
          <cell r="K247" t="str">
            <v>per DOP website</v>
          </cell>
          <cell r="L247">
            <v>41456</v>
          </cell>
          <cell r="M247">
            <v>41151</v>
          </cell>
          <cell r="N247" t="b">
            <v>0</v>
          </cell>
          <cell r="O247">
            <v>1763</v>
          </cell>
        </row>
        <row r="248">
          <cell r="E248" t="str">
            <v>21MONTHLYBNON-REPRESENTED STATE EMPLOYEES</v>
          </cell>
          <cell r="F248" t="str">
            <v>21</v>
          </cell>
          <cell r="G248" t="str">
            <v>Monthly</v>
          </cell>
          <cell r="H248" t="str">
            <v>B</v>
          </cell>
          <cell r="I248">
            <v>1763</v>
          </cell>
          <cell r="J248" t="str">
            <v>Non-Represented State Employees</v>
          </cell>
          <cell r="K248" t="str">
            <v>per DOP website</v>
          </cell>
          <cell r="L248">
            <v>41456</v>
          </cell>
          <cell r="M248">
            <v>10171</v>
          </cell>
          <cell r="N248" t="b">
            <v>0</v>
          </cell>
          <cell r="O248">
            <v>1763</v>
          </cell>
        </row>
        <row r="249">
          <cell r="E249" t="str">
            <v>21MONTHLYBTEAMSTERS LOCAL UNION NUMBER 117</v>
          </cell>
          <cell r="F249" t="str">
            <v>21</v>
          </cell>
          <cell r="G249" t="str">
            <v>Monthly</v>
          </cell>
          <cell r="H249" t="str">
            <v>B</v>
          </cell>
          <cell r="I249">
            <v>1785</v>
          </cell>
          <cell r="J249" t="str">
            <v>Teamsters Local Union Number 117</v>
          </cell>
          <cell r="K249" t="str">
            <v>per Noli Benitez 201307</v>
          </cell>
          <cell r="L249">
            <v>41456</v>
          </cell>
          <cell r="M249">
            <v>10171</v>
          </cell>
          <cell r="N249" t="b">
            <v>0</v>
          </cell>
          <cell r="O249">
            <v>1785</v>
          </cell>
        </row>
        <row r="250">
          <cell r="E250" t="str">
            <v>21MONTHLYBWASHINGTON FEDERATION OF STATE EMPLOYEES</v>
          </cell>
          <cell r="F250" t="str">
            <v>21</v>
          </cell>
          <cell r="G250" t="str">
            <v>Monthly</v>
          </cell>
          <cell r="H250" t="str">
            <v>B</v>
          </cell>
          <cell r="I250">
            <v>1763</v>
          </cell>
          <cell r="J250" t="str">
            <v>Washington Federation of State Employees</v>
          </cell>
          <cell r="K250" t="str">
            <v>per DOP website</v>
          </cell>
          <cell r="L250">
            <v>41456</v>
          </cell>
          <cell r="M250">
            <v>24095</v>
          </cell>
          <cell r="N250" t="b">
            <v>0</v>
          </cell>
          <cell r="O250">
            <v>1763</v>
          </cell>
        </row>
        <row r="251">
          <cell r="E251" t="str">
            <v>21MONTHLYBWASHINGTON PUBLIC EMPLOYEES ASSOCIATION</v>
          </cell>
          <cell r="F251" t="str">
            <v>21</v>
          </cell>
          <cell r="G251" t="str">
            <v>Monthly</v>
          </cell>
          <cell r="H251" t="str">
            <v>B</v>
          </cell>
          <cell r="I251">
            <v>1763</v>
          </cell>
          <cell r="J251" t="str">
            <v>Washington Public Employees Association</v>
          </cell>
          <cell r="K251" t="str">
            <v>per DOP website</v>
          </cell>
          <cell r="L251">
            <v>41456</v>
          </cell>
          <cell r="M251">
            <v>28359</v>
          </cell>
          <cell r="N251" t="b">
            <v>0</v>
          </cell>
          <cell r="O251">
            <v>1763</v>
          </cell>
        </row>
        <row r="252">
          <cell r="E252" t="str">
            <v>21MONTHLYCCOALITION</v>
          </cell>
          <cell r="F252" t="str">
            <v>21</v>
          </cell>
          <cell r="G252" t="str">
            <v>Monthly</v>
          </cell>
          <cell r="H252" t="str">
            <v>C</v>
          </cell>
          <cell r="I252">
            <v>1803</v>
          </cell>
          <cell r="J252" t="str">
            <v>Coalition</v>
          </cell>
          <cell r="K252" t="str">
            <v>per DOP website</v>
          </cell>
          <cell r="L252">
            <v>41456</v>
          </cell>
          <cell r="M252">
            <v>41152</v>
          </cell>
          <cell r="N252" t="b">
            <v>0</v>
          </cell>
          <cell r="O252">
            <v>1803</v>
          </cell>
        </row>
        <row r="253">
          <cell r="E253" t="str">
            <v>21MONTHLYCNON-REPRESENTED STATE EMPLOYEES</v>
          </cell>
          <cell r="F253" t="str">
            <v>21</v>
          </cell>
          <cell r="G253" t="str">
            <v>Monthly</v>
          </cell>
          <cell r="H253" t="str">
            <v>C</v>
          </cell>
          <cell r="I253">
            <v>1803</v>
          </cell>
          <cell r="J253" t="str">
            <v>Non-Represented State Employees</v>
          </cell>
          <cell r="K253" t="str">
            <v>per DOP website</v>
          </cell>
          <cell r="L253">
            <v>41456</v>
          </cell>
          <cell r="M253">
            <v>10172</v>
          </cell>
          <cell r="N253" t="b">
            <v>0</v>
          </cell>
          <cell r="O253">
            <v>1803</v>
          </cell>
        </row>
        <row r="254">
          <cell r="E254" t="str">
            <v>21MONTHLYCTEAMSTERS LOCAL UNION NUMBER 117</v>
          </cell>
          <cell r="F254" t="str">
            <v>21</v>
          </cell>
          <cell r="G254" t="str">
            <v>Monthly</v>
          </cell>
          <cell r="H254" t="str">
            <v>C</v>
          </cell>
          <cell r="I254">
            <v>1827</v>
          </cell>
          <cell r="J254" t="str">
            <v>Teamsters Local Union Number 117</v>
          </cell>
          <cell r="K254" t="str">
            <v>per Noli Benitez 201307</v>
          </cell>
          <cell r="L254">
            <v>41456</v>
          </cell>
          <cell r="M254">
            <v>10172</v>
          </cell>
          <cell r="N254" t="b">
            <v>0</v>
          </cell>
          <cell r="O254">
            <v>1827</v>
          </cell>
        </row>
        <row r="255">
          <cell r="E255" t="str">
            <v>21MONTHLYCWASHINGTON FEDERATION OF STATE EMPLOYEES</v>
          </cell>
          <cell r="F255" t="str">
            <v>21</v>
          </cell>
          <cell r="G255" t="str">
            <v>Monthly</v>
          </cell>
          <cell r="H255" t="str">
            <v>C</v>
          </cell>
          <cell r="I255">
            <v>1803</v>
          </cell>
          <cell r="J255" t="str">
            <v>Washington Federation of State Employees</v>
          </cell>
          <cell r="K255" t="str">
            <v>per DOP website</v>
          </cell>
          <cell r="L255">
            <v>41456</v>
          </cell>
          <cell r="M255">
            <v>24096</v>
          </cell>
          <cell r="N255" t="b">
            <v>0</v>
          </cell>
          <cell r="O255">
            <v>1803</v>
          </cell>
        </row>
        <row r="256">
          <cell r="E256" t="str">
            <v>21MONTHLYCWASHINGTON PUBLIC EMPLOYEES ASSOCIATION</v>
          </cell>
          <cell r="F256" t="str">
            <v>21</v>
          </cell>
          <cell r="G256" t="str">
            <v>Monthly</v>
          </cell>
          <cell r="H256" t="str">
            <v>C</v>
          </cell>
          <cell r="I256">
            <v>1803</v>
          </cell>
          <cell r="J256" t="str">
            <v>Washington Public Employees Association</v>
          </cell>
          <cell r="K256" t="str">
            <v>per DOP website</v>
          </cell>
          <cell r="L256">
            <v>41456</v>
          </cell>
          <cell r="M256">
            <v>28360</v>
          </cell>
          <cell r="N256" t="b">
            <v>0</v>
          </cell>
          <cell r="O256">
            <v>1803</v>
          </cell>
        </row>
        <row r="257">
          <cell r="E257" t="str">
            <v>21MONTHLYDCOALITION</v>
          </cell>
          <cell r="F257" t="str">
            <v>21</v>
          </cell>
          <cell r="G257" t="str">
            <v>Monthly</v>
          </cell>
          <cell r="H257" t="str">
            <v>D</v>
          </cell>
          <cell r="I257">
            <v>1846</v>
          </cell>
          <cell r="J257" t="str">
            <v>Coalition</v>
          </cell>
          <cell r="K257" t="str">
            <v>per DOP website</v>
          </cell>
          <cell r="L257">
            <v>41456</v>
          </cell>
          <cell r="M257">
            <v>41153</v>
          </cell>
          <cell r="N257" t="b">
            <v>0</v>
          </cell>
          <cell r="O257">
            <v>1846</v>
          </cell>
        </row>
        <row r="258">
          <cell r="E258" t="str">
            <v>21MONTHLYDNON-REPRESENTED STATE EMPLOYEES</v>
          </cell>
          <cell r="F258" t="str">
            <v>21</v>
          </cell>
          <cell r="G258" t="str">
            <v>Monthly</v>
          </cell>
          <cell r="H258" t="str">
            <v>D</v>
          </cell>
          <cell r="I258">
            <v>1846</v>
          </cell>
          <cell r="J258" t="str">
            <v>Non-Represented State Employees</v>
          </cell>
          <cell r="K258" t="str">
            <v>per DOP website</v>
          </cell>
          <cell r="L258">
            <v>41456</v>
          </cell>
          <cell r="M258">
            <v>10173</v>
          </cell>
          <cell r="N258" t="b">
            <v>0</v>
          </cell>
          <cell r="O258">
            <v>1846</v>
          </cell>
        </row>
        <row r="259">
          <cell r="E259" t="str">
            <v>21MONTHLYDTEAMSTERS LOCAL UNION NUMBER 117</v>
          </cell>
          <cell r="F259" t="str">
            <v>21</v>
          </cell>
          <cell r="G259" t="str">
            <v>Monthly</v>
          </cell>
          <cell r="H259" t="str">
            <v>D</v>
          </cell>
          <cell r="I259">
            <v>1870</v>
          </cell>
          <cell r="J259" t="str">
            <v>Teamsters Local Union Number 117</v>
          </cell>
          <cell r="K259" t="str">
            <v>per Noli Benitez 201307</v>
          </cell>
          <cell r="L259">
            <v>41456</v>
          </cell>
          <cell r="M259">
            <v>10173</v>
          </cell>
          <cell r="N259" t="b">
            <v>0</v>
          </cell>
          <cell r="O259">
            <v>1870</v>
          </cell>
        </row>
        <row r="260">
          <cell r="E260" t="str">
            <v>21MONTHLYDWASHINGTON FEDERATION OF STATE EMPLOYEES</v>
          </cell>
          <cell r="F260" t="str">
            <v>21</v>
          </cell>
          <cell r="G260" t="str">
            <v>Monthly</v>
          </cell>
          <cell r="H260" t="str">
            <v>D</v>
          </cell>
          <cell r="I260">
            <v>1846</v>
          </cell>
          <cell r="J260" t="str">
            <v>Washington Federation of State Employees</v>
          </cell>
          <cell r="K260" t="str">
            <v>per DOP website</v>
          </cell>
          <cell r="L260">
            <v>41456</v>
          </cell>
          <cell r="M260">
            <v>24097</v>
          </cell>
          <cell r="N260" t="b">
            <v>0</v>
          </cell>
          <cell r="O260">
            <v>1846</v>
          </cell>
        </row>
        <row r="261">
          <cell r="E261" t="str">
            <v>21MONTHLYDWASHINGTON PUBLIC EMPLOYEES ASSOCIATION</v>
          </cell>
          <cell r="F261" t="str">
            <v>21</v>
          </cell>
          <cell r="G261" t="str">
            <v>Monthly</v>
          </cell>
          <cell r="H261" t="str">
            <v>D</v>
          </cell>
          <cell r="I261">
            <v>1846</v>
          </cell>
          <cell r="J261" t="str">
            <v>Washington Public Employees Association</v>
          </cell>
          <cell r="K261" t="str">
            <v>per DOP website</v>
          </cell>
          <cell r="L261">
            <v>41456</v>
          </cell>
          <cell r="M261">
            <v>28361</v>
          </cell>
          <cell r="N261" t="b">
            <v>0</v>
          </cell>
          <cell r="O261">
            <v>1846</v>
          </cell>
        </row>
        <row r="262">
          <cell r="E262" t="str">
            <v>21MONTHLYECOALITION</v>
          </cell>
          <cell r="F262" t="str">
            <v>21</v>
          </cell>
          <cell r="G262" t="str">
            <v>Monthly</v>
          </cell>
          <cell r="H262" t="str">
            <v>E</v>
          </cell>
          <cell r="I262">
            <v>1885</v>
          </cell>
          <cell r="J262" t="str">
            <v>Coalition</v>
          </cell>
          <cell r="K262" t="str">
            <v>per DOP website</v>
          </cell>
          <cell r="L262">
            <v>41456</v>
          </cell>
          <cell r="M262">
            <v>41154</v>
          </cell>
          <cell r="N262" t="b">
            <v>0</v>
          </cell>
          <cell r="O262">
            <v>1885</v>
          </cell>
        </row>
        <row r="263">
          <cell r="E263" t="str">
            <v>21MONTHLYENON-REPRESENTED STATE EMPLOYEES</v>
          </cell>
          <cell r="F263" t="str">
            <v>21</v>
          </cell>
          <cell r="G263" t="str">
            <v>Monthly</v>
          </cell>
          <cell r="H263" t="str">
            <v>E</v>
          </cell>
          <cell r="I263">
            <v>1885</v>
          </cell>
          <cell r="J263" t="str">
            <v>Non-Represented State Employees</v>
          </cell>
          <cell r="K263" t="str">
            <v>per DOP website</v>
          </cell>
          <cell r="L263">
            <v>41456</v>
          </cell>
          <cell r="M263">
            <v>10174</v>
          </cell>
          <cell r="N263" t="b">
            <v>0</v>
          </cell>
          <cell r="O263">
            <v>1885</v>
          </cell>
        </row>
        <row r="264">
          <cell r="E264" t="str">
            <v>21MONTHLYETEAMSTERS LOCAL UNION NUMBER 117</v>
          </cell>
          <cell r="F264" t="str">
            <v>21</v>
          </cell>
          <cell r="G264" t="str">
            <v>Monthly</v>
          </cell>
          <cell r="H264" t="str">
            <v>E</v>
          </cell>
          <cell r="I264">
            <v>1909</v>
          </cell>
          <cell r="J264" t="str">
            <v>Teamsters Local Union Number 117</v>
          </cell>
          <cell r="K264" t="str">
            <v>per Noli Benitez 201307</v>
          </cell>
          <cell r="L264">
            <v>41456</v>
          </cell>
          <cell r="M264">
            <v>10174</v>
          </cell>
          <cell r="N264" t="b">
            <v>0</v>
          </cell>
          <cell r="O264">
            <v>1909</v>
          </cell>
        </row>
        <row r="265">
          <cell r="E265" t="str">
            <v>21MONTHLYEWASHINGTON FEDERATION OF STATE EMPLOYEES</v>
          </cell>
          <cell r="F265" t="str">
            <v>21</v>
          </cell>
          <cell r="G265" t="str">
            <v>Monthly</v>
          </cell>
          <cell r="H265" t="str">
            <v>E</v>
          </cell>
          <cell r="I265">
            <v>1885</v>
          </cell>
          <cell r="J265" t="str">
            <v>Washington Federation of State Employees</v>
          </cell>
          <cell r="K265" t="str">
            <v>per DOP website</v>
          </cell>
          <cell r="L265">
            <v>41456</v>
          </cell>
          <cell r="M265">
            <v>24098</v>
          </cell>
          <cell r="N265" t="b">
            <v>0</v>
          </cell>
          <cell r="O265">
            <v>1885</v>
          </cell>
        </row>
        <row r="266">
          <cell r="E266" t="str">
            <v>21MONTHLYEWASHINGTON PUBLIC EMPLOYEES ASSOCIATION</v>
          </cell>
          <cell r="F266" t="str">
            <v>21</v>
          </cell>
          <cell r="G266" t="str">
            <v>Monthly</v>
          </cell>
          <cell r="H266" t="str">
            <v>E</v>
          </cell>
          <cell r="I266">
            <v>1885</v>
          </cell>
          <cell r="J266" t="str">
            <v>Washington Public Employees Association</v>
          </cell>
          <cell r="K266" t="str">
            <v>per DOP website</v>
          </cell>
          <cell r="L266">
            <v>41456</v>
          </cell>
          <cell r="M266">
            <v>28362</v>
          </cell>
          <cell r="N266" t="b">
            <v>0</v>
          </cell>
          <cell r="O266">
            <v>1885</v>
          </cell>
        </row>
        <row r="267">
          <cell r="E267" t="str">
            <v>21MONTHLYFCOALITION</v>
          </cell>
          <cell r="F267" t="str">
            <v>21</v>
          </cell>
          <cell r="G267" t="str">
            <v>Monthly</v>
          </cell>
          <cell r="H267" t="str">
            <v>F</v>
          </cell>
          <cell r="I267">
            <v>1929</v>
          </cell>
          <cell r="J267" t="str">
            <v>Coalition</v>
          </cell>
          <cell r="K267" t="str">
            <v>per DOP website</v>
          </cell>
          <cell r="L267">
            <v>41456</v>
          </cell>
          <cell r="M267">
            <v>41155</v>
          </cell>
          <cell r="N267" t="b">
            <v>0</v>
          </cell>
          <cell r="O267">
            <v>1929</v>
          </cell>
        </row>
        <row r="268">
          <cell r="E268" t="str">
            <v>21MONTHLYFNON-REPRESENTED STATE EMPLOYEES</v>
          </cell>
          <cell r="F268" t="str">
            <v>21</v>
          </cell>
          <cell r="G268" t="str">
            <v>Monthly</v>
          </cell>
          <cell r="H268" t="str">
            <v>F</v>
          </cell>
          <cell r="I268">
            <v>1929</v>
          </cell>
          <cell r="J268" t="str">
            <v>Non-Represented State Employees</v>
          </cell>
          <cell r="K268" t="str">
            <v>per DOP website</v>
          </cell>
          <cell r="L268">
            <v>41456</v>
          </cell>
          <cell r="M268">
            <v>10175</v>
          </cell>
          <cell r="N268" t="b">
            <v>0</v>
          </cell>
          <cell r="O268">
            <v>1929</v>
          </cell>
        </row>
        <row r="269">
          <cell r="E269" t="str">
            <v>21MONTHLYFTEAMSTERS LOCAL UNION NUMBER 117</v>
          </cell>
          <cell r="F269" t="str">
            <v>21</v>
          </cell>
          <cell r="G269" t="str">
            <v>Monthly</v>
          </cell>
          <cell r="H269" t="str">
            <v>F</v>
          </cell>
          <cell r="I269">
            <v>1952</v>
          </cell>
          <cell r="J269" t="str">
            <v>Teamsters Local Union Number 117</v>
          </cell>
          <cell r="K269" t="str">
            <v>per Noli Benitez 201307</v>
          </cell>
          <cell r="L269">
            <v>41456</v>
          </cell>
          <cell r="M269">
            <v>10175</v>
          </cell>
          <cell r="N269" t="b">
            <v>0</v>
          </cell>
          <cell r="O269">
            <v>1952</v>
          </cell>
        </row>
        <row r="270">
          <cell r="E270" t="str">
            <v>21MONTHLYFWASHINGTON FEDERATION OF STATE EMPLOYEES</v>
          </cell>
          <cell r="F270" t="str">
            <v>21</v>
          </cell>
          <cell r="G270" t="str">
            <v>Monthly</v>
          </cell>
          <cell r="H270" t="str">
            <v>F</v>
          </cell>
          <cell r="I270">
            <v>1929</v>
          </cell>
          <cell r="J270" t="str">
            <v>Washington Federation of State Employees</v>
          </cell>
          <cell r="K270" t="str">
            <v>per DOP website</v>
          </cell>
          <cell r="L270">
            <v>41456</v>
          </cell>
          <cell r="M270">
            <v>24099</v>
          </cell>
          <cell r="N270" t="b">
            <v>0</v>
          </cell>
          <cell r="O270">
            <v>1929</v>
          </cell>
        </row>
        <row r="271">
          <cell r="E271" t="str">
            <v>21MONTHLYFWASHINGTON PUBLIC EMPLOYEES ASSOCIATION</v>
          </cell>
          <cell r="F271" t="str">
            <v>21</v>
          </cell>
          <cell r="G271" t="str">
            <v>Monthly</v>
          </cell>
          <cell r="H271" t="str">
            <v>F</v>
          </cell>
          <cell r="I271">
            <v>1929</v>
          </cell>
          <cell r="J271" t="str">
            <v>Washington Public Employees Association</v>
          </cell>
          <cell r="K271" t="str">
            <v>per DOP website</v>
          </cell>
          <cell r="L271">
            <v>41456</v>
          </cell>
          <cell r="M271">
            <v>28363</v>
          </cell>
          <cell r="N271" t="b">
            <v>0</v>
          </cell>
          <cell r="O271">
            <v>1929</v>
          </cell>
        </row>
        <row r="272">
          <cell r="E272" t="str">
            <v>21MONTHLYGCOALITION</v>
          </cell>
          <cell r="F272" t="str">
            <v>21</v>
          </cell>
          <cell r="G272" t="str">
            <v>Monthly</v>
          </cell>
          <cell r="H272" t="str">
            <v>G</v>
          </cell>
          <cell r="I272">
            <v>1975</v>
          </cell>
          <cell r="J272" t="str">
            <v>Coalition</v>
          </cell>
          <cell r="K272" t="str">
            <v>per DOP website</v>
          </cell>
          <cell r="L272">
            <v>41456</v>
          </cell>
          <cell r="M272">
            <v>41156</v>
          </cell>
          <cell r="N272" t="b">
            <v>0</v>
          </cell>
          <cell r="O272">
            <v>1975</v>
          </cell>
        </row>
        <row r="273">
          <cell r="E273" t="str">
            <v>21MONTHLYGNON-REPRESENTED STATE EMPLOYEES</v>
          </cell>
          <cell r="F273" t="str">
            <v>21</v>
          </cell>
          <cell r="G273" t="str">
            <v>Monthly</v>
          </cell>
          <cell r="H273" t="str">
            <v>G</v>
          </cell>
          <cell r="I273">
            <v>1975</v>
          </cell>
          <cell r="J273" t="str">
            <v>Non-Represented State Employees</v>
          </cell>
          <cell r="K273" t="str">
            <v>per DOP website</v>
          </cell>
          <cell r="L273">
            <v>41456</v>
          </cell>
          <cell r="M273">
            <v>10176</v>
          </cell>
          <cell r="N273" t="b">
            <v>0</v>
          </cell>
          <cell r="O273">
            <v>1975</v>
          </cell>
        </row>
        <row r="274">
          <cell r="E274" t="str">
            <v>21MONTHLYGTEAMSTERS LOCAL UNION NUMBER 117</v>
          </cell>
          <cell r="F274" t="str">
            <v>21</v>
          </cell>
          <cell r="G274" t="str">
            <v>Monthly</v>
          </cell>
          <cell r="H274" t="str">
            <v>G</v>
          </cell>
          <cell r="I274">
            <v>2000</v>
          </cell>
          <cell r="J274" t="str">
            <v>Teamsters Local Union Number 117</v>
          </cell>
          <cell r="K274" t="str">
            <v>per Noli Benitez 201307</v>
          </cell>
          <cell r="L274">
            <v>41456</v>
          </cell>
          <cell r="M274">
            <v>10176</v>
          </cell>
          <cell r="N274" t="b">
            <v>0</v>
          </cell>
          <cell r="O274">
            <v>2000</v>
          </cell>
        </row>
        <row r="275">
          <cell r="E275" t="str">
            <v>21MONTHLYGWASHINGTON FEDERATION OF STATE EMPLOYEES</v>
          </cell>
          <cell r="F275" t="str">
            <v>21</v>
          </cell>
          <cell r="G275" t="str">
            <v>Monthly</v>
          </cell>
          <cell r="H275" t="str">
            <v>G</v>
          </cell>
          <cell r="I275">
            <v>1975</v>
          </cell>
          <cell r="J275" t="str">
            <v>Washington Federation of State Employees</v>
          </cell>
          <cell r="K275" t="str">
            <v>per DOP website</v>
          </cell>
          <cell r="L275">
            <v>41456</v>
          </cell>
          <cell r="M275">
            <v>24100</v>
          </cell>
          <cell r="N275" t="b">
            <v>0</v>
          </cell>
          <cell r="O275">
            <v>1975</v>
          </cell>
        </row>
        <row r="276">
          <cell r="E276" t="str">
            <v>21MONTHLYGWASHINGTON PUBLIC EMPLOYEES ASSOCIATION</v>
          </cell>
          <cell r="F276" t="str">
            <v>21</v>
          </cell>
          <cell r="G276" t="str">
            <v>Monthly</v>
          </cell>
          <cell r="H276" t="str">
            <v>G</v>
          </cell>
          <cell r="I276">
            <v>1975</v>
          </cell>
          <cell r="J276" t="str">
            <v>Washington Public Employees Association</v>
          </cell>
          <cell r="K276" t="str">
            <v>per DOP website</v>
          </cell>
          <cell r="L276">
            <v>41456</v>
          </cell>
          <cell r="M276">
            <v>28364</v>
          </cell>
          <cell r="N276" t="b">
            <v>0</v>
          </cell>
          <cell r="O276">
            <v>1975</v>
          </cell>
        </row>
        <row r="277">
          <cell r="E277" t="str">
            <v>21MONTHLYHCOALITION</v>
          </cell>
          <cell r="F277" t="str">
            <v>21</v>
          </cell>
          <cell r="G277" t="str">
            <v>Monthly</v>
          </cell>
          <cell r="H277" t="str">
            <v>H</v>
          </cell>
          <cell r="I277">
            <v>2016</v>
          </cell>
          <cell r="J277" t="str">
            <v>Coalition</v>
          </cell>
          <cell r="K277" t="str">
            <v>per DOP website</v>
          </cell>
          <cell r="L277">
            <v>41456</v>
          </cell>
          <cell r="M277">
            <v>41157</v>
          </cell>
          <cell r="N277" t="b">
            <v>0</v>
          </cell>
          <cell r="O277">
            <v>2016</v>
          </cell>
        </row>
        <row r="278">
          <cell r="E278" t="str">
            <v>21MONTHLYHNON-REPRESENTED STATE EMPLOYEES</v>
          </cell>
          <cell r="F278" t="str">
            <v>21</v>
          </cell>
          <cell r="G278" t="str">
            <v>Monthly</v>
          </cell>
          <cell r="H278" t="str">
            <v>H</v>
          </cell>
          <cell r="I278">
            <v>2016</v>
          </cell>
          <cell r="J278" t="str">
            <v>Non-Represented State Employees</v>
          </cell>
          <cell r="K278" t="str">
            <v>per DOP website</v>
          </cell>
          <cell r="L278">
            <v>41456</v>
          </cell>
          <cell r="M278">
            <v>10177</v>
          </cell>
          <cell r="N278" t="b">
            <v>0</v>
          </cell>
          <cell r="O278">
            <v>2016</v>
          </cell>
        </row>
        <row r="279">
          <cell r="E279" t="str">
            <v>21MONTHLYHTEAMSTERS LOCAL UNION NUMBER 117</v>
          </cell>
          <cell r="F279" t="str">
            <v>21</v>
          </cell>
          <cell r="G279" t="str">
            <v>Monthly</v>
          </cell>
          <cell r="H279" t="str">
            <v>H</v>
          </cell>
          <cell r="I279">
            <v>2042</v>
          </cell>
          <cell r="J279" t="str">
            <v>Teamsters Local Union Number 117</v>
          </cell>
          <cell r="K279" t="str">
            <v>per Noli Benitez 201307</v>
          </cell>
          <cell r="L279">
            <v>41456</v>
          </cell>
          <cell r="M279">
            <v>10177</v>
          </cell>
          <cell r="N279" t="b">
            <v>0</v>
          </cell>
          <cell r="O279">
            <v>2042</v>
          </cell>
        </row>
        <row r="280">
          <cell r="E280" t="str">
            <v>21MONTHLYHWASHINGTON FEDERATION OF STATE EMPLOYEES</v>
          </cell>
          <cell r="F280" t="str">
            <v>21</v>
          </cell>
          <cell r="G280" t="str">
            <v>Monthly</v>
          </cell>
          <cell r="H280" t="str">
            <v>H</v>
          </cell>
          <cell r="I280">
            <v>2016</v>
          </cell>
          <cell r="J280" t="str">
            <v>Washington Federation of State Employees</v>
          </cell>
          <cell r="K280" t="str">
            <v>per DOP website</v>
          </cell>
          <cell r="L280">
            <v>41456</v>
          </cell>
          <cell r="M280">
            <v>24101</v>
          </cell>
          <cell r="N280" t="b">
            <v>0</v>
          </cell>
          <cell r="O280">
            <v>2016</v>
          </cell>
        </row>
        <row r="281">
          <cell r="E281" t="str">
            <v>21MONTHLYHWASHINGTON PUBLIC EMPLOYEES ASSOCIATION</v>
          </cell>
          <cell r="F281" t="str">
            <v>21</v>
          </cell>
          <cell r="G281" t="str">
            <v>Monthly</v>
          </cell>
          <cell r="H281" t="str">
            <v>H</v>
          </cell>
          <cell r="I281">
            <v>2016</v>
          </cell>
          <cell r="J281" t="str">
            <v>Washington Public Employees Association</v>
          </cell>
          <cell r="K281" t="str">
            <v>per DOP website</v>
          </cell>
          <cell r="L281">
            <v>41456</v>
          </cell>
          <cell r="M281">
            <v>28365</v>
          </cell>
          <cell r="N281" t="b">
            <v>0</v>
          </cell>
          <cell r="O281">
            <v>2016</v>
          </cell>
        </row>
        <row r="282">
          <cell r="E282" t="str">
            <v>21MONTHLYICOALITION</v>
          </cell>
          <cell r="F282" t="str">
            <v>21</v>
          </cell>
          <cell r="G282" t="str">
            <v>Monthly</v>
          </cell>
          <cell r="H282" t="str">
            <v>I</v>
          </cell>
          <cell r="I282">
            <v>2068</v>
          </cell>
          <cell r="J282" t="str">
            <v>Coalition</v>
          </cell>
          <cell r="K282" t="str">
            <v>per DOP website</v>
          </cell>
          <cell r="L282">
            <v>41456</v>
          </cell>
          <cell r="M282">
            <v>41158</v>
          </cell>
          <cell r="N282" t="b">
            <v>0</v>
          </cell>
          <cell r="O282">
            <v>2068</v>
          </cell>
        </row>
        <row r="283">
          <cell r="E283" t="str">
            <v>21MONTHLYINON-REPRESENTED STATE EMPLOYEES</v>
          </cell>
          <cell r="F283" t="str">
            <v>21</v>
          </cell>
          <cell r="G283" t="str">
            <v>Monthly</v>
          </cell>
          <cell r="H283" t="str">
            <v>I</v>
          </cell>
          <cell r="I283">
            <v>2068</v>
          </cell>
          <cell r="J283" t="str">
            <v>Non-Represented State Employees</v>
          </cell>
          <cell r="K283" t="str">
            <v>per DOP website</v>
          </cell>
          <cell r="L283">
            <v>41456</v>
          </cell>
          <cell r="M283">
            <v>10178</v>
          </cell>
          <cell r="N283" t="b">
            <v>0</v>
          </cell>
          <cell r="O283">
            <v>2068</v>
          </cell>
        </row>
        <row r="284">
          <cell r="E284" t="str">
            <v>21MONTHLYITEAMSTERS LOCAL UNION NUMBER 117</v>
          </cell>
          <cell r="F284" t="str">
            <v>21</v>
          </cell>
          <cell r="G284" t="str">
            <v>Monthly</v>
          </cell>
          <cell r="H284" t="str">
            <v>I</v>
          </cell>
          <cell r="I284">
            <v>2094</v>
          </cell>
          <cell r="J284" t="str">
            <v>Teamsters Local Union Number 117</v>
          </cell>
          <cell r="K284" t="str">
            <v>per Noli Benitez 201307</v>
          </cell>
          <cell r="L284">
            <v>41456</v>
          </cell>
          <cell r="M284">
            <v>10178</v>
          </cell>
          <cell r="N284" t="b">
            <v>0</v>
          </cell>
          <cell r="O284">
            <v>2094</v>
          </cell>
        </row>
        <row r="285">
          <cell r="E285" t="str">
            <v>21MONTHLYIWASHINGTON FEDERATION OF STATE EMPLOYEES</v>
          </cell>
          <cell r="F285" t="str">
            <v>21</v>
          </cell>
          <cell r="G285" t="str">
            <v>Monthly</v>
          </cell>
          <cell r="H285" t="str">
            <v>I</v>
          </cell>
          <cell r="I285">
            <v>2068</v>
          </cell>
          <cell r="J285" t="str">
            <v>Washington Federation of State Employees</v>
          </cell>
          <cell r="K285" t="str">
            <v>per DOP website</v>
          </cell>
          <cell r="L285">
            <v>41456</v>
          </cell>
          <cell r="M285">
            <v>24102</v>
          </cell>
          <cell r="N285" t="b">
            <v>0</v>
          </cell>
          <cell r="O285">
            <v>2068</v>
          </cell>
        </row>
        <row r="286">
          <cell r="E286" t="str">
            <v>21MONTHLYIWASHINGTON PUBLIC EMPLOYEES ASSOCIATION</v>
          </cell>
          <cell r="F286" t="str">
            <v>21</v>
          </cell>
          <cell r="G286" t="str">
            <v>Monthly</v>
          </cell>
          <cell r="H286" t="str">
            <v>I</v>
          </cell>
          <cell r="I286">
            <v>2068</v>
          </cell>
          <cell r="J286" t="str">
            <v>Washington Public Employees Association</v>
          </cell>
          <cell r="K286" t="str">
            <v>per DOP website</v>
          </cell>
          <cell r="L286">
            <v>41456</v>
          </cell>
          <cell r="M286">
            <v>28366</v>
          </cell>
          <cell r="N286" t="b">
            <v>0</v>
          </cell>
          <cell r="O286">
            <v>2068</v>
          </cell>
        </row>
        <row r="287">
          <cell r="E287" t="str">
            <v>21MONTHLYJCOALITION</v>
          </cell>
          <cell r="F287" t="str">
            <v>21</v>
          </cell>
          <cell r="G287" t="str">
            <v>Monthly</v>
          </cell>
          <cell r="H287" t="str">
            <v>J</v>
          </cell>
          <cell r="I287">
            <v>2113</v>
          </cell>
          <cell r="J287" t="str">
            <v>Coalition</v>
          </cell>
          <cell r="K287" t="str">
            <v>per DOP website</v>
          </cell>
          <cell r="L287">
            <v>41456</v>
          </cell>
          <cell r="M287">
            <v>41159</v>
          </cell>
          <cell r="N287" t="b">
            <v>0</v>
          </cell>
          <cell r="O287">
            <v>2113</v>
          </cell>
        </row>
        <row r="288">
          <cell r="E288" t="str">
            <v>21MONTHLYJNON-REPRESENTED STATE EMPLOYEES</v>
          </cell>
          <cell r="F288" t="str">
            <v>21</v>
          </cell>
          <cell r="G288" t="str">
            <v>Monthly</v>
          </cell>
          <cell r="H288" t="str">
            <v>J</v>
          </cell>
          <cell r="I288">
            <v>2113</v>
          </cell>
          <cell r="J288" t="str">
            <v>Non-Represented State Employees</v>
          </cell>
          <cell r="K288" t="str">
            <v>per DOP website</v>
          </cell>
          <cell r="L288">
            <v>41456</v>
          </cell>
          <cell r="M288">
            <v>10179</v>
          </cell>
          <cell r="N288" t="b">
            <v>0</v>
          </cell>
          <cell r="O288">
            <v>2113</v>
          </cell>
        </row>
        <row r="289">
          <cell r="E289" t="str">
            <v>21MONTHLYJTEAMSTERS LOCAL UNION NUMBER 117</v>
          </cell>
          <cell r="F289" t="str">
            <v>21</v>
          </cell>
          <cell r="G289" t="str">
            <v>Monthly</v>
          </cell>
          <cell r="H289" t="str">
            <v>J</v>
          </cell>
          <cell r="I289">
            <v>2140</v>
          </cell>
          <cell r="J289" t="str">
            <v>Teamsters Local Union Number 117</v>
          </cell>
          <cell r="K289" t="str">
            <v>per Noli Benitez 201307</v>
          </cell>
          <cell r="L289">
            <v>41456</v>
          </cell>
          <cell r="M289">
            <v>10179</v>
          </cell>
          <cell r="N289" t="b">
            <v>0</v>
          </cell>
          <cell r="O289">
            <v>2140</v>
          </cell>
        </row>
        <row r="290">
          <cell r="E290" t="str">
            <v>21MONTHLYJWASHINGTON FEDERATION OF STATE EMPLOYEES</v>
          </cell>
          <cell r="F290" t="str">
            <v>21</v>
          </cell>
          <cell r="G290" t="str">
            <v>Monthly</v>
          </cell>
          <cell r="H290" t="str">
            <v>J</v>
          </cell>
          <cell r="I290">
            <v>2113</v>
          </cell>
          <cell r="J290" t="str">
            <v>Washington Federation of State Employees</v>
          </cell>
          <cell r="K290" t="str">
            <v>per DOP website</v>
          </cell>
          <cell r="L290">
            <v>41456</v>
          </cell>
          <cell r="M290">
            <v>24103</v>
          </cell>
          <cell r="N290" t="b">
            <v>0</v>
          </cell>
          <cell r="O290">
            <v>2113</v>
          </cell>
        </row>
        <row r="291">
          <cell r="E291" t="str">
            <v>21MONTHLYJWASHINGTON PUBLIC EMPLOYEES ASSOCIATION</v>
          </cell>
          <cell r="F291" t="str">
            <v>21</v>
          </cell>
          <cell r="G291" t="str">
            <v>Monthly</v>
          </cell>
          <cell r="H291" t="str">
            <v>J</v>
          </cell>
          <cell r="I291">
            <v>2113</v>
          </cell>
          <cell r="J291" t="str">
            <v>Washington Public Employees Association</v>
          </cell>
          <cell r="K291" t="str">
            <v>per DOP website</v>
          </cell>
          <cell r="L291">
            <v>41456</v>
          </cell>
          <cell r="M291">
            <v>28367</v>
          </cell>
          <cell r="N291" t="b">
            <v>0</v>
          </cell>
          <cell r="O291">
            <v>2113</v>
          </cell>
        </row>
        <row r="292">
          <cell r="E292" t="str">
            <v>21MONTHLYKCOALITION</v>
          </cell>
          <cell r="F292" t="str">
            <v>21</v>
          </cell>
          <cell r="G292" t="str">
            <v>Monthly</v>
          </cell>
          <cell r="H292" t="str">
            <v>K</v>
          </cell>
          <cell r="I292">
            <v>2161</v>
          </cell>
          <cell r="J292" t="str">
            <v>Coalition</v>
          </cell>
          <cell r="K292" t="str">
            <v>per DOP website</v>
          </cell>
          <cell r="L292">
            <v>41456</v>
          </cell>
          <cell r="M292">
            <v>41160</v>
          </cell>
          <cell r="N292" t="b">
            <v>0</v>
          </cell>
          <cell r="O292">
            <v>2161</v>
          </cell>
        </row>
        <row r="293">
          <cell r="E293" t="str">
            <v>21MONTHLYKNON-REPRESENTED STATE EMPLOYEES</v>
          </cell>
          <cell r="F293" t="str">
            <v>21</v>
          </cell>
          <cell r="G293" t="str">
            <v>Monthly</v>
          </cell>
          <cell r="H293" t="str">
            <v>K</v>
          </cell>
          <cell r="I293">
            <v>2161</v>
          </cell>
          <cell r="J293" t="str">
            <v>Non-Represented State Employees</v>
          </cell>
          <cell r="K293" t="str">
            <v>per DOP website</v>
          </cell>
          <cell r="L293">
            <v>41456</v>
          </cell>
          <cell r="M293">
            <v>10180</v>
          </cell>
          <cell r="N293" t="b">
            <v>0</v>
          </cell>
          <cell r="O293">
            <v>2161</v>
          </cell>
        </row>
        <row r="294">
          <cell r="E294" t="str">
            <v>21MONTHLYKTEAMSTERS LOCAL UNION NUMBER 117</v>
          </cell>
          <cell r="F294" t="str">
            <v>21</v>
          </cell>
          <cell r="G294" t="str">
            <v>Monthly</v>
          </cell>
          <cell r="H294" t="str">
            <v>K</v>
          </cell>
          <cell r="I294">
            <v>2190</v>
          </cell>
          <cell r="J294" t="str">
            <v>Teamsters Local Union Number 117</v>
          </cell>
          <cell r="K294" t="str">
            <v>per Noli Benitez 201307</v>
          </cell>
          <cell r="L294">
            <v>41456</v>
          </cell>
          <cell r="M294">
            <v>10180</v>
          </cell>
          <cell r="N294" t="b">
            <v>0</v>
          </cell>
          <cell r="O294">
            <v>2190</v>
          </cell>
        </row>
        <row r="295">
          <cell r="E295" t="str">
            <v>21MONTHLYKWASHINGTON FEDERATION OF STATE EMPLOYEES</v>
          </cell>
          <cell r="F295" t="str">
            <v>21</v>
          </cell>
          <cell r="G295" t="str">
            <v>Monthly</v>
          </cell>
          <cell r="H295" t="str">
            <v>K</v>
          </cell>
          <cell r="I295">
            <v>2161</v>
          </cell>
          <cell r="J295" t="str">
            <v>Washington Federation of State Employees</v>
          </cell>
          <cell r="K295" t="str">
            <v>per DOP website</v>
          </cell>
          <cell r="L295">
            <v>41456</v>
          </cell>
          <cell r="M295">
            <v>24104</v>
          </cell>
          <cell r="N295" t="b">
            <v>0</v>
          </cell>
          <cell r="O295">
            <v>2161</v>
          </cell>
        </row>
        <row r="296">
          <cell r="E296" t="str">
            <v>21MONTHLYKWASHINGTON PUBLIC EMPLOYEES ASSOCIATION</v>
          </cell>
          <cell r="F296" t="str">
            <v>21</v>
          </cell>
          <cell r="G296" t="str">
            <v>Monthly</v>
          </cell>
          <cell r="H296" t="str">
            <v>K</v>
          </cell>
          <cell r="I296">
            <v>2161</v>
          </cell>
          <cell r="J296" t="str">
            <v>Washington Public Employees Association</v>
          </cell>
          <cell r="K296" t="str">
            <v>per DOP website</v>
          </cell>
          <cell r="L296">
            <v>41456</v>
          </cell>
          <cell r="M296">
            <v>28368</v>
          </cell>
          <cell r="N296" t="b">
            <v>0</v>
          </cell>
          <cell r="O296">
            <v>2161</v>
          </cell>
        </row>
        <row r="297">
          <cell r="E297" t="str">
            <v>21MONTHLYLCOALITION</v>
          </cell>
          <cell r="F297" t="str">
            <v>21</v>
          </cell>
          <cell r="G297" t="str">
            <v>Monthly</v>
          </cell>
          <cell r="H297" t="str">
            <v>L</v>
          </cell>
          <cell r="I297">
            <v>2212</v>
          </cell>
          <cell r="J297" t="str">
            <v>Coalition</v>
          </cell>
          <cell r="K297" t="str">
            <v>per DOP website</v>
          </cell>
          <cell r="L297">
            <v>41456</v>
          </cell>
          <cell r="M297">
            <v>41161</v>
          </cell>
          <cell r="N297" t="b">
            <v>0</v>
          </cell>
          <cell r="O297">
            <v>2212</v>
          </cell>
        </row>
        <row r="298">
          <cell r="E298" t="str">
            <v>21MONTHLYLNON-REPRESENTED STATE EMPLOYEES</v>
          </cell>
          <cell r="F298" t="str">
            <v>21</v>
          </cell>
          <cell r="G298" t="str">
            <v>Monthly</v>
          </cell>
          <cell r="H298" t="str">
            <v>L</v>
          </cell>
          <cell r="I298">
            <v>2212</v>
          </cell>
          <cell r="J298" t="str">
            <v>Non-Represented State Employees</v>
          </cell>
          <cell r="K298" t="str">
            <v>per DOP website</v>
          </cell>
          <cell r="L298">
            <v>41456</v>
          </cell>
          <cell r="M298">
            <v>10181</v>
          </cell>
          <cell r="N298" t="b">
            <v>0</v>
          </cell>
          <cell r="O298">
            <v>2212</v>
          </cell>
        </row>
        <row r="299">
          <cell r="E299" t="str">
            <v>21MONTHLYLTEAMSTERS LOCAL UNION NUMBER 117</v>
          </cell>
          <cell r="F299" t="str">
            <v>21</v>
          </cell>
          <cell r="G299" t="str">
            <v>Monthly</v>
          </cell>
          <cell r="H299" t="str">
            <v>L</v>
          </cell>
          <cell r="I299">
            <v>2241</v>
          </cell>
          <cell r="J299" t="str">
            <v>Teamsters Local Union Number 117</v>
          </cell>
          <cell r="K299" t="str">
            <v>per Noli Benitez 201307</v>
          </cell>
          <cell r="L299">
            <v>41456</v>
          </cell>
          <cell r="M299">
            <v>10181</v>
          </cell>
          <cell r="N299" t="b">
            <v>0</v>
          </cell>
          <cell r="O299">
            <v>2241</v>
          </cell>
        </row>
        <row r="300">
          <cell r="E300" t="str">
            <v>21MONTHLYLWASHINGTON FEDERATION OF STATE EMPLOYEES</v>
          </cell>
          <cell r="F300" t="str">
            <v>21</v>
          </cell>
          <cell r="G300" t="str">
            <v>Monthly</v>
          </cell>
          <cell r="H300" t="str">
            <v>L</v>
          </cell>
          <cell r="I300">
            <v>2212</v>
          </cell>
          <cell r="J300" t="str">
            <v>Washington Federation of State Employees</v>
          </cell>
          <cell r="K300" t="str">
            <v>per DOP website</v>
          </cell>
          <cell r="L300">
            <v>41456</v>
          </cell>
          <cell r="M300">
            <v>24105</v>
          </cell>
          <cell r="N300" t="b">
            <v>0</v>
          </cell>
          <cell r="O300">
            <v>2212</v>
          </cell>
        </row>
        <row r="301">
          <cell r="E301" t="str">
            <v>21MONTHLYLWASHINGTON PUBLIC EMPLOYEES ASSOCIATION</v>
          </cell>
          <cell r="F301" t="str">
            <v>21</v>
          </cell>
          <cell r="G301" t="str">
            <v>Monthly</v>
          </cell>
          <cell r="H301" t="str">
            <v>L</v>
          </cell>
          <cell r="I301">
            <v>2212</v>
          </cell>
          <cell r="J301" t="str">
            <v>Washington Public Employees Association</v>
          </cell>
          <cell r="K301" t="str">
            <v>per DOP website</v>
          </cell>
          <cell r="L301">
            <v>41456</v>
          </cell>
          <cell r="M301">
            <v>28369</v>
          </cell>
          <cell r="N301" t="b">
            <v>0</v>
          </cell>
          <cell r="O301">
            <v>2212</v>
          </cell>
        </row>
        <row r="302">
          <cell r="E302" t="str">
            <v>21MONTHLYMCOALITION</v>
          </cell>
          <cell r="F302" t="str">
            <v>21</v>
          </cell>
          <cell r="G302" t="str">
            <v>Monthly</v>
          </cell>
          <cell r="H302" t="str">
            <v>M</v>
          </cell>
          <cell r="I302">
            <v>2266</v>
          </cell>
          <cell r="J302" t="str">
            <v>Coalition</v>
          </cell>
          <cell r="K302" t="str">
            <v>per DOP website</v>
          </cell>
          <cell r="L302">
            <v>41456</v>
          </cell>
          <cell r="M302">
            <v>41162</v>
          </cell>
          <cell r="N302" t="b">
            <v>0</v>
          </cell>
          <cell r="O302">
            <v>2266</v>
          </cell>
        </row>
        <row r="303">
          <cell r="E303" t="str">
            <v>21MONTHLYMNON-REPRESENTED STATE EMPLOYEES</v>
          </cell>
          <cell r="F303" t="str">
            <v>21</v>
          </cell>
          <cell r="G303" t="str">
            <v>Monthly</v>
          </cell>
          <cell r="H303" t="str">
            <v>M</v>
          </cell>
          <cell r="I303">
            <v>2266</v>
          </cell>
          <cell r="J303" t="str">
            <v>Non-Represented State Employees</v>
          </cell>
          <cell r="K303" t="str">
            <v>per DOP website</v>
          </cell>
          <cell r="L303">
            <v>41456</v>
          </cell>
          <cell r="M303">
            <v>10182</v>
          </cell>
          <cell r="N303" t="b">
            <v>0</v>
          </cell>
          <cell r="O303">
            <v>2266</v>
          </cell>
        </row>
        <row r="304">
          <cell r="E304" t="str">
            <v>21MONTHLYMTEAMSTERS LOCAL UNION NUMBER 117</v>
          </cell>
          <cell r="F304" t="str">
            <v>21</v>
          </cell>
          <cell r="G304" t="str">
            <v>Monthly</v>
          </cell>
          <cell r="H304" t="str">
            <v>M</v>
          </cell>
          <cell r="I304">
            <v>2295</v>
          </cell>
          <cell r="J304" t="str">
            <v>Teamsters Local Union Number 117</v>
          </cell>
          <cell r="K304" t="str">
            <v>per Noli Benitez 201307</v>
          </cell>
          <cell r="L304">
            <v>41456</v>
          </cell>
          <cell r="M304">
            <v>10182</v>
          </cell>
          <cell r="N304" t="b">
            <v>0</v>
          </cell>
          <cell r="O304">
            <v>2295</v>
          </cell>
        </row>
        <row r="305">
          <cell r="E305" t="str">
            <v>21MONTHLYMWASHINGTON FEDERATION OF STATE EMPLOYEES</v>
          </cell>
          <cell r="F305" t="str">
            <v>21</v>
          </cell>
          <cell r="G305" t="str">
            <v>Monthly</v>
          </cell>
          <cell r="H305" t="str">
            <v>M</v>
          </cell>
          <cell r="I305">
            <v>2266</v>
          </cell>
          <cell r="J305" t="str">
            <v>Washington Federation of State Employees</v>
          </cell>
          <cell r="K305" t="str">
            <v>per DOP website</v>
          </cell>
          <cell r="L305">
            <v>41456</v>
          </cell>
          <cell r="M305">
            <v>24106</v>
          </cell>
          <cell r="N305" t="b">
            <v>0</v>
          </cell>
          <cell r="O305">
            <v>2266</v>
          </cell>
        </row>
        <row r="306">
          <cell r="E306" t="str">
            <v>21MONTHLYMWASHINGTON PUBLIC EMPLOYEES ASSOCIATION</v>
          </cell>
          <cell r="F306" t="str">
            <v>21</v>
          </cell>
          <cell r="G306" t="str">
            <v>Monthly</v>
          </cell>
          <cell r="H306" t="str">
            <v>M</v>
          </cell>
          <cell r="I306">
            <v>2266</v>
          </cell>
          <cell r="J306" t="str">
            <v>Washington Public Employees Association</v>
          </cell>
          <cell r="K306" t="str">
            <v>per DOP website</v>
          </cell>
          <cell r="L306">
            <v>41456</v>
          </cell>
          <cell r="M306">
            <v>28370</v>
          </cell>
          <cell r="N306" t="b">
            <v>0</v>
          </cell>
          <cell r="O306">
            <v>2266</v>
          </cell>
        </row>
        <row r="307">
          <cell r="E307" t="str">
            <v>22EMONTHLYENON-REPRESENTED STATE EMPLOYEES</v>
          </cell>
          <cell r="F307" t="str">
            <v>22E</v>
          </cell>
          <cell r="G307" t="str">
            <v>Monthly</v>
          </cell>
          <cell r="H307" t="str">
            <v>E</v>
          </cell>
          <cell r="I307">
            <v>1929</v>
          </cell>
          <cell r="J307" t="str">
            <v>Non-Represented State Employees</v>
          </cell>
          <cell r="K307" t="str">
            <v>per DOP website</v>
          </cell>
          <cell r="L307">
            <v>41456</v>
          </cell>
          <cell r="M307">
            <v>10080</v>
          </cell>
          <cell r="N307" t="b">
            <v>1</v>
          </cell>
          <cell r="O307">
            <v>1929</v>
          </cell>
        </row>
        <row r="308">
          <cell r="E308" t="str">
            <v>22EMONTHLYFNON-REPRESENTED STATE EMPLOYEES</v>
          </cell>
          <cell r="F308" t="str">
            <v>22E</v>
          </cell>
          <cell r="G308" t="str">
            <v>Monthly</v>
          </cell>
          <cell r="H308" t="str">
            <v>F</v>
          </cell>
          <cell r="I308">
            <v>1975</v>
          </cell>
          <cell r="J308" t="str">
            <v>Non-Represented State Employees</v>
          </cell>
          <cell r="K308" t="str">
            <v>per DOP website</v>
          </cell>
          <cell r="L308">
            <v>41456</v>
          </cell>
          <cell r="M308">
            <v>10081</v>
          </cell>
          <cell r="N308" t="b">
            <v>1</v>
          </cell>
          <cell r="O308">
            <v>1975</v>
          </cell>
        </row>
        <row r="309">
          <cell r="E309" t="str">
            <v>22EMONTHLYGNON-REPRESENTED STATE EMPLOYEES</v>
          </cell>
          <cell r="F309" t="str">
            <v>22E</v>
          </cell>
          <cell r="G309" t="str">
            <v>Monthly</v>
          </cell>
          <cell r="H309" t="str">
            <v>G</v>
          </cell>
          <cell r="I309">
            <v>2016</v>
          </cell>
          <cell r="J309" t="str">
            <v>Non-Represented State Employees</v>
          </cell>
          <cell r="K309" t="str">
            <v>per DOP website</v>
          </cell>
          <cell r="L309">
            <v>41456</v>
          </cell>
          <cell r="M309">
            <v>10082</v>
          </cell>
          <cell r="N309" t="b">
            <v>1</v>
          </cell>
          <cell r="O309">
            <v>2016</v>
          </cell>
        </row>
        <row r="310">
          <cell r="E310" t="str">
            <v>22EMONTHLYHNON-REPRESENTED STATE EMPLOYEES</v>
          </cell>
          <cell r="F310" t="str">
            <v>22E</v>
          </cell>
          <cell r="G310" t="str">
            <v>Monthly</v>
          </cell>
          <cell r="H310" t="str">
            <v>H</v>
          </cell>
          <cell r="I310">
            <v>2068</v>
          </cell>
          <cell r="J310" t="str">
            <v>Non-Represented State Employees</v>
          </cell>
          <cell r="K310" t="str">
            <v>per DOP website</v>
          </cell>
          <cell r="L310">
            <v>41456</v>
          </cell>
          <cell r="M310">
            <v>10083</v>
          </cell>
          <cell r="N310" t="b">
            <v>1</v>
          </cell>
          <cell r="O310">
            <v>2068</v>
          </cell>
        </row>
        <row r="311">
          <cell r="E311" t="str">
            <v>22EMONTHLYINON-REPRESENTED STATE EMPLOYEES</v>
          </cell>
          <cell r="F311" t="str">
            <v>22E</v>
          </cell>
          <cell r="G311" t="str">
            <v>Monthly</v>
          </cell>
          <cell r="H311" t="str">
            <v>I</v>
          </cell>
          <cell r="I311">
            <v>2113</v>
          </cell>
          <cell r="J311" t="str">
            <v>Non-Represented State Employees</v>
          </cell>
          <cell r="K311" t="str">
            <v>per DOP website</v>
          </cell>
          <cell r="L311">
            <v>41456</v>
          </cell>
          <cell r="M311">
            <v>10084</v>
          </cell>
          <cell r="N311" t="b">
            <v>1</v>
          </cell>
          <cell r="O311">
            <v>2113</v>
          </cell>
        </row>
        <row r="312">
          <cell r="E312" t="str">
            <v>22EMONTHLYJNON-REPRESENTED STATE EMPLOYEES</v>
          </cell>
          <cell r="F312" t="str">
            <v>22E</v>
          </cell>
          <cell r="G312" t="str">
            <v>Monthly</v>
          </cell>
          <cell r="H312" t="str">
            <v>J</v>
          </cell>
          <cell r="I312">
            <v>2161</v>
          </cell>
          <cell r="J312" t="str">
            <v>Non-Represented State Employees</v>
          </cell>
          <cell r="K312" t="str">
            <v>per DOP website</v>
          </cell>
          <cell r="L312">
            <v>41456</v>
          </cell>
          <cell r="M312">
            <v>10085</v>
          </cell>
          <cell r="N312" t="b">
            <v>1</v>
          </cell>
          <cell r="O312">
            <v>2161</v>
          </cell>
        </row>
        <row r="313">
          <cell r="E313" t="str">
            <v>22EMONTHLYKNON-REPRESENTED STATE EMPLOYEES</v>
          </cell>
          <cell r="F313" t="str">
            <v>22E</v>
          </cell>
          <cell r="G313" t="str">
            <v>Monthly</v>
          </cell>
          <cell r="H313" t="str">
            <v>K</v>
          </cell>
          <cell r="I313">
            <v>2212</v>
          </cell>
          <cell r="J313" t="str">
            <v>Non-Represented State Employees</v>
          </cell>
          <cell r="K313" t="str">
            <v>per DOP website</v>
          </cell>
          <cell r="L313">
            <v>41456</v>
          </cell>
          <cell r="M313">
            <v>10086</v>
          </cell>
          <cell r="N313" t="b">
            <v>1</v>
          </cell>
          <cell r="O313">
            <v>2212</v>
          </cell>
        </row>
        <row r="314">
          <cell r="E314" t="str">
            <v>22EMONTHLYLNON-REPRESENTED STATE EMPLOYEES</v>
          </cell>
          <cell r="F314" t="str">
            <v>22E</v>
          </cell>
          <cell r="G314" t="str">
            <v>Monthly</v>
          </cell>
          <cell r="H314" t="str">
            <v>L</v>
          </cell>
          <cell r="I314">
            <v>2266</v>
          </cell>
          <cell r="J314" t="str">
            <v>Non-Represented State Employees</v>
          </cell>
          <cell r="K314" t="str">
            <v>per DOP website</v>
          </cell>
          <cell r="L314">
            <v>41456</v>
          </cell>
          <cell r="M314">
            <v>10087</v>
          </cell>
          <cell r="N314" t="b">
            <v>1</v>
          </cell>
          <cell r="O314">
            <v>2266</v>
          </cell>
        </row>
        <row r="315">
          <cell r="E315" t="str">
            <v>22EMONTHLYMNON-REPRESENTED STATE EMPLOYEES</v>
          </cell>
          <cell r="F315" t="str">
            <v>22E</v>
          </cell>
          <cell r="G315" t="str">
            <v>Monthly</v>
          </cell>
          <cell r="H315" t="str">
            <v>M</v>
          </cell>
          <cell r="I315">
            <v>2317</v>
          </cell>
          <cell r="J315" t="str">
            <v>Non-Represented State Employees</v>
          </cell>
          <cell r="K315" t="str">
            <v>per DOP website</v>
          </cell>
          <cell r="L315">
            <v>41456</v>
          </cell>
          <cell r="M315">
            <v>10087</v>
          </cell>
          <cell r="N315" t="b">
            <v>1</v>
          </cell>
          <cell r="O315">
            <v>2317</v>
          </cell>
        </row>
        <row r="316">
          <cell r="E316" t="str">
            <v>22MONTHLYACOALITION</v>
          </cell>
          <cell r="F316" t="str">
            <v>22</v>
          </cell>
          <cell r="G316" t="str">
            <v>Monthly</v>
          </cell>
          <cell r="H316" t="str">
            <v>A</v>
          </cell>
          <cell r="I316">
            <v>1763</v>
          </cell>
          <cell r="J316" t="str">
            <v>Coalition</v>
          </cell>
          <cell r="K316" t="str">
            <v>per DOP website</v>
          </cell>
          <cell r="L316">
            <v>41456</v>
          </cell>
          <cell r="M316">
            <v>41202</v>
          </cell>
          <cell r="N316" t="b">
            <v>0</v>
          </cell>
          <cell r="O316">
            <v>1763</v>
          </cell>
        </row>
        <row r="317">
          <cell r="E317" t="str">
            <v>22MONTHLYANON-REPRESENTED STATE EMPLOYEES</v>
          </cell>
          <cell r="F317" t="str">
            <v>22</v>
          </cell>
          <cell r="G317" t="str">
            <v>Monthly</v>
          </cell>
          <cell r="H317" t="str">
            <v>A</v>
          </cell>
          <cell r="I317">
            <v>1763</v>
          </cell>
          <cell r="J317" t="str">
            <v>Non-Represented State Employees</v>
          </cell>
          <cell r="K317" t="str">
            <v>per DOP website</v>
          </cell>
          <cell r="L317">
            <v>41456</v>
          </cell>
          <cell r="M317">
            <v>10222</v>
          </cell>
          <cell r="N317" t="b">
            <v>0</v>
          </cell>
          <cell r="O317">
            <v>1763</v>
          </cell>
        </row>
        <row r="318">
          <cell r="E318" t="str">
            <v>22MONTHLYATEAMSTERS LOCAL UNION NUMBER 117</v>
          </cell>
          <cell r="F318" t="str">
            <v>22</v>
          </cell>
          <cell r="G318" t="str">
            <v>Monthly</v>
          </cell>
          <cell r="H318" t="str">
            <v>A</v>
          </cell>
          <cell r="I318">
            <v>1785</v>
          </cell>
          <cell r="J318" t="str">
            <v>Teamsters Local Union Number 117</v>
          </cell>
          <cell r="K318" t="str">
            <v>per Noli Benitez 201307</v>
          </cell>
          <cell r="L318">
            <v>41456</v>
          </cell>
          <cell r="M318">
            <v>10222</v>
          </cell>
          <cell r="N318" t="b">
            <v>0</v>
          </cell>
          <cell r="O318">
            <v>1785</v>
          </cell>
        </row>
        <row r="319">
          <cell r="E319" t="str">
            <v>22MONTHLYAWASHINGTON FEDERATION OF STATE EMPLOYEES</v>
          </cell>
          <cell r="F319" t="str">
            <v>22</v>
          </cell>
          <cell r="G319" t="str">
            <v>Monthly</v>
          </cell>
          <cell r="H319" t="str">
            <v>A</v>
          </cell>
          <cell r="I319">
            <v>1763</v>
          </cell>
          <cell r="J319" t="str">
            <v>Washington Federation of State Employees</v>
          </cell>
          <cell r="K319" t="str">
            <v>per DOP website</v>
          </cell>
          <cell r="L319">
            <v>41456</v>
          </cell>
          <cell r="M319">
            <v>24146</v>
          </cell>
          <cell r="N319" t="b">
            <v>0</v>
          </cell>
          <cell r="O319">
            <v>1763</v>
          </cell>
        </row>
        <row r="320">
          <cell r="E320" t="str">
            <v>22MONTHLYAWASHINGTON PUBLIC EMPLOYEES ASSOCIATION</v>
          </cell>
          <cell r="F320" t="str">
            <v>22</v>
          </cell>
          <cell r="G320" t="str">
            <v>Monthly</v>
          </cell>
          <cell r="H320" t="str">
            <v>A</v>
          </cell>
          <cell r="I320">
            <v>1763</v>
          </cell>
          <cell r="J320" t="str">
            <v>Washington Public Employees Association</v>
          </cell>
          <cell r="K320" t="str">
            <v>per DOP website</v>
          </cell>
          <cell r="L320">
            <v>41456</v>
          </cell>
          <cell r="M320">
            <v>28410</v>
          </cell>
          <cell r="N320" t="b">
            <v>0</v>
          </cell>
          <cell r="O320">
            <v>1763</v>
          </cell>
        </row>
        <row r="321">
          <cell r="E321" t="str">
            <v>22MONTHLYBCOALITION</v>
          </cell>
          <cell r="F321" t="str">
            <v>22</v>
          </cell>
          <cell r="G321" t="str">
            <v>Monthly</v>
          </cell>
          <cell r="H321" t="str">
            <v>B</v>
          </cell>
          <cell r="I321">
            <v>1803</v>
          </cell>
          <cell r="J321" t="str">
            <v>Coalition</v>
          </cell>
          <cell r="K321" t="str">
            <v>per DOP website</v>
          </cell>
          <cell r="L321">
            <v>41456</v>
          </cell>
          <cell r="M321">
            <v>41203</v>
          </cell>
          <cell r="N321" t="b">
            <v>0</v>
          </cell>
          <cell r="O321">
            <v>1803</v>
          </cell>
        </row>
        <row r="322">
          <cell r="E322" t="str">
            <v>22MONTHLYBNON-REPRESENTED STATE EMPLOYEES</v>
          </cell>
          <cell r="F322" t="str">
            <v>22</v>
          </cell>
          <cell r="G322" t="str">
            <v>Monthly</v>
          </cell>
          <cell r="H322" t="str">
            <v>B</v>
          </cell>
          <cell r="I322">
            <v>1803</v>
          </cell>
          <cell r="J322" t="str">
            <v>Non-Represented State Employees</v>
          </cell>
          <cell r="K322" t="str">
            <v>per DOP website</v>
          </cell>
          <cell r="L322">
            <v>41456</v>
          </cell>
          <cell r="M322">
            <v>10223</v>
          </cell>
          <cell r="N322" t="b">
            <v>0</v>
          </cell>
          <cell r="O322">
            <v>1803</v>
          </cell>
        </row>
        <row r="323">
          <cell r="E323" t="str">
            <v>22MONTHLYBTEAMSTERS LOCAL UNION NUMBER 117</v>
          </cell>
          <cell r="F323" t="str">
            <v>22</v>
          </cell>
          <cell r="G323" t="str">
            <v>Monthly</v>
          </cell>
          <cell r="H323" t="str">
            <v>B</v>
          </cell>
          <cell r="I323">
            <v>1827</v>
          </cell>
          <cell r="J323" t="str">
            <v>Teamsters Local Union Number 117</v>
          </cell>
          <cell r="K323" t="str">
            <v>per Noli Benitez 201307</v>
          </cell>
          <cell r="L323">
            <v>41456</v>
          </cell>
          <cell r="M323">
            <v>10223</v>
          </cell>
          <cell r="N323" t="b">
            <v>0</v>
          </cell>
          <cell r="O323">
            <v>1827</v>
          </cell>
        </row>
        <row r="324">
          <cell r="E324" t="str">
            <v>22MONTHLYBWASHINGTON FEDERATION OF STATE EMPLOYEES</v>
          </cell>
          <cell r="F324" t="str">
            <v>22</v>
          </cell>
          <cell r="G324" t="str">
            <v>Monthly</v>
          </cell>
          <cell r="H324" t="str">
            <v>B</v>
          </cell>
          <cell r="I324">
            <v>1803</v>
          </cell>
          <cell r="J324" t="str">
            <v>Washington Federation of State Employees</v>
          </cell>
          <cell r="K324" t="str">
            <v>per DOP website</v>
          </cell>
          <cell r="L324">
            <v>41456</v>
          </cell>
          <cell r="M324">
            <v>24147</v>
          </cell>
          <cell r="N324" t="b">
            <v>0</v>
          </cell>
          <cell r="O324">
            <v>1803</v>
          </cell>
        </row>
        <row r="325">
          <cell r="E325" t="str">
            <v>22MONTHLYBWASHINGTON PUBLIC EMPLOYEES ASSOCIATION</v>
          </cell>
          <cell r="F325" t="str">
            <v>22</v>
          </cell>
          <cell r="G325" t="str">
            <v>Monthly</v>
          </cell>
          <cell r="H325" t="str">
            <v>B</v>
          </cell>
          <cell r="I325">
            <v>1803</v>
          </cell>
          <cell r="J325" t="str">
            <v>Washington Public Employees Association</v>
          </cell>
          <cell r="K325" t="str">
            <v>per DOP website</v>
          </cell>
          <cell r="L325">
            <v>41456</v>
          </cell>
          <cell r="M325">
            <v>28411</v>
          </cell>
          <cell r="N325" t="b">
            <v>0</v>
          </cell>
          <cell r="O325">
            <v>1803</v>
          </cell>
        </row>
        <row r="326">
          <cell r="E326" t="str">
            <v>22MONTHLYCCOALITION</v>
          </cell>
          <cell r="F326" t="str">
            <v>22</v>
          </cell>
          <cell r="G326" t="str">
            <v>Monthly</v>
          </cell>
          <cell r="H326" t="str">
            <v>C</v>
          </cell>
          <cell r="I326">
            <v>1846</v>
          </cell>
          <cell r="J326" t="str">
            <v>Coalition</v>
          </cell>
          <cell r="K326" t="str">
            <v>per DOP website</v>
          </cell>
          <cell r="L326">
            <v>41456</v>
          </cell>
          <cell r="M326">
            <v>41204</v>
          </cell>
          <cell r="N326" t="b">
            <v>0</v>
          </cell>
          <cell r="O326">
            <v>1846</v>
          </cell>
        </row>
        <row r="327">
          <cell r="E327" t="str">
            <v>22MONTHLYCNON-REPRESENTED STATE EMPLOYEES</v>
          </cell>
          <cell r="F327" t="str">
            <v>22</v>
          </cell>
          <cell r="G327" t="str">
            <v>Monthly</v>
          </cell>
          <cell r="H327" t="str">
            <v>C</v>
          </cell>
          <cell r="I327">
            <v>1846</v>
          </cell>
          <cell r="J327" t="str">
            <v>Non-Represented State Employees</v>
          </cell>
          <cell r="K327" t="str">
            <v>per DOP website</v>
          </cell>
          <cell r="L327">
            <v>41456</v>
          </cell>
          <cell r="M327">
            <v>10224</v>
          </cell>
          <cell r="N327" t="b">
            <v>0</v>
          </cell>
          <cell r="O327">
            <v>1846</v>
          </cell>
        </row>
        <row r="328">
          <cell r="E328" t="str">
            <v>22MONTHLYCTEAMSTERS LOCAL UNION NUMBER 117</v>
          </cell>
          <cell r="F328" t="str">
            <v>22</v>
          </cell>
          <cell r="G328" t="str">
            <v>Monthly</v>
          </cell>
          <cell r="H328" t="str">
            <v>C</v>
          </cell>
          <cell r="I328">
            <v>1870</v>
          </cell>
          <cell r="J328" t="str">
            <v>Teamsters Local Union Number 117</v>
          </cell>
          <cell r="K328" t="str">
            <v>per Noli Benitez 201307</v>
          </cell>
          <cell r="L328">
            <v>41456</v>
          </cell>
          <cell r="M328">
            <v>10224</v>
          </cell>
          <cell r="N328" t="b">
            <v>0</v>
          </cell>
          <cell r="O328">
            <v>1870</v>
          </cell>
        </row>
        <row r="329">
          <cell r="E329" t="str">
            <v>22MONTHLYCWASHINGTON FEDERATION OF STATE EMPLOYEES</v>
          </cell>
          <cell r="F329" t="str">
            <v>22</v>
          </cell>
          <cell r="G329" t="str">
            <v>Monthly</v>
          </cell>
          <cell r="H329" t="str">
            <v>C</v>
          </cell>
          <cell r="I329">
            <v>1846</v>
          </cell>
          <cell r="J329" t="str">
            <v>Washington Federation of State Employees</v>
          </cell>
          <cell r="K329" t="str">
            <v>per DOP website</v>
          </cell>
          <cell r="L329">
            <v>41456</v>
          </cell>
          <cell r="M329">
            <v>24148</v>
          </cell>
          <cell r="N329" t="b">
            <v>0</v>
          </cell>
          <cell r="O329">
            <v>1846</v>
          </cell>
        </row>
        <row r="330">
          <cell r="E330" t="str">
            <v>22MONTHLYCWASHINGTON PUBLIC EMPLOYEES ASSOCIATION</v>
          </cell>
          <cell r="F330" t="str">
            <v>22</v>
          </cell>
          <cell r="G330" t="str">
            <v>Monthly</v>
          </cell>
          <cell r="H330" t="str">
            <v>C</v>
          </cell>
          <cell r="I330">
            <v>1846</v>
          </cell>
          <cell r="J330" t="str">
            <v>Washington Public Employees Association</v>
          </cell>
          <cell r="K330" t="str">
            <v>per DOP website</v>
          </cell>
          <cell r="L330">
            <v>41456</v>
          </cell>
          <cell r="M330">
            <v>28412</v>
          </cell>
          <cell r="N330" t="b">
            <v>0</v>
          </cell>
          <cell r="O330">
            <v>1846</v>
          </cell>
        </row>
        <row r="331">
          <cell r="E331" t="str">
            <v>22MONTHLYDCOALITION</v>
          </cell>
          <cell r="F331" t="str">
            <v>22</v>
          </cell>
          <cell r="G331" t="str">
            <v>Monthly</v>
          </cell>
          <cell r="H331" t="str">
            <v>D</v>
          </cell>
          <cell r="I331">
            <v>1885</v>
          </cell>
          <cell r="J331" t="str">
            <v>Coalition</v>
          </cell>
          <cell r="K331" t="str">
            <v>per DOP website</v>
          </cell>
          <cell r="L331">
            <v>41456</v>
          </cell>
          <cell r="M331">
            <v>41205</v>
          </cell>
          <cell r="N331" t="b">
            <v>0</v>
          </cell>
          <cell r="O331">
            <v>1885</v>
          </cell>
        </row>
        <row r="332">
          <cell r="E332" t="str">
            <v>22MONTHLYDNON-REPRESENTED STATE EMPLOYEES</v>
          </cell>
          <cell r="F332" t="str">
            <v>22</v>
          </cell>
          <cell r="G332" t="str">
            <v>Monthly</v>
          </cell>
          <cell r="H332" t="str">
            <v>D</v>
          </cell>
          <cell r="I332">
            <v>1885</v>
          </cell>
          <cell r="J332" t="str">
            <v>Non-Represented State Employees</v>
          </cell>
          <cell r="K332" t="str">
            <v>per DOP website</v>
          </cell>
          <cell r="L332">
            <v>41456</v>
          </cell>
          <cell r="M332">
            <v>10225</v>
          </cell>
          <cell r="N332" t="b">
            <v>0</v>
          </cell>
          <cell r="O332">
            <v>1885</v>
          </cell>
        </row>
        <row r="333">
          <cell r="E333" t="str">
            <v>22MONTHLYDTEAMSTERS LOCAL UNION NUMBER 117</v>
          </cell>
          <cell r="F333" t="str">
            <v>22</v>
          </cell>
          <cell r="G333" t="str">
            <v>Monthly</v>
          </cell>
          <cell r="H333" t="str">
            <v>D</v>
          </cell>
          <cell r="I333">
            <v>1909</v>
          </cell>
          <cell r="J333" t="str">
            <v>Teamsters Local Union Number 117</v>
          </cell>
          <cell r="K333" t="str">
            <v>per Noli Benitez 201307</v>
          </cell>
          <cell r="L333">
            <v>41456</v>
          </cell>
          <cell r="M333">
            <v>10225</v>
          </cell>
          <cell r="N333" t="b">
            <v>0</v>
          </cell>
          <cell r="O333">
            <v>1909</v>
          </cell>
        </row>
        <row r="334">
          <cell r="E334" t="str">
            <v>22MONTHLYDWASHINGTON FEDERATION OF STATE EMPLOYEES</v>
          </cell>
          <cell r="F334" t="str">
            <v>22</v>
          </cell>
          <cell r="G334" t="str">
            <v>Monthly</v>
          </cell>
          <cell r="H334" t="str">
            <v>D</v>
          </cell>
          <cell r="I334">
            <v>1885</v>
          </cell>
          <cell r="J334" t="str">
            <v>Washington Federation of State Employees</v>
          </cell>
          <cell r="K334" t="str">
            <v>per DOP website</v>
          </cell>
          <cell r="L334">
            <v>41456</v>
          </cell>
          <cell r="M334">
            <v>24149</v>
          </cell>
          <cell r="N334" t="b">
            <v>0</v>
          </cell>
          <cell r="O334">
            <v>1885</v>
          </cell>
        </row>
        <row r="335">
          <cell r="E335" t="str">
            <v>22MONTHLYDWASHINGTON PUBLIC EMPLOYEES ASSOCIATION</v>
          </cell>
          <cell r="F335" t="str">
            <v>22</v>
          </cell>
          <cell r="G335" t="str">
            <v>Monthly</v>
          </cell>
          <cell r="H335" t="str">
            <v>D</v>
          </cell>
          <cell r="I335">
            <v>1885</v>
          </cell>
          <cell r="J335" t="str">
            <v>Washington Public Employees Association</v>
          </cell>
          <cell r="K335" t="str">
            <v>per DOP website</v>
          </cell>
          <cell r="L335">
            <v>41456</v>
          </cell>
          <cell r="M335">
            <v>28413</v>
          </cell>
          <cell r="N335" t="b">
            <v>0</v>
          </cell>
          <cell r="O335">
            <v>1885</v>
          </cell>
        </row>
        <row r="336">
          <cell r="E336" t="str">
            <v>22MONTHLYECOALITION</v>
          </cell>
          <cell r="F336" t="str">
            <v>22</v>
          </cell>
          <cell r="G336" t="str">
            <v>Monthly</v>
          </cell>
          <cell r="H336" t="str">
            <v>E</v>
          </cell>
          <cell r="I336">
            <v>1929</v>
          </cell>
          <cell r="J336" t="str">
            <v>Coalition</v>
          </cell>
          <cell r="K336" t="str">
            <v>per DOP website</v>
          </cell>
          <cell r="L336">
            <v>41456</v>
          </cell>
          <cell r="M336">
            <v>41206</v>
          </cell>
          <cell r="N336" t="b">
            <v>0</v>
          </cell>
          <cell r="O336">
            <v>1929</v>
          </cell>
        </row>
        <row r="337">
          <cell r="E337" t="str">
            <v>22MONTHLYENON-REPRESENTED STATE EMPLOYEES</v>
          </cell>
          <cell r="F337" t="str">
            <v>22</v>
          </cell>
          <cell r="G337" t="str">
            <v>Monthly</v>
          </cell>
          <cell r="H337" t="str">
            <v>E</v>
          </cell>
          <cell r="I337">
            <v>1929</v>
          </cell>
          <cell r="J337" t="str">
            <v>Non-Represented State Employees</v>
          </cell>
          <cell r="K337" t="str">
            <v>per DOP website</v>
          </cell>
          <cell r="L337">
            <v>41456</v>
          </cell>
          <cell r="M337">
            <v>10226</v>
          </cell>
          <cell r="N337" t="b">
            <v>0</v>
          </cell>
          <cell r="O337">
            <v>1929</v>
          </cell>
        </row>
        <row r="338">
          <cell r="E338" t="str">
            <v>22MONTHLYETEAMSTERS LOCAL UNION NUMBER 117</v>
          </cell>
          <cell r="F338" t="str">
            <v>22</v>
          </cell>
          <cell r="G338" t="str">
            <v>Monthly</v>
          </cell>
          <cell r="H338" t="str">
            <v>E</v>
          </cell>
          <cell r="I338">
            <v>1952</v>
          </cell>
          <cell r="J338" t="str">
            <v>Teamsters Local Union Number 117</v>
          </cell>
          <cell r="K338" t="str">
            <v>per Noli Benitez 201307</v>
          </cell>
          <cell r="L338">
            <v>41456</v>
          </cell>
          <cell r="M338">
            <v>10226</v>
          </cell>
          <cell r="N338" t="b">
            <v>0</v>
          </cell>
          <cell r="O338">
            <v>1952</v>
          </cell>
        </row>
        <row r="339">
          <cell r="E339" t="str">
            <v>22MONTHLYEWASHINGTON FEDERATION OF STATE EMPLOYEES</v>
          </cell>
          <cell r="F339" t="str">
            <v>22</v>
          </cell>
          <cell r="G339" t="str">
            <v>Monthly</v>
          </cell>
          <cell r="H339" t="str">
            <v>E</v>
          </cell>
          <cell r="I339">
            <v>1929</v>
          </cell>
          <cell r="J339" t="str">
            <v>Washington Federation of State Employees</v>
          </cell>
          <cell r="K339" t="str">
            <v>per DOP website</v>
          </cell>
          <cell r="L339">
            <v>41456</v>
          </cell>
          <cell r="M339">
            <v>24150</v>
          </cell>
          <cell r="N339" t="b">
            <v>0</v>
          </cell>
          <cell r="O339">
            <v>1929</v>
          </cell>
        </row>
        <row r="340">
          <cell r="E340" t="str">
            <v>22MONTHLYEWASHINGTON PUBLIC EMPLOYEES ASSOCIATION</v>
          </cell>
          <cell r="F340" t="str">
            <v>22</v>
          </cell>
          <cell r="G340" t="str">
            <v>Monthly</v>
          </cell>
          <cell r="H340" t="str">
            <v>E</v>
          </cell>
          <cell r="I340">
            <v>1929</v>
          </cell>
          <cell r="J340" t="str">
            <v>Washington Public Employees Association</v>
          </cell>
          <cell r="K340" t="str">
            <v>per DOP website</v>
          </cell>
          <cell r="L340">
            <v>41456</v>
          </cell>
          <cell r="M340">
            <v>28414</v>
          </cell>
          <cell r="N340" t="b">
            <v>0</v>
          </cell>
          <cell r="O340">
            <v>1929</v>
          </cell>
        </row>
        <row r="341">
          <cell r="E341" t="str">
            <v>22MONTHLYFCOALITION</v>
          </cell>
          <cell r="F341" t="str">
            <v>22</v>
          </cell>
          <cell r="G341" t="str">
            <v>Monthly</v>
          </cell>
          <cell r="H341" t="str">
            <v>F</v>
          </cell>
          <cell r="I341">
            <v>1975</v>
          </cell>
          <cell r="J341" t="str">
            <v>Coalition</v>
          </cell>
          <cell r="K341" t="str">
            <v>per DOP website</v>
          </cell>
          <cell r="L341">
            <v>41456</v>
          </cell>
          <cell r="M341">
            <v>41207</v>
          </cell>
          <cell r="N341" t="b">
            <v>0</v>
          </cell>
          <cell r="O341">
            <v>1975</v>
          </cell>
        </row>
        <row r="342">
          <cell r="E342" t="str">
            <v>22MONTHLYFNON-REPRESENTED STATE EMPLOYEES</v>
          </cell>
          <cell r="F342" t="str">
            <v>22</v>
          </cell>
          <cell r="G342" t="str">
            <v>Monthly</v>
          </cell>
          <cell r="H342" t="str">
            <v>F</v>
          </cell>
          <cell r="I342">
            <v>1975</v>
          </cell>
          <cell r="J342" t="str">
            <v>Non-Represented State Employees</v>
          </cell>
          <cell r="K342" t="str">
            <v>per DOP website</v>
          </cell>
          <cell r="L342">
            <v>41456</v>
          </cell>
          <cell r="M342">
            <v>10227</v>
          </cell>
          <cell r="N342" t="b">
            <v>0</v>
          </cell>
          <cell r="O342">
            <v>1975</v>
          </cell>
        </row>
        <row r="343">
          <cell r="E343" t="str">
            <v>22MONTHLYFTEAMSTERS LOCAL UNION NUMBER 117</v>
          </cell>
          <cell r="F343" t="str">
            <v>22</v>
          </cell>
          <cell r="G343" t="str">
            <v>Monthly</v>
          </cell>
          <cell r="H343" t="str">
            <v>F</v>
          </cell>
          <cell r="I343">
            <v>2000</v>
          </cell>
          <cell r="J343" t="str">
            <v>Teamsters Local Union Number 117</v>
          </cell>
          <cell r="K343" t="str">
            <v>per Noli Benitez 201307</v>
          </cell>
          <cell r="L343">
            <v>41456</v>
          </cell>
          <cell r="M343">
            <v>10227</v>
          </cell>
          <cell r="N343" t="b">
            <v>0</v>
          </cell>
          <cell r="O343">
            <v>2000</v>
          </cell>
        </row>
        <row r="344">
          <cell r="E344" t="str">
            <v>22MONTHLYFWASHINGTON FEDERATION OF STATE EMPLOYEES</v>
          </cell>
          <cell r="F344" t="str">
            <v>22</v>
          </cell>
          <cell r="G344" t="str">
            <v>Monthly</v>
          </cell>
          <cell r="H344" t="str">
            <v>F</v>
          </cell>
          <cell r="I344">
            <v>1975</v>
          </cell>
          <cell r="J344" t="str">
            <v>Washington Federation of State Employees</v>
          </cell>
          <cell r="K344" t="str">
            <v>per DOP website</v>
          </cell>
          <cell r="L344">
            <v>41456</v>
          </cell>
          <cell r="M344">
            <v>24151</v>
          </cell>
          <cell r="N344" t="b">
            <v>0</v>
          </cell>
          <cell r="O344">
            <v>1975</v>
          </cell>
        </row>
        <row r="345">
          <cell r="E345" t="str">
            <v>22MONTHLYFWASHINGTON PUBLIC EMPLOYEES ASSOCIATION</v>
          </cell>
          <cell r="F345" t="str">
            <v>22</v>
          </cell>
          <cell r="G345" t="str">
            <v>Monthly</v>
          </cell>
          <cell r="H345" t="str">
            <v>F</v>
          </cell>
          <cell r="I345">
            <v>1975</v>
          </cell>
          <cell r="J345" t="str">
            <v>Washington Public Employees Association</v>
          </cell>
          <cell r="K345" t="str">
            <v>per DOP website</v>
          </cell>
          <cell r="L345">
            <v>41456</v>
          </cell>
          <cell r="M345">
            <v>28415</v>
          </cell>
          <cell r="N345" t="b">
            <v>0</v>
          </cell>
          <cell r="O345">
            <v>1975</v>
          </cell>
        </row>
        <row r="346">
          <cell r="E346" t="str">
            <v>22MONTHLYGCOALITION</v>
          </cell>
          <cell r="F346" t="str">
            <v>22</v>
          </cell>
          <cell r="G346" t="str">
            <v>Monthly</v>
          </cell>
          <cell r="H346" t="str">
            <v>G</v>
          </cell>
          <cell r="I346">
            <v>2016</v>
          </cell>
          <cell r="J346" t="str">
            <v>Coalition</v>
          </cell>
          <cell r="K346" t="str">
            <v>per DOP website</v>
          </cell>
          <cell r="L346">
            <v>41456</v>
          </cell>
          <cell r="M346">
            <v>41208</v>
          </cell>
          <cell r="N346" t="b">
            <v>0</v>
          </cell>
          <cell r="O346">
            <v>2016</v>
          </cell>
        </row>
        <row r="347">
          <cell r="E347" t="str">
            <v>22MONTHLYGNON-REPRESENTED STATE EMPLOYEES</v>
          </cell>
          <cell r="F347" t="str">
            <v>22</v>
          </cell>
          <cell r="G347" t="str">
            <v>Monthly</v>
          </cell>
          <cell r="H347" t="str">
            <v>G</v>
          </cell>
          <cell r="I347">
            <v>2016</v>
          </cell>
          <cell r="J347" t="str">
            <v>Non-Represented State Employees</v>
          </cell>
          <cell r="K347" t="str">
            <v>per DOP website</v>
          </cell>
          <cell r="L347">
            <v>41456</v>
          </cell>
          <cell r="M347">
            <v>10228</v>
          </cell>
          <cell r="N347" t="b">
            <v>0</v>
          </cell>
          <cell r="O347">
            <v>2016</v>
          </cell>
        </row>
        <row r="348">
          <cell r="E348" t="str">
            <v>22MONTHLYGTEAMSTERS LOCAL UNION NUMBER 117</v>
          </cell>
          <cell r="F348" t="str">
            <v>22</v>
          </cell>
          <cell r="G348" t="str">
            <v>Monthly</v>
          </cell>
          <cell r="H348" t="str">
            <v>G</v>
          </cell>
          <cell r="I348">
            <v>2042</v>
          </cell>
          <cell r="J348" t="str">
            <v>Teamsters Local Union Number 117</v>
          </cell>
          <cell r="K348" t="str">
            <v>per Noli Benitez 201307</v>
          </cell>
          <cell r="L348">
            <v>41456</v>
          </cell>
          <cell r="M348">
            <v>10228</v>
          </cell>
          <cell r="N348" t="b">
            <v>0</v>
          </cell>
          <cell r="O348">
            <v>2042</v>
          </cell>
        </row>
        <row r="349">
          <cell r="E349" t="str">
            <v>22MONTHLYGWASHINGTON FEDERATION OF STATE EMPLOYEES</v>
          </cell>
          <cell r="F349" t="str">
            <v>22</v>
          </cell>
          <cell r="G349" t="str">
            <v>Monthly</v>
          </cell>
          <cell r="H349" t="str">
            <v>G</v>
          </cell>
          <cell r="I349">
            <v>2016</v>
          </cell>
          <cell r="J349" t="str">
            <v>Washington Federation of State Employees</v>
          </cell>
          <cell r="K349" t="str">
            <v>per DOP website</v>
          </cell>
          <cell r="L349">
            <v>41456</v>
          </cell>
          <cell r="M349">
            <v>24152</v>
          </cell>
          <cell r="N349" t="b">
            <v>0</v>
          </cell>
          <cell r="O349">
            <v>2016</v>
          </cell>
        </row>
        <row r="350">
          <cell r="E350" t="str">
            <v>22MONTHLYGWASHINGTON PUBLIC EMPLOYEES ASSOCIATION</v>
          </cell>
          <cell r="F350" t="str">
            <v>22</v>
          </cell>
          <cell r="G350" t="str">
            <v>Monthly</v>
          </cell>
          <cell r="H350" t="str">
            <v>G</v>
          </cell>
          <cell r="I350">
            <v>2016</v>
          </cell>
          <cell r="J350" t="str">
            <v>Washington Public Employees Association</v>
          </cell>
          <cell r="K350" t="str">
            <v>per DOP website</v>
          </cell>
          <cell r="L350">
            <v>41456</v>
          </cell>
          <cell r="M350">
            <v>28416</v>
          </cell>
          <cell r="N350" t="b">
            <v>0</v>
          </cell>
          <cell r="O350">
            <v>2016</v>
          </cell>
        </row>
        <row r="351">
          <cell r="E351" t="str">
            <v>22MONTHLYHCOALITION</v>
          </cell>
          <cell r="F351" t="str">
            <v>22</v>
          </cell>
          <cell r="G351" t="str">
            <v>Monthly</v>
          </cell>
          <cell r="H351" t="str">
            <v>H</v>
          </cell>
          <cell r="I351">
            <v>2068</v>
          </cell>
          <cell r="J351" t="str">
            <v>Coalition</v>
          </cell>
          <cell r="K351" t="str">
            <v>per DOP website</v>
          </cell>
          <cell r="L351">
            <v>41456</v>
          </cell>
          <cell r="M351">
            <v>41209</v>
          </cell>
          <cell r="N351" t="b">
            <v>0</v>
          </cell>
          <cell r="O351">
            <v>2068</v>
          </cell>
        </row>
        <row r="352">
          <cell r="E352" t="str">
            <v>22MONTHLYHNON-REPRESENTED STATE EMPLOYEES</v>
          </cell>
          <cell r="F352" t="str">
            <v>22</v>
          </cell>
          <cell r="G352" t="str">
            <v>Monthly</v>
          </cell>
          <cell r="H352" t="str">
            <v>H</v>
          </cell>
          <cell r="I352">
            <v>2068</v>
          </cell>
          <cell r="J352" t="str">
            <v>Non-Represented State Employees</v>
          </cell>
          <cell r="K352" t="str">
            <v>per DOP website</v>
          </cell>
          <cell r="L352">
            <v>41456</v>
          </cell>
          <cell r="M352">
            <v>10229</v>
          </cell>
          <cell r="N352" t="b">
            <v>0</v>
          </cell>
          <cell r="O352">
            <v>2068</v>
          </cell>
        </row>
        <row r="353">
          <cell r="E353" t="str">
            <v>22MONTHLYHTEAMSTERS LOCAL UNION NUMBER 117</v>
          </cell>
          <cell r="F353" t="str">
            <v>22</v>
          </cell>
          <cell r="G353" t="str">
            <v>Monthly</v>
          </cell>
          <cell r="H353" t="str">
            <v>H</v>
          </cell>
          <cell r="I353">
            <v>2094</v>
          </cell>
          <cell r="J353" t="str">
            <v>Teamsters Local Union Number 117</v>
          </cell>
          <cell r="K353" t="str">
            <v>per Noli Benitez 201307</v>
          </cell>
          <cell r="L353">
            <v>41456</v>
          </cell>
          <cell r="M353">
            <v>10229</v>
          </cell>
          <cell r="N353" t="b">
            <v>0</v>
          </cell>
          <cell r="O353">
            <v>2094</v>
          </cell>
        </row>
        <row r="354">
          <cell r="E354" t="str">
            <v>22MONTHLYHWASHINGTON FEDERATION OF STATE EMPLOYEES</v>
          </cell>
          <cell r="F354" t="str">
            <v>22</v>
          </cell>
          <cell r="G354" t="str">
            <v>Monthly</v>
          </cell>
          <cell r="H354" t="str">
            <v>H</v>
          </cell>
          <cell r="I354">
            <v>2068</v>
          </cell>
          <cell r="J354" t="str">
            <v>Washington Federation of State Employees</v>
          </cell>
          <cell r="K354" t="str">
            <v>per DOP website</v>
          </cell>
          <cell r="L354">
            <v>41456</v>
          </cell>
          <cell r="M354">
            <v>24153</v>
          </cell>
          <cell r="N354" t="b">
            <v>0</v>
          </cell>
          <cell r="O354">
            <v>2068</v>
          </cell>
        </row>
        <row r="355">
          <cell r="E355" t="str">
            <v>22MONTHLYHWASHINGTON PUBLIC EMPLOYEES ASSOCIATION</v>
          </cell>
          <cell r="F355" t="str">
            <v>22</v>
          </cell>
          <cell r="G355" t="str">
            <v>Monthly</v>
          </cell>
          <cell r="H355" t="str">
            <v>H</v>
          </cell>
          <cell r="I355">
            <v>2068</v>
          </cell>
          <cell r="J355" t="str">
            <v>Washington Public Employees Association</v>
          </cell>
          <cell r="K355" t="str">
            <v>per DOP website</v>
          </cell>
          <cell r="L355">
            <v>41456</v>
          </cell>
          <cell r="M355">
            <v>28417</v>
          </cell>
          <cell r="N355" t="b">
            <v>0</v>
          </cell>
          <cell r="O355">
            <v>2068</v>
          </cell>
        </row>
        <row r="356">
          <cell r="E356" t="str">
            <v>22MONTHLYICOALITION</v>
          </cell>
          <cell r="F356" t="str">
            <v>22</v>
          </cell>
          <cell r="G356" t="str">
            <v>Monthly</v>
          </cell>
          <cell r="H356" t="str">
            <v>I</v>
          </cell>
          <cell r="I356">
            <v>2113</v>
          </cell>
          <cell r="J356" t="str">
            <v>Coalition</v>
          </cell>
          <cell r="K356" t="str">
            <v>per DOP website</v>
          </cell>
          <cell r="L356">
            <v>41456</v>
          </cell>
          <cell r="M356">
            <v>41210</v>
          </cell>
          <cell r="N356" t="b">
            <v>0</v>
          </cell>
          <cell r="O356">
            <v>2113</v>
          </cell>
        </row>
        <row r="357">
          <cell r="E357" t="str">
            <v>22MONTHLYINON-REPRESENTED STATE EMPLOYEES</v>
          </cell>
          <cell r="F357" t="str">
            <v>22</v>
          </cell>
          <cell r="G357" t="str">
            <v>Monthly</v>
          </cell>
          <cell r="H357" t="str">
            <v>I</v>
          </cell>
          <cell r="I357">
            <v>2113</v>
          </cell>
          <cell r="J357" t="str">
            <v>Non-Represented State Employees</v>
          </cell>
          <cell r="K357" t="str">
            <v>per DOP website</v>
          </cell>
          <cell r="L357">
            <v>41456</v>
          </cell>
          <cell r="M357">
            <v>10230</v>
          </cell>
          <cell r="N357" t="b">
            <v>0</v>
          </cell>
          <cell r="O357">
            <v>2113</v>
          </cell>
        </row>
        <row r="358">
          <cell r="E358" t="str">
            <v>22MONTHLYITEAMSTERS LOCAL UNION NUMBER 117</v>
          </cell>
          <cell r="F358" t="str">
            <v>22</v>
          </cell>
          <cell r="G358" t="str">
            <v>Monthly</v>
          </cell>
          <cell r="H358" t="str">
            <v>I</v>
          </cell>
          <cell r="I358">
            <v>2140</v>
          </cell>
          <cell r="J358" t="str">
            <v>Teamsters Local Union Number 117</v>
          </cell>
          <cell r="K358" t="str">
            <v>per Noli Benitez 201307</v>
          </cell>
          <cell r="L358">
            <v>41456</v>
          </cell>
          <cell r="M358">
            <v>10230</v>
          </cell>
          <cell r="N358" t="b">
            <v>0</v>
          </cell>
          <cell r="O358">
            <v>2140</v>
          </cell>
        </row>
        <row r="359">
          <cell r="E359" t="str">
            <v>22MONTHLYIWASHINGTON FEDERATION OF STATE EMPLOYEES</v>
          </cell>
          <cell r="F359" t="str">
            <v>22</v>
          </cell>
          <cell r="G359" t="str">
            <v>Monthly</v>
          </cell>
          <cell r="H359" t="str">
            <v>I</v>
          </cell>
          <cell r="I359">
            <v>2113</v>
          </cell>
          <cell r="J359" t="str">
            <v>Washington Federation of State Employees</v>
          </cell>
          <cell r="K359" t="str">
            <v>per DOP website</v>
          </cell>
          <cell r="L359">
            <v>41456</v>
          </cell>
          <cell r="M359">
            <v>24154</v>
          </cell>
          <cell r="N359" t="b">
            <v>0</v>
          </cell>
          <cell r="O359">
            <v>2113</v>
          </cell>
        </row>
        <row r="360">
          <cell r="E360" t="str">
            <v>22MONTHLYIWASHINGTON PUBLIC EMPLOYEES ASSOCIATION</v>
          </cell>
          <cell r="F360" t="str">
            <v>22</v>
          </cell>
          <cell r="G360" t="str">
            <v>Monthly</v>
          </cell>
          <cell r="H360" t="str">
            <v>I</v>
          </cell>
          <cell r="I360">
            <v>2113</v>
          </cell>
          <cell r="J360" t="str">
            <v>Washington Public Employees Association</v>
          </cell>
          <cell r="K360" t="str">
            <v>per DOP website</v>
          </cell>
          <cell r="L360">
            <v>41456</v>
          </cell>
          <cell r="M360">
            <v>28418</v>
          </cell>
          <cell r="N360" t="b">
            <v>0</v>
          </cell>
          <cell r="O360">
            <v>2113</v>
          </cell>
        </row>
        <row r="361">
          <cell r="E361" t="str">
            <v>22MONTHLYJCOALITION</v>
          </cell>
          <cell r="F361" t="str">
            <v>22</v>
          </cell>
          <cell r="G361" t="str">
            <v>Monthly</v>
          </cell>
          <cell r="H361" t="str">
            <v>J</v>
          </cell>
          <cell r="I361">
            <v>2161</v>
          </cell>
          <cell r="J361" t="str">
            <v>Coalition</v>
          </cell>
          <cell r="K361" t="str">
            <v>per DOP website</v>
          </cell>
          <cell r="L361">
            <v>41456</v>
          </cell>
          <cell r="M361">
            <v>41211</v>
          </cell>
          <cell r="N361" t="b">
            <v>0</v>
          </cell>
          <cell r="O361">
            <v>2161</v>
          </cell>
        </row>
        <row r="362">
          <cell r="E362" t="str">
            <v>22MONTHLYJNON-REPRESENTED STATE EMPLOYEES</v>
          </cell>
          <cell r="F362" t="str">
            <v>22</v>
          </cell>
          <cell r="G362" t="str">
            <v>Monthly</v>
          </cell>
          <cell r="H362" t="str">
            <v>J</v>
          </cell>
          <cell r="I362">
            <v>2161</v>
          </cell>
          <cell r="J362" t="str">
            <v>Non-Represented State Employees</v>
          </cell>
          <cell r="K362" t="str">
            <v>per DOP website</v>
          </cell>
          <cell r="L362">
            <v>41456</v>
          </cell>
          <cell r="M362">
            <v>10231</v>
          </cell>
          <cell r="N362" t="b">
            <v>0</v>
          </cell>
          <cell r="O362">
            <v>2161</v>
          </cell>
        </row>
        <row r="363">
          <cell r="E363" t="str">
            <v>22MONTHLYJTEAMSTERS LOCAL UNION NUMBER 117</v>
          </cell>
          <cell r="F363" t="str">
            <v>22</v>
          </cell>
          <cell r="G363" t="str">
            <v>Monthly</v>
          </cell>
          <cell r="H363" t="str">
            <v>J</v>
          </cell>
          <cell r="I363">
            <v>2190</v>
          </cell>
          <cell r="J363" t="str">
            <v>Teamsters Local Union Number 117</v>
          </cell>
          <cell r="K363" t="str">
            <v>per Noli Benitez 201307</v>
          </cell>
          <cell r="L363">
            <v>41456</v>
          </cell>
          <cell r="M363">
            <v>10231</v>
          </cell>
          <cell r="N363" t="b">
            <v>0</v>
          </cell>
          <cell r="O363">
            <v>2190</v>
          </cell>
        </row>
        <row r="364">
          <cell r="E364" t="str">
            <v>22MONTHLYJWASHINGTON FEDERATION OF STATE EMPLOYEES</v>
          </cell>
          <cell r="F364" t="str">
            <v>22</v>
          </cell>
          <cell r="G364" t="str">
            <v>Monthly</v>
          </cell>
          <cell r="H364" t="str">
            <v>J</v>
          </cell>
          <cell r="I364">
            <v>2161</v>
          </cell>
          <cell r="J364" t="str">
            <v>Washington Federation of State Employees</v>
          </cell>
          <cell r="K364" t="str">
            <v>per DOP website</v>
          </cell>
          <cell r="L364">
            <v>41456</v>
          </cell>
          <cell r="M364">
            <v>24155</v>
          </cell>
          <cell r="N364" t="b">
            <v>0</v>
          </cell>
          <cell r="O364">
            <v>2161</v>
          </cell>
        </row>
        <row r="365">
          <cell r="E365" t="str">
            <v>22MONTHLYJWASHINGTON PUBLIC EMPLOYEES ASSOCIATION</v>
          </cell>
          <cell r="F365" t="str">
            <v>22</v>
          </cell>
          <cell r="G365" t="str">
            <v>Monthly</v>
          </cell>
          <cell r="H365" t="str">
            <v>J</v>
          </cell>
          <cell r="I365">
            <v>2161</v>
          </cell>
          <cell r="J365" t="str">
            <v>Washington Public Employees Association</v>
          </cell>
          <cell r="K365" t="str">
            <v>per DOP website</v>
          </cell>
          <cell r="L365">
            <v>41456</v>
          </cell>
          <cell r="M365">
            <v>28419</v>
          </cell>
          <cell r="N365" t="b">
            <v>0</v>
          </cell>
          <cell r="O365">
            <v>2161</v>
          </cell>
        </row>
        <row r="366">
          <cell r="E366" t="str">
            <v>22MONTHLYKCOALITION</v>
          </cell>
          <cell r="F366" t="str">
            <v>22</v>
          </cell>
          <cell r="G366" t="str">
            <v>Monthly</v>
          </cell>
          <cell r="H366" t="str">
            <v>K</v>
          </cell>
          <cell r="I366">
            <v>2212</v>
          </cell>
          <cell r="J366" t="str">
            <v>Coalition</v>
          </cell>
          <cell r="K366" t="str">
            <v>per DOP website</v>
          </cell>
          <cell r="L366">
            <v>41456</v>
          </cell>
          <cell r="M366">
            <v>41212</v>
          </cell>
          <cell r="N366" t="b">
            <v>0</v>
          </cell>
          <cell r="O366">
            <v>2212</v>
          </cell>
        </row>
        <row r="367">
          <cell r="E367" t="str">
            <v>22MONTHLYKNON-REPRESENTED STATE EMPLOYEES</v>
          </cell>
          <cell r="F367" t="str">
            <v>22</v>
          </cell>
          <cell r="G367" t="str">
            <v>Monthly</v>
          </cell>
          <cell r="H367" t="str">
            <v>K</v>
          </cell>
          <cell r="I367">
            <v>2212</v>
          </cell>
          <cell r="J367" t="str">
            <v>Non-Represented State Employees</v>
          </cell>
          <cell r="K367" t="str">
            <v>per DOP website</v>
          </cell>
          <cell r="L367">
            <v>41456</v>
          </cell>
          <cell r="M367">
            <v>10232</v>
          </cell>
          <cell r="N367" t="b">
            <v>0</v>
          </cell>
          <cell r="O367">
            <v>2212</v>
          </cell>
        </row>
        <row r="368">
          <cell r="E368" t="str">
            <v>22MONTHLYKTEAMSTERS LOCAL UNION NUMBER 117</v>
          </cell>
          <cell r="F368" t="str">
            <v>22</v>
          </cell>
          <cell r="G368" t="str">
            <v>Monthly</v>
          </cell>
          <cell r="H368" t="str">
            <v>K</v>
          </cell>
          <cell r="I368">
            <v>2241</v>
          </cell>
          <cell r="J368" t="str">
            <v>Teamsters Local Union Number 117</v>
          </cell>
          <cell r="K368" t="str">
            <v>per Noli Benitez 201307</v>
          </cell>
          <cell r="L368">
            <v>41456</v>
          </cell>
          <cell r="M368">
            <v>10232</v>
          </cell>
          <cell r="N368" t="b">
            <v>0</v>
          </cell>
          <cell r="O368">
            <v>2241</v>
          </cell>
        </row>
        <row r="369">
          <cell r="E369" t="str">
            <v>22MONTHLYKWASHINGTON FEDERATION OF STATE EMPLOYEES</v>
          </cell>
          <cell r="F369" t="str">
            <v>22</v>
          </cell>
          <cell r="G369" t="str">
            <v>Monthly</v>
          </cell>
          <cell r="H369" t="str">
            <v>K</v>
          </cell>
          <cell r="I369">
            <v>2212</v>
          </cell>
          <cell r="J369" t="str">
            <v>Washington Federation of State Employees</v>
          </cell>
          <cell r="K369" t="str">
            <v>per DOP website</v>
          </cell>
          <cell r="L369">
            <v>41456</v>
          </cell>
          <cell r="M369">
            <v>24156</v>
          </cell>
          <cell r="N369" t="b">
            <v>0</v>
          </cell>
          <cell r="O369">
            <v>2212</v>
          </cell>
        </row>
        <row r="370">
          <cell r="E370" t="str">
            <v>22MONTHLYKWASHINGTON PUBLIC EMPLOYEES ASSOCIATION</v>
          </cell>
          <cell r="F370" t="str">
            <v>22</v>
          </cell>
          <cell r="G370" t="str">
            <v>Monthly</v>
          </cell>
          <cell r="H370" t="str">
            <v>K</v>
          </cell>
          <cell r="I370">
            <v>2212</v>
          </cell>
          <cell r="J370" t="str">
            <v>Washington Public Employees Association</v>
          </cell>
          <cell r="K370" t="str">
            <v>per DOP website</v>
          </cell>
          <cell r="L370">
            <v>41456</v>
          </cell>
          <cell r="M370">
            <v>28420</v>
          </cell>
          <cell r="N370" t="b">
            <v>0</v>
          </cell>
          <cell r="O370">
            <v>2212</v>
          </cell>
        </row>
        <row r="371">
          <cell r="E371" t="str">
            <v>22MONTHLYLCOALITION</v>
          </cell>
          <cell r="F371" t="str">
            <v>22</v>
          </cell>
          <cell r="G371" t="str">
            <v>Monthly</v>
          </cell>
          <cell r="H371" t="str">
            <v>L</v>
          </cell>
          <cell r="I371">
            <v>2266</v>
          </cell>
          <cell r="J371" t="str">
            <v>Coalition</v>
          </cell>
          <cell r="K371" t="str">
            <v>per DOP website</v>
          </cell>
          <cell r="L371">
            <v>41456</v>
          </cell>
          <cell r="M371">
            <v>41213</v>
          </cell>
          <cell r="N371" t="b">
            <v>0</v>
          </cell>
          <cell r="O371">
            <v>2266</v>
          </cell>
        </row>
        <row r="372">
          <cell r="E372" t="str">
            <v>22MONTHLYLNON-REPRESENTED STATE EMPLOYEES</v>
          </cell>
          <cell r="F372" t="str">
            <v>22</v>
          </cell>
          <cell r="G372" t="str">
            <v>Monthly</v>
          </cell>
          <cell r="H372" t="str">
            <v>L</v>
          </cell>
          <cell r="I372">
            <v>2266</v>
          </cell>
          <cell r="J372" t="str">
            <v>Non-Represented State Employees</v>
          </cell>
          <cell r="K372" t="str">
            <v>per DOP website</v>
          </cell>
          <cell r="L372">
            <v>41456</v>
          </cell>
          <cell r="M372">
            <v>10233</v>
          </cell>
          <cell r="N372" t="b">
            <v>0</v>
          </cell>
          <cell r="O372">
            <v>2266</v>
          </cell>
        </row>
        <row r="373">
          <cell r="E373" t="str">
            <v>22MONTHLYLTEAMSTERS LOCAL UNION NUMBER 117</v>
          </cell>
          <cell r="F373" t="str">
            <v>22</v>
          </cell>
          <cell r="G373" t="str">
            <v>Monthly</v>
          </cell>
          <cell r="H373" t="str">
            <v>L</v>
          </cell>
          <cell r="I373">
            <v>2295</v>
          </cell>
          <cell r="J373" t="str">
            <v>Teamsters Local Union Number 117</v>
          </cell>
          <cell r="K373" t="str">
            <v>per Noli Benitez 201307</v>
          </cell>
          <cell r="L373">
            <v>41456</v>
          </cell>
          <cell r="M373">
            <v>10233</v>
          </cell>
          <cell r="N373" t="b">
            <v>0</v>
          </cell>
          <cell r="O373">
            <v>2295</v>
          </cell>
        </row>
        <row r="374">
          <cell r="E374" t="str">
            <v>22MONTHLYLWASHINGTON FEDERATION OF STATE EMPLOYEES</v>
          </cell>
          <cell r="F374" t="str">
            <v>22</v>
          </cell>
          <cell r="G374" t="str">
            <v>Monthly</v>
          </cell>
          <cell r="H374" t="str">
            <v>L</v>
          </cell>
          <cell r="I374">
            <v>2266</v>
          </cell>
          <cell r="J374" t="str">
            <v>Washington Federation of State Employees</v>
          </cell>
          <cell r="K374" t="str">
            <v>per DOP website</v>
          </cell>
          <cell r="L374">
            <v>41456</v>
          </cell>
          <cell r="M374">
            <v>24157</v>
          </cell>
          <cell r="N374" t="b">
            <v>0</v>
          </cell>
          <cell r="O374">
            <v>2266</v>
          </cell>
        </row>
        <row r="375">
          <cell r="E375" t="str">
            <v>22MONTHLYLWASHINGTON PUBLIC EMPLOYEES ASSOCIATION</v>
          </cell>
          <cell r="F375" t="str">
            <v>22</v>
          </cell>
          <cell r="G375" t="str">
            <v>Monthly</v>
          </cell>
          <cell r="H375" t="str">
            <v>L</v>
          </cell>
          <cell r="I375">
            <v>2266</v>
          </cell>
          <cell r="J375" t="str">
            <v>Washington Public Employees Association</v>
          </cell>
          <cell r="K375" t="str">
            <v>per DOP website</v>
          </cell>
          <cell r="L375">
            <v>41456</v>
          </cell>
          <cell r="M375">
            <v>28421</v>
          </cell>
          <cell r="N375" t="b">
            <v>0</v>
          </cell>
          <cell r="O375">
            <v>2266</v>
          </cell>
        </row>
        <row r="376">
          <cell r="E376" t="str">
            <v>22MONTHLYMCOALITION</v>
          </cell>
          <cell r="F376" t="str">
            <v>22</v>
          </cell>
          <cell r="G376" t="str">
            <v>Monthly</v>
          </cell>
          <cell r="H376" t="str">
            <v>M</v>
          </cell>
          <cell r="I376">
            <v>2317</v>
          </cell>
          <cell r="J376" t="str">
            <v>Coalition</v>
          </cell>
          <cell r="K376" t="str">
            <v>per DOP website</v>
          </cell>
          <cell r="L376">
            <v>41456</v>
          </cell>
          <cell r="M376">
            <v>41214</v>
          </cell>
          <cell r="N376" t="b">
            <v>0</v>
          </cell>
          <cell r="O376">
            <v>2317</v>
          </cell>
        </row>
        <row r="377">
          <cell r="E377" t="str">
            <v>22MONTHLYMNON-REPRESENTED STATE EMPLOYEES</v>
          </cell>
          <cell r="F377" t="str">
            <v>22</v>
          </cell>
          <cell r="G377" t="str">
            <v>Monthly</v>
          </cell>
          <cell r="H377" t="str">
            <v>M</v>
          </cell>
          <cell r="I377">
            <v>2317</v>
          </cell>
          <cell r="J377" t="str">
            <v>Non-Represented State Employees</v>
          </cell>
          <cell r="K377" t="str">
            <v>per DOP website</v>
          </cell>
          <cell r="L377">
            <v>41456</v>
          </cell>
          <cell r="M377">
            <v>10234</v>
          </cell>
          <cell r="N377" t="b">
            <v>0</v>
          </cell>
          <cell r="O377">
            <v>2317</v>
          </cell>
        </row>
        <row r="378">
          <cell r="E378" t="str">
            <v>22MONTHLYMTEAMSTERS LOCAL UNION NUMBER 117</v>
          </cell>
          <cell r="F378" t="str">
            <v>22</v>
          </cell>
          <cell r="G378" t="str">
            <v>Monthly</v>
          </cell>
          <cell r="H378" t="str">
            <v>M</v>
          </cell>
          <cell r="I378">
            <v>2347</v>
          </cell>
          <cell r="J378" t="str">
            <v>Teamsters Local Union Number 117</v>
          </cell>
          <cell r="K378" t="str">
            <v>per Noli Benitez 201307</v>
          </cell>
          <cell r="L378">
            <v>41456</v>
          </cell>
          <cell r="M378">
            <v>10234</v>
          </cell>
          <cell r="N378" t="b">
            <v>0</v>
          </cell>
          <cell r="O378">
            <v>2347</v>
          </cell>
        </row>
        <row r="379">
          <cell r="E379" t="str">
            <v>22MONTHLYMWASHINGTON FEDERATION OF STATE EMPLOYEES</v>
          </cell>
          <cell r="F379" t="str">
            <v>22</v>
          </cell>
          <cell r="G379" t="str">
            <v>Monthly</v>
          </cell>
          <cell r="H379" t="str">
            <v>M</v>
          </cell>
          <cell r="I379">
            <v>2317</v>
          </cell>
          <cell r="J379" t="str">
            <v>Washington Federation of State Employees</v>
          </cell>
          <cell r="K379" t="str">
            <v>per DOP website</v>
          </cell>
          <cell r="L379">
            <v>41456</v>
          </cell>
          <cell r="M379">
            <v>24158</v>
          </cell>
          <cell r="N379" t="b">
            <v>0</v>
          </cell>
          <cell r="O379">
            <v>2317</v>
          </cell>
        </row>
        <row r="380">
          <cell r="E380" t="str">
            <v>22MONTHLYMWASHINGTON PUBLIC EMPLOYEES ASSOCIATION</v>
          </cell>
          <cell r="F380" t="str">
            <v>22</v>
          </cell>
          <cell r="G380" t="str">
            <v>Monthly</v>
          </cell>
          <cell r="H380" t="str">
            <v>M</v>
          </cell>
          <cell r="I380">
            <v>2317</v>
          </cell>
          <cell r="J380" t="str">
            <v>Washington Public Employees Association</v>
          </cell>
          <cell r="K380" t="str">
            <v>per DOP website</v>
          </cell>
          <cell r="L380">
            <v>41456</v>
          </cell>
          <cell r="M380">
            <v>28422</v>
          </cell>
          <cell r="N380" t="b">
            <v>0</v>
          </cell>
          <cell r="O380">
            <v>2317</v>
          </cell>
        </row>
        <row r="381">
          <cell r="E381" t="str">
            <v>23MONTHLYACOALITION</v>
          </cell>
          <cell r="F381" t="str">
            <v>23</v>
          </cell>
          <cell r="G381" t="str">
            <v>Monthly</v>
          </cell>
          <cell r="H381" t="str">
            <v>A</v>
          </cell>
          <cell r="I381">
            <v>1803</v>
          </cell>
          <cell r="J381" t="str">
            <v>Coalition</v>
          </cell>
          <cell r="K381" t="str">
            <v>per DOP website</v>
          </cell>
          <cell r="L381">
            <v>41456</v>
          </cell>
          <cell r="M381">
            <v>41254</v>
          </cell>
          <cell r="N381" t="b">
            <v>0</v>
          </cell>
          <cell r="O381">
            <v>1803</v>
          </cell>
        </row>
        <row r="382">
          <cell r="E382" t="str">
            <v>23MONTHLYANON-REPRESENTED STATE EMPLOYEES</v>
          </cell>
          <cell r="F382" t="str">
            <v>23</v>
          </cell>
          <cell r="G382" t="str">
            <v>Monthly</v>
          </cell>
          <cell r="H382" t="str">
            <v>A</v>
          </cell>
          <cell r="I382">
            <v>1803</v>
          </cell>
          <cell r="J382" t="str">
            <v>Non-Represented State Employees</v>
          </cell>
          <cell r="K382" t="str">
            <v>per DOP website</v>
          </cell>
          <cell r="L382">
            <v>41456</v>
          </cell>
          <cell r="M382">
            <v>10274</v>
          </cell>
          <cell r="N382" t="b">
            <v>0</v>
          </cell>
          <cell r="O382">
            <v>1803</v>
          </cell>
        </row>
        <row r="383">
          <cell r="E383" t="str">
            <v>23MONTHLYATEAMSTERS LOCAL UNION NUMBER 117</v>
          </cell>
          <cell r="F383" t="str">
            <v>23</v>
          </cell>
          <cell r="G383" t="str">
            <v>Monthly</v>
          </cell>
          <cell r="H383" t="str">
            <v>A</v>
          </cell>
          <cell r="I383">
            <v>1827</v>
          </cell>
          <cell r="J383" t="str">
            <v>Teamsters Local Union Number 117</v>
          </cell>
          <cell r="K383" t="str">
            <v>per Noli Benitez 201307</v>
          </cell>
          <cell r="L383">
            <v>41456</v>
          </cell>
          <cell r="M383">
            <v>10274</v>
          </cell>
          <cell r="N383" t="b">
            <v>0</v>
          </cell>
          <cell r="O383">
            <v>1827</v>
          </cell>
        </row>
        <row r="384">
          <cell r="E384" t="str">
            <v>23MONTHLYAWASHINGTON FEDERATION OF STATE EMPLOYEES</v>
          </cell>
          <cell r="F384" t="str">
            <v>23</v>
          </cell>
          <cell r="G384" t="str">
            <v>Monthly</v>
          </cell>
          <cell r="H384" t="str">
            <v>A</v>
          </cell>
          <cell r="I384">
            <v>1803</v>
          </cell>
          <cell r="J384" t="str">
            <v>Washington Federation of State Employees</v>
          </cell>
          <cell r="K384" t="str">
            <v>per DOP website</v>
          </cell>
          <cell r="L384">
            <v>41456</v>
          </cell>
          <cell r="M384">
            <v>24198</v>
          </cell>
          <cell r="N384" t="b">
            <v>0</v>
          </cell>
          <cell r="O384">
            <v>1803</v>
          </cell>
        </row>
        <row r="385">
          <cell r="E385" t="str">
            <v>23MONTHLYAWASHINGTON PUBLIC EMPLOYEES ASSOCIATION</v>
          </cell>
          <cell r="F385" t="str">
            <v>23</v>
          </cell>
          <cell r="G385" t="str">
            <v>Monthly</v>
          </cell>
          <cell r="H385" t="str">
            <v>A</v>
          </cell>
          <cell r="I385">
            <v>1803</v>
          </cell>
          <cell r="J385" t="str">
            <v>Washington Public Employees Association</v>
          </cell>
          <cell r="K385" t="str">
            <v>per DOP website</v>
          </cell>
          <cell r="L385">
            <v>41456</v>
          </cell>
          <cell r="M385">
            <v>28462</v>
          </cell>
          <cell r="N385" t="b">
            <v>0</v>
          </cell>
          <cell r="O385">
            <v>1803</v>
          </cell>
        </row>
        <row r="386">
          <cell r="E386" t="str">
            <v>23MONTHLYBCOALITION</v>
          </cell>
          <cell r="F386" t="str">
            <v>23</v>
          </cell>
          <cell r="G386" t="str">
            <v>Monthly</v>
          </cell>
          <cell r="H386" t="str">
            <v>B</v>
          </cell>
          <cell r="I386">
            <v>1846</v>
          </cell>
          <cell r="J386" t="str">
            <v>Coalition</v>
          </cell>
          <cell r="K386" t="str">
            <v>per DOP website</v>
          </cell>
          <cell r="L386">
            <v>41456</v>
          </cell>
          <cell r="M386">
            <v>41255</v>
          </cell>
          <cell r="N386" t="b">
            <v>0</v>
          </cell>
          <cell r="O386">
            <v>1846</v>
          </cell>
        </row>
        <row r="387">
          <cell r="E387" t="str">
            <v>23MONTHLYBNON-REPRESENTED STATE EMPLOYEES</v>
          </cell>
          <cell r="F387" t="str">
            <v>23</v>
          </cell>
          <cell r="G387" t="str">
            <v>Monthly</v>
          </cell>
          <cell r="H387" t="str">
            <v>B</v>
          </cell>
          <cell r="I387">
            <v>1846</v>
          </cell>
          <cell r="J387" t="str">
            <v>Non-Represented State Employees</v>
          </cell>
          <cell r="K387" t="str">
            <v>per DOP website</v>
          </cell>
          <cell r="L387">
            <v>41456</v>
          </cell>
          <cell r="M387">
            <v>10275</v>
          </cell>
          <cell r="N387" t="b">
            <v>0</v>
          </cell>
          <cell r="O387">
            <v>1846</v>
          </cell>
        </row>
        <row r="388">
          <cell r="E388" t="str">
            <v>23MONTHLYBTEAMSTERS LOCAL UNION NUMBER 117</v>
          </cell>
          <cell r="F388" t="str">
            <v>23</v>
          </cell>
          <cell r="G388" t="str">
            <v>Monthly</v>
          </cell>
          <cell r="H388" t="str">
            <v>B</v>
          </cell>
          <cell r="I388">
            <v>1870</v>
          </cell>
          <cell r="J388" t="str">
            <v>Teamsters Local Union Number 117</v>
          </cell>
          <cell r="K388" t="str">
            <v>per Noli Benitez 201307</v>
          </cell>
          <cell r="L388">
            <v>41456</v>
          </cell>
          <cell r="M388">
            <v>10275</v>
          </cell>
          <cell r="N388" t="b">
            <v>0</v>
          </cell>
          <cell r="O388">
            <v>1870</v>
          </cell>
        </row>
        <row r="389">
          <cell r="E389" t="str">
            <v>23MONTHLYBWASHINGTON FEDERATION OF STATE EMPLOYEES</v>
          </cell>
          <cell r="F389" t="str">
            <v>23</v>
          </cell>
          <cell r="G389" t="str">
            <v>Monthly</v>
          </cell>
          <cell r="H389" t="str">
            <v>B</v>
          </cell>
          <cell r="I389">
            <v>1846</v>
          </cell>
          <cell r="J389" t="str">
            <v>Washington Federation of State Employees</v>
          </cell>
          <cell r="K389" t="str">
            <v>per DOP website</v>
          </cell>
          <cell r="L389">
            <v>41456</v>
          </cell>
          <cell r="M389">
            <v>24199</v>
          </cell>
          <cell r="N389" t="b">
            <v>0</v>
          </cell>
          <cell r="O389">
            <v>1846</v>
          </cell>
        </row>
        <row r="390">
          <cell r="E390" t="str">
            <v>23MONTHLYBWASHINGTON PUBLIC EMPLOYEES ASSOCIATION</v>
          </cell>
          <cell r="F390" t="str">
            <v>23</v>
          </cell>
          <cell r="G390" t="str">
            <v>Monthly</v>
          </cell>
          <cell r="H390" t="str">
            <v>B</v>
          </cell>
          <cell r="I390">
            <v>1846</v>
          </cell>
          <cell r="J390" t="str">
            <v>Washington Public Employees Association</v>
          </cell>
          <cell r="K390" t="str">
            <v>per DOP website</v>
          </cell>
          <cell r="L390">
            <v>41456</v>
          </cell>
          <cell r="M390">
            <v>28463</v>
          </cell>
          <cell r="N390" t="b">
            <v>0</v>
          </cell>
          <cell r="O390">
            <v>1846</v>
          </cell>
        </row>
        <row r="391">
          <cell r="E391" t="str">
            <v>23MONTHLYCCOALITION</v>
          </cell>
          <cell r="F391" t="str">
            <v>23</v>
          </cell>
          <cell r="G391" t="str">
            <v>Monthly</v>
          </cell>
          <cell r="H391" t="str">
            <v>C</v>
          </cell>
          <cell r="I391">
            <v>1885</v>
          </cell>
          <cell r="J391" t="str">
            <v>Coalition</v>
          </cell>
          <cell r="K391" t="str">
            <v>per DOP website</v>
          </cell>
          <cell r="L391">
            <v>41456</v>
          </cell>
          <cell r="M391">
            <v>41256</v>
          </cell>
          <cell r="N391" t="b">
            <v>0</v>
          </cell>
          <cell r="O391">
            <v>1885</v>
          </cell>
        </row>
        <row r="392">
          <cell r="E392" t="str">
            <v>23MONTHLYCNON-REPRESENTED STATE EMPLOYEES</v>
          </cell>
          <cell r="F392" t="str">
            <v>23</v>
          </cell>
          <cell r="G392" t="str">
            <v>Monthly</v>
          </cell>
          <cell r="H392" t="str">
            <v>C</v>
          </cell>
          <cell r="I392">
            <v>1885</v>
          </cell>
          <cell r="J392" t="str">
            <v>Non-Represented State Employees</v>
          </cell>
          <cell r="K392" t="str">
            <v>per DOP website</v>
          </cell>
          <cell r="L392">
            <v>41456</v>
          </cell>
          <cell r="M392">
            <v>10276</v>
          </cell>
          <cell r="N392" t="b">
            <v>0</v>
          </cell>
          <cell r="O392">
            <v>1885</v>
          </cell>
        </row>
        <row r="393">
          <cell r="E393" t="str">
            <v>23MONTHLYCTEAMSTERS LOCAL UNION NUMBER 117</v>
          </cell>
          <cell r="F393" t="str">
            <v>23</v>
          </cell>
          <cell r="G393" t="str">
            <v>Monthly</v>
          </cell>
          <cell r="H393" t="str">
            <v>C</v>
          </cell>
          <cell r="I393">
            <v>1909</v>
          </cell>
          <cell r="J393" t="str">
            <v>Teamsters Local Union Number 117</v>
          </cell>
          <cell r="K393" t="str">
            <v>per Noli Benitez 201307</v>
          </cell>
          <cell r="L393">
            <v>41456</v>
          </cell>
          <cell r="M393">
            <v>10276</v>
          </cell>
          <cell r="N393" t="b">
            <v>0</v>
          </cell>
          <cell r="O393">
            <v>1909</v>
          </cell>
        </row>
        <row r="394">
          <cell r="E394" t="str">
            <v>23MONTHLYCWASHINGTON FEDERATION OF STATE EMPLOYEES</v>
          </cell>
          <cell r="F394" t="str">
            <v>23</v>
          </cell>
          <cell r="G394" t="str">
            <v>Monthly</v>
          </cell>
          <cell r="H394" t="str">
            <v>C</v>
          </cell>
          <cell r="I394">
            <v>1885</v>
          </cell>
          <cell r="J394" t="str">
            <v>Washington Federation of State Employees</v>
          </cell>
          <cell r="K394" t="str">
            <v>per DOP website</v>
          </cell>
          <cell r="L394">
            <v>41456</v>
          </cell>
          <cell r="M394">
            <v>24200</v>
          </cell>
          <cell r="N394" t="b">
            <v>0</v>
          </cell>
          <cell r="O394">
            <v>1885</v>
          </cell>
        </row>
        <row r="395">
          <cell r="E395" t="str">
            <v>23MONTHLYCWASHINGTON PUBLIC EMPLOYEES ASSOCIATION</v>
          </cell>
          <cell r="F395" t="str">
            <v>23</v>
          </cell>
          <cell r="G395" t="str">
            <v>Monthly</v>
          </cell>
          <cell r="H395" t="str">
            <v>C</v>
          </cell>
          <cell r="I395">
            <v>1885</v>
          </cell>
          <cell r="J395" t="str">
            <v>Washington Public Employees Association</v>
          </cell>
          <cell r="K395" t="str">
            <v>per DOP website</v>
          </cell>
          <cell r="L395">
            <v>41456</v>
          </cell>
          <cell r="M395">
            <v>28464</v>
          </cell>
          <cell r="N395" t="b">
            <v>0</v>
          </cell>
          <cell r="O395">
            <v>1885</v>
          </cell>
        </row>
        <row r="396">
          <cell r="E396" t="str">
            <v>23MONTHLYDCOALITION</v>
          </cell>
          <cell r="F396" t="str">
            <v>23</v>
          </cell>
          <cell r="G396" t="str">
            <v>Monthly</v>
          </cell>
          <cell r="H396" t="str">
            <v>D</v>
          </cell>
          <cell r="I396">
            <v>1929</v>
          </cell>
          <cell r="J396" t="str">
            <v>Coalition</v>
          </cell>
          <cell r="K396" t="str">
            <v>per DOP website</v>
          </cell>
          <cell r="L396">
            <v>41456</v>
          </cell>
          <cell r="M396">
            <v>41257</v>
          </cell>
          <cell r="N396" t="b">
            <v>0</v>
          </cell>
          <cell r="O396">
            <v>1929</v>
          </cell>
        </row>
        <row r="397">
          <cell r="E397" t="str">
            <v>23MONTHLYDNON-REPRESENTED STATE EMPLOYEES</v>
          </cell>
          <cell r="F397" t="str">
            <v>23</v>
          </cell>
          <cell r="G397" t="str">
            <v>Monthly</v>
          </cell>
          <cell r="H397" t="str">
            <v>D</v>
          </cell>
          <cell r="I397">
            <v>1929</v>
          </cell>
          <cell r="J397" t="str">
            <v>Non-Represented State Employees</v>
          </cell>
          <cell r="K397" t="str">
            <v>per DOP website</v>
          </cell>
          <cell r="L397">
            <v>41456</v>
          </cell>
          <cell r="M397">
            <v>10277</v>
          </cell>
          <cell r="N397" t="b">
            <v>0</v>
          </cell>
          <cell r="O397">
            <v>1929</v>
          </cell>
        </row>
        <row r="398">
          <cell r="E398" t="str">
            <v>23MONTHLYDTEAMSTERS LOCAL UNION NUMBER 117</v>
          </cell>
          <cell r="F398" t="str">
            <v>23</v>
          </cell>
          <cell r="G398" t="str">
            <v>Monthly</v>
          </cell>
          <cell r="H398" t="str">
            <v>D</v>
          </cell>
          <cell r="I398">
            <v>1952</v>
          </cell>
          <cell r="J398" t="str">
            <v>Teamsters Local Union Number 117</v>
          </cell>
          <cell r="K398" t="str">
            <v>per Noli Benitez 201307</v>
          </cell>
          <cell r="L398">
            <v>41456</v>
          </cell>
          <cell r="M398">
            <v>10277</v>
          </cell>
          <cell r="N398" t="b">
            <v>0</v>
          </cell>
          <cell r="O398">
            <v>1952</v>
          </cell>
        </row>
        <row r="399">
          <cell r="E399" t="str">
            <v>23MONTHLYDWASHINGTON FEDERATION OF STATE EMPLOYEES</v>
          </cell>
          <cell r="F399" t="str">
            <v>23</v>
          </cell>
          <cell r="G399" t="str">
            <v>Monthly</v>
          </cell>
          <cell r="H399" t="str">
            <v>D</v>
          </cell>
          <cell r="I399">
            <v>1929</v>
          </cell>
          <cell r="J399" t="str">
            <v>Washington Federation of State Employees</v>
          </cell>
          <cell r="K399" t="str">
            <v>per DOP website</v>
          </cell>
          <cell r="L399">
            <v>41456</v>
          </cell>
          <cell r="M399">
            <v>24201</v>
          </cell>
          <cell r="N399" t="b">
            <v>0</v>
          </cell>
          <cell r="O399">
            <v>1929</v>
          </cell>
        </row>
        <row r="400">
          <cell r="E400" t="str">
            <v>23MONTHLYDWASHINGTON PUBLIC EMPLOYEES ASSOCIATION</v>
          </cell>
          <cell r="F400" t="str">
            <v>23</v>
          </cell>
          <cell r="G400" t="str">
            <v>Monthly</v>
          </cell>
          <cell r="H400" t="str">
            <v>D</v>
          </cell>
          <cell r="I400">
            <v>1929</v>
          </cell>
          <cell r="J400" t="str">
            <v>Washington Public Employees Association</v>
          </cell>
          <cell r="K400" t="str">
            <v>per DOP website</v>
          </cell>
          <cell r="L400">
            <v>41456</v>
          </cell>
          <cell r="M400">
            <v>28465</v>
          </cell>
          <cell r="N400" t="b">
            <v>0</v>
          </cell>
          <cell r="O400">
            <v>1929</v>
          </cell>
        </row>
        <row r="401">
          <cell r="E401" t="str">
            <v>23MONTHLYECOALITION</v>
          </cell>
          <cell r="F401" t="str">
            <v>23</v>
          </cell>
          <cell r="G401" t="str">
            <v>Monthly</v>
          </cell>
          <cell r="H401" t="str">
            <v>E</v>
          </cell>
          <cell r="I401">
            <v>1975</v>
          </cell>
          <cell r="J401" t="str">
            <v>Coalition</v>
          </cell>
          <cell r="K401" t="str">
            <v>per DOP website</v>
          </cell>
          <cell r="L401">
            <v>41456</v>
          </cell>
          <cell r="M401">
            <v>41258</v>
          </cell>
          <cell r="N401" t="b">
            <v>0</v>
          </cell>
          <cell r="O401">
            <v>1975</v>
          </cell>
        </row>
        <row r="402">
          <cell r="E402" t="str">
            <v>23MONTHLYENON-REPRESENTED STATE EMPLOYEES</v>
          </cell>
          <cell r="F402" t="str">
            <v>23</v>
          </cell>
          <cell r="G402" t="str">
            <v>Monthly</v>
          </cell>
          <cell r="H402" t="str">
            <v>E</v>
          </cell>
          <cell r="I402">
            <v>1975</v>
          </cell>
          <cell r="J402" t="str">
            <v>Non-Represented State Employees</v>
          </cell>
          <cell r="K402" t="str">
            <v>per DOP website</v>
          </cell>
          <cell r="L402">
            <v>41456</v>
          </cell>
          <cell r="M402">
            <v>10278</v>
          </cell>
          <cell r="N402" t="b">
            <v>0</v>
          </cell>
          <cell r="O402">
            <v>1975</v>
          </cell>
        </row>
        <row r="403">
          <cell r="E403" t="str">
            <v>23MONTHLYETEAMSTERS LOCAL UNION NUMBER 117</v>
          </cell>
          <cell r="F403" t="str">
            <v>23</v>
          </cell>
          <cell r="G403" t="str">
            <v>Monthly</v>
          </cell>
          <cell r="H403" t="str">
            <v>E</v>
          </cell>
          <cell r="I403">
            <v>2000</v>
          </cell>
          <cell r="J403" t="str">
            <v>Teamsters Local Union Number 117</v>
          </cell>
          <cell r="K403" t="str">
            <v>per Noli Benitez 201307</v>
          </cell>
          <cell r="L403">
            <v>41456</v>
          </cell>
          <cell r="M403">
            <v>10278</v>
          </cell>
          <cell r="N403" t="b">
            <v>0</v>
          </cell>
          <cell r="O403">
            <v>2000</v>
          </cell>
        </row>
        <row r="404">
          <cell r="E404" t="str">
            <v>23MONTHLYEWASHINGTON FEDERATION OF STATE EMPLOYEES</v>
          </cell>
          <cell r="F404" t="str">
            <v>23</v>
          </cell>
          <cell r="G404" t="str">
            <v>Monthly</v>
          </cell>
          <cell r="H404" t="str">
            <v>E</v>
          </cell>
          <cell r="I404">
            <v>1975</v>
          </cell>
          <cell r="J404" t="str">
            <v>Washington Federation of State Employees</v>
          </cell>
          <cell r="K404" t="str">
            <v>per DOP website</v>
          </cell>
          <cell r="L404">
            <v>41456</v>
          </cell>
          <cell r="M404">
            <v>24202</v>
          </cell>
          <cell r="N404" t="b">
            <v>0</v>
          </cell>
          <cell r="O404">
            <v>1975</v>
          </cell>
        </row>
        <row r="405">
          <cell r="E405" t="str">
            <v>23MONTHLYEWASHINGTON PUBLIC EMPLOYEES ASSOCIATION</v>
          </cell>
          <cell r="F405" t="str">
            <v>23</v>
          </cell>
          <cell r="G405" t="str">
            <v>Monthly</v>
          </cell>
          <cell r="H405" t="str">
            <v>E</v>
          </cell>
          <cell r="I405">
            <v>1975</v>
          </cell>
          <cell r="J405" t="str">
            <v>Washington Public Employees Association</v>
          </cell>
          <cell r="K405" t="str">
            <v>per DOP website</v>
          </cell>
          <cell r="L405">
            <v>41456</v>
          </cell>
          <cell r="M405">
            <v>28466</v>
          </cell>
          <cell r="N405" t="b">
            <v>0</v>
          </cell>
          <cell r="O405">
            <v>1975</v>
          </cell>
        </row>
        <row r="406">
          <cell r="E406" t="str">
            <v>23MONTHLYFCOALITION</v>
          </cell>
          <cell r="F406" t="str">
            <v>23</v>
          </cell>
          <cell r="G406" t="str">
            <v>Monthly</v>
          </cell>
          <cell r="H406" t="str">
            <v>F</v>
          </cell>
          <cell r="I406">
            <v>2016</v>
          </cell>
          <cell r="J406" t="str">
            <v>Coalition</v>
          </cell>
          <cell r="K406" t="str">
            <v>per DOP website</v>
          </cell>
          <cell r="L406">
            <v>41456</v>
          </cell>
          <cell r="M406">
            <v>41259</v>
          </cell>
          <cell r="N406" t="b">
            <v>0</v>
          </cell>
          <cell r="O406">
            <v>2016</v>
          </cell>
        </row>
        <row r="407">
          <cell r="E407" t="str">
            <v>23MONTHLYFNON-REPRESENTED STATE EMPLOYEES</v>
          </cell>
          <cell r="F407" t="str">
            <v>23</v>
          </cell>
          <cell r="G407" t="str">
            <v>Monthly</v>
          </cell>
          <cell r="H407" t="str">
            <v>F</v>
          </cell>
          <cell r="I407">
            <v>2016</v>
          </cell>
          <cell r="J407" t="str">
            <v>Non-Represented State Employees</v>
          </cell>
          <cell r="K407" t="str">
            <v>per DOP website</v>
          </cell>
          <cell r="L407">
            <v>41456</v>
          </cell>
          <cell r="M407">
            <v>10279</v>
          </cell>
          <cell r="N407" t="b">
            <v>0</v>
          </cell>
          <cell r="O407">
            <v>2016</v>
          </cell>
        </row>
        <row r="408">
          <cell r="E408" t="str">
            <v>23MONTHLYFTEAMSTERS LOCAL UNION NUMBER 117</v>
          </cell>
          <cell r="F408" t="str">
            <v>23</v>
          </cell>
          <cell r="G408" t="str">
            <v>Monthly</v>
          </cell>
          <cell r="H408" t="str">
            <v>F</v>
          </cell>
          <cell r="I408">
            <v>2042</v>
          </cell>
          <cell r="J408" t="str">
            <v>Teamsters Local Union Number 117</v>
          </cell>
          <cell r="K408" t="str">
            <v>per Noli Benitez 201307</v>
          </cell>
          <cell r="L408">
            <v>41456</v>
          </cell>
          <cell r="M408">
            <v>10279</v>
          </cell>
          <cell r="N408" t="b">
            <v>0</v>
          </cell>
          <cell r="O408">
            <v>2042</v>
          </cell>
        </row>
        <row r="409">
          <cell r="E409" t="str">
            <v>23MONTHLYFWASHINGTON FEDERATION OF STATE EMPLOYEES</v>
          </cell>
          <cell r="F409" t="str">
            <v>23</v>
          </cell>
          <cell r="G409" t="str">
            <v>Monthly</v>
          </cell>
          <cell r="H409" t="str">
            <v>F</v>
          </cell>
          <cell r="I409">
            <v>2016</v>
          </cell>
          <cell r="J409" t="str">
            <v>Washington Federation of State Employees</v>
          </cell>
          <cell r="K409" t="str">
            <v>per DOP website</v>
          </cell>
          <cell r="L409">
            <v>41456</v>
          </cell>
          <cell r="M409">
            <v>24203</v>
          </cell>
          <cell r="N409" t="b">
            <v>0</v>
          </cell>
          <cell r="O409">
            <v>2016</v>
          </cell>
        </row>
        <row r="410">
          <cell r="E410" t="str">
            <v>23MONTHLYFWASHINGTON PUBLIC EMPLOYEES ASSOCIATION</v>
          </cell>
          <cell r="F410" t="str">
            <v>23</v>
          </cell>
          <cell r="G410" t="str">
            <v>Monthly</v>
          </cell>
          <cell r="H410" t="str">
            <v>F</v>
          </cell>
          <cell r="I410">
            <v>2016</v>
          </cell>
          <cell r="J410" t="str">
            <v>Washington Public Employees Association</v>
          </cell>
          <cell r="K410" t="str">
            <v>per DOP website</v>
          </cell>
          <cell r="L410">
            <v>41456</v>
          </cell>
          <cell r="M410">
            <v>28467</v>
          </cell>
          <cell r="N410" t="b">
            <v>0</v>
          </cell>
          <cell r="O410">
            <v>2016</v>
          </cell>
        </row>
        <row r="411">
          <cell r="E411" t="str">
            <v>23MONTHLYGCOALITION</v>
          </cell>
          <cell r="F411" t="str">
            <v>23</v>
          </cell>
          <cell r="G411" t="str">
            <v>Monthly</v>
          </cell>
          <cell r="H411" t="str">
            <v>G</v>
          </cell>
          <cell r="I411">
            <v>2068</v>
          </cell>
          <cell r="J411" t="str">
            <v>Coalition</v>
          </cell>
          <cell r="K411" t="str">
            <v>per DOP website</v>
          </cell>
          <cell r="L411">
            <v>41456</v>
          </cell>
          <cell r="M411">
            <v>41260</v>
          </cell>
          <cell r="N411" t="b">
            <v>0</v>
          </cell>
          <cell r="O411">
            <v>2068</v>
          </cell>
        </row>
        <row r="412">
          <cell r="E412" t="str">
            <v>23MONTHLYGNON-REPRESENTED STATE EMPLOYEES</v>
          </cell>
          <cell r="F412" t="str">
            <v>23</v>
          </cell>
          <cell r="G412" t="str">
            <v>Monthly</v>
          </cell>
          <cell r="H412" t="str">
            <v>G</v>
          </cell>
          <cell r="I412">
            <v>2068</v>
          </cell>
          <cell r="J412" t="str">
            <v>Non-Represented State Employees</v>
          </cell>
          <cell r="K412" t="str">
            <v>per DOP website</v>
          </cell>
          <cell r="L412">
            <v>41456</v>
          </cell>
          <cell r="M412">
            <v>10280</v>
          </cell>
          <cell r="N412" t="b">
            <v>0</v>
          </cell>
          <cell r="O412">
            <v>2068</v>
          </cell>
        </row>
        <row r="413">
          <cell r="E413" t="str">
            <v>23MONTHLYGTEAMSTERS LOCAL UNION NUMBER 117</v>
          </cell>
          <cell r="F413" t="str">
            <v>23</v>
          </cell>
          <cell r="G413" t="str">
            <v>Monthly</v>
          </cell>
          <cell r="H413" t="str">
            <v>G</v>
          </cell>
          <cell r="I413">
            <v>2094</v>
          </cell>
          <cell r="J413" t="str">
            <v>Teamsters Local Union Number 117</v>
          </cell>
          <cell r="K413" t="str">
            <v>per Noli Benitez 201307</v>
          </cell>
          <cell r="L413">
            <v>41456</v>
          </cell>
          <cell r="M413">
            <v>10280</v>
          </cell>
          <cell r="N413" t="b">
            <v>0</v>
          </cell>
          <cell r="O413">
            <v>2094</v>
          </cell>
        </row>
        <row r="414">
          <cell r="E414" t="str">
            <v>23MONTHLYGWASHINGTON FEDERATION OF STATE EMPLOYEES</v>
          </cell>
          <cell r="F414" t="str">
            <v>23</v>
          </cell>
          <cell r="G414" t="str">
            <v>Monthly</v>
          </cell>
          <cell r="H414" t="str">
            <v>G</v>
          </cell>
          <cell r="I414">
            <v>2068</v>
          </cell>
          <cell r="J414" t="str">
            <v>Washington Federation of State Employees</v>
          </cell>
          <cell r="K414" t="str">
            <v>per DOP website</v>
          </cell>
          <cell r="L414">
            <v>41456</v>
          </cell>
          <cell r="M414">
            <v>24204</v>
          </cell>
          <cell r="N414" t="b">
            <v>0</v>
          </cell>
          <cell r="O414">
            <v>2068</v>
          </cell>
        </row>
        <row r="415">
          <cell r="E415" t="str">
            <v>23MONTHLYGWASHINGTON PUBLIC EMPLOYEES ASSOCIATION</v>
          </cell>
          <cell r="F415" t="str">
            <v>23</v>
          </cell>
          <cell r="G415" t="str">
            <v>Monthly</v>
          </cell>
          <cell r="H415" t="str">
            <v>G</v>
          </cell>
          <cell r="I415">
            <v>2068</v>
          </cell>
          <cell r="J415" t="str">
            <v>Washington Public Employees Association</v>
          </cell>
          <cell r="K415" t="str">
            <v>per DOP website</v>
          </cell>
          <cell r="L415">
            <v>41456</v>
          </cell>
          <cell r="M415">
            <v>28468</v>
          </cell>
          <cell r="N415" t="b">
            <v>0</v>
          </cell>
          <cell r="O415">
            <v>2068</v>
          </cell>
        </row>
        <row r="416">
          <cell r="E416" t="str">
            <v>23MONTHLYHCOALITION</v>
          </cell>
          <cell r="F416" t="str">
            <v>23</v>
          </cell>
          <cell r="G416" t="str">
            <v>Monthly</v>
          </cell>
          <cell r="H416" t="str">
            <v>H</v>
          </cell>
          <cell r="I416">
            <v>2113</v>
          </cell>
          <cell r="J416" t="str">
            <v>Coalition</v>
          </cell>
          <cell r="K416" t="str">
            <v>per DOP website</v>
          </cell>
          <cell r="L416">
            <v>41456</v>
          </cell>
          <cell r="M416">
            <v>41261</v>
          </cell>
          <cell r="N416" t="b">
            <v>0</v>
          </cell>
          <cell r="O416">
            <v>2113</v>
          </cell>
        </row>
        <row r="417">
          <cell r="E417" t="str">
            <v>23MONTHLYHNON-REPRESENTED STATE EMPLOYEES</v>
          </cell>
          <cell r="F417" t="str">
            <v>23</v>
          </cell>
          <cell r="G417" t="str">
            <v>Monthly</v>
          </cell>
          <cell r="H417" t="str">
            <v>H</v>
          </cell>
          <cell r="I417">
            <v>2113</v>
          </cell>
          <cell r="J417" t="str">
            <v>Non-Represented State Employees</v>
          </cell>
          <cell r="K417" t="str">
            <v>per DOP website</v>
          </cell>
          <cell r="L417">
            <v>41456</v>
          </cell>
          <cell r="M417">
            <v>10281</v>
          </cell>
          <cell r="N417" t="b">
            <v>0</v>
          </cell>
          <cell r="O417">
            <v>2113</v>
          </cell>
        </row>
        <row r="418">
          <cell r="E418" t="str">
            <v>23MONTHLYHTEAMSTERS LOCAL UNION NUMBER 117</v>
          </cell>
          <cell r="F418" t="str">
            <v>23</v>
          </cell>
          <cell r="G418" t="str">
            <v>Monthly</v>
          </cell>
          <cell r="H418" t="str">
            <v>H</v>
          </cell>
          <cell r="I418">
            <v>2140</v>
          </cell>
          <cell r="J418" t="str">
            <v>Teamsters Local Union Number 117</v>
          </cell>
          <cell r="K418" t="str">
            <v>per Noli Benitez 201307</v>
          </cell>
          <cell r="L418">
            <v>41456</v>
          </cell>
          <cell r="M418">
            <v>10281</v>
          </cell>
          <cell r="N418" t="b">
            <v>0</v>
          </cell>
          <cell r="O418">
            <v>2140</v>
          </cell>
        </row>
        <row r="419">
          <cell r="E419" t="str">
            <v>23MONTHLYHWASHINGTON FEDERATION OF STATE EMPLOYEES</v>
          </cell>
          <cell r="F419" t="str">
            <v>23</v>
          </cell>
          <cell r="G419" t="str">
            <v>Monthly</v>
          </cell>
          <cell r="H419" t="str">
            <v>H</v>
          </cell>
          <cell r="I419">
            <v>2113</v>
          </cell>
          <cell r="J419" t="str">
            <v>Washington Federation of State Employees</v>
          </cell>
          <cell r="K419" t="str">
            <v>per DOP website</v>
          </cell>
          <cell r="L419">
            <v>41456</v>
          </cell>
          <cell r="M419">
            <v>24205</v>
          </cell>
          <cell r="N419" t="b">
            <v>0</v>
          </cell>
          <cell r="O419">
            <v>2113</v>
          </cell>
        </row>
        <row r="420">
          <cell r="E420" t="str">
            <v>23MONTHLYHWASHINGTON PUBLIC EMPLOYEES ASSOCIATION</v>
          </cell>
          <cell r="F420" t="str">
            <v>23</v>
          </cell>
          <cell r="G420" t="str">
            <v>Monthly</v>
          </cell>
          <cell r="H420" t="str">
            <v>H</v>
          </cell>
          <cell r="I420">
            <v>2113</v>
          </cell>
          <cell r="J420" t="str">
            <v>Washington Public Employees Association</v>
          </cell>
          <cell r="K420" t="str">
            <v>per DOP website</v>
          </cell>
          <cell r="L420">
            <v>41456</v>
          </cell>
          <cell r="M420">
            <v>28469</v>
          </cell>
          <cell r="N420" t="b">
            <v>0</v>
          </cell>
          <cell r="O420">
            <v>2113</v>
          </cell>
        </row>
        <row r="421">
          <cell r="E421" t="str">
            <v>23MONTHLYICOALITION</v>
          </cell>
          <cell r="F421" t="str">
            <v>23</v>
          </cell>
          <cell r="G421" t="str">
            <v>Monthly</v>
          </cell>
          <cell r="H421" t="str">
            <v>I</v>
          </cell>
          <cell r="I421">
            <v>2161</v>
          </cell>
          <cell r="J421" t="str">
            <v>Coalition</v>
          </cell>
          <cell r="K421" t="str">
            <v>per DOP website</v>
          </cell>
          <cell r="L421">
            <v>41456</v>
          </cell>
          <cell r="M421">
            <v>41262</v>
          </cell>
          <cell r="N421" t="b">
            <v>0</v>
          </cell>
          <cell r="O421">
            <v>2161</v>
          </cell>
        </row>
        <row r="422">
          <cell r="E422" t="str">
            <v>23MONTHLYINON-REPRESENTED STATE EMPLOYEES</v>
          </cell>
          <cell r="F422" t="str">
            <v>23</v>
          </cell>
          <cell r="G422" t="str">
            <v>Monthly</v>
          </cell>
          <cell r="H422" t="str">
            <v>I</v>
          </cell>
          <cell r="I422">
            <v>2161</v>
          </cell>
          <cell r="J422" t="str">
            <v>Non-Represented State Employees</v>
          </cell>
          <cell r="K422" t="str">
            <v>per DOP website</v>
          </cell>
          <cell r="L422">
            <v>41456</v>
          </cell>
          <cell r="M422">
            <v>10282</v>
          </cell>
          <cell r="N422" t="b">
            <v>0</v>
          </cell>
          <cell r="O422">
            <v>2161</v>
          </cell>
        </row>
        <row r="423">
          <cell r="E423" t="str">
            <v>23MONTHLYITEAMSTERS LOCAL UNION NUMBER 117</v>
          </cell>
          <cell r="F423" t="str">
            <v>23</v>
          </cell>
          <cell r="G423" t="str">
            <v>Monthly</v>
          </cell>
          <cell r="H423" t="str">
            <v>I</v>
          </cell>
          <cell r="I423">
            <v>2190</v>
          </cell>
          <cell r="J423" t="str">
            <v>Teamsters Local Union Number 117</v>
          </cell>
          <cell r="K423" t="str">
            <v>per Noli Benitez 201307</v>
          </cell>
          <cell r="L423">
            <v>41456</v>
          </cell>
          <cell r="M423">
            <v>10282</v>
          </cell>
          <cell r="N423" t="b">
            <v>0</v>
          </cell>
          <cell r="O423">
            <v>2190</v>
          </cell>
        </row>
        <row r="424">
          <cell r="E424" t="str">
            <v>23MONTHLYIWASHINGTON FEDERATION OF STATE EMPLOYEES</v>
          </cell>
          <cell r="F424" t="str">
            <v>23</v>
          </cell>
          <cell r="G424" t="str">
            <v>Monthly</v>
          </cell>
          <cell r="H424" t="str">
            <v>I</v>
          </cell>
          <cell r="I424">
            <v>2161</v>
          </cell>
          <cell r="J424" t="str">
            <v>Washington Federation of State Employees</v>
          </cell>
          <cell r="K424" t="str">
            <v>per DOP website</v>
          </cell>
          <cell r="L424">
            <v>41456</v>
          </cell>
          <cell r="M424">
            <v>24206</v>
          </cell>
          <cell r="N424" t="b">
            <v>0</v>
          </cell>
          <cell r="O424">
            <v>2161</v>
          </cell>
        </row>
        <row r="425">
          <cell r="E425" t="str">
            <v>23MONTHLYIWASHINGTON PUBLIC EMPLOYEES ASSOCIATION</v>
          </cell>
          <cell r="F425" t="str">
            <v>23</v>
          </cell>
          <cell r="G425" t="str">
            <v>Monthly</v>
          </cell>
          <cell r="H425" t="str">
            <v>I</v>
          </cell>
          <cell r="I425">
            <v>2161</v>
          </cell>
          <cell r="J425" t="str">
            <v>Washington Public Employees Association</v>
          </cell>
          <cell r="K425" t="str">
            <v>per DOP website</v>
          </cell>
          <cell r="L425">
            <v>41456</v>
          </cell>
          <cell r="M425">
            <v>28470</v>
          </cell>
          <cell r="N425" t="b">
            <v>0</v>
          </cell>
          <cell r="O425">
            <v>2161</v>
          </cell>
        </row>
        <row r="426">
          <cell r="E426" t="str">
            <v>23MONTHLYJCOALITION</v>
          </cell>
          <cell r="F426" t="str">
            <v>23</v>
          </cell>
          <cell r="G426" t="str">
            <v>Monthly</v>
          </cell>
          <cell r="H426" t="str">
            <v>J</v>
          </cell>
          <cell r="I426">
            <v>2212</v>
          </cell>
          <cell r="J426" t="str">
            <v>Coalition</v>
          </cell>
          <cell r="K426" t="str">
            <v>per DOP website</v>
          </cell>
          <cell r="L426">
            <v>41456</v>
          </cell>
          <cell r="M426">
            <v>41263</v>
          </cell>
          <cell r="N426" t="b">
            <v>0</v>
          </cell>
          <cell r="O426">
            <v>2212</v>
          </cell>
        </row>
        <row r="427">
          <cell r="E427" t="str">
            <v>23MONTHLYJNON-REPRESENTED STATE EMPLOYEES</v>
          </cell>
          <cell r="F427" t="str">
            <v>23</v>
          </cell>
          <cell r="G427" t="str">
            <v>Monthly</v>
          </cell>
          <cell r="H427" t="str">
            <v>J</v>
          </cell>
          <cell r="I427">
            <v>2212</v>
          </cell>
          <cell r="J427" t="str">
            <v>Non-Represented State Employees</v>
          </cell>
          <cell r="K427" t="str">
            <v>per DOP website</v>
          </cell>
          <cell r="L427">
            <v>41456</v>
          </cell>
          <cell r="M427">
            <v>10283</v>
          </cell>
          <cell r="N427" t="b">
            <v>0</v>
          </cell>
          <cell r="O427">
            <v>2212</v>
          </cell>
        </row>
        <row r="428">
          <cell r="E428" t="str">
            <v>23MONTHLYJTEAMSTERS LOCAL UNION NUMBER 117</v>
          </cell>
          <cell r="F428" t="str">
            <v>23</v>
          </cell>
          <cell r="G428" t="str">
            <v>Monthly</v>
          </cell>
          <cell r="H428" t="str">
            <v>J</v>
          </cell>
          <cell r="I428">
            <v>2241</v>
          </cell>
          <cell r="J428" t="str">
            <v>Teamsters Local Union Number 117</v>
          </cell>
          <cell r="K428" t="str">
            <v>per Noli Benitez 201307</v>
          </cell>
          <cell r="L428">
            <v>41456</v>
          </cell>
          <cell r="M428">
            <v>10283</v>
          </cell>
          <cell r="N428" t="b">
            <v>0</v>
          </cell>
          <cell r="O428">
            <v>2241</v>
          </cell>
        </row>
        <row r="429">
          <cell r="E429" t="str">
            <v>23MONTHLYJWASHINGTON FEDERATION OF STATE EMPLOYEES</v>
          </cell>
          <cell r="F429" t="str">
            <v>23</v>
          </cell>
          <cell r="G429" t="str">
            <v>Monthly</v>
          </cell>
          <cell r="H429" t="str">
            <v>J</v>
          </cell>
          <cell r="I429">
            <v>2212</v>
          </cell>
          <cell r="J429" t="str">
            <v>Washington Federation of State Employees</v>
          </cell>
          <cell r="K429" t="str">
            <v>per DOP website</v>
          </cell>
          <cell r="L429">
            <v>41456</v>
          </cell>
          <cell r="M429">
            <v>24207</v>
          </cell>
          <cell r="N429" t="b">
            <v>0</v>
          </cell>
          <cell r="O429">
            <v>2212</v>
          </cell>
        </row>
        <row r="430">
          <cell r="E430" t="str">
            <v>23MONTHLYJWASHINGTON PUBLIC EMPLOYEES ASSOCIATION</v>
          </cell>
          <cell r="F430" t="str">
            <v>23</v>
          </cell>
          <cell r="G430" t="str">
            <v>Monthly</v>
          </cell>
          <cell r="H430" t="str">
            <v>J</v>
          </cell>
          <cell r="I430">
            <v>2212</v>
          </cell>
          <cell r="J430" t="str">
            <v>Washington Public Employees Association</v>
          </cell>
          <cell r="K430" t="str">
            <v>per DOP website</v>
          </cell>
          <cell r="L430">
            <v>41456</v>
          </cell>
          <cell r="M430">
            <v>28471</v>
          </cell>
          <cell r="N430" t="b">
            <v>0</v>
          </cell>
          <cell r="O430">
            <v>2212</v>
          </cell>
        </row>
        <row r="431">
          <cell r="E431" t="str">
            <v>23MONTHLYKCOALITION</v>
          </cell>
          <cell r="F431" t="str">
            <v>23</v>
          </cell>
          <cell r="G431" t="str">
            <v>Monthly</v>
          </cell>
          <cell r="H431" t="str">
            <v>K</v>
          </cell>
          <cell r="I431">
            <v>2266</v>
          </cell>
          <cell r="J431" t="str">
            <v>Coalition</v>
          </cell>
          <cell r="K431" t="str">
            <v>per DOP website</v>
          </cell>
          <cell r="L431">
            <v>41456</v>
          </cell>
          <cell r="M431">
            <v>41264</v>
          </cell>
          <cell r="N431" t="b">
            <v>0</v>
          </cell>
          <cell r="O431">
            <v>2266</v>
          </cell>
        </row>
        <row r="432">
          <cell r="E432" t="str">
            <v>23MONTHLYKNON-REPRESENTED STATE EMPLOYEES</v>
          </cell>
          <cell r="F432" t="str">
            <v>23</v>
          </cell>
          <cell r="G432" t="str">
            <v>Monthly</v>
          </cell>
          <cell r="H432" t="str">
            <v>K</v>
          </cell>
          <cell r="I432">
            <v>2266</v>
          </cell>
          <cell r="J432" t="str">
            <v>Non-Represented State Employees</v>
          </cell>
          <cell r="K432" t="str">
            <v>per DOP website</v>
          </cell>
          <cell r="L432">
            <v>41456</v>
          </cell>
          <cell r="M432">
            <v>10284</v>
          </cell>
          <cell r="N432" t="b">
            <v>0</v>
          </cell>
          <cell r="O432">
            <v>2266</v>
          </cell>
        </row>
        <row r="433">
          <cell r="E433" t="str">
            <v>23MONTHLYKTEAMSTERS LOCAL UNION NUMBER 117</v>
          </cell>
          <cell r="F433" t="str">
            <v>23</v>
          </cell>
          <cell r="G433" t="str">
            <v>Monthly</v>
          </cell>
          <cell r="H433" t="str">
            <v>K</v>
          </cell>
          <cell r="I433">
            <v>2295</v>
          </cell>
          <cell r="J433" t="str">
            <v>Teamsters Local Union Number 117</v>
          </cell>
          <cell r="K433" t="str">
            <v>per Noli Benitez 201307</v>
          </cell>
          <cell r="L433">
            <v>41456</v>
          </cell>
          <cell r="M433">
            <v>10284</v>
          </cell>
          <cell r="N433" t="b">
            <v>0</v>
          </cell>
          <cell r="O433">
            <v>2295</v>
          </cell>
        </row>
        <row r="434">
          <cell r="E434" t="str">
            <v>23MONTHLYKWASHINGTON FEDERATION OF STATE EMPLOYEES</v>
          </cell>
          <cell r="F434" t="str">
            <v>23</v>
          </cell>
          <cell r="G434" t="str">
            <v>Monthly</v>
          </cell>
          <cell r="H434" t="str">
            <v>K</v>
          </cell>
          <cell r="I434">
            <v>2266</v>
          </cell>
          <cell r="J434" t="str">
            <v>Washington Federation of State Employees</v>
          </cell>
          <cell r="K434" t="str">
            <v>per DOP website</v>
          </cell>
          <cell r="L434">
            <v>41456</v>
          </cell>
          <cell r="M434">
            <v>24208</v>
          </cell>
          <cell r="N434" t="b">
            <v>0</v>
          </cell>
          <cell r="O434">
            <v>2266</v>
          </cell>
        </row>
        <row r="435">
          <cell r="E435" t="str">
            <v>23MONTHLYKWASHINGTON PUBLIC EMPLOYEES ASSOCIATION</v>
          </cell>
          <cell r="F435" t="str">
            <v>23</v>
          </cell>
          <cell r="G435" t="str">
            <v>Monthly</v>
          </cell>
          <cell r="H435" t="str">
            <v>K</v>
          </cell>
          <cell r="I435">
            <v>2266</v>
          </cell>
          <cell r="J435" t="str">
            <v>Washington Public Employees Association</v>
          </cell>
          <cell r="K435" t="str">
            <v>per DOP website</v>
          </cell>
          <cell r="L435">
            <v>41456</v>
          </cell>
          <cell r="M435">
            <v>28472</v>
          </cell>
          <cell r="N435" t="b">
            <v>0</v>
          </cell>
          <cell r="O435">
            <v>2266</v>
          </cell>
        </row>
        <row r="436">
          <cell r="E436" t="str">
            <v>23MONTHLYLCOALITION</v>
          </cell>
          <cell r="F436" t="str">
            <v>23</v>
          </cell>
          <cell r="G436" t="str">
            <v>Monthly</v>
          </cell>
          <cell r="H436" t="str">
            <v>L</v>
          </cell>
          <cell r="I436">
            <v>2317</v>
          </cell>
          <cell r="J436" t="str">
            <v>Coalition</v>
          </cell>
          <cell r="K436" t="str">
            <v>per DOP website</v>
          </cell>
          <cell r="L436">
            <v>41456</v>
          </cell>
          <cell r="M436">
            <v>41265</v>
          </cell>
          <cell r="N436" t="b">
            <v>0</v>
          </cell>
          <cell r="O436">
            <v>2317</v>
          </cell>
        </row>
        <row r="437">
          <cell r="E437" t="str">
            <v>23MONTHLYLNON-REPRESENTED STATE EMPLOYEES</v>
          </cell>
          <cell r="F437" t="str">
            <v>23</v>
          </cell>
          <cell r="G437" t="str">
            <v>Monthly</v>
          </cell>
          <cell r="H437" t="str">
            <v>L</v>
          </cell>
          <cell r="I437">
            <v>2317</v>
          </cell>
          <cell r="J437" t="str">
            <v>Non-Represented State Employees</v>
          </cell>
          <cell r="K437" t="str">
            <v>per DOP website</v>
          </cell>
          <cell r="L437">
            <v>41456</v>
          </cell>
          <cell r="M437">
            <v>10285</v>
          </cell>
          <cell r="N437" t="b">
            <v>0</v>
          </cell>
          <cell r="O437">
            <v>2317</v>
          </cell>
        </row>
        <row r="438">
          <cell r="E438" t="str">
            <v>23MONTHLYLTEAMSTERS LOCAL UNION NUMBER 117</v>
          </cell>
          <cell r="F438" t="str">
            <v>23</v>
          </cell>
          <cell r="G438" t="str">
            <v>Monthly</v>
          </cell>
          <cell r="H438" t="str">
            <v>L</v>
          </cell>
          <cell r="I438">
            <v>2347</v>
          </cell>
          <cell r="J438" t="str">
            <v>Teamsters Local Union Number 117</v>
          </cell>
          <cell r="K438" t="str">
            <v>per Noli Benitez 201307</v>
          </cell>
          <cell r="L438">
            <v>41456</v>
          </cell>
          <cell r="M438">
            <v>10285</v>
          </cell>
          <cell r="N438" t="b">
            <v>0</v>
          </cell>
          <cell r="O438">
            <v>2347</v>
          </cell>
        </row>
        <row r="439">
          <cell r="E439" t="str">
            <v>23MONTHLYLWASHINGTON FEDERATION OF STATE EMPLOYEES</v>
          </cell>
          <cell r="F439" t="str">
            <v>23</v>
          </cell>
          <cell r="G439" t="str">
            <v>Monthly</v>
          </cell>
          <cell r="H439" t="str">
            <v>L</v>
          </cell>
          <cell r="I439">
            <v>2317</v>
          </cell>
          <cell r="J439" t="str">
            <v>Washington Federation of State Employees</v>
          </cell>
          <cell r="K439" t="str">
            <v>per DOP website</v>
          </cell>
          <cell r="L439">
            <v>41456</v>
          </cell>
          <cell r="M439">
            <v>24209</v>
          </cell>
          <cell r="N439" t="b">
            <v>0</v>
          </cell>
          <cell r="O439">
            <v>2317</v>
          </cell>
        </row>
        <row r="440">
          <cell r="E440" t="str">
            <v>23MONTHLYLWASHINGTON PUBLIC EMPLOYEES ASSOCIATION</v>
          </cell>
          <cell r="F440" t="str">
            <v>23</v>
          </cell>
          <cell r="G440" t="str">
            <v>Monthly</v>
          </cell>
          <cell r="H440" t="str">
            <v>L</v>
          </cell>
          <cell r="I440">
            <v>2317</v>
          </cell>
          <cell r="J440" t="str">
            <v>Washington Public Employees Association</v>
          </cell>
          <cell r="K440" t="str">
            <v>per DOP website</v>
          </cell>
          <cell r="L440">
            <v>41456</v>
          </cell>
          <cell r="M440">
            <v>28473</v>
          </cell>
          <cell r="N440" t="b">
            <v>0</v>
          </cell>
          <cell r="O440">
            <v>2317</v>
          </cell>
        </row>
        <row r="441">
          <cell r="E441" t="str">
            <v>23MONTHLYMCOALITION</v>
          </cell>
          <cell r="F441" t="str">
            <v>23</v>
          </cell>
          <cell r="G441" t="str">
            <v>Monthly</v>
          </cell>
          <cell r="H441" t="str">
            <v>M</v>
          </cell>
          <cell r="I441">
            <v>2370</v>
          </cell>
          <cell r="J441" t="str">
            <v>Coalition</v>
          </cell>
          <cell r="K441" t="str">
            <v>per DOP website</v>
          </cell>
          <cell r="L441">
            <v>41456</v>
          </cell>
          <cell r="M441">
            <v>41266</v>
          </cell>
          <cell r="N441" t="b">
            <v>0</v>
          </cell>
          <cell r="O441">
            <v>2370</v>
          </cell>
        </row>
        <row r="442">
          <cell r="E442" t="str">
            <v>23MONTHLYMNON-REPRESENTED STATE EMPLOYEES</v>
          </cell>
          <cell r="F442" t="str">
            <v>23</v>
          </cell>
          <cell r="G442" t="str">
            <v>Monthly</v>
          </cell>
          <cell r="H442" t="str">
            <v>M</v>
          </cell>
          <cell r="I442">
            <v>2370</v>
          </cell>
          <cell r="J442" t="str">
            <v>Non-Represented State Employees</v>
          </cell>
          <cell r="K442" t="str">
            <v>per DOP website</v>
          </cell>
          <cell r="L442">
            <v>41456</v>
          </cell>
          <cell r="M442">
            <v>10286</v>
          </cell>
          <cell r="N442" t="b">
            <v>0</v>
          </cell>
          <cell r="O442">
            <v>2370</v>
          </cell>
        </row>
        <row r="443">
          <cell r="E443" t="str">
            <v>23MONTHLYMTEAMSTERS LOCAL UNION NUMBER 117</v>
          </cell>
          <cell r="F443" t="str">
            <v>23</v>
          </cell>
          <cell r="G443" t="str">
            <v>Monthly</v>
          </cell>
          <cell r="H443" t="str">
            <v>M</v>
          </cell>
          <cell r="I443">
            <v>2401</v>
          </cell>
          <cell r="J443" t="str">
            <v>Teamsters Local Union Number 117</v>
          </cell>
          <cell r="K443" t="str">
            <v>per Noli Benitez 201307</v>
          </cell>
          <cell r="L443">
            <v>41456</v>
          </cell>
          <cell r="M443">
            <v>10286</v>
          </cell>
          <cell r="N443" t="b">
            <v>0</v>
          </cell>
          <cell r="O443">
            <v>2401</v>
          </cell>
        </row>
        <row r="444">
          <cell r="E444" t="str">
            <v>23MONTHLYMWASHINGTON FEDERATION OF STATE EMPLOYEES</v>
          </cell>
          <cell r="F444" t="str">
            <v>23</v>
          </cell>
          <cell r="G444" t="str">
            <v>Monthly</v>
          </cell>
          <cell r="H444" t="str">
            <v>M</v>
          </cell>
          <cell r="I444">
            <v>2370</v>
          </cell>
          <cell r="J444" t="str">
            <v>Washington Federation of State Employees</v>
          </cell>
          <cell r="K444" t="str">
            <v>per DOP website</v>
          </cell>
          <cell r="L444">
            <v>41456</v>
          </cell>
          <cell r="M444">
            <v>24210</v>
          </cell>
          <cell r="N444" t="b">
            <v>0</v>
          </cell>
          <cell r="O444">
            <v>2370</v>
          </cell>
        </row>
        <row r="445">
          <cell r="E445" t="str">
            <v>23MONTHLYMWASHINGTON PUBLIC EMPLOYEES ASSOCIATION</v>
          </cell>
          <cell r="F445" t="str">
            <v>23</v>
          </cell>
          <cell r="G445" t="str">
            <v>Monthly</v>
          </cell>
          <cell r="H445" t="str">
            <v>M</v>
          </cell>
          <cell r="I445">
            <v>2370</v>
          </cell>
          <cell r="J445" t="str">
            <v>Washington Public Employees Association</v>
          </cell>
          <cell r="K445" t="str">
            <v>per DOP website</v>
          </cell>
          <cell r="L445">
            <v>41456</v>
          </cell>
          <cell r="M445">
            <v>28474</v>
          </cell>
          <cell r="N445" t="b">
            <v>0</v>
          </cell>
          <cell r="O445">
            <v>2370</v>
          </cell>
        </row>
        <row r="446">
          <cell r="E446" t="str">
            <v>24MONTHLYACOALITION</v>
          </cell>
          <cell r="F446" t="str">
            <v>24</v>
          </cell>
          <cell r="G446" t="str">
            <v>Monthly</v>
          </cell>
          <cell r="H446" t="str">
            <v>A</v>
          </cell>
          <cell r="I446">
            <v>1846</v>
          </cell>
          <cell r="J446" t="str">
            <v>Coalition</v>
          </cell>
          <cell r="K446" t="str">
            <v>per DOP website</v>
          </cell>
          <cell r="L446">
            <v>41456</v>
          </cell>
          <cell r="M446">
            <v>41306</v>
          </cell>
          <cell r="N446" t="b">
            <v>0</v>
          </cell>
          <cell r="O446">
            <v>1846</v>
          </cell>
        </row>
        <row r="447">
          <cell r="E447" t="str">
            <v>24MONTHLYANON-REPRESENTED STATE EMPLOYEES</v>
          </cell>
          <cell r="F447" t="str">
            <v>24</v>
          </cell>
          <cell r="G447" t="str">
            <v>Monthly</v>
          </cell>
          <cell r="H447" t="str">
            <v>A</v>
          </cell>
          <cell r="I447">
            <v>1846</v>
          </cell>
          <cell r="J447" t="str">
            <v>Non-Represented State Employees</v>
          </cell>
          <cell r="K447" t="str">
            <v>per DOP website</v>
          </cell>
          <cell r="L447">
            <v>41456</v>
          </cell>
          <cell r="M447">
            <v>10326</v>
          </cell>
          <cell r="N447" t="b">
            <v>0</v>
          </cell>
          <cell r="O447">
            <v>1846</v>
          </cell>
        </row>
        <row r="448">
          <cell r="E448" t="str">
            <v>24MONTHLYATEAMSTERS LOCAL UNION NUMBER 117</v>
          </cell>
          <cell r="F448" t="str">
            <v>24</v>
          </cell>
          <cell r="G448" t="str">
            <v>Monthly</v>
          </cell>
          <cell r="H448" t="str">
            <v>A</v>
          </cell>
          <cell r="I448">
            <v>1870</v>
          </cell>
          <cell r="J448" t="str">
            <v>Teamsters Local Union Number 117</v>
          </cell>
          <cell r="K448" t="str">
            <v>per Noli Benitez 201307</v>
          </cell>
          <cell r="L448">
            <v>41456</v>
          </cell>
          <cell r="M448">
            <v>10326</v>
          </cell>
          <cell r="N448" t="b">
            <v>0</v>
          </cell>
          <cell r="O448">
            <v>1870</v>
          </cell>
        </row>
        <row r="449">
          <cell r="E449" t="str">
            <v>24MONTHLYAWASHINGTON FEDERATION OF STATE EMPLOYEES</v>
          </cell>
          <cell r="F449" t="str">
            <v>24</v>
          </cell>
          <cell r="G449" t="str">
            <v>Monthly</v>
          </cell>
          <cell r="H449" t="str">
            <v>A</v>
          </cell>
          <cell r="I449">
            <v>1846</v>
          </cell>
          <cell r="J449" t="str">
            <v>Washington Federation of State Employees</v>
          </cell>
          <cell r="K449" t="str">
            <v>per DOP website</v>
          </cell>
          <cell r="L449">
            <v>41456</v>
          </cell>
          <cell r="M449">
            <v>24250</v>
          </cell>
          <cell r="N449" t="b">
            <v>0</v>
          </cell>
          <cell r="O449">
            <v>1846</v>
          </cell>
        </row>
        <row r="450">
          <cell r="E450" t="str">
            <v>24MONTHLYAWASHINGTON PUBLIC EMPLOYEES ASSOCIATION</v>
          </cell>
          <cell r="F450" t="str">
            <v>24</v>
          </cell>
          <cell r="G450" t="str">
            <v>Monthly</v>
          </cell>
          <cell r="H450" t="str">
            <v>A</v>
          </cell>
          <cell r="I450">
            <v>1846</v>
          </cell>
          <cell r="J450" t="str">
            <v>Washington Public Employees Association</v>
          </cell>
          <cell r="K450" t="str">
            <v>per DOP website</v>
          </cell>
          <cell r="L450">
            <v>41456</v>
          </cell>
          <cell r="M450">
            <v>28514</v>
          </cell>
          <cell r="N450" t="b">
            <v>0</v>
          </cell>
          <cell r="O450">
            <v>1846</v>
          </cell>
        </row>
        <row r="451">
          <cell r="E451" t="str">
            <v>24MONTHLYBCOALITION</v>
          </cell>
          <cell r="F451" t="str">
            <v>24</v>
          </cell>
          <cell r="G451" t="str">
            <v>Monthly</v>
          </cell>
          <cell r="H451" t="str">
            <v>B</v>
          </cell>
          <cell r="I451">
            <v>1885</v>
          </cell>
          <cell r="J451" t="str">
            <v>Coalition</v>
          </cell>
          <cell r="K451" t="str">
            <v>per DOP website</v>
          </cell>
          <cell r="L451">
            <v>41456</v>
          </cell>
          <cell r="M451">
            <v>41307</v>
          </cell>
          <cell r="N451" t="b">
            <v>0</v>
          </cell>
          <cell r="O451">
            <v>1885</v>
          </cell>
        </row>
        <row r="452">
          <cell r="E452" t="str">
            <v>24MONTHLYBNON-REPRESENTED STATE EMPLOYEES</v>
          </cell>
          <cell r="F452" t="str">
            <v>24</v>
          </cell>
          <cell r="G452" t="str">
            <v>Monthly</v>
          </cell>
          <cell r="H452" t="str">
            <v>B</v>
          </cell>
          <cell r="I452">
            <v>1885</v>
          </cell>
          <cell r="J452" t="str">
            <v>Non-Represented State Employees</v>
          </cell>
          <cell r="K452" t="str">
            <v>per DOP website</v>
          </cell>
          <cell r="L452">
            <v>41456</v>
          </cell>
          <cell r="M452">
            <v>10327</v>
          </cell>
          <cell r="N452" t="b">
            <v>0</v>
          </cell>
          <cell r="O452">
            <v>1885</v>
          </cell>
        </row>
        <row r="453">
          <cell r="E453" t="str">
            <v>24MONTHLYBTEAMSTERS LOCAL UNION NUMBER 117</v>
          </cell>
          <cell r="F453" t="str">
            <v>24</v>
          </cell>
          <cell r="G453" t="str">
            <v>Monthly</v>
          </cell>
          <cell r="H453" t="str">
            <v>B</v>
          </cell>
          <cell r="I453">
            <v>1909</v>
          </cell>
          <cell r="J453" t="str">
            <v>Teamsters Local Union Number 117</v>
          </cell>
          <cell r="K453" t="str">
            <v>per Noli Benitez 201307</v>
          </cell>
          <cell r="L453">
            <v>41456</v>
          </cell>
          <cell r="M453">
            <v>10327</v>
          </cell>
          <cell r="N453" t="b">
            <v>0</v>
          </cell>
          <cell r="O453">
            <v>1909</v>
          </cell>
        </row>
        <row r="454">
          <cell r="E454" t="str">
            <v>24MONTHLYBWASHINGTON FEDERATION OF STATE EMPLOYEES</v>
          </cell>
          <cell r="F454" t="str">
            <v>24</v>
          </cell>
          <cell r="G454" t="str">
            <v>Monthly</v>
          </cell>
          <cell r="H454" t="str">
            <v>B</v>
          </cell>
          <cell r="I454">
            <v>1885</v>
          </cell>
          <cell r="J454" t="str">
            <v>Washington Federation of State Employees</v>
          </cell>
          <cell r="K454" t="str">
            <v>per DOP website</v>
          </cell>
          <cell r="L454">
            <v>41456</v>
          </cell>
          <cell r="M454">
            <v>24251</v>
          </cell>
          <cell r="N454" t="b">
            <v>0</v>
          </cell>
          <cell r="O454">
            <v>1885</v>
          </cell>
        </row>
        <row r="455">
          <cell r="E455" t="str">
            <v>24MONTHLYBWASHINGTON PUBLIC EMPLOYEES ASSOCIATION</v>
          </cell>
          <cell r="F455" t="str">
            <v>24</v>
          </cell>
          <cell r="G455" t="str">
            <v>Monthly</v>
          </cell>
          <cell r="H455" t="str">
            <v>B</v>
          </cell>
          <cell r="I455">
            <v>1885</v>
          </cell>
          <cell r="J455" t="str">
            <v>Washington Public Employees Association</v>
          </cell>
          <cell r="K455" t="str">
            <v>per DOP website</v>
          </cell>
          <cell r="L455">
            <v>41456</v>
          </cell>
          <cell r="M455">
            <v>28515</v>
          </cell>
          <cell r="N455" t="b">
            <v>0</v>
          </cell>
          <cell r="O455">
            <v>1885</v>
          </cell>
        </row>
        <row r="456">
          <cell r="E456" t="str">
            <v>24MONTHLYCCOALITION</v>
          </cell>
          <cell r="F456" t="str">
            <v>24</v>
          </cell>
          <cell r="G456" t="str">
            <v>Monthly</v>
          </cell>
          <cell r="H456" t="str">
            <v>C</v>
          </cell>
          <cell r="I456">
            <v>1929</v>
          </cell>
          <cell r="J456" t="str">
            <v>Coalition</v>
          </cell>
          <cell r="K456" t="str">
            <v>per DOP website</v>
          </cell>
          <cell r="L456">
            <v>41456</v>
          </cell>
          <cell r="M456">
            <v>41308</v>
          </cell>
          <cell r="N456" t="b">
            <v>0</v>
          </cell>
          <cell r="O456">
            <v>1929</v>
          </cell>
        </row>
        <row r="457">
          <cell r="E457" t="str">
            <v>24MONTHLYCNON-REPRESENTED STATE EMPLOYEES</v>
          </cell>
          <cell r="F457" t="str">
            <v>24</v>
          </cell>
          <cell r="G457" t="str">
            <v>Monthly</v>
          </cell>
          <cell r="H457" t="str">
            <v>C</v>
          </cell>
          <cell r="I457">
            <v>1929</v>
          </cell>
          <cell r="J457" t="str">
            <v>Non-Represented State Employees</v>
          </cell>
          <cell r="K457" t="str">
            <v>per DOP website</v>
          </cell>
          <cell r="L457">
            <v>41456</v>
          </cell>
          <cell r="M457">
            <v>10328</v>
          </cell>
          <cell r="N457" t="b">
            <v>0</v>
          </cell>
          <cell r="O457">
            <v>1929</v>
          </cell>
        </row>
        <row r="458">
          <cell r="E458" t="str">
            <v>24MONTHLYCTEAMSTERS LOCAL UNION NUMBER 117</v>
          </cell>
          <cell r="F458" t="str">
            <v>24</v>
          </cell>
          <cell r="G458" t="str">
            <v>Monthly</v>
          </cell>
          <cell r="H458" t="str">
            <v>C</v>
          </cell>
          <cell r="I458">
            <v>1952</v>
          </cell>
          <cell r="J458" t="str">
            <v>Teamsters Local Union Number 117</v>
          </cell>
          <cell r="K458" t="str">
            <v>per Noli Benitez 201307</v>
          </cell>
          <cell r="L458">
            <v>41456</v>
          </cell>
          <cell r="M458">
            <v>10328</v>
          </cell>
          <cell r="N458" t="b">
            <v>0</v>
          </cell>
          <cell r="O458">
            <v>1952</v>
          </cell>
        </row>
        <row r="459">
          <cell r="E459" t="str">
            <v>24MONTHLYCWASHINGTON FEDERATION OF STATE EMPLOYEES</v>
          </cell>
          <cell r="F459" t="str">
            <v>24</v>
          </cell>
          <cell r="G459" t="str">
            <v>Monthly</v>
          </cell>
          <cell r="H459" t="str">
            <v>C</v>
          </cell>
          <cell r="I459">
            <v>1929</v>
          </cell>
          <cell r="J459" t="str">
            <v>Washington Federation of State Employees</v>
          </cell>
          <cell r="K459" t="str">
            <v>per DOP website</v>
          </cell>
          <cell r="L459">
            <v>41456</v>
          </cell>
          <cell r="M459">
            <v>24252</v>
          </cell>
          <cell r="N459" t="b">
            <v>0</v>
          </cell>
          <cell r="O459">
            <v>1929</v>
          </cell>
        </row>
        <row r="460">
          <cell r="E460" t="str">
            <v>24MONTHLYCWASHINGTON PUBLIC EMPLOYEES ASSOCIATION</v>
          </cell>
          <cell r="F460" t="str">
            <v>24</v>
          </cell>
          <cell r="G460" t="str">
            <v>Monthly</v>
          </cell>
          <cell r="H460" t="str">
            <v>C</v>
          </cell>
          <cell r="I460">
            <v>1929</v>
          </cell>
          <cell r="J460" t="str">
            <v>Washington Public Employees Association</v>
          </cell>
          <cell r="K460" t="str">
            <v>per DOP website</v>
          </cell>
          <cell r="L460">
            <v>41456</v>
          </cell>
          <cell r="M460">
            <v>28516</v>
          </cell>
          <cell r="N460" t="b">
            <v>0</v>
          </cell>
          <cell r="O460">
            <v>1929</v>
          </cell>
        </row>
        <row r="461">
          <cell r="E461" t="str">
            <v>24MONTHLYDCOALITION</v>
          </cell>
          <cell r="F461" t="str">
            <v>24</v>
          </cell>
          <cell r="G461" t="str">
            <v>Monthly</v>
          </cell>
          <cell r="H461" t="str">
            <v>D</v>
          </cell>
          <cell r="I461">
            <v>1975</v>
          </cell>
          <cell r="J461" t="str">
            <v>Coalition</v>
          </cell>
          <cell r="K461" t="str">
            <v>per DOP website</v>
          </cell>
          <cell r="L461">
            <v>41456</v>
          </cell>
          <cell r="M461">
            <v>41309</v>
          </cell>
          <cell r="N461" t="b">
            <v>0</v>
          </cell>
          <cell r="O461">
            <v>1975</v>
          </cell>
        </row>
        <row r="462">
          <cell r="E462" t="str">
            <v>24MONTHLYDNON-REPRESENTED STATE EMPLOYEES</v>
          </cell>
          <cell r="F462" t="str">
            <v>24</v>
          </cell>
          <cell r="G462" t="str">
            <v>Monthly</v>
          </cell>
          <cell r="H462" t="str">
            <v>D</v>
          </cell>
          <cell r="I462">
            <v>1975</v>
          </cell>
          <cell r="J462" t="str">
            <v>Non-Represented State Employees</v>
          </cell>
          <cell r="K462" t="str">
            <v>per DOP website</v>
          </cell>
          <cell r="L462">
            <v>41456</v>
          </cell>
          <cell r="M462">
            <v>10329</v>
          </cell>
          <cell r="N462" t="b">
            <v>0</v>
          </cell>
          <cell r="O462">
            <v>1975</v>
          </cell>
        </row>
        <row r="463">
          <cell r="E463" t="str">
            <v>24MONTHLYDTEAMSTERS LOCAL UNION NUMBER 117</v>
          </cell>
          <cell r="F463" t="str">
            <v>24</v>
          </cell>
          <cell r="G463" t="str">
            <v>Monthly</v>
          </cell>
          <cell r="H463" t="str">
            <v>D</v>
          </cell>
          <cell r="I463">
            <v>2000</v>
          </cell>
          <cell r="J463" t="str">
            <v>Teamsters Local Union Number 117</v>
          </cell>
          <cell r="K463" t="str">
            <v>per Noli Benitez 201307</v>
          </cell>
          <cell r="L463">
            <v>41456</v>
          </cell>
          <cell r="M463">
            <v>10329</v>
          </cell>
          <cell r="N463" t="b">
            <v>0</v>
          </cell>
          <cell r="O463">
            <v>2000</v>
          </cell>
        </row>
        <row r="464">
          <cell r="E464" t="str">
            <v>24MONTHLYDWASHINGTON FEDERATION OF STATE EMPLOYEES</v>
          </cell>
          <cell r="F464" t="str">
            <v>24</v>
          </cell>
          <cell r="G464" t="str">
            <v>Monthly</v>
          </cell>
          <cell r="H464" t="str">
            <v>D</v>
          </cell>
          <cell r="I464">
            <v>1975</v>
          </cell>
          <cell r="J464" t="str">
            <v>Washington Federation of State Employees</v>
          </cell>
          <cell r="K464" t="str">
            <v>per DOP website</v>
          </cell>
          <cell r="L464">
            <v>41456</v>
          </cell>
          <cell r="M464">
            <v>24253</v>
          </cell>
          <cell r="N464" t="b">
            <v>0</v>
          </cell>
          <cell r="O464">
            <v>1975</v>
          </cell>
        </row>
        <row r="465">
          <cell r="E465" t="str">
            <v>24MONTHLYDWASHINGTON PUBLIC EMPLOYEES ASSOCIATION</v>
          </cell>
          <cell r="F465" t="str">
            <v>24</v>
          </cell>
          <cell r="G465" t="str">
            <v>Monthly</v>
          </cell>
          <cell r="H465" t="str">
            <v>D</v>
          </cell>
          <cell r="I465">
            <v>1975</v>
          </cell>
          <cell r="J465" t="str">
            <v>Washington Public Employees Association</v>
          </cell>
          <cell r="K465" t="str">
            <v>per DOP website</v>
          </cell>
          <cell r="L465">
            <v>41456</v>
          </cell>
          <cell r="M465">
            <v>28517</v>
          </cell>
          <cell r="N465" t="b">
            <v>0</v>
          </cell>
          <cell r="O465">
            <v>1975</v>
          </cell>
        </row>
        <row r="466">
          <cell r="E466" t="str">
            <v>24MONTHLYECOALITION</v>
          </cell>
          <cell r="F466" t="str">
            <v>24</v>
          </cell>
          <cell r="G466" t="str">
            <v>Monthly</v>
          </cell>
          <cell r="H466" t="str">
            <v>E</v>
          </cell>
          <cell r="I466">
            <v>2016</v>
          </cell>
          <cell r="J466" t="str">
            <v>Coalition</v>
          </cell>
          <cell r="K466" t="str">
            <v>per DOP website</v>
          </cell>
          <cell r="L466">
            <v>41456</v>
          </cell>
          <cell r="M466">
            <v>41310</v>
          </cell>
          <cell r="N466" t="b">
            <v>0</v>
          </cell>
          <cell r="O466">
            <v>2016</v>
          </cell>
        </row>
        <row r="467">
          <cell r="E467" t="str">
            <v>24MONTHLYENON-REPRESENTED STATE EMPLOYEES</v>
          </cell>
          <cell r="F467" t="str">
            <v>24</v>
          </cell>
          <cell r="G467" t="str">
            <v>Monthly</v>
          </cell>
          <cell r="H467" t="str">
            <v>E</v>
          </cell>
          <cell r="I467">
            <v>2016</v>
          </cell>
          <cell r="J467" t="str">
            <v>Non-Represented State Employees</v>
          </cell>
          <cell r="K467" t="str">
            <v>per DOP website</v>
          </cell>
          <cell r="L467">
            <v>41456</v>
          </cell>
          <cell r="M467">
            <v>10330</v>
          </cell>
          <cell r="N467" t="b">
            <v>0</v>
          </cell>
          <cell r="O467">
            <v>2016</v>
          </cell>
        </row>
        <row r="468">
          <cell r="E468" t="str">
            <v>24MONTHLYETEAMSTERS LOCAL UNION NUMBER 117</v>
          </cell>
          <cell r="F468" t="str">
            <v>24</v>
          </cell>
          <cell r="G468" t="str">
            <v>Monthly</v>
          </cell>
          <cell r="H468" t="str">
            <v>E</v>
          </cell>
          <cell r="I468">
            <v>2042</v>
          </cell>
          <cell r="J468" t="str">
            <v>Teamsters Local Union Number 117</v>
          </cell>
          <cell r="K468" t="str">
            <v>per Noli Benitez 201307</v>
          </cell>
          <cell r="L468">
            <v>41456</v>
          </cell>
          <cell r="M468">
            <v>10330</v>
          </cell>
          <cell r="N468" t="b">
            <v>0</v>
          </cell>
          <cell r="O468">
            <v>2042</v>
          </cell>
        </row>
        <row r="469">
          <cell r="E469" t="str">
            <v>24MONTHLYEWASHINGTON FEDERATION OF STATE EMPLOYEES</v>
          </cell>
          <cell r="F469" t="str">
            <v>24</v>
          </cell>
          <cell r="G469" t="str">
            <v>Monthly</v>
          </cell>
          <cell r="H469" t="str">
            <v>E</v>
          </cell>
          <cell r="I469">
            <v>2016</v>
          </cell>
          <cell r="J469" t="str">
            <v>Washington Federation of State Employees</v>
          </cell>
          <cell r="K469" t="str">
            <v>per DOP website</v>
          </cell>
          <cell r="L469">
            <v>41456</v>
          </cell>
          <cell r="M469">
            <v>24254</v>
          </cell>
          <cell r="N469" t="b">
            <v>0</v>
          </cell>
          <cell r="O469">
            <v>2016</v>
          </cell>
        </row>
        <row r="470">
          <cell r="E470" t="str">
            <v>24MONTHLYEWASHINGTON PUBLIC EMPLOYEES ASSOCIATION</v>
          </cell>
          <cell r="F470" t="str">
            <v>24</v>
          </cell>
          <cell r="G470" t="str">
            <v>Monthly</v>
          </cell>
          <cell r="H470" t="str">
            <v>E</v>
          </cell>
          <cell r="I470">
            <v>2016</v>
          </cell>
          <cell r="J470" t="str">
            <v>Washington Public Employees Association</v>
          </cell>
          <cell r="K470" t="str">
            <v>per DOP website</v>
          </cell>
          <cell r="L470">
            <v>41456</v>
          </cell>
          <cell r="M470">
            <v>28518</v>
          </cell>
          <cell r="N470" t="b">
            <v>0</v>
          </cell>
          <cell r="O470">
            <v>2016</v>
          </cell>
        </row>
        <row r="471">
          <cell r="E471" t="str">
            <v>24MONTHLYFCOALITION</v>
          </cell>
          <cell r="F471" t="str">
            <v>24</v>
          </cell>
          <cell r="G471" t="str">
            <v>Monthly</v>
          </cell>
          <cell r="H471" t="str">
            <v>F</v>
          </cell>
          <cell r="I471">
            <v>2068</v>
          </cell>
          <cell r="J471" t="str">
            <v>Coalition</v>
          </cell>
          <cell r="K471" t="str">
            <v>per DOP website</v>
          </cell>
          <cell r="L471">
            <v>41456</v>
          </cell>
          <cell r="M471">
            <v>41311</v>
          </cell>
          <cell r="N471" t="b">
            <v>0</v>
          </cell>
          <cell r="O471">
            <v>2068</v>
          </cell>
        </row>
        <row r="472">
          <cell r="E472" t="str">
            <v>24MONTHLYFNON-REPRESENTED STATE EMPLOYEES</v>
          </cell>
          <cell r="F472" t="str">
            <v>24</v>
          </cell>
          <cell r="G472" t="str">
            <v>Monthly</v>
          </cell>
          <cell r="H472" t="str">
            <v>F</v>
          </cell>
          <cell r="I472">
            <v>2068</v>
          </cell>
          <cell r="J472" t="str">
            <v>Non-Represented State Employees</v>
          </cell>
          <cell r="K472" t="str">
            <v>per DOP website</v>
          </cell>
          <cell r="L472">
            <v>41456</v>
          </cell>
          <cell r="M472">
            <v>10331</v>
          </cell>
          <cell r="N472" t="b">
            <v>0</v>
          </cell>
          <cell r="O472">
            <v>2068</v>
          </cell>
        </row>
        <row r="473">
          <cell r="E473" t="str">
            <v>24MONTHLYFTEAMSTERS LOCAL UNION NUMBER 117</v>
          </cell>
          <cell r="F473" t="str">
            <v>24</v>
          </cell>
          <cell r="G473" t="str">
            <v>Monthly</v>
          </cell>
          <cell r="H473" t="str">
            <v>F</v>
          </cell>
          <cell r="I473">
            <v>2094</v>
          </cell>
          <cell r="J473" t="str">
            <v>Teamsters Local Union Number 117</v>
          </cell>
          <cell r="K473" t="str">
            <v>per Noli Benitez 201307</v>
          </cell>
          <cell r="L473">
            <v>41456</v>
          </cell>
          <cell r="M473">
            <v>10331</v>
          </cell>
          <cell r="N473" t="b">
            <v>0</v>
          </cell>
          <cell r="O473">
            <v>2094</v>
          </cell>
        </row>
        <row r="474">
          <cell r="E474" t="str">
            <v>24MONTHLYFWASHINGTON FEDERATION OF STATE EMPLOYEES</v>
          </cell>
          <cell r="F474" t="str">
            <v>24</v>
          </cell>
          <cell r="G474" t="str">
            <v>Monthly</v>
          </cell>
          <cell r="H474" t="str">
            <v>F</v>
          </cell>
          <cell r="I474">
            <v>2068</v>
          </cell>
          <cell r="J474" t="str">
            <v>Washington Federation of State Employees</v>
          </cell>
          <cell r="K474" t="str">
            <v>per DOP website</v>
          </cell>
          <cell r="L474">
            <v>41456</v>
          </cell>
          <cell r="M474">
            <v>24255</v>
          </cell>
          <cell r="N474" t="b">
            <v>0</v>
          </cell>
          <cell r="O474">
            <v>2068</v>
          </cell>
        </row>
        <row r="475">
          <cell r="E475" t="str">
            <v>24MONTHLYFWASHINGTON PUBLIC EMPLOYEES ASSOCIATION</v>
          </cell>
          <cell r="F475" t="str">
            <v>24</v>
          </cell>
          <cell r="G475" t="str">
            <v>Monthly</v>
          </cell>
          <cell r="H475" t="str">
            <v>F</v>
          </cell>
          <cell r="I475">
            <v>2068</v>
          </cell>
          <cell r="J475" t="str">
            <v>Washington Public Employees Association</v>
          </cell>
          <cell r="K475" t="str">
            <v>per DOP website</v>
          </cell>
          <cell r="L475">
            <v>41456</v>
          </cell>
          <cell r="M475">
            <v>28519</v>
          </cell>
          <cell r="N475" t="b">
            <v>0</v>
          </cell>
          <cell r="O475">
            <v>2068</v>
          </cell>
        </row>
        <row r="476">
          <cell r="E476" t="str">
            <v>24MONTHLYGCOALITION</v>
          </cell>
          <cell r="F476" t="str">
            <v>24</v>
          </cell>
          <cell r="G476" t="str">
            <v>Monthly</v>
          </cell>
          <cell r="H476" t="str">
            <v>G</v>
          </cell>
          <cell r="I476">
            <v>2113</v>
          </cell>
          <cell r="J476" t="str">
            <v>Coalition</v>
          </cell>
          <cell r="K476" t="str">
            <v>per DOP website</v>
          </cell>
          <cell r="L476">
            <v>41456</v>
          </cell>
          <cell r="M476">
            <v>41312</v>
          </cell>
          <cell r="N476" t="b">
            <v>0</v>
          </cell>
          <cell r="O476">
            <v>2113</v>
          </cell>
        </row>
        <row r="477">
          <cell r="E477" t="str">
            <v>24MONTHLYGNON-REPRESENTED STATE EMPLOYEES</v>
          </cell>
          <cell r="F477" t="str">
            <v>24</v>
          </cell>
          <cell r="G477" t="str">
            <v>Monthly</v>
          </cell>
          <cell r="H477" t="str">
            <v>G</v>
          </cell>
          <cell r="I477">
            <v>2113</v>
          </cell>
          <cell r="J477" t="str">
            <v>Non-Represented State Employees</v>
          </cell>
          <cell r="K477" t="str">
            <v>per DOP website</v>
          </cell>
          <cell r="L477">
            <v>41456</v>
          </cell>
          <cell r="M477">
            <v>10332</v>
          </cell>
          <cell r="N477" t="b">
            <v>0</v>
          </cell>
          <cell r="O477">
            <v>2113</v>
          </cell>
        </row>
        <row r="478">
          <cell r="E478" t="str">
            <v>24MONTHLYGTEAMSTERS LOCAL UNION NUMBER 117</v>
          </cell>
          <cell r="F478" t="str">
            <v>24</v>
          </cell>
          <cell r="G478" t="str">
            <v>Monthly</v>
          </cell>
          <cell r="H478" t="str">
            <v>G</v>
          </cell>
          <cell r="I478">
            <v>2140</v>
          </cell>
          <cell r="J478" t="str">
            <v>Teamsters Local Union Number 117</v>
          </cell>
          <cell r="K478" t="str">
            <v>per Noli Benitez 201307</v>
          </cell>
          <cell r="L478">
            <v>41456</v>
          </cell>
          <cell r="M478">
            <v>10332</v>
          </cell>
          <cell r="N478" t="b">
            <v>0</v>
          </cell>
          <cell r="O478">
            <v>2140</v>
          </cell>
        </row>
        <row r="479">
          <cell r="E479" t="str">
            <v>24MONTHLYGWASHINGTON FEDERATION OF STATE EMPLOYEES</v>
          </cell>
          <cell r="F479" t="str">
            <v>24</v>
          </cell>
          <cell r="G479" t="str">
            <v>Monthly</v>
          </cell>
          <cell r="H479" t="str">
            <v>G</v>
          </cell>
          <cell r="I479">
            <v>2113</v>
          </cell>
          <cell r="J479" t="str">
            <v>Washington Federation of State Employees</v>
          </cell>
          <cell r="K479" t="str">
            <v>per DOP website</v>
          </cell>
          <cell r="L479">
            <v>41456</v>
          </cell>
          <cell r="M479">
            <v>24256</v>
          </cell>
          <cell r="N479" t="b">
            <v>0</v>
          </cell>
          <cell r="O479">
            <v>2113</v>
          </cell>
        </row>
        <row r="480">
          <cell r="E480" t="str">
            <v>24MONTHLYGWASHINGTON PUBLIC EMPLOYEES ASSOCIATION</v>
          </cell>
          <cell r="F480" t="str">
            <v>24</v>
          </cell>
          <cell r="G480" t="str">
            <v>Monthly</v>
          </cell>
          <cell r="H480" t="str">
            <v>G</v>
          </cell>
          <cell r="I480">
            <v>2113</v>
          </cell>
          <cell r="J480" t="str">
            <v>Washington Public Employees Association</v>
          </cell>
          <cell r="K480" t="str">
            <v>per DOP website</v>
          </cell>
          <cell r="L480">
            <v>41456</v>
          </cell>
          <cell r="M480">
            <v>28520</v>
          </cell>
          <cell r="N480" t="b">
            <v>0</v>
          </cell>
          <cell r="O480">
            <v>2113</v>
          </cell>
        </row>
        <row r="481">
          <cell r="E481" t="str">
            <v>24MONTHLYHCOALITION</v>
          </cell>
          <cell r="F481" t="str">
            <v>24</v>
          </cell>
          <cell r="G481" t="str">
            <v>Monthly</v>
          </cell>
          <cell r="H481" t="str">
            <v>H</v>
          </cell>
          <cell r="I481">
            <v>2161</v>
          </cell>
          <cell r="J481" t="str">
            <v>Coalition</v>
          </cell>
          <cell r="K481" t="str">
            <v>per DOP website</v>
          </cell>
          <cell r="L481">
            <v>41456</v>
          </cell>
          <cell r="M481">
            <v>41313</v>
          </cell>
          <cell r="N481" t="b">
            <v>0</v>
          </cell>
          <cell r="O481">
            <v>2161</v>
          </cell>
        </row>
        <row r="482">
          <cell r="E482" t="str">
            <v>24MONTHLYHNON-REPRESENTED STATE EMPLOYEES</v>
          </cell>
          <cell r="F482" t="str">
            <v>24</v>
          </cell>
          <cell r="G482" t="str">
            <v>Monthly</v>
          </cell>
          <cell r="H482" t="str">
            <v>H</v>
          </cell>
          <cell r="I482">
            <v>2161</v>
          </cell>
          <cell r="J482" t="str">
            <v>Non-Represented State Employees</v>
          </cell>
          <cell r="K482" t="str">
            <v>per DOP website</v>
          </cell>
          <cell r="L482">
            <v>41456</v>
          </cell>
          <cell r="M482">
            <v>10333</v>
          </cell>
          <cell r="N482" t="b">
            <v>0</v>
          </cell>
          <cell r="O482">
            <v>2161</v>
          </cell>
        </row>
        <row r="483">
          <cell r="E483" t="str">
            <v>24MONTHLYHTEAMSTERS LOCAL UNION NUMBER 117</v>
          </cell>
          <cell r="F483" t="str">
            <v>24</v>
          </cell>
          <cell r="G483" t="str">
            <v>Monthly</v>
          </cell>
          <cell r="H483" t="str">
            <v>H</v>
          </cell>
          <cell r="I483">
            <v>2190</v>
          </cell>
          <cell r="J483" t="str">
            <v>Teamsters Local Union Number 117</v>
          </cell>
          <cell r="K483" t="str">
            <v>per Noli Benitez 201307</v>
          </cell>
          <cell r="L483">
            <v>41456</v>
          </cell>
          <cell r="M483">
            <v>10333</v>
          </cell>
          <cell r="N483" t="b">
            <v>0</v>
          </cell>
          <cell r="O483">
            <v>2190</v>
          </cell>
        </row>
        <row r="484">
          <cell r="E484" t="str">
            <v>24MONTHLYHWASHINGTON FEDERATION OF STATE EMPLOYEES</v>
          </cell>
          <cell r="F484" t="str">
            <v>24</v>
          </cell>
          <cell r="G484" t="str">
            <v>Monthly</v>
          </cell>
          <cell r="H484" t="str">
            <v>H</v>
          </cell>
          <cell r="I484">
            <v>2161</v>
          </cell>
          <cell r="J484" t="str">
            <v>Washington Federation of State Employees</v>
          </cell>
          <cell r="K484" t="str">
            <v>per DOP website</v>
          </cell>
          <cell r="L484">
            <v>41456</v>
          </cell>
          <cell r="M484">
            <v>24257</v>
          </cell>
          <cell r="N484" t="b">
            <v>0</v>
          </cell>
          <cell r="O484">
            <v>2161</v>
          </cell>
        </row>
        <row r="485">
          <cell r="E485" t="str">
            <v>24MONTHLYHWASHINGTON PUBLIC EMPLOYEES ASSOCIATION</v>
          </cell>
          <cell r="F485" t="str">
            <v>24</v>
          </cell>
          <cell r="G485" t="str">
            <v>Monthly</v>
          </cell>
          <cell r="H485" t="str">
            <v>H</v>
          </cell>
          <cell r="I485">
            <v>2161</v>
          </cell>
          <cell r="J485" t="str">
            <v>Washington Public Employees Association</v>
          </cell>
          <cell r="K485" t="str">
            <v>per DOP website</v>
          </cell>
          <cell r="L485">
            <v>41456</v>
          </cell>
          <cell r="M485">
            <v>28521</v>
          </cell>
          <cell r="N485" t="b">
            <v>0</v>
          </cell>
          <cell r="O485">
            <v>2161</v>
          </cell>
        </row>
        <row r="486">
          <cell r="E486" t="str">
            <v>24MONTHLYICOALITION</v>
          </cell>
          <cell r="F486" t="str">
            <v>24</v>
          </cell>
          <cell r="G486" t="str">
            <v>Monthly</v>
          </cell>
          <cell r="H486" t="str">
            <v>I</v>
          </cell>
          <cell r="I486">
            <v>2212</v>
          </cell>
          <cell r="J486" t="str">
            <v>Coalition</v>
          </cell>
          <cell r="K486" t="str">
            <v>per DOP website</v>
          </cell>
          <cell r="L486">
            <v>41456</v>
          </cell>
          <cell r="M486">
            <v>41314</v>
          </cell>
          <cell r="N486" t="b">
            <v>0</v>
          </cell>
          <cell r="O486">
            <v>2212</v>
          </cell>
        </row>
        <row r="487">
          <cell r="E487" t="str">
            <v>24MONTHLYINON-REPRESENTED STATE EMPLOYEES</v>
          </cell>
          <cell r="F487" t="str">
            <v>24</v>
          </cell>
          <cell r="G487" t="str">
            <v>Monthly</v>
          </cell>
          <cell r="H487" t="str">
            <v>I</v>
          </cell>
          <cell r="I487">
            <v>2212</v>
          </cell>
          <cell r="J487" t="str">
            <v>Non-Represented State Employees</v>
          </cell>
          <cell r="K487" t="str">
            <v>per DOP website</v>
          </cell>
          <cell r="L487">
            <v>41456</v>
          </cell>
          <cell r="M487">
            <v>10334</v>
          </cell>
          <cell r="N487" t="b">
            <v>0</v>
          </cell>
          <cell r="O487">
            <v>2212</v>
          </cell>
        </row>
        <row r="488">
          <cell r="E488" t="str">
            <v>24MONTHLYITEAMSTERS LOCAL UNION NUMBER 117</v>
          </cell>
          <cell r="F488" t="str">
            <v>24</v>
          </cell>
          <cell r="G488" t="str">
            <v>Monthly</v>
          </cell>
          <cell r="H488" t="str">
            <v>I</v>
          </cell>
          <cell r="I488">
            <v>2241</v>
          </cell>
          <cell r="J488" t="str">
            <v>Teamsters Local Union Number 117</v>
          </cell>
          <cell r="K488" t="str">
            <v>per Noli Benitez 201307</v>
          </cell>
          <cell r="L488">
            <v>41456</v>
          </cell>
          <cell r="M488">
            <v>10334</v>
          </cell>
          <cell r="N488" t="b">
            <v>0</v>
          </cell>
          <cell r="O488">
            <v>2241</v>
          </cell>
        </row>
        <row r="489">
          <cell r="E489" t="str">
            <v>24MONTHLYIWASHINGTON FEDERATION OF STATE EMPLOYEES</v>
          </cell>
          <cell r="F489" t="str">
            <v>24</v>
          </cell>
          <cell r="G489" t="str">
            <v>Monthly</v>
          </cell>
          <cell r="H489" t="str">
            <v>I</v>
          </cell>
          <cell r="I489">
            <v>2212</v>
          </cell>
          <cell r="J489" t="str">
            <v>Washington Federation of State Employees</v>
          </cell>
          <cell r="K489" t="str">
            <v>per DOP website</v>
          </cell>
          <cell r="L489">
            <v>41456</v>
          </cell>
          <cell r="M489">
            <v>24258</v>
          </cell>
          <cell r="N489" t="b">
            <v>0</v>
          </cell>
          <cell r="O489">
            <v>2212</v>
          </cell>
        </row>
        <row r="490">
          <cell r="E490" t="str">
            <v>24MONTHLYIWASHINGTON PUBLIC EMPLOYEES ASSOCIATION</v>
          </cell>
          <cell r="F490" t="str">
            <v>24</v>
          </cell>
          <cell r="G490" t="str">
            <v>Monthly</v>
          </cell>
          <cell r="H490" t="str">
            <v>I</v>
          </cell>
          <cell r="I490">
            <v>2212</v>
          </cell>
          <cell r="J490" t="str">
            <v>Washington Public Employees Association</v>
          </cell>
          <cell r="K490" t="str">
            <v>per DOP website</v>
          </cell>
          <cell r="L490">
            <v>41456</v>
          </cell>
          <cell r="M490">
            <v>28522</v>
          </cell>
          <cell r="N490" t="b">
            <v>0</v>
          </cell>
          <cell r="O490">
            <v>2212</v>
          </cell>
        </row>
        <row r="491">
          <cell r="E491" t="str">
            <v>24MONTHLYJCOALITION</v>
          </cell>
          <cell r="F491" t="str">
            <v>24</v>
          </cell>
          <cell r="G491" t="str">
            <v>Monthly</v>
          </cell>
          <cell r="H491" t="str">
            <v>J</v>
          </cell>
          <cell r="I491">
            <v>2266</v>
          </cell>
          <cell r="J491" t="str">
            <v>Coalition</v>
          </cell>
          <cell r="K491" t="str">
            <v>per DOP website</v>
          </cell>
          <cell r="L491">
            <v>41456</v>
          </cell>
          <cell r="M491">
            <v>41315</v>
          </cell>
          <cell r="N491" t="b">
            <v>0</v>
          </cell>
          <cell r="O491">
            <v>2266</v>
          </cell>
        </row>
        <row r="492">
          <cell r="E492" t="str">
            <v>24MONTHLYJNON-REPRESENTED STATE EMPLOYEES</v>
          </cell>
          <cell r="F492" t="str">
            <v>24</v>
          </cell>
          <cell r="G492" t="str">
            <v>Monthly</v>
          </cell>
          <cell r="H492" t="str">
            <v>J</v>
          </cell>
          <cell r="I492">
            <v>2266</v>
          </cell>
          <cell r="J492" t="str">
            <v>Non-Represented State Employees</v>
          </cell>
          <cell r="K492" t="str">
            <v>per DOP website</v>
          </cell>
          <cell r="L492">
            <v>41456</v>
          </cell>
          <cell r="M492">
            <v>10335</v>
          </cell>
          <cell r="N492" t="b">
            <v>0</v>
          </cell>
          <cell r="O492">
            <v>2266</v>
          </cell>
        </row>
        <row r="493">
          <cell r="E493" t="str">
            <v>24MONTHLYJTEAMSTERS LOCAL UNION NUMBER 117</v>
          </cell>
          <cell r="F493" t="str">
            <v>24</v>
          </cell>
          <cell r="G493" t="str">
            <v>Monthly</v>
          </cell>
          <cell r="H493" t="str">
            <v>J</v>
          </cell>
          <cell r="I493">
            <v>2295</v>
          </cell>
          <cell r="J493" t="str">
            <v>Teamsters Local Union Number 117</v>
          </cell>
          <cell r="K493" t="str">
            <v>per Noli Benitez 201307</v>
          </cell>
          <cell r="L493">
            <v>41456</v>
          </cell>
          <cell r="M493">
            <v>10335</v>
          </cell>
          <cell r="N493" t="b">
            <v>0</v>
          </cell>
          <cell r="O493">
            <v>2295</v>
          </cell>
        </row>
        <row r="494">
          <cell r="E494" t="str">
            <v>24MONTHLYJWASHINGTON FEDERATION OF STATE EMPLOYEES</v>
          </cell>
          <cell r="F494" t="str">
            <v>24</v>
          </cell>
          <cell r="G494" t="str">
            <v>Monthly</v>
          </cell>
          <cell r="H494" t="str">
            <v>J</v>
          </cell>
          <cell r="I494">
            <v>2266</v>
          </cell>
          <cell r="J494" t="str">
            <v>Washington Federation of State Employees</v>
          </cell>
          <cell r="K494" t="str">
            <v>per DOP website</v>
          </cell>
          <cell r="L494">
            <v>41456</v>
          </cell>
          <cell r="M494">
            <v>24259</v>
          </cell>
          <cell r="N494" t="b">
            <v>0</v>
          </cell>
          <cell r="O494">
            <v>2266</v>
          </cell>
        </row>
        <row r="495">
          <cell r="E495" t="str">
            <v>24MONTHLYJWASHINGTON PUBLIC EMPLOYEES ASSOCIATION</v>
          </cell>
          <cell r="F495" t="str">
            <v>24</v>
          </cell>
          <cell r="G495" t="str">
            <v>Monthly</v>
          </cell>
          <cell r="H495" t="str">
            <v>J</v>
          </cell>
          <cell r="I495">
            <v>2266</v>
          </cell>
          <cell r="J495" t="str">
            <v>Washington Public Employees Association</v>
          </cell>
          <cell r="K495" t="str">
            <v>per DOP website</v>
          </cell>
          <cell r="L495">
            <v>41456</v>
          </cell>
          <cell r="M495">
            <v>28523</v>
          </cell>
          <cell r="N495" t="b">
            <v>0</v>
          </cell>
          <cell r="O495">
            <v>2266</v>
          </cell>
        </row>
        <row r="496">
          <cell r="E496" t="str">
            <v>24MONTHLYKCOALITION</v>
          </cell>
          <cell r="F496" t="str">
            <v>24</v>
          </cell>
          <cell r="G496" t="str">
            <v>Monthly</v>
          </cell>
          <cell r="H496" t="str">
            <v>K</v>
          </cell>
          <cell r="I496">
            <v>2317</v>
          </cell>
          <cell r="J496" t="str">
            <v>Coalition</v>
          </cell>
          <cell r="K496" t="str">
            <v>per DOP website</v>
          </cell>
          <cell r="L496">
            <v>41456</v>
          </cell>
          <cell r="M496">
            <v>41316</v>
          </cell>
          <cell r="N496" t="b">
            <v>0</v>
          </cell>
          <cell r="O496">
            <v>2317</v>
          </cell>
        </row>
        <row r="497">
          <cell r="E497" t="str">
            <v>24MONTHLYKNON-REPRESENTED STATE EMPLOYEES</v>
          </cell>
          <cell r="F497" t="str">
            <v>24</v>
          </cell>
          <cell r="G497" t="str">
            <v>Monthly</v>
          </cell>
          <cell r="H497" t="str">
            <v>K</v>
          </cell>
          <cell r="I497">
            <v>2317</v>
          </cell>
          <cell r="J497" t="str">
            <v>Non-Represented State Employees</v>
          </cell>
          <cell r="K497" t="str">
            <v>per DOP website</v>
          </cell>
          <cell r="L497">
            <v>41456</v>
          </cell>
          <cell r="M497">
            <v>10336</v>
          </cell>
          <cell r="N497" t="b">
            <v>0</v>
          </cell>
          <cell r="O497">
            <v>2317</v>
          </cell>
        </row>
        <row r="498">
          <cell r="E498" t="str">
            <v>24MONTHLYKTEAMSTERS LOCAL UNION NUMBER 117</v>
          </cell>
          <cell r="F498" t="str">
            <v>24</v>
          </cell>
          <cell r="G498" t="str">
            <v>Monthly</v>
          </cell>
          <cell r="H498" t="str">
            <v>K</v>
          </cell>
          <cell r="I498">
            <v>2347</v>
          </cell>
          <cell r="J498" t="str">
            <v>Teamsters Local Union Number 117</v>
          </cell>
          <cell r="K498" t="str">
            <v>per Noli Benitez 201307</v>
          </cell>
          <cell r="L498">
            <v>41456</v>
          </cell>
          <cell r="M498">
            <v>10336</v>
          </cell>
          <cell r="N498" t="b">
            <v>0</v>
          </cell>
          <cell r="O498">
            <v>2347</v>
          </cell>
        </row>
        <row r="499">
          <cell r="E499" t="str">
            <v>24MONTHLYKWASHINGTON FEDERATION OF STATE EMPLOYEES</v>
          </cell>
          <cell r="F499" t="str">
            <v>24</v>
          </cell>
          <cell r="G499" t="str">
            <v>Monthly</v>
          </cell>
          <cell r="H499" t="str">
            <v>K</v>
          </cell>
          <cell r="I499">
            <v>2317</v>
          </cell>
          <cell r="J499" t="str">
            <v>Washington Federation of State Employees</v>
          </cell>
          <cell r="K499" t="str">
            <v>per DOP website</v>
          </cell>
          <cell r="L499">
            <v>41456</v>
          </cell>
          <cell r="M499">
            <v>24260</v>
          </cell>
          <cell r="N499" t="b">
            <v>0</v>
          </cell>
          <cell r="O499">
            <v>2317</v>
          </cell>
        </row>
        <row r="500">
          <cell r="E500" t="str">
            <v>24MONTHLYKWASHINGTON PUBLIC EMPLOYEES ASSOCIATION</v>
          </cell>
          <cell r="F500" t="str">
            <v>24</v>
          </cell>
          <cell r="G500" t="str">
            <v>Monthly</v>
          </cell>
          <cell r="H500" t="str">
            <v>K</v>
          </cell>
          <cell r="I500">
            <v>2317</v>
          </cell>
          <cell r="J500" t="str">
            <v>Washington Public Employees Association</v>
          </cell>
          <cell r="K500" t="str">
            <v>per DOP website</v>
          </cell>
          <cell r="L500">
            <v>41456</v>
          </cell>
          <cell r="M500">
            <v>28524</v>
          </cell>
          <cell r="N500" t="b">
            <v>0</v>
          </cell>
          <cell r="O500">
            <v>2317</v>
          </cell>
        </row>
        <row r="501">
          <cell r="E501" t="str">
            <v>24MONTHLYLCOALITION</v>
          </cell>
          <cell r="F501" t="str">
            <v>24</v>
          </cell>
          <cell r="G501" t="str">
            <v>Monthly</v>
          </cell>
          <cell r="H501" t="str">
            <v>L</v>
          </cell>
          <cell r="I501">
            <v>2370</v>
          </cell>
          <cell r="J501" t="str">
            <v>Coalition</v>
          </cell>
          <cell r="K501" t="str">
            <v>per DOP website</v>
          </cell>
          <cell r="L501">
            <v>41456</v>
          </cell>
          <cell r="M501">
            <v>41317</v>
          </cell>
          <cell r="N501" t="b">
            <v>0</v>
          </cell>
          <cell r="O501">
            <v>2370</v>
          </cell>
        </row>
        <row r="502">
          <cell r="E502" t="str">
            <v>24MONTHLYLNON-REPRESENTED STATE EMPLOYEES</v>
          </cell>
          <cell r="F502" t="str">
            <v>24</v>
          </cell>
          <cell r="G502" t="str">
            <v>Monthly</v>
          </cell>
          <cell r="H502" t="str">
            <v>L</v>
          </cell>
          <cell r="I502">
            <v>2370</v>
          </cell>
          <cell r="J502" t="str">
            <v>Non-Represented State Employees</v>
          </cell>
          <cell r="K502" t="str">
            <v>per DOP website</v>
          </cell>
          <cell r="L502">
            <v>41456</v>
          </cell>
          <cell r="M502">
            <v>10337</v>
          </cell>
          <cell r="N502" t="b">
            <v>0</v>
          </cell>
          <cell r="O502">
            <v>2370</v>
          </cell>
        </row>
        <row r="503">
          <cell r="E503" t="str">
            <v>24MONTHLYLTEAMSTERS LOCAL UNION NUMBER 117</v>
          </cell>
          <cell r="F503" t="str">
            <v>24</v>
          </cell>
          <cell r="G503" t="str">
            <v>Monthly</v>
          </cell>
          <cell r="H503" t="str">
            <v>L</v>
          </cell>
          <cell r="I503">
            <v>2401</v>
          </cell>
          <cell r="J503" t="str">
            <v>Teamsters Local Union Number 117</v>
          </cell>
          <cell r="K503" t="str">
            <v>per Noli Benitez 201307</v>
          </cell>
          <cell r="L503">
            <v>41456</v>
          </cell>
          <cell r="M503">
            <v>10337</v>
          </cell>
          <cell r="N503" t="b">
            <v>0</v>
          </cell>
          <cell r="O503">
            <v>2401</v>
          </cell>
        </row>
        <row r="504">
          <cell r="E504" t="str">
            <v>24MONTHLYLWASHINGTON FEDERATION OF STATE EMPLOYEES</v>
          </cell>
          <cell r="F504" t="str">
            <v>24</v>
          </cell>
          <cell r="G504" t="str">
            <v>Monthly</v>
          </cell>
          <cell r="H504" t="str">
            <v>L</v>
          </cell>
          <cell r="I504">
            <v>2370</v>
          </cell>
          <cell r="J504" t="str">
            <v>Washington Federation of State Employees</v>
          </cell>
          <cell r="K504" t="str">
            <v>per DOP website</v>
          </cell>
          <cell r="L504">
            <v>41456</v>
          </cell>
          <cell r="M504">
            <v>24261</v>
          </cell>
          <cell r="N504" t="b">
            <v>0</v>
          </cell>
          <cell r="O504">
            <v>2370</v>
          </cell>
        </row>
        <row r="505">
          <cell r="E505" t="str">
            <v>24MONTHLYLWASHINGTON PUBLIC EMPLOYEES ASSOCIATION</v>
          </cell>
          <cell r="F505" t="str">
            <v>24</v>
          </cell>
          <cell r="G505" t="str">
            <v>Monthly</v>
          </cell>
          <cell r="H505" t="str">
            <v>L</v>
          </cell>
          <cell r="I505">
            <v>2370</v>
          </cell>
          <cell r="J505" t="str">
            <v>Washington Public Employees Association</v>
          </cell>
          <cell r="K505" t="str">
            <v>per DOP website</v>
          </cell>
          <cell r="L505">
            <v>41456</v>
          </cell>
          <cell r="M505">
            <v>28525</v>
          </cell>
          <cell r="N505" t="b">
            <v>0</v>
          </cell>
          <cell r="O505">
            <v>2370</v>
          </cell>
        </row>
        <row r="506">
          <cell r="E506" t="str">
            <v>24MONTHLYMCOALITION</v>
          </cell>
          <cell r="F506" t="str">
            <v>24</v>
          </cell>
          <cell r="G506" t="str">
            <v>Monthly</v>
          </cell>
          <cell r="H506" t="str">
            <v>M</v>
          </cell>
          <cell r="I506">
            <v>2426</v>
          </cell>
          <cell r="J506" t="str">
            <v>Coalition</v>
          </cell>
          <cell r="K506" t="str">
            <v>per DOP website</v>
          </cell>
          <cell r="L506">
            <v>41456</v>
          </cell>
          <cell r="M506">
            <v>41318</v>
          </cell>
          <cell r="N506" t="b">
            <v>0</v>
          </cell>
          <cell r="O506">
            <v>2426</v>
          </cell>
        </row>
        <row r="507">
          <cell r="E507" t="str">
            <v>24MONTHLYMNON-REPRESENTED STATE EMPLOYEES</v>
          </cell>
          <cell r="F507" t="str">
            <v>24</v>
          </cell>
          <cell r="G507" t="str">
            <v>Monthly</v>
          </cell>
          <cell r="H507" t="str">
            <v>M</v>
          </cell>
          <cell r="I507">
            <v>2426</v>
          </cell>
          <cell r="J507" t="str">
            <v>Non-Represented State Employees</v>
          </cell>
          <cell r="K507" t="str">
            <v>per DOP website</v>
          </cell>
          <cell r="L507">
            <v>41456</v>
          </cell>
          <cell r="M507">
            <v>10338</v>
          </cell>
          <cell r="N507" t="b">
            <v>0</v>
          </cell>
          <cell r="O507">
            <v>2426</v>
          </cell>
        </row>
        <row r="508">
          <cell r="E508" t="str">
            <v>24MONTHLYMTEAMSTERS LOCAL UNION NUMBER 117</v>
          </cell>
          <cell r="F508" t="str">
            <v>24</v>
          </cell>
          <cell r="G508" t="str">
            <v>Monthly</v>
          </cell>
          <cell r="H508" t="str">
            <v>M</v>
          </cell>
          <cell r="I508">
            <v>2457</v>
          </cell>
          <cell r="J508" t="str">
            <v>Teamsters Local Union Number 117</v>
          </cell>
          <cell r="K508" t="str">
            <v>per Noli Benitez 201307</v>
          </cell>
          <cell r="L508">
            <v>41456</v>
          </cell>
          <cell r="M508">
            <v>10338</v>
          </cell>
          <cell r="N508" t="b">
            <v>0</v>
          </cell>
          <cell r="O508">
            <v>2457</v>
          </cell>
        </row>
        <row r="509">
          <cell r="E509" t="str">
            <v>24MONTHLYMWASHINGTON FEDERATION OF STATE EMPLOYEES</v>
          </cell>
          <cell r="F509" t="str">
            <v>24</v>
          </cell>
          <cell r="G509" t="str">
            <v>Monthly</v>
          </cell>
          <cell r="H509" t="str">
            <v>M</v>
          </cell>
          <cell r="I509">
            <v>2426</v>
          </cell>
          <cell r="J509" t="str">
            <v>Washington Federation of State Employees</v>
          </cell>
          <cell r="K509" t="str">
            <v>per DOP website</v>
          </cell>
          <cell r="L509">
            <v>41456</v>
          </cell>
          <cell r="M509">
            <v>24262</v>
          </cell>
          <cell r="N509" t="b">
            <v>0</v>
          </cell>
          <cell r="O509">
            <v>2426</v>
          </cell>
        </row>
        <row r="510">
          <cell r="E510" t="str">
            <v>24MONTHLYMWASHINGTON PUBLIC EMPLOYEES ASSOCIATION</v>
          </cell>
          <cell r="F510" t="str">
            <v>24</v>
          </cell>
          <cell r="G510" t="str">
            <v>Monthly</v>
          </cell>
          <cell r="H510" t="str">
            <v>M</v>
          </cell>
          <cell r="I510">
            <v>2426</v>
          </cell>
          <cell r="J510" t="str">
            <v>Washington Public Employees Association</v>
          </cell>
          <cell r="K510" t="str">
            <v>per DOP website</v>
          </cell>
          <cell r="L510">
            <v>41456</v>
          </cell>
          <cell r="M510">
            <v>28526</v>
          </cell>
          <cell r="N510" t="b">
            <v>0</v>
          </cell>
          <cell r="O510">
            <v>2426</v>
          </cell>
        </row>
        <row r="511">
          <cell r="E511" t="str">
            <v>25GMONTHLYGNON-REPRESENTED STATE EMPLOYEES</v>
          </cell>
          <cell r="F511" t="str">
            <v>25G</v>
          </cell>
          <cell r="G511" t="str">
            <v>Monthly</v>
          </cell>
          <cell r="H511" t="str">
            <v>G</v>
          </cell>
          <cell r="I511">
            <v>2161</v>
          </cell>
          <cell r="J511" t="str">
            <v>Non-Represented State Employees</v>
          </cell>
          <cell r="K511" t="str">
            <v>per DOP website</v>
          </cell>
          <cell r="L511">
            <v>41456</v>
          </cell>
          <cell r="M511">
            <v>10108</v>
          </cell>
          <cell r="N511" t="b">
            <v>1</v>
          </cell>
          <cell r="O511">
            <v>2161</v>
          </cell>
        </row>
        <row r="512">
          <cell r="E512" t="str">
            <v>25GMONTHLYHNON-REPRESENTED STATE EMPLOYEES</v>
          </cell>
          <cell r="F512" t="str">
            <v>25G</v>
          </cell>
          <cell r="G512" t="str">
            <v>Monthly</v>
          </cell>
          <cell r="H512" t="str">
            <v>H</v>
          </cell>
          <cell r="I512">
            <v>2212</v>
          </cell>
          <cell r="J512" t="str">
            <v>Non-Represented State Employees</v>
          </cell>
          <cell r="K512" t="str">
            <v>per DOP website</v>
          </cell>
          <cell r="L512">
            <v>41456</v>
          </cell>
          <cell r="M512">
            <v>10109</v>
          </cell>
          <cell r="N512" t="b">
            <v>1</v>
          </cell>
          <cell r="O512">
            <v>2212</v>
          </cell>
        </row>
        <row r="513">
          <cell r="E513" t="str">
            <v>25GMONTHLYINON-REPRESENTED STATE EMPLOYEES</v>
          </cell>
          <cell r="F513" t="str">
            <v>25G</v>
          </cell>
          <cell r="G513" t="str">
            <v>Monthly</v>
          </cell>
          <cell r="H513" t="str">
            <v>I</v>
          </cell>
          <cell r="I513">
            <v>2266</v>
          </cell>
          <cell r="J513" t="str">
            <v>Non-Represented State Employees</v>
          </cell>
          <cell r="K513" t="str">
            <v>per DOP website</v>
          </cell>
          <cell r="L513">
            <v>41456</v>
          </cell>
          <cell r="M513">
            <v>10110</v>
          </cell>
          <cell r="N513" t="b">
            <v>1</v>
          </cell>
          <cell r="O513">
            <v>2266</v>
          </cell>
        </row>
        <row r="514">
          <cell r="E514" t="str">
            <v>25GMONTHLYJNON-REPRESENTED STATE EMPLOYEES</v>
          </cell>
          <cell r="F514" t="str">
            <v>25G</v>
          </cell>
          <cell r="G514" t="str">
            <v>Monthly</v>
          </cell>
          <cell r="H514" t="str">
            <v>J</v>
          </cell>
          <cell r="I514">
            <v>2317</v>
          </cell>
          <cell r="J514" t="str">
            <v>Non-Represented State Employees</v>
          </cell>
          <cell r="K514" t="str">
            <v>per DOP website</v>
          </cell>
          <cell r="L514">
            <v>41456</v>
          </cell>
          <cell r="M514">
            <v>10111</v>
          </cell>
          <cell r="N514" t="b">
            <v>1</v>
          </cell>
          <cell r="O514">
            <v>2317</v>
          </cell>
        </row>
        <row r="515">
          <cell r="E515" t="str">
            <v>25GMONTHLYKNON-REPRESENTED STATE EMPLOYEES</v>
          </cell>
          <cell r="F515" t="str">
            <v>25G</v>
          </cell>
          <cell r="G515" t="str">
            <v>Monthly</v>
          </cell>
          <cell r="H515" t="str">
            <v>K</v>
          </cell>
          <cell r="I515">
            <v>2370</v>
          </cell>
          <cell r="J515" t="str">
            <v>Non-Represented State Employees</v>
          </cell>
          <cell r="K515" t="str">
            <v>per DOP website</v>
          </cell>
          <cell r="L515">
            <v>41456</v>
          </cell>
          <cell r="M515">
            <v>10112</v>
          </cell>
          <cell r="N515" t="b">
            <v>1</v>
          </cell>
          <cell r="O515">
            <v>2370</v>
          </cell>
        </row>
        <row r="516">
          <cell r="E516" t="str">
            <v>25GMONTHLYLNON-REPRESENTED STATE EMPLOYEES</v>
          </cell>
          <cell r="F516" t="str">
            <v>25G</v>
          </cell>
          <cell r="G516" t="str">
            <v>Monthly</v>
          </cell>
          <cell r="H516" t="str">
            <v>L</v>
          </cell>
          <cell r="I516">
            <v>2426</v>
          </cell>
          <cell r="J516" t="str">
            <v>Non-Represented State Employees</v>
          </cell>
          <cell r="K516" t="str">
            <v>per DOP website</v>
          </cell>
          <cell r="L516">
            <v>41456</v>
          </cell>
          <cell r="M516">
            <v>10113</v>
          </cell>
          <cell r="N516" t="b">
            <v>1</v>
          </cell>
          <cell r="O516">
            <v>2426</v>
          </cell>
        </row>
        <row r="517">
          <cell r="E517" t="str">
            <v>25GMONTHLYMNON-REPRESENTED STATE EMPLOYEES</v>
          </cell>
          <cell r="F517" t="str">
            <v>25G</v>
          </cell>
          <cell r="G517" t="str">
            <v>Monthly</v>
          </cell>
          <cell r="H517" t="str">
            <v>M</v>
          </cell>
          <cell r="I517">
            <v>2482</v>
          </cell>
          <cell r="J517" t="str">
            <v>Non-Represented State Employees</v>
          </cell>
          <cell r="K517" t="str">
            <v>per DOP website</v>
          </cell>
          <cell r="L517">
            <v>41456</v>
          </cell>
          <cell r="M517">
            <v>10113</v>
          </cell>
          <cell r="N517" t="b">
            <v>1</v>
          </cell>
          <cell r="O517">
            <v>2482</v>
          </cell>
        </row>
        <row r="518">
          <cell r="E518" t="str">
            <v>25MONTHLYACOALITION</v>
          </cell>
          <cell r="F518" t="str">
            <v>25</v>
          </cell>
          <cell r="G518" t="str">
            <v>Monthly</v>
          </cell>
          <cell r="H518" t="str">
            <v>A</v>
          </cell>
          <cell r="I518">
            <v>1885</v>
          </cell>
          <cell r="J518" t="str">
            <v>Coalition</v>
          </cell>
          <cell r="K518" t="str">
            <v>per DOP website</v>
          </cell>
          <cell r="L518">
            <v>41456</v>
          </cell>
          <cell r="M518">
            <v>41358</v>
          </cell>
          <cell r="N518" t="b">
            <v>0</v>
          </cell>
          <cell r="O518">
            <v>1885</v>
          </cell>
        </row>
        <row r="519">
          <cell r="E519" t="str">
            <v>25MONTHLYANON-REPRESENTED STATE EMPLOYEES</v>
          </cell>
          <cell r="F519" t="str">
            <v>25</v>
          </cell>
          <cell r="G519" t="str">
            <v>Monthly</v>
          </cell>
          <cell r="H519" t="str">
            <v>A</v>
          </cell>
          <cell r="I519">
            <v>1885</v>
          </cell>
          <cell r="J519" t="str">
            <v>Non-Represented State Employees</v>
          </cell>
          <cell r="K519" t="str">
            <v>per DOP website</v>
          </cell>
          <cell r="L519">
            <v>41456</v>
          </cell>
          <cell r="M519">
            <v>10378</v>
          </cell>
          <cell r="N519" t="b">
            <v>0</v>
          </cell>
          <cell r="O519">
            <v>1885</v>
          </cell>
        </row>
        <row r="520">
          <cell r="E520" t="str">
            <v>25MONTHLYATEAMSTERS LOCAL UNION NUMBER 117</v>
          </cell>
          <cell r="F520" t="str">
            <v>25</v>
          </cell>
          <cell r="G520" t="str">
            <v>Monthly</v>
          </cell>
          <cell r="H520" t="str">
            <v>A</v>
          </cell>
          <cell r="I520">
            <v>1909</v>
          </cell>
          <cell r="J520" t="str">
            <v>Teamsters Local Union Number 117</v>
          </cell>
          <cell r="K520" t="str">
            <v>per Noli Benitez 201307</v>
          </cell>
          <cell r="L520">
            <v>41456</v>
          </cell>
          <cell r="M520">
            <v>10378</v>
          </cell>
          <cell r="N520" t="b">
            <v>0</v>
          </cell>
          <cell r="O520">
            <v>1909</v>
          </cell>
        </row>
        <row r="521">
          <cell r="E521" t="str">
            <v>25MONTHLYAWASHINGTON FEDERATION OF STATE EMPLOYEES</v>
          </cell>
          <cell r="F521" t="str">
            <v>25</v>
          </cell>
          <cell r="G521" t="str">
            <v>Monthly</v>
          </cell>
          <cell r="H521" t="str">
            <v>A</v>
          </cell>
          <cell r="I521">
            <v>1885</v>
          </cell>
          <cell r="J521" t="str">
            <v>Washington Federation of State Employees</v>
          </cell>
          <cell r="K521" t="str">
            <v>per DOP website</v>
          </cell>
          <cell r="L521">
            <v>41456</v>
          </cell>
          <cell r="M521">
            <v>24302</v>
          </cell>
          <cell r="N521" t="b">
            <v>0</v>
          </cell>
          <cell r="O521">
            <v>1885</v>
          </cell>
        </row>
        <row r="522">
          <cell r="E522" t="str">
            <v>25MONTHLYAWASHINGTON PUBLIC EMPLOYEES ASSOCIATION</v>
          </cell>
          <cell r="F522" t="str">
            <v>25</v>
          </cell>
          <cell r="G522" t="str">
            <v>Monthly</v>
          </cell>
          <cell r="H522" t="str">
            <v>A</v>
          </cell>
          <cell r="I522">
            <v>1885</v>
          </cell>
          <cell r="J522" t="str">
            <v>Washington Public Employees Association</v>
          </cell>
          <cell r="K522" t="str">
            <v>per DOP website</v>
          </cell>
          <cell r="L522">
            <v>41456</v>
          </cell>
          <cell r="M522">
            <v>28566</v>
          </cell>
          <cell r="N522" t="b">
            <v>0</v>
          </cell>
          <cell r="O522">
            <v>1885</v>
          </cell>
        </row>
        <row r="523">
          <cell r="E523" t="str">
            <v>25MONTHLYBCOALITION</v>
          </cell>
          <cell r="F523" t="str">
            <v>25</v>
          </cell>
          <cell r="G523" t="str">
            <v>Monthly</v>
          </cell>
          <cell r="H523" t="str">
            <v>B</v>
          </cell>
          <cell r="I523">
            <v>1929</v>
          </cell>
          <cell r="J523" t="str">
            <v>Coalition</v>
          </cell>
          <cell r="K523" t="str">
            <v>per DOP website</v>
          </cell>
          <cell r="L523">
            <v>41456</v>
          </cell>
          <cell r="M523">
            <v>41359</v>
          </cell>
          <cell r="N523" t="b">
            <v>0</v>
          </cell>
          <cell r="O523">
            <v>1929</v>
          </cell>
        </row>
        <row r="524">
          <cell r="E524" t="str">
            <v>25MONTHLYBNON-REPRESENTED STATE EMPLOYEES</v>
          </cell>
          <cell r="F524" t="str">
            <v>25</v>
          </cell>
          <cell r="G524" t="str">
            <v>Monthly</v>
          </cell>
          <cell r="H524" t="str">
            <v>B</v>
          </cell>
          <cell r="I524">
            <v>1929</v>
          </cell>
          <cell r="J524" t="str">
            <v>Non-Represented State Employees</v>
          </cell>
          <cell r="K524" t="str">
            <v>per DOP website</v>
          </cell>
          <cell r="L524">
            <v>41456</v>
          </cell>
          <cell r="M524">
            <v>10379</v>
          </cell>
          <cell r="N524" t="b">
            <v>0</v>
          </cell>
          <cell r="O524">
            <v>1929</v>
          </cell>
        </row>
        <row r="525">
          <cell r="E525" t="str">
            <v>25MONTHLYBTEAMSTERS LOCAL UNION NUMBER 117</v>
          </cell>
          <cell r="F525" t="str">
            <v>25</v>
          </cell>
          <cell r="G525" t="str">
            <v>Monthly</v>
          </cell>
          <cell r="H525" t="str">
            <v>B</v>
          </cell>
          <cell r="I525">
            <v>1952</v>
          </cell>
          <cell r="J525" t="str">
            <v>Teamsters Local Union Number 117</v>
          </cell>
          <cell r="K525" t="str">
            <v>per Noli Benitez 201307</v>
          </cell>
          <cell r="L525">
            <v>41456</v>
          </cell>
          <cell r="M525">
            <v>10379</v>
          </cell>
          <cell r="N525" t="b">
            <v>0</v>
          </cell>
          <cell r="O525">
            <v>1952</v>
          </cell>
        </row>
        <row r="526">
          <cell r="E526" t="str">
            <v>25MONTHLYBWASHINGTON FEDERATION OF STATE EMPLOYEES</v>
          </cell>
          <cell r="F526" t="str">
            <v>25</v>
          </cell>
          <cell r="G526" t="str">
            <v>Monthly</v>
          </cell>
          <cell r="H526" t="str">
            <v>B</v>
          </cell>
          <cell r="I526">
            <v>1929</v>
          </cell>
          <cell r="J526" t="str">
            <v>Washington Federation of State Employees</v>
          </cell>
          <cell r="K526" t="str">
            <v>per DOP website</v>
          </cell>
          <cell r="L526">
            <v>41456</v>
          </cell>
          <cell r="M526">
            <v>24303</v>
          </cell>
          <cell r="N526" t="b">
            <v>0</v>
          </cell>
          <cell r="O526">
            <v>1929</v>
          </cell>
        </row>
        <row r="527">
          <cell r="E527" t="str">
            <v>25MONTHLYBWASHINGTON PUBLIC EMPLOYEES ASSOCIATION</v>
          </cell>
          <cell r="F527" t="str">
            <v>25</v>
          </cell>
          <cell r="G527" t="str">
            <v>Monthly</v>
          </cell>
          <cell r="H527" t="str">
            <v>B</v>
          </cell>
          <cell r="I527">
            <v>1929</v>
          </cell>
          <cell r="J527" t="str">
            <v>Washington Public Employees Association</v>
          </cell>
          <cell r="K527" t="str">
            <v>per DOP website</v>
          </cell>
          <cell r="L527">
            <v>41456</v>
          </cell>
          <cell r="M527">
            <v>28567</v>
          </cell>
          <cell r="N527" t="b">
            <v>0</v>
          </cell>
          <cell r="O527">
            <v>1929</v>
          </cell>
        </row>
        <row r="528">
          <cell r="E528" t="str">
            <v>25MONTHLYCCOALITION</v>
          </cell>
          <cell r="F528" t="str">
            <v>25</v>
          </cell>
          <cell r="G528" t="str">
            <v>Monthly</v>
          </cell>
          <cell r="H528" t="str">
            <v>C</v>
          </cell>
          <cell r="I528">
            <v>1975</v>
          </cell>
          <cell r="J528" t="str">
            <v>Coalition</v>
          </cell>
          <cell r="K528" t="str">
            <v>per DOP website</v>
          </cell>
          <cell r="L528">
            <v>41456</v>
          </cell>
          <cell r="M528">
            <v>41360</v>
          </cell>
          <cell r="N528" t="b">
            <v>0</v>
          </cell>
          <cell r="O528">
            <v>1975</v>
          </cell>
        </row>
        <row r="529">
          <cell r="E529" t="str">
            <v>25MONTHLYCNON-REPRESENTED STATE EMPLOYEES</v>
          </cell>
          <cell r="F529" t="str">
            <v>25</v>
          </cell>
          <cell r="G529" t="str">
            <v>Monthly</v>
          </cell>
          <cell r="H529" t="str">
            <v>C</v>
          </cell>
          <cell r="I529">
            <v>1975</v>
          </cell>
          <cell r="J529" t="str">
            <v>Non-Represented State Employees</v>
          </cell>
          <cell r="K529" t="str">
            <v>per DOP website</v>
          </cell>
          <cell r="L529">
            <v>41456</v>
          </cell>
          <cell r="M529">
            <v>10380</v>
          </cell>
          <cell r="N529" t="b">
            <v>0</v>
          </cell>
          <cell r="O529">
            <v>1975</v>
          </cell>
        </row>
        <row r="530">
          <cell r="E530" t="str">
            <v>25MONTHLYCTEAMSTERS LOCAL UNION NUMBER 117</v>
          </cell>
          <cell r="F530" t="str">
            <v>25</v>
          </cell>
          <cell r="G530" t="str">
            <v>Monthly</v>
          </cell>
          <cell r="H530" t="str">
            <v>C</v>
          </cell>
          <cell r="I530">
            <v>2000</v>
          </cell>
          <cell r="J530" t="str">
            <v>Teamsters Local Union Number 117</v>
          </cell>
          <cell r="K530" t="str">
            <v>per Noli Benitez 201307</v>
          </cell>
          <cell r="L530">
            <v>41456</v>
          </cell>
          <cell r="M530">
            <v>10380</v>
          </cell>
          <cell r="N530" t="b">
            <v>0</v>
          </cell>
          <cell r="O530">
            <v>2000</v>
          </cell>
        </row>
        <row r="531">
          <cell r="E531" t="str">
            <v>25MONTHLYCWASHINGTON FEDERATION OF STATE EMPLOYEES</v>
          </cell>
          <cell r="F531" t="str">
            <v>25</v>
          </cell>
          <cell r="G531" t="str">
            <v>Monthly</v>
          </cell>
          <cell r="H531" t="str">
            <v>C</v>
          </cell>
          <cell r="I531">
            <v>1975</v>
          </cell>
          <cell r="J531" t="str">
            <v>Washington Federation of State Employees</v>
          </cell>
          <cell r="K531" t="str">
            <v>per DOP website</v>
          </cell>
          <cell r="L531">
            <v>41456</v>
          </cell>
          <cell r="M531">
            <v>24304</v>
          </cell>
          <cell r="N531" t="b">
            <v>0</v>
          </cell>
          <cell r="O531">
            <v>1975</v>
          </cell>
        </row>
        <row r="532">
          <cell r="E532" t="str">
            <v>25MONTHLYCWASHINGTON PUBLIC EMPLOYEES ASSOCIATION</v>
          </cell>
          <cell r="F532" t="str">
            <v>25</v>
          </cell>
          <cell r="G532" t="str">
            <v>Monthly</v>
          </cell>
          <cell r="H532" t="str">
            <v>C</v>
          </cell>
          <cell r="I532">
            <v>1975</v>
          </cell>
          <cell r="J532" t="str">
            <v>Washington Public Employees Association</v>
          </cell>
          <cell r="K532" t="str">
            <v>per DOP website</v>
          </cell>
          <cell r="L532">
            <v>41456</v>
          </cell>
          <cell r="M532">
            <v>28568</v>
          </cell>
          <cell r="N532" t="b">
            <v>0</v>
          </cell>
          <cell r="O532">
            <v>1975</v>
          </cell>
        </row>
        <row r="533">
          <cell r="E533" t="str">
            <v>25MONTHLYDCOALITION</v>
          </cell>
          <cell r="F533" t="str">
            <v>25</v>
          </cell>
          <cell r="G533" t="str">
            <v>Monthly</v>
          </cell>
          <cell r="H533" t="str">
            <v>D</v>
          </cell>
          <cell r="I533">
            <v>2016</v>
          </cell>
          <cell r="J533" t="str">
            <v>Coalition</v>
          </cell>
          <cell r="K533" t="str">
            <v>per DOP website</v>
          </cell>
          <cell r="L533">
            <v>41456</v>
          </cell>
          <cell r="M533">
            <v>41361</v>
          </cell>
          <cell r="N533" t="b">
            <v>0</v>
          </cell>
          <cell r="O533">
            <v>2016</v>
          </cell>
        </row>
        <row r="534">
          <cell r="E534" t="str">
            <v>25MONTHLYDNON-REPRESENTED STATE EMPLOYEES</v>
          </cell>
          <cell r="F534" t="str">
            <v>25</v>
          </cell>
          <cell r="G534" t="str">
            <v>Monthly</v>
          </cell>
          <cell r="H534" t="str">
            <v>D</v>
          </cell>
          <cell r="I534">
            <v>2016</v>
          </cell>
          <cell r="J534" t="str">
            <v>Non-Represented State Employees</v>
          </cell>
          <cell r="K534" t="str">
            <v>per DOP website</v>
          </cell>
          <cell r="L534">
            <v>41456</v>
          </cell>
          <cell r="M534">
            <v>10381</v>
          </cell>
          <cell r="N534" t="b">
            <v>0</v>
          </cell>
          <cell r="O534">
            <v>2016</v>
          </cell>
        </row>
        <row r="535">
          <cell r="E535" t="str">
            <v>25MONTHLYDTEAMSTERS LOCAL UNION NUMBER 117</v>
          </cell>
          <cell r="F535" t="str">
            <v>25</v>
          </cell>
          <cell r="G535" t="str">
            <v>Monthly</v>
          </cell>
          <cell r="H535" t="str">
            <v>D</v>
          </cell>
          <cell r="I535">
            <v>2042</v>
          </cell>
          <cell r="J535" t="str">
            <v>Teamsters Local Union Number 117</v>
          </cell>
          <cell r="K535" t="str">
            <v>per Noli Benitez 201307</v>
          </cell>
          <cell r="L535">
            <v>41456</v>
          </cell>
          <cell r="M535">
            <v>10381</v>
          </cell>
          <cell r="N535" t="b">
            <v>0</v>
          </cell>
          <cell r="O535">
            <v>2042</v>
          </cell>
        </row>
        <row r="536">
          <cell r="E536" t="str">
            <v>25MONTHLYDWASHINGTON FEDERATION OF STATE EMPLOYEES</v>
          </cell>
          <cell r="F536" t="str">
            <v>25</v>
          </cell>
          <cell r="G536" t="str">
            <v>Monthly</v>
          </cell>
          <cell r="H536" t="str">
            <v>D</v>
          </cell>
          <cell r="I536">
            <v>2016</v>
          </cell>
          <cell r="J536" t="str">
            <v>Washington Federation of State Employees</v>
          </cell>
          <cell r="K536" t="str">
            <v>per DOP website</v>
          </cell>
          <cell r="L536">
            <v>41456</v>
          </cell>
          <cell r="M536">
            <v>24305</v>
          </cell>
          <cell r="N536" t="b">
            <v>0</v>
          </cell>
          <cell r="O536">
            <v>2016</v>
          </cell>
        </row>
        <row r="537">
          <cell r="E537" t="str">
            <v>25MONTHLYDWASHINGTON PUBLIC EMPLOYEES ASSOCIATION</v>
          </cell>
          <cell r="F537" t="str">
            <v>25</v>
          </cell>
          <cell r="G537" t="str">
            <v>Monthly</v>
          </cell>
          <cell r="H537" t="str">
            <v>D</v>
          </cell>
          <cell r="I537">
            <v>2016</v>
          </cell>
          <cell r="J537" t="str">
            <v>Washington Public Employees Association</v>
          </cell>
          <cell r="K537" t="str">
            <v>per DOP website</v>
          </cell>
          <cell r="L537">
            <v>41456</v>
          </cell>
          <cell r="M537">
            <v>28569</v>
          </cell>
          <cell r="N537" t="b">
            <v>0</v>
          </cell>
          <cell r="O537">
            <v>2016</v>
          </cell>
        </row>
        <row r="538">
          <cell r="E538" t="str">
            <v>25MONTHLYECOALITION</v>
          </cell>
          <cell r="F538" t="str">
            <v>25</v>
          </cell>
          <cell r="G538" t="str">
            <v>Monthly</v>
          </cell>
          <cell r="H538" t="str">
            <v>E</v>
          </cell>
          <cell r="I538">
            <v>2068</v>
          </cell>
          <cell r="J538" t="str">
            <v>Coalition</v>
          </cell>
          <cell r="K538" t="str">
            <v>per DOP website</v>
          </cell>
          <cell r="L538">
            <v>41456</v>
          </cell>
          <cell r="M538">
            <v>41362</v>
          </cell>
          <cell r="N538" t="b">
            <v>0</v>
          </cell>
          <cell r="O538">
            <v>2068</v>
          </cell>
        </row>
        <row r="539">
          <cell r="E539" t="str">
            <v>25MONTHLYENON-REPRESENTED STATE EMPLOYEES</v>
          </cell>
          <cell r="F539" t="str">
            <v>25</v>
          </cell>
          <cell r="G539" t="str">
            <v>Monthly</v>
          </cell>
          <cell r="H539" t="str">
            <v>E</v>
          </cell>
          <cell r="I539">
            <v>2068</v>
          </cell>
          <cell r="J539" t="str">
            <v>Non-Represented State Employees</v>
          </cell>
          <cell r="K539" t="str">
            <v>per DOP website</v>
          </cell>
          <cell r="L539">
            <v>41456</v>
          </cell>
          <cell r="M539">
            <v>10382</v>
          </cell>
          <cell r="N539" t="b">
            <v>0</v>
          </cell>
          <cell r="O539">
            <v>2068</v>
          </cell>
        </row>
        <row r="540">
          <cell r="E540" t="str">
            <v>25MONTHLYETEAMSTERS LOCAL UNION NUMBER 117</v>
          </cell>
          <cell r="F540" t="str">
            <v>25</v>
          </cell>
          <cell r="G540" t="str">
            <v>Monthly</v>
          </cell>
          <cell r="H540" t="str">
            <v>E</v>
          </cell>
          <cell r="I540">
            <v>2094</v>
          </cell>
          <cell r="J540" t="str">
            <v>Teamsters Local Union Number 117</v>
          </cell>
          <cell r="K540" t="str">
            <v>per Noli Benitez 201307</v>
          </cell>
          <cell r="L540">
            <v>41456</v>
          </cell>
          <cell r="M540">
            <v>10382</v>
          </cell>
          <cell r="N540" t="b">
            <v>0</v>
          </cell>
          <cell r="O540">
            <v>2094</v>
          </cell>
        </row>
        <row r="541">
          <cell r="E541" t="str">
            <v>25MONTHLYEWASHINGTON FEDERATION OF STATE EMPLOYEES</v>
          </cell>
          <cell r="F541" t="str">
            <v>25</v>
          </cell>
          <cell r="G541" t="str">
            <v>Monthly</v>
          </cell>
          <cell r="H541" t="str">
            <v>E</v>
          </cell>
          <cell r="I541">
            <v>2068</v>
          </cell>
          <cell r="J541" t="str">
            <v>Washington Federation of State Employees</v>
          </cell>
          <cell r="K541" t="str">
            <v>per DOP website</v>
          </cell>
          <cell r="L541">
            <v>41456</v>
          </cell>
          <cell r="M541">
            <v>24306</v>
          </cell>
          <cell r="N541" t="b">
            <v>0</v>
          </cell>
          <cell r="O541">
            <v>2068</v>
          </cell>
        </row>
        <row r="542">
          <cell r="E542" t="str">
            <v>25MONTHLYEWASHINGTON PUBLIC EMPLOYEES ASSOCIATION</v>
          </cell>
          <cell r="F542" t="str">
            <v>25</v>
          </cell>
          <cell r="G542" t="str">
            <v>Monthly</v>
          </cell>
          <cell r="H542" t="str">
            <v>E</v>
          </cell>
          <cell r="I542">
            <v>2068</v>
          </cell>
          <cell r="J542" t="str">
            <v>Washington Public Employees Association</v>
          </cell>
          <cell r="K542" t="str">
            <v>per DOP website</v>
          </cell>
          <cell r="L542">
            <v>41456</v>
          </cell>
          <cell r="M542">
            <v>28570</v>
          </cell>
          <cell r="N542" t="b">
            <v>0</v>
          </cell>
          <cell r="O542">
            <v>2068</v>
          </cell>
        </row>
        <row r="543">
          <cell r="E543" t="str">
            <v>25MONTHLYFCOALITION</v>
          </cell>
          <cell r="F543" t="str">
            <v>25</v>
          </cell>
          <cell r="G543" t="str">
            <v>Monthly</v>
          </cell>
          <cell r="H543" t="str">
            <v>F</v>
          </cell>
          <cell r="I543">
            <v>2113</v>
          </cell>
          <cell r="J543" t="str">
            <v>Coalition</v>
          </cell>
          <cell r="K543" t="str">
            <v>per DOP website</v>
          </cell>
          <cell r="L543">
            <v>41456</v>
          </cell>
          <cell r="M543">
            <v>41363</v>
          </cell>
          <cell r="N543" t="b">
            <v>0</v>
          </cell>
          <cell r="O543">
            <v>2113</v>
          </cell>
        </row>
        <row r="544">
          <cell r="E544" t="str">
            <v>25MONTHLYFNON-REPRESENTED STATE EMPLOYEES</v>
          </cell>
          <cell r="F544" t="str">
            <v>25</v>
          </cell>
          <cell r="G544" t="str">
            <v>Monthly</v>
          </cell>
          <cell r="H544" t="str">
            <v>F</v>
          </cell>
          <cell r="I544">
            <v>2113</v>
          </cell>
          <cell r="J544" t="str">
            <v>Non-Represented State Employees</v>
          </cell>
          <cell r="K544" t="str">
            <v>per DOP website</v>
          </cell>
          <cell r="L544">
            <v>41456</v>
          </cell>
          <cell r="M544">
            <v>10383</v>
          </cell>
          <cell r="N544" t="b">
            <v>0</v>
          </cell>
          <cell r="O544">
            <v>2113</v>
          </cell>
        </row>
        <row r="545">
          <cell r="E545" t="str">
            <v>25MONTHLYFTEAMSTERS LOCAL UNION NUMBER 117</v>
          </cell>
          <cell r="F545" t="str">
            <v>25</v>
          </cell>
          <cell r="G545" t="str">
            <v>Monthly</v>
          </cell>
          <cell r="H545" t="str">
            <v>F</v>
          </cell>
          <cell r="I545">
            <v>2140</v>
          </cell>
          <cell r="J545" t="str">
            <v>Teamsters Local Union Number 117</v>
          </cell>
          <cell r="K545" t="str">
            <v>per Noli Benitez 201307</v>
          </cell>
          <cell r="L545">
            <v>41456</v>
          </cell>
          <cell r="M545">
            <v>10383</v>
          </cell>
          <cell r="N545" t="b">
            <v>0</v>
          </cell>
          <cell r="O545">
            <v>2140</v>
          </cell>
        </row>
        <row r="546">
          <cell r="E546" t="str">
            <v>25MONTHLYFWASHINGTON FEDERATION OF STATE EMPLOYEES</v>
          </cell>
          <cell r="F546" t="str">
            <v>25</v>
          </cell>
          <cell r="G546" t="str">
            <v>Monthly</v>
          </cell>
          <cell r="H546" t="str">
            <v>F</v>
          </cell>
          <cell r="I546">
            <v>2113</v>
          </cell>
          <cell r="J546" t="str">
            <v>Washington Federation of State Employees</v>
          </cell>
          <cell r="K546" t="str">
            <v>per DOP website</v>
          </cell>
          <cell r="L546">
            <v>41456</v>
          </cell>
          <cell r="M546">
            <v>24307</v>
          </cell>
          <cell r="N546" t="b">
            <v>0</v>
          </cell>
          <cell r="O546">
            <v>2113</v>
          </cell>
        </row>
        <row r="547">
          <cell r="E547" t="str">
            <v>25MONTHLYFWASHINGTON PUBLIC EMPLOYEES ASSOCIATION</v>
          </cell>
          <cell r="F547" t="str">
            <v>25</v>
          </cell>
          <cell r="G547" t="str">
            <v>Monthly</v>
          </cell>
          <cell r="H547" t="str">
            <v>F</v>
          </cell>
          <cell r="I547">
            <v>2113</v>
          </cell>
          <cell r="J547" t="str">
            <v>Washington Public Employees Association</v>
          </cell>
          <cell r="K547" t="str">
            <v>per DOP website</v>
          </cell>
          <cell r="L547">
            <v>41456</v>
          </cell>
          <cell r="M547">
            <v>28571</v>
          </cell>
          <cell r="N547" t="b">
            <v>0</v>
          </cell>
          <cell r="O547">
            <v>2113</v>
          </cell>
        </row>
        <row r="548">
          <cell r="E548" t="str">
            <v>25MONTHLYGCOALITION</v>
          </cell>
          <cell r="F548" t="str">
            <v>25</v>
          </cell>
          <cell r="G548" t="str">
            <v>Monthly</v>
          </cell>
          <cell r="H548" t="str">
            <v>G</v>
          </cell>
          <cell r="I548">
            <v>2161</v>
          </cell>
          <cell r="J548" t="str">
            <v>Coalition</v>
          </cell>
          <cell r="K548" t="str">
            <v>per DOP website</v>
          </cell>
          <cell r="L548">
            <v>41456</v>
          </cell>
          <cell r="M548">
            <v>41364</v>
          </cell>
          <cell r="N548" t="b">
            <v>0</v>
          </cell>
          <cell r="O548">
            <v>2161</v>
          </cell>
        </row>
        <row r="549">
          <cell r="E549" t="str">
            <v>25MONTHLYGNON-REPRESENTED STATE EMPLOYEES</v>
          </cell>
          <cell r="F549" t="str">
            <v>25</v>
          </cell>
          <cell r="G549" t="str">
            <v>Monthly</v>
          </cell>
          <cell r="H549" t="str">
            <v>G</v>
          </cell>
          <cell r="I549">
            <v>2161</v>
          </cell>
          <cell r="J549" t="str">
            <v>Non-Represented State Employees</v>
          </cell>
          <cell r="K549" t="str">
            <v>per DOP website</v>
          </cell>
          <cell r="L549">
            <v>41456</v>
          </cell>
          <cell r="M549">
            <v>10384</v>
          </cell>
          <cell r="N549" t="b">
            <v>0</v>
          </cell>
          <cell r="O549">
            <v>2161</v>
          </cell>
        </row>
        <row r="550">
          <cell r="E550" t="str">
            <v>25MONTHLYGTEAMSTERS LOCAL UNION NUMBER 117</v>
          </cell>
          <cell r="F550" t="str">
            <v>25</v>
          </cell>
          <cell r="G550" t="str">
            <v>Monthly</v>
          </cell>
          <cell r="H550" t="str">
            <v>G</v>
          </cell>
          <cell r="I550">
            <v>2190</v>
          </cell>
          <cell r="J550" t="str">
            <v>Teamsters Local Union Number 117</v>
          </cell>
          <cell r="K550" t="str">
            <v>per Noli Benitez 201307</v>
          </cell>
          <cell r="L550">
            <v>41456</v>
          </cell>
          <cell r="M550">
            <v>10384</v>
          </cell>
          <cell r="N550" t="b">
            <v>0</v>
          </cell>
          <cell r="O550">
            <v>2190</v>
          </cell>
        </row>
        <row r="551">
          <cell r="E551" t="str">
            <v>25MONTHLYGWASHINGTON FEDERATION OF STATE EMPLOYEES</v>
          </cell>
          <cell r="F551" t="str">
            <v>25</v>
          </cell>
          <cell r="G551" t="str">
            <v>Monthly</v>
          </cell>
          <cell r="H551" t="str">
            <v>G</v>
          </cell>
          <cell r="I551">
            <v>2161</v>
          </cell>
          <cell r="J551" t="str">
            <v>Washington Federation of State Employees</v>
          </cell>
          <cell r="K551" t="str">
            <v>per DOP website</v>
          </cell>
          <cell r="L551">
            <v>41456</v>
          </cell>
          <cell r="M551">
            <v>24308</v>
          </cell>
          <cell r="N551" t="b">
            <v>0</v>
          </cell>
          <cell r="O551">
            <v>2161</v>
          </cell>
        </row>
        <row r="552">
          <cell r="E552" t="str">
            <v>25MONTHLYGWASHINGTON PUBLIC EMPLOYEES ASSOCIATION</v>
          </cell>
          <cell r="F552" t="str">
            <v>25</v>
          </cell>
          <cell r="G552" t="str">
            <v>Monthly</v>
          </cell>
          <cell r="H552" t="str">
            <v>G</v>
          </cell>
          <cell r="I552">
            <v>2161</v>
          </cell>
          <cell r="J552" t="str">
            <v>Washington Public Employees Association</v>
          </cell>
          <cell r="K552" t="str">
            <v>per DOP website</v>
          </cell>
          <cell r="L552">
            <v>41456</v>
          </cell>
          <cell r="M552">
            <v>28572</v>
          </cell>
          <cell r="N552" t="b">
            <v>0</v>
          </cell>
          <cell r="O552">
            <v>2161</v>
          </cell>
        </row>
        <row r="553">
          <cell r="E553" t="str">
            <v>25MONTHLYHCOALITION</v>
          </cell>
          <cell r="F553" t="str">
            <v>25</v>
          </cell>
          <cell r="G553" t="str">
            <v>Monthly</v>
          </cell>
          <cell r="H553" t="str">
            <v>H</v>
          </cell>
          <cell r="I553">
            <v>2212</v>
          </cell>
          <cell r="J553" t="str">
            <v>Coalition</v>
          </cell>
          <cell r="K553" t="str">
            <v>per DOP website</v>
          </cell>
          <cell r="L553">
            <v>41456</v>
          </cell>
          <cell r="M553">
            <v>41365</v>
          </cell>
          <cell r="N553" t="b">
            <v>0</v>
          </cell>
          <cell r="O553">
            <v>2212</v>
          </cell>
        </row>
        <row r="554">
          <cell r="E554" t="str">
            <v>25MONTHLYHNON-REPRESENTED STATE EMPLOYEES</v>
          </cell>
          <cell r="F554" t="str">
            <v>25</v>
          </cell>
          <cell r="G554" t="str">
            <v>Monthly</v>
          </cell>
          <cell r="H554" t="str">
            <v>H</v>
          </cell>
          <cell r="I554">
            <v>2212</v>
          </cell>
          <cell r="J554" t="str">
            <v>Non-Represented State Employees</v>
          </cell>
          <cell r="K554" t="str">
            <v>per DOP website</v>
          </cell>
          <cell r="L554">
            <v>41456</v>
          </cell>
          <cell r="M554">
            <v>10385</v>
          </cell>
          <cell r="N554" t="b">
            <v>0</v>
          </cell>
          <cell r="O554">
            <v>2212</v>
          </cell>
        </row>
        <row r="555">
          <cell r="E555" t="str">
            <v>25MONTHLYHTEAMSTERS LOCAL UNION NUMBER 117</v>
          </cell>
          <cell r="F555" t="str">
            <v>25</v>
          </cell>
          <cell r="G555" t="str">
            <v>Monthly</v>
          </cell>
          <cell r="H555" t="str">
            <v>H</v>
          </cell>
          <cell r="I555">
            <v>2241</v>
          </cell>
          <cell r="J555" t="str">
            <v>Teamsters Local Union Number 117</v>
          </cell>
          <cell r="K555" t="str">
            <v>per Noli Benitez 201307</v>
          </cell>
          <cell r="L555">
            <v>41456</v>
          </cell>
          <cell r="M555">
            <v>10385</v>
          </cell>
          <cell r="N555" t="b">
            <v>0</v>
          </cell>
          <cell r="O555">
            <v>2241</v>
          </cell>
        </row>
        <row r="556">
          <cell r="E556" t="str">
            <v>25MONTHLYHWASHINGTON FEDERATION OF STATE EMPLOYEES</v>
          </cell>
          <cell r="F556" t="str">
            <v>25</v>
          </cell>
          <cell r="G556" t="str">
            <v>Monthly</v>
          </cell>
          <cell r="H556" t="str">
            <v>H</v>
          </cell>
          <cell r="I556">
            <v>2212</v>
          </cell>
          <cell r="J556" t="str">
            <v>Washington Federation of State Employees</v>
          </cell>
          <cell r="K556" t="str">
            <v>per DOP website</v>
          </cell>
          <cell r="L556">
            <v>41456</v>
          </cell>
          <cell r="M556">
            <v>24309</v>
          </cell>
          <cell r="N556" t="b">
            <v>0</v>
          </cell>
          <cell r="O556">
            <v>2212</v>
          </cell>
        </row>
        <row r="557">
          <cell r="E557" t="str">
            <v>25MONTHLYHWASHINGTON PUBLIC EMPLOYEES ASSOCIATION</v>
          </cell>
          <cell r="F557" t="str">
            <v>25</v>
          </cell>
          <cell r="G557" t="str">
            <v>Monthly</v>
          </cell>
          <cell r="H557" t="str">
            <v>H</v>
          </cell>
          <cell r="I557">
            <v>2212</v>
          </cell>
          <cell r="J557" t="str">
            <v>Washington Public Employees Association</v>
          </cell>
          <cell r="K557" t="str">
            <v>per DOP website</v>
          </cell>
          <cell r="L557">
            <v>41456</v>
          </cell>
          <cell r="M557">
            <v>28573</v>
          </cell>
          <cell r="N557" t="b">
            <v>0</v>
          </cell>
          <cell r="O557">
            <v>2212</v>
          </cell>
        </row>
        <row r="558">
          <cell r="E558" t="str">
            <v>25MONTHLYICOALITION</v>
          </cell>
          <cell r="F558" t="str">
            <v>25</v>
          </cell>
          <cell r="G558" t="str">
            <v>Monthly</v>
          </cell>
          <cell r="H558" t="str">
            <v>I</v>
          </cell>
          <cell r="I558">
            <v>2266</v>
          </cell>
          <cell r="J558" t="str">
            <v>Coalition</v>
          </cell>
          <cell r="K558" t="str">
            <v>per DOP website</v>
          </cell>
          <cell r="L558">
            <v>41456</v>
          </cell>
          <cell r="M558">
            <v>41366</v>
          </cell>
          <cell r="N558" t="b">
            <v>0</v>
          </cell>
          <cell r="O558">
            <v>2266</v>
          </cell>
        </row>
        <row r="559">
          <cell r="E559" t="str">
            <v>25MONTHLYINON-REPRESENTED STATE EMPLOYEES</v>
          </cell>
          <cell r="F559" t="str">
            <v>25</v>
          </cell>
          <cell r="G559" t="str">
            <v>Monthly</v>
          </cell>
          <cell r="H559" t="str">
            <v>I</v>
          </cell>
          <cell r="I559">
            <v>2266</v>
          </cell>
          <cell r="J559" t="str">
            <v>Non-Represented State Employees</v>
          </cell>
          <cell r="K559" t="str">
            <v>per DOP website</v>
          </cell>
          <cell r="L559">
            <v>41456</v>
          </cell>
          <cell r="M559">
            <v>10386</v>
          </cell>
          <cell r="N559" t="b">
            <v>0</v>
          </cell>
          <cell r="O559">
            <v>2266</v>
          </cell>
        </row>
        <row r="560">
          <cell r="E560" t="str">
            <v>25MONTHLYITEAMSTERS LOCAL UNION NUMBER 117</v>
          </cell>
          <cell r="F560" t="str">
            <v>25</v>
          </cell>
          <cell r="G560" t="str">
            <v>Monthly</v>
          </cell>
          <cell r="H560" t="str">
            <v>I</v>
          </cell>
          <cell r="I560">
            <v>2295</v>
          </cell>
          <cell r="J560" t="str">
            <v>Teamsters Local Union Number 117</v>
          </cell>
          <cell r="K560" t="str">
            <v>per Noli Benitez 201307</v>
          </cell>
          <cell r="L560">
            <v>41456</v>
          </cell>
          <cell r="M560">
            <v>10386</v>
          </cell>
          <cell r="N560" t="b">
            <v>0</v>
          </cell>
          <cell r="O560">
            <v>2295</v>
          </cell>
        </row>
        <row r="561">
          <cell r="E561" t="str">
            <v>25MONTHLYIWASHINGTON FEDERATION OF STATE EMPLOYEES</v>
          </cell>
          <cell r="F561" t="str">
            <v>25</v>
          </cell>
          <cell r="G561" t="str">
            <v>Monthly</v>
          </cell>
          <cell r="H561" t="str">
            <v>I</v>
          </cell>
          <cell r="I561">
            <v>2266</v>
          </cell>
          <cell r="J561" t="str">
            <v>Washington Federation of State Employees</v>
          </cell>
          <cell r="K561" t="str">
            <v>per DOP website</v>
          </cell>
          <cell r="L561">
            <v>41456</v>
          </cell>
          <cell r="M561">
            <v>24310</v>
          </cell>
          <cell r="N561" t="b">
            <v>0</v>
          </cell>
          <cell r="O561">
            <v>2266</v>
          </cell>
        </row>
        <row r="562">
          <cell r="E562" t="str">
            <v>25MONTHLYIWASHINGTON PUBLIC EMPLOYEES ASSOCIATION</v>
          </cell>
          <cell r="F562" t="str">
            <v>25</v>
          </cell>
          <cell r="G562" t="str">
            <v>Monthly</v>
          </cell>
          <cell r="H562" t="str">
            <v>I</v>
          </cell>
          <cell r="I562">
            <v>2266</v>
          </cell>
          <cell r="J562" t="str">
            <v>Washington Public Employees Association</v>
          </cell>
          <cell r="K562" t="str">
            <v>per DOP website</v>
          </cell>
          <cell r="L562">
            <v>41456</v>
          </cell>
          <cell r="M562">
            <v>28574</v>
          </cell>
          <cell r="N562" t="b">
            <v>0</v>
          </cell>
          <cell r="O562">
            <v>2266</v>
          </cell>
        </row>
        <row r="563">
          <cell r="E563" t="str">
            <v>25MONTHLYJCOALITION</v>
          </cell>
          <cell r="F563" t="str">
            <v>25</v>
          </cell>
          <cell r="G563" t="str">
            <v>Monthly</v>
          </cell>
          <cell r="H563" t="str">
            <v>J</v>
          </cell>
          <cell r="I563">
            <v>2317</v>
          </cell>
          <cell r="J563" t="str">
            <v>Coalition</v>
          </cell>
          <cell r="K563" t="str">
            <v>per DOP website</v>
          </cell>
          <cell r="L563">
            <v>41456</v>
          </cell>
          <cell r="M563">
            <v>41367</v>
          </cell>
          <cell r="N563" t="b">
            <v>0</v>
          </cell>
          <cell r="O563">
            <v>2317</v>
          </cell>
        </row>
        <row r="564">
          <cell r="E564" t="str">
            <v>25MONTHLYJNON-REPRESENTED STATE EMPLOYEES</v>
          </cell>
          <cell r="F564" t="str">
            <v>25</v>
          </cell>
          <cell r="G564" t="str">
            <v>Monthly</v>
          </cell>
          <cell r="H564" t="str">
            <v>J</v>
          </cell>
          <cell r="I564">
            <v>2317</v>
          </cell>
          <cell r="J564" t="str">
            <v>Non-Represented State Employees</v>
          </cell>
          <cell r="K564" t="str">
            <v>per DOP website</v>
          </cell>
          <cell r="L564">
            <v>41456</v>
          </cell>
          <cell r="M564">
            <v>10387</v>
          </cell>
          <cell r="N564" t="b">
            <v>0</v>
          </cell>
          <cell r="O564">
            <v>2317</v>
          </cell>
        </row>
        <row r="565">
          <cell r="E565" t="str">
            <v>25MONTHLYJTEAMSTERS LOCAL UNION NUMBER 117</v>
          </cell>
          <cell r="F565" t="str">
            <v>25</v>
          </cell>
          <cell r="G565" t="str">
            <v>Monthly</v>
          </cell>
          <cell r="H565" t="str">
            <v>J</v>
          </cell>
          <cell r="I565">
            <v>2347</v>
          </cell>
          <cell r="J565" t="str">
            <v>Teamsters Local Union Number 117</v>
          </cell>
          <cell r="K565" t="str">
            <v>per Noli Benitez 201307</v>
          </cell>
          <cell r="L565">
            <v>41456</v>
          </cell>
          <cell r="M565">
            <v>10387</v>
          </cell>
          <cell r="N565" t="b">
            <v>0</v>
          </cell>
          <cell r="O565">
            <v>2347</v>
          </cell>
        </row>
        <row r="566">
          <cell r="E566" t="str">
            <v>25MONTHLYJWASHINGTON FEDERATION OF STATE EMPLOYEES</v>
          </cell>
          <cell r="F566" t="str">
            <v>25</v>
          </cell>
          <cell r="G566" t="str">
            <v>Monthly</v>
          </cell>
          <cell r="H566" t="str">
            <v>J</v>
          </cell>
          <cell r="I566">
            <v>2317</v>
          </cell>
          <cell r="J566" t="str">
            <v>Washington Federation of State Employees</v>
          </cell>
          <cell r="K566" t="str">
            <v>per DOP website</v>
          </cell>
          <cell r="L566">
            <v>41456</v>
          </cell>
          <cell r="M566">
            <v>24311</v>
          </cell>
          <cell r="N566" t="b">
            <v>0</v>
          </cell>
          <cell r="O566">
            <v>2317</v>
          </cell>
        </row>
        <row r="567">
          <cell r="E567" t="str">
            <v>25MONTHLYJWASHINGTON PUBLIC EMPLOYEES ASSOCIATION</v>
          </cell>
          <cell r="F567" t="str">
            <v>25</v>
          </cell>
          <cell r="G567" t="str">
            <v>Monthly</v>
          </cell>
          <cell r="H567" t="str">
            <v>J</v>
          </cell>
          <cell r="I567">
            <v>2317</v>
          </cell>
          <cell r="J567" t="str">
            <v>Washington Public Employees Association</v>
          </cell>
          <cell r="K567" t="str">
            <v>per DOP website</v>
          </cell>
          <cell r="L567">
            <v>41456</v>
          </cell>
          <cell r="M567">
            <v>28575</v>
          </cell>
          <cell r="N567" t="b">
            <v>0</v>
          </cell>
          <cell r="O567">
            <v>2317</v>
          </cell>
        </row>
        <row r="568">
          <cell r="E568" t="str">
            <v>25MONTHLYKCOALITION</v>
          </cell>
          <cell r="F568" t="str">
            <v>25</v>
          </cell>
          <cell r="G568" t="str">
            <v>Monthly</v>
          </cell>
          <cell r="H568" t="str">
            <v>K</v>
          </cell>
          <cell r="I568">
            <v>2370</v>
          </cell>
          <cell r="J568" t="str">
            <v>Coalition</v>
          </cell>
          <cell r="K568" t="str">
            <v>per DOP website</v>
          </cell>
          <cell r="L568">
            <v>41456</v>
          </cell>
          <cell r="M568">
            <v>41368</v>
          </cell>
          <cell r="N568" t="b">
            <v>0</v>
          </cell>
          <cell r="O568">
            <v>2370</v>
          </cell>
        </row>
        <row r="569">
          <cell r="E569" t="str">
            <v>25MONTHLYKNON-REPRESENTED STATE EMPLOYEES</v>
          </cell>
          <cell r="F569" t="str">
            <v>25</v>
          </cell>
          <cell r="G569" t="str">
            <v>Monthly</v>
          </cell>
          <cell r="H569" t="str">
            <v>K</v>
          </cell>
          <cell r="I569">
            <v>2370</v>
          </cell>
          <cell r="J569" t="str">
            <v>Non-Represented State Employees</v>
          </cell>
          <cell r="K569" t="str">
            <v>per DOP website</v>
          </cell>
          <cell r="L569">
            <v>41456</v>
          </cell>
          <cell r="M569">
            <v>10388</v>
          </cell>
          <cell r="N569" t="b">
            <v>0</v>
          </cell>
          <cell r="O569">
            <v>2370</v>
          </cell>
        </row>
        <row r="570">
          <cell r="E570" t="str">
            <v>25MONTHLYKTEAMSTERS LOCAL UNION NUMBER 117</v>
          </cell>
          <cell r="F570" t="str">
            <v>25</v>
          </cell>
          <cell r="G570" t="str">
            <v>Monthly</v>
          </cell>
          <cell r="H570" t="str">
            <v>K</v>
          </cell>
          <cell r="I570">
            <v>2401</v>
          </cell>
          <cell r="J570" t="str">
            <v>Teamsters Local Union Number 117</v>
          </cell>
          <cell r="K570" t="str">
            <v>per Noli Benitez 201307</v>
          </cell>
          <cell r="L570">
            <v>41456</v>
          </cell>
          <cell r="M570">
            <v>10388</v>
          </cell>
          <cell r="N570" t="b">
            <v>0</v>
          </cell>
          <cell r="O570">
            <v>2401</v>
          </cell>
        </row>
        <row r="571">
          <cell r="E571" t="str">
            <v>25MONTHLYKWASHINGTON FEDERATION OF STATE EMPLOYEES</v>
          </cell>
          <cell r="F571" t="str">
            <v>25</v>
          </cell>
          <cell r="G571" t="str">
            <v>Monthly</v>
          </cell>
          <cell r="H571" t="str">
            <v>K</v>
          </cell>
          <cell r="I571">
            <v>2370</v>
          </cell>
          <cell r="J571" t="str">
            <v>Washington Federation of State Employees</v>
          </cell>
          <cell r="K571" t="str">
            <v>per DOP website</v>
          </cell>
          <cell r="L571">
            <v>41456</v>
          </cell>
          <cell r="M571">
            <v>24312</v>
          </cell>
          <cell r="N571" t="b">
            <v>0</v>
          </cell>
          <cell r="O571">
            <v>2370</v>
          </cell>
        </row>
        <row r="572">
          <cell r="E572" t="str">
            <v>25MONTHLYKWASHINGTON PUBLIC EMPLOYEES ASSOCIATION</v>
          </cell>
          <cell r="F572" t="str">
            <v>25</v>
          </cell>
          <cell r="G572" t="str">
            <v>Monthly</v>
          </cell>
          <cell r="H572" t="str">
            <v>K</v>
          </cell>
          <cell r="I572">
            <v>2370</v>
          </cell>
          <cell r="J572" t="str">
            <v>Washington Public Employees Association</v>
          </cell>
          <cell r="K572" t="str">
            <v>per DOP website</v>
          </cell>
          <cell r="L572">
            <v>41456</v>
          </cell>
          <cell r="M572">
            <v>28576</v>
          </cell>
          <cell r="N572" t="b">
            <v>0</v>
          </cell>
          <cell r="O572">
            <v>2370</v>
          </cell>
        </row>
        <row r="573">
          <cell r="E573" t="str">
            <v>25MONTHLYLCOALITION</v>
          </cell>
          <cell r="F573" t="str">
            <v>25</v>
          </cell>
          <cell r="G573" t="str">
            <v>Monthly</v>
          </cell>
          <cell r="H573" t="str">
            <v>L</v>
          </cell>
          <cell r="I573">
            <v>2426</v>
          </cell>
          <cell r="J573" t="str">
            <v>Coalition</v>
          </cell>
          <cell r="K573" t="str">
            <v>per DOP website</v>
          </cell>
          <cell r="L573">
            <v>41456</v>
          </cell>
          <cell r="M573">
            <v>41369</v>
          </cell>
          <cell r="N573" t="b">
            <v>0</v>
          </cell>
          <cell r="O573">
            <v>2426</v>
          </cell>
        </row>
        <row r="574">
          <cell r="E574" t="str">
            <v>25MONTHLYLNON-REPRESENTED STATE EMPLOYEES</v>
          </cell>
          <cell r="F574" t="str">
            <v>25</v>
          </cell>
          <cell r="G574" t="str">
            <v>Monthly</v>
          </cell>
          <cell r="H574" t="str">
            <v>L</v>
          </cell>
          <cell r="I574">
            <v>2426</v>
          </cell>
          <cell r="J574" t="str">
            <v>Non-Represented State Employees</v>
          </cell>
          <cell r="K574" t="str">
            <v>per DOP website</v>
          </cell>
          <cell r="L574">
            <v>41456</v>
          </cell>
          <cell r="M574">
            <v>10389</v>
          </cell>
          <cell r="N574" t="b">
            <v>0</v>
          </cell>
          <cell r="O574">
            <v>2426</v>
          </cell>
        </row>
        <row r="575">
          <cell r="E575" t="str">
            <v>25MONTHLYLTEAMSTERS LOCAL UNION NUMBER 117</v>
          </cell>
          <cell r="F575" t="str">
            <v>25</v>
          </cell>
          <cell r="G575" t="str">
            <v>Monthly</v>
          </cell>
          <cell r="H575" t="str">
            <v>L</v>
          </cell>
          <cell r="I575">
            <v>2457</v>
          </cell>
          <cell r="J575" t="str">
            <v>Teamsters Local Union Number 117</v>
          </cell>
          <cell r="K575" t="str">
            <v>per Noli Benitez 201307</v>
          </cell>
          <cell r="L575">
            <v>41456</v>
          </cell>
          <cell r="M575">
            <v>10389</v>
          </cell>
          <cell r="N575" t="b">
            <v>0</v>
          </cell>
          <cell r="O575">
            <v>2457</v>
          </cell>
        </row>
        <row r="576">
          <cell r="E576" t="str">
            <v>25MONTHLYLWASHINGTON FEDERATION OF STATE EMPLOYEES</v>
          </cell>
          <cell r="F576" t="str">
            <v>25</v>
          </cell>
          <cell r="G576" t="str">
            <v>Monthly</v>
          </cell>
          <cell r="H576" t="str">
            <v>L</v>
          </cell>
          <cell r="I576">
            <v>2426</v>
          </cell>
          <cell r="J576" t="str">
            <v>Washington Federation of State Employees</v>
          </cell>
          <cell r="K576" t="str">
            <v>per DOP website</v>
          </cell>
          <cell r="L576">
            <v>41456</v>
          </cell>
          <cell r="M576">
            <v>24313</v>
          </cell>
          <cell r="N576" t="b">
            <v>0</v>
          </cell>
          <cell r="O576">
            <v>2426</v>
          </cell>
        </row>
        <row r="577">
          <cell r="E577" t="str">
            <v>25MONTHLYLWASHINGTON PUBLIC EMPLOYEES ASSOCIATION</v>
          </cell>
          <cell r="F577" t="str">
            <v>25</v>
          </cell>
          <cell r="G577" t="str">
            <v>Monthly</v>
          </cell>
          <cell r="H577" t="str">
            <v>L</v>
          </cell>
          <cell r="I577">
            <v>2426</v>
          </cell>
          <cell r="J577" t="str">
            <v>Washington Public Employees Association</v>
          </cell>
          <cell r="K577" t="str">
            <v>per DOP website</v>
          </cell>
          <cell r="L577">
            <v>41456</v>
          </cell>
          <cell r="M577">
            <v>28577</v>
          </cell>
          <cell r="N577" t="b">
            <v>0</v>
          </cell>
          <cell r="O577">
            <v>2426</v>
          </cell>
        </row>
        <row r="578">
          <cell r="E578" t="str">
            <v>25MONTHLYMCOALITION</v>
          </cell>
          <cell r="F578" t="str">
            <v>25</v>
          </cell>
          <cell r="G578" t="str">
            <v>Monthly</v>
          </cell>
          <cell r="H578" t="str">
            <v>M</v>
          </cell>
          <cell r="I578">
            <v>2482</v>
          </cell>
          <cell r="J578" t="str">
            <v>Coalition</v>
          </cell>
          <cell r="K578" t="str">
            <v>per DOP website</v>
          </cell>
          <cell r="L578">
            <v>41456</v>
          </cell>
          <cell r="M578">
            <v>41370</v>
          </cell>
          <cell r="N578" t="b">
            <v>0</v>
          </cell>
          <cell r="O578">
            <v>2482</v>
          </cell>
        </row>
        <row r="579">
          <cell r="E579" t="str">
            <v>25MONTHLYMNON-REPRESENTED STATE EMPLOYEES</v>
          </cell>
          <cell r="F579" t="str">
            <v>25</v>
          </cell>
          <cell r="G579" t="str">
            <v>Monthly</v>
          </cell>
          <cell r="H579" t="str">
            <v>M</v>
          </cell>
          <cell r="I579">
            <v>2482</v>
          </cell>
          <cell r="J579" t="str">
            <v>Non-Represented State Employees</v>
          </cell>
          <cell r="K579" t="str">
            <v>per DOP website</v>
          </cell>
          <cell r="L579">
            <v>41456</v>
          </cell>
          <cell r="M579">
            <v>10390</v>
          </cell>
          <cell r="N579" t="b">
            <v>0</v>
          </cell>
          <cell r="O579">
            <v>2482</v>
          </cell>
        </row>
        <row r="580">
          <cell r="E580" t="str">
            <v>25MONTHLYMTEAMSTERS LOCAL UNION NUMBER 117</v>
          </cell>
          <cell r="F580" t="str">
            <v>25</v>
          </cell>
          <cell r="G580" t="str">
            <v>Monthly</v>
          </cell>
          <cell r="H580" t="str">
            <v>M</v>
          </cell>
          <cell r="I580">
            <v>2513</v>
          </cell>
          <cell r="J580" t="str">
            <v>Teamsters Local Union Number 117</v>
          </cell>
          <cell r="K580" t="str">
            <v>per Noli Benitez 201307</v>
          </cell>
          <cell r="L580">
            <v>41456</v>
          </cell>
          <cell r="M580">
            <v>10390</v>
          </cell>
          <cell r="N580" t="b">
            <v>0</v>
          </cell>
          <cell r="O580">
            <v>2513</v>
          </cell>
        </row>
        <row r="581">
          <cell r="E581" t="str">
            <v>25MONTHLYMWASHINGTON FEDERATION OF STATE EMPLOYEES</v>
          </cell>
          <cell r="F581" t="str">
            <v>25</v>
          </cell>
          <cell r="G581" t="str">
            <v>Monthly</v>
          </cell>
          <cell r="H581" t="str">
            <v>M</v>
          </cell>
          <cell r="I581">
            <v>2482</v>
          </cell>
          <cell r="J581" t="str">
            <v>Washington Federation of State Employees</v>
          </cell>
          <cell r="K581" t="str">
            <v>per DOP website</v>
          </cell>
          <cell r="L581">
            <v>41456</v>
          </cell>
          <cell r="M581">
            <v>24314</v>
          </cell>
          <cell r="N581" t="b">
            <v>0</v>
          </cell>
          <cell r="O581">
            <v>2482</v>
          </cell>
        </row>
        <row r="582">
          <cell r="E582" t="str">
            <v>25MONTHLYMWASHINGTON PUBLIC EMPLOYEES ASSOCIATION</v>
          </cell>
          <cell r="F582" t="str">
            <v>25</v>
          </cell>
          <cell r="G582" t="str">
            <v>Monthly</v>
          </cell>
          <cell r="H582" t="str">
            <v>M</v>
          </cell>
          <cell r="I582">
            <v>2482</v>
          </cell>
          <cell r="J582" t="str">
            <v>Washington Public Employees Association</v>
          </cell>
          <cell r="K582" t="str">
            <v>per DOP website</v>
          </cell>
          <cell r="L582">
            <v>41456</v>
          </cell>
          <cell r="M582">
            <v>28578</v>
          </cell>
          <cell r="N582" t="b">
            <v>0</v>
          </cell>
          <cell r="O582">
            <v>2482</v>
          </cell>
        </row>
        <row r="583">
          <cell r="E583" t="str">
            <v>26MONTHLYACOALITION</v>
          </cell>
          <cell r="F583" t="str">
            <v>26</v>
          </cell>
          <cell r="G583" t="str">
            <v>Monthly</v>
          </cell>
          <cell r="H583" t="str">
            <v>A</v>
          </cell>
          <cell r="I583">
            <v>1929</v>
          </cell>
          <cell r="J583" t="str">
            <v>Coalition</v>
          </cell>
          <cell r="K583" t="str">
            <v>per DOP website</v>
          </cell>
          <cell r="L583">
            <v>41456</v>
          </cell>
          <cell r="M583">
            <v>41410</v>
          </cell>
          <cell r="N583" t="b">
            <v>0</v>
          </cell>
          <cell r="O583">
            <v>1929</v>
          </cell>
        </row>
        <row r="584">
          <cell r="E584" t="str">
            <v>26MONTHLYANON-REPRESENTED STATE EMPLOYEES</v>
          </cell>
          <cell r="F584" t="str">
            <v>26</v>
          </cell>
          <cell r="G584" t="str">
            <v>Monthly</v>
          </cell>
          <cell r="H584" t="str">
            <v>A</v>
          </cell>
          <cell r="I584">
            <v>1929</v>
          </cell>
          <cell r="J584" t="str">
            <v>Non-Represented State Employees</v>
          </cell>
          <cell r="K584" t="str">
            <v>per DOP website</v>
          </cell>
          <cell r="L584">
            <v>41456</v>
          </cell>
          <cell r="M584">
            <v>10430</v>
          </cell>
          <cell r="N584" t="b">
            <v>0</v>
          </cell>
          <cell r="O584">
            <v>1929</v>
          </cell>
        </row>
        <row r="585">
          <cell r="E585" t="str">
            <v>26MONTHLYATEAMSTERS LOCAL UNION NUMBER 117</v>
          </cell>
          <cell r="F585" t="str">
            <v>26</v>
          </cell>
          <cell r="G585" t="str">
            <v>Monthly</v>
          </cell>
          <cell r="H585" t="str">
            <v>A</v>
          </cell>
          <cell r="I585">
            <v>1952</v>
          </cell>
          <cell r="J585" t="str">
            <v>Teamsters Local Union Number 117</v>
          </cell>
          <cell r="K585" t="str">
            <v>per Noli Benitez 201307</v>
          </cell>
          <cell r="L585">
            <v>41456</v>
          </cell>
          <cell r="M585">
            <v>10430</v>
          </cell>
          <cell r="N585" t="b">
            <v>0</v>
          </cell>
          <cell r="O585">
            <v>1952</v>
          </cell>
        </row>
        <row r="586">
          <cell r="E586" t="str">
            <v>26MONTHLYAWASHINGTON FEDERATION OF STATE EMPLOYEES</v>
          </cell>
          <cell r="F586" t="str">
            <v>26</v>
          </cell>
          <cell r="G586" t="str">
            <v>Monthly</v>
          </cell>
          <cell r="H586" t="str">
            <v>A</v>
          </cell>
          <cell r="I586">
            <v>1929</v>
          </cell>
          <cell r="J586" t="str">
            <v>Washington Federation of State Employees</v>
          </cell>
          <cell r="K586" t="str">
            <v>per DOP website</v>
          </cell>
          <cell r="L586">
            <v>41456</v>
          </cell>
          <cell r="M586">
            <v>24354</v>
          </cell>
          <cell r="N586" t="b">
            <v>0</v>
          </cell>
          <cell r="O586">
            <v>1929</v>
          </cell>
        </row>
        <row r="587">
          <cell r="E587" t="str">
            <v>26MONTHLYAWASHINGTON PUBLIC EMPLOYEES ASSOCIATION</v>
          </cell>
          <cell r="F587" t="str">
            <v>26</v>
          </cell>
          <cell r="G587" t="str">
            <v>Monthly</v>
          </cell>
          <cell r="H587" t="str">
            <v>A</v>
          </cell>
          <cell r="I587">
            <v>1929</v>
          </cell>
          <cell r="J587" t="str">
            <v>Washington Public Employees Association</v>
          </cell>
          <cell r="K587" t="str">
            <v>per DOP website</v>
          </cell>
          <cell r="L587">
            <v>41456</v>
          </cell>
          <cell r="M587">
            <v>28618</v>
          </cell>
          <cell r="N587" t="b">
            <v>0</v>
          </cell>
          <cell r="O587">
            <v>1929</v>
          </cell>
        </row>
        <row r="588">
          <cell r="E588" t="str">
            <v>26MONTHLYBCOALITION</v>
          </cell>
          <cell r="F588" t="str">
            <v>26</v>
          </cell>
          <cell r="G588" t="str">
            <v>Monthly</v>
          </cell>
          <cell r="H588" t="str">
            <v>B</v>
          </cell>
          <cell r="I588">
            <v>1975</v>
          </cell>
          <cell r="J588" t="str">
            <v>Coalition</v>
          </cell>
          <cell r="K588" t="str">
            <v>per DOP website</v>
          </cell>
          <cell r="L588">
            <v>41456</v>
          </cell>
          <cell r="M588">
            <v>41411</v>
          </cell>
          <cell r="N588" t="b">
            <v>0</v>
          </cell>
          <cell r="O588">
            <v>1975</v>
          </cell>
        </row>
        <row r="589">
          <cell r="E589" t="str">
            <v>26MONTHLYBNON-REPRESENTED STATE EMPLOYEES</v>
          </cell>
          <cell r="F589" t="str">
            <v>26</v>
          </cell>
          <cell r="G589" t="str">
            <v>Monthly</v>
          </cell>
          <cell r="H589" t="str">
            <v>B</v>
          </cell>
          <cell r="I589">
            <v>1975</v>
          </cell>
          <cell r="J589" t="str">
            <v>Non-Represented State Employees</v>
          </cell>
          <cell r="K589" t="str">
            <v>per DOP website</v>
          </cell>
          <cell r="L589">
            <v>41456</v>
          </cell>
          <cell r="M589">
            <v>10431</v>
          </cell>
          <cell r="N589" t="b">
            <v>0</v>
          </cell>
          <cell r="O589">
            <v>1975</v>
          </cell>
        </row>
        <row r="590">
          <cell r="E590" t="str">
            <v>26MONTHLYBTEAMSTERS LOCAL UNION NUMBER 117</v>
          </cell>
          <cell r="F590" t="str">
            <v>26</v>
          </cell>
          <cell r="G590" t="str">
            <v>Monthly</v>
          </cell>
          <cell r="H590" t="str">
            <v>B</v>
          </cell>
          <cell r="I590">
            <v>2000</v>
          </cell>
          <cell r="J590" t="str">
            <v>Teamsters Local Union Number 117</v>
          </cell>
          <cell r="K590" t="str">
            <v>per Noli Benitez 201307</v>
          </cell>
          <cell r="L590">
            <v>41456</v>
          </cell>
          <cell r="M590">
            <v>10431</v>
          </cell>
          <cell r="N590" t="b">
            <v>0</v>
          </cell>
          <cell r="O590">
            <v>2000</v>
          </cell>
        </row>
        <row r="591">
          <cell r="E591" t="str">
            <v>26MONTHLYBWASHINGTON FEDERATION OF STATE EMPLOYEES</v>
          </cell>
          <cell r="F591" t="str">
            <v>26</v>
          </cell>
          <cell r="G591" t="str">
            <v>Monthly</v>
          </cell>
          <cell r="H591" t="str">
            <v>B</v>
          </cell>
          <cell r="I591">
            <v>1975</v>
          </cell>
          <cell r="J591" t="str">
            <v>Washington Federation of State Employees</v>
          </cell>
          <cell r="K591" t="str">
            <v>per DOP website</v>
          </cell>
          <cell r="L591">
            <v>41456</v>
          </cell>
          <cell r="M591">
            <v>24355</v>
          </cell>
          <cell r="N591" t="b">
            <v>0</v>
          </cell>
          <cell r="O591">
            <v>1975</v>
          </cell>
        </row>
        <row r="592">
          <cell r="E592" t="str">
            <v>26MONTHLYBWASHINGTON PUBLIC EMPLOYEES ASSOCIATION</v>
          </cell>
          <cell r="F592" t="str">
            <v>26</v>
          </cell>
          <cell r="G592" t="str">
            <v>Monthly</v>
          </cell>
          <cell r="H592" t="str">
            <v>B</v>
          </cell>
          <cell r="I592">
            <v>1975</v>
          </cell>
          <cell r="J592" t="str">
            <v>Washington Public Employees Association</v>
          </cell>
          <cell r="K592" t="str">
            <v>per DOP website</v>
          </cell>
          <cell r="L592">
            <v>41456</v>
          </cell>
          <cell r="M592">
            <v>28619</v>
          </cell>
          <cell r="N592" t="b">
            <v>0</v>
          </cell>
          <cell r="O592">
            <v>1975</v>
          </cell>
        </row>
        <row r="593">
          <cell r="E593" t="str">
            <v>26MONTHLYCCOALITION</v>
          </cell>
          <cell r="F593" t="str">
            <v>26</v>
          </cell>
          <cell r="G593" t="str">
            <v>Monthly</v>
          </cell>
          <cell r="H593" t="str">
            <v>C</v>
          </cell>
          <cell r="I593">
            <v>2016</v>
          </cell>
          <cell r="J593" t="str">
            <v>Coalition</v>
          </cell>
          <cell r="K593" t="str">
            <v>per DOP website</v>
          </cell>
          <cell r="L593">
            <v>41456</v>
          </cell>
          <cell r="M593">
            <v>41412</v>
          </cell>
          <cell r="N593" t="b">
            <v>0</v>
          </cell>
          <cell r="O593">
            <v>2016</v>
          </cell>
        </row>
        <row r="594">
          <cell r="E594" t="str">
            <v>26MONTHLYCNON-REPRESENTED STATE EMPLOYEES</v>
          </cell>
          <cell r="F594" t="str">
            <v>26</v>
          </cell>
          <cell r="G594" t="str">
            <v>Monthly</v>
          </cell>
          <cell r="H594" t="str">
            <v>C</v>
          </cell>
          <cell r="I594">
            <v>2016</v>
          </cell>
          <cell r="J594" t="str">
            <v>Non-Represented State Employees</v>
          </cell>
          <cell r="K594" t="str">
            <v>per DOP website</v>
          </cell>
          <cell r="L594">
            <v>41456</v>
          </cell>
          <cell r="M594">
            <v>10432</v>
          </cell>
          <cell r="N594" t="b">
            <v>0</v>
          </cell>
          <cell r="O594">
            <v>2016</v>
          </cell>
        </row>
        <row r="595">
          <cell r="E595" t="str">
            <v>26MONTHLYCTEAMSTERS LOCAL UNION NUMBER 117</v>
          </cell>
          <cell r="F595" t="str">
            <v>26</v>
          </cell>
          <cell r="G595" t="str">
            <v>Monthly</v>
          </cell>
          <cell r="H595" t="str">
            <v>C</v>
          </cell>
          <cell r="I595">
            <v>2042</v>
          </cell>
          <cell r="J595" t="str">
            <v>Teamsters Local Union Number 117</v>
          </cell>
          <cell r="K595" t="str">
            <v>per Noli Benitez 201307</v>
          </cell>
          <cell r="L595">
            <v>41456</v>
          </cell>
          <cell r="M595">
            <v>10432</v>
          </cell>
          <cell r="N595" t="b">
            <v>0</v>
          </cell>
          <cell r="O595">
            <v>2042</v>
          </cell>
        </row>
        <row r="596">
          <cell r="E596" t="str">
            <v>26MONTHLYCWASHINGTON FEDERATION OF STATE EMPLOYEES</v>
          </cell>
          <cell r="F596" t="str">
            <v>26</v>
          </cell>
          <cell r="G596" t="str">
            <v>Monthly</v>
          </cell>
          <cell r="H596" t="str">
            <v>C</v>
          </cell>
          <cell r="I596">
            <v>2016</v>
          </cell>
          <cell r="J596" t="str">
            <v>Washington Federation of State Employees</v>
          </cell>
          <cell r="K596" t="str">
            <v>per DOP website</v>
          </cell>
          <cell r="L596">
            <v>41456</v>
          </cell>
          <cell r="M596">
            <v>24356</v>
          </cell>
          <cell r="N596" t="b">
            <v>0</v>
          </cell>
          <cell r="O596">
            <v>2016</v>
          </cell>
        </row>
        <row r="597">
          <cell r="E597" t="str">
            <v>26MONTHLYCWASHINGTON PUBLIC EMPLOYEES ASSOCIATION</v>
          </cell>
          <cell r="F597" t="str">
            <v>26</v>
          </cell>
          <cell r="G597" t="str">
            <v>Monthly</v>
          </cell>
          <cell r="H597" t="str">
            <v>C</v>
          </cell>
          <cell r="I597">
            <v>2016</v>
          </cell>
          <cell r="J597" t="str">
            <v>Washington Public Employees Association</v>
          </cell>
          <cell r="K597" t="str">
            <v>per DOP website</v>
          </cell>
          <cell r="L597">
            <v>41456</v>
          </cell>
          <cell r="M597">
            <v>28620</v>
          </cell>
          <cell r="N597" t="b">
            <v>0</v>
          </cell>
          <cell r="O597">
            <v>2016</v>
          </cell>
        </row>
        <row r="598">
          <cell r="E598" t="str">
            <v>26MONTHLYDCOALITION</v>
          </cell>
          <cell r="F598" t="str">
            <v>26</v>
          </cell>
          <cell r="G598" t="str">
            <v>Monthly</v>
          </cell>
          <cell r="H598" t="str">
            <v>D</v>
          </cell>
          <cell r="I598">
            <v>2068</v>
          </cell>
          <cell r="J598" t="str">
            <v>Coalition</v>
          </cell>
          <cell r="K598" t="str">
            <v>per DOP website</v>
          </cell>
          <cell r="L598">
            <v>41456</v>
          </cell>
          <cell r="M598">
            <v>41413</v>
          </cell>
          <cell r="N598" t="b">
            <v>0</v>
          </cell>
          <cell r="O598">
            <v>2068</v>
          </cell>
        </row>
        <row r="599">
          <cell r="E599" t="str">
            <v>26MONTHLYDNON-REPRESENTED STATE EMPLOYEES</v>
          </cell>
          <cell r="F599" t="str">
            <v>26</v>
          </cell>
          <cell r="G599" t="str">
            <v>Monthly</v>
          </cell>
          <cell r="H599" t="str">
            <v>D</v>
          </cell>
          <cell r="I599">
            <v>2068</v>
          </cell>
          <cell r="J599" t="str">
            <v>Non-Represented State Employees</v>
          </cell>
          <cell r="K599" t="str">
            <v>per DOP website</v>
          </cell>
          <cell r="L599">
            <v>41456</v>
          </cell>
          <cell r="M599">
            <v>10433</v>
          </cell>
          <cell r="N599" t="b">
            <v>0</v>
          </cell>
          <cell r="O599">
            <v>2068</v>
          </cell>
        </row>
        <row r="600">
          <cell r="E600" t="str">
            <v>26MONTHLYDTEAMSTERS LOCAL UNION NUMBER 117</v>
          </cell>
          <cell r="F600" t="str">
            <v>26</v>
          </cell>
          <cell r="G600" t="str">
            <v>Monthly</v>
          </cell>
          <cell r="H600" t="str">
            <v>D</v>
          </cell>
          <cell r="I600">
            <v>2094</v>
          </cell>
          <cell r="J600" t="str">
            <v>Teamsters Local Union Number 117</v>
          </cell>
          <cell r="K600" t="str">
            <v>per Noli Benitez 201307</v>
          </cell>
          <cell r="L600">
            <v>41456</v>
          </cell>
          <cell r="M600">
            <v>10433</v>
          </cell>
          <cell r="N600" t="b">
            <v>0</v>
          </cell>
          <cell r="O600">
            <v>2094</v>
          </cell>
        </row>
        <row r="601">
          <cell r="E601" t="str">
            <v>26MONTHLYDWASHINGTON FEDERATION OF STATE EMPLOYEES</v>
          </cell>
          <cell r="F601" t="str">
            <v>26</v>
          </cell>
          <cell r="G601" t="str">
            <v>Monthly</v>
          </cell>
          <cell r="H601" t="str">
            <v>D</v>
          </cell>
          <cell r="I601">
            <v>2068</v>
          </cell>
          <cell r="J601" t="str">
            <v>Washington Federation of State Employees</v>
          </cell>
          <cell r="K601" t="str">
            <v>per DOP website</v>
          </cell>
          <cell r="L601">
            <v>41456</v>
          </cell>
          <cell r="M601">
            <v>24357</v>
          </cell>
          <cell r="N601" t="b">
            <v>0</v>
          </cell>
          <cell r="O601">
            <v>2068</v>
          </cell>
        </row>
        <row r="602">
          <cell r="E602" t="str">
            <v>26MONTHLYDWASHINGTON PUBLIC EMPLOYEES ASSOCIATION</v>
          </cell>
          <cell r="F602" t="str">
            <v>26</v>
          </cell>
          <cell r="G602" t="str">
            <v>Monthly</v>
          </cell>
          <cell r="H602" t="str">
            <v>D</v>
          </cell>
          <cell r="I602">
            <v>2068</v>
          </cell>
          <cell r="J602" t="str">
            <v>Washington Public Employees Association</v>
          </cell>
          <cell r="K602" t="str">
            <v>per DOP website</v>
          </cell>
          <cell r="L602">
            <v>41456</v>
          </cell>
          <cell r="M602">
            <v>28621</v>
          </cell>
          <cell r="N602" t="b">
            <v>0</v>
          </cell>
          <cell r="O602">
            <v>2068</v>
          </cell>
        </row>
        <row r="603">
          <cell r="E603" t="str">
            <v>26MONTHLYECOALITION</v>
          </cell>
          <cell r="F603" t="str">
            <v>26</v>
          </cell>
          <cell r="G603" t="str">
            <v>Monthly</v>
          </cell>
          <cell r="H603" t="str">
            <v>E</v>
          </cell>
          <cell r="I603">
            <v>2113</v>
          </cell>
          <cell r="J603" t="str">
            <v>Coalition</v>
          </cell>
          <cell r="K603" t="str">
            <v>per DOP website</v>
          </cell>
          <cell r="L603">
            <v>41456</v>
          </cell>
          <cell r="M603">
            <v>41414</v>
          </cell>
          <cell r="N603" t="b">
            <v>0</v>
          </cell>
          <cell r="O603">
            <v>2113</v>
          </cell>
        </row>
        <row r="604">
          <cell r="E604" t="str">
            <v>26MONTHLYENON-REPRESENTED STATE EMPLOYEES</v>
          </cell>
          <cell r="F604" t="str">
            <v>26</v>
          </cell>
          <cell r="G604" t="str">
            <v>Monthly</v>
          </cell>
          <cell r="H604" t="str">
            <v>E</v>
          </cell>
          <cell r="I604">
            <v>2113</v>
          </cell>
          <cell r="J604" t="str">
            <v>Non-Represented State Employees</v>
          </cell>
          <cell r="K604" t="str">
            <v>per DOP website</v>
          </cell>
          <cell r="L604">
            <v>41456</v>
          </cell>
          <cell r="M604">
            <v>10434</v>
          </cell>
          <cell r="N604" t="b">
            <v>0</v>
          </cell>
          <cell r="O604">
            <v>2113</v>
          </cell>
        </row>
        <row r="605">
          <cell r="E605" t="str">
            <v>26MONTHLYETEAMSTERS LOCAL UNION NUMBER 117</v>
          </cell>
          <cell r="F605" t="str">
            <v>26</v>
          </cell>
          <cell r="G605" t="str">
            <v>Monthly</v>
          </cell>
          <cell r="H605" t="str">
            <v>E</v>
          </cell>
          <cell r="I605">
            <v>2140</v>
          </cell>
          <cell r="J605" t="str">
            <v>Teamsters Local Union Number 117</v>
          </cell>
          <cell r="K605" t="str">
            <v>per Noli Benitez 201307</v>
          </cell>
          <cell r="L605">
            <v>41456</v>
          </cell>
          <cell r="M605">
            <v>10434</v>
          </cell>
          <cell r="N605" t="b">
            <v>0</v>
          </cell>
          <cell r="O605">
            <v>2140</v>
          </cell>
        </row>
        <row r="606">
          <cell r="E606" t="str">
            <v>26MONTHLYEWASHINGTON FEDERATION OF STATE EMPLOYEES</v>
          </cell>
          <cell r="F606" t="str">
            <v>26</v>
          </cell>
          <cell r="G606" t="str">
            <v>Monthly</v>
          </cell>
          <cell r="H606" t="str">
            <v>E</v>
          </cell>
          <cell r="I606">
            <v>2113</v>
          </cell>
          <cell r="J606" t="str">
            <v>Washington Federation of State Employees</v>
          </cell>
          <cell r="K606" t="str">
            <v>per DOP website</v>
          </cell>
          <cell r="L606">
            <v>41456</v>
          </cell>
          <cell r="M606">
            <v>24358</v>
          </cell>
          <cell r="N606" t="b">
            <v>0</v>
          </cell>
          <cell r="O606">
            <v>2113</v>
          </cell>
        </row>
        <row r="607">
          <cell r="E607" t="str">
            <v>26MONTHLYEWASHINGTON PUBLIC EMPLOYEES ASSOCIATION</v>
          </cell>
          <cell r="F607" t="str">
            <v>26</v>
          </cell>
          <cell r="G607" t="str">
            <v>Monthly</v>
          </cell>
          <cell r="H607" t="str">
            <v>E</v>
          </cell>
          <cell r="I607">
            <v>2113</v>
          </cell>
          <cell r="J607" t="str">
            <v>Washington Public Employees Association</v>
          </cell>
          <cell r="K607" t="str">
            <v>per DOP website</v>
          </cell>
          <cell r="L607">
            <v>41456</v>
          </cell>
          <cell r="M607">
            <v>28622</v>
          </cell>
          <cell r="N607" t="b">
            <v>0</v>
          </cell>
          <cell r="O607">
            <v>2113</v>
          </cell>
        </row>
        <row r="608">
          <cell r="E608" t="str">
            <v>26MONTHLYFCOALITION</v>
          </cell>
          <cell r="F608" t="str">
            <v>26</v>
          </cell>
          <cell r="G608" t="str">
            <v>Monthly</v>
          </cell>
          <cell r="H608" t="str">
            <v>F</v>
          </cell>
          <cell r="I608">
            <v>2161</v>
          </cell>
          <cell r="J608" t="str">
            <v>Coalition</v>
          </cell>
          <cell r="K608" t="str">
            <v>per DOP website</v>
          </cell>
          <cell r="L608">
            <v>41456</v>
          </cell>
          <cell r="M608">
            <v>41415</v>
          </cell>
          <cell r="N608" t="b">
            <v>0</v>
          </cell>
          <cell r="O608">
            <v>2161</v>
          </cell>
        </row>
        <row r="609">
          <cell r="E609" t="str">
            <v>26MONTHLYFNON-REPRESENTED STATE EMPLOYEES</v>
          </cell>
          <cell r="F609" t="str">
            <v>26</v>
          </cell>
          <cell r="G609" t="str">
            <v>Monthly</v>
          </cell>
          <cell r="H609" t="str">
            <v>F</v>
          </cell>
          <cell r="I609">
            <v>2161</v>
          </cell>
          <cell r="J609" t="str">
            <v>Non-Represented State Employees</v>
          </cell>
          <cell r="K609" t="str">
            <v>per DOP website</v>
          </cell>
          <cell r="L609">
            <v>41456</v>
          </cell>
          <cell r="M609">
            <v>10435</v>
          </cell>
          <cell r="N609" t="b">
            <v>0</v>
          </cell>
          <cell r="O609">
            <v>2161</v>
          </cell>
        </row>
        <row r="610">
          <cell r="E610" t="str">
            <v>26MONTHLYFTEAMSTERS LOCAL UNION NUMBER 117</v>
          </cell>
          <cell r="F610" t="str">
            <v>26</v>
          </cell>
          <cell r="G610" t="str">
            <v>Monthly</v>
          </cell>
          <cell r="H610" t="str">
            <v>F</v>
          </cell>
          <cell r="I610">
            <v>2190</v>
          </cell>
          <cell r="J610" t="str">
            <v>Teamsters Local Union Number 117</v>
          </cell>
          <cell r="K610" t="str">
            <v>per Noli Benitez 201307</v>
          </cell>
          <cell r="L610">
            <v>41456</v>
          </cell>
          <cell r="M610">
            <v>10435</v>
          </cell>
          <cell r="N610" t="b">
            <v>0</v>
          </cell>
          <cell r="O610">
            <v>2190</v>
          </cell>
        </row>
        <row r="611">
          <cell r="E611" t="str">
            <v>26MONTHLYFWASHINGTON FEDERATION OF STATE EMPLOYEES</v>
          </cell>
          <cell r="F611" t="str">
            <v>26</v>
          </cell>
          <cell r="G611" t="str">
            <v>Monthly</v>
          </cell>
          <cell r="H611" t="str">
            <v>F</v>
          </cell>
          <cell r="I611">
            <v>2161</v>
          </cell>
          <cell r="J611" t="str">
            <v>Washington Federation of State Employees</v>
          </cell>
          <cell r="K611" t="str">
            <v>per DOP website</v>
          </cell>
          <cell r="L611">
            <v>41456</v>
          </cell>
          <cell r="M611">
            <v>24359</v>
          </cell>
          <cell r="N611" t="b">
            <v>0</v>
          </cell>
          <cell r="O611">
            <v>2161</v>
          </cell>
        </row>
        <row r="612">
          <cell r="E612" t="str">
            <v>26MONTHLYFWASHINGTON PUBLIC EMPLOYEES ASSOCIATION</v>
          </cell>
          <cell r="F612" t="str">
            <v>26</v>
          </cell>
          <cell r="G612" t="str">
            <v>Monthly</v>
          </cell>
          <cell r="H612" t="str">
            <v>F</v>
          </cell>
          <cell r="I612">
            <v>2161</v>
          </cell>
          <cell r="J612" t="str">
            <v>Washington Public Employees Association</v>
          </cell>
          <cell r="K612" t="str">
            <v>per DOP website</v>
          </cell>
          <cell r="L612">
            <v>41456</v>
          </cell>
          <cell r="M612">
            <v>28623</v>
          </cell>
          <cell r="N612" t="b">
            <v>0</v>
          </cell>
          <cell r="O612">
            <v>2161</v>
          </cell>
        </row>
        <row r="613">
          <cell r="E613" t="str">
            <v>26MONTHLYGCOALITION</v>
          </cell>
          <cell r="F613" t="str">
            <v>26</v>
          </cell>
          <cell r="G613" t="str">
            <v>Monthly</v>
          </cell>
          <cell r="H613" t="str">
            <v>G</v>
          </cell>
          <cell r="I613">
            <v>2212</v>
          </cell>
          <cell r="J613" t="str">
            <v>Coalition</v>
          </cell>
          <cell r="K613" t="str">
            <v>per DOP website</v>
          </cell>
          <cell r="L613">
            <v>41456</v>
          </cell>
          <cell r="M613">
            <v>41416</v>
          </cell>
          <cell r="N613" t="b">
            <v>0</v>
          </cell>
          <cell r="O613">
            <v>2212</v>
          </cell>
        </row>
        <row r="614">
          <cell r="E614" t="str">
            <v>26MONTHLYGNON-REPRESENTED STATE EMPLOYEES</v>
          </cell>
          <cell r="F614" t="str">
            <v>26</v>
          </cell>
          <cell r="G614" t="str">
            <v>Monthly</v>
          </cell>
          <cell r="H614" t="str">
            <v>G</v>
          </cell>
          <cell r="I614">
            <v>2212</v>
          </cell>
          <cell r="J614" t="str">
            <v>Non-Represented State Employees</v>
          </cell>
          <cell r="K614" t="str">
            <v>per DOP website</v>
          </cell>
          <cell r="L614">
            <v>41456</v>
          </cell>
          <cell r="M614">
            <v>10436</v>
          </cell>
          <cell r="N614" t="b">
            <v>0</v>
          </cell>
          <cell r="O614">
            <v>2212</v>
          </cell>
        </row>
        <row r="615">
          <cell r="E615" t="str">
            <v>26MONTHLYGTEAMSTERS LOCAL UNION NUMBER 117</v>
          </cell>
          <cell r="F615" t="str">
            <v>26</v>
          </cell>
          <cell r="G615" t="str">
            <v>Monthly</v>
          </cell>
          <cell r="H615" t="str">
            <v>G</v>
          </cell>
          <cell r="I615">
            <v>2241</v>
          </cell>
          <cell r="J615" t="str">
            <v>Teamsters Local Union Number 117</v>
          </cell>
          <cell r="K615" t="str">
            <v>per Noli Benitez 201307</v>
          </cell>
          <cell r="L615">
            <v>41456</v>
          </cell>
          <cell r="M615">
            <v>10436</v>
          </cell>
          <cell r="N615" t="b">
            <v>0</v>
          </cell>
          <cell r="O615">
            <v>2241</v>
          </cell>
        </row>
        <row r="616">
          <cell r="E616" t="str">
            <v>26MONTHLYGWASHINGTON FEDERATION OF STATE EMPLOYEES</v>
          </cell>
          <cell r="F616" t="str">
            <v>26</v>
          </cell>
          <cell r="G616" t="str">
            <v>Monthly</v>
          </cell>
          <cell r="H616" t="str">
            <v>G</v>
          </cell>
          <cell r="I616">
            <v>2212</v>
          </cell>
          <cell r="J616" t="str">
            <v>Washington Federation of State Employees</v>
          </cell>
          <cell r="K616" t="str">
            <v>per DOP website</v>
          </cell>
          <cell r="L616">
            <v>41456</v>
          </cell>
          <cell r="M616">
            <v>24360</v>
          </cell>
          <cell r="N616" t="b">
            <v>0</v>
          </cell>
          <cell r="O616">
            <v>2212</v>
          </cell>
        </row>
        <row r="617">
          <cell r="E617" t="str">
            <v>26MONTHLYGWASHINGTON PUBLIC EMPLOYEES ASSOCIATION</v>
          </cell>
          <cell r="F617" t="str">
            <v>26</v>
          </cell>
          <cell r="G617" t="str">
            <v>Monthly</v>
          </cell>
          <cell r="H617" t="str">
            <v>G</v>
          </cell>
          <cell r="I617">
            <v>2212</v>
          </cell>
          <cell r="J617" t="str">
            <v>Washington Public Employees Association</v>
          </cell>
          <cell r="K617" t="str">
            <v>per DOP website</v>
          </cell>
          <cell r="L617">
            <v>41456</v>
          </cell>
          <cell r="M617">
            <v>28624</v>
          </cell>
          <cell r="N617" t="b">
            <v>0</v>
          </cell>
          <cell r="O617">
            <v>2212</v>
          </cell>
        </row>
        <row r="618">
          <cell r="E618" t="str">
            <v>26MONTHLYHCOALITION</v>
          </cell>
          <cell r="F618" t="str">
            <v>26</v>
          </cell>
          <cell r="G618" t="str">
            <v>Monthly</v>
          </cell>
          <cell r="H618" t="str">
            <v>H</v>
          </cell>
          <cell r="I618">
            <v>2266</v>
          </cell>
          <cell r="J618" t="str">
            <v>Coalition</v>
          </cell>
          <cell r="K618" t="str">
            <v>per DOP website</v>
          </cell>
          <cell r="L618">
            <v>41456</v>
          </cell>
          <cell r="M618">
            <v>41417</v>
          </cell>
          <cell r="N618" t="b">
            <v>0</v>
          </cell>
          <cell r="O618">
            <v>2266</v>
          </cell>
        </row>
        <row r="619">
          <cell r="E619" t="str">
            <v>26MONTHLYHNON-REPRESENTED STATE EMPLOYEES</v>
          </cell>
          <cell r="F619" t="str">
            <v>26</v>
          </cell>
          <cell r="G619" t="str">
            <v>Monthly</v>
          </cell>
          <cell r="H619" t="str">
            <v>H</v>
          </cell>
          <cell r="I619">
            <v>2266</v>
          </cell>
          <cell r="J619" t="str">
            <v>Non-Represented State Employees</v>
          </cell>
          <cell r="K619" t="str">
            <v>per DOP website</v>
          </cell>
          <cell r="L619">
            <v>41456</v>
          </cell>
          <cell r="M619">
            <v>10437</v>
          </cell>
          <cell r="N619" t="b">
            <v>0</v>
          </cell>
          <cell r="O619">
            <v>2266</v>
          </cell>
        </row>
        <row r="620">
          <cell r="E620" t="str">
            <v>26MONTHLYHTEAMSTERS LOCAL UNION NUMBER 117</v>
          </cell>
          <cell r="F620" t="str">
            <v>26</v>
          </cell>
          <cell r="G620" t="str">
            <v>Monthly</v>
          </cell>
          <cell r="H620" t="str">
            <v>H</v>
          </cell>
          <cell r="I620">
            <v>2295</v>
          </cell>
          <cell r="J620" t="str">
            <v>Teamsters Local Union Number 117</v>
          </cell>
          <cell r="K620" t="str">
            <v>per Noli Benitez 201307</v>
          </cell>
          <cell r="L620">
            <v>41456</v>
          </cell>
          <cell r="M620">
            <v>10437</v>
          </cell>
          <cell r="N620" t="b">
            <v>0</v>
          </cell>
          <cell r="O620">
            <v>2295</v>
          </cell>
        </row>
        <row r="621">
          <cell r="E621" t="str">
            <v>26MONTHLYHWASHINGTON FEDERATION OF STATE EMPLOYEES</v>
          </cell>
          <cell r="F621" t="str">
            <v>26</v>
          </cell>
          <cell r="G621" t="str">
            <v>Monthly</v>
          </cell>
          <cell r="H621" t="str">
            <v>H</v>
          </cell>
          <cell r="I621">
            <v>2266</v>
          </cell>
          <cell r="J621" t="str">
            <v>Washington Federation of State Employees</v>
          </cell>
          <cell r="K621" t="str">
            <v>per DOP website</v>
          </cell>
          <cell r="L621">
            <v>41456</v>
          </cell>
          <cell r="M621">
            <v>24361</v>
          </cell>
          <cell r="N621" t="b">
            <v>0</v>
          </cell>
          <cell r="O621">
            <v>2266</v>
          </cell>
        </row>
        <row r="622">
          <cell r="E622" t="str">
            <v>26MONTHLYHWASHINGTON PUBLIC EMPLOYEES ASSOCIATION</v>
          </cell>
          <cell r="F622" t="str">
            <v>26</v>
          </cell>
          <cell r="G622" t="str">
            <v>Monthly</v>
          </cell>
          <cell r="H622" t="str">
            <v>H</v>
          </cell>
          <cell r="I622">
            <v>2266</v>
          </cell>
          <cell r="J622" t="str">
            <v>Washington Public Employees Association</v>
          </cell>
          <cell r="K622" t="str">
            <v>per DOP website</v>
          </cell>
          <cell r="L622">
            <v>41456</v>
          </cell>
          <cell r="M622">
            <v>28625</v>
          </cell>
          <cell r="N622" t="b">
            <v>0</v>
          </cell>
          <cell r="O622">
            <v>2266</v>
          </cell>
        </row>
        <row r="623">
          <cell r="E623" t="str">
            <v>26MONTHLYICOALITION</v>
          </cell>
          <cell r="F623" t="str">
            <v>26</v>
          </cell>
          <cell r="G623" t="str">
            <v>Monthly</v>
          </cell>
          <cell r="H623" t="str">
            <v>I</v>
          </cell>
          <cell r="I623">
            <v>2317</v>
          </cell>
          <cell r="J623" t="str">
            <v>Coalition</v>
          </cell>
          <cell r="K623" t="str">
            <v>per DOP website</v>
          </cell>
          <cell r="L623">
            <v>41456</v>
          </cell>
          <cell r="M623">
            <v>41418</v>
          </cell>
          <cell r="N623" t="b">
            <v>0</v>
          </cell>
          <cell r="O623">
            <v>2317</v>
          </cell>
        </row>
        <row r="624">
          <cell r="E624" t="str">
            <v>26MONTHLYINON-REPRESENTED STATE EMPLOYEES</v>
          </cell>
          <cell r="F624" t="str">
            <v>26</v>
          </cell>
          <cell r="G624" t="str">
            <v>Monthly</v>
          </cell>
          <cell r="H624" t="str">
            <v>I</v>
          </cell>
          <cell r="I624">
            <v>2317</v>
          </cell>
          <cell r="J624" t="str">
            <v>Non-Represented State Employees</v>
          </cell>
          <cell r="K624" t="str">
            <v>per DOP website</v>
          </cell>
          <cell r="L624">
            <v>41456</v>
          </cell>
          <cell r="M624">
            <v>10438</v>
          </cell>
          <cell r="N624" t="b">
            <v>0</v>
          </cell>
          <cell r="O624">
            <v>2317</v>
          </cell>
        </row>
        <row r="625">
          <cell r="E625" t="str">
            <v>26MONTHLYITEAMSTERS LOCAL UNION NUMBER 117</v>
          </cell>
          <cell r="F625" t="str">
            <v>26</v>
          </cell>
          <cell r="G625" t="str">
            <v>Monthly</v>
          </cell>
          <cell r="H625" t="str">
            <v>I</v>
          </cell>
          <cell r="I625">
            <v>2347</v>
          </cell>
          <cell r="J625" t="str">
            <v>Teamsters Local Union Number 117</v>
          </cell>
          <cell r="K625" t="str">
            <v>per Noli Benitez 201307</v>
          </cell>
          <cell r="L625">
            <v>41456</v>
          </cell>
          <cell r="M625">
            <v>10438</v>
          </cell>
          <cell r="N625" t="b">
            <v>0</v>
          </cell>
          <cell r="O625">
            <v>2347</v>
          </cell>
        </row>
        <row r="626">
          <cell r="E626" t="str">
            <v>26MONTHLYIWASHINGTON FEDERATION OF STATE EMPLOYEES</v>
          </cell>
          <cell r="F626" t="str">
            <v>26</v>
          </cell>
          <cell r="G626" t="str">
            <v>Monthly</v>
          </cell>
          <cell r="H626" t="str">
            <v>I</v>
          </cell>
          <cell r="I626">
            <v>2317</v>
          </cell>
          <cell r="J626" t="str">
            <v>Washington Federation of State Employees</v>
          </cell>
          <cell r="K626" t="str">
            <v>per DOP website</v>
          </cell>
          <cell r="L626">
            <v>41456</v>
          </cell>
          <cell r="M626">
            <v>24362</v>
          </cell>
          <cell r="N626" t="b">
            <v>0</v>
          </cell>
          <cell r="O626">
            <v>2317</v>
          </cell>
        </row>
        <row r="627">
          <cell r="E627" t="str">
            <v>26MONTHLYIWASHINGTON PUBLIC EMPLOYEES ASSOCIATION</v>
          </cell>
          <cell r="F627" t="str">
            <v>26</v>
          </cell>
          <cell r="G627" t="str">
            <v>Monthly</v>
          </cell>
          <cell r="H627" t="str">
            <v>I</v>
          </cell>
          <cell r="I627">
            <v>2317</v>
          </cell>
          <cell r="J627" t="str">
            <v>Washington Public Employees Association</v>
          </cell>
          <cell r="K627" t="str">
            <v>per DOP website</v>
          </cell>
          <cell r="L627">
            <v>41456</v>
          </cell>
          <cell r="M627">
            <v>28626</v>
          </cell>
          <cell r="N627" t="b">
            <v>0</v>
          </cell>
          <cell r="O627">
            <v>2317</v>
          </cell>
        </row>
        <row r="628">
          <cell r="E628" t="str">
            <v>26MONTHLYJCOALITION</v>
          </cell>
          <cell r="F628" t="str">
            <v>26</v>
          </cell>
          <cell r="G628" t="str">
            <v>Monthly</v>
          </cell>
          <cell r="H628" t="str">
            <v>J</v>
          </cell>
          <cell r="I628">
            <v>2370</v>
          </cell>
          <cell r="J628" t="str">
            <v>Coalition</v>
          </cell>
          <cell r="K628" t="str">
            <v>per DOP website</v>
          </cell>
          <cell r="L628">
            <v>41456</v>
          </cell>
          <cell r="M628">
            <v>41419</v>
          </cell>
          <cell r="N628" t="b">
            <v>0</v>
          </cell>
          <cell r="O628">
            <v>2370</v>
          </cell>
        </row>
        <row r="629">
          <cell r="E629" t="str">
            <v>26MONTHLYJNON-REPRESENTED STATE EMPLOYEES</v>
          </cell>
          <cell r="F629" t="str">
            <v>26</v>
          </cell>
          <cell r="G629" t="str">
            <v>Monthly</v>
          </cell>
          <cell r="H629" t="str">
            <v>J</v>
          </cell>
          <cell r="I629">
            <v>2370</v>
          </cell>
          <cell r="J629" t="str">
            <v>Non-Represented State Employees</v>
          </cell>
          <cell r="K629" t="str">
            <v>per DOP website</v>
          </cell>
          <cell r="L629">
            <v>41456</v>
          </cell>
          <cell r="M629">
            <v>10439</v>
          </cell>
          <cell r="N629" t="b">
            <v>0</v>
          </cell>
          <cell r="O629">
            <v>2370</v>
          </cell>
        </row>
        <row r="630">
          <cell r="E630" t="str">
            <v>26MONTHLYJTEAMSTERS LOCAL UNION NUMBER 117</v>
          </cell>
          <cell r="F630" t="str">
            <v>26</v>
          </cell>
          <cell r="G630" t="str">
            <v>Monthly</v>
          </cell>
          <cell r="H630" t="str">
            <v>J</v>
          </cell>
          <cell r="I630">
            <v>2401</v>
          </cell>
          <cell r="J630" t="str">
            <v>Teamsters Local Union Number 117</v>
          </cell>
          <cell r="K630" t="str">
            <v>per Noli Benitez 201307</v>
          </cell>
          <cell r="L630">
            <v>41456</v>
          </cell>
          <cell r="M630">
            <v>10439</v>
          </cell>
          <cell r="N630" t="b">
            <v>0</v>
          </cell>
          <cell r="O630">
            <v>2401</v>
          </cell>
        </row>
        <row r="631">
          <cell r="E631" t="str">
            <v>26MONTHLYJWASHINGTON FEDERATION OF STATE EMPLOYEES</v>
          </cell>
          <cell r="F631" t="str">
            <v>26</v>
          </cell>
          <cell r="G631" t="str">
            <v>Monthly</v>
          </cell>
          <cell r="H631" t="str">
            <v>J</v>
          </cell>
          <cell r="I631">
            <v>2370</v>
          </cell>
          <cell r="J631" t="str">
            <v>Washington Federation of State Employees</v>
          </cell>
          <cell r="K631" t="str">
            <v>per DOP website</v>
          </cell>
          <cell r="L631">
            <v>41456</v>
          </cell>
          <cell r="M631">
            <v>24363</v>
          </cell>
          <cell r="N631" t="b">
            <v>0</v>
          </cell>
          <cell r="O631">
            <v>2370</v>
          </cell>
        </row>
        <row r="632">
          <cell r="E632" t="str">
            <v>26MONTHLYJWASHINGTON PUBLIC EMPLOYEES ASSOCIATION</v>
          </cell>
          <cell r="F632" t="str">
            <v>26</v>
          </cell>
          <cell r="G632" t="str">
            <v>Monthly</v>
          </cell>
          <cell r="H632" t="str">
            <v>J</v>
          </cell>
          <cell r="I632">
            <v>2370</v>
          </cell>
          <cell r="J632" t="str">
            <v>Washington Public Employees Association</v>
          </cell>
          <cell r="K632" t="str">
            <v>per DOP website</v>
          </cell>
          <cell r="L632">
            <v>41456</v>
          </cell>
          <cell r="M632">
            <v>28627</v>
          </cell>
          <cell r="N632" t="b">
            <v>0</v>
          </cell>
          <cell r="O632">
            <v>2370</v>
          </cell>
        </row>
        <row r="633">
          <cell r="E633" t="str">
            <v>26MONTHLYKCOALITION</v>
          </cell>
          <cell r="F633" t="str">
            <v>26</v>
          </cell>
          <cell r="G633" t="str">
            <v>Monthly</v>
          </cell>
          <cell r="H633" t="str">
            <v>K</v>
          </cell>
          <cell r="I633">
            <v>2426</v>
          </cell>
          <cell r="J633" t="str">
            <v>Coalition</v>
          </cell>
          <cell r="K633" t="str">
            <v>per DOP website</v>
          </cell>
          <cell r="L633">
            <v>41456</v>
          </cell>
          <cell r="M633">
            <v>41420</v>
          </cell>
          <cell r="N633" t="b">
            <v>0</v>
          </cell>
          <cell r="O633">
            <v>2426</v>
          </cell>
        </row>
        <row r="634">
          <cell r="E634" t="str">
            <v>26MONTHLYKNON-REPRESENTED STATE EMPLOYEES</v>
          </cell>
          <cell r="F634" t="str">
            <v>26</v>
          </cell>
          <cell r="G634" t="str">
            <v>Monthly</v>
          </cell>
          <cell r="H634" t="str">
            <v>K</v>
          </cell>
          <cell r="I634">
            <v>2426</v>
          </cell>
          <cell r="J634" t="str">
            <v>Non-Represented State Employees</v>
          </cell>
          <cell r="K634" t="str">
            <v>per DOP website</v>
          </cell>
          <cell r="L634">
            <v>41456</v>
          </cell>
          <cell r="M634">
            <v>10440</v>
          </cell>
          <cell r="N634" t="b">
            <v>0</v>
          </cell>
          <cell r="O634">
            <v>2426</v>
          </cell>
        </row>
        <row r="635">
          <cell r="E635" t="str">
            <v>26MONTHLYKTEAMSTERS LOCAL UNION NUMBER 117</v>
          </cell>
          <cell r="F635" t="str">
            <v>26</v>
          </cell>
          <cell r="G635" t="str">
            <v>Monthly</v>
          </cell>
          <cell r="H635" t="str">
            <v>K</v>
          </cell>
          <cell r="I635">
            <v>2457</v>
          </cell>
          <cell r="J635" t="str">
            <v>Teamsters Local Union Number 117</v>
          </cell>
          <cell r="K635" t="str">
            <v>per Noli Benitez 201307</v>
          </cell>
          <cell r="L635">
            <v>41456</v>
          </cell>
          <cell r="M635">
            <v>10440</v>
          </cell>
          <cell r="N635" t="b">
            <v>0</v>
          </cell>
          <cell r="O635">
            <v>2457</v>
          </cell>
        </row>
        <row r="636">
          <cell r="E636" t="str">
            <v>26MONTHLYKWASHINGTON FEDERATION OF STATE EMPLOYEES</v>
          </cell>
          <cell r="F636" t="str">
            <v>26</v>
          </cell>
          <cell r="G636" t="str">
            <v>Monthly</v>
          </cell>
          <cell r="H636" t="str">
            <v>K</v>
          </cell>
          <cell r="I636">
            <v>2426</v>
          </cell>
          <cell r="J636" t="str">
            <v>Washington Federation of State Employees</v>
          </cell>
          <cell r="K636" t="str">
            <v>per DOP website</v>
          </cell>
          <cell r="L636">
            <v>41456</v>
          </cell>
          <cell r="M636">
            <v>24364</v>
          </cell>
          <cell r="N636" t="b">
            <v>0</v>
          </cell>
          <cell r="O636">
            <v>2426</v>
          </cell>
        </row>
        <row r="637">
          <cell r="E637" t="str">
            <v>26MONTHLYKWASHINGTON PUBLIC EMPLOYEES ASSOCIATION</v>
          </cell>
          <cell r="F637" t="str">
            <v>26</v>
          </cell>
          <cell r="G637" t="str">
            <v>Monthly</v>
          </cell>
          <cell r="H637" t="str">
            <v>K</v>
          </cell>
          <cell r="I637">
            <v>2426</v>
          </cell>
          <cell r="J637" t="str">
            <v>Washington Public Employees Association</v>
          </cell>
          <cell r="K637" t="str">
            <v>per DOP website</v>
          </cell>
          <cell r="L637">
            <v>41456</v>
          </cell>
          <cell r="M637">
            <v>28628</v>
          </cell>
          <cell r="N637" t="b">
            <v>0</v>
          </cell>
          <cell r="O637">
            <v>2426</v>
          </cell>
        </row>
        <row r="638">
          <cell r="E638" t="str">
            <v>26MONTHLYLCOALITION</v>
          </cell>
          <cell r="F638" t="str">
            <v>26</v>
          </cell>
          <cell r="G638" t="str">
            <v>Monthly</v>
          </cell>
          <cell r="H638" t="str">
            <v>L</v>
          </cell>
          <cell r="I638">
            <v>2482</v>
          </cell>
          <cell r="J638" t="str">
            <v>Coalition</v>
          </cell>
          <cell r="K638" t="str">
            <v>per DOP website</v>
          </cell>
          <cell r="L638">
            <v>41456</v>
          </cell>
          <cell r="M638">
            <v>41421</v>
          </cell>
          <cell r="N638" t="b">
            <v>0</v>
          </cell>
          <cell r="O638">
            <v>2482</v>
          </cell>
        </row>
        <row r="639">
          <cell r="E639" t="str">
            <v>26MONTHLYLNON-REPRESENTED STATE EMPLOYEES</v>
          </cell>
          <cell r="F639" t="str">
            <v>26</v>
          </cell>
          <cell r="G639" t="str">
            <v>Monthly</v>
          </cell>
          <cell r="H639" t="str">
            <v>L</v>
          </cell>
          <cell r="I639">
            <v>2482</v>
          </cell>
          <cell r="J639" t="str">
            <v>Non-Represented State Employees</v>
          </cell>
          <cell r="K639" t="str">
            <v>per DOP website</v>
          </cell>
          <cell r="L639">
            <v>41456</v>
          </cell>
          <cell r="M639">
            <v>10441</v>
          </cell>
          <cell r="N639" t="b">
            <v>0</v>
          </cell>
          <cell r="O639">
            <v>2482</v>
          </cell>
        </row>
        <row r="640">
          <cell r="E640" t="str">
            <v>26MONTHLYLTEAMSTERS LOCAL UNION NUMBER 117</v>
          </cell>
          <cell r="F640" t="str">
            <v>26</v>
          </cell>
          <cell r="G640" t="str">
            <v>Monthly</v>
          </cell>
          <cell r="H640" t="str">
            <v>L</v>
          </cell>
          <cell r="I640">
            <v>2513</v>
          </cell>
          <cell r="J640" t="str">
            <v>Teamsters Local Union Number 117</v>
          </cell>
          <cell r="K640" t="str">
            <v>per Noli Benitez 201307</v>
          </cell>
          <cell r="L640">
            <v>41456</v>
          </cell>
          <cell r="M640">
            <v>10441</v>
          </cell>
          <cell r="N640" t="b">
            <v>0</v>
          </cell>
          <cell r="O640">
            <v>2513</v>
          </cell>
        </row>
        <row r="641">
          <cell r="E641" t="str">
            <v>26MONTHLYLWASHINGTON FEDERATION OF STATE EMPLOYEES</v>
          </cell>
          <cell r="F641" t="str">
            <v>26</v>
          </cell>
          <cell r="G641" t="str">
            <v>Monthly</v>
          </cell>
          <cell r="H641" t="str">
            <v>L</v>
          </cell>
          <cell r="I641">
            <v>2482</v>
          </cell>
          <cell r="J641" t="str">
            <v>Washington Federation of State Employees</v>
          </cell>
          <cell r="K641" t="str">
            <v>per DOP website</v>
          </cell>
          <cell r="L641">
            <v>41456</v>
          </cell>
          <cell r="M641">
            <v>24365</v>
          </cell>
          <cell r="N641" t="b">
            <v>0</v>
          </cell>
          <cell r="O641">
            <v>2482</v>
          </cell>
        </row>
        <row r="642">
          <cell r="E642" t="str">
            <v>26MONTHLYLWASHINGTON PUBLIC EMPLOYEES ASSOCIATION</v>
          </cell>
          <cell r="F642" t="str">
            <v>26</v>
          </cell>
          <cell r="G642" t="str">
            <v>Monthly</v>
          </cell>
          <cell r="H642" t="str">
            <v>L</v>
          </cell>
          <cell r="I642">
            <v>2482</v>
          </cell>
          <cell r="J642" t="str">
            <v>Washington Public Employees Association</v>
          </cell>
          <cell r="K642" t="str">
            <v>per DOP website</v>
          </cell>
          <cell r="L642">
            <v>41456</v>
          </cell>
          <cell r="M642">
            <v>28629</v>
          </cell>
          <cell r="N642" t="b">
            <v>0</v>
          </cell>
          <cell r="O642">
            <v>2482</v>
          </cell>
        </row>
        <row r="643">
          <cell r="E643" t="str">
            <v>26MONTHLYMCOALITION</v>
          </cell>
          <cell r="F643" t="str">
            <v>26</v>
          </cell>
          <cell r="G643" t="str">
            <v>Monthly</v>
          </cell>
          <cell r="H643" t="str">
            <v>M</v>
          </cell>
          <cell r="I643">
            <v>2542</v>
          </cell>
          <cell r="J643" t="str">
            <v>Coalition</v>
          </cell>
          <cell r="K643" t="str">
            <v>per DOP website</v>
          </cell>
          <cell r="L643">
            <v>41456</v>
          </cell>
          <cell r="M643">
            <v>41422</v>
          </cell>
          <cell r="N643" t="b">
            <v>0</v>
          </cell>
          <cell r="O643">
            <v>2542</v>
          </cell>
        </row>
        <row r="644">
          <cell r="E644" t="str">
            <v>26MONTHLYMNON-REPRESENTED STATE EMPLOYEES</v>
          </cell>
          <cell r="F644" t="str">
            <v>26</v>
          </cell>
          <cell r="G644" t="str">
            <v>Monthly</v>
          </cell>
          <cell r="H644" t="str">
            <v>M</v>
          </cell>
          <cell r="I644">
            <v>2542</v>
          </cell>
          <cell r="J644" t="str">
            <v>Non-Represented State Employees</v>
          </cell>
          <cell r="K644" t="str">
            <v>per DOP website</v>
          </cell>
          <cell r="L644">
            <v>41456</v>
          </cell>
          <cell r="M644">
            <v>10442</v>
          </cell>
          <cell r="N644" t="b">
            <v>0</v>
          </cell>
          <cell r="O644">
            <v>2542</v>
          </cell>
        </row>
        <row r="645">
          <cell r="E645" t="str">
            <v>26MONTHLYMTEAMSTERS LOCAL UNION NUMBER 117</v>
          </cell>
          <cell r="F645" t="str">
            <v>26</v>
          </cell>
          <cell r="G645" t="str">
            <v>Monthly</v>
          </cell>
          <cell r="H645" t="str">
            <v>M</v>
          </cell>
          <cell r="I645">
            <v>2574</v>
          </cell>
          <cell r="J645" t="str">
            <v>Teamsters Local Union Number 117</v>
          </cell>
          <cell r="K645" t="str">
            <v>per Noli Benitez 201307</v>
          </cell>
          <cell r="L645">
            <v>41456</v>
          </cell>
          <cell r="M645">
            <v>10442</v>
          </cell>
          <cell r="N645" t="b">
            <v>0</v>
          </cell>
          <cell r="O645">
            <v>2574</v>
          </cell>
        </row>
        <row r="646">
          <cell r="E646" t="str">
            <v>26MONTHLYMWASHINGTON FEDERATION OF STATE EMPLOYEES</v>
          </cell>
          <cell r="F646" t="str">
            <v>26</v>
          </cell>
          <cell r="G646" t="str">
            <v>Monthly</v>
          </cell>
          <cell r="H646" t="str">
            <v>M</v>
          </cell>
          <cell r="I646">
            <v>2542</v>
          </cell>
          <cell r="J646" t="str">
            <v>Washington Federation of State Employees</v>
          </cell>
          <cell r="K646" t="str">
            <v>per DOP website</v>
          </cell>
          <cell r="L646">
            <v>41456</v>
          </cell>
          <cell r="M646">
            <v>24366</v>
          </cell>
          <cell r="N646" t="b">
            <v>0</v>
          </cell>
          <cell r="O646">
            <v>2542</v>
          </cell>
        </row>
        <row r="647">
          <cell r="E647" t="str">
            <v>26MONTHLYMWASHINGTON PUBLIC EMPLOYEES ASSOCIATION</v>
          </cell>
          <cell r="F647" t="str">
            <v>26</v>
          </cell>
          <cell r="G647" t="str">
            <v>Monthly</v>
          </cell>
          <cell r="H647" t="str">
            <v>M</v>
          </cell>
          <cell r="I647">
            <v>2542</v>
          </cell>
          <cell r="J647" t="str">
            <v>Washington Public Employees Association</v>
          </cell>
          <cell r="K647" t="str">
            <v>per DOP website</v>
          </cell>
          <cell r="L647">
            <v>41456</v>
          </cell>
          <cell r="M647">
            <v>28630</v>
          </cell>
          <cell r="N647" t="b">
            <v>0</v>
          </cell>
          <cell r="O647">
            <v>2542</v>
          </cell>
        </row>
        <row r="648">
          <cell r="E648" t="str">
            <v>27EMONTHLYENON-REPRESENTED STATE EMPLOYEES</v>
          </cell>
          <cell r="F648" t="str">
            <v>27E</v>
          </cell>
          <cell r="G648" t="str">
            <v>Monthly</v>
          </cell>
          <cell r="H648" t="str">
            <v>E</v>
          </cell>
          <cell r="I648">
            <v>2161</v>
          </cell>
          <cell r="J648" t="str">
            <v>Non-Represented State Employees</v>
          </cell>
          <cell r="K648" t="str">
            <v>per DOP website</v>
          </cell>
          <cell r="L648">
            <v>41456</v>
          </cell>
          <cell r="M648">
            <v>10136</v>
          </cell>
          <cell r="N648" t="b">
            <v>1</v>
          </cell>
          <cell r="O648">
            <v>2161</v>
          </cell>
        </row>
        <row r="649">
          <cell r="E649" t="str">
            <v>27EMONTHLYFNON-REPRESENTED STATE EMPLOYEES</v>
          </cell>
          <cell r="F649" t="str">
            <v>27E</v>
          </cell>
          <cell r="G649" t="str">
            <v>Monthly</v>
          </cell>
          <cell r="H649" t="str">
            <v>F</v>
          </cell>
          <cell r="I649">
            <v>2212</v>
          </cell>
          <cell r="J649" t="str">
            <v>Non-Represented State Employees</v>
          </cell>
          <cell r="K649" t="str">
            <v>per DOP website</v>
          </cell>
          <cell r="L649">
            <v>41456</v>
          </cell>
          <cell r="M649">
            <v>10137</v>
          </cell>
          <cell r="N649" t="b">
            <v>1</v>
          </cell>
          <cell r="O649">
            <v>2212</v>
          </cell>
        </row>
        <row r="650">
          <cell r="E650" t="str">
            <v>27EMONTHLYGNON-REPRESENTED STATE EMPLOYEES</v>
          </cell>
          <cell r="F650" t="str">
            <v>27E</v>
          </cell>
          <cell r="G650" t="str">
            <v>Monthly</v>
          </cell>
          <cell r="H650" t="str">
            <v>G</v>
          </cell>
          <cell r="I650">
            <v>2266</v>
          </cell>
          <cell r="J650" t="str">
            <v>Non-Represented State Employees</v>
          </cell>
          <cell r="K650" t="str">
            <v>per DOP website</v>
          </cell>
          <cell r="L650">
            <v>41456</v>
          </cell>
          <cell r="M650">
            <v>10138</v>
          </cell>
          <cell r="N650" t="b">
            <v>1</v>
          </cell>
          <cell r="O650">
            <v>2266</v>
          </cell>
        </row>
        <row r="651">
          <cell r="E651" t="str">
            <v>27EMONTHLYHNON-REPRESENTED STATE EMPLOYEES</v>
          </cell>
          <cell r="F651" t="str">
            <v>27E</v>
          </cell>
          <cell r="G651" t="str">
            <v>Monthly</v>
          </cell>
          <cell r="H651" t="str">
            <v>H</v>
          </cell>
          <cell r="I651">
            <v>2317</v>
          </cell>
          <cell r="J651" t="str">
            <v>Non-Represented State Employees</v>
          </cell>
          <cell r="K651" t="str">
            <v>per DOP website</v>
          </cell>
          <cell r="L651">
            <v>41456</v>
          </cell>
          <cell r="M651">
            <v>10139</v>
          </cell>
          <cell r="N651" t="b">
            <v>1</v>
          </cell>
          <cell r="O651">
            <v>2317</v>
          </cell>
        </row>
        <row r="652">
          <cell r="E652" t="str">
            <v>27EMONTHLYINON-REPRESENTED STATE EMPLOYEES</v>
          </cell>
          <cell r="F652" t="str">
            <v>27E</v>
          </cell>
          <cell r="G652" t="str">
            <v>Monthly</v>
          </cell>
          <cell r="H652" t="str">
            <v>I</v>
          </cell>
          <cell r="I652">
            <v>2370</v>
          </cell>
          <cell r="J652" t="str">
            <v>Non-Represented State Employees</v>
          </cell>
          <cell r="K652" t="str">
            <v>per DOP website</v>
          </cell>
          <cell r="L652">
            <v>41456</v>
          </cell>
          <cell r="M652">
            <v>10140</v>
          </cell>
          <cell r="N652" t="b">
            <v>1</v>
          </cell>
          <cell r="O652">
            <v>2370</v>
          </cell>
        </row>
        <row r="653">
          <cell r="E653" t="str">
            <v>27EMONTHLYJNON-REPRESENTED STATE EMPLOYEES</v>
          </cell>
          <cell r="F653" t="str">
            <v>27E</v>
          </cell>
          <cell r="G653" t="str">
            <v>Monthly</v>
          </cell>
          <cell r="H653" t="str">
            <v>J</v>
          </cell>
          <cell r="I653">
            <v>2426</v>
          </cell>
          <cell r="J653" t="str">
            <v>Non-Represented State Employees</v>
          </cell>
          <cell r="K653" t="str">
            <v>per DOP website</v>
          </cell>
          <cell r="L653">
            <v>41456</v>
          </cell>
          <cell r="M653">
            <v>10141</v>
          </cell>
          <cell r="N653" t="b">
            <v>1</v>
          </cell>
          <cell r="O653">
            <v>2426</v>
          </cell>
        </row>
        <row r="654">
          <cell r="E654" t="str">
            <v>27EMONTHLYKNON-REPRESENTED STATE EMPLOYEES</v>
          </cell>
          <cell r="F654" t="str">
            <v>27E</v>
          </cell>
          <cell r="G654" t="str">
            <v>Monthly</v>
          </cell>
          <cell r="H654" t="str">
            <v>K</v>
          </cell>
          <cell r="I654">
            <v>2482</v>
          </cell>
          <cell r="J654" t="str">
            <v>Non-Represented State Employees</v>
          </cell>
          <cell r="K654" t="str">
            <v>per DOP website</v>
          </cell>
          <cell r="L654">
            <v>41456</v>
          </cell>
          <cell r="M654">
            <v>10142</v>
          </cell>
          <cell r="N654" t="b">
            <v>1</v>
          </cell>
          <cell r="O654">
            <v>2482</v>
          </cell>
        </row>
        <row r="655">
          <cell r="E655" t="str">
            <v>27EMONTHLYLNON-REPRESENTED STATE EMPLOYEES</v>
          </cell>
          <cell r="F655" t="str">
            <v>27E</v>
          </cell>
          <cell r="G655" t="str">
            <v>Monthly</v>
          </cell>
          <cell r="H655" t="str">
            <v>L</v>
          </cell>
          <cell r="I655">
            <v>2542</v>
          </cell>
          <cell r="J655" t="str">
            <v>Non-Represented State Employees</v>
          </cell>
          <cell r="K655" t="str">
            <v>per DOP website</v>
          </cell>
          <cell r="L655">
            <v>41456</v>
          </cell>
          <cell r="M655">
            <v>10143</v>
          </cell>
          <cell r="N655" t="b">
            <v>1</v>
          </cell>
          <cell r="O655">
            <v>2542</v>
          </cell>
        </row>
        <row r="656">
          <cell r="E656" t="str">
            <v>27EMONTHLYMNON-REPRESENTED STATE EMPLOYEES</v>
          </cell>
          <cell r="F656" t="str">
            <v>27E</v>
          </cell>
          <cell r="G656" t="str">
            <v>Monthly</v>
          </cell>
          <cell r="H656" t="str">
            <v>M</v>
          </cell>
          <cell r="I656">
            <v>2598</v>
          </cell>
          <cell r="J656" t="str">
            <v>Non-Represented State Employees</v>
          </cell>
          <cell r="K656" t="str">
            <v>per DOP website</v>
          </cell>
          <cell r="L656">
            <v>41456</v>
          </cell>
          <cell r="M656">
            <v>10143</v>
          </cell>
          <cell r="N656" t="b">
            <v>1</v>
          </cell>
          <cell r="O656">
            <v>2598</v>
          </cell>
        </row>
        <row r="657">
          <cell r="E657" t="str">
            <v>27GMONTHLYGNON-REPRESENTED STATE EMPLOYEES</v>
          </cell>
          <cell r="F657" t="str">
            <v>27G</v>
          </cell>
          <cell r="G657" t="str">
            <v>Monthly</v>
          </cell>
          <cell r="H657" t="str">
            <v>G</v>
          </cell>
          <cell r="I657">
            <v>2266</v>
          </cell>
          <cell r="J657" t="str">
            <v>Non-Represented State Employees</v>
          </cell>
          <cell r="K657" t="str">
            <v>per DOP website</v>
          </cell>
          <cell r="L657">
            <v>41456</v>
          </cell>
          <cell r="M657">
            <v>10176</v>
          </cell>
          <cell r="N657" t="b">
            <v>1</v>
          </cell>
          <cell r="O657">
            <v>2266</v>
          </cell>
        </row>
        <row r="658">
          <cell r="E658" t="str">
            <v>27GMONTHLYGWASHINGTON FEDERATION OF STATE EMPLOYEES</v>
          </cell>
          <cell r="F658" t="str">
            <v>27G</v>
          </cell>
          <cell r="G658" t="str">
            <v>Monthly</v>
          </cell>
          <cell r="H658" t="str">
            <v>G</v>
          </cell>
          <cell r="I658">
            <v>2266</v>
          </cell>
          <cell r="J658" t="str">
            <v>Washington Federation of State Employees</v>
          </cell>
          <cell r="K658" t="str">
            <v>per DOP website</v>
          </cell>
          <cell r="L658">
            <v>41456</v>
          </cell>
          <cell r="M658">
            <v>10177</v>
          </cell>
          <cell r="N658" t="b">
            <v>1</v>
          </cell>
          <cell r="O658">
            <v>2266</v>
          </cell>
        </row>
        <row r="659">
          <cell r="E659" t="str">
            <v>27GMONTHLYHNON-REPRESENTED STATE EMPLOYEES</v>
          </cell>
          <cell r="F659" t="str">
            <v>27G</v>
          </cell>
          <cell r="G659" t="str">
            <v>Monthly</v>
          </cell>
          <cell r="H659" t="str">
            <v>H</v>
          </cell>
          <cell r="I659">
            <v>2317</v>
          </cell>
          <cell r="J659" t="str">
            <v>Non-Represented State Employees</v>
          </cell>
          <cell r="K659" t="str">
            <v>per DOP website</v>
          </cell>
          <cell r="L659">
            <v>41456</v>
          </cell>
          <cell r="M659">
            <v>10178</v>
          </cell>
          <cell r="N659" t="b">
            <v>1</v>
          </cell>
          <cell r="O659">
            <v>2317</v>
          </cell>
        </row>
        <row r="660">
          <cell r="E660" t="str">
            <v>27GMONTHLYHWASHINGTON FEDERATION OF STATE EMPLOYEES</v>
          </cell>
          <cell r="F660" t="str">
            <v>27G</v>
          </cell>
          <cell r="G660" t="str">
            <v>Monthly</v>
          </cell>
          <cell r="H660" t="str">
            <v>H</v>
          </cell>
          <cell r="I660">
            <v>2317</v>
          </cell>
          <cell r="J660" t="str">
            <v>Washington Federation of State Employees</v>
          </cell>
          <cell r="K660" t="str">
            <v>per DOP website</v>
          </cell>
          <cell r="L660">
            <v>41456</v>
          </cell>
          <cell r="M660">
            <v>10179</v>
          </cell>
          <cell r="N660" t="b">
            <v>1</v>
          </cell>
          <cell r="O660">
            <v>2317</v>
          </cell>
        </row>
        <row r="661">
          <cell r="E661" t="str">
            <v>27GMONTHLYINON-REPRESENTED STATE EMPLOYEES</v>
          </cell>
          <cell r="F661" t="str">
            <v>27G</v>
          </cell>
          <cell r="G661" t="str">
            <v>Monthly</v>
          </cell>
          <cell r="H661" t="str">
            <v>I</v>
          </cell>
          <cell r="I661">
            <v>2370</v>
          </cell>
          <cell r="J661" t="str">
            <v>Non-Represented State Employees</v>
          </cell>
          <cell r="K661" t="str">
            <v>per DOP website</v>
          </cell>
          <cell r="L661">
            <v>41456</v>
          </cell>
          <cell r="M661">
            <v>10180</v>
          </cell>
          <cell r="N661" t="b">
            <v>1</v>
          </cell>
          <cell r="O661">
            <v>2370</v>
          </cell>
        </row>
        <row r="662">
          <cell r="E662" t="str">
            <v>27GMONTHLYIWASHINGTON FEDERATION OF STATE EMPLOYEES</v>
          </cell>
          <cell r="F662" t="str">
            <v>27G</v>
          </cell>
          <cell r="G662" t="str">
            <v>Monthly</v>
          </cell>
          <cell r="H662" t="str">
            <v>I</v>
          </cell>
          <cell r="I662">
            <v>2370</v>
          </cell>
          <cell r="J662" t="str">
            <v>Washington Federation of State Employees</v>
          </cell>
          <cell r="K662" t="str">
            <v>per DOP website</v>
          </cell>
          <cell r="L662">
            <v>41456</v>
          </cell>
          <cell r="M662">
            <v>10181</v>
          </cell>
          <cell r="N662" t="b">
            <v>1</v>
          </cell>
          <cell r="O662">
            <v>2370</v>
          </cell>
        </row>
        <row r="663">
          <cell r="E663" t="str">
            <v>27GMONTHLYJNON-REPRESENTED STATE EMPLOYEES</v>
          </cell>
          <cell r="F663" t="str">
            <v>27G</v>
          </cell>
          <cell r="G663" t="str">
            <v>Monthly</v>
          </cell>
          <cell r="H663" t="str">
            <v>J</v>
          </cell>
          <cell r="I663">
            <v>2426</v>
          </cell>
          <cell r="J663" t="str">
            <v>Non-Represented State Employees</v>
          </cell>
          <cell r="K663" t="str">
            <v>per DOP website</v>
          </cell>
          <cell r="L663">
            <v>41456</v>
          </cell>
          <cell r="M663">
            <v>10182</v>
          </cell>
          <cell r="N663" t="b">
            <v>1</v>
          </cell>
          <cell r="O663">
            <v>2426</v>
          </cell>
        </row>
        <row r="664">
          <cell r="E664" t="str">
            <v>27GMONTHLYJWASHINGTON FEDERATION OF STATE EMPLOYEES</v>
          </cell>
          <cell r="F664" t="str">
            <v>27G</v>
          </cell>
          <cell r="G664" t="str">
            <v>Monthly</v>
          </cell>
          <cell r="H664" t="str">
            <v>J</v>
          </cell>
          <cell r="I664">
            <v>2426</v>
          </cell>
          <cell r="J664" t="str">
            <v>Washington Federation of State Employees</v>
          </cell>
          <cell r="K664" t="str">
            <v>per DOP website</v>
          </cell>
          <cell r="L664">
            <v>41456</v>
          </cell>
          <cell r="M664">
            <v>10183</v>
          </cell>
          <cell r="N664" t="b">
            <v>1</v>
          </cell>
          <cell r="O664">
            <v>2426</v>
          </cell>
        </row>
        <row r="665">
          <cell r="E665" t="str">
            <v>27GMONTHLYKNON-REPRESENTED STATE EMPLOYEES</v>
          </cell>
          <cell r="F665" t="str">
            <v>27G</v>
          </cell>
          <cell r="G665" t="str">
            <v>Monthly</v>
          </cell>
          <cell r="H665" t="str">
            <v>K</v>
          </cell>
          <cell r="I665">
            <v>2482</v>
          </cell>
          <cell r="J665" t="str">
            <v>Non-Represented State Employees</v>
          </cell>
          <cell r="K665" t="str">
            <v>per DOP website</v>
          </cell>
          <cell r="L665">
            <v>41456</v>
          </cell>
          <cell r="M665">
            <v>10184</v>
          </cell>
          <cell r="N665" t="b">
            <v>1</v>
          </cell>
          <cell r="O665">
            <v>2482</v>
          </cell>
        </row>
        <row r="666">
          <cell r="E666" t="str">
            <v>27GMONTHLYKWASHINGTON FEDERATION OF STATE EMPLOYEES</v>
          </cell>
          <cell r="F666" t="str">
            <v>27G</v>
          </cell>
          <cell r="G666" t="str">
            <v>Monthly</v>
          </cell>
          <cell r="H666" t="str">
            <v>K</v>
          </cell>
          <cell r="I666">
            <v>2482</v>
          </cell>
          <cell r="J666" t="str">
            <v>Washington Federation of State Employees</v>
          </cell>
          <cell r="K666" t="str">
            <v>per DOP website</v>
          </cell>
          <cell r="L666">
            <v>41456</v>
          </cell>
          <cell r="M666">
            <v>10185</v>
          </cell>
          <cell r="N666" t="b">
            <v>1</v>
          </cell>
          <cell r="O666">
            <v>2482</v>
          </cell>
        </row>
        <row r="667">
          <cell r="E667" t="str">
            <v>27GMONTHLYLNON-REPRESENTED STATE EMPLOYEES</v>
          </cell>
          <cell r="F667" t="str">
            <v>27G</v>
          </cell>
          <cell r="G667" t="str">
            <v>Monthly</v>
          </cell>
          <cell r="H667" t="str">
            <v>L</v>
          </cell>
          <cell r="I667">
            <v>2542</v>
          </cell>
          <cell r="J667" t="str">
            <v>Non-Represented State Employees</v>
          </cell>
          <cell r="K667" t="str">
            <v>per DOP website</v>
          </cell>
          <cell r="L667">
            <v>41456</v>
          </cell>
          <cell r="M667">
            <v>10186</v>
          </cell>
          <cell r="N667" t="b">
            <v>1</v>
          </cell>
          <cell r="O667">
            <v>2542</v>
          </cell>
        </row>
        <row r="668">
          <cell r="E668" t="str">
            <v>27GMONTHLYLWASHINGTON FEDERATION OF STATE EMPLOYEES</v>
          </cell>
          <cell r="F668" t="str">
            <v>27G</v>
          </cell>
          <cell r="G668" t="str">
            <v>Monthly</v>
          </cell>
          <cell r="H668" t="str">
            <v>L</v>
          </cell>
          <cell r="I668">
            <v>2542</v>
          </cell>
          <cell r="J668" t="str">
            <v>Washington Federation of State Employees</v>
          </cell>
          <cell r="K668" t="str">
            <v>per DOP website</v>
          </cell>
          <cell r="L668">
            <v>41456</v>
          </cell>
          <cell r="M668">
            <v>10187</v>
          </cell>
          <cell r="N668" t="b">
            <v>1</v>
          </cell>
          <cell r="O668">
            <v>2542</v>
          </cell>
        </row>
        <row r="669">
          <cell r="E669" t="str">
            <v>27GMONTHLYMNON-REPRESENTED STATE EMPLOYEES</v>
          </cell>
          <cell r="F669" t="str">
            <v>27G</v>
          </cell>
          <cell r="G669" t="str">
            <v>Monthly</v>
          </cell>
          <cell r="H669" t="str">
            <v>M</v>
          </cell>
          <cell r="I669">
            <v>2598</v>
          </cell>
          <cell r="J669" t="str">
            <v>Non-Represented State Employees</v>
          </cell>
          <cell r="K669" t="str">
            <v>per DOP website</v>
          </cell>
          <cell r="L669">
            <v>41456</v>
          </cell>
          <cell r="M669">
            <v>10186</v>
          </cell>
          <cell r="N669" t="b">
            <v>1</v>
          </cell>
          <cell r="O669">
            <v>2598</v>
          </cell>
        </row>
        <row r="670">
          <cell r="E670" t="str">
            <v>27GMONTHLYMWASHINGTON FEDERATION OF STATE EMPLOYEES</v>
          </cell>
          <cell r="F670" t="str">
            <v>27G</v>
          </cell>
          <cell r="G670" t="str">
            <v>Monthly</v>
          </cell>
          <cell r="H670" t="str">
            <v>M</v>
          </cell>
          <cell r="I670">
            <v>2598</v>
          </cell>
          <cell r="J670" t="str">
            <v>Washington Federation of State Employees</v>
          </cell>
          <cell r="K670" t="str">
            <v>per DOP website</v>
          </cell>
          <cell r="L670">
            <v>41456</v>
          </cell>
          <cell r="M670">
            <v>10187</v>
          </cell>
          <cell r="N670" t="b">
            <v>1</v>
          </cell>
          <cell r="O670">
            <v>2598</v>
          </cell>
        </row>
        <row r="671">
          <cell r="E671" t="str">
            <v>27MONTHLYACOALITION</v>
          </cell>
          <cell r="F671" t="str">
            <v>27</v>
          </cell>
          <cell r="G671" t="str">
            <v>Monthly</v>
          </cell>
          <cell r="H671" t="str">
            <v>A</v>
          </cell>
          <cell r="I671">
            <v>1975</v>
          </cell>
          <cell r="J671" t="str">
            <v>Coalition</v>
          </cell>
          <cell r="K671" t="str">
            <v>per DOP website</v>
          </cell>
          <cell r="L671">
            <v>41456</v>
          </cell>
          <cell r="M671">
            <v>41462</v>
          </cell>
          <cell r="N671" t="b">
            <v>0</v>
          </cell>
          <cell r="O671">
            <v>1975</v>
          </cell>
        </row>
        <row r="672">
          <cell r="E672" t="str">
            <v>27MONTHLYANON-REPRESENTED STATE EMPLOYEES</v>
          </cell>
          <cell r="F672" t="str">
            <v>27</v>
          </cell>
          <cell r="G672" t="str">
            <v>Monthly</v>
          </cell>
          <cell r="H672" t="str">
            <v>A</v>
          </cell>
          <cell r="I672">
            <v>1975</v>
          </cell>
          <cell r="J672" t="str">
            <v>Non-Represented State Employees</v>
          </cell>
          <cell r="K672" t="str">
            <v>per DOP website</v>
          </cell>
          <cell r="L672">
            <v>41456</v>
          </cell>
          <cell r="M672">
            <v>10482</v>
          </cell>
          <cell r="N672" t="b">
            <v>0</v>
          </cell>
          <cell r="O672">
            <v>1975</v>
          </cell>
        </row>
        <row r="673">
          <cell r="E673" t="str">
            <v>27MONTHLYATEAMSTERS LOCAL UNION NUMBER 117</v>
          </cell>
          <cell r="F673" t="str">
            <v>27</v>
          </cell>
          <cell r="G673" t="str">
            <v>Monthly</v>
          </cell>
          <cell r="H673" t="str">
            <v>A</v>
          </cell>
          <cell r="I673">
            <v>2000</v>
          </cell>
          <cell r="J673" t="str">
            <v>Teamsters Local Union Number 117</v>
          </cell>
          <cell r="K673" t="str">
            <v>per Noli Benitez 201307</v>
          </cell>
          <cell r="L673">
            <v>41456</v>
          </cell>
          <cell r="M673">
            <v>10482</v>
          </cell>
          <cell r="N673" t="b">
            <v>0</v>
          </cell>
          <cell r="O673">
            <v>2000</v>
          </cell>
        </row>
        <row r="674">
          <cell r="E674" t="str">
            <v>27MONTHLYAWASHINGTON FEDERATION OF STATE EMPLOYEES</v>
          </cell>
          <cell r="F674" t="str">
            <v>27</v>
          </cell>
          <cell r="G674" t="str">
            <v>Monthly</v>
          </cell>
          <cell r="H674" t="str">
            <v>A</v>
          </cell>
          <cell r="I674">
            <v>1975</v>
          </cell>
          <cell r="J674" t="str">
            <v>Washington Federation of State Employees</v>
          </cell>
          <cell r="K674" t="str">
            <v>per DOP website</v>
          </cell>
          <cell r="L674">
            <v>41456</v>
          </cell>
          <cell r="M674">
            <v>24406</v>
          </cell>
          <cell r="N674" t="b">
            <v>0</v>
          </cell>
          <cell r="O674">
            <v>1975</v>
          </cell>
        </row>
        <row r="675">
          <cell r="E675" t="str">
            <v>27MONTHLYAWASHINGTON PUBLIC EMPLOYEES ASSOCIATION</v>
          </cell>
          <cell r="F675" t="str">
            <v>27</v>
          </cell>
          <cell r="G675" t="str">
            <v>Monthly</v>
          </cell>
          <cell r="H675" t="str">
            <v>A</v>
          </cell>
          <cell r="I675">
            <v>1975</v>
          </cell>
          <cell r="J675" t="str">
            <v>Washington Public Employees Association</v>
          </cell>
          <cell r="K675" t="str">
            <v>per DOP website</v>
          </cell>
          <cell r="L675">
            <v>41456</v>
          </cell>
          <cell r="M675">
            <v>28670</v>
          </cell>
          <cell r="N675" t="b">
            <v>0</v>
          </cell>
          <cell r="O675">
            <v>1975</v>
          </cell>
        </row>
        <row r="676">
          <cell r="E676" t="str">
            <v>27MONTHLYBCOALITION</v>
          </cell>
          <cell r="F676" t="str">
            <v>27</v>
          </cell>
          <cell r="G676" t="str">
            <v>Monthly</v>
          </cell>
          <cell r="H676" t="str">
            <v>B</v>
          </cell>
          <cell r="I676">
            <v>2016</v>
          </cell>
          <cell r="J676" t="str">
            <v>Coalition</v>
          </cell>
          <cell r="K676" t="str">
            <v>per DOP website</v>
          </cell>
          <cell r="L676">
            <v>41456</v>
          </cell>
          <cell r="M676">
            <v>41463</v>
          </cell>
          <cell r="N676" t="b">
            <v>0</v>
          </cell>
          <cell r="O676">
            <v>2016</v>
          </cell>
        </row>
        <row r="677">
          <cell r="E677" t="str">
            <v>27MONTHLYBNON-REPRESENTED STATE EMPLOYEES</v>
          </cell>
          <cell r="F677" t="str">
            <v>27</v>
          </cell>
          <cell r="G677" t="str">
            <v>Monthly</v>
          </cell>
          <cell r="H677" t="str">
            <v>B</v>
          </cell>
          <cell r="I677">
            <v>2016</v>
          </cell>
          <cell r="J677" t="str">
            <v>Non-Represented State Employees</v>
          </cell>
          <cell r="K677" t="str">
            <v>per DOP website</v>
          </cell>
          <cell r="L677">
            <v>41456</v>
          </cell>
          <cell r="M677">
            <v>10483</v>
          </cell>
          <cell r="N677" t="b">
            <v>0</v>
          </cell>
          <cell r="O677">
            <v>2016</v>
          </cell>
        </row>
        <row r="678">
          <cell r="E678" t="str">
            <v>27MONTHLYBTEAMSTERS LOCAL UNION NUMBER 117</v>
          </cell>
          <cell r="F678" t="str">
            <v>27</v>
          </cell>
          <cell r="G678" t="str">
            <v>Monthly</v>
          </cell>
          <cell r="H678" t="str">
            <v>B</v>
          </cell>
          <cell r="I678">
            <v>2042</v>
          </cell>
          <cell r="J678" t="str">
            <v>Teamsters Local Union Number 117</v>
          </cell>
          <cell r="K678" t="str">
            <v>per Noli Benitez 201307</v>
          </cell>
          <cell r="L678">
            <v>41456</v>
          </cell>
          <cell r="M678">
            <v>10483</v>
          </cell>
          <cell r="N678" t="b">
            <v>0</v>
          </cell>
          <cell r="O678">
            <v>2042</v>
          </cell>
        </row>
        <row r="679">
          <cell r="E679" t="str">
            <v>27MONTHLYBWASHINGTON FEDERATION OF STATE EMPLOYEES</v>
          </cell>
          <cell r="F679" t="str">
            <v>27</v>
          </cell>
          <cell r="G679" t="str">
            <v>Monthly</v>
          </cell>
          <cell r="H679" t="str">
            <v>B</v>
          </cell>
          <cell r="I679">
            <v>2016</v>
          </cell>
          <cell r="J679" t="str">
            <v>Washington Federation of State Employees</v>
          </cell>
          <cell r="K679" t="str">
            <v>per DOP website</v>
          </cell>
          <cell r="L679">
            <v>41456</v>
          </cell>
          <cell r="M679">
            <v>24407</v>
          </cell>
          <cell r="N679" t="b">
            <v>0</v>
          </cell>
          <cell r="O679">
            <v>2016</v>
          </cell>
        </row>
        <row r="680">
          <cell r="E680" t="str">
            <v>27MONTHLYBWASHINGTON PUBLIC EMPLOYEES ASSOCIATION</v>
          </cell>
          <cell r="F680" t="str">
            <v>27</v>
          </cell>
          <cell r="G680" t="str">
            <v>Monthly</v>
          </cell>
          <cell r="H680" t="str">
            <v>B</v>
          </cell>
          <cell r="I680">
            <v>2016</v>
          </cell>
          <cell r="J680" t="str">
            <v>Washington Public Employees Association</v>
          </cell>
          <cell r="K680" t="str">
            <v>per DOP website</v>
          </cell>
          <cell r="L680">
            <v>41456</v>
          </cell>
          <cell r="M680">
            <v>28671</v>
          </cell>
          <cell r="N680" t="b">
            <v>0</v>
          </cell>
          <cell r="O680">
            <v>2016</v>
          </cell>
        </row>
        <row r="681">
          <cell r="E681" t="str">
            <v>27MONTHLYCCOALITION</v>
          </cell>
          <cell r="F681" t="str">
            <v>27</v>
          </cell>
          <cell r="G681" t="str">
            <v>Monthly</v>
          </cell>
          <cell r="H681" t="str">
            <v>C</v>
          </cell>
          <cell r="I681">
            <v>2068</v>
          </cell>
          <cell r="J681" t="str">
            <v>Coalition</v>
          </cell>
          <cell r="K681" t="str">
            <v>per DOP website</v>
          </cell>
          <cell r="L681">
            <v>41456</v>
          </cell>
          <cell r="M681">
            <v>41464</v>
          </cell>
          <cell r="N681" t="b">
            <v>0</v>
          </cell>
          <cell r="O681">
            <v>2068</v>
          </cell>
        </row>
        <row r="682">
          <cell r="E682" t="str">
            <v>27MONTHLYCNON-REPRESENTED STATE EMPLOYEES</v>
          </cell>
          <cell r="F682" t="str">
            <v>27</v>
          </cell>
          <cell r="G682" t="str">
            <v>Monthly</v>
          </cell>
          <cell r="H682" t="str">
            <v>C</v>
          </cell>
          <cell r="I682">
            <v>2068</v>
          </cell>
          <cell r="J682" t="str">
            <v>Non-Represented State Employees</v>
          </cell>
          <cell r="K682" t="str">
            <v>per DOP website</v>
          </cell>
          <cell r="L682">
            <v>41456</v>
          </cell>
          <cell r="M682">
            <v>10484</v>
          </cell>
          <cell r="N682" t="b">
            <v>0</v>
          </cell>
          <cell r="O682">
            <v>2068</v>
          </cell>
        </row>
        <row r="683">
          <cell r="E683" t="str">
            <v>27MONTHLYCTEAMSTERS LOCAL UNION NUMBER 117</v>
          </cell>
          <cell r="F683" t="str">
            <v>27</v>
          </cell>
          <cell r="G683" t="str">
            <v>Monthly</v>
          </cell>
          <cell r="H683" t="str">
            <v>C</v>
          </cell>
          <cell r="I683">
            <v>2094</v>
          </cell>
          <cell r="J683" t="str">
            <v>Teamsters Local Union Number 117</v>
          </cell>
          <cell r="K683" t="str">
            <v>per Noli Benitez 201307</v>
          </cell>
          <cell r="L683">
            <v>41456</v>
          </cell>
          <cell r="M683">
            <v>10484</v>
          </cell>
          <cell r="N683" t="b">
            <v>0</v>
          </cell>
          <cell r="O683">
            <v>2094</v>
          </cell>
        </row>
        <row r="684">
          <cell r="E684" t="str">
            <v>27MONTHLYCWASHINGTON FEDERATION OF STATE EMPLOYEES</v>
          </cell>
          <cell r="F684" t="str">
            <v>27</v>
          </cell>
          <cell r="G684" t="str">
            <v>Monthly</v>
          </cell>
          <cell r="H684" t="str">
            <v>C</v>
          </cell>
          <cell r="I684">
            <v>2068</v>
          </cell>
          <cell r="J684" t="str">
            <v>Washington Federation of State Employees</v>
          </cell>
          <cell r="K684" t="str">
            <v>per DOP website</v>
          </cell>
          <cell r="L684">
            <v>41456</v>
          </cell>
          <cell r="M684">
            <v>24408</v>
          </cell>
          <cell r="N684" t="b">
            <v>0</v>
          </cell>
          <cell r="O684">
            <v>2068</v>
          </cell>
        </row>
        <row r="685">
          <cell r="E685" t="str">
            <v>27MONTHLYCWASHINGTON PUBLIC EMPLOYEES ASSOCIATION</v>
          </cell>
          <cell r="F685" t="str">
            <v>27</v>
          </cell>
          <cell r="G685" t="str">
            <v>Monthly</v>
          </cell>
          <cell r="H685" t="str">
            <v>C</v>
          </cell>
          <cell r="I685">
            <v>2068</v>
          </cell>
          <cell r="J685" t="str">
            <v>Washington Public Employees Association</v>
          </cell>
          <cell r="K685" t="str">
            <v>per DOP website</v>
          </cell>
          <cell r="L685">
            <v>41456</v>
          </cell>
          <cell r="M685">
            <v>28672</v>
          </cell>
          <cell r="N685" t="b">
            <v>0</v>
          </cell>
          <cell r="O685">
            <v>2068</v>
          </cell>
        </row>
        <row r="686">
          <cell r="E686" t="str">
            <v>27MONTHLYDCOALITION</v>
          </cell>
          <cell r="F686" t="str">
            <v>27</v>
          </cell>
          <cell r="G686" t="str">
            <v>Monthly</v>
          </cell>
          <cell r="H686" t="str">
            <v>D</v>
          </cell>
          <cell r="I686">
            <v>2113</v>
          </cell>
          <cell r="J686" t="str">
            <v>Coalition</v>
          </cell>
          <cell r="K686" t="str">
            <v>per DOP website</v>
          </cell>
          <cell r="L686">
            <v>41456</v>
          </cell>
          <cell r="M686">
            <v>41465</v>
          </cell>
          <cell r="N686" t="b">
            <v>0</v>
          </cell>
          <cell r="O686">
            <v>2113</v>
          </cell>
        </row>
        <row r="687">
          <cell r="E687" t="str">
            <v>27MONTHLYDNON-REPRESENTED STATE EMPLOYEES</v>
          </cell>
          <cell r="F687" t="str">
            <v>27</v>
          </cell>
          <cell r="G687" t="str">
            <v>Monthly</v>
          </cell>
          <cell r="H687" t="str">
            <v>D</v>
          </cell>
          <cell r="I687">
            <v>2113</v>
          </cell>
          <cell r="J687" t="str">
            <v>Non-Represented State Employees</v>
          </cell>
          <cell r="K687" t="str">
            <v>per DOP website</v>
          </cell>
          <cell r="L687">
            <v>41456</v>
          </cell>
          <cell r="M687">
            <v>10485</v>
          </cell>
          <cell r="N687" t="b">
            <v>0</v>
          </cell>
          <cell r="O687">
            <v>2113</v>
          </cell>
        </row>
        <row r="688">
          <cell r="E688" t="str">
            <v>27MONTHLYDTEAMSTERS LOCAL UNION NUMBER 117</v>
          </cell>
          <cell r="F688" t="str">
            <v>27</v>
          </cell>
          <cell r="G688" t="str">
            <v>Monthly</v>
          </cell>
          <cell r="H688" t="str">
            <v>D</v>
          </cell>
          <cell r="I688">
            <v>2140</v>
          </cell>
          <cell r="J688" t="str">
            <v>Teamsters Local Union Number 117</v>
          </cell>
          <cell r="K688" t="str">
            <v>per Noli Benitez 201307</v>
          </cell>
          <cell r="L688">
            <v>41456</v>
          </cell>
          <cell r="M688">
            <v>10485</v>
          </cell>
          <cell r="N688" t="b">
            <v>0</v>
          </cell>
          <cell r="O688">
            <v>2140</v>
          </cell>
        </row>
        <row r="689">
          <cell r="E689" t="str">
            <v>27MONTHLYDWASHINGTON FEDERATION OF STATE EMPLOYEES</v>
          </cell>
          <cell r="F689" t="str">
            <v>27</v>
          </cell>
          <cell r="G689" t="str">
            <v>Monthly</v>
          </cell>
          <cell r="H689" t="str">
            <v>D</v>
          </cell>
          <cell r="I689">
            <v>2113</v>
          </cell>
          <cell r="J689" t="str">
            <v>Washington Federation of State Employees</v>
          </cell>
          <cell r="K689" t="str">
            <v>per DOP website</v>
          </cell>
          <cell r="L689">
            <v>41456</v>
          </cell>
          <cell r="M689">
            <v>24409</v>
          </cell>
          <cell r="N689" t="b">
            <v>0</v>
          </cell>
          <cell r="O689">
            <v>2113</v>
          </cell>
        </row>
        <row r="690">
          <cell r="E690" t="str">
            <v>27MONTHLYDWASHINGTON PUBLIC EMPLOYEES ASSOCIATION</v>
          </cell>
          <cell r="F690" t="str">
            <v>27</v>
          </cell>
          <cell r="G690" t="str">
            <v>Monthly</v>
          </cell>
          <cell r="H690" t="str">
            <v>D</v>
          </cell>
          <cell r="I690">
            <v>2113</v>
          </cell>
          <cell r="J690" t="str">
            <v>Washington Public Employees Association</v>
          </cell>
          <cell r="K690" t="str">
            <v>per DOP website</v>
          </cell>
          <cell r="L690">
            <v>41456</v>
          </cell>
          <cell r="M690">
            <v>28673</v>
          </cell>
          <cell r="N690" t="b">
            <v>0</v>
          </cell>
          <cell r="O690">
            <v>2113</v>
          </cell>
        </row>
        <row r="691">
          <cell r="E691" t="str">
            <v>27MONTHLYECOALITION</v>
          </cell>
          <cell r="F691" t="str">
            <v>27</v>
          </cell>
          <cell r="G691" t="str">
            <v>Monthly</v>
          </cell>
          <cell r="H691" t="str">
            <v>E</v>
          </cell>
          <cell r="I691">
            <v>2161</v>
          </cell>
          <cell r="J691" t="str">
            <v>Coalition</v>
          </cell>
          <cell r="K691" t="str">
            <v>per DOP website</v>
          </cell>
          <cell r="L691">
            <v>41456</v>
          </cell>
          <cell r="M691">
            <v>41466</v>
          </cell>
          <cell r="N691" t="b">
            <v>0</v>
          </cell>
          <cell r="O691">
            <v>2161</v>
          </cell>
        </row>
        <row r="692">
          <cell r="E692" t="str">
            <v>27MONTHLYENON-REPRESENTED STATE EMPLOYEES</v>
          </cell>
          <cell r="F692" t="str">
            <v>27</v>
          </cell>
          <cell r="G692" t="str">
            <v>Monthly</v>
          </cell>
          <cell r="H692" t="str">
            <v>E</v>
          </cell>
          <cell r="I692">
            <v>2161</v>
          </cell>
          <cell r="J692" t="str">
            <v>Non-Represented State Employees</v>
          </cell>
          <cell r="K692" t="str">
            <v>per DOP website</v>
          </cell>
          <cell r="L692">
            <v>41456</v>
          </cell>
          <cell r="M692">
            <v>10486</v>
          </cell>
          <cell r="N692" t="b">
            <v>0</v>
          </cell>
          <cell r="O692">
            <v>2161</v>
          </cell>
        </row>
        <row r="693">
          <cell r="E693" t="str">
            <v>27MONTHLYETEAMSTERS LOCAL UNION NUMBER 117</v>
          </cell>
          <cell r="F693" t="str">
            <v>27</v>
          </cell>
          <cell r="G693" t="str">
            <v>Monthly</v>
          </cell>
          <cell r="H693" t="str">
            <v>E</v>
          </cell>
          <cell r="I693">
            <v>2190</v>
          </cell>
          <cell r="J693" t="str">
            <v>Teamsters Local Union Number 117</v>
          </cell>
          <cell r="K693" t="str">
            <v>per Noli Benitez 201307</v>
          </cell>
          <cell r="L693">
            <v>41456</v>
          </cell>
          <cell r="M693">
            <v>10486</v>
          </cell>
          <cell r="N693" t="b">
            <v>0</v>
          </cell>
          <cell r="O693">
            <v>2190</v>
          </cell>
        </row>
        <row r="694">
          <cell r="E694" t="str">
            <v>27MONTHLYEWASHINGTON FEDERATION OF STATE EMPLOYEES</v>
          </cell>
          <cell r="F694" t="str">
            <v>27</v>
          </cell>
          <cell r="G694" t="str">
            <v>Monthly</v>
          </cell>
          <cell r="H694" t="str">
            <v>E</v>
          </cell>
          <cell r="I694">
            <v>2161</v>
          </cell>
          <cell r="J694" t="str">
            <v>Washington Federation of State Employees</v>
          </cell>
          <cell r="K694" t="str">
            <v>per DOP website</v>
          </cell>
          <cell r="L694">
            <v>41456</v>
          </cell>
          <cell r="M694">
            <v>24410</v>
          </cell>
          <cell r="N694" t="b">
            <v>0</v>
          </cell>
          <cell r="O694">
            <v>2161</v>
          </cell>
        </row>
        <row r="695">
          <cell r="E695" t="str">
            <v>27MONTHLYEWASHINGTON PUBLIC EMPLOYEES ASSOCIATION</v>
          </cell>
          <cell r="F695" t="str">
            <v>27</v>
          </cell>
          <cell r="G695" t="str">
            <v>Monthly</v>
          </cell>
          <cell r="H695" t="str">
            <v>E</v>
          </cell>
          <cell r="I695">
            <v>2161</v>
          </cell>
          <cell r="J695" t="str">
            <v>Washington Public Employees Association</v>
          </cell>
          <cell r="K695" t="str">
            <v>per DOP website</v>
          </cell>
          <cell r="L695">
            <v>41456</v>
          </cell>
          <cell r="M695">
            <v>28674</v>
          </cell>
          <cell r="N695" t="b">
            <v>0</v>
          </cell>
          <cell r="O695">
            <v>2161</v>
          </cell>
        </row>
        <row r="696">
          <cell r="E696" t="str">
            <v>27MONTHLYFCOALITION</v>
          </cell>
          <cell r="F696" t="str">
            <v>27</v>
          </cell>
          <cell r="G696" t="str">
            <v>Monthly</v>
          </cell>
          <cell r="H696" t="str">
            <v>F</v>
          </cell>
          <cell r="I696">
            <v>2212</v>
          </cell>
          <cell r="J696" t="str">
            <v>Coalition</v>
          </cell>
          <cell r="K696" t="str">
            <v>per DOP website</v>
          </cell>
          <cell r="L696">
            <v>41456</v>
          </cell>
          <cell r="M696">
            <v>41467</v>
          </cell>
          <cell r="N696" t="b">
            <v>0</v>
          </cell>
          <cell r="O696">
            <v>2212</v>
          </cell>
        </row>
        <row r="697">
          <cell r="E697" t="str">
            <v>27MONTHLYFNON-REPRESENTED STATE EMPLOYEES</v>
          </cell>
          <cell r="F697" t="str">
            <v>27</v>
          </cell>
          <cell r="G697" t="str">
            <v>Monthly</v>
          </cell>
          <cell r="H697" t="str">
            <v>F</v>
          </cell>
          <cell r="I697">
            <v>2212</v>
          </cell>
          <cell r="J697" t="str">
            <v>Non-Represented State Employees</v>
          </cell>
          <cell r="K697" t="str">
            <v>per DOP website</v>
          </cell>
          <cell r="L697">
            <v>41456</v>
          </cell>
          <cell r="M697">
            <v>10487</v>
          </cell>
          <cell r="N697" t="b">
            <v>0</v>
          </cell>
          <cell r="O697">
            <v>2212</v>
          </cell>
        </row>
        <row r="698">
          <cell r="E698" t="str">
            <v>27MONTHLYFTEAMSTERS LOCAL UNION NUMBER 117</v>
          </cell>
          <cell r="F698" t="str">
            <v>27</v>
          </cell>
          <cell r="G698" t="str">
            <v>Monthly</v>
          </cell>
          <cell r="H698" t="str">
            <v>F</v>
          </cell>
          <cell r="I698">
            <v>2241</v>
          </cell>
          <cell r="J698" t="str">
            <v>Teamsters Local Union Number 117</v>
          </cell>
          <cell r="K698" t="str">
            <v>per Noli Benitez 201307</v>
          </cell>
          <cell r="L698">
            <v>41456</v>
          </cell>
          <cell r="M698">
            <v>10487</v>
          </cell>
          <cell r="N698" t="b">
            <v>0</v>
          </cell>
          <cell r="O698">
            <v>2241</v>
          </cell>
        </row>
        <row r="699">
          <cell r="E699" t="str">
            <v>27MONTHLYFWASHINGTON FEDERATION OF STATE EMPLOYEES</v>
          </cell>
          <cell r="F699" t="str">
            <v>27</v>
          </cell>
          <cell r="G699" t="str">
            <v>Monthly</v>
          </cell>
          <cell r="H699" t="str">
            <v>F</v>
          </cell>
          <cell r="I699">
            <v>2212</v>
          </cell>
          <cell r="J699" t="str">
            <v>Washington Federation of State Employees</v>
          </cell>
          <cell r="K699" t="str">
            <v>per DOP website</v>
          </cell>
          <cell r="L699">
            <v>41456</v>
          </cell>
          <cell r="M699">
            <v>24411</v>
          </cell>
          <cell r="N699" t="b">
            <v>0</v>
          </cell>
          <cell r="O699">
            <v>2212</v>
          </cell>
        </row>
        <row r="700">
          <cell r="E700" t="str">
            <v>27MONTHLYFWASHINGTON PUBLIC EMPLOYEES ASSOCIATION</v>
          </cell>
          <cell r="F700" t="str">
            <v>27</v>
          </cell>
          <cell r="G700" t="str">
            <v>Monthly</v>
          </cell>
          <cell r="H700" t="str">
            <v>F</v>
          </cell>
          <cell r="I700">
            <v>2212</v>
          </cell>
          <cell r="J700" t="str">
            <v>Washington Public Employees Association</v>
          </cell>
          <cell r="K700" t="str">
            <v>per DOP website</v>
          </cell>
          <cell r="L700">
            <v>41456</v>
          </cell>
          <cell r="M700">
            <v>28675</v>
          </cell>
          <cell r="N700" t="b">
            <v>0</v>
          </cell>
          <cell r="O700">
            <v>2212</v>
          </cell>
        </row>
        <row r="701">
          <cell r="E701" t="str">
            <v>27MONTHLYGCOALITION</v>
          </cell>
          <cell r="F701" t="str">
            <v>27</v>
          </cell>
          <cell r="G701" t="str">
            <v>Monthly</v>
          </cell>
          <cell r="H701" t="str">
            <v>G</v>
          </cell>
          <cell r="I701">
            <v>2266</v>
          </cell>
          <cell r="J701" t="str">
            <v>Coalition</v>
          </cell>
          <cell r="K701" t="str">
            <v>per DOP website</v>
          </cell>
          <cell r="L701">
            <v>41456</v>
          </cell>
          <cell r="M701">
            <v>41468</v>
          </cell>
          <cell r="N701" t="b">
            <v>0</v>
          </cell>
          <cell r="O701">
            <v>2266</v>
          </cell>
        </row>
        <row r="702">
          <cell r="E702" t="str">
            <v>27MONTHLYGNON-REPRESENTED STATE EMPLOYEES</v>
          </cell>
          <cell r="F702" t="str">
            <v>27</v>
          </cell>
          <cell r="G702" t="str">
            <v>Monthly</v>
          </cell>
          <cell r="H702" t="str">
            <v>G</v>
          </cell>
          <cell r="I702">
            <v>2266</v>
          </cell>
          <cell r="J702" t="str">
            <v>Non-Represented State Employees</v>
          </cell>
          <cell r="K702" t="str">
            <v>per DOP website</v>
          </cell>
          <cell r="L702">
            <v>41456</v>
          </cell>
          <cell r="M702">
            <v>10488</v>
          </cell>
          <cell r="N702" t="b">
            <v>0</v>
          </cell>
          <cell r="O702">
            <v>2266</v>
          </cell>
        </row>
        <row r="703">
          <cell r="E703" t="str">
            <v>27MONTHLYGTEAMSTERS LOCAL UNION NUMBER 117</v>
          </cell>
          <cell r="F703" t="str">
            <v>27</v>
          </cell>
          <cell r="G703" t="str">
            <v>Monthly</v>
          </cell>
          <cell r="H703" t="str">
            <v>G</v>
          </cell>
          <cell r="I703">
            <v>2295</v>
          </cell>
          <cell r="J703" t="str">
            <v>Teamsters Local Union Number 117</v>
          </cell>
          <cell r="K703" t="str">
            <v>per Noli Benitez 201307</v>
          </cell>
          <cell r="L703">
            <v>41456</v>
          </cell>
          <cell r="M703">
            <v>10488</v>
          </cell>
          <cell r="N703" t="b">
            <v>0</v>
          </cell>
          <cell r="O703">
            <v>2295</v>
          </cell>
        </row>
        <row r="704">
          <cell r="E704" t="str">
            <v>27MONTHLYGWASHINGTON FEDERATION OF STATE EMPLOYEES</v>
          </cell>
          <cell r="F704" t="str">
            <v>27</v>
          </cell>
          <cell r="G704" t="str">
            <v>Monthly</v>
          </cell>
          <cell r="H704" t="str">
            <v>G</v>
          </cell>
          <cell r="I704">
            <v>2266</v>
          </cell>
          <cell r="J704" t="str">
            <v>Washington Federation of State Employees</v>
          </cell>
          <cell r="K704" t="str">
            <v>per DOP website</v>
          </cell>
          <cell r="L704">
            <v>41456</v>
          </cell>
          <cell r="M704">
            <v>24412</v>
          </cell>
          <cell r="N704" t="b">
            <v>0</v>
          </cell>
          <cell r="O704">
            <v>2266</v>
          </cell>
        </row>
        <row r="705">
          <cell r="E705" t="str">
            <v>27MONTHLYGWASHINGTON PUBLIC EMPLOYEES ASSOCIATION</v>
          </cell>
          <cell r="F705" t="str">
            <v>27</v>
          </cell>
          <cell r="G705" t="str">
            <v>Monthly</v>
          </cell>
          <cell r="H705" t="str">
            <v>G</v>
          </cell>
          <cell r="I705">
            <v>2266</v>
          </cell>
          <cell r="J705" t="str">
            <v>Washington Public Employees Association</v>
          </cell>
          <cell r="K705" t="str">
            <v>per DOP website</v>
          </cell>
          <cell r="L705">
            <v>41456</v>
          </cell>
          <cell r="M705">
            <v>28676</v>
          </cell>
          <cell r="N705" t="b">
            <v>0</v>
          </cell>
          <cell r="O705">
            <v>2266</v>
          </cell>
        </row>
        <row r="706">
          <cell r="E706" t="str">
            <v>27MONTHLYHCOALITION</v>
          </cell>
          <cell r="F706" t="str">
            <v>27</v>
          </cell>
          <cell r="G706" t="str">
            <v>Monthly</v>
          </cell>
          <cell r="H706" t="str">
            <v>H</v>
          </cell>
          <cell r="I706">
            <v>2317</v>
          </cell>
          <cell r="J706" t="str">
            <v>Coalition</v>
          </cell>
          <cell r="K706" t="str">
            <v>per DOP website</v>
          </cell>
          <cell r="L706">
            <v>41456</v>
          </cell>
          <cell r="M706">
            <v>41469</v>
          </cell>
          <cell r="N706" t="b">
            <v>0</v>
          </cell>
          <cell r="O706">
            <v>2317</v>
          </cell>
        </row>
        <row r="707">
          <cell r="E707" t="str">
            <v>27MONTHLYHNON-REPRESENTED STATE EMPLOYEES</v>
          </cell>
          <cell r="F707" t="str">
            <v>27</v>
          </cell>
          <cell r="G707" t="str">
            <v>Monthly</v>
          </cell>
          <cell r="H707" t="str">
            <v>H</v>
          </cell>
          <cell r="I707">
            <v>2317</v>
          </cell>
          <cell r="J707" t="str">
            <v>Non-Represented State Employees</v>
          </cell>
          <cell r="K707" t="str">
            <v>per DOP website</v>
          </cell>
          <cell r="L707">
            <v>41456</v>
          </cell>
          <cell r="M707">
            <v>10489</v>
          </cell>
          <cell r="N707" t="b">
            <v>0</v>
          </cell>
          <cell r="O707">
            <v>2317</v>
          </cell>
        </row>
        <row r="708">
          <cell r="E708" t="str">
            <v>27MONTHLYHTEAMSTERS LOCAL UNION NUMBER 117</v>
          </cell>
          <cell r="F708" t="str">
            <v>27</v>
          </cell>
          <cell r="G708" t="str">
            <v>Monthly</v>
          </cell>
          <cell r="H708" t="str">
            <v>H</v>
          </cell>
          <cell r="I708">
            <v>2347</v>
          </cell>
          <cell r="J708" t="str">
            <v>Teamsters Local Union Number 117</v>
          </cell>
          <cell r="K708" t="str">
            <v>per Noli Benitez 201307</v>
          </cell>
          <cell r="L708">
            <v>41456</v>
          </cell>
          <cell r="M708">
            <v>10489</v>
          </cell>
          <cell r="N708" t="b">
            <v>0</v>
          </cell>
          <cell r="O708">
            <v>2347</v>
          </cell>
        </row>
        <row r="709">
          <cell r="E709" t="str">
            <v>27MONTHLYHWASHINGTON FEDERATION OF STATE EMPLOYEES</v>
          </cell>
          <cell r="F709" t="str">
            <v>27</v>
          </cell>
          <cell r="G709" t="str">
            <v>Monthly</v>
          </cell>
          <cell r="H709" t="str">
            <v>H</v>
          </cell>
          <cell r="I709">
            <v>2317</v>
          </cell>
          <cell r="J709" t="str">
            <v>Washington Federation of State Employees</v>
          </cell>
          <cell r="K709" t="str">
            <v>per DOP website</v>
          </cell>
          <cell r="L709">
            <v>41456</v>
          </cell>
          <cell r="M709">
            <v>24413</v>
          </cell>
          <cell r="N709" t="b">
            <v>0</v>
          </cell>
          <cell r="O709">
            <v>2317</v>
          </cell>
        </row>
        <row r="710">
          <cell r="E710" t="str">
            <v>27MONTHLYHWASHINGTON PUBLIC EMPLOYEES ASSOCIATION</v>
          </cell>
          <cell r="F710" t="str">
            <v>27</v>
          </cell>
          <cell r="G710" t="str">
            <v>Monthly</v>
          </cell>
          <cell r="H710" t="str">
            <v>H</v>
          </cell>
          <cell r="I710">
            <v>2317</v>
          </cell>
          <cell r="J710" t="str">
            <v>Washington Public Employees Association</v>
          </cell>
          <cell r="K710" t="str">
            <v>per DOP website</v>
          </cell>
          <cell r="L710">
            <v>41456</v>
          </cell>
          <cell r="M710">
            <v>28677</v>
          </cell>
          <cell r="N710" t="b">
            <v>0</v>
          </cell>
          <cell r="O710">
            <v>2317</v>
          </cell>
        </row>
        <row r="711">
          <cell r="E711" t="str">
            <v>27MONTHLYICOALITION</v>
          </cell>
          <cell r="F711" t="str">
            <v>27</v>
          </cell>
          <cell r="G711" t="str">
            <v>Monthly</v>
          </cell>
          <cell r="H711" t="str">
            <v>I</v>
          </cell>
          <cell r="I711">
            <v>2370</v>
          </cell>
          <cell r="J711" t="str">
            <v>Coalition</v>
          </cell>
          <cell r="K711" t="str">
            <v>per DOP website</v>
          </cell>
          <cell r="L711">
            <v>41456</v>
          </cell>
          <cell r="M711">
            <v>41470</v>
          </cell>
          <cell r="N711" t="b">
            <v>0</v>
          </cell>
          <cell r="O711">
            <v>2370</v>
          </cell>
        </row>
        <row r="712">
          <cell r="E712" t="str">
            <v>27MONTHLYINON-REPRESENTED STATE EMPLOYEES</v>
          </cell>
          <cell r="F712" t="str">
            <v>27</v>
          </cell>
          <cell r="G712" t="str">
            <v>Monthly</v>
          </cell>
          <cell r="H712" t="str">
            <v>I</v>
          </cell>
          <cell r="I712">
            <v>2370</v>
          </cell>
          <cell r="J712" t="str">
            <v>Non-Represented State Employees</v>
          </cell>
          <cell r="K712" t="str">
            <v>per DOP website</v>
          </cell>
          <cell r="L712">
            <v>41456</v>
          </cell>
          <cell r="M712">
            <v>10490</v>
          </cell>
          <cell r="N712" t="b">
            <v>0</v>
          </cell>
          <cell r="O712">
            <v>2370</v>
          </cell>
        </row>
        <row r="713">
          <cell r="E713" t="str">
            <v>27MONTHLYITEAMSTERS LOCAL UNION NUMBER 117</v>
          </cell>
          <cell r="F713" t="str">
            <v>27</v>
          </cell>
          <cell r="G713" t="str">
            <v>Monthly</v>
          </cell>
          <cell r="H713" t="str">
            <v>I</v>
          </cell>
          <cell r="I713">
            <v>2401</v>
          </cell>
          <cell r="J713" t="str">
            <v>Teamsters Local Union Number 117</v>
          </cell>
          <cell r="K713" t="str">
            <v>per Noli Benitez 201307</v>
          </cell>
          <cell r="L713">
            <v>41456</v>
          </cell>
          <cell r="M713">
            <v>10490</v>
          </cell>
          <cell r="N713" t="b">
            <v>0</v>
          </cell>
          <cell r="O713">
            <v>2401</v>
          </cell>
        </row>
        <row r="714">
          <cell r="E714" t="str">
            <v>27MONTHLYIWASHINGTON FEDERATION OF STATE EMPLOYEES</v>
          </cell>
          <cell r="F714" t="str">
            <v>27</v>
          </cell>
          <cell r="G714" t="str">
            <v>Monthly</v>
          </cell>
          <cell r="H714" t="str">
            <v>I</v>
          </cell>
          <cell r="I714">
            <v>2370</v>
          </cell>
          <cell r="J714" t="str">
            <v>Washington Federation of State Employees</v>
          </cell>
          <cell r="K714" t="str">
            <v>per DOP website</v>
          </cell>
          <cell r="L714">
            <v>41456</v>
          </cell>
          <cell r="M714">
            <v>24414</v>
          </cell>
          <cell r="N714" t="b">
            <v>0</v>
          </cell>
          <cell r="O714">
            <v>2370</v>
          </cell>
        </row>
        <row r="715">
          <cell r="E715" t="str">
            <v>27MONTHLYIWASHINGTON PUBLIC EMPLOYEES ASSOCIATION</v>
          </cell>
          <cell r="F715" t="str">
            <v>27</v>
          </cell>
          <cell r="G715" t="str">
            <v>Monthly</v>
          </cell>
          <cell r="H715" t="str">
            <v>I</v>
          </cell>
          <cell r="I715">
            <v>2370</v>
          </cell>
          <cell r="J715" t="str">
            <v>Washington Public Employees Association</v>
          </cell>
          <cell r="K715" t="str">
            <v>per DOP website</v>
          </cell>
          <cell r="L715">
            <v>41456</v>
          </cell>
          <cell r="M715">
            <v>28678</v>
          </cell>
          <cell r="N715" t="b">
            <v>0</v>
          </cell>
          <cell r="O715">
            <v>2370</v>
          </cell>
        </row>
        <row r="716">
          <cell r="E716" t="str">
            <v>27MONTHLYJCOALITION</v>
          </cell>
          <cell r="F716" t="str">
            <v>27</v>
          </cell>
          <cell r="G716" t="str">
            <v>Monthly</v>
          </cell>
          <cell r="H716" t="str">
            <v>J</v>
          </cell>
          <cell r="I716">
            <v>2426</v>
          </cell>
          <cell r="J716" t="str">
            <v>Coalition</v>
          </cell>
          <cell r="K716" t="str">
            <v>per DOP website</v>
          </cell>
          <cell r="L716">
            <v>41456</v>
          </cell>
          <cell r="M716">
            <v>41471</v>
          </cell>
          <cell r="N716" t="b">
            <v>0</v>
          </cell>
          <cell r="O716">
            <v>2426</v>
          </cell>
        </row>
        <row r="717">
          <cell r="E717" t="str">
            <v>27MONTHLYJNON-REPRESENTED STATE EMPLOYEES</v>
          </cell>
          <cell r="F717" t="str">
            <v>27</v>
          </cell>
          <cell r="G717" t="str">
            <v>Monthly</v>
          </cell>
          <cell r="H717" t="str">
            <v>J</v>
          </cell>
          <cell r="I717">
            <v>2426</v>
          </cell>
          <cell r="J717" t="str">
            <v>Non-Represented State Employees</v>
          </cell>
          <cell r="K717" t="str">
            <v>per DOP website</v>
          </cell>
          <cell r="L717">
            <v>41456</v>
          </cell>
          <cell r="M717">
            <v>10491</v>
          </cell>
          <cell r="N717" t="b">
            <v>0</v>
          </cell>
          <cell r="O717">
            <v>2426</v>
          </cell>
        </row>
        <row r="718">
          <cell r="E718" t="str">
            <v>27MONTHLYJTEAMSTERS LOCAL UNION NUMBER 117</v>
          </cell>
          <cell r="F718" t="str">
            <v>27</v>
          </cell>
          <cell r="G718" t="str">
            <v>Monthly</v>
          </cell>
          <cell r="H718" t="str">
            <v>J</v>
          </cell>
          <cell r="I718">
            <v>2457</v>
          </cell>
          <cell r="J718" t="str">
            <v>Teamsters Local Union Number 117</v>
          </cell>
          <cell r="K718" t="str">
            <v>per Noli Benitez 201307</v>
          </cell>
          <cell r="L718">
            <v>41456</v>
          </cell>
          <cell r="M718">
            <v>10491</v>
          </cell>
          <cell r="N718" t="b">
            <v>0</v>
          </cell>
          <cell r="O718">
            <v>2457</v>
          </cell>
        </row>
        <row r="719">
          <cell r="E719" t="str">
            <v>27MONTHLYJWASHINGTON FEDERATION OF STATE EMPLOYEES</v>
          </cell>
          <cell r="F719" t="str">
            <v>27</v>
          </cell>
          <cell r="G719" t="str">
            <v>Monthly</v>
          </cell>
          <cell r="H719" t="str">
            <v>J</v>
          </cell>
          <cell r="I719">
            <v>2426</v>
          </cell>
          <cell r="J719" t="str">
            <v>Washington Federation of State Employees</v>
          </cell>
          <cell r="K719" t="str">
            <v>per DOP website</v>
          </cell>
          <cell r="L719">
            <v>41456</v>
          </cell>
          <cell r="M719">
            <v>24415</v>
          </cell>
          <cell r="N719" t="b">
            <v>0</v>
          </cell>
          <cell r="O719">
            <v>2426</v>
          </cell>
        </row>
        <row r="720">
          <cell r="E720" t="str">
            <v>27MONTHLYJWASHINGTON PUBLIC EMPLOYEES ASSOCIATION</v>
          </cell>
          <cell r="F720" t="str">
            <v>27</v>
          </cell>
          <cell r="G720" t="str">
            <v>Monthly</v>
          </cell>
          <cell r="H720" t="str">
            <v>J</v>
          </cell>
          <cell r="I720">
            <v>2426</v>
          </cell>
          <cell r="J720" t="str">
            <v>Washington Public Employees Association</v>
          </cell>
          <cell r="K720" t="str">
            <v>per DOP website</v>
          </cell>
          <cell r="L720">
            <v>41456</v>
          </cell>
          <cell r="M720">
            <v>28679</v>
          </cell>
          <cell r="N720" t="b">
            <v>0</v>
          </cell>
          <cell r="O720">
            <v>2426</v>
          </cell>
        </row>
        <row r="721">
          <cell r="E721" t="str">
            <v>27MONTHLYKCOALITION</v>
          </cell>
          <cell r="F721" t="str">
            <v>27</v>
          </cell>
          <cell r="G721" t="str">
            <v>Monthly</v>
          </cell>
          <cell r="H721" t="str">
            <v>K</v>
          </cell>
          <cell r="I721">
            <v>2482</v>
          </cell>
          <cell r="J721" t="str">
            <v>Coalition</v>
          </cell>
          <cell r="K721" t="str">
            <v>per DOP website</v>
          </cell>
          <cell r="L721">
            <v>41456</v>
          </cell>
          <cell r="M721">
            <v>41472</v>
          </cell>
          <cell r="N721" t="b">
            <v>0</v>
          </cell>
          <cell r="O721">
            <v>2482</v>
          </cell>
        </row>
        <row r="722">
          <cell r="E722" t="str">
            <v>27MONTHLYKNON-REPRESENTED STATE EMPLOYEES</v>
          </cell>
          <cell r="F722" t="str">
            <v>27</v>
          </cell>
          <cell r="G722" t="str">
            <v>Monthly</v>
          </cell>
          <cell r="H722" t="str">
            <v>K</v>
          </cell>
          <cell r="I722">
            <v>2482</v>
          </cell>
          <cell r="J722" t="str">
            <v>Non-Represented State Employees</v>
          </cell>
          <cell r="K722" t="str">
            <v>per DOP website</v>
          </cell>
          <cell r="L722">
            <v>41456</v>
          </cell>
          <cell r="M722">
            <v>10492</v>
          </cell>
          <cell r="N722" t="b">
            <v>0</v>
          </cell>
          <cell r="O722">
            <v>2482</v>
          </cell>
        </row>
        <row r="723">
          <cell r="E723" t="str">
            <v>27MONTHLYKTEAMSTERS LOCAL UNION NUMBER 117</v>
          </cell>
          <cell r="F723" t="str">
            <v>27</v>
          </cell>
          <cell r="G723" t="str">
            <v>Monthly</v>
          </cell>
          <cell r="H723" t="str">
            <v>K</v>
          </cell>
          <cell r="I723">
            <v>2513</v>
          </cell>
          <cell r="J723" t="str">
            <v>Teamsters Local Union Number 117</v>
          </cell>
          <cell r="K723" t="str">
            <v>per Noli Benitez 201307</v>
          </cell>
          <cell r="L723">
            <v>41456</v>
          </cell>
          <cell r="M723">
            <v>10492</v>
          </cell>
          <cell r="N723" t="b">
            <v>0</v>
          </cell>
          <cell r="O723">
            <v>2513</v>
          </cell>
        </row>
        <row r="724">
          <cell r="E724" t="str">
            <v>27MONTHLYKWASHINGTON FEDERATION OF STATE EMPLOYEES</v>
          </cell>
          <cell r="F724" t="str">
            <v>27</v>
          </cell>
          <cell r="G724" t="str">
            <v>Monthly</v>
          </cell>
          <cell r="H724" t="str">
            <v>K</v>
          </cell>
          <cell r="I724">
            <v>2482</v>
          </cell>
          <cell r="J724" t="str">
            <v>Washington Federation of State Employees</v>
          </cell>
          <cell r="K724" t="str">
            <v>per DOP website</v>
          </cell>
          <cell r="L724">
            <v>41456</v>
          </cell>
          <cell r="M724">
            <v>24416</v>
          </cell>
          <cell r="N724" t="b">
            <v>0</v>
          </cell>
          <cell r="O724">
            <v>2482</v>
          </cell>
        </row>
        <row r="725">
          <cell r="E725" t="str">
            <v>27MONTHLYKWASHINGTON PUBLIC EMPLOYEES ASSOCIATION</v>
          </cell>
          <cell r="F725" t="str">
            <v>27</v>
          </cell>
          <cell r="G725" t="str">
            <v>Monthly</v>
          </cell>
          <cell r="H725" t="str">
            <v>K</v>
          </cell>
          <cell r="I725">
            <v>2482</v>
          </cell>
          <cell r="J725" t="str">
            <v>Washington Public Employees Association</v>
          </cell>
          <cell r="K725" t="str">
            <v>per DOP website</v>
          </cell>
          <cell r="L725">
            <v>41456</v>
          </cell>
          <cell r="M725">
            <v>28680</v>
          </cell>
          <cell r="N725" t="b">
            <v>0</v>
          </cell>
          <cell r="O725">
            <v>2482</v>
          </cell>
        </row>
        <row r="726">
          <cell r="E726" t="str">
            <v>27MONTHLYLCOALITION</v>
          </cell>
          <cell r="F726" t="str">
            <v>27</v>
          </cell>
          <cell r="G726" t="str">
            <v>Monthly</v>
          </cell>
          <cell r="H726" t="str">
            <v>L</v>
          </cell>
          <cell r="I726">
            <v>2542</v>
          </cell>
          <cell r="J726" t="str">
            <v>Coalition</v>
          </cell>
          <cell r="K726" t="str">
            <v>per DOP website</v>
          </cell>
          <cell r="L726">
            <v>41456</v>
          </cell>
          <cell r="M726">
            <v>41473</v>
          </cell>
          <cell r="N726" t="b">
            <v>0</v>
          </cell>
          <cell r="O726">
            <v>2542</v>
          </cell>
        </row>
        <row r="727">
          <cell r="E727" t="str">
            <v>27MONTHLYLNON-REPRESENTED STATE EMPLOYEES</v>
          </cell>
          <cell r="F727" t="str">
            <v>27</v>
          </cell>
          <cell r="G727" t="str">
            <v>Monthly</v>
          </cell>
          <cell r="H727" t="str">
            <v>L</v>
          </cell>
          <cell r="I727">
            <v>2542</v>
          </cell>
          <cell r="J727" t="str">
            <v>Non-Represented State Employees</v>
          </cell>
          <cell r="K727" t="str">
            <v>per DOP website</v>
          </cell>
          <cell r="L727">
            <v>41456</v>
          </cell>
          <cell r="M727">
            <v>10493</v>
          </cell>
          <cell r="N727" t="b">
            <v>0</v>
          </cell>
          <cell r="O727">
            <v>2542</v>
          </cell>
        </row>
        <row r="728">
          <cell r="E728" t="str">
            <v>27MONTHLYLTEAMSTERS LOCAL UNION NUMBER 117</v>
          </cell>
          <cell r="F728" t="str">
            <v>27</v>
          </cell>
          <cell r="G728" t="str">
            <v>Monthly</v>
          </cell>
          <cell r="H728" t="str">
            <v>L</v>
          </cell>
          <cell r="I728">
            <v>2574</v>
          </cell>
          <cell r="J728" t="str">
            <v>Teamsters Local Union Number 117</v>
          </cell>
          <cell r="K728" t="str">
            <v>per Noli Benitez 201307</v>
          </cell>
          <cell r="L728">
            <v>41456</v>
          </cell>
          <cell r="M728">
            <v>10493</v>
          </cell>
          <cell r="N728" t="b">
            <v>0</v>
          </cell>
          <cell r="O728">
            <v>2574</v>
          </cell>
        </row>
        <row r="729">
          <cell r="E729" t="str">
            <v>27MONTHLYLWASHINGTON FEDERATION OF STATE EMPLOYEES</v>
          </cell>
          <cell r="F729" t="str">
            <v>27</v>
          </cell>
          <cell r="G729" t="str">
            <v>Monthly</v>
          </cell>
          <cell r="H729" t="str">
            <v>L</v>
          </cell>
          <cell r="I729">
            <v>2542</v>
          </cell>
          <cell r="J729" t="str">
            <v>Washington Federation of State Employees</v>
          </cell>
          <cell r="K729" t="str">
            <v>per DOP website</v>
          </cell>
          <cell r="L729">
            <v>41456</v>
          </cell>
          <cell r="M729">
            <v>24417</v>
          </cell>
          <cell r="N729" t="b">
            <v>0</v>
          </cell>
          <cell r="O729">
            <v>2542</v>
          </cell>
        </row>
        <row r="730">
          <cell r="E730" t="str">
            <v>27MONTHLYLWASHINGTON PUBLIC EMPLOYEES ASSOCIATION</v>
          </cell>
          <cell r="F730" t="str">
            <v>27</v>
          </cell>
          <cell r="G730" t="str">
            <v>Monthly</v>
          </cell>
          <cell r="H730" t="str">
            <v>L</v>
          </cell>
          <cell r="I730">
            <v>2542</v>
          </cell>
          <cell r="J730" t="str">
            <v>Washington Public Employees Association</v>
          </cell>
          <cell r="K730" t="str">
            <v>per DOP website</v>
          </cell>
          <cell r="L730">
            <v>41456</v>
          </cell>
          <cell r="M730">
            <v>28681</v>
          </cell>
          <cell r="N730" t="b">
            <v>0</v>
          </cell>
          <cell r="O730">
            <v>2542</v>
          </cell>
        </row>
        <row r="731">
          <cell r="E731" t="str">
            <v>27MONTHLYMCOALITION</v>
          </cell>
          <cell r="F731" t="str">
            <v>27</v>
          </cell>
          <cell r="G731" t="str">
            <v>Monthly</v>
          </cell>
          <cell r="H731" t="str">
            <v>M</v>
          </cell>
          <cell r="I731">
            <v>2598</v>
          </cell>
          <cell r="J731" t="str">
            <v>Coalition</v>
          </cell>
          <cell r="K731" t="str">
            <v>per DOP website</v>
          </cell>
          <cell r="L731">
            <v>41456</v>
          </cell>
          <cell r="M731">
            <v>41474</v>
          </cell>
          <cell r="N731" t="b">
            <v>0</v>
          </cell>
          <cell r="O731">
            <v>2598</v>
          </cell>
        </row>
        <row r="732">
          <cell r="E732" t="str">
            <v>27MONTHLYMNON-REPRESENTED STATE EMPLOYEES</v>
          </cell>
          <cell r="F732" t="str">
            <v>27</v>
          </cell>
          <cell r="G732" t="str">
            <v>Monthly</v>
          </cell>
          <cell r="H732" t="str">
            <v>M</v>
          </cell>
          <cell r="I732">
            <v>2598</v>
          </cell>
          <cell r="J732" t="str">
            <v>Non-Represented State Employees</v>
          </cell>
          <cell r="K732" t="str">
            <v>per DOP website</v>
          </cell>
          <cell r="L732">
            <v>41456</v>
          </cell>
          <cell r="M732">
            <v>10494</v>
          </cell>
          <cell r="N732" t="b">
            <v>0</v>
          </cell>
          <cell r="O732">
            <v>2598</v>
          </cell>
        </row>
        <row r="733">
          <cell r="E733" t="str">
            <v>27MONTHLYMTEAMSTERS LOCAL UNION NUMBER 117</v>
          </cell>
          <cell r="F733" t="str">
            <v>27</v>
          </cell>
          <cell r="G733" t="str">
            <v>Monthly</v>
          </cell>
          <cell r="H733" t="str">
            <v>M</v>
          </cell>
          <cell r="I733">
            <v>2631</v>
          </cell>
          <cell r="J733" t="str">
            <v>Teamsters Local Union Number 117</v>
          </cell>
          <cell r="K733" t="str">
            <v>per Noli Benitez 201307</v>
          </cell>
          <cell r="L733">
            <v>41456</v>
          </cell>
          <cell r="M733">
            <v>10494</v>
          </cell>
          <cell r="N733" t="b">
            <v>0</v>
          </cell>
          <cell r="O733">
            <v>2631</v>
          </cell>
        </row>
        <row r="734">
          <cell r="E734" t="str">
            <v>27MONTHLYMWASHINGTON FEDERATION OF STATE EMPLOYEES</v>
          </cell>
          <cell r="F734" t="str">
            <v>27</v>
          </cell>
          <cell r="G734" t="str">
            <v>Monthly</v>
          </cell>
          <cell r="H734" t="str">
            <v>M</v>
          </cell>
          <cell r="I734">
            <v>2598</v>
          </cell>
          <cell r="J734" t="str">
            <v>Washington Federation of State Employees</v>
          </cell>
          <cell r="K734" t="str">
            <v>per DOP website</v>
          </cell>
          <cell r="L734">
            <v>41456</v>
          </cell>
          <cell r="M734">
            <v>24418</v>
          </cell>
          <cell r="N734" t="b">
            <v>0</v>
          </cell>
          <cell r="O734">
            <v>2598</v>
          </cell>
        </row>
        <row r="735">
          <cell r="E735" t="str">
            <v>27MONTHLYMWASHINGTON PUBLIC EMPLOYEES ASSOCIATION</v>
          </cell>
          <cell r="F735" t="str">
            <v>27</v>
          </cell>
          <cell r="G735" t="str">
            <v>Monthly</v>
          </cell>
          <cell r="H735" t="str">
            <v>M</v>
          </cell>
          <cell r="I735">
            <v>2598</v>
          </cell>
          <cell r="J735" t="str">
            <v>Washington Public Employees Association</v>
          </cell>
          <cell r="K735" t="str">
            <v>per DOP website</v>
          </cell>
          <cell r="L735">
            <v>41456</v>
          </cell>
          <cell r="M735">
            <v>28682</v>
          </cell>
          <cell r="N735" t="b">
            <v>0</v>
          </cell>
          <cell r="O735">
            <v>2598</v>
          </cell>
        </row>
        <row r="736">
          <cell r="E736" t="str">
            <v>28MONTHLYACOALITION</v>
          </cell>
          <cell r="F736" t="str">
            <v>28</v>
          </cell>
          <cell r="G736" t="str">
            <v>Monthly</v>
          </cell>
          <cell r="H736" t="str">
            <v>A</v>
          </cell>
          <cell r="I736">
            <v>2016</v>
          </cell>
          <cell r="J736" t="str">
            <v>Coalition</v>
          </cell>
          <cell r="K736" t="str">
            <v>per DOP website</v>
          </cell>
          <cell r="L736">
            <v>41456</v>
          </cell>
          <cell r="M736">
            <v>41514</v>
          </cell>
          <cell r="N736" t="b">
            <v>0</v>
          </cell>
          <cell r="O736">
            <v>2016</v>
          </cell>
        </row>
        <row r="737">
          <cell r="E737" t="str">
            <v>28MONTHLYANON-REPRESENTED STATE EMPLOYEES</v>
          </cell>
          <cell r="F737" t="str">
            <v>28</v>
          </cell>
          <cell r="G737" t="str">
            <v>Monthly</v>
          </cell>
          <cell r="H737" t="str">
            <v>A</v>
          </cell>
          <cell r="I737">
            <v>2016</v>
          </cell>
          <cell r="J737" t="str">
            <v>Non-Represented State Employees</v>
          </cell>
          <cell r="K737" t="str">
            <v>per DOP website</v>
          </cell>
          <cell r="L737">
            <v>41456</v>
          </cell>
          <cell r="M737">
            <v>10534</v>
          </cell>
          <cell r="N737" t="b">
            <v>0</v>
          </cell>
          <cell r="O737">
            <v>2016</v>
          </cell>
        </row>
        <row r="738">
          <cell r="E738" t="str">
            <v>28MONTHLYATEAMSTERS LOCAL UNION NUMBER 117</v>
          </cell>
          <cell r="F738" t="str">
            <v>28</v>
          </cell>
          <cell r="G738" t="str">
            <v>Monthly</v>
          </cell>
          <cell r="H738" t="str">
            <v>A</v>
          </cell>
          <cell r="I738">
            <v>2042</v>
          </cell>
          <cell r="J738" t="str">
            <v>Teamsters Local Union Number 117</v>
          </cell>
          <cell r="K738" t="str">
            <v>per Noli Benitez 201307</v>
          </cell>
          <cell r="L738">
            <v>41456</v>
          </cell>
          <cell r="M738">
            <v>10534</v>
          </cell>
          <cell r="N738" t="b">
            <v>0</v>
          </cell>
          <cell r="O738">
            <v>2042</v>
          </cell>
        </row>
        <row r="739">
          <cell r="E739" t="str">
            <v>28MONTHLYAWASHINGTON FEDERATION OF STATE EMPLOYEES</v>
          </cell>
          <cell r="F739" t="str">
            <v>28</v>
          </cell>
          <cell r="G739" t="str">
            <v>Monthly</v>
          </cell>
          <cell r="H739" t="str">
            <v>A</v>
          </cell>
          <cell r="I739">
            <v>2016</v>
          </cell>
          <cell r="J739" t="str">
            <v>Washington Federation of State Employees</v>
          </cell>
          <cell r="K739" t="str">
            <v>per DOP website</v>
          </cell>
          <cell r="L739">
            <v>41456</v>
          </cell>
          <cell r="M739">
            <v>24458</v>
          </cell>
          <cell r="N739" t="b">
            <v>0</v>
          </cell>
          <cell r="O739">
            <v>2016</v>
          </cell>
        </row>
        <row r="740">
          <cell r="E740" t="str">
            <v>28MONTHLYAWASHINGTON PUBLIC EMPLOYEES ASSOCIATION</v>
          </cell>
          <cell r="F740" t="str">
            <v>28</v>
          </cell>
          <cell r="G740" t="str">
            <v>Monthly</v>
          </cell>
          <cell r="H740" t="str">
            <v>A</v>
          </cell>
          <cell r="I740">
            <v>2016</v>
          </cell>
          <cell r="J740" t="str">
            <v>Washington Public Employees Association</v>
          </cell>
          <cell r="K740" t="str">
            <v>per DOP website</v>
          </cell>
          <cell r="L740">
            <v>41456</v>
          </cell>
          <cell r="M740">
            <v>28722</v>
          </cell>
          <cell r="N740" t="b">
            <v>0</v>
          </cell>
          <cell r="O740">
            <v>2016</v>
          </cell>
        </row>
        <row r="741">
          <cell r="E741" t="str">
            <v>28MONTHLYBCOALITION</v>
          </cell>
          <cell r="F741" t="str">
            <v>28</v>
          </cell>
          <cell r="G741" t="str">
            <v>Monthly</v>
          </cell>
          <cell r="H741" t="str">
            <v>B</v>
          </cell>
          <cell r="I741">
            <v>2068</v>
          </cell>
          <cell r="J741" t="str">
            <v>Coalition</v>
          </cell>
          <cell r="K741" t="str">
            <v>per DOP website</v>
          </cell>
          <cell r="L741">
            <v>41456</v>
          </cell>
          <cell r="M741">
            <v>41515</v>
          </cell>
          <cell r="N741" t="b">
            <v>0</v>
          </cell>
          <cell r="O741">
            <v>2068</v>
          </cell>
        </row>
        <row r="742">
          <cell r="E742" t="str">
            <v>28MONTHLYBNON-REPRESENTED STATE EMPLOYEES</v>
          </cell>
          <cell r="F742" t="str">
            <v>28</v>
          </cell>
          <cell r="G742" t="str">
            <v>Monthly</v>
          </cell>
          <cell r="H742" t="str">
            <v>B</v>
          </cell>
          <cell r="I742">
            <v>2068</v>
          </cell>
          <cell r="J742" t="str">
            <v>Non-Represented State Employees</v>
          </cell>
          <cell r="K742" t="str">
            <v>per DOP website</v>
          </cell>
          <cell r="L742">
            <v>41456</v>
          </cell>
          <cell r="M742">
            <v>10535</v>
          </cell>
          <cell r="N742" t="b">
            <v>0</v>
          </cell>
          <cell r="O742">
            <v>2068</v>
          </cell>
        </row>
        <row r="743">
          <cell r="E743" t="str">
            <v>28MONTHLYBTEAMSTERS LOCAL UNION NUMBER 117</v>
          </cell>
          <cell r="F743" t="str">
            <v>28</v>
          </cell>
          <cell r="G743" t="str">
            <v>Monthly</v>
          </cell>
          <cell r="H743" t="str">
            <v>B</v>
          </cell>
          <cell r="I743">
            <v>2094</v>
          </cell>
          <cell r="J743" t="str">
            <v>Teamsters Local Union Number 117</v>
          </cell>
          <cell r="K743" t="str">
            <v>per Noli Benitez 201307</v>
          </cell>
          <cell r="L743">
            <v>41456</v>
          </cell>
          <cell r="M743">
            <v>10535</v>
          </cell>
          <cell r="N743" t="b">
            <v>0</v>
          </cell>
          <cell r="O743">
            <v>2094</v>
          </cell>
        </row>
        <row r="744">
          <cell r="E744" t="str">
            <v>28MONTHLYBWASHINGTON FEDERATION OF STATE EMPLOYEES</v>
          </cell>
          <cell r="F744" t="str">
            <v>28</v>
          </cell>
          <cell r="G744" t="str">
            <v>Monthly</v>
          </cell>
          <cell r="H744" t="str">
            <v>B</v>
          </cell>
          <cell r="I744">
            <v>2068</v>
          </cell>
          <cell r="J744" t="str">
            <v>Washington Federation of State Employees</v>
          </cell>
          <cell r="K744" t="str">
            <v>per DOP website</v>
          </cell>
          <cell r="L744">
            <v>41456</v>
          </cell>
          <cell r="M744">
            <v>24459</v>
          </cell>
          <cell r="N744" t="b">
            <v>0</v>
          </cell>
          <cell r="O744">
            <v>2068</v>
          </cell>
        </row>
        <row r="745">
          <cell r="E745" t="str">
            <v>28MONTHLYBWASHINGTON PUBLIC EMPLOYEES ASSOCIATION</v>
          </cell>
          <cell r="F745" t="str">
            <v>28</v>
          </cell>
          <cell r="G745" t="str">
            <v>Monthly</v>
          </cell>
          <cell r="H745" t="str">
            <v>B</v>
          </cell>
          <cell r="I745">
            <v>2068</v>
          </cell>
          <cell r="J745" t="str">
            <v>Washington Public Employees Association</v>
          </cell>
          <cell r="K745" t="str">
            <v>per DOP website</v>
          </cell>
          <cell r="L745">
            <v>41456</v>
          </cell>
          <cell r="M745">
            <v>28723</v>
          </cell>
          <cell r="N745" t="b">
            <v>0</v>
          </cell>
          <cell r="O745">
            <v>2068</v>
          </cell>
        </row>
        <row r="746">
          <cell r="E746" t="str">
            <v>28MONTHLYCCOALITION</v>
          </cell>
          <cell r="F746" t="str">
            <v>28</v>
          </cell>
          <cell r="G746" t="str">
            <v>Monthly</v>
          </cell>
          <cell r="H746" t="str">
            <v>C</v>
          </cell>
          <cell r="I746">
            <v>2113</v>
          </cell>
          <cell r="J746" t="str">
            <v>Coalition</v>
          </cell>
          <cell r="K746" t="str">
            <v>per DOP website</v>
          </cell>
          <cell r="L746">
            <v>41456</v>
          </cell>
          <cell r="M746">
            <v>41516</v>
          </cell>
          <cell r="N746" t="b">
            <v>0</v>
          </cell>
          <cell r="O746">
            <v>2113</v>
          </cell>
        </row>
        <row r="747">
          <cell r="E747" t="str">
            <v>28MONTHLYCNON-REPRESENTED STATE EMPLOYEES</v>
          </cell>
          <cell r="F747" t="str">
            <v>28</v>
          </cell>
          <cell r="G747" t="str">
            <v>Monthly</v>
          </cell>
          <cell r="H747" t="str">
            <v>C</v>
          </cell>
          <cell r="I747">
            <v>2113</v>
          </cell>
          <cell r="J747" t="str">
            <v>Non-Represented State Employees</v>
          </cell>
          <cell r="K747" t="str">
            <v>per DOP website</v>
          </cell>
          <cell r="L747">
            <v>41456</v>
          </cell>
          <cell r="M747">
            <v>10536</v>
          </cell>
          <cell r="N747" t="b">
            <v>0</v>
          </cell>
          <cell r="O747">
            <v>2113</v>
          </cell>
        </row>
        <row r="748">
          <cell r="E748" t="str">
            <v>28MONTHLYCTEAMSTERS LOCAL UNION NUMBER 117</v>
          </cell>
          <cell r="F748" t="str">
            <v>28</v>
          </cell>
          <cell r="G748" t="str">
            <v>Monthly</v>
          </cell>
          <cell r="H748" t="str">
            <v>C</v>
          </cell>
          <cell r="I748">
            <v>2140</v>
          </cell>
          <cell r="J748" t="str">
            <v>Teamsters Local Union Number 117</v>
          </cell>
          <cell r="K748" t="str">
            <v>per Noli Benitez 201307</v>
          </cell>
          <cell r="L748">
            <v>41456</v>
          </cell>
          <cell r="M748">
            <v>10536</v>
          </cell>
          <cell r="N748" t="b">
            <v>0</v>
          </cell>
          <cell r="O748">
            <v>2140</v>
          </cell>
        </row>
        <row r="749">
          <cell r="E749" t="str">
            <v>28MONTHLYCWASHINGTON FEDERATION OF STATE EMPLOYEES</v>
          </cell>
          <cell r="F749" t="str">
            <v>28</v>
          </cell>
          <cell r="G749" t="str">
            <v>Monthly</v>
          </cell>
          <cell r="H749" t="str">
            <v>C</v>
          </cell>
          <cell r="I749">
            <v>2113</v>
          </cell>
          <cell r="J749" t="str">
            <v>Washington Federation of State Employees</v>
          </cell>
          <cell r="K749" t="str">
            <v>per DOP website</v>
          </cell>
          <cell r="L749">
            <v>41456</v>
          </cell>
          <cell r="M749">
            <v>24460</v>
          </cell>
          <cell r="N749" t="b">
            <v>0</v>
          </cell>
          <cell r="O749">
            <v>2113</v>
          </cell>
        </row>
        <row r="750">
          <cell r="E750" t="str">
            <v>28MONTHLYCWASHINGTON PUBLIC EMPLOYEES ASSOCIATION</v>
          </cell>
          <cell r="F750" t="str">
            <v>28</v>
          </cell>
          <cell r="G750" t="str">
            <v>Monthly</v>
          </cell>
          <cell r="H750" t="str">
            <v>C</v>
          </cell>
          <cell r="I750">
            <v>2113</v>
          </cell>
          <cell r="J750" t="str">
            <v>Washington Public Employees Association</v>
          </cell>
          <cell r="K750" t="str">
            <v>per DOP website</v>
          </cell>
          <cell r="L750">
            <v>41456</v>
          </cell>
          <cell r="M750">
            <v>28724</v>
          </cell>
          <cell r="N750" t="b">
            <v>0</v>
          </cell>
          <cell r="O750">
            <v>2113</v>
          </cell>
        </row>
        <row r="751">
          <cell r="E751" t="str">
            <v>28MONTHLYDCOALITION</v>
          </cell>
          <cell r="F751" t="str">
            <v>28</v>
          </cell>
          <cell r="G751" t="str">
            <v>Monthly</v>
          </cell>
          <cell r="H751" t="str">
            <v>D</v>
          </cell>
          <cell r="I751">
            <v>2161</v>
          </cell>
          <cell r="J751" t="str">
            <v>Coalition</v>
          </cell>
          <cell r="K751" t="str">
            <v>per DOP website</v>
          </cell>
          <cell r="L751">
            <v>41456</v>
          </cell>
          <cell r="M751">
            <v>41517</v>
          </cell>
          <cell r="N751" t="b">
            <v>0</v>
          </cell>
          <cell r="O751">
            <v>2161</v>
          </cell>
        </row>
        <row r="752">
          <cell r="E752" t="str">
            <v>28MONTHLYDNON-REPRESENTED STATE EMPLOYEES</v>
          </cell>
          <cell r="F752" t="str">
            <v>28</v>
          </cell>
          <cell r="G752" t="str">
            <v>Monthly</v>
          </cell>
          <cell r="H752" t="str">
            <v>D</v>
          </cell>
          <cell r="I752">
            <v>2161</v>
          </cell>
          <cell r="J752" t="str">
            <v>Non-Represented State Employees</v>
          </cell>
          <cell r="K752" t="str">
            <v>per DOP website</v>
          </cell>
          <cell r="L752">
            <v>41456</v>
          </cell>
          <cell r="M752">
            <v>10537</v>
          </cell>
          <cell r="N752" t="b">
            <v>0</v>
          </cell>
          <cell r="O752">
            <v>2161</v>
          </cell>
        </row>
        <row r="753">
          <cell r="E753" t="str">
            <v>28MONTHLYDTEAMSTERS LOCAL UNION NUMBER 117</v>
          </cell>
          <cell r="F753" t="str">
            <v>28</v>
          </cell>
          <cell r="G753" t="str">
            <v>Monthly</v>
          </cell>
          <cell r="H753" t="str">
            <v>D</v>
          </cell>
          <cell r="I753">
            <v>2190</v>
          </cell>
          <cell r="J753" t="str">
            <v>Teamsters Local Union Number 117</v>
          </cell>
          <cell r="K753" t="str">
            <v>per Noli Benitez 201307</v>
          </cell>
          <cell r="L753">
            <v>41456</v>
          </cell>
          <cell r="M753">
            <v>10537</v>
          </cell>
          <cell r="N753" t="b">
            <v>0</v>
          </cell>
          <cell r="O753">
            <v>2190</v>
          </cell>
        </row>
        <row r="754">
          <cell r="E754" t="str">
            <v>28MONTHLYDWASHINGTON FEDERATION OF STATE EMPLOYEES</v>
          </cell>
          <cell r="F754" t="str">
            <v>28</v>
          </cell>
          <cell r="G754" t="str">
            <v>Monthly</v>
          </cell>
          <cell r="H754" t="str">
            <v>D</v>
          </cell>
          <cell r="I754">
            <v>2161</v>
          </cell>
          <cell r="J754" t="str">
            <v>Washington Federation of State Employees</v>
          </cell>
          <cell r="K754" t="str">
            <v>per DOP website</v>
          </cell>
          <cell r="L754">
            <v>41456</v>
          </cell>
          <cell r="M754">
            <v>24461</v>
          </cell>
          <cell r="N754" t="b">
            <v>0</v>
          </cell>
          <cell r="O754">
            <v>2161</v>
          </cell>
        </row>
        <row r="755">
          <cell r="E755" t="str">
            <v>28MONTHLYDWASHINGTON PUBLIC EMPLOYEES ASSOCIATION</v>
          </cell>
          <cell r="F755" t="str">
            <v>28</v>
          </cell>
          <cell r="G755" t="str">
            <v>Monthly</v>
          </cell>
          <cell r="H755" t="str">
            <v>D</v>
          </cell>
          <cell r="I755">
            <v>2161</v>
          </cell>
          <cell r="J755" t="str">
            <v>Washington Public Employees Association</v>
          </cell>
          <cell r="K755" t="str">
            <v>per DOP website</v>
          </cell>
          <cell r="L755">
            <v>41456</v>
          </cell>
          <cell r="M755">
            <v>28725</v>
          </cell>
          <cell r="N755" t="b">
            <v>0</v>
          </cell>
          <cell r="O755">
            <v>2161</v>
          </cell>
        </row>
        <row r="756">
          <cell r="E756" t="str">
            <v>28MONTHLYECOALITION</v>
          </cell>
          <cell r="F756" t="str">
            <v>28</v>
          </cell>
          <cell r="G756" t="str">
            <v>Monthly</v>
          </cell>
          <cell r="H756" t="str">
            <v>E</v>
          </cell>
          <cell r="I756">
            <v>2212</v>
          </cell>
          <cell r="J756" t="str">
            <v>Coalition</v>
          </cell>
          <cell r="K756" t="str">
            <v>per DOP website</v>
          </cell>
          <cell r="L756">
            <v>41456</v>
          </cell>
          <cell r="M756">
            <v>41518</v>
          </cell>
          <cell r="N756" t="b">
            <v>0</v>
          </cell>
          <cell r="O756">
            <v>2212</v>
          </cell>
        </row>
        <row r="757">
          <cell r="E757" t="str">
            <v>28MONTHLYENON-REPRESENTED STATE EMPLOYEES</v>
          </cell>
          <cell r="F757" t="str">
            <v>28</v>
          </cell>
          <cell r="G757" t="str">
            <v>Monthly</v>
          </cell>
          <cell r="H757" t="str">
            <v>E</v>
          </cell>
          <cell r="I757">
            <v>2212</v>
          </cell>
          <cell r="J757" t="str">
            <v>Non-Represented State Employees</v>
          </cell>
          <cell r="K757" t="str">
            <v>per DOP website</v>
          </cell>
          <cell r="L757">
            <v>41456</v>
          </cell>
          <cell r="M757">
            <v>10538</v>
          </cell>
          <cell r="N757" t="b">
            <v>0</v>
          </cell>
          <cell r="O757">
            <v>2212</v>
          </cell>
        </row>
        <row r="758">
          <cell r="E758" t="str">
            <v>28MONTHLYETEAMSTERS LOCAL UNION NUMBER 117</v>
          </cell>
          <cell r="F758" t="str">
            <v>28</v>
          </cell>
          <cell r="G758" t="str">
            <v>Monthly</v>
          </cell>
          <cell r="H758" t="str">
            <v>E</v>
          </cell>
          <cell r="I758">
            <v>2241</v>
          </cell>
          <cell r="J758" t="str">
            <v>Teamsters Local Union Number 117</v>
          </cell>
          <cell r="K758" t="str">
            <v>per Noli Benitez 201307</v>
          </cell>
          <cell r="L758">
            <v>41456</v>
          </cell>
          <cell r="M758">
            <v>10538</v>
          </cell>
          <cell r="N758" t="b">
            <v>0</v>
          </cell>
          <cell r="O758">
            <v>2241</v>
          </cell>
        </row>
        <row r="759">
          <cell r="E759" t="str">
            <v>28MONTHLYEWASHINGTON FEDERATION OF STATE EMPLOYEES</v>
          </cell>
          <cell r="F759" t="str">
            <v>28</v>
          </cell>
          <cell r="G759" t="str">
            <v>Monthly</v>
          </cell>
          <cell r="H759" t="str">
            <v>E</v>
          </cell>
          <cell r="I759">
            <v>2212</v>
          </cell>
          <cell r="J759" t="str">
            <v>Washington Federation of State Employees</v>
          </cell>
          <cell r="K759" t="str">
            <v>per DOP website</v>
          </cell>
          <cell r="L759">
            <v>41456</v>
          </cell>
          <cell r="M759">
            <v>24462</v>
          </cell>
          <cell r="N759" t="b">
            <v>0</v>
          </cell>
          <cell r="O759">
            <v>2212</v>
          </cell>
        </row>
        <row r="760">
          <cell r="E760" t="str">
            <v>28MONTHLYEWASHINGTON PUBLIC EMPLOYEES ASSOCIATION</v>
          </cell>
          <cell r="F760" t="str">
            <v>28</v>
          </cell>
          <cell r="G760" t="str">
            <v>Monthly</v>
          </cell>
          <cell r="H760" t="str">
            <v>E</v>
          </cell>
          <cell r="I760">
            <v>2212</v>
          </cell>
          <cell r="J760" t="str">
            <v>Washington Public Employees Association</v>
          </cell>
          <cell r="K760" t="str">
            <v>per DOP website</v>
          </cell>
          <cell r="L760">
            <v>41456</v>
          </cell>
          <cell r="M760">
            <v>28726</v>
          </cell>
          <cell r="N760" t="b">
            <v>0</v>
          </cell>
          <cell r="O760">
            <v>2212</v>
          </cell>
        </row>
        <row r="761">
          <cell r="E761" t="str">
            <v>28MONTHLYFCOALITION</v>
          </cell>
          <cell r="F761" t="str">
            <v>28</v>
          </cell>
          <cell r="G761" t="str">
            <v>Monthly</v>
          </cell>
          <cell r="H761" t="str">
            <v>F</v>
          </cell>
          <cell r="I761">
            <v>2266</v>
          </cell>
          <cell r="J761" t="str">
            <v>Coalition</v>
          </cell>
          <cell r="K761" t="str">
            <v>per DOP website</v>
          </cell>
          <cell r="L761">
            <v>41456</v>
          </cell>
          <cell r="M761">
            <v>41519</v>
          </cell>
          <cell r="N761" t="b">
            <v>0</v>
          </cell>
          <cell r="O761">
            <v>2266</v>
          </cell>
        </row>
        <row r="762">
          <cell r="E762" t="str">
            <v>28MONTHLYFNON-REPRESENTED STATE EMPLOYEES</v>
          </cell>
          <cell r="F762" t="str">
            <v>28</v>
          </cell>
          <cell r="G762" t="str">
            <v>Monthly</v>
          </cell>
          <cell r="H762" t="str">
            <v>F</v>
          </cell>
          <cell r="I762">
            <v>2266</v>
          </cell>
          <cell r="J762" t="str">
            <v>Non-Represented State Employees</v>
          </cell>
          <cell r="K762" t="str">
            <v>per DOP website</v>
          </cell>
          <cell r="L762">
            <v>41456</v>
          </cell>
          <cell r="M762">
            <v>10539</v>
          </cell>
          <cell r="N762" t="b">
            <v>0</v>
          </cell>
          <cell r="O762">
            <v>2266</v>
          </cell>
        </row>
        <row r="763">
          <cell r="E763" t="str">
            <v>28MONTHLYFTEAMSTERS LOCAL UNION NUMBER 117</v>
          </cell>
          <cell r="F763" t="str">
            <v>28</v>
          </cell>
          <cell r="G763" t="str">
            <v>Monthly</v>
          </cell>
          <cell r="H763" t="str">
            <v>F</v>
          </cell>
          <cell r="I763">
            <v>2295</v>
          </cell>
          <cell r="J763" t="str">
            <v>Teamsters Local Union Number 117</v>
          </cell>
          <cell r="K763" t="str">
            <v>per Noli Benitez 201307</v>
          </cell>
          <cell r="L763">
            <v>41456</v>
          </cell>
          <cell r="M763">
            <v>10539</v>
          </cell>
          <cell r="N763" t="b">
            <v>0</v>
          </cell>
          <cell r="O763">
            <v>2295</v>
          </cell>
        </row>
        <row r="764">
          <cell r="E764" t="str">
            <v>28MONTHLYFWASHINGTON FEDERATION OF STATE EMPLOYEES</v>
          </cell>
          <cell r="F764" t="str">
            <v>28</v>
          </cell>
          <cell r="G764" t="str">
            <v>Monthly</v>
          </cell>
          <cell r="H764" t="str">
            <v>F</v>
          </cell>
          <cell r="I764">
            <v>2266</v>
          </cell>
          <cell r="J764" t="str">
            <v>Washington Federation of State Employees</v>
          </cell>
          <cell r="K764" t="str">
            <v>per DOP website</v>
          </cell>
          <cell r="L764">
            <v>41456</v>
          </cell>
          <cell r="M764">
            <v>24463</v>
          </cell>
          <cell r="N764" t="b">
            <v>0</v>
          </cell>
          <cell r="O764">
            <v>2266</v>
          </cell>
        </row>
        <row r="765">
          <cell r="E765" t="str">
            <v>28MONTHLYFWASHINGTON PUBLIC EMPLOYEES ASSOCIATION</v>
          </cell>
          <cell r="F765" t="str">
            <v>28</v>
          </cell>
          <cell r="G765" t="str">
            <v>Monthly</v>
          </cell>
          <cell r="H765" t="str">
            <v>F</v>
          </cell>
          <cell r="I765">
            <v>2266</v>
          </cell>
          <cell r="J765" t="str">
            <v>Washington Public Employees Association</v>
          </cell>
          <cell r="K765" t="str">
            <v>per DOP website</v>
          </cell>
          <cell r="L765">
            <v>41456</v>
          </cell>
          <cell r="M765">
            <v>28727</v>
          </cell>
          <cell r="N765" t="b">
            <v>0</v>
          </cell>
          <cell r="O765">
            <v>2266</v>
          </cell>
        </row>
        <row r="766">
          <cell r="E766" t="str">
            <v>28MONTHLYGCOALITION</v>
          </cell>
          <cell r="F766" t="str">
            <v>28</v>
          </cell>
          <cell r="G766" t="str">
            <v>Monthly</v>
          </cell>
          <cell r="H766" t="str">
            <v>G</v>
          </cell>
          <cell r="I766">
            <v>2317</v>
          </cell>
          <cell r="J766" t="str">
            <v>Coalition</v>
          </cell>
          <cell r="K766" t="str">
            <v>per DOP website</v>
          </cell>
          <cell r="L766">
            <v>41456</v>
          </cell>
          <cell r="M766">
            <v>41520</v>
          </cell>
          <cell r="N766" t="b">
            <v>0</v>
          </cell>
          <cell r="O766">
            <v>2317</v>
          </cell>
        </row>
        <row r="767">
          <cell r="E767" t="str">
            <v>28MONTHLYGNON-REPRESENTED STATE EMPLOYEES</v>
          </cell>
          <cell r="F767" t="str">
            <v>28</v>
          </cell>
          <cell r="G767" t="str">
            <v>Monthly</v>
          </cell>
          <cell r="H767" t="str">
            <v>G</v>
          </cell>
          <cell r="I767">
            <v>2317</v>
          </cell>
          <cell r="J767" t="str">
            <v>Non-Represented State Employees</v>
          </cell>
          <cell r="K767" t="str">
            <v>per DOP website</v>
          </cell>
          <cell r="L767">
            <v>41456</v>
          </cell>
          <cell r="M767">
            <v>10540</v>
          </cell>
          <cell r="N767" t="b">
            <v>0</v>
          </cell>
          <cell r="O767">
            <v>2317</v>
          </cell>
        </row>
        <row r="768">
          <cell r="E768" t="str">
            <v>28MONTHLYGTEAMSTERS LOCAL UNION NUMBER 117</v>
          </cell>
          <cell r="F768" t="str">
            <v>28</v>
          </cell>
          <cell r="G768" t="str">
            <v>Monthly</v>
          </cell>
          <cell r="H768" t="str">
            <v>G</v>
          </cell>
          <cell r="I768">
            <v>2347</v>
          </cell>
          <cell r="J768" t="str">
            <v>Teamsters Local Union Number 117</v>
          </cell>
          <cell r="K768" t="str">
            <v>per Noli Benitez 201307</v>
          </cell>
          <cell r="L768">
            <v>41456</v>
          </cell>
          <cell r="M768">
            <v>10540</v>
          </cell>
          <cell r="N768" t="b">
            <v>0</v>
          </cell>
          <cell r="O768">
            <v>2347</v>
          </cell>
        </row>
        <row r="769">
          <cell r="E769" t="str">
            <v>28MONTHLYGWASHINGTON FEDERATION OF STATE EMPLOYEES</v>
          </cell>
          <cell r="F769" t="str">
            <v>28</v>
          </cell>
          <cell r="G769" t="str">
            <v>Monthly</v>
          </cell>
          <cell r="H769" t="str">
            <v>G</v>
          </cell>
          <cell r="I769">
            <v>2317</v>
          </cell>
          <cell r="J769" t="str">
            <v>Washington Federation of State Employees</v>
          </cell>
          <cell r="K769" t="str">
            <v>per DOP website</v>
          </cell>
          <cell r="L769">
            <v>41456</v>
          </cell>
          <cell r="M769">
            <v>24464</v>
          </cell>
          <cell r="N769" t="b">
            <v>0</v>
          </cell>
          <cell r="O769">
            <v>2317</v>
          </cell>
        </row>
        <row r="770">
          <cell r="E770" t="str">
            <v>28MONTHLYGWASHINGTON PUBLIC EMPLOYEES ASSOCIATION</v>
          </cell>
          <cell r="F770" t="str">
            <v>28</v>
          </cell>
          <cell r="G770" t="str">
            <v>Monthly</v>
          </cell>
          <cell r="H770" t="str">
            <v>G</v>
          </cell>
          <cell r="I770">
            <v>2317</v>
          </cell>
          <cell r="J770" t="str">
            <v>Washington Public Employees Association</v>
          </cell>
          <cell r="K770" t="str">
            <v>per DOP website</v>
          </cell>
          <cell r="L770">
            <v>41456</v>
          </cell>
          <cell r="M770">
            <v>28728</v>
          </cell>
          <cell r="N770" t="b">
            <v>0</v>
          </cell>
          <cell r="O770">
            <v>2317</v>
          </cell>
        </row>
        <row r="771">
          <cell r="E771" t="str">
            <v>28MONTHLYHCOALITION</v>
          </cell>
          <cell r="F771" t="str">
            <v>28</v>
          </cell>
          <cell r="G771" t="str">
            <v>Monthly</v>
          </cell>
          <cell r="H771" t="str">
            <v>H</v>
          </cell>
          <cell r="I771">
            <v>2370</v>
          </cell>
          <cell r="J771" t="str">
            <v>Coalition</v>
          </cell>
          <cell r="K771" t="str">
            <v>per DOP website</v>
          </cell>
          <cell r="L771">
            <v>41456</v>
          </cell>
          <cell r="M771">
            <v>41521</v>
          </cell>
          <cell r="N771" t="b">
            <v>0</v>
          </cell>
          <cell r="O771">
            <v>2370</v>
          </cell>
        </row>
        <row r="772">
          <cell r="E772" t="str">
            <v>28MONTHLYHNON-REPRESENTED STATE EMPLOYEES</v>
          </cell>
          <cell r="F772" t="str">
            <v>28</v>
          </cell>
          <cell r="G772" t="str">
            <v>Monthly</v>
          </cell>
          <cell r="H772" t="str">
            <v>H</v>
          </cell>
          <cell r="I772">
            <v>2370</v>
          </cell>
          <cell r="J772" t="str">
            <v>Non-Represented State Employees</v>
          </cell>
          <cell r="K772" t="str">
            <v>per DOP website</v>
          </cell>
          <cell r="L772">
            <v>41456</v>
          </cell>
          <cell r="M772">
            <v>10541</v>
          </cell>
          <cell r="N772" t="b">
            <v>0</v>
          </cell>
          <cell r="O772">
            <v>2370</v>
          </cell>
        </row>
        <row r="773">
          <cell r="E773" t="str">
            <v>28MONTHLYHTEAMSTERS LOCAL UNION NUMBER 117</v>
          </cell>
          <cell r="F773" t="str">
            <v>28</v>
          </cell>
          <cell r="G773" t="str">
            <v>Monthly</v>
          </cell>
          <cell r="H773" t="str">
            <v>H</v>
          </cell>
          <cell r="I773">
            <v>2401</v>
          </cell>
          <cell r="J773" t="str">
            <v>Teamsters Local Union Number 117</v>
          </cell>
          <cell r="K773" t="str">
            <v>per Noli Benitez 201307</v>
          </cell>
          <cell r="L773">
            <v>41456</v>
          </cell>
          <cell r="M773">
            <v>10541</v>
          </cell>
          <cell r="N773" t="b">
            <v>0</v>
          </cell>
          <cell r="O773">
            <v>2401</v>
          </cell>
        </row>
        <row r="774">
          <cell r="E774" t="str">
            <v>28MONTHLYHWASHINGTON FEDERATION OF STATE EMPLOYEES</v>
          </cell>
          <cell r="F774" t="str">
            <v>28</v>
          </cell>
          <cell r="G774" t="str">
            <v>Monthly</v>
          </cell>
          <cell r="H774" t="str">
            <v>H</v>
          </cell>
          <cell r="I774">
            <v>2370</v>
          </cell>
          <cell r="J774" t="str">
            <v>Washington Federation of State Employees</v>
          </cell>
          <cell r="K774" t="str">
            <v>per DOP website</v>
          </cell>
          <cell r="L774">
            <v>41456</v>
          </cell>
          <cell r="M774">
            <v>24465</v>
          </cell>
          <cell r="N774" t="b">
            <v>0</v>
          </cell>
          <cell r="O774">
            <v>2370</v>
          </cell>
        </row>
        <row r="775">
          <cell r="E775" t="str">
            <v>28MONTHLYHWASHINGTON PUBLIC EMPLOYEES ASSOCIATION</v>
          </cell>
          <cell r="F775" t="str">
            <v>28</v>
          </cell>
          <cell r="G775" t="str">
            <v>Monthly</v>
          </cell>
          <cell r="H775" t="str">
            <v>H</v>
          </cell>
          <cell r="I775">
            <v>2370</v>
          </cell>
          <cell r="J775" t="str">
            <v>Washington Public Employees Association</v>
          </cell>
          <cell r="K775" t="str">
            <v>per DOP website</v>
          </cell>
          <cell r="L775">
            <v>41456</v>
          </cell>
          <cell r="M775">
            <v>28729</v>
          </cell>
          <cell r="N775" t="b">
            <v>0</v>
          </cell>
          <cell r="O775">
            <v>2370</v>
          </cell>
        </row>
        <row r="776">
          <cell r="E776" t="str">
            <v>28MONTHLYICOALITION</v>
          </cell>
          <cell r="F776" t="str">
            <v>28</v>
          </cell>
          <cell r="G776" t="str">
            <v>Monthly</v>
          </cell>
          <cell r="H776" t="str">
            <v>I</v>
          </cell>
          <cell r="I776">
            <v>2426</v>
          </cell>
          <cell r="J776" t="str">
            <v>Coalition</v>
          </cell>
          <cell r="K776" t="str">
            <v>per DOP website</v>
          </cell>
          <cell r="L776">
            <v>41456</v>
          </cell>
          <cell r="M776">
            <v>41522</v>
          </cell>
          <cell r="N776" t="b">
            <v>0</v>
          </cell>
          <cell r="O776">
            <v>2426</v>
          </cell>
        </row>
        <row r="777">
          <cell r="E777" t="str">
            <v>28MONTHLYINON-REPRESENTED STATE EMPLOYEES</v>
          </cell>
          <cell r="F777" t="str">
            <v>28</v>
          </cell>
          <cell r="G777" t="str">
            <v>Monthly</v>
          </cell>
          <cell r="H777" t="str">
            <v>I</v>
          </cell>
          <cell r="I777">
            <v>2426</v>
          </cell>
          <cell r="J777" t="str">
            <v>Non-Represented State Employees</v>
          </cell>
          <cell r="K777" t="str">
            <v>per DOP website</v>
          </cell>
          <cell r="L777">
            <v>41456</v>
          </cell>
          <cell r="M777">
            <v>10542</v>
          </cell>
          <cell r="N777" t="b">
            <v>0</v>
          </cell>
          <cell r="O777">
            <v>2426</v>
          </cell>
        </row>
        <row r="778">
          <cell r="E778" t="str">
            <v>28MONTHLYITEAMSTERS LOCAL UNION NUMBER 117</v>
          </cell>
          <cell r="F778" t="str">
            <v>28</v>
          </cell>
          <cell r="G778" t="str">
            <v>Monthly</v>
          </cell>
          <cell r="H778" t="str">
            <v>I</v>
          </cell>
          <cell r="I778">
            <v>2457</v>
          </cell>
          <cell r="J778" t="str">
            <v>Teamsters Local Union Number 117</v>
          </cell>
          <cell r="K778" t="str">
            <v>per Noli Benitez 201307</v>
          </cell>
          <cell r="L778">
            <v>41456</v>
          </cell>
          <cell r="M778">
            <v>10542</v>
          </cell>
          <cell r="N778" t="b">
            <v>0</v>
          </cell>
          <cell r="O778">
            <v>2457</v>
          </cell>
        </row>
        <row r="779">
          <cell r="E779" t="str">
            <v>28MONTHLYIWASHINGTON FEDERATION OF STATE EMPLOYEES</v>
          </cell>
          <cell r="F779" t="str">
            <v>28</v>
          </cell>
          <cell r="G779" t="str">
            <v>Monthly</v>
          </cell>
          <cell r="H779" t="str">
            <v>I</v>
          </cell>
          <cell r="I779">
            <v>2426</v>
          </cell>
          <cell r="J779" t="str">
            <v>Washington Federation of State Employees</v>
          </cell>
          <cell r="K779" t="str">
            <v>per DOP website</v>
          </cell>
          <cell r="L779">
            <v>41456</v>
          </cell>
          <cell r="M779">
            <v>24466</v>
          </cell>
          <cell r="N779" t="b">
            <v>0</v>
          </cell>
          <cell r="O779">
            <v>2426</v>
          </cell>
        </row>
        <row r="780">
          <cell r="E780" t="str">
            <v>28MONTHLYIWASHINGTON PUBLIC EMPLOYEES ASSOCIATION</v>
          </cell>
          <cell r="F780" t="str">
            <v>28</v>
          </cell>
          <cell r="G780" t="str">
            <v>Monthly</v>
          </cell>
          <cell r="H780" t="str">
            <v>I</v>
          </cell>
          <cell r="I780">
            <v>2426</v>
          </cell>
          <cell r="J780" t="str">
            <v>Washington Public Employees Association</v>
          </cell>
          <cell r="K780" t="str">
            <v>per DOP website</v>
          </cell>
          <cell r="L780">
            <v>41456</v>
          </cell>
          <cell r="M780">
            <v>28730</v>
          </cell>
          <cell r="N780" t="b">
            <v>0</v>
          </cell>
          <cell r="O780">
            <v>2426</v>
          </cell>
        </row>
        <row r="781">
          <cell r="E781" t="str">
            <v>28MONTHLYJCOALITION</v>
          </cell>
          <cell r="F781" t="str">
            <v>28</v>
          </cell>
          <cell r="G781" t="str">
            <v>Monthly</v>
          </cell>
          <cell r="H781" t="str">
            <v>J</v>
          </cell>
          <cell r="I781">
            <v>2482</v>
          </cell>
          <cell r="J781" t="str">
            <v>Coalition</v>
          </cell>
          <cell r="K781" t="str">
            <v>per DOP website</v>
          </cell>
          <cell r="L781">
            <v>41456</v>
          </cell>
          <cell r="M781">
            <v>41523</v>
          </cell>
          <cell r="N781" t="b">
            <v>0</v>
          </cell>
          <cell r="O781">
            <v>2482</v>
          </cell>
        </row>
        <row r="782">
          <cell r="E782" t="str">
            <v>28MONTHLYJNON-REPRESENTED STATE EMPLOYEES</v>
          </cell>
          <cell r="F782" t="str">
            <v>28</v>
          </cell>
          <cell r="G782" t="str">
            <v>Monthly</v>
          </cell>
          <cell r="H782" t="str">
            <v>J</v>
          </cell>
          <cell r="I782">
            <v>2482</v>
          </cell>
          <cell r="J782" t="str">
            <v>Non-Represented State Employees</v>
          </cell>
          <cell r="K782" t="str">
            <v>per DOP website</v>
          </cell>
          <cell r="L782">
            <v>41456</v>
          </cell>
          <cell r="M782">
            <v>10543</v>
          </cell>
          <cell r="N782" t="b">
            <v>0</v>
          </cell>
          <cell r="O782">
            <v>2482</v>
          </cell>
        </row>
        <row r="783">
          <cell r="E783" t="str">
            <v>28MONTHLYJTEAMSTERS LOCAL UNION NUMBER 117</v>
          </cell>
          <cell r="F783" t="str">
            <v>28</v>
          </cell>
          <cell r="G783" t="str">
            <v>Monthly</v>
          </cell>
          <cell r="H783" t="str">
            <v>J</v>
          </cell>
          <cell r="I783">
            <v>2513</v>
          </cell>
          <cell r="J783" t="str">
            <v>Teamsters Local Union Number 117</v>
          </cell>
          <cell r="K783" t="str">
            <v>per Noli Benitez 201307</v>
          </cell>
          <cell r="L783">
            <v>41456</v>
          </cell>
          <cell r="M783">
            <v>10543</v>
          </cell>
          <cell r="N783" t="b">
            <v>0</v>
          </cell>
          <cell r="O783">
            <v>2513</v>
          </cell>
        </row>
        <row r="784">
          <cell r="E784" t="str">
            <v>28MONTHLYJWASHINGTON FEDERATION OF STATE EMPLOYEES</v>
          </cell>
          <cell r="F784" t="str">
            <v>28</v>
          </cell>
          <cell r="G784" t="str">
            <v>Monthly</v>
          </cell>
          <cell r="H784" t="str">
            <v>J</v>
          </cell>
          <cell r="I784">
            <v>2482</v>
          </cell>
          <cell r="J784" t="str">
            <v>Washington Federation of State Employees</v>
          </cell>
          <cell r="K784" t="str">
            <v>per DOP website</v>
          </cell>
          <cell r="L784">
            <v>41456</v>
          </cell>
          <cell r="M784">
            <v>24467</v>
          </cell>
          <cell r="N784" t="b">
            <v>0</v>
          </cell>
          <cell r="O784">
            <v>2482</v>
          </cell>
        </row>
        <row r="785">
          <cell r="E785" t="str">
            <v>28MONTHLYJWASHINGTON PUBLIC EMPLOYEES ASSOCIATION</v>
          </cell>
          <cell r="F785" t="str">
            <v>28</v>
          </cell>
          <cell r="G785" t="str">
            <v>Monthly</v>
          </cell>
          <cell r="H785" t="str">
            <v>J</v>
          </cell>
          <cell r="I785">
            <v>2482</v>
          </cell>
          <cell r="J785" t="str">
            <v>Washington Public Employees Association</v>
          </cell>
          <cell r="K785" t="str">
            <v>per DOP website</v>
          </cell>
          <cell r="L785">
            <v>41456</v>
          </cell>
          <cell r="M785">
            <v>28731</v>
          </cell>
          <cell r="N785" t="b">
            <v>0</v>
          </cell>
          <cell r="O785">
            <v>2482</v>
          </cell>
        </row>
        <row r="786">
          <cell r="E786" t="str">
            <v>28MONTHLYKCOALITION</v>
          </cell>
          <cell r="F786" t="str">
            <v>28</v>
          </cell>
          <cell r="G786" t="str">
            <v>Monthly</v>
          </cell>
          <cell r="H786" t="str">
            <v>K</v>
          </cell>
          <cell r="I786">
            <v>2542</v>
          </cell>
          <cell r="J786" t="str">
            <v>Coalition</v>
          </cell>
          <cell r="K786" t="str">
            <v>per DOP website</v>
          </cell>
          <cell r="L786">
            <v>41456</v>
          </cell>
          <cell r="M786">
            <v>41524</v>
          </cell>
          <cell r="N786" t="b">
            <v>0</v>
          </cell>
          <cell r="O786">
            <v>2542</v>
          </cell>
        </row>
        <row r="787">
          <cell r="E787" t="str">
            <v>28MONTHLYKNON-REPRESENTED STATE EMPLOYEES</v>
          </cell>
          <cell r="F787" t="str">
            <v>28</v>
          </cell>
          <cell r="G787" t="str">
            <v>Monthly</v>
          </cell>
          <cell r="H787" t="str">
            <v>K</v>
          </cell>
          <cell r="I787">
            <v>2542</v>
          </cell>
          <cell r="J787" t="str">
            <v>Non-Represented State Employees</v>
          </cell>
          <cell r="K787" t="str">
            <v>per DOP website</v>
          </cell>
          <cell r="L787">
            <v>41456</v>
          </cell>
          <cell r="M787">
            <v>10544</v>
          </cell>
          <cell r="N787" t="b">
            <v>0</v>
          </cell>
          <cell r="O787">
            <v>2542</v>
          </cell>
        </row>
        <row r="788">
          <cell r="E788" t="str">
            <v>28MONTHLYKTEAMSTERS LOCAL UNION NUMBER 117</v>
          </cell>
          <cell r="F788" t="str">
            <v>28</v>
          </cell>
          <cell r="G788" t="str">
            <v>Monthly</v>
          </cell>
          <cell r="H788" t="str">
            <v>K</v>
          </cell>
          <cell r="I788">
            <v>2574</v>
          </cell>
          <cell r="J788" t="str">
            <v>Teamsters Local Union Number 117</v>
          </cell>
          <cell r="K788" t="str">
            <v>per Noli Benitez 201307</v>
          </cell>
          <cell r="L788">
            <v>41456</v>
          </cell>
          <cell r="M788">
            <v>10544</v>
          </cell>
          <cell r="N788" t="b">
            <v>0</v>
          </cell>
          <cell r="O788">
            <v>2574</v>
          </cell>
        </row>
        <row r="789">
          <cell r="E789" t="str">
            <v>28MONTHLYKWASHINGTON FEDERATION OF STATE EMPLOYEES</v>
          </cell>
          <cell r="F789" t="str">
            <v>28</v>
          </cell>
          <cell r="G789" t="str">
            <v>Monthly</v>
          </cell>
          <cell r="H789" t="str">
            <v>K</v>
          </cell>
          <cell r="I789">
            <v>2542</v>
          </cell>
          <cell r="J789" t="str">
            <v>Washington Federation of State Employees</v>
          </cell>
          <cell r="K789" t="str">
            <v>per DOP website</v>
          </cell>
          <cell r="L789">
            <v>41456</v>
          </cell>
          <cell r="M789">
            <v>24468</v>
          </cell>
          <cell r="N789" t="b">
            <v>0</v>
          </cell>
          <cell r="O789">
            <v>2542</v>
          </cell>
        </row>
        <row r="790">
          <cell r="E790" t="str">
            <v>28MONTHLYKWASHINGTON PUBLIC EMPLOYEES ASSOCIATION</v>
          </cell>
          <cell r="F790" t="str">
            <v>28</v>
          </cell>
          <cell r="G790" t="str">
            <v>Monthly</v>
          </cell>
          <cell r="H790" t="str">
            <v>K</v>
          </cell>
          <cell r="I790">
            <v>2542</v>
          </cell>
          <cell r="J790" t="str">
            <v>Washington Public Employees Association</v>
          </cell>
          <cell r="K790" t="str">
            <v>per DOP website</v>
          </cell>
          <cell r="L790">
            <v>41456</v>
          </cell>
          <cell r="M790">
            <v>28732</v>
          </cell>
          <cell r="N790" t="b">
            <v>0</v>
          </cell>
          <cell r="O790">
            <v>2542</v>
          </cell>
        </row>
        <row r="791">
          <cell r="E791" t="str">
            <v>28MONTHLYLCOALITION</v>
          </cell>
          <cell r="F791" t="str">
            <v>28</v>
          </cell>
          <cell r="G791" t="str">
            <v>Monthly</v>
          </cell>
          <cell r="H791" t="str">
            <v>L</v>
          </cell>
          <cell r="I791">
            <v>2598</v>
          </cell>
          <cell r="J791" t="str">
            <v>Coalition</v>
          </cell>
          <cell r="K791" t="str">
            <v>per DOP website</v>
          </cell>
          <cell r="L791">
            <v>41456</v>
          </cell>
          <cell r="M791">
            <v>41525</v>
          </cell>
          <cell r="N791" t="b">
            <v>0</v>
          </cell>
          <cell r="O791">
            <v>2598</v>
          </cell>
        </row>
        <row r="792">
          <cell r="E792" t="str">
            <v>28MONTHLYLNON-REPRESENTED STATE EMPLOYEES</v>
          </cell>
          <cell r="F792" t="str">
            <v>28</v>
          </cell>
          <cell r="G792" t="str">
            <v>Monthly</v>
          </cell>
          <cell r="H792" t="str">
            <v>L</v>
          </cell>
          <cell r="I792">
            <v>2598</v>
          </cell>
          <cell r="J792" t="str">
            <v>Non-Represented State Employees</v>
          </cell>
          <cell r="K792" t="str">
            <v>per DOP website</v>
          </cell>
          <cell r="L792">
            <v>41456</v>
          </cell>
          <cell r="M792">
            <v>10545</v>
          </cell>
          <cell r="N792" t="b">
            <v>0</v>
          </cell>
          <cell r="O792">
            <v>2598</v>
          </cell>
        </row>
        <row r="793">
          <cell r="E793" t="str">
            <v>28MONTHLYLTEAMSTERS LOCAL UNION NUMBER 117</v>
          </cell>
          <cell r="F793" t="str">
            <v>28</v>
          </cell>
          <cell r="G793" t="str">
            <v>Monthly</v>
          </cell>
          <cell r="H793" t="str">
            <v>L</v>
          </cell>
          <cell r="I793">
            <v>2631</v>
          </cell>
          <cell r="J793" t="str">
            <v>Teamsters Local Union Number 117</v>
          </cell>
          <cell r="K793" t="str">
            <v>per Noli Benitez 201307</v>
          </cell>
          <cell r="L793">
            <v>41456</v>
          </cell>
          <cell r="M793">
            <v>10545</v>
          </cell>
          <cell r="N793" t="b">
            <v>0</v>
          </cell>
          <cell r="O793">
            <v>2631</v>
          </cell>
        </row>
        <row r="794">
          <cell r="E794" t="str">
            <v>28MONTHLYLWASHINGTON FEDERATION OF STATE EMPLOYEES</v>
          </cell>
          <cell r="F794" t="str">
            <v>28</v>
          </cell>
          <cell r="G794" t="str">
            <v>Monthly</v>
          </cell>
          <cell r="H794" t="str">
            <v>L</v>
          </cell>
          <cell r="I794">
            <v>2598</v>
          </cell>
          <cell r="J794" t="str">
            <v>Washington Federation of State Employees</v>
          </cell>
          <cell r="K794" t="str">
            <v>per DOP website</v>
          </cell>
          <cell r="L794">
            <v>41456</v>
          </cell>
          <cell r="M794">
            <v>24469</v>
          </cell>
          <cell r="N794" t="b">
            <v>0</v>
          </cell>
          <cell r="O794">
            <v>2598</v>
          </cell>
        </row>
        <row r="795">
          <cell r="E795" t="str">
            <v>28MONTHLYLWASHINGTON PUBLIC EMPLOYEES ASSOCIATION</v>
          </cell>
          <cell r="F795" t="str">
            <v>28</v>
          </cell>
          <cell r="G795" t="str">
            <v>Monthly</v>
          </cell>
          <cell r="H795" t="str">
            <v>L</v>
          </cell>
          <cell r="I795">
            <v>2598</v>
          </cell>
          <cell r="J795" t="str">
            <v>Washington Public Employees Association</v>
          </cell>
          <cell r="K795" t="str">
            <v>per DOP website</v>
          </cell>
          <cell r="L795">
            <v>41456</v>
          </cell>
          <cell r="M795">
            <v>28733</v>
          </cell>
          <cell r="N795" t="b">
            <v>0</v>
          </cell>
          <cell r="O795">
            <v>2598</v>
          </cell>
        </row>
        <row r="796">
          <cell r="E796" t="str">
            <v>28MONTHLYMCOALITION</v>
          </cell>
          <cell r="F796" t="str">
            <v>28</v>
          </cell>
          <cell r="G796" t="str">
            <v>Monthly</v>
          </cell>
          <cell r="H796" t="str">
            <v>M</v>
          </cell>
          <cell r="I796">
            <v>2663</v>
          </cell>
          <cell r="J796" t="str">
            <v>Coalition</v>
          </cell>
          <cell r="K796" t="str">
            <v>per DOP website</v>
          </cell>
          <cell r="L796">
            <v>41456</v>
          </cell>
          <cell r="M796">
            <v>41526</v>
          </cell>
          <cell r="N796" t="b">
            <v>0</v>
          </cell>
          <cell r="O796">
            <v>2663</v>
          </cell>
        </row>
        <row r="797">
          <cell r="E797" t="str">
            <v>28MONTHLYMNON-REPRESENTED STATE EMPLOYEES</v>
          </cell>
          <cell r="F797" t="str">
            <v>28</v>
          </cell>
          <cell r="G797" t="str">
            <v>Monthly</v>
          </cell>
          <cell r="H797" t="str">
            <v>M</v>
          </cell>
          <cell r="I797">
            <v>2663</v>
          </cell>
          <cell r="J797" t="str">
            <v>Non-Represented State Employees</v>
          </cell>
          <cell r="K797" t="str">
            <v>per DOP website</v>
          </cell>
          <cell r="L797">
            <v>41456</v>
          </cell>
          <cell r="M797">
            <v>10546</v>
          </cell>
          <cell r="N797" t="b">
            <v>0</v>
          </cell>
          <cell r="O797">
            <v>2663</v>
          </cell>
        </row>
        <row r="798">
          <cell r="E798" t="str">
            <v>28MONTHLYMTEAMSTERS LOCAL UNION NUMBER 117</v>
          </cell>
          <cell r="F798" t="str">
            <v>28</v>
          </cell>
          <cell r="G798" t="str">
            <v>Monthly</v>
          </cell>
          <cell r="H798" t="str">
            <v>M</v>
          </cell>
          <cell r="I798">
            <v>2697</v>
          </cell>
          <cell r="J798" t="str">
            <v>Teamsters Local Union Number 117</v>
          </cell>
          <cell r="K798" t="str">
            <v>per Noli Benitez 201307</v>
          </cell>
          <cell r="L798">
            <v>41456</v>
          </cell>
          <cell r="M798">
            <v>10546</v>
          </cell>
          <cell r="N798" t="b">
            <v>0</v>
          </cell>
          <cell r="O798">
            <v>2697</v>
          </cell>
        </row>
        <row r="799">
          <cell r="E799" t="str">
            <v>28MONTHLYMWASHINGTON FEDERATION OF STATE EMPLOYEES</v>
          </cell>
          <cell r="F799" t="str">
            <v>28</v>
          </cell>
          <cell r="G799" t="str">
            <v>Monthly</v>
          </cell>
          <cell r="H799" t="str">
            <v>M</v>
          </cell>
          <cell r="I799">
            <v>2663</v>
          </cell>
          <cell r="J799" t="str">
            <v>Washington Federation of State Employees</v>
          </cell>
          <cell r="K799" t="str">
            <v>per DOP website</v>
          </cell>
          <cell r="L799">
            <v>41456</v>
          </cell>
          <cell r="M799">
            <v>24470</v>
          </cell>
          <cell r="N799" t="b">
            <v>0</v>
          </cell>
          <cell r="O799">
            <v>2663</v>
          </cell>
        </row>
        <row r="800">
          <cell r="E800" t="str">
            <v>28MONTHLYMWASHINGTON PUBLIC EMPLOYEES ASSOCIATION</v>
          </cell>
          <cell r="F800" t="str">
            <v>28</v>
          </cell>
          <cell r="G800" t="str">
            <v>Monthly</v>
          </cell>
          <cell r="H800" t="str">
            <v>M</v>
          </cell>
          <cell r="I800">
            <v>2663</v>
          </cell>
          <cell r="J800" t="str">
            <v>Washington Public Employees Association</v>
          </cell>
          <cell r="K800" t="str">
            <v>per DOP website</v>
          </cell>
          <cell r="L800">
            <v>41456</v>
          </cell>
          <cell r="M800">
            <v>28734</v>
          </cell>
          <cell r="N800" t="b">
            <v>0</v>
          </cell>
          <cell r="O800">
            <v>2663</v>
          </cell>
        </row>
        <row r="801">
          <cell r="E801" t="str">
            <v>29EMONTHLYENON-REPRESENTED STATE EMPLOYEES</v>
          </cell>
          <cell r="F801" t="str">
            <v>29E</v>
          </cell>
          <cell r="G801" t="str">
            <v>Monthly</v>
          </cell>
          <cell r="H801" t="str">
            <v>E</v>
          </cell>
          <cell r="I801">
            <v>2266</v>
          </cell>
          <cell r="J801" t="str">
            <v>Non-Represented State Employees</v>
          </cell>
          <cell r="K801" t="str">
            <v>per DOP website</v>
          </cell>
          <cell r="L801">
            <v>41456</v>
          </cell>
          <cell r="M801">
            <v>10216</v>
          </cell>
          <cell r="N801" t="b">
            <v>1</v>
          </cell>
          <cell r="O801">
            <v>2266</v>
          </cell>
        </row>
        <row r="802">
          <cell r="E802" t="str">
            <v>29EMONTHLYFNON-REPRESENTED STATE EMPLOYEES</v>
          </cell>
          <cell r="F802" t="str">
            <v>29E</v>
          </cell>
          <cell r="G802" t="str">
            <v>Monthly</v>
          </cell>
          <cell r="H802" t="str">
            <v>F</v>
          </cell>
          <cell r="I802">
            <v>2317</v>
          </cell>
          <cell r="J802" t="str">
            <v>Non-Represented State Employees</v>
          </cell>
          <cell r="K802" t="str">
            <v>per DOP website</v>
          </cell>
          <cell r="L802">
            <v>41456</v>
          </cell>
          <cell r="M802">
            <v>10217</v>
          </cell>
          <cell r="N802" t="b">
            <v>1</v>
          </cell>
          <cell r="O802">
            <v>2317</v>
          </cell>
        </row>
        <row r="803">
          <cell r="E803" t="str">
            <v>29EMONTHLYGNON-REPRESENTED STATE EMPLOYEES</v>
          </cell>
          <cell r="F803" t="str">
            <v>29E</v>
          </cell>
          <cell r="G803" t="str">
            <v>Monthly</v>
          </cell>
          <cell r="H803" t="str">
            <v>G</v>
          </cell>
          <cell r="I803">
            <v>2370</v>
          </cell>
          <cell r="J803" t="str">
            <v>Non-Represented State Employees</v>
          </cell>
          <cell r="K803" t="str">
            <v>per DOP website</v>
          </cell>
          <cell r="L803">
            <v>41456</v>
          </cell>
          <cell r="M803">
            <v>10218</v>
          </cell>
          <cell r="N803" t="b">
            <v>1</v>
          </cell>
          <cell r="O803">
            <v>2370</v>
          </cell>
        </row>
        <row r="804">
          <cell r="E804" t="str">
            <v>29EMONTHLYHNON-REPRESENTED STATE EMPLOYEES</v>
          </cell>
          <cell r="F804" t="str">
            <v>29E</v>
          </cell>
          <cell r="G804" t="str">
            <v>Monthly</v>
          </cell>
          <cell r="H804" t="str">
            <v>H</v>
          </cell>
          <cell r="I804">
            <v>2426</v>
          </cell>
          <cell r="J804" t="str">
            <v>Non-Represented State Employees</v>
          </cell>
          <cell r="K804" t="str">
            <v>per DOP website</v>
          </cell>
          <cell r="L804">
            <v>41456</v>
          </cell>
          <cell r="M804">
            <v>10219</v>
          </cell>
          <cell r="N804" t="b">
            <v>1</v>
          </cell>
          <cell r="O804">
            <v>2426</v>
          </cell>
        </row>
        <row r="805">
          <cell r="E805" t="str">
            <v>29EMONTHLYINON-REPRESENTED STATE EMPLOYEES</v>
          </cell>
          <cell r="F805" t="str">
            <v>29E</v>
          </cell>
          <cell r="G805" t="str">
            <v>Monthly</v>
          </cell>
          <cell r="H805" t="str">
            <v>I</v>
          </cell>
          <cell r="I805">
            <v>2482</v>
          </cell>
          <cell r="J805" t="str">
            <v>Non-Represented State Employees</v>
          </cell>
          <cell r="K805" t="str">
            <v>per DOP website</v>
          </cell>
          <cell r="L805">
            <v>41456</v>
          </cell>
          <cell r="M805">
            <v>10220</v>
          </cell>
          <cell r="N805" t="b">
            <v>1</v>
          </cell>
          <cell r="O805">
            <v>2482</v>
          </cell>
        </row>
        <row r="806">
          <cell r="E806" t="str">
            <v>29EMONTHLYJNON-REPRESENTED STATE EMPLOYEES</v>
          </cell>
          <cell r="F806" t="str">
            <v>29E</v>
          </cell>
          <cell r="G806" t="str">
            <v>Monthly</v>
          </cell>
          <cell r="H806" t="str">
            <v>J</v>
          </cell>
          <cell r="I806">
            <v>2542</v>
          </cell>
          <cell r="J806" t="str">
            <v>Non-Represented State Employees</v>
          </cell>
          <cell r="K806" t="str">
            <v>per DOP website</v>
          </cell>
          <cell r="L806">
            <v>41456</v>
          </cell>
          <cell r="M806">
            <v>10221</v>
          </cell>
          <cell r="N806" t="b">
            <v>1</v>
          </cell>
          <cell r="O806">
            <v>2542</v>
          </cell>
        </row>
        <row r="807">
          <cell r="E807" t="str">
            <v>29EMONTHLYKNON-REPRESENTED STATE EMPLOYEES</v>
          </cell>
          <cell r="F807" t="str">
            <v>29E</v>
          </cell>
          <cell r="G807" t="str">
            <v>Monthly</v>
          </cell>
          <cell r="H807" t="str">
            <v>K</v>
          </cell>
          <cell r="I807">
            <v>2598</v>
          </cell>
          <cell r="J807" t="str">
            <v>Non-Represented State Employees</v>
          </cell>
          <cell r="K807" t="str">
            <v>per DOP website</v>
          </cell>
          <cell r="L807">
            <v>41456</v>
          </cell>
          <cell r="M807">
            <v>10222</v>
          </cell>
          <cell r="N807" t="b">
            <v>1</v>
          </cell>
          <cell r="O807">
            <v>2598</v>
          </cell>
        </row>
        <row r="808">
          <cell r="E808" t="str">
            <v>29EMONTHLYLNON-REPRESENTED STATE EMPLOYEES</v>
          </cell>
          <cell r="F808" t="str">
            <v>29E</v>
          </cell>
          <cell r="G808" t="str">
            <v>Monthly</v>
          </cell>
          <cell r="H808" t="str">
            <v>L</v>
          </cell>
          <cell r="I808">
            <v>2663</v>
          </cell>
          <cell r="J808" t="str">
            <v>Non-Represented State Employees</v>
          </cell>
          <cell r="K808" t="str">
            <v>per DOP website</v>
          </cell>
          <cell r="L808">
            <v>41456</v>
          </cell>
          <cell r="M808">
            <v>10223</v>
          </cell>
          <cell r="N808" t="b">
            <v>1</v>
          </cell>
          <cell r="O808">
            <v>2663</v>
          </cell>
        </row>
        <row r="809">
          <cell r="E809" t="str">
            <v>29EMONTHLYMNON-REPRESENTED STATE EMPLOYEES</v>
          </cell>
          <cell r="F809" t="str">
            <v>29E</v>
          </cell>
          <cell r="G809" t="str">
            <v>Monthly</v>
          </cell>
          <cell r="H809" t="str">
            <v>M</v>
          </cell>
          <cell r="I809">
            <v>2724</v>
          </cell>
          <cell r="J809" t="str">
            <v>Non-Represented State Employees</v>
          </cell>
          <cell r="K809" t="str">
            <v>per DOP website</v>
          </cell>
          <cell r="L809">
            <v>41456</v>
          </cell>
          <cell r="M809">
            <v>10223</v>
          </cell>
          <cell r="N809" t="b">
            <v>1</v>
          </cell>
          <cell r="O809">
            <v>2724</v>
          </cell>
        </row>
        <row r="810">
          <cell r="E810" t="str">
            <v>29GMONTHLYGNON-REPRESENTED STATE EMPLOYEES</v>
          </cell>
          <cell r="F810" t="str">
            <v>29G</v>
          </cell>
          <cell r="G810" t="str">
            <v>Monthly</v>
          </cell>
          <cell r="H810" t="str">
            <v>G</v>
          </cell>
          <cell r="I810">
            <v>2370</v>
          </cell>
          <cell r="J810" t="str">
            <v>Non-Represented State Employees</v>
          </cell>
          <cell r="K810" t="str">
            <v>per DOP website</v>
          </cell>
          <cell r="L810">
            <v>41456</v>
          </cell>
          <cell r="M810">
            <v>10280</v>
          </cell>
          <cell r="N810" t="b">
            <v>1</v>
          </cell>
          <cell r="O810">
            <v>2370</v>
          </cell>
        </row>
        <row r="811">
          <cell r="E811" t="str">
            <v>29GMONTHLYGTEAMSTERS LOCAL UNION NUMBER 117</v>
          </cell>
          <cell r="F811" t="str">
            <v>29G</v>
          </cell>
          <cell r="G811" t="str">
            <v>Monthly</v>
          </cell>
          <cell r="H811" t="str">
            <v>G</v>
          </cell>
          <cell r="I811">
            <v>2401</v>
          </cell>
          <cell r="J811" t="str">
            <v>Teamsters Local Union Number 117</v>
          </cell>
          <cell r="K811" t="str">
            <v>per DOP website</v>
          </cell>
          <cell r="L811">
            <v>41456</v>
          </cell>
          <cell r="M811">
            <v>10281</v>
          </cell>
          <cell r="N811" t="b">
            <v>1</v>
          </cell>
          <cell r="O811">
            <v>2401</v>
          </cell>
        </row>
        <row r="812">
          <cell r="E812" t="str">
            <v>29GMONTHLYGWASHINGTON FEDERATION OF STATE EMPLOYEES</v>
          </cell>
          <cell r="F812" t="str">
            <v>29G</v>
          </cell>
          <cell r="G812" t="str">
            <v>Monthly</v>
          </cell>
          <cell r="H812" t="str">
            <v>G</v>
          </cell>
          <cell r="I812">
            <v>2370</v>
          </cell>
          <cell r="J812" t="str">
            <v>Washington Federation of State Employees</v>
          </cell>
          <cell r="K812" t="str">
            <v>per DOP website</v>
          </cell>
          <cell r="L812">
            <v>41456</v>
          </cell>
          <cell r="M812">
            <v>10282</v>
          </cell>
          <cell r="N812" t="b">
            <v>1</v>
          </cell>
          <cell r="O812">
            <v>2370</v>
          </cell>
        </row>
        <row r="813">
          <cell r="E813" t="str">
            <v>29GMONTHLYGWASHINGTON PUBLIC EMPLOYEES ASSOCIATION</v>
          </cell>
          <cell r="F813" t="str">
            <v>29G</v>
          </cell>
          <cell r="G813" t="str">
            <v>Monthly</v>
          </cell>
          <cell r="H813" t="str">
            <v>G</v>
          </cell>
          <cell r="I813">
            <v>2370</v>
          </cell>
          <cell r="J813" t="str">
            <v>Washington Public Employees Association</v>
          </cell>
          <cell r="K813" t="str">
            <v>per DOP website</v>
          </cell>
          <cell r="L813">
            <v>41456</v>
          </cell>
          <cell r="M813">
            <v>10283</v>
          </cell>
          <cell r="N813" t="b">
            <v>1</v>
          </cell>
          <cell r="O813">
            <v>2370</v>
          </cell>
        </row>
        <row r="814">
          <cell r="E814" t="str">
            <v>29GMONTHLYHNON-REPRESENTED STATE EMPLOYEES</v>
          </cell>
          <cell r="F814" t="str">
            <v>29G</v>
          </cell>
          <cell r="G814" t="str">
            <v>Monthly</v>
          </cell>
          <cell r="H814" t="str">
            <v>H</v>
          </cell>
          <cell r="I814">
            <v>2426</v>
          </cell>
          <cell r="J814" t="str">
            <v>Non-Represented State Employees</v>
          </cell>
          <cell r="K814" t="str">
            <v>per DOP website</v>
          </cell>
          <cell r="L814">
            <v>41456</v>
          </cell>
          <cell r="M814">
            <v>10284</v>
          </cell>
          <cell r="N814" t="b">
            <v>1</v>
          </cell>
          <cell r="O814">
            <v>2426</v>
          </cell>
        </row>
        <row r="815">
          <cell r="E815" t="str">
            <v>29GMONTHLYHTEAMSTERS LOCAL UNION NUMBER 117</v>
          </cell>
          <cell r="F815" t="str">
            <v>29G</v>
          </cell>
          <cell r="G815" t="str">
            <v>Monthly</v>
          </cell>
          <cell r="H815" t="str">
            <v>H</v>
          </cell>
          <cell r="I815">
            <v>2457</v>
          </cell>
          <cell r="J815" t="str">
            <v>Teamsters Local Union Number 117</v>
          </cell>
          <cell r="K815" t="str">
            <v>per DOP website</v>
          </cell>
          <cell r="L815">
            <v>41456</v>
          </cell>
          <cell r="M815">
            <v>10285</v>
          </cell>
          <cell r="N815" t="b">
            <v>1</v>
          </cell>
          <cell r="O815">
            <v>2457</v>
          </cell>
        </row>
        <row r="816">
          <cell r="E816" t="str">
            <v>29GMONTHLYHWASHINGTON FEDERATION OF STATE EMPLOYEES</v>
          </cell>
          <cell r="F816" t="str">
            <v>29G</v>
          </cell>
          <cell r="G816" t="str">
            <v>Monthly</v>
          </cell>
          <cell r="H816" t="str">
            <v>H</v>
          </cell>
          <cell r="I816">
            <v>2426</v>
          </cell>
          <cell r="J816" t="str">
            <v>Washington Federation of State Employees</v>
          </cell>
          <cell r="K816" t="str">
            <v>per DOP website</v>
          </cell>
          <cell r="L816">
            <v>41456</v>
          </cell>
          <cell r="M816">
            <v>10286</v>
          </cell>
          <cell r="N816" t="b">
            <v>1</v>
          </cell>
          <cell r="O816">
            <v>2426</v>
          </cell>
        </row>
        <row r="817">
          <cell r="E817" t="str">
            <v>29GMONTHLYHWASHINGTON PUBLIC EMPLOYEES ASSOCIATION</v>
          </cell>
          <cell r="F817" t="str">
            <v>29G</v>
          </cell>
          <cell r="G817" t="str">
            <v>Monthly</v>
          </cell>
          <cell r="H817" t="str">
            <v>H</v>
          </cell>
          <cell r="I817">
            <v>2426</v>
          </cell>
          <cell r="J817" t="str">
            <v>Washington Public Employees Association</v>
          </cell>
          <cell r="K817" t="str">
            <v>per DOP website</v>
          </cell>
          <cell r="L817">
            <v>41456</v>
          </cell>
          <cell r="M817">
            <v>10287</v>
          </cell>
          <cell r="N817" t="b">
            <v>1</v>
          </cell>
          <cell r="O817">
            <v>2426</v>
          </cell>
        </row>
        <row r="818">
          <cell r="E818" t="str">
            <v>29GMONTHLYINON-REPRESENTED STATE EMPLOYEES</v>
          </cell>
          <cell r="F818" t="str">
            <v>29G</v>
          </cell>
          <cell r="G818" t="str">
            <v>Monthly</v>
          </cell>
          <cell r="H818" t="str">
            <v>I</v>
          </cell>
          <cell r="I818">
            <v>2482</v>
          </cell>
          <cell r="J818" t="str">
            <v>Non-Represented State Employees</v>
          </cell>
          <cell r="K818" t="str">
            <v>per DOP website</v>
          </cell>
          <cell r="L818">
            <v>41456</v>
          </cell>
          <cell r="M818">
            <v>10288</v>
          </cell>
          <cell r="N818" t="b">
            <v>1</v>
          </cell>
          <cell r="O818">
            <v>2482</v>
          </cell>
        </row>
        <row r="819">
          <cell r="E819" t="str">
            <v>29GMONTHLYITEAMSTERS LOCAL UNION NUMBER 117</v>
          </cell>
          <cell r="F819" t="str">
            <v>29G</v>
          </cell>
          <cell r="G819" t="str">
            <v>Monthly</v>
          </cell>
          <cell r="H819" t="str">
            <v>I</v>
          </cell>
          <cell r="I819">
            <v>2513</v>
          </cell>
          <cell r="J819" t="str">
            <v>Teamsters Local Union Number 117</v>
          </cell>
          <cell r="K819" t="str">
            <v>per DOP website</v>
          </cell>
          <cell r="L819">
            <v>41456</v>
          </cell>
          <cell r="M819">
            <v>10289</v>
          </cell>
          <cell r="N819" t="b">
            <v>1</v>
          </cell>
          <cell r="O819">
            <v>2513</v>
          </cell>
        </row>
        <row r="820">
          <cell r="E820" t="str">
            <v>29GMONTHLYIWASHINGTON FEDERATION OF STATE EMPLOYEES</v>
          </cell>
          <cell r="F820" t="str">
            <v>29G</v>
          </cell>
          <cell r="G820" t="str">
            <v>Monthly</v>
          </cell>
          <cell r="H820" t="str">
            <v>I</v>
          </cell>
          <cell r="I820">
            <v>2482</v>
          </cell>
          <cell r="J820" t="str">
            <v>Washington Federation of State Employees</v>
          </cell>
          <cell r="K820" t="str">
            <v>per DOP website</v>
          </cell>
          <cell r="L820">
            <v>41456</v>
          </cell>
          <cell r="M820">
            <v>10290</v>
          </cell>
          <cell r="N820" t="b">
            <v>1</v>
          </cell>
          <cell r="O820">
            <v>2482</v>
          </cell>
        </row>
        <row r="821">
          <cell r="E821" t="str">
            <v>29GMONTHLYIWASHINGTON PUBLIC EMPLOYEES ASSOCIATION</v>
          </cell>
          <cell r="F821" t="str">
            <v>29G</v>
          </cell>
          <cell r="G821" t="str">
            <v>Monthly</v>
          </cell>
          <cell r="H821" t="str">
            <v>I</v>
          </cell>
          <cell r="I821">
            <v>2482</v>
          </cell>
          <cell r="J821" t="str">
            <v>Washington Public Employees Association</v>
          </cell>
          <cell r="K821" t="str">
            <v>per DOP website</v>
          </cell>
          <cell r="L821">
            <v>41456</v>
          </cell>
          <cell r="M821">
            <v>10291</v>
          </cell>
          <cell r="N821" t="b">
            <v>1</v>
          </cell>
          <cell r="O821">
            <v>2482</v>
          </cell>
        </row>
        <row r="822">
          <cell r="E822" t="str">
            <v>29GMONTHLYJNON-REPRESENTED STATE EMPLOYEES</v>
          </cell>
          <cell r="F822" t="str">
            <v>29G</v>
          </cell>
          <cell r="G822" t="str">
            <v>Monthly</v>
          </cell>
          <cell r="H822" t="str">
            <v>J</v>
          </cell>
          <cell r="I822">
            <v>2542</v>
          </cell>
          <cell r="J822" t="str">
            <v>Non-Represented State Employees</v>
          </cell>
          <cell r="K822" t="str">
            <v>per DOP website</v>
          </cell>
          <cell r="L822">
            <v>41456</v>
          </cell>
          <cell r="M822">
            <v>10292</v>
          </cell>
          <cell r="N822" t="b">
            <v>1</v>
          </cell>
          <cell r="O822">
            <v>2542</v>
          </cell>
        </row>
        <row r="823">
          <cell r="E823" t="str">
            <v>29GMONTHLYJTEAMSTERS LOCAL UNION NUMBER 117</v>
          </cell>
          <cell r="F823" t="str">
            <v>29G</v>
          </cell>
          <cell r="G823" t="str">
            <v>Monthly</v>
          </cell>
          <cell r="H823" t="str">
            <v>J</v>
          </cell>
          <cell r="I823">
            <v>2574</v>
          </cell>
          <cell r="J823" t="str">
            <v>Teamsters Local Union Number 117</v>
          </cell>
          <cell r="K823" t="str">
            <v>per DOP website</v>
          </cell>
          <cell r="L823">
            <v>41456</v>
          </cell>
          <cell r="M823">
            <v>10293</v>
          </cell>
          <cell r="N823" t="b">
            <v>1</v>
          </cell>
          <cell r="O823">
            <v>2574</v>
          </cell>
        </row>
        <row r="824">
          <cell r="E824" t="str">
            <v>29GMONTHLYJWASHINGTON FEDERATION OF STATE EMPLOYEES</v>
          </cell>
          <cell r="F824" t="str">
            <v>29G</v>
          </cell>
          <cell r="G824" t="str">
            <v>Monthly</v>
          </cell>
          <cell r="H824" t="str">
            <v>J</v>
          </cell>
          <cell r="I824">
            <v>2542</v>
          </cell>
          <cell r="J824" t="str">
            <v>Washington Federation of State Employees</v>
          </cell>
          <cell r="K824" t="str">
            <v>per DOP website</v>
          </cell>
          <cell r="L824">
            <v>41456</v>
          </cell>
          <cell r="M824">
            <v>10294</v>
          </cell>
          <cell r="N824" t="b">
            <v>1</v>
          </cell>
          <cell r="O824">
            <v>2542</v>
          </cell>
        </row>
        <row r="825">
          <cell r="E825" t="str">
            <v>29GMONTHLYJWASHINGTON PUBLIC EMPLOYEES ASSOCIATION</v>
          </cell>
          <cell r="F825" t="str">
            <v>29G</v>
          </cell>
          <cell r="G825" t="str">
            <v>Monthly</v>
          </cell>
          <cell r="H825" t="str">
            <v>J</v>
          </cell>
          <cell r="I825">
            <v>2542</v>
          </cell>
          <cell r="J825" t="str">
            <v>Washington Public Employees Association</v>
          </cell>
          <cell r="K825" t="str">
            <v>per DOP website</v>
          </cell>
          <cell r="L825">
            <v>41456</v>
          </cell>
          <cell r="M825">
            <v>10295</v>
          </cell>
          <cell r="N825" t="b">
            <v>1</v>
          </cell>
          <cell r="O825">
            <v>2542</v>
          </cell>
        </row>
        <row r="826">
          <cell r="E826" t="str">
            <v>29GMONTHLYKNON-REPRESENTED STATE EMPLOYEES</v>
          </cell>
          <cell r="F826" t="str">
            <v>29G</v>
          </cell>
          <cell r="G826" t="str">
            <v>Monthly</v>
          </cell>
          <cell r="H826" t="str">
            <v>K</v>
          </cell>
          <cell r="I826">
            <v>2598</v>
          </cell>
          <cell r="J826" t="str">
            <v>Non-Represented State Employees</v>
          </cell>
          <cell r="K826" t="str">
            <v>per DOP website</v>
          </cell>
          <cell r="L826">
            <v>41456</v>
          </cell>
          <cell r="M826">
            <v>10296</v>
          </cell>
          <cell r="N826" t="b">
            <v>1</v>
          </cell>
          <cell r="O826">
            <v>2598</v>
          </cell>
        </row>
        <row r="827">
          <cell r="E827" t="str">
            <v>29GMONTHLYKTEAMSTERS LOCAL UNION NUMBER 117</v>
          </cell>
          <cell r="F827" t="str">
            <v>29G</v>
          </cell>
          <cell r="G827" t="str">
            <v>Monthly</v>
          </cell>
          <cell r="H827" t="str">
            <v>K</v>
          </cell>
          <cell r="I827">
            <v>2631</v>
          </cell>
          <cell r="J827" t="str">
            <v>Teamsters Local Union Number 117</v>
          </cell>
          <cell r="K827" t="str">
            <v>per DOP website</v>
          </cell>
          <cell r="L827">
            <v>41456</v>
          </cell>
          <cell r="M827">
            <v>10297</v>
          </cell>
          <cell r="N827" t="b">
            <v>1</v>
          </cell>
          <cell r="O827">
            <v>2631</v>
          </cell>
        </row>
        <row r="828">
          <cell r="E828" t="str">
            <v>29GMONTHLYKWASHINGTON FEDERATION OF STATE EMPLOYEES</v>
          </cell>
          <cell r="F828" t="str">
            <v>29G</v>
          </cell>
          <cell r="G828" t="str">
            <v>Monthly</v>
          </cell>
          <cell r="H828" t="str">
            <v>K</v>
          </cell>
          <cell r="I828">
            <v>2598</v>
          </cell>
          <cell r="J828" t="str">
            <v>Washington Federation of State Employees</v>
          </cell>
          <cell r="K828" t="str">
            <v>per DOP website</v>
          </cell>
          <cell r="L828">
            <v>41456</v>
          </cell>
          <cell r="M828">
            <v>10298</v>
          </cell>
          <cell r="N828" t="b">
            <v>1</v>
          </cell>
          <cell r="O828">
            <v>2598</v>
          </cell>
        </row>
        <row r="829">
          <cell r="E829" t="str">
            <v>29GMONTHLYKWASHINGTON PUBLIC EMPLOYEES ASSOCIATION</v>
          </cell>
          <cell r="F829" t="str">
            <v>29G</v>
          </cell>
          <cell r="G829" t="str">
            <v>Monthly</v>
          </cell>
          <cell r="H829" t="str">
            <v>K</v>
          </cell>
          <cell r="I829">
            <v>2598</v>
          </cell>
          <cell r="J829" t="str">
            <v>Washington Public Employees Association</v>
          </cell>
          <cell r="K829" t="str">
            <v>per DOP website</v>
          </cell>
          <cell r="L829">
            <v>41456</v>
          </cell>
          <cell r="M829">
            <v>10299</v>
          </cell>
          <cell r="N829" t="b">
            <v>1</v>
          </cell>
          <cell r="O829">
            <v>2598</v>
          </cell>
        </row>
        <row r="830">
          <cell r="E830" t="str">
            <v>29GMONTHLYLNON-REPRESENTED STATE EMPLOYEES</v>
          </cell>
          <cell r="F830" t="str">
            <v>29G</v>
          </cell>
          <cell r="G830" t="str">
            <v>Monthly</v>
          </cell>
          <cell r="H830" t="str">
            <v>L</v>
          </cell>
          <cell r="I830">
            <v>2663</v>
          </cell>
          <cell r="J830" t="str">
            <v>Non-Represented State Employees</v>
          </cell>
          <cell r="K830" t="str">
            <v>per DOP website</v>
          </cell>
          <cell r="L830">
            <v>41456</v>
          </cell>
          <cell r="M830">
            <v>10300</v>
          </cell>
          <cell r="N830" t="b">
            <v>1</v>
          </cell>
          <cell r="O830">
            <v>2663</v>
          </cell>
        </row>
        <row r="831">
          <cell r="E831" t="str">
            <v>29GMONTHLYLTEAMSTERS LOCAL UNION NUMBER 117</v>
          </cell>
          <cell r="F831" t="str">
            <v>29G</v>
          </cell>
          <cell r="G831" t="str">
            <v>Monthly</v>
          </cell>
          <cell r="H831" t="str">
            <v>L</v>
          </cell>
          <cell r="I831">
            <v>2697</v>
          </cell>
          <cell r="J831" t="str">
            <v>Teamsters Local Union Number 117</v>
          </cell>
          <cell r="K831" t="str">
            <v>per DOP website</v>
          </cell>
          <cell r="L831">
            <v>41456</v>
          </cell>
          <cell r="M831">
            <v>10301</v>
          </cell>
          <cell r="N831" t="b">
            <v>1</v>
          </cell>
          <cell r="O831">
            <v>2697</v>
          </cell>
        </row>
        <row r="832">
          <cell r="E832" t="str">
            <v>29GMONTHLYLWASHINGTON FEDERATION OF STATE EMPLOYEES</v>
          </cell>
          <cell r="F832" t="str">
            <v>29G</v>
          </cell>
          <cell r="G832" t="str">
            <v>Monthly</v>
          </cell>
          <cell r="H832" t="str">
            <v>L</v>
          </cell>
          <cell r="I832">
            <v>2663</v>
          </cell>
          <cell r="J832" t="str">
            <v>Washington Federation of State Employees</v>
          </cell>
          <cell r="K832" t="str">
            <v>per DOP website</v>
          </cell>
          <cell r="L832">
            <v>41456</v>
          </cell>
          <cell r="M832">
            <v>10302</v>
          </cell>
          <cell r="N832" t="b">
            <v>1</v>
          </cell>
          <cell r="O832">
            <v>2663</v>
          </cell>
        </row>
        <row r="833">
          <cell r="E833" t="str">
            <v>29GMONTHLYLWASHINGTON PUBLIC EMPLOYEES ASSOCIATION</v>
          </cell>
          <cell r="F833" t="str">
            <v>29G</v>
          </cell>
          <cell r="G833" t="str">
            <v>Monthly</v>
          </cell>
          <cell r="H833" t="str">
            <v>L</v>
          </cell>
          <cell r="I833">
            <v>2663</v>
          </cell>
          <cell r="J833" t="str">
            <v>Washington Public Employees Association</v>
          </cell>
          <cell r="K833" t="str">
            <v>per DOP website</v>
          </cell>
          <cell r="L833">
            <v>41456</v>
          </cell>
          <cell r="M833">
            <v>10303</v>
          </cell>
          <cell r="N833" t="b">
            <v>1</v>
          </cell>
          <cell r="O833">
            <v>2663</v>
          </cell>
        </row>
        <row r="834">
          <cell r="E834" t="str">
            <v>29GMONTHLYMNON-REPRESENTED STATE EMPLOYEES</v>
          </cell>
          <cell r="F834" t="str">
            <v>29G</v>
          </cell>
          <cell r="G834" t="str">
            <v>Monthly</v>
          </cell>
          <cell r="H834" t="str">
            <v>M</v>
          </cell>
          <cell r="I834">
            <v>2724</v>
          </cell>
          <cell r="J834" t="str">
            <v>Non-Represented State Employees</v>
          </cell>
          <cell r="K834" t="str">
            <v>per DOP website</v>
          </cell>
          <cell r="L834">
            <v>41456</v>
          </cell>
          <cell r="M834">
            <v>10300</v>
          </cell>
          <cell r="N834" t="b">
            <v>1</v>
          </cell>
          <cell r="O834">
            <v>2724</v>
          </cell>
        </row>
        <row r="835">
          <cell r="E835" t="str">
            <v>29GMONTHLYMTEAMSTERS LOCAL UNION NUMBER 117</v>
          </cell>
          <cell r="F835" t="str">
            <v>29G</v>
          </cell>
          <cell r="G835" t="str">
            <v>Monthly</v>
          </cell>
          <cell r="H835" t="str">
            <v>M</v>
          </cell>
          <cell r="I835">
            <v>2759</v>
          </cell>
          <cell r="J835" t="str">
            <v>Teamsters Local Union Number 117</v>
          </cell>
          <cell r="K835" t="str">
            <v>per DOP website</v>
          </cell>
          <cell r="L835">
            <v>41456</v>
          </cell>
          <cell r="M835">
            <v>10301</v>
          </cell>
          <cell r="N835" t="b">
            <v>1</v>
          </cell>
          <cell r="O835">
            <v>2759</v>
          </cell>
        </row>
        <row r="836">
          <cell r="E836" t="str">
            <v>29GMONTHLYMWASHINGTON FEDERATION OF STATE EMPLOYEES</v>
          </cell>
          <cell r="F836" t="str">
            <v>29G</v>
          </cell>
          <cell r="G836" t="str">
            <v>Monthly</v>
          </cell>
          <cell r="H836" t="str">
            <v>M</v>
          </cell>
          <cell r="I836">
            <v>2724</v>
          </cell>
          <cell r="J836" t="str">
            <v>Washington Federation of State Employees</v>
          </cell>
          <cell r="K836" t="str">
            <v>per DOP website</v>
          </cell>
          <cell r="L836">
            <v>41456</v>
          </cell>
          <cell r="M836">
            <v>10302</v>
          </cell>
          <cell r="N836" t="b">
            <v>1</v>
          </cell>
          <cell r="O836">
            <v>2724</v>
          </cell>
        </row>
        <row r="837">
          <cell r="E837" t="str">
            <v>29GMONTHLYMWASHINGTON PUBLIC EMPLOYEES ASSOCIATION</v>
          </cell>
          <cell r="F837" t="str">
            <v>29G</v>
          </cell>
          <cell r="G837" t="str">
            <v>Monthly</v>
          </cell>
          <cell r="H837" t="str">
            <v>M</v>
          </cell>
          <cell r="I837">
            <v>2724</v>
          </cell>
          <cell r="J837" t="str">
            <v>Washington Public Employees Association</v>
          </cell>
          <cell r="K837" t="str">
            <v>per DOP website</v>
          </cell>
          <cell r="L837">
            <v>41456</v>
          </cell>
          <cell r="M837">
            <v>10303</v>
          </cell>
          <cell r="N837" t="b">
            <v>1</v>
          </cell>
          <cell r="O837">
            <v>2724</v>
          </cell>
        </row>
        <row r="838">
          <cell r="E838" t="str">
            <v>29MONTHLYACOALITION</v>
          </cell>
          <cell r="F838" t="str">
            <v>29</v>
          </cell>
          <cell r="G838" t="str">
            <v>Monthly</v>
          </cell>
          <cell r="H838" t="str">
            <v>A</v>
          </cell>
          <cell r="I838">
            <v>2068</v>
          </cell>
          <cell r="J838" t="str">
            <v>Coalition</v>
          </cell>
          <cell r="K838" t="str">
            <v>per DOP website</v>
          </cell>
          <cell r="L838">
            <v>41456</v>
          </cell>
          <cell r="M838">
            <v>41566</v>
          </cell>
          <cell r="N838" t="b">
            <v>0</v>
          </cell>
          <cell r="O838">
            <v>2068</v>
          </cell>
        </row>
        <row r="839">
          <cell r="E839" t="str">
            <v>29MONTHLYANON-REPRESENTED STATE EMPLOYEES</v>
          </cell>
          <cell r="F839" t="str">
            <v>29</v>
          </cell>
          <cell r="G839" t="str">
            <v>Monthly</v>
          </cell>
          <cell r="H839" t="str">
            <v>A</v>
          </cell>
          <cell r="I839">
            <v>2068</v>
          </cell>
          <cell r="J839" t="str">
            <v>Non-Represented State Employees</v>
          </cell>
          <cell r="K839" t="str">
            <v>per DOP website</v>
          </cell>
          <cell r="L839">
            <v>41456</v>
          </cell>
          <cell r="M839">
            <v>10586</v>
          </cell>
          <cell r="N839" t="b">
            <v>0</v>
          </cell>
          <cell r="O839">
            <v>2068</v>
          </cell>
        </row>
        <row r="840">
          <cell r="E840" t="str">
            <v>29MONTHLYATEAMSTERS LOCAL UNION NUMBER 117</v>
          </cell>
          <cell r="F840" t="str">
            <v>29</v>
          </cell>
          <cell r="G840" t="str">
            <v>Monthly</v>
          </cell>
          <cell r="H840" t="str">
            <v>A</v>
          </cell>
          <cell r="I840">
            <v>2094</v>
          </cell>
          <cell r="J840" t="str">
            <v>Teamsters Local Union Number 117</v>
          </cell>
          <cell r="K840" t="str">
            <v>per Noli Benitez 201307</v>
          </cell>
          <cell r="L840">
            <v>41456</v>
          </cell>
          <cell r="M840">
            <v>10586</v>
          </cell>
          <cell r="N840" t="b">
            <v>0</v>
          </cell>
          <cell r="O840">
            <v>2094</v>
          </cell>
        </row>
        <row r="841">
          <cell r="E841" t="str">
            <v>29MONTHLYAWASHINGTON FEDERATION OF STATE EMPLOYEES</v>
          </cell>
          <cell r="F841" t="str">
            <v>29</v>
          </cell>
          <cell r="G841" t="str">
            <v>Monthly</v>
          </cell>
          <cell r="H841" t="str">
            <v>A</v>
          </cell>
          <cell r="I841">
            <v>2068</v>
          </cell>
          <cell r="J841" t="str">
            <v>Washington Federation of State Employees</v>
          </cell>
          <cell r="K841" t="str">
            <v>per DOP website</v>
          </cell>
          <cell r="L841">
            <v>41456</v>
          </cell>
          <cell r="M841">
            <v>24510</v>
          </cell>
          <cell r="N841" t="b">
            <v>0</v>
          </cell>
          <cell r="O841">
            <v>2068</v>
          </cell>
        </row>
        <row r="842">
          <cell r="E842" t="str">
            <v>29MONTHLYAWASHINGTON PUBLIC EMPLOYEES ASSOCIATION</v>
          </cell>
          <cell r="F842" t="str">
            <v>29</v>
          </cell>
          <cell r="G842" t="str">
            <v>Monthly</v>
          </cell>
          <cell r="H842" t="str">
            <v>A</v>
          </cell>
          <cell r="I842">
            <v>2068</v>
          </cell>
          <cell r="J842" t="str">
            <v>Washington Public Employees Association</v>
          </cell>
          <cell r="K842" t="str">
            <v>per DOP website</v>
          </cell>
          <cell r="L842">
            <v>41456</v>
          </cell>
          <cell r="M842">
            <v>28774</v>
          </cell>
          <cell r="N842" t="b">
            <v>0</v>
          </cell>
          <cell r="O842">
            <v>2068</v>
          </cell>
        </row>
        <row r="843">
          <cell r="E843" t="str">
            <v>29MONTHLYBCOALITION</v>
          </cell>
          <cell r="F843" t="str">
            <v>29</v>
          </cell>
          <cell r="G843" t="str">
            <v>Monthly</v>
          </cell>
          <cell r="H843" t="str">
            <v>B</v>
          </cell>
          <cell r="I843">
            <v>2113</v>
          </cell>
          <cell r="J843" t="str">
            <v>Coalition</v>
          </cell>
          <cell r="K843" t="str">
            <v>per DOP website</v>
          </cell>
          <cell r="L843">
            <v>41456</v>
          </cell>
          <cell r="M843">
            <v>41567</v>
          </cell>
          <cell r="N843" t="b">
            <v>0</v>
          </cell>
          <cell r="O843">
            <v>2113</v>
          </cell>
        </row>
        <row r="844">
          <cell r="E844" t="str">
            <v>29MONTHLYBNON-REPRESENTED STATE EMPLOYEES</v>
          </cell>
          <cell r="F844" t="str">
            <v>29</v>
          </cell>
          <cell r="G844" t="str">
            <v>Monthly</v>
          </cell>
          <cell r="H844" t="str">
            <v>B</v>
          </cell>
          <cell r="I844">
            <v>2113</v>
          </cell>
          <cell r="J844" t="str">
            <v>Non-Represented State Employees</v>
          </cell>
          <cell r="K844" t="str">
            <v>per DOP website</v>
          </cell>
          <cell r="L844">
            <v>41456</v>
          </cell>
          <cell r="M844">
            <v>10587</v>
          </cell>
          <cell r="N844" t="b">
            <v>0</v>
          </cell>
          <cell r="O844">
            <v>2113</v>
          </cell>
        </row>
        <row r="845">
          <cell r="E845" t="str">
            <v>29MONTHLYBTEAMSTERS LOCAL UNION NUMBER 117</v>
          </cell>
          <cell r="F845" t="str">
            <v>29</v>
          </cell>
          <cell r="G845" t="str">
            <v>Monthly</v>
          </cell>
          <cell r="H845" t="str">
            <v>B</v>
          </cell>
          <cell r="I845">
            <v>2140</v>
          </cell>
          <cell r="J845" t="str">
            <v>Teamsters Local Union Number 117</v>
          </cell>
          <cell r="K845" t="str">
            <v>per Noli Benitez 201307</v>
          </cell>
          <cell r="L845">
            <v>41456</v>
          </cell>
          <cell r="M845">
            <v>10587</v>
          </cell>
          <cell r="N845" t="b">
            <v>0</v>
          </cell>
          <cell r="O845">
            <v>2140</v>
          </cell>
        </row>
        <row r="846">
          <cell r="E846" t="str">
            <v>29MONTHLYBWASHINGTON FEDERATION OF STATE EMPLOYEES</v>
          </cell>
          <cell r="F846" t="str">
            <v>29</v>
          </cell>
          <cell r="G846" t="str">
            <v>Monthly</v>
          </cell>
          <cell r="H846" t="str">
            <v>B</v>
          </cell>
          <cell r="I846">
            <v>2113</v>
          </cell>
          <cell r="J846" t="str">
            <v>Washington Federation of State Employees</v>
          </cell>
          <cell r="K846" t="str">
            <v>per DOP website</v>
          </cell>
          <cell r="L846">
            <v>41456</v>
          </cell>
          <cell r="M846">
            <v>24511</v>
          </cell>
          <cell r="N846" t="b">
            <v>0</v>
          </cell>
          <cell r="O846">
            <v>2113</v>
          </cell>
        </row>
        <row r="847">
          <cell r="E847" t="str">
            <v>29MONTHLYBWASHINGTON PUBLIC EMPLOYEES ASSOCIATION</v>
          </cell>
          <cell r="F847" t="str">
            <v>29</v>
          </cell>
          <cell r="G847" t="str">
            <v>Monthly</v>
          </cell>
          <cell r="H847" t="str">
            <v>B</v>
          </cell>
          <cell r="I847">
            <v>2113</v>
          </cell>
          <cell r="J847" t="str">
            <v>Washington Public Employees Association</v>
          </cell>
          <cell r="K847" t="str">
            <v>per DOP website</v>
          </cell>
          <cell r="L847">
            <v>41456</v>
          </cell>
          <cell r="M847">
            <v>28775</v>
          </cell>
          <cell r="N847" t="b">
            <v>0</v>
          </cell>
          <cell r="O847">
            <v>2113</v>
          </cell>
        </row>
        <row r="848">
          <cell r="E848" t="str">
            <v>29MONTHLYCCOALITION</v>
          </cell>
          <cell r="F848" t="str">
            <v>29</v>
          </cell>
          <cell r="G848" t="str">
            <v>Monthly</v>
          </cell>
          <cell r="H848" t="str">
            <v>C</v>
          </cell>
          <cell r="I848">
            <v>2161</v>
          </cell>
          <cell r="J848" t="str">
            <v>Coalition</v>
          </cell>
          <cell r="K848" t="str">
            <v>per DOP website</v>
          </cell>
          <cell r="L848">
            <v>41456</v>
          </cell>
          <cell r="M848">
            <v>41568</v>
          </cell>
          <cell r="N848" t="b">
            <v>0</v>
          </cell>
          <cell r="O848">
            <v>2161</v>
          </cell>
        </row>
        <row r="849">
          <cell r="E849" t="str">
            <v>29MONTHLYCNON-REPRESENTED STATE EMPLOYEES</v>
          </cell>
          <cell r="F849" t="str">
            <v>29</v>
          </cell>
          <cell r="G849" t="str">
            <v>Monthly</v>
          </cell>
          <cell r="H849" t="str">
            <v>C</v>
          </cell>
          <cell r="I849">
            <v>2161</v>
          </cell>
          <cell r="J849" t="str">
            <v>Non-Represented State Employees</v>
          </cell>
          <cell r="K849" t="str">
            <v>per DOP website</v>
          </cell>
          <cell r="L849">
            <v>41456</v>
          </cell>
          <cell r="M849">
            <v>10588</v>
          </cell>
          <cell r="N849" t="b">
            <v>0</v>
          </cell>
          <cell r="O849">
            <v>2161</v>
          </cell>
        </row>
        <row r="850">
          <cell r="E850" t="str">
            <v>29MONTHLYCTEAMSTERS LOCAL UNION NUMBER 117</v>
          </cell>
          <cell r="F850" t="str">
            <v>29</v>
          </cell>
          <cell r="G850" t="str">
            <v>Monthly</v>
          </cell>
          <cell r="H850" t="str">
            <v>C</v>
          </cell>
          <cell r="I850">
            <v>2190</v>
          </cell>
          <cell r="J850" t="str">
            <v>Teamsters Local Union Number 117</v>
          </cell>
          <cell r="K850" t="str">
            <v>per Noli Benitez 201307</v>
          </cell>
          <cell r="L850">
            <v>41456</v>
          </cell>
          <cell r="M850">
            <v>10588</v>
          </cell>
          <cell r="N850" t="b">
            <v>0</v>
          </cell>
          <cell r="O850">
            <v>2190</v>
          </cell>
        </row>
        <row r="851">
          <cell r="E851" t="str">
            <v>29MONTHLYCWASHINGTON FEDERATION OF STATE EMPLOYEES</v>
          </cell>
          <cell r="F851" t="str">
            <v>29</v>
          </cell>
          <cell r="G851" t="str">
            <v>Monthly</v>
          </cell>
          <cell r="H851" t="str">
            <v>C</v>
          </cell>
          <cell r="I851">
            <v>2161</v>
          </cell>
          <cell r="J851" t="str">
            <v>Washington Federation of State Employees</v>
          </cell>
          <cell r="K851" t="str">
            <v>per DOP website</v>
          </cell>
          <cell r="L851">
            <v>41456</v>
          </cell>
          <cell r="M851">
            <v>24512</v>
          </cell>
          <cell r="N851" t="b">
            <v>0</v>
          </cell>
          <cell r="O851">
            <v>2161</v>
          </cell>
        </row>
        <row r="852">
          <cell r="E852" t="str">
            <v>29MONTHLYCWASHINGTON PUBLIC EMPLOYEES ASSOCIATION</v>
          </cell>
          <cell r="F852" t="str">
            <v>29</v>
          </cell>
          <cell r="G852" t="str">
            <v>Monthly</v>
          </cell>
          <cell r="H852" t="str">
            <v>C</v>
          </cell>
          <cell r="I852">
            <v>2161</v>
          </cell>
          <cell r="J852" t="str">
            <v>Washington Public Employees Association</v>
          </cell>
          <cell r="K852" t="str">
            <v>per DOP website</v>
          </cell>
          <cell r="L852">
            <v>41456</v>
          </cell>
          <cell r="M852">
            <v>28776</v>
          </cell>
          <cell r="N852" t="b">
            <v>0</v>
          </cell>
          <cell r="O852">
            <v>2161</v>
          </cell>
        </row>
        <row r="853">
          <cell r="E853" t="str">
            <v>29MONTHLYDCOALITION</v>
          </cell>
          <cell r="F853" t="str">
            <v>29</v>
          </cell>
          <cell r="G853" t="str">
            <v>Monthly</v>
          </cell>
          <cell r="H853" t="str">
            <v>D</v>
          </cell>
          <cell r="I853">
            <v>2212</v>
          </cell>
          <cell r="J853" t="str">
            <v>Coalition</v>
          </cell>
          <cell r="K853" t="str">
            <v>per DOP website</v>
          </cell>
          <cell r="L853">
            <v>41456</v>
          </cell>
          <cell r="M853">
            <v>41569</v>
          </cell>
          <cell r="N853" t="b">
            <v>0</v>
          </cell>
          <cell r="O853">
            <v>2212</v>
          </cell>
        </row>
        <row r="854">
          <cell r="E854" t="str">
            <v>29MONTHLYDNON-REPRESENTED STATE EMPLOYEES</v>
          </cell>
          <cell r="F854" t="str">
            <v>29</v>
          </cell>
          <cell r="G854" t="str">
            <v>Monthly</v>
          </cell>
          <cell r="H854" t="str">
            <v>D</v>
          </cell>
          <cell r="I854">
            <v>2212</v>
          </cell>
          <cell r="J854" t="str">
            <v>Non-Represented State Employees</v>
          </cell>
          <cell r="K854" t="str">
            <v>per DOP website</v>
          </cell>
          <cell r="L854">
            <v>41456</v>
          </cell>
          <cell r="M854">
            <v>10589</v>
          </cell>
          <cell r="N854" t="b">
            <v>0</v>
          </cell>
          <cell r="O854">
            <v>2212</v>
          </cell>
        </row>
        <row r="855">
          <cell r="E855" t="str">
            <v>29MONTHLYDTEAMSTERS LOCAL UNION NUMBER 117</v>
          </cell>
          <cell r="F855" t="str">
            <v>29</v>
          </cell>
          <cell r="G855" t="str">
            <v>Monthly</v>
          </cell>
          <cell r="H855" t="str">
            <v>D</v>
          </cell>
          <cell r="I855">
            <v>2241</v>
          </cell>
          <cell r="J855" t="str">
            <v>Teamsters Local Union Number 117</v>
          </cell>
          <cell r="K855" t="str">
            <v>per Noli Benitez 201307</v>
          </cell>
          <cell r="L855">
            <v>41456</v>
          </cell>
          <cell r="M855">
            <v>10589</v>
          </cell>
          <cell r="N855" t="b">
            <v>0</v>
          </cell>
          <cell r="O855">
            <v>2241</v>
          </cell>
        </row>
        <row r="856">
          <cell r="E856" t="str">
            <v>29MONTHLYDWASHINGTON FEDERATION OF STATE EMPLOYEES</v>
          </cell>
          <cell r="F856" t="str">
            <v>29</v>
          </cell>
          <cell r="G856" t="str">
            <v>Monthly</v>
          </cell>
          <cell r="H856" t="str">
            <v>D</v>
          </cell>
          <cell r="I856">
            <v>2212</v>
          </cell>
          <cell r="J856" t="str">
            <v>Washington Federation of State Employees</v>
          </cell>
          <cell r="K856" t="str">
            <v>per DOP website</v>
          </cell>
          <cell r="L856">
            <v>41456</v>
          </cell>
          <cell r="M856">
            <v>24513</v>
          </cell>
          <cell r="N856" t="b">
            <v>0</v>
          </cell>
          <cell r="O856">
            <v>2212</v>
          </cell>
        </row>
        <row r="857">
          <cell r="E857" t="str">
            <v>29MONTHLYDWASHINGTON PUBLIC EMPLOYEES ASSOCIATION</v>
          </cell>
          <cell r="F857" t="str">
            <v>29</v>
          </cell>
          <cell r="G857" t="str">
            <v>Monthly</v>
          </cell>
          <cell r="H857" t="str">
            <v>D</v>
          </cell>
          <cell r="I857">
            <v>2212</v>
          </cell>
          <cell r="J857" t="str">
            <v>Washington Public Employees Association</v>
          </cell>
          <cell r="K857" t="str">
            <v>per DOP website</v>
          </cell>
          <cell r="L857">
            <v>41456</v>
          </cell>
          <cell r="M857">
            <v>28777</v>
          </cell>
          <cell r="N857" t="b">
            <v>0</v>
          </cell>
          <cell r="O857">
            <v>2212</v>
          </cell>
        </row>
        <row r="858">
          <cell r="E858" t="str">
            <v>29MONTHLYECOALITION</v>
          </cell>
          <cell r="F858" t="str">
            <v>29</v>
          </cell>
          <cell r="G858" t="str">
            <v>Monthly</v>
          </cell>
          <cell r="H858" t="str">
            <v>E</v>
          </cell>
          <cell r="I858">
            <v>2266</v>
          </cell>
          <cell r="J858" t="str">
            <v>Coalition</v>
          </cell>
          <cell r="K858" t="str">
            <v>per DOP website</v>
          </cell>
          <cell r="L858">
            <v>41456</v>
          </cell>
          <cell r="M858">
            <v>41570</v>
          </cell>
          <cell r="N858" t="b">
            <v>0</v>
          </cell>
          <cell r="O858">
            <v>2266</v>
          </cell>
        </row>
        <row r="859">
          <cell r="E859" t="str">
            <v>29MONTHLYENON-REPRESENTED STATE EMPLOYEES</v>
          </cell>
          <cell r="F859" t="str">
            <v>29</v>
          </cell>
          <cell r="G859" t="str">
            <v>Monthly</v>
          </cell>
          <cell r="H859" t="str">
            <v>E</v>
          </cell>
          <cell r="I859">
            <v>2266</v>
          </cell>
          <cell r="J859" t="str">
            <v>Non-Represented State Employees</v>
          </cell>
          <cell r="K859" t="str">
            <v>per DOP website</v>
          </cell>
          <cell r="L859">
            <v>41456</v>
          </cell>
          <cell r="M859">
            <v>10590</v>
          </cell>
          <cell r="N859" t="b">
            <v>0</v>
          </cell>
          <cell r="O859">
            <v>2266</v>
          </cell>
        </row>
        <row r="860">
          <cell r="E860" t="str">
            <v>29MONTHLYETEAMSTERS LOCAL UNION NUMBER 117</v>
          </cell>
          <cell r="F860" t="str">
            <v>29</v>
          </cell>
          <cell r="G860" t="str">
            <v>Monthly</v>
          </cell>
          <cell r="H860" t="str">
            <v>E</v>
          </cell>
          <cell r="I860">
            <v>2295</v>
          </cell>
          <cell r="J860" t="str">
            <v>Teamsters Local Union Number 117</v>
          </cell>
          <cell r="K860" t="str">
            <v>per Noli Benitez 201307</v>
          </cell>
          <cell r="L860">
            <v>41456</v>
          </cell>
          <cell r="M860">
            <v>10590</v>
          </cell>
          <cell r="N860" t="b">
            <v>0</v>
          </cell>
          <cell r="O860">
            <v>2295</v>
          </cell>
        </row>
        <row r="861">
          <cell r="E861" t="str">
            <v>29MONTHLYEWASHINGTON FEDERATION OF STATE EMPLOYEES</v>
          </cell>
          <cell r="F861" t="str">
            <v>29</v>
          </cell>
          <cell r="G861" t="str">
            <v>Monthly</v>
          </cell>
          <cell r="H861" t="str">
            <v>E</v>
          </cell>
          <cell r="I861">
            <v>2266</v>
          </cell>
          <cell r="J861" t="str">
            <v>Washington Federation of State Employees</v>
          </cell>
          <cell r="K861" t="str">
            <v>per DOP website</v>
          </cell>
          <cell r="L861">
            <v>41456</v>
          </cell>
          <cell r="M861">
            <v>24514</v>
          </cell>
          <cell r="N861" t="b">
            <v>0</v>
          </cell>
          <cell r="O861">
            <v>2266</v>
          </cell>
        </row>
        <row r="862">
          <cell r="E862" t="str">
            <v>29MONTHLYEWASHINGTON PUBLIC EMPLOYEES ASSOCIATION</v>
          </cell>
          <cell r="F862" t="str">
            <v>29</v>
          </cell>
          <cell r="G862" t="str">
            <v>Monthly</v>
          </cell>
          <cell r="H862" t="str">
            <v>E</v>
          </cell>
          <cell r="I862">
            <v>2266</v>
          </cell>
          <cell r="J862" t="str">
            <v>Washington Public Employees Association</v>
          </cell>
          <cell r="K862" t="str">
            <v>per DOP website</v>
          </cell>
          <cell r="L862">
            <v>41456</v>
          </cell>
          <cell r="M862">
            <v>28778</v>
          </cell>
          <cell r="N862" t="b">
            <v>0</v>
          </cell>
          <cell r="O862">
            <v>2266</v>
          </cell>
        </row>
        <row r="863">
          <cell r="E863" t="str">
            <v>29MONTHLYFCOALITION</v>
          </cell>
          <cell r="F863" t="str">
            <v>29</v>
          </cell>
          <cell r="G863" t="str">
            <v>Monthly</v>
          </cell>
          <cell r="H863" t="str">
            <v>F</v>
          </cell>
          <cell r="I863">
            <v>2317</v>
          </cell>
          <cell r="J863" t="str">
            <v>Coalition</v>
          </cell>
          <cell r="K863" t="str">
            <v>per DOP website</v>
          </cell>
          <cell r="L863">
            <v>41456</v>
          </cell>
          <cell r="M863">
            <v>41571</v>
          </cell>
          <cell r="N863" t="b">
            <v>0</v>
          </cell>
          <cell r="O863">
            <v>2317</v>
          </cell>
        </row>
        <row r="864">
          <cell r="E864" t="str">
            <v>29MONTHLYFNON-REPRESENTED STATE EMPLOYEES</v>
          </cell>
          <cell r="F864" t="str">
            <v>29</v>
          </cell>
          <cell r="G864" t="str">
            <v>Monthly</v>
          </cell>
          <cell r="H864" t="str">
            <v>F</v>
          </cell>
          <cell r="I864">
            <v>2317</v>
          </cell>
          <cell r="J864" t="str">
            <v>Non-Represented State Employees</v>
          </cell>
          <cell r="K864" t="str">
            <v>per DOP website</v>
          </cell>
          <cell r="L864">
            <v>41456</v>
          </cell>
          <cell r="M864">
            <v>10591</v>
          </cell>
          <cell r="N864" t="b">
            <v>0</v>
          </cell>
          <cell r="O864">
            <v>2317</v>
          </cell>
        </row>
        <row r="865">
          <cell r="E865" t="str">
            <v>29MONTHLYFTEAMSTERS LOCAL UNION NUMBER 117</v>
          </cell>
          <cell r="F865" t="str">
            <v>29</v>
          </cell>
          <cell r="G865" t="str">
            <v>Monthly</v>
          </cell>
          <cell r="H865" t="str">
            <v>F</v>
          </cell>
          <cell r="I865">
            <v>2347</v>
          </cell>
          <cell r="J865" t="str">
            <v>Teamsters Local Union Number 117</v>
          </cell>
          <cell r="K865" t="str">
            <v>per Noli Benitez 201307</v>
          </cell>
          <cell r="L865">
            <v>41456</v>
          </cell>
          <cell r="M865">
            <v>10591</v>
          </cell>
          <cell r="N865" t="b">
            <v>0</v>
          </cell>
          <cell r="O865">
            <v>2347</v>
          </cell>
        </row>
        <row r="866">
          <cell r="E866" t="str">
            <v>29MONTHLYFWASHINGTON FEDERATION OF STATE EMPLOYEES</v>
          </cell>
          <cell r="F866" t="str">
            <v>29</v>
          </cell>
          <cell r="G866" t="str">
            <v>Monthly</v>
          </cell>
          <cell r="H866" t="str">
            <v>F</v>
          </cell>
          <cell r="I866">
            <v>2317</v>
          </cell>
          <cell r="J866" t="str">
            <v>Washington Federation of State Employees</v>
          </cell>
          <cell r="K866" t="str">
            <v>per DOP website</v>
          </cell>
          <cell r="L866">
            <v>41456</v>
          </cell>
          <cell r="M866">
            <v>24515</v>
          </cell>
          <cell r="N866" t="b">
            <v>0</v>
          </cell>
          <cell r="O866">
            <v>2317</v>
          </cell>
        </row>
        <row r="867">
          <cell r="E867" t="str">
            <v>29MONTHLYFWASHINGTON PUBLIC EMPLOYEES ASSOCIATION</v>
          </cell>
          <cell r="F867" t="str">
            <v>29</v>
          </cell>
          <cell r="G867" t="str">
            <v>Monthly</v>
          </cell>
          <cell r="H867" t="str">
            <v>F</v>
          </cell>
          <cell r="I867">
            <v>2317</v>
          </cell>
          <cell r="J867" t="str">
            <v>Washington Public Employees Association</v>
          </cell>
          <cell r="K867" t="str">
            <v>per DOP website</v>
          </cell>
          <cell r="L867">
            <v>41456</v>
          </cell>
          <cell r="M867">
            <v>28779</v>
          </cell>
          <cell r="N867" t="b">
            <v>0</v>
          </cell>
          <cell r="O867">
            <v>2317</v>
          </cell>
        </row>
        <row r="868">
          <cell r="E868" t="str">
            <v>29MONTHLYGCOALITION</v>
          </cell>
          <cell r="F868" t="str">
            <v>29</v>
          </cell>
          <cell r="G868" t="str">
            <v>Monthly</v>
          </cell>
          <cell r="H868" t="str">
            <v>G</v>
          </cell>
          <cell r="I868">
            <v>2370</v>
          </cell>
          <cell r="J868" t="str">
            <v>Coalition</v>
          </cell>
          <cell r="K868" t="str">
            <v>per DOP website</v>
          </cell>
          <cell r="L868">
            <v>41456</v>
          </cell>
          <cell r="M868">
            <v>41572</v>
          </cell>
          <cell r="N868" t="b">
            <v>0</v>
          </cell>
          <cell r="O868">
            <v>2370</v>
          </cell>
        </row>
        <row r="869">
          <cell r="E869" t="str">
            <v>29MONTHLYGNON-REPRESENTED STATE EMPLOYEES</v>
          </cell>
          <cell r="F869" t="str">
            <v>29</v>
          </cell>
          <cell r="G869" t="str">
            <v>Monthly</v>
          </cell>
          <cell r="H869" t="str">
            <v>G</v>
          </cell>
          <cell r="I869">
            <v>2370</v>
          </cell>
          <cell r="J869" t="str">
            <v>Non-Represented State Employees</v>
          </cell>
          <cell r="K869" t="str">
            <v>per DOP website</v>
          </cell>
          <cell r="L869">
            <v>41456</v>
          </cell>
          <cell r="M869">
            <v>10592</v>
          </cell>
          <cell r="N869" t="b">
            <v>0</v>
          </cell>
          <cell r="O869">
            <v>2370</v>
          </cell>
        </row>
        <row r="870">
          <cell r="E870" t="str">
            <v>29MONTHLYGTEAMSTERS LOCAL UNION NUMBER 117</v>
          </cell>
          <cell r="F870" t="str">
            <v>29</v>
          </cell>
          <cell r="G870" t="str">
            <v>Monthly</v>
          </cell>
          <cell r="H870" t="str">
            <v>G</v>
          </cell>
          <cell r="I870">
            <v>2401</v>
          </cell>
          <cell r="J870" t="str">
            <v>Teamsters Local Union Number 117</v>
          </cell>
          <cell r="K870" t="str">
            <v>per Noli Benitez 201307</v>
          </cell>
          <cell r="L870">
            <v>41456</v>
          </cell>
          <cell r="M870">
            <v>10592</v>
          </cell>
          <cell r="N870" t="b">
            <v>0</v>
          </cell>
          <cell r="O870">
            <v>2401</v>
          </cell>
        </row>
        <row r="871">
          <cell r="E871" t="str">
            <v>29MONTHLYGWASHINGTON FEDERATION OF STATE EMPLOYEES</v>
          </cell>
          <cell r="F871" t="str">
            <v>29</v>
          </cell>
          <cell r="G871" t="str">
            <v>Monthly</v>
          </cell>
          <cell r="H871" t="str">
            <v>G</v>
          </cell>
          <cell r="I871">
            <v>2370</v>
          </cell>
          <cell r="J871" t="str">
            <v>Washington Federation of State Employees</v>
          </cell>
          <cell r="K871" t="str">
            <v>per DOP website</v>
          </cell>
          <cell r="L871">
            <v>41456</v>
          </cell>
          <cell r="M871">
            <v>24516</v>
          </cell>
          <cell r="N871" t="b">
            <v>0</v>
          </cell>
          <cell r="O871">
            <v>2370</v>
          </cell>
        </row>
        <row r="872">
          <cell r="E872" t="str">
            <v>29MONTHLYGWASHINGTON PUBLIC EMPLOYEES ASSOCIATION</v>
          </cell>
          <cell r="F872" t="str">
            <v>29</v>
          </cell>
          <cell r="G872" t="str">
            <v>Monthly</v>
          </cell>
          <cell r="H872" t="str">
            <v>G</v>
          </cell>
          <cell r="I872">
            <v>2370</v>
          </cell>
          <cell r="J872" t="str">
            <v>Washington Public Employees Association</v>
          </cell>
          <cell r="K872" t="str">
            <v>per DOP website</v>
          </cell>
          <cell r="L872">
            <v>41456</v>
          </cell>
          <cell r="M872">
            <v>28780</v>
          </cell>
          <cell r="N872" t="b">
            <v>0</v>
          </cell>
          <cell r="O872">
            <v>2370</v>
          </cell>
        </row>
        <row r="873">
          <cell r="E873" t="str">
            <v>29MONTHLYHCOALITION</v>
          </cell>
          <cell r="F873" t="str">
            <v>29</v>
          </cell>
          <cell r="G873" t="str">
            <v>Monthly</v>
          </cell>
          <cell r="H873" t="str">
            <v>H</v>
          </cell>
          <cell r="I873">
            <v>2426</v>
          </cell>
          <cell r="J873" t="str">
            <v>Coalition</v>
          </cell>
          <cell r="K873" t="str">
            <v>per DOP website</v>
          </cell>
          <cell r="L873">
            <v>41456</v>
          </cell>
          <cell r="M873">
            <v>41573</v>
          </cell>
          <cell r="N873" t="b">
            <v>0</v>
          </cell>
          <cell r="O873">
            <v>2426</v>
          </cell>
        </row>
        <row r="874">
          <cell r="E874" t="str">
            <v>29MONTHLYHNON-REPRESENTED STATE EMPLOYEES</v>
          </cell>
          <cell r="F874" t="str">
            <v>29</v>
          </cell>
          <cell r="G874" t="str">
            <v>Monthly</v>
          </cell>
          <cell r="H874" t="str">
            <v>H</v>
          </cell>
          <cell r="I874">
            <v>2426</v>
          </cell>
          <cell r="J874" t="str">
            <v>Non-Represented State Employees</v>
          </cell>
          <cell r="K874" t="str">
            <v>per DOP website</v>
          </cell>
          <cell r="L874">
            <v>41456</v>
          </cell>
          <cell r="M874">
            <v>10593</v>
          </cell>
          <cell r="N874" t="b">
            <v>0</v>
          </cell>
          <cell r="O874">
            <v>2426</v>
          </cell>
        </row>
        <row r="875">
          <cell r="E875" t="str">
            <v>29MONTHLYHTEAMSTERS LOCAL UNION NUMBER 117</v>
          </cell>
          <cell r="F875" t="str">
            <v>29</v>
          </cell>
          <cell r="G875" t="str">
            <v>Monthly</v>
          </cell>
          <cell r="H875" t="str">
            <v>H</v>
          </cell>
          <cell r="I875">
            <v>2457</v>
          </cell>
          <cell r="J875" t="str">
            <v>Teamsters Local Union Number 117</v>
          </cell>
          <cell r="K875" t="str">
            <v>per Noli Benitez 201307</v>
          </cell>
          <cell r="L875">
            <v>41456</v>
          </cell>
          <cell r="M875">
            <v>10593</v>
          </cell>
          <cell r="N875" t="b">
            <v>0</v>
          </cell>
          <cell r="O875">
            <v>2457</v>
          </cell>
        </row>
        <row r="876">
          <cell r="E876" t="str">
            <v>29MONTHLYHWASHINGTON FEDERATION OF STATE EMPLOYEES</v>
          </cell>
          <cell r="F876" t="str">
            <v>29</v>
          </cell>
          <cell r="G876" t="str">
            <v>Monthly</v>
          </cell>
          <cell r="H876" t="str">
            <v>H</v>
          </cell>
          <cell r="I876">
            <v>2426</v>
          </cell>
          <cell r="J876" t="str">
            <v>Washington Federation of State Employees</v>
          </cell>
          <cell r="K876" t="str">
            <v>per DOP website</v>
          </cell>
          <cell r="L876">
            <v>41456</v>
          </cell>
          <cell r="M876">
            <v>24517</v>
          </cell>
          <cell r="N876" t="b">
            <v>0</v>
          </cell>
          <cell r="O876">
            <v>2426</v>
          </cell>
        </row>
        <row r="877">
          <cell r="E877" t="str">
            <v>29MONTHLYHWASHINGTON PUBLIC EMPLOYEES ASSOCIATION</v>
          </cell>
          <cell r="F877" t="str">
            <v>29</v>
          </cell>
          <cell r="G877" t="str">
            <v>Monthly</v>
          </cell>
          <cell r="H877" t="str">
            <v>H</v>
          </cell>
          <cell r="I877">
            <v>2426</v>
          </cell>
          <cell r="J877" t="str">
            <v>Washington Public Employees Association</v>
          </cell>
          <cell r="K877" t="str">
            <v>per DOP website</v>
          </cell>
          <cell r="L877">
            <v>41456</v>
          </cell>
          <cell r="M877">
            <v>28781</v>
          </cell>
          <cell r="N877" t="b">
            <v>0</v>
          </cell>
          <cell r="O877">
            <v>2426</v>
          </cell>
        </row>
        <row r="878">
          <cell r="E878" t="str">
            <v>29MONTHLYICOALITION</v>
          </cell>
          <cell r="F878" t="str">
            <v>29</v>
          </cell>
          <cell r="G878" t="str">
            <v>Monthly</v>
          </cell>
          <cell r="H878" t="str">
            <v>I</v>
          </cell>
          <cell r="I878">
            <v>2482</v>
          </cell>
          <cell r="J878" t="str">
            <v>Coalition</v>
          </cell>
          <cell r="K878" t="str">
            <v>per DOP website</v>
          </cell>
          <cell r="L878">
            <v>41456</v>
          </cell>
          <cell r="M878">
            <v>41574</v>
          </cell>
          <cell r="N878" t="b">
            <v>0</v>
          </cell>
          <cell r="O878">
            <v>2482</v>
          </cell>
        </row>
        <row r="879">
          <cell r="E879" t="str">
            <v>29MONTHLYINON-REPRESENTED STATE EMPLOYEES</v>
          </cell>
          <cell r="F879" t="str">
            <v>29</v>
          </cell>
          <cell r="G879" t="str">
            <v>Monthly</v>
          </cell>
          <cell r="H879" t="str">
            <v>I</v>
          </cell>
          <cell r="I879">
            <v>2482</v>
          </cell>
          <cell r="J879" t="str">
            <v>Non-Represented State Employees</v>
          </cell>
          <cell r="K879" t="str">
            <v>per DOP website</v>
          </cell>
          <cell r="L879">
            <v>41456</v>
          </cell>
          <cell r="M879">
            <v>10594</v>
          </cell>
          <cell r="N879" t="b">
            <v>0</v>
          </cell>
          <cell r="O879">
            <v>2482</v>
          </cell>
        </row>
        <row r="880">
          <cell r="E880" t="str">
            <v>29MONTHLYITEAMSTERS LOCAL UNION NUMBER 117</v>
          </cell>
          <cell r="F880" t="str">
            <v>29</v>
          </cell>
          <cell r="G880" t="str">
            <v>Monthly</v>
          </cell>
          <cell r="H880" t="str">
            <v>I</v>
          </cell>
          <cell r="I880">
            <v>2513</v>
          </cell>
          <cell r="J880" t="str">
            <v>Teamsters Local Union Number 117</v>
          </cell>
          <cell r="K880" t="str">
            <v>per Noli Benitez 201307</v>
          </cell>
          <cell r="L880">
            <v>41456</v>
          </cell>
          <cell r="M880">
            <v>10594</v>
          </cell>
          <cell r="N880" t="b">
            <v>0</v>
          </cell>
          <cell r="O880">
            <v>2513</v>
          </cell>
        </row>
        <row r="881">
          <cell r="E881" t="str">
            <v>29MONTHLYIWASHINGTON FEDERATION OF STATE EMPLOYEES</v>
          </cell>
          <cell r="F881" t="str">
            <v>29</v>
          </cell>
          <cell r="G881" t="str">
            <v>Monthly</v>
          </cell>
          <cell r="H881" t="str">
            <v>I</v>
          </cell>
          <cell r="I881">
            <v>2482</v>
          </cell>
          <cell r="J881" t="str">
            <v>Washington Federation of State Employees</v>
          </cell>
          <cell r="K881" t="str">
            <v>per DOP website</v>
          </cell>
          <cell r="L881">
            <v>41456</v>
          </cell>
          <cell r="M881">
            <v>24518</v>
          </cell>
          <cell r="N881" t="b">
            <v>0</v>
          </cell>
          <cell r="O881">
            <v>2482</v>
          </cell>
        </row>
        <row r="882">
          <cell r="E882" t="str">
            <v>29MONTHLYIWASHINGTON PUBLIC EMPLOYEES ASSOCIATION</v>
          </cell>
          <cell r="F882" t="str">
            <v>29</v>
          </cell>
          <cell r="G882" t="str">
            <v>Monthly</v>
          </cell>
          <cell r="H882" t="str">
            <v>I</v>
          </cell>
          <cell r="I882">
            <v>2482</v>
          </cell>
          <cell r="J882" t="str">
            <v>Washington Public Employees Association</v>
          </cell>
          <cell r="K882" t="str">
            <v>per DOP website</v>
          </cell>
          <cell r="L882">
            <v>41456</v>
          </cell>
          <cell r="M882">
            <v>28782</v>
          </cell>
          <cell r="N882" t="b">
            <v>0</v>
          </cell>
          <cell r="O882">
            <v>2482</v>
          </cell>
        </row>
        <row r="883">
          <cell r="E883" t="str">
            <v>29MONTHLYJCOALITION</v>
          </cell>
          <cell r="F883" t="str">
            <v>29</v>
          </cell>
          <cell r="G883" t="str">
            <v>Monthly</v>
          </cell>
          <cell r="H883" t="str">
            <v>J</v>
          </cell>
          <cell r="I883">
            <v>2542</v>
          </cell>
          <cell r="J883" t="str">
            <v>Coalition</v>
          </cell>
          <cell r="K883" t="str">
            <v>per DOP website</v>
          </cell>
          <cell r="L883">
            <v>41456</v>
          </cell>
          <cell r="M883">
            <v>41575</v>
          </cell>
          <cell r="N883" t="b">
            <v>0</v>
          </cell>
          <cell r="O883">
            <v>2542</v>
          </cell>
        </row>
        <row r="884">
          <cell r="E884" t="str">
            <v>29MONTHLYJNON-REPRESENTED STATE EMPLOYEES</v>
          </cell>
          <cell r="F884" t="str">
            <v>29</v>
          </cell>
          <cell r="G884" t="str">
            <v>Monthly</v>
          </cell>
          <cell r="H884" t="str">
            <v>J</v>
          </cell>
          <cell r="I884">
            <v>2542</v>
          </cell>
          <cell r="J884" t="str">
            <v>Non-Represented State Employees</v>
          </cell>
          <cell r="K884" t="str">
            <v>per DOP website</v>
          </cell>
          <cell r="L884">
            <v>41456</v>
          </cell>
          <cell r="M884">
            <v>10595</v>
          </cell>
          <cell r="N884" t="b">
            <v>0</v>
          </cell>
          <cell r="O884">
            <v>2542</v>
          </cell>
        </row>
        <row r="885">
          <cell r="E885" t="str">
            <v>29MONTHLYJTEAMSTERS LOCAL UNION NUMBER 117</v>
          </cell>
          <cell r="F885" t="str">
            <v>29</v>
          </cell>
          <cell r="G885" t="str">
            <v>Monthly</v>
          </cell>
          <cell r="H885" t="str">
            <v>J</v>
          </cell>
          <cell r="I885">
            <v>2574</v>
          </cell>
          <cell r="J885" t="str">
            <v>Teamsters Local Union Number 117</v>
          </cell>
          <cell r="K885" t="str">
            <v>per Noli Benitez 201307</v>
          </cell>
          <cell r="L885">
            <v>41456</v>
          </cell>
          <cell r="M885">
            <v>10595</v>
          </cell>
          <cell r="N885" t="b">
            <v>0</v>
          </cell>
          <cell r="O885">
            <v>2574</v>
          </cell>
        </row>
        <row r="886">
          <cell r="E886" t="str">
            <v>29MONTHLYJWASHINGTON FEDERATION OF STATE EMPLOYEES</v>
          </cell>
          <cell r="F886" t="str">
            <v>29</v>
          </cell>
          <cell r="G886" t="str">
            <v>Monthly</v>
          </cell>
          <cell r="H886" t="str">
            <v>J</v>
          </cell>
          <cell r="I886">
            <v>2542</v>
          </cell>
          <cell r="J886" t="str">
            <v>Washington Federation of State Employees</v>
          </cell>
          <cell r="K886" t="str">
            <v>per DOP website</v>
          </cell>
          <cell r="L886">
            <v>41456</v>
          </cell>
          <cell r="M886">
            <v>24519</v>
          </cell>
          <cell r="N886" t="b">
            <v>0</v>
          </cell>
          <cell r="O886">
            <v>2542</v>
          </cell>
        </row>
        <row r="887">
          <cell r="E887" t="str">
            <v>29MONTHLYJWASHINGTON PUBLIC EMPLOYEES ASSOCIATION</v>
          </cell>
          <cell r="F887" t="str">
            <v>29</v>
          </cell>
          <cell r="G887" t="str">
            <v>Monthly</v>
          </cell>
          <cell r="H887" t="str">
            <v>J</v>
          </cell>
          <cell r="I887">
            <v>2542</v>
          </cell>
          <cell r="J887" t="str">
            <v>Washington Public Employees Association</v>
          </cell>
          <cell r="K887" t="str">
            <v>per DOP website</v>
          </cell>
          <cell r="L887">
            <v>41456</v>
          </cell>
          <cell r="M887">
            <v>28783</v>
          </cell>
          <cell r="N887" t="b">
            <v>0</v>
          </cell>
          <cell r="O887">
            <v>2542</v>
          </cell>
        </row>
        <row r="888">
          <cell r="E888" t="str">
            <v>29MONTHLYKCOALITION</v>
          </cell>
          <cell r="F888" t="str">
            <v>29</v>
          </cell>
          <cell r="G888" t="str">
            <v>Monthly</v>
          </cell>
          <cell r="H888" t="str">
            <v>K</v>
          </cell>
          <cell r="I888">
            <v>2598</v>
          </cell>
          <cell r="J888" t="str">
            <v>Coalition</v>
          </cell>
          <cell r="K888" t="str">
            <v>per DOP website</v>
          </cell>
          <cell r="L888">
            <v>41456</v>
          </cell>
          <cell r="M888">
            <v>41576</v>
          </cell>
          <cell r="N888" t="b">
            <v>0</v>
          </cell>
          <cell r="O888">
            <v>2598</v>
          </cell>
        </row>
        <row r="889">
          <cell r="E889" t="str">
            <v>29MONTHLYKNON-REPRESENTED STATE EMPLOYEES</v>
          </cell>
          <cell r="F889" t="str">
            <v>29</v>
          </cell>
          <cell r="G889" t="str">
            <v>Monthly</v>
          </cell>
          <cell r="H889" t="str">
            <v>K</v>
          </cell>
          <cell r="I889">
            <v>2598</v>
          </cell>
          <cell r="J889" t="str">
            <v>Non-Represented State Employees</v>
          </cell>
          <cell r="K889" t="str">
            <v>per DOP website</v>
          </cell>
          <cell r="L889">
            <v>41456</v>
          </cell>
          <cell r="M889">
            <v>10596</v>
          </cell>
          <cell r="N889" t="b">
            <v>0</v>
          </cell>
          <cell r="O889">
            <v>2598</v>
          </cell>
        </row>
        <row r="890">
          <cell r="E890" t="str">
            <v>29MONTHLYKTEAMSTERS LOCAL UNION NUMBER 117</v>
          </cell>
          <cell r="F890" t="str">
            <v>29</v>
          </cell>
          <cell r="G890" t="str">
            <v>Monthly</v>
          </cell>
          <cell r="H890" t="str">
            <v>K</v>
          </cell>
          <cell r="I890">
            <v>2631</v>
          </cell>
          <cell r="J890" t="str">
            <v>Teamsters Local Union Number 117</v>
          </cell>
          <cell r="K890" t="str">
            <v>per Noli Benitez 201307</v>
          </cell>
          <cell r="L890">
            <v>41456</v>
          </cell>
          <cell r="M890">
            <v>10596</v>
          </cell>
          <cell r="N890" t="b">
            <v>0</v>
          </cell>
          <cell r="O890">
            <v>2631</v>
          </cell>
        </row>
        <row r="891">
          <cell r="E891" t="str">
            <v>29MONTHLYKWASHINGTON FEDERATION OF STATE EMPLOYEES</v>
          </cell>
          <cell r="F891" t="str">
            <v>29</v>
          </cell>
          <cell r="G891" t="str">
            <v>Monthly</v>
          </cell>
          <cell r="H891" t="str">
            <v>K</v>
          </cell>
          <cell r="I891">
            <v>2598</v>
          </cell>
          <cell r="J891" t="str">
            <v>Washington Federation of State Employees</v>
          </cell>
          <cell r="K891" t="str">
            <v>per DOP website</v>
          </cell>
          <cell r="L891">
            <v>41456</v>
          </cell>
          <cell r="M891">
            <v>24520</v>
          </cell>
          <cell r="N891" t="b">
            <v>0</v>
          </cell>
          <cell r="O891">
            <v>2598</v>
          </cell>
        </row>
        <row r="892">
          <cell r="E892" t="str">
            <v>29MONTHLYKWASHINGTON PUBLIC EMPLOYEES ASSOCIATION</v>
          </cell>
          <cell r="F892" t="str">
            <v>29</v>
          </cell>
          <cell r="G892" t="str">
            <v>Monthly</v>
          </cell>
          <cell r="H892" t="str">
            <v>K</v>
          </cell>
          <cell r="I892">
            <v>2598</v>
          </cell>
          <cell r="J892" t="str">
            <v>Washington Public Employees Association</v>
          </cell>
          <cell r="K892" t="str">
            <v>per DOP website</v>
          </cell>
          <cell r="L892">
            <v>41456</v>
          </cell>
          <cell r="M892">
            <v>28784</v>
          </cell>
          <cell r="N892" t="b">
            <v>0</v>
          </cell>
          <cell r="O892">
            <v>2598</v>
          </cell>
        </row>
        <row r="893">
          <cell r="E893" t="str">
            <v>29MONTHLYLCOALITION</v>
          </cell>
          <cell r="F893" t="str">
            <v>29</v>
          </cell>
          <cell r="G893" t="str">
            <v>Monthly</v>
          </cell>
          <cell r="H893" t="str">
            <v>L</v>
          </cell>
          <cell r="I893">
            <v>2663</v>
          </cell>
          <cell r="J893" t="str">
            <v>Coalition</v>
          </cell>
          <cell r="K893" t="str">
            <v>per DOP website</v>
          </cell>
          <cell r="L893">
            <v>41456</v>
          </cell>
          <cell r="M893">
            <v>41577</v>
          </cell>
          <cell r="N893" t="b">
            <v>0</v>
          </cell>
          <cell r="O893">
            <v>2663</v>
          </cell>
        </row>
        <row r="894">
          <cell r="E894" t="str">
            <v>29MONTHLYLNON-REPRESENTED STATE EMPLOYEES</v>
          </cell>
          <cell r="F894" t="str">
            <v>29</v>
          </cell>
          <cell r="G894" t="str">
            <v>Monthly</v>
          </cell>
          <cell r="H894" t="str">
            <v>L</v>
          </cell>
          <cell r="I894">
            <v>2663</v>
          </cell>
          <cell r="J894" t="str">
            <v>Non-Represented State Employees</v>
          </cell>
          <cell r="K894" t="str">
            <v>per DOP website</v>
          </cell>
          <cell r="L894">
            <v>41456</v>
          </cell>
          <cell r="M894">
            <v>10597</v>
          </cell>
          <cell r="N894" t="b">
            <v>0</v>
          </cell>
          <cell r="O894">
            <v>2663</v>
          </cell>
        </row>
        <row r="895">
          <cell r="E895" t="str">
            <v>29MONTHLYLTEAMSTERS LOCAL UNION NUMBER 117</v>
          </cell>
          <cell r="F895" t="str">
            <v>29</v>
          </cell>
          <cell r="G895" t="str">
            <v>Monthly</v>
          </cell>
          <cell r="H895" t="str">
            <v>L</v>
          </cell>
          <cell r="I895">
            <v>2697</v>
          </cell>
          <cell r="J895" t="str">
            <v>Teamsters Local Union Number 117</v>
          </cell>
          <cell r="K895" t="str">
            <v>per Noli Benitez 201307</v>
          </cell>
          <cell r="L895">
            <v>41456</v>
          </cell>
          <cell r="M895">
            <v>10597</v>
          </cell>
          <cell r="N895" t="b">
            <v>0</v>
          </cell>
          <cell r="O895">
            <v>2697</v>
          </cell>
        </row>
        <row r="896">
          <cell r="E896" t="str">
            <v>29MONTHLYLWASHINGTON FEDERATION OF STATE EMPLOYEES</v>
          </cell>
          <cell r="F896" t="str">
            <v>29</v>
          </cell>
          <cell r="G896" t="str">
            <v>Monthly</v>
          </cell>
          <cell r="H896" t="str">
            <v>L</v>
          </cell>
          <cell r="I896">
            <v>2663</v>
          </cell>
          <cell r="J896" t="str">
            <v>Washington Federation of State Employees</v>
          </cell>
          <cell r="K896" t="str">
            <v>per DOP website</v>
          </cell>
          <cell r="L896">
            <v>41456</v>
          </cell>
          <cell r="M896">
            <v>24521</v>
          </cell>
          <cell r="N896" t="b">
            <v>0</v>
          </cell>
          <cell r="O896">
            <v>2663</v>
          </cell>
        </row>
        <row r="897">
          <cell r="E897" t="str">
            <v>29MONTHLYLWASHINGTON PUBLIC EMPLOYEES ASSOCIATION</v>
          </cell>
          <cell r="F897" t="str">
            <v>29</v>
          </cell>
          <cell r="G897" t="str">
            <v>Monthly</v>
          </cell>
          <cell r="H897" t="str">
            <v>L</v>
          </cell>
          <cell r="I897">
            <v>2663</v>
          </cell>
          <cell r="J897" t="str">
            <v>Washington Public Employees Association</v>
          </cell>
          <cell r="K897" t="str">
            <v>per DOP website</v>
          </cell>
          <cell r="L897">
            <v>41456</v>
          </cell>
          <cell r="M897">
            <v>28785</v>
          </cell>
          <cell r="N897" t="b">
            <v>0</v>
          </cell>
          <cell r="O897">
            <v>2663</v>
          </cell>
        </row>
        <row r="898">
          <cell r="E898" t="str">
            <v>29MONTHLYMCOALITION</v>
          </cell>
          <cell r="F898" t="str">
            <v>29</v>
          </cell>
          <cell r="G898" t="str">
            <v>Monthly</v>
          </cell>
          <cell r="H898" t="str">
            <v>M</v>
          </cell>
          <cell r="I898">
            <v>2724</v>
          </cell>
          <cell r="J898" t="str">
            <v>Coalition</v>
          </cell>
          <cell r="K898" t="str">
            <v>per DOP website</v>
          </cell>
          <cell r="L898">
            <v>41456</v>
          </cell>
          <cell r="M898">
            <v>41578</v>
          </cell>
          <cell r="N898" t="b">
            <v>0</v>
          </cell>
          <cell r="O898">
            <v>2724</v>
          </cell>
        </row>
        <row r="899">
          <cell r="E899" t="str">
            <v>29MONTHLYMNON-REPRESENTED STATE EMPLOYEES</v>
          </cell>
          <cell r="F899" t="str">
            <v>29</v>
          </cell>
          <cell r="G899" t="str">
            <v>Monthly</v>
          </cell>
          <cell r="H899" t="str">
            <v>M</v>
          </cell>
          <cell r="I899">
            <v>2724</v>
          </cell>
          <cell r="J899" t="str">
            <v>Non-Represented State Employees</v>
          </cell>
          <cell r="K899" t="str">
            <v>per DOP website</v>
          </cell>
          <cell r="L899">
            <v>41456</v>
          </cell>
          <cell r="M899">
            <v>10598</v>
          </cell>
          <cell r="N899" t="b">
            <v>0</v>
          </cell>
          <cell r="O899">
            <v>2724</v>
          </cell>
        </row>
        <row r="900">
          <cell r="E900" t="str">
            <v>29MONTHLYMTEAMSTERS LOCAL UNION NUMBER 117</v>
          </cell>
          <cell r="F900" t="str">
            <v>29</v>
          </cell>
          <cell r="G900" t="str">
            <v>Monthly</v>
          </cell>
          <cell r="H900" t="str">
            <v>M</v>
          </cell>
          <cell r="I900">
            <v>2759</v>
          </cell>
          <cell r="J900" t="str">
            <v>Teamsters Local Union Number 117</v>
          </cell>
          <cell r="K900" t="str">
            <v>per Noli Benitez 201307</v>
          </cell>
          <cell r="L900">
            <v>41456</v>
          </cell>
          <cell r="M900">
            <v>10598</v>
          </cell>
          <cell r="N900" t="b">
            <v>0</v>
          </cell>
          <cell r="O900">
            <v>2759</v>
          </cell>
        </row>
        <row r="901">
          <cell r="E901" t="str">
            <v>29MONTHLYMWASHINGTON FEDERATION OF STATE EMPLOYEES</v>
          </cell>
          <cell r="F901" t="str">
            <v>29</v>
          </cell>
          <cell r="G901" t="str">
            <v>Monthly</v>
          </cell>
          <cell r="H901" t="str">
            <v>M</v>
          </cell>
          <cell r="I901">
            <v>2724</v>
          </cell>
          <cell r="J901" t="str">
            <v>Washington Federation of State Employees</v>
          </cell>
          <cell r="K901" t="str">
            <v>per DOP website</v>
          </cell>
          <cell r="L901">
            <v>41456</v>
          </cell>
          <cell r="M901">
            <v>24522</v>
          </cell>
          <cell r="N901" t="b">
            <v>0</v>
          </cell>
          <cell r="O901">
            <v>2724</v>
          </cell>
        </row>
        <row r="902">
          <cell r="E902" t="str">
            <v>29MONTHLYMWASHINGTON PUBLIC EMPLOYEES ASSOCIATION</v>
          </cell>
          <cell r="F902" t="str">
            <v>29</v>
          </cell>
          <cell r="G902" t="str">
            <v>Monthly</v>
          </cell>
          <cell r="H902" t="str">
            <v>M</v>
          </cell>
          <cell r="I902">
            <v>2724</v>
          </cell>
          <cell r="J902" t="str">
            <v>Washington Public Employees Association</v>
          </cell>
          <cell r="K902" t="str">
            <v>per DOP website</v>
          </cell>
          <cell r="L902">
            <v>41456</v>
          </cell>
          <cell r="M902">
            <v>28786</v>
          </cell>
          <cell r="N902" t="b">
            <v>0</v>
          </cell>
          <cell r="O902">
            <v>2724</v>
          </cell>
        </row>
        <row r="903">
          <cell r="E903" t="str">
            <v>30EMONTHLYENON-REPRESENTED STATE EMPLOYEES</v>
          </cell>
          <cell r="F903" t="str">
            <v>30E</v>
          </cell>
          <cell r="G903" t="str">
            <v>Monthly</v>
          </cell>
          <cell r="H903" t="str">
            <v>E</v>
          </cell>
          <cell r="I903">
            <v>2317</v>
          </cell>
          <cell r="J903" t="str">
            <v>Non-Represented State Employees</v>
          </cell>
          <cell r="K903" t="str">
            <v>per DOP website</v>
          </cell>
          <cell r="L903">
            <v>41456</v>
          </cell>
          <cell r="M903">
            <v>10344</v>
          </cell>
          <cell r="N903" t="b">
            <v>1</v>
          </cell>
          <cell r="O903">
            <v>2317</v>
          </cell>
        </row>
        <row r="904">
          <cell r="E904" t="str">
            <v>30EMONTHLYFNON-REPRESENTED STATE EMPLOYEES</v>
          </cell>
          <cell r="F904" t="str">
            <v>30E</v>
          </cell>
          <cell r="G904" t="str">
            <v>Monthly</v>
          </cell>
          <cell r="H904" t="str">
            <v>F</v>
          </cell>
          <cell r="I904">
            <v>2370</v>
          </cell>
          <cell r="J904" t="str">
            <v>Non-Represented State Employees</v>
          </cell>
          <cell r="K904" t="str">
            <v>per DOP website</v>
          </cell>
          <cell r="L904">
            <v>41456</v>
          </cell>
          <cell r="M904">
            <v>10345</v>
          </cell>
          <cell r="N904" t="b">
            <v>1</v>
          </cell>
          <cell r="O904">
            <v>2370</v>
          </cell>
        </row>
        <row r="905">
          <cell r="E905" t="str">
            <v>30EMONTHLYGNON-REPRESENTED STATE EMPLOYEES</v>
          </cell>
          <cell r="F905" t="str">
            <v>30E</v>
          </cell>
          <cell r="G905" t="str">
            <v>Monthly</v>
          </cell>
          <cell r="H905" t="str">
            <v>G</v>
          </cell>
          <cell r="I905">
            <v>2426</v>
          </cell>
          <cell r="J905" t="str">
            <v>Non-Represented State Employees</v>
          </cell>
          <cell r="K905" t="str">
            <v>per DOP website</v>
          </cell>
          <cell r="L905">
            <v>41456</v>
          </cell>
          <cell r="M905">
            <v>10346</v>
          </cell>
          <cell r="N905" t="b">
            <v>1</v>
          </cell>
          <cell r="O905">
            <v>2426</v>
          </cell>
        </row>
        <row r="906">
          <cell r="E906" t="str">
            <v>30EMONTHLYHNON-REPRESENTED STATE EMPLOYEES</v>
          </cell>
          <cell r="F906" t="str">
            <v>30E</v>
          </cell>
          <cell r="G906" t="str">
            <v>Monthly</v>
          </cell>
          <cell r="H906" t="str">
            <v>H</v>
          </cell>
          <cell r="I906">
            <v>2482</v>
          </cell>
          <cell r="J906" t="str">
            <v>Non-Represented State Employees</v>
          </cell>
          <cell r="K906" t="str">
            <v>per DOP website</v>
          </cell>
          <cell r="L906">
            <v>41456</v>
          </cell>
          <cell r="M906">
            <v>10347</v>
          </cell>
          <cell r="N906" t="b">
            <v>1</v>
          </cell>
          <cell r="O906">
            <v>2482</v>
          </cell>
        </row>
        <row r="907">
          <cell r="E907" t="str">
            <v>30EMONTHLYINON-REPRESENTED STATE EMPLOYEES</v>
          </cell>
          <cell r="F907" t="str">
            <v>30E</v>
          </cell>
          <cell r="G907" t="str">
            <v>Monthly</v>
          </cell>
          <cell r="H907" t="str">
            <v>I</v>
          </cell>
          <cell r="I907">
            <v>2542</v>
          </cell>
          <cell r="J907" t="str">
            <v>Non-Represented State Employees</v>
          </cell>
          <cell r="K907" t="str">
            <v>per DOP website</v>
          </cell>
          <cell r="L907">
            <v>41456</v>
          </cell>
          <cell r="M907">
            <v>10348</v>
          </cell>
          <cell r="N907" t="b">
            <v>1</v>
          </cell>
          <cell r="O907">
            <v>2542</v>
          </cell>
        </row>
        <row r="908">
          <cell r="E908" t="str">
            <v>30EMONTHLYJNON-REPRESENTED STATE EMPLOYEES</v>
          </cell>
          <cell r="F908" t="str">
            <v>30E</v>
          </cell>
          <cell r="G908" t="str">
            <v>Monthly</v>
          </cell>
          <cell r="H908" t="str">
            <v>J</v>
          </cell>
          <cell r="I908">
            <v>2598</v>
          </cell>
          <cell r="J908" t="str">
            <v>Non-Represented State Employees</v>
          </cell>
          <cell r="K908" t="str">
            <v>per DOP website</v>
          </cell>
          <cell r="L908">
            <v>41456</v>
          </cell>
          <cell r="M908">
            <v>10349</v>
          </cell>
          <cell r="N908" t="b">
            <v>1</v>
          </cell>
          <cell r="O908">
            <v>2598</v>
          </cell>
        </row>
        <row r="909">
          <cell r="E909" t="str">
            <v>30EMONTHLYKNON-REPRESENTED STATE EMPLOYEES</v>
          </cell>
          <cell r="F909" t="str">
            <v>30E</v>
          </cell>
          <cell r="G909" t="str">
            <v>Monthly</v>
          </cell>
          <cell r="H909" t="str">
            <v>K</v>
          </cell>
          <cell r="I909">
            <v>2663</v>
          </cell>
          <cell r="J909" t="str">
            <v>Non-Represented State Employees</v>
          </cell>
          <cell r="K909" t="str">
            <v>per DOP website</v>
          </cell>
          <cell r="L909">
            <v>41456</v>
          </cell>
          <cell r="M909">
            <v>10350</v>
          </cell>
          <cell r="N909" t="b">
            <v>1</v>
          </cell>
          <cell r="O909">
            <v>2663</v>
          </cell>
        </row>
        <row r="910">
          <cell r="E910" t="str">
            <v>30EMONTHLYLNON-REPRESENTED STATE EMPLOYEES</v>
          </cell>
          <cell r="F910" t="str">
            <v>30E</v>
          </cell>
          <cell r="G910" t="str">
            <v>Monthly</v>
          </cell>
          <cell r="H910" t="str">
            <v>L</v>
          </cell>
          <cell r="I910">
            <v>2724</v>
          </cell>
          <cell r="J910" t="str">
            <v>Non-Represented State Employees</v>
          </cell>
          <cell r="K910" t="str">
            <v>per DOP website</v>
          </cell>
          <cell r="L910">
            <v>41456</v>
          </cell>
          <cell r="M910">
            <v>10351</v>
          </cell>
          <cell r="N910" t="b">
            <v>1</v>
          </cell>
          <cell r="O910">
            <v>2724</v>
          </cell>
        </row>
        <row r="911">
          <cell r="E911" t="str">
            <v>30EMONTHLYMNON-REPRESENTED STATE EMPLOYEES</v>
          </cell>
          <cell r="F911" t="str">
            <v>30E</v>
          </cell>
          <cell r="G911" t="str">
            <v>Monthly</v>
          </cell>
          <cell r="H911" t="str">
            <v>M</v>
          </cell>
          <cell r="I911">
            <v>2789</v>
          </cell>
          <cell r="J911" t="str">
            <v>Non-Represented State Employees</v>
          </cell>
          <cell r="K911" t="str">
            <v>per DOP website</v>
          </cell>
          <cell r="L911">
            <v>41456</v>
          </cell>
          <cell r="M911">
            <v>10351</v>
          </cell>
          <cell r="N911" t="b">
            <v>1</v>
          </cell>
          <cell r="O911">
            <v>2789</v>
          </cell>
        </row>
        <row r="912">
          <cell r="E912" t="str">
            <v>30MONTHLYACOALITION</v>
          </cell>
          <cell r="F912" t="str">
            <v>30</v>
          </cell>
          <cell r="G912" t="str">
            <v>Monthly</v>
          </cell>
          <cell r="H912" t="str">
            <v>A</v>
          </cell>
          <cell r="I912">
            <v>2113</v>
          </cell>
          <cell r="J912" t="str">
            <v>Coalition</v>
          </cell>
          <cell r="K912" t="str">
            <v>per DOP website</v>
          </cell>
          <cell r="L912">
            <v>41456</v>
          </cell>
          <cell r="M912">
            <v>41618</v>
          </cell>
          <cell r="N912" t="b">
            <v>0</v>
          </cell>
          <cell r="O912">
            <v>2113</v>
          </cell>
        </row>
        <row r="913">
          <cell r="E913" t="str">
            <v>30MONTHLYANON-REPRESENTED STATE EMPLOYEES</v>
          </cell>
          <cell r="F913" t="str">
            <v>30</v>
          </cell>
          <cell r="G913" t="str">
            <v>Monthly</v>
          </cell>
          <cell r="H913" t="str">
            <v>A</v>
          </cell>
          <cell r="I913">
            <v>2113</v>
          </cell>
          <cell r="J913" t="str">
            <v>Non-Represented State Employees</v>
          </cell>
          <cell r="K913" t="str">
            <v>per DOP website</v>
          </cell>
          <cell r="L913">
            <v>41456</v>
          </cell>
          <cell r="M913">
            <v>10638</v>
          </cell>
          <cell r="N913" t="b">
            <v>0</v>
          </cell>
          <cell r="O913">
            <v>2113</v>
          </cell>
        </row>
        <row r="914">
          <cell r="E914" t="str">
            <v>30MONTHLYATEAMSTERS LOCAL UNION NUMBER 117</v>
          </cell>
          <cell r="F914" t="str">
            <v>30</v>
          </cell>
          <cell r="G914" t="str">
            <v>Monthly</v>
          </cell>
          <cell r="H914" t="str">
            <v>A</v>
          </cell>
          <cell r="I914">
            <v>2140</v>
          </cell>
          <cell r="J914" t="str">
            <v>Teamsters Local Union Number 117</v>
          </cell>
          <cell r="K914" t="str">
            <v>per Noli Benitez 201307</v>
          </cell>
          <cell r="L914">
            <v>41456</v>
          </cell>
          <cell r="M914">
            <v>10638</v>
          </cell>
          <cell r="N914" t="b">
            <v>0</v>
          </cell>
          <cell r="O914">
            <v>2140</v>
          </cell>
        </row>
        <row r="915">
          <cell r="E915" t="str">
            <v>30MONTHLYAWASHINGTON FEDERATION OF STATE EMPLOYEES</v>
          </cell>
          <cell r="F915" t="str">
            <v>30</v>
          </cell>
          <cell r="G915" t="str">
            <v>Monthly</v>
          </cell>
          <cell r="H915" t="str">
            <v>A</v>
          </cell>
          <cell r="I915">
            <v>2113</v>
          </cell>
          <cell r="J915" t="str">
            <v>Washington Federation of State Employees</v>
          </cell>
          <cell r="K915" t="str">
            <v>per DOP website</v>
          </cell>
          <cell r="L915">
            <v>41456</v>
          </cell>
          <cell r="M915">
            <v>24562</v>
          </cell>
          <cell r="N915" t="b">
            <v>0</v>
          </cell>
          <cell r="O915">
            <v>2113</v>
          </cell>
        </row>
        <row r="916">
          <cell r="E916" t="str">
            <v>30MONTHLYAWASHINGTON PUBLIC EMPLOYEES ASSOCIATION</v>
          </cell>
          <cell r="F916" t="str">
            <v>30</v>
          </cell>
          <cell r="G916" t="str">
            <v>Monthly</v>
          </cell>
          <cell r="H916" t="str">
            <v>A</v>
          </cell>
          <cell r="I916">
            <v>2113</v>
          </cell>
          <cell r="J916" t="str">
            <v>Washington Public Employees Association</v>
          </cell>
          <cell r="K916" t="str">
            <v>per DOP website</v>
          </cell>
          <cell r="L916">
            <v>41456</v>
          </cell>
          <cell r="M916">
            <v>28826</v>
          </cell>
          <cell r="N916" t="b">
            <v>0</v>
          </cell>
          <cell r="O916">
            <v>2113</v>
          </cell>
        </row>
        <row r="917">
          <cell r="E917" t="str">
            <v>30MONTHLYBCOALITION</v>
          </cell>
          <cell r="F917" t="str">
            <v>30</v>
          </cell>
          <cell r="G917" t="str">
            <v>Monthly</v>
          </cell>
          <cell r="H917" t="str">
            <v>B</v>
          </cell>
          <cell r="I917">
            <v>2161</v>
          </cell>
          <cell r="J917" t="str">
            <v>Coalition</v>
          </cell>
          <cell r="K917" t="str">
            <v>per DOP website</v>
          </cell>
          <cell r="L917">
            <v>41456</v>
          </cell>
          <cell r="M917">
            <v>41619</v>
          </cell>
          <cell r="N917" t="b">
            <v>0</v>
          </cell>
          <cell r="O917">
            <v>2161</v>
          </cell>
        </row>
        <row r="918">
          <cell r="E918" t="str">
            <v>30MONTHLYBNON-REPRESENTED STATE EMPLOYEES</v>
          </cell>
          <cell r="F918" t="str">
            <v>30</v>
          </cell>
          <cell r="G918" t="str">
            <v>Monthly</v>
          </cell>
          <cell r="H918" t="str">
            <v>B</v>
          </cell>
          <cell r="I918">
            <v>2161</v>
          </cell>
          <cell r="J918" t="str">
            <v>Non-Represented State Employees</v>
          </cell>
          <cell r="K918" t="str">
            <v>per DOP website</v>
          </cell>
          <cell r="L918">
            <v>41456</v>
          </cell>
          <cell r="M918">
            <v>10639</v>
          </cell>
          <cell r="N918" t="b">
            <v>0</v>
          </cell>
          <cell r="O918">
            <v>2161</v>
          </cell>
        </row>
        <row r="919">
          <cell r="E919" t="str">
            <v>30MONTHLYBTEAMSTERS LOCAL UNION NUMBER 117</v>
          </cell>
          <cell r="F919" t="str">
            <v>30</v>
          </cell>
          <cell r="G919" t="str">
            <v>Monthly</v>
          </cell>
          <cell r="H919" t="str">
            <v>B</v>
          </cell>
          <cell r="I919">
            <v>2190</v>
          </cell>
          <cell r="J919" t="str">
            <v>Teamsters Local Union Number 117</v>
          </cell>
          <cell r="K919" t="str">
            <v>per Noli Benitez 201307</v>
          </cell>
          <cell r="L919">
            <v>41456</v>
          </cell>
          <cell r="M919">
            <v>10639</v>
          </cell>
          <cell r="N919" t="b">
            <v>0</v>
          </cell>
          <cell r="O919">
            <v>2190</v>
          </cell>
        </row>
        <row r="920">
          <cell r="E920" t="str">
            <v>30MONTHLYBWASHINGTON FEDERATION OF STATE EMPLOYEES</v>
          </cell>
          <cell r="F920" t="str">
            <v>30</v>
          </cell>
          <cell r="G920" t="str">
            <v>Monthly</v>
          </cell>
          <cell r="H920" t="str">
            <v>B</v>
          </cell>
          <cell r="I920">
            <v>2161</v>
          </cell>
          <cell r="J920" t="str">
            <v>Washington Federation of State Employees</v>
          </cell>
          <cell r="K920" t="str">
            <v>per DOP website</v>
          </cell>
          <cell r="L920">
            <v>41456</v>
          </cell>
          <cell r="M920">
            <v>24563</v>
          </cell>
          <cell r="N920" t="b">
            <v>0</v>
          </cell>
          <cell r="O920">
            <v>2161</v>
          </cell>
        </row>
        <row r="921">
          <cell r="E921" t="str">
            <v>30MONTHLYBWASHINGTON PUBLIC EMPLOYEES ASSOCIATION</v>
          </cell>
          <cell r="F921" t="str">
            <v>30</v>
          </cell>
          <cell r="G921" t="str">
            <v>Monthly</v>
          </cell>
          <cell r="H921" t="str">
            <v>B</v>
          </cell>
          <cell r="I921">
            <v>2161</v>
          </cell>
          <cell r="J921" t="str">
            <v>Washington Public Employees Association</v>
          </cell>
          <cell r="K921" t="str">
            <v>per DOP website</v>
          </cell>
          <cell r="L921">
            <v>41456</v>
          </cell>
          <cell r="M921">
            <v>28827</v>
          </cell>
          <cell r="N921" t="b">
            <v>0</v>
          </cell>
          <cell r="O921">
            <v>2161</v>
          </cell>
        </row>
        <row r="922">
          <cell r="E922" t="str">
            <v>30MONTHLYCCOALITION</v>
          </cell>
          <cell r="F922" t="str">
            <v>30</v>
          </cell>
          <cell r="G922" t="str">
            <v>Monthly</v>
          </cell>
          <cell r="H922" t="str">
            <v>C</v>
          </cell>
          <cell r="I922">
            <v>2212</v>
          </cell>
          <cell r="J922" t="str">
            <v>Coalition</v>
          </cell>
          <cell r="K922" t="str">
            <v>per DOP website</v>
          </cell>
          <cell r="L922">
            <v>41456</v>
          </cell>
          <cell r="M922">
            <v>41620</v>
          </cell>
          <cell r="N922" t="b">
            <v>0</v>
          </cell>
          <cell r="O922">
            <v>2212</v>
          </cell>
        </row>
        <row r="923">
          <cell r="E923" t="str">
            <v>30MONTHLYCNON-REPRESENTED STATE EMPLOYEES</v>
          </cell>
          <cell r="F923" t="str">
            <v>30</v>
          </cell>
          <cell r="G923" t="str">
            <v>Monthly</v>
          </cell>
          <cell r="H923" t="str">
            <v>C</v>
          </cell>
          <cell r="I923">
            <v>2212</v>
          </cell>
          <cell r="J923" t="str">
            <v>Non-Represented State Employees</v>
          </cell>
          <cell r="K923" t="str">
            <v>per DOP website</v>
          </cell>
          <cell r="L923">
            <v>41456</v>
          </cell>
          <cell r="M923">
            <v>10640</v>
          </cell>
          <cell r="N923" t="b">
            <v>0</v>
          </cell>
          <cell r="O923">
            <v>2212</v>
          </cell>
        </row>
        <row r="924">
          <cell r="E924" t="str">
            <v>30MONTHLYCTEAMSTERS LOCAL UNION NUMBER 117</v>
          </cell>
          <cell r="F924" t="str">
            <v>30</v>
          </cell>
          <cell r="G924" t="str">
            <v>Monthly</v>
          </cell>
          <cell r="H924" t="str">
            <v>C</v>
          </cell>
          <cell r="I924">
            <v>2241</v>
          </cell>
          <cell r="J924" t="str">
            <v>Teamsters Local Union Number 117</v>
          </cell>
          <cell r="K924" t="str">
            <v>per Noli Benitez 201307</v>
          </cell>
          <cell r="L924">
            <v>41456</v>
          </cell>
          <cell r="M924">
            <v>10640</v>
          </cell>
          <cell r="N924" t="b">
            <v>0</v>
          </cell>
          <cell r="O924">
            <v>2241</v>
          </cell>
        </row>
        <row r="925">
          <cell r="E925" t="str">
            <v>30MONTHLYCWASHINGTON FEDERATION OF STATE EMPLOYEES</v>
          </cell>
          <cell r="F925" t="str">
            <v>30</v>
          </cell>
          <cell r="G925" t="str">
            <v>Monthly</v>
          </cell>
          <cell r="H925" t="str">
            <v>C</v>
          </cell>
          <cell r="I925">
            <v>2212</v>
          </cell>
          <cell r="J925" t="str">
            <v>Washington Federation of State Employees</v>
          </cell>
          <cell r="K925" t="str">
            <v>per DOP website</v>
          </cell>
          <cell r="L925">
            <v>41456</v>
          </cell>
          <cell r="M925">
            <v>24564</v>
          </cell>
          <cell r="N925" t="b">
            <v>0</v>
          </cell>
          <cell r="O925">
            <v>2212</v>
          </cell>
        </row>
        <row r="926">
          <cell r="E926" t="str">
            <v>30MONTHLYCWASHINGTON PUBLIC EMPLOYEES ASSOCIATION</v>
          </cell>
          <cell r="F926" t="str">
            <v>30</v>
          </cell>
          <cell r="G926" t="str">
            <v>Monthly</v>
          </cell>
          <cell r="H926" t="str">
            <v>C</v>
          </cell>
          <cell r="I926">
            <v>2212</v>
          </cell>
          <cell r="J926" t="str">
            <v>Washington Public Employees Association</v>
          </cell>
          <cell r="K926" t="str">
            <v>per DOP website</v>
          </cell>
          <cell r="L926">
            <v>41456</v>
          </cell>
          <cell r="M926">
            <v>28828</v>
          </cell>
          <cell r="N926" t="b">
            <v>0</v>
          </cell>
          <cell r="O926">
            <v>2212</v>
          </cell>
        </row>
        <row r="927">
          <cell r="E927" t="str">
            <v>30MONTHLYDCOALITION</v>
          </cell>
          <cell r="F927" t="str">
            <v>30</v>
          </cell>
          <cell r="G927" t="str">
            <v>Monthly</v>
          </cell>
          <cell r="H927" t="str">
            <v>D</v>
          </cell>
          <cell r="I927">
            <v>2266</v>
          </cell>
          <cell r="J927" t="str">
            <v>Coalition</v>
          </cell>
          <cell r="K927" t="str">
            <v>per DOP website</v>
          </cell>
          <cell r="L927">
            <v>41456</v>
          </cell>
          <cell r="M927">
            <v>41621</v>
          </cell>
          <cell r="N927" t="b">
            <v>0</v>
          </cell>
          <cell r="O927">
            <v>2266</v>
          </cell>
        </row>
        <row r="928">
          <cell r="E928" t="str">
            <v>30MONTHLYDNON-REPRESENTED STATE EMPLOYEES</v>
          </cell>
          <cell r="F928" t="str">
            <v>30</v>
          </cell>
          <cell r="G928" t="str">
            <v>Monthly</v>
          </cell>
          <cell r="H928" t="str">
            <v>D</v>
          </cell>
          <cell r="I928">
            <v>2266</v>
          </cell>
          <cell r="J928" t="str">
            <v>Non-Represented State Employees</v>
          </cell>
          <cell r="K928" t="str">
            <v>per DOP website</v>
          </cell>
          <cell r="L928">
            <v>41456</v>
          </cell>
          <cell r="M928">
            <v>10641</v>
          </cell>
          <cell r="N928" t="b">
            <v>0</v>
          </cell>
          <cell r="O928">
            <v>2266</v>
          </cell>
        </row>
        <row r="929">
          <cell r="E929" t="str">
            <v>30MONTHLYDTEAMSTERS LOCAL UNION NUMBER 117</v>
          </cell>
          <cell r="F929" t="str">
            <v>30</v>
          </cell>
          <cell r="G929" t="str">
            <v>Monthly</v>
          </cell>
          <cell r="H929" t="str">
            <v>D</v>
          </cell>
          <cell r="I929">
            <v>2295</v>
          </cell>
          <cell r="J929" t="str">
            <v>Teamsters Local Union Number 117</v>
          </cell>
          <cell r="K929" t="str">
            <v>per Noli Benitez 201307</v>
          </cell>
          <cell r="L929">
            <v>41456</v>
          </cell>
          <cell r="M929">
            <v>10641</v>
          </cell>
          <cell r="N929" t="b">
            <v>0</v>
          </cell>
          <cell r="O929">
            <v>2295</v>
          </cell>
        </row>
        <row r="930">
          <cell r="E930" t="str">
            <v>30MONTHLYDWASHINGTON FEDERATION OF STATE EMPLOYEES</v>
          </cell>
          <cell r="F930" t="str">
            <v>30</v>
          </cell>
          <cell r="G930" t="str">
            <v>Monthly</v>
          </cell>
          <cell r="H930" t="str">
            <v>D</v>
          </cell>
          <cell r="I930">
            <v>2266</v>
          </cell>
          <cell r="J930" t="str">
            <v>Washington Federation of State Employees</v>
          </cell>
          <cell r="K930" t="str">
            <v>per DOP website</v>
          </cell>
          <cell r="L930">
            <v>41456</v>
          </cell>
          <cell r="M930">
            <v>24565</v>
          </cell>
          <cell r="N930" t="b">
            <v>0</v>
          </cell>
          <cell r="O930">
            <v>2266</v>
          </cell>
        </row>
        <row r="931">
          <cell r="E931" t="str">
            <v>30MONTHLYDWASHINGTON PUBLIC EMPLOYEES ASSOCIATION</v>
          </cell>
          <cell r="F931" t="str">
            <v>30</v>
          </cell>
          <cell r="G931" t="str">
            <v>Monthly</v>
          </cell>
          <cell r="H931" t="str">
            <v>D</v>
          </cell>
          <cell r="I931">
            <v>2266</v>
          </cell>
          <cell r="J931" t="str">
            <v>Washington Public Employees Association</v>
          </cell>
          <cell r="K931" t="str">
            <v>per DOP website</v>
          </cell>
          <cell r="L931">
            <v>41456</v>
          </cell>
          <cell r="M931">
            <v>28829</v>
          </cell>
          <cell r="N931" t="b">
            <v>0</v>
          </cell>
          <cell r="O931">
            <v>2266</v>
          </cell>
        </row>
        <row r="932">
          <cell r="E932" t="str">
            <v>30MONTHLYECOALITION</v>
          </cell>
          <cell r="F932" t="str">
            <v>30</v>
          </cell>
          <cell r="G932" t="str">
            <v>Monthly</v>
          </cell>
          <cell r="H932" t="str">
            <v>E</v>
          </cell>
          <cell r="I932">
            <v>2317</v>
          </cell>
          <cell r="J932" t="str">
            <v>Coalition</v>
          </cell>
          <cell r="K932" t="str">
            <v>per DOP website</v>
          </cell>
          <cell r="L932">
            <v>41456</v>
          </cell>
          <cell r="M932">
            <v>41622</v>
          </cell>
          <cell r="N932" t="b">
            <v>0</v>
          </cell>
          <cell r="O932">
            <v>2317</v>
          </cell>
        </row>
        <row r="933">
          <cell r="E933" t="str">
            <v>30MONTHLYENON-REPRESENTED STATE EMPLOYEES</v>
          </cell>
          <cell r="F933" t="str">
            <v>30</v>
          </cell>
          <cell r="G933" t="str">
            <v>Monthly</v>
          </cell>
          <cell r="H933" t="str">
            <v>E</v>
          </cell>
          <cell r="I933">
            <v>2317</v>
          </cell>
          <cell r="J933" t="str">
            <v>Non-Represented State Employees</v>
          </cell>
          <cell r="K933" t="str">
            <v>per DOP website</v>
          </cell>
          <cell r="L933">
            <v>41456</v>
          </cell>
          <cell r="M933">
            <v>10642</v>
          </cell>
          <cell r="N933" t="b">
            <v>0</v>
          </cell>
          <cell r="O933">
            <v>2317</v>
          </cell>
        </row>
        <row r="934">
          <cell r="E934" t="str">
            <v>30MONTHLYETEAMSTERS LOCAL UNION NUMBER 117</v>
          </cell>
          <cell r="F934" t="str">
            <v>30</v>
          </cell>
          <cell r="G934" t="str">
            <v>Monthly</v>
          </cell>
          <cell r="H934" t="str">
            <v>E</v>
          </cell>
          <cell r="I934">
            <v>2347</v>
          </cell>
          <cell r="J934" t="str">
            <v>Teamsters Local Union Number 117</v>
          </cell>
          <cell r="K934" t="str">
            <v>per Noli Benitez 201307</v>
          </cell>
          <cell r="L934">
            <v>41456</v>
          </cell>
          <cell r="M934">
            <v>10642</v>
          </cell>
          <cell r="N934" t="b">
            <v>0</v>
          </cell>
          <cell r="O934">
            <v>2347</v>
          </cell>
        </row>
        <row r="935">
          <cell r="E935" t="str">
            <v>30MONTHLYEWASHINGTON FEDERATION OF STATE EMPLOYEES</v>
          </cell>
          <cell r="F935" t="str">
            <v>30</v>
          </cell>
          <cell r="G935" t="str">
            <v>Monthly</v>
          </cell>
          <cell r="H935" t="str">
            <v>E</v>
          </cell>
          <cell r="I935">
            <v>2317</v>
          </cell>
          <cell r="J935" t="str">
            <v>Washington Federation of State Employees</v>
          </cell>
          <cell r="K935" t="str">
            <v>per DOP website</v>
          </cell>
          <cell r="L935">
            <v>41456</v>
          </cell>
          <cell r="M935">
            <v>24566</v>
          </cell>
          <cell r="N935" t="b">
            <v>0</v>
          </cell>
          <cell r="O935">
            <v>2317</v>
          </cell>
        </row>
        <row r="936">
          <cell r="E936" t="str">
            <v>30MONTHLYEWASHINGTON PUBLIC EMPLOYEES ASSOCIATION</v>
          </cell>
          <cell r="F936" t="str">
            <v>30</v>
          </cell>
          <cell r="G936" t="str">
            <v>Monthly</v>
          </cell>
          <cell r="H936" t="str">
            <v>E</v>
          </cell>
          <cell r="I936">
            <v>2317</v>
          </cell>
          <cell r="J936" t="str">
            <v>Washington Public Employees Association</v>
          </cell>
          <cell r="K936" t="str">
            <v>per DOP website</v>
          </cell>
          <cell r="L936">
            <v>41456</v>
          </cell>
          <cell r="M936">
            <v>28830</v>
          </cell>
          <cell r="N936" t="b">
            <v>0</v>
          </cell>
          <cell r="O936">
            <v>2317</v>
          </cell>
        </row>
        <row r="937">
          <cell r="E937" t="str">
            <v>30MONTHLYFCOALITION</v>
          </cell>
          <cell r="F937" t="str">
            <v>30</v>
          </cell>
          <cell r="G937" t="str">
            <v>Monthly</v>
          </cell>
          <cell r="H937" t="str">
            <v>F</v>
          </cell>
          <cell r="I937">
            <v>2370</v>
          </cell>
          <cell r="J937" t="str">
            <v>Coalition</v>
          </cell>
          <cell r="K937" t="str">
            <v>per DOP website</v>
          </cell>
          <cell r="L937">
            <v>41456</v>
          </cell>
          <cell r="M937">
            <v>41623</v>
          </cell>
          <cell r="N937" t="b">
            <v>0</v>
          </cell>
          <cell r="O937">
            <v>2370</v>
          </cell>
        </row>
        <row r="938">
          <cell r="E938" t="str">
            <v>30MONTHLYFNON-REPRESENTED STATE EMPLOYEES</v>
          </cell>
          <cell r="F938" t="str">
            <v>30</v>
          </cell>
          <cell r="G938" t="str">
            <v>Monthly</v>
          </cell>
          <cell r="H938" t="str">
            <v>F</v>
          </cell>
          <cell r="I938">
            <v>2370</v>
          </cell>
          <cell r="J938" t="str">
            <v>Non-Represented State Employees</v>
          </cell>
          <cell r="K938" t="str">
            <v>per DOP website</v>
          </cell>
          <cell r="L938">
            <v>41456</v>
          </cell>
          <cell r="M938">
            <v>10643</v>
          </cell>
          <cell r="N938" t="b">
            <v>0</v>
          </cell>
          <cell r="O938">
            <v>2370</v>
          </cell>
        </row>
        <row r="939">
          <cell r="E939" t="str">
            <v>30MONTHLYFTEAMSTERS LOCAL UNION NUMBER 117</v>
          </cell>
          <cell r="F939" t="str">
            <v>30</v>
          </cell>
          <cell r="G939" t="str">
            <v>Monthly</v>
          </cell>
          <cell r="H939" t="str">
            <v>F</v>
          </cell>
          <cell r="I939">
            <v>2401</v>
          </cell>
          <cell r="J939" t="str">
            <v>Teamsters Local Union Number 117</v>
          </cell>
          <cell r="K939" t="str">
            <v>per Noli Benitez 201307</v>
          </cell>
          <cell r="L939">
            <v>41456</v>
          </cell>
          <cell r="M939">
            <v>10643</v>
          </cell>
          <cell r="N939" t="b">
            <v>0</v>
          </cell>
          <cell r="O939">
            <v>2401</v>
          </cell>
        </row>
        <row r="940">
          <cell r="E940" t="str">
            <v>30MONTHLYFWASHINGTON FEDERATION OF STATE EMPLOYEES</v>
          </cell>
          <cell r="F940" t="str">
            <v>30</v>
          </cell>
          <cell r="G940" t="str">
            <v>Monthly</v>
          </cell>
          <cell r="H940" t="str">
            <v>F</v>
          </cell>
          <cell r="I940">
            <v>2370</v>
          </cell>
          <cell r="J940" t="str">
            <v>Washington Federation of State Employees</v>
          </cell>
          <cell r="K940" t="str">
            <v>per DOP website</v>
          </cell>
          <cell r="L940">
            <v>41456</v>
          </cell>
          <cell r="M940">
            <v>24567</v>
          </cell>
          <cell r="N940" t="b">
            <v>0</v>
          </cell>
          <cell r="O940">
            <v>2370</v>
          </cell>
        </row>
        <row r="941">
          <cell r="E941" t="str">
            <v>30MONTHLYFWASHINGTON PUBLIC EMPLOYEES ASSOCIATION</v>
          </cell>
          <cell r="F941" t="str">
            <v>30</v>
          </cell>
          <cell r="G941" t="str">
            <v>Monthly</v>
          </cell>
          <cell r="H941" t="str">
            <v>F</v>
          </cell>
          <cell r="I941">
            <v>2370</v>
          </cell>
          <cell r="J941" t="str">
            <v>Washington Public Employees Association</v>
          </cell>
          <cell r="K941" t="str">
            <v>per DOP website</v>
          </cell>
          <cell r="L941">
            <v>41456</v>
          </cell>
          <cell r="M941">
            <v>28831</v>
          </cell>
          <cell r="N941" t="b">
            <v>0</v>
          </cell>
          <cell r="O941">
            <v>2370</v>
          </cell>
        </row>
        <row r="942">
          <cell r="E942" t="str">
            <v>30MONTHLYGCOALITION</v>
          </cell>
          <cell r="F942" t="str">
            <v>30</v>
          </cell>
          <cell r="G942" t="str">
            <v>Monthly</v>
          </cell>
          <cell r="H942" t="str">
            <v>G</v>
          </cell>
          <cell r="I942">
            <v>2426</v>
          </cell>
          <cell r="J942" t="str">
            <v>Coalition</v>
          </cell>
          <cell r="K942" t="str">
            <v>per DOP website</v>
          </cell>
          <cell r="L942">
            <v>41456</v>
          </cell>
          <cell r="M942">
            <v>41624</v>
          </cell>
          <cell r="N942" t="b">
            <v>0</v>
          </cell>
          <cell r="O942">
            <v>2426</v>
          </cell>
        </row>
        <row r="943">
          <cell r="E943" t="str">
            <v>30MONTHLYGNON-REPRESENTED STATE EMPLOYEES</v>
          </cell>
          <cell r="F943" t="str">
            <v>30</v>
          </cell>
          <cell r="G943" t="str">
            <v>Monthly</v>
          </cell>
          <cell r="H943" t="str">
            <v>G</v>
          </cell>
          <cell r="I943">
            <v>2426</v>
          </cell>
          <cell r="J943" t="str">
            <v>Non-Represented State Employees</v>
          </cell>
          <cell r="K943" t="str">
            <v>per DOP website</v>
          </cell>
          <cell r="L943">
            <v>41456</v>
          </cell>
          <cell r="M943">
            <v>10644</v>
          </cell>
          <cell r="N943" t="b">
            <v>0</v>
          </cell>
          <cell r="O943">
            <v>2426</v>
          </cell>
        </row>
        <row r="944">
          <cell r="E944" t="str">
            <v>30MONTHLYGTEAMSTERS LOCAL UNION NUMBER 117</v>
          </cell>
          <cell r="F944" t="str">
            <v>30</v>
          </cell>
          <cell r="G944" t="str">
            <v>Monthly</v>
          </cell>
          <cell r="H944" t="str">
            <v>G</v>
          </cell>
          <cell r="I944">
            <v>2457</v>
          </cell>
          <cell r="J944" t="str">
            <v>Teamsters Local Union Number 117</v>
          </cell>
          <cell r="K944" t="str">
            <v>per Noli Benitez 201307</v>
          </cell>
          <cell r="L944">
            <v>41456</v>
          </cell>
          <cell r="M944">
            <v>10644</v>
          </cell>
          <cell r="N944" t="b">
            <v>0</v>
          </cell>
          <cell r="O944">
            <v>2457</v>
          </cell>
        </row>
        <row r="945">
          <cell r="E945" t="str">
            <v>30MONTHLYGWASHINGTON FEDERATION OF STATE EMPLOYEES</v>
          </cell>
          <cell r="F945" t="str">
            <v>30</v>
          </cell>
          <cell r="G945" t="str">
            <v>Monthly</v>
          </cell>
          <cell r="H945" t="str">
            <v>G</v>
          </cell>
          <cell r="I945">
            <v>2426</v>
          </cell>
          <cell r="J945" t="str">
            <v>Washington Federation of State Employees</v>
          </cell>
          <cell r="K945" t="str">
            <v>per DOP website</v>
          </cell>
          <cell r="L945">
            <v>41456</v>
          </cell>
          <cell r="M945">
            <v>24568</v>
          </cell>
          <cell r="N945" t="b">
            <v>0</v>
          </cell>
          <cell r="O945">
            <v>2426</v>
          </cell>
        </row>
        <row r="946">
          <cell r="E946" t="str">
            <v>30MONTHLYGWASHINGTON PUBLIC EMPLOYEES ASSOCIATION</v>
          </cell>
          <cell r="F946" t="str">
            <v>30</v>
          </cell>
          <cell r="G946" t="str">
            <v>Monthly</v>
          </cell>
          <cell r="H946" t="str">
            <v>G</v>
          </cell>
          <cell r="I946">
            <v>2426</v>
          </cell>
          <cell r="J946" t="str">
            <v>Washington Public Employees Association</v>
          </cell>
          <cell r="K946" t="str">
            <v>per DOP website</v>
          </cell>
          <cell r="L946">
            <v>41456</v>
          </cell>
          <cell r="M946">
            <v>28832</v>
          </cell>
          <cell r="N946" t="b">
            <v>0</v>
          </cell>
          <cell r="O946">
            <v>2426</v>
          </cell>
        </row>
        <row r="947">
          <cell r="E947" t="str">
            <v>30MONTHLYHCOALITION</v>
          </cell>
          <cell r="F947" t="str">
            <v>30</v>
          </cell>
          <cell r="G947" t="str">
            <v>Monthly</v>
          </cell>
          <cell r="H947" t="str">
            <v>H</v>
          </cell>
          <cell r="I947">
            <v>2482</v>
          </cell>
          <cell r="J947" t="str">
            <v>Coalition</v>
          </cell>
          <cell r="K947" t="str">
            <v>per DOP website</v>
          </cell>
          <cell r="L947">
            <v>41456</v>
          </cell>
          <cell r="M947">
            <v>41625</v>
          </cell>
          <cell r="N947" t="b">
            <v>0</v>
          </cell>
          <cell r="O947">
            <v>2482</v>
          </cell>
        </row>
        <row r="948">
          <cell r="E948" t="str">
            <v>30MONTHLYHNON-REPRESENTED STATE EMPLOYEES</v>
          </cell>
          <cell r="F948" t="str">
            <v>30</v>
          </cell>
          <cell r="G948" t="str">
            <v>Monthly</v>
          </cell>
          <cell r="H948" t="str">
            <v>H</v>
          </cell>
          <cell r="I948">
            <v>2482</v>
          </cell>
          <cell r="J948" t="str">
            <v>Non-Represented State Employees</v>
          </cell>
          <cell r="K948" t="str">
            <v>per DOP website</v>
          </cell>
          <cell r="L948">
            <v>41456</v>
          </cell>
          <cell r="M948">
            <v>10645</v>
          </cell>
          <cell r="N948" t="b">
            <v>0</v>
          </cell>
          <cell r="O948">
            <v>2482</v>
          </cell>
        </row>
        <row r="949">
          <cell r="E949" t="str">
            <v>30MONTHLYHTEAMSTERS LOCAL UNION NUMBER 117</v>
          </cell>
          <cell r="F949" t="str">
            <v>30</v>
          </cell>
          <cell r="G949" t="str">
            <v>Monthly</v>
          </cell>
          <cell r="H949" t="str">
            <v>H</v>
          </cell>
          <cell r="I949">
            <v>2513</v>
          </cell>
          <cell r="J949" t="str">
            <v>Teamsters Local Union Number 117</v>
          </cell>
          <cell r="K949" t="str">
            <v>per Noli Benitez 201307</v>
          </cell>
          <cell r="L949">
            <v>41456</v>
          </cell>
          <cell r="M949">
            <v>10645</v>
          </cell>
          <cell r="N949" t="b">
            <v>0</v>
          </cell>
          <cell r="O949">
            <v>2513</v>
          </cell>
        </row>
        <row r="950">
          <cell r="E950" t="str">
            <v>30MONTHLYHWASHINGTON FEDERATION OF STATE EMPLOYEES</v>
          </cell>
          <cell r="F950" t="str">
            <v>30</v>
          </cell>
          <cell r="G950" t="str">
            <v>Monthly</v>
          </cell>
          <cell r="H950" t="str">
            <v>H</v>
          </cell>
          <cell r="I950">
            <v>2482</v>
          </cell>
          <cell r="J950" t="str">
            <v>Washington Federation of State Employees</v>
          </cell>
          <cell r="K950" t="str">
            <v>per DOP website</v>
          </cell>
          <cell r="L950">
            <v>41456</v>
          </cell>
          <cell r="M950">
            <v>24569</v>
          </cell>
          <cell r="N950" t="b">
            <v>0</v>
          </cell>
          <cell r="O950">
            <v>2482</v>
          </cell>
        </row>
        <row r="951">
          <cell r="E951" t="str">
            <v>30MONTHLYHWASHINGTON PUBLIC EMPLOYEES ASSOCIATION</v>
          </cell>
          <cell r="F951" t="str">
            <v>30</v>
          </cell>
          <cell r="G951" t="str">
            <v>Monthly</v>
          </cell>
          <cell r="H951" t="str">
            <v>H</v>
          </cell>
          <cell r="I951">
            <v>2482</v>
          </cell>
          <cell r="J951" t="str">
            <v>Washington Public Employees Association</v>
          </cell>
          <cell r="K951" t="str">
            <v>per DOP website</v>
          </cell>
          <cell r="L951">
            <v>41456</v>
          </cell>
          <cell r="M951">
            <v>28833</v>
          </cell>
          <cell r="N951" t="b">
            <v>0</v>
          </cell>
          <cell r="O951">
            <v>2482</v>
          </cell>
        </row>
        <row r="952">
          <cell r="E952" t="str">
            <v>30MONTHLYICOALITION</v>
          </cell>
          <cell r="F952" t="str">
            <v>30</v>
          </cell>
          <cell r="G952" t="str">
            <v>Monthly</v>
          </cell>
          <cell r="H952" t="str">
            <v>I</v>
          </cell>
          <cell r="I952">
            <v>2542</v>
          </cell>
          <cell r="J952" t="str">
            <v>Coalition</v>
          </cell>
          <cell r="K952" t="str">
            <v>per DOP website</v>
          </cell>
          <cell r="L952">
            <v>41456</v>
          </cell>
          <cell r="M952">
            <v>41626</v>
          </cell>
          <cell r="N952" t="b">
            <v>0</v>
          </cell>
          <cell r="O952">
            <v>2542</v>
          </cell>
        </row>
        <row r="953">
          <cell r="E953" t="str">
            <v>30MONTHLYINON-REPRESENTED STATE EMPLOYEES</v>
          </cell>
          <cell r="F953" t="str">
            <v>30</v>
          </cell>
          <cell r="G953" t="str">
            <v>Monthly</v>
          </cell>
          <cell r="H953" t="str">
            <v>I</v>
          </cell>
          <cell r="I953">
            <v>2542</v>
          </cell>
          <cell r="J953" t="str">
            <v>Non-Represented State Employees</v>
          </cell>
          <cell r="K953" t="str">
            <v>per DOP website</v>
          </cell>
          <cell r="L953">
            <v>41456</v>
          </cell>
          <cell r="M953">
            <v>10646</v>
          </cell>
          <cell r="N953" t="b">
            <v>0</v>
          </cell>
          <cell r="O953">
            <v>2542</v>
          </cell>
        </row>
        <row r="954">
          <cell r="E954" t="str">
            <v>30MONTHLYITEAMSTERS LOCAL UNION NUMBER 117</v>
          </cell>
          <cell r="F954" t="str">
            <v>30</v>
          </cell>
          <cell r="G954" t="str">
            <v>Monthly</v>
          </cell>
          <cell r="H954" t="str">
            <v>I</v>
          </cell>
          <cell r="I954">
            <v>2574</v>
          </cell>
          <cell r="J954" t="str">
            <v>Teamsters Local Union Number 117</v>
          </cell>
          <cell r="K954" t="str">
            <v>per Noli Benitez 201307</v>
          </cell>
          <cell r="L954">
            <v>41456</v>
          </cell>
          <cell r="M954">
            <v>10646</v>
          </cell>
          <cell r="N954" t="b">
            <v>0</v>
          </cell>
          <cell r="O954">
            <v>2574</v>
          </cell>
        </row>
        <row r="955">
          <cell r="E955" t="str">
            <v>30MONTHLYIWASHINGTON FEDERATION OF STATE EMPLOYEES</v>
          </cell>
          <cell r="F955" t="str">
            <v>30</v>
          </cell>
          <cell r="G955" t="str">
            <v>Monthly</v>
          </cell>
          <cell r="H955" t="str">
            <v>I</v>
          </cell>
          <cell r="I955">
            <v>2542</v>
          </cell>
          <cell r="J955" t="str">
            <v>Washington Federation of State Employees</v>
          </cell>
          <cell r="K955" t="str">
            <v>per DOP website</v>
          </cell>
          <cell r="L955">
            <v>41456</v>
          </cell>
          <cell r="M955">
            <v>24570</v>
          </cell>
          <cell r="N955" t="b">
            <v>0</v>
          </cell>
          <cell r="O955">
            <v>2542</v>
          </cell>
        </row>
        <row r="956">
          <cell r="E956" t="str">
            <v>30MONTHLYIWASHINGTON PUBLIC EMPLOYEES ASSOCIATION</v>
          </cell>
          <cell r="F956" t="str">
            <v>30</v>
          </cell>
          <cell r="G956" t="str">
            <v>Monthly</v>
          </cell>
          <cell r="H956" t="str">
            <v>I</v>
          </cell>
          <cell r="I956">
            <v>2542</v>
          </cell>
          <cell r="J956" t="str">
            <v>Washington Public Employees Association</v>
          </cell>
          <cell r="K956" t="str">
            <v>per DOP website</v>
          </cell>
          <cell r="L956">
            <v>41456</v>
          </cell>
          <cell r="M956">
            <v>28834</v>
          </cell>
          <cell r="N956" t="b">
            <v>0</v>
          </cell>
          <cell r="O956">
            <v>2542</v>
          </cell>
        </row>
        <row r="957">
          <cell r="E957" t="str">
            <v>30MONTHLYJCOALITION</v>
          </cell>
          <cell r="F957" t="str">
            <v>30</v>
          </cell>
          <cell r="G957" t="str">
            <v>Monthly</v>
          </cell>
          <cell r="H957" t="str">
            <v>J</v>
          </cell>
          <cell r="I957">
            <v>2598</v>
          </cell>
          <cell r="J957" t="str">
            <v>Coalition</v>
          </cell>
          <cell r="K957" t="str">
            <v>per DOP website</v>
          </cell>
          <cell r="L957">
            <v>41456</v>
          </cell>
          <cell r="M957">
            <v>41627</v>
          </cell>
          <cell r="N957" t="b">
            <v>0</v>
          </cell>
          <cell r="O957">
            <v>2598</v>
          </cell>
        </row>
        <row r="958">
          <cell r="E958" t="str">
            <v>30MONTHLYJNON-REPRESENTED STATE EMPLOYEES</v>
          </cell>
          <cell r="F958" t="str">
            <v>30</v>
          </cell>
          <cell r="G958" t="str">
            <v>Monthly</v>
          </cell>
          <cell r="H958" t="str">
            <v>J</v>
          </cell>
          <cell r="I958">
            <v>2598</v>
          </cell>
          <cell r="J958" t="str">
            <v>Non-Represented State Employees</v>
          </cell>
          <cell r="K958" t="str">
            <v>per DOP website</v>
          </cell>
          <cell r="L958">
            <v>41456</v>
          </cell>
          <cell r="M958">
            <v>10647</v>
          </cell>
          <cell r="N958" t="b">
            <v>0</v>
          </cell>
          <cell r="O958">
            <v>2598</v>
          </cell>
        </row>
        <row r="959">
          <cell r="E959" t="str">
            <v>30MONTHLYJTEAMSTERS LOCAL UNION NUMBER 117</v>
          </cell>
          <cell r="F959" t="str">
            <v>30</v>
          </cell>
          <cell r="G959" t="str">
            <v>Monthly</v>
          </cell>
          <cell r="H959" t="str">
            <v>J</v>
          </cell>
          <cell r="I959">
            <v>2631</v>
          </cell>
          <cell r="J959" t="str">
            <v>Teamsters Local Union Number 117</v>
          </cell>
          <cell r="K959" t="str">
            <v>per Noli Benitez 201307</v>
          </cell>
          <cell r="L959">
            <v>41456</v>
          </cell>
          <cell r="M959">
            <v>10647</v>
          </cell>
          <cell r="N959" t="b">
            <v>0</v>
          </cell>
          <cell r="O959">
            <v>2631</v>
          </cell>
        </row>
        <row r="960">
          <cell r="E960" t="str">
            <v>30MONTHLYJWASHINGTON FEDERATION OF STATE EMPLOYEES</v>
          </cell>
          <cell r="F960" t="str">
            <v>30</v>
          </cell>
          <cell r="G960" t="str">
            <v>Monthly</v>
          </cell>
          <cell r="H960" t="str">
            <v>J</v>
          </cell>
          <cell r="I960">
            <v>2598</v>
          </cell>
          <cell r="J960" t="str">
            <v>Washington Federation of State Employees</v>
          </cell>
          <cell r="K960" t="str">
            <v>per DOP website</v>
          </cell>
          <cell r="L960">
            <v>41456</v>
          </cell>
          <cell r="M960">
            <v>24571</v>
          </cell>
          <cell r="N960" t="b">
            <v>0</v>
          </cell>
          <cell r="O960">
            <v>2598</v>
          </cell>
        </row>
        <row r="961">
          <cell r="E961" t="str">
            <v>30MONTHLYJWASHINGTON PUBLIC EMPLOYEES ASSOCIATION</v>
          </cell>
          <cell r="F961" t="str">
            <v>30</v>
          </cell>
          <cell r="G961" t="str">
            <v>Monthly</v>
          </cell>
          <cell r="H961" t="str">
            <v>J</v>
          </cell>
          <cell r="I961">
            <v>2598</v>
          </cell>
          <cell r="J961" t="str">
            <v>Washington Public Employees Association</v>
          </cell>
          <cell r="K961" t="str">
            <v>per DOP website</v>
          </cell>
          <cell r="L961">
            <v>41456</v>
          </cell>
          <cell r="M961">
            <v>28835</v>
          </cell>
          <cell r="N961" t="b">
            <v>0</v>
          </cell>
          <cell r="O961">
            <v>2598</v>
          </cell>
        </row>
        <row r="962">
          <cell r="E962" t="str">
            <v>30MONTHLYKCOALITION</v>
          </cell>
          <cell r="F962" t="str">
            <v>30</v>
          </cell>
          <cell r="G962" t="str">
            <v>Monthly</v>
          </cell>
          <cell r="H962" t="str">
            <v>K</v>
          </cell>
          <cell r="I962">
            <v>2663</v>
          </cell>
          <cell r="J962" t="str">
            <v>Coalition</v>
          </cell>
          <cell r="K962" t="str">
            <v>per DOP website</v>
          </cell>
          <cell r="L962">
            <v>41456</v>
          </cell>
          <cell r="M962">
            <v>41628</v>
          </cell>
          <cell r="N962" t="b">
            <v>0</v>
          </cell>
          <cell r="O962">
            <v>2663</v>
          </cell>
        </row>
        <row r="963">
          <cell r="E963" t="str">
            <v>30MONTHLYKNON-REPRESENTED STATE EMPLOYEES</v>
          </cell>
          <cell r="F963" t="str">
            <v>30</v>
          </cell>
          <cell r="G963" t="str">
            <v>Monthly</v>
          </cell>
          <cell r="H963" t="str">
            <v>K</v>
          </cell>
          <cell r="I963">
            <v>2663</v>
          </cell>
          <cell r="J963" t="str">
            <v>Non-Represented State Employees</v>
          </cell>
          <cell r="K963" t="str">
            <v>per DOP website</v>
          </cell>
          <cell r="L963">
            <v>41456</v>
          </cell>
          <cell r="M963">
            <v>10648</v>
          </cell>
          <cell r="N963" t="b">
            <v>0</v>
          </cell>
          <cell r="O963">
            <v>2663</v>
          </cell>
        </row>
        <row r="964">
          <cell r="E964" t="str">
            <v>30MONTHLYKTEAMSTERS LOCAL UNION NUMBER 117</v>
          </cell>
          <cell r="F964" t="str">
            <v>30</v>
          </cell>
          <cell r="G964" t="str">
            <v>Monthly</v>
          </cell>
          <cell r="H964" t="str">
            <v>K</v>
          </cell>
          <cell r="I964">
            <v>2697</v>
          </cell>
          <cell r="J964" t="str">
            <v>Teamsters Local Union Number 117</v>
          </cell>
          <cell r="K964" t="str">
            <v>per Noli Benitez 201307</v>
          </cell>
          <cell r="L964">
            <v>41456</v>
          </cell>
          <cell r="M964">
            <v>10648</v>
          </cell>
          <cell r="N964" t="b">
            <v>0</v>
          </cell>
          <cell r="O964">
            <v>2697</v>
          </cell>
        </row>
        <row r="965">
          <cell r="E965" t="str">
            <v>30MONTHLYKWASHINGTON FEDERATION OF STATE EMPLOYEES</v>
          </cell>
          <cell r="F965" t="str">
            <v>30</v>
          </cell>
          <cell r="G965" t="str">
            <v>Monthly</v>
          </cell>
          <cell r="H965" t="str">
            <v>K</v>
          </cell>
          <cell r="I965">
            <v>2663</v>
          </cell>
          <cell r="J965" t="str">
            <v>Washington Federation of State Employees</v>
          </cell>
          <cell r="K965" t="str">
            <v>per DOP website</v>
          </cell>
          <cell r="L965">
            <v>41456</v>
          </cell>
          <cell r="M965">
            <v>24572</v>
          </cell>
          <cell r="N965" t="b">
            <v>0</v>
          </cell>
          <cell r="O965">
            <v>2663</v>
          </cell>
        </row>
        <row r="966">
          <cell r="E966" t="str">
            <v>30MONTHLYKWASHINGTON PUBLIC EMPLOYEES ASSOCIATION</v>
          </cell>
          <cell r="F966" t="str">
            <v>30</v>
          </cell>
          <cell r="G966" t="str">
            <v>Monthly</v>
          </cell>
          <cell r="H966" t="str">
            <v>K</v>
          </cell>
          <cell r="I966">
            <v>2663</v>
          </cell>
          <cell r="J966" t="str">
            <v>Washington Public Employees Association</v>
          </cell>
          <cell r="K966" t="str">
            <v>per DOP website</v>
          </cell>
          <cell r="L966">
            <v>41456</v>
          </cell>
          <cell r="M966">
            <v>28836</v>
          </cell>
          <cell r="N966" t="b">
            <v>0</v>
          </cell>
          <cell r="O966">
            <v>2663</v>
          </cell>
        </row>
        <row r="967">
          <cell r="E967" t="str">
            <v>30MONTHLYLCOALITION</v>
          </cell>
          <cell r="F967" t="str">
            <v>30</v>
          </cell>
          <cell r="G967" t="str">
            <v>Monthly</v>
          </cell>
          <cell r="H967" t="str">
            <v>L</v>
          </cell>
          <cell r="I967">
            <v>2724</v>
          </cell>
          <cell r="J967" t="str">
            <v>Coalition</v>
          </cell>
          <cell r="K967" t="str">
            <v>per DOP website</v>
          </cell>
          <cell r="L967">
            <v>41456</v>
          </cell>
          <cell r="M967">
            <v>41629</v>
          </cell>
          <cell r="N967" t="b">
            <v>0</v>
          </cell>
          <cell r="O967">
            <v>2724</v>
          </cell>
        </row>
        <row r="968">
          <cell r="E968" t="str">
            <v>30MONTHLYLNON-REPRESENTED STATE EMPLOYEES</v>
          </cell>
          <cell r="F968" t="str">
            <v>30</v>
          </cell>
          <cell r="G968" t="str">
            <v>Monthly</v>
          </cell>
          <cell r="H968" t="str">
            <v>L</v>
          </cell>
          <cell r="I968">
            <v>2724</v>
          </cell>
          <cell r="J968" t="str">
            <v>Non-Represented State Employees</v>
          </cell>
          <cell r="K968" t="str">
            <v>per DOP website</v>
          </cell>
          <cell r="L968">
            <v>41456</v>
          </cell>
          <cell r="M968">
            <v>10649</v>
          </cell>
          <cell r="N968" t="b">
            <v>0</v>
          </cell>
          <cell r="O968">
            <v>2724</v>
          </cell>
        </row>
        <row r="969">
          <cell r="E969" t="str">
            <v>30MONTHLYLTEAMSTERS LOCAL UNION NUMBER 117</v>
          </cell>
          <cell r="F969" t="str">
            <v>30</v>
          </cell>
          <cell r="G969" t="str">
            <v>Monthly</v>
          </cell>
          <cell r="H969" t="str">
            <v>L</v>
          </cell>
          <cell r="I969">
            <v>2759</v>
          </cell>
          <cell r="J969" t="str">
            <v>Teamsters Local Union Number 117</v>
          </cell>
          <cell r="K969" t="str">
            <v>per Noli Benitez 201307</v>
          </cell>
          <cell r="L969">
            <v>41456</v>
          </cell>
          <cell r="M969">
            <v>10649</v>
          </cell>
          <cell r="N969" t="b">
            <v>0</v>
          </cell>
          <cell r="O969">
            <v>2759</v>
          </cell>
        </row>
        <row r="970">
          <cell r="E970" t="str">
            <v>30MONTHLYLWASHINGTON FEDERATION OF STATE EMPLOYEES</v>
          </cell>
          <cell r="F970" t="str">
            <v>30</v>
          </cell>
          <cell r="G970" t="str">
            <v>Monthly</v>
          </cell>
          <cell r="H970" t="str">
            <v>L</v>
          </cell>
          <cell r="I970">
            <v>2724</v>
          </cell>
          <cell r="J970" t="str">
            <v>Washington Federation of State Employees</v>
          </cell>
          <cell r="K970" t="str">
            <v>per DOP website</v>
          </cell>
          <cell r="L970">
            <v>41456</v>
          </cell>
          <cell r="M970">
            <v>24573</v>
          </cell>
          <cell r="N970" t="b">
            <v>0</v>
          </cell>
          <cell r="O970">
            <v>2724</v>
          </cell>
        </row>
        <row r="971">
          <cell r="E971" t="str">
            <v>30MONTHLYLWASHINGTON PUBLIC EMPLOYEES ASSOCIATION</v>
          </cell>
          <cell r="F971" t="str">
            <v>30</v>
          </cell>
          <cell r="G971" t="str">
            <v>Monthly</v>
          </cell>
          <cell r="H971" t="str">
            <v>L</v>
          </cell>
          <cell r="I971">
            <v>2724</v>
          </cell>
          <cell r="J971" t="str">
            <v>Washington Public Employees Association</v>
          </cell>
          <cell r="K971" t="str">
            <v>per DOP website</v>
          </cell>
          <cell r="L971">
            <v>41456</v>
          </cell>
          <cell r="M971">
            <v>28837</v>
          </cell>
          <cell r="N971" t="b">
            <v>0</v>
          </cell>
          <cell r="O971">
            <v>2724</v>
          </cell>
        </row>
        <row r="972">
          <cell r="E972" t="str">
            <v>30MONTHLYMCOALITION</v>
          </cell>
          <cell r="F972" t="str">
            <v>30</v>
          </cell>
          <cell r="G972" t="str">
            <v>Monthly</v>
          </cell>
          <cell r="H972" t="str">
            <v>M</v>
          </cell>
          <cell r="I972">
            <v>2789</v>
          </cell>
          <cell r="J972" t="str">
            <v>Coalition</v>
          </cell>
          <cell r="K972" t="str">
            <v>per DOP website</v>
          </cell>
          <cell r="L972">
            <v>41456</v>
          </cell>
          <cell r="M972">
            <v>41630</v>
          </cell>
          <cell r="N972" t="b">
            <v>0</v>
          </cell>
          <cell r="O972">
            <v>2789</v>
          </cell>
        </row>
        <row r="973">
          <cell r="E973" t="str">
            <v>30MONTHLYMNON-REPRESENTED STATE EMPLOYEES</v>
          </cell>
          <cell r="F973" t="str">
            <v>30</v>
          </cell>
          <cell r="G973" t="str">
            <v>Monthly</v>
          </cell>
          <cell r="H973" t="str">
            <v>M</v>
          </cell>
          <cell r="I973">
            <v>2789</v>
          </cell>
          <cell r="J973" t="str">
            <v>Non-Represented State Employees</v>
          </cell>
          <cell r="K973" t="str">
            <v>per DOP website</v>
          </cell>
          <cell r="L973">
            <v>41456</v>
          </cell>
          <cell r="M973">
            <v>10650</v>
          </cell>
          <cell r="N973" t="b">
            <v>0</v>
          </cell>
          <cell r="O973">
            <v>2789</v>
          </cell>
        </row>
        <row r="974">
          <cell r="E974" t="str">
            <v>30MONTHLYMTEAMSTERS LOCAL UNION NUMBER 117</v>
          </cell>
          <cell r="F974" t="str">
            <v>30</v>
          </cell>
          <cell r="G974" t="str">
            <v>Monthly</v>
          </cell>
          <cell r="H974" t="str">
            <v>M</v>
          </cell>
          <cell r="I974">
            <v>2824</v>
          </cell>
          <cell r="J974" t="str">
            <v>Teamsters Local Union Number 117</v>
          </cell>
          <cell r="K974" t="str">
            <v>per Noli Benitez 201307</v>
          </cell>
          <cell r="L974">
            <v>41456</v>
          </cell>
          <cell r="M974">
            <v>10650</v>
          </cell>
          <cell r="N974" t="b">
            <v>0</v>
          </cell>
          <cell r="O974">
            <v>2824</v>
          </cell>
        </row>
        <row r="975">
          <cell r="E975" t="str">
            <v>30MONTHLYMWASHINGTON FEDERATION OF STATE EMPLOYEES</v>
          </cell>
          <cell r="F975" t="str">
            <v>30</v>
          </cell>
          <cell r="G975" t="str">
            <v>Monthly</v>
          </cell>
          <cell r="H975" t="str">
            <v>M</v>
          </cell>
          <cell r="I975">
            <v>2789</v>
          </cell>
          <cell r="J975" t="str">
            <v>Washington Federation of State Employees</v>
          </cell>
          <cell r="K975" t="str">
            <v>per DOP website</v>
          </cell>
          <cell r="L975">
            <v>41456</v>
          </cell>
          <cell r="M975">
            <v>24574</v>
          </cell>
          <cell r="N975" t="b">
            <v>0</v>
          </cell>
          <cell r="O975">
            <v>2789</v>
          </cell>
        </row>
        <row r="976">
          <cell r="E976" t="str">
            <v>30MONTHLYMWASHINGTON PUBLIC EMPLOYEES ASSOCIATION</v>
          </cell>
          <cell r="F976" t="str">
            <v>30</v>
          </cell>
          <cell r="G976" t="str">
            <v>Monthly</v>
          </cell>
          <cell r="H976" t="str">
            <v>M</v>
          </cell>
          <cell r="I976">
            <v>2789</v>
          </cell>
          <cell r="J976" t="str">
            <v>Washington Public Employees Association</v>
          </cell>
          <cell r="K976" t="str">
            <v>per DOP website</v>
          </cell>
          <cell r="L976">
            <v>41456</v>
          </cell>
          <cell r="M976">
            <v>28838</v>
          </cell>
          <cell r="N976" t="b">
            <v>0</v>
          </cell>
          <cell r="O976">
            <v>2789</v>
          </cell>
        </row>
        <row r="977">
          <cell r="E977" t="str">
            <v>31MONTHLYACOALITION</v>
          </cell>
          <cell r="F977" t="str">
            <v>31</v>
          </cell>
          <cell r="G977" t="str">
            <v>Monthly</v>
          </cell>
          <cell r="H977" t="str">
            <v>A</v>
          </cell>
          <cell r="I977">
            <v>2161</v>
          </cell>
          <cell r="J977" t="str">
            <v>Coalition</v>
          </cell>
          <cell r="K977" t="str">
            <v>per DOP website</v>
          </cell>
          <cell r="L977">
            <v>41456</v>
          </cell>
          <cell r="M977">
            <v>41670</v>
          </cell>
          <cell r="N977" t="b">
            <v>0</v>
          </cell>
          <cell r="O977">
            <v>2161</v>
          </cell>
        </row>
        <row r="978">
          <cell r="E978" t="str">
            <v>31MONTHLYANON-REPRESENTED STATE EMPLOYEES</v>
          </cell>
          <cell r="F978" t="str">
            <v>31</v>
          </cell>
          <cell r="G978" t="str">
            <v>Monthly</v>
          </cell>
          <cell r="H978" t="str">
            <v>A</v>
          </cell>
          <cell r="I978">
            <v>2161</v>
          </cell>
          <cell r="J978" t="str">
            <v>Non-Represented State Employees</v>
          </cell>
          <cell r="K978" t="str">
            <v>per DOP website</v>
          </cell>
          <cell r="L978">
            <v>41456</v>
          </cell>
          <cell r="M978">
            <v>10690</v>
          </cell>
          <cell r="N978" t="b">
            <v>0</v>
          </cell>
          <cell r="O978">
            <v>2161</v>
          </cell>
        </row>
        <row r="979">
          <cell r="E979" t="str">
            <v>31MONTHLYATEAMSTERS LOCAL UNION NUMBER 117</v>
          </cell>
          <cell r="F979" t="str">
            <v>31</v>
          </cell>
          <cell r="G979" t="str">
            <v>Monthly</v>
          </cell>
          <cell r="H979" t="str">
            <v>A</v>
          </cell>
          <cell r="I979">
            <v>2190</v>
          </cell>
          <cell r="J979" t="str">
            <v>Teamsters Local Union Number 117</v>
          </cell>
          <cell r="K979" t="str">
            <v>per Noli Benitez 201307</v>
          </cell>
          <cell r="L979">
            <v>41456</v>
          </cell>
          <cell r="M979">
            <v>10690</v>
          </cell>
          <cell r="N979" t="b">
            <v>0</v>
          </cell>
          <cell r="O979">
            <v>2190</v>
          </cell>
        </row>
        <row r="980">
          <cell r="E980" t="str">
            <v>31MONTHLYAWASHINGTON FEDERATION OF STATE EMPLOYEES</v>
          </cell>
          <cell r="F980" t="str">
            <v>31</v>
          </cell>
          <cell r="G980" t="str">
            <v>Monthly</v>
          </cell>
          <cell r="H980" t="str">
            <v>A</v>
          </cell>
          <cell r="I980">
            <v>2161</v>
          </cell>
          <cell r="J980" t="str">
            <v>Washington Federation of State Employees</v>
          </cell>
          <cell r="K980" t="str">
            <v>per DOP website</v>
          </cell>
          <cell r="L980">
            <v>41456</v>
          </cell>
          <cell r="M980">
            <v>24614</v>
          </cell>
          <cell r="N980" t="b">
            <v>0</v>
          </cell>
          <cell r="O980">
            <v>2161</v>
          </cell>
        </row>
        <row r="981">
          <cell r="E981" t="str">
            <v>31MONTHLYAWASHINGTON PUBLIC EMPLOYEES ASSOCIATION</v>
          </cell>
          <cell r="F981" t="str">
            <v>31</v>
          </cell>
          <cell r="G981" t="str">
            <v>Monthly</v>
          </cell>
          <cell r="H981" t="str">
            <v>A</v>
          </cell>
          <cell r="I981">
            <v>2161</v>
          </cell>
          <cell r="J981" t="str">
            <v>Washington Public Employees Association</v>
          </cell>
          <cell r="K981" t="str">
            <v>per DOP website</v>
          </cell>
          <cell r="L981">
            <v>41456</v>
          </cell>
          <cell r="M981">
            <v>28878</v>
          </cell>
          <cell r="N981" t="b">
            <v>0</v>
          </cell>
          <cell r="O981">
            <v>2161</v>
          </cell>
        </row>
        <row r="982">
          <cell r="E982" t="str">
            <v>31MONTHLYBCOALITION</v>
          </cell>
          <cell r="F982" t="str">
            <v>31</v>
          </cell>
          <cell r="G982" t="str">
            <v>Monthly</v>
          </cell>
          <cell r="H982" t="str">
            <v>B</v>
          </cell>
          <cell r="I982">
            <v>2212</v>
          </cell>
          <cell r="J982" t="str">
            <v>Coalition</v>
          </cell>
          <cell r="K982" t="str">
            <v>per DOP website</v>
          </cell>
          <cell r="L982">
            <v>41456</v>
          </cell>
          <cell r="M982">
            <v>41671</v>
          </cell>
          <cell r="N982" t="b">
            <v>0</v>
          </cell>
          <cell r="O982">
            <v>2212</v>
          </cell>
        </row>
        <row r="983">
          <cell r="E983" t="str">
            <v>31MONTHLYBNON-REPRESENTED STATE EMPLOYEES</v>
          </cell>
          <cell r="F983" t="str">
            <v>31</v>
          </cell>
          <cell r="G983" t="str">
            <v>Monthly</v>
          </cell>
          <cell r="H983" t="str">
            <v>B</v>
          </cell>
          <cell r="I983">
            <v>2212</v>
          </cell>
          <cell r="J983" t="str">
            <v>Non-Represented State Employees</v>
          </cell>
          <cell r="K983" t="str">
            <v>per DOP website</v>
          </cell>
          <cell r="L983">
            <v>41456</v>
          </cell>
          <cell r="M983">
            <v>10691</v>
          </cell>
          <cell r="N983" t="b">
            <v>0</v>
          </cell>
          <cell r="O983">
            <v>2212</v>
          </cell>
        </row>
        <row r="984">
          <cell r="E984" t="str">
            <v>31MONTHLYBTEAMSTERS LOCAL UNION NUMBER 117</v>
          </cell>
          <cell r="F984" t="str">
            <v>31</v>
          </cell>
          <cell r="G984" t="str">
            <v>Monthly</v>
          </cell>
          <cell r="H984" t="str">
            <v>B</v>
          </cell>
          <cell r="I984">
            <v>2241</v>
          </cell>
          <cell r="J984" t="str">
            <v>Teamsters Local Union Number 117</v>
          </cell>
          <cell r="K984" t="str">
            <v>per Noli Benitez 201307</v>
          </cell>
          <cell r="L984">
            <v>41456</v>
          </cell>
          <cell r="M984">
            <v>10691</v>
          </cell>
          <cell r="N984" t="b">
            <v>0</v>
          </cell>
          <cell r="O984">
            <v>2241</v>
          </cell>
        </row>
        <row r="985">
          <cell r="E985" t="str">
            <v>31MONTHLYBWASHINGTON FEDERATION OF STATE EMPLOYEES</v>
          </cell>
          <cell r="F985" t="str">
            <v>31</v>
          </cell>
          <cell r="G985" t="str">
            <v>Monthly</v>
          </cell>
          <cell r="H985" t="str">
            <v>B</v>
          </cell>
          <cell r="I985">
            <v>2212</v>
          </cell>
          <cell r="J985" t="str">
            <v>Washington Federation of State Employees</v>
          </cell>
          <cell r="K985" t="str">
            <v>per DOP website</v>
          </cell>
          <cell r="L985">
            <v>41456</v>
          </cell>
          <cell r="M985">
            <v>24615</v>
          </cell>
          <cell r="N985" t="b">
            <v>0</v>
          </cell>
          <cell r="O985">
            <v>2212</v>
          </cell>
        </row>
        <row r="986">
          <cell r="E986" t="str">
            <v>31MONTHLYBWASHINGTON PUBLIC EMPLOYEES ASSOCIATION</v>
          </cell>
          <cell r="F986" t="str">
            <v>31</v>
          </cell>
          <cell r="G986" t="str">
            <v>Monthly</v>
          </cell>
          <cell r="H986" t="str">
            <v>B</v>
          </cell>
          <cell r="I986">
            <v>2212</v>
          </cell>
          <cell r="J986" t="str">
            <v>Washington Public Employees Association</v>
          </cell>
          <cell r="K986" t="str">
            <v>per DOP website</v>
          </cell>
          <cell r="L986">
            <v>41456</v>
          </cell>
          <cell r="M986">
            <v>28879</v>
          </cell>
          <cell r="N986" t="b">
            <v>0</v>
          </cell>
          <cell r="O986">
            <v>2212</v>
          </cell>
        </row>
        <row r="987">
          <cell r="E987" t="str">
            <v>31MONTHLYCCOALITION</v>
          </cell>
          <cell r="F987" t="str">
            <v>31</v>
          </cell>
          <cell r="G987" t="str">
            <v>Monthly</v>
          </cell>
          <cell r="H987" t="str">
            <v>C</v>
          </cell>
          <cell r="I987">
            <v>2266</v>
          </cell>
          <cell r="J987" t="str">
            <v>Coalition</v>
          </cell>
          <cell r="K987" t="str">
            <v>per DOP website</v>
          </cell>
          <cell r="L987">
            <v>41456</v>
          </cell>
          <cell r="M987">
            <v>41672</v>
          </cell>
          <cell r="N987" t="b">
            <v>0</v>
          </cell>
          <cell r="O987">
            <v>2266</v>
          </cell>
        </row>
        <row r="988">
          <cell r="E988" t="str">
            <v>31MONTHLYCNON-REPRESENTED STATE EMPLOYEES</v>
          </cell>
          <cell r="F988" t="str">
            <v>31</v>
          </cell>
          <cell r="G988" t="str">
            <v>Monthly</v>
          </cell>
          <cell r="H988" t="str">
            <v>C</v>
          </cell>
          <cell r="I988">
            <v>2266</v>
          </cell>
          <cell r="J988" t="str">
            <v>Non-Represented State Employees</v>
          </cell>
          <cell r="K988" t="str">
            <v>per DOP website</v>
          </cell>
          <cell r="L988">
            <v>41456</v>
          </cell>
          <cell r="M988">
            <v>10692</v>
          </cell>
          <cell r="N988" t="b">
            <v>0</v>
          </cell>
          <cell r="O988">
            <v>2266</v>
          </cell>
        </row>
        <row r="989">
          <cell r="E989" t="str">
            <v>31MONTHLYCTEAMSTERS LOCAL UNION NUMBER 117</v>
          </cell>
          <cell r="F989" t="str">
            <v>31</v>
          </cell>
          <cell r="G989" t="str">
            <v>Monthly</v>
          </cell>
          <cell r="H989" t="str">
            <v>C</v>
          </cell>
          <cell r="I989">
            <v>2295</v>
          </cell>
          <cell r="J989" t="str">
            <v>Teamsters Local Union Number 117</v>
          </cell>
          <cell r="K989" t="str">
            <v>per Noli Benitez 201307</v>
          </cell>
          <cell r="L989">
            <v>41456</v>
          </cell>
          <cell r="M989">
            <v>10692</v>
          </cell>
          <cell r="N989" t="b">
            <v>0</v>
          </cell>
          <cell r="O989">
            <v>2295</v>
          </cell>
        </row>
        <row r="990">
          <cell r="E990" t="str">
            <v>31MONTHLYCWASHINGTON FEDERATION OF STATE EMPLOYEES</v>
          </cell>
          <cell r="F990" t="str">
            <v>31</v>
          </cell>
          <cell r="G990" t="str">
            <v>Monthly</v>
          </cell>
          <cell r="H990" t="str">
            <v>C</v>
          </cell>
          <cell r="I990">
            <v>2266</v>
          </cell>
          <cell r="J990" t="str">
            <v>Washington Federation of State Employees</v>
          </cell>
          <cell r="K990" t="str">
            <v>per DOP website</v>
          </cell>
          <cell r="L990">
            <v>41456</v>
          </cell>
          <cell r="M990">
            <v>24616</v>
          </cell>
          <cell r="N990" t="b">
            <v>0</v>
          </cell>
          <cell r="O990">
            <v>2266</v>
          </cell>
        </row>
        <row r="991">
          <cell r="E991" t="str">
            <v>31MONTHLYCWASHINGTON PUBLIC EMPLOYEES ASSOCIATION</v>
          </cell>
          <cell r="F991" t="str">
            <v>31</v>
          </cell>
          <cell r="G991" t="str">
            <v>Monthly</v>
          </cell>
          <cell r="H991" t="str">
            <v>C</v>
          </cell>
          <cell r="I991">
            <v>2266</v>
          </cell>
          <cell r="J991" t="str">
            <v>Washington Public Employees Association</v>
          </cell>
          <cell r="K991" t="str">
            <v>per DOP website</v>
          </cell>
          <cell r="L991">
            <v>41456</v>
          </cell>
          <cell r="M991">
            <v>28880</v>
          </cell>
          <cell r="N991" t="b">
            <v>0</v>
          </cell>
          <cell r="O991">
            <v>2266</v>
          </cell>
        </row>
        <row r="992">
          <cell r="E992" t="str">
            <v>31MONTHLYDCOALITION</v>
          </cell>
          <cell r="F992" t="str">
            <v>31</v>
          </cell>
          <cell r="G992" t="str">
            <v>Monthly</v>
          </cell>
          <cell r="H992" t="str">
            <v>D</v>
          </cell>
          <cell r="I992">
            <v>2317</v>
          </cell>
          <cell r="J992" t="str">
            <v>Coalition</v>
          </cell>
          <cell r="K992" t="str">
            <v>per DOP website</v>
          </cell>
          <cell r="L992">
            <v>41456</v>
          </cell>
          <cell r="M992">
            <v>41673</v>
          </cell>
          <cell r="N992" t="b">
            <v>0</v>
          </cell>
          <cell r="O992">
            <v>2317</v>
          </cell>
        </row>
        <row r="993">
          <cell r="E993" t="str">
            <v>31MONTHLYDNON-REPRESENTED STATE EMPLOYEES</v>
          </cell>
          <cell r="F993" t="str">
            <v>31</v>
          </cell>
          <cell r="G993" t="str">
            <v>Monthly</v>
          </cell>
          <cell r="H993" t="str">
            <v>D</v>
          </cell>
          <cell r="I993">
            <v>2317</v>
          </cell>
          <cell r="J993" t="str">
            <v>Non-Represented State Employees</v>
          </cell>
          <cell r="K993" t="str">
            <v>per DOP website</v>
          </cell>
          <cell r="L993">
            <v>41456</v>
          </cell>
          <cell r="M993">
            <v>10693</v>
          </cell>
          <cell r="N993" t="b">
            <v>0</v>
          </cell>
          <cell r="O993">
            <v>2317</v>
          </cell>
        </row>
        <row r="994">
          <cell r="E994" t="str">
            <v>31MONTHLYDTEAMSTERS LOCAL UNION NUMBER 117</v>
          </cell>
          <cell r="F994" t="str">
            <v>31</v>
          </cell>
          <cell r="G994" t="str">
            <v>Monthly</v>
          </cell>
          <cell r="H994" t="str">
            <v>D</v>
          </cell>
          <cell r="I994">
            <v>2347</v>
          </cell>
          <cell r="J994" t="str">
            <v>Teamsters Local Union Number 117</v>
          </cell>
          <cell r="K994" t="str">
            <v>per Noli Benitez 201307</v>
          </cell>
          <cell r="L994">
            <v>41456</v>
          </cell>
          <cell r="M994">
            <v>10693</v>
          </cell>
          <cell r="N994" t="b">
            <v>0</v>
          </cell>
          <cell r="O994">
            <v>2347</v>
          </cell>
        </row>
        <row r="995">
          <cell r="E995" t="str">
            <v>31MONTHLYDWASHINGTON FEDERATION OF STATE EMPLOYEES</v>
          </cell>
          <cell r="F995" t="str">
            <v>31</v>
          </cell>
          <cell r="G995" t="str">
            <v>Monthly</v>
          </cell>
          <cell r="H995" t="str">
            <v>D</v>
          </cell>
          <cell r="I995">
            <v>2317</v>
          </cell>
          <cell r="J995" t="str">
            <v>Washington Federation of State Employees</v>
          </cell>
          <cell r="K995" t="str">
            <v>per DOP website</v>
          </cell>
          <cell r="L995">
            <v>41456</v>
          </cell>
          <cell r="M995">
            <v>24617</v>
          </cell>
          <cell r="N995" t="b">
            <v>0</v>
          </cell>
          <cell r="O995">
            <v>2317</v>
          </cell>
        </row>
        <row r="996">
          <cell r="E996" t="str">
            <v>31MONTHLYDWASHINGTON PUBLIC EMPLOYEES ASSOCIATION</v>
          </cell>
          <cell r="F996" t="str">
            <v>31</v>
          </cell>
          <cell r="G996" t="str">
            <v>Monthly</v>
          </cell>
          <cell r="H996" t="str">
            <v>D</v>
          </cell>
          <cell r="I996">
            <v>2317</v>
          </cell>
          <cell r="J996" t="str">
            <v>Washington Public Employees Association</v>
          </cell>
          <cell r="K996" t="str">
            <v>per DOP website</v>
          </cell>
          <cell r="L996">
            <v>41456</v>
          </cell>
          <cell r="M996">
            <v>28881</v>
          </cell>
          <cell r="N996" t="b">
            <v>0</v>
          </cell>
          <cell r="O996">
            <v>2317</v>
          </cell>
        </row>
        <row r="997">
          <cell r="E997" t="str">
            <v>31MONTHLYECOALITION</v>
          </cell>
          <cell r="F997" t="str">
            <v>31</v>
          </cell>
          <cell r="G997" t="str">
            <v>Monthly</v>
          </cell>
          <cell r="H997" t="str">
            <v>E</v>
          </cell>
          <cell r="I997">
            <v>2370</v>
          </cell>
          <cell r="J997" t="str">
            <v>Coalition</v>
          </cell>
          <cell r="K997" t="str">
            <v>per DOP website</v>
          </cell>
          <cell r="L997">
            <v>41456</v>
          </cell>
          <cell r="M997">
            <v>41674</v>
          </cell>
          <cell r="N997" t="b">
            <v>0</v>
          </cell>
          <cell r="O997">
            <v>2370</v>
          </cell>
        </row>
        <row r="998">
          <cell r="E998" t="str">
            <v>31MONTHLYENON-REPRESENTED STATE EMPLOYEES</v>
          </cell>
          <cell r="F998" t="str">
            <v>31</v>
          </cell>
          <cell r="G998" t="str">
            <v>Monthly</v>
          </cell>
          <cell r="H998" t="str">
            <v>E</v>
          </cell>
          <cell r="I998">
            <v>2370</v>
          </cell>
          <cell r="J998" t="str">
            <v>Non-Represented State Employees</v>
          </cell>
          <cell r="K998" t="str">
            <v>per DOP website</v>
          </cell>
          <cell r="L998">
            <v>41456</v>
          </cell>
          <cell r="M998">
            <v>10694</v>
          </cell>
          <cell r="N998" t="b">
            <v>0</v>
          </cell>
          <cell r="O998">
            <v>2370</v>
          </cell>
        </row>
        <row r="999">
          <cell r="E999" t="str">
            <v>31MONTHLYETEAMSTERS LOCAL UNION NUMBER 117</v>
          </cell>
          <cell r="F999" t="str">
            <v>31</v>
          </cell>
          <cell r="G999" t="str">
            <v>Monthly</v>
          </cell>
          <cell r="H999" t="str">
            <v>E</v>
          </cell>
          <cell r="I999">
            <v>2401</v>
          </cell>
          <cell r="J999" t="str">
            <v>Teamsters Local Union Number 117</v>
          </cell>
          <cell r="K999" t="str">
            <v>per Noli Benitez 201307</v>
          </cell>
          <cell r="L999">
            <v>41456</v>
          </cell>
          <cell r="M999">
            <v>10694</v>
          </cell>
          <cell r="N999" t="b">
            <v>0</v>
          </cell>
          <cell r="O999">
            <v>2401</v>
          </cell>
        </row>
        <row r="1000">
          <cell r="E1000" t="str">
            <v>31MONTHLYEWASHINGTON FEDERATION OF STATE EMPLOYEES</v>
          </cell>
          <cell r="F1000" t="str">
            <v>31</v>
          </cell>
          <cell r="G1000" t="str">
            <v>Monthly</v>
          </cell>
          <cell r="H1000" t="str">
            <v>E</v>
          </cell>
          <cell r="I1000">
            <v>2370</v>
          </cell>
          <cell r="J1000" t="str">
            <v>Washington Federation of State Employees</v>
          </cell>
          <cell r="K1000" t="str">
            <v>per DOP website</v>
          </cell>
          <cell r="L1000">
            <v>41456</v>
          </cell>
          <cell r="M1000">
            <v>24618</v>
          </cell>
          <cell r="N1000" t="b">
            <v>0</v>
          </cell>
          <cell r="O1000">
            <v>2370</v>
          </cell>
        </row>
        <row r="1001">
          <cell r="E1001" t="str">
            <v>31MONTHLYEWASHINGTON PUBLIC EMPLOYEES ASSOCIATION</v>
          </cell>
          <cell r="F1001" t="str">
            <v>31</v>
          </cell>
          <cell r="G1001" t="str">
            <v>Monthly</v>
          </cell>
          <cell r="H1001" t="str">
            <v>E</v>
          </cell>
          <cell r="I1001">
            <v>2370</v>
          </cell>
          <cell r="J1001" t="str">
            <v>Washington Public Employees Association</v>
          </cell>
          <cell r="K1001" t="str">
            <v>per DOP website</v>
          </cell>
          <cell r="L1001">
            <v>41456</v>
          </cell>
          <cell r="M1001">
            <v>28882</v>
          </cell>
          <cell r="N1001" t="b">
            <v>0</v>
          </cell>
          <cell r="O1001">
            <v>2370</v>
          </cell>
        </row>
        <row r="1002">
          <cell r="E1002" t="str">
            <v>31MONTHLYFCOALITION</v>
          </cell>
          <cell r="F1002" t="str">
            <v>31</v>
          </cell>
          <cell r="G1002" t="str">
            <v>Monthly</v>
          </cell>
          <cell r="H1002" t="str">
            <v>F</v>
          </cell>
          <cell r="I1002">
            <v>2426</v>
          </cell>
          <cell r="J1002" t="str">
            <v>Coalition</v>
          </cell>
          <cell r="K1002" t="str">
            <v>per DOP website</v>
          </cell>
          <cell r="L1002">
            <v>41456</v>
          </cell>
          <cell r="M1002">
            <v>41675</v>
          </cell>
          <cell r="N1002" t="b">
            <v>0</v>
          </cell>
          <cell r="O1002">
            <v>2426</v>
          </cell>
        </row>
        <row r="1003">
          <cell r="E1003" t="str">
            <v>31MONTHLYFNON-REPRESENTED STATE EMPLOYEES</v>
          </cell>
          <cell r="F1003" t="str">
            <v>31</v>
          </cell>
          <cell r="G1003" t="str">
            <v>Monthly</v>
          </cell>
          <cell r="H1003" t="str">
            <v>F</v>
          </cell>
          <cell r="I1003">
            <v>2426</v>
          </cell>
          <cell r="J1003" t="str">
            <v>Non-Represented State Employees</v>
          </cell>
          <cell r="K1003" t="str">
            <v>per DOP website</v>
          </cell>
          <cell r="L1003">
            <v>41456</v>
          </cell>
          <cell r="M1003">
            <v>10695</v>
          </cell>
          <cell r="N1003" t="b">
            <v>0</v>
          </cell>
          <cell r="O1003">
            <v>2426</v>
          </cell>
        </row>
        <row r="1004">
          <cell r="E1004" t="str">
            <v>31MONTHLYFTEAMSTERS LOCAL UNION NUMBER 117</v>
          </cell>
          <cell r="F1004" t="str">
            <v>31</v>
          </cell>
          <cell r="G1004" t="str">
            <v>Monthly</v>
          </cell>
          <cell r="H1004" t="str">
            <v>F</v>
          </cell>
          <cell r="I1004">
            <v>2457</v>
          </cell>
          <cell r="J1004" t="str">
            <v>Teamsters Local Union Number 117</v>
          </cell>
          <cell r="K1004" t="str">
            <v>per Noli Benitez 201307</v>
          </cell>
          <cell r="L1004">
            <v>41456</v>
          </cell>
          <cell r="M1004">
            <v>10695</v>
          </cell>
          <cell r="N1004" t="b">
            <v>0</v>
          </cell>
          <cell r="O1004">
            <v>2457</v>
          </cell>
        </row>
        <row r="1005">
          <cell r="E1005" t="str">
            <v>31MONTHLYFWASHINGTON FEDERATION OF STATE EMPLOYEES</v>
          </cell>
          <cell r="F1005" t="str">
            <v>31</v>
          </cell>
          <cell r="G1005" t="str">
            <v>Monthly</v>
          </cell>
          <cell r="H1005" t="str">
            <v>F</v>
          </cell>
          <cell r="I1005">
            <v>2426</v>
          </cell>
          <cell r="J1005" t="str">
            <v>Washington Federation of State Employees</v>
          </cell>
          <cell r="K1005" t="str">
            <v>per DOP website</v>
          </cell>
          <cell r="L1005">
            <v>41456</v>
          </cell>
          <cell r="M1005">
            <v>24619</v>
          </cell>
          <cell r="N1005" t="b">
            <v>0</v>
          </cell>
          <cell r="O1005">
            <v>2426</v>
          </cell>
        </row>
        <row r="1006">
          <cell r="E1006" t="str">
            <v>31MONTHLYFWASHINGTON PUBLIC EMPLOYEES ASSOCIATION</v>
          </cell>
          <cell r="F1006" t="str">
            <v>31</v>
          </cell>
          <cell r="G1006" t="str">
            <v>Monthly</v>
          </cell>
          <cell r="H1006" t="str">
            <v>F</v>
          </cell>
          <cell r="I1006">
            <v>2426</v>
          </cell>
          <cell r="J1006" t="str">
            <v>Washington Public Employees Association</v>
          </cell>
          <cell r="K1006" t="str">
            <v>per DOP website</v>
          </cell>
          <cell r="L1006">
            <v>41456</v>
          </cell>
          <cell r="M1006">
            <v>28883</v>
          </cell>
          <cell r="N1006" t="b">
            <v>0</v>
          </cell>
          <cell r="O1006">
            <v>2426</v>
          </cell>
        </row>
        <row r="1007">
          <cell r="E1007" t="str">
            <v>31MONTHLYGCOALITION</v>
          </cell>
          <cell r="F1007" t="str">
            <v>31</v>
          </cell>
          <cell r="G1007" t="str">
            <v>Monthly</v>
          </cell>
          <cell r="H1007" t="str">
            <v>G</v>
          </cell>
          <cell r="I1007">
            <v>2482</v>
          </cell>
          <cell r="J1007" t="str">
            <v>Coalition</v>
          </cell>
          <cell r="K1007" t="str">
            <v>per DOP website</v>
          </cell>
          <cell r="L1007">
            <v>41456</v>
          </cell>
          <cell r="M1007">
            <v>41676</v>
          </cell>
          <cell r="N1007" t="b">
            <v>0</v>
          </cell>
          <cell r="O1007">
            <v>2482</v>
          </cell>
        </row>
        <row r="1008">
          <cell r="E1008" t="str">
            <v>31MONTHLYGNON-REPRESENTED STATE EMPLOYEES</v>
          </cell>
          <cell r="F1008" t="str">
            <v>31</v>
          </cell>
          <cell r="G1008" t="str">
            <v>Monthly</v>
          </cell>
          <cell r="H1008" t="str">
            <v>G</v>
          </cell>
          <cell r="I1008">
            <v>2482</v>
          </cell>
          <cell r="J1008" t="str">
            <v>Non-Represented State Employees</v>
          </cell>
          <cell r="K1008" t="str">
            <v>per DOP website</v>
          </cell>
          <cell r="L1008">
            <v>41456</v>
          </cell>
          <cell r="M1008">
            <v>10696</v>
          </cell>
          <cell r="N1008" t="b">
            <v>0</v>
          </cell>
          <cell r="O1008">
            <v>2482</v>
          </cell>
        </row>
        <row r="1009">
          <cell r="E1009" t="str">
            <v>31MONTHLYGTEAMSTERS LOCAL UNION NUMBER 117</v>
          </cell>
          <cell r="F1009" t="str">
            <v>31</v>
          </cell>
          <cell r="G1009" t="str">
            <v>Monthly</v>
          </cell>
          <cell r="H1009" t="str">
            <v>G</v>
          </cell>
          <cell r="I1009">
            <v>2513</v>
          </cell>
          <cell r="J1009" t="str">
            <v>Teamsters Local Union Number 117</v>
          </cell>
          <cell r="K1009" t="str">
            <v>per Noli Benitez 201307</v>
          </cell>
          <cell r="L1009">
            <v>41456</v>
          </cell>
          <cell r="M1009">
            <v>10696</v>
          </cell>
          <cell r="N1009" t="b">
            <v>0</v>
          </cell>
          <cell r="O1009">
            <v>2513</v>
          </cell>
        </row>
        <row r="1010">
          <cell r="E1010" t="str">
            <v>31MONTHLYGWASHINGTON FEDERATION OF STATE EMPLOYEES</v>
          </cell>
          <cell r="F1010" t="str">
            <v>31</v>
          </cell>
          <cell r="G1010" t="str">
            <v>Monthly</v>
          </cell>
          <cell r="H1010" t="str">
            <v>G</v>
          </cell>
          <cell r="I1010">
            <v>2482</v>
          </cell>
          <cell r="J1010" t="str">
            <v>Washington Federation of State Employees</v>
          </cell>
          <cell r="K1010" t="str">
            <v>per DOP website</v>
          </cell>
          <cell r="L1010">
            <v>41456</v>
          </cell>
          <cell r="M1010">
            <v>24620</v>
          </cell>
          <cell r="N1010" t="b">
            <v>0</v>
          </cell>
          <cell r="O1010">
            <v>2482</v>
          </cell>
        </row>
        <row r="1011">
          <cell r="E1011" t="str">
            <v>31MONTHLYGWASHINGTON PUBLIC EMPLOYEES ASSOCIATION</v>
          </cell>
          <cell r="F1011" t="str">
            <v>31</v>
          </cell>
          <cell r="G1011" t="str">
            <v>Monthly</v>
          </cell>
          <cell r="H1011" t="str">
            <v>G</v>
          </cell>
          <cell r="I1011">
            <v>2482</v>
          </cell>
          <cell r="J1011" t="str">
            <v>Washington Public Employees Association</v>
          </cell>
          <cell r="K1011" t="str">
            <v>per DOP website</v>
          </cell>
          <cell r="L1011">
            <v>41456</v>
          </cell>
          <cell r="M1011">
            <v>28884</v>
          </cell>
          <cell r="N1011" t="b">
            <v>0</v>
          </cell>
          <cell r="O1011">
            <v>2482</v>
          </cell>
        </row>
        <row r="1012">
          <cell r="E1012" t="str">
            <v>31MONTHLYHCOALITION</v>
          </cell>
          <cell r="F1012" t="str">
            <v>31</v>
          </cell>
          <cell r="G1012" t="str">
            <v>Monthly</v>
          </cell>
          <cell r="H1012" t="str">
            <v>H</v>
          </cell>
          <cell r="I1012">
            <v>2542</v>
          </cell>
          <cell r="J1012" t="str">
            <v>Coalition</v>
          </cell>
          <cell r="K1012" t="str">
            <v>per DOP website</v>
          </cell>
          <cell r="L1012">
            <v>41456</v>
          </cell>
          <cell r="M1012">
            <v>41677</v>
          </cell>
          <cell r="N1012" t="b">
            <v>0</v>
          </cell>
          <cell r="O1012">
            <v>2542</v>
          </cell>
        </row>
        <row r="1013">
          <cell r="E1013" t="str">
            <v>31MONTHLYHNON-REPRESENTED STATE EMPLOYEES</v>
          </cell>
          <cell r="F1013" t="str">
            <v>31</v>
          </cell>
          <cell r="G1013" t="str">
            <v>Monthly</v>
          </cell>
          <cell r="H1013" t="str">
            <v>H</v>
          </cell>
          <cell r="I1013">
            <v>2542</v>
          </cell>
          <cell r="J1013" t="str">
            <v>Non-Represented State Employees</v>
          </cell>
          <cell r="K1013" t="str">
            <v>per DOP website</v>
          </cell>
          <cell r="L1013">
            <v>41456</v>
          </cell>
          <cell r="M1013">
            <v>10697</v>
          </cell>
          <cell r="N1013" t="b">
            <v>0</v>
          </cell>
          <cell r="O1013">
            <v>2542</v>
          </cell>
        </row>
        <row r="1014">
          <cell r="E1014" t="str">
            <v>31MONTHLYHTEAMSTERS LOCAL UNION NUMBER 117</v>
          </cell>
          <cell r="F1014" t="str">
            <v>31</v>
          </cell>
          <cell r="G1014" t="str">
            <v>Monthly</v>
          </cell>
          <cell r="H1014" t="str">
            <v>H</v>
          </cell>
          <cell r="I1014">
            <v>2574</v>
          </cell>
          <cell r="J1014" t="str">
            <v>Teamsters Local Union Number 117</v>
          </cell>
          <cell r="K1014" t="str">
            <v>per Noli Benitez 201307</v>
          </cell>
          <cell r="L1014">
            <v>41456</v>
          </cell>
          <cell r="M1014">
            <v>10697</v>
          </cell>
          <cell r="N1014" t="b">
            <v>0</v>
          </cell>
          <cell r="O1014">
            <v>2574</v>
          </cell>
        </row>
        <row r="1015">
          <cell r="E1015" t="str">
            <v>31MONTHLYHWASHINGTON FEDERATION OF STATE EMPLOYEES</v>
          </cell>
          <cell r="F1015" t="str">
            <v>31</v>
          </cell>
          <cell r="G1015" t="str">
            <v>Monthly</v>
          </cell>
          <cell r="H1015" t="str">
            <v>H</v>
          </cell>
          <cell r="I1015">
            <v>2542</v>
          </cell>
          <cell r="J1015" t="str">
            <v>Washington Federation of State Employees</v>
          </cell>
          <cell r="K1015" t="str">
            <v>per DOP website</v>
          </cell>
          <cell r="L1015">
            <v>41456</v>
          </cell>
          <cell r="M1015">
            <v>24621</v>
          </cell>
          <cell r="N1015" t="b">
            <v>0</v>
          </cell>
          <cell r="O1015">
            <v>2542</v>
          </cell>
        </row>
        <row r="1016">
          <cell r="E1016" t="str">
            <v>31MONTHLYHWASHINGTON PUBLIC EMPLOYEES ASSOCIATION</v>
          </cell>
          <cell r="F1016" t="str">
            <v>31</v>
          </cell>
          <cell r="G1016" t="str">
            <v>Monthly</v>
          </cell>
          <cell r="H1016" t="str">
            <v>H</v>
          </cell>
          <cell r="I1016">
            <v>2542</v>
          </cell>
          <cell r="J1016" t="str">
            <v>Washington Public Employees Association</v>
          </cell>
          <cell r="K1016" t="str">
            <v>per DOP website</v>
          </cell>
          <cell r="L1016">
            <v>41456</v>
          </cell>
          <cell r="M1016">
            <v>28885</v>
          </cell>
          <cell r="N1016" t="b">
            <v>0</v>
          </cell>
          <cell r="O1016">
            <v>2542</v>
          </cell>
        </row>
        <row r="1017">
          <cell r="E1017" t="str">
            <v>31MONTHLYICOALITION</v>
          </cell>
          <cell r="F1017" t="str">
            <v>31</v>
          </cell>
          <cell r="G1017" t="str">
            <v>Monthly</v>
          </cell>
          <cell r="H1017" t="str">
            <v>I</v>
          </cell>
          <cell r="I1017">
            <v>2598</v>
          </cell>
          <cell r="J1017" t="str">
            <v>Coalition</v>
          </cell>
          <cell r="K1017" t="str">
            <v>per DOP website</v>
          </cell>
          <cell r="L1017">
            <v>41456</v>
          </cell>
          <cell r="M1017">
            <v>41678</v>
          </cell>
          <cell r="N1017" t="b">
            <v>0</v>
          </cell>
          <cell r="O1017">
            <v>2598</v>
          </cell>
        </row>
        <row r="1018">
          <cell r="E1018" t="str">
            <v>31MONTHLYINON-REPRESENTED STATE EMPLOYEES</v>
          </cell>
          <cell r="F1018" t="str">
            <v>31</v>
          </cell>
          <cell r="G1018" t="str">
            <v>Monthly</v>
          </cell>
          <cell r="H1018" t="str">
            <v>I</v>
          </cell>
          <cell r="I1018">
            <v>2598</v>
          </cell>
          <cell r="J1018" t="str">
            <v>Non-Represented State Employees</v>
          </cell>
          <cell r="K1018" t="str">
            <v>per DOP website</v>
          </cell>
          <cell r="L1018">
            <v>41456</v>
          </cell>
          <cell r="M1018">
            <v>10698</v>
          </cell>
          <cell r="N1018" t="b">
            <v>0</v>
          </cell>
          <cell r="O1018">
            <v>2598</v>
          </cell>
        </row>
        <row r="1019">
          <cell r="E1019" t="str">
            <v>31MONTHLYITEAMSTERS LOCAL UNION NUMBER 117</v>
          </cell>
          <cell r="F1019" t="str">
            <v>31</v>
          </cell>
          <cell r="G1019" t="str">
            <v>Monthly</v>
          </cell>
          <cell r="H1019" t="str">
            <v>I</v>
          </cell>
          <cell r="I1019">
            <v>2631</v>
          </cell>
          <cell r="J1019" t="str">
            <v>Teamsters Local Union Number 117</v>
          </cell>
          <cell r="K1019" t="str">
            <v>per Noli Benitez 201307</v>
          </cell>
          <cell r="L1019">
            <v>41456</v>
          </cell>
          <cell r="M1019">
            <v>10698</v>
          </cell>
          <cell r="N1019" t="b">
            <v>0</v>
          </cell>
          <cell r="O1019">
            <v>2631</v>
          </cell>
        </row>
        <row r="1020">
          <cell r="E1020" t="str">
            <v>31MONTHLYIWASHINGTON FEDERATION OF STATE EMPLOYEES</v>
          </cell>
          <cell r="F1020" t="str">
            <v>31</v>
          </cell>
          <cell r="G1020" t="str">
            <v>Monthly</v>
          </cell>
          <cell r="H1020" t="str">
            <v>I</v>
          </cell>
          <cell r="I1020">
            <v>2598</v>
          </cell>
          <cell r="J1020" t="str">
            <v>Washington Federation of State Employees</v>
          </cell>
          <cell r="K1020" t="str">
            <v>per DOP website</v>
          </cell>
          <cell r="L1020">
            <v>41456</v>
          </cell>
          <cell r="M1020">
            <v>24622</v>
          </cell>
          <cell r="N1020" t="b">
            <v>0</v>
          </cell>
          <cell r="O1020">
            <v>2598</v>
          </cell>
        </row>
        <row r="1021">
          <cell r="E1021" t="str">
            <v>31MONTHLYIWASHINGTON PUBLIC EMPLOYEES ASSOCIATION</v>
          </cell>
          <cell r="F1021" t="str">
            <v>31</v>
          </cell>
          <cell r="G1021" t="str">
            <v>Monthly</v>
          </cell>
          <cell r="H1021" t="str">
            <v>I</v>
          </cell>
          <cell r="I1021">
            <v>2598</v>
          </cell>
          <cell r="J1021" t="str">
            <v>Washington Public Employees Association</v>
          </cell>
          <cell r="K1021" t="str">
            <v>per DOP website</v>
          </cell>
          <cell r="L1021">
            <v>41456</v>
          </cell>
          <cell r="M1021">
            <v>28886</v>
          </cell>
          <cell r="N1021" t="b">
            <v>0</v>
          </cell>
          <cell r="O1021">
            <v>2598</v>
          </cell>
        </row>
        <row r="1022">
          <cell r="E1022" t="str">
            <v>31MONTHLYJCOALITION</v>
          </cell>
          <cell r="F1022" t="str">
            <v>31</v>
          </cell>
          <cell r="G1022" t="str">
            <v>Monthly</v>
          </cell>
          <cell r="H1022" t="str">
            <v>J</v>
          </cell>
          <cell r="I1022">
            <v>2663</v>
          </cell>
          <cell r="J1022" t="str">
            <v>Coalition</v>
          </cell>
          <cell r="K1022" t="str">
            <v>per DOP website</v>
          </cell>
          <cell r="L1022">
            <v>41456</v>
          </cell>
          <cell r="M1022">
            <v>41679</v>
          </cell>
          <cell r="N1022" t="b">
            <v>0</v>
          </cell>
          <cell r="O1022">
            <v>2663</v>
          </cell>
        </row>
        <row r="1023">
          <cell r="E1023" t="str">
            <v>31MONTHLYJNON-REPRESENTED STATE EMPLOYEES</v>
          </cell>
          <cell r="F1023" t="str">
            <v>31</v>
          </cell>
          <cell r="G1023" t="str">
            <v>Monthly</v>
          </cell>
          <cell r="H1023" t="str">
            <v>J</v>
          </cell>
          <cell r="I1023">
            <v>2663</v>
          </cell>
          <cell r="J1023" t="str">
            <v>Non-Represented State Employees</v>
          </cell>
          <cell r="K1023" t="str">
            <v>per DOP website</v>
          </cell>
          <cell r="L1023">
            <v>41456</v>
          </cell>
          <cell r="M1023">
            <v>10699</v>
          </cell>
          <cell r="N1023" t="b">
            <v>0</v>
          </cell>
          <cell r="O1023">
            <v>2663</v>
          </cell>
        </row>
        <row r="1024">
          <cell r="E1024" t="str">
            <v>31MONTHLYJTEAMSTERS LOCAL UNION NUMBER 117</v>
          </cell>
          <cell r="F1024" t="str">
            <v>31</v>
          </cell>
          <cell r="G1024" t="str">
            <v>Monthly</v>
          </cell>
          <cell r="H1024" t="str">
            <v>J</v>
          </cell>
          <cell r="I1024">
            <v>2697</v>
          </cell>
          <cell r="J1024" t="str">
            <v>Teamsters Local Union Number 117</v>
          </cell>
          <cell r="K1024" t="str">
            <v>per Noli Benitez 201307</v>
          </cell>
          <cell r="L1024">
            <v>41456</v>
          </cell>
          <cell r="M1024">
            <v>10699</v>
          </cell>
          <cell r="N1024" t="b">
            <v>0</v>
          </cell>
          <cell r="O1024">
            <v>2697</v>
          </cell>
        </row>
        <row r="1025">
          <cell r="E1025" t="str">
            <v>31MONTHLYJWASHINGTON FEDERATION OF STATE EMPLOYEES</v>
          </cell>
          <cell r="F1025" t="str">
            <v>31</v>
          </cell>
          <cell r="G1025" t="str">
            <v>Monthly</v>
          </cell>
          <cell r="H1025" t="str">
            <v>J</v>
          </cell>
          <cell r="I1025">
            <v>2663</v>
          </cell>
          <cell r="J1025" t="str">
            <v>Washington Federation of State Employees</v>
          </cell>
          <cell r="K1025" t="str">
            <v>per DOP website</v>
          </cell>
          <cell r="L1025">
            <v>41456</v>
          </cell>
          <cell r="M1025">
            <v>24623</v>
          </cell>
          <cell r="N1025" t="b">
            <v>0</v>
          </cell>
          <cell r="O1025">
            <v>2663</v>
          </cell>
        </row>
        <row r="1026">
          <cell r="E1026" t="str">
            <v>31MONTHLYJWASHINGTON PUBLIC EMPLOYEES ASSOCIATION</v>
          </cell>
          <cell r="F1026" t="str">
            <v>31</v>
          </cell>
          <cell r="G1026" t="str">
            <v>Monthly</v>
          </cell>
          <cell r="H1026" t="str">
            <v>J</v>
          </cell>
          <cell r="I1026">
            <v>2663</v>
          </cell>
          <cell r="J1026" t="str">
            <v>Washington Public Employees Association</v>
          </cell>
          <cell r="K1026" t="str">
            <v>per DOP website</v>
          </cell>
          <cell r="L1026">
            <v>41456</v>
          </cell>
          <cell r="M1026">
            <v>28887</v>
          </cell>
          <cell r="N1026" t="b">
            <v>0</v>
          </cell>
          <cell r="O1026">
            <v>2663</v>
          </cell>
        </row>
        <row r="1027">
          <cell r="E1027" t="str">
            <v>31MONTHLYKCOALITION</v>
          </cell>
          <cell r="F1027" t="str">
            <v>31</v>
          </cell>
          <cell r="G1027" t="str">
            <v>Monthly</v>
          </cell>
          <cell r="H1027" t="str">
            <v>K</v>
          </cell>
          <cell r="I1027">
            <v>2724</v>
          </cell>
          <cell r="J1027" t="str">
            <v>Coalition</v>
          </cell>
          <cell r="K1027" t="str">
            <v>per DOP website</v>
          </cell>
          <cell r="L1027">
            <v>41456</v>
          </cell>
          <cell r="M1027">
            <v>41680</v>
          </cell>
          <cell r="N1027" t="b">
            <v>0</v>
          </cell>
          <cell r="O1027">
            <v>2724</v>
          </cell>
        </row>
        <row r="1028">
          <cell r="E1028" t="str">
            <v>31MONTHLYKNON-REPRESENTED STATE EMPLOYEES</v>
          </cell>
          <cell r="F1028" t="str">
            <v>31</v>
          </cell>
          <cell r="G1028" t="str">
            <v>Monthly</v>
          </cell>
          <cell r="H1028" t="str">
            <v>K</v>
          </cell>
          <cell r="I1028">
            <v>2724</v>
          </cell>
          <cell r="J1028" t="str">
            <v>Non-Represented State Employees</v>
          </cell>
          <cell r="K1028" t="str">
            <v>per DOP website</v>
          </cell>
          <cell r="L1028">
            <v>41456</v>
          </cell>
          <cell r="M1028">
            <v>10700</v>
          </cell>
          <cell r="N1028" t="b">
            <v>0</v>
          </cell>
          <cell r="O1028">
            <v>2724</v>
          </cell>
        </row>
        <row r="1029">
          <cell r="E1029" t="str">
            <v>31MONTHLYKTEAMSTERS LOCAL UNION NUMBER 117</v>
          </cell>
          <cell r="F1029" t="str">
            <v>31</v>
          </cell>
          <cell r="G1029" t="str">
            <v>Monthly</v>
          </cell>
          <cell r="H1029" t="str">
            <v>K</v>
          </cell>
          <cell r="I1029">
            <v>2759</v>
          </cell>
          <cell r="J1029" t="str">
            <v>Teamsters Local Union Number 117</v>
          </cell>
          <cell r="K1029" t="str">
            <v>per Noli Benitez 201307</v>
          </cell>
          <cell r="L1029">
            <v>41456</v>
          </cell>
          <cell r="M1029">
            <v>10700</v>
          </cell>
          <cell r="N1029" t="b">
            <v>0</v>
          </cell>
          <cell r="O1029">
            <v>2759</v>
          </cell>
        </row>
        <row r="1030">
          <cell r="E1030" t="str">
            <v>31MONTHLYKWASHINGTON FEDERATION OF STATE EMPLOYEES</v>
          </cell>
          <cell r="F1030" t="str">
            <v>31</v>
          </cell>
          <cell r="G1030" t="str">
            <v>Monthly</v>
          </cell>
          <cell r="H1030" t="str">
            <v>K</v>
          </cell>
          <cell r="I1030">
            <v>2724</v>
          </cell>
          <cell r="J1030" t="str">
            <v>Washington Federation of State Employees</v>
          </cell>
          <cell r="K1030" t="str">
            <v>per DOP website</v>
          </cell>
          <cell r="L1030">
            <v>41456</v>
          </cell>
          <cell r="M1030">
            <v>24624</v>
          </cell>
          <cell r="N1030" t="b">
            <v>0</v>
          </cell>
          <cell r="O1030">
            <v>2724</v>
          </cell>
        </row>
        <row r="1031">
          <cell r="E1031" t="str">
            <v>31MONTHLYKWASHINGTON PUBLIC EMPLOYEES ASSOCIATION</v>
          </cell>
          <cell r="F1031" t="str">
            <v>31</v>
          </cell>
          <cell r="G1031" t="str">
            <v>Monthly</v>
          </cell>
          <cell r="H1031" t="str">
            <v>K</v>
          </cell>
          <cell r="I1031">
            <v>2724</v>
          </cell>
          <cell r="J1031" t="str">
            <v>Washington Public Employees Association</v>
          </cell>
          <cell r="K1031" t="str">
            <v>per DOP website</v>
          </cell>
          <cell r="L1031">
            <v>41456</v>
          </cell>
          <cell r="M1031">
            <v>28888</v>
          </cell>
          <cell r="N1031" t="b">
            <v>0</v>
          </cell>
          <cell r="O1031">
            <v>2724</v>
          </cell>
        </row>
        <row r="1032">
          <cell r="E1032" t="str">
            <v>31MONTHLYLCOALITION</v>
          </cell>
          <cell r="F1032" t="str">
            <v>31</v>
          </cell>
          <cell r="G1032" t="str">
            <v>Monthly</v>
          </cell>
          <cell r="H1032" t="str">
            <v>L</v>
          </cell>
          <cell r="I1032">
            <v>2789</v>
          </cell>
          <cell r="J1032" t="str">
            <v>Coalition</v>
          </cell>
          <cell r="K1032" t="str">
            <v>per DOP website</v>
          </cell>
          <cell r="L1032">
            <v>41456</v>
          </cell>
          <cell r="M1032">
            <v>41681</v>
          </cell>
          <cell r="N1032" t="b">
            <v>0</v>
          </cell>
          <cell r="O1032">
            <v>2789</v>
          </cell>
        </row>
        <row r="1033">
          <cell r="E1033" t="str">
            <v>31MONTHLYLNON-REPRESENTED STATE EMPLOYEES</v>
          </cell>
          <cell r="F1033" t="str">
            <v>31</v>
          </cell>
          <cell r="G1033" t="str">
            <v>Monthly</v>
          </cell>
          <cell r="H1033" t="str">
            <v>L</v>
          </cell>
          <cell r="I1033">
            <v>2789</v>
          </cell>
          <cell r="J1033" t="str">
            <v>Non-Represented State Employees</v>
          </cell>
          <cell r="K1033" t="str">
            <v>per DOP website</v>
          </cell>
          <cell r="L1033">
            <v>41456</v>
          </cell>
          <cell r="M1033">
            <v>10701</v>
          </cell>
          <cell r="N1033" t="b">
            <v>0</v>
          </cell>
          <cell r="O1033">
            <v>2789</v>
          </cell>
        </row>
        <row r="1034">
          <cell r="E1034" t="str">
            <v>31MONTHLYLTEAMSTERS LOCAL UNION NUMBER 117</v>
          </cell>
          <cell r="F1034" t="str">
            <v>31</v>
          </cell>
          <cell r="G1034" t="str">
            <v>Monthly</v>
          </cell>
          <cell r="H1034" t="str">
            <v>L</v>
          </cell>
          <cell r="I1034">
            <v>2824</v>
          </cell>
          <cell r="J1034" t="str">
            <v>Teamsters Local Union Number 117</v>
          </cell>
          <cell r="K1034" t="str">
            <v>per Noli Benitez 201307</v>
          </cell>
          <cell r="L1034">
            <v>41456</v>
          </cell>
          <cell r="M1034">
            <v>10701</v>
          </cell>
          <cell r="N1034" t="b">
            <v>0</v>
          </cell>
          <cell r="O1034">
            <v>2824</v>
          </cell>
        </row>
        <row r="1035">
          <cell r="E1035" t="str">
            <v>31MONTHLYLWASHINGTON FEDERATION OF STATE EMPLOYEES</v>
          </cell>
          <cell r="F1035" t="str">
            <v>31</v>
          </cell>
          <cell r="G1035" t="str">
            <v>Monthly</v>
          </cell>
          <cell r="H1035" t="str">
            <v>L</v>
          </cell>
          <cell r="I1035">
            <v>2789</v>
          </cell>
          <cell r="J1035" t="str">
            <v>Washington Federation of State Employees</v>
          </cell>
          <cell r="K1035" t="str">
            <v>per DOP website</v>
          </cell>
          <cell r="L1035">
            <v>41456</v>
          </cell>
          <cell r="M1035">
            <v>24625</v>
          </cell>
          <cell r="N1035" t="b">
            <v>0</v>
          </cell>
          <cell r="O1035">
            <v>2789</v>
          </cell>
        </row>
        <row r="1036">
          <cell r="E1036" t="str">
            <v>31MONTHLYLWASHINGTON PUBLIC EMPLOYEES ASSOCIATION</v>
          </cell>
          <cell r="F1036" t="str">
            <v>31</v>
          </cell>
          <cell r="G1036" t="str">
            <v>Monthly</v>
          </cell>
          <cell r="H1036" t="str">
            <v>L</v>
          </cell>
          <cell r="I1036">
            <v>2789</v>
          </cell>
          <cell r="J1036" t="str">
            <v>Washington Public Employees Association</v>
          </cell>
          <cell r="K1036" t="str">
            <v>per DOP website</v>
          </cell>
          <cell r="L1036">
            <v>41456</v>
          </cell>
          <cell r="M1036">
            <v>28889</v>
          </cell>
          <cell r="N1036" t="b">
            <v>0</v>
          </cell>
          <cell r="O1036">
            <v>2789</v>
          </cell>
        </row>
        <row r="1037">
          <cell r="E1037" t="str">
            <v>31MONTHLYMCOALITION</v>
          </cell>
          <cell r="F1037" t="str">
            <v>31</v>
          </cell>
          <cell r="G1037" t="str">
            <v>Monthly</v>
          </cell>
          <cell r="H1037" t="str">
            <v>M</v>
          </cell>
          <cell r="I1037">
            <v>2855</v>
          </cell>
          <cell r="J1037" t="str">
            <v>Coalition</v>
          </cell>
          <cell r="K1037" t="str">
            <v>per DOP website</v>
          </cell>
          <cell r="L1037">
            <v>41456</v>
          </cell>
          <cell r="M1037">
            <v>41682</v>
          </cell>
          <cell r="N1037" t="b">
            <v>0</v>
          </cell>
          <cell r="O1037">
            <v>2855</v>
          </cell>
        </row>
        <row r="1038">
          <cell r="E1038" t="str">
            <v>31MONTHLYMNON-REPRESENTED STATE EMPLOYEES</v>
          </cell>
          <cell r="F1038" t="str">
            <v>31</v>
          </cell>
          <cell r="G1038" t="str">
            <v>Monthly</v>
          </cell>
          <cell r="H1038" t="str">
            <v>M</v>
          </cell>
          <cell r="I1038">
            <v>2855</v>
          </cell>
          <cell r="J1038" t="str">
            <v>Non-Represented State Employees</v>
          </cell>
          <cell r="K1038" t="str">
            <v>per DOP website</v>
          </cell>
          <cell r="L1038">
            <v>41456</v>
          </cell>
          <cell r="M1038">
            <v>10702</v>
          </cell>
          <cell r="N1038" t="b">
            <v>0</v>
          </cell>
          <cell r="O1038">
            <v>2855</v>
          </cell>
        </row>
        <row r="1039">
          <cell r="E1039" t="str">
            <v>31MONTHLYMTEAMSTERS LOCAL UNION NUMBER 117</v>
          </cell>
          <cell r="F1039" t="str">
            <v>31</v>
          </cell>
          <cell r="G1039" t="str">
            <v>Monthly</v>
          </cell>
          <cell r="H1039" t="str">
            <v>M</v>
          </cell>
          <cell r="I1039">
            <v>2891</v>
          </cell>
          <cell r="J1039" t="str">
            <v>Teamsters Local Union Number 117</v>
          </cell>
          <cell r="K1039" t="str">
            <v>per Noli Benitez 201307</v>
          </cell>
          <cell r="L1039">
            <v>41456</v>
          </cell>
          <cell r="M1039">
            <v>10702</v>
          </cell>
          <cell r="N1039" t="b">
            <v>0</v>
          </cell>
          <cell r="O1039">
            <v>2891</v>
          </cell>
        </row>
        <row r="1040">
          <cell r="E1040" t="str">
            <v>31MONTHLYMWASHINGTON FEDERATION OF STATE EMPLOYEES</v>
          </cell>
          <cell r="F1040" t="str">
            <v>31</v>
          </cell>
          <cell r="G1040" t="str">
            <v>Monthly</v>
          </cell>
          <cell r="H1040" t="str">
            <v>M</v>
          </cell>
          <cell r="I1040">
            <v>2855</v>
          </cell>
          <cell r="J1040" t="str">
            <v>Washington Federation of State Employees</v>
          </cell>
          <cell r="K1040" t="str">
            <v>per DOP website</v>
          </cell>
          <cell r="L1040">
            <v>41456</v>
          </cell>
          <cell r="M1040">
            <v>24626</v>
          </cell>
          <cell r="N1040" t="b">
            <v>0</v>
          </cell>
          <cell r="O1040">
            <v>2855</v>
          </cell>
        </row>
        <row r="1041">
          <cell r="E1041" t="str">
            <v>31MONTHLYMWASHINGTON PUBLIC EMPLOYEES ASSOCIATION</v>
          </cell>
          <cell r="F1041" t="str">
            <v>31</v>
          </cell>
          <cell r="G1041" t="str">
            <v>Monthly</v>
          </cell>
          <cell r="H1041" t="str">
            <v>M</v>
          </cell>
          <cell r="I1041">
            <v>2855</v>
          </cell>
          <cell r="J1041" t="str">
            <v>Washington Public Employees Association</v>
          </cell>
          <cell r="K1041" t="str">
            <v>per DOP website</v>
          </cell>
          <cell r="L1041">
            <v>41456</v>
          </cell>
          <cell r="M1041">
            <v>28890</v>
          </cell>
          <cell r="N1041" t="b">
            <v>0</v>
          </cell>
          <cell r="O1041">
            <v>2855</v>
          </cell>
        </row>
        <row r="1042">
          <cell r="E1042" t="str">
            <v>32GMONTHLYGNON-REPRESENTED STATE EMPLOYEES</v>
          </cell>
          <cell r="F1042" t="str">
            <v>32G</v>
          </cell>
          <cell r="G1042" t="str">
            <v>Monthly</v>
          </cell>
          <cell r="H1042" t="str">
            <v>G</v>
          </cell>
          <cell r="I1042">
            <v>2542</v>
          </cell>
          <cell r="J1042" t="str">
            <v>Non-Represented State Employees</v>
          </cell>
          <cell r="K1042" t="str">
            <v>per DOP website</v>
          </cell>
          <cell r="L1042">
            <v>41456</v>
          </cell>
          <cell r="M1042">
            <v>10408</v>
          </cell>
          <cell r="N1042" t="b">
            <v>1</v>
          </cell>
          <cell r="O1042">
            <v>2542</v>
          </cell>
        </row>
        <row r="1043">
          <cell r="E1043" t="str">
            <v>32GMONTHLYGTEAMSTERS LOCAL UNION NUMBER 117</v>
          </cell>
          <cell r="F1043" t="str">
            <v>32G</v>
          </cell>
          <cell r="G1043" t="str">
            <v>Monthly</v>
          </cell>
          <cell r="H1043" t="str">
            <v>G</v>
          </cell>
          <cell r="I1043">
            <v>2574</v>
          </cell>
          <cell r="J1043" t="str">
            <v>Teamsters Local Union Number 117</v>
          </cell>
          <cell r="K1043" t="str">
            <v>per DOP website</v>
          </cell>
          <cell r="L1043">
            <v>41456</v>
          </cell>
          <cell r="M1043">
            <v>10409</v>
          </cell>
          <cell r="N1043" t="b">
            <v>1</v>
          </cell>
          <cell r="O1043">
            <v>2574</v>
          </cell>
        </row>
        <row r="1044">
          <cell r="E1044" t="str">
            <v>32GMONTHLYGWASHINGTON FEDERATION OF STATE EMPLOYEES</v>
          </cell>
          <cell r="F1044" t="str">
            <v>32G</v>
          </cell>
          <cell r="G1044" t="str">
            <v>Monthly</v>
          </cell>
          <cell r="H1044" t="str">
            <v>G</v>
          </cell>
          <cell r="I1044">
            <v>2542</v>
          </cell>
          <cell r="J1044" t="str">
            <v>Washington Federation of State Employees</v>
          </cell>
          <cell r="K1044" t="str">
            <v>per DOP website</v>
          </cell>
          <cell r="L1044">
            <v>41456</v>
          </cell>
          <cell r="M1044">
            <v>10410</v>
          </cell>
          <cell r="N1044" t="b">
            <v>1</v>
          </cell>
          <cell r="O1044">
            <v>2542</v>
          </cell>
        </row>
        <row r="1045">
          <cell r="E1045" t="str">
            <v>32GMONTHLYGWASHINGTON PUBLIC EMPLOYEES ASSOCIATION</v>
          </cell>
          <cell r="F1045" t="str">
            <v>32G</v>
          </cell>
          <cell r="G1045" t="str">
            <v>Monthly</v>
          </cell>
          <cell r="H1045" t="str">
            <v>G</v>
          </cell>
          <cell r="I1045">
            <v>2542</v>
          </cell>
          <cell r="J1045" t="str">
            <v>Washington Public Employees Association</v>
          </cell>
          <cell r="K1045" t="str">
            <v>per DOP website</v>
          </cell>
          <cell r="L1045">
            <v>41456</v>
          </cell>
          <cell r="M1045">
            <v>10411</v>
          </cell>
          <cell r="N1045" t="b">
            <v>1</v>
          </cell>
          <cell r="O1045">
            <v>2542</v>
          </cell>
        </row>
        <row r="1046">
          <cell r="E1046" t="str">
            <v>32GMONTHLYHNON-REPRESENTED STATE EMPLOYEES</v>
          </cell>
          <cell r="F1046" t="str">
            <v>32G</v>
          </cell>
          <cell r="G1046" t="str">
            <v>Monthly</v>
          </cell>
          <cell r="H1046" t="str">
            <v>H</v>
          </cell>
          <cell r="I1046">
            <v>2598</v>
          </cell>
          <cell r="J1046" t="str">
            <v>Non-Represented State Employees</v>
          </cell>
          <cell r="K1046" t="str">
            <v>per DOP website</v>
          </cell>
          <cell r="L1046">
            <v>41456</v>
          </cell>
          <cell r="M1046">
            <v>10412</v>
          </cell>
          <cell r="N1046" t="b">
            <v>1</v>
          </cell>
          <cell r="O1046">
            <v>2598</v>
          </cell>
        </row>
        <row r="1047">
          <cell r="E1047" t="str">
            <v>32GMONTHLYHTEAMSTERS LOCAL UNION NUMBER 117</v>
          </cell>
          <cell r="F1047" t="str">
            <v>32G</v>
          </cell>
          <cell r="G1047" t="str">
            <v>Monthly</v>
          </cell>
          <cell r="H1047" t="str">
            <v>H</v>
          </cell>
          <cell r="I1047">
            <v>2631</v>
          </cell>
          <cell r="J1047" t="str">
            <v>Teamsters Local Union Number 117</v>
          </cell>
          <cell r="K1047" t="str">
            <v>per DOP website</v>
          </cell>
          <cell r="L1047">
            <v>41456</v>
          </cell>
          <cell r="M1047">
            <v>10413</v>
          </cell>
          <cell r="N1047" t="b">
            <v>1</v>
          </cell>
          <cell r="O1047">
            <v>2631</v>
          </cell>
        </row>
        <row r="1048">
          <cell r="E1048" t="str">
            <v>32GMONTHLYHWASHINGTON FEDERATION OF STATE EMPLOYEES</v>
          </cell>
          <cell r="F1048" t="str">
            <v>32G</v>
          </cell>
          <cell r="G1048" t="str">
            <v>Monthly</v>
          </cell>
          <cell r="H1048" t="str">
            <v>H</v>
          </cell>
          <cell r="I1048">
            <v>2598</v>
          </cell>
          <cell r="J1048" t="str">
            <v>Washington Federation of State Employees</v>
          </cell>
          <cell r="K1048" t="str">
            <v>per DOP website</v>
          </cell>
          <cell r="L1048">
            <v>41456</v>
          </cell>
          <cell r="M1048">
            <v>10414</v>
          </cell>
          <cell r="N1048" t="b">
            <v>1</v>
          </cell>
          <cell r="O1048">
            <v>2598</v>
          </cell>
        </row>
        <row r="1049">
          <cell r="E1049" t="str">
            <v>32GMONTHLYHWASHINGTON PUBLIC EMPLOYEES ASSOCIATION</v>
          </cell>
          <cell r="F1049" t="str">
            <v>32G</v>
          </cell>
          <cell r="G1049" t="str">
            <v>Monthly</v>
          </cell>
          <cell r="H1049" t="str">
            <v>H</v>
          </cell>
          <cell r="I1049">
            <v>2598</v>
          </cell>
          <cell r="J1049" t="str">
            <v>Washington Public Employees Association</v>
          </cell>
          <cell r="K1049" t="str">
            <v>per DOP website</v>
          </cell>
          <cell r="L1049">
            <v>41456</v>
          </cell>
          <cell r="M1049">
            <v>10415</v>
          </cell>
          <cell r="N1049" t="b">
            <v>1</v>
          </cell>
          <cell r="O1049">
            <v>2598</v>
          </cell>
        </row>
        <row r="1050">
          <cell r="E1050" t="str">
            <v>32GMONTHLYINON-REPRESENTED STATE EMPLOYEES</v>
          </cell>
          <cell r="F1050" t="str">
            <v>32G</v>
          </cell>
          <cell r="G1050" t="str">
            <v>Monthly</v>
          </cell>
          <cell r="H1050" t="str">
            <v>I</v>
          </cell>
          <cell r="I1050">
            <v>2663</v>
          </cell>
          <cell r="J1050" t="str">
            <v>Non-Represented State Employees</v>
          </cell>
          <cell r="K1050" t="str">
            <v>per DOP website</v>
          </cell>
          <cell r="L1050">
            <v>41456</v>
          </cell>
          <cell r="M1050">
            <v>10416</v>
          </cell>
          <cell r="N1050" t="b">
            <v>1</v>
          </cell>
          <cell r="O1050">
            <v>2663</v>
          </cell>
        </row>
        <row r="1051">
          <cell r="E1051" t="str">
            <v>32GMONTHLYITEAMSTERS LOCAL UNION NUMBER 117</v>
          </cell>
          <cell r="F1051" t="str">
            <v>32G</v>
          </cell>
          <cell r="G1051" t="str">
            <v>Monthly</v>
          </cell>
          <cell r="H1051" t="str">
            <v>I</v>
          </cell>
          <cell r="I1051">
            <v>2697</v>
          </cell>
          <cell r="J1051" t="str">
            <v>Teamsters Local Union Number 117</v>
          </cell>
          <cell r="K1051" t="str">
            <v>per DOP website</v>
          </cell>
          <cell r="L1051">
            <v>41456</v>
          </cell>
          <cell r="M1051">
            <v>10417</v>
          </cell>
          <cell r="N1051" t="b">
            <v>1</v>
          </cell>
          <cell r="O1051">
            <v>2697</v>
          </cell>
        </row>
        <row r="1052">
          <cell r="E1052" t="str">
            <v>32GMONTHLYIWASHINGTON FEDERATION OF STATE EMPLOYEES</v>
          </cell>
          <cell r="F1052" t="str">
            <v>32G</v>
          </cell>
          <cell r="G1052" t="str">
            <v>Monthly</v>
          </cell>
          <cell r="H1052" t="str">
            <v>I</v>
          </cell>
          <cell r="I1052">
            <v>2663</v>
          </cell>
          <cell r="J1052" t="str">
            <v>Washington Federation of State Employees</v>
          </cell>
          <cell r="K1052" t="str">
            <v>per DOP website</v>
          </cell>
          <cell r="L1052">
            <v>41456</v>
          </cell>
          <cell r="M1052">
            <v>10418</v>
          </cell>
          <cell r="N1052" t="b">
            <v>1</v>
          </cell>
          <cell r="O1052">
            <v>2663</v>
          </cell>
        </row>
        <row r="1053">
          <cell r="E1053" t="str">
            <v>32GMONTHLYIWASHINGTON PUBLIC EMPLOYEES ASSOCIATION</v>
          </cell>
          <cell r="F1053" t="str">
            <v>32G</v>
          </cell>
          <cell r="G1053" t="str">
            <v>Monthly</v>
          </cell>
          <cell r="H1053" t="str">
            <v>I</v>
          </cell>
          <cell r="I1053">
            <v>2663</v>
          </cell>
          <cell r="J1053" t="str">
            <v>Washington Public Employees Association</v>
          </cell>
          <cell r="K1053" t="str">
            <v>per DOP website</v>
          </cell>
          <cell r="L1053">
            <v>41456</v>
          </cell>
          <cell r="M1053">
            <v>10419</v>
          </cell>
          <cell r="N1053" t="b">
            <v>1</v>
          </cell>
          <cell r="O1053">
            <v>2663</v>
          </cell>
        </row>
        <row r="1054">
          <cell r="E1054" t="str">
            <v>32GMONTHLYJNON-REPRESENTED STATE EMPLOYEES</v>
          </cell>
          <cell r="F1054" t="str">
            <v>32G</v>
          </cell>
          <cell r="G1054" t="str">
            <v>Monthly</v>
          </cell>
          <cell r="H1054" t="str">
            <v>J</v>
          </cell>
          <cell r="I1054">
            <v>2724</v>
          </cell>
          <cell r="J1054" t="str">
            <v>Non-Represented State Employees</v>
          </cell>
          <cell r="K1054" t="str">
            <v>per DOP website</v>
          </cell>
          <cell r="L1054">
            <v>41456</v>
          </cell>
          <cell r="M1054">
            <v>10420</v>
          </cell>
          <cell r="N1054" t="b">
            <v>1</v>
          </cell>
          <cell r="O1054">
            <v>2724</v>
          </cell>
        </row>
        <row r="1055">
          <cell r="E1055" t="str">
            <v>32GMONTHLYJTEAMSTERS LOCAL UNION NUMBER 117</v>
          </cell>
          <cell r="F1055" t="str">
            <v>32G</v>
          </cell>
          <cell r="G1055" t="str">
            <v>Monthly</v>
          </cell>
          <cell r="H1055" t="str">
            <v>J</v>
          </cell>
          <cell r="I1055">
            <v>2759</v>
          </cell>
          <cell r="J1055" t="str">
            <v>Teamsters Local Union Number 117</v>
          </cell>
          <cell r="K1055" t="str">
            <v>per DOP website</v>
          </cell>
          <cell r="L1055">
            <v>41456</v>
          </cell>
          <cell r="M1055">
            <v>10421</v>
          </cell>
          <cell r="N1055" t="b">
            <v>1</v>
          </cell>
          <cell r="O1055">
            <v>2759</v>
          </cell>
        </row>
        <row r="1056">
          <cell r="E1056" t="str">
            <v>32GMONTHLYJWASHINGTON FEDERATION OF STATE EMPLOYEES</v>
          </cell>
          <cell r="F1056" t="str">
            <v>32G</v>
          </cell>
          <cell r="G1056" t="str">
            <v>Monthly</v>
          </cell>
          <cell r="H1056" t="str">
            <v>J</v>
          </cell>
          <cell r="I1056">
            <v>2724</v>
          </cell>
          <cell r="J1056" t="str">
            <v>Washington Federation of State Employees</v>
          </cell>
          <cell r="K1056" t="str">
            <v>per DOP website</v>
          </cell>
          <cell r="L1056">
            <v>41456</v>
          </cell>
          <cell r="M1056">
            <v>10422</v>
          </cell>
          <cell r="N1056" t="b">
            <v>1</v>
          </cell>
          <cell r="O1056">
            <v>2724</v>
          </cell>
        </row>
        <row r="1057">
          <cell r="E1057" t="str">
            <v>32GMONTHLYJWASHINGTON PUBLIC EMPLOYEES ASSOCIATION</v>
          </cell>
          <cell r="F1057" t="str">
            <v>32G</v>
          </cell>
          <cell r="G1057" t="str">
            <v>Monthly</v>
          </cell>
          <cell r="H1057" t="str">
            <v>J</v>
          </cell>
          <cell r="I1057">
            <v>2724</v>
          </cell>
          <cell r="J1057" t="str">
            <v>Washington Public Employees Association</v>
          </cell>
          <cell r="K1057" t="str">
            <v>per DOP website</v>
          </cell>
          <cell r="L1057">
            <v>41456</v>
          </cell>
          <cell r="M1057">
            <v>10423</v>
          </cell>
          <cell r="N1057" t="b">
            <v>1</v>
          </cell>
          <cell r="O1057">
            <v>2724</v>
          </cell>
        </row>
        <row r="1058">
          <cell r="E1058" t="str">
            <v>32GMONTHLYKNON-REPRESENTED STATE EMPLOYEES</v>
          </cell>
          <cell r="F1058" t="str">
            <v>32G</v>
          </cell>
          <cell r="G1058" t="str">
            <v>Monthly</v>
          </cell>
          <cell r="H1058" t="str">
            <v>K</v>
          </cell>
          <cell r="I1058">
            <v>2789</v>
          </cell>
          <cell r="J1058" t="str">
            <v>Non-Represented State Employees</v>
          </cell>
          <cell r="K1058" t="str">
            <v>per DOP website</v>
          </cell>
          <cell r="L1058">
            <v>41456</v>
          </cell>
          <cell r="M1058">
            <v>10424</v>
          </cell>
          <cell r="N1058" t="b">
            <v>1</v>
          </cell>
          <cell r="O1058">
            <v>2789</v>
          </cell>
        </row>
        <row r="1059">
          <cell r="E1059" t="str">
            <v>32GMONTHLYKTEAMSTERS LOCAL UNION NUMBER 117</v>
          </cell>
          <cell r="F1059" t="str">
            <v>32G</v>
          </cell>
          <cell r="G1059" t="str">
            <v>Monthly</v>
          </cell>
          <cell r="H1059" t="str">
            <v>K</v>
          </cell>
          <cell r="I1059">
            <v>2824</v>
          </cell>
          <cell r="J1059" t="str">
            <v>Teamsters Local Union Number 117</v>
          </cell>
          <cell r="K1059" t="str">
            <v>per DOP website</v>
          </cell>
          <cell r="L1059">
            <v>41456</v>
          </cell>
          <cell r="M1059">
            <v>10425</v>
          </cell>
          <cell r="N1059" t="b">
            <v>1</v>
          </cell>
          <cell r="O1059">
            <v>2824</v>
          </cell>
        </row>
        <row r="1060">
          <cell r="E1060" t="str">
            <v>32GMONTHLYKWASHINGTON FEDERATION OF STATE EMPLOYEES</v>
          </cell>
          <cell r="F1060" t="str">
            <v>32G</v>
          </cell>
          <cell r="G1060" t="str">
            <v>Monthly</v>
          </cell>
          <cell r="H1060" t="str">
            <v>K</v>
          </cell>
          <cell r="I1060">
            <v>2789</v>
          </cell>
          <cell r="J1060" t="str">
            <v>Washington Federation of State Employees</v>
          </cell>
          <cell r="K1060" t="str">
            <v>per DOP website</v>
          </cell>
          <cell r="L1060">
            <v>41456</v>
          </cell>
          <cell r="M1060">
            <v>10426</v>
          </cell>
          <cell r="N1060" t="b">
            <v>1</v>
          </cell>
          <cell r="O1060">
            <v>2789</v>
          </cell>
        </row>
        <row r="1061">
          <cell r="E1061" t="str">
            <v>32GMONTHLYKWASHINGTON PUBLIC EMPLOYEES ASSOCIATION</v>
          </cell>
          <cell r="F1061" t="str">
            <v>32G</v>
          </cell>
          <cell r="G1061" t="str">
            <v>Monthly</v>
          </cell>
          <cell r="H1061" t="str">
            <v>K</v>
          </cell>
          <cell r="I1061">
            <v>2789</v>
          </cell>
          <cell r="J1061" t="str">
            <v>Washington Public Employees Association</v>
          </cell>
          <cell r="K1061" t="str">
            <v>per DOP website</v>
          </cell>
          <cell r="L1061">
            <v>41456</v>
          </cell>
          <cell r="M1061">
            <v>10427</v>
          </cell>
          <cell r="N1061" t="b">
            <v>1</v>
          </cell>
          <cell r="O1061">
            <v>2789</v>
          </cell>
        </row>
        <row r="1062">
          <cell r="E1062" t="str">
            <v>32GMONTHLYLNON-REPRESENTED STATE EMPLOYEES</v>
          </cell>
          <cell r="F1062" t="str">
            <v>32G</v>
          </cell>
          <cell r="G1062" t="str">
            <v>Monthly</v>
          </cell>
          <cell r="H1062" t="str">
            <v>L</v>
          </cell>
          <cell r="I1062">
            <v>2855</v>
          </cell>
          <cell r="J1062" t="str">
            <v>Non-Represented State Employees</v>
          </cell>
          <cell r="K1062" t="str">
            <v>per DOP website</v>
          </cell>
          <cell r="L1062">
            <v>41456</v>
          </cell>
          <cell r="M1062">
            <v>10428</v>
          </cell>
          <cell r="N1062" t="b">
            <v>1</v>
          </cell>
          <cell r="O1062">
            <v>2855</v>
          </cell>
        </row>
        <row r="1063">
          <cell r="E1063" t="str">
            <v>32GMONTHLYLTEAMSTERS LOCAL UNION NUMBER 117</v>
          </cell>
          <cell r="F1063" t="str">
            <v>32G</v>
          </cell>
          <cell r="G1063" t="str">
            <v>Monthly</v>
          </cell>
          <cell r="H1063" t="str">
            <v>L</v>
          </cell>
          <cell r="I1063">
            <v>2891</v>
          </cell>
          <cell r="J1063" t="str">
            <v>Teamsters Local Union Number 117</v>
          </cell>
          <cell r="K1063" t="str">
            <v>per DOP website</v>
          </cell>
          <cell r="L1063">
            <v>41456</v>
          </cell>
          <cell r="M1063">
            <v>10429</v>
          </cell>
          <cell r="N1063" t="b">
            <v>1</v>
          </cell>
          <cell r="O1063">
            <v>2891</v>
          </cell>
        </row>
        <row r="1064">
          <cell r="E1064" t="str">
            <v>32GMONTHLYLWASHINGTON FEDERATION OF STATE EMPLOYEES</v>
          </cell>
          <cell r="F1064" t="str">
            <v>32G</v>
          </cell>
          <cell r="G1064" t="str">
            <v>Monthly</v>
          </cell>
          <cell r="H1064" t="str">
            <v>L</v>
          </cell>
          <cell r="I1064">
            <v>2855</v>
          </cell>
          <cell r="J1064" t="str">
            <v>Washington Federation of State Employees</v>
          </cell>
          <cell r="K1064" t="str">
            <v>per DOP website</v>
          </cell>
          <cell r="L1064">
            <v>41456</v>
          </cell>
          <cell r="M1064">
            <v>10430</v>
          </cell>
          <cell r="N1064" t="b">
            <v>1</v>
          </cell>
          <cell r="O1064">
            <v>2855</v>
          </cell>
        </row>
        <row r="1065">
          <cell r="E1065" t="str">
            <v>32GMONTHLYLWASHINGTON PUBLIC EMPLOYEES ASSOCIATION</v>
          </cell>
          <cell r="F1065" t="str">
            <v>32G</v>
          </cell>
          <cell r="G1065" t="str">
            <v>Monthly</v>
          </cell>
          <cell r="H1065" t="str">
            <v>L</v>
          </cell>
          <cell r="I1065">
            <v>2855</v>
          </cell>
          <cell r="J1065" t="str">
            <v>Washington Public Employees Association</v>
          </cell>
          <cell r="K1065" t="str">
            <v>per DOP website</v>
          </cell>
          <cell r="L1065">
            <v>41456</v>
          </cell>
          <cell r="M1065">
            <v>10431</v>
          </cell>
          <cell r="N1065" t="b">
            <v>1</v>
          </cell>
          <cell r="O1065">
            <v>2855</v>
          </cell>
        </row>
        <row r="1066">
          <cell r="E1066" t="str">
            <v>32GMONTHLYMNON-REPRESENTED STATE EMPLOYEES</v>
          </cell>
          <cell r="F1066" t="str">
            <v>32G</v>
          </cell>
          <cell r="G1066" t="str">
            <v>Monthly</v>
          </cell>
          <cell r="H1066" t="str">
            <v>M</v>
          </cell>
          <cell r="I1066">
            <v>2920</v>
          </cell>
          <cell r="J1066" t="str">
            <v>Non-Represented State Employees</v>
          </cell>
          <cell r="K1066" t="str">
            <v>per DOP website</v>
          </cell>
          <cell r="L1066">
            <v>41456</v>
          </cell>
          <cell r="M1066">
            <v>10428</v>
          </cell>
          <cell r="N1066" t="b">
            <v>1</v>
          </cell>
          <cell r="O1066">
            <v>2920</v>
          </cell>
        </row>
        <row r="1067">
          <cell r="E1067" t="str">
            <v>32GMONTHLYMTEAMSTERS LOCAL UNION NUMBER 117</v>
          </cell>
          <cell r="F1067" t="str">
            <v>32G</v>
          </cell>
          <cell r="G1067" t="str">
            <v>Monthly</v>
          </cell>
          <cell r="H1067" t="str">
            <v>M</v>
          </cell>
          <cell r="I1067">
            <v>2957</v>
          </cell>
          <cell r="J1067" t="str">
            <v>Teamsters Local Union Number 117</v>
          </cell>
          <cell r="K1067" t="str">
            <v>per DOP website</v>
          </cell>
          <cell r="L1067">
            <v>41456</v>
          </cell>
          <cell r="M1067">
            <v>10429</v>
          </cell>
          <cell r="N1067" t="b">
            <v>1</v>
          </cell>
          <cell r="O1067">
            <v>2957</v>
          </cell>
        </row>
        <row r="1068">
          <cell r="E1068" t="str">
            <v>32GMONTHLYMWASHINGTON FEDERATION OF STATE EMPLOYEES</v>
          </cell>
          <cell r="F1068" t="str">
            <v>32G</v>
          </cell>
          <cell r="G1068" t="str">
            <v>Monthly</v>
          </cell>
          <cell r="H1068" t="str">
            <v>M</v>
          </cell>
          <cell r="I1068">
            <v>2920</v>
          </cell>
          <cell r="J1068" t="str">
            <v>Washington Federation of State Employees</v>
          </cell>
          <cell r="K1068" t="str">
            <v>per DOP website</v>
          </cell>
          <cell r="L1068">
            <v>41456</v>
          </cell>
          <cell r="M1068">
            <v>10430</v>
          </cell>
          <cell r="N1068" t="b">
            <v>1</v>
          </cell>
          <cell r="O1068">
            <v>2920</v>
          </cell>
        </row>
        <row r="1069">
          <cell r="E1069" t="str">
            <v>32GMONTHLYMWASHINGTON PUBLIC EMPLOYEES ASSOCIATION</v>
          </cell>
          <cell r="F1069" t="str">
            <v>32G</v>
          </cell>
          <cell r="G1069" t="str">
            <v>Monthly</v>
          </cell>
          <cell r="H1069" t="str">
            <v>M</v>
          </cell>
          <cell r="I1069">
            <v>2920</v>
          </cell>
          <cell r="J1069" t="str">
            <v>Washington Public Employees Association</v>
          </cell>
          <cell r="K1069" t="str">
            <v>per DOP website</v>
          </cell>
          <cell r="L1069">
            <v>41456</v>
          </cell>
          <cell r="M1069">
            <v>10431</v>
          </cell>
          <cell r="N1069" t="b">
            <v>1</v>
          </cell>
          <cell r="O1069">
            <v>2920</v>
          </cell>
        </row>
        <row r="1070">
          <cell r="E1070" t="str">
            <v>32MONTHLYACOALITION</v>
          </cell>
          <cell r="F1070" t="str">
            <v>32</v>
          </cell>
          <cell r="G1070" t="str">
            <v>Monthly</v>
          </cell>
          <cell r="H1070" t="str">
            <v>A</v>
          </cell>
          <cell r="I1070">
            <v>2212</v>
          </cell>
          <cell r="J1070" t="str">
            <v>Coalition</v>
          </cell>
          <cell r="K1070" t="str">
            <v>per DOP website</v>
          </cell>
          <cell r="L1070">
            <v>41456</v>
          </cell>
          <cell r="M1070">
            <v>41722</v>
          </cell>
          <cell r="N1070" t="b">
            <v>0</v>
          </cell>
          <cell r="O1070">
            <v>2212</v>
          </cell>
        </row>
        <row r="1071">
          <cell r="E1071" t="str">
            <v>32MONTHLYANON-REPRESENTED STATE EMPLOYEES</v>
          </cell>
          <cell r="F1071" t="str">
            <v>32</v>
          </cell>
          <cell r="G1071" t="str">
            <v>Monthly</v>
          </cell>
          <cell r="H1071" t="str">
            <v>A</v>
          </cell>
          <cell r="I1071">
            <v>2212</v>
          </cell>
          <cell r="J1071" t="str">
            <v>Non-Represented State Employees</v>
          </cell>
          <cell r="K1071" t="str">
            <v>per DOP website</v>
          </cell>
          <cell r="L1071">
            <v>41456</v>
          </cell>
          <cell r="M1071">
            <v>10742</v>
          </cell>
          <cell r="N1071" t="b">
            <v>0</v>
          </cell>
          <cell r="O1071">
            <v>2212</v>
          </cell>
        </row>
        <row r="1072">
          <cell r="E1072" t="str">
            <v>32MONTHLYATEAMSTERS LOCAL UNION NUMBER 117</v>
          </cell>
          <cell r="F1072" t="str">
            <v>32</v>
          </cell>
          <cell r="G1072" t="str">
            <v>Monthly</v>
          </cell>
          <cell r="H1072" t="str">
            <v>A</v>
          </cell>
          <cell r="I1072">
            <v>2241</v>
          </cell>
          <cell r="J1072" t="str">
            <v>Teamsters Local Union Number 117</v>
          </cell>
          <cell r="K1072" t="str">
            <v>per Noli Benitez 201307</v>
          </cell>
          <cell r="L1072">
            <v>41456</v>
          </cell>
          <cell r="M1072">
            <v>10742</v>
          </cell>
          <cell r="N1072" t="b">
            <v>0</v>
          </cell>
          <cell r="O1072">
            <v>2241</v>
          </cell>
        </row>
        <row r="1073">
          <cell r="E1073" t="str">
            <v>32MONTHLYAWASHINGTON FEDERATION OF STATE EMPLOYEES</v>
          </cell>
          <cell r="F1073" t="str">
            <v>32</v>
          </cell>
          <cell r="G1073" t="str">
            <v>Monthly</v>
          </cell>
          <cell r="H1073" t="str">
            <v>A</v>
          </cell>
          <cell r="I1073">
            <v>2212</v>
          </cell>
          <cell r="J1073" t="str">
            <v>Washington Federation of State Employees</v>
          </cell>
          <cell r="K1073" t="str">
            <v>per DOP website</v>
          </cell>
          <cell r="L1073">
            <v>41456</v>
          </cell>
          <cell r="M1073">
            <v>24666</v>
          </cell>
          <cell r="N1073" t="b">
            <v>0</v>
          </cell>
          <cell r="O1073">
            <v>2212</v>
          </cell>
        </row>
        <row r="1074">
          <cell r="E1074" t="str">
            <v>32MONTHLYAWASHINGTON PUBLIC EMPLOYEES ASSOCIATION</v>
          </cell>
          <cell r="F1074" t="str">
            <v>32</v>
          </cell>
          <cell r="G1074" t="str">
            <v>Monthly</v>
          </cell>
          <cell r="H1074" t="str">
            <v>A</v>
          </cell>
          <cell r="I1074">
            <v>2212</v>
          </cell>
          <cell r="J1074" t="str">
            <v>Washington Public Employees Association</v>
          </cell>
          <cell r="K1074" t="str">
            <v>per DOP website</v>
          </cell>
          <cell r="L1074">
            <v>41456</v>
          </cell>
          <cell r="M1074">
            <v>28930</v>
          </cell>
          <cell r="N1074" t="b">
            <v>0</v>
          </cell>
          <cell r="O1074">
            <v>2212</v>
          </cell>
        </row>
        <row r="1075">
          <cell r="E1075" t="str">
            <v>32MONTHLYBCOALITION</v>
          </cell>
          <cell r="F1075" t="str">
            <v>32</v>
          </cell>
          <cell r="G1075" t="str">
            <v>Monthly</v>
          </cell>
          <cell r="H1075" t="str">
            <v>B</v>
          </cell>
          <cell r="I1075">
            <v>2266</v>
          </cell>
          <cell r="J1075" t="str">
            <v>Coalition</v>
          </cell>
          <cell r="K1075" t="str">
            <v>per DOP website</v>
          </cell>
          <cell r="L1075">
            <v>41456</v>
          </cell>
          <cell r="M1075">
            <v>41723</v>
          </cell>
          <cell r="N1075" t="b">
            <v>0</v>
          </cell>
          <cell r="O1075">
            <v>2266</v>
          </cell>
        </row>
        <row r="1076">
          <cell r="E1076" t="str">
            <v>32MONTHLYBNON-REPRESENTED STATE EMPLOYEES</v>
          </cell>
          <cell r="F1076" t="str">
            <v>32</v>
          </cell>
          <cell r="G1076" t="str">
            <v>Monthly</v>
          </cell>
          <cell r="H1076" t="str">
            <v>B</v>
          </cell>
          <cell r="I1076">
            <v>2266</v>
          </cell>
          <cell r="J1076" t="str">
            <v>Non-Represented State Employees</v>
          </cell>
          <cell r="K1076" t="str">
            <v>per DOP website</v>
          </cell>
          <cell r="L1076">
            <v>41456</v>
          </cell>
          <cell r="M1076">
            <v>10743</v>
          </cell>
          <cell r="N1076" t="b">
            <v>0</v>
          </cell>
          <cell r="O1076">
            <v>2266</v>
          </cell>
        </row>
        <row r="1077">
          <cell r="E1077" t="str">
            <v>32MONTHLYBTEAMSTERS LOCAL UNION NUMBER 117</v>
          </cell>
          <cell r="F1077" t="str">
            <v>32</v>
          </cell>
          <cell r="G1077" t="str">
            <v>Monthly</v>
          </cell>
          <cell r="H1077" t="str">
            <v>B</v>
          </cell>
          <cell r="I1077">
            <v>2295</v>
          </cell>
          <cell r="J1077" t="str">
            <v>Teamsters Local Union Number 117</v>
          </cell>
          <cell r="K1077" t="str">
            <v>per Noli Benitez 201307</v>
          </cell>
          <cell r="L1077">
            <v>41456</v>
          </cell>
          <cell r="M1077">
            <v>10743</v>
          </cell>
          <cell r="N1077" t="b">
            <v>0</v>
          </cell>
          <cell r="O1077">
            <v>2295</v>
          </cell>
        </row>
        <row r="1078">
          <cell r="E1078" t="str">
            <v>32MONTHLYBWASHINGTON FEDERATION OF STATE EMPLOYEES</v>
          </cell>
          <cell r="F1078" t="str">
            <v>32</v>
          </cell>
          <cell r="G1078" t="str">
            <v>Monthly</v>
          </cell>
          <cell r="H1078" t="str">
            <v>B</v>
          </cell>
          <cell r="I1078">
            <v>2266</v>
          </cell>
          <cell r="J1078" t="str">
            <v>Washington Federation of State Employees</v>
          </cell>
          <cell r="K1078" t="str">
            <v>per DOP website</v>
          </cell>
          <cell r="L1078">
            <v>41456</v>
          </cell>
          <cell r="M1078">
            <v>24667</v>
          </cell>
          <cell r="N1078" t="b">
            <v>0</v>
          </cell>
          <cell r="O1078">
            <v>2266</v>
          </cell>
        </row>
        <row r="1079">
          <cell r="E1079" t="str">
            <v>32MONTHLYBWASHINGTON PUBLIC EMPLOYEES ASSOCIATION</v>
          </cell>
          <cell r="F1079" t="str">
            <v>32</v>
          </cell>
          <cell r="G1079" t="str">
            <v>Monthly</v>
          </cell>
          <cell r="H1079" t="str">
            <v>B</v>
          </cell>
          <cell r="I1079">
            <v>2266</v>
          </cell>
          <cell r="J1079" t="str">
            <v>Washington Public Employees Association</v>
          </cell>
          <cell r="K1079" t="str">
            <v>per DOP website</v>
          </cell>
          <cell r="L1079">
            <v>41456</v>
          </cell>
          <cell r="M1079">
            <v>28931</v>
          </cell>
          <cell r="N1079" t="b">
            <v>0</v>
          </cell>
          <cell r="O1079">
            <v>2266</v>
          </cell>
        </row>
        <row r="1080">
          <cell r="E1080" t="str">
            <v>32MONTHLYCCOALITION</v>
          </cell>
          <cell r="F1080" t="str">
            <v>32</v>
          </cell>
          <cell r="G1080" t="str">
            <v>Monthly</v>
          </cell>
          <cell r="H1080" t="str">
            <v>C</v>
          </cell>
          <cell r="I1080">
            <v>2317</v>
          </cell>
          <cell r="J1080" t="str">
            <v>Coalition</v>
          </cell>
          <cell r="K1080" t="str">
            <v>per DOP website</v>
          </cell>
          <cell r="L1080">
            <v>41456</v>
          </cell>
          <cell r="M1080">
            <v>41724</v>
          </cell>
          <cell r="N1080" t="b">
            <v>0</v>
          </cell>
          <cell r="O1080">
            <v>2317</v>
          </cell>
        </row>
        <row r="1081">
          <cell r="E1081" t="str">
            <v>32MONTHLYCNON-REPRESENTED STATE EMPLOYEES</v>
          </cell>
          <cell r="F1081" t="str">
            <v>32</v>
          </cell>
          <cell r="G1081" t="str">
            <v>Monthly</v>
          </cell>
          <cell r="H1081" t="str">
            <v>C</v>
          </cell>
          <cell r="I1081">
            <v>2317</v>
          </cell>
          <cell r="J1081" t="str">
            <v>Non-Represented State Employees</v>
          </cell>
          <cell r="K1081" t="str">
            <v>per DOP website</v>
          </cell>
          <cell r="L1081">
            <v>41456</v>
          </cell>
          <cell r="M1081">
            <v>10744</v>
          </cell>
          <cell r="N1081" t="b">
            <v>0</v>
          </cell>
          <cell r="O1081">
            <v>2317</v>
          </cell>
        </row>
        <row r="1082">
          <cell r="E1082" t="str">
            <v>32MONTHLYCTEAMSTERS LOCAL UNION NUMBER 117</v>
          </cell>
          <cell r="F1082" t="str">
            <v>32</v>
          </cell>
          <cell r="G1082" t="str">
            <v>Monthly</v>
          </cell>
          <cell r="H1082" t="str">
            <v>C</v>
          </cell>
          <cell r="I1082">
            <v>2347</v>
          </cell>
          <cell r="J1082" t="str">
            <v>Teamsters Local Union Number 117</v>
          </cell>
          <cell r="K1082" t="str">
            <v>per Noli Benitez 201307</v>
          </cell>
          <cell r="L1082">
            <v>41456</v>
          </cell>
          <cell r="M1082">
            <v>10744</v>
          </cell>
          <cell r="N1082" t="b">
            <v>0</v>
          </cell>
          <cell r="O1082">
            <v>2347</v>
          </cell>
        </row>
        <row r="1083">
          <cell r="E1083" t="str">
            <v>32MONTHLYCWASHINGTON FEDERATION OF STATE EMPLOYEES</v>
          </cell>
          <cell r="F1083" t="str">
            <v>32</v>
          </cell>
          <cell r="G1083" t="str">
            <v>Monthly</v>
          </cell>
          <cell r="H1083" t="str">
            <v>C</v>
          </cell>
          <cell r="I1083">
            <v>2317</v>
          </cell>
          <cell r="J1083" t="str">
            <v>Washington Federation of State Employees</v>
          </cell>
          <cell r="K1083" t="str">
            <v>per DOP website</v>
          </cell>
          <cell r="L1083">
            <v>41456</v>
          </cell>
          <cell r="M1083">
            <v>24668</v>
          </cell>
          <cell r="N1083" t="b">
            <v>0</v>
          </cell>
          <cell r="O1083">
            <v>2317</v>
          </cell>
        </row>
        <row r="1084">
          <cell r="E1084" t="str">
            <v>32MONTHLYCWASHINGTON PUBLIC EMPLOYEES ASSOCIATION</v>
          </cell>
          <cell r="F1084" t="str">
            <v>32</v>
          </cell>
          <cell r="G1084" t="str">
            <v>Monthly</v>
          </cell>
          <cell r="H1084" t="str">
            <v>C</v>
          </cell>
          <cell r="I1084">
            <v>2317</v>
          </cell>
          <cell r="J1084" t="str">
            <v>Washington Public Employees Association</v>
          </cell>
          <cell r="K1084" t="str">
            <v>per DOP website</v>
          </cell>
          <cell r="L1084">
            <v>41456</v>
          </cell>
          <cell r="M1084">
            <v>28932</v>
          </cell>
          <cell r="N1084" t="b">
            <v>0</v>
          </cell>
          <cell r="O1084">
            <v>2317</v>
          </cell>
        </row>
        <row r="1085">
          <cell r="E1085" t="str">
            <v>32MONTHLYDCOALITION</v>
          </cell>
          <cell r="F1085" t="str">
            <v>32</v>
          </cell>
          <cell r="G1085" t="str">
            <v>Monthly</v>
          </cell>
          <cell r="H1085" t="str">
            <v>D</v>
          </cell>
          <cell r="I1085">
            <v>2370</v>
          </cell>
          <cell r="J1085" t="str">
            <v>Coalition</v>
          </cell>
          <cell r="K1085" t="str">
            <v>per DOP website</v>
          </cell>
          <cell r="L1085">
            <v>41456</v>
          </cell>
          <cell r="M1085">
            <v>41725</v>
          </cell>
          <cell r="N1085" t="b">
            <v>0</v>
          </cell>
          <cell r="O1085">
            <v>2370</v>
          </cell>
        </row>
        <row r="1086">
          <cell r="E1086" t="str">
            <v>32MONTHLYDNON-REPRESENTED STATE EMPLOYEES</v>
          </cell>
          <cell r="F1086" t="str">
            <v>32</v>
          </cell>
          <cell r="G1086" t="str">
            <v>Monthly</v>
          </cell>
          <cell r="H1086" t="str">
            <v>D</v>
          </cell>
          <cell r="I1086">
            <v>2370</v>
          </cell>
          <cell r="J1086" t="str">
            <v>Non-Represented State Employees</v>
          </cell>
          <cell r="K1086" t="str">
            <v>per DOP website</v>
          </cell>
          <cell r="L1086">
            <v>41456</v>
          </cell>
          <cell r="M1086">
            <v>10745</v>
          </cell>
          <cell r="N1086" t="b">
            <v>0</v>
          </cell>
          <cell r="O1086">
            <v>2370</v>
          </cell>
        </row>
        <row r="1087">
          <cell r="E1087" t="str">
            <v>32MONTHLYDTEAMSTERS LOCAL UNION NUMBER 117</v>
          </cell>
          <cell r="F1087" t="str">
            <v>32</v>
          </cell>
          <cell r="G1087" t="str">
            <v>Monthly</v>
          </cell>
          <cell r="H1087" t="str">
            <v>D</v>
          </cell>
          <cell r="I1087">
            <v>2401</v>
          </cell>
          <cell r="J1087" t="str">
            <v>Teamsters Local Union Number 117</v>
          </cell>
          <cell r="K1087" t="str">
            <v>per Noli Benitez 201307</v>
          </cell>
          <cell r="L1087">
            <v>41456</v>
          </cell>
          <cell r="M1087">
            <v>10745</v>
          </cell>
          <cell r="N1087" t="b">
            <v>0</v>
          </cell>
          <cell r="O1087">
            <v>2401</v>
          </cell>
        </row>
        <row r="1088">
          <cell r="E1088" t="str">
            <v>32MONTHLYDWASHINGTON FEDERATION OF STATE EMPLOYEES</v>
          </cell>
          <cell r="F1088" t="str">
            <v>32</v>
          </cell>
          <cell r="G1088" t="str">
            <v>Monthly</v>
          </cell>
          <cell r="H1088" t="str">
            <v>D</v>
          </cell>
          <cell r="I1088">
            <v>2370</v>
          </cell>
          <cell r="J1088" t="str">
            <v>Washington Federation of State Employees</v>
          </cell>
          <cell r="K1088" t="str">
            <v>per DOP website</v>
          </cell>
          <cell r="L1088">
            <v>41456</v>
          </cell>
          <cell r="M1088">
            <v>24669</v>
          </cell>
          <cell r="N1088" t="b">
            <v>0</v>
          </cell>
          <cell r="O1088">
            <v>2370</v>
          </cell>
        </row>
        <row r="1089">
          <cell r="E1089" t="str">
            <v>32MONTHLYDWASHINGTON PUBLIC EMPLOYEES ASSOCIATION</v>
          </cell>
          <cell r="F1089" t="str">
            <v>32</v>
          </cell>
          <cell r="G1089" t="str">
            <v>Monthly</v>
          </cell>
          <cell r="H1089" t="str">
            <v>D</v>
          </cell>
          <cell r="I1089">
            <v>2370</v>
          </cell>
          <cell r="J1089" t="str">
            <v>Washington Public Employees Association</v>
          </cell>
          <cell r="K1089" t="str">
            <v>per DOP website</v>
          </cell>
          <cell r="L1089">
            <v>41456</v>
          </cell>
          <cell r="M1089">
            <v>28933</v>
          </cell>
          <cell r="N1089" t="b">
            <v>0</v>
          </cell>
          <cell r="O1089">
            <v>2370</v>
          </cell>
        </row>
        <row r="1090">
          <cell r="E1090" t="str">
            <v>32MONTHLYECOALITION</v>
          </cell>
          <cell r="F1090" t="str">
            <v>32</v>
          </cell>
          <cell r="G1090" t="str">
            <v>Monthly</v>
          </cell>
          <cell r="H1090" t="str">
            <v>E</v>
          </cell>
          <cell r="I1090">
            <v>2426</v>
          </cell>
          <cell r="J1090" t="str">
            <v>Coalition</v>
          </cell>
          <cell r="K1090" t="str">
            <v>per DOP website</v>
          </cell>
          <cell r="L1090">
            <v>41456</v>
          </cell>
          <cell r="M1090">
            <v>41726</v>
          </cell>
          <cell r="N1090" t="b">
            <v>0</v>
          </cell>
          <cell r="O1090">
            <v>2426</v>
          </cell>
        </row>
        <row r="1091">
          <cell r="E1091" t="str">
            <v>32MONTHLYENON-REPRESENTED STATE EMPLOYEES</v>
          </cell>
          <cell r="F1091" t="str">
            <v>32</v>
          </cell>
          <cell r="G1091" t="str">
            <v>Monthly</v>
          </cell>
          <cell r="H1091" t="str">
            <v>E</v>
          </cell>
          <cell r="I1091">
            <v>2426</v>
          </cell>
          <cell r="J1091" t="str">
            <v>Non-Represented State Employees</v>
          </cell>
          <cell r="K1091" t="str">
            <v>per DOP website</v>
          </cell>
          <cell r="L1091">
            <v>41456</v>
          </cell>
          <cell r="M1091">
            <v>10746</v>
          </cell>
          <cell r="N1091" t="b">
            <v>0</v>
          </cell>
          <cell r="O1091">
            <v>2426</v>
          </cell>
        </row>
        <row r="1092">
          <cell r="E1092" t="str">
            <v>32MONTHLYETEAMSTERS LOCAL UNION NUMBER 117</v>
          </cell>
          <cell r="F1092" t="str">
            <v>32</v>
          </cell>
          <cell r="G1092" t="str">
            <v>Monthly</v>
          </cell>
          <cell r="H1092" t="str">
            <v>E</v>
          </cell>
          <cell r="I1092">
            <v>2457</v>
          </cell>
          <cell r="J1092" t="str">
            <v>Teamsters Local Union Number 117</v>
          </cell>
          <cell r="K1092" t="str">
            <v>per Noli Benitez 201307</v>
          </cell>
          <cell r="L1092">
            <v>41456</v>
          </cell>
          <cell r="M1092">
            <v>10746</v>
          </cell>
          <cell r="N1092" t="b">
            <v>0</v>
          </cell>
          <cell r="O1092">
            <v>2457</v>
          </cell>
        </row>
        <row r="1093">
          <cell r="E1093" t="str">
            <v>32MONTHLYEWASHINGTON FEDERATION OF STATE EMPLOYEES</v>
          </cell>
          <cell r="F1093" t="str">
            <v>32</v>
          </cell>
          <cell r="G1093" t="str">
            <v>Monthly</v>
          </cell>
          <cell r="H1093" t="str">
            <v>E</v>
          </cell>
          <cell r="I1093">
            <v>2426</v>
          </cell>
          <cell r="J1093" t="str">
            <v>Washington Federation of State Employees</v>
          </cell>
          <cell r="K1093" t="str">
            <v>per DOP website</v>
          </cell>
          <cell r="L1093">
            <v>41456</v>
          </cell>
          <cell r="M1093">
            <v>24670</v>
          </cell>
          <cell r="N1093" t="b">
            <v>0</v>
          </cell>
          <cell r="O1093">
            <v>2426</v>
          </cell>
        </row>
        <row r="1094">
          <cell r="E1094" t="str">
            <v>32MONTHLYEWASHINGTON PUBLIC EMPLOYEES ASSOCIATION</v>
          </cell>
          <cell r="F1094" t="str">
            <v>32</v>
          </cell>
          <cell r="G1094" t="str">
            <v>Monthly</v>
          </cell>
          <cell r="H1094" t="str">
            <v>E</v>
          </cell>
          <cell r="I1094">
            <v>2426</v>
          </cell>
          <cell r="J1094" t="str">
            <v>Washington Public Employees Association</v>
          </cell>
          <cell r="K1094" t="str">
            <v>per DOP website</v>
          </cell>
          <cell r="L1094">
            <v>41456</v>
          </cell>
          <cell r="M1094">
            <v>28934</v>
          </cell>
          <cell r="N1094" t="b">
            <v>0</v>
          </cell>
          <cell r="O1094">
            <v>2426</v>
          </cell>
        </row>
        <row r="1095">
          <cell r="E1095" t="str">
            <v>32MONTHLYFCOALITION</v>
          </cell>
          <cell r="F1095" t="str">
            <v>32</v>
          </cell>
          <cell r="G1095" t="str">
            <v>Monthly</v>
          </cell>
          <cell r="H1095" t="str">
            <v>F</v>
          </cell>
          <cell r="I1095">
            <v>2482</v>
          </cell>
          <cell r="J1095" t="str">
            <v>Coalition</v>
          </cell>
          <cell r="K1095" t="str">
            <v>per DOP website</v>
          </cell>
          <cell r="L1095">
            <v>41456</v>
          </cell>
          <cell r="M1095">
            <v>41727</v>
          </cell>
          <cell r="N1095" t="b">
            <v>0</v>
          </cell>
          <cell r="O1095">
            <v>2482</v>
          </cell>
        </row>
        <row r="1096">
          <cell r="E1096" t="str">
            <v>32MONTHLYFNON-REPRESENTED STATE EMPLOYEES</v>
          </cell>
          <cell r="F1096" t="str">
            <v>32</v>
          </cell>
          <cell r="G1096" t="str">
            <v>Monthly</v>
          </cell>
          <cell r="H1096" t="str">
            <v>F</v>
          </cell>
          <cell r="I1096">
            <v>2482</v>
          </cell>
          <cell r="J1096" t="str">
            <v>Non-Represented State Employees</v>
          </cell>
          <cell r="K1096" t="str">
            <v>per DOP website</v>
          </cell>
          <cell r="L1096">
            <v>41456</v>
          </cell>
          <cell r="M1096">
            <v>10747</v>
          </cell>
          <cell r="N1096" t="b">
            <v>0</v>
          </cell>
          <cell r="O1096">
            <v>2482</v>
          </cell>
        </row>
        <row r="1097">
          <cell r="E1097" t="str">
            <v>32MONTHLYFTEAMSTERS LOCAL UNION NUMBER 117</v>
          </cell>
          <cell r="F1097" t="str">
            <v>32</v>
          </cell>
          <cell r="G1097" t="str">
            <v>Monthly</v>
          </cell>
          <cell r="H1097" t="str">
            <v>F</v>
          </cell>
          <cell r="I1097">
            <v>2513</v>
          </cell>
          <cell r="J1097" t="str">
            <v>Teamsters Local Union Number 117</v>
          </cell>
          <cell r="K1097" t="str">
            <v>per Noli Benitez 201307</v>
          </cell>
          <cell r="L1097">
            <v>41456</v>
          </cell>
          <cell r="M1097">
            <v>10747</v>
          </cell>
          <cell r="N1097" t="b">
            <v>0</v>
          </cell>
          <cell r="O1097">
            <v>2513</v>
          </cell>
        </row>
        <row r="1098">
          <cell r="E1098" t="str">
            <v>32MONTHLYFWASHINGTON FEDERATION OF STATE EMPLOYEES</v>
          </cell>
          <cell r="F1098" t="str">
            <v>32</v>
          </cell>
          <cell r="G1098" t="str">
            <v>Monthly</v>
          </cell>
          <cell r="H1098" t="str">
            <v>F</v>
          </cell>
          <cell r="I1098">
            <v>2482</v>
          </cell>
          <cell r="J1098" t="str">
            <v>Washington Federation of State Employees</v>
          </cell>
          <cell r="K1098" t="str">
            <v>per DOP website</v>
          </cell>
          <cell r="L1098">
            <v>41456</v>
          </cell>
          <cell r="M1098">
            <v>24671</v>
          </cell>
          <cell r="N1098" t="b">
            <v>0</v>
          </cell>
          <cell r="O1098">
            <v>2482</v>
          </cell>
        </row>
        <row r="1099">
          <cell r="E1099" t="str">
            <v>32MONTHLYFWASHINGTON PUBLIC EMPLOYEES ASSOCIATION</v>
          </cell>
          <cell r="F1099" t="str">
            <v>32</v>
          </cell>
          <cell r="G1099" t="str">
            <v>Monthly</v>
          </cell>
          <cell r="H1099" t="str">
            <v>F</v>
          </cell>
          <cell r="I1099">
            <v>2482</v>
          </cell>
          <cell r="J1099" t="str">
            <v>Washington Public Employees Association</v>
          </cell>
          <cell r="K1099" t="str">
            <v>per DOP website</v>
          </cell>
          <cell r="L1099">
            <v>41456</v>
          </cell>
          <cell r="M1099">
            <v>28935</v>
          </cell>
          <cell r="N1099" t="b">
            <v>0</v>
          </cell>
          <cell r="O1099">
            <v>2482</v>
          </cell>
        </row>
        <row r="1100">
          <cell r="E1100" t="str">
            <v>32MONTHLYGCOALITION</v>
          </cell>
          <cell r="F1100" t="str">
            <v>32</v>
          </cell>
          <cell r="G1100" t="str">
            <v>Monthly</v>
          </cell>
          <cell r="H1100" t="str">
            <v>G</v>
          </cell>
          <cell r="I1100">
            <v>2542</v>
          </cell>
          <cell r="J1100" t="str">
            <v>Coalition</v>
          </cell>
          <cell r="K1100" t="str">
            <v>per DOP website</v>
          </cell>
          <cell r="L1100">
            <v>41456</v>
          </cell>
          <cell r="M1100">
            <v>41728</v>
          </cell>
          <cell r="N1100" t="b">
            <v>0</v>
          </cell>
          <cell r="O1100">
            <v>2542</v>
          </cell>
        </row>
        <row r="1101">
          <cell r="E1101" t="str">
            <v>32MONTHLYGNON-REPRESENTED STATE EMPLOYEES</v>
          </cell>
          <cell r="F1101" t="str">
            <v>32</v>
          </cell>
          <cell r="G1101" t="str">
            <v>Monthly</v>
          </cell>
          <cell r="H1101" t="str">
            <v>G</v>
          </cell>
          <cell r="I1101">
            <v>2542</v>
          </cell>
          <cell r="J1101" t="str">
            <v>Non-Represented State Employees</v>
          </cell>
          <cell r="K1101" t="str">
            <v>per DOP website</v>
          </cell>
          <cell r="L1101">
            <v>41456</v>
          </cell>
          <cell r="M1101">
            <v>10748</v>
          </cell>
          <cell r="N1101" t="b">
            <v>0</v>
          </cell>
          <cell r="O1101">
            <v>2542</v>
          </cell>
        </row>
        <row r="1102">
          <cell r="E1102" t="str">
            <v>32MONTHLYGTEAMSTERS LOCAL UNION NUMBER 117</v>
          </cell>
          <cell r="F1102" t="str">
            <v>32</v>
          </cell>
          <cell r="G1102" t="str">
            <v>Monthly</v>
          </cell>
          <cell r="H1102" t="str">
            <v>G</v>
          </cell>
          <cell r="I1102">
            <v>2574</v>
          </cell>
          <cell r="J1102" t="str">
            <v>Teamsters Local Union Number 117</v>
          </cell>
          <cell r="K1102" t="str">
            <v>per Noli Benitez 201307</v>
          </cell>
          <cell r="L1102">
            <v>41456</v>
          </cell>
          <cell r="M1102">
            <v>10748</v>
          </cell>
          <cell r="N1102" t="b">
            <v>0</v>
          </cell>
          <cell r="O1102">
            <v>2574</v>
          </cell>
        </row>
        <row r="1103">
          <cell r="E1103" t="str">
            <v>32MONTHLYGWASHINGTON FEDERATION OF STATE EMPLOYEES</v>
          </cell>
          <cell r="F1103" t="str">
            <v>32</v>
          </cell>
          <cell r="G1103" t="str">
            <v>Monthly</v>
          </cell>
          <cell r="H1103" t="str">
            <v>G</v>
          </cell>
          <cell r="I1103">
            <v>2542</v>
          </cell>
          <cell r="J1103" t="str">
            <v>Washington Federation of State Employees</v>
          </cell>
          <cell r="K1103" t="str">
            <v>per DOP website</v>
          </cell>
          <cell r="L1103">
            <v>41456</v>
          </cell>
          <cell r="M1103">
            <v>24672</v>
          </cell>
          <cell r="N1103" t="b">
            <v>0</v>
          </cell>
          <cell r="O1103">
            <v>2542</v>
          </cell>
        </row>
        <row r="1104">
          <cell r="E1104" t="str">
            <v>32MONTHLYGWASHINGTON PUBLIC EMPLOYEES ASSOCIATION</v>
          </cell>
          <cell r="F1104" t="str">
            <v>32</v>
          </cell>
          <cell r="G1104" t="str">
            <v>Monthly</v>
          </cell>
          <cell r="H1104" t="str">
            <v>G</v>
          </cell>
          <cell r="I1104">
            <v>2542</v>
          </cell>
          <cell r="J1104" t="str">
            <v>Washington Public Employees Association</v>
          </cell>
          <cell r="K1104" t="str">
            <v>per DOP website</v>
          </cell>
          <cell r="L1104">
            <v>41456</v>
          </cell>
          <cell r="M1104">
            <v>28936</v>
          </cell>
          <cell r="N1104" t="b">
            <v>0</v>
          </cell>
          <cell r="O1104">
            <v>2542</v>
          </cell>
        </row>
        <row r="1105">
          <cell r="E1105" t="str">
            <v>32MONTHLYHCOALITION</v>
          </cell>
          <cell r="F1105" t="str">
            <v>32</v>
          </cell>
          <cell r="G1105" t="str">
            <v>Monthly</v>
          </cell>
          <cell r="H1105" t="str">
            <v>H</v>
          </cell>
          <cell r="I1105">
            <v>2598</v>
          </cell>
          <cell r="J1105" t="str">
            <v>Coalition</v>
          </cell>
          <cell r="K1105" t="str">
            <v>per DOP website</v>
          </cell>
          <cell r="L1105">
            <v>41456</v>
          </cell>
          <cell r="M1105">
            <v>41729</v>
          </cell>
          <cell r="N1105" t="b">
            <v>0</v>
          </cell>
          <cell r="O1105">
            <v>2598</v>
          </cell>
        </row>
        <row r="1106">
          <cell r="E1106" t="str">
            <v>32MONTHLYHNON-REPRESENTED STATE EMPLOYEES</v>
          </cell>
          <cell r="F1106" t="str">
            <v>32</v>
          </cell>
          <cell r="G1106" t="str">
            <v>Monthly</v>
          </cell>
          <cell r="H1106" t="str">
            <v>H</v>
          </cell>
          <cell r="I1106">
            <v>2598</v>
          </cell>
          <cell r="J1106" t="str">
            <v>Non-Represented State Employees</v>
          </cell>
          <cell r="K1106" t="str">
            <v>per DOP website</v>
          </cell>
          <cell r="L1106">
            <v>41456</v>
          </cell>
          <cell r="M1106">
            <v>10749</v>
          </cell>
          <cell r="N1106" t="b">
            <v>0</v>
          </cell>
          <cell r="O1106">
            <v>2598</v>
          </cell>
        </row>
        <row r="1107">
          <cell r="E1107" t="str">
            <v>32MONTHLYHTEAMSTERS LOCAL UNION NUMBER 117</v>
          </cell>
          <cell r="F1107" t="str">
            <v>32</v>
          </cell>
          <cell r="G1107" t="str">
            <v>Monthly</v>
          </cell>
          <cell r="H1107" t="str">
            <v>H</v>
          </cell>
          <cell r="I1107">
            <v>2631</v>
          </cell>
          <cell r="J1107" t="str">
            <v>Teamsters Local Union Number 117</v>
          </cell>
          <cell r="K1107" t="str">
            <v>per Noli Benitez 201307</v>
          </cell>
          <cell r="L1107">
            <v>41456</v>
          </cell>
          <cell r="M1107">
            <v>10749</v>
          </cell>
          <cell r="N1107" t="b">
            <v>0</v>
          </cell>
          <cell r="O1107">
            <v>2631</v>
          </cell>
        </row>
        <row r="1108">
          <cell r="E1108" t="str">
            <v>32MONTHLYHWASHINGTON FEDERATION OF STATE EMPLOYEES</v>
          </cell>
          <cell r="F1108" t="str">
            <v>32</v>
          </cell>
          <cell r="G1108" t="str">
            <v>Monthly</v>
          </cell>
          <cell r="H1108" t="str">
            <v>H</v>
          </cell>
          <cell r="I1108">
            <v>2598</v>
          </cell>
          <cell r="J1108" t="str">
            <v>Washington Federation of State Employees</v>
          </cell>
          <cell r="K1108" t="str">
            <v>per DOP website</v>
          </cell>
          <cell r="L1108">
            <v>41456</v>
          </cell>
          <cell r="M1108">
            <v>24673</v>
          </cell>
          <cell r="N1108" t="b">
            <v>0</v>
          </cell>
          <cell r="O1108">
            <v>2598</v>
          </cell>
        </row>
        <row r="1109">
          <cell r="E1109" t="str">
            <v>32MONTHLYHWASHINGTON PUBLIC EMPLOYEES ASSOCIATION</v>
          </cell>
          <cell r="F1109" t="str">
            <v>32</v>
          </cell>
          <cell r="G1109" t="str">
            <v>Monthly</v>
          </cell>
          <cell r="H1109" t="str">
            <v>H</v>
          </cell>
          <cell r="I1109">
            <v>2598</v>
          </cell>
          <cell r="J1109" t="str">
            <v>Washington Public Employees Association</v>
          </cell>
          <cell r="K1109" t="str">
            <v>per DOP website</v>
          </cell>
          <cell r="L1109">
            <v>41456</v>
          </cell>
          <cell r="M1109">
            <v>28937</v>
          </cell>
          <cell r="N1109" t="b">
            <v>0</v>
          </cell>
          <cell r="O1109">
            <v>2598</v>
          </cell>
        </row>
        <row r="1110">
          <cell r="E1110" t="str">
            <v>32MONTHLYICOALITION</v>
          </cell>
          <cell r="F1110" t="str">
            <v>32</v>
          </cell>
          <cell r="G1110" t="str">
            <v>Monthly</v>
          </cell>
          <cell r="H1110" t="str">
            <v>I</v>
          </cell>
          <cell r="I1110">
            <v>2663</v>
          </cell>
          <cell r="J1110" t="str">
            <v>Coalition</v>
          </cell>
          <cell r="K1110" t="str">
            <v>per DOP website</v>
          </cell>
          <cell r="L1110">
            <v>41456</v>
          </cell>
          <cell r="M1110">
            <v>41730</v>
          </cell>
          <cell r="N1110" t="b">
            <v>0</v>
          </cell>
          <cell r="O1110">
            <v>2663</v>
          </cell>
        </row>
        <row r="1111">
          <cell r="E1111" t="str">
            <v>32MONTHLYINON-REPRESENTED STATE EMPLOYEES</v>
          </cell>
          <cell r="F1111" t="str">
            <v>32</v>
          </cell>
          <cell r="G1111" t="str">
            <v>Monthly</v>
          </cell>
          <cell r="H1111" t="str">
            <v>I</v>
          </cell>
          <cell r="I1111">
            <v>2663</v>
          </cell>
          <cell r="J1111" t="str">
            <v>Non-Represented State Employees</v>
          </cell>
          <cell r="K1111" t="str">
            <v>per DOP website</v>
          </cell>
          <cell r="L1111">
            <v>41456</v>
          </cell>
          <cell r="M1111">
            <v>10750</v>
          </cell>
          <cell r="N1111" t="b">
            <v>0</v>
          </cell>
          <cell r="O1111">
            <v>2663</v>
          </cell>
        </row>
        <row r="1112">
          <cell r="E1112" t="str">
            <v>32MONTHLYITEAMSTERS LOCAL UNION NUMBER 117</v>
          </cell>
          <cell r="F1112" t="str">
            <v>32</v>
          </cell>
          <cell r="G1112" t="str">
            <v>Monthly</v>
          </cell>
          <cell r="H1112" t="str">
            <v>I</v>
          </cell>
          <cell r="I1112">
            <v>2697</v>
          </cell>
          <cell r="J1112" t="str">
            <v>Teamsters Local Union Number 117</v>
          </cell>
          <cell r="K1112" t="str">
            <v>per Noli Benitez 201307</v>
          </cell>
          <cell r="L1112">
            <v>41456</v>
          </cell>
          <cell r="M1112">
            <v>10750</v>
          </cell>
          <cell r="N1112" t="b">
            <v>0</v>
          </cell>
          <cell r="O1112">
            <v>2697</v>
          </cell>
        </row>
        <row r="1113">
          <cell r="E1113" t="str">
            <v>32MONTHLYIWASHINGTON FEDERATION OF STATE EMPLOYEES</v>
          </cell>
          <cell r="F1113" t="str">
            <v>32</v>
          </cell>
          <cell r="G1113" t="str">
            <v>Monthly</v>
          </cell>
          <cell r="H1113" t="str">
            <v>I</v>
          </cell>
          <cell r="I1113">
            <v>2663</v>
          </cell>
          <cell r="J1113" t="str">
            <v>Washington Federation of State Employees</v>
          </cell>
          <cell r="K1113" t="str">
            <v>per DOP website</v>
          </cell>
          <cell r="L1113">
            <v>41456</v>
          </cell>
          <cell r="M1113">
            <v>24674</v>
          </cell>
          <cell r="N1113" t="b">
            <v>0</v>
          </cell>
          <cell r="O1113">
            <v>2663</v>
          </cell>
        </row>
        <row r="1114">
          <cell r="E1114" t="str">
            <v>32MONTHLYIWASHINGTON PUBLIC EMPLOYEES ASSOCIATION</v>
          </cell>
          <cell r="F1114" t="str">
            <v>32</v>
          </cell>
          <cell r="G1114" t="str">
            <v>Monthly</v>
          </cell>
          <cell r="H1114" t="str">
            <v>I</v>
          </cell>
          <cell r="I1114">
            <v>2663</v>
          </cell>
          <cell r="J1114" t="str">
            <v>Washington Public Employees Association</v>
          </cell>
          <cell r="K1114" t="str">
            <v>per DOP website</v>
          </cell>
          <cell r="L1114">
            <v>41456</v>
          </cell>
          <cell r="M1114">
            <v>28938</v>
          </cell>
          <cell r="N1114" t="b">
            <v>0</v>
          </cell>
          <cell r="O1114">
            <v>2663</v>
          </cell>
        </row>
        <row r="1115">
          <cell r="E1115" t="str">
            <v>32MONTHLYJCOALITION</v>
          </cell>
          <cell r="F1115" t="str">
            <v>32</v>
          </cell>
          <cell r="G1115" t="str">
            <v>Monthly</v>
          </cell>
          <cell r="H1115" t="str">
            <v>J</v>
          </cell>
          <cell r="I1115">
            <v>2724</v>
          </cell>
          <cell r="J1115" t="str">
            <v>Coalition</v>
          </cell>
          <cell r="K1115" t="str">
            <v>per DOP website</v>
          </cell>
          <cell r="L1115">
            <v>41456</v>
          </cell>
          <cell r="M1115">
            <v>41731</v>
          </cell>
          <cell r="N1115" t="b">
            <v>0</v>
          </cell>
          <cell r="O1115">
            <v>2724</v>
          </cell>
        </row>
        <row r="1116">
          <cell r="E1116" t="str">
            <v>32MONTHLYJNON-REPRESENTED STATE EMPLOYEES</v>
          </cell>
          <cell r="F1116" t="str">
            <v>32</v>
          </cell>
          <cell r="G1116" t="str">
            <v>Monthly</v>
          </cell>
          <cell r="H1116" t="str">
            <v>J</v>
          </cell>
          <cell r="I1116">
            <v>2724</v>
          </cell>
          <cell r="J1116" t="str">
            <v>Non-Represented State Employees</v>
          </cell>
          <cell r="K1116" t="str">
            <v>per DOP website</v>
          </cell>
          <cell r="L1116">
            <v>41456</v>
          </cell>
          <cell r="M1116">
            <v>10751</v>
          </cell>
          <cell r="N1116" t="b">
            <v>0</v>
          </cell>
          <cell r="O1116">
            <v>2724</v>
          </cell>
        </row>
        <row r="1117">
          <cell r="E1117" t="str">
            <v>32MONTHLYJTEAMSTERS LOCAL UNION NUMBER 117</v>
          </cell>
          <cell r="F1117" t="str">
            <v>32</v>
          </cell>
          <cell r="G1117" t="str">
            <v>Monthly</v>
          </cell>
          <cell r="H1117" t="str">
            <v>J</v>
          </cell>
          <cell r="I1117">
            <v>2759</v>
          </cell>
          <cell r="J1117" t="str">
            <v>Teamsters Local Union Number 117</v>
          </cell>
          <cell r="K1117" t="str">
            <v>per Noli Benitez 201307</v>
          </cell>
          <cell r="L1117">
            <v>41456</v>
          </cell>
          <cell r="M1117">
            <v>10751</v>
          </cell>
          <cell r="N1117" t="b">
            <v>0</v>
          </cell>
          <cell r="O1117">
            <v>2759</v>
          </cell>
        </row>
        <row r="1118">
          <cell r="E1118" t="str">
            <v>32MONTHLYJWASHINGTON FEDERATION OF STATE EMPLOYEES</v>
          </cell>
          <cell r="F1118" t="str">
            <v>32</v>
          </cell>
          <cell r="G1118" t="str">
            <v>Monthly</v>
          </cell>
          <cell r="H1118" t="str">
            <v>J</v>
          </cell>
          <cell r="I1118">
            <v>2724</v>
          </cell>
          <cell r="J1118" t="str">
            <v>Washington Federation of State Employees</v>
          </cell>
          <cell r="K1118" t="str">
            <v>per DOP website</v>
          </cell>
          <cell r="L1118">
            <v>41456</v>
          </cell>
          <cell r="M1118">
            <v>24675</v>
          </cell>
          <cell r="N1118" t="b">
            <v>0</v>
          </cell>
          <cell r="O1118">
            <v>2724</v>
          </cell>
        </row>
        <row r="1119">
          <cell r="E1119" t="str">
            <v>32MONTHLYJWASHINGTON PUBLIC EMPLOYEES ASSOCIATION</v>
          </cell>
          <cell r="F1119" t="str">
            <v>32</v>
          </cell>
          <cell r="G1119" t="str">
            <v>Monthly</v>
          </cell>
          <cell r="H1119" t="str">
            <v>J</v>
          </cell>
          <cell r="I1119">
            <v>2724</v>
          </cell>
          <cell r="J1119" t="str">
            <v>Washington Public Employees Association</v>
          </cell>
          <cell r="K1119" t="str">
            <v>per DOP website</v>
          </cell>
          <cell r="L1119">
            <v>41456</v>
          </cell>
          <cell r="M1119">
            <v>28939</v>
          </cell>
          <cell r="N1119" t="b">
            <v>0</v>
          </cell>
          <cell r="O1119">
            <v>2724</v>
          </cell>
        </row>
        <row r="1120">
          <cell r="E1120" t="str">
            <v>32MONTHLYKCOALITION</v>
          </cell>
          <cell r="F1120" t="str">
            <v>32</v>
          </cell>
          <cell r="G1120" t="str">
            <v>Monthly</v>
          </cell>
          <cell r="H1120" t="str">
            <v>K</v>
          </cell>
          <cell r="I1120">
            <v>2789</v>
          </cell>
          <cell r="J1120" t="str">
            <v>Coalition</v>
          </cell>
          <cell r="K1120" t="str">
            <v>per DOP website</v>
          </cell>
          <cell r="L1120">
            <v>41456</v>
          </cell>
          <cell r="M1120">
            <v>41732</v>
          </cell>
          <cell r="N1120" t="b">
            <v>0</v>
          </cell>
          <cell r="O1120">
            <v>2789</v>
          </cell>
        </row>
        <row r="1121">
          <cell r="E1121" t="str">
            <v>32MONTHLYKNON-REPRESENTED STATE EMPLOYEES</v>
          </cell>
          <cell r="F1121" t="str">
            <v>32</v>
          </cell>
          <cell r="G1121" t="str">
            <v>Monthly</v>
          </cell>
          <cell r="H1121" t="str">
            <v>K</v>
          </cell>
          <cell r="I1121">
            <v>2789</v>
          </cell>
          <cell r="J1121" t="str">
            <v>Non-Represented State Employees</v>
          </cell>
          <cell r="K1121" t="str">
            <v>per DOP website</v>
          </cell>
          <cell r="L1121">
            <v>41456</v>
          </cell>
          <cell r="M1121">
            <v>10752</v>
          </cell>
          <cell r="N1121" t="b">
            <v>0</v>
          </cell>
          <cell r="O1121">
            <v>2789</v>
          </cell>
        </row>
        <row r="1122">
          <cell r="E1122" t="str">
            <v>32MONTHLYKTEAMSTERS LOCAL UNION NUMBER 117</v>
          </cell>
          <cell r="F1122" t="str">
            <v>32</v>
          </cell>
          <cell r="G1122" t="str">
            <v>Monthly</v>
          </cell>
          <cell r="H1122" t="str">
            <v>K</v>
          </cell>
          <cell r="I1122">
            <v>2824</v>
          </cell>
          <cell r="J1122" t="str">
            <v>Teamsters Local Union Number 117</v>
          </cell>
          <cell r="K1122" t="str">
            <v>per Noli Benitez 201307</v>
          </cell>
          <cell r="L1122">
            <v>41456</v>
          </cell>
          <cell r="M1122">
            <v>10752</v>
          </cell>
          <cell r="N1122" t="b">
            <v>0</v>
          </cell>
          <cell r="O1122">
            <v>2824</v>
          </cell>
        </row>
        <row r="1123">
          <cell r="E1123" t="str">
            <v>32MONTHLYKWASHINGTON FEDERATION OF STATE EMPLOYEES</v>
          </cell>
          <cell r="F1123" t="str">
            <v>32</v>
          </cell>
          <cell r="G1123" t="str">
            <v>Monthly</v>
          </cell>
          <cell r="H1123" t="str">
            <v>K</v>
          </cell>
          <cell r="I1123">
            <v>2789</v>
          </cell>
          <cell r="J1123" t="str">
            <v>Washington Federation of State Employees</v>
          </cell>
          <cell r="K1123" t="str">
            <v>per DOP website</v>
          </cell>
          <cell r="L1123">
            <v>41456</v>
          </cell>
          <cell r="M1123">
            <v>24676</v>
          </cell>
          <cell r="N1123" t="b">
            <v>0</v>
          </cell>
          <cell r="O1123">
            <v>2789</v>
          </cell>
        </row>
        <row r="1124">
          <cell r="E1124" t="str">
            <v>32MONTHLYKWASHINGTON PUBLIC EMPLOYEES ASSOCIATION</v>
          </cell>
          <cell r="F1124" t="str">
            <v>32</v>
          </cell>
          <cell r="G1124" t="str">
            <v>Monthly</v>
          </cell>
          <cell r="H1124" t="str">
            <v>K</v>
          </cell>
          <cell r="I1124">
            <v>2789</v>
          </cell>
          <cell r="J1124" t="str">
            <v>Washington Public Employees Association</v>
          </cell>
          <cell r="K1124" t="str">
            <v>per DOP website</v>
          </cell>
          <cell r="L1124">
            <v>41456</v>
          </cell>
          <cell r="M1124">
            <v>28940</v>
          </cell>
          <cell r="N1124" t="b">
            <v>0</v>
          </cell>
          <cell r="O1124">
            <v>2789</v>
          </cell>
        </row>
        <row r="1125">
          <cell r="E1125" t="str">
            <v>32MONTHLYLCOALITION</v>
          </cell>
          <cell r="F1125" t="str">
            <v>32</v>
          </cell>
          <cell r="G1125" t="str">
            <v>Monthly</v>
          </cell>
          <cell r="H1125" t="str">
            <v>L</v>
          </cell>
          <cell r="I1125">
            <v>2855</v>
          </cell>
          <cell r="J1125" t="str">
            <v>Coalition</v>
          </cell>
          <cell r="K1125" t="str">
            <v>per DOP website</v>
          </cell>
          <cell r="L1125">
            <v>41456</v>
          </cell>
          <cell r="M1125">
            <v>41733</v>
          </cell>
          <cell r="N1125" t="b">
            <v>0</v>
          </cell>
          <cell r="O1125">
            <v>2855</v>
          </cell>
        </row>
        <row r="1126">
          <cell r="E1126" t="str">
            <v>32MONTHLYLNON-REPRESENTED STATE EMPLOYEES</v>
          </cell>
          <cell r="F1126" t="str">
            <v>32</v>
          </cell>
          <cell r="G1126" t="str">
            <v>Monthly</v>
          </cell>
          <cell r="H1126" t="str">
            <v>L</v>
          </cell>
          <cell r="I1126">
            <v>2855</v>
          </cell>
          <cell r="J1126" t="str">
            <v>Non-Represented State Employees</v>
          </cell>
          <cell r="K1126" t="str">
            <v>per DOP website</v>
          </cell>
          <cell r="L1126">
            <v>41456</v>
          </cell>
          <cell r="M1126">
            <v>10753</v>
          </cell>
          <cell r="N1126" t="b">
            <v>0</v>
          </cell>
          <cell r="O1126">
            <v>2855</v>
          </cell>
        </row>
        <row r="1127">
          <cell r="E1127" t="str">
            <v>32MONTHLYLTEAMSTERS LOCAL UNION NUMBER 117</v>
          </cell>
          <cell r="F1127" t="str">
            <v>32</v>
          </cell>
          <cell r="G1127" t="str">
            <v>Monthly</v>
          </cell>
          <cell r="H1127" t="str">
            <v>L</v>
          </cell>
          <cell r="I1127">
            <v>2891</v>
          </cell>
          <cell r="J1127" t="str">
            <v>Teamsters Local Union Number 117</v>
          </cell>
          <cell r="K1127" t="str">
            <v>per Noli Benitez 201307</v>
          </cell>
          <cell r="L1127">
            <v>41456</v>
          </cell>
          <cell r="M1127">
            <v>10753</v>
          </cell>
          <cell r="N1127" t="b">
            <v>0</v>
          </cell>
          <cell r="O1127">
            <v>2891</v>
          </cell>
        </row>
        <row r="1128">
          <cell r="E1128" t="str">
            <v>32MONTHLYLWASHINGTON FEDERATION OF STATE EMPLOYEES</v>
          </cell>
          <cell r="F1128" t="str">
            <v>32</v>
          </cell>
          <cell r="G1128" t="str">
            <v>Monthly</v>
          </cell>
          <cell r="H1128" t="str">
            <v>L</v>
          </cell>
          <cell r="I1128">
            <v>2855</v>
          </cell>
          <cell r="J1128" t="str">
            <v>Washington Federation of State Employees</v>
          </cell>
          <cell r="K1128" t="str">
            <v>per DOP website</v>
          </cell>
          <cell r="L1128">
            <v>41456</v>
          </cell>
          <cell r="M1128">
            <v>24677</v>
          </cell>
          <cell r="N1128" t="b">
            <v>0</v>
          </cell>
          <cell r="O1128">
            <v>2855</v>
          </cell>
        </row>
        <row r="1129">
          <cell r="E1129" t="str">
            <v>32MONTHLYLWASHINGTON PUBLIC EMPLOYEES ASSOCIATION</v>
          </cell>
          <cell r="F1129" t="str">
            <v>32</v>
          </cell>
          <cell r="G1129" t="str">
            <v>Monthly</v>
          </cell>
          <cell r="H1129" t="str">
            <v>L</v>
          </cell>
          <cell r="I1129">
            <v>2855</v>
          </cell>
          <cell r="J1129" t="str">
            <v>Washington Public Employees Association</v>
          </cell>
          <cell r="K1129" t="str">
            <v>per DOP website</v>
          </cell>
          <cell r="L1129">
            <v>41456</v>
          </cell>
          <cell r="M1129">
            <v>28941</v>
          </cell>
          <cell r="N1129" t="b">
            <v>0</v>
          </cell>
          <cell r="O1129">
            <v>2855</v>
          </cell>
        </row>
        <row r="1130">
          <cell r="E1130" t="str">
            <v>32MONTHLYMCOALITION</v>
          </cell>
          <cell r="F1130" t="str">
            <v>32</v>
          </cell>
          <cell r="G1130" t="str">
            <v>Monthly</v>
          </cell>
          <cell r="H1130" t="str">
            <v>M</v>
          </cell>
          <cell r="I1130">
            <v>2920</v>
          </cell>
          <cell r="J1130" t="str">
            <v>Coalition</v>
          </cell>
          <cell r="K1130" t="str">
            <v>per DOP website</v>
          </cell>
          <cell r="L1130">
            <v>41456</v>
          </cell>
          <cell r="M1130">
            <v>41734</v>
          </cell>
          <cell r="N1130" t="b">
            <v>0</v>
          </cell>
          <cell r="O1130">
            <v>2920</v>
          </cell>
        </row>
        <row r="1131">
          <cell r="E1131" t="str">
            <v>32MONTHLYMNON-REPRESENTED STATE EMPLOYEES</v>
          </cell>
          <cell r="F1131" t="str">
            <v>32</v>
          </cell>
          <cell r="G1131" t="str">
            <v>Monthly</v>
          </cell>
          <cell r="H1131" t="str">
            <v>M</v>
          </cell>
          <cell r="I1131">
            <v>2920</v>
          </cell>
          <cell r="J1131" t="str">
            <v>Non-Represented State Employees</v>
          </cell>
          <cell r="K1131" t="str">
            <v>per DOP website</v>
          </cell>
          <cell r="L1131">
            <v>41456</v>
          </cell>
          <cell r="M1131">
            <v>10754</v>
          </cell>
          <cell r="N1131" t="b">
            <v>0</v>
          </cell>
          <cell r="O1131">
            <v>2920</v>
          </cell>
        </row>
        <row r="1132">
          <cell r="E1132" t="str">
            <v>32MONTHLYMTEAMSTERS LOCAL UNION NUMBER 117</v>
          </cell>
          <cell r="F1132" t="str">
            <v>32</v>
          </cell>
          <cell r="G1132" t="str">
            <v>Monthly</v>
          </cell>
          <cell r="H1132" t="str">
            <v>M</v>
          </cell>
          <cell r="I1132">
            <v>2957</v>
          </cell>
          <cell r="J1132" t="str">
            <v>Teamsters Local Union Number 117</v>
          </cell>
          <cell r="K1132" t="str">
            <v>per Noli Benitez 201307</v>
          </cell>
          <cell r="L1132">
            <v>41456</v>
          </cell>
          <cell r="M1132">
            <v>10754</v>
          </cell>
          <cell r="N1132" t="b">
            <v>0</v>
          </cell>
          <cell r="O1132">
            <v>2957</v>
          </cell>
        </row>
        <row r="1133">
          <cell r="E1133" t="str">
            <v>32MONTHLYMWASHINGTON FEDERATION OF STATE EMPLOYEES</v>
          </cell>
          <cell r="F1133" t="str">
            <v>32</v>
          </cell>
          <cell r="G1133" t="str">
            <v>Monthly</v>
          </cell>
          <cell r="H1133" t="str">
            <v>M</v>
          </cell>
          <cell r="I1133">
            <v>2920</v>
          </cell>
          <cell r="J1133" t="str">
            <v>Washington Federation of State Employees</v>
          </cell>
          <cell r="K1133" t="str">
            <v>per DOP website</v>
          </cell>
          <cell r="L1133">
            <v>41456</v>
          </cell>
          <cell r="M1133">
            <v>24678</v>
          </cell>
          <cell r="N1133" t="b">
            <v>0</v>
          </cell>
          <cell r="O1133">
            <v>2920</v>
          </cell>
        </row>
        <row r="1134">
          <cell r="E1134" t="str">
            <v>32MONTHLYMWASHINGTON PUBLIC EMPLOYEES ASSOCIATION</v>
          </cell>
          <cell r="F1134" t="str">
            <v>32</v>
          </cell>
          <cell r="G1134" t="str">
            <v>Monthly</v>
          </cell>
          <cell r="H1134" t="str">
            <v>M</v>
          </cell>
          <cell r="I1134">
            <v>2920</v>
          </cell>
          <cell r="J1134" t="str">
            <v>Washington Public Employees Association</v>
          </cell>
          <cell r="K1134" t="str">
            <v>per DOP website</v>
          </cell>
          <cell r="L1134">
            <v>41456</v>
          </cell>
          <cell r="M1134">
            <v>28942</v>
          </cell>
          <cell r="N1134" t="b">
            <v>0</v>
          </cell>
          <cell r="O1134">
            <v>2920</v>
          </cell>
        </row>
        <row r="1135">
          <cell r="E1135" t="str">
            <v>33CMONTHLYCNON-REPRESENTED STATE EMPLOYEES</v>
          </cell>
          <cell r="F1135" t="str">
            <v>33C</v>
          </cell>
          <cell r="G1135" t="str">
            <v>Monthly</v>
          </cell>
          <cell r="H1135" t="str">
            <v>C</v>
          </cell>
          <cell r="I1135">
            <v>2370</v>
          </cell>
          <cell r="J1135" t="str">
            <v>Non-Represented State Employees</v>
          </cell>
          <cell r="K1135" t="str">
            <v>per DOP website</v>
          </cell>
          <cell r="L1135">
            <v>41456</v>
          </cell>
          <cell r="M1135">
            <v>10476</v>
          </cell>
          <cell r="N1135" t="b">
            <v>1</v>
          </cell>
          <cell r="O1135">
            <v>2370</v>
          </cell>
        </row>
        <row r="1136">
          <cell r="E1136" t="str">
            <v>33CMONTHLYDNON-REPRESENTED STATE EMPLOYEES</v>
          </cell>
          <cell r="F1136" t="str">
            <v>33C</v>
          </cell>
          <cell r="G1136" t="str">
            <v>Monthly</v>
          </cell>
          <cell r="H1136" t="str">
            <v>D</v>
          </cell>
          <cell r="I1136">
            <v>2426</v>
          </cell>
          <cell r="J1136" t="str">
            <v>Non-Represented State Employees</v>
          </cell>
          <cell r="K1136" t="str">
            <v>per DOP website</v>
          </cell>
          <cell r="L1136">
            <v>41456</v>
          </cell>
          <cell r="M1136">
            <v>10477</v>
          </cell>
          <cell r="N1136" t="b">
            <v>1</v>
          </cell>
          <cell r="O1136">
            <v>2426</v>
          </cell>
        </row>
        <row r="1137">
          <cell r="E1137" t="str">
            <v>33CMONTHLYENON-REPRESENTED STATE EMPLOYEES</v>
          </cell>
          <cell r="F1137" t="str">
            <v>33C</v>
          </cell>
          <cell r="G1137" t="str">
            <v>Monthly</v>
          </cell>
          <cell r="H1137" t="str">
            <v>E</v>
          </cell>
          <cell r="I1137">
            <v>2482</v>
          </cell>
          <cell r="J1137" t="str">
            <v>Non-Represented State Employees</v>
          </cell>
          <cell r="K1137" t="str">
            <v>per DOP website</v>
          </cell>
          <cell r="L1137">
            <v>41456</v>
          </cell>
          <cell r="M1137">
            <v>10478</v>
          </cell>
          <cell r="N1137" t="b">
            <v>1</v>
          </cell>
          <cell r="O1137">
            <v>2482</v>
          </cell>
        </row>
        <row r="1138">
          <cell r="E1138" t="str">
            <v>33CMONTHLYFNON-REPRESENTED STATE EMPLOYEES</v>
          </cell>
          <cell r="F1138" t="str">
            <v>33C</v>
          </cell>
          <cell r="G1138" t="str">
            <v>Monthly</v>
          </cell>
          <cell r="H1138" t="str">
            <v>F</v>
          </cell>
          <cell r="I1138">
            <v>2542</v>
          </cell>
          <cell r="J1138" t="str">
            <v>Non-Represented State Employees</v>
          </cell>
          <cell r="K1138" t="str">
            <v>per DOP website</v>
          </cell>
          <cell r="L1138">
            <v>41456</v>
          </cell>
          <cell r="M1138">
            <v>10479</v>
          </cell>
          <cell r="N1138" t="b">
            <v>1</v>
          </cell>
          <cell r="O1138">
            <v>2542</v>
          </cell>
        </row>
        <row r="1139">
          <cell r="E1139" t="str">
            <v>33CMONTHLYGNON-REPRESENTED STATE EMPLOYEES</v>
          </cell>
          <cell r="F1139" t="str">
            <v>33C</v>
          </cell>
          <cell r="G1139" t="str">
            <v>Monthly</v>
          </cell>
          <cell r="H1139" t="str">
            <v>G</v>
          </cell>
          <cell r="I1139">
            <v>2598</v>
          </cell>
          <cell r="J1139" t="str">
            <v>Non-Represented State Employees</v>
          </cell>
          <cell r="K1139" t="str">
            <v>per DOP website</v>
          </cell>
          <cell r="L1139">
            <v>41456</v>
          </cell>
          <cell r="M1139">
            <v>10480</v>
          </cell>
          <cell r="N1139" t="b">
            <v>1</v>
          </cell>
          <cell r="O1139">
            <v>2598</v>
          </cell>
        </row>
        <row r="1140">
          <cell r="E1140" t="str">
            <v>33CMONTHLYHNON-REPRESENTED STATE EMPLOYEES</v>
          </cell>
          <cell r="F1140" t="str">
            <v>33C</v>
          </cell>
          <cell r="G1140" t="str">
            <v>Monthly</v>
          </cell>
          <cell r="H1140" t="str">
            <v>H</v>
          </cell>
          <cell r="I1140">
            <v>2663</v>
          </cell>
          <cell r="J1140" t="str">
            <v>Non-Represented State Employees</v>
          </cell>
          <cell r="K1140" t="str">
            <v>per DOP website</v>
          </cell>
          <cell r="L1140">
            <v>41456</v>
          </cell>
          <cell r="M1140">
            <v>10481</v>
          </cell>
          <cell r="N1140" t="b">
            <v>1</v>
          </cell>
          <cell r="O1140">
            <v>2663</v>
          </cell>
        </row>
        <row r="1141">
          <cell r="E1141" t="str">
            <v>33CMONTHLYINON-REPRESENTED STATE EMPLOYEES</v>
          </cell>
          <cell r="F1141" t="str">
            <v>33C</v>
          </cell>
          <cell r="G1141" t="str">
            <v>Monthly</v>
          </cell>
          <cell r="H1141" t="str">
            <v>I</v>
          </cell>
          <cell r="I1141">
            <v>2724</v>
          </cell>
          <cell r="J1141" t="str">
            <v>Non-Represented State Employees</v>
          </cell>
          <cell r="K1141" t="str">
            <v>per DOP website</v>
          </cell>
          <cell r="L1141">
            <v>41456</v>
          </cell>
          <cell r="M1141">
            <v>10482</v>
          </cell>
          <cell r="N1141" t="b">
            <v>1</v>
          </cell>
          <cell r="O1141">
            <v>2724</v>
          </cell>
        </row>
        <row r="1142">
          <cell r="E1142" t="str">
            <v>33CMONTHLYJNON-REPRESENTED STATE EMPLOYEES</v>
          </cell>
          <cell r="F1142" t="str">
            <v>33C</v>
          </cell>
          <cell r="G1142" t="str">
            <v>Monthly</v>
          </cell>
          <cell r="H1142" t="str">
            <v>J</v>
          </cell>
          <cell r="I1142">
            <v>2789</v>
          </cell>
          <cell r="J1142" t="str">
            <v>Non-Represented State Employees</v>
          </cell>
          <cell r="K1142" t="str">
            <v>per DOP website</v>
          </cell>
          <cell r="L1142">
            <v>41456</v>
          </cell>
          <cell r="M1142">
            <v>10483</v>
          </cell>
          <cell r="N1142" t="b">
            <v>1</v>
          </cell>
          <cell r="O1142">
            <v>2789</v>
          </cell>
        </row>
        <row r="1143">
          <cell r="E1143" t="str">
            <v>33CMONTHLYKNON-REPRESENTED STATE EMPLOYEES</v>
          </cell>
          <cell r="F1143" t="str">
            <v>33C</v>
          </cell>
          <cell r="G1143" t="str">
            <v>Monthly</v>
          </cell>
          <cell r="H1143" t="str">
            <v>K</v>
          </cell>
          <cell r="I1143">
            <v>2855</v>
          </cell>
          <cell r="J1143" t="str">
            <v>Non-Represented State Employees</v>
          </cell>
          <cell r="K1143" t="str">
            <v>per DOP website</v>
          </cell>
          <cell r="L1143">
            <v>41456</v>
          </cell>
          <cell r="M1143">
            <v>10484</v>
          </cell>
          <cell r="N1143" t="b">
            <v>1</v>
          </cell>
          <cell r="O1143">
            <v>2855</v>
          </cell>
        </row>
        <row r="1144">
          <cell r="E1144" t="str">
            <v>33CMONTHLYLNON-REPRESENTED STATE EMPLOYEES</v>
          </cell>
          <cell r="F1144" t="str">
            <v>33C</v>
          </cell>
          <cell r="G1144" t="str">
            <v>Monthly</v>
          </cell>
          <cell r="H1144" t="str">
            <v>L</v>
          </cell>
          <cell r="I1144">
            <v>2920</v>
          </cell>
          <cell r="J1144" t="str">
            <v>Non-Represented State Employees</v>
          </cell>
          <cell r="K1144" t="str">
            <v>per DOP website</v>
          </cell>
          <cell r="L1144">
            <v>41456</v>
          </cell>
          <cell r="M1144">
            <v>10485</v>
          </cell>
          <cell r="N1144" t="b">
            <v>1</v>
          </cell>
          <cell r="O1144">
            <v>2920</v>
          </cell>
        </row>
        <row r="1145">
          <cell r="E1145" t="str">
            <v>33CMONTHLYMNON-REPRESENTED STATE EMPLOYEES</v>
          </cell>
          <cell r="F1145" t="str">
            <v>33C</v>
          </cell>
          <cell r="G1145" t="str">
            <v>Monthly</v>
          </cell>
          <cell r="H1145" t="str">
            <v>M</v>
          </cell>
          <cell r="I1145">
            <v>2994</v>
          </cell>
          <cell r="J1145" t="str">
            <v>Non-Represented State Employees</v>
          </cell>
          <cell r="K1145" t="str">
            <v>per DOP website</v>
          </cell>
          <cell r="L1145">
            <v>41456</v>
          </cell>
          <cell r="M1145">
            <v>10485</v>
          </cell>
          <cell r="N1145" t="b">
            <v>1</v>
          </cell>
          <cell r="O1145">
            <v>2994</v>
          </cell>
        </row>
        <row r="1146">
          <cell r="E1146" t="str">
            <v>33GMONTHLYGNON-REPRESENTED STATE EMPLOYEES</v>
          </cell>
          <cell r="F1146" t="str">
            <v>33G</v>
          </cell>
          <cell r="G1146" t="str">
            <v>Monthly</v>
          </cell>
          <cell r="H1146" t="str">
            <v>G</v>
          </cell>
          <cell r="I1146">
            <v>2598</v>
          </cell>
          <cell r="J1146" t="str">
            <v>Non-Represented State Employees</v>
          </cell>
          <cell r="K1146" t="str">
            <v>per DOP website</v>
          </cell>
          <cell r="L1146">
            <v>41456</v>
          </cell>
          <cell r="M1146">
            <v>10532</v>
          </cell>
          <cell r="N1146" t="b">
            <v>1</v>
          </cell>
          <cell r="O1146">
            <v>2598</v>
          </cell>
        </row>
        <row r="1147">
          <cell r="E1147" t="str">
            <v>33GMONTHLYGWASHINGTON FEDERATION OF STATE EMPLOYEES</v>
          </cell>
          <cell r="F1147" t="str">
            <v>33G</v>
          </cell>
          <cell r="G1147" t="str">
            <v>Monthly</v>
          </cell>
          <cell r="H1147" t="str">
            <v>G</v>
          </cell>
          <cell r="I1147">
            <v>2598</v>
          </cell>
          <cell r="J1147" t="str">
            <v>Washington Federation of State Employees</v>
          </cell>
          <cell r="K1147" t="str">
            <v>per DOP website</v>
          </cell>
          <cell r="L1147">
            <v>41456</v>
          </cell>
          <cell r="M1147">
            <v>10533</v>
          </cell>
          <cell r="N1147" t="b">
            <v>1</v>
          </cell>
          <cell r="O1147">
            <v>2598</v>
          </cell>
        </row>
        <row r="1148">
          <cell r="E1148" t="str">
            <v>33GMONTHLYGWASHINGTON PUBLIC EMPLOYEES ASSOCIATION</v>
          </cell>
          <cell r="F1148" t="str">
            <v>33G</v>
          </cell>
          <cell r="G1148" t="str">
            <v>Monthly</v>
          </cell>
          <cell r="H1148" t="str">
            <v>G</v>
          </cell>
          <cell r="I1148">
            <v>2598</v>
          </cell>
          <cell r="J1148" t="str">
            <v>Washington Public Employees Association</v>
          </cell>
          <cell r="K1148" t="str">
            <v>per DOP website</v>
          </cell>
          <cell r="L1148">
            <v>41456</v>
          </cell>
          <cell r="M1148">
            <v>10534</v>
          </cell>
          <cell r="N1148" t="b">
            <v>1</v>
          </cell>
          <cell r="O1148">
            <v>2598</v>
          </cell>
        </row>
        <row r="1149">
          <cell r="E1149" t="str">
            <v>33GMONTHLYHNON-REPRESENTED STATE EMPLOYEES</v>
          </cell>
          <cell r="F1149" t="str">
            <v>33G</v>
          </cell>
          <cell r="G1149" t="str">
            <v>Monthly</v>
          </cell>
          <cell r="H1149" t="str">
            <v>H</v>
          </cell>
          <cell r="I1149">
            <v>2663</v>
          </cell>
          <cell r="J1149" t="str">
            <v>Non-Represented State Employees</v>
          </cell>
          <cell r="K1149" t="str">
            <v>per DOP website</v>
          </cell>
          <cell r="L1149">
            <v>41456</v>
          </cell>
          <cell r="M1149">
            <v>10535</v>
          </cell>
          <cell r="N1149" t="b">
            <v>1</v>
          </cell>
          <cell r="O1149">
            <v>2663</v>
          </cell>
        </row>
        <row r="1150">
          <cell r="E1150" t="str">
            <v>33GMONTHLYHWASHINGTON FEDERATION OF STATE EMPLOYEES</v>
          </cell>
          <cell r="F1150" t="str">
            <v>33G</v>
          </cell>
          <cell r="G1150" t="str">
            <v>Monthly</v>
          </cell>
          <cell r="H1150" t="str">
            <v>H</v>
          </cell>
          <cell r="I1150">
            <v>2663</v>
          </cell>
          <cell r="J1150" t="str">
            <v>Washington Federation of State Employees</v>
          </cell>
          <cell r="K1150" t="str">
            <v>per DOP website</v>
          </cell>
          <cell r="L1150">
            <v>41456</v>
          </cell>
          <cell r="M1150">
            <v>10536</v>
          </cell>
          <cell r="N1150" t="b">
            <v>1</v>
          </cell>
          <cell r="O1150">
            <v>2663</v>
          </cell>
        </row>
        <row r="1151">
          <cell r="E1151" t="str">
            <v>33GMONTHLYHWASHINGTON PUBLIC EMPLOYEES ASSOCIATION</v>
          </cell>
          <cell r="F1151" t="str">
            <v>33G</v>
          </cell>
          <cell r="G1151" t="str">
            <v>Monthly</v>
          </cell>
          <cell r="H1151" t="str">
            <v>H</v>
          </cell>
          <cell r="I1151">
            <v>2663</v>
          </cell>
          <cell r="J1151" t="str">
            <v>Washington Public Employees Association</v>
          </cell>
          <cell r="K1151" t="str">
            <v>per DOP website</v>
          </cell>
          <cell r="L1151">
            <v>41456</v>
          </cell>
          <cell r="M1151">
            <v>10537</v>
          </cell>
          <cell r="N1151" t="b">
            <v>1</v>
          </cell>
          <cell r="O1151">
            <v>2663</v>
          </cell>
        </row>
        <row r="1152">
          <cell r="E1152" t="str">
            <v>33GMONTHLYINON-REPRESENTED STATE EMPLOYEES</v>
          </cell>
          <cell r="F1152" t="str">
            <v>33G</v>
          </cell>
          <cell r="G1152" t="str">
            <v>Monthly</v>
          </cell>
          <cell r="H1152" t="str">
            <v>I</v>
          </cell>
          <cell r="I1152">
            <v>2724</v>
          </cell>
          <cell r="J1152" t="str">
            <v>Non-Represented State Employees</v>
          </cell>
          <cell r="K1152" t="str">
            <v>per DOP website</v>
          </cell>
          <cell r="L1152">
            <v>41456</v>
          </cell>
          <cell r="M1152">
            <v>10538</v>
          </cell>
          <cell r="N1152" t="b">
            <v>1</v>
          </cell>
          <cell r="O1152">
            <v>2724</v>
          </cell>
        </row>
        <row r="1153">
          <cell r="E1153" t="str">
            <v>33GMONTHLYIWASHINGTON FEDERATION OF STATE EMPLOYEES</v>
          </cell>
          <cell r="F1153" t="str">
            <v>33G</v>
          </cell>
          <cell r="G1153" t="str">
            <v>Monthly</v>
          </cell>
          <cell r="H1153" t="str">
            <v>I</v>
          </cell>
          <cell r="I1153">
            <v>2724</v>
          </cell>
          <cell r="J1153" t="str">
            <v>Washington Federation of State Employees</v>
          </cell>
          <cell r="K1153" t="str">
            <v>per DOP website</v>
          </cell>
          <cell r="L1153">
            <v>41456</v>
          </cell>
          <cell r="M1153">
            <v>10539</v>
          </cell>
          <cell r="N1153" t="b">
            <v>1</v>
          </cell>
          <cell r="O1153">
            <v>2724</v>
          </cell>
        </row>
        <row r="1154">
          <cell r="E1154" t="str">
            <v>33GMONTHLYIWASHINGTON PUBLIC EMPLOYEES ASSOCIATION</v>
          </cell>
          <cell r="F1154" t="str">
            <v>33G</v>
          </cell>
          <cell r="G1154" t="str">
            <v>Monthly</v>
          </cell>
          <cell r="H1154" t="str">
            <v>I</v>
          </cell>
          <cell r="I1154">
            <v>2724</v>
          </cell>
          <cell r="J1154" t="str">
            <v>Washington Public Employees Association</v>
          </cell>
          <cell r="K1154" t="str">
            <v>per DOP website</v>
          </cell>
          <cell r="L1154">
            <v>41456</v>
          </cell>
          <cell r="M1154">
            <v>10540</v>
          </cell>
          <cell r="N1154" t="b">
            <v>1</v>
          </cell>
          <cell r="O1154">
            <v>2724</v>
          </cell>
        </row>
        <row r="1155">
          <cell r="E1155" t="str">
            <v>33GMONTHLYJNON-REPRESENTED STATE EMPLOYEES</v>
          </cell>
          <cell r="F1155" t="str">
            <v>33G</v>
          </cell>
          <cell r="G1155" t="str">
            <v>Monthly</v>
          </cell>
          <cell r="H1155" t="str">
            <v>J</v>
          </cell>
          <cell r="I1155">
            <v>2789</v>
          </cell>
          <cell r="J1155" t="str">
            <v>Non-Represented State Employees</v>
          </cell>
          <cell r="K1155" t="str">
            <v>per DOP website</v>
          </cell>
          <cell r="L1155">
            <v>41456</v>
          </cell>
          <cell r="M1155">
            <v>10541</v>
          </cell>
          <cell r="N1155" t="b">
            <v>1</v>
          </cell>
          <cell r="O1155">
            <v>2789</v>
          </cell>
        </row>
        <row r="1156">
          <cell r="E1156" t="str">
            <v>33GMONTHLYJWASHINGTON FEDERATION OF STATE EMPLOYEES</v>
          </cell>
          <cell r="F1156" t="str">
            <v>33G</v>
          </cell>
          <cell r="G1156" t="str">
            <v>Monthly</v>
          </cell>
          <cell r="H1156" t="str">
            <v>J</v>
          </cell>
          <cell r="I1156">
            <v>2789</v>
          </cell>
          <cell r="J1156" t="str">
            <v>Washington Federation of State Employees</v>
          </cell>
          <cell r="K1156" t="str">
            <v>per DOP website</v>
          </cell>
          <cell r="L1156">
            <v>41456</v>
          </cell>
          <cell r="M1156">
            <v>10542</v>
          </cell>
          <cell r="N1156" t="b">
            <v>1</v>
          </cell>
          <cell r="O1156">
            <v>2789</v>
          </cell>
        </row>
        <row r="1157">
          <cell r="E1157" t="str">
            <v>33GMONTHLYJWASHINGTON PUBLIC EMPLOYEES ASSOCIATION</v>
          </cell>
          <cell r="F1157" t="str">
            <v>33G</v>
          </cell>
          <cell r="G1157" t="str">
            <v>Monthly</v>
          </cell>
          <cell r="H1157" t="str">
            <v>J</v>
          </cell>
          <cell r="I1157">
            <v>2789</v>
          </cell>
          <cell r="J1157" t="str">
            <v>Washington Public Employees Association</v>
          </cell>
          <cell r="K1157" t="str">
            <v>per DOP website</v>
          </cell>
          <cell r="L1157">
            <v>41456</v>
          </cell>
          <cell r="M1157">
            <v>10543</v>
          </cell>
          <cell r="N1157" t="b">
            <v>1</v>
          </cell>
          <cell r="O1157">
            <v>2789</v>
          </cell>
        </row>
        <row r="1158">
          <cell r="E1158" t="str">
            <v>33GMONTHLYKNON-REPRESENTED STATE EMPLOYEES</v>
          </cell>
          <cell r="F1158" t="str">
            <v>33G</v>
          </cell>
          <cell r="G1158" t="str">
            <v>Monthly</v>
          </cell>
          <cell r="H1158" t="str">
            <v>K</v>
          </cell>
          <cell r="I1158">
            <v>2855</v>
          </cell>
          <cell r="J1158" t="str">
            <v>Non-Represented State Employees</v>
          </cell>
          <cell r="K1158" t="str">
            <v>per DOP website</v>
          </cell>
          <cell r="L1158">
            <v>41456</v>
          </cell>
          <cell r="M1158">
            <v>10544</v>
          </cell>
          <cell r="N1158" t="b">
            <v>1</v>
          </cell>
          <cell r="O1158">
            <v>2855</v>
          </cell>
        </row>
        <row r="1159">
          <cell r="E1159" t="str">
            <v>33GMONTHLYKWASHINGTON FEDERATION OF STATE EMPLOYEES</v>
          </cell>
          <cell r="F1159" t="str">
            <v>33G</v>
          </cell>
          <cell r="G1159" t="str">
            <v>Monthly</v>
          </cell>
          <cell r="H1159" t="str">
            <v>K</v>
          </cell>
          <cell r="I1159">
            <v>2855</v>
          </cell>
          <cell r="J1159" t="str">
            <v>Washington Federation of State Employees</v>
          </cell>
          <cell r="K1159" t="str">
            <v>per DOP website</v>
          </cell>
          <cell r="L1159">
            <v>41456</v>
          </cell>
          <cell r="M1159">
            <v>10545</v>
          </cell>
          <cell r="N1159" t="b">
            <v>1</v>
          </cell>
          <cell r="O1159">
            <v>2855</v>
          </cell>
        </row>
        <row r="1160">
          <cell r="E1160" t="str">
            <v>33GMONTHLYKWASHINGTON PUBLIC EMPLOYEES ASSOCIATION</v>
          </cell>
          <cell r="F1160" t="str">
            <v>33G</v>
          </cell>
          <cell r="G1160" t="str">
            <v>Monthly</v>
          </cell>
          <cell r="H1160" t="str">
            <v>K</v>
          </cell>
          <cell r="I1160">
            <v>2855</v>
          </cell>
          <cell r="J1160" t="str">
            <v>Washington Public Employees Association</v>
          </cell>
          <cell r="K1160" t="str">
            <v>per DOP website</v>
          </cell>
          <cell r="L1160">
            <v>41456</v>
          </cell>
          <cell r="M1160">
            <v>10546</v>
          </cell>
          <cell r="N1160" t="b">
            <v>1</v>
          </cell>
          <cell r="O1160">
            <v>2855</v>
          </cell>
        </row>
        <row r="1161">
          <cell r="E1161" t="str">
            <v>33GMONTHLYLNON-REPRESENTED STATE EMPLOYEES</v>
          </cell>
          <cell r="F1161" t="str">
            <v>33G</v>
          </cell>
          <cell r="G1161" t="str">
            <v>Monthly</v>
          </cell>
          <cell r="H1161" t="str">
            <v>L</v>
          </cell>
          <cell r="I1161">
            <v>2920</v>
          </cell>
          <cell r="J1161" t="str">
            <v>Non-Represented State Employees</v>
          </cell>
          <cell r="K1161" t="str">
            <v>per DOP website</v>
          </cell>
          <cell r="L1161">
            <v>41456</v>
          </cell>
          <cell r="M1161">
            <v>10547</v>
          </cell>
          <cell r="N1161" t="b">
            <v>1</v>
          </cell>
          <cell r="O1161">
            <v>2920</v>
          </cell>
        </row>
        <row r="1162">
          <cell r="E1162" t="str">
            <v>33GMONTHLYLWASHINGTON FEDERATION OF STATE EMPLOYEES</v>
          </cell>
          <cell r="F1162" t="str">
            <v>33G</v>
          </cell>
          <cell r="G1162" t="str">
            <v>Monthly</v>
          </cell>
          <cell r="H1162" t="str">
            <v>L</v>
          </cell>
          <cell r="I1162">
            <v>2920</v>
          </cell>
          <cell r="J1162" t="str">
            <v>Washington Federation of State Employees</v>
          </cell>
          <cell r="K1162" t="str">
            <v>per DOP website</v>
          </cell>
          <cell r="L1162">
            <v>41456</v>
          </cell>
          <cell r="M1162">
            <v>10548</v>
          </cell>
          <cell r="N1162" t="b">
            <v>1</v>
          </cell>
          <cell r="O1162">
            <v>2920</v>
          </cell>
        </row>
        <row r="1163">
          <cell r="E1163" t="str">
            <v>33GMONTHLYLWASHINGTON PUBLIC EMPLOYEES ASSOCIATION</v>
          </cell>
          <cell r="F1163" t="str">
            <v>33G</v>
          </cell>
          <cell r="G1163" t="str">
            <v>Monthly</v>
          </cell>
          <cell r="H1163" t="str">
            <v>L</v>
          </cell>
          <cell r="I1163">
            <v>2920</v>
          </cell>
          <cell r="J1163" t="str">
            <v>Washington Public Employees Association</v>
          </cell>
          <cell r="K1163" t="str">
            <v>per DOP website</v>
          </cell>
          <cell r="L1163">
            <v>41456</v>
          </cell>
          <cell r="M1163">
            <v>10549</v>
          </cell>
          <cell r="N1163" t="b">
            <v>1</v>
          </cell>
          <cell r="O1163">
            <v>2920</v>
          </cell>
        </row>
        <row r="1164">
          <cell r="E1164" t="str">
            <v>33GMONTHLYMNON-REPRESENTED STATE EMPLOYEES</v>
          </cell>
          <cell r="F1164" t="str">
            <v>33G</v>
          </cell>
          <cell r="G1164" t="str">
            <v>Monthly</v>
          </cell>
          <cell r="H1164" t="str">
            <v>M</v>
          </cell>
          <cell r="I1164">
            <v>2994</v>
          </cell>
          <cell r="J1164" t="str">
            <v>Non-Represented State Employees</v>
          </cell>
          <cell r="K1164" t="str">
            <v>per DOP website</v>
          </cell>
          <cell r="L1164">
            <v>41456</v>
          </cell>
          <cell r="M1164">
            <v>10547</v>
          </cell>
          <cell r="N1164" t="b">
            <v>1</v>
          </cell>
          <cell r="O1164">
            <v>2994</v>
          </cell>
        </row>
        <row r="1165">
          <cell r="E1165" t="str">
            <v>33GMONTHLYMWASHINGTON FEDERATION OF STATE EMPLOYEES</v>
          </cell>
          <cell r="F1165" t="str">
            <v>33G</v>
          </cell>
          <cell r="G1165" t="str">
            <v>Monthly</v>
          </cell>
          <cell r="H1165" t="str">
            <v>M</v>
          </cell>
          <cell r="I1165">
            <v>2994</v>
          </cell>
          <cell r="J1165" t="str">
            <v>Washington Federation of State Employees</v>
          </cell>
          <cell r="K1165" t="str">
            <v>per DOP website</v>
          </cell>
          <cell r="L1165">
            <v>41456</v>
          </cell>
          <cell r="M1165">
            <v>10548</v>
          </cell>
          <cell r="N1165" t="b">
            <v>1</v>
          </cell>
          <cell r="O1165">
            <v>2994</v>
          </cell>
        </row>
        <row r="1166">
          <cell r="E1166" t="str">
            <v>33GMONTHLYMWASHINGTON PUBLIC EMPLOYEES ASSOCIATION</v>
          </cell>
          <cell r="F1166" t="str">
            <v>33G</v>
          </cell>
          <cell r="G1166" t="str">
            <v>Monthly</v>
          </cell>
          <cell r="H1166" t="str">
            <v>M</v>
          </cell>
          <cell r="I1166">
            <v>2994</v>
          </cell>
          <cell r="J1166" t="str">
            <v>Washington Public Employees Association</v>
          </cell>
          <cell r="K1166" t="str">
            <v>per DOP website</v>
          </cell>
          <cell r="L1166">
            <v>41456</v>
          </cell>
          <cell r="M1166">
            <v>10549</v>
          </cell>
          <cell r="N1166" t="b">
            <v>1</v>
          </cell>
          <cell r="O1166">
            <v>2994</v>
          </cell>
        </row>
        <row r="1167">
          <cell r="E1167" t="str">
            <v>33MONTHLYACOALITION</v>
          </cell>
          <cell r="F1167" t="str">
            <v>33</v>
          </cell>
          <cell r="G1167" t="str">
            <v>Monthly</v>
          </cell>
          <cell r="H1167" t="str">
            <v>A</v>
          </cell>
          <cell r="I1167">
            <v>2266</v>
          </cell>
          <cell r="J1167" t="str">
            <v>Coalition</v>
          </cell>
          <cell r="K1167" t="str">
            <v>per DOP website</v>
          </cell>
          <cell r="L1167">
            <v>41456</v>
          </cell>
          <cell r="M1167">
            <v>41774</v>
          </cell>
          <cell r="N1167" t="b">
            <v>0</v>
          </cell>
          <cell r="O1167">
            <v>2266</v>
          </cell>
        </row>
        <row r="1168">
          <cell r="E1168" t="str">
            <v>33MONTHLYANON-REPRESENTED STATE EMPLOYEES</v>
          </cell>
          <cell r="F1168" t="str">
            <v>33</v>
          </cell>
          <cell r="G1168" t="str">
            <v>Monthly</v>
          </cell>
          <cell r="H1168" t="str">
            <v>A</v>
          </cell>
          <cell r="I1168">
            <v>2266</v>
          </cell>
          <cell r="J1168" t="str">
            <v>Non-Represented State Employees</v>
          </cell>
          <cell r="K1168" t="str">
            <v>per DOP website</v>
          </cell>
          <cell r="L1168">
            <v>41456</v>
          </cell>
          <cell r="M1168">
            <v>10794</v>
          </cell>
          <cell r="N1168" t="b">
            <v>0</v>
          </cell>
          <cell r="O1168">
            <v>2266</v>
          </cell>
        </row>
        <row r="1169">
          <cell r="E1169" t="str">
            <v>33MONTHLYATEAMSTERS LOCAL UNION NUMBER 117</v>
          </cell>
          <cell r="F1169" t="str">
            <v>33</v>
          </cell>
          <cell r="G1169" t="str">
            <v>Monthly</v>
          </cell>
          <cell r="H1169" t="str">
            <v>A</v>
          </cell>
          <cell r="I1169">
            <v>2295</v>
          </cell>
          <cell r="J1169" t="str">
            <v>Teamsters Local Union Number 117</v>
          </cell>
          <cell r="K1169" t="str">
            <v>per Noli Benitez 201307</v>
          </cell>
          <cell r="L1169">
            <v>41456</v>
          </cell>
          <cell r="M1169">
            <v>10794</v>
          </cell>
          <cell r="N1169" t="b">
            <v>0</v>
          </cell>
          <cell r="O1169">
            <v>2295</v>
          </cell>
        </row>
        <row r="1170">
          <cell r="E1170" t="str">
            <v>33MONTHLYAWASHINGTON FEDERATION OF STATE EMPLOYEES</v>
          </cell>
          <cell r="F1170" t="str">
            <v>33</v>
          </cell>
          <cell r="G1170" t="str">
            <v>Monthly</v>
          </cell>
          <cell r="H1170" t="str">
            <v>A</v>
          </cell>
          <cell r="I1170">
            <v>2266</v>
          </cell>
          <cell r="J1170" t="str">
            <v>Washington Federation of State Employees</v>
          </cell>
          <cell r="K1170" t="str">
            <v>per DOP website</v>
          </cell>
          <cell r="L1170">
            <v>41456</v>
          </cell>
          <cell r="M1170">
            <v>24718</v>
          </cell>
          <cell r="N1170" t="b">
            <v>0</v>
          </cell>
          <cell r="O1170">
            <v>2266</v>
          </cell>
        </row>
        <row r="1171">
          <cell r="E1171" t="str">
            <v>33MONTHLYAWASHINGTON PUBLIC EMPLOYEES ASSOCIATION</v>
          </cell>
          <cell r="F1171" t="str">
            <v>33</v>
          </cell>
          <cell r="G1171" t="str">
            <v>Monthly</v>
          </cell>
          <cell r="H1171" t="str">
            <v>A</v>
          </cell>
          <cell r="I1171">
            <v>2266</v>
          </cell>
          <cell r="J1171" t="str">
            <v>Washington Public Employees Association</v>
          </cell>
          <cell r="K1171" t="str">
            <v>per DOP website</v>
          </cell>
          <cell r="L1171">
            <v>41456</v>
          </cell>
          <cell r="M1171">
            <v>28982</v>
          </cell>
          <cell r="N1171" t="b">
            <v>0</v>
          </cell>
          <cell r="O1171">
            <v>2266</v>
          </cell>
        </row>
        <row r="1172">
          <cell r="E1172" t="str">
            <v>33MONTHLYBCOALITION</v>
          </cell>
          <cell r="F1172" t="str">
            <v>33</v>
          </cell>
          <cell r="G1172" t="str">
            <v>Monthly</v>
          </cell>
          <cell r="H1172" t="str">
            <v>B</v>
          </cell>
          <cell r="I1172">
            <v>2317</v>
          </cell>
          <cell r="J1172" t="str">
            <v>Coalition</v>
          </cell>
          <cell r="K1172" t="str">
            <v>per DOP website</v>
          </cell>
          <cell r="L1172">
            <v>41456</v>
          </cell>
          <cell r="M1172">
            <v>41775</v>
          </cell>
          <cell r="N1172" t="b">
            <v>0</v>
          </cell>
          <cell r="O1172">
            <v>2317</v>
          </cell>
        </row>
        <row r="1173">
          <cell r="E1173" t="str">
            <v>33MONTHLYBNON-REPRESENTED STATE EMPLOYEES</v>
          </cell>
          <cell r="F1173" t="str">
            <v>33</v>
          </cell>
          <cell r="G1173" t="str">
            <v>Monthly</v>
          </cell>
          <cell r="H1173" t="str">
            <v>B</v>
          </cell>
          <cell r="I1173">
            <v>2317</v>
          </cell>
          <cell r="J1173" t="str">
            <v>Non-Represented State Employees</v>
          </cell>
          <cell r="K1173" t="str">
            <v>per DOP website</v>
          </cell>
          <cell r="L1173">
            <v>41456</v>
          </cell>
          <cell r="M1173">
            <v>10795</v>
          </cell>
          <cell r="N1173" t="b">
            <v>0</v>
          </cell>
          <cell r="O1173">
            <v>2317</v>
          </cell>
        </row>
        <row r="1174">
          <cell r="E1174" t="str">
            <v>33MONTHLYBTEAMSTERS LOCAL UNION NUMBER 117</v>
          </cell>
          <cell r="F1174" t="str">
            <v>33</v>
          </cell>
          <cell r="G1174" t="str">
            <v>Monthly</v>
          </cell>
          <cell r="H1174" t="str">
            <v>B</v>
          </cell>
          <cell r="I1174">
            <v>2347</v>
          </cell>
          <cell r="J1174" t="str">
            <v>Teamsters Local Union Number 117</v>
          </cell>
          <cell r="K1174" t="str">
            <v>per Noli Benitez 201307</v>
          </cell>
          <cell r="L1174">
            <v>41456</v>
          </cell>
          <cell r="M1174">
            <v>10795</v>
          </cell>
          <cell r="N1174" t="b">
            <v>0</v>
          </cell>
          <cell r="O1174">
            <v>2347</v>
          </cell>
        </row>
        <row r="1175">
          <cell r="E1175" t="str">
            <v>33MONTHLYBWASHINGTON FEDERATION OF STATE EMPLOYEES</v>
          </cell>
          <cell r="F1175" t="str">
            <v>33</v>
          </cell>
          <cell r="G1175" t="str">
            <v>Monthly</v>
          </cell>
          <cell r="H1175" t="str">
            <v>B</v>
          </cell>
          <cell r="I1175">
            <v>2317</v>
          </cell>
          <cell r="J1175" t="str">
            <v>Washington Federation of State Employees</v>
          </cell>
          <cell r="K1175" t="str">
            <v>per DOP website</v>
          </cell>
          <cell r="L1175">
            <v>41456</v>
          </cell>
          <cell r="M1175">
            <v>24719</v>
          </cell>
          <cell r="N1175" t="b">
            <v>0</v>
          </cell>
          <cell r="O1175">
            <v>2317</v>
          </cell>
        </row>
        <row r="1176">
          <cell r="E1176" t="str">
            <v>33MONTHLYBWASHINGTON PUBLIC EMPLOYEES ASSOCIATION</v>
          </cell>
          <cell r="F1176" t="str">
            <v>33</v>
          </cell>
          <cell r="G1176" t="str">
            <v>Monthly</v>
          </cell>
          <cell r="H1176" t="str">
            <v>B</v>
          </cell>
          <cell r="I1176">
            <v>2317</v>
          </cell>
          <cell r="J1176" t="str">
            <v>Washington Public Employees Association</v>
          </cell>
          <cell r="K1176" t="str">
            <v>per DOP website</v>
          </cell>
          <cell r="L1176">
            <v>41456</v>
          </cell>
          <cell r="M1176">
            <v>28983</v>
          </cell>
          <cell r="N1176" t="b">
            <v>0</v>
          </cell>
          <cell r="O1176">
            <v>2317</v>
          </cell>
        </row>
        <row r="1177">
          <cell r="E1177" t="str">
            <v>33MONTHLYCCOALITION</v>
          </cell>
          <cell r="F1177" t="str">
            <v>33</v>
          </cell>
          <cell r="G1177" t="str">
            <v>Monthly</v>
          </cell>
          <cell r="H1177" t="str">
            <v>C</v>
          </cell>
          <cell r="I1177">
            <v>2370</v>
          </cell>
          <cell r="J1177" t="str">
            <v>Coalition</v>
          </cell>
          <cell r="K1177" t="str">
            <v>per DOP website</v>
          </cell>
          <cell r="L1177">
            <v>41456</v>
          </cell>
          <cell r="M1177">
            <v>41776</v>
          </cell>
          <cell r="N1177" t="b">
            <v>0</v>
          </cell>
          <cell r="O1177">
            <v>2370</v>
          </cell>
        </row>
        <row r="1178">
          <cell r="E1178" t="str">
            <v>33MONTHLYCNON-REPRESENTED STATE EMPLOYEES</v>
          </cell>
          <cell r="F1178" t="str">
            <v>33</v>
          </cell>
          <cell r="G1178" t="str">
            <v>Monthly</v>
          </cell>
          <cell r="H1178" t="str">
            <v>C</v>
          </cell>
          <cell r="I1178">
            <v>2370</v>
          </cell>
          <cell r="J1178" t="str">
            <v>Non-Represented State Employees</v>
          </cell>
          <cell r="K1178" t="str">
            <v>per DOP website</v>
          </cell>
          <cell r="L1178">
            <v>41456</v>
          </cell>
          <cell r="M1178">
            <v>10796</v>
          </cell>
          <cell r="N1178" t="b">
            <v>0</v>
          </cell>
          <cell r="O1178">
            <v>2370</v>
          </cell>
        </row>
        <row r="1179">
          <cell r="E1179" t="str">
            <v>33MONTHLYCTEAMSTERS LOCAL UNION NUMBER 117</v>
          </cell>
          <cell r="F1179" t="str">
            <v>33</v>
          </cell>
          <cell r="G1179" t="str">
            <v>Monthly</v>
          </cell>
          <cell r="H1179" t="str">
            <v>C</v>
          </cell>
          <cell r="I1179">
            <v>2401</v>
          </cell>
          <cell r="J1179" t="str">
            <v>Teamsters Local Union Number 117</v>
          </cell>
          <cell r="K1179" t="str">
            <v>per Noli Benitez 201307</v>
          </cell>
          <cell r="L1179">
            <v>41456</v>
          </cell>
          <cell r="M1179">
            <v>10796</v>
          </cell>
          <cell r="N1179" t="b">
            <v>0</v>
          </cell>
          <cell r="O1179">
            <v>2401</v>
          </cell>
        </row>
        <row r="1180">
          <cell r="E1180" t="str">
            <v>33MONTHLYCWASHINGTON FEDERATION OF STATE EMPLOYEES</v>
          </cell>
          <cell r="F1180" t="str">
            <v>33</v>
          </cell>
          <cell r="G1180" t="str">
            <v>Monthly</v>
          </cell>
          <cell r="H1180" t="str">
            <v>C</v>
          </cell>
          <cell r="I1180">
            <v>2370</v>
          </cell>
          <cell r="J1180" t="str">
            <v>Washington Federation of State Employees</v>
          </cell>
          <cell r="K1180" t="str">
            <v>per DOP website</v>
          </cell>
          <cell r="L1180">
            <v>41456</v>
          </cell>
          <cell r="M1180">
            <v>24720</v>
          </cell>
          <cell r="N1180" t="b">
            <v>0</v>
          </cell>
          <cell r="O1180">
            <v>2370</v>
          </cell>
        </row>
        <row r="1181">
          <cell r="E1181" t="str">
            <v>33MONTHLYCWASHINGTON PUBLIC EMPLOYEES ASSOCIATION</v>
          </cell>
          <cell r="F1181" t="str">
            <v>33</v>
          </cell>
          <cell r="G1181" t="str">
            <v>Monthly</v>
          </cell>
          <cell r="H1181" t="str">
            <v>C</v>
          </cell>
          <cell r="I1181">
            <v>2370</v>
          </cell>
          <cell r="J1181" t="str">
            <v>Washington Public Employees Association</v>
          </cell>
          <cell r="K1181" t="str">
            <v>per DOP website</v>
          </cell>
          <cell r="L1181">
            <v>41456</v>
          </cell>
          <cell r="M1181">
            <v>28984</v>
          </cell>
          <cell r="N1181" t="b">
            <v>0</v>
          </cell>
          <cell r="O1181">
            <v>2370</v>
          </cell>
        </row>
        <row r="1182">
          <cell r="E1182" t="str">
            <v>33MONTHLYDCOALITION</v>
          </cell>
          <cell r="F1182" t="str">
            <v>33</v>
          </cell>
          <cell r="G1182" t="str">
            <v>Monthly</v>
          </cell>
          <cell r="H1182" t="str">
            <v>D</v>
          </cell>
          <cell r="I1182">
            <v>2426</v>
          </cell>
          <cell r="J1182" t="str">
            <v>Coalition</v>
          </cell>
          <cell r="K1182" t="str">
            <v>per DOP website</v>
          </cell>
          <cell r="L1182">
            <v>41456</v>
          </cell>
          <cell r="M1182">
            <v>41777</v>
          </cell>
          <cell r="N1182" t="b">
            <v>0</v>
          </cell>
          <cell r="O1182">
            <v>2426</v>
          </cell>
        </row>
        <row r="1183">
          <cell r="E1183" t="str">
            <v>33MONTHLYDNON-REPRESENTED STATE EMPLOYEES</v>
          </cell>
          <cell r="F1183" t="str">
            <v>33</v>
          </cell>
          <cell r="G1183" t="str">
            <v>Monthly</v>
          </cell>
          <cell r="H1183" t="str">
            <v>D</v>
          </cell>
          <cell r="I1183">
            <v>2426</v>
          </cell>
          <cell r="J1183" t="str">
            <v>Non-Represented State Employees</v>
          </cell>
          <cell r="K1183" t="str">
            <v>per DOP website</v>
          </cell>
          <cell r="L1183">
            <v>41456</v>
          </cell>
          <cell r="M1183">
            <v>10797</v>
          </cell>
          <cell r="N1183" t="b">
            <v>0</v>
          </cell>
          <cell r="O1183">
            <v>2426</v>
          </cell>
        </row>
        <row r="1184">
          <cell r="E1184" t="str">
            <v>33MONTHLYDTEAMSTERS LOCAL UNION NUMBER 117</v>
          </cell>
          <cell r="F1184" t="str">
            <v>33</v>
          </cell>
          <cell r="G1184" t="str">
            <v>Monthly</v>
          </cell>
          <cell r="H1184" t="str">
            <v>D</v>
          </cell>
          <cell r="I1184">
            <v>2457</v>
          </cell>
          <cell r="J1184" t="str">
            <v>Teamsters Local Union Number 117</v>
          </cell>
          <cell r="K1184" t="str">
            <v>per Noli Benitez 201307</v>
          </cell>
          <cell r="L1184">
            <v>41456</v>
          </cell>
          <cell r="M1184">
            <v>10797</v>
          </cell>
          <cell r="N1184" t="b">
            <v>0</v>
          </cell>
          <cell r="O1184">
            <v>2457</v>
          </cell>
        </row>
        <row r="1185">
          <cell r="E1185" t="str">
            <v>33MONTHLYDWASHINGTON FEDERATION OF STATE EMPLOYEES</v>
          </cell>
          <cell r="F1185" t="str">
            <v>33</v>
          </cell>
          <cell r="G1185" t="str">
            <v>Monthly</v>
          </cell>
          <cell r="H1185" t="str">
            <v>D</v>
          </cell>
          <cell r="I1185">
            <v>2426</v>
          </cell>
          <cell r="J1185" t="str">
            <v>Washington Federation of State Employees</v>
          </cell>
          <cell r="K1185" t="str">
            <v>per DOP website</v>
          </cell>
          <cell r="L1185">
            <v>41456</v>
          </cell>
          <cell r="M1185">
            <v>24721</v>
          </cell>
          <cell r="N1185" t="b">
            <v>0</v>
          </cell>
          <cell r="O1185">
            <v>2426</v>
          </cell>
        </row>
        <row r="1186">
          <cell r="E1186" t="str">
            <v>33MONTHLYDWASHINGTON PUBLIC EMPLOYEES ASSOCIATION</v>
          </cell>
          <cell r="F1186" t="str">
            <v>33</v>
          </cell>
          <cell r="G1186" t="str">
            <v>Monthly</v>
          </cell>
          <cell r="H1186" t="str">
            <v>D</v>
          </cell>
          <cell r="I1186">
            <v>2426</v>
          </cell>
          <cell r="J1186" t="str">
            <v>Washington Public Employees Association</v>
          </cell>
          <cell r="K1186" t="str">
            <v>per DOP website</v>
          </cell>
          <cell r="L1186">
            <v>41456</v>
          </cell>
          <cell r="M1186">
            <v>28985</v>
          </cell>
          <cell r="N1186" t="b">
            <v>0</v>
          </cell>
          <cell r="O1186">
            <v>2426</v>
          </cell>
        </row>
        <row r="1187">
          <cell r="E1187" t="str">
            <v>33MONTHLYECOALITION</v>
          </cell>
          <cell r="F1187" t="str">
            <v>33</v>
          </cell>
          <cell r="G1187" t="str">
            <v>Monthly</v>
          </cell>
          <cell r="H1187" t="str">
            <v>E</v>
          </cell>
          <cell r="I1187">
            <v>2482</v>
          </cell>
          <cell r="J1187" t="str">
            <v>Coalition</v>
          </cell>
          <cell r="K1187" t="str">
            <v>per DOP website</v>
          </cell>
          <cell r="L1187">
            <v>41456</v>
          </cell>
          <cell r="M1187">
            <v>41778</v>
          </cell>
          <cell r="N1187" t="b">
            <v>0</v>
          </cell>
          <cell r="O1187">
            <v>2482</v>
          </cell>
        </row>
        <row r="1188">
          <cell r="E1188" t="str">
            <v>33MONTHLYENON-REPRESENTED STATE EMPLOYEES</v>
          </cell>
          <cell r="F1188" t="str">
            <v>33</v>
          </cell>
          <cell r="G1188" t="str">
            <v>Monthly</v>
          </cell>
          <cell r="H1188" t="str">
            <v>E</v>
          </cell>
          <cell r="I1188">
            <v>2482</v>
          </cell>
          <cell r="J1188" t="str">
            <v>Non-Represented State Employees</v>
          </cell>
          <cell r="K1188" t="str">
            <v>per DOP website</v>
          </cell>
          <cell r="L1188">
            <v>41456</v>
          </cell>
          <cell r="M1188">
            <v>10798</v>
          </cell>
          <cell r="N1188" t="b">
            <v>0</v>
          </cell>
          <cell r="O1188">
            <v>2482</v>
          </cell>
        </row>
        <row r="1189">
          <cell r="E1189" t="str">
            <v>33MONTHLYETEAMSTERS LOCAL UNION NUMBER 117</v>
          </cell>
          <cell r="F1189" t="str">
            <v>33</v>
          </cell>
          <cell r="G1189" t="str">
            <v>Monthly</v>
          </cell>
          <cell r="H1189" t="str">
            <v>E</v>
          </cell>
          <cell r="I1189">
            <v>2513</v>
          </cell>
          <cell r="J1189" t="str">
            <v>Teamsters Local Union Number 117</v>
          </cell>
          <cell r="K1189" t="str">
            <v>per Noli Benitez 201307</v>
          </cell>
          <cell r="L1189">
            <v>41456</v>
          </cell>
          <cell r="M1189">
            <v>10798</v>
          </cell>
          <cell r="N1189" t="b">
            <v>0</v>
          </cell>
          <cell r="O1189">
            <v>2513</v>
          </cell>
        </row>
        <row r="1190">
          <cell r="E1190" t="str">
            <v>33MONTHLYEWASHINGTON FEDERATION OF STATE EMPLOYEES</v>
          </cell>
          <cell r="F1190" t="str">
            <v>33</v>
          </cell>
          <cell r="G1190" t="str">
            <v>Monthly</v>
          </cell>
          <cell r="H1190" t="str">
            <v>E</v>
          </cell>
          <cell r="I1190">
            <v>2482</v>
          </cell>
          <cell r="J1190" t="str">
            <v>Washington Federation of State Employees</v>
          </cell>
          <cell r="K1190" t="str">
            <v>per DOP website</v>
          </cell>
          <cell r="L1190">
            <v>41456</v>
          </cell>
          <cell r="M1190">
            <v>24722</v>
          </cell>
          <cell r="N1190" t="b">
            <v>0</v>
          </cell>
          <cell r="O1190">
            <v>2482</v>
          </cell>
        </row>
        <row r="1191">
          <cell r="E1191" t="str">
            <v>33MONTHLYEWASHINGTON PUBLIC EMPLOYEES ASSOCIATION</v>
          </cell>
          <cell r="F1191" t="str">
            <v>33</v>
          </cell>
          <cell r="G1191" t="str">
            <v>Monthly</v>
          </cell>
          <cell r="H1191" t="str">
            <v>E</v>
          </cell>
          <cell r="I1191">
            <v>2482</v>
          </cell>
          <cell r="J1191" t="str">
            <v>Washington Public Employees Association</v>
          </cell>
          <cell r="K1191" t="str">
            <v>per DOP website</v>
          </cell>
          <cell r="L1191">
            <v>41456</v>
          </cell>
          <cell r="M1191">
            <v>28986</v>
          </cell>
          <cell r="N1191" t="b">
            <v>0</v>
          </cell>
          <cell r="O1191">
            <v>2482</v>
          </cell>
        </row>
        <row r="1192">
          <cell r="E1192" t="str">
            <v>33MONTHLYFCOALITION</v>
          </cell>
          <cell r="F1192" t="str">
            <v>33</v>
          </cell>
          <cell r="G1192" t="str">
            <v>Monthly</v>
          </cell>
          <cell r="H1192" t="str">
            <v>F</v>
          </cell>
          <cell r="I1192">
            <v>2542</v>
          </cell>
          <cell r="J1192" t="str">
            <v>Coalition</v>
          </cell>
          <cell r="K1192" t="str">
            <v>per DOP website</v>
          </cell>
          <cell r="L1192">
            <v>41456</v>
          </cell>
          <cell r="M1192">
            <v>41779</v>
          </cell>
          <cell r="N1192" t="b">
            <v>0</v>
          </cell>
          <cell r="O1192">
            <v>2542</v>
          </cell>
        </row>
        <row r="1193">
          <cell r="E1193" t="str">
            <v>33MONTHLYFNON-REPRESENTED STATE EMPLOYEES</v>
          </cell>
          <cell r="F1193" t="str">
            <v>33</v>
          </cell>
          <cell r="G1193" t="str">
            <v>Monthly</v>
          </cell>
          <cell r="H1193" t="str">
            <v>F</v>
          </cell>
          <cell r="I1193">
            <v>2542</v>
          </cell>
          <cell r="J1193" t="str">
            <v>Non-Represented State Employees</v>
          </cell>
          <cell r="K1193" t="str">
            <v>per DOP website</v>
          </cell>
          <cell r="L1193">
            <v>41456</v>
          </cell>
          <cell r="M1193">
            <v>10799</v>
          </cell>
          <cell r="N1193" t="b">
            <v>0</v>
          </cell>
          <cell r="O1193">
            <v>2542</v>
          </cell>
        </row>
        <row r="1194">
          <cell r="E1194" t="str">
            <v>33MONTHLYFTEAMSTERS LOCAL UNION NUMBER 117</v>
          </cell>
          <cell r="F1194" t="str">
            <v>33</v>
          </cell>
          <cell r="G1194" t="str">
            <v>Monthly</v>
          </cell>
          <cell r="H1194" t="str">
            <v>F</v>
          </cell>
          <cell r="I1194">
            <v>2574</v>
          </cell>
          <cell r="J1194" t="str">
            <v>Teamsters Local Union Number 117</v>
          </cell>
          <cell r="K1194" t="str">
            <v>per Noli Benitez 201307</v>
          </cell>
          <cell r="L1194">
            <v>41456</v>
          </cell>
          <cell r="M1194">
            <v>10799</v>
          </cell>
          <cell r="N1194" t="b">
            <v>0</v>
          </cell>
          <cell r="O1194">
            <v>2574</v>
          </cell>
        </row>
        <row r="1195">
          <cell r="E1195" t="str">
            <v>33MONTHLYFWASHINGTON FEDERATION OF STATE EMPLOYEES</v>
          </cell>
          <cell r="F1195" t="str">
            <v>33</v>
          </cell>
          <cell r="G1195" t="str">
            <v>Monthly</v>
          </cell>
          <cell r="H1195" t="str">
            <v>F</v>
          </cell>
          <cell r="I1195">
            <v>2542</v>
          </cell>
          <cell r="J1195" t="str">
            <v>Washington Federation of State Employees</v>
          </cell>
          <cell r="K1195" t="str">
            <v>per DOP website</v>
          </cell>
          <cell r="L1195">
            <v>41456</v>
          </cell>
          <cell r="M1195">
            <v>24723</v>
          </cell>
          <cell r="N1195" t="b">
            <v>0</v>
          </cell>
          <cell r="O1195">
            <v>2542</v>
          </cell>
        </row>
        <row r="1196">
          <cell r="E1196" t="str">
            <v>33MONTHLYFWASHINGTON PUBLIC EMPLOYEES ASSOCIATION</v>
          </cell>
          <cell r="F1196" t="str">
            <v>33</v>
          </cell>
          <cell r="G1196" t="str">
            <v>Monthly</v>
          </cell>
          <cell r="H1196" t="str">
            <v>F</v>
          </cell>
          <cell r="I1196">
            <v>2542</v>
          </cell>
          <cell r="J1196" t="str">
            <v>Washington Public Employees Association</v>
          </cell>
          <cell r="K1196" t="str">
            <v>per DOP website</v>
          </cell>
          <cell r="L1196">
            <v>41456</v>
          </cell>
          <cell r="M1196">
            <v>28987</v>
          </cell>
          <cell r="N1196" t="b">
            <v>0</v>
          </cell>
          <cell r="O1196">
            <v>2542</v>
          </cell>
        </row>
        <row r="1197">
          <cell r="E1197" t="str">
            <v>33MONTHLYGCOALITION</v>
          </cell>
          <cell r="F1197" t="str">
            <v>33</v>
          </cell>
          <cell r="G1197" t="str">
            <v>Monthly</v>
          </cell>
          <cell r="H1197" t="str">
            <v>G</v>
          </cell>
          <cell r="I1197">
            <v>2598</v>
          </cell>
          <cell r="J1197" t="str">
            <v>Coalition</v>
          </cell>
          <cell r="K1197" t="str">
            <v>per DOP website</v>
          </cell>
          <cell r="L1197">
            <v>41456</v>
          </cell>
          <cell r="M1197">
            <v>41780</v>
          </cell>
          <cell r="N1197" t="b">
            <v>0</v>
          </cell>
          <cell r="O1197">
            <v>2598</v>
          </cell>
        </row>
        <row r="1198">
          <cell r="E1198" t="str">
            <v>33MONTHLYGNON-REPRESENTED STATE EMPLOYEES</v>
          </cell>
          <cell r="F1198" t="str">
            <v>33</v>
          </cell>
          <cell r="G1198" t="str">
            <v>Monthly</v>
          </cell>
          <cell r="H1198" t="str">
            <v>G</v>
          </cell>
          <cell r="I1198">
            <v>2598</v>
          </cell>
          <cell r="J1198" t="str">
            <v>Non-Represented State Employees</v>
          </cell>
          <cell r="K1198" t="str">
            <v>per DOP website</v>
          </cell>
          <cell r="L1198">
            <v>41456</v>
          </cell>
          <cell r="M1198">
            <v>10800</v>
          </cell>
          <cell r="N1198" t="b">
            <v>0</v>
          </cell>
          <cell r="O1198">
            <v>2598</v>
          </cell>
        </row>
        <row r="1199">
          <cell r="E1199" t="str">
            <v>33MONTHLYGTEAMSTERS LOCAL UNION NUMBER 117</v>
          </cell>
          <cell r="F1199" t="str">
            <v>33</v>
          </cell>
          <cell r="G1199" t="str">
            <v>Monthly</v>
          </cell>
          <cell r="H1199" t="str">
            <v>G</v>
          </cell>
          <cell r="I1199">
            <v>2631</v>
          </cell>
          <cell r="J1199" t="str">
            <v>Teamsters Local Union Number 117</v>
          </cell>
          <cell r="K1199" t="str">
            <v>per Noli Benitez 201307</v>
          </cell>
          <cell r="L1199">
            <v>41456</v>
          </cell>
          <cell r="M1199">
            <v>10800</v>
          </cell>
          <cell r="N1199" t="b">
            <v>0</v>
          </cell>
          <cell r="O1199">
            <v>2631</v>
          </cell>
        </row>
        <row r="1200">
          <cell r="E1200" t="str">
            <v>33MONTHLYGWASHINGTON FEDERATION OF STATE EMPLOYEES</v>
          </cell>
          <cell r="F1200" t="str">
            <v>33</v>
          </cell>
          <cell r="G1200" t="str">
            <v>Monthly</v>
          </cell>
          <cell r="H1200" t="str">
            <v>G</v>
          </cell>
          <cell r="I1200">
            <v>2598</v>
          </cell>
          <cell r="J1200" t="str">
            <v>Washington Federation of State Employees</v>
          </cell>
          <cell r="K1200" t="str">
            <v>per DOP website</v>
          </cell>
          <cell r="L1200">
            <v>41456</v>
          </cell>
          <cell r="M1200">
            <v>24724</v>
          </cell>
          <cell r="N1200" t="b">
            <v>0</v>
          </cell>
          <cell r="O1200">
            <v>2598</v>
          </cell>
        </row>
        <row r="1201">
          <cell r="E1201" t="str">
            <v>33MONTHLYGWASHINGTON PUBLIC EMPLOYEES ASSOCIATION</v>
          </cell>
          <cell r="F1201" t="str">
            <v>33</v>
          </cell>
          <cell r="G1201" t="str">
            <v>Monthly</v>
          </cell>
          <cell r="H1201" t="str">
            <v>G</v>
          </cell>
          <cell r="I1201">
            <v>2598</v>
          </cell>
          <cell r="J1201" t="str">
            <v>Washington Public Employees Association</v>
          </cell>
          <cell r="K1201" t="str">
            <v>per DOP website</v>
          </cell>
          <cell r="L1201">
            <v>41456</v>
          </cell>
          <cell r="M1201">
            <v>28988</v>
          </cell>
          <cell r="N1201" t="b">
            <v>0</v>
          </cell>
          <cell r="O1201">
            <v>2598</v>
          </cell>
        </row>
        <row r="1202">
          <cell r="E1202" t="str">
            <v>33MONTHLYHCOALITION</v>
          </cell>
          <cell r="F1202" t="str">
            <v>33</v>
          </cell>
          <cell r="G1202" t="str">
            <v>Monthly</v>
          </cell>
          <cell r="H1202" t="str">
            <v>H</v>
          </cell>
          <cell r="I1202">
            <v>2663</v>
          </cell>
          <cell r="J1202" t="str">
            <v>Coalition</v>
          </cell>
          <cell r="K1202" t="str">
            <v>per DOP website</v>
          </cell>
          <cell r="L1202">
            <v>41456</v>
          </cell>
          <cell r="M1202">
            <v>41781</v>
          </cell>
          <cell r="N1202" t="b">
            <v>0</v>
          </cell>
          <cell r="O1202">
            <v>2663</v>
          </cell>
        </row>
        <row r="1203">
          <cell r="E1203" t="str">
            <v>33MONTHLYHNON-REPRESENTED STATE EMPLOYEES</v>
          </cell>
          <cell r="F1203" t="str">
            <v>33</v>
          </cell>
          <cell r="G1203" t="str">
            <v>Monthly</v>
          </cell>
          <cell r="H1203" t="str">
            <v>H</v>
          </cell>
          <cell r="I1203">
            <v>2663</v>
          </cell>
          <cell r="J1203" t="str">
            <v>Non-Represented State Employees</v>
          </cell>
          <cell r="K1203" t="str">
            <v>per DOP website</v>
          </cell>
          <cell r="L1203">
            <v>41456</v>
          </cell>
          <cell r="M1203">
            <v>10801</v>
          </cell>
          <cell r="N1203" t="b">
            <v>0</v>
          </cell>
          <cell r="O1203">
            <v>2663</v>
          </cell>
        </row>
        <row r="1204">
          <cell r="E1204" t="str">
            <v>33MONTHLYHTEAMSTERS LOCAL UNION NUMBER 117</v>
          </cell>
          <cell r="F1204" t="str">
            <v>33</v>
          </cell>
          <cell r="G1204" t="str">
            <v>Monthly</v>
          </cell>
          <cell r="H1204" t="str">
            <v>H</v>
          </cell>
          <cell r="I1204">
            <v>2697</v>
          </cell>
          <cell r="J1204" t="str">
            <v>Teamsters Local Union Number 117</v>
          </cell>
          <cell r="K1204" t="str">
            <v>per Noli Benitez 201307</v>
          </cell>
          <cell r="L1204">
            <v>41456</v>
          </cell>
          <cell r="M1204">
            <v>10801</v>
          </cell>
          <cell r="N1204" t="b">
            <v>0</v>
          </cell>
          <cell r="O1204">
            <v>2697</v>
          </cell>
        </row>
        <row r="1205">
          <cell r="E1205" t="str">
            <v>33MONTHLYHWASHINGTON FEDERATION OF STATE EMPLOYEES</v>
          </cell>
          <cell r="F1205" t="str">
            <v>33</v>
          </cell>
          <cell r="G1205" t="str">
            <v>Monthly</v>
          </cell>
          <cell r="H1205" t="str">
            <v>H</v>
          </cell>
          <cell r="I1205">
            <v>2663</v>
          </cell>
          <cell r="J1205" t="str">
            <v>Washington Federation of State Employees</v>
          </cell>
          <cell r="K1205" t="str">
            <v>per DOP website</v>
          </cell>
          <cell r="L1205">
            <v>41456</v>
          </cell>
          <cell r="M1205">
            <v>24725</v>
          </cell>
          <cell r="N1205" t="b">
            <v>0</v>
          </cell>
          <cell r="O1205">
            <v>2663</v>
          </cell>
        </row>
        <row r="1206">
          <cell r="E1206" t="str">
            <v>33MONTHLYHWASHINGTON PUBLIC EMPLOYEES ASSOCIATION</v>
          </cell>
          <cell r="F1206" t="str">
            <v>33</v>
          </cell>
          <cell r="G1206" t="str">
            <v>Monthly</v>
          </cell>
          <cell r="H1206" t="str">
            <v>H</v>
          </cell>
          <cell r="I1206">
            <v>2663</v>
          </cell>
          <cell r="J1206" t="str">
            <v>Washington Public Employees Association</v>
          </cell>
          <cell r="K1206" t="str">
            <v>per DOP website</v>
          </cell>
          <cell r="L1206">
            <v>41456</v>
          </cell>
          <cell r="M1206">
            <v>28989</v>
          </cell>
          <cell r="N1206" t="b">
            <v>0</v>
          </cell>
          <cell r="O1206">
            <v>2663</v>
          </cell>
        </row>
        <row r="1207">
          <cell r="E1207" t="str">
            <v>33MONTHLYICOALITION</v>
          </cell>
          <cell r="F1207" t="str">
            <v>33</v>
          </cell>
          <cell r="G1207" t="str">
            <v>Monthly</v>
          </cell>
          <cell r="H1207" t="str">
            <v>I</v>
          </cell>
          <cell r="I1207">
            <v>2724</v>
          </cell>
          <cell r="J1207" t="str">
            <v>Coalition</v>
          </cell>
          <cell r="K1207" t="str">
            <v>per DOP website</v>
          </cell>
          <cell r="L1207">
            <v>41456</v>
          </cell>
          <cell r="M1207">
            <v>41782</v>
          </cell>
          <cell r="N1207" t="b">
            <v>0</v>
          </cell>
          <cell r="O1207">
            <v>2724</v>
          </cell>
        </row>
        <row r="1208">
          <cell r="E1208" t="str">
            <v>33MONTHLYINON-REPRESENTED STATE EMPLOYEES</v>
          </cell>
          <cell r="F1208" t="str">
            <v>33</v>
          </cell>
          <cell r="G1208" t="str">
            <v>Monthly</v>
          </cell>
          <cell r="H1208" t="str">
            <v>I</v>
          </cell>
          <cell r="I1208">
            <v>2724</v>
          </cell>
          <cell r="J1208" t="str">
            <v>Non-Represented State Employees</v>
          </cell>
          <cell r="K1208" t="str">
            <v>per DOP website</v>
          </cell>
          <cell r="L1208">
            <v>41456</v>
          </cell>
          <cell r="M1208">
            <v>10802</v>
          </cell>
          <cell r="N1208" t="b">
            <v>0</v>
          </cell>
          <cell r="O1208">
            <v>2724</v>
          </cell>
        </row>
        <row r="1209">
          <cell r="E1209" t="str">
            <v>33MONTHLYITEAMSTERS LOCAL UNION NUMBER 117</v>
          </cell>
          <cell r="F1209" t="str">
            <v>33</v>
          </cell>
          <cell r="G1209" t="str">
            <v>Monthly</v>
          </cell>
          <cell r="H1209" t="str">
            <v>I</v>
          </cell>
          <cell r="I1209">
            <v>2759</v>
          </cell>
          <cell r="J1209" t="str">
            <v>Teamsters Local Union Number 117</v>
          </cell>
          <cell r="K1209" t="str">
            <v>per Noli Benitez 201307</v>
          </cell>
          <cell r="L1209">
            <v>41456</v>
          </cell>
          <cell r="M1209">
            <v>10802</v>
          </cell>
          <cell r="N1209" t="b">
            <v>0</v>
          </cell>
          <cell r="O1209">
            <v>2759</v>
          </cell>
        </row>
        <row r="1210">
          <cell r="E1210" t="str">
            <v>33MONTHLYIWASHINGTON FEDERATION OF STATE EMPLOYEES</v>
          </cell>
          <cell r="F1210" t="str">
            <v>33</v>
          </cell>
          <cell r="G1210" t="str">
            <v>Monthly</v>
          </cell>
          <cell r="H1210" t="str">
            <v>I</v>
          </cell>
          <cell r="I1210">
            <v>2724</v>
          </cell>
          <cell r="J1210" t="str">
            <v>Washington Federation of State Employees</v>
          </cell>
          <cell r="K1210" t="str">
            <v>per DOP website</v>
          </cell>
          <cell r="L1210">
            <v>41456</v>
          </cell>
          <cell r="M1210">
            <v>24726</v>
          </cell>
          <cell r="N1210" t="b">
            <v>0</v>
          </cell>
          <cell r="O1210">
            <v>2724</v>
          </cell>
        </row>
        <row r="1211">
          <cell r="E1211" t="str">
            <v>33MONTHLYIWASHINGTON PUBLIC EMPLOYEES ASSOCIATION</v>
          </cell>
          <cell r="F1211" t="str">
            <v>33</v>
          </cell>
          <cell r="G1211" t="str">
            <v>Monthly</v>
          </cell>
          <cell r="H1211" t="str">
            <v>I</v>
          </cell>
          <cell r="I1211">
            <v>2724</v>
          </cell>
          <cell r="J1211" t="str">
            <v>Washington Public Employees Association</v>
          </cell>
          <cell r="K1211" t="str">
            <v>per DOP website</v>
          </cell>
          <cell r="L1211">
            <v>41456</v>
          </cell>
          <cell r="M1211">
            <v>28990</v>
          </cell>
          <cell r="N1211" t="b">
            <v>0</v>
          </cell>
          <cell r="O1211">
            <v>2724</v>
          </cell>
        </row>
        <row r="1212">
          <cell r="E1212" t="str">
            <v>33MONTHLYJCOALITION</v>
          </cell>
          <cell r="F1212" t="str">
            <v>33</v>
          </cell>
          <cell r="G1212" t="str">
            <v>Monthly</v>
          </cell>
          <cell r="H1212" t="str">
            <v>J</v>
          </cell>
          <cell r="I1212">
            <v>2789</v>
          </cell>
          <cell r="J1212" t="str">
            <v>Coalition</v>
          </cell>
          <cell r="K1212" t="str">
            <v>per DOP website</v>
          </cell>
          <cell r="L1212">
            <v>41456</v>
          </cell>
          <cell r="M1212">
            <v>41783</v>
          </cell>
          <cell r="N1212" t="b">
            <v>0</v>
          </cell>
          <cell r="O1212">
            <v>2789</v>
          </cell>
        </row>
        <row r="1213">
          <cell r="E1213" t="str">
            <v>33MONTHLYJNON-REPRESENTED STATE EMPLOYEES</v>
          </cell>
          <cell r="F1213" t="str">
            <v>33</v>
          </cell>
          <cell r="G1213" t="str">
            <v>Monthly</v>
          </cell>
          <cell r="H1213" t="str">
            <v>J</v>
          </cell>
          <cell r="I1213">
            <v>2789</v>
          </cell>
          <cell r="J1213" t="str">
            <v>Non-Represented State Employees</v>
          </cell>
          <cell r="K1213" t="str">
            <v>per DOP website</v>
          </cell>
          <cell r="L1213">
            <v>41456</v>
          </cell>
          <cell r="M1213">
            <v>10803</v>
          </cell>
          <cell r="N1213" t="b">
            <v>0</v>
          </cell>
          <cell r="O1213">
            <v>2789</v>
          </cell>
        </row>
        <row r="1214">
          <cell r="E1214" t="str">
            <v>33MONTHLYJTEAMSTERS LOCAL UNION NUMBER 117</v>
          </cell>
          <cell r="F1214" t="str">
            <v>33</v>
          </cell>
          <cell r="G1214" t="str">
            <v>Monthly</v>
          </cell>
          <cell r="H1214" t="str">
            <v>J</v>
          </cell>
          <cell r="I1214">
            <v>2824</v>
          </cell>
          <cell r="J1214" t="str">
            <v>Teamsters Local Union Number 117</v>
          </cell>
          <cell r="K1214" t="str">
            <v>per Noli Benitez 201307</v>
          </cell>
          <cell r="L1214">
            <v>41456</v>
          </cell>
          <cell r="M1214">
            <v>10803</v>
          </cell>
          <cell r="N1214" t="b">
            <v>0</v>
          </cell>
          <cell r="O1214">
            <v>2824</v>
          </cell>
        </row>
        <row r="1215">
          <cell r="E1215" t="str">
            <v>33MONTHLYJWASHINGTON FEDERATION OF STATE EMPLOYEES</v>
          </cell>
          <cell r="F1215" t="str">
            <v>33</v>
          </cell>
          <cell r="G1215" t="str">
            <v>Monthly</v>
          </cell>
          <cell r="H1215" t="str">
            <v>J</v>
          </cell>
          <cell r="I1215">
            <v>2789</v>
          </cell>
          <cell r="J1215" t="str">
            <v>Washington Federation of State Employees</v>
          </cell>
          <cell r="K1215" t="str">
            <v>per DOP website</v>
          </cell>
          <cell r="L1215">
            <v>41456</v>
          </cell>
          <cell r="M1215">
            <v>24727</v>
          </cell>
          <cell r="N1215" t="b">
            <v>0</v>
          </cell>
          <cell r="O1215">
            <v>2789</v>
          </cell>
        </row>
        <row r="1216">
          <cell r="E1216" t="str">
            <v>33MONTHLYJWASHINGTON PUBLIC EMPLOYEES ASSOCIATION</v>
          </cell>
          <cell r="F1216" t="str">
            <v>33</v>
          </cell>
          <cell r="G1216" t="str">
            <v>Monthly</v>
          </cell>
          <cell r="H1216" t="str">
            <v>J</v>
          </cell>
          <cell r="I1216">
            <v>2789</v>
          </cell>
          <cell r="J1216" t="str">
            <v>Washington Public Employees Association</v>
          </cell>
          <cell r="K1216" t="str">
            <v>per DOP website</v>
          </cell>
          <cell r="L1216">
            <v>41456</v>
          </cell>
          <cell r="M1216">
            <v>28991</v>
          </cell>
          <cell r="N1216" t="b">
            <v>0</v>
          </cell>
          <cell r="O1216">
            <v>2789</v>
          </cell>
        </row>
        <row r="1217">
          <cell r="E1217" t="str">
            <v>33MONTHLYKCOALITION</v>
          </cell>
          <cell r="F1217" t="str">
            <v>33</v>
          </cell>
          <cell r="G1217" t="str">
            <v>Monthly</v>
          </cell>
          <cell r="H1217" t="str">
            <v>K</v>
          </cell>
          <cell r="I1217">
            <v>2855</v>
          </cell>
          <cell r="J1217" t="str">
            <v>Coalition</v>
          </cell>
          <cell r="K1217" t="str">
            <v>per DOP website</v>
          </cell>
          <cell r="L1217">
            <v>41456</v>
          </cell>
          <cell r="M1217">
            <v>41784</v>
          </cell>
          <cell r="N1217" t="b">
            <v>0</v>
          </cell>
          <cell r="O1217">
            <v>2855</v>
          </cell>
        </row>
        <row r="1218">
          <cell r="E1218" t="str">
            <v>33MONTHLYKNON-REPRESENTED STATE EMPLOYEES</v>
          </cell>
          <cell r="F1218" t="str">
            <v>33</v>
          </cell>
          <cell r="G1218" t="str">
            <v>Monthly</v>
          </cell>
          <cell r="H1218" t="str">
            <v>K</v>
          </cell>
          <cell r="I1218">
            <v>2855</v>
          </cell>
          <cell r="J1218" t="str">
            <v>Non-Represented State Employees</v>
          </cell>
          <cell r="K1218" t="str">
            <v>per DOP website</v>
          </cell>
          <cell r="L1218">
            <v>41456</v>
          </cell>
          <cell r="M1218">
            <v>10804</v>
          </cell>
          <cell r="N1218" t="b">
            <v>0</v>
          </cell>
          <cell r="O1218">
            <v>2855</v>
          </cell>
        </row>
        <row r="1219">
          <cell r="E1219" t="str">
            <v>33MONTHLYKTEAMSTERS LOCAL UNION NUMBER 117</v>
          </cell>
          <cell r="F1219" t="str">
            <v>33</v>
          </cell>
          <cell r="G1219" t="str">
            <v>Monthly</v>
          </cell>
          <cell r="H1219" t="str">
            <v>K</v>
          </cell>
          <cell r="I1219">
            <v>2891</v>
          </cell>
          <cell r="J1219" t="str">
            <v>Teamsters Local Union Number 117</v>
          </cell>
          <cell r="K1219" t="str">
            <v>per Noli Benitez 201307</v>
          </cell>
          <cell r="L1219">
            <v>41456</v>
          </cell>
          <cell r="M1219">
            <v>10804</v>
          </cell>
          <cell r="N1219" t="b">
            <v>0</v>
          </cell>
          <cell r="O1219">
            <v>2891</v>
          </cell>
        </row>
        <row r="1220">
          <cell r="E1220" t="str">
            <v>33MONTHLYKWASHINGTON FEDERATION OF STATE EMPLOYEES</v>
          </cell>
          <cell r="F1220" t="str">
            <v>33</v>
          </cell>
          <cell r="G1220" t="str">
            <v>Monthly</v>
          </cell>
          <cell r="H1220" t="str">
            <v>K</v>
          </cell>
          <cell r="I1220">
            <v>2855</v>
          </cell>
          <cell r="J1220" t="str">
            <v>Washington Federation of State Employees</v>
          </cell>
          <cell r="K1220" t="str">
            <v>per DOP website</v>
          </cell>
          <cell r="L1220">
            <v>41456</v>
          </cell>
          <cell r="M1220">
            <v>24728</v>
          </cell>
          <cell r="N1220" t="b">
            <v>0</v>
          </cell>
          <cell r="O1220">
            <v>2855</v>
          </cell>
        </row>
        <row r="1221">
          <cell r="E1221" t="str">
            <v>33MONTHLYKWASHINGTON PUBLIC EMPLOYEES ASSOCIATION</v>
          </cell>
          <cell r="F1221" t="str">
            <v>33</v>
          </cell>
          <cell r="G1221" t="str">
            <v>Monthly</v>
          </cell>
          <cell r="H1221" t="str">
            <v>K</v>
          </cell>
          <cell r="I1221">
            <v>2855</v>
          </cell>
          <cell r="J1221" t="str">
            <v>Washington Public Employees Association</v>
          </cell>
          <cell r="K1221" t="str">
            <v>per DOP website</v>
          </cell>
          <cell r="L1221">
            <v>41456</v>
          </cell>
          <cell r="M1221">
            <v>28992</v>
          </cell>
          <cell r="N1221" t="b">
            <v>0</v>
          </cell>
          <cell r="O1221">
            <v>2855</v>
          </cell>
        </row>
        <row r="1222">
          <cell r="E1222" t="str">
            <v>33MONTHLYLCOALITION</v>
          </cell>
          <cell r="F1222" t="str">
            <v>33</v>
          </cell>
          <cell r="G1222" t="str">
            <v>Monthly</v>
          </cell>
          <cell r="H1222" t="str">
            <v>L</v>
          </cell>
          <cell r="I1222">
            <v>2920</v>
          </cell>
          <cell r="J1222" t="str">
            <v>Coalition</v>
          </cell>
          <cell r="K1222" t="str">
            <v>per DOP website</v>
          </cell>
          <cell r="L1222">
            <v>41456</v>
          </cell>
          <cell r="M1222">
            <v>41785</v>
          </cell>
          <cell r="N1222" t="b">
            <v>0</v>
          </cell>
          <cell r="O1222">
            <v>2920</v>
          </cell>
        </row>
        <row r="1223">
          <cell r="E1223" t="str">
            <v>33MONTHLYLNON-REPRESENTED STATE EMPLOYEES</v>
          </cell>
          <cell r="F1223" t="str">
            <v>33</v>
          </cell>
          <cell r="G1223" t="str">
            <v>Monthly</v>
          </cell>
          <cell r="H1223" t="str">
            <v>L</v>
          </cell>
          <cell r="I1223">
            <v>2920</v>
          </cell>
          <cell r="J1223" t="str">
            <v>Non-Represented State Employees</v>
          </cell>
          <cell r="K1223" t="str">
            <v>per DOP website</v>
          </cell>
          <cell r="L1223">
            <v>41456</v>
          </cell>
          <cell r="M1223">
            <v>10805</v>
          </cell>
          <cell r="N1223" t="b">
            <v>0</v>
          </cell>
          <cell r="O1223">
            <v>2920</v>
          </cell>
        </row>
        <row r="1224">
          <cell r="E1224" t="str">
            <v>33MONTHLYLTEAMSTERS LOCAL UNION NUMBER 117</v>
          </cell>
          <cell r="F1224" t="str">
            <v>33</v>
          </cell>
          <cell r="G1224" t="str">
            <v>Monthly</v>
          </cell>
          <cell r="H1224" t="str">
            <v>L</v>
          </cell>
          <cell r="I1224">
            <v>2957</v>
          </cell>
          <cell r="J1224" t="str">
            <v>Teamsters Local Union Number 117</v>
          </cell>
          <cell r="K1224" t="str">
            <v>per Noli Benitez 201307</v>
          </cell>
          <cell r="L1224">
            <v>41456</v>
          </cell>
          <cell r="M1224">
            <v>10805</v>
          </cell>
          <cell r="N1224" t="b">
            <v>0</v>
          </cell>
          <cell r="O1224">
            <v>2957</v>
          </cell>
        </row>
        <row r="1225">
          <cell r="E1225" t="str">
            <v>33MONTHLYLWASHINGTON FEDERATION OF STATE EMPLOYEES</v>
          </cell>
          <cell r="F1225" t="str">
            <v>33</v>
          </cell>
          <cell r="G1225" t="str">
            <v>Monthly</v>
          </cell>
          <cell r="H1225" t="str">
            <v>L</v>
          </cell>
          <cell r="I1225">
            <v>2920</v>
          </cell>
          <cell r="J1225" t="str">
            <v>Washington Federation of State Employees</v>
          </cell>
          <cell r="K1225" t="str">
            <v>per DOP website</v>
          </cell>
          <cell r="L1225">
            <v>41456</v>
          </cell>
          <cell r="M1225">
            <v>24729</v>
          </cell>
          <cell r="N1225" t="b">
            <v>0</v>
          </cell>
          <cell r="O1225">
            <v>2920</v>
          </cell>
        </row>
        <row r="1226">
          <cell r="E1226" t="str">
            <v>33MONTHLYLWASHINGTON PUBLIC EMPLOYEES ASSOCIATION</v>
          </cell>
          <cell r="F1226" t="str">
            <v>33</v>
          </cell>
          <cell r="G1226" t="str">
            <v>Monthly</v>
          </cell>
          <cell r="H1226" t="str">
            <v>L</v>
          </cell>
          <cell r="I1226">
            <v>2920</v>
          </cell>
          <cell r="J1226" t="str">
            <v>Washington Public Employees Association</v>
          </cell>
          <cell r="K1226" t="str">
            <v>per DOP website</v>
          </cell>
          <cell r="L1226">
            <v>41456</v>
          </cell>
          <cell r="M1226">
            <v>28993</v>
          </cell>
          <cell r="N1226" t="b">
            <v>0</v>
          </cell>
          <cell r="O1226">
            <v>2920</v>
          </cell>
        </row>
        <row r="1227">
          <cell r="E1227" t="str">
            <v>33MONTHLYMCOALITION</v>
          </cell>
          <cell r="F1227" t="str">
            <v>33</v>
          </cell>
          <cell r="G1227" t="str">
            <v>Monthly</v>
          </cell>
          <cell r="H1227" t="str">
            <v>M</v>
          </cell>
          <cell r="I1227">
            <v>2994</v>
          </cell>
          <cell r="J1227" t="str">
            <v>Coalition</v>
          </cell>
          <cell r="K1227" t="str">
            <v>per DOP website</v>
          </cell>
          <cell r="L1227">
            <v>41456</v>
          </cell>
          <cell r="M1227">
            <v>41786</v>
          </cell>
          <cell r="N1227" t="b">
            <v>0</v>
          </cell>
          <cell r="O1227">
            <v>2994</v>
          </cell>
        </row>
        <row r="1228">
          <cell r="E1228" t="str">
            <v>33MONTHLYMNON-REPRESENTED STATE EMPLOYEES</v>
          </cell>
          <cell r="F1228" t="str">
            <v>33</v>
          </cell>
          <cell r="G1228" t="str">
            <v>Monthly</v>
          </cell>
          <cell r="H1228" t="str">
            <v>M</v>
          </cell>
          <cell r="I1228">
            <v>2994</v>
          </cell>
          <cell r="J1228" t="str">
            <v>Non-Represented State Employees</v>
          </cell>
          <cell r="K1228" t="str">
            <v>per DOP website</v>
          </cell>
          <cell r="L1228">
            <v>41456</v>
          </cell>
          <cell r="M1228">
            <v>10806</v>
          </cell>
          <cell r="N1228" t="b">
            <v>0</v>
          </cell>
          <cell r="O1228">
            <v>2994</v>
          </cell>
        </row>
        <row r="1229">
          <cell r="E1229" t="str">
            <v>33MONTHLYMTEAMSTERS LOCAL UNION NUMBER 117</v>
          </cell>
          <cell r="F1229" t="str">
            <v>33</v>
          </cell>
          <cell r="G1229" t="str">
            <v>Monthly</v>
          </cell>
          <cell r="H1229" t="str">
            <v>M</v>
          </cell>
          <cell r="I1229">
            <v>3031</v>
          </cell>
          <cell r="J1229" t="str">
            <v>Teamsters Local Union Number 117</v>
          </cell>
          <cell r="K1229" t="str">
            <v>per Noli Benitez 201307</v>
          </cell>
          <cell r="L1229">
            <v>41456</v>
          </cell>
          <cell r="M1229">
            <v>10806</v>
          </cell>
          <cell r="N1229" t="b">
            <v>0</v>
          </cell>
          <cell r="O1229">
            <v>3031</v>
          </cell>
        </row>
        <row r="1230">
          <cell r="E1230" t="str">
            <v>33MONTHLYMWASHINGTON FEDERATION OF STATE EMPLOYEES</v>
          </cell>
          <cell r="F1230" t="str">
            <v>33</v>
          </cell>
          <cell r="G1230" t="str">
            <v>Monthly</v>
          </cell>
          <cell r="H1230" t="str">
            <v>M</v>
          </cell>
          <cell r="I1230">
            <v>2994</v>
          </cell>
          <cell r="J1230" t="str">
            <v>Washington Federation of State Employees</v>
          </cell>
          <cell r="K1230" t="str">
            <v>per DOP website</v>
          </cell>
          <cell r="L1230">
            <v>41456</v>
          </cell>
          <cell r="M1230">
            <v>24730</v>
          </cell>
          <cell r="N1230" t="b">
            <v>0</v>
          </cell>
          <cell r="O1230">
            <v>2994</v>
          </cell>
        </row>
        <row r="1231">
          <cell r="E1231" t="str">
            <v>33MONTHLYMWASHINGTON PUBLIC EMPLOYEES ASSOCIATION</v>
          </cell>
          <cell r="F1231" t="str">
            <v>33</v>
          </cell>
          <cell r="G1231" t="str">
            <v>Monthly</v>
          </cell>
          <cell r="H1231" t="str">
            <v>M</v>
          </cell>
          <cell r="I1231">
            <v>2994</v>
          </cell>
          <cell r="J1231" t="str">
            <v>Washington Public Employees Association</v>
          </cell>
          <cell r="K1231" t="str">
            <v>per DOP website</v>
          </cell>
          <cell r="L1231">
            <v>41456</v>
          </cell>
          <cell r="M1231">
            <v>28994</v>
          </cell>
          <cell r="N1231" t="b">
            <v>0</v>
          </cell>
          <cell r="O1231">
            <v>2994</v>
          </cell>
        </row>
        <row r="1232">
          <cell r="E1232" t="str">
            <v>34GMONTHLYGNON-REPRESENTED STATE EMPLOYEES</v>
          </cell>
          <cell r="F1232" t="str">
            <v>34G</v>
          </cell>
          <cell r="G1232" t="str">
            <v>Monthly</v>
          </cell>
          <cell r="H1232" t="str">
            <v>G</v>
          </cell>
          <cell r="I1232">
            <v>2663</v>
          </cell>
          <cell r="J1232" t="str">
            <v>Non-Represented State Employees</v>
          </cell>
          <cell r="K1232" t="str">
            <v>per DOP website</v>
          </cell>
          <cell r="L1232">
            <v>41456</v>
          </cell>
          <cell r="M1232">
            <v>10604</v>
          </cell>
          <cell r="N1232" t="b">
            <v>1</v>
          </cell>
          <cell r="O1232">
            <v>2663</v>
          </cell>
        </row>
        <row r="1233">
          <cell r="E1233" t="str">
            <v>34GMONTHLYGTEAMSTERS LOCAL UNION NUMBER 117</v>
          </cell>
          <cell r="F1233" t="str">
            <v>34G</v>
          </cell>
          <cell r="G1233" t="str">
            <v>Monthly</v>
          </cell>
          <cell r="H1233" t="str">
            <v>G</v>
          </cell>
          <cell r="I1233">
            <v>2697</v>
          </cell>
          <cell r="J1233" t="str">
            <v>Teamsters Local Union Number 117</v>
          </cell>
          <cell r="K1233" t="str">
            <v>per DOP website</v>
          </cell>
          <cell r="L1233">
            <v>41456</v>
          </cell>
          <cell r="M1233">
            <v>10605</v>
          </cell>
          <cell r="N1233" t="b">
            <v>1</v>
          </cell>
          <cell r="O1233">
            <v>2697</v>
          </cell>
        </row>
        <row r="1234">
          <cell r="E1234" t="str">
            <v>34GMONTHLYGWASHINGTON FEDERATION OF STATE EMPLOYEES</v>
          </cell>
          <cell r="F1234" t="str">
            <v>34G</v>
          </cell>
          <cell r="G1234" t="str">
            <v>Monthly</v>
          </cell>
          <cell r="H1234" t="str">
            <v>G</v>
          </cell>
          <cell r="I1234">
            <v>2663</v>
          </cell>
          <cell r="J1234" t="str">
            <v>Washington Federation of State Employees</v>
          </cell>
          <cell r="K1234" t="str">
            <v>per DOP website</v>
          </cell>
          <cell r="L1234">
            <v>41456</v>
          </cell>
          <cell r="M1234">
            <v>10606</v>
          </cell>
          <cell r="N1234" t="b">
            <v>1</v>
          </cell>
          <cell r="O1234">
            <v>2663</v>
          </cell>
        </row>
        <row r="1235">
          <cell r="E1235" t="str">
            <v>34GMONTHLYHNON-REPRESENTED STATE EMPLOYEES</v>
          </cell>
          <cell r="F1235" t="str">
            <v>34G</v>
          </cell>
          <cell r="G1235" t="str">
            <v>Monthly</v>
          </cell>
          <cell r="H1235" t="str">
            <v>H</v>
          </cell>
          <cell r="I1235">
            <v>2724</v>
          </cell>
          <cell r="J1235" t="str">
            <v>Non-Represented State Employees</v>
          </cell>
          <cell r="K1235" t="str">
            <v>per DOP website</v>
          </cell>
          <cell r="L1235">
            <v>41456</v>
          </cell>
          <cell r="M1235">
            <v>10607</v>
          </cell>
          <cell r="N1235" t="b">
            <v>1</v>
          </cell>
          <cell r="O1235">
            <v>2724</v>
          </cell>
        </row>
        <row r="1236">
          <cell r="E1236" t="str">
            <v>34GMONTHLYHTEAMSTERS LOCAL UNION NUMBER 117</v>
          </cell>
          <cell r="F1236" t="str">
            <v>34G</v>
          </cell>
          <cell r="G1236" t="str">
            <v>Monthly</v>
          </cell>
          <cell r="H1236" t="str">
            <v>H</v>
          </cell>
          <cell r="I1236">
            <v>2759</v>
          </cell>
          <cell r="J1236" t="str">
            <v>Teamsters Local Union Number 117</v>
          </cell>
          <cell r="K1236" t="str">
            <v>per DOP website</v>
          </cell>
          <cell r="L1236">
            <v>41456</v>
          </cell>
          <cell r="M1236">
            <v>10608</v>
          </cell>
          <cell r="N1236" t="b">
            <v>1</v>
          </cell>
          <cell r="O1236">
            <v>2759</v>
          </cell>
        </row>
        <row r="1237">
          <cell r="E1237" t="str">
            <v>34GMONTHLYHWASHINGTON FEDERATION OF STATE EMPLOYEES</v>
          </cell>
          <cell r="F1237" t="str">
            <v>34G</v>
          </cell>
          <cell r="G1237" t="str">
            <v>Monthly</v>
          </cell>
          <cell r="H1237" t="str">
            <v>H</v>
          </cell>
          <cell r="I1237">
            <v>2724</v>
          </cell>
          <cell r="J1237" t="str">
            <v>Washington Federation of State Employees</v>
          </cell>
          <cell r="K1237" t="str">
            <v>per DOP website</v>
          </cell>
          <cell r="L1237">
            <v>41456</v>
          </cell>
          <cell r="M1237">
            <v>10609</v>
          </cell>
          <cell r="N1237" t="b">
            <v>1</v>
          </cell>
          <cell r="O1237">
            <v>2724</v>
          </cell>
        </row>
        <row r="1238">
          <cell r="E1238" t="str">
            <v>34GMONTHLYINON-REPRESENTED STATE EMPLOYEES</v>
          </cell>
          <cell r="F1238" t="str">
            <v>34G</v>
          </cell>
          <cell r="G1238" t="str">
            <v>Monthly</v>
          </cell>
          <cell r="H1238" t="str">
            <v>I</v>
          </cell>
          <cell r="I1238">
            <v>2789</v>
          </cell>
          <cell r="J1238" t="str">
            <v>Non-Represented State Employees</v>
          </cell>
          <cell r="K1238" t="str">
            <v>per DOP website</v>
          </cell>
          <cell r="L1238">
            <v>41456</v>
          </cell>
          <cell r="M1238">
            <v>10610</v>
          </cell>
          <cell r="N1238" t="b">
            <v>1</v>
          </cell>
          <cell r="O1238">
            <v>2789</v>
          </cell>
        </row>
        <row r="1239">
          <cell r="E1239" t="str">
            <v>34GMONTHLYITEAMSTERS LOCAL UNION NUMBER 117</v>
          </cell>
          <cell r="F1239" t="str">
            <v>34G</v>
          </cell>
          <cell r="G1239" t="str">
            <v>Monthly</v>
          </cell>
          <cell r="H1239" t="str">
            <v>I</v>
          </cell>
          <cell r="I1239">
            <v>2824</v>
          </cell>
          <cell r="J1239" t="str">
            <v>Teamsters Local Union Number 117</v>
          </cell>
          <cell r="K1239" t="str">
            <v>per DOP website</v>
          </cell>
          <cell r="L1239">
            <v>41456</v>
          </cell>
          <cell r="M1239">
            <v>10611</v>
          </cell>
          <cell r="N1239" t="b">
            <v>1</v>
          </cell>
          <cell r="O1239">
            <v>2824</v>
          </cell>
        </row>
        <row r="1240">
          <cell r="E1240" t="str">
            <v>34GMONTHLYIWASHINGTON FEDERATION OF STATE EMPLOYEES</v>
          </cell>
          <cell r="F1240" t="str">
            <v>34G</v>
          </cell>
          <cell r="G1240" t="str">
            <v>Monthly</v>
          </cell>
          <cell r="H1240" t="str">
            <v>I</v>
          </cell>
          <cell r="I1240">
            <v>2789</v>
          </cell>
          <cell r="J1240" t="str">
            <v>Washington Federation of State Employees</v>
          </cell>
          <cell r="K1240" t="str">
            <v>per DOP website</v>
          </cell>
          <cell r="L1240">
            <v>41456</v>
          </cell>
          <cell r="M1240">
            <v>10612</v>
          </cell>
          <cell r="N1240" t="b">
            <v>1</v>
          </cell>
          <cell r="O1240">
            <v>2789</v>
          </cell>
        </row>
        <row r="1241">
          <cell r="E1241" t="str">
            <v>34GMONTHLYJNON-REPRESENTED STATE EMPLOYEES</v>
          </cell>
          <cell r="F1241" t="str">
            <v>34G</v>
          </cell>
          <cell r="G1241" t="str">
            <v>Monthly</v>
          </cell>
          <cell r="H1241" t="str">
            <v>J</v>
          </cell>
          <cell r="I1241">
            <v>2855</v>
          </cell>
          <cell r="J1241" t="str">
            <v>Non-Represented State Employees</v>
          </cell>
          <cell r="K1241" t="str">
            <v>per DOP website</v>
          </cell>
          <cell r="L1241">
            <v>41456</v>
          </cell>
          <cell r="M1241">
            <v>10613</v>
          </cell>
          <cell r="N1241" t="b">
            <v>1</v>
          </cell>
          <cell r="O1241">
            <v>2855</v>
          </cell>
        </row>
        <row r="1242">
          <cell r="E1242" t="str">
            <v>34GMONTHLYJTEAMSTERS LOCAL UNION NUMBER 117</v>
          </cell>
          <cell r="F1242" t="str">
            <v>34G</v>
          </cell>
          <cell r="G1242" t="str">
            <v>Monthly</v>
          </cell>
          <cell r="H1242" t="str">
            <v>J</v>
          </cell>
          <cell r="I1242">
            <v>2891</v>
          </cell>
          <cell r="J1242" t="str">
            <v>Teamsters Local Union Number 117</v>
          </cell>
          <cell r="K1242" t="str">
            <v>per DOP website</v>
          </cell>
          <cell r="L1242">
            <v>41456</v>
          </cell>
          <cell r="M1242">
            <v>10614</v>
          </cell>
          <cell r="N1242" t="b">
            <v>1</v>
          </cell>
          <cell r="O1242">
            <v>2891</v>
          </cell>
        </row>
        <row r="1243">
          <cell r="E1243" t="str">
            <v>34GMONTHLYJWASHINGTON FEDERATION OF STATE EMPLOYEES</v>
          </cell>
          <cell r="F1243" t="str">
            <v>34G</v>
          </cell>
          <cell r="G1243" t="str">
            <v>Monthly</v>
          </cell>
          <cell r="H1243" t="str">
            <v>J</v>
          </cell>
          <cell r="I1243">
            <v>2855</v>
          </cell>
          <cell r="J1243" t="str">
            <v>Washington Federation of State Employees</v>
          </cell>
          <cell r="K1243" t="str">
            <v>per DOP website</v>
          </cell>
          <cell r="L1243">
            <v>41456</v>
          </cell>
          <cell r="M1243">
            <v>10615</v>
          </cell>
          <cell r="N1243" t="b">
            <v>1</v>
          </cell>
          <cell r="O1243">
            <v>2855</v>
          </cell>
        </row>
        <row r="1244">
          <cell r="E1244" t="str">
            <v>34GMONTHLYKNON-REPRESENTED STATE EMPLOYEES</v>
          </cell>
          <cell r="F1244" t="str">
            <v>34G</v>
          </cell>
          <cell r="G1244" t="str">
            <v>Monthly</v>
          </cell>
          <cell r="H1244" t="str">
            <v>K</v>
          </cell>
          <cell r="I1244">
            <v>2920</v>
          </cell>
          <cell r="J1244" t="str">
            <v>Non-Represented State Employees</v>
          </cell>
          <cell r="K1244" t="str">
            <v>per DOP website</v>
          </cell>
          <cell r="L1244">
            <v>41456</v>
          </cell>
          <cell r="M1244">
            <v>10616</v>
          </cell>
          <cell r="N1244" t="b">
            <v>1</v>
          </cell>
          <cell r="O1244">
            <v>2920</v>
          </cell>
        </row>
        <row r="1245">
          <cell r="E1245" t="str">
            <v>34GMONTHLYKTEAMSTERS LOCAL UNION NUMBER 117</v>
          </cell>
          <cell r="F1245" t="str">
            <v>34G</v>
          </cell>
          <cell r="G1245" t="str">
            <v>Monthly</v>
          </cell>
          <cell r="H1245" t="str">
            <v>K</v>
          </cell>
          <cell r="I1245">
            <v>2957</v>
          </cell>
          <cell r="J1245" t="str">
            <v>Teamsters Local Union Number 117</v>
          </cell>
          <cell r="K1245" t="str">
            <v>per DOP website</v>
          </cell>
          <cell r="L1245">
            <v>41456</v>
          </cell>
          <cell r="M1245">
            <v>10617</v>
          </cell>
          <cell r="N1245" t="b">
            <v>1</v>
          </cell>
          <cell r="O1245">
            <v>2957</v>
          </cell>
        </row>
        <row r="1246">
          <cell r="E1246" t="str">
            <v>34GMONTHLYKWASHINGTON FEDERATION OF STATE EMPLOYEES</v>
          </cell>
          <cell r="F1246" t="str">
            <v>34G</v>
          </cell>
          <cell r="G1246" t="str">
            <v>Monthly</v>
          </cell>
          <cell r="H1246" t="str">
            <v>K</v>
          </cell>
          <cell r="I1246">
            <v>2920</v>
          </cell>
          <cell r="J1246" t="str">
            <v>Washington Federation of State Employees</v>
          </cell>
          <cell r="K1246" t="str">
            <v>per DOP website</v>
          </cell>
          <cell r="L1246">
            <v>41456</v>
          </cell>
          <cell r="M1246">
            <v>10618</v>
          </cell>
          <cell r="N1246" t="b">
            <v>1</v>
          </cell>
          <cell r="O1246">
            <v>2920</v>
          </cell>
        </row>
        <row r="1247">
          <cell r="E1247" t="str">
            <v>34GMONTHLYLNON-REPRESENTED STATE EMPLOYEES</v>
          </cell>
          <cell r="F1247" t="str">
            <v>34G</v>
          </cell>
          <cell r="G1247" t="str">
            <v>Monthly</v>
          </cell>
          <cell r="H1247" t="str">
            <v>L</v>
          </cell>
          <cell r="I1247">
            <v>2994</v>
          </cell>
          <cell r="J1247" t="str">
            <v>Non-Represented State Employees</v>
          </cell>
          <cell r="K1247" t="str">
            <v>per DOP website</v>
          </cell>
          <cell r="L1247">
            <v>41456</v>
          </cell>
          <cell r="M1247">
            <v>10619</v>
          </cell>
          <cell r="N1247" t="b">
            <v>1</v>
          </cell>
          <cell r="O1247">
            <v>2994</v>
          </cell>
        </row>
        <row r="1248">
          <cell r="E1248" t="str">
            <v>34GMONTHLYLTEAMSTERS LOCAL UNION NUMBER 117</v>
          </cell>
          <cell r="F1248" t="str">
            <v>34G</v>
          </cell>
          <cell r="G1248" t="str">
            <v>Monthly</v>
          </cell>
          <cell r="H1248" t="str">
            <v>L</v>
          </cell>
          <cell r="I1248">
            <v>3031</v>
          </cell>
          <cell r="J1248" t="str">
            <v>Teamsters Local Union Number 117</v>
          </cell>
          <cell r="K1248" t="str">
            <v>per DOP website</v>
          </cell>
          <cell r="L1248">
            <v>41456</v>
          </cell>
          <cell r="M1248">
            <v>10620</v>
          </cell>
          <cell r="N1248" t="b">
            <v>1</v>
          </cell>
          <cell r="O1248">
            <v>3031</v>
          </cell>
        </row>
        <row r="1249">
          <cell r="E1249" t="str">
            <v>34GMONTHLYLWASHINGTON FEDERATION OF STATE EMPLOYEES</v>
          </cell>
          <cell r="F1249" t="str">
            <v>34G</v>
          </cell>
          <cell r="G1249" t="str">
            <v>Monthly</v>
          </cell>
          <cell r="H1249" t="str">
            <v>L</v>
          </cell>
          <cell r="I1249">
            <v>2994</v>
          </cell>
          <cell r="J1249" t="str">
            <v>Washington Federation of State Employees</v>
          </cell>
          <cell r="K1249" t="str">
            <v>per DOP website</v>
          </cell>
          <cell r="L1249">
            <v>41456</v>
          </cell>
          <cell r="M1249">
            <v>10621</v>
          </cell>
          <cell r="N1249" t="b">
            <v>1</v>
          </cell>
          <cell r="O1249">
            <v>2994</v>
          </cell>
        </row>
        <row r="1250">
          <cell r="E1250" t="str">
            <v>34GMONTHLYMNON-REPRESENTED STATE EMPLOYEES</v>
          </cell>
          <cell r="F1250" t="str">
            <v>34G</v>
          </cell>
          <cell r="G1250" t="str">
            <v>Monthly</v>
          </cell>
          <cell r="H1250" t="str">
            <v>M</v>
          </cell>
          <cell r="I1250">
            <v>3063</v>
          </cell>
          <cell r="J1250" t="str">
            <v>Non-Represented State Employees</v>
          </cell>
          <cell r="K1250" t="str">
            <v>per DOP website</v>
          </cell>
          <cell r="L1250">
            <v>41456</v>
          </cell>
          <cell r="M1250">
            <v>10619</v>
          </cell>
          <cell r="N1250" t="b">
            <v>1</v>
          </cell>
          <cell r="O1250">
            <v>3063</v>
          </cell>
        </row>
        <row r="1251">
          <cell r="E1251" t="str">
            <v>34GMONTHLYMTEAMSTERS LOCAL UNION NUMBER 117</v>
          </cell>
          <cell r="F1251" t="str">
            <v>34G</v>
          </cell>
          <cell r="G1251" t="str">
            <v>Monthly</v>
          </cell>
          <cell r="H1251" t="str">
            <v>M</v>
          </cell>
          <cell r="I1251">
            <v>3102</v>
          </cell>
          <cell r="J1251" t="str">
            <v>Teamsters Local Union Number 117</v>
          </cell>
          <cell r="K1251" t="str">
            <v>per DOP website</v>
          </cell>
          <cell r="L1251">
            <v>41456</v>
          </cell>
          <cell r="M1251">
            <v>10620</v>
          </cell>
          <cell r="N1251" t="b">
            <v>1</v>
          </cell>
          <cell r="O1251">
            <v>3102</v>
          </cell>
        </row>
        <row r="1252">
          <cell r="E1252" t="str">
            <v>34GMONTHLYMWASHINGTON FEDERATION OF STATE EMPLOYEES</v>
          </cell>
          <cell r="F1252" t="str">
            <v>34G</v>
          </cell>
          <cell r="G1252" t="str">
            <v>Monthly</v>
          </cell>
          <cell r="H1252" t="str">
            <v>M</v>
          </cell>
          <cell r="I1252">
            <v>3063</v>
          </cell>
          <cell r="J1252" t="str">
            <v>Washington Federation of State Employees</v>
          </cell>
          <cell r="K1252" t="str">
            <v>per DOP website</v>
          </cell>
          <cell r="L1252">
            <v>41456</v>
          </cell>
          <cell r="M1252">
            <v>10621</v>
          </cell>
          <cell r="N1252" t="b">
            <v>1</v>
          </cell>
          <cell r="O1252">
            <v>3063</v>
          </cell>
        </row>
        <row r="1253">
          <cell r="E1253" t="str">
            <v>34MONTHLYACOALITION</v>
          </cell>
          <cell r="F1253" t="str">
            <v>34</v>
          </cell>
          <cell r="G1253" t="str">
            <v>Monthly</v>
          </cell>
          <cell r="H1253" t="str">
            <v>A</v>
          </cell>
          <cell r="I1253">
            <v>2317</v>
          </cell>
          <cell r="J1253" t="str">
            <v>Coalition</v>
          </cell>
          <cell r="K1253" t="str">
            <v>per DOP website</v>
          </cell>
          <cell r="L1253">
            <v>41456</v>
          </cell>
          <cell r="M1253">
            <v>41826</v>
          </cell>
          <cell r="N1253" t="b">
            <v>0</v>
          </cell>
          <cell r="O1253">
            <v>2317</v>
          </cell>
        </row>
        <row r="1254">
          <cell r="E1254" t="str">
            <v>34MONTHLYANON-REPRESENTED STATE EMPLOYEES</v>
          </cell>
          <cell r="F1254" t="str">
            <v>34</v>
          </cell>
          <cell r="G1254" t="str">
            <v>Monthly</v>
          </cell>
          <cell r="H1254" t="str">
            <v>A</v>
          </cell>
          <cell r="I1254">
            <v>2317</v>
          </cell>
          <cell r="J1254" t="str">
            <v>Non-Represented State Employees</v>
          </cell>
          <cell r="K1254" t="str">
            <v>per DOP website</v>
          </cell>
          <cell r="L1254">
            <v>41456</v>
          </cell>
          <cell r="M1254">
            <v>10846</v>
          </cell>
          <cell r="N1254" t="b">
            <v>0</v>
          </cell>
          <cell r="O1254">
            <v>2317</v>
          </cell>
        </row>
        <row r="1255">
          <cell r="E1255" t="str">
            <v>34MONTHLYATEAMSTERS LOCAL UNION NUMBER 117</v>
          </cell>
          <cell r="F1255" t="str">
            <v>34</v>
          </cell>
          <cell r="G1255" t="str">
            <v>Monthly</v>
          </cell>
          <cell r="H1255" t="str">
            <v>A</v>
          </cell>
          <cell r="I1255">
            <v>2347</v>
          </cell>
          <cell r="J1255" t="str">
            <v>Teamsters Local Union Number 117</v>
          </cell>
          <cell r="K1255" t="str">
            <v>per Noli Benitez 201307</v>
          </cell>
          <cell r="L1255">
            <v>41456</v>
          </cell>
          <cell r="M1255">
            <v>10846</v>
          </cell>
          <cell r="N1255" t="b">
            <v>0</v>
          </cell>
          <cell r="O1255">
            <v>2347</v>
          </cell>
        </row>
        <row r="1256">
          <cell r="E1256" t="str">
            <v>34MONTHLYAWASHINGTON FEDERATION OF STATE EMPLOYEES</v>
          </cell>
          <cell r="F1256" t="str">
            <v>34</v>
          </cell>
          <cell r="G1256" t="str">
            <v>Monthly</v>
          </cell>
          <cell r="H1256" t="str">
            <v>A</v>
          </cell>
          <cell r="I1256">
            <v>2317</v>
          </cell>
          <cell r="J1256" t="str">
            <v>Washington Federation of State Employees</v>
          </cell>
          <cell r="K1256" t="str">
            <v>per DOP website</v>
          </cell>
          <cell r="L1256">
            <v>41456</v>
          </cell>
          <cell r="M1256">
            <v>24770</v>
          </cell>
          <cell r="N1256" t="b">
            <v>0</v>
          </cell>
          <cell r="O1256">
            <v>2317</v>
          </cell>
        </row>
        <row r="1257">
          <cell r="E1257" t="str">
            <v>34MONTHLYAWASHINGTON PUBLIC EMPLOYEES ASSOCIATION</v>
          </cell>
          <cell r="F1257" t="str">
            <v>34</v>
          </cell>
          <cell r="G1257" t="str">
            <v>Monthly</v>
          </cell>
          <cell r="H1257" t="str">
            <v>A</v>
          </cell>
          <cell r="I1257">
            <v>2317</v>
          </cell>
          <cell r="J1257" t="str">
            <v>Washington Public Employees Association</v>
          </cell>
          <cell r="K1257" t="str">
            <v>per DOP website</v>
          </cell>
          <cell r="L1257">
            <v>41456</v>
          </cell>
          <cell r="M1257">
            <v>29034</v>
          </cell>
          <cell r="N1257" t="b">
            <v>0</v>
          </cell>
          <cell r="O1257">
            <v>2317</v>
          </cell>
        </row>
        <row r="1258">
          <cell r="E1258" t="str">
            <v>34MONTHLYBCOALITION</v>
          </cell>
          <cell r="F1258" t="str">
            <v>34</v>
          </cell>
          <cell r="G1258" t="str">
            <v>Monthly</v>
          </cell>
          <cell r="H1258" t="str">
            <v>B</v>
          </cell>
          <cell r="I1258">
            <v>2370</v>
          </cell>
          <cell r="J1258" t="str">
            <v>Coalition</v>
          </cell>
          <cell r="K1258" t="str">
            <v>per DOP website</v>
          </cell>
          <cell r="L1258">
            <v>41456</v>
          </cell>
          <cell r="M1258">
            <v>41827</v>
          </cell>
          <cell r="N1258" t="b">
            <v>0</v>
          </cell>
          <cell r="O1258">
            <v>2370</v>
          </cell>
        </row>
        <row r="1259">
          <cell r="E1259" t="str">
            <v>34MONTHLYBNON-REPRESENTED STATE EMPLOYEES</v>
          </cell>
          <cell r="F1259" t="str">
            <v>34</v>
          </cell>
          <cell r="G1259" t="str">
            <v>Monthly</v>
          </cell>
          <cell r="H1259" t="str">
            <v>B</v>
          </cell>
          <cell r="I1259">
            <v>2370</v>
          </cell>
          <cell r="J1259" t="str">
            <v>Non-Represented State Employees</v>
          </cell>
          <cell r="K1259" t="str">
            <v>per DOP website</v>
          </cell>
          <cell r="L1259">
            <v>41456</v>
          </cell>
          <cell r="M1259">
            <v>10847</v>
          </cell>
          <cell r="N1259" t="b">
            <v>0</v>
          </cell>
          <cell r="O1259">
            <v>2370</v>
          </cell>
        </row>
        <row r="1260">
          <cell r="E1260" t="str">
            <v>34MONTHLYBTEAMSTERS LOCAL UNION NUMBER 117</v>
          </cell>
          <cell r="F1260" t="str">
            <v>34</v>
          </cell>
          <cell r="G1260" t="str">
            <v>Monthly</v>
          </cell>
          <cell r="H1260" t="str">
            <v>B</v>
          </cell>
          <cell r="I1260">
            <v>2401</v>
          </cell>
          <cell r="J1260" t="str">
            <v>Teamsters Local Union Number 117</v>
          </cell>
          <cell r="K1260" t="str">
            <v>per Noli Benitez 201307</v>
          </cell>
          <cell r="L1260">
            <v>41456</v>
          </cell>
          <cell r="M1260">
            <v>10847</v>
          </cell>
          <cell r="N1260" t="b">
            <v>0</v>
          </cell>
          <cell r="O1260">
            <v>2401</v>
          </cell>
        </row>
        <row r="1261">
          <cell r="E1261" t="str">
            <v>34MONTHLYBWASHINGTON FEDERATION OF STATE EMPLOYEES</v>
          </cell>
          <cell r="F1261" t="str">
            <v>34</v>
          </cell>
          <cell r="G1261" t="str">
            <v>Monthly</v>
          </cell>
          <cell r="H1261" t="str">
            <v>B</v>
          </cell>
          <cell r="I1261">
            <v>2370</v>
          </cell>
          <cell r="J1261" t="str">
            <v>Washington Federation of State Employees</v>
          </cell>
          <cell r="K1261" t="str">
            <v>per DOP website</v>
          </cell>
          <cell r="L1261">
            <v>41456</v>
          </cell>
          <cell r="M1261">
            <v>24771</v>
          </cell>
          <cell r="N1261" t="b">
            <v>0</v>
          </cell>
          <cell r="O1261">
            <v>2370</v>
          </cell>
        </row>
        <row r="1262">
          <cell r="E1262" t="str">
            <v>34MONTHLYBWASHINGTON PUBLIC EMPLOYEES ASSOCIATION</v>
          </cell>
          <cell r="F1262" t="str">
            <v>34</v>
          </cell>
          <cell r="G1262" t="str">
            <v>Monthly</v>
          </cell>
          <cell r="H1262" t="str">
            <v>B</v>
          </cell>
          <cell r="I1262">
            <v>2370</v>
          </cell>
          <cell r="J1262" t="str">
            <v>Washington Public Employees Association</v>
          </cell>
          <cell r="K1262" t="str">
            <v>per DOP website</v>
          </cell>
          <cell r="L1262">
            <v>41456</v>
          </cell>
          <cell r="M1262">
            <v>29035</v>
          </cell>
          <cell r="N1262" t="b">
            <v>0</v>
          </cell>
          <cell r="O1262">
            <v>2370</v>
          </cell>
        </row>
        <row r="1263">
          <cell r="E1263" t="str">
            <v>34MONTHLYCCOALITION</v>
          </cell>
          <cell r="F1263" t="str">
            <v>34</v>
          </cell>
          <cell r="G1263" t="str">
            <v>Monthly</v>
          </cell>
          <cell r="H1263" t="str">
            <v>C</v>
          </cell>
          <cell r="I1263">
            <v>2426</v>
          </cell>
          <cell r="J1263" t="str">
            <v>Coalition</v>
          </cell>
          <cell r="K1263" t="str">
            <v>per DOP website</v>
          </cell>
          <cell r="L1263">
            <v>41456</v>
          </cell>
          <cell r="M1263">
            <v>41828</v>
          </cell>
          <cell r="N1263" t="b">
            <v>0</v>
          </cell>
          <cell r="O1263">
            <v>2426</v>
          </cell>
        </row>
        <row r="1264">
          <cell r="E1264" t="str">
            <v>34MONTHLYCNON-REPRESENTED STATE EMPLOYEES</v>
          </cell>
          <cell r="F1264" t="str">
            <v>34</v>
          </cell>
          <cell r="G1264" t="str">
            <v>Monthly</v>
          </cell>
          <cell r="H1264" t="str">
            <v>C</v>
          </cell>
          <cell r="I1264">
            <v>2426</v>
          </cell>
          <cell r="J1264" t="str">
            <v>Non-Represented State Employees</v>
          </cell>
          <cell r="K1264" t="str">
            <v>per DOP website</v>
          </cell>
          <cell r="L1264">
            <v>41456</v>
          </cell>
          <cell r="M1264">
            <v>10848</v>
          </cell>
          <cell r="N1264" t="b">
            <v>0</v>
          </cell>
          <cell r="O1264">
            <v>2426</v>
          </cell>
        </row>
        <row r="1265">
          <cell r="E1265" t="str">
            <v>34MONTHLYCTEAMSTERS LOCAL UNION NUMBER 117</v>
          </cell>
          <cell r="F1265" t="str">
            <v>34</v>
          </cell>
          <cell r="G1265" t="str">
            <v>Monthly</v>
          </cell>
          <cell r="H1265" t="str">
            <v>C</v>
          </cell>
          <cell r="I1265">
            <v>2457</v>
          </cell>
          <cell r="J1265" t="str">
            <v>Teamsters Local Union Number 117</v>
          </cell>
          <cell r="K1265" t="str">
            <v>per Noli Benitez 201307</v>
          </cell>
          <cell r="L1265">
            <v>41456</v>
          </cell>
          <cell r="M1265">
            <v>10848</v>
          </cell>
          <cell r="N1265" t="b">
            <v>0</v>
          </cell>
          <cell r="O1265">
            <v>2457</v>
          </cell>
        </row>
        <row r="1266">
          <cell r="E1266" t="str">
            <v>34MONTHLYCWASHINGTON FEDERATION OF STATE EMPLOYEES</v>
          </cell>
          <cell r="F1266" t="str">
            <v>34</v>
          </cell>
          <cell r="G1266" t="str">
            <v>Monthly</v>
          </cell>
          <cell r="H1266" t="str">
            <v>C</v>
          </cell>
          <cell r="I1266">
            <v>2426</v>
          </cell>
          <cell r="J1266" t="str">
            <v>Washington Federation of State Employees</v>
          </cell>
          <cell r="K1266" t="str">
            <v>per DOP website</v>
          </cell>
          <cell r="L1266">
            <v>41456</v>
          </cell>
          <cell r="M1266">
            <v>24772</v>
          </cell>
          <cell r="N1266" t="b">
            <v>0</v>
          </cell>
          <cell r="O1266">
            <v>2426</v>
          </cell>
        </row>
        <row r="1267">
          <cell r="E1267" t="str">
            <v>34MONTHLYCWASHINGTON PUBLIC EMPLOYEES ASSOCIATION</v>
          </cell>
          <cell r="F1267" t="str">
            <v>34</v>
          </cell>
          <cell r="G1267" t="str">
            <v>Monthly</v>
          </cell>
          <cell r="H1267" t="str">
            <v>C</v>
          </cell>
          <cell r="I1267">
            <v>2426</v>
          </cell>
          <cell r="J1267" t="str">
            <v>Washington Public Employees Association</v>
          </cell>
          <cell r="K1267" t="str">
            <v>per DOP website</v>
          </cell>
          <cell r="L1267">
            <v>41456</v>
          </cell>
          <cell r="M1267">
            <v>29036</v>
          </cell>
          <cell r="N1267" t="b">
            <v>0</v>
          </cell>
          <cell r="O1267">
            <v>2426</v>
          </cell>
        </row>
        <row r="1268">
          <cell r="E1268" t="str">
            <v>34MONTHLYDCOALITION</v>
          </cell>
          <cell r="F1268" t="str">
            <v>34</v>
          </cell>
          <cell r="G1268" t="str">
            <v>Monthly</v>
          </cell>
          <cell r="H1268" t="str">
            <v>D</v>
          </cell>
          <cell r="I1268">
            <v>2482</v>
          </cell>
          <cell r="J1268" t="str">
            <v>Coalition</v>
          </cell>
          <cell r="K1268" t="str">
            <v>per DOP website</v>
          </cell>
          <cell r="L1268">
            <v>41456</v>
          </cell>
          <cell r="M1268">
            <v>41829</v>
          </cell>
          <cell r="N1268" t="b">
            <v>0</v>
          </cell>
          <cell r="O1268">
            <v>2482</v>
          </cell>
        </row>
        <row r="1269">
          <cell r="E1269" t="str">
            <v>34MONTHLYDNON-REPRESENTED STATE EMPLOYEES</v>
          </cell>
          <cell r="F1269" t="str">
            <v>34</v>
          </cell>
          <cell r="G1269" t="str">
            <v>Monthly</v>
          </cell>
          <cell r="H1269" t="str">
            <v>D</v>
          </cell>
          <cell r="I1269">
            <v>2482</v>
          </cell>
          <cell r="J1269" t="str">
            <v>Non-Represented State Employees</v>
          </cell>
          <cell r="K1269" t="str">
            <v>per DOP website</v>
          </cell>
          <cell r="L1269">
            <v>41456</v>
          </cell>
          <cell r="M1269">
            <v>10849</v>
          </cell>
          <cell r="N1269" t="b">
            <v>0</v>
          </cell>
          <cell r="O1269">
            <v>2482</v>
          </cell>
        </row>
        <row r="1270">
          <cell r="E1270" t="str">
            <v>34MONTHLYDTEAMSTERS LOCAL UNION NUMBER 117</v>
          </cell>
          <cell r="F1270" t="str">
            <v>34</v>
          </cell>
          <cell r="G1270" t="str">
            <v>Monthly</v>
          </cell>
          <cell r="H1270" t="str">
            <v>D</v>
          </cell>
          <cell r="I1270">
            <v>2513</v>
          </cell>
          <cell r="J1270" t="str">
            <v>Teamsters Local Union Number 117</v>
          </cell>
          <cell r="K1270" t="str">
            <v>per Noli Benitez 201307</v>
          </cell>
          <cell r="L1270">
            <v>41456</v>
          </cell>
          <cell r="M1270">
            <v>10849</v>
          </cell>
          <cell r="N1270" t="b">
            <v>0</v>
          </cell>
          <cell r="O1270">
            <v>2513</v>
          </cell>
        </row>
        <row r="1271">
          <cell r="E1271" t="str">
            <v>34MONTHLYDWASHINGTON FEDERATION OF STATE EMPLOYEES</v>
          </cell>
          <cell r="F1271" t="str">
            <v>34</v>
          </cell>
          <cell r="G1271" t="str">
            <v>Monthly</v>
          </cell>
          <cell r="H1271" t="str">
            <v>D</v>
          </cell>
          <cell r="I1271">
            <v>2482</v>
          </cell>
          <cell r="J1271" t="str">
            <v>Washington Federation of State Employees</v>
          </cell>
          <cell r="K1271" t="str">
            <v>per DOP website</v>
          </cell>
          <cell r="L1271">
            <v>41456</v>
          </cell>
          <cell r="M1271">
            <v>24773</v>
          </cell>
          <cell r="N1271" t="b">
            <v>0</v>
          </cell>
          <cell r="O1271">
            <v>2482</v>
          </cell>
        </row>
        <row r="1272">
          <cell r="E1272" t="str">
            <v>34MONTHLYDWASHINGTON PUBLIC EMPLOYEES ASSOCIATION</v>
          </cell>
          <cell r="F1272" t="str">
            <v>34</v>
          </cell>
          <cell r="G1272" t="str">
            <v>Monthly</v>
          </cell>
          <cell r="H1272" t="str">
            <v>D</v>
          </cell>
          <cell r="I1272">
            <v>2482</v>
          </cell>
          <cell r="J1272" t="str">
            <v>Washington Public Employees Association</v>
          </cell>
          <cell r="K1272" t="str">
            <v>per DOP website</v>
          </cell>
          <cell r="L1272">
            <v>41456</v>
          </cell>
          <cell r="M1272">
            <v>29037</v>
          </cell>
          <cell r="N1272" t="b">
            <v>0</v>
          </cell>
          <cell r="O1272">
            <v>2482</v>
          </cell>
        </row>
        <row r="1273">
          <cell r="E1273" t="str">
            <v>34MONTHLYECOALITION</v>
          </cell>
          <cell r="F1273" t="str">
            <v>34</v>
          </cell>
          <cell r="G1273" t="str">
            <v>Monthly</v>
          </cell>
          <cell r="H1273" t="str">
            <v>E</v>
          </cell>
          <cell r="I1273">
            <v>2542</v>
          </cell>
          <cell r="J1273" t="str">
            <v>Coalition</v>
          </cell>
          <cell r="K1273" t="str">
            <v>per DOP website</v>
          </cell>
          <cell r="L1273">
            <v>41456</v>
          </cell>
          <cell r="M1273">
            <v>41830</v>
          </cell>
          <cell r="N1273" t="b">
            <v>0</v>
          </cell>
          <cell r="O1273">
            <v>2542</v>
          </cell>
        </row>
        <row r="1274">
          <cell r="E1274" t="str">
            <v>34MONTHLYENON-REPRESENTED STATE EMPLOYEES</v>
          </cell>
          <cell r="F1274" t="str">
            <v>34</v>
          </cell>
          <cell r="G1274" t="str">
            <v>Monthly</v>
          </cell>
          <cell r="H1274" t="str">
            <v>E</v>
          </cell>
          <cell r="I1274">
            <v>2542</v>
          </cell>
          <cell r="J1274" t="str">
            <v>Non-Represented State Employees</v>
          </cell>
          <cell r="K1274" t="str">
            <v>per DOP website</v>
          </cell>
          <cell r="L1274">
            <v>41456</v>
          </cell>
          <cell r="M1274">
            <v>10850</v>
          </cell>
          <cell r="N1274" t="b">
            <v>0</v>
          </cell>
          <cell r="O1274">
            <v>2542</v>
          </cell>
        </row>
        <row r="1275">
          <cell r="E1275" t="str">
            <v>34MONTHLYETEAMSTERS LOCAL UNION NUMBER 117</v>
          </cell>
          <cell r="F1275" t="str">
            <v>34</v>
          </cell>
          <cell r="G1275" t="str">
            <v>Monthly</v>
          </cell>
          <cell r="H1275" t="str">
            <v>E</v>
          </cell>
          <cell r="I1275">
            <v>2574</v>
          </cell>
          <cell r="J1275" t="str">
            <v>Teamsters Local Union Number 117</v>
          </cell>
          <cell r="K1275" t="str">
            <v>per Noli Benitez 201307</v>
          </cell>
          <cell r="L1275">
            <v>41456</v>
          </cell>
          <cell r="M1275">
            <v>10850</v>
          </cell>
          <cell r="N1275" t="b">
            <v>0</v>
          </cell>
          <cell r="O1275">
            <v>2574</v>
          </cell>
        </row>
        <row r="1276">
          <cell r="E1276" t="str">
            <v>34MONTHLYEWASHINGTON FEDERATION OF STATE EMPLOYEES</v>
          </cell>
          <cell r="F1276" t="str">
            <v>34</v>
          </cell>
          <cell r="G1276" t="str">
            <v>Monthly</v>
          </cell>
          <cell r="H1276" t="str">
            <v>E</v>
          </cell>
          <cell r="I1276">
            <v>2542</v>
          </cell>
          <cell r="J1276" t="str">
            <v>Washington Federation of State Employees</v>
          </cell>
          <cell r="K1276" t="str">
            <v>per DOP website</v>
          </cell>
          <cell r="L1276">
            <v>41456</v>
          </cell>
          <cell r="M1276">
            <v>24774</v>
          </cell>
          <cell r="N1276" t="b">
            <v>0</v>
          </cell>
          <cell r="O1276">
            <v>2542</v>
          </cell>
        </row>
        <row r="1277">
          <cell r="E1277" t="str">
            <v>34MONTHLYEWASHINGTON PUBLIC EMPLOYEES ASSOCIATION</v>
          </cell>
          <cell r="F1277" t="str">
            <v>34</v>
          </cell>
          <cell r="G1277" t="str">
            <v>Monthly</v>
          </cell>
          <cell r="H1277" t="str">
            <v>E</v>
          </cell>
          <cell r="I1277">
            <v>2542</v>
          </cell>
          <cell r="J1277" t="str">
            <v>Washington Public Employees Association</v>
          </cell>
          <cell r="K1277" t="str">
            <v>per DOP website</v>
          </cell>
          <cell r="L1277">
            <v>41456</v>
          </cell>
          <cell r="M1277">
            <v>29038</v>
          </cell>
          <cell r="N1277" t="b">
            <v>0</v>
          </cell>
          <cell r="O1277">
            <v>2542</v>
          </cell>
        </row>
        <row r="1278">
          <cell r="E1278" t="str">
            <v>34MONTHLYFCOALITION</v>
          </cell>
          <cell r="F1278" t="str">
            <v>34</v>
          </cell>
          <cell r="G1278" t="str">
            <v>Monthly</v>
          </cell>
          <cell r="H1278" t="str">
            <v>F</v>
          </cell>
          <cell r="I1278">
            <v>2598</v>
          </cell>
          <cell r="J1278" t="str">
            <v>Coalition</v>
          </cell>
          <cell r="K1278" t="str">
            <v>per DOP website</v>
          </cell>
          <cell r="L1278">
            <v>41456</v>
          </cell>
          <cell r="M1278">
            <v>41831</v>
          </cell>
          <cell r="N1278" t="b">
            <v>0</v>
          </cell>
          <cell r="O1278">
            <v>2598</v>
          </cell>
        </row>
        <row r="1279">
          <cell r="E1279" t="str">
            <v>34MONTHLYFNON-REPRESENTED STATE EMPLOYEES</v>
          </cell>
          <cell r="F1279" t="str">
            <v>34</v>
          </cell>
          <cell r="G1279" t="str">
            <v>Monthly</v>
          </cell>
          <cell r="H1279" t="str">
            <v>F</v>
          </cell>
          <cell r="I1279">
            <v>2598</v>
          </cell>
          <cell r="J1279" t="str">
            <v>Non-Represented State Employees</v>
          </cell>
          <cell r="K1279" t="str">
            <v>per DOP website</v>
          </cell>
          <cell r="L1279">
            <v>41456</v>
          </cell>
          <cell r="M1279">
            <v>10851</v>
          </cell>
          <cell r="N1279" t="b">
            <v>0</v>
          </cell>
          <cell r="O1279">
            <v>2598</v>
          </cell>
        </row>
        <row r="1280">
          <cell r="E1280" t="str">
            <v>34MONTHLYFTEAMSTERS LOCAL UNION NUMBER 117</v>
          </cell>
          <cell r="F1280" t="str">
            <v>34</v>
          </cell>
          <cell r="G1280" t="str">
            <v>Monthly</v>
          </cell>
          <cell r="H1280" t="str">
            <v>F</v>
          </cell>
          <cell r="I1280">
            <v>2631</v>
          </cell>
          <cell r="J1280" t="str">
            <v>Teamsters Local Union Number 117</v>
          </cell>
          <cell r="K1280" t="str">
            <v>per Noli Benitez 201307</v>
          </cell>
          <cell r="L1280">
            <v>41456</v>
          </cell>
          <cell r="M1280">
            <v>10851</v>
          </cell>
          <cell r="N1280" t="b">
            <v>0</v>
          </cell>
          <cell r="O1280">
            <v>2631</v>
          </cell>
        </row>
        <row r="1281">
          <cell r="E1281" t="str">
            <v>34MONTHLYFWASHINGTON FEDERATION OF STATE EMPLOYEES</v>
          </cell>
          <cell r="F1281" t="str">
            <v>34</v>
          </cell>
          <cell r="G1281" t="str">
            <v>Monthly</v>
          </cell>
          <cell r="H1281" t="str">
            <v>F</v>
          </cell>
          <cell r="I1281">
            <v>2598</v>
          </cell>
          <cell r="J1281" t="str">
            <v>Washington Federation of State Employees</v>
          </cell>
          <cell r="K1281" t="str">
            <v>per DOP website</v>
          </cell>
          <cell r="L1281">
            <v>41456</v>
          </cell>
          <cell r="M1281">
            <v>24775</v>
          </cell>
          <cell r="N1281" t="b">
            <v>0</v>
          </cell>
          <cell r="O1281">
            <v>2598</v>
          </cell>
        </row>
        <row r="1282">
          <cell r="E1282" t="str">
            <v>34MONTHLYFWASHINGTON PUBLIC EMPLOYEES ASSOCIATION</v>
          </cell>
          <cell r="F1282" t="str">
            <v>34</v>
          </cell>
          <cell r="G1282" t="str">
            <v>Monthly</v>
          </cell>
          <cell r="H1282" t="str">
            <v>F</v>
          </cell>
          <cell r="I1282">
            <v>2598</v>
          </cell>
          <cell r="J1282" t="str">
            <v>Washington Public Employees Association</v>
          </cell>
          <cell r="K1282" t="str">
            <v>per DOP website</v>
          </cell>
          <cell r="L1282">
            <v>41456</v>
          </cell>
          <cell r="M1282">
            <v>29039</v>
          </cell>
          <cell r="N1282" t="b">
            <v>0</v>
          </cell>
          <cell r="O1282">
            <v>2598</v>
          </cell>
        </row>
        <row r="1283">
          <cell r="E1283" t="str">
            <v>34MONTHLYGCOALITION</v>
          </cell>
          <cell r="F1283" t="str">
            <v>34</v>
          </cell>
          <cell r="G1283" t="str">
            <v>Monthly</v>
          </cell>
          <cell r="H1283" t="str">
            <v>G</v>
          </cell>
          <cell r="I1283">
            <v>2663</v>
          </cell>
          <cell r="J1283" t="str">
            <v>Coalition</v>
          </cell>
          <cell r="K1283" t="str">
            <v>per DOP website</v>
          </cell>
          <cell r="L1283">
            <v>41456</v>
          </cell>
          <cell r="M1283">
            <v>41832</v>
          </cell>
          <cell r="N1283" t="b">
            <v>0</v>
          </cell>
          <cell r="O1283">
            <v>2663</v>
          </cell>
        </row>
        <row r="1284">
          <cell r="E1284" t="str">
            <v>34MONTHLYGNON-REPRESENTED STATE EMPLOYEES</v>
          </cell>
          <cell r="F1284" t="str">
            <v>34</v>
          </cell>
          <cell r="G1284" t="str">
            <v>Monthly</v>
          </cell>
          <cell r="H1284" t="str">
            <v>G</v>
          </cell>
          <cell r="I1284">
            <v>2663</v>
          </cell>
          <cell r="J1284" t="str">
            <v>Non-Represented State Employees</v>
          </cell>
          <cell r="K1284" t="str">
            <v>per DOP website</v>
          </cell>
          <cell r="L1284">
            <v>41456</v>
          </cell>
          <cell r="M1284">
            <v>10852</v>
          </cell>
          <cell r="N1284" t="b">
            <v>0</v>
          </cell>
          <cell r="O1284">
            <v>2663</v>
          </cell>
        </row>
        <row r="1285">
          <cell r="E1285" t="str">
            <v>34MONTHLYGTEAMSTERS LOCAL UNION NUMBER 117</v>
          </cell>
          <cell r="F1285" t="str">
            <v>34</v>
          </cell>
          <cell r="G1285" t="str">
            <v>Monthly</v>
          </cell>
          <cell r="H1285" t="str">
            <v>G</v>
          </cell>
          <cell r="I1285">
            <v>2697</v>
          </cell>
          <cell r="J1285" t="str">
            <v>Teamsters Local Union Number 117</v>
          </cell>
          <cell r="K1285" t="str">
            <v>per Noli Benitez 201307</v>
          </cell>
          <cell r="L1285">
            <v>41456</v>
          </cell>
          <cell r="M1285">
            <v>10852</v>
          </cell>
          <cell r="N1285" t="b">
            <v>0</v>
          </cell>
          <cell r="O1285">
            <v>2697</v>
          </cell>
        </row>
        <row r="1286">
          <cell r="E1286" t="str">
            <v>34MONTHLYGWASHINGTON FEDERATION OF STATE EMPLOYEES</v>
          </cell>
          <cell r="F1286" t="str">
            <v>34</v>
          </cell>
          <cell r="G1286" t="str">
            <v>Monthly</v>
          </cell>
          <cell r="H1286" t="str">
            <v>G</v>
          </cell>
          <cell r="I1286">
            <v>2663</v>
          </cell>
          <cell r="J1286" t="str">
            <v>Washington Federation of State Employees</v>
          </cell>
          <cell r="K1286" t="str">
            <v>per DOP website</v>
          </cell>
          <cell r="L1286">
            <v>41456</v>
          </cell>
          <cell r="M1286">
            <v>24776</v>
          </cell>
          <cell r="N1286" t="b">
            <v>0</v>
          </cell>
          <cell r="O1286">
            <v>2663</v>
          </cell>
        </row>
        <row r="1287">
          <cell r="E1287" t="str">
            <v>34MONTHLYGWASHINGTON PUBLIC EMPLOYEES ASSOCIATION</v>
          </cell>
          <cell r="F1287" t="str">
            <v>34</v>
          </cell>
          <cell r="G1287" t="str">
            <v>Monthly</v>
          </cell>
          <cell r="H1287" t="str">
            <v>G</v>
          </cell>
          <cell r="I1287">
            <v>2663</v>
          </cell>
          <cell r="J1287" t="str">
            <v>Washington Public Employees Association</v>
          </cell>
          <cell r="K1287" t="str">
            <v>per DOP website</v>
          </cell>
          <cell r="L1287">
            <v>41456</v>
          </cell>
          <cell r="M1287">
            <v>29040</v>
          </cell>
          <cell r="N1287" t="b">
            <v>0</v>
          </cell>
          <cell r="O1287">
            <v>2663</v>
          </cell>
        </row>
        <row r="1288">
          <cell r="E1288" t="str">
            <v>34MONTHLYHCOALITION</v>
          </cell>
          <cell r="F1288" t="str">
            <v>34</v>
          </cell>
          <cell r="G1288" t="str">
            <v>Monthly</v>
          </cell>
          <cell r="H1288" t="str">
            <v>H</v>
          </cell>
          <cell r="I1288">
            <v>2724</v>
          </cell>
          <cell r="J1288" t="str">
            <v>Coalition</v>
          </cell>
          <cell r="K1288" t="str">
            <v>per DOP website</v>
          </cell>
          <cell r="L1288">
            <v>41456</v>
          </cell>
          <cell r="M1288">
            <v>41833</v>
          </cell>
          <cell r="N1288" t="b">
            <v>0</v>
          </cell>
          <cell r="O1288">
            <v>2724</v>
          </cell>
        </row>
        <row r="1289">
          <cell r="E1289" t="str">
            <v>34MONTHLYHNON-REPRESENTED STATE EMPLOYEES</v>
          </cell>
          <cell r="F1289" t="str">
            <v>34</v>
          </cell>
          <cell r="G1289" t="str">
            <v>Monthly</v>
          </cell>
          <cell r="H1289" t="str">
            <v>H</v>
          </cell>
          <cell r="I1289">
            <v>2724</v>
          </cell>
          <cell r="J1289" t="str">
            <v>Non-Represented State Employees</v>
          </cell>
          <cell r="K1289" t="str">
            <v>per DOP website</v>
          </cell>
          <cell r="L1289">
            <v>41456</v>
          </cell>
          <cell r="M1289">
            <v>10853</v>
          </cell>
          <cell r="N1289" t="b">
            <v>0</v>
          </cell>
          <cell r="O1289">
            <v>2724</v>
          </cell>
        </row>
        <row r="1290">
          <cell r="E1290" t="str">
            <v>34MONTHLYHTEAMSTERS LOCAL UNION NUMBER 117</v>
          </cell>
          <cell r="F1290" t="str">
            <v>34</v>
          </cell>
          <cell r="G1290" t="str">
            <v>Monthly</v>
          </cell>
          <cell r="H1290" t="str">
            <v>H</v>
          </cell>
          <cell r="I1290">
            <v>2759</v>
          </cell>
          <cell r="J1290" t="str">
            <v>Teamsters Local Union Number 117</v>
          </cell>
          <cell r="K1290" t="str">
            <v>per Noli Benitez 201307</v>
          </cell>
          <cell r="L1290">
            <v>41456</v>
          </cell>
          <cell r="M1290">
            <v>10853</v>
          </cell>
          <cell r="N1290" t="b">
            <v>0</v>
          </cell>
          <cell r="O1290">
            <v>2759</v>
          </cell>
        </row>
        <row r="1291">
          <cell r="E1291" t="str">
            <v>34MONTHLYHWASHINGTON FEDERATION OF STATE EMPLOYEES</v>
          </cell>
          <cell r="F1291" t="str">
            <v>34</v>
          </cell>
          <cell r="G1291" t="str">
            <v>Monthly</v>
          </cell>
          <cell r="H1291" t="str">
            <v>H</v>
          </cell>
          <cell r="I1291">
            <v>2724</v>
          </cell>
          <cell r="J1291" t="str">
            <v>Washington Federation of State Employees</v>
          </cell>
          <cell r="K1291" t="str">
            <v>per DOP website</v>
          </cell>
          <cell r="L1291">
            <v>41456</v>
          </cell>
          <cell r="M1291">
            <v>24777</v>
          </cell>
          <cell r="N1291" t="b">
            <v>0</v>
          </cell>
          <cell r="O1291">
            <v>2724</v>
          </cell>
        </row>
        <row r="1292">
          <cell r="E1292" t="str">
            <v>34MONTHLYHWASHINGTON PUBLIC EMPLOYEES ASSOCIATION</v>
          </cell>
          <cell r="F1292" t="str">
            <v>34</v>
          </cell>
          <cell r="G1292" t="str">
            <v>Monthly</v>
          </cell>
          <cell r="H1292" t="str">
            <v>H</v>
          </cell>
          <cell r="I1292">
            <v>2724</v>
          </cell>
          <cell r="J1292" t="str">
            <v>Washington Public Employees Association</v>
          </cell>
          <cell r="K1292" t="str">
            <v>per DOP website</v>
          </cell>
          <cell r="L1292">
            <v>41456</v>
          </cell>
          <cell r="M1292">
            <v>29041</v>
          </cell>
          <cell r="N1292" t="b">
            <v>0</v>
          </cell>
          <cell r="O1292">
            <v>2724</v>
          </cell>
        </row>
        <row r="1293">
          <cell r="E1293" t="str">
            <v>34MONTHLYICOALITION</v>
          </cell>
          <cell r="F1293" t="str">
            <v>34</v>
          </cell>
          <cell r="G1293" t="str">
            <v>Monthly</v>
          </cell>
          <cell r="H1293" t="str">
            <v>I</v>
          </cell>
          <cell r="I1293">
            <v>2789</v>
          </cell>
          <cell r="J1293" t="str">
            <v>Coalition</v>
          </cell>
          <cell r="K1293" t="str">
            <v>per DOP website</v>
          </cell>
          <cell r="L1293">
            <v>41456</v>
          </cell>
          <cell r="M1293">
            <v>41834</v>
          </cell>
          <cell r="N1293" t="b">
            <v>0</v>
          </cell>
          <cell r="O1293">
            <v>2789</v>
          </cell>
        </row>
        <row r="1294">
          <cell r="E1294" t="str">
            <v>34MONTHLYINON-REPRESENTED STATE EMPLOYEES</v>
          </cell>
          <cell r="F1294" t="str">
            <v>34</v>
          </cell>
          <cell r="G1294" t="str">
            <v>Monthly</v>
          </cell>
          <cell r="H1294" t="str">
            <v>I</v>
          </cell>
          <cell r="I1294">
            <v>2789</v>
          </cell>
          <cell r="J1294" t="str">
            <v>Non-Represented State Employees</v>
          </cell>
          <cell r="K1294" t="str">
            <v>per DOP website</v>
          </cell>
          <cell r="L1294">
            <v>41456</v>
          </cell>
          <cell r="M1294">
            <v>10854</v>
          </cell>
          <cell r="N1294" t="b">
            <v>0</v>
          </cell>
          <cell r="O1294">
            <v>2789</v>
          </cell>
        </row>
        <row r="1295">
          <cell r="E1295" t="str">
            <v>34MONTHLYITEAMSTERS LOCAL UNION NUMBER 117</v>
          </cell>
          <cell r="F1295" t="str">
            <v>34</v>
          </cell>
          <cell r="G1295" t="str">
            <v>Monthly</v>
          </cell>
          <cell r="H1295" t="str">
            <v>I</v>
          </cell>
          <cell r="I1295">
            <v>2824</v>
          </cell>
          <cell r="J1295" t="str">
            <v>Teamsters Local Union Number 117</v>
          </cell>
          <cell r="K1295" t="str">
            <v>per Noli Benitez 201307</v>
          </cell>
          <cell r="L1295">
            <v>41456</v>
          </cell>
          <cell r="M1295">
            <v>10854</v>
          </cell>
          <cell r="N1295" t="b">
            <v>0</v>
          </cell>
          <cell r="O1295">
            <v>2824</v>
          </cell>
        </row>
        <row r="1296">
          <cell r="E1296" t="str">
            <v>34MONTHLYIWASHINGTON FEDERATION OF STATE EMPLOYEES</v>
          </cell>
          <cell r="F1296" t="str">
            <v>34</v>
          </cell>
          <cell r="G1296" t="str">
            <v>Monthly</v>
          </cell>
          <cell r="H1296" t="str">
            <v>I</v>
          </cell>
          <cell r="I1296">
            <v>2789</v>
          </cell>
          <cell r="J1296" t="str">
            <v>Washington Federation of State Employees</v>
          </cell>
          <cell r="K1296" t="str">
            <v>per DOP website</v>
          </cell>
          <cell r="L1296">
            <v>41456</v>
          </cell>
          <cell r="M1296">
            <v>24778</v>
          </cell>
          <cell r="N1296" t="b">
            <v>0</v>
          </cell>
          <cell r="O1296">
            <v>2789</v>
          </cell>
        </row>
        <row r="1297">
          <cell r="E1297" t="str">
            <v>34MONTHLYIWASHINGTON PUBLIC EMPLOYEES ASSOCIATION</v>
          </cell>
          <cell r="F1297" t="str">
            <v>34</v>
          </cell>
          <cell r="G1297" t="str">
            <v>Monthly</v>
          </cell>
          <cell r="H1297" t="str">
            <v>I</v>
          </cell>
          <cell r="I1297">
            <v>2789</v>
          </cell>
          <cell r="J1297" t="str">
            <v>Washington Public Employees Association</v>
          </cell>
          <cell r="K1297" t="str">
            <v>per DOP website</v>
          </cell>
          <cell r="L1297">
            <v>41456</v>
          </cell>
          <cell r="M1297">
            <v>29042</v>
          </cell>
          <cell r="N1297" t="b">
            <v>0</v>
          </cell>
          <cell r="O1297">
            <v>2789</v>
          </cell>
        </row>
        <row r="1298">
          <cell r="E1298" t="str">
            <v>34MONTHLYJCOALITION</v>
          </cell>
          <cell r="F1298" t="str">
            <v>34</v>
          </cell>
          <cell r="G1298" t="str">
            <v>Monthly</v>
          </cell>
          <cell r="H1298" t="str">
            <v>J</v>
          </cell>
          <cell r="I1298">
            <v>2855</v>
          </cell>
          <cell r="J1298" t="str">
            <v>Coalition</v>
          </cell>
          <cell r="K1298" t="str">
            <v>per DOP website</v>
          </cell>
          <cell r="L1298">
            <v>41456</v>
          </cell>
          <cell r="M1298">
            <v>41835</v>
          </cell>
          <cell r="N1298" t="b">
            <v>0</v>
          </cell>
          <cell r="O1298">
            <v>2855</v>
          </cell>
        </row>
        <row r="1299">
          <cell r="E1299" t="str">
            <v>34MONTHLYJNON-REPRESENTED STATE EMPLOYEES</v>
          </cell>
          <cell r="F1299" t="str">
            <v>34</v>
          </cell>
          <cell r="G1299" t="str">
            <v>Monthly</v>
          </cell>
          <cell r="H1299" t="str">
            <v>J</v>
          </cell>
          <cell r="I1299">
            <v>2855</v>
          </cell>
          <cell r="J1299" t="str">
            <v>Non-Represented State Employees</v>
          </cell>
          <cell r="K1299" t="str">
            <v>per DOP website</v>
          </cell>
          <cell r="L1299">
            <v>41456</v>
          </cell>
          <cell r="M1299">
            <v>10855</v>
          </cell>
          <cell r="N1299" t="b">
            <v>0</v>
          </cell>
          <cell r="O1299">
            <v>2855</v>
          </cell>
        </row>
        <row r="1300">
          <cell r="E1300" t="str">
            <v>34MONTHLYJTEAMSTERS LOCAL UNION NUMBER 117</v>
          </cell>
          <cell r="F1300" t="str">
            <v>34</v>
          </cell>
          <cell r="G1300" t="str">
            <v>Monthly</v>
          </cell>
          <cell r="H1300" t="str">
            <v>J</v>
          </cell>
          <cell r="I1300">
            <v>2891</v>
          </cell>
          <cell r="J1300" t="str">
            <v>Teamsters Local Union Number 117</v>
          </cell>
          <cell r="K1300" t="str">
            <v>per Noli Benitez 201307</v>
          </cell>
          <cell r="L1300">
            <v>41456</v>
          </cell>
          <cell r="M1300">
            <v>10855</v>
          </cell>
          <cell r="N1300" t="b">
            <v>0</v>
          </cell>
          <cell r="O1300">
            <v>2891</v>
          </cell>
        </row>
        <row r="1301">
          <cell r="E1301" t="str">
            <v>34MONTHLYJWASHINGTON FEDERATION OF STATE EMPLOYEES</v>
          </cell>
          <cell r="F1301" t="str">
            <v>34</v>
          </cell>
          <cell r="G1301" t="str">
            <v>Monthly</v>
          </cell>
          <cell r="H1301" t="str">
            <v>J</v>
          </cell>
          <cell r="I1301">
            <v>2855</v>
          </cell>
          <cell r="J1301" t="str">
            <v>Washington Federation of State Employees</v>
          </cell>
          <cell r="K1301" t="str">
            <v>per DOP website</v>
          </cell>
          <cell r="L1301">
            <v>41456</v>
          </cell>
          <cell r="M1301">
            <v>24779</v>
          </cell>
          <cell r="N1301" t="b">
            <v>0</v>
          </cell>
          <cell r="O1301">
            <v>2855</v>
          </cell>
        </row>
        <row r="1302">
          <cell r="E1302" t="str">
            <v>34MONTHLYJWASHINGTON PUBLIC EMPLOYEES ASSOCIATION</v>
          </cell>
          <cell r="F1302" t="str">
            <v>34</v>
          </cell>
          <cell r="G1302" t="str">
            <v>Monthly</v>
          </cell>
          <cell r="H1302" t="str">
            <v>J</v>
          </cell>
          <cell r="I1302">
            <v>2855</v>
          </cell>
          <cell r="J1302" t="str">
            <v>Washington Public Employees Association</v>
          </cell>
          <cell r="K1302" t="str">
            <v>per DOP website</v>
          </cell>
          <cell r="L1302">
            <v>41456</v>
          </cell>
          <cell r="M1302">
            <v>29043</v>
          </cell>
          <cell r="N1302" t="b">
            <v>0</v>
          </cell>
          <cell r="O1302">
            <v>2855</v>
          </cell>
        </row>
        <row r="1303">
          <cell r="E1303" t="str">
            <v>34MONTHLYKCOALITION</v>
          </cell>
          <cell r="F1303" t="str">
            <v>34</v>
          </cell>
          <cell r="G1303" t="str">
            <v>Monthly</v>
          </cell>
          <cell r="H1303" t="str">
            <v>K</v>
          </cell>
          <cell r="I1303">
            <v>2920</v>
          </cell>
          <cell r="J1303" t="str">
            <v>Coalition</v>
          </cell>
          <cell r="K1303" t="str">
            <v>per DOP website</v>
          </cell>
          <cell r="L1303">
            <v>41456</v>
          </cell>
          <cell r="M1303">
            <v>41836</v>
          </cell>
          <cell r="N1303" t="b">
            <v>0</v>
          </cell>
          <cell r="O1303">
            <v>2920</v>
          </cell>
        </row>
        <row r="1304">
          <cell r="E1304" t="str">
            <v>34MONTHLYKNON-REPRESENTED STATE EMPLOYEES</v>
          </cell>
          <cell r="F1304" t="str">
            <v>34</v>
          </cell>
          <cell r="G1304" t="str">
            <v>Monthly</v>
          </cell>
          <cell r="H1304" t="str">
            <v>K</v>
          </cell>
          <cell r="I1304">
            <v>2920</v>
          </cell>
          <cell r="J1304" t="str">
            <v>Non-Represented State Employees</v>
          </cell>
          <cell r="K1304" t="str">
            <v>per DOP website</v>
          </cell>
          <cell r="L1304">
            <v>41456</v>
          </cell>
          <cell r="M1304">
            <v>10856</v>
          </cell>
          <cell r="N1304" t="b">
            <v>0</v>
          </cell>
          <cell r="O1304">
            <v>2920</v>
          </cell>
        </row>
        <row r="1305">
          <cell r="E1305" t="str">
            <v>34MONTHLYKTEAMSTERS LOCAL UNION NUMBER 117</v>
          </cell>
          <cell r="F1305" t="str">
            <v>34</v>
          </cell>
          <cell r="G1305" t="str">
            <v>Monthly</v>
          </cell>
          <cell r="H1305" t="str">
            <v>K</v>
          </cell>
          <cell r="I1305">
            <v>2957</v>
          </cell>
          <cell r="J1305" t="str">
            <v>Teamsters Local Union Number 117</v>
          </cell>
          <cell r="K1305" t="str">
            <v>per Noli Benitez 201307</v>
          </cell>
          <cell r="L1305">
            <v>41456</v>
          </cell>
          <cell r="M1305">
            <v>10856</v>
          </cell>
          <cell r="N1305" t="b">
            <v>0</v>
          </cell>
          <cell r="O1305">
            <v>2957</v>
          </cell>
        </row>
        <row r="1306">
          <cell r="E1306" t="str">
            <v>34MONTHLYKWASHINGTON FEDERATION OF STATE EMPLOYEES</v>
          </cell>
          <cell r="F1306" t="str">
            <v>34</v>
          </cell>
          <cell r="G1306" t="str">
            <v>Monthly</v>
          </cell>
          <cell r="H1306" t="str">
            <v>K</v>
          </cell>
          <cell r="I1306">
            <v>2920</v>
          </cell>
          <cell r="J1306" t="str">
            <v>Washington Federation of State Employees</v>
          </cell>
          <cell r="K1306" t="str">
            <v>per DOP website</v>
          </cell>
          <cell r="L1306">
            <v>41456</v>
          </cell>
          <cell r="M1306">
            <v>24780</v>
          </cell>
          <cell r="N1306" t="b">
            <v>0</v>
          </cell>
          <cell r="O1306">
            <v>2920</v>
          </cell>
        </row>
        <row r="1307">
          <cell r="E1307" t="str">
            <v>34MONTHLYKWASHINGTON PUBLIC EMPLOYEES ASSOCIATION</v>
          </cell>
          <cell r="F1307" t="str">
            <v>34</v>
          </cell>
          <cell r="G1307" t="str">
            <v>Monthly</v>
          </cell>
          <cell r="H1307" t="str">
            <v>K</v>
          </cell>
          <cell r="I1307">
            <v>2920</v>
          </cell>
          <cell r="J1307" t="str">
            <v>Washington Public Employees Association</v>
          </cell>
          <cell r="K1307" t="str">
            <v>per DOP website</v>
          </cell>
          <cell r="L1307">
            <v>41456</v>
          </cell>
          <cell r="M1307">
            <v>29044</v>
          </cell>
          <cell r="N1307" t="b">
            <v>0</v>
          </cell>
          <cell r="O1307">
            <v>2920</v>
          </cell>
        </row>
        <row r="1308">
          <cell r="E1308" t="str">
            <v>34MONTHLYLCOALITION</v>
          </cell>
          <cell r="F1308" t="str">
            <v>34</v>
          </cell>
          <cell r="G1308" t="str">
            <v>Monthly</v>
          </cell>
          <cell r="H1308" t="str">
            <v>L</v>
          </cell>
          <cell r="I1308">
            <v>2994</v>
          </cell>
          <cell r="J1308" t="str">
            <v>Coalition</v>
          </cell>
          <cell r="K1308" t="str">
            <v>per DOP website</v>
          </cell>
          <cell r="L1308">
            <v>41456</v>
          </cell>
          <cell r="M1308">
            <v>41837</v>
          </cell>
          <cell r="N1308" t="b">
            <v>0</v>
          </cell>
          <cell r="O1308">
            <v>2994</v>
          </cell>
        </row>
        <row r="1309">
          <cell r="E1309" t="str">
            <v>34MONTHLYLNON-REPRESENTED STATE EMPLOYEES</v>
          </cell>
          <cell r="F1309" t="str">
            <v>34</v>
          </cell>
          <cell r="G1309" t="str">
            <v>Monthly</v>
          </cell>
          <cell r="H1309" t="str">
            <v>L</v>
          </cell>
          <cell r="I1309">
            <v>2994</v>
          </cell>
          <cell r="J1309" t="str">
            <v>Non-Represented State Employees</v>
          </cell>
          <cell r="K1309" t="str">
            <v>per DOP website</v>
          </cell>
          <cell r="L1309">
            <v>41456</v>
          </cell>
          <cell r="M1309">
            <v>10857</v>
          </cell>
          <cell r="N1309" t="b">
            <v>0</v>
          </cell>
          <cell r="O1309">
            <v>2994</v>
          </cell>
        </row>
        <row r="1310">
          <cell r="E1310" t="str">
            <v>34MONTHLYLTEAMSTERS LOCAL UNION NUMBER 117</v>
          </cell>
          <cell r="F1310" t="str">
            <v>34</v>
          </cell>
          <cell r="G1310" t="str">
            <v>Monthly</v>
          </cell>
          <cell r="H1310" t="str">
            <v>L</v>
          </cell>
          <cell r="I1310">
            <v>3031</v>
          </cell>
          <cell r="J1310" t="str">
            <v>Teamsters Local Union Number 117</v>
          </cell>
          <cell r="K1310" t="str">
            <v>per Noli Benitez 201307</v>
          </cell>
          <cell r="L1310">
            <v>41456</v>
          </cell>
          <cell r="M1310">
            <v>10857</v>
          </cell>
          <cell r="N1310" t="b">
            <v>0</v>
          </cell>
          <cell r="O1310">
            <v>3031</v>
          </cell>
        </row>
        <row r="1311">
          <cell r="E1311" t="str">
            <v>34MONTHLYLWASHINGTON FEDERATION OF STATE EMPLOYEES</v>
          </cell>
          <cell r="F1311" t="str">
            <v>34</v>
          </cell>
          <cell r="G1311" t="str">
            <v>Monthly</v>
          </cell>
          <cell r="H1311" t="str">
            <v>L</v>
          </cell>
          <cell r="I1311">
            <v>2994</v>
          </cell>
          <cell r="J1311" t="str">
            <v>Washington Federation of State Employees</v>
          </cell>
          <cell r="K1311" t="str">
            <v>per DOP website</v>
          </cell>
          <cell r="L1311">
            <v>41456</v>
          </cell>
          <cell r="M1311">
            <v>24781</v>
          </cell>
          <cell r="N1311" t="b">
            <v>0</v>
          </cell>
          <cell r="O1311">
            <v>2994</v>
          </cell>
        </row>
        <row r="1312">
          <cell r="E1312" t="str">
            <v>34MONTHLYLWASHINGTON PUBLIC EMPLOYEES ASSOCIATION</v>
          </cell>
          <cell r="F1312" t="str">
            <v>34</v>
          </cell>
          <cell r="G1312" t="str">
            <v>Monthly</v>
          </cell>
          <cell r="H1312" t="str">
            <v>L</v>
          </cell>
          <cell r="I1312">
            <v>2994</v>
          </cell>
          <cell r="J1312" t="str">
            <v>Washington Public Employees Association</v>
          </cell>
          <cell r="K1312" t="str">
            <v>per DOP website</v>
          </cell>
          <cell r="L1312">
            <v>41456</v>
          </cell>
          <cell r="M1312">
            <v>29045</v>
          </cell>
          <cell r="N1312" t="b">
            <v>0</v>
          </cell>
          <cell r="O1312">
            <v>2994</v>
          </cell>
        </row>
        <row r="1313">
          <cell r="E1313" t="str">
            <v>34MONTHLYMCOALITION</v>
          </cell>
          <cell r="F1313" t="str">
            <v>34</v>
          </cell>
          <cell r="G1313" t="str">
            <v>Monthly</v>
          </cell>
          <cell r="H1313" t="str">
            <v>M</v>
          </cell>
          <cell r="I1313">
            <v>3063</v>
          </cell>
          <cell r="J1313" t="str">
            <v>Coalition</v>
          </cell>
          <cell r="K1313" t="str">
            <v>per DOP website</v>
          </cell>
          <cell r="L1313">
            <v>41456</v>
          </cell>
          <cell r="M1313">
            <v>41838</v>
          </cell>
          <cell r="N1313" t="b">
            <v>0</v>
          </cell>
          <cell r="O1313">
            <v>3063</v>
          </cell>
        </row>
        <row r="1314">
          <cell r="E1314" t="str">
            <v>34MONTHLYMNON-REPRESENTED STATE EMPLOYEES</v>
          </cell>
          <cell r="F1314" t="str">
            <v>34</v>
          </cell>
          <cell r="G1314" t="str">
            <v>Monthly</v>
          </cell>
          <cell r="H1314" t="str">
            <v>M</v>
          </cell>
          <cell r="I1314">
            <v>3063</v>
          </cell>
          <cell r="J1314" t="str">
            <v>Non-Represented State Employees</v>
          </cell>
          <cell r="K1314" t="str">
            <v>per DOP website</v>
          </cell>
          <cell r="L1314">
            <v>41456</v>
          </cell>
          <cell r="M1314">
            <v>10858</v>
          </cell>
          <cell r="N1314" t="b">
            <v>0</v>
          </cell>
          <cell r="O1314">
            <v>3063</v>
          </cell>
        </row>
        <row r="1315">
          <cell r="E1315" t="str">
            <v>34MONTHLYMTEAMSTERS LOCAL UNION NUMBER 117</v>
          </cell>
          <cell r="F1315" t="str">
            <v>34</v>
          </cell>
          <cell r="G1315" t="str">
            <v>Monthly</v>
          </cell>
          <cell r="H1315" t="str">
            <v>M</v>
          </cell>
          <cell r="I1315">
            <v>3102</v>
          </cell>
          <cell r="J1315" t="str">
            <v>Teamsters Local Union Number 117</v>
          </cell>
          <cell r="K1315" t="str">
            <v>per Noli Benitez 201307</v>
          </cell>
          <cell r="L1315">
            <v>41456</v>
          </cell>
          <cell r="M1315">
            <v>10858</v>
          </cell>
          <cell r="N1315" t="b">
            <v>0</v>
          </cell>
          <cell r="O1315">
            <v>3102</v>
          </cell>
        </row>
        <row r="1316">
          <cell r="E1316" t="str">
            <v>34MONTHLYMWASHINGTON FEDERATION OF STATE EMPLOYEES</v>
          </cell>
          <cell r="F1316" t="str">
            <v>34</v>
          </cell>
          <cell r="G1316" t="str">
            <v>Monthly</v>
          </cell>
          <cell r="H1316" t="str">
            <v>M</v>
          </cell>
          <cell r="I1316">
            <v>3063</v>
          </cell>
          <cell r="J1316" t="str">
            <v>Washington Federation of State Employees</v>
          </cell>
          <cell r="K1316" t="str">
            <v>per DOP website</v>
          </cell>
          <cell r="L1316">
            <v>41456</v>
          </cell>
          <cell r="M1316">
            <v>24782</v>
          </cell>
          <cell r="N1316" t="b">
            <v>0</v>
          </cell>
          <cell r="O1316">
            <v>3063</v>
          </cell>
        </row>
        <row r="1317">
          <cell r="E1317" t="str">
            <v>34MONTHLYMWASHINGTON PUBLIC EMPLOYEES ASSOCIATION</v>
          </cell>
          <cell r="F1317" t="str">
            <v>34</v>
          </cell>
          <cell r="G1317" t="str">
            <v>Monthly</v>
          </cell>
          <cell r="H1317" t="str">
            <v>M</v>
          </cell>
          <cell r="I1317">
            <v>3063</v>
          </cell>
          <cell r="J1317" t="str">
            <v>Washington Public Employees Association</v>
          </cell>
          <cell r="K1317" t="str">
            <v>per DOP website</v>
          </cell>
          <cell r="L1317">
            <v>41456</v>
          </cell>
          <cell r="M1317">
            <v>29046</v>
          </cell>
          <cell r="N1317" t="b">
            <v>0</v>
          </cell>
          <cell r="O1317">
            <v>3063</v>
          </cell>
        </row>
        <row r="1318">
          <cell r="E1318" t="str">
            <v>35GMONTHLYGNON-REPRESENTED STATE EMPLOYEES</v>
          </cell>
          <cell r="F1318" t="str">
            <v>35G</v>
          </cell>
          <cell r="G1318" t="str">
            <v>Monthly</v>
          </cell>
          <cell r="H1318" t="str">
            <v>G</v>
          </cell>
          <cell r="I1318">
            <v>2724</v>
          </cell>
          <cell r="J1318" t="str">
            <v>Non-Represented State Employees</v>
          </cell>
          <cell r="K1318" t="str">
            <v>per DOP website</v>
          </cell>
          <cell r="L1318">
            <v>41456</v>
          </cell>
          <cell r="M1318">
            <v>10664</v>
          </cell>
          <cell r="N1318" t="b">
            <v>1</v>
          </cell>
          <cell r="O1318">
            <v>2724</v>
          </cell>
        </row>
        <row r="1319">
          <cell r="E1319" t="str">
            <v>35GMONTHLYGWASHINGTON FEDERATION OF STATE EMPLOYEES</v>
          </cell>
          <cell r="F1319" t="str">
            <v>35G</v>
          </cell>
          <cell r="G1319" t="str">
            <v>Monthly</v>
          </cell>
          <cell r="H1319" t="str">
            <v>G</v>
          </cell>
          <cell r="I1319">
            <v>2724</v>
          </cell>
          <cell r="J1319" t="str">
            <v>Washington Federation of State Employees</v>
          </cell>
          <cell r="K1319" t="str">
            <v>per DOP website</v>
          </cell>
          <cell r="L1319">
            <v>41456</v>
          </cell>
          <cell r="M1319">
            <v>10665</v>
          </cell>
          <cell r="N1319" t="b">
            <v>1</v>
          </cell>
          <cell r="O1319">
            <v>2724</v>
          </cell>
        </row>
        <row r="1320">
          <cell r="E1320" t="str">
            <v>35GMONTHLYHNON-REPRESENTED STATE EMPLOYEES</v>
          </cell>
          <cell r="F1320" t="str">
            <v>35G</v>
          </cell>
          <cell r="G1320" t="str">
            <v>Monthly</v>
          </cell>
          <cell r="H1320" t="str">
            <v>H</v>
          </cell>
          <cell r="I1320">
            <v>2789</v>
          </cell>
          <cell r="J1320" t="str">
            <v>Non-Represented State Employees</v>
          </cell>
          <cell r="K1320" t="str">
            <v>per DOP website</v>
          </cell>
          <cell r="L1320">
            <v>41456</v>
          </cell>
          <cell r="M1320">
            <v>10666</v>
          </cell>
          <cell r="N1320" t="b">
            <v>1</v>
          </cell>
          <cell r="O1320">
            <v>2789</v>
          </cell>
        </row>
        <row r="1321">
          <cell r="E1321" t="str">
            <v>35GMONTHLYHWASHINGTON FEDERATION OF STATE EMPLOYEES</v>
          </cell>
          <cell r="F1321" t="str">
            <v>35G</v>
          </cell>
          <cell r="G1321" t="str">
            <v>Monthly</v>
          </cell>
          <cell r="H1321" t="str">
            <v>H</v>
          </cell>
          <cell r="I1321">
            <v>2789</v>
          </cell>
          <cell r="J1321" t="str">
            <v>Washington Federation of State Employees</v>
          </cell>
          <cell r="K1321" t="str">
            <v>per DOP website</v>
          </cell>
          <cell r="L1321">
            <v>41456</v>
          </cell>
          <cell r="M1321">
            <v>10667</v>
          </cell>
          <cell r="N1321" t="b">
            <v>1</v>
          </cell>
          <cell r="O1321">
            <v>2789</v>
          </cell>
        </row>
        <row r="1322">
          <cell r="E1322" t="str">
            <v>35GMONTHLYINON-REPRESENTED STATE EMPLOYEES</v>
          </cell>
          <cell r="F1322" t="str">
            <v>35G</v>
          </cell>
          <cell r="G1322" t="str">
            <v>Monthly</v>
          </cell>
          <cell r="H1322" t="str">
            <v>I</v>
          </cell>
          <cell r="I1322">
            <v>2855</v>
          </cell>
          <cell r="J1322" t="str">
            <v>Non-Represented State Employees</v>
          </cell>
          <cell r="K1322" t="str">
            <v>per DOP website</v>
          </cell>
          <cell r="L1322">
            <v>41456</v>
          </cell>
          <cell r="M1322">
            <v>10668</v>
          </cell>
          <cell r="N1322" t="b">
            <v>1</v>
          </cell>
          <cell r="O1322">
            <v>2855</v>
          </cell>
        </row>
        <row r="1323">
          <cell r="E1323" t="str">
            <v>35GMONTHLYIWASHINGTON FEDERATION OF STATE EMPLOYEES</v>
          </cell>
          <cell r="F1323" t="str">
            <v>35G</v>
          </cell>
          <cell r="G1323" t="str">
            <v>Monthly</v>
          </cell>
          <cell r="H1323" t="str">
            <v>I</v>
          </cell>
          <cell r="I1323">
            <v>2855</v>
          </cell>
          <cell r="J1323" t="str">
            <v>Washington Federation of State Employees</v>
          </cell>
          <cell r="K1323" t="str">
            <v>per DOP website</v>
          </cell>
          <cell r="L1323">
            <v>41456</v>
          </cell>
          <cell r="M1323">
            <v>10669</v>
          </cell>
          <cell r="N1323" t="b">
            <v>1</v>
          </cell>
          <cell r="O1323">
            <v>2855</v>
          </cell>
        </row>
        <row r="1324">
          <cell r="E1324" t="str">
            <v>35GMONTHLYJNON-REPRESENTED STATE EMPLOYEES</v>
          </cell>
          <cell r="F1324" t="str">
            <v>35G</v>
          </cell>
          <cell r="G1324" t="str">
            <v>Monthly</v>
          </cell>
          <cell r="H1324" t="str">
            <v>J</v>
          </cell>
          <cell r="I1324">
            <v>2920</v>
          </cell>
          <cell r="J1324" t="str">
            <v>Non-Represented State Employees</v>
          </cell>
          <cell r="K1324" t="str">
            <v>per DOP website</v>
          </cell>
          <cell r="L1324">
            <v>41456</v>
          </cell>
          <cell r="M1324">
            <v>10670</v>
          </cell>
          <cell r="N1324" t="b">
            <v>1</v>
          </cell>
          <cell r="O1324">
            <v>2920</v>
          </cell>
        </row>
        <row r="1325">
          <cell r="E1325" t="str">
            <v>35GMONTHLYJWASHINGTON FEDERATION OF STATE EMPLOYEES</v>
          </cell>
          <cell r="F1325" t="str">
            <v>35G</v>
          </cell>
          <cell r="G1325" t="str">
            <v>Monthly</v>
          </cell>
          <cell r="H1325" t="str">
            <v>J</v>
          </cell>
          <cell r="I1325">
            <v>2920</v>
          </cell>
          <cell r="J1325" t="str">
            <v>Washington Federation of State Employees</v>
          </cell>
          <cell r="K1325" t="str">
            <v>per DOP website</v>
          </cell>
          <cell r="L1325">
            <v>41456</v>
          </cell>
          <cell r="M1325">
            <v>10671</v>
          </cell>
          <cell r="N1325" t="b">
            <v>1</v>
          </cell>
          <cell r="O1325">
            <v>2920</v>
          </cell>
        </row>
        <row r="1326">
          <cell r="E1326" t="str">
            <v>35GMONTHLYKNON-REPRESENTED STATE EMPLOYEES</v>
          </cell>
          <cell r="F1326" t="str">
            <v>35G</v>
          </cell>
          <cell r="G1326" t="str">
            <v>Monthly</v>
          </cell>
          <cell r="H1326" t="str">
            <v>K</v>
          </cell>
          <cell r="I1326">
            <v>2994</v>
          </cell>
          <cell r="J1326" t="str">
            <v>Non-Represented State Employees</v>
          </cell>
          <cell r="K1326" t="str">
            <v>per DOP website</v>
          </cell>
          <cell r="L1326">
            <v>41456</v>
          </cell>
          <cell r="M1326">
            <v>10672</v>
          </cell>
          <cell r="N1326" t="b">
            <v>1</v>
          </cell>
          <cell r="O1326">
            <v>2994</v>
          </cell>
        </row>
        <row r="1327">
          <cell r="E1327" t="str">
            <v>35GMONTHLYKWASHINGTON FEDERATION OF STATE EMPLOYEES</v>
          </cell>
          <cell r="F1327" t="str">
            <v>35G</v>
          </cell>
          <cell r="G1327" t="str">
            <v>Monthly</v>
          </cell>
          <cell r="H1327" t="str">
            <v>K</v>
          </cell>
          <cell r="I1327">
            <v>2994</v>
          </cell>
          <cell r="J1327" t="str">
            <v>Washington Federation of State Employees</v>
          </cell>
          <cell r="K1327" t="str">
            <v>per DOP website</v>
          </cell>
          <cell r="L1327">
            <v>41456</v>
          </cell>
          <cell r="M1327">
            <v>10673</v>
          </cell>
          <cell r="N1327" t="b">
            <v>1</v>
          </cell>
          <cell r="O1327">
            <v>2994</v>
          </cell>
        </row>
        <row r="1328">
          <cell r="E1328" t="str">
            <v>35GMONTHLYLNON-REPRESENTED STATE EMPLOYEES</v>
          </cell>
          <cell r="F1328" t="str">
            <v>35G</v>
          </cell>
          <cell r="G1328" t="str">
            <v>Monthly</v>
          </cell>
          <cell r="H1328" t="str">
            <v>L</v>
          </cell>
          <cell r="I1328">
            <v>3063</v>
          </cell>
          <cell r="J1328" t="str">
            <v>Non-Represented State Employees</v>
          </cell>
          <cell r="K1328" t="str">
            <v>per DOP website</v>
          </cell>
          <cell r="L1328">
            <v>41456</v>
          </cell>
          <cell r="M1328">
            <v>10674</v>
          </cell>
          <cell r="N1328" t="b">
            <v>1</v>
          </cell>
          <cell r="O1328">
            <v>3063</v>
          </cell>
        </row>
        <row r="1329">
          <cell r="E1329" t="str">
            <v>35GMONTHLYLWASHINGTON FEDERATION OF STATE EMPLOYEES</v>
          </cell>
          <cell r="F1329" t="str">
            <v>35G</v>
          </cell>
          <cell r="G1329" t="str">
            <v>Monthly</v>
          </cell>
          <cell r="H1329" t="str">
            <v>L</v>
          </cell>
          <cell r="I1329">
            <v>3063</v>
          </cell>
          <cell r="J1329" t="str">
            <v>Washington Federation of State Employees</v>
          </cell>
          <cell r="K1329" t="str">
            <v>per DOP website</v>
          </cell>
          <cell r="L1329">
            <v>41456</v>
          </cell>
          <cell r="M1329">
            <v>10675</v>
          </cell>
          <cell r="N1329" t="b">
            <v>1</v>
          </cell>
          <cell r="O1329">
            <v>3063</v>
          </cell>
        </row>
        <row r="1330">
          <cell r="E1330" t="str">
            <v>35GMONTHLYMNON-REPRESENTED STATE EMPLOYEES</v>
          </cell>
          <cell r="F1330" t="str">
            <v>35G</v>
          </cell>
          <cell r="G1330" t="str">
            <v>Monthly</v>
          </cell>
          <cell r="H1330" t="str">
            <v>M</v>
          </cell>
          <cell r="I1330">
            <v>3135</v>
          </cell>
          <cell r="J1330" t="str">
            <v>Non-Represented State Employees</v>
          </cell>
          <cell r="K1330" t="str">
            <v>per DOP website</v>
          </cell>
          <cell r="L1330">
            <v>41456</v>
          </cell>
          <cell r="M1330">
            <v>10674</v>
          </cell>
          <cell r="N1330" t="b">
            <v>1</v>
          </cell>
          <cell r="O1330">
            <v>3135</v>
          </cell>
        </row>
        <row r="1331">
          <cell r="E1331" t="str">
            <v>35GMONTHLYMWASHINGTON FEDERATION OF STATE EMPLOYEES</v>
          </cell>
          <cell r="F1331" t="str">
            <v>35G</v>
          </cell>
          <cell r="G1331" t="str">
            <v>Monthly</v>
          </cell>
          <cell r="H1331" t="str">
            <v>M</v>
          </cell>
          <cell r="I1331">
            <v>3135</v>
          </cell>
          <cell r="J1331" t="str">
            <v>Washington Federation of State Employees</v>
          </cell>
          <cell r="K1331" t="str">
            <v>per DOP website</v>
          </cell>
          <cell r="L1331">
            <v>41456</v>
          </cell>
          <cell r="M1331">
            <v>10675</v>
          </cell>
          <cell r="N1331" t="b">
            <v>1</v>
          </cell>
          <cell r="O1331">
            <v>3135</v>
          </cell>
        </row>
        <row r="1332">
          <cell r="E1332" t="str">
            <v>35MONTHLYACOALITION</v>
          </cell>
          <cell r="F1332" t="str">
            <v>35</v>
          </cell>
          <cell r="G1332" t="str">
            <v>Monthly</v>
          </cell>
          <cell r="H1332" t="str">
            <v>A</v>
          </cell>
          <cell r="I1332">
            <v>2370</v>
          </cell>
          <cell r="J1332" t="str">
            <v>Coalition</v>
          </cell>
          <cell r="K1332" t="str">
            <v>per DOP website</v>
          </cell>
          <cell r="L1332">
            <v>41456</v>
          </cell>
          <cell r="M1332">
            <v>41878</v>
          </cell>
          <cell r="N1332" t="b">
            <v>0</v>
          </cell>
          <cell r="O1332">
            <v>2370</v>
          </cell>
        </row>
        <row r="1333">
          <cell r="E1333" t="str">
            <v>35MONTHLYANON-REPRESENTED STATE EMPLOYEES</v>
          </cell>
          <cell r="F1333" t="str">
            <v>35</v>
          </cell>
          <cell r="G1333" t="str">
            <v>Monthly</v>
          </cell>
          <cell r="H1333" t="str">
            <v>A</v>
          </cell>
          <cell r="I1333">
            <v>2370</v>
          </cell>
          <cell r="J1333" t="str">
            <v>Non-Represented State Employees</v>
          </cell>
          <cell r="K1333" t="str">
            <v>per DOP website</v>
          </cell>
          <cell r="L1333">
            <v>41456</v>
          </cell>
          <cell r="M1333">
            <v>10898</v>
          </cell>
          <cell r="N1333" t="b">
            <v>0</v>
          </cell>
          <cell r="O1333">
            <v>2370</v>
          </cell>
        </row>
        <row r="1334">
          <cell r="E1334" t="str">
            <v>35MONTHLYATEAMSTERS LOCAL UNION NUMBER 117</v>
          </cell>
          <cell r="F1334" t="str">
            <v>35</v>
          </cell>
          <cell r="G1334" t="str">
            <v>Monthly</v>
          </cell>
          <cell r="H1334" t="str">
            <v>A</v>
          </cell>
          <cell r="I1334">
            <v>2401</v>
          </cell>
          <cell r="J1334" t="str">
            <v>Teamsters Local Union Number 117</v>
          </cell>
          <cell r="K1334" t="str">
            <v>per Noli Benitez 201307</v>
          </cell>
          <cell r="L1334">
            <v>41456</v>
          </cell>
          <cell r="M1334">
            <v>10898</v>
          </cell>
          <cell r="N1334" t="b">
            <v>0</v>
          </cell>
          <cell r="O1334">
            <v>2401</v>
          </cell>
        </row>
        <row r="1335">
          <cell r="E1335" t="str">
            <v>35MONTHLYAWASHINGTON FEDERATION OF STATE EMPLOYEES</v>
          </cell>
          <cell r="F1335" t="str">
            <v>35</v>
          </cell>
          <cell r="G1335" t="str">
            <v>Monthly</v>
          </cell>
          <cell r="H1335" t="str">
            <v>A</v>
          </cell>
          <cell r="I1335">
            <v>2370</v>
          </cell>
          <cell r="J1335" t="str">
            <v>Washington Federation of State Employees</v>
          </cell>
          <cell r="K1335" t="str">
            <v>per DOP website</v>
          </cell>
          <cell r="L1335">
            <v>41456</v>
          </cell>
          <cell r="M1335">
            <v>24822</v>
          </cell>
          <cell r="N1335" t="b">
            <v>0</v>
          </cell>
          <cell r="O1335">
            <v>2370</v>
          </cell>
        </row>
        <row r="1336">
          <cell r="E1336" t="str">
            <v>35MONTHLYAWASHINGTON PUBLIC EMPLOYEES ASSOCIATION</v>
          </cell>
          <cell r="F1336" t="str">
            <v>35</v>
          </cell>
          <cell r="G1336" t="str">
            <v>Monthly</v>
          </cell>
          <cell r="H1336" t="str">
            <v>A</v>
          </cell>
          <cell r="I1336">
            <v>2370</v>
          </cell>
          <cell r="J1336" t="str">
            <v>Washington Public Employees Association</v>
          </cell>
          <cell r="K1336" t="str">
            <v>per DOP website</v>
          </cell>
          <cell r="L1336">
            <v>41456</v>
          </cell>
          <cell r="M1336">
            <v>29086</v>
          </cell>
          <cell r="N1336" t="b">
            <v>0</v>
          </cell>
          <cell r="O1336">
            <v>2370</v>
          </cell>
        </row>
        <row r="1337">
          <cell r="E1337" t="str">
            <v>35MONTHLYBCOALITION</v>
          </cell>
          <cell r="F1337" t="str">
            <v>35</v>
          </cell>
          <cell r="G1337" t="str">
            <v>Monthly</v>
          </cell>
          <cell r="H1337" t="str">
            <v>B</v>
          </cell>
          <cell r="I1337">
            <v>2426</v>
          </cell>
          <cell r="J1337" t="str">
            <v>Coalition</v>
          </cell>
          <cell r="K1337" t="str">
            <v>per DOP website</v>
          </cell>
          <cell r="L1337">
            <v>41456</v>
          </cell>
          <cell r="M1337">
            <v>41879</v>
          </cell>
          <cell r="N1337" t="b">
            <v>0</v>
          </cell>
          <cell r="O1337">
            <v>2426</v>
          </cell>
        </row>
        <row r="1338">
          <cell r="E1338" t="str">
            <v>35MONTHLYBNON-REPRESENTED STATE EMPLOYEES</v>
          </cell>
          <cell r="F1338" t="str">
            <v>35</v>
          </cell>
          <cell r="G1338" t="str">
            <v>Monthly</v>
          </cell>
          <cell r="H1338" t="str">
            <v>B</v>
          </cell>
          <cell r="I1338">
            <v>2426</v>
          </cell>
          <cell r="J1338" t="str">
            <v>Non-Represented State Employees</v>
          </cell>
          <cell r="K1338" t="str">
            <v>per DOP website</v>
          </cell>
          <cell r="L1338">
            <v>41456</v>
          </cell>
          <cell r="M1338">
            <v>10899</v>
          </cell>
          <cell r="N1338" t="b">
            <v>0</v>
          </cell>
          <cell r="O1338">
            <v>2426</v>
          </cell>
        </row>
        <row r="1339">
          <cell r="E1339" t="str">
            <v>35MONTHLYBTEAMSTERS LOCAL UNION NUMBER 117</v>
          </cell>
          <cell r="F1339" t="str">
            <v>35</v>
          </cell>
          <cell r="G1339" t="str">
            <v>Monthly</v>
          </cell>
          <cell r="H1339" t="str">
            <v>B</v>
          </cell>
          <cell r="I1339">
            <v>2457</v>
          </cell>
          <cell r="J1339" t="str">
            <v>Teamsters Local Union Number 117</v>
          </cell>
          <cell r="K1339" t="str">
            <v>per Noli Benitez 201307</v>
          </cell>
          <cell r="L1339">
            <v>41456</v>
          </cell>
          <cell r="M1339">
            <v>10899</v>
          </cell>
          <cell r="N1339" t="b">
            <v>0</v>
          </cell>
          <cell r="O1339">
            <v>2457</v>
          </cell>
        </row>
        <row r="1340">
          <cell r="E1340" t="str">
            <v>35MONTHLYBWASHINGTON FEDERATION OF STATE EMPLOYEES</v>
          </cell>
          <cell r="F1340" t="str">
            <v>35</v>
          </cell>
          <cell r="G1340" t="str">
            <v>Monthly</v>
          </cell>
          <cell r="H1340" t="str">
            <v>B</v>
          </cell>
          <cell r="I1340">
            <v>2426</v>
          </cell>
          <cell r="J1340" t="str">
            <v>Washington Federation of State Employees</v>
          </cell>
          <cell r="K1340" t="str">
            <v>per DOP website</v>
          </cell>
          <cell r="L1340">
            <v>41456</v>
          </cell>
          <cell r="M1340">
            <v>24823</v>
          </cell>
          <cell r="N1340" t="b">
            <v>0</v>
          </cell>
          <cell r="O1340">
            <v>2426</v>
          </cell>
        </row>
        <row r="1341">
          <cell r="E1341" t="str">
            <v>35MONTHLYBWASHINGTON PUBLIC EMPLOYEES ASSOCIATION</v>
          </cell>
          <cell r="F1341" t="str">
            <v>35</v>
          </cell>
          <cell r="G1341" t="str">
            <v>Monthly</v>
          </cell>
          <cell r="H1341" t="str">
            <v>B</v>
          </cell>
          <cell r="I1341">
            <v>2426</v>
          </cell>
          <cell r="J1341" t="str">
            <v>Washington Public Employees Association</v>
          </cell>
          <cell r="K1341" t="str">
            <v>per DOP website</v>
          </cell>
          <cell r="L1341">
            <v>41456</v>
          </cell>
          <cell r="M1341">
            <v>29087</v>
          </cell>
          <cell r="N1341" t="b">
            <v>0</v>
          </cell>
          <cell r="O1341">
            <v>2426</v>
          </cell>
        </row>
        <row r="1342">
          <cell r="E1342" t="str">
            <v>35MONTHLYCCOALITION</v>
          </cell>
          <cell r="F1342" t="str">
            <v>35</v>
          </cell>
          <cell r="G1342" t="str">
            <v>Monthly</v>
          </cell>
          <cell r="H1342" t="str">
            <v>C</v>
          </cell>
          <cell r="I1342">
            <v>2482</v>
          </cell>
          <cell r="J1342" t="str">
            <v>Coalition</v>
          </cell>
          <cell r="K1342" t="str">
            <v>per DOP website</v>
          </cell>
          <cell r="L1342">
            <v>41456</v>
          </cell>
          <cell r="M1342">
            <v>41880</v>
          </cell>
          <cell r="N1342" t="b">
            <v>0</v>
          </cell>
          <cell r="O1342">
            <v>2482</v>
          </cell>
        </row>
        <row r="1343">
          <cell r="E1343" t="str">
            <v>35MONTHLYCNON-REPRESENTED STATE EMPLOYEES</v>
          </cell>
          <cell r="F1343" t="str">
            <v>35</v>
          </cell>
          <cell r="G1343" t="str">
            <v>Monthly</v>
          </cell>
          <cell r="H1343" t="str">
            <v>C</v>
          </cell>
          <cell r="I1343">
            <v>2482</v>
          </cell>
          <cell r="J1343" t="str">
            <v>Non-Represented State Employees</v>
          </cell>
          <cell r="K1343" t="str">
            <v>per DOP website</v>
          </cell>
          <cell r="L1343">
            <v>41456</v>
          </cell>
          <cell r="M1343">
            <v>10900</v>
          </cell>
          <cell r="N1343" t="b">
            <v>0</v>
          </cell>
          <cell r="O1343">
            <v>2482</v>
          </cell>
        </row>
        <row r="1344">
          <cell r="E1344" t="str">
            <v>35MONTHLYCTEAMSTERS LOCAL UNION NUMBER 117</v>
          </cell>
          <cell r="F1344" t="str">
            <v>35</v>
          </cell>
          <cell r="G1344" t="str">
            <v>Monthly</v>
          </cell>
          <cell r="H1344" t="str">
            <v>C</v>
          </cell>
          <cell r="I1344">
            <v>2513</v>
          </cell>
          <cell r="J1344" t="str">
            <v>Teamsters Local Union Number 117</v>
          </cell>
          <cell r="K1344" t="str">
            <v>per Noli Benitez 201307</v>
          </cell>
          <cell r="L1344">
            <v>41456</v>
          </cell>
          <cell r="M1344">
            <v>10900</v>
          </cell>
          <cell r="N1344" t="b">
            <v>0</v>
          </cell>
          <cell r="O1344">
            <v>2513</v>
          </cell>
        </row>
        <row r="1345">
          <cell r="E1345" t="str">
            <v>35MONTHLYCWASHINGTON FEDERATION OF STATE EMPLOYEES</v>
          </cell>
          <cell r="F1345" t="str">
            <v>35</v>
          </cell>
          <cell r="G1345" t="str">
            <v>Monthly</v>
          </cell>
          <cell r="H1345" t="str">
            <v>C</v>
          </cell>
          <cell r="I1345">
            <v>2482</v>
          </cell>
          <cell r="J1345" t="str">
            <v>Washington Federation of State Employees</v>
          </cell>
          <cell r="K1345" t="str">
            <v>per DOP website</v>
          </cell>
          <cell r="L1345">
            <v>41456</v>
          </cell>
          <cell r="M1345">
            <v>24824</v>
          </cell>
          <cell r="N1345" t="b">
            <v>0</v>
          </cell>
          <cell r="O1345">
            <v>2482</v>
          </cell>
        </row>
        <row r="1346">
          <cell r="E1346" t="str">
            <v>35MONTHLYCWASHINGTON PUBLIC EMPLOYEES ASSOCIATION</v>
          </cell>
          <cell r="F1346" t="str">
            <v>35</v>
          </cell>
          <cell r="G1346" t="str">
            <v>Monthly</v>
          </cell>
          <cell r="H1346" t="str">
            <v>C</v>
          </cell>
          <cell r="I1346">
            <v>2482</v>
          </cell>
          <cell r="J1346" t="str">
            <v>Washington Public Employees Association</v>
          </cell>
          <cell r="K1346" t="str">
            <v>per DOP website</v>
          </cell>
          <cell r="L1346">
            <v>41456</v>
          </cell>
          <cell r="M1346">
            <v>29088</v>
          </cell>
          <cell r="N1346" t="b">
            <v>0</v>
          </cell>
          <cell r="O1346">
            <v>2482</v>
          </cell>
        </row>
        <row r="1347">
          <cell r="E1347" t="str">
            <v>35MONTHLYDCOALITION</v>
          </cell>
          <cell r="F1347" t="str">
            <v>35</v>
          </cell>
          <cell r="G1347" t="str">
            <v>Monthly</v>
          </cell>
          <cell r="H1347" t="str">
            <v>D</v>
          </cell>
          <cell r="I1347">
            <v>2542</v>
          </cell>
          <cell r="J1347" t="str">
            <v>Coalition</v>
          </cell>
          <cell r="K1347" t="str">
            <v>per DOP website</v>
          </cell>
          <cell r="L1347">
            <v>41456</v>
          </cell>
          <cell r="M1347">
            <v>41881</v>
          </cell>
          <cell r="N1347" t="b">
            <v>0</v>
          </cell>
          <cell r="O1347">
            <v>2542</v>
          </cell>
        </row>
        <row r="1348">
          <cell r="E1348" t="str">
            <v>35MONTHLYDNON-REPRESENTED STATE EMPLOYEES</v>
          </cell>
          <cell r="F1348" t="str">
            <v>35</v>
          </cell>
          <cell r="G1348" t="str">
            <v>Monthly</v>
          </cell>
          <cell r="H1348" t="str">
            <v>D</v>
          </cell>
          <cell r="I1348">
            <v>2542</v>
          </cell>
          <cell r="J1348" t="str">
            <v>Non-Represented State Employees</v>
          </cell>
          <cell r="K1348" t="str">
            <v>per DOP website</v>
          </cell>
          <cell r="L1348">
            <v>41456</v>
          </cell>
          <cell r="M1348">
            <v>10901</v>
          </cell>
          <cell r="N1348" t="b">
            <v>0</v>
          </cell>
          <cell r="O1348">
            <v>2542</v>
          </cell>
        </row>
        <row r="1349">
          <cell r="E1349" t="str">
            <v>35MONTHLYDTEAMSTERS LOCAL UNION NUMBER 117</v>
          </cell>
          <cell r="F1349" t="str">
            <v>35</v>
          </cell>
          <cell r="G1349" t="str">
            <v>Monthly</v>
          </cell>
          <cell r="H1349" t="str">
            <v>D</v>
          </cell>
          <cell r="I1349">
            <v>2574</v>
          </cell>
          <cell r="J1349" t="str">
            <v>Teamsters Local Union Number 117</v>
          </cell>
          <cell r="K1349" t="str">
            <v>per Noli Benitez 201307</v>
          </cell>
          <cell r="L1349">
            <v>41456</v>
          </cell>
          <cell r="M1349">
            <v>10901</v>
          </cell>
          <cell r="N1349" t="b">
            <v>0</v>
          </cell>
          <cell r="O1349">
            <v>2574</v>
          </cell>
        </row>
        <row r="1350">
          <cell r="E1350" t="str">
            <v>35MONTHLYDWASHINGTON FEDERATION OF STATE EMPLOYEES</v>
          </cell>
          <cell r="F1350" t="str">
            <v>35</v>
          </cell>
          <cell r="G1350" t="str">
            <v>Monthly</v>
          </cell>
          <cell r="H1350" t="str">
            <v>D</v>
          </cell>
          <cell r="I1350">
            <v>2542</v>
          </cell>
          <cell r="J1350" t="str">
            <v>Washington Federation of State Employees</v>
          </cell>
          <cell r="K1350" t="str">
            <v>per DOP website</v>
          </cell>
          <cell r="L1350">
            <v>41456</v>
          </cell>
          <cell r="M1350">
            <v>24825</v>
          </cell>
          <cell r="N1350" t="b">
            <v>0</v>
          </cell>
          <cell r="O1350">
            <v>2542</v>
          </cell>
        </row>
        <row r="1351">
          <cell r="E1351" t="str">
            <v>35MONTHLYDWASHINGTON PUBLIC EMPLOYEES ASSOCIATION</v>
          </cell>
          <cell r="F1351" t="str">
            <v>35</v>
          </cell>
          <cell r="G1351" t="str">
            <v>Monthly</v>
          </cell>
          <cell r="H1351" t="str">
            <v>D</v>
          </cell>
          <cell r="I1351">
            <v>2542</v>
          </cell>
          <cell r="J1351" t="str">
            <v>Washington Public Employees Association</v>
          </cell>
          <cell r="K1351" t="str">
            <v>per DOP website</v>
          </cell>
          <cell r="L1351">
            <v>41456</v>
          </cell>
          <cell r="M1351">
            <v>29089</v>
          </cell>
          <cell r="N1351" t="b">
            <v>0</v>
          </cell>
          <cell r="O1351">
            <v>2542</v>
          </cell>
        </row>
        <row r="1352">
          <cell r="E1352" t="str">
            <v>35MONTHLYECOALITION</v>
          </cell>
          <cell r="F1352" t="str">
            <v>35</v>
          </cell>
          <cell r="G1352" t="str">
            <v>Monthly</v>
          </cell>
          <cell r="H1352" t="str">
            <v>E</v>
          </cell>
          <cell r="I1352">
            <v>2598</v>
          </cell>
          <cell r="J1352" t="str">
            <v>Coalition</v>
          </cell>
          <cell r="K1352" t="str">
            <v>per DOP website</v>
          </cell>
          <cell r="L1352">
            <v>41456</v>
          </cell>
          <cell r="M1352">
            <v>41882</v>
          </cell>
          <cell r="N1352" t="b">
            <v>0</v>
          </cell>
          <cell r="O1352">
            <v>2598</v>
          </cell>
        </row>
        <row r="1353">
          <cell r="E1353" t="str">
            <v>35MONTHLYENON-REPRESENTED STATE EMPLOYEES</v>
          </cell>
          <cell r="F1353" t="str">
            <v>35</v>
          </cell>
          <cell r="G1353" t="str">
            <v>Monthly</v>
          </cell>
          <cell r="H1353" t="str">
            <v>E</v>
          </cell>
          <cell r="I1353">
            <v>2598</v>
          </cell>
          <cell r="J1353" t="str">
            <v>Non-Represented State Employees</v>
          </cell>
          <cell r="K1353" t="str">
            <v>per DOP website</v>
          </cell>
          <cell r="L1353">
            <v>41456</v>
          </cell>
          <cell r="M1353">
            <v>10902</v>
          </cell>
          <cell r="N1353" t="b">
            <v>0</v>
          </cell>
          <cell r="O1353">
            <v>2598</v>
          </cell>
        </row>
        <row r="1354">
          <cell r="E1354" t="str">
            <v>35MONTHLYETEAMSTERS LOCAL UNION NUMBER 117</v>
          </cell>
          <cell r="F1354" t="str">
            <v>35</v>
          </cell>
          <cell r="G1354" t="str">
            <v>Monthly</v>
          </cell>
          <cell r="H1354" t="str">
            <v>E</v>
          </cell>
          <cell r="I1354">
            <v>2631</v>
          </cell>
          <cell r="J1354" t="str">
            <v>Teamsters Local Union Number 117</v>
          </cell>
          <cell r="K1354" t="str">
            <v>per Noli Benitez 201307</v>
          </cell>
          <cell r="L1354">
            <v>41456</v>
          </cell>
          <cell r="M1354">
            <v>10902</v>
          </cell>
          <cell r="N1354" t="b">
            <v>0</v>
          </cell>
          <cell r="O1354">
            <v>2631</v>
          </cell>
        </row>
        <row r="1355">
          <cell r="E1355" t="str">
            <v>35MONTHLYEWASHINGTON FEDERATION OF STATE EMPLOYEES</v>
          </cell>
          <cell r="F1355" t="str">
            <v>35</v>
          </cell>
          <cell r="G1355" t="str">
            <v>Monthly</v>
          </cell>
          <cell r="H1355" t="str">
            <v>E</v>
          </cell>
          <cell r="I1355">
            <v>2598</v>
          </cell>
          <cell r="J1355" t="str">
            <v>Washington Federation of State Employees</v>
          </cell>
          <cell r="K1355" t="str">
            <v>per DOP website</v>
          </cell>
          <cell r="L1355">
            <v>41456</v>
          </cell>
          <cell r="M1355">
            <v>24826</v>
          </cell>
          <cell r="N1355" t="b">
            <v>0</v>
          </cell>
          <cell r="O1355">
            <v>2598</v>
          </cell>
        </row>
        <row r="1356">
          <cell r="E1356" t="str">
            <v>35MONTHLYEWASHINGTON PUBLIC EMPLOYEES ASSOCIATION</v>
          </cell>
          <cell r="F1356" t="str">
            <v>35</v>
          </cell>
          <cell r="G1356" t="str">
            <v>Monthly</v>
          </cell>
          <cell r="H1356" t="str">
            <v>E</v>
          </cell>
          <cell r="I1356">
            <v>2598</v>
          </cell>
          <cell r="J1356" t="str">
            <v>Washington Public Employees Association</v>
          </cell>
          <cell r="K1356" t="str">
            <v>per DOP website</v>
          </cell>
          <cell r="L1356">
            <v>41456</v>
          </cell>
          <cell r="M1356">
            <v>29090</v>
          </cell>
          <cell r="N1356" t="b">
            <v>0</v>
          </cell>
          <cell r="O1356">
            <v>2598</v>
          </cell>
        </row>
        <row r="1357">
          <cell r="E1357" t="str">
            <v>35MONTHLYFCOALITION</v>
          </cell>
          <cell r="F1357" t="str">
            <v>35</v>
          </cell>
          <cell r="G1357" t="str">
            <v>Monthly</v>
          </cell>
          <cell r="H1357" t="str">
            <v>F</v>
          </cell>
          <cell r="I1357">
            <v>2663</v>
          </cell>
          <cell r="J1357" t="str">
            <v>Coalition</v>
          </cell>
          <cell r="K1357" t="str">
            <v>per DOP website</v>
          </cell>
          <cell r="L1357">
            <v>41456</v>
          </cell>
          <cell r="M1357">
            <v>41883</v>
          </cell>
          <cell r="N1357" t="b">
            <v>0</v>
          </cell>
          <cell r="O1357">
            <v>2663</v>
          </cell>
        </row>
        <row r="1358">
          <cell r="E1358" t="str">
            <v>35MONTHLYFNON-REPRESENTED STATE EMPLOYEES</v>
          </cell>
          <cell r="F1358" t="str">
            <v>35</v>
          </cell>
          <cell r="G1358" t="str">
            <v>Monthly</v>
          </cell>
          <cell r="H1358" t="str">
            <v>F</v>
          </cell>
          <cell r="I1358">
            <v>2663</v>
          </cell>
          <cell r="J1358" t="str">
            <v>Non-Represented State Employees</v>
          </cell>
          <cell r="K1358" t="str">
            <v>per DOP website</v>
          </cell>
          <cell r="L1358">
            <v>41456</v>
          </cell>
          <cell r="M1358">
            <v>10903</v>
          </cell>
          <cell r="N1358" t="b">
            <v>0</v>
          </cell>
          <cell r="O1358">
            <v>2663</v>
          </cell>
        </row>
        <row r="1359">
          <cell r="E1359" t="str">
            <v>35MONTHLYFTEAMSTERS LOCAL UNION NUMBER 117</v>
          </cell>
          <cell r="F1359" t="str">
            <v>35</v>
          </cell>
          <cell r="G1359" t="str">
            <v>Monthly</v>
          </cell>
          <cell r="H1359" t="str">
            <v>F</v>
          </cell>
          <cell r="I1359">
            <v>2697</v>
          </cell>
          <cell r="J1359" t="str">
            <v>Teamsters Local Union Number 117</v>
          </cell>
          <cell r="K1359" t="str">
            <v>per Noli Benitez 201307</v>
          </cell>
          <cell r="L1359">
            <v>41456</v>
          </cell>
          <cell r="M1359">
            <v>10903</v>
          </cell>
          <cell r="N1359" t="b">
            <v>0</v>
          </cell>
          <cell r="O1359">
            <v>2697</v>
          </cell>
        </row>
        <row r="1360">
          <cell r="E1360" t="str">
            <v>35MONTHLYFWASHINGTON FEDERATION OF STATE EMPLOYEES</v>
          </cell>
          <cell r="F1360" t="str">
            <v>35</v>
          </cell>
          <cell r="G1360" t="str">
            <v>Monthly</v>
          </cell>
          <cell r="H1360" t="str">
            <v>F</v>
          </cell>
          <cell r="I1360">
            <v>2663</v>
          </cell>
          <cell r="J1360" t="str">
            <v>Washington Federation of State Employees</v>
          </cell>
          <cell r="K1360" t="str">
            <v>per DOP website</v>
          </cell>
          <cell r="L1360">
            <v>41456</v>
          </cell>
          <cell r="M1360">
            <v>24827</v>
          </cell>
          <cell r="N1360" t="b">
            <v>0</v>
          </cell>
          <cell r="O1360">
            <v>2663</v>
          </cell>
        </row>
        <row r="1361">
          <cell r="E1361" t="str">
            <v>35MONTHLYFWASHINGTON PUBLIC EMPLOYEES ASSOCIATION</v>
          </cell>
          <cell r="F1361" t="str">
            <v>35</v>
          </cell>
          <cell r="G1361" t="str">
            <v>Monthly</v>
          </cell>
          <cell r="H1361" t="str">
            <v>F</v>
          </cell>
          <cell r="I1361">
            <v>2663</v>
          </cell>
          <cell r="J1361" t="str">
            <v>Washington Public Employees Association</v>
          </cell>
          <cell r="K1361" t="str">
            <v>per DOP website</v>
          </cell>
          <cell r="L1361">
            <v>41456</v>
          </cell>
          <cell r="M1361">
            <v>29091</v>
          </cell>
          <cell r="N1361" t="b">
            <v>0</v>
          </cell>
          <cell r="O1361">
            <v>2663</v>
          </cell>
        </row>
        <row r="1362">
          <cell r="E1362" t="str">
            <v>35MONTHLYGCOALITION</v>
          </cell>
          <cell r="F1362" t="str">
            <v>35</v>
          </cell>
          <cell r="G1362" t="str">
            <v>Monthly</v>
          </cell>
          <cell r="H1362" t="str">
            <v>G</v>
          </cell>
          <cell r="I1362">
            <v>2724</v>
          </cell>
          <cell r="J1362" t="str">
            <v>Coalition</v>
          </cell>
          <cell r="K1362" t="str">
            <v>per DOP website</v>
          </cell>
          <cell r="L1362">
            <v>41456</v>
          </cell>
          <cell r="M1362">
            <v>41884</v>
          </cell>
          <cell r="N1362" t="b">
            <v>0</v>
          </cell>
          <cell r="O1362">
            <v>2724</v>
          </cell>
        </row>
        <row r="1363">
          <cell r="E1363" t="str">
            <v>35MONTHLYGNON-REPRESENTED STATE EMPLOYEES</v>
          </cell>
          <cell r="F1363" t="str">
            <v>35</v>
          </cell>
          <cell r="G1363" t="str">
            <v>Monthly</v>
          </cell>
          <cell r="H1363" t="str">
            <v>G</v>
          </cell>
          <cell r="I1363">
            <v>2724</v>
          </cell>
          <cell r="J1363" t="str">
            <v>Non-Represented State Employees</v>
          </cell>
          <cell r="K1363" t="str">
            <v>per DOP website</v>
          </cell>
          <cell r="L1363">
            <v>41456</v>
          </cell>
          <cell r="M1363">
            <v>10904</v>
          </cell>
          <cell r="N1363" t="b">
            <v>0</v>
          </cell>
          <cell r="O1363">
            <v>2724</v>
          </cell>
        </row>
        <row r="1364">
          <cell r="E1364" t="str">
            <v>35MONTHLYGTEAMSTERS LOCAL UNION NUMBER 117</v>
          </cell>
          <cell r="F1364" t="str">
            <v>35</v>
          </cell>
          <cell r="G1364" t="str">
            <v>Monthly</v>
          </cell>
          <cell r="H1364" t="str">
            <v>G</v>
          </cell>
          <cell r="I1364">
            <v>2759</v>
          </cell>
          <cell r="J1364" t="str">
            <v>Teamsters Local Union Number 117</v>
          </cell>
          <cell r="K1364" t="str">
            <v>per Noli Benitez 201307</v>
          </cell>
          <cell r="L1364">
            <v>41456</v>
          </cell>
          <cell r="M1364">
            <v>10904</v>
          </cell>
          <cell r="N1364" t="b">
            <v>0</v>
          </cell>
          <cell r="O1364">
            <v>2759</v>
          </cell>
        </row>
        <row r="1365">
          <cell r="E1365" t="str">
            <v>35MONTHLYGWASHINGTON FEDERATION OF STATE EMPLOYEES</v>
          </cell>
          <cell r="F1365" t="str">
            <v>35</v>
          </cell>
          <cell r="G1365" t="str">
            <v>Monthly</v>
          </cell>
          <cell r="H1365" t="str">
            <v>G</v>
          </cell>
          <cell r="I1365">
            <v>2724</v>
          </cell>
          <cell r="J1365" t="str">
            <v>Washington Federation of State Employees</v>
          </cell>
          <cell r="K1365" t="str">
            <v>per DOP website</v>
          </cell>
          <cell r="L1365">
            <v>41456</v>
          </cell>
          <cell r="M1365">
            <v>24828</v>
          </cell>
          <cell r="N1365" t="b">
            <v>0</v>
          </cell>
          <cell r="O1365">
            <v>2724</v>
          </cell>
        </row>
        <row r="1366">
          <cell r="E1366" t="str">
            <v>35MONTHLYGWASHINGTON PUBLIC EMPLOYEES ASSOCIATION</v>
          </cell>
          <cell r="F1366" t="str">
            <v>35</v>
          </cell>
          <cell r="G1366" t="str">
            <v>Monthly</v>
          </cell>
          <cell r="H1366" t="str">
            <v>G</v>
          </cell>
          <cell r="I1366">
            <v>2724</v>
          </cell>
          <cell r="J1366" t="str">
            <v>Washington Public Employees Association</v>
          </cell>
          <cell r="K1366" t="str">
            <v>per DOP website</v>
          </cell>
          <cell r="L1366">
            <v>41456</v>
          </cell>
          <cell r="M1366">
            <v>29092</v>
          </cell>
          <cell r="N1366" t="b">
            <v>0</v>
          </cell>
          <cell r="O1366">
            <v>2724</v>
          </cell>
        </row>
        <row r="1367">
          <cell r="E1367" t="str">
            <v>35MONTHLYHCOALITION</v>
          </cell>
          <cell r="F1367" t="str">
            <v>35</v>
          </cell>
          <cell r="G1367" t="str">
            <v>Monthly</v>
          </cell>
          <cell r="H1367" t="str">
            <v>H</v>
          </cell>
          <cell r="I1367">
            <v>2789</v>
          </cell>
          <cell r="J1367" t="str">
            <v>Coalition</v>
          </cell>
          <cell r="K1367" t="str">
            <v>per DOP website</v>
          </cell>
          <cell r="L1367">
            <v>41456</v>
          </cell>
          <cell r="M1367">
            <v>41885</v>
          </cell>
          <cell r="N1367" t="b">
            <v>0</v>
          </cell>
          <cell r="O1367">
            <v>2789</v>
          </cell>
        </row>
        <row r="1368">
          <cell r="E1368" t="str">
            <v>35MONTHLYHNON-REPRESENTED STATE EMPLOYEES</v>
          </cell>
          <cell r="F1368" t="str">
            <v>35</v>
          </cell>
          <cell r="G1368" t="str">
            <v>Monthly</v>
          </cell>
          <cell r="H1368" t="str">
            <v>H</v>
          </cell>
          <cell r="I1368">
            <v>2789</v>
          </cell>
          <cell r="J1368" t="str">
            <v>Non-Represented State Employees</v>
          </cell>
          <cell r="K1368" t="str">
            <v>per DOP website</v>
          </cell>
          <cell r="L1368">
            <v>41456</v>
          </cell>
          <cell r="M1368">
            <v>10905</v>
          </cell>
          <cell r="N1368" t="b">
            <v>0</v>
          </cell>
          <cell r="O1368">
            <v>2789</v>
          </cell>
        </row>
        <row r="1369">
          <cell r="E1369" t="str">
            <v>35MONTHLYHTEAMSTERS LOCAL UNION NUMBER 117</v>
          </cell>
          <cell r="F1369" t="str">
            <v>35</v>
          </cell>
          <cell r="G1369" t="str">
            <v>Monthly</v>
          </cell>
          <cell r="H1369" t="str">
            <v>H</v>
          </cell>
          <cell r="I1369">
            <v>2824</v>
          </cell>
          <cell r="J1369" t="str">
            <v>Teamsters Local Union Number 117</v>
          </cell>
          <cell r="K1369" t="str">
            <v>per Noli Benitez 201307</v>
          </cell>
          <cell r="L1369">
            <v>41456</v>
          </cell>
          <cell r="M1369">
            <v>10905</v>
          </cell>
          <cell r="N1369" t="b">
            <v>0</v>
          </cell>
          <cell r="O1369">
            <v>2824</v>
          </cell>
        </row>
        <row r="1370">
          <cell r="E1370" t="str">
            <v>35MONTHLYHWASHINGTON FEDERATION OF STATE EMPLOYEES</v>
          </cell>
          <cell r="F1370" t="str">
            <v>35</v>
          </cell>
          <cell r="G1370" t="str">
            <v>Monthly</v>
          </cell>
          <cell r="H1370" t="str">
            <v>H</v>
          </cell>
          <cell r="I1370">
            <v>2789</v>
          </cell>
          <cell r="J1370" t="str">
            <v>Washington Federation of State Employees</v>
          </cell>
          <cell r="K1370" t="str">
            <v>per DOP website</v>
          </cell>
          <cell r="L1370">
            <v>41456</v>
          </cell>
          <cell r="M1370">
            <v>24829</v>
          </cell>
          <cell r="N1370" t="b">
            <v>0</v>
          </cell>
          <cell r="O1370">
            <v>2789</v>
          </cell>
        </row>
        <row r="1371">
          <cell r="E1371" t="str">
            <v>35MONTHLYHWASHINGTON PUBLIC EMPLOYEES ASSOCIATION</v>
          </cell>
          <cell r="F1371" t="str">
            <v>35</v>
          </cell>
          <cell r="G1371" t="str">
            <v>Monthly</v>
          </cell>
          <cell r="H1371" t="str">
            <v>H</v>
          </cell>
          <cell r="I1371">
            <v>2789</v>
          </cell>
          <cell r="J1371" t="str">
            <v>Washington Public Employees Association</v>
          </cell>
          <cell r="K1371" t="str">
            <v>per DOP website</v>
          </cell>
          <cell r="L1371">
            <v>41456</v>
          </cell>
          <cell r="M1371">
            <v>29093</v>
          </cell>
          <cell r="N1371" t="b">
            <v>0</v>
          </cell>
          <cell r="O1371">
            <v>2789</v>
          </cell>
        </row>
        <row r="1372">
          <cell r="E1372" t="str">
            <v>35MONTHLYICOALITION</v>
          </cell>
          <cell r="F1372" t="str">
            <v>35</v>
          </cell>
          <cell r="G1372" t="str">
            <v>Monthly</v>
          </cell>
          <cell r="H1372" t="str">
            <v>I</v>
          </cell>
          <cell r="I1372">
            <v>2855</v>
          </cell>
          <cell r="J1372" t="str">
            <v>Coalition</v>
          </cell>
          <cell r="K1372" t="str">
            <v>per DOP website</v>
          </cell>
          <cell r="L1372">
            <v>41456</v>
          </cell>
          <cell r="M1372">
            <v>41886</v>
          </cell>
          <cell r="N1372" t="b">
            <v>0</v>
          </cell>
          <cell r="O1372">
            <v>2855</v>
          </cell>
        </row>
        <row r="1373">
          <cell r="E1373" t="str">
            <v>35MONTHLYINON-REPRESENTED STATE EMPLOYEES</v>
          </cell>
          <cell r="F1373" t="str">
            <v>35</v>
          </cell>
          <cell r="G1373" t="str">
            <v>Monthly</v>
          </cell>
          <cell r="H1373" t="str">
            <v>I</v>
          </cell>
          <cell r="I1373">
            <v>2855</v>
          </cell>
          <cell r="J1373" t="str">
            <v>Non-Represented State Employees</v>
          </cell>
          <cell r="K1373" t="str">
            <v>per DOP website</v>
          </cell>
          <cell r="L1373">
            <v>41456</v>
          </cell>
          <cell r="M1373">
            <v>10906</v>
          </cell>
          <cell r="N1373" t="b">
            <v>0</v>
          </cell>
          <cell r="O1373">
            <v>2855</v>
          </cell>
        </row>
        <row r="1374">
          <cell r="E1374" t="str">
            <v>35MONTHLYITEAMSTERS LOCAL UNION NUMBER 117</v>
          </cell>
          <cell r="F1374" t="str">
            <v>35</v>
          </cell>
          <cell r="G1374" t="str">
            <v>Monthly</v>
          </cell>
          <cell r="H1374" t="str">
            <v>I</v>
          </cell>
          <cell r="I1374">
            <v>2891</v>
          </cell>
          <cell r="J1374" t="str">
            <v>Teamsters Local Union Number 117</v>
          </cell>
          <cell r="K1374" t="str">
            <v>per Noli Benitez 201307</v>
          </cell>
          <cell r="L1374">
            <v>41456</v>
          </cell>
          <cell r="M1374">
            <v>10906</v>
          </cell>
          <cell r="N1374" t="b">
            <v>0</v>
          </cell>
          <cell r="O1374">
            <v>2891</v>
          </cell>
        </row>
        <row r="1375">
          <cell r="E1375" t="str">
            <v>35MONTHLYIWASHINGTON FEDERATION OF STATE EMPLOYEES</v>
          </cell>
          <cell r="F1375" t="str">
            <v>35</v>
          </cell>
          <cell r="G1375" t="str">
            <v>Monthly</v>
          </cell>
          <cell r="H1375" t="str">
            <v>I</v>
          </cell>
          <cell r="I1375">
            <v>2855</v>
          </cell>
          <cell r="J1375" t="str">
            <v>Washington Federation of State Employees</v>
          </cell>
          <cell r="K1375" t="str">
            <v>per DOP website</v>
          </cell>
          <cell r="L1375">
            <v>41456</v>
          </cell>
          <cell r="M1375">
            <v>24830</v>
          </cell>
          <cell r="N1375" t="b">
            <v>0</v>
          </cell>
          <cell r="O1375">
            <v>2855</v>
          </cell>
        </row>
        <row r="1376">
          <cell r="E1376" t="str">
            <v>35MONTHLYIWASHINGTON PUBLIC EMPLOYEES ASSOCIATION</v>
          </cell>
          <cell r="F1376" t="str">
            <v>35</v>
          </cell>
          <cell r="G1376" t="str">
            <v>Monthly</v>
          </cell>
          <cell r="H1376" t="str">
            <v>I</v>
          </cell>
          <cell r="I1376">
            <v>2855</v>
          </cell>
          <cell r="J1376" t="str">
            <v>Washington Public Employees Association</v>
          </cell>
          <cell r="K1376" t="str">
            <v>per DOP website</v>
          </cell>
          <cell r="L1376">
            <v>41456</v>
          </cell>
          <cell r="M1376">
            <v>29094</v>
          </cell>
          <cell r="N1376" t="b">
            <v>0</v>
          </cell>
          <cell r="O1376">
            <v>2855</v>
          </cell>
        </row>
        <row r="1377">
          <cell r="E1377" t="str">
            <v>35MONTHLYJCOALITION</v>
          </cell>
          <cell r="F1377" t="str">
            <v>35</v>
          </cell>
          <cell r="G1377" t="str">
            <v>Monthly</v>
          </cell>
          <cell r="H1377" t="str">
            <v>J</v>
          </cell>
          <cell r="I1377">
            <v>2920</v>
          </cell>
          <cell r="J1377" t="str">
            <v>Coalition</v>
          </cell>
          <cell r="K1377" t="str">
            <v>per DOP website</v>
          </cell>
          <cell r="L1377">
            <v>41456</v>
          </cell>
          <cell r="M1377">
            <v>41887</v>
          </cell>
          <cell r="N1377" t="b">
            <v>0</v>
          </cell>
          <cell r="O1377">
            <v>2920</v>
          </cell>
        </row>
        <row r="1378">
          <cell r="E1378" t="str">
            <v>35MONTHLYJNON-REPRESENTED STATE EMPLOYEES</v>
          </cell>
          <cell r="F1378" t="str">
            <v>35</v>
          </cell>
          <cell r="G1378" t="str">
            <v>Monthly</v>
          </cell>
          <cell r="H1378" t="str">
            <v>J</v>
          </cell>
          <cell r="I1378">
            <v>2920</v>
          </cell>
          <cell r="J1378" t="str">
            <v>Non-Represented State Employees</v>
          </cell>
          <cell r="K1378" t="str">
            <v>per DOP website</v>
          </cell>
          <cell r="L1378">
            <v>41456</v>
          </cell>
          <cell r="M1378">
            <v>10907</v>
          </cell>
          <cell r="N1378" t="b">
            <v>0</v>
          </cell>
          <cell r="O1378">
            <v>2920</v>
          </cell>
        </row>
        <row r="1379">
          <cell r="E1379" t="str">
            <v>35MONTHLYJTEAMSTERS LOCAL UNION NUMBER 117</v>
          </cell>
          <cell r="F1379" t="str">
            <v>35</v>
          </cell>
          <cell r="G1379" t="str">
            <v>Monthly</v>
          </cell>
          <cell r="H1379" t="str">
            <v>J</v>
          </cell>
          <cell r="I1379">
            <v>2957</v>
          </cell>
          <cell r="J1379" t="str">
            <v>Teamsters Local Union Number 117</v>
          </cell>
          <cell r="K1379" t="str">
            <v>per Noli Benitez 201307</v>
          </cell>
          <cell r="L1379">
            <v>41456</v>
          </cell>
          <cell r="M1379">
            <v>10907</v>
          </cell>
          <cell r="N1379" t="b">
            <v>0</v>
          </cell>
          <cell r="O1379">
            <v>2957</v>
          </cell>
        </row>
        <row r="1380">
          <cell r="E1380" t="str">
            <v>35MONTHLYJWASHINGTON FEDERATION OF STATE EMPLOYEES</v>
          </cell>
          <cell r="F1380" t="str">
            <v>35</v>
          </cell>
          <cell r="G1380" t="str">
            <v>Monthly</v>
          </cell>
          <cell r="H1380" t="str">
            <v>J</v>
          </cell>
          <cell r="I1380">
            <v>2920</v>
          </cell>
          <cell r="J1380" t="str">
            <v>Washington Federation of State Employees</v>
          </cell>
          <cell r="K1380" t="str">
            <v>per DOP website</v>
          </cell>
          <cell r="L1380">
            <v>41456</v>
          </cell>
          <cell r="M1380">
            <v>24831</v>
          </cell>
          <cell r="N1380" t="b">
            <v>0</v>
          </cell>
          <cell r="O1380">
            <v>2920</v>
          </cell>
        </row>
        <row r="1381">
          <cell r="E1381" t="str">
            <v>35MONTHLYJWASHINGTON PUBLIC EMPLOYEES ASSOCIATION</v>
          </cell>
          <cell r="F1381" t="str">
            <v>35</v>
          </cell>
          <cell r="G1381" t="str">
            <v>Monthly</v>
          </cell>
          <cell r="H1381" t="str">
            <v>J</v>
          </cell>
          <cell r="I1381">
            <v>2920</v>
          </cell>
          <cell r="J1381" t="str">
            <v>Washington Public Employees Association</v>
          </cell>
          <cell r="K1381" t="str">
            <v>per DOP website</v>
          </cell>
          <cell r="L1381">
            <v>41456</v>
          </cell>
          <cell r="M1381">
            <v>29095</v>
          </cell>
          <cell r="N1381" t="b">
            <v>0</v>
          </cell>
          <cell r="O1381">
            <v>2920</v>
          </cell>
        </row>
        <row r="1382">
          <cell r="E1382" t="str">
            <v>35MONTHLYKCOALITION</v>
          </cell>
          <cell r="F1382" t="str">
            <v>35</v>
          </cell>
          <cell r="G1382" t="str">
            <v>Monthly</v>
          </cell>
          <cell r="H1382" t="str">
            <v>K</v>
          </cell>
          <cell r="I1382">
            <v>2994</v>
          </cell>
          <cell r="J1382" t="str">
            <v>Coalition</v>
          </cell>
          <cell r="K1382" t="str">
            <v>per DOP website</v>
          </cell>
          <cell r="L1382">
            <v>41456</v>
          </cell>
          <cell r="M1382">
            <v>41888</v>
          </cell>
          <cell r="N1382" t="b">
            <v>0</v>
          </cell>
          <cell r="O1382">
            <v>2994</v>
          </cell>
        </row>
        <row r="1383">
          <cell r="E1383" t="str">
            <v>35MONTHLYKNON-REPRESENTED STATE EMPLOYEES</v>
          </cell>
          <cell r="F1383" t="str">
            <v>35</v>
          </cell>
          <cell r="G1383" t="str">
            <v>Monthly</v>
          </cell>
          <cell r="H1383" t="str">
            <v>K</v>
          </cell>
          <cell r="I1383">
            <v>2994</v>
          </cell>
          <cell r="J1383" t="str">
            <v>Non-Represented State Employees</v>
          </cell>
          <cell r="K1383" t="str">
            <v>per DOP website</v>
          </cell>
          <cell r="L1383">
            <v>41456</v>
          </cell>
          <cell r="M1383">
            <v>10908</v>
          </cell>
          <cell r="N1383" t="b">
            <v>0</v>
          </cell>
          <cell r="O1383">
            <v>2994</v>
          </cell>
        </row>
        <row r="1384">
          <cell r="E1384" t="str">
            <v>35MONTHLYKTEAMSTERS LOCAL UNION NUMBER 117</v>
          </cell>
          <cell r="F1384" t="str">
            <v>35</v>
          </cell>
          <cell r="G1384" t="str">
            <v>Monthly</v>
          </cell>
          <cell r="H1384" t="str">
            <v>K</v>
          </cell>
          <cell r="I1384">
            <v>3031</v>
          </cell>
          <cell r="J1384" t="str">
            <v>Teamsters Local Union Number 117</v>
          </cell>
          <cell r="K1384" t="str">
            <v>per Noli Benitez 201307</v>
          </cell>
          <cell r="L1384">
            <v>41456</v>
          </cell>
          <cell r="M1384">
            <v>10908</v>
          </cell>
          <cell r="N1384" t="b">
            <v>0</v>
          </cell>
          <cell r="O1384">
            <v>3031</v>
          </cell>
        </row>
        <row r="1385">
          <cell r="E1385" t="str">
            <v>35MONTHLYKWASHINGTON FEDERATION OF STATE EMPLOYEES</v>
          </cell>
          <cell r="F1385" t="str">
            <v>35</v>
          </cell>
          <cell r="G1385" t="str">
            <v>Monthly</v>
          </cell>
          <cell r="H1385" t="str">
            <v>K</v>
          </cell>
          <cell r="I1385">
            <v>2994</v>
          </cell>
          <cell r="J1385" t="str">
            <v>Washington Federation of State Employees</v>
          </cell>
          <cell r="K1385" t="str">
            <v>per DOP website</v>
          </cell>
          <cell r="L1385">
            <v>41456</v>
          </cell>
          <cell r="M1385">
            <v>24832</v>
          </cell>
          <cell r="N1385" t="b">
            <v>0</v>
          </cell>
          <cell r="O1385">
            <v>2994</v>
          </cell>
        </row>
        <row r="1386">
          <cell r="E1386" t="str">
            <v>35MONTHLYKWASHINGTON PUBLIC EMPLOYEES ASSOCIATION</v>
          </cell>
          <cell r="F1386" t="str">
            <v>35</v>
          </cell>
          <cell r="G1386" t="str">
            <v>Monthly</v>
          </cell>
          <cell r="H1386" t="str">
            <v>K</v>
          </cell>
          <cell r="I1386">
            <v>2994</v>
          </cell>
          <cell r="J1386" t="str">
            <v>Washington Public Employees Association</v>
          </cell>
          <cell r="K1386" t="str">
            <v>per DOP website</v>
          </cell>
          <cell r="L1386">
            <v>41456</v>
          </cell>
          <cell r="M1386">
            <v>29096</v>
          </cell>
          <cell r="N1386" t="b">
            <v>0</v>
          </cell>
          <cell r="O1386">
            <v>2994</v>
          </cell>
        </row>
        <row r="1387">
          <cell r="E1387" t="str">
            <v>35MONTHLYLCOALITION</v>
          </cell>
          <cell r="F1387" t="str">
            <v>35</v>
          </cell>
          <cell r="G1387" t="str">
            <v>Monthly</v>
          </cell>
          <cell r="H1387" t="str">
            <v>L</v>
          </cell>
          <cell r="I1387">
            <v>3063</v>
          </cell>
          <cell r="J1387" t="str">
            <v>Coalition</v>
          </cell>
          <cell r="K1387" t="str">
            <v>per DOP website</v>
          </cell>
          <cell r="L1387">
            <v>41456</v>
          </cell>
          <cell r="M1387">
            <v>41889</v>
          </cell>
          <cell r="N1387" t="b">
            <v>0</v>
          </cell>
          <cell r="O1387">
            <v>3063</v>
          </cell>
        </row>
        <row r="1388">
          <cell r="E1388" t="str">
            <v>35MONTHLYLNON-REPRESENTED STATE EMPLOYEES</v>
          </cell>
          <cell r="F1388" t="str">
            <v>35</v>
          </cell>
          <cell r="G1388" t="str">
            <v>Monthly</v>
          </cell>
          <cell r="H1388" t="str">
            <v>L</v>
          </cell>
          <cell r="I1388">
            <v>3063</v>
          </cell>
          <cell r="J1388" t="str">
            <v>Non-Represented State Employees</v>
          </cell>
          <cell r="K1388" t="str">
            <v>per DOP website</v>
          </cell>
          <cell r="L1388">
            <v>41456</v>
          </cell>
          <cell r="M1388">
            <v>10909</v>
          </cell>
          <cell r="N1388" t="b">
            <v>0</v>
          </cell>
          <cell r="O1388">
            <v>3063</v>
          </cell>
        </row>
        <row r="1389">
          <cell r="E1389" t="str">
            <v>35MONTHLYLTEAMSTERS LOCAL UNION NUMBER 117</v>
          </cell>
          <cell r="F1389" t="str">
            <v>35</v>
          </cell>
          <cell r="G1389" t="str">
            <v>Monthly</v>
          </cell>
          <cell r="H1389" t="str">
            <v>L</v>
          </cell>
          <cell r="I1389">
            <v>3102</v>
          </cell>
          <cell r="J1389" t="str">
            <v>Teamsters Local Union Number 117</v>
          </cell>
          <cell r="K1389" t="str">
            <v>per Noli Benitez 201307</v>
          </cell>
          <cell r="L1389">
            <v>41456</v>
          </cell>
          <cell r="M1389">
            <v>10909</v>
          </cell>
          <cell r="N1389" t="b">
            <v>0</v>
          </cell>
          <cell r="O1389">
            <v>3102</v>
          </cell>
        </row>
        <row r="1390">
          <cell r="E1390" t="str">
            <v>35MONTHLYLWASHINGTON FEDERATION OF STATE EMPLOYEES</v>
          </cell>
          <cell r="F1390" t="str">
            <v>35</v>
          </cell>
          <cell r="G1390" t="str">
            <v>Monthly</v>
          </cell>
          <cell r="H1390" t="str">
            <v>L</v>
          </cell>
          <cell r="I1390">
            <v>3063</v>
          </cell>
          <cell r="J1390" t="str">
            <v>Washington Federation of State Employees</v>
          </cell>
          <cell r="K1390" t="str">
            <v>per DOP website</v>
          </cell>
          <cell r="L1390">
            <v>41456</v>
          </cell>
          <cell r="M1390">
            <v>24833</v>
          </cell>
          <cell r="N1390" t="b">
            <v>0</v>
          </cell>
          <cell r="O1390">
            <v>3063</v>
          </cell>
        </row>
        <row r="1391">
          <cell r="E1391" t="str">
            <v>35MONTHLYLWASHINGTON PUBLIC EMPLOYEES ASSOCIATION</v>
          </cell>
          <cell r="F1391" t="str">
            <v>35</v>
          </cell>
          <cell r="G1391" t="str">
            <v>Monthly</v>
          </cell>
          <cell r="H1391" t="str">
            <v>L</v>
          </cell>
          <cell r="I1391">
            <v>3063</v>
          </cell>
          <cell r="J1391" t="str">
            <v>Washington Public Employees Association</v>
          </cell>
          <cell r="K1391" t="str">
            <v>per DOP website</v>
          </cell>
          <cell r="L1391">
            <v>41456</v>
          </cell>
          <cell r="M1391">
            <v>29097</v>
          </cell>
          <cell r="N1391" t="b">
            <v>0</v>
          </cell>
          <cell r="O1391">
            <v>3063</v>
          </cell>
        </row>
        <row r="1392">
          <cell r="E1392" t="str">
            <v>35MONTHLYMCOALITION</v>
          </cell>
          <cell r="F1392" t="str">
            <v>35</v>
          </cell>
          <cell r="G1392" t="str">
            <v>Monthly</v>
          </cell>
          <cell r="H1392" t="str">
            <v>M</v>
          </cell>
          <cell r="I1392">
            <v>3135</v>
          </cell>
          <cell r="J1392" t="str">
            <v>Coalition</v>
          </cell>
          <cell r="K1392" t="str">
            <v>per DOP website</v>
          </cell>
          <cell r="L1392">
            <v>41456</v>
          </cell>
          <cell r="M1392">
            <v>41890</v>
          </cell>
          <cell r="N1392" t="b">
            <v>0</v>
          </cell>
          <cell r="O1392">
            <v>3135</v>
          </cell>
        </row>
        <row r="1393">
          <cell r="E1393" t="str">
            <v>35MONTHLYMNON-REPRESENTED STATE EMPLOYEES</v>
          </cell>
          <cell r="F1393" t="str">
            <v>35</v>
          </cell>
          <cell r="G1393" t="str">
            <v>Monthly</v>
          </cell>
          <cell r="H1393" t="str">
            <v>M</v>
          </cell>
          <cell r="I1393">
            <v>3135</v>
          </cell>
          <cell r="J1393" t="str">
            <v>Non-Represented State Employees</v>
          </cell>
          <cell r="K1393" t="str">
            <v>per DOP website</v>
          </cell>
          <cell r="L1393">
            <v>41456</v>
          </cell>
          <cell r="M1393">
            <v>10910</v>
          </cell>
          <cell r="N1393" t="b">
            <v>0</v>
          </cell>
          <cell r="O1393">
            <v>3135</v>
          </cell>
        </row>
        <row r="1394">
          <cell r="E1394" t="str">
            <v>35MONTHLYMTEAMSTERS LOCAL UNION NUMBER 117</v>
          </cell>
          <cell r="F1394" t="str">
            <v>35</v>
          </cell>
          <cell r="G1394" t="str">
            <v>Monthly</v>
          </cell>
          <cell r="H1394" t="str">
            <v>M</v>
          </cell>
          <cell r="I1394">
            <v>3176</v>
          </cell>
          <cell r="J1394" t="str">
            <v>Teamsters Local Union Number 117</v>
          </cell>
          <cell r="K1394" t="str">
            <v>per Noli Benitez 201307</v>
          </cell>
          <cell r="L1394">
            <v>41456</v>
          </cell>
          <cell r="M1394">
            <v>10910</v>
          </cell>
          <cell r="N1394" t="b">
            <v>0</v>
          </cell>
          <cell r="O1394">
            <v>3176</v>
          </cell>
        </row>
        <row r="1395">
          <cell r="E1395" t="str">
            <v>35MONTHLYMWASHINGTON FEDERATION OF STATE EMPLOYEES</v>
          </cell>
          <cell r="F1395" t="str">
            <v>35</v>
          </cell>
          <cell r="G1395" t="str">
            <v>Monthly</v>
          </cell>
          <cell r="H1395" t="str">
            <v>M</v>
          </cell>
          <cell r="I1395">
            <v>3135</v>
          </cell>
          <cell r="J1395" t="str">
            <v>Washington Federation of State Employees</v>
          </cell>
          <cell r="K1395" t="str">
            <v>per DOP website</v>
          </cell>
          <cell r="L1395">
            <v>41456</v>
          </cell>
          <cell r="M1395">
            <v>24834</v>
          </cell>
          <cell r="N1395" t="b">
            <v>0</v>
          </cell>
          <cell r="O1395">
            <v>3135</v>
          </cell>
        </row>
        <row r="1396">
          <cell r="E1396" t="str">
            <v>35MONTHLYMWASHINGTON PUBLIC EMPLOYEES ASSOCIATION</v>
          </cell>
          <cell r="F1396" t="str">
            <v>35</v>
          </cell>
          <cell r="G1396" t="str">
            <v>Monthly</v>
          </cell>
          <cell r="H1396" t="str">
            <v>M</v>
          </cell>
          <cell r="I1396">
            <v>3135</v>
          </cell>
          <cell r="J1396" t="str">
            <v>Washington Public Employees Association</v>
          </cell>
          <cell r="K1396" t="str">
            <v>per DOP website</v>
          </cell>
          <cell r="L1396">
            <v>41456</v>
          </cell>
          <cell r="M1396">
            <v>29098</v>
          </cell>
          <cell r="N1396" t="b">
            <v>0</v>
          </cell>
          <cell r="O1396">
            <v>3135</v>
          </cell>
        </row>
        <row r="1397">
          <cell r="E1397" t="str">
            <v>36EMONTHLYENON-REPRESENTED STATE EMPLOYEES</v>
          </cell>
          <cell r="F1397" t="str">
            <v>36E</v>
          </cell>
          <cell r="G1397" t="str">
            <v>Monthly</v>
          </cell>
          <cell r="H1397" t="str">
            <v>E</v>
          </cell>
          <cell r="I1397">
            <v>2663</v>
          </cell>
          <cell r="J1397" t="str">
            <v>Non-Represented State Employees</v>
          </cell>
          <cell r="K1397" t="str">
            <v>per DOP website</v>
          </cell>
          <cell r="L1397">
            <v>41456</v>
          </cell>
          <cell r="M1397">
            <v>10752</v>
          </cell>
          <cell r="N1397" t="b">
            <v>1</v>
          </cell>
          <cell r="O1397">
            <v>2663</v>
          </cell>
        </row>
        <row r="1398">
          <cell r="E1398" t="str">
            <v>36EMONTHLYFNON-REPRESENTED STATE EMPLOYEES</v>
          </cell>
          <cell r="F1398" t="str">
            <v>36E</v>
          </cell>
          <cell r="G1398" t="str">
            <v>Monthly</v>
          </cell>
          <cell r="H1398" t="str">
            <v>F</v>
          </cell>
          <cell r="I1398">
            <v>2724</v>
          </cell>
          <cell r="J1398" t="str">
            <v>Non-Represented State Employees</v>
          </cell>
          <cell r="K1398" t="str">
            <v>per DOP website</v>
          </cell>
          <cell r="L1398">
            <v>41456</v>
          </cell>
          <cell r="M1398">
            <v>10753</v>
          </cell>
          <cell r="N1398" t="b">
            <v>1</v>
          </cell>
          <cell r="O1398">
            <v>2724</v>
          </cell>
        </row>
        <row r="1399">
          <cell r="E1399" t="str">
            <v>36EMONTHLYGNON-REPRESENTED STATE EMPLOYEES</v>
          </cell>
          <cell r="F1399" t="str">
            <v>36E</v>
          </cell>
          <cell r="G1399" t="str">
            <v>Monthly</v>
          </cell>
          <cell r="H1399" t="str">
            <v>G</v>
          </cell>
          <cell r="I1399">
            <v>2789</v>
          </cell>
          <cell r="J1399" t="str">
            <v>Non-Represented State Employees</v>
          </cell>
          <cell r="K1399" t="str">
            <v>per DOP website</v>
          </cell>
          <cell r="L1399">
            <v>41456</v>
          </cell>
          <cell r="M1399">
            <v>10754</v>
          </cell>
          <cell r="N1399" t="b">
            <v>1</v>
          </cell>
          <cell r="O1399">
            <v>2789</v>
          </cell>
        </row>
        <row r="1400">
          <cell r="E1400" t="str">
            <v>36EMONTHLYHNON-REPRESENTED STATE EMPLOYEES</v>
          </cell>
          <cell r="F1400" t="str">
            <v>36E</v>
          </cell>
          <cell r="G1400" t="str">
            <v>Monthly</v>
          </cell>
          <cell r="H1400" t="str">
            <v>H</v>
          </cell>
          <cell r="I1400">
            <v>2855</v>
          </cell>
          <cell r="J1400" t="str">
            <v>Non-Represented State Employees</v>
          </cell>
          <cell r="K1400" t="str">
            <v>per DOP website</v>
          </cell>
          <cell r="L1400">
            <v>41456</v>
          </cell>
          <cell r="M1400">
            <v>10755</v>
          </cell>
          <cell r="N1400" t="b">
            <v>1</v>
          </cell>
          <cell r="O1400">
            <v>2855</v>
          </cell>
        </row>
        <row r="1401">
          <cell r="E1401" t="str">
            <v>36EMONTHLYINON-REPRESENTED STATE EMPLOYEES</v>
          </cell>
          <cell r="F1401" t="str">
            <v>36E</v>
          </cell>
          <cell r="G1401" t="str">
            <v>Monthly</v>
          </cell>
          <cell r="H1401" t="str">
            <v>I</v>
          </cell>
          <cell r="I1401">
            <v>2920</v>
          </cell>
          <cell r="J1401" t="str">
            <v>Non-Represented State Employees</v>
          </cell>
          <cell r="K1401" t="str">
            <v>per DOP website</v>
          </cell>
          <cell r="L1401">
            <v>41456</v>
          </cell>
          <cell r="M1401">
            <v>10756</v>
          </cell>
          <cell r="N1401" t="b">
            <v>1</v>
          </cell>
          <cell r="O1401">
            <v>2920</v>
          </cell>
        </row>
        <row r="1402">
          <cell r="E1402" t="str">
            <v>36EMONTHLYJNON-REPRESENTED STATE EMPLOYEES</v>
          </cell>
          <cell r="F1402" t="str">
            <v>36E</v>
          </cell>
          <cell r="G1402" t="str">
            <v>Monthly</v>
          </cell>
          <cell r="H1402" t="str">
            <v>J</v>
          </cell>
          <cell r="I1402">
            <v>2994</v>
          </cell>
          <cell r="J1402" t="str">
            <v>Non-Represented State Employees</v>
          </cell>
          <cell r="K1402" t="str">
            <v>per DOP website</v>
          </cell>
          <cell r="L1402">
            <v>41456</v>
          </cell>
          <cell r="M1402">
            <v>10757</v>
          </cell>
          <cell r="N1402" t="b">
            <v>1</v>
          </cell>
          <cell r="O1402">
            <v>2994</v>
          </cell>
        </row>
        <row r="1403">
          <cell r="E1403" t="str">
            <v>36EMONTHLYKNON-REPRESENTED STATE EMPLOYEES</v>
          </cell>
          <cell r="F1403" t="str">
            <v>36E</v>
          </cell>
          <cell r="G1403" t="str">
            <v>Monthly</v>
          </cell>
          <cell r="H1403" t="str">
            <v>K</v>
          </cell>
          <cell r="I1403">
            <v>3063</v>
          </cell>
          <cell r="J1403" t="str">
            <v>Non-Represented State Employees</v>
          </cell>
          <cell r="K1403" t="str">
            <v>per DOP website</v>
          </cell>
          <cell r="L1403">
            <v>41456</v>
          </cell>
          <cell r="M1403">
            <v>10758</v>
          </cell>
          <cell r="N1403" t="b">
            <v>1</v>
          </cell>
          <cell r="O1403">
            <v>3063</v>
          </cell>
        </row>
        <row r="1404">
          <cell r="E1404" t="str">
            <v>36EMONTHLYLNON-REPRESENTED STATE EMPLOYEES</v>
          </cell>
          <cell r="F1404" t="str">
            <v>36E</v>
          </cell>
          <cell r="G1404" t="str">
            <v>Monthly</v>
          </cell>
          <cell r="H1404" t="str">
            <v>L</v>
          </cell>
          <cell r="I1404">
            <v>3135</v>
          </cell>
          <cell r="J1404" t="str">
            <v>Non-Represented State Employees</v>
          </cell>
          <cell r="K1404" t="str">
            <v>per DOP website</v>
          </cell>
          <cell r="L1404">
            <v>41456</v>
          </cell>
          <cell r="M1404">
            <v>10759</v>
          </cell>
          <cell r="N1404" t="b">
            <v>1</v>
          </cell>
          <cell r="O1404">
            <v>3135</v>
          </cell>
        </row>
        <row r="1405">
          <cell r="E1405" t="str">
            <v>36EMONTHLYMNON-REPRESENTED STATE EMPLOYEES</v>
          </cell>
          <cell r="F1405" t="str">
            <v>36E</v>
          </cell>
          <cell r="G1405" t="str">
            <v>Monthly</v>
          </cell>
          <cell r="H1405" t="str">
            <v>M</v>
          </cell>
          <cell r="I1405">
            <v>3213</v>
          </cell>
          <cell r="J1405" t="str">
            <v>Non-Represented State Employees</v>
          </cell>
          <cell r="K1405" t="str">
            <v>per DOP website</v>
          </cell>
          <cell r="L1405">
            <v>41456</v>
          </cell>
          <cell r="M1405">
            <v>10759</v>
          </cell>
          <cell r="N1405" t="b">
            <v>1</v>
          </cell>
          <cell r="O1405">
            <v>3213</v>
          </cell>
        </row>
        <row r="1406">
          <cell r="E1406" t="str">
            <v>36GMONTHLYGNON-REPRESENTED STATE EMPLOYEES</v>
          </cell>
          <cell r="F1406" t="str">
            <v>36G</v>
          </cell>
          <cell r="G1406" t="str">
            <v>Monthly</v>
          </cell>
          <cell r="H1406" t="str">
            <v>G</v>
          </cell>
          <cell r="I1406">
            <v>2789</v>
          </cell>
          <cell r="J1406" t="str">
            <v>Non-Represented State Employees</v>
          </cell>
          <cell r="K1406" t="str">
            <v>per DOP website</v>
          </cell>
          <cell r="L1406">
            <v>41456</v>
          </cell>
          <cell r="M1406">
            <v>10816</v>
          </cell>
          <cell r="N1406" t="b">
            <v>1</v>
          </cell>
          <cell r="O1406">
            <v>2789</v>
          </cell>
        </row>
        <row r="1407">
          <cell r="E1407" t="str">
            <v>36GMONTHLYGTEAMSTERS LOCAL UNION NUMBER 117</v>
          </cell>
          <cell r="F1407" t="str">
            <v>36G</v>
          </cell>
          <cell r="G1407" t="str">
            <v>Monthly</v>
          </cell>
          <cell r="H1407" t="str">
            <v>G</v>
          </cell>
          <cell r="I1407">
            <v>2824</v>
          </cell>
          <cell r="J1407" t="str">
            <v>Teamsters Local Union Number 117</v>
          </cell>
          <cell r="K1407" t="str">
            <v>per DOP website</v>
          </cell>
          <cell r="L1407">
            <v>41456</v>
          </cell>
          <cell r="M1407">
            <v>10817</v>
          </cell>
          <cell r="N1407" t="b">
            <v>1</v>
          </cell>
          <cell r="O1407">
            <v>2824</v>
          </cell>
        </row>
        <row r="1408">
          <cell r="E1408" t="str">
            <v>36GMONTHLYGWASHINGTON FEDERATION OF STATE EMPLOYEES</v>
          </cell>
          <cell r="F1408" t="str">
            <v>36G</v>
          </cell>
          <cell r="G1408" t="str">
            <v>Monthly</v>
          </cell>
          <cell r="H1408" t="str">
            <v>G</v>
          </cell>
          <cell r="I1408">
            <v>2789</v>
          </cell>
          <cell r="J1408" t="str">
            <v>Washington Federation of State Employees</v>
          </cell>
          <cell r="K1408" t="str">
            <v>per DOP website</v>
          </cell>
          <cell r="L1408">
            <v>41456</v>
          </cell>
          <cell r="M1408">
            <v>10818</v>
          </cell>
          <cell r="N1408" t="b">
            <v>1</v>
          </cell>
          <cell r="O1408">
            <v>2789</v>
          </cell>
        </row>
        <row r="1409">
          <cell r="E1409" t="str">
            <v>36GMONTHLYGWASHINGTON PUBLIC EMPLOYEES ASSOCIATION</v>
          </cell>
          <cell r="F1409" t="str">
            <v>36G</v>
          </cell>
          <cell r="G1409" t="str">
            <v>Monthly</v>
          </cell>
          <cell r="H1409" t="str">
            <v>G</v>
          </cell>
          <cell r="I1409">
            <v>2789</v>
          </cell>
          <cell r="J1409" t="str">
            <v>Washington Public Employees Association</v>
          </cell>
          <cell r="K1409" t="str">
            <v>per DOP website</v>
          </cell>
          <cell r="L1409">
            <v>41456</v>
          </cell>
          <cell r="M1409">
            <v>10819</v>
          </cell>
          <cell r="N1409" t="b">
            <v>1</v>
          </cell>
          <cell r="O1409">
            <v>2789</v>
          </cell>
        </row>
        <row r="1410">
          <cell r="E1410" t="str">
            <v>36GMONTHLYHNON-REPRESENTED STATE EMPLOYEES</v>
          </cell>
          <cell r="F1410" t="str">
            <v>36G</v>
          </cell>
          <cell r="G1410" t="str">
            <v>Monthly</v>
          </cell>
          <cell r="H1410" t="str">
            <v>H</v>
          </cell>
          <cell r="I1410">
            <v>2855</v>
          </cell>
          <cell r="J1410" t="str">
            <v>Non-Represented State Employees</v>
          </cell>
          <cell r="K1410" t="str">
            <v>per DOP website</v>
          </cell>
          <cell r="L1410">
            <v>41456</v>
          </cell>
          <cell r="M1410">
            <v>10820</v>
          </cell>
          <cell r="N1410" t="b">
            <v>1</v>
          </cell>
          <cell r="O1410">
            <v>2855</v>
          </cell>
        </row>
        <row r="1411">
          <cell r="E1411" t="str">
            <v>36GMONTHLYHTEAMSTERS LOCAL UNION NUMBER 117</v>
          </cell>
          <cell r="F1411" t="str">
            <v>36G</v>
          </cell>
          <cell r="G1411" t="str">
            <v>Monthly</v>
          </cell>
          <cell r="H1411" t="str">
            <v>H</v>
          </cell>
          <cell r="I1411">
            <v>2891</v>
          </cell>
          <cell r="J1411" t="str">
            <v>Teamsters Local Union Number 117</v>
          </cell>
          <cell r="K1411" t="str">
            <v>per DOP website</v>
          </cell>
          <cell r="L1411">
            <v>41456</v>
          </cell>
          <cell r="M1411">
            <v>10821</v>
          </cell>
          <cell r="N1411" t="b">
            <v>1</v>
          </cell>
          <cell r="O1411">
            <v>2891</v>
          </cell>
        </row>
        <row r="1412">
          <cell r="E1412" t="str">
            <v>36GMONTHLYHWASHINGTON FEDERATION OF STATE EMPLOYEES</v>
          </cell>
          <cell r="F1412" t="str">
            <v>36G</v>
          </cell>
          <cell r="G1412" t="str">
            <v>Monthly</v>
          </cell>
          <cell r="H1412" t="str">
            <v>H</v>
          </cell>
          <cell r="I1412">
            <v>2855</v>
          </cell>
          <cell r="J1412" t="str">
            <v>Washington Federation of State Employees</v>
          </cell>
          <cell r="K1412" t="str">
            <v>per DOP website</v>
          </cell>
          <cell r="L1412">
            <v>41456</v>
          </cell>
          <cell r="M1412">
            <v>10822</v>
          </cell>
          <cell r="N1412" t="b">
            <v>1</v>
          </cell>
          <cell r="O1412">
            <v>2855</v>
          </cell>
        </row>
        <row r="1413">
          <cell r="E1413" t="str">
            <v>36GMONTHLYHWASHINGTON PUBLIC EMPLOYEES ASSOCIATION</v>
          </cell>
          <cell r="F1413" t="str">
            <v>36G</v>
          </cell>
          <cell r="G1413" t="str">
            <v>Monthly</v>
          </cell>
          <cell r="H1413" t="str">
            <v>H</v>
          </cell>
          <cell r="I1413">
            <v>2855</v>
          </cell>
          <cell r="J1413" t="str">
            <v>Washington Public Employees Association</v>
          </cell>
          <cell r="K1413" t="str">
            <v>per DOP website</v>
          </cell>
          <cell r="L1413">
            <v>41456</v>
          </cell>
          <cell r="M1413">
            <v>10823</v>
          </cell>
          <cell r="N1413" t="b">
            <v>1</v>
          </cell>
          <cell r="O1413">
            <v>2855</v>
          </cell>
        </row>
        <row r="1414">
          <cell r="E1414" t="str">
            <v>36GMONTHLYINON-REPRESENTED STATE EMPLOYEES</v>
          </cell>
          <cell r="F1414" t="str">
            <v>36G</v>
          </cell>
          <cell r="G1414" t="str">
            <v>Monthly</v>
          </cell>
          <cell r="H1414" t="str">
            <v>I</v>
          </cell>
          <cell r="I1414">
            <v>2920</v>
          </cell>
          <cell r="J1414" t="str">
            <v>Non-Represented State Employees</v>
          </cell>
          <cell r="K1414" t="str">
            <v>per DOP website</v>
          </cell>
          <cell r="L1414">
            <v>41456</v>
          </cell>
          <cell r="M1414">
            <v>10824</v>
          </cell>
          <cell r="N1414" t="b">
            <v>1</v>
          </cell>
          <cell r="O1414">
            <v>2920</v>
          </cell>
        </row>
        <row r="1415">
          <cell r="E1415" t="str">
            <v>36GMONTHLYITEAMSTERS LOCAL UNION NUMBER 117</v>
          </cell>
          <cell r="F1415" t="str">
            <v>36G</v>
          </cell>
          <cell r="G1415" t="str">
            <v>Monthly</v>
          </cell>
          <cell r="H1415" t="str">
            <v>I</v>
          </cell>
          <cell r="I1415">
            <v>2957</v>
          </cell>
          <cell r="J1415" t="str">
            <v>Teamsters Local Union Number 117</v>
          </cell>
          <cell r="K1415" t="str">
            <v>per DOP website</v>
          </cell>
          <cell r="L1415">
            <v>41456</v>
          </cell>
          <cell r="M1415">
            <v>10825</v>
          </cell>
          <cell r="N1415" t="b">
            <v>1</v>
          </cell>
          <cell r="O1415">
            <v>2957</v>
          </cell>
        </row>
        <row r="1416">
          <cell r="E1416" t="str">
            <v>36GMONTHLYIWASHINGTON FEDERATION OF STATE EMPLOYEES</v>
          </cell>
          <cell r="F1416" t="str">
            <v>36G</v>
          </cell>
          <cell r="G1416" t="str">
            <v>Monthly</v>
          </cell>
          <cell r="H1416" t="str">
            <v>I</v>
          </cell>
          <cell r="I1416">
            <v>2920</v>
          </cell>
          <cell r="J1416" t="str">
            <v>Washington Federation of State Employees</v>
          </cell>
          <cell r="K1416" t="str">
            <v>per DOP website</v>
          </cell>
          <cell r="L1416">
            <v>41456</v>
          </cell>
          <cell r="M1416">
            <v>10826</v>
          </cell>
          <cell r="N1416" t="b">
            <v>1</v>
          </cell>
          <cell r="O1416">
            <v>2920</v>
          </cell>
        </row>
        <row r="1417">
          <cell r="E1417" t="str">
            <v>36GMONTHLYIWASHINGTON PUBLIC EMPLOYEES ASSOCIATION</v>
          </cell>
          <cell r="F1417" t="str">
            <v>36G</v>
          </cell>
          <cell r="G1417" t="str">
            <v>Monthly</v>
          </cell>
          <cell r="H1417" t="str">
            <v>I</v>
          </cell>
          <cell r="I1417">
            <v>2920</v>
          </cell>
          <cell r="J1417" t="str">
            <v>Washington Public Employees Association</v>
          </cell>
          <cell r="K1417" t="str">
            <v>per DOP website</v>
          </cell>
          <cell r="L1417">
            <v>41456</v>
          </cell>
          <cell r="M1417">
            <v>10827</v>
          </cell>
          <cell r="N1417" t="b">
            <v>1</v>
          </cell>
          <cell r="O1417">
            <v>2920</v>
          </cell>
        </row>
        <row r="1418">
          <cell r="E1418" t="str">
            <v>36GMONTHLYJNON-REPRESENTED STATE EMPLOYEES</v>
          </cell>
          <cell r="F1418" t="str">
            <v>36G</v>
          </cell>
          <cell r="G1418" t="str">
            <v>Monthly</v>
          </cell>
          <cell r="H1418" t="str">
            <v>J</v>
          </cell>
          <cell r="I1418">
            <v>2994</v>
          </cell>
          <cell r="J1418" t="str">
            <v>Non-Represented State Employees</v>
          </cell>
          <cell r="K1418" t="str">
            <v>per DOP website</v>
          </cell>
          <cell r="L1418">
            <v>41456</v>
          </cell>
          <cell r="M1418">
            <v>10828</v>
          </cell>
          <cell r="N1418" t="b">
            <v>1</v>
          </cell>
          <cell r="O1418">
            <v>2994</v>
          </cell>
        </row>
        <row r="1419">
          <cell r="E1419" t="str">
            <v>36GMONTHLYJTEAMSTERS LOCAL UNION NUMBER 117</v>
          </cell>
          <cell r="F1419" t="str">
            <v>36G</v>
          </cell>
          <cell r="G1419" t="str">
            <v>Monthly</v>
          </cell>
          <cell r="H1419" t="str">
            <v>J</v>
          </cell>
          <cell r="I1419">
            <v>3031</v>
          </cell>
          <cell r="J1419" t="str">
            <v>Teamsters Local Union Number 117</v>
          </cell>
          <cell r="K1419" t="str">
            <v>per DOP website</v>
          </cell>
          <cell r="L1419">
            <v>41456</v>
          </cell>
          <cell r="M1419">
            <v>10829</v>
          </cell>
          <cell r="N1419" t="b">
            <v>1</v>
          </cell>
          <cell r="O1419">
            <v>3031</v>
          </cell>
        </row>
        <row r="1420">
          <cell r="E1420" t="str">
            <v>36GMONTHLYJWASHINGTON FEDERATION OF STATE EMPLOYEES</v>
          </cell>
          <cell r="F1420" t="str">
            <v>36G</v>
          </cell>
          <cell r="G1420" t="str">
            <v>Monthly</v>
          </cell>
          <cell r="H1420" t="str">
            <v>J</v>
          </cell>
          <cell r="I1420">
            <v>2994</v>
          </cell>
          <cell r="J1420" t="str">
            <v>Washington Federation of State Employees</v>
          </cell>
          <cell r="K1420" t="str">
            <v>per DOP website</v>
          </cell>
          <cell r="L1420">
            <v>41456</v>
          </cell>
          <cell r="M1420">
            <v>10830</v>
          </cell>
          <cell r="N1420" t="b">
            <v>1</v>
          </cell>
          <cell r="O1420">
            <v>2994</v>
          </cell>
        </row>
        <row r="1421">
          <cell r="E1421" t="str">
            <v>36GMONTHLYJWASHINGTON PUBLIC EMPLOYEES ASSOCIATION</v>
          </cell>
          <cell r="F1421" t="str">
            <v>36G</v>
          </cell>
          <cell r="G1421" t="str">
            <v>Monthly</v>
          </cell>
          <cell r="H1421" t="str">
            <v>J</v>
          </cell>
          <cell r="I1421">
            <v>2994</v>
          </cell>
          <cell r="J1421" t="str">
            <v>Washington Public Employees Association</v>
          </cell>
          <cell r="K1421" t="str">
            <v>per DOP website</v>
          </cell>
          <cell r="L1421">
            <v>41456</v>
          </cell>
          <cell r="M1421">
            <v>10831</v>
          </cell>
          <cell r="N1421" t="b">
            <v>1</v>
          </cell>
          <cell r="O1421">
            <v>2994</v>
          </cell>
        </row>
        <row r="1422">
          <cell r="E1422" t="str">
            <v>36GMONTHLYKNON-REPRESENTED STATE EMPLOYEES</v>
          </cell>
          <cell r="F1422" t="str">
            <v>36G</v>
          </cell>
          <cell r="G1422" t="str">
            <v>Monthly</v>
          </cell>
          <cell r="H1422" t="str">
            <v>K</v>
          </cell>
          <cell r="I1422">
            <v>3063</v>
          </cell>
          <cell r="J1422" t="str">
            <v>Non-Represented State Employees</v>
          </cell>
          <cell r="K1422" t="str">
            <v>per DOP website</v>
          </cell>
          <cell r="L1422">
            <v>41456</v>
          </cell>
          <cell r="M1422">
            <v>10832</v>
          </cell>
          <cell r="N1422" t="b">
            <v>1</v>
          </cell>
          <cell r="O1422">
            <v>3063</v>
          </cell>
        </row>
        <row r="1423">
          <cell r="E1423" t="str">
            <v>36GMONTHLYKTEAMSTERS LOCAL UNION NUMBER 117</v>
          </cell>
          <cell r="F1423" t="str">
            <v>36G</v>
          </cell>
          <cell r="G1423" t="str">
            <v>Monthly</v>
          </cell>
          <cell r="H1423" t="str">
            <v>K</v>
          </cell>
          <cell r="I1423">
            <v>3102</v>
          </cell>
          <cell r="J1423" t="str">
            <v>Teamsters Local Union Number 117</v>
          </cell>
          <cell r="K1423" t="str">
            <v>per DOP website</v>
          </cell>
          <cell r="L1423">
            <v>41456</v>
          </cell>
          <cell r="M1423">
            <v>10833</v>
          </cell>
          <cell r="N1423" t="b">
            <v>1</v>
          </cell>
          <cell r="O1423">
            <v>3102</v>
          </cell>
        </row>
        <row r="1424">
          <cell r="E1424" t="str">
            <v>36GMONTHLYKWASHINGTON FEDERATION OF STATE EMPLOYEES</v>
          </cell>
          <cell r="F1424" t="str">
            <v>36G</v>
          </cell>
          <cell r="G1424" t="str">
            <v>Monthly</v>
          </cell>
          <cell r="H1424" t="str">
            <v>K</v>
          </cell>
          <cell r="I1424">
            <v>3063</v>
          </cell>
          <cell r="J1424" t="str">
            <v>Washington Federation of State Employees</v>
          </cell>
          <cell r="K1424" t="str">
            <v>per DOP website</v>
          </cell>
          <cell r="L1424">
            <v>41456</v>
          </cell>
          <cell r="M1424">
            <v>10834</v>
          </cell>
          <cell r="N1424" t="b">
            <v>1</v>
          </cell>
          <cell r="O1424">
            <v>3063</v>
          </cell>
        </row>
        <row r="1425">
          <cell r="E1425" t="str">
            <v>36GMONTHLYKWASHINGTON PUBLIC EMPLOYEES ASSOCIATION</v>
          </cell>
          <cell r="F1425" t="str">
            <v>36G</v>
          </cell>
          <cell r="G1425" t="str">
            <v>Monthly</v>
          </cell>
          <cell r="H1425" t="str">
            <v>K</v>
          </cell>
          <cell r="I1425">
            <v>3063</v>
          </cell>
          <cell r="J1425" t="str">
            <v>Washington Public Employees Association</v>
          </cell>
          <cell r="K1425" t="str">
            <v>per DOP website</v>
          </cell>
          <cell r="L1425">
            <v>41456</v>
          </cell>
          <cell r="M1425">
            <v>10835</v>
          </cell>
          <cell r="N1425" t="b">
            <v>1</v>
          </cell>
          <cell r="O1425">
            <v>3063</v>
          </cell>
        </row>
        <row r="1426">
          <cell r="E1426" t="str">
            <v>36GMONTHLYLNON-REPRESENTED STATE EMPLOYEES</v>
          </cell>
          <cell r="F1426" t="str">
            <v>36G</v>
          </cell>
          <cell r="G1426" t="str">
            <v>Monthly</v>
          </cell>
          <cell r="H1426" t="str">
            <v>L</v>
          </cell>
          <cell r="I1426">
            <v>3135</v>
          </cell>
          <cell r="J1426" t="str">
            <v>Non-Represented State Employees</v>
          </cell>
          <cell r="K1426" t="str">
            <v>per DOP website</v>
          </cell>
          <cell r="L1426">
            <v>41456</v>
          </cell>
          <cell r="M1426">
            <v>10836</v>
          </cell>
          <cell r="N1426" t="b">
            <v>1</v>
          </cell>
          <cell r="O1426">
            <v>3135</v>
          </cell>
        </row>
        <row r="1427">
          <cell r="E1427" t="str">
            <v>36GMONTHLYLTEAMSTERS LOCAL UNION NUMBER 117</v>
          </cell>
          <cell r="F1427" t="str">
            <v>36G</v>
          </cell>
          <cell r="G1427" t="str">
            <v>Monthly</v>
          </cell>
          <cell r="H1427" t="str">
            <v>L</v>
          </cell>
          <cell r="I1427">
            <v>3176</v>
          </cell>
          <cell r="J1427" t="str">
            <v>Teamsters Local Union Number 117</v>
          </cell>
          <cell r="K1427" t="str">
            <v>per DOP website</v>
          </cell>
          <cell r="L1427">
            <v>41456</v>
          </cell>
          <cell r="M1427">
            <v>10837</v>
          </cell>
          <cell r="N1427" t="b">
            <v>1</v>
          </cell>
          <cell r="O1427">
            <v>3176</v>
          </cell>
        </row>
        <row r="1428">
          <cell r="E1428" t="str">
            <v>36GMONTHLYLWASHINGTON FEDERATION OF STATE EMPLOYEES</v>
          </cell>
          <cell r="F1428" t="str">
            <v>36G</v>
          </cell>
          <cell r="G1428" t="str">
            <v>Monthly</v>
          </cell>
          <cell r="H1428" t="str">
            <v>L</v>
          </cell>
          <cell r="I1428">
            <v>3135</v>
          </cell>
          <cell r="J1428" t="str">
            <v>Washington Federation of State Employees</v>
          </cell>
          <cell r="K1428" t="str">
            <v>per DOP website</v>
          </cell>
          <cell r="L1428">
            <v>41456</v>
          </cell>
          <cell r="M1428">
            <v>10838</v>
          </cell>
          <cell r="N1428" t="b">
            <v>1</v>
          </cell>
          <cell r="O1428">
            <v>3135</v>
          </cell>
        </row>
        <row r="1429">
          <cell r="E1429" t="str">
            <v>36GMONTHLYLWASHINGTON PUBLIC EMPLOYEES ASSOCIATION</v>
          </cell>
          <cell r="F1429" t="str">
            <v>36G</v>
          </cell>
          <cell r="G1429" t="str">
            <v>Monthly</v>
          </cell>
          <cell r="H1429" t="str">
            <v>L</v>
          </cell>
          <cell r="I1429">
            <v>3135</v>
          </cell>
          <cell r="J1429" t="str">
            <v>Washington Public Employees Association</v>
          </cell>
          <cell r="K1429" t="str">
            <v>per DOP website</v>
          </cell>
          <cell r="L1429">
            <v>41456</v>
          </cell>
          <cell r="M1429">
            <v>10839</v>
          </cell>
          <cell r="N1429" t="b">
            <v>1</v>
          </cell>
          <cell r="O1429">
            <v>3135</v>
          </cell>
        </row>
        <row r="1430">
          <cell r="E1430" t="str">
            <v>36GMONTHLYMNON-REPRESENTED STATE EMPLOYEES</v>
          </cell>
          <cell r="F1430" t="str">
            <v>36G</v>
          </cell>
          <cell r="G1430" t="str">
            <v>Monthly</v>
          </cell>
          <cell r="H1430" t="str">
            <v>M</v>
          </cell>
          <cell r="I1430">
            <v>3213</v>
          </cell>
          <cell r="J1430" t="str">
            <v>Non-Represented State Employees</v>
          </cell>
          <cell r="K1430" t="str">
            <v>per DOP website</v>
          </cell>
          <cell r="L1430">
            <v>41456</v>
          </cell>
          <cell r="M1430">
            <v>10836</v>
          </cell>
          <cell r="N1430" t="b">
            <v>1</v>
          </cell>
          <cell r="O1430">
            <v>3213</v>
          </cell>
        </row>
        <row r="1431">
          <cell r="E1431" t="str">
            <v>36GMONTHLYMTEAMSTERS LOCAL UNION NUMBER 117</v>
          </cell>
          <cell r="F1431" t="str">
            <v>36G</v>
          </cell>
          <cell r="G1431" t="str">
            <v>Monthly</v>
          </cell>
          <cell r="H1431" t="str">
            <v>M</v>
          </cell>
          <cell r="I1431">
            <v>3254</v>
          </cell>
          <cell r="J1431" t="str">
            <v>Teamsters Local Union Number 117</v>
          </cell>
          <cell r="K1431" t="str">
            <v>per DOP website</v>
          </cell>
          <cell r="L1431">
            <v>41456</v>
          </cell>
          <cell r="M1431">
            <v>10837</v>
          </cell>
          <cell r="N1431" t="b">
            <v>1</v>
          </cell>
          <cell r="O1431">
            <v>3254</v>
          </cell>
        </row>
        <row r="1432">
          <cell r="E1432" t="str">
            <v>36GMONTHLYMWASHINGTON FEDERATION OF STATE EMPLOYEES</v>
          </cell>
          <cell r="F1432" t="str">
            <v>36G</v>
          </cell>
          <cell r="G1432" t="str">
            <v>Monthly</v>
          </cell>
          <cell r="H1432" t="str">
            <v>M</v>
          </cell>
          <cell r="I1432">
            <v>3213</v>
          </cell>
          <cell r="J1432" t="str">
            <v>Washington Federation of State Employees</v>
          </cell>
          <cell r="K1432" t="str">
            <v>per DOP website</v>
          </cell>
          <cell r="L1432">
            <v>41456</v>
          </cell>
          <cell r="M1432">
            <v>10838</v>
          </cell>
          <cell r="N1432" t="b">
            <v>1</v>
          </cell>
          <cell r="O1432">
            <v>3213</v>
          </cell>
        </row>
        <row r="1433">
          <cell r="E1433" t="str">
            <v>36GMONTHLYMWASHINGTON PUBLIC EMPLOYEES ASSOCIATION</v>
          </cell>
          <cell r="F1433" t="str">
            <v>36G</v>
          </cell>
          <cell r="G1433" t="str">
            <v>Monthly</v>
          </cell>
          <cell r="H1433" t="str">
            <v>M</v>
          </cell>
          <cell r="I1433">
            <v>3213</v>
          </cell>
          <cell r="J1433" t="str">
            <v>Washington Public Employees Association</v>
          </cell>
          <cell r="K1433" t="str">
            <v>per DOP website</v>
          </cell>
          <cell r="L1433">
            <v>41456</v>
          </cell>
          <cell r="M1433">
            <v>10839</v>
          </cell>
          <cell r="N1433" t="b">
            <v>1</v>
          </cell>
          <cell r="O1433">
            <v>3213</v>
          </cell>
        </row>
        <row r="1434">
          <cell r="E1434" t="str">
            <v>36MONTHLYACOALITION</v>
          </cell>
          <cell r="F1434" t="str">
            <v>36</v>
          </cell>
          <cell r="G1434" t="str">
            <v>Monthly</v>
          </cell>
          <cell r="H1434" t="str">
            <v>A</v>
          </cell>
          <cell r="I1434">
            <v>2426</v>
          </cell>
          <cell r="J1434" t="str">
            <v>Coalition</v>
          </cell>
          <cell r="K1434" t="str">
            <v>per DOP website</v>
          </cell>
          <cell r="L1434">
            <v>41456</v>
          </cell>
          <cell r="M1434">
            <v>41930</v>
          </cell>
          <cell r="N1434" t="b">
            <v>0</v>
          </cell>
          <cell r="O1434">
            <v>2426</v>
          </cell>
        </row>
        <row r="1435">
          <cell r="E1435" t="str">
            <v>36MONTHLYANON-REPRESENTED STATE EMPLOYEES</v>
          </cell>
          <cell r="F1435" t="str">
            <v>36</v>
          </cell>
          <cell r="G1435" t="str">
            <v>Monthly</v>
          </cell>
          <cell r="H1435" t="str">
            <v>A</v>
          </cell>
          <cell r="I1435">
            <v>2426</v>
          </cell>
          <cell r="J1435" t="str">
            <v>Non-Represented State Employees</v>
          </cell>
          <cell r="K1435" t="str">
            <v>per DOP website</v>
          </cell>
          <cell r="L1435">
            <v>41456</v>
          </cell>
          <cell r="M1435">
            <v>10950</v>
          </cell>
          <cell r="N1435" t="b">
            <v>0</v>
          </cell>
          <cell r="O1435">
            <v>2426</v>
          </cell>
        </row>
        <row r="1436">
          <cell r="E1436" t="str">
            <v>36MONTHLYATEAMSTERS LOCAL UNION NUMBER 117</v>
          </cell>
          <cell r="F1436" t="str">
            <v>36</v>
          </cell>
          <cell r="G1436" t="str">
            <v>Monthly</v>
          </cell>
          <cell r="H1436" t="str">
            <v>A</v>
          </cell>
          <cell r="I1436">
            <v>2457</v>
          </cell>
          <cell r="J1436" t="str">
            <v>Teamsters Local Union Number 117</v>
          </cell>
          <cell r="K1436" t="str">
            <v>per Noli Benitez 201307</v>
          </cell>
          <cell r="L1436">
            <v>41456</v>
          </cell>
          <cell r="M1436">
            <v>10950</v>
          </cell>
          <cell r="N1436" t="b">
            <v>0</v>
          </cell>
          <cell r="O1436">
            <v>2457</v>
          </cell>
        </row>
        <row r="1437">
          <cell r="E1437" t="str">
            <v>36MONTHLYAWASHINGTON FEDERATION OF STATE EMPLOYEES</v>
          </cell>
          <cell r="F1437" t="str">
            <v>36</v>
          </cell>
          <cell r="G1437" t="str">
            <v>Monthly</v>
          </cell>
          <cell r="H1437" t="str">
            <v>A</v>
          </cell>
          <cell r="I1437">
            <v>2426</v>
          </cell>
          <cell r="J1437" t="str">
            <v>Washington Federation of State Employees</v>
          </cell>
          <cell r="K1437" t="str">
            <v>per DOP website</v>
          </cell>
          <cell r="L1437">
            <v>41456</v>
          </cell>
          <cell r="M1437">
            <v>24874</v>
          </cell>
          <cell r="N1437" t="b">
            <v>0</v>
          </cell>
          <cell r="O1437">
            <v>2426</v>
          </cell>
        </row>
        <row r="1438">
          <cell r="E1438" t="str">
            <v>36MONTHLYAWASHINGTON PUBLIC EMPLOYEES ASSOCIATION</v>
          </cell>
          <cell r="F1438" t="str">
            <v>36</v>
          </cell>
          <cell r="G1438" t="str">
            <v>Monthly</v>
          </cell>
          <cell r="H1438" t="str">
            <v>A</v>
          </cell>
          <cell r="I1438">
            <v>2426</v>
          </cell>
          <cell r="J1438" t="str">
            <v>Washington Public Employees Association</v>
          </cell>
          <cell r="K1438" t="str">
            <v>per DOP website</v>
          </cell>
          <cell r="L1438">
            <v>41456</v>
          </cell>
          <cell r="M1438">
            <v>29138</v>
          </cell>
          <cell r="N1438" t="b">
            <v>0</v>
          </cell>
          <cell r="O1438">
            <v>2426</v>
          </cell>
        </row>
        <row r="1439">
          <cell r="E1439" t="str">
            <v>36MONTHLYBCOALITION</v>
          </cell>
          <cell r="F1439" t="str">
            <v>36</v>
          </cell>
          <cell r="G1439" t="str">
            <v>Monthly</v>
          </cell>
          <cell r="H1439" t="str">
            <v>B</v>
          </cell>
          <cell r="I1439">
            <v>2482</v>
          </cell>
          <cell r="J1439" t="str">
            <v>Coalition</v>
          </cell>
          <cell r="K1439" t="str">
            <v>per DOP website</v>
          </cell>
          <cell r="L1439">
            <v>41456</v>
          </cell>
          <cell r="M1439">
            <v>41931</v>
          </cell>
          <cell r="N1439" t="b">
            <v>0</v>
          </cell>
          <cell r="O1439">
            <v>2482</v>
          </cell>
        </row>
        <row r="1440">
          <cell r="E1440" t="str">
            <v>36MONTHLYBNON-REPRESENTED STATE EMPLOYEES</v>
          </cell>
          <cell r="F1440" t="str">
            <v>36</v>
          </cell>
          <cell r="G1440" t="str">
            <v>Monthly</v>
          </cell>
          <cell r="H1440" t="str">
            <v>B</v>
          </cell>
          <cell r="I1440">
            <v>2482</v>
          </cell>
          <cell r="J1440" t="str">
            <v>Non-Represented State Employees</v>
          </cell>
          <cell r="K1440" t="str">
            <v>per DOP website</v>
          </cell>
          <cell r="L1440">
            <v>41456</v>
          </cell>
          <cell r="M1440">
            <v>10951</v>
          </cell>
          <cell r="N1440" t="b">
            <v>0</v>
          </cell>
          <cell r="O1440">
            <v>2482</v>
          </cell>
        </row>
        <row r="1441">
          <cell r="E1441" t="str">
            <v>36MONTHLYBTEAMSTERS LOCAL UNION NUMBER 117</v>
          </cell>
          <cell r="F1441" t="str">
            <v>36</v>
          </cell>
          <cell r="G1441" t="str">
            <v>Monthly</v>
          </cell>
          <cell r="H1441" t="str">
            <v>B</v>
          </cell>
          <cell r="I1441">
            <v>2513</v>
          </cell>
          <cell r="J1441" t="str">
            <v>Teamsters Local Union Number 117</v>
          </cell>
          <cell r="K1441" t="str">
            <v>per Noli Benitez 201307</v>
          </cell>
          <cell r="L1441">
            <v>41456</v>
          </cell>
          <cell r="M1441">
            <v>10951</v>
          </cell>
          <cell r="N1441" t="b">
            <v>0</v>
          </cell>
          <cell r="O1441">
            <v>2513</v>
          </cell>
        </row>
        <row r="1442">
          <cell r="E1442" t="str">
            <v>36MONTHLYBWASHINGTON FEDERATION OF STATE EMPLOYEES</v>
          </cell>
          <cell r="F1442" t="str">
            <v>36</v>
          </cell>
          <cell r="G1442" t="str">
            <v>Monthly</v>
          </cell>
          <cell r="H1442" t="str">
            <v>B</v>
          </cell>
          <cell r="I1442">
            <v>2482</v>
          </cell>
          <cell r="J1442" t="str">
            <v>Washington Federation of State Employees</v>
          </cell>
          <cell r="K1442" t="str">
            <v>per DOP website</v>
          </cell>
          <cell r="L1442">
            <v>41456</v>
          </cell>
          <cell r="M1442">
            <v>24875</v>
          </cell>
          <cell r="N1442" t="b">
            <v>0</v>
          </cell>
          <cell r="O1442">
            <v>2482</v>
          </cell>
        </row>
        <row r="1443">
          <cell r="E1443" t="str">
            <v>36MONTHLYBWASHINGTON PUBLIC EMPLOYEES ASSOCIATION</v>
          </cell>
          <cell r="F1443" t="str">
            <v>36</v>
          </cell>
          <cell r="G1443" t="str">
            <v>Monthly</v>
          </cell>
          <cell r="H1443" t="str">
            <v>B</v>
          </cell>
          <cell r="I1443">
            <v>2482</v>
          </cell>
          <cell r="J1443" t="str">
            <v>Washington Public Employees Association</v>
          </cell>
          <cell r="K1443" t="str">
            <v>per DOP website</v>
          </cell>
          <cell r="L1443">
            <v>41456</v>
          </cell>
          <cell r="M1443">
            <v>29139</v>
          </cell>
          <cell r="N1443" t="b">
            <v>0</v>
          </cell>
          <cell r="O1443">
            <v>2482</v>
          </cell>
        </row>
        <row r="1444">
          <cell r="E1444" t="str">
            <v>36MONTHLYCCOALITION</v>
          </cell>
          <cell r="F1444" t="str">
            <v>36</v>
          </cell>
          <cell r="G1444" t="str">
            <v>Monthly</v>
          </cell>
          <cell r="H1444" t="str">
            <v>C</v>
          </cell>
          <cell r="I1444">
            <v>2542</v>
          </cell>
          <cell r="J1444" t="str">
            <v>Coalition</v>
          </cell>
          <cell r="K1444" t="str">
            <v>per DOP website</v>
          </cell>
          <cell r="L1444">
            <v>41456</v>
          </cell>
          <cell r="M1444">
            <v>41932</v>
          </cell>
          <cell r="N1444" t="b">
            <v>0</v>
          </cell>
          <cell r="O1444">
            <v>2542</v>
          </cell>
        </row>
        <row r="1445">
          <cell r="E1445" t="str">
            <v>36MONTHLYCNON-REPRESENTED STATE EMPLOYEES</v>
          </cell>
          <cell r="F1445" t="str">
            <v>36</v>
          </cell>
          <cell r="G1445" t="str">
            <v>Monthly</v>
          </cell>
          <cell r="H1445" t="str">
            <v>C</v>
          </cell>
          <cell r="I1445">
            <v>2542</v>
          </cell>
          <cell r="J1445" t="str">
            <v>Non-Represented State Employees</v>
          </cell>
          <cell r="K1445" t="str">
            <v>per DOP website</v>
          </cell>
          <cell r="L1445">
            <v>41456</v>
          </cell>
          <cell r="M1445">
            <v>10952</v>
          </cell>
          <cell r="N1445" t="b">
            <v>0</v>
          </cell>
          <cell r="O1445">
            <v>2542</v>
          </cell>
        </row>
        <row r="1446">
          <cell r="E1446" t="str">
            <v>36MONTHLYCTEAMSTERS LOCAL UNION NUMBER 117</v>
          </cell>
          <cell r="F1446" t="str">
            <v>36</v>
          </cell>
          <cell r="G1446" t="str">
            <v>Monthly</v>
          </cell>
          <cell r="H1446" t="str">
            <v>C</v>
          </cell>
          <cell r="I1446">
            <v>2574</v>
          </cell>
          <cell r="J1446" t="str">
            <v>Teamsters Local Union Number 117</v>
          </cell>
          <cell r="K1446" t="str">
            <v>per Noli Benitez 201307</v>
          </cell>
          <cell r="L1446">
            <v>41456</v>
          </cell>
          <cell r="M1446">
            <v>10952</v>
          </cell>
          <cell r="N1446" t="b">
            <v>0</v>
          </cell>
          <cell r="O1446">
            <v>2574</v>
          </cell>
        </row>
        <row r="1447">
          <cell r="E1447" t="str">
            <v>36MONTHLYCWASHINGTON FEDERATION OF STATE EMPLOYEES</v>
          </cell>
          <cell r="F1447" t="str">
            <v>36</v>
          </cell>
          <cell r="G1447" t="str">
            <v>Monthly</v>
          </cell>
          <cell r="H1447" t="str">
            <v>C</v>
          </cell>
          <cell r="I1447">
            <v>2542</v>
          </cell>
          <cell r="J1447" t="str">
            <v>Washington Federation of State Employees</v>
          </cell>
          <cell r="K1447" t="str">
            <v>per DOP website</v>
          </cell>
          <cell r="L1447">
            <v>41456</v>
          </cell>
          <cell r="M1447">
            <v>24876</v>
          </cell>
          <cell r="N1447" t="b">
            <v>0</v>
          </cell>
          <cell r="O1447">
            <v>2542</v>
          </cell>
        </row>
        <row r="1448">
          <cell r="E1448" t="str">
            <v>36MONTHLYCWASHINGTON PUBLIC EMPLOYEES ASSOCIATION</v>
          </cell>
          <cell r="F1448" t="str">
            <v>36</v>
          </cell>
          <cell r="G1448" t="str">
            <v>Monthly</v>
          </cell>
          <cell r="H1448" t="str">
            <v>C</v>
          </cell>
          <cell r="I1448">
            <v>2542</v>
          </cell>
          <cell r="J1448" t="str">
            <v>Washington Public Employees Association</v>
          </cell>
          <cell r="K1448" t="str">
            <v>per DOP website</v>
          </cell>
          <cell r="L1448">
            <v>41456</v>
          </cell>
          <cell r="M1448">
            <v>29140</v>
          </cell>
          <cell r="N1448" t="b">
            <v>0</v>
          </cell>
          <cell r="O1448">
            <v>2542</v>
          </cell>
        </row>
        <row r="1449">
          <cell r="E1449" t="str">
            <v>36MONTHLYDCOALITION</v>
          </cell>
          <cell r="F1449" t="str">
            <v>36</v>
          </cell>
          <cell r="G1449" t="str">
            <v>Monthly</v>
          </cell>
          <cell r="H1449" t="str">
            <v>D</v>
          </cell>
          <cell r="I1449">
            <v>2598</v>
          </cell>
          <cell r="J1449" t="str">
            <v>Coalition</v>
          </cell>
          <cell r="K1449" t="str">
            <v>per DOP website</v>
          </cell>
          <cell r="L1449">
            <v>41456</v>
          </cell>
          <cell r="M1449">
            <v>41933</v>
          </cell>
          <cell r="N1449" t="b">
            <v>0</v>
          </cell>
          <cell r="O1449">
            <v>2598</v>
          </cell>
        </row>
        <row r="1450">
          <cell r="E1450" t="str">
            <v>36MONTHLYDNON-REPRESENTED STATE EMPLOYEES</v>
          </cell>
          <cell r="F1450" t="str">
            <v>36</v>
          </cell>
          <cell r="G1450" t="str">
            <v>Monthly</v>
          </cell>
          <cell r="H1450" t="str">
            <v>D</v>
          </cell>
          <cell r="I1450">
            <v>2598</v>
          </cell>
          <cell r="J1450" t="str">
            <v>Non-Represented State Employees</v>
          </cell>
          <cell r="K1450" t="str">
            <v>per DOP website</v>
          </cell>
          <cell r="L1450">
            <v>41456</v>
          </cell>
          <cell r="M1450">
            <v>10953</v>
          </cell>
          <cell r="N1450" t="b">
            <v>0</v>
          </cell>
          <cell r="O1450">
            <v>2598</v>
          </cell>
        </row>
        <row r="1451">
          <cell r="E1451" t="str">
            <v>36MONTHLYDTEAMSTERS LOCAL UNION NUMBER 117</v>
          </cell>
          <cell r="F1451" t="str">
            <v>36</v>
          </cell>
          <cell r="G1451" t="str">
            <v>Monthly</v>
          </cell>
          <cell r="H1451" t="str">
            <v>D</v>
          </cell>
          <cell r="I1451">
            <v>2631</v>
          </cell>
          <cell r="J1451" t="str">
            <v>Teamsters Local Union Number 117</v>
          </cell>
          <cell r="K1451" t="str">
            <v>per Noli Benitez 201307</v>
          </cell>
          <cell r="L1451">
            <v>41456</v>
          </cell>
          <cell r="M1451">
            <v>10953</v>
          </cell>
          <cell r="N1451" t="b">
            <v>0</v>
          </cell>
          <cell r="O1451">
            <v>2631</v>
          </cell>
        </row>
        <row r="1452">
          <cell r="E1452" t="str">
            <v>36MONTHLYDWASHINGTON FEDERATION OF STATE EMPLOYEES</v>
          </cell>
          <cell r="F1452" t="str">
            <v>36</v>
          </cell>
          <cell r="G1452" t="str">
            <v>Monthly</v>
          </cell>
          <cell r="H1452" t="str">
            <v>D</v>
          </cell>
          <cell r="I1452">
            <v>2598</v>
          </cell>
          <cell r="J1452" t="str">
            <v>Washington Federation of State Employees</v>
          </cell>
          <cell r="K1452" t="str">
            <v>per DOP website</v>
          </cell>
          <cell r="L1452">
            <v>41456</v>
          </cell>
          <cell r="M1452">
            <v>24877</v>
          </cell>
          <cell r="N1452" t="b">
            <v>0</v>
          </cell>
          <cell r="O1452">
            <v>2598</v>
          </cell>
        </row>
        <row r="1453">
          <cell r="E1453" t="str">
            <v>36MONTHLYDWASHINGTON PUBLIC EMPLOYEES ASSOCIATION</v>
          </cell>
          <cell r="F1453" t="str">
            <v>36</v>
          </cell>
          <cell r="G1453" t="str">
            <v>Monthly</v>
          </cell>
          <cell r="H1453" t="str">
            <v>D</v>
          </cell>
          <cell r="I1453">
            <v>2598</v>
          </cell>
          <cell r="J1453" t="str">
            <v>Washington Public Employees Association</v>
          </cell>
          <cell r="K1453" t="str">
            <v>per DOP website</v>
          </cell>
          <cell r="L1453">
            <v>41456</v>
          </cell>
          <cell r="M1453">
            <v>29141</v>
          </cell>
          <cell r="N1453" t="b">
            <v>0</v>
          </cell>
          <cell r="O1453">
            <v>2598</v>
          </cell>
        </row>
        <row r="1454">
          <cell r="E1454" t="str">
            <v>36MONTHLYECOALITION</v>
          </cell>
          <cell r="F1454" t="str">
            <v>36</v>
          </cell>
          <cell r="G1454" t="str">
            <v>Monthly</v>
          </cell>
          <cell r="H1454" t="str">
            <v>E</v>
          </cell>
          <cell r="I1454">
            <v>2663</v>
          </cell>
          <cell r="J1454" t="str">
            <v>Coalition</v>
          </cell>
          <cell r="K1454" t="str">
            <v>per DOP website</v>
          </cell>
          <cell r="L1454">
            <v>41456</v>
          </cell>
          <cell r="M1454">
            <v>41934</v>
          </cell>
          <cell r="N1454" t="b">
            <v>0</v>
          </cell>
          <cell r="O1454">
            <v>2663</v>
          </cell>
        </row>
        <row r="1455">
          <cell r="E1455" t="str">
            <v>36MONTHLYENON-REPRESENTED STATE EMPLOYEES</v>
          </cell>
          <cell r="F1455" t="str">
            <v>36</v>
          </cell>
          <cell r="G1455" t="str">
            <v>Monthly</v>
          </cell>
          <cell r="H1455" t="str">
            <v>E</v>
          </cell>
          <cell r="I1455">
            <v>2663</v>
          </cell>
          <cell r="J1455" t="str">
            <v>Non-Represented State Employees</v>
          </cell>
          <cell r="K1455" t="str">
            <v>per DOP website</v>
          </cell>
          <cell r="L1455">
            <v>41456</v>
          </cell>
          <cell r="M1455">
            <v>10954</v>
          </cell>
          <cell r="N1455" t="b">
            <v>0</v>
          </cell>
          <cell r="O1455">
            <v>2663</v>
          </cell>
        </row>
        <row r="1456">
          <cell r="E1456" t="str">
            <v>36MONTHLYETEAMSTERS LOCAL UNION NUMBER 117</v>
          </cell>
          <cell r="F1456" t="str">
            <v>36</v>
          </cell>
          <cell r="G1456" t="str">
            <v>Monthly</v>
          </cell>
          <cell r="H1456" t="str">
            <v>E</v>
          </cell>
          <cell r="I1456">
            <v>2697</v>
          </cell>
          <cell r="J1456" t="str">
            <v>Teamsters Local Union Number 117</v>
          </cell>
          <cell r="K1456" t="str">
            <v>per Noli Benitez 201307</v>
          </cell>
          <cell r="L1456">
            <v>41456</v>
          </cell>
          <cell r="M1456">
            <v>10954</v>
          </cell>
          <cell r="N1456" t="b">
            <v>0</v>
          </cell>
          <cell r="O1456">
            <v>2697</v>
          </cell>
        </row>
        <row r="1457">
          <cell r="E1457" t="str">
            <v>36MONTHLYEWASHINGTON FEDERATION OF STATE EMPLOYEES</v>
          </cell>
          <cell r="F1457" t="str">
            <v>36</v>
          </cell>
          <cell r="G1457" t="str">
            <v>Monthly</v>
          </cell>
          <cell r="H1457" t="str">
            <v>E</v>
          </cell>
          <cell r="I1457">
            <v>2663</v>
          </cell>
          <cell r="J1457" t="str">
            <v>Washington Federation of State Employees</v>
          </cell>
          <cell r="K1457" t="str">
            <v>per DOP website</v>
          </cell>
          <cell r="L1457">
            <v>41456</v>
          </cell>
          <cell r="M1457">
            <v>24878</v>
          </cell>
          <cell r="N1457" t="b">
            <v>0</v>
          </cell>
          <cell r="O1457">
            <v>2663</v>
          </cell>
        </row>
        <row r="1458">
          <cell r="E1458" t="str">
            <v>36MONTHLYEWASHINGTON PUBLIC EMPLOYEES ASSOCIATION</v>
          </cell>
          <cell r="F1458" t="str">
            <v>36</v>
          </cell>
          <cell r="G1458" t="str">
            <v>Monthly</v>
          </cell>
          <cell r="H1458" t="str">
            <v>E</v>
          </cell>
          <cell r="I1458">
            <v>2663</v>
          </cell>
          <cell r="J1458" t="str">
            <v>Washington Public Employees Association</v>
          </cell>
          <cell r="K1458" t="str">
            <v>per DOP website</v>
          </cell>
          <cell r="L1458">
            <v>41456</v>
          </cell>
          <cell r="M1458">
            <v>29142</v>
          </cell>
          <cell r="N1458" t="b">
            <v>0</v>
          </cell>
          <cell r="O1458">
            <v>2663</v>
          </cell>
        </row>
        <row r="1459">
          <cell r="E1459" t="str">
            <v>36MONTHLYFCOALITION</v>
          </cell>
          <cell r="F1459" t="str">
            <v>36</v>
          </cell>
          <cell r="G1459" t="str">
            <v>Monthly</v>
          </cell>
          <cell r="H1459" t="str">
            <v>F</v>
          </cell>
          <cell r="I1459">
            <v>2724</v>
          </cell>
          <cell r="J1459" t="str">
            <v>Coalition</v>
          </cell>
          <cell r="K1459" t="str">
            <v>per DOP website</v>
          </cell>
          <cell r="L1459">
            <v>41456</v>
          </cell>
          <cell r="M1459">
            <v>41935</v>
          </cell>
          <cell r="N1459" t="b">
            <v>0</v>
          </cell>
          <cell r="O1459">
            <v>2724</v>
          </cell>
        </row>
        <row r="1460">
          <cell r="E1460" t="str">
            <v>36MONTHLYFNON-REPRESENTED STATE EMPLOYEES</v>
          </cell>
          <cell r="F1460" t="str">
            <v>36</v>
          </cell>
          <cell r="G1460" t="str">
            <v>Monthly</v>
          </cell>
          <cell r="H1460" t="str">
            <v>F</v>
          </cell>
          <cell r="I1460">
            <v>2724</v>
          </cell>
          <cell r="J1460" t="str">
            <v>Non-Represented State Employees</v>
          </cell>
          <cell r="K1460" t="str">
            <v>per DOP website</v>
          </cell>
          <cell r="L1460">
            <v>41456</v>
          </cell>
          <cell r="M1460">
            <v>10955</v>
          </cell>
          <cell r="N1460" t="b">
            <v>0</v>
          </cell>
          <cell r="O1460">
            <v>2724</v>
          </cell>
        </row>
        <row r="1461">
          <cell r="E1461" t="str">
            <v>36MONTHLYFTEAMSTERS LOCAL UNION NUMBER 117</v>
          </cell>
          <cell r="F1461" t="str">
            <v>36</v>
          </cell>
          <cell r="G1461" t="str">
            <v>Monthly</v>
          </cell>
          <cell r="H1461" t="str">
            <v>F</v>
          </cell>
          <cell r="I1461">
            <v>2759</v>
          </cell>
          <cell r="J1461" t="str">
            <v>Teamsters Local Union Number 117</v>
          </cell>
          <cell r="K1461" t="str">
            <v>per Noli Benitez 201307</v>
          </cell>
          <cell r="L1461">
            <v>41456</v>
          </cell>
          <cell r="M1461">
            <v>10955</v>
          </cell>
          <cell r="N1461" t="b">
            <v>0</v>
          </cell>
          <cell r="O1461">
            <v>2759</v>
          </cell>
        </row>
        <row r="1462">
          <cell r="E1462" t="str">
            <v>36MONTHLYFWASHINGTON FEDERATION OF STATE EMPLOYEES</v>
          </cell>
          <cell r="F1462" t="str">
            <v>36</v>
          </cell>
          <cell r="G1462" t="str">
            <v>Monthly</v>
          </cell>
          <cell r="H1462" t="str">
            <v>F</v>
          </cell>
          <cell r="I1462">
            <v>2724</v>
          </cell>
          <cell r="J1462" t="str">
            <v>Washington Federation of State Employees</v>
          </cell>
          <cell r="K1462" t="str">
            <v>per DOP website</v>
          </cell>
          <cell r="L1462">
            <v>41456</v>
          </cell>
          <cell r="M1462">
            <v>24879</v>
          </cell>
          <cell r="N1462" t="b">
            <v>0</v>
          </cell>
          <cell r="O1462">
            <v>2724</v>
          </cell>
        </row>
        <row r="1463">
          <cell r="E1463" t="str">
            <v>36MONTHLYFWASHINGTON PUBLIC EMPLOYEES ASSOCIATION</v>
          </cell>
          <cell r="F1463" t="str">
            <v>36</v>
          </cell>
          <cell r="G1463" t="str">
            <v>Monthly</v>
          </cell>
          <cell r="H1463" t="str">
            <v>F</v>
          </cell>
          <cell r="I1463">
            <v>2724</v>
          </cell>
          <cell r="J1463" t="str">
            <v>Washington Public Employees Association</v>
          </cell>
          <cell r="K1463" t="str">
            <v>per DOP website</v>
          </cell>
          <cell r="L1463">
            <v>41456</v>
          </cell>
          <cell r="M1463">
            <v>29143</v>
          </cell>
          <cell r="N1463" t="b">
            <v>0</v>
          </cell>
          <cell r="O1463">
            <v>2724</v>
          </cell>
        </row>
        <row r="1464">
          <cell r="E1464" t="str">
            <v>36MONTHLYGCOALITION</v>
          </cell>
          <cell r="F1464" t="str">
            <v>36</v>
          </cell>
          <cell r="G1464" t="str">
            <v>Monthly</v>
          </cell>
          <cell r="H1464" t="str">
            <v>G</v>
          </cell>
          <cell r="I1464">
            <v>2789</v>
          </cell>
          <cell r="J1464" t="str">
            <v>Coalition</v>
          </cell>
          <cell r="K1464" t="str">
            <v>per DOP website</v>
          </cell>
          <cell r="L1464">
            <v>41456</v>
          </cell>
          <cell r="M1464">
            <v>41936</v>
          </cell>
          <cell r="N1464" t="b">
            <v>0</v>
          </cell>
          <cell r="O1464">
            <v>2789</v>
          </cell>
        </row>
        <row r="1465">
          <cell r="E1465" t="str">
            <v>36MONTHLYGNON-REPRESENTED STATE EMPLOYEES</v>
          </cell>
          <cell r="F1465" t="str">
            <v>36</v>
          </cell>
          <cell r="G1465" t="str">
            <v>Monthly</v>
          </cell>
          <cell r="H1465" t="str">
            <v>G</v>
          </cell>
          <cell r="I1465">
            <v>2789</v>
          </cell>
          <cell r="J1465" t="str">
            <v>Non-Represented State Employees</v>
          </cell>
          <cell r="K1465" t="str">
            <v>per DOP website</v>
          </cell>
          <cell r="L1465">
            <v>41456</v>
          </cell>
          <cell r="M1465">
            <v>10956</v>
          </cell>
          <cell r="N1465" t="b">
            <v>0</v>
          </cell>
          <cell r="O1465">
            <v>2789</v>
          </cell>
        </row>
        <row r="1466">
          <cell r="E1466" t="str">
            <v>36MONTHLYGTEAMSTERS LOCAL UNION NUMBER 117</v>
          </cell>
          <cell r="F1466" t="str">
            <v>36</v>
          </cell>
          <cell r="G1466" t="str">
            <v>Monthly</v>
          </cell>
          <cell r="H1466" t="str">
            <v>G</v>
          </cell>
          <cell r="I1466">
            <v>2824</v>
          </cell>
          <cell r="J1466" t="str">
            <v>Teamsters Local Union Number 117</v>
          </cell>
          <cell r="K1466" t="str">
            <v>per Noli Benitez 201307</v>
          </cell>
          <cell r="L1466">
            <v>41456</v>
          </cell>
          <cell r="M1466">
            <v>10956</v>
          </cell>
          <cell r="N1466" t="b">
            <v>0</v>
          </cell>
          <cell r="O1466">
            <v>2824</v>
          </cell>
        </row>
        <row r="1467">
          <cell r="E1467" t="str">
            <v>36MONTHLYGWASHINGTON FEDERATION OF STATE EMPLOYEES</v>
          </cell>
          <cell r="F1467" t="str">
            <v>36</v>
          </cell>
          <cell r="G1467" t="str">
            <v>Monthly</v>
          </cell>
          <cell r="H1467" t="str">
            <v>G</v>
          </cell>
          <cell r="I1467">
            <v>2789</v>
          </cell>
          <cell r="J1467" t="str">
            <v>Washington Federation of State Employees</v>
          </cell>
          <cell r="K1467" t="str">
            <v>per DOP website</v>
          </cell>
          <cell r="L1467">
            <v>41456</v>
          </cell>
          <cell r="M1467">
            <v>24880</v>
          </cell>
          <cell r="N1467" t="b">
            <v>0</v>
          </cell>
          <cell r="O1467">
            <v>2789</v>
          </cell>
        </row>
        <row r="1468">
          <cell r="E1468" t="str">
            <v>36MONTHLYGWASHINGTON PUBLIC EMPLOYEES ASSOCIATION</v>
          </cell>
          <cell r="F1468" t="str">
            <v>36</v>
          </cell>
          <cell r="G1468" t="str">
            <v>Monthly</v>
          </cell>
          <cell r="H1468" t="str">
            <v>G</v>
          </cell>
          <cell r="I1468">
            <v>2789</v>
          </cell>
          <cell r="J1468" t="str">
            <v>Washington Public Employees Association</v>
          </cell>
          <cell r="K1468" t="str">
            <v>per DOP website</v>
          </cell>
          <cell r="L1468">
            <v>41456</v>
          </cell>
          <cell r="M1468">
            <v>29144</v>
          </cell>
          <cell r="N1468" t="b">
            <v>0</v>
          </cell>
          <cell r="O1468">
            <v>2789</v>
          </cell>
        </row>
        <row r="1469">
          <cell r="E1469" t="str">
            <v>36MONTHLYHCOALITION</v>
          </cell>
          <cell r="F1469" t="str">
            <v>36</v>
          </cell>
          <cell r="G1469" t="str">
            <v>Monthly</v>
          </cell>
          <cell r="H1469" t="str">
            <v>H</v>
          </cell>
          <cell r="I1469">
            <v>2855</v>
          </cell>
          <cell r="J1469" t="str">
            <v>Coalition</v>
          </cell>
          <cell r="K1469" t="str">
            <v>per DOP website</v>
          </cell>
          <cell r="L1469">
            <v>41456</v>
          </cell>
          <cell r="M1469">
            <v>41937</v>
          </cell>
          <cell r="N1469" t="b">
            <v>0</v>
          </cell>
          <cell r="O1469">
            <v>2855</v>
          </cell>
        </row>
        <row r="1470">
          <cell r="E1470" t="str">
            <v>36MONTHLYHNON-REPRESENTED STATE EMPLOYEES</v>
          </cell>
          <cell r="F1470" t="str">
            <v>36</v>
          </cell>
          <cell r="G1470" t="str">
            <v>Monthly</v>
          </cell>
          <cell r="H1470" t="str">
            <v>H</v>
          </cell>
          <cell r="I1470">
            <v>2855</v>
          </cell>
          <cell r="J1470" t="str">
            <v>Non-Represented State Employees</v>
          </cell>
          <cell r="K1470" t="str">
            <v>per DOP website</v>
          </cell>
          <cell r="L1470">
            <v>41456</v>
          </cell>
          <cell r="M1470">
            <v>10957</v>
          </cell>
          <cell r="N1470" t="b">
            <v>0</v>
          </cell>
          <cell r="O1470">
            <v>2855</v>
          </cell>
        </row>
        <row r="1471">
          <cell r="E1471" t="str">
            <v>36MONTHLYHTEAMSTERS LOCAL UNION NUMBER 117</v>
          </cell>
          <cell r="F1471" t="str">
            <v>36</v>
          </cell>
          <cell r="G1471" t="str">
            <v>Monthly</v>
          </cell>
          <cell r="H1471" t="str">
            <v>H</v>
          </cell>
          <cell r="I1471">
            <v>2891</v>
          </cell>
          <cell r="J1471" t="str">
            <v>Teamsters Local Union Number 117</v>
          </cell>
          <cell r="K1471" t="str">
            <v>per Noli Benitez 201307</v>
          </cell>
          <cell r="L1471">
            <v>41456</v>
          </cell>
          <cell r="M1471">
            <v>10957</v>
          </cell>
          <cell r="N1471" t="b">
            <v>0</v>
          </cell>
          <cell r="O1471">
            <v>2891</v>
          </cell>
        </row>
        <row r="1472">
          <cell r="E1472" t="str">
            <v>36MONTHLYHWASHINGTON FEDERATION OF STATE EMPLOYEES</v>
          </cell>
          <cell r="F1472" t="str">
            <v>36</v>
          </cell>
          <cell r="G1472" t="str">
            <v>Monthly</v>
          </cell>
          <cell r="H1472" t="str">
            <v>H</v>
          </cell>
          <cell r="I1472">
            <v>2855</v>
          </cell>
          <cell r="J1472" t="str">
            <v>Washington Federation of State Employees</v>
          </cell>
          <cell r="K1472" t="str">
            <v>per DOP website</v>
          </cell>
          <cell r="L1472">
            <v>41456</v>
          </cell>
          <cell r="M1472">
            <v>24881</v>
          </cell>
          <cell r="N1472" t="b">
            <v>0</v>
          </cell>
          <cell r="O1472">
            <v>2855</v>
          </cell>
        </row>
        <row r="1473">
          <cell r="E1473" t="str">
            <v>36MONTHLYHWASHINGTON PUBLIC EMPLOYEES ASSOCIATION</v>
          </cell>
          <cell r="F1473" t="str">
            <v>36</v>
          </cell>
          <cell r="G1473" t="str">
            <v>Monthly</v>
          </cell>
          <cell r="H1473" t="str">
            <v>H</v>
          </cell>
          <cell r="I1473">
            <v>2855</v>
          </cell>
          <cell r="J1473" t="str">
            <v>Washington Public Employees Association</v>
          </cell>
          <cell r="K1473" t="str">
            <v>per DOP website</v>
          </cell>
          <cell r="L1473">
            <v>41456</v>
          </cell>
          <cell r="M1473">
            <v>29145</v>
          </cell>
          <cell r="N1473" t="b">
            <v>0</v>
          </cell>
          <cell r="O1473">
            <v>2855</v>
          </cell>
        </row>
        <row r="1474">
          <cell r="E1474" t="str">
            <v>36MONTHLYICOALITION</v>
          </cell>
          <cell r="F1474" t="str">
            <v>36</v>
          </cell>
          <cell r="G1474" t="str">
            <v>Monthly</v>
          </cell>
          <cell r="H1474" t="str">
            <v>I</v>
          </cell>
          <cell r="I1474">
            <v>2920</v>
          </cell>
          <cell r="J1474" t="str">
            <v>Coalition</v>
          </cell>
          <cell r="K1474" t="str">
            <v>per DOP website</v>
          </cell>
          <cell r="L1474">
            <v>41456</v>
          </cell>
          <cell r="M1474">
            <v>41938</v>
          </cell>
          <cell r="N1474" t="b">
            <v>0</v>
          </cell>
          <cell r="O1474">
            <v>2920</v>
          </cell>
        </row>
        <row r="1475">
          <cell r="E1475" t="str">
            <v>36MONTHLYINON-REPRESENTED STATE EMPLOYEES</v>
          </cell>
          <cell r="F1475" t="str">
            <v>36</v>
          </cell>
          <cell r="G1475" t="str">
            <v>Monthly</v>
          </cell>
          <cell r="H1475" t="str">
            <v>I</v>
          </cell>
          <cell r="I1475">
            <v>2920</v>
          </cell>
          <cell r="J1475" t="str">
            <v>Non-Represented State Employees</v>
          </cell>
          <cell r="K1475" t="str">
            <v>per DOP website</v>
          </cell>
          <cell r="L1475">
            <v>41456</v>
          </cell>
          <cell r="M1475">
            <v>10958</v>
          </cell>
          <cell r="N1475" t="b">
            <v>0</v>
          </cell>
          <cell r="O1475">
            <v>2920</v>
          </cell>
        </row>
        <row r="1476">
          <cell r="E1476" t="str">
            <v>36MONTHLYITEAMSTERS LOCAL UNION NUMBER 117</v>
          </cell>
          <cell r="F1476" t="str">
            <v>36</v>
          </cell>
          <cell r="G1476" t="str">
            <v>Monthly</v>
          </cell>
          <cell r="H1476" t="str">
            <v>I</v>
          </cell>
          <cell r="I1476">
            <v>2957</v>
          </cell>
          <cell r="J1476" t="str">
            <v>Teamsters Local Union Number 117</v>
          </cell>
          <cell r="K1476" t="str">
            <v>per Noli Benitez 201307</v>
          </cell>
          <cell r="L1476">
            <v>41456</v>
          </cell>
          <cell r="M1476">
            <v>10958</v>
          </cell>
          <cell r="N1476" t="b">
            <v>0</v>
          </cell>
          <cell r="O1476">
            <v>2957</v>
          </cell>
        </row>
        <row r="1477">
          <cell r="E1477" t="str">
            <v>36MONTHLYIWASHINGTON FEDERATION OF STATE EMPLOYEES</v>
          </cell>
          <cell r="F1477" t="str">
            <v>36</v>
          </cell>
          <cell r="G1477" t="str">
            <v>Monthly</v>
          </cell>
          <cell r="H1477" t="str">
            <v>I</v>
          </cell>
          <cell r="I1477">
            <v>2920</v>
          </cell>
          <cell r="J1477" t="str">
            <v>Washington Federation of State Employees</v>
          </cell>
          <cell r="K1477" t="str">
            <v>per DOP website</v>
          </cell>
          <cell r="L1477">
            <v>41456</v>
          </cell>
          <cell r="M1477">
            <v>24882</v>
          </cell>
          <cell r="N1477" t="b">
            <v>0</v>
          </cell>
          <cell r="O1477">
            <v>2920</v>
          </cell>
        </row>
        <row r="1478">
          <cell r="E1478" t="str">
            <v>36MONTHLYIWASHINGTON PUBLIC EMPLOYEES ASSOCIATION</v>
          </cell>
          <cell r="F1478" t="str">
            <v>36</v>
          </cell>
          <cell r="G1478" t="str">
            <v>Monthly</v>
          </cell>
          <cell r="H1478" t="str">
            <v>I</v>
          </cell>
          <cell r="I1478">
            <v>2920</v>
          </cell>
          <cell r="J1478" t="str">
            <v>Washington Public Employees Association</v>
          </cell>
          <cell r="K1478" t="str">
            <v>per DOP website</v>
          </cell>
          <cell r="L1478">
            <v>41456</v>
          </cell>
          <cell r="M1478">
            <v>29146</v>
          </cell>
          <cell r="N1478" t="b">
            <v>0</v>
          </cell>
          <cell r="O1478">
            <v>2920</v>
          </cell>
        </row>
        <row r="1479">
          <cell r="E1479" t="str">
            <v>36MONTHLYJCOALITION</v>
          </cell>
          <cell r="F1479" t="str">
            <v>36</v>
          </cell>
          <cell r="G1479" t="str">
            <v>Monthly</v>
          </cell>
          <cell r="H1479" t="str">
            <v>J</v>
          </cell>
          <cell r="I1479">
            <v>2994</v>
          </cell>
          <cell r="J1479" t="str">
            <v>Coalition</v>
          </cell>
          <cell r="K1479" t="str">
            <v>per DOP website</v>
          </cell>
          <cell r="L1479">
            <v>41456</v>
          </cell>
          <cell r="M1479">
            <v>41939</v>
          </cell>
          <cell r="N1479" t="b">
            <v>0</v>
          </cell>
          <cell r="O1479">
            <v>2994</v>
          </cell>
        </row>
        <row r="1480">
          <cell r="E1480" t="str">
            <v>36MONTHLYJNON-REPRESENTED STATE EMPLOYEES</v>
          </cell>
          <cell r="F1480" t="str">
            <v>36</v>
          </cell>
          <cell r="G1480" t="str">
            <v>Monthly</v>
          </cell>
          <cell r="H1480" t="str">
            <v>J</v>
          </cell>
          <cell r="I1480">
            <v>2994</v>
          </cell>
          <cell r="J1480" t="str">
            <v>Non-Represented State Employees</v>
          </cell>
          <cell r="K1480" t="str">
            <v>per DOP website</v>
          </cell>
          <cell r="L1480">
            <v>41456</v>
          </cell>
          <cell r="M1480">
            <v>10959</v>
          </cell>
          <cell r="N1480" t="b">
            <v>0</v>
          </cell>
          <cell r="O1480">
            <v>2994</v>
          </cell>
        </row>
        <row r="1481">
          <cell r="E1481" t="str">
            <v>36MONTHLYJTEAMSTERS LOCAL UNION NUMBER 117</v>
          </cell>
          <cell r="F1481" t="str">
            <v>36</v>
          </cell>
          <cell r="G1481" t="str">
            <v>Monthly</v>
          </cell>
          <cell r="H1481" t="str">
            <v>J</v>
          </cell>
          <cell r="I1481">
            <v>3031</v>
          </cell>
          <cell r="J1481" t="str">
            <v>Teamsters Local Union Number 117</v>
          </cell>
          <cell r="K1481" t="str">
            <v>per Noli Benitez 201307</v>
          </cell>
          <cell r="L1481">
            <v>41456</v>
          </cell>
          <cell r="M1481">
            <v>10959</v>
          </cell>
          <cell r="N1481" t="b">
            <v>0</v>
          </cell>
          <cell r="O1481">
            <v>3031</v>
          </cell>
        </row>
        <row r="1482">
          <cell r="E1482" t="str">
            <v>36MONTHLYJWASHINGTON FEDERATION OF STATE EMPLOYEES</v>
          </cell>
          <cell r="F1482" t="str">
            <v>36</v>
          </cell>
          <cell r="G1482" t="str">
            <v>Monthly</v>
          </cell>
          <cell r="H1482" t="str">
            <v>J</v>
          </cell>
          <cell r="I1482">
            <v>2994</v>
          </cell>
          <cell r="J1482" t="str">
            <v>Washington Federation of State Employees</v>
          </cell>
          <cell r="K1482" t="str">
            <v>per DOP website</v>
          </cell>
          <cell r="L1482">
            <v>41456</v>
          </cell>
          <cell r="M1482">
            <v>24883</v>
          </cell>
          <cell r="N1482" t="b">
            <v>0</v>
          </cell>
          <cell r="O1482">
            <v>2994</v>
          </cell>
        </row>
        <row r="1483">
          <cell r="E1483" t="str">
            <v>36MONTHLYJWASHINGTON PUBLIC EMPLOYEES ASSOCIATION</v>
          </cell>
          <cell r="F1483" t="str">
            <v>36</v>
          </cell>
          <cell r="G1483" t="str">
            <v>Monthly</v>
          </cell>
          <cell r="H1483" t="str">
            <v>J</v>
          </cell>
          <cell r="I1483">
            <v>2994</v>
          </cell>
          <cell r="J1483" t="str">
            <v>Washington Public Employees Association</v>
          </cell>
          <cell r="K1483" t="str">
            <v>per DOP website</v>
          </cell>
          <cell r="L1483">
            <v>41456</v>
          </cell>
          <cell r="M1483">
            <v>29147</v>
          </cell>
          <cell r="N1483" t="b">
            <v>0</v>
          </cell>
          <cell r="O1483">
            <v>2994</v>
          </cell>
        </row>
        <row r="1484">
          <cell r="E1484" t="str">
            <v>36MONTHLYKCOALITION</v>
          </cell>
          <cell r="F1484" t="str">
            <v>36</v>
          </cell>
          <cell r="G1484" t="str">
            <v>Monthly</v>
          </cell>
          <cell r="H1484" t="str">
            <v>K</v>
          </cell>
          <cell r="I1484">
            <v>3063</v>
          </cell>
          <cell r="J1484" t="str">
            <v>Coalition</v>
          </cell>
          <cell r="K1484" t="str">
            <v>per DOP website</v>
          </cell>
          <cell r="L1484">
            <v>41456</v>
          </cell>
          <cell r="M1484">
            <v>41940</v>
          </cell>
          <cell r="N1484" t="b">
            <v>0</v>
          </cell>
          <cell r="O1484">
            <v>3063</v>
          </cell>
        </row>
        <row r="1485">
          <cell r="E1485" t="str">
            <v>36MONTHLYKNON-REPRESENTED STATE EMPLOYEES</v>
          </cell>
          <cell r="F1485" t="str">
            <v>36</v>
          </cell>
          <cell r="G1485" t="str">
            <v>Monthly</v>
          </cell>
          <cell r="H1485" t="str">
            <v>K</v>
          </cell>
          <cell r="I1485">
            <v>3063</v>
          </cell>
          <cell r="J1485" t="str">
            <v>Non-Represented State Employees</v>
          </cell>
          <cell r="K1485" t="str">
            <v>per DOP website</v>
          </cell>
          <cell r="L1485">
            <v>41456</v>
          </cell>
          <cell r="M1485">
            <v>10960</v>
          </cell>
          <cell r="N1485" t="b">
            <v>0</v>
          </cell>
          <cell r="O1485">
            <v>3063</v>
          </cell>
        </row>
        <row r="1486">
          <cell r="E1486" t="str">
            <v>36MONTHLYKTEAMSTERS LOCAL UNION NUMBER 117</v>
          </cell>
          <cell r="F1486" t="str">
            <v>36</v>
          </cell>
          <cell r="G1486" t="str">
            <v>Monthly</v>
          </cell>
          <cell r="H1486" t="str">
            <v>K</v>
          </cell>
          <cell r="I1486">
            <v>3102</v>
          </cell>
          <cell r="J1486" t="str">
            <v>Teamsters Local Union Number 117</v>
          </cell>
          <cell r="K1486" t="str">
            <v>per Noli Benitez 201307</v>
          </cell>
          <cell r="L1486">
            <v>41456</v>
          </cell>
          <cell r="M1486">
            <v>10960</v>
          </cell>
          <cell r="N1486" t="b">
            <v>0</v>
          </cell>
          <cell r="O1486">
            <v>3102</v>
          </cell>
        </row>
        <row r="1487">
          <cell r="E1487" t="str">
            <v>36MONTHLYKWASHINGTON FEDERATION OF STATE EMPLOYEES</v>
          </cell>
          <cell r="F1487" t="str">
            <v>36</v>
          </cell>
          <cell r="G1487" t="str">
            <v>Monthly</v>
          </cell>
          <cell r="H1487" t="str">
            <v>K</v>
          </cell>
          <cell r="I1487">
            <v>3063</v>
          </cell>
          <cell r="J1487" t="str">
            <v>Washington Federation of State Employees</v>
          </cell>
          <cell r="K1487" t="str">
            <v>per DOP website</v>
          </cell>
          <cell r="L1487">
            <v>41456</v>
          </cell>
          <cell r="M1487">
            <v>24884</v>
          </cell>
          <cell r="N1487" t="b">
            <v>0</v>
          </cell>
          <cell r="O1487">
            <v>3063</v>
          </cell>
        </row>
        <row r="1488">
          <cell r="E1488" t="str">
            <v>36MONTHLYKWASHINGTON PUBLIC EMPLOYEES ASSOCIATION</v>
          </cell>
          <cell r="F1488" t="str">
            <v>36</v>
          </cell>
          <cell r="G1488" t="str">
            <v>Monthly</v>
          </cell>
          <cell r="H1488" t="str">
            <v>K</v>
          </cell>
          <cell r="I1488">
            <v>3063</v>
          </cell>
          <cell r="J1488" t="str">
            <v>Washington Public Employees Association</v>
          </cell>
          <cell r="K1488" t="str">
            <v>per DOP website</v>
          </cell>
          <cell r="L1488">
            <v>41456</v>
          </cell>
          <cell r="M1488">
            <v>29148</v>
          </cell>
          <cell r="N1488" t="b">
            <v>0</v>
          </cell>
          <cell r="O1488">
            <v>3063</v>
          </cell>
        </row>
        <row r="1489">
          <cell r="E1489" t="str">
            <v>36MONTHLYLCOALITION</v>
          </cell>
          <cell r="F1489" t="str">
            <v>36</v>
          </cell>
          <cell r="G1489" t="str">
            <v>Monthly</v>
          </cell>
          <cell r="H1489" t="str">
            <v>L</v>
          </cell>
          <cell r="I1489">
            <v>3135</v>
          </cell>
          <cell r="J1489" t="str">
            <v>Coalition</v>
          </cell>
          <cell r="K1489" t="str">
            <v>per DOP website</v>
          </cell>
          <cell r="L1489">
            <v>41456</v>
          </cell>
          <cell r="M1489">
            <v>41941</v>
          </cell>
          <cell r="N1489" t="b">
            <v>0</v>
          </cell>
          <cell r="O1489">
            <v>3135</v>
          </cell>
        </row>
        <row r="1490">
          <cell r="E1490" t="str">
            <v>36MONTHLYLNON-REPRESENTED STATE EMPLOYEES</v>
          </cell>
          <cell r="F1490" t="str">
            <v>36</v>
          </cell>
          <cell r="G1490" t="str">
            <v>Monthly</v>
          </cell>
          <cell r="H1490" t="str">
            <v>L</v>
          </cell>
          <cell r="I1490">
            <v>3135</v>
          </cell>
          <cell r="J1490" t="str">
            <v>Non-Represented State Employees</v>
          </cell>
          <cell r="K1490" t="str">
            <v>per DOP website</v>
          </cell>
          <cell r="L1490">
            <v>41456</v>
          </cell>
          <cell r="M1490">
            <v>10961</v>
          </cell>
          <cell r="N1490" t="b">
            <v>0</v>
          </cell>
          <cell r="O1490">
            <v>3135</v>
          </cell>
        </row>
        <row r="1491">
          <cell r="E1491" t="str">
            <v>36MONTHLYLTEAMSTERS LOCAL UNION NUMBER 117</v>
          </cell>
          <cell r="F1491" t="str">
            <v>36</v>
          </cell>
          <cell r="G1491" t="str">
            <v>Monthly</v>
          </cell>
          <cell r="H1491" t="str">
            <v>L</v>
          </cell>
          <cell r="I1491">
            <v>3176</v>
          </cell>
          <cell r="J1491" t="str">
            <v>Teamsters Local Union Number 117</v>
          </cell>
          <cell r="K1491" t="str">
            <v>per Noli Benitez 201307</v>
          </cell>
          <cell r="L1491">
            <v>41456</v>
          </cell>
          <cell r="M1491">
            <v>10961</v>
          </cell>
          <cell r="N1491" t="b">
            <v>0</v>
          </cell>
          <cell r="O1491">
            <v>3176</v>
          </cell>
        </row>
        <row r="1492">
          <cell r="E1492" t="str">
            <v>36MONTHLYLWASHINGTON FEDERATION OF STATE EMPLOYEES</v>
          </cell>
          <cell r="F1492" t="str">
            <v>36</v>
          </cell>
          <cell r="G1492" t="str">
            <v>Monthly</v>
          </cell>
          <cell r="H1492" t="str">
            <v>L</v>
          </cell>
          <cell r="I1492">
            <v>3135</v>
          </cell>
          <cell r="J1492" t="str">
            <v>Washington Federation of State Employees</v>
          </cell>
          <cell r="K1492" t="str">
            <v>per DOP website</v>
          </cell>
          <cell r="L1492">
            <v>41456</v>
          </cell>
          <cell r="M1492">
            <v>24885</v>
          </cell>
          <cell r="N1492" t="b">
            <v>0</v>
          </cell>
          <cell r="O1492">
            <v>3135</v>
          </cell>
        </row>
        <row r="1493">
          <cell r="E1493" t="str">
            <v>36MONTHLYLWASHINGTON PUBLIC EMPLOYEES ASSOCIATION</v>
          </cell>
          <cell r="F1493" t="str">
            <v>36</v>
          </cell>
          <cell r="G1493" t="str">
            <v>Monthly</v>
          </cell>
          <cell r="H1493" t="str">
            <v>L</v>
          </cell>
          <cell r="I1493">
            <v>3135</v>
          </cell>
          <cell r="J1493" t="str">
            <v>Washington Public Employees Association</v>
          </cell>
          <cell r="K1493" t="str">
            <v>per DOP website</v>
          </cell>
          <cell r="L1493">
            <v>41456</v>
          </cell>
          <cell r="M1493">
            <v>29149</v>
          </cell>
          <cell r="N1493" t="b">
            <v>0</v>
          </cell>
          <cell r="O1493">
            <v>3135</v>
          </cell>
        </row>
        <row r="1494">
          <cell r="E1494" t="str">
            <v>36MONTHLYMCOALITION</v>
          </cell>
          <cell r="F1494" t="str">
            <v>36</v>
          </cell>
          <cell r="G1494" t="str">
            <v>Monthly</v>
          </cell>
          <cell r="H1494" t="str">
            <v>M</v>
          </cell>
          <cell r="I1494">
            <v>3213</v>
          </cell>
          <cell r="J1494" t="str">
            <v>Coalition</v>
          </cell>
          <cell r="K1494" t="str">
            <v>per DOP website</v>
          </cell>
          <cell r="L1494">
            <v>41456</v>
          </cell>
          <cell r="M1494">
            <v>41942</v>
          </cell>
          <cell r="N1494" t="b">
            <v>0</v>
          </cell>
          <cell r="O1494">
            <v>3213</v>
          </cell>
        </row>
        <row r="1495">
          <cell r="E1495" t="str">
            <v>36MONTHLYMNON-REPRESENTED STATE EMPLOYEES</v>
          </cell>
          <cell r="F1495" t="str">
            <v>36</v>
          </cell>
          <cell r="G1495" t="str">
            <v>Monthly</v>
          </cell>
          <cell r="H1495" t="str">
            <v>M</v>
          </cell>
          <cell r="I1495">
            <v>3213</v>
          </cell>
          <cell r="J1495" t="str">
            <v>Non-Represented State Employees</v>
          </cell>
          <cell r="K1495" t="str">
            <v>per DOP website</v>
          </cell>
          <cell r="L1495">
            <v>41456</v>
          </cell>
          <cell r="M1495">
            <v>10962</v>
          </cell>
          <cell r="N1495" t="b">
            <v>0</v>
          </cell>
          <cell r="O1495">
            <v>3213</v>
          </cell>
        </row>
        <row r="1496">
          <cell r="E1496" t="str">
            <v>36MONTHLYMTEAMSTERS LOCAL UNION NUMBER 117</v>
          </cell>
          <cell r="F1496" t="str">
            <v>36</v>
          </cell>
          <cell r="G1496" t="str">
            <v>Monthly</v>
          </cell>
          <cell r="H1496" t="str">
            <v>M</v>
          </cell>
          <cell r="I1496">
            <v>3254</v>
          </cell>
          <cell r="J1496" t="str">
            <v>Teamsters Local Union Number 117</v>
          </cell>
          <cell r="K1496" t="str">
            <v>per Noli Benitez 201307</v>
          </cell>
          <cell r="L1496">
            <v>41456</v>
          </cell>
          <cell r="M1496">
            <v>10962</v>
          </cell>
          <cell r="N1496" t="b">
            <v>0</v>
          </cell>
          <cell r="O1496">
            <v>3254</v>
          </cell>
        </row>
        <row r="1497">
          <cell r="E1497" t="str">
            <v>36MONTHLYMWASHINGTON FEDERATION OF STATE EMPLOYEES</v>
          </cell>
          <cell r="F1497" t="str">
            <v>36</v>
          </cell>
          <cell r="G1497" t="str">
            <v>Monthly</v>
          </cell>
          <cell r="H1497" t="str">
            <v>M</v>
          </cell>
          <cell r="I1497">
            <v>3213</v>
          </cell>
          <cell r="J1497" t="str">
            <v>Washington Federation of State Employees</v>
          </cell>
          <cell r="K1497" t="str">
            <v>per DOP website</v>
          </cell>
          <cell r="L1497">
            <v>41456</v>
          </cell>
          <cell r="M1497">
            <v>24886</v>
          </cell>
          <cell r="N1497" t="b">
            <v>0</v>
          </cell>
          <cell r="O1497">
            <v>3213</v>
          </cell>
        </row>
        <row r="1498">
          <cell r="E1498" t="str">
            <v>36MONTHLYMWASHINGTON PUBLIC EMPLOYEES ASSOCIATION</v>
          </cell>
          <cell r="F1498" t="str">
            <v>36</v>
          </cell>
          <cell r="G1498" t="str">
            <v>Monthly</v>
          </cell>
          <cell r="H1498" t="str">
            <v>M</v>
          </cell>
          <cell r="I1498">
            <v>3213</v>
          </cell>
          <cell r="J1498" t="str">
            <v>Washington Public Employees Association</v>
          </cell>
          <cell r="K1498" t="str">
            <v>per DOP website</v>
          </cell>
          <cell r="L1498">
            <v>41456</v>
          </cell>
          <cell r="M1498">
            <v>29150</v>
          </cell>
          <cell r="N1498" t="b">
            <v>0</v>
          </cell>
          <cell r="O1498">
            <v>3213</v>
          </cell>
        </row>
        <row r="1499">
          <cell r="E1499" t="str">
            <v>37EMONTHLYENON-REPRESENTED STATE EMPLOYEES</v>
          </cell>
          <cell r="F1499" t="str">
            <v>37E</v>
          </cell>
          <cell r="G1499" t="str">
            <v>Monthly</v>
          </cell>
          <cell r="H1499" t="str">
            <v>E</v>
          </cell>
          <cell r="I1499">
            <v>2724</v>
          </cell>
          <cell r="J1499" t="str">
            <v>Non-Represented State Employees</v>
          </cell>
          <cell r="K1499" t="str">
            <v>per DOP website</v>
          </cell>
          <cell r="L1499">
            <v>41456</v>
          </cell>
          <cell r="M1499">
            <v>10976</v>
          </cell>
          <cell r="N1499" t="b">
            <v>1</v>
          </cell>
          <cell r="O1499">
            <v>2724</v>
          </cell>
        </row>
        <row r="1500">
          <cell r="E1500" t="str">
            <v>37EMONTHLYFNON-REPRESENTED STATE EMPLOYEES</v>
          </cell>
          <cell r="F1500" t="str">
            <v>37E</v>
          </cell>
          <cell r="G1500" t="str">
            <v>Monthly</v>
          </cell>
          <cell r="H1500" t="str">
            <v>F</v>
          </cell>
          <cell r="I1500">
            <v>2789</v>
          </cell>
          <cell r="J1500" t="str">
            <v>Non-Represented State Employees</v>
          </cell>
          <cell r="K1500" t="str">
            <v>per DOP website</v>
          </cell>
          <cell r="L1500">
            <v>41456</v>
          </cell>
          <cell r="M1500">
            <v>10977</v>
          </cell>
          <cell r="N1500" t="b">
            <v>1</v>
          </cell>
          <cell r="O1500">
            <v>2789</v>
          </cell>
        </row>
        <row r="1501">
          <cell r="E1501" t="str">
            <v>37EMONTHLYGNON-REPRESENTED STATE EMPLOYEES</v>
          </cell>
          <cell r="F1501" t="str">
            <v>37E</v>
          </cell>
          <cell r="G1501" t="str">
            <v>Monthly</v>
          </cell>
          <cell r="H1501" t="str">
            <v>G</v>
          </cell>
          <cell r="I1501">
            <v>2855</v>
          </cell>
          <cell r="J1501" t="str">
            <v>Non-Represented State Employees</v>
          </cell>
          <cell r="K1501" t="str">
            <v>per DOP website</v>
          </cell>
          <cell r="L1501">
            <v>41456</v>
          </cell>
          <cell r="M1501">
            <v>10978</v>
          </cell>
          <cell r="N1501" t="b">
            <v>1</v>
          </cell>
          <cell r="O1501">
            <v>2855</v>
          </cell>
        </row>
        <row r="1502">
          <cell r="E1502" t="str">
            <v>37EMONTHLYHNON-REPRESENTED STATE EMPLOYEES</v>
          </cell>
          <cell r="F1502" t="str">
            <v>37E</v>
          </cell>
          <cell r="G1502" t="str">
            <v>Monthly</v>
          </cell>
          <cell r="H1502" t="str">
            <v>H</v>
          </cell>
          <cell r="I1502">
            <v>2920</v>
          </cell>
          <cell r="J1502" t="str">
            <v>Non-Represented State Employees</v>
          </cell>
          <cell r="K1502" t="str">
            <v>per DOP website</v>
          </cell>
          <cell r="L1502">
            <v>41456</v>
          </cell>
          <cell r="M1502">
            <v>10979</v>
          </cell>
          <cell r="N1502" t="b">
            <v>1</v>
          </cell>
          <cell r="O1502">
            <v>2920</v>
          </cell>
        </row>
        <row r="1503">
          <cell r="E1503" t="str">
            <v>37EMONTHLYINON-REPRESENTED STATE EMPLOYEES</v>
          </cell>
          <cell r="F1503" t="str">
            <v>37E</v>
          </cell>
          <cell r="G1503" t="str">
            <v>Monthly</v>
          </cell>
          <cell r="H1503" t="str">
            <v>I</v>
          </cell>
          <cell r="I1503">
            <v>2994</v>
          </cell>
          <cell r="J1503" t="str">
            <v>Non-Represented State Employees</v>
          </cell>
          <cell r="K1503" t="str">
            <v>per DOP website</v>
          </cell>
          <cell r="L1503">
            <v>41456</v>
          </cell>
          <cell r="M1503">
            <v>10980</v>
          </cell>
          <cell r="N1503" t="b">
            <v>1</v>
          </cell>
          <cell r="O1503">
            <v>2994</v>
          </cell>
        </row>
        <row r="1504">
          <cell r="E1504" t="str">
            <v>37EMONTHLYJNON-REPRESENTED STATE EMPLOYEES</v>
          </cell>
          <cell r="F1504" t="str">
            <v>37E</v>
          </cell>
          <cell r="G1504" t="str">
            <v>Monthly</v>
          </cell>
          <cell r="H1504" t="str">
            <v>J</v>
          </cell>
          <cell r="I1504">
            <v>3063</v>
          </cell>
          <cell r="J1504" t="str">
            <v>Non-Represented State Employees</v>
          </cell>
          <cell r="K1504" t="str">
            <v>per DOP website</v>
          </cell>
          <cell r="L1504">
            <v>41456</v>
          </cell>
          <cell r="M1504">
            <v>10981</v>
          </cell>
          <cell r="N1504" t="b">
            <v>1</v>
          </cell>
          <cell r="O1504">
            <v>3063</v>
          </cell>
        </row>
        <row r="1505">
          <cell r="E1505" t="str">
            <v>37EMONTHLYKNON-REPRESENTED STATE EMPLOYEES</v>
          </cell>
          <cell r="F1505" t="str">
            <v>37E</v>
          </cell>
          <cell r="G1505" t="str">
            <v>Monthly</v>
          </cell>
          <cell r="H1505" t="str">
            <v>K</v>
          </cell>
          <cell r="I1505">
            <v>3135</v>
          </cell>
          <cell r="J1505" t="str">
            <v>Non-Represented State Employees</v>
          </cell>
          <cell r="K1505" t="str">
            <v>per DOP website</v>
          </cell>
          <cell r="L1505">
            <v>41456</v>
          </cell>
          <cell r="M1505">
            <v>10982</v>
          </cell>
          <cell r="N1505" t="b">
            <v>1</v>
          </cell>
          <cell r="O1505">
            <v>3135</v>
          </cell>
        </row>
        <row r="1506">
          <cell r="E1506" t="str">
            <v>37EMONTHLYLNON-REPRESENTED STATE EMPLOYEES</v>
          </cell>
          <cell r="F1506" t="str">
            <v>37E</v>
          </cell>
          <cell r="G1506" t="str">
            <v>Monthly</v>
          </cell>
          <cell r="H1506" t="str">
            <v>L</v>
          </cell>
          <cell r="I1506">
            <v>3213</v>
          </cell>
          <cell r="J1506" t="str">
            <v>Non-Represented State Employees</v>
          </cell>
          <cell r="K1506" t="str">
            <v>per DOP website</v>
          </cell>
          <cell r="L1506">
            <v>41456</v>
          </cell>
          <cell r="M1506">
            <v>10983</v>
          </cell>
          <cell r="N1506" t="b">
            <v>1</v>
          </cell>
          <cell r="O1506">
            <v>3213</v>
          </cell>
        </row>
        <row r="1507">
          <cell r="E1507" t="str">
            <v>37EMONTHLYMNON-REPRESENTED STATE EMPLOYEES</v>
          </cell>
          <cell r="F1507" t="str">
            <v>37E</v>
          </cell>
          <cell r="G1507" t="str">
            <v>Monthly</v>
          </cell>
          <cell r="H1507" t="str">
            <v>M</v>
          </cell>
          <cell r="I1507">
            <v>3293</v>
          </cell>
          <cell r="J1507" t="str">
            <v>Non-Represented State Employees</v>
          </cell>
          <cell r="K1507" t="str">
            <v>per DOP website</v>
          </cell>
          <cell r="L1507">
            <v>41456</v>
          </cell>
          <cell r="M1507">
            <v>10983</v>
          </cell>
          <cell r="N1507" t="b">
            <v>1</v>
          </cell>
          <cell r="O1507">
            <v>3293</v>
          </cell>
        </row>
        <row r="1508">
          <cell r="E1508" t="str">
            <v>37GMONTHLYGNON-REPRESENTED STATE EMPLOYEES</v>
          </cell>
          <cell r="F1508" t="str">
            <v>37G</v>
          </cell>
          <cell r="G1508" t="str">
            <v>Monthly</v>
          </cell>
          <cell r="H1508" t="str">
            <v>G</v>
          </cell>
          <cell r="I1508">
            <v>2855</v>
          </cell>
          <cell r="J1508" t="str">
            <v>Non-Represented State Employees</v>
          </cell>
          <cell r="K1508" t="str">
            <v>per DOP website</v>
          </cell>
          <cell r="L1508">
            <v>41456</v>
          </cell>
          <cell r="M1508">
            <v>11004</v>
          </cell>
          <cell r="N1508" t="b">
            <v>1</v>
          </cell>
          <cell r="O1508">
            <v>2855</v>
          </cell>
        </row>
        <row r="1509">
          <cell r="E1509" t="str">
            <v>37GMONTHLYHNON-REPRESENTED STATE EMPLOYEES</v>
          </cell>
          <cell r="F1509" t="str">
            <v>37G</v>
          </cell>
          <cell r="G1509" t="str">
            <v>Monthly</v>
          </cell>
          <cell r="H1509" t="str">
            <v>H</v>
          </cell>
          <cell r="I1509">
            <v>2920</v>
          </cell>
          <cell r="J1509" t="str">
            <v>Non-Represented State Employees</v>
          </cell>
          <cell r="K1509" t="str">
            <v>per DOP website</v>
          </cell>
          <cell r="L1509">
            <v>41456</v>
          </cell>
          <cell r="M1509">
            <v>11005</v>
          </cell>
          <cell r="N1509" t="b">
            <v>1</v>
          </cell>
          <cell r="O1509">
            <v>2920</v>
          </cell>
        </row>
        <row r="1510">
          <cell r="E1510" t="str">
            <v>37GMONTHLYINON-REPRESENTED STATE EMPLOYEES</v>
          </cell>
          <cell r="F1510" t="str">
            <v>37G</v>
          </cell>
          <cell r="G1510" t="str">
            <v>Monthly</v>
          </cell>
          <cell r="H1510" t="str">
            <v>I</v>
          </cell>
          <cell r="I1510">
            <v>2994</v>
          </cell>
          <cell r="J1510" t="str">
            <v>Non-Represented State Employees</v>
          </cell>
          <cell r="K1510" t="str">
            <v>per DOP website</v>
          </cell>
          <cell r="L1510">
            <v>41456</v>
          </cell>
          <cell r="M1510">
            <v>11006</v>
          </cell>
          <cell r="N1510" t="b">
            <v>1</v>
          </cell>
          <cell r="O1510">
            <v>2994</v>
          </cell>
        </row>
        <row r="1511">
          <cell r="E1511" t="str">
            <v>37GMONTHLYJNON-REPRESENTED STATE EMPLOYEES</v>
          </cell>
          <cell r="F1511" t="str">
            <v>37G</v>
          </cell>
          <cell r="G1511" t="str">
            <v>Monthly</v>
          </cell>
          <cell r="H1511" t="str">
            <v>J</v>
          </cell>
          <cell r="I1511">
            <v>3063</v>
          </cell>
          <cell r="J1511" t="str">
            <v>Non-Represented State Employees</v>
          </cell>
          <cell r="K1511" t="str">
            <v>per DOP website</v>
          </cell>
          <cell r="L1511">
            <v>41456</v>
          </cell>
          <cell r="M1511">
            <v>11007</v>
          </cell>
          <cell r="N1511" t="b">
            <v>1</v>
          </cell>
          <cell r="O1511">
            <v>3063</v>
          </cell>
        </row>
        <row r="1512">
          <cell r="E1512" t="str">
            <v>37GMONTHLYKNON-REPRESENTED STATE EMPLOYEES</v>
          </cell>
          <cell r="F1512" t="str">
            <v>37G</v>
          </cell>
          <cell r="G1512" t="str">
            <v>Monthly</v>
          </cell>
          <cell r="H1512" t="str">
            <v>K</v>
          </cell>
          <cell r="I1512">
            <v>3135</v>
          </cell>
          <cell r="J1512" t="str">
            <v>Non-Represented State Employees</v>
          </cell>
          <cell r="K1512" t="str">
            <v>per DOP website</v>
          </cell>
          <cell r="L1512">
            <v>41456</v>
          </cell>
          <cell r="M1512">
            <v>11008</v>
          </cell>
          <cell r="N1512" t="b">
            <v>1</v>
          </cell>
          <cell r="O1512">
            <v>3135</v>
          </cell>
        </row>
        <row r="1513">
          <cell r="E1513" t="str">
            <v>37GMONTHLYLNON-REPRESENTED STATE EMPLOYEES</v>
          </cell>
          <cell r="F1513" t="str">
            <v>37G</v>
          </cell>
          <cell r="G1513" t="str">
            <v>Monthly</v>
          </cell>
          <cell r="H1513" t="str">
            <v>L</v>
          </cell>
          <cell r="I1513">
            <v>3213</v>
          </cell>
          <cell r="J1513" t="str">
            <v>Non-Represented State Employees</v>
          </cell>
          <cell r="K1513" t="str">
            <v>per DOP website</v>
          </cell>
          <cell r="L1513">
            <v>41456</v>
          </cell>
          <cell r="M1513">
            <v>11009</v>
          </cell>
          <cell r="N1513" t="b">
            <v>1</v>
          </cell>
          <cell r="O1513">
            <v>3213</v>
          </cell>
        </row>
        <row r="1514">
          <cell r="E1514" t="str">
            <v>37GMONTHLYMNON-REPRESENTED STATE EMPLOYEES</v>
          </cell>
          <cell r="F1514" t="str">
            <v>37G</v>
          </cell>
          <cell r="G1514" t="str">
            <v>Monthly</v>
          </cell>
          <cell r="H1514" t="str">
            <v>M</v>
          </cell>
          <cell r="I1514">
            <v>3293</v>
          </cell>
          <cell r="J1514" t="str">
            <v>Non-Represented State Employees</v>
          </cell>
          <cell r="K1514" t="str">
            <v>per DOP website</v>
          </cell>
          <cell r="L1514">
            <v>41456</v>
          </cell>
          <cell r="M1514">
            <v>11009</v>
          </cell>
          <cell r="N1514" t="b">
            <v>1</v>
          </cell>
          <cell r="O1514">
            <v>3293</v>
          </cell>
        </row>
        <row r="1515">
          <cell r="E1515" t="str">
            <v>37MONTHLYACOALITION</v>
          </cell>
          <cell r="F1515" t="str">
            <v>37</v>
          </cell>
          <cell r="G1515" t="str">
            <v>Monthly</v>
          </cell>
          <cell r="H1515" t="str">
            <v>A</v>
          </cell>
          <cell r="I1515">
            <v>2482</v>
          </cell>
          <cell r="J1515" t="str">
            <v>Coalition</v>
          </cell>
          <cell r="K1515" t="str">
            <v>per DOP website</v>
          </cell>
          <cell r="L1515">
            <v>41456</v>
          </cell>
          <cell r="M1515">
            <v>41982</v>
          </cell>
          <cell r="N1515" t="b">
            <v>0</v>
          </cell>
          <cell r="O1515">
            <v>2482</v>
          </cell>
        </row>
        <row r="1516">
          <cell r="E1516" t="str">
            <v>37MONTHLYANON-REPRESENTED STATE EMPLOYEES</v>
          </cell>
          <cell r="F1516" t="str">
            <v>37</v>
          </cell>
          <cell r="G1516" t="str">
            <v>Monthly</v>
          </cell>
          <cell r="H1516" t="str">
            <v>A</v>
          </cell>
          <cell r="I1516">
            <v>2482</v>
          </cell>
          <cell r="J1516" t="str">
            <v>Non-Represented State Employees</v>
          </cell>
          <cell r="K1516" t="str">
            <v>per DOP website</v>
          </cell>
          <cell r="L1516">
            <v>41456</v>
          </cell>
          <cell r="M1516">
            <v>11002</v>
          </cell>
          <cell r="N1516" t="b">
            <v>0</v>
          </cell>
          <cell r="O1516">
            <v>2482</v>
          </cell>
        </row>
        <row r="1517">
          <cell r="E1517" t="str">
            <v>37MONTHLYATEAMSTERS LOCAL UNION NUMBER 117</v>
          </cell>
          <cell r="F1517" t="str">
            <v>37</v>
          </cell>
          <cell r="G1517" t="str">
            <v>Monthly</v>
          </cell>
          <cell r="H1517" t="str">
            <v>A</v>
          </cell>
          <cell r="I1517">
            <v>2513</v>
          </cell>
          <cell r="J1517" t="str">
            <v>Teamsters Local Union Number 117</v>
          </cell>
          <cell r="K1517" t="str">
            <v>per Noli Benitez 201307</v>
          </cell>
          <cell r="L1517">
            <v>41456</v>
          </cell>
          <cell r="M1517">
            <v>11002</v>
          </cell>
          <cell r="N1517" t="b">
            <v>0</v>
          </cell>
          <cell r="O1517">
            <v>2513</v>
          </cell>
        </row>
        <row r="1518">
          <cell r="E1518" t="str">
            <v>37MONTHLYAWASHINGTON FEDERATION OF STATE EMPLOYEES</v>
          </cell>
          <cell r="F1518" t="str">
            <v>37</v>
          </cell>
          <cell r="G1518" t="str">
            <v>Monthly</v>
          </cell>
          <cell r="H1518" t="str">
            <v>A</v>
          </cell>
          <cell r="I1518">
            <v>2482</v>
          </cell>
          <cell r="J1518" t="str">
            <v>Washington Federation of State Employees</v>
          </cell>
          <cell r="K1518" t="str">
            <v>per DOP website</v>
          </cell>
          <cell r="L1518">
            <v>41456</v>
          </cell>
          <cell r="M1518">
            <v>24926</v>
          </cell>
          <cell r="N1518" t="b">
            <v>0</v>
          </cell>
          <cell r="O1518">
            <v>2482</v>
          </cell>
        </row>
        <row r="1519">
          <cell r="E1519" t="str">
            <v>37MONTHLYAWASHINGTON PUBLIC EMPLOYEES ASSOCIATION</v>
          </cell>
          <cell r="F1519" t="str">
            <v>37</v>
          </cell>
          <cell r="G1519" t="str">
            <v>Monthly</v>
          </cell>
          <cell r="H1519" t="str">
            <v>A</v>
          </cell>
          <cell r="I1519">
            <v>2482</v>
          </cell>
          <cell r="J1519" t="str">
            <v>Washington Public Employees Association</v>
          </cell>
          <cell r="K1519" t="str">
            <v>per DOP website</v>
          </cell>
          <cell r="L1519">
            <v>41456</v>
          </cell>
          <cell r="M1519">
            <v>29190</v>
          </cell>
          <cell r="N1519" t="b">
            <v>0</v>
          </cell>
          <cell r="O1519">
            <v>2482</v>
          </cell>
        </row>
        <row r="1520">
          <cell r="E1520" t="str">
            <v>37MONTHLYBCOALITION</v>
          </cell>
          <cell r="F1520" t="str">
            <v>37</v>
          </cell>
          <cell r="G1520" t="str">
            <v>Monthly</v>
          </cell>
          <cell r="H1520" t="str">
            <v>B</v>
          </cell>
          <cell r="I1520">
            <v>2542</v>
          </cell>
          <cell r="J1520" t="str">
            <v>Coalition</v>
          </cell>
          <cell r="K1520" t="str">
            <v>per DOP website</v>
          </cell>
          <cell r="L1520">
            <v>41456</v>
          </cell>
          <cell r="M1520">
            <v>41983</v>
          </cell>
          <cell r="N1520" t="b">
            <v>0</v>
          </cell>
          <cell r="O1520">
            <v>2542</v>
          </cell>
        </row>
        <row r="1521">
          <cell r="E1521" t="str">
            <v>37MONTHLYBNON-REPRESENTED STATE EMPLOYEES</v>
          </cell>
          <cell r="F1521" t="str">
            <v>37</v>
          </cell>
          <cell r="G1521" t="str">
            <v>Monthly</v>
          </cell>
          <cell r="H1521" t="str">
            <v>B</v>
          </cell>
          <cell r="I1521">
            <v>2542</v>
          </cell>
          <cell r="J1521" t="str">
            <v>Non-Represented State Employees</v>
          </cell>
          <cell r="K1521" t="str">
            <v>per DOP website</v>
          </cell>
          <cell r="L1521">
            <v>41456</v>
          </cell>
          <cell r="M1521">
            <v>11003</v>
          </cell>
          <cell r="N1521" t="b">
            <v>0</v>
          </cell>
          <cell r="O1521">
            <v>2542</v>
          </cell>
        </row>
        <row r="1522">
          <cell r="E1522" t="str">
            <v>37MONTHLYBTEAMSTERS LOCAL UNION NUMBER 117</v>
          </cell>
          <cell r="F1522" t="str">
            <v>37</v>
          </cell>
          <cell r="G1522" t="str">
            <v>Monthly</v>
          </cell>
          <cell r="H1522" t="str">
            <v>B</v>
          </cell>
          <cell r="I1522">
            <v>2574</v>
          </cell>
          <cell r="J1522" t="str">
            <v>Teamsters Local Union Number 117</v>
          </cell>
          <cell r="K1522" t="str">
            <v>per Noli Benitez 201307</v>
          </cell>
          <cell r="L1522">
            <v>41456</v>
          </cell>
          <cell r="M1522">
            <v>11003</v>
          </cell>
          <cell r="N1522" t="b">
            <v>0</v>
          </cell>
          <cell r="O1522">
            <v>2574</v>
          </cell>
        </row>
        <row r="1523">
          <cell r="E1523" t="str">
            <v>37MONTHLYBWASHINGTON FEDERATION OF STATE EMPLOYEES</v>
          </cell>
          <cell r="F1523" t="str">
            <v>37</v>
          </cell>
          <cell r="G1523" t="str">
            <v>Monthly</v>
          </cell>
          <cell r="H1523" t="str">
            <v>B</v>
          </cell>
          <cell r="I1523">
            <v>2542</v>
          </cell>
          <cell r="J1523" t="str">
            <v>Washington Federation of State Employees</v>
          </cell>
          <cell r="K1523" t="str">
            <v>per DOP website</v>
          </cell>
          <cell r="L1523">
            <v>41456</v>
          </cell>
          <cell r="M1523">
            <v>24927</v>
          </cell>
          <cell r="N1523" t="b">
            <v>0</v>
          </cell>
          <cell r="O1523">
            <v>2542</v>
          </cell>
        </row>
        <row r="1524">
          <cell r="E1524" t="str">
            <v>37MONTHLYBWASHINGTON PUBLIC EMPLOYEES ASSOCIATION</v>
          </cell>
          <cell r="F1524" t="str">
            <v>37</v>
          </cell>
          <cell r="G1524" t="str">
            <v>Monthly</v>
          </cell>
          <cell r="H1524" t="str">
            <v>B</v>
          </cell>
          <cell r="I1524">
            <v>2542</v>
          </cell>
          <cell r="J1524" t="str">
            <v>Washington Public Employees Association</v>
          </cell>
          <cell r="K1524" t="str">
            <v>per DOP website</v>
          </cell>
          <cell r="L1524">
            <v>41456</v>
          </cell>
          <cell r="M1524">
            <v>29191</v>
          </cell>
          <cell r="N1524" t="b">
            <v>0</v>
          </cell>
          <cell r="O1524">
            <v>2542</v>
          </cell>
        </row>
        <row r="1525">
          <cell r="E1525" t="str">
            <v>37MONTHLYCCOALITION</v>
          </cell>
          <cell r="F1525" t="str">
            <v>37</v>
          </cell>
          <cell r="G1525" t="str">
            <v>Monthly</v>
          </cell>
          <cell r="H1525" t="str">
            <v>C</v>
          </cell>
          <cell r="I1525">
            <v>2598</v>
          </cell>
          <cell r="J1525" t="str">
            <v>Coalition</v>
          </cell>
          <cell r="K1525" t="str">
            <v>per DOP website</v>
          </cell>
          <cell r="L1525">
            <v>41456</v>
          </cell>
          <cell r="M1525">
            <v>41984</v>
          </cell>
          <cell r="N1525" t="b">
            <v>0</v>
          </cell>
          <cell r="O1525">
            <v>2598</v>
          </cell>
        </row>
        <row r="1526">
          <cell r="E1526" t="str">
            <v>37MONTHLYCNON-REPRESENTED STATE EMPLOYEES</v>
          </cell>
          <cell r="F1526" t="str">
            <v>37</v>
          </cell>
          <cell r="G1526" t="str">
            <v>Monthly</v>
          </cell>
          <cell r="H1526" t="str">
            <v>C</v>
          </cell>
          <cell r="I1526">
            <v>2598</v>
          </cell>
          <cell r="J1526" t="str">
            <v>Non-Represented State Employees</v>
          </cell>
          <cell r="K1526" t="str">
            <v>per DOP website</v>
          </cell>
          <cell r="L1526">
            <v>41456</v>
          </cell>
          <cell r="M1526">
            <v>11004</v>
          </cell>
          <cell r="N1526" t="b">
            <v>0</v>
          </cell>
          <cell r="O1526">
            <v>2598</v>
          </cell>
        </row>
        <row r="1527">
          <cell r="E1527" t="str">
            <v>37MONTHLYCTEAMSTERS LOCAL UNION NUMBER 117</v>
          </cell>
          <cell r="F1527" t="str">
            <v>37</v>
          </cell>
          <cell r="G1527" t="str">
            <v>Monthly</v>
          </cell>
          <cell r="H1527" t="str">
            <v>C</v>
          </cell>
          <cell r="I1527">
            <v>2631</v>
          </cell>
          <cell r="J1527" t="str">
            <v>Teamsters Local Union Number 117</v>
          </cell>
          <cell r="K1527" t="str">
            <v>per Noli Benitez 201307</v>
          </cell>
          <cell r="L1527">
            <v>41456</v>
          </cell>
          <cell r="M1527">
            <v>11004</v>
          </cell>
          <cell r="N1527" t="b">
            <v>0</v>
          </cell>
          <cell r="O1527">
            <v>2631</v>
          </cell>
        </row>
        <row r="1528">
          <cell r="E1528" t="str">
            <v>37MONTHLYCWASHINGTON FEDERATION OF STATE EMPLOYEES</v>
          </cell>
          <cell r="F1528" t="str">
            <v>37</v>
          </cell>
          <cell r="G1528" t="str">
            <v>Monthly</v>
          </cell>
          <cell r="H1528" t="str">
            <v>C</v>
          </cell>
          <cell r="I1528">
            <v>2598</v>
          </cell>
          <cell r="J1528" t="str">
            <v>Washington Federation of State Employees</v>
          </cell>
          <cell r="K1528" t="str">
            <v>per DOP website</v>
          </cell>
          <cell r="L1528">
            <v>41456</v>
          </cell>
          <cell r="M1528">
            <v>24928</v>
          </cell>
          <cell r="N1528" t="b">
            <v>0</v>
          </cell>
          <cell r="O1528">
            <v>2598</v>
          </cell>
        </row>
        <row r="1529">
          <cell r="E1529" t="str">
            <v>37MONTHLYCWASHINGTON PUBLIC EMPLOYEES ASSOCIATION</v>
          </cell>
          <cell r="F1529" t="str">
            <v>37</v>
          </cell>
          <cell r="G1529" t="str">
            <v>Monthly</v>
          </cell>
          <cell r="H1529" t="str">
            <v>C</v>
          </cell>
          <cell r="I1529">
            <v>2598</v>
          </cell>
          <cell r="J1529" t="str">
            <v>Washington Public Employees Association</v>
          </cell>
          <cell r="K1529" t="str">
            <v>per DOP website</v>
          </cell>
          <cell r="L1529">
            <v>41456</v>
          </cell>
          <cell r="M1529">
            <v>29192</v>
          </cell>
          <cell r="N1529" t="b">
            <v>0</v>
          </cell>
          <cell r="O1529">
            <v>2598</v>
          </cell>
        </row>
        <row r="1530">
          <cell r="E1530" t="str">
            <v>37MONTHLYDCOALITION</v>
          </cell>
          <cell r="F1530" t="str">
            <v>37</v>
          </cell>
          <cell r="G1530" t="str">
            <v>Monthly</v>
          </cell>
          <cell r="H1530" t="str">
            <v>D</v>
          </cell>
          <cell r="I1530">
            <v>2663</v>
          </cell>
          <cell r="J1530" t="str">
            <v>Coalition</v>
          </cell>
          <cell r="K1530" t="str">
            <v>per DOP website</v>
          </cell>
          <cell r="L1530">
            <v>41456</v>
          </cell>
          <cell r="M1530">
            <v>41985</v>
          </cell>
          <cell r="N1530" t="b">
            <v>0</v>
          </cell>
          <cell r="O1530">
            <v>2663</v>
          </cell>
        </row>
        <row r="1531">
          <cell r="E1531" t="str">
            <v>37MONTHLYDNON-REPRESENTED STATE EMPLOYEES</v>
          </cell>
          <cell r="F1531" t="str">
            <v>37</v>
          </cell>
          <cell r="G1531" t="str">
            <v>Monthly</v>
          </cell>
          <cell r="H1531" t="str">
            <v>D</v>
          </cell>
          <cell r="I1531">
            <v>2663</v>
          </cell>
          <cell r="J1531" t="str">
            <v>Non-Represented State Employees</v>
          </cell>
          <cell r="K1531" t="str">
            <v>per DOP website</v>
          </cell>
          <cell r="L1531">
            <v>41456</v>
          </cell>
          <cell r="M1531">
            <v>11005</v>
          </cell>
          <cell r="N1531" t="b">
            <v>0</v>
          </cell>
          <cell r="O1531">
            <v>2663</v>
          </cell>
        </row>
        <row r="1532">
          <cell r="E1532" t="str">
            <v>37MONTHLYDTEAMSTERS LOCAL UNION NUMBER 117</v>
          </cell>
          <cell r="F1532" t="str">
            <v>37</v>
          </cell>
          <cell r="G1532" t="str">
            <v>Monthly</v>
          </cell>
          <cell r="H1532" t="str">
            <v>D</v>
          </cell>
          <cell r="I1532">
            <v>2697</v>
          </cell>
          <cell r="J1532" t="str">
            <v>Teamsters Local Union Number 117</v>
          </cell>
          <cell r="K1532" t="str">
            <v>per Noli Benitez 201307</v>
          </cell>
          <cell r="L1532">
            <v>41456</v>
          </cell>
          <cell r="M1532">
            <v>11005</v>
          </cell>
          <cell r="N1532" t="b">
            <v>0</v>
          </cell>
          <cell r="O1532">
            <v>2697</v>
          </cell>
        </row>
        <row r="1533">
          <cell r="E1533" t="str">
            <v>37MONTHLYDWASHINGTON FEDERATION OF STATE EMPLOYEES</v>
          </cell>
          <cell r="F1533" t="str">
            <v>37</v>
          </cell>
          <cell r="G1533" t="str">
            <v>Monthly</v>
          </cell>
          <cell r="H1533" t="str">
            <v>D</v>
          </cell>
          <cell r="I1533">
            <v>2663</v>
          </cell>
          <cell r="J1533" t="str">
            <v>Washington Federation of State Employees</v>
          </cell>
          <cell r="K1533" t="str">
            <v>per DOP website</v>
          </cell>
          <cell r="L1533">
            <v>41456</v>
          </cell>
          <cell r="M1533">
            <v>24929</v>
          </cell>
          <cell r="N1533" t="b">
            <v>0</v>
          </cell>
          <cell r="O1533">
            <v>2663</v>
          </cell>
        </row>
        <row r="1534">
          <cell r="E1534" t="str">
            <v>37MONTHLYDWASHINGTON PUBLIC EMPLOYEES ASSOCIATION</v>
          </cell>
          <cell r="F1534" t="str">
            <v>37</v>
          </cell>
          <cell r="G1534" t="str">
            <v>Monthly</v>
          </cell>
          <cell r="H1534" t="str">
            <v>D</v>
          </cell>
          <cell r="I1534">
            <v>2663</v>
          </cell>
          <cell r="J1534" t="str">
            <v>Washington Public Employees Association</v>
          </cell>
          <cell r="K1534" t="str">
            <v>per DOP website</v>
          </cell>
          <cell r="L1534">
            <v>41456</v>
          </cell>
          <cell r="M1534">
            <v>29193</v>
          </cell>
          <cell r="N1534" t="b">
            <v>0</v>
          </cell>
          <cell r="O1534">
            <v>2663</v>
          </cell>
        </row>
        <row r="1535">
          <cell r="E1535" t="str">
            <v>37MONTHLYECOALITION</v>
          </cell>
          <cell r="F1535" t="str">
            <v>37</v>
          </cell>
          <cell r="G1535" t="str">
            <v>Monthly</v>
          </cell>
          <cell r="H1535" t="str">
            <v>E</v>
          </cell>
          <cell r="I1535">
            <v>2724</v>
          </cell>
          <cell r="J1535" t="str">
            <v>Coalition</v>
          </cell>
          <cell r="K1535" t="str">
            <v>per DOP website</v>
          </cell>
          <cell r="L1535">
            <v>41456</v>
          </cell>
          <cell r="M1535">
            <v>41986</v>
          </cell>
          <cell r="N1535" t="b">
            <v>0</v>
          </cell>
          <cell r="O1535">
            <v>2724</v>
          </cell>
        </row>
        <row r="1536">
          <cell r="E1536" t="str">
            <v>37MONTHLYENON-REPRESENTED STATE EMPLOYEES</v>
          </cell>
          <cell r="F1536" t="str">
            <v>37</v>
          </cell>
          <cell r="G1536" t="str">
            <v>Monthly</v>
          </cell>
          <cell r="H1536" t="str">
            <v>E</v>
          </cell>
          <cell r="I1536">
            <v>2724</v>
          </cell>
          <cell r="J1536" t="str">
            <v>Non-Represented State Employees</v>
          </cell>
          <cell r="K1536" t="str">
            <v>per DOP website</v>
          </cell>
          <cell r="L1536">
            <v>41456</v>
          </cell>
          <cell r="M1536">
            <v>11006</v>
          </cell>
          <cell r="N1536" t="b">
            <v>0</v>
          </cell>
          <cell r="O1536">
            <v>2724</v>
          </cell>
        </row>
        <row r="1537">
          <cell r="E1537" t="str">
            <v>37MONTHLYETEAMSTERS LOCAL UNION NUMBER 117</v>
          </cell>
          <cell r="F1537" t="str">
            <v>37</v>
          </cell>
          <cell r="G1537" t="str">
            <v>Monthly</v>
          </cell>
          <cell r="H1537" t="str">
            <v>E</v>
          </cell>
          <cell r="I1537">
            <v>2759</v>
          </cell>
          <cell r="J1537" t="str">
            <v>Teamsters Local Union Number 117</v>
          </cell>
          <cell r="K1537" t="str">
            <v>per Noli Benitez 201307</v>
          </cell>
          <cell r="L1537">
            <v>41456</v>
          </cell>
          <cell r="M1537">
            <v>11006</v>
          </cell>
          <cell r="N1537" t="b">
            <v>0</v>
          </cell>
          <cell r="O1537">
            <v>2759</v>
          </cell>
        </row>
        <row r="1538">
          <cell r="E1538" t="str">
            <v>37MONTHLYEWASHINGTON FEDERATION OF STATE EMPLOYEES</v>
          </cell>
          <cell r="F1538" t="str">
            <v>37</v>
          </cell>
          <cell r="G1538" t="str">
            <v>Monthly</v>
          </cell>
          <cell r="H1538" t="str">
            <v>E</v>
          </cell>
          <cell r="I1538">
            <v>2724</v>
          </cell>
          <cell r="J1538" t="str">
            <v>Washington Federation of State Employees</v>
          </cell>
          <cell r="K1538" t="str">
            <v>per DOP website</v>
          </cell>
          <cell r="L1538">
            <v>41456</v>
          </cell>
          <cell r="M1538">
            <v>24930</v>
          </cell>
          <cell r="N1538" t="b">
            <v>0</v>
          </cell>
          <cell r="O1538">
            <v>2724</v>
          </cell>
        </row>
        <row r="1539">
          <cell r="E1539" t="str">
            <v>37MONTHLYEWASHINGTON PUBLIC EMPLOYEES ASSOCIATION</v>
          </cell>
          <cell r="F1539" t="str">
            <v>37</v>
          </cell>
          <cell r="G1539" t="str">
            <v>Monthly</v>
          </cell>
          <cell r="H1539" t="str">
            <v>E</v>
          </cell>
          <cell r="I1539">
            <v>2724</v>
          </cell>
          <cell r="J1539" t="str">
            <v>Washington Public Employees Association</v>
          </cell>
          <cell r="K1539" t="str">
            <v>per DOP website</v>
          </cell>
          <cell r="L1539">
            <v>41456</v>
          </cell>
          <cell r="M1539">
            <v>29194</v>
          </cell>
          <cell r="N1539" t="b">
            <v>0</v>
          </cell>
          <cell r="O1539">
            <v>2724</v>
          </cell>
        </row>
        <row r="1540">
          <cell r="E1540" t="str">
            <v>37MONTHLYFCOALITION</v>
          </cell>
          <cell r="F1540" t="str">
            <v>37</v>
          </cell>
          <cell r="G1540" t="str">
            <v>Monthly</v>
          </cell>
          <cell r="H1540" t="str">
            <v>F</v>
          </cell>
          <cell r="I1540">
            <v>2789</v>
          </cell>
          <cell r="J1540" t="str">
            <v>Coalition</v>
          </cell>
          <cell r="K1540" t="str">
            <v>per DOP website</v>
          </cell>
          <cell r="L1540">
            <v>41456</v>
          </cell>
          <cell r="M1540">
            <v>41987</v>
          </cell>
          <cell r="N1540" t="b">
            <v>0</v>
          </cell>
          <cell r="O1540">
            <v>2789</v>
          </cell>
        </row>
        <row r="1541">
          <cell r="E1541" t="str">
            <v>37MONTHLYFNON-REPRESENTED STATE EMPLOYEES</v>
          </cell>
          <cell r="F1541" t="str">
            <v>37</v>
          </cell>
          <cell r="G1541" t="str">
            <v>Monthly</v>
          </cell>
          <cell r="H1541" t="str">
            <v>F</v>
          </cell>
          <cell r="I1541">
            <v>2789</v>
          </cell>
          <cell r="J1541" t="str">
            <v>Non-Represented State Employees</v>
          </cell>
          <cell r="K1541" t="str">
            <v>per DOP website</v>
          </cell>
          <cell r="L1541">
            <v>41456</v>
          </cell>
          <cell r="M1541">
            <v>11007</v>
          </cell>
          <cell r="N1541" t="b">
            <v>0</v>
          </cell>
          <cell r="O1541">
            <v>2789</v>
          </cell>
        </row>
        <row r="1542">
          <cell r="E1542" t="str">
            <v>37MONTHLYFTEAMSTERS LOCAL UNION NUMBER 117</v>
          </cell>
          <cell r="F1542" t="str">
            <v>37</v>
          </cell>
          <cell r="G1542" t="str">
            <v>Monthly</v>
          </cell>
          <cell r="H1542" t="str">
            <v>F</v>
          </cell>
          <cell r="I1542">
            <v>2824</v>
          </cell>
          <cell r="J1542" t="str">
            <v>Teamsters Local Union Number 117</v>
          </cell>
          <cell r="K1542" t="str">
            <v>per Noli Benitez 201307</v>
          </cell>
          <cell r="L1542">
            <v>41456</v>
          </cell>
          <cell r="M1542">
            <v>11007</v>
          </cell>
          <cell r="N1542" t="b">
            <v>0</v>
          </cell>
          <cell r="O1542">
            <v>2824</v>
          </cell>
        </row>
        <row r="1543">
          <cell r="E1543" t="str">
            <v>37MONTHLYFWASHINGTON FEDERATION OF STATE EMPLOYEES</v>
          </cell>
          <cell r="F1543" t="str">
            <v>37</v>
          </cell>
          <cell r="G1543" t="str">
            <v>Monthly</v>
          </cell>
          <cell r="H1543" t="str">
            <v>F</v>
          </cell>
          <cell r="I1543">
            <v>2789</v>
          </cell>
          <cell r="J1543" t="str">
            <v>Washington Federation of State Employees</v>
          </cell>
          <cell r="K1543" t="str">
            <v>per DOP website</v>
          </cell>
          <cell r="L1543">
            <v>41456</v>
          </cell>
          <cell r="M1543">
            <v>24931</v>
          </cell>
          <cell r="N1543" t="b">
            <v>0</v>
          </cell>
          <cell r="O1543">
            <v>2789</v>
          </cell>
        </row>
        <row r="1544">
          <cell r="E1544" t="str">
            <v>37MONTHLYFWASHINGTON PUBLIC EMPLOYEES ASSOCIATION</v>
          </cell>
          <cell r="F1544" t="str">
            <v>37</v>
          </cell>
          <cell r="G1544" t="str">
            <v>Monthly</v>
          </cell>
          <cell r="H1544" t="str">
            <v>F</v>
          </cell>
          <cell r="I1544">
            <v>2789</v>
          </cell>
          <cell r="J1544" t="str">
            <v>Washington Public Employees Association</v>
          </cell>
          <cell r="K1544" t="str">
            <v>per DOP website</v>
          </cell>
          <cell r="L1544">
            <v>41456</v>
          </cell>
          <cell r="M1544">
            <v>29195</v>
          </cell>
          <cell r="N1544" t="b">
            <v>0</v>
          </cell>
          <cell r="O1544">
            <v>2789</v>
          </cell>
        </row>
        <row r="1545">
          <cell r="E1545" t="str">
            <v>37MONTHLYGCOALITION</v>
          </cell>
          <cell r="F1545" t="str">
            <v>37</v>
          </cell>
          <cell r="G1545" t="str">
            <v>Monthly</v>
          </cell>
          <cell r="H1545" t="str">
            <v>G</v>
          </cell>
          <cell r="I1545">
            <v>2855</v>
          </cell>
          <cell r="J1545" t="str">
            <v>Coalition</v>
          </cell>
          <cell r="K1545" t="str">
            <v>per DOP website</v>
          </cell>
          <cell r="L1545">
            <v>41456</v>
          </cell>
          <cell r="M1545">
            <v>41988</v>
          </cell>
          <cell r="N1545" t="b">
            <v>0</v>
          </cell>
          <cell r="O1545">
            <v>2855</v>
          </cell>
        </row>
        <row r="1546">
          <cell r="E1546" t="str">
            <v>37MONTHLYGNON-REPRESENTED STATE EMPLOYEES</v>
          </cell>
          <cell r="F1546" t="str">
            <v>37</v>
          </cell>
          <cell r="G1546" t="str">
            <v>Monthly</v>
          </cell>
          <cell r="H1546" t="str">
            <v>G</v>
          </cell>
          <cell r="I1546">
            <v>2855</v>
          </cell>
          <cell r="J1546" t="str">
            <v>Non-Represented State Employees</v>
          </cell>
          <cell r="K1546" t="str">
            <v>per DOP website</v>
          </cell>
          <cell r="L1546">
            <v>41456</v>
          </cell>
          <cell r="M1546">
            <v>11008</v>
          </cell>
          <cell r="N1546" t="b">
            <v>0</v>
          </cell>
          <cell r="O1546">
            <v>2855</v>
          </cell>
        </row>
        <row r="1547">
          <cell r="E1547" t="str">
            <v>37MONTHLYGTEAMSTERS LOCAL UNION NUMBER 117</v>
          </cell>
          <cell r="F1547" t="str">
            <v>37</v>
          </cell>
          <cell r="G1547" t="str">
            <v>Monthly</v>
          </cell>
          <cell r="H1547" t="str">
            <v>G</v>
          </cell>
          <cell r="I1547">
            <v>2891</v>
          </cell>
          <cell r="J1547" t="str">
            <v>Teamsters Local Union Number 117</v>
          </cell>
          <cell r="K1547" t="str">
            <v>per Noli Benitez 201307</v>
          </cell>
          <cell r="L1547">
            <v>41456</v>
          </cell>
          <cell r="M1547">
            <v>11008</v>
          </cell>
          <cell r="N1547" t="b">
            <v>0</v>
          </cell>
          <cell r="O1547">
            <v>2891</v>
          </cell>
        </row>
        <row r="1548">
          <cell r="E1548" t="str">
            <v>37MONTHLYGWASHINGTON FEDERATION OF STATE EMPLOYEES</v>
          </cell>
          <cell r="F1548" t="str">
            <v>37</v>
          </cell>
          <cell r="G1548" t="str">
            <v>Monthly</v>
          </cell>
          <cell r="H1548" t="str">
            <v>G</v>
          </cell>
          <cell r="I1548">
            <v>2855</v>
          </cell>
          <cell r="J1548" t="str">
            <v>Washington Federation of State Employees</v>
          </cell>
          <cell r="K1548" t="str">
            <v>per DOP website</v>
          </cell>
          <cell r="L1548">
            <v>41456</v>
          </cell>
          <cell r="M1548">
            <v>24932</v>
          </cell>
          <cell r="N1548" t="b">
            <v>0</v>
          </cell>
          <cell r="O1548">
            <v>2855</v>
          </cell>
        </row>
        <row r="1549">
          <cell r="E1549" t="str">
            <v>37MONTHLYGWASHINGTON PUBLIC EMPLOYEES ASSOCIATION</v>
          </cell>
          <cell r="F1549" t="str">
            <v>37</v>
          </cell>
          <cell r="G1549" t="str">
            <v>Monthly</v>
          </cell>
          <cell r="H1549" t="str">
            <v>G</v>
          </cell>
          <cell r="I1549">
            <v>2855</v>
          </cell>
          <cell r="J1549" t="str">
            <v>Washington Public Employees Association</v>
          </cell>
          <cell r="K1549" t="str">
            <v>per DOP website</v>
          </cell>
          <cell r="L1549">
            <v>41456</v>
          </cell>
          <cell r="M1549">
            <v>29196</v>
          </cell>
          <cell r="N1549" t="b">
            <v>0</v>
          </cell>
          <cell r="O1549">
            <v>2855</v>
          </cell>
        </row>
        <row r="1550">
          <cell r="E1550" t="str">
            <v>37MONTHLYHCOALITION</v>
          </cell>
          <cell r="F1550" t="str">
            <v>37</v>
          </cell>
          <cell r="G1550" t="str">
            <v>Monthly</v>
          </cell>
          <cell r="H1550" t="str">
            <v>H</v>
          </cell>
          <cell r="I1550">
            <v>2920</v>
          </cell>
          <cell r="J1550" t="str">
            <v>Coalition</v>
          </cell>
          <cell r="K1550" t="str">
            <v>per DOP website</v>
          </cell>
          <cell r="L1550">
            <v>41456</v>
          </cell>
          <cell r="M1550">
            <v>41989</v>
          </cell>
          <cell r="N1550" t="b">
            <v>0</v>
          </cell>
          <cell r="O1550">
            <v>2920</v>
          </cell>
        </row>
        <row r="1551">
          <cell r="E1551" t="str">
            <v>37MONTHLYHNON-REPRESENTED STATE EMPLOYEES</v>
          </cell>
          <cell r="F1551" t="str">
            <v>37</v>
          </cell>
          <cell r="G1551" t="str">
            <v>Monthly</v>
          </cell>
          <cell r="H1551" t="str">
            <v>H</v>
          </cell>
          <cell r="I1551">
            <v>2920</v>
          </cell>
          <cell r="J1551" t="str">
            <v>Non-Represented State Employees</v>
          </cell>
          <cell r="K1551" t="str">
            <v>per DOP website</v>
          </cell>
          <cell r="L1551">
            <v>41456</v>
          </cell>
          <cell r="M1551">
            <v>11009</v>
          </cell>
          <cell r="N1551" t="b">
            <v>0</v>
          </cell>
          <cell r="O1551">
            <v>2920</v>
          </cell>
        </row>
        <row r="1552">
          <cell r="E1552" t="str">
            <v>37MONTHLYHTEAMSTERS LOCAL UNION NUMBER 117</v>
          </cell>
          <cell r="F1552" t="str">
            <v>37</v>
          </cell>
          <cell r="G1552" t="str">
            <v>Monthly</v>
          </cell>
          <cell r="H1552" t="str">
            <v>H</v>
          </cell>
          <cell r="I1552">
            <v>2957</v>
          </cell>
          <cell r="J1552" t="str">
            <v>Teamsters Local Union Number 117</v>
          </cell>
          <cell r="K1552" t="str">
            <v>per Noli Benitez 201307</v>
          </cell>
          <cell r="L1552">
            <v>41456</v>
          </cell>
          <cell r="M1552">
            <v>11009</v>
          </cell>
          <cell r="N1552" t="b">
            <v>0</v>
          </cell>
          <cell r="O1552">
            <v>2957</v>
          </cell>
        </row>
        <row r="1553">
          <cell r="E1553" t="str">
            <v>37MONTHLYHWASHINGTON FEDERATION OF STATE EMPLOYEES</v>
          </cell>
          <cell r="F1553" t="str">
            <v>37</v>
          </cell>
          <cell r="G1553" t="str">
            <v>Monthly</v>
          </cell>
          <cell r="H1553" t="str">
            <v>H</v>
          </cell>
          <cell r="I1553">
            <v>2920</v>
          </cell>
          <cell r="J1553" t="str">
            <v>Washington Federation of State Employees</v>
          </cell>
          <cell r="K1553" t="str">
            <v>per DOP website</v>
          </cell>
          <cell r="L1553">
            <v>41456</v>
          </cell>
          <cell r="M1553">
            <v>24933</v>
          </cell>
          <cell r="N1553" t="b">
            <v>0</v>
          </cell>
          <cell r="O1553">
            <v>2920</v>
          </cell>
        </row>
        <row r="1554">
          <cell r="E1554" t="str">
            <v>37MONTHLYHWASHINGTON PUBLIC EMPLOYEES ASSOCIATION</v>
          </cell>
          <cell r="F1554" t="str">
            <v>37</v>
          </cell>
          <cell r="G1554" t="str">
            <v>Monthly</v>
          </cell>
          <cell r="H1554" t="str">
            <v>H</v>
          </cell>
          <cell r="I1554">
            <v>2920</v>
          </cell>
          <cell r="J1554" t="str">
            <v>Washington Public Employees Association</v>
          </cell>
          <cell r="K1554" t="str">
            <v>per DOP website</v>
          </cell>
          <cell r="L1554">
            <v>41456</v>
          </cell>
          <cell r="M1554">
            <v>29197</v>
          </cell>
          <cell r="N1554" t="b">
            <v>0</v>
          </cell>
          <cell r="O1554">
            <v>2920</v>
          </cell>
        </row>
        <row r="1555">
          <cell r="E1555" t="str">
            <v>37MONTHLYICOALITION</v>
          </cell>
          <cell r="F1555" t="str">
            <v>37</v>
          </cell>
          <cell r="G1555" t="str">
            <v>Monthly</v>
          </cell>
          <cell r="H1555" t="str">
            <v>I</v>
          </cell>
          <cell r="I1555">
            <v>2994</v>
          </cell>
          <cell r="J1555" t="str">
            <v>Coalition</v>
          </cell>
          <cell r="K1555" t="str">
            <v>per DOP website</v>
          </cell>
          <cell r="L1555">
            <v>41456</v>
          </cell>
          <cell r="M1555">
            <v>41990</v>
          </cell>
          <cell r="N1555" t="b">
            <v>0</v>
          </cell>
          <cell r="O1555">
            <v>2994</v>
          </cell>
        </row>
        <row r="1556">
          <cell r="E1556" t="str">
            <v>37MONTHLYINON-REPRESENTED STATE EMPLOYEES</v>
          </cell>
          <cell r="F1556" t="str">
            <v>37</v>
          </cell>
          <cell r="G1556" t="str">
            <v>Monthly</v>
          </cell>
          <cell r="H1556" t="str">
            <v>I</v>
          </cell>
          <cell r="I1556">
            <v>2994</v>
          </cell>
          <cell r="J1556" t="str">
            <v>Non-Represented State Employees</v>
          </cell>
          <cell r="K1556" t="str">
            <v>per DOP website</v>
          </cell>
          <cell r="L1556">
            <v>41456</v>
          </cell>
          <cell r="M1556">
            <v>11010</v>
          </cell>
          <cell r="N1556" t="b">
            <v>0</v>
          </cell>
          <cell r="O1556">
            <v>2994</v>
          </cell>
        </row>
        <row r="1557">
          <cell r="E1557" t="str">
            <v>37MONTHLYITEAMSTERS LOCAL UNION NUMBER 117</v>
          </cell>
          <cell r="F1557" t="str">
            <v>37</v>
          </cell>
          <cell r="G1557" t="str">
            <v>Monthly</v>
          </cell>
          <cell r="H1557" t="str">
            <v>I</v>
          </cell>
          <cell r="I1557">
            <v>3031</v>
          </cell>
          <cell r="J1557" t="str">
            <v>Teamsters Local Union Number 117</v>
          </cell>
          <cell r="K1557" t="str">
            <v>per Noli Benitez 201307</v>
          </cell>
          <cell r="L1557">
            <v>41456</v>
          </cell>
          <cell r="M1557">
            <v>11010</v>
          </cell>
          <cell r="N1557" t="b">
            <v>0</v>
          </cell>
          <cell r="O1557">
            <v>3031</v>
          </cell>
        </row>
        <row r="1558">
          <cell r="E1558" t="str">
            <v>37MONTHLYIWASHINGTON FEDERATION OF STATE EMPLOYEES</v>
          </cell>
          <cell r="F1558" t="str">
            <v>37</v>
          </cell>
          <cell r="G1558" t="str">
            <v>Monthly</v>
          </cell>
          <cell r="H1558" t="str">
            <v>I</v>
          </cell>
          <cell r="I1558">
            <v>2994</v>
          </cell>
          <cell r="J1558" t="str">
            <v>Washington Federation of State Employees</v>
          </cell>
          <cell r="K1558" t="str">
            <v>per DOP website</v>
          </cell>
          <cell r="L1558">
            <v>41456</v>
          </cell>
          <cell r="M1558">
            <v>24934</v>
          </cell>
          <cell r="N1558" t="b">
            <v>0</v>
          </cell>
          <cell r="O1558">
            <v>2994</v>
          </cell>
        </row>
        <row r="1559">
          <cell r="E1559" t="str">
            <v>37MONTHLYIWASHINGTON PUBLIC EMPLOYEES ASSOCIATION</v>
          </cell>
          <cell r="F1559" t="str">
            <v>37</v>
          </cell>
          <cell r="G1559" t="str">
            <v>Monthly</v>
          </cell>
          <cell r="H1559" t="str">
            <v>I</v>
          </cell>
          <cell r="I1559">
            <v>2994</v>
          </cell>
          <cell r="J1559" t="str">
            <v>Washington Public Employees Association</v>
          </cell>
          <cell r="K1559" t="str">
            <v>per DOP website</v>
          </cell>
          <cell r="L1559">
            <v>41456</v>
          </cell>
          <cell r="M1559">
            <v>29198</v>
          </cell>
          <cell r="N1559" t="b">
            <v>0</v>
          </cell>
          <cell r="O1559">
            <v>2994</v>
          </cell>
        </row>
        <row r="1560">
          <cell r="E1560" t="str">
            <v>37MONTHLYJCOALITION</v>
          </cell>
          <cell r="F1560" t="str">
            <v>37</v>
          </cell>
          <cell r="G1560" t="str">
            <v>Monthly</v>
          </cell>
          <cell r="H1560" t="str">
            <v>J</v>
          </cell>
          <cell r="I1560">
            <v>3063</v>
          </cell>
          <cell r="J1560" t="str">
            <v>Coalition</v>
          </cell>
          <cell r="K1560" t="str">
            <v>per DOP website</v>
          </cell>
          <cell r="L1560">
            <v>41456</v>
          </cell>
          <cell r="M1560">
            <v>41991</v>
          </cell>
          <cell r="N1560" t="b">
            <v>0</v>
          </cell>
          <cell r="O1560">
            <v>3063</v>
          </cell>
        </row>
        <row r="1561">
          <cell r="E1561" t="str">
            <v>37MONTHLYJNON-REPRESENTED STATE EMPLOYEES</v>
          </cell>
          <cell r="F1561" t="str">
            <v>37</v>
          </cell>
          <cell r="G1561" t="str">
            <v>Monthly</v>
          </cell>
          <cell r="H1561" t="str">
            <v>J</v>
          </cell>
          <cell r="I1561">
            <v>3063</v>
          </cell>
          <cell r="J1561" t="str">
            <v>Non-Represented State Employees</v>
          </cell>
          <cell r="K1561" t="str">
            <v>per DOP website</v>
          </cell>
          <cell r="L1561">
            <v>41456</v>
          </cell>
          <cell r="M1561">
            <v>11011</v>
          </cell>
          <cell r="N1561" t="b">
            <v>0</v>
          </cell>
          <cell r="O1561">
            <v>3063</v>
          </cell>
        </row>
        <row r="1562">
          <cell r="E1562" t="str">
            <v>37MONTHLYJTEAMSTERS LOCAL UNION NUMBER 117</v>
          </cell>
          <cell r="F1562" t="str">
            <v>37</v>
          </cell>
          <cell r="G1562" t="str">
            <v>Monthly</v>
          </cell>
          <cell r="H1562" t="str">
            <v>J</v>
          </cell>
          <cell r="I1562">
            <v>3102</v>
          </cell>
          <cell r="J1562" t="str">
            <v>Teamsters Local Union Number 117</v>
          </cell>
          <cell r="K1562" t="str">
            <v>per Noli Benitez 201307</v>
          </cell>
          <cell r="L1562">
            <v>41456</v>
          </cell>
          <cell r="M1562">
            <v>11011</v>
          </cell>
          <cell r="N1562" t="b">
            <v>0</v>
          </cell>
          <cell r="O1562">
            <v>3102</v>
          </cell>
        </row>
        <row r="1563">
          <cell r="E1563" t="str">
            <v>37MONTHLYJWASHINGTON FEDERATION OF STATE EMPLOYEES</v>
          </cell>
          <cell r="F1563" t="str">
            <v>37</v>
          </cell>
          <cell r="G1563" t="str">
            <v>Monthly</v>
          </cell>
          <cell r="H1563" t="str">
            <v>J</v>
          </cell>
          <cell r="I1563">
            <v>3063</v>
          </cell>
          <cell r="J1563" t="str">
            <v>Washington Federation of State Employees</v>
          </cell>
          <cell r="K1563" t="str">
            <v>per DOP website</v>
          </cell>
          <cell r="L1563">
            <v>41456</v>
          </cell>
          <cell r="M1563">
            <v>24935</v>
          </cell>
          <cell r="N1563" t="b">
            <v>0</v>
          </cell>
          <cell r="O1563">
            <v>3063</v>
          </cell>
        </row>
        <row r="1564">
          <cell r="E1564" t="str">
            <v>37MONTHLYJWASHINGTON PUBLIC EMPLOYEES ASSOCIATION</v>
          </cell>
          <cell r="F1564" t="str">
            <v>37</v>
          </cell>
          <cell r="G1564" t="str">
            <v>Monthly</v>
          </cell>
          <cell r="H1564" t="str">
            <v>J</v>
          </cell>
          <cell r="I1564">
            <v>3063</v>
          </cell>
          <cell r="J1564" t="str">
            <v>Washington Public Employees Association</v>
          </cell>
          <cell r="K1564" t="str">
            <v>per DOP website</v>
          </cell>
          <cell r="L1564">
            <v>41456</v>
          </cell>
          <cell r="M1564">
            <v>29199</v>
          </cell>
          <cell r="N1564" t="b">
            <v>0</v>
          </cell>
          <cell r="O1564">
            <v>3063</v>
          </cell>
        </row>
        <row r="1565">
          <cell r="E1565" t="str">
            <v>37MONTHLYKCOALITION</v>
          </cell>
          <cell r="F1565" t="str">
            <v>37</v>
          </cell>
          <cell r="G1565" t="str">
            <v>Monthly</v>
          </cell>
          <cell r="H1565" t="str">
            <v>K</v>
          </cell>
          <cell r="I1565">
            <v>3135</v>
          </cell>
          <cell r="J1565" t="str">
            <v>Coalition</v>
          </cell>
          <cell r="K1565" t="str">
            <v>per DOP website</v>
          </cell>
          <cell r="L1565">
            <v>41456</v>
          </cell>
          <cell r="M1565">
            <v>41992</v>
          </cell>
          <cell r="N1565" t="b">
            <v>0</v>
          </cell>
          <cell r="O1565">
            <v>3135</v>
          </cell>
        </row>
        <row r="1566">
          <cell r="E1566" t="str">
            <v>37MONTHLYKNON-REPRESENTED STATE EMPLOYEES</v>
          </cell>
          <cell r="F1566" t="str">
            <v>37</v>
          </cell>
          <cell r="G1566" t="str">
            <v>Monthly</v>
          </cell>
          <cell r="H1566" t="str">
            <v>K</v>
          </cell>
          <cell r="I1566">
            <v>3135</v>
          </cell>
          <cell r="J1566" t="str">
            <v>Non-Represented State Employees</v>
          </cell>
          <cell r="K1566" t="str">
            <v>per DOP website</v>
          </cell>
          <cell r="L1566">
            <v>41456</v>
          </cell>
          <cell r="M1566">
            <v>11012</v>
          </cell>
          <cell r="N1566" t="b">
            <v>0</v>
          </cell>
          <cell r="O1566">
            <v>3135</v>
          </cell>
        </row>
        <row r="1567">
          <cell r="E1567" t="str">
            <v>37MONTHLYKTEAMSTERS LOCAL UNION NUMBER 117</v>
          </cell>
          <cell r="F1567" t="str">
            <v>37</v>
          </cell>
          <cell r="G1567" t="str">
            <v>Monthly</v>
          </cell>
          <cell r="H1567" t="str">
            <v>K</v>
          </cell>
          <cell r="I1567">
            <v>3176</v>
          </cell>
          <cell r="J1567" t="str">
            <v>Teamsters Local Union Number 117</v>
          </cell>
          <cell r="K1567" t="str">
            <v>per Noli Benitez 201307</v>
          </cell>
          <cell r="L1567">
            <v>41456</v>
          </cell>
          <cell r="M1567">
            <v>11012</v>
          </cell>
          <cell r="N1567" t="b">
            <v>0</v>
          </cell>
          <cell r="O1567">
            <v>3176</v>
          </cell>
        </row>
        <row r="1568">
          <cell r="E1568" t="str">
            <v>37MONTHLYKWASHINGTON FEDERATION OF STATE EMPLOYEES</v>
          </cell>
          <cell r="F1568" t="str">
            <v>37</v>
          </cell>
          <cell r="G1568" t="str">
            <v>Monthly</v>
          </cell>
          <cell r="H1568" t="str">
            <v>K</v>
          </cell>
          <cell r="I1568">
            <v>3135</v>
          </cell>
          <cell r="J1568" t="str">
            <v>Washington Federation of State Employees</v>
          </cell>
          <cell r="K1568" t="str">
            <v>per DOP website</v>
          </cell>
          <cell r="L1568">
            <v>41456</v>
          </cell>
          <cell r="M1568">
            <v>24936</v>
          </cell>
          <cell r="N1568" t="b">
            <v>0</v>
          </cell>
          <cell r="O1568">
            <v>3135</v>
          </cell>
        </row>
        <row r="1569">
          <cell r="E1569" t="str">
            <v>37MONTHLYKWASHINGTON PUBLIC EMPLOYEES ASSOCIATION</v>
          </cell>
          <cell r="F1569" t="str">
            <v>37</v>
          </cell>
          <cell r="G1569" t="str">
            <v>Monthly</v>
          </cell>
          <cell r="H1569" t="str">
            <v>K</v>
          </cell>
          <cell r="I1569">
            <v>3135</v>
          </cell>
          <cell r="J1569" t="str">
            <v>Washington Public Employees Association</v>
          </cell>
          <cell r="K1569" t="str">
            <v>per DOP website</v>
          </cell>
          <cell r="L1569">
            <v>41456</v>
          </cell>
          <cell r="M1569">
            <v>29200</v>
          </cell>
          <cell r="N1569" t="b">
            <v>0</v>
          </cell>
          <cell r="O1569">
            <v>3135</v>
          </cell>
        </row>
        <row r="1570">
          <cell r="E1570" t="str">
            <v>37MONTHLYLCOALITION</v>
          </cell>
          <cell r="F1570" t="str">
            <v>37</v>
          </cell>
          <cell r="G1570" t="str">
            <v>Monthly</v>
          </cell>
          <cell r="H1570" t="str">
            <v>L</v>
          </cell>
          <cell r="I1570">
            <v>3213</v>
          </cell>
          <cell r="J1570" t="str">
            <v>Coalition</v>
          </cell>
          <cell r="K1570" t="str">
            <v>per DOP website</v>
          </cell>
          <cell r="L1570">
            <v>41456</v>
          </cell>
          <cell r="M1570">
            <v>41993</v>
          </cell>
          <cell r="N1570" t="b">
            <v>0</v>
          </cell>
          <cell r="O1570">
            <v>3213</v>
          </cell>
        </row>
        <row r="1571">
          <cell r="E1571" t="str">
            <v>37MONTHLYLNON-REPRESENTED STATE EMPLOYEES</v>
          </cell>
          <cell r="F1571" t="str">
            <v>37</v>
          </cell>
          <cell r="G1571" t="str">
            <v>Monthly</v>
          </cell>
          <cell r="H1571" t="str">
            <v>L</v>
          </cell>
          <cell r="I1571">
            <v>3213</v>
          </cell>
          <cell r="J1571" t="str">
            <v>Non-Represented State Employees</v>
          </cell>
          <cell r="K1571" t="str">
            <v>per DOP website</v>
          </cell>
          <cell r="L1571">
            <v>41456</v>
          </cell>
          <cell r="M1571">
            <v>11013</v>
          </cell>
          <cell r="N1571" t="b">
            <v>0</v>
          </cell>
          <cell r="O1571">
            <v>3213</v>
          </cell>
        </row>
        <row r="1572">
          <cell r="E1572" t="str">
            <v>37MONTHLYLTEAMSTERS LOCAL UNION NUMBER 117</v>
          </cell>
          <cell r="F1572" t="str">
            <v>37</v>
          </cell>
          <cell r="G1572" t="str">
            <v>Monthly</v>
          </cell>
          <cell r="H1572" t="str">
            <v>L</v>
          </cell>
          <cell r="I1572">
            <v>3254</v>
          </cell>
          <cell r="J1572" t="str">
            <v>Teamsters Local Union Number 117</v>
          </cell>
          <cell r="K1572" t="str">
            <v>per Noli Benitez 201307</v>
          </cell>
          <cell r="L1572">
            <v>41456</v>
          </cell>
          <cell r="M1572">
            <v>11013</v>
          </cell>
          <cell r="N1572" t="b">
            <v>0</v>
          </cell>
          <cell r="O1572">
            <v>3254</v>
          </cell>
        </row>
        <row r="1573">
          <cell r="E1573" t="str">
            <v>37MONTHLYLWASHINGTON FEDERATION OF STATE EMPLOYEES</v>
          </cell>
          <cell r="F1573" t="str">
            <v>37</v>
          </cell>
          <cell r="G1573" t="str">
            <v>Monthly</v>
          </cell>
          <cell r="H1573" t="str">
            <v>L</v>
          </cell>
          <cell r="I1573">
            <v>3213</v>
          </cell>
          <cell r="J1573" t="str">
            <v>Washington Federation of State Employees</v>
          </cell>
          <cell r="K1573" t="str">
            <v>per DOP website</v>
          </cell>
          <cell r="L1573">
            <v>41456</v>
          </cell>
          <cell r="M1573">
            <v>24937</v>
          </cell>
          <cell r="N1573" t="b">
            <v>0</v>
          </cell>
          <cell r="O1573">
            <v>3213</v>
          </cell>
        </row>
        <row r="1574">
          <cell r="E1574" t="str">
            <v>37MONTHLYLWASHINGTON PUBLIC EMPLOYEES ASSOCIATION</v>
          </cell>
          <cell r="F1574" t="str">
            <v>37</v>
          </cell>
          <cell r="G1574" t="str">
            <v>Monthly</v>
          </cell>
          <cell r="H1574" t="str">
            <v>L</v>
          </cell>
          <cell r="I1574">
            <v>3213</v>
          </cell>
          <cell r="J1574" t="str">
            <v>Washington Public Employees Association</v>
          </cell>
          <cell r="K1574" t="str">
            <v>per DOP website</v>
          </cell>
          <cell r="L1574">
            <v>41456</v>
          </cell>
          <cell r="M1574">
            <v>29201</v>
          </cell>
          <cell r="N1574" t="b">
            <v>0</v>
          </cell>
          <cell r="O1574">
            <v>3213</v>
          </cell>
        </row>
        <row r="1575">
          <cell r="E1575" t="str">
            <v>37MONTHLYMCOALITION</v>
          </cell>
          <cell r="F1575" t="str">
            <v>37</v>
          </cell>
          <cell r="G1575" t="str">
            <v>Monthly</v>
          </cell>
          <cell r="H1575" t="str">
            <v>M</v>
          </cell>
          <cell r="I1575">
            <v>3293</v>
          </cell>
          <cell r="J1575" t="str">
            <v>Coalition</v>
          </cell>
          <cell r="K1575" t="str">
            <v>per DOP website</v>
          </cell>
          <cell r="L1575">
            <v>41456</v>
          </cell>
          <cell r="M1575">
            <v>41994</v>
          </cell>
          <cell r="N1575" t="b">
            <v>0</v>
          </cell>
          <cell r="O1575">
            <v>3293</v>
          </cell>
        </row>
        <row r="1576">
          <cell r="E1576" t="str">
            <v>37MONTHLYMNON-REPRESENTED STATE EMPLOYEES</v>
          </cell>
          <cell r="F1576" t="str">
            <v>37</v>
          </cell>
          <cell r="G1576" t="str">
            <v>Monthly</v>
          </cell>
          <cell r="H1576" t="str">
            <v>M</v>
          </cell>
          <cell r="I1576">
            <v>3293</v>
          </cell>
          <cell r="J1576" t="str">
            <v>Non-Represented State Employees</v>
          </cell>
          <cell r="K1576" t="str">
            <v>per DOP website</v>
          </cell>
          <cell r="L1576">
            <v>41456</v>
          </cell>
          <cell r="M1576">
            <v>11014</v>
          </cell>
          <cell r="N1576" t="b">
            <v>0</v>
          </cell>
          <cell r="O1576">
            <v>3293</v>
          </cell>
        </row>
        <row r="1577">
          <cell r="E1577" t="str">
            <v>37MONTHLYMTEAMSTERS LOCAL UNION NUMBER 117</v>
          </cell>
          <cell r="F1577" t="str">
            <v>37</v>
          </cell>
          <cell r="G1577" t="str">
            <v>Monthly</v>
          </cell>
          <cell r="H1577" t="str">
            <v>M</v>
          </cell>
          <cell r="I1577">
            <v>3334</v>
          </cell>
          <cell r="J1577" t="str">
            <v>Teamsters Local Union Number 117</v>
          </cell>
          <cell r="K1577" t="str">
            <v>per Noli Benitez 201307</v>
          </cell>
          <cell r="L1577">
            <v>41456</v>
          </cell>
          <cell r="M1577">
            <v>11014</v>
          </cell>
          <cell r="N1577" t="b">
            <v>0</v>
          </cell>
          <cell r="O1577">
            <v>3334</v>
          </cell>
        </row>
        <row r="1578">
          <cell r="E1578" t="str">
            <v>37MONTHLYMWASHINGTON FEDERATION OF STATE EMPLOYEES</v>
          </cell>
          <cell r="F1578" t="str">
            <v>37</v>
          </cell>
          <cell r="G1578" t="str">
            <v>Monthly</v>
          </cell>
          <cell r="H1578" t="str">
            <v>M</v>
          </cell>
          <cell r="I1578">
            <v>3293</v>
          </cell>
          <cell r="J1578" t="str">
            <v>Washington Federation of State Employees</v>
          </cell>
          <cell r="K1578" t="str">
            <v>per DOP website</v>
          </cell>
          <cell r="L1578">
            <v>41456</v>
          </cell>
          <cell r="M1578">
            <v>24938</v>
          </cell>
          <cell r="N1578" t="b">
            <v>0</v>
          </cell>
          <cell r="O1578">
            <v>3293</v>
          </cell>
        </row>
        <row r="1579">
          <cell r="E1579" t="str">
            <v>37MONTHLYMWASHINGTON PUBLIC EMPLOYEES ASSOCIATION</v>
          </cell>
          <cell r="F1579" t="str">
            <v>37</v>
          </cell>
          <cell r="G1579" t="str">
            <v>Monthly</v>
          </cell>
          <cell r="H1579" t="str">
            <v>M</v>
          </cell>
          <cell r="I1579">
            <v>3293</v>
          </cell>
          <cell r="J1579" t="str">
            <v>Washington Public Employees Association</v>
          </cell>
          <cell r="K1579" t="str">
            <v>per DOP website</v>
          </cell>
          <cell r="L1579">
            <v>41456</v>
          </cell>
          <cell r="M1579">
            <v>29202</v>
          </cell>
          <cell r="N1579" t="b">
            <v>0</v>
          </cell>
          <cell r="O1579">
            <v>3293</v>
          </cell>
        </row>
        <row r="1580">
          <cell r="E1580" t="str">
            <v>38EMONTHLYENON-REPRESENTED STATE EMPLOYEES</v>
          </cell>
          <cell r="F1580" t="str">
            <v>38E</v>
          </cell>
          <cell r="G1580" t="str">
            <v>Monthly</v>
          </cell>
          <cell r="H1580" t="str">
            <v>E</v>
          </cell>
          <cell r="I1580">
            <v>2789</v>
          </cell>
          <cell r="J1580" t="str">
            <v>Non-Represented State Employees</v>
          </cell>
          <cell r="K1580" t="str">
            <v>per DOP website</v>
          </cell>
          <cell r="L1580">
            <v>41456</v>
          </cell>
          <cell r="M1580">
            <v>11144</v>
          </cell>
          <cell r="N1580" t="b">
            <v>1</v>
          </cell>
          <cell r="O1580">
            <v>2789</v>
          </cell>
        </row>
        <row r="1581">
          <cell r="E1581" t="str">
            <v>38EMONTHLYEWASHINGTON PUBLIC EMPLOYEES ASSOCIATION</v>
          </cell>
          <cell r="F1581" t="str">
            <v>38E</v>
          </cell>
          <cell r="G1581" t="str">
            <v>Monthly</v>
          </cell>
          <cell r="H1581" t="str">
            <v>E</v>
          </cell>
          <cell r="I1581">
            <v>2789</v>
          </cell>
          <cell r="J1581" t="str">
            <v>Washington Public Employees Association</v>
          </cell>
          <cell r="K1581" t="str">
            <v>per DOP website</v>
          </cell>
          <cell r="L1581">
            <v>41456</v>
          </cell>
          <cell r="M1581">
            <v>11145</v>
          </cell>
          <cell r="N1581" t="b">
            <v>1</v>
          </cell>
          <cell r="O1581">
            <v>2789</v>
          </cell>
        </row>
        <row r="1582">
          <cell r="E1582" t="str">
            <v>38EMONTHLYFNON-REPRESENTED STATE EMPLOYEES</v>
          </cell>
          <cell r="F1582" t="str">
            <v>38E</v>
          </cell>
          <cell r="G1582" t="str">
            <v>Monthly</v>
          </cell>
          <cell r="H1582" t="str">
            <v>F</v>
          </cell>
          <cell r="I1582">
            <v>2855</v>
          </cell>
          <cell r="J1582" t="str">
            <v>Non-Represented State Employees</v>
          </cell>
          <cell r="K1582" t="str">
            <v>per DOP website</v>
          </cell>
          <cell r="L1582">
            <v>41456</v>
          </cell>
          <cell r="M1582">
            <v>11146</v>
          </cell>
          <cell r="N1582" t="b">
            <v>1</v>
          </cell>
          <cell r="O1582">
            <v>2855</v>
          </cell>
        </row>
        <row r="1583">
          <cell r="E1583" t="str">
            <v>38EMONTHLYFWASHINGTON PUBLIC EMPLOYEES ASSOCIATION</v>
          </cell>
          <cell r="F1583" t="str">
            <v>38E</v>
          </cell>
          <cell r="G1583" t="str">
            <v>Monthly</v>
          </cell>
          <cell r="H1583" t="str">
            <v>F</v>
          </cell>
          <cell r="I1583">
            <v>2855</v>
          </cell>
          <cell r="J1583" t="str">
            <v>Washington Public Employees Association</v>
          </cell>
          <cell r="K1583" t="str">
            <v>per DOP website</v>
          </cell>
          <cell r="L1583">
            <v>41456</v>
          </cell>
          <cell r="M1583">
            <v>11147</v>
          </cell>
          <cell r="N1583" t="b">
            <v>1</v>
          </cell>
          <cell r="O1583">
            <v>2855</v>
          </cell>
        </row>
        <row r="1584">
          <cell r="E1584" t="str">
            <v>38EMONTHLYGNON-REPRESENTED STATE EMPLOYEES</v>
          </cell>
          <cell r="F1584" t="str">
            <v>38E</v>
          </cell>
          <cell r="G1584" t="str">
            <v>Monthly</v>
          </cell>
          <cell r="H1584" t="str">
            <v>G</v>
          </cell>
          <cell r="I1584">
            <v>2920</v>
          </cell>
          <cell r="J1584" t="str">
            <v>Non-Represented State Employees</v>
          </cell>
          <cell r="K1584" t="str">
            <v>per DOP website</v>
          </cell>
          <cell r="L1584">
            <v>41456</v>
          </cell>
          <cell r="M1584">
            <v>11148</v>
          </cell>
          <cell r="N1584" t="b">
            <v>1</v>
          </cell>
          <cell r="O1584">
            <v>2920</v>
          </cell>
        </row>
        <row r="1585">
          <cell r="E1585" t="str">
            <v>38EMONTHLYGWASHINGTON PUBLIC EMPLOYEES ASSOCIATION</v>
          </cell>
          <cell r="F1585" t="str">
            <v>38E</v>
          </cell>
          <cell r="G1585" t="str">
            <v>Monthly</v>
          </cell>
          <cell r="H1585" t="str">
            <v>G</v>
          </cell>
          <cell r="I1585">
            <v>2920</v>
          </cell>
          <cell r="J1585" t="str">
            <v>Washington Public Employees Association</v>
          </cell>
          <cell r="K1585" t="str">
            <v>per DOP website</v>
          </cell>
          <cell r="L1585">
            <v>41456</v>
          </cell>
          <cell r="M1585">
            <v>11149</v>
          </cell>
          <cell r="N1585" t="b">
            <v>1</v>
          </cell>
          <cell r="O1585">
            <v>2920</v>
          </cell>
        </row>
        <row r="1586">
          <cell r="E1586" t="str">
            <v>38EMONTHLYHNON-REPRESENTED STATE EMPLOYEES</v>
          </cell>
          <cell r="F1586" t="str">
            <v>38E</v>
          </cell>
          <cell r="G1586" t="str">
            <v>Monthly</v>
          </cell>
          <cell r="H1586" t="str">
            <v>H</v>
          </cell>
          <cell r="I1586">
            <v>2994</v>
          </cell>
          <cell r="J1586" t="str">
            <v>Non-Represented State Employees</v>
          </cell>
          <cell r="K1586" t="str">
            <v>per DOP website</v>
          </cell>
          <cell r="L1586">
            <v>41456</v>
          </cell>
          <cell r="M1586">
            <v>11150</v>
          </cell>
          <cell r="N1586" t="b">
            <v>1</v>
          </cell>
          <cell r="O1586">
            <v>2994</v>
          </cell>
        </row>
        <row r="1587">
          <cell r="E1587" t="str">
            <v>38EMONTHLYHWASHINGTON PUBLIC EMPLOYEES ASSOCIATION</v>
          </cell>
          <cell r="F1587" t="str">
            <v>38E</v>
          </cell>
          <cell r="G1587" t="str">
            <v>Monthly</v>
          </cell>
          <cell r="H1587" t="str">
            <v>H</v>
          </cell>
          <cell r="I1587">
            <v>2994</v>
          </cell>
          <cell r="J1587" t="str">
            <v>Washington Public Employees Association</v>
          </cell>
          <cell r="K1587" t="str">
            <v>per DOP website</v>
          </cell>
          <cell r="L1587">
            <v>41456</v>
          </cell>
          <cell r="M1587">
            <v>11151</v>
          </cell>
          <cell r="N1587" t="b">
            <v>1</v>
          </cell>
          <cell r="O1587">
            <v>2994</v>
          </cell>
        </row>
        <row r="1588">
          <cell r="E1588" t="str">
            <v>38EMONTHLYINON-REPRESENTED STATE EMPLOYEES</v>
          </cell>
          <cell r="F1588" t="str">
            <v>38E</v>
          </cell>
          <cell r="G1588" t="str">
            <v>Monthly</v>
          </cell>
          <cell r="H1588" t="str">
            <v>I</v>
          </cell>
          <cell r="I1588">
            <v>3063</v>
          </cell>
          <cell r="J1588" t="str">
            <v>Non-Represented State Employees</v>
          </cell>
          <cell r="K1588" t="str">
            <v>per DOP website</v>
          </cell>
          <cell r="L1588">
            <v>41456</v>
          </cell>
          <cell r="M1588">
            <v>11152</v>
          </cell>
          <cell r="N1588" t="b">
            <v>1</v>
          </cell>
          <cell r="O1588">
            <v>3063</v>
          </cell>
        </row>
        <row r="1589">
          <cell r="E1589" t="str">
            <v>38EMONTHLYIWASHINGTON PUBLIC EMPLOYEES ASSOCIATION</v>
          </cell>
          <cell r="F1589" t="str">
            <v>38E</v>
          </cell>
          <cell r="G1589" t="str">
            <v>Monthly</v>
          </cell>
          <cell r="H1589" t="str">
            <v>I</v>
          </cell>
          <cell r="I1589">
            <v>3063</v>
          </cell>
          <cell r="J1589" t="str">
            <v>Washington Public Employees Association</v>
          </cell>
          <cell r="K1589" t="str">
            <v>per DOP website</v>
          </cell>
          <cell r="L1589">
            <v>41456</v>
          </cell>
          <cell r="M1589">
            <v>11153</v>
          </cell>
          <cell r="N1589" t="b">
            <v>1</v>
          </cell>
          <cell r="O1589">
            <v>3063</v>
          </cell>
        </row>
        <row r="1590">
          <cell r="E1590" t="str">
            <v>38EMONTHLYJNON-REPRESENTED STATE EMPLOYEES</v>
          </cell>
          <cell r="F1590" t="str">
            <v>38E</v>
          </cell>
          <cell r="G1590" t="str">
            <v>Monthly</v>
          </cell>
          <cell r="H1590" t="str">
            <v>J</v>
          </cell>
          <cell r="I1590">
            <v>3135</v>
          </cell>
          <cell r="J1590" t="str">
            <v>Non-Represented State Employees</v>
          </cell>
          <cell r="K1590" t="str">
            <v>per DOP website</v>
          </cell>
          <cell r="L1590">
            <v>41456</v>
          </cell>
          <cell r="M1590">
            <v>11154</v>
          </cell>
          <cell r="N1590" t="b">
            <v>1</v>
          </cell>
          <cell r="O1590">
            <v>3135</v>
          </cell>
        </row>
        <row r="1591">
          <cell r="E1591" t="str">
            <v>38EMONTHLYJWASHINGTON PUBLIC EMPLOYEES ASSOCIATION</v>
          </cell>
          <cell r="F1591" t="str">
            <v>38E</v>
          </cell>
          <cell r="G1591" t="str">
            <v>Monthly</v>
          </cell>
          <cell r="H1591" t="str">
            <v>J</v>
          </cell>
          <cell r="I1591">
            <v>3135</v>
          </cell>
          <cell r="J1591" t="str">
            <v>Washington Public Employees Association</v>
          </cell>
          <cell r="K1591" t="str">
            <v>per DOP website</v>
          </cell>
          <cell r="L1591">
            <v>41456</v>
          </cell>
          <cell r="M1591">
            <v>11155</v>
          </cell>
          <cell r="N1591" t="b">
            <v>1</v>
          </cell>
          <cell r="O1591">
            <v>3135</v>
          </cell>
        </row>
        <row r="1592">
          <cell r="E1592" t="str">
            <v>38EMONTHLYKNON-REPRESENTED STATE EMPLOYEES</v>
          </cell>
          <cell r="F1592" t="str">
            <v>38E</v>
          </cell>
          <cell r="G1592" t="str">
            <v>Monthly</v>
          </cell>
          <cell r="H1592" t="str">
            <v>K</v>
          </cell>
          <cell r="I1592">
            <v>3213</v>
          </cell>
          <cell r="J1592" t="str">
            <v>Non-Represented State Employees</v>
          </cell>
          <cell r="K1592" t="str">
            <v>per DOP website</v>
          </cell>
          <cell r="L1592">
            <v>41456</v>
          </cell>
          <cell r="M1592">
            <v>11156</v>
          </cell>
          <cell r="N1592" t="b">
            <v>1</v>
          </cell>
          <cell r="O1592">
            <v>3213</v>
          </cell>
        </row>
        <row r="1593">
          <cell r="E1593" t="str">
            <v>38EMONTHLYKWASHINGTON PUBLIC EMPLOYEES ASSOCIATION</v>
          </cell>
          <cell r="F1593" t="str">
            <v>38E</v>
          </cell>
          <cell r="G1593" t="str">
            <v>Monthly</v>
          </cell>
          <cell r="H1593" t="str">
            <v>K</v>
          </cell>
          <cell r="I1593">
            <v>3213</v>
          </cell>
          <cell r="J1593" t="str">
            <v>Washington Public Employees Association</v>
          </cell>
          <cell r="K1593" t="str">
            <v>per DOP website</v>
          </cell>
          <cell r="L1593">
            <v>41456</v>
          </cell>
          <cell r="M1593">
            <v>11157</v>
          </cell>
          <cell r="N1593" t="b">
            <v>1</v>
          </cell>
          <cell r="O1593">
            <v>3213</v>
          </cell>
        </row>
        <row r="1594">
          <cell r="E1594" t="str">
            <v>38EMONTHLYLNON-REPRESENTED STATE EMPLOYEES</v>
          </cell>
          <cell r="F1594" t="str">
            <v>38E</v>
          </cell>
          <cell r="G1594" t="str">
            <v>Monthly</v>
          </cell>
          <cell r="H1594" t="str">
            <v>L</v>
          </cell>
          <cell r="I1594">
            <v>3293</v>
          </cell>
          <cell r="J1594" t="str">
            <v>Non-Represented State Employees</v>
          </cell>
          <cell r="K1594" t="str">
            <v>per DOP website</v>
          </cell>
          <cell r="L1594">
            <v>41456</v>
          </cell>
          <cell r="M1594">
            <v>11158</v>
          </cell>
          <cell r="N1594" t="b">
            <v>1</v>
          </cell>
          <cell r="O1594">
            <v>3293</v>
          </cell>
        </row>
        <row r="1595">
          <cell r="E1595" t="str">
            <v>38EMONTHLYLWASHINGTON PUBLIC EMPLOYEES ASSOCIATION</v>
          </cell>
          <cell r="F1595" t="str">
            <v>38E</v>
          </cell>
          <cell r="G1595" t="str">
            <v>Monthly</v>
          </cell>
          <cell r="H1595" t="str">
            <v>L</v>
          </cell>
          <cell r="I1595">
            <v>3293</v>
          </cell>
          <cell r="J1595" t="str">
            <v>Washington Public Employees Association</v>
          </cell>
          <cell r="K1595" t="str">
            <v>per DOP website</v>
          </cell>
          <cell r="L1595">
            <v>41456</v>
          </cell>
          <cell r="M1595">
            <v>11159</v>
          </cell>
          <cell r="N1595" t="b">
            <v>1</v>
          </cell>
          <cell r="O1595">
            <v>3293</v>
          </cell>
        </row>
        <row r="1596">
          <cell r="E1596" t="str">
            <v>38EMONTHLYMNON-REPRESENTED STATE EMPLOYEES</v>
          </cell>
          <cell r="F1596" t="str">
            <v>38E</v>
          </cell>
          <cell r="G1596" t="str">
            <v>Monthly</v>
          </cell>
          <cell r="H1596" t="str">
            <v>M</v>
          </cell>
          <cell r="I1596">
            <v>3377</v>
          </cell>
          <cell r="J1596" t="str">
            <v>Non-Represented State Employees</v>
          </cell>
          <cell r="K1596" t="str">
            <v>per DOP website</v>
          </cell>
          <cell r="L1596">
            <v>41456</v>
          </cell>
          <cell r="M1596">
            <v>11158</v>
          </cell>
          <cell r="N1596" t="b">
            <v>1</v>
          </cell>
          <cell r="O1596">
            <v>3377</v>
          </cell>
        </row>
        <row r="1597">
          <cell r="E1597" t="str">
            <v>38EMONTHLYMWASHINGTON PUBLIC EMPLOYEES ASSOCIATION</v>
          </cell>
          <cell r="F1597" t="str">
            <v>38E</v>
          </cell>
          <cell r="G1597" t="str">
            <v>Monthly</v>
          </cell>
          <cell r="H1597" t="str">
            <v>M</v>
          </cell>
          <cell r="I1597">
            <v>3377</v>
          </cell>
          <cell r="J1597" t="str">
            <v>Washington Public Employees Association</v>
          </cell>
          <cell r="K1597" t="str">
            <v>per DOP website</v>
          </cell>
          <cell r="L1597">
            <v>41456</v>
          </cell>
          <cell r="M1597">
            <v>11159</v>
          </cell>
          <cell r="N1597" t="b">
            <v>1</v>
          </cell>
          <cell r="O1597">
            <v>3377</v>
          </cell>
        </row>
        <row r="1598">
          <cell r="E1598" t="str">
            <v>38GMONTHLYGNON-REPRESENTED STATE EMPLOYEES</v>
          </cell>
          <cell r="F1598" t="str">
            <v>38G</v>
          </cell>
          <cell r="G1598" t="str">
            <v>Monthly</v>
          </cell>
          <cell r="H1598" t="str">
            <v>G</v>
          </cell>
          <cell r="I1598">
            <v>2920</v>
          </cell>
          <cell r="J1598" t="str">
            <v>Non-Represented State Employees</v>
          </cell>
          <cell r="K1598" t="str">
            <v>per DOP website</v>
          </cell>
          <cell r="L1598">
            <v>41456</v>
          </cell>
          <cell r="M1598">
            <v>11212</v>
          </cell>
          <cell r="N1598" t="b">
            <v>1</v>
          </cell>
          <cell r="O1598">
            <v>2920</v>
          </cell>
        </row>
        <row r="1599">
          <cell r="E1599" t="str">
            <v>38GMONTHLYGTEAMSTERS LOCAL UNION NUMBER 117</v>
          </cell>
          <cell r="F1599" t="str">
            <v>38G</v>
          </cell>
          <cell r="G1599" t="str">
            <v>Monthly</v>
          </cell>
          <cell r="H1599" t="str">
            <v>G</v>
          </cell>
          <cell r="I1599">
            <v>2957</v>
          </cell>
          <cell r="J1599" t="str">
            <v>Teamsters Local Union Number 117</v>
          </cell>
          <cell r="K1599" t="str">
            <v>per DOP website</v>
          </cell>
          <cell r="L1599">
            <v>41456</v>
          </cell>
          <cell r="M1599">
            <v>11213</v>
          </cell>
          <cell r="N1599" t="b">
            <v>1</v>
          </cell>
          <cell r="O1599">
            <v>2957</v>
          </cell>
        </row>
        <row r="1600">
          <cell r="E1600" t="str">
            <v>38GMONTHLYGWASHINGTON FEDERATION OF STATE EMPLOYEES</v>
          </cell>
          <cell r="F1600" t="str">
            <v>38G</v>
          </cell>
          <cell r="G1600" t="str">
            <v>Monthly</v>
          </cell>
          <cell r="H1600" t="str">
            <v>G</v>
          </cell>
          <cell r="I1600">
            <v>2920</v>
          </cell>
          <cell r="J1600" t="str">
            <v>Washington Federation of State Employees</v>
          </cell>
          <cell r="K1600" t="str">
            <v>per DOP website</v>
          </cell>
          <cell r="L1600">
            <v>41456</v>
          </cell>
          <cell r="M1600">
            <v>11214</v>
          </cell>
          <cell r="N1600" t="b">
            <v>1</v>
          </cell>
          <cell r="O1600">
            <v>2920</v>
          </cell>
        </row>
        <row r="1601">
          <cell r="E1601" t="str">
            <v>38GMONTHLYHNON-REPRESENTED STATE EMPLOYEES</v>
          </cell>
          <cell r="F1601" t="str">
            <v>38G</v>
          </cell>
          <cell r="G1601" t="str">
            <v>Monthly</v>
          </cell>
          <cell r="H1601" t="str">
            <v>H</v>
          </cell>
          <cell r="I1601">
            <v>2994</v>
          </cell>
          <cell r="J1601" t="str">
            <v>Non-Represented State Employees</v>
          </cell>
          <cell r="K1601" t="str">
            <v>per DOP website</v>
          </cell>
          <cell r="L1601">
            <v>41456</v>
          </cell>
          <cell r="M1601">
            <v>11215</v>
          </cell>
          <cell r="N1601" t="b">
            <v>1</v>
          </cell>
          <cell r="O1601">
            <v>2994</v>
          </cell>
        </row>
        <row r="1602">
          <cell r="E1602" t="str">
            <v>38GMONTHLYHTEAMSTERS LOCAL UNION NUMBER 117</v>
          </cell>
          <cell r="F1602" t="str">
            <v>38G</v>
          </cell>
          <cell r="G1602" t="str">
            <v>Monthly</v>
          </cell>
          <cell r="H1602" t="str">
            <v>H</v>
          </cell>
          <cell r="I1602">
            <v>3031</v>
          </cell>
          <cell r="J1602" t="str">
            <v>Teamsters Local Union Number 117</v>
          </cell>
          <cell r="K1602" t="str">
            <v>per DOP website</v>
          </cell>
          <cell r="L1602">
            <v>41456</v>
          </cell>
          <cell r="M1602">
            <v>11216</v>
          </cell>
          <cell r="N1602" t="b">
            <v>1</v>
          </cell>
          <cell r="O1602">
            <v>3031</v>
          </cell>
        </row>
        <row r="1603">
          <cell r="E1603" t="str">
            <v>38GMONTHLYHWASHINGTON FEDERATION OF STATE EMPLOYEES</v>
          </cell>
          <cell r="F1603" t="str">
            <v>38G</v>
          </cell>
          <cell r="G1603" t="str">
            <v>Monthly</v>
          </cell>
          <cell r="H1603" t="str">
            <v>H</v>
          </cell>
          <cell r="I1603">
            <v>2994</v>
          </cell>
          <cell r="J1603" t="str">
            <v>Washington Federation of State Employees</v>
          </cell>
          <cell r="K1603" t="str">
            <v>per DOP website</v>
          </cell>
          <cell r="L1603">
            <v>41456</v>
          </cell>
          <cell r="M1603">
            <v>11217</v>
          </cell>
          <cell r="N1603" t="b">
            <v>1</v>
          </cell>
          <cell r="O1603">
            <v>2994</v>
          </cell>
        </row>
        <row r="1604">
          <cell r="E1604" t="str">
            <v>38GMONTHLYINON-REPRESENTED STATE EMPLOYEES</v>
          </cell>
          <cell r="F1604" t="str">
            <v>38G</v>
          </cell>
          <cell r="G1604" t="str">
            <v>Monthly</v>
          </cell>
          <cell r="H1604" t="str">
            <v>I</v>
          </cell>
          <cell r="I1604">
            <v>3063</v>
          </cell>
          <cell r="J1604" t="str">
            <v>Non-Represented State Employees</v>
          </cell>
          <cell r="K1604" t="str">
            <v>per DOP website</v>
          </cell>
          <cell r="L1604">
            <v>41456</v>
          </cell>
          <cell r="M1604">
            <v>11218</v>
          </cell>
          <cell r="N1604" t="b">
            <v>1</v>
          </cell>
          <cell r="O1604">
            <v>3063</v>
          </cell>
        </row>
        <row r="1605">
          <cell r="E1605" t="str">
            <v>38GMONTHLYITEAMSTERS LOCAL UNION NUMBER 117</v>
          </cell>
          <cell r="F1605" t="str">
            <v>38G</v>
          </cell>
          <cell r="G1605" t="str">
            <v>Monthly</v>
          </cell>
          <cell r="H1605" t="str">
            <v>I</v>
          </cell>
          <cell r="I1605">
            <v>3102</v>
          </cell>
          <cell r="J1605" t="str">
            <v>Teamsters Local Union Number 117</v>
          </cell>
          <cell r="K1605" t="str">
            <v>per DOP website</v>
          </cell>
          <cell r="L1605">
            <v>41456</v>
          </cell>
          <cell r="M1605">
            <v>11219</v>
          </cell>
          <cell r="N1605" t="b">
            <v>1</v>
          </cell>
          <cell r="O1605">
            <v>3102</v>
          </cell>
        </row>
        <row r="1606">
          <cell r="E1606" t="str">
            <v>38GMONTHLYIWASHINGTON FEDERATION OF STATE EMPLOYEES</v>
          </cell>
          <cell r="F1606" t="str">
            <v>38G</v>
          </cell>
          <cell r="G1606" t="str">
            <v>Monthly</v>
          </cell>
          <cell r="H1606" t="str">
            <v>I</v>
          </cell>
          <cell r="I1606">
            <v>3063</v>
          </cell>
          <cell r="J1606" t="str">
            <v>Washington Federation of State Employees</v>
          </cell>
          <cell r="K1606" t="str">
            <v>per DOP website</v>
          </cell>
          <cell r="L1606">
            <v>41456</v>
          </cell>
          <cell r="M1606">
            <v>11220</v>
          </cell>
          <cell r="N1606" t="b">
            <v>1</v>
          </cell>
          <cell r="O1606">
            <v>3063</v>
          </cell>
        </row>
        <row r="1607">
          <cell r="E1607" t="str">
            <v>38GMONTHLYJNON-REPRESENTED STATE EMPLOYEES</v>
          </cell>
          <cell r="F1607" t="str">
            <v>38G</v>
          </cell>
          <cell r="G1607" t="str">
            <v>Monthly</v>
          </cell>
          <cell r="H1607" t="str">
            <v>J</v>
          </cell>
          <cell r="I1607">
            <v>3135</v>
          </cell>
          <cell r="J1607" t="str">
            <v>Non-Represented State Employees</v>
          </cell>
          <cell r="K1607" t="str">
            <v>per DOP website</v>
          </cell>
          <cell r="L1607">
            <v>41456</v>
          </cell>
          <cell r="M1607">
            <v>11221</v>
          </cell>
          <cell r="N1607" t="b">
            <v>1</v>
          </cell>
          <cell r="O1607">
            <v>3135</v>
          </cell>
        </row>
        <row r="1608">
          <cell r="E1608" t="str">
            <v>38GMONTHLYJTEAMSTERS LOCAL UNION NUMBER 117</v>
          </cell>
          <cell r="F1608" t="str">
            <v>38G</v>
          </cell>
          <cell r="G1608" t="str">
            <v>Monthly</v>
          </cell>
          <cell r="H1608" t="str">
            <v>J</v>
          </cell>
          <cell r="I1608">
            <v>3176</v>
          </cell>
          <cell r="J1608" t="str">
            <v>Teamsters Local Union Number 117</v>
          </cell>
          <cell r="K1608" t="str">
            <v>per DOP website</v>
          </cell>
          <cell r="L1608">
            <v>41456</v>
          </cell>
          <cell r="M1608">
            <v>11222</v>
          </cell>
          <cell r="N1608" t="b">
            <v>1</v>
          </cell>
          <cell r="O1608">
            <v>3176</v>
          </cell>
        </row>
        <row r="1609">
          <cell r="E1609" t="str">
            <v>38GMONTHLYJWASHINGTON FEDERATION OF STATE EMPLOYEES</v>
          </cell>
          <cell r="F1609" t="str">
            <v>38G</v>
          </cell>
          <cell r="G1609" t="str">
            <v>Monthly</v>
          </cell>
          <cell r="H1609" t="str">
            <v>J</v>
          </cell>
          <cell r="I1609">
            <v>3135</v>
          </cell>
          <cell r="J1609" t="str">
            <v>Washington Federation of State Employees</v>
          </cell>
          <cell r="K1609" t="str">
            <v>per DOP website</v>
          </cell>
          <cell r="L1609">
            <v>41456</v>
          </cell>
          <cell r="M1609">
            <v>11223</v>
          </cell>
          <cell r="N1609" t="b">
            <v>1</v>
          </cell>
          <cell r="O1609">
            <v>3135</v>
          </cell>
        </row>
        <row r="1610">
          <cell r="E1610" t="str">
            <v>38GMONTHLYKNON-REPRESENTED STATE EMPLOYEES</v>
          </cell>
          <cell r="F1610" t="str">
            <v>38G</v>
          </cell>
          <cell r="G1610" t="str">
            <v>Monthly</v>
          </cell>
          <cell r="H1610" t="str">
            <v>K</v>
          </cell>
          <cell r="I1610">
            <v>3213</v>
          </cell>
          <cell r="J1610" t="str">
            <v>Non-Represented State Employees</v>
          </cell>
          <cell r="K1610" t="str">
            <v>per DOP website</v>
          </cell>
          <cell r="L1610">
            <v>41456</v>
          </cell>
          <cell r="M1610">
            <v>11224</v>
          </cell>
          <cell r="N1610" t="b">
            <v>1</v>
          </cell>
          <cell r="O1610">
            <v>3213</v>
          </cell>
        </row>
        <row r="1611">
          <cell r="E1611" t="str">
            <v>38GMONTHLYKTEAMSTERS LOCAL UNION NUMBER 117</v>
          </cell>
          <cell r="F1611" t="str">
            <v>38G</v>
          </cell>
          <cell r="G1611" t="str">
            <v>Monthly</v>
          </cell>
          <cell r="H1611" t="str">
            <v>K</v>
          </cell>
          <cell r="I1611">
            <v>3254</v>
          </cell>
          <cell r="J1611" t="str">
            <v>Teamsters Local Union Number 117</v>
          </cell>
          <cell r="K1611" t="str">
            <v>per DOP website</v>
          </cell>
          <cell r="L1611">
            <v>41456</v>
          </cell>
          <cell r="M1611">
            <v>11225</v>
          </cell>
          <cell r="N1611" t="b">
            <v>1</v>
          </cell>
          <cell r="O1611">
            <v>3254</v>
          </cell>
        </row>
        <row r="1612">
          <cell r="E1612" t="str">
            <v>38GMONTHLYKWASHINGTON FEDERATION OF STATE EMPLOYEES</v>
          </cell>
          <cell r="F1612" t="str">
            <v>38G</v>
          </cell>
          <cell r="G1612" t="str">
            <v>Monthly</v>
          </cell>
          <cell r="H1612" t="str">
            <v>K</v>
          </cell>
          <cell r="I1612">
            <v>3213</v>
          </cell>
          <cell r="J1612" t="str">
            <v>Washington Federation of State Employees</v>
          </cell>
          <cell r="K1612" t="str">
            <v>per DOP website</v>
          </cell>
          <cell r="L1612">
            <v>41456</v>
          </cell>
          <cell r="M1612">
            <v>11226</v>
          </cell>
          <cell r="N1612" t="b">
            <v>1</v>
          </cell>
          <cell r="O1612">
            <v>3213</v>
          </cell>
        </row>
        <row r="1613">
          <cell r="E1613" t="str">
            <v>38GMONTHLYLNON-REPRESENTED STATE EMPLOYEES</v>
          </cell>
          <cell r="F1613" t="str">
            <v>38G</v>
          </cell>
          <cell r="G1613" t="str">
            <v>Monthly</v>
          </cell>
          <cell r="H1613" t="str">
            <v>L</v>
          </cell>
          <cell r="I1613">
            <v>3293</v>
          </cell>
          <cell r="J1613" t="str">
            <v>Non-Represented State Employees</v>
          </cell>
          <cell r="K1613" t="str">
            <v>per DOP website</v>
          </cell>
          <cell r="L1613">
            <v>41456</v>
          </cell>
          <cell r="M1613">
            <v>11227</v>
          </cell>
          <cell r="N1613" t="b">
            <v>1</v>
          </cell>
          <cell r="O1613">
            <v>3293</v>
          </cell>
        </row>
        <row r="1614">
          <cell r="E1614" t="str">
            <v>38GMONTHLYLTEAMSTERS LOCAL UNION NUMBER 117</v>
          </cell>
          <cell r="F1614" t="str">
            <v>38G</v>
          </cell>
          <cell r="G1614" t="str">
            <v>Monthly</v>
          </cell>
          <cell r="H1614" t="str">
            <v>L</v>
          </cell>
          <cell r="I1614">
            <v>3334</v>
          </cell>
          <cell r="J1614" t="str">
            <v>Teamsters Local Union Number 117</v>
          </cell>
          <cell r="K1614" t="str">
            <v>per DOP website</v>
          </cell>
          <cell r="L1614">
            <v>41456</v>
          </cell>
          <cell r="M1614">
            <v>11228</v>
          </cell>
          <cell r="N1614" t="b">
            <v>1</v>
          </cell>
          <cell r="O1614">
            <v>3334</v>
          </cell>
        </row>
        <row r="1615">
          <cell r="E1615" t="str">
            <v>38GMONTHLYLWASHINGTON FEDERATION OF STATE EMPLOYEES</v>
          </cell>
          <cell r="F1615" t="str">
            <v>38G</v>
          </cell>
          <cell r="G1615" t="str">
            <v>Monthly</v>
          </cell>
          <cell r="H1615" t="str">
            <v>L</v>
          </cell>
          <cell r="I1615">
            <v>3293</v>
          </cell>
          <cell r="J1615" t="str">
            <v>Washington Federation of State Employees</v>
          </cell>
          <cell r="K1615" t="str">
            <v>per DOP website</v>
          </cell>
          <cell r="L1615">
            <v>41456</v>
          </cell>
          <cell r="M1615">
            <v>11229</v>
          </cell>
          <cell r="N1615" t="b">
            <v>1</v>
          </cell>
          <cell r="O1615">
            <v>3293</v>
          </cell>
        </row>
        <row r="1616">
          <cell r="E1616" t="str">
            <v>38GMONTHLYMNON-REPRESENTED STATE EMPLOYEES</v>
          </cell>
          <cell r="F1616" t="str">
            <v>38G</v>
          </cell>
          <cell r="G1616" t="str">
            <v>Monthly</v>
          </cell>
          <cell r="H1616" t="str">
            <v>M</v>
          </cell>
          <cell r="I1616">
            <v>3377</v>
          </cell>
          <cell r="J1616" t="str">
            <v>Non-Represented State Employees</v>
          </cell>
          <cell r="K1616" t="str">
            <v>per DOP website</v>
          </cell>
          <cell r="L1616">
            <v>41456</v>
          </cell>
          <cell r="M1616">
            <v>11227</v>
          </cell>
          <cell r="N1616" t="b">
            <v>1</v>
          </cell>
          <cell r="O1616">
            <v>3377</v>
          </cell>
        </row>
        <row r="1617">
          <cell r="E1617" t="str">
            <v>38GMONTHLYMTEAMSTERS LOCAL UNION NUMBER 117</v>
          </cell>
          <cell r="F1617" t="str">
            <v>38G</v>
          </cell>
          <cell r="G1617" t="str">
            <v>Monthly</v>
          </cell>
          <cell r="H1617" t="str">
            <v>M</v>
          </cell>
          <cell r="I1617">
            <v>3420</v>
          </cell>
          <cell r="J1617" t="str">
            <v>Teamsters Local Union Number 117</v>
          </cell>
          <cell r="K1617" t="str">
            <v>per DOP website</v>
          </cell>
          <cell r="L1617">
            <v>41456</v>
          </cell>
          <cell r="M1617">
            <v>11228</v>
          </cell>
          <cell r="N1617" t="b">
            <v>1</v>
          </cell>
          <cell r="O1617">
            <v>3420</v>
          </cell>
        </row>
        <row r="1618">
          <cell r="E1618" t="str">
            <v>38GMONTHLYMWASHINGTON FEDERATION OF STATE EMPLOYEES</v>
          </cell>
          <cell r="F1618" t="str">
            <v>38G</v>
          </cell>
          <cell r="G1618" t="str">
            <v>Monthly</v>
          </cell>
          <cell r="H1618" t="str">
            <v>M</v>
          </cell>
          <cell r="I1618">
            <v>3377</v>
          </cell>
          <cell r="J1618" t="str">
            <v>Washington Federation of State Employees</v>
          </cell>
          <cell r="K1618" t="str">
            <v>per DOP website</v>
          </cell>
          <cell r="L1618">
            <v>41456</v>
          </cell>
          <cell r="M1618">
            <v>11229</v>
          </cell>
          <cell r="N1618" t="b">
            <v>1</v>
          </cell>
          <cell r="O1618">
            <v>3377</v>
          </cell>
        </row>
        <row r="1619">
          <cell r="E1619" t="str">
            <v>38MONTHLYACOALITION</v>
          </cell>
          <cell r="F1619" t="str">
            <v>38</v>
          </cell>
          <cell r="G1619" t="str">
            <v>Monthly</v>
          </cell>
          <cell r="H1619" t="str">
            <v>A</v>
          </cell>
          <cell r="I1619">
            <v>2542</v>
          </cell>
          <cell r="J1619" t="str">
            <v>Coalition</v>
          </cell>
          <cell r="K1619" t="str">
            <v>per DOP website</v>
          </cell>
          <cell r="L1619">
            <v>41456</v>
          </cell>
          <cell r="M1619">
            <v>42034</v>
          </cell>
          <cell r="N1619" t="b">
            <v>0</v>
          </cell>
          <cell r="O1619">
            <v>2542</v>
          </cell>
        </row>
        <row r="1620">
          <cell r="E1620" t="str">
            <v>38MONTHLYANON-REPRESENTED STATE EMPLOYEES</v>
          </cell>
          <cell r="F1620" t="str">
            <v>38</v>
          </cell>
          <cell r="G1620" t="str">
            <v>Monthly</v>
          </cell>
          <cell r="H1620" t="str">
            <v>A</v>
          </cell>
          <cell r="I1620">
            <v>2542</v>
          </cell>
          <cell r="J1620" t="str">
            <v>Non-Represented State Employees</v>
          </cell>
          <cell r="K1620" t="str">
            <v>per DOP website</v>
          </cell>
          <cell r="L1620">
            <v>41456</v>
          </cell>
          <cell r="M1620">
            <v>11054</v>
          </cell>
          <cell r="N1620" t="b">
            <v>0</v>
          </cell>
          <cell r="O1620">
            <v>2542</v>
          </cell>
        </row>
        <row r="1621">
          <cell r="E1621" t="str">
            <v>38MONTHLYATEAMSTERS LOCAL UNION NUMBER 117</v>
          </cell>
          <cell r="F1621" t="str">
            <v>38</v>
          </cell>
          <cell r="G1621" t="str">
            <v>Monthly</v>
          </cell>
          <cell r="H1621" t="str">
            <v>A</v>
          </cell>
          <cell r="I1621">
            <v>2574</v>
          </cell>
          <cell r="J1621" t="str">
            <v>Teamsters Local Union Number 117</v>
          </cell>
          <cell r="K1621" t="str">
            <v>per Noli Benitez 201307</v>
          </cell>
          <cell r="L1621">
            <v>41456</v>
          </cell>
          <cell r="M1621">
            <v>11054</v>
          </cell>
          <cell r="N1621" t="b">
            <v>0</v>
          </cell>
          <cell r="O1621">
            <v>2574</v>
          </cell>
        </row>
        <row r="1622">
          <cell r="E1622" t="str">
            <v>38MONTHLYAWASHINGTON FEDERATION OF STATE EMPLOYEES</v>
          </cell>
          <cell r="F1622" t="str">
            <v>38</v>
          </cell>
          <cell r="G1622" t="str">
            <v>Monthly</v>
          </cell>
          <cell r="H1622" t="str">
            <v>A</v>
          </cell>
          <cell r="I1622">
            <v>2542</v>
          </cell>
          <cell r="J1622" t="str">
            <v>Washington Federation of State Employees</v>
          </cell>
          <cell r="K1622" t="str">
            <v>per DOP website</v>
          </cell>
          <cell r="L1622">
            <v>41456</v>
          </cell>
          <cell r="M1622">
            <v>24978</v>
          </cell>
          <cell r="N1622" t="b">
            <v>0</v>
          </cell>
          <cell r="O1622">
            <v>2542</v>
          </cell>
        </row>
        <row r="1623">
          <cell r="E1623" t="str">
            <v>38MONTHLYAWASHINGTON PUBLIC EMPLOYEES ASSOCIATION</v>
          </cell>
          <cell r="F1623" t="str">
            <v>38</v>
          </cell>
          <cell r="G1623" t="str">
            <v>Monthly</v>
          </cell>
          <cell r="H1623" t="str">
            <v>A</v>
          </cell>
          <cell r="I1623">
            <v>2542</v>
          </cell>
          <cell r="J1623" t="str">
            <v>Washington Public Employees Association</v>
          </cell>
          <cell r="K1623" t="str">
            <v>per DOP website</v>
          </cell>
          <cell r="L1623">
            <v>41456</v>
          </cell>
          <cell r="M1623">
            <v>29242</v>
          </cell>
          <cell r="N1623" t="b">
            <v>0</v>
          </cell>
          <cell r="O1623">
            <v>2542</v>
          </cell>
        </row>
        <row r="1624">
          <cell r="E1624" t="str">
            <v>38MONTHLYBCOALITION</v>
          </cell>
          <cell r="F1624" t="str">
            <v>38</v>
          </cell>
          <cell r="G1624" t="str">
            <v>Monthly</v>
          </cell>
          <cell r="H1624" t="str">
            <v>B</v>
          </cell>
          <cell r="I1624">
            <v>2598</v>
          </cell>
          <cell r="J1624" t="str">
            <v>Coalition</v>
          </cell>
          <cell r="K1624" t="str">
            <v>per DOP website</v>
          </cell>
          <cell r="L1624">
            <v>41456</v>
          </cell>
          <cell r="M1624">
            <v>42035</v>
          </cell>
          <cell r="N1624" t="b">
            <v>0</v>
          </cell>
          <cell r="O1624">
            <v>2598</v>
          </cell>
        </row>
        <row r="1625">
          <cell r="E1625" t="str">
            <v>38MONTHLYBNON-REPRESENTED STATE EMPLOYEES</v>
          </cell>
          <cell r="F1625" t="str">
            <v>38</v>
          </cell>
          <cell r="G1625" t="str">
            <v>Monthly</v>
          </cell>
          <cell r="H1625" t="str">
            <v>B</v>
          </cell>
          <cell r="I1625">
            <v>2598</v>
          </cell>
          <cell r="J1625" t="str">
            <v>Non-Represented State Employees</v>
          </cell>
          <cell r="K1625" t="str">
            <v>per DOP website</v>
          </cell>
          <cell r="L1625">
            <v>41456</v>
          </cell>
          <cell r="M1625">
            <v>11055</v>
          </cell>
          <cell r="N1625" t="b">
            <v>0</v>
          </cell>
          <cell r="O1625">
            <v>2598</v>
          </cell>
        </row>
        <row r="1626">
          <cell r="E1626" t="str">
            <v>38MONTHLYBTEAMSTERS LOCAL UNION NUMBER 117</v>
          </cell>
          <cell r="F1626" t="str">
            <v>38</v>
          </cell>
          <cell r="G1626" t="str">
            <v>Monthly</v>
          </cell>
          <cell r="H1626" t="str">
            <v>B</v>
          </cell>
          <cell r="I1626">
            <v>2631</v>
          </cell>
          <cell r="J1626" t="str">
            <v>Teamsters Local Union Number 117</v>
          </cell>
          <cell r="K1626" t="str">
            <v>per Noli Benitez 201307</v>
          </cell>
          <cell r="L1626">
            <v>41456</v>
          </cell>
          <cell r="M1626">
            <v>11055</v>
          </cell>
          <cell r="N1626" t="b">
            <v>0</v>
          </cell>
          <cell r="O1626">
            <v>2631</v>
          </cell>
        </row>
        <row r="1627">
          <cell r="E1627" t="str">
            <v>38MONTHLYBWASHINGTON FEDERATION OF STATE EMPLOYEES</v>
          </cell>
          <cell r="F1627" t="str">
            <v>38</v>
          </cell>
          <cell r="G1627" t="str">
            <v>Monthly</v>
          </cell>
          <cell r="H1627" t="str">
            <v>B</v>
          </cell>
          <cell r="I1627">
            <v>2598</v>
          </cell>
          <cell r="J1627" t="str">
            <v>Washington Federation of State Employees</v>
          </cell>
          <cell r="K1627" t="str">
            <v>per DOP website</v>
          </cell>
          <cell r="L1627">
            <v>41456</v>
          </cell>
          <cell r="M1627">
            <v>24979</v>
          </cell>
          <cell r="N1627" t="b">
            <v>0</v>
          </cell>
          <cell r="O1627">
            <v>2598</v>
          </cell>
        </row>
        <row r="1628">
          <cell r="E1628" t="str">
            <v>38MONTHLYBWASHINGTON PUBLIC EMPLOYEES ASSOCIATION</v>
          </cell>
          <cell r="F1628" t="str">
            <v>38</v>
          </cell>
          <cell r="G1628" t="str">
            <v>Monthly</v>
          </cell>
          <cell r="H1628" t="str">
            <v>B</v>
          </cell>
          <cell r="I1628">
            <v>2598</v>
          </cell>
          <cell r="J1628" t="str">
            <v>Washington Public Employees Association</v>
          </cell>
          <cell r="K1628" t="str">
            <v>per DOP website</v>
          </cell>
          <cell r="L1628">
            <v>41456</v>
          </cell>
          <cell r="M1628">
            <v>29243</v>
          </cell>
          <cell r="N1628" t="b">
            <v>0</v>
          </cell>
          <cell r="O1628">
            <v>2598</v>
          </cell>
        </row>
        <row r="1629">
          <cell r="E1629" t="str">
            <v>38MONTHLYCCOALITION</v>
          </cell>
          <cell r="F1629" t="str">
            <v>38</v>
          </cell>
          <cell r="G1629" t="str">
            <v>Monthly</v>
          </cell>
          <cell r="H1629" t="str">
            <v>C</v>
          </cell>
          <cell r="I1629">
            <v>2663</v>
          </cell>
          <cell r="J1629" t="str">
            <v>Coalition</v>
          </cell>
          <cell r="K1629" t="str">
            <v>per DOP website</v>
          </cell>
          <cell r="L1629">
            <v>41456</v>
          </cell>
          <cell r="M1629">
            <v>42036</v>
          </cell>
          <cell r="N1629" t="b">
            <v>0</v>
          </cell>
          <cell r="O1629">
            <v>2663</v>
          </cell>
        </row>
        <row r="1630">
          <cell r="E1630" t="str">
            <v>38MONTHLYCNON-REPRESENTED STATE EMPLOYEES</v>
          </cell>
          <cell r="F1630" t="str">
            <v>38</v>
          </cell>
          <cell r="G1630" t="str">
            <v>Monthly</v>
          </cell>
          <cell r="H1630" t="str">
            <v>C</v>
          </cell>
          <cell r="I1630">
            <v>2663</v>
          </cell>
          <cell r="J1630" t="str">
            <v>Non-Represented State Employees</v>
          </cell>
          <cell r="K1630" t="str">
            <v>per DOP website</v>
          </cell>
          <cell r="L1630">
            <v>41456</v>
          </cell>
          <cell r="M1630">
            <v>11056</v>
          </cell>
          <cell r="N1630" t="b">
            <v>0</v>
          </cell>
          <cell r="O1630">
            <v>2663</v>
          </cell>
        </row>
        <row r="1631">
          <cell r="E1631" t="str">
            <v>38MONTHLYCTEAMSTERS LOCAL UNION NUMBER 117</v>
          </cell>
          <cell r="F1631" t="str">
            <v>38</v>
          </cell>
          <cell r="G1631" t="str">
            <v>Monthly</v>
          </cell>
          <cell r="H1631" t="str">
            <v>C</v>
          </cell>
          <cell r="I1631">
            <v>2697</v>
          </cell>
          <cell r="J1631" t="str">
            <v>Teamsters Local Union Number 117</v>
          </cell>
          <cell r="K1631" t="str">
            <v>per Noli Benitez 201307</v>
          </cell>
          <cell r="L1631">
            <v>41456</v>
          </cell>
          <cell r="M1631">
            <v>11056</v>
          </cell>
          <cell r="N1631" t="b">
            <v>0</v>
          </cell>
          <cell r="O1631">
            <v>2697</v>
          </cell>
        </row>
        <row r="1632">
          <cell r="E1632" t="str">
            <v>38MONTHLYCWASHINGTON FEDERATION OF STATE EMPLOYEES</v>
          </cell>
          <cell r="F1632" t="str">
            <v>38</v>
          </cell>
          <cell r="G1632" t="str">
            <v>Monthly</v>
          </cell>
          <cell r="H1632" t="str">
            <v>C</v>
          </cell>
          <cell r="I1632">
            <v>2663</v>
          </cell>
          <cell r="J1632" t="str">
            <v>Washington Federation of State Employees</v>
          </cell>
          <cell r="K1632" t="str">
            <v>per DOP website</v>
          </cell>
          <cell r="L1632">
            <v>41456</v>
          </cell>
          <cell r="M1632">
            <v>24980</v>
          </cell>
          <cell r="N1632" t="b">
            <v>0</v>
          </cell>
          <cell r="O1632">
            <v>2663</v>
          </cell>
        </row>
        <row r="1633">
          <cell r="E1633" t="str">
            <v>38MONTHLYCWASHINGTON PUBLIC EMPLOYEES ASSOCIATION</v>
          </cell>
          <cell r="F1633" t="str">
            <v>38</v>
          </cell>
          <cell r="G1633" t="str">
            <v>Monthly</v>
          </cell>
          <cell r="H1633" t="str">
            <v>C</v>
          </cell>
          <cell r="I1633">
            <v>2663</v>
          </cell>
          <cell r="J1633" t="str">
            <v>Washington Public Employees Association</v>
          </cell>
          <cell r="K1633" t="str">
            <v>per DOP website</v>
          </cell>
          <cell r="L1633">
            <v>41456</v>
          </cell>
          <cell r="M1633">
            <v>29244</v>
          </cell>
          <cell r="N1633" t="b">
            <v>0</v>
          </cell>
          <cell r="O1633">
            <v>2663</v>
          </cell>
        </row>
        <row r="1634">
          <cell r="E1634" t="str">
            <v>38MONTHLYDCOALITION</v>
          </cell>
          <cell r="F1634" t="str">
            <v>38</v>
          </cell>
          <cell r="G1634" t="str">
            <v>Monthly</v>
          </cell>
          <cell r="H1634" t="str">
            <v>D</v>
          </cell>
          <cell r="I1634">
            <v>2724</v>
          </cell>
          <cell r="J1634" t="str">
            <v>Coalition</v>
          </cell>
          <cell r="K1634" t="str">
            <v>per DOP website</v>
          </cell>
          <cell r="L1634">
            <v>41456</v>
          </cell>
          <cell r="M1634">
            <v>42037</v>
          </cell>
          <cell r="N1634" t="b">
            <v>0</v>
          </cell>
          <cell r="O1634">
            <v>2724</v>
          </cell>
        </row>
        <row r="1635">
          <cell r="E1635" t="str">
            <v>38MONTHLYDNON-REPRESENTED STATE EMPLOYEES</v>
          </cell>
          <cell r="F1635" t="str">
            <v>38</v>
          </cell>
          <cell r="G1635" t="str">
            <v>Monthly</v>
          </cell>
          <cell r="H1635" t="str">
            <v>D</v>
          </cell>
          <cell r="I1635">
            <v>2724</v>
          </cell>
          <cell r="J1635" t="str">
            <v>Non-Represented State Employees</v>
          </cell>
          <cell r="K1635" t="str">
            <v>per DOP website</v>
          </cell>
          <cell r="L1635">
            <v>41456</v>
          </cell>
          <cell r="M1635">
            <v>11057</v>
          </cell>
          <cell r="N1635" t="b">
            <v>0</v>
          </cell>
          <cell r="O1635">
            <v>2724</v>
          </cell>
        </row>
        <row r="1636">
          <cell r="E1636" t="str">
            <v>38MONTHLYDTEAMSTERS LOCAL UNION NUMBER 117</v>
          </cell>
          <cell r="F1636" t="str">
            <v>38</v>
          </cell>
          <cell r="G1636" t="str">
            <v>Monthly</v>
          </cell>
          <cell r="H1636" t="str">
            <v>D</v>
          </cell>
          <cell r="I1636">
            <v>2759</v>
          </cell>
          <cell r="J1636" t="str">
            <v>Teamsters Local Union Number 117</v>
          </cell>
          <cell r="K1636" t="str">
            <v>per Noli Benitez 201307</v>
          </cell>
          <cell r="L1636">
            <v>41456</v>
          </cell>
          <cell r="M1636">
            <v>11057</v>
          </cell>
          <cell r="N1636" t="b">
            <v>0</v>
          </cell>
          <cell r="O1636">
            <v>2759</v>
          </cell>
        </row>
        <row r="1637">
          <cell r="E1637" t="str">
            <v>38MONTHLYDWASHINGTON FEDERATION OF STATE EMPLOYEES</v>
          </cell>
          <cell r="F1637" t="str">
            <v>38</v>
          </cell>
          <cell r="G1637" t="str">
            <v>Monthly</v>
          </cell>
          <cell r="H1637" t="str">
            <v>D</v>
          </cell>
          <cell r="I1637">
            <v>2724</v>
          </cell>
          <cell r="J1637" t="str">
            <v>Washington Federation of State Employees</v>
          </cell>
          <cell r="K1637" t="str">
            <v>per DOP website</v>
          </cell>
          <cell r="L1637">
            <v>41456</v>
          </cell>
          <cell r="M1637">
            <v>24981</v>
          </cell>
          <cell r="N1637" t="b">
            <v>0</v>
          </cell>
          <cell r="O1637">
            <v>2724</v>
          </cell>
        </row>
        <row r="1638">
          <cell r="E1638" t="str">
            <v>38MONTHLYDWASHINGTON PUBLIC EMPLOYEES ASSOCIATION</v>
          </cell>
          <cell r="F1638" t="str">
            <v>38</v>
          </cell>
          <cell r="G1638" t="str">
            <v>Monthly</v>
          </cell>
          <cell r="H1638" t="str">
            <v>D</v>
          </cell>
          <cell r="I1638">
            <v>2724</v>
          </cell>
          <cell r="J1638" t="str">
            <v>Washington Public Employees Association</v>
          </cell>
          <cell r="K1638" t="str">
            <v>per DOP website</v>
          </cell>
          <cell r="L1638">
            <v>41456</v>
          </cell>
          <cell r="M1638">
            <v>29245</v>
          </cell>
          <cell r="N1638" t="b">
            <v>0</v>
          </cell>
          <cell r="O1638">
            <v>2724</v>
          </cell>
        </row>
        <row r="1639">
          <cell r="E1639" t="str">
            <v>38MONTHLYECOALITION</v>
          </cell>
          <cell r="F1639" t="str">
            <v>38</v>
          </cell>
          <cell r="G1639" t="str">
            <v>Monthly</v>
          </cell>
          <cell r="H1639" t="str">
            <v>E</v>
          </cell>
          <cell r="I1639">
            <v>2789</v>
          </cell>
          <cell r="J1639" t="str">
            <v>Coalition</v>
          </cell>
          <cell r="K1639" t="str">
            <v>per DOP website</v>
          </cell>
          <cell r="L1639">
            <v>41456</v>
          </cell>
          <cell r="M1639">
            <v>42038</v>
          </cell>
          <cell r="N1639" t="b">
            <v>0</v>
          </cell>
          <cell r="O1639">
            <v>2789</v>
          </cell>
        </row>
        <row r="1640">
          <cell r="E1640" t="str">
            <v>38MONTHLYENON-REPRESENTED STATE EMPLOYEES</v>
          </cell>
          <cell r="F1640" t="str">
            <v>38</v>
          </cell>
          <cell r="G1640" t="str">
            <v>Monthly</v>
          </cell>
          <cell r="H1640" t="str">
            <v>E</v>
          </cell>
          <cell r="I1640">
            <v>2789</v>
          </cell>
          <cell r="J1640" t="str">
            <v>Non-Represented State Employees</v>
          </cell>
          <cell r="K1640" t="str">
            <v>per DOP website</v>
          </cell>
          <cell r="L1640">
            <v>41456</v>
          </cell>
          <cell r="M1640">
            <v>11058</v>
          </cell>
          <cell r="N1640" t="b">
            <v>0</v>
          </cell>
          <cell r="O1640">
            <v>2789</v>
          </cell>
        </row>
        <row r="1641">
          <cell r="E1641" t="str">
            <v>38MONTHLYETEAMSTERS LOCAL UNION NUMBER 117</v>
          </cell>
          <cell r="F1641" t="str">
            <v>38</v>
          </cell>
          <cell r="G1641" t="str">
            <v>Monthly</v>
          </cell>
          <cell r="H1641" t="str">
            <v>E</v>
          </cell>
          <cell r="I1641">
            <v>2824</v>
          </cell>
          <cell r="J1641" t="str">
            <v>Teamsters Local Union Number 117</v>
          </cell>
          <cell r="K1641" t="str">
            <v>per Noli Benitez 201307</v>
          </cell>
          <cell r="L1641">
            <v>41456</v>
          </cell>
          <cell r="M1641">
            <v>11058</v>
          </cell>
          <cell r="N1641" t="b">
            <v>0</v>
          </cell>
          <cell r="O1641">
            <v>2824</v>
          </cell>
        </row>
        <row r="1642">
          <cell r="E1642" t="str">
            <v>38MONTHLYEWASHINGTON FEDERATION OF STATE EMPLOYEES</v>
          </cell>
          <cell r="F1642" t="str">
            <v>38</v>
          </cell>
          <cell r="G1642" t="str">
            <v>Monthly</v>
          </cell>
          <cell r="H1642" t="str">
            <v>E</v>
          </cell>
          <cell r="I1642">
            <v>2789</v>
          </cell>
          <cell r="J1642" t="str">
            <v>Washington Federation of State Employees</v>
          </cell>
          <cell r="K1642" t="str">
            <v>per DOP website</v>
          </cell>
          <cell r="L1642">
            <v>41456</v>
          </cell>
          <cell r="M1642">
            <v>24982</v>
          </cell>
          <cell r="N1642" t="b">
            <v>0</v>
          </cell>
          <cell r="O1642">
            <v>2789</v>
          </cell>
        </row>
        <row r="1643">
          <cell r="E1643" t="str">
            <v>38MONTHLYEWASHINGTON PUBLIC EMPLOYEES ASSOCIATION</v>
          </cell>
          <cell r="F1643" t="str">
            <v>38</v>
          </cell>
          <cell r="G1643" t="str">
            <v>Monthly</v>
          </cell>
          <cell r="H1643" t="str">
            <v>E</v>
          </cell>
          <cell r="I1643">
            <v>2789</v>
          </cell>
          <cell r="J1643" t="str">
            <v>Washington Public Employees Association</v>
          </cell>
          <cell r="K1643" t="str">
            <v>per DOP website</v>
          </cell>
          <cell r="L1643">
            <v>41456</v>
          </cell>
          <cell r="M1643">
            <v>29246</v>
          </cell>
          <cell r="N1643" t="b">
            <v>0</v>
          </cell>
          <cell r="O1643">
            <v>2789</v>
          </cell>
        </row>
        <row r="1644">
          <cell r="E1644" t="str">
            <v>38MONTHLYFCOALITION</v>
          </cell>
          <cell r="F1644" t="str">
            <v>38</v>
          </cell>
          <cell r="G1644" t="str">
            <v>Monthly</v>
          </cell>
          <cell r="H1644" t="str">
            <v>F</v>
          </cell>
          <cell r="I1644">
            <v>2855</v>
          </cell>
          <cell r="J1644" t="str">
            <v>Coalition</v>
          </cell>
          <cell r="K1644" t="str">
            <v>per DOP website</v>
          </cell>
          <cell r="L1644">
            <v>41456</v>
          </cell>
          <cell r="M1644">
            <v>42039</v>
          </cell>
          <cell r="N1644" t="b">
            <v>0</v>
          </cell>
          <cell r="O1644">
            <v>2855</v>
          </cell>
        </row>
        <row r="1645">
          <cell r="E1645" t="str">
            <v>38MONTHLYFNON-REPRESENTED STATE EMPLOYEES</v>
          </cell>
          <cell r="F1645" t="str">
            <v>38</v>
          </cell>
          <cell r="G1645" t="str">
            <v>Monthly</v>
          </cell>
          <cell r="H1645" t="str">
            <v>F</v>
          </cell>
          <cell r="I1645">
            <v>2855</v>
          </cell>
          <cell r="J1645" t="str">
            <v>Non-Represented State Employees</v>
          </cell>
          <cell r="K1645" t="str">
            <v>per DOP website</v>
          </cell>
          <cell r="L1645">
            <v>41456</v>
          </cell>
          <cell r="M1645">
            <v>11059</v>
          </cell>
          <cell r="N1645" t="b">
            <v>0</v>
          </cell>
          <cell r="O1645">
            <v>2855</v>
          </cell>
        </row>
        <row r="1646">
          <cell r="E1646" t="str">
            <v>38MONTHLYFTEAMSTERS LOCAL UNION NUMBER 117</v>
          </cell>
          <cell r="F1646" t="str">
            <v>38</v>
          </cell>
          <cell r="G1646" t="str">
            <v>Monthly</v>
          </cell>
          <cell r="H1646" t="str">
            <v>F</v>
          </cell>
          <cell r="I1646">
            <v>2891</v>
          </cell>
          <cell r="J1646" t="str">
            <v>Teamsters Local Union Number 117</v>
          </cell>
          <cell r="K1646" t="str">
            <v>per Noli Benitez 201307</v>
          </cell>
          <cell r="L1646">
            <v>41456</v>
          </cell>
          <cell r="M1646">
            <v>11059</v>
          </cell>
          <cell r="N1646" t="b">
            <v>0</v>
          </cell>
          <cell r="O1646">
            <v>2891</v>
          </cell>
        </row>
        <row r="1647">
          <cell r="E1647" t="str">
            <v>38MONTHLYFWASHINGTON FEDERATION OF STATE EMPLOYEES</v>
          </cell>
          <cell r="F1647" t="str">
            <v>38</v>
          </cell>
          <cell r="G1647" t="str">
            <v>Monthly</v>
          </cell>
          <cell r="H1647" t="str">
            <v>F</v>
          </cell>
          <cell r="I1647">
            <v>2855</v>
          </cell>
          <cell r="J1647" t="str">
            <v>Washington Federation of State Employees</v>
          </cell>
          <cell r="K1647" t="str">
            <v>per DOP website</v>
          </cell>
          <cell r="L1647">
            <v>41456</v>
          </cell>
          <cell r="M1647">
            <v>24983</v>
          </cell>
          <cell r="N1647" t="b">
            <v>0</v>
          </cell>
          <cell r="O1647">
            <v>2855</v>
          </cell>
        </row>
        <row r="1648">
          <cell r="E1648" t="str">
            <v>38MONTHLYFWASHINGTON PUBLIC EMPLOYEES ASSOCIATION</v>
          </cell>
          <cell r="F1648" t="str">
            <v>38</v>
          </cell>
          <cell r="G1648" t="str">
            <v>Monthly</v>
          </cell>
          <cell r="H1648" t="str">
            <v>F</v>
          </cell>
          <cell r="I1648">
            <v>2855</v>
          </cell>
          <cell r="J1648" t="str">
            <v>Washington Public Employees Association</v>
          </cell>
          <cell r="K1648" t="str">
            <v>per DOP website</v>
          </cell>
          <cell r="L1648">
            <v>41456</v>
          </cell>
          <cell r="M1648">
            <v>29247</v>
          </cell>
          <cell r="N1648" t="b">
            <v>0</v>
          </cell>
          <cell r="O1648">
            <v>2855</v>
          </cell>
        </row>
        <row r="1649">
          <cell r="E1649" t="str">
            <v>38MONTHLYGCOALITION</v>
          </cell>
          <cell r="F1649" t="str">
            <v>38</v>
          </cell>
          <cell r="G1649" t="str">
            <v>Monthly</v>
          </cell>
          <cell r="H1649" t="str">
            <v>G</v>
          </cell>
          <cell r="I1649">
            <v>2920</v>
          </cell>
          <cell r="J1649" t="str">
            <v>Coalition</v>
          </cell>
          <cell r="K1649" t="str">
            <v>per DOP website</v>
          </cell>
          <cell r="L1649">
            <v>41456</v>
          </cell>
          <cell r="M1649">
            <v>42040</v>
          </cell>
          <cell r="N1649" t="b">
            <v>0</v>
          </cell>
          <cell r="O1649">
            <v>2920</v>
          </cell>
        </row>
        <row r="1650">
          <cell r="E1650" t="str">
            <v>38MONTHLYGNON-REPRESENTED STATE EMPLOYEES</v>
          </cell>
          <cell r="F1650" t="str">
            <v>38</v>
          </cell>
          <cell r="G1650" t="str">
            <v>Monthly</v>
          </cell>
          <cell r="H1650" t="str">
            <v>G</v>
          </cell>
          <cell r="I1650">
            <v>2920</v>
          </cell>
          <cell r="J1650" t="str">
            <v>Non-Represented State Employees</v>
          </cell>
          <cell r="K1650" t="str">
            <v>per DOP website</v>
          </cell>
          <cell r="L1650">
            <v>41456</v>
          </cell>
          <cell r="M1650">
            <v>11060</v>
          </cell>
          <cell r="N1650" t="b">
            <v>0</v>
          </cell>
          <cell r="O1650">
            <v>2920</v>
          </cell>
        </row>
        <row r="1651">
          <cell r="E1651" t="str">
            <v>38MONTHLYGTEAMSTERS LOCAL UNION NUMBER 117</v>
          </cell>
          <cell r="F1651" t="str">
            <v>38</v>
          </cell>
          <cell r="G1651" t="str">
            <v>Monthly</v>
          </cell>
          <cell r="H1651" t="str">
            <v>G</v>
          </cell>
          <cell r="I1651">
            <v>2957</v>
          </cell>
          <cell r="J1651" t="str">
            <v>Teamsters Local Union Number 117</v>
          </cell>
          <cell r="K1651" t="str">
            <v>per Noli Benitez 201307</v>
          </cell>
          <cell r="L1651">
            <v>41456</v>
          </cell>
          <cell r="M1651">
            <v>11060</v>
          </cell>
          <cell r="N1651" t="b">
            <v>0</v>
          </cell>
          <cell r="O1651">
            <v>2957</v>
          </cell>
        </row>
        <row r="1652">
          <cell r="E1652" t="str">
            <v>38MONTHLYGWASHINGTON FEDERATION OF STATE EMPLOYEES</v>
          </cell>
          <cell r="F1652" t="str">
            <v>38</v>
          </cell>
          <cell r="G1652" t="str">
            <v>Monthly</v>
          </cell>
          <cell r="H1652" t="str">
            <v>G</v>
          </cell>
          <cell r="I1652">
            <v>2920</v>
          </cell>
          <cell r="J1652" t="str">
            <v>Washington Federation of State Employees</v>
          </cell>
          <cell r="K1652" t="str">
            <v>per DOP website</v>
          </cell>
          <cell r="L1652">
            <v>41456</v>
          </cell>
          <cell r="M1652">
            <v>24984</v>
          </cell>
          <cell r="N1652" t="b">
            <v>0</v>
          </cell>
          <cell r="O1652">
            <v>2920</v>
          </cell>
        </row>
        <row r="1653">
          <cell r="E1653" t="str">
            <v>38MONTHLYGWASHINGTON PUBLIC EMPLOYEES ASSOCIATION</v>
          </cell>
          <cell r="F1653" t="str">
            <v>38</v>
          </cell>
          <cell r="G1653" t="str">
            <v>Monthly</v>
          </cell>
          <cell r="H1653" t="str">
            <v>G</v>
          </cell>
          <cell r="I1653">
            <v>2920</v>
          </cell>
          <cell r="J1653" t="str">
            <v>Washington Public Employees Association</v>
          </cell>
          <cell r="K1653" t="str">
            <v>per DOP website</v>
          </cell>
          <cell r="L1653">
            <v>41456</v>
          </cell>
          <cell r="M1653">
            <v>29248</v>
          </cell>
          <cell r="N1653" t="b">
            <v>0</v>
          </cell>
          <cell r="O1653">
            <v>2920</v>
          </cell>
        </row>
        <row r="1654">
          <cell r="E1654" t="str">
            <v>38MONTHLYHCOALITION</v>
          </cell>
          <cell r="F1654" t="str">
            <v>38</v>
          </cell>
          <cell r="G1654" t="str">
            <v>Monthly</v>
          </cell>
          <cell r="H1654" t="str">
            <v>H</v>
          </cell>
          <cell r="I1654">
            <v>2994</v>
          </cell>
          <cell r="J1654" t="str">
            <v>Coalition</v>
          </cell>
          <cell r="K1654" t="str">
            <v>per DOP website</v>
          </cell>
          <cell r="L1654">
            <v>41456</v>
          </cell>
          <cell r="M1654">
            <v>42041</v>
          </cell>
          <cell r="N1654" t="b">
            <v>0</v>
          </cell>
          <cell r="O1654">
            <v>2994</v>
          </cell>
        </row>
        <row r="1655">
          <cell r="E1655" t="str">
            <v>38MONTHLYHNON-REPRESENTED STATE EMPLOYEES</v>
          </cell>
          <cell r="F1655" t="str">
            <v>38</v>
          </cell>
          <cell r="G1655" t="str">
            <v>Monthly</v>
          </cell>
          <cell r="H1655" t="str">
            <v>H</v>
          </cell>
          <cell r="I1655">
            <v>2994</v>
          </cell>
          <cell r="J1655" t="str">
            <v>Non-Represented State Employees</v>
          </cell>
          <cell r="K1655" t="str">
            <v>per DOP website</v>
          </cell>
          <cell r="L1655">
            <v>41456</v>
          </cell>
          <cell r="M1655">
            <v>11061</v>
          </cell>
          <cell r="N1655" t="b">
            <v>0</v>
          </cell>
          <cell r="O1655">
            <v>2994</v>
          </cell>
        </row>
        <row r="1656">
          <cell r="E1656" t="str">
            <v>38MONTHLYHTEAMSTERS LOCAL UNION NUMBER 117</v>
          </cell>
          <cell r="F1656" t="str">
            <v>38</v>
          </cell>
          <cell r="G1656" t="str">
            <v>Monthly</v>
          </cell>
          <cell r="H1656" t="str">
            <v>H</v>
          </cell>
          <cell r="I1656">
            <v>3031</v>
          </cell>
          <cell r="J1656" t="str">
            <v>Teamsters Local Union Number 117</v>
          </cell>
          <cell r="K1656" t="str">
            <v>per Noli Benitez 201307</v>
          </cell>
          <cell r="L1656">
            <v>41456</v>
          </cell>
          <cell r="M1656">
            <v>11061</v>
          </cell>
          <cell r="N1656" t="b">
            <v>0</v>
          </cell>
          <cell r="O1656">
            <v>3031</v>
          </cell>
        </row>
        <row r="1657">
          <cell r="E1657" t="str">
            <v>38MONTHLYHWASHINGTON FEDERATION OF STATE EMPLOYEES</v>
          </cell>
          <cell r="F1657" t="str">
            <v>38</v>
          </cell>
          <cell r="G1657" t="str">
            <v>Monthly</v>
          </cell>
          <cell r="H1657" t="str">
            <v>H</v>
          </cell>
          <cell r="I1657">
            <v>2994</v>
          </cell>
          <cell r="J1657" t="str">
            <v>Washington Federation of State Employees</v>
          </cell>
          <cell r="K1657" t="str">
            <v>per DOP website</v>
          </cell>
          <cell r="L1657">
            <v>41456</v>
          </cell>
          <cell r="M1657">
            <v>24985</v>
          </cell>
          <cell r="N1657" t="b">
            <v>0</v>
          </cell>
          <cell r="O1657">
            <v>2994</v>
          </cell>
        </row>
        <row r="1658">
          <cell r="E1658" t="str">
            <v>38MONTHLYHWASHINGTON PUBLIC EMPLOYEES ASSOCIATION</v>
          </cell>
          <cell r="F1658" t="str">
            <v>38</v>
          </cell>
          <cell r="G1658" t="str">
            <v>Monthly</v>
          </cell>
          <cell r="H1658" t="str">
            <v>H</v>
          </cell>
          <cell r="I1658">
            <v>2994</v>
          </cell>
          <cell r="J1658" t="str">
            <v>Washington Public Employees Association</v>
          </cell>
          <cell r="K1658" t="str">
            <v>per DOP website</v>
          </cell>
          <cell r="L1658">
            <v>41456</v>
          </cell>
          <cell r="M1658">
            <v>29249</v>
          </cell>
          <cell r="N1658" t="b">
            <v>0</v>
          </cell>
          <cell r="O1658">
            <v>2994</v>
          </cell>
        </row>
        <row r="1659">
          <cell r="E1659" t="str">
            <v>38MONTHLYICOALITION</v>
          </cell>
          <cell r="F1659" t="str">
            <v>38</v>
          </cell>
          <cell r="G1659" t="str">
            <v>Monthly</v>
          </cell>
          <cell r="H1659" t="str">
            <v>I</v>
          </cell>
          <cell r="I1659">
            <v>3063</v>
          </cell>
          <cell r="J1659" t="str">
            <v>Coalition</v>
          </cell>
          <cell r="K1659" t="str">
            <v>per DOP website</v>
          </cell>
          <cell r="L1659">
            <v>41456</v>
          </cell>
          <cell r="M1659">
            <v>42042</v>
          </cell>
          <cell r="N1659" t="b">
            <v>0</v>
          </cell>
          <cell r="O1659">
            <v>3063</v>
          </cell>
        </row>
        <row r="1660">
          <cell r="E1660" t="str">
            <v>38MONTHLYINON-REPRESENTED STATE EMPLOYEES</v>
          </cell>
          <cell r="F1660" t="str">
            <v>38</v>
          </cell>
          <cell r="G1660" t="str">
            <v>Monthly</v>
          </cell>
          <cell r="H1660" t="str">
            <v>I</v>
          </cell>
          <cell r="I1660">
            <v>3063</v>
          </cell>
          <cell r="J1660" t="str">
            <v>Non-Represented State Employees</v>
          </cell>
          <cell r="K1660" t="str">
            <v>per DOP website</v>
          </cell>
          <cell r="L1660">
            <v>41456</v>
          </cell>
          <cell r="M1660">
            <v>11062</v>
          </cell>
          <cell r="N1660" t="b">
            <v>0</v>
          </cell>
          <cell r="O1660">
            <v>3063</v>
          </cell>
        </row>
        <row r="1661">
          <cell r="E1661" t="str">
            <v>38MONTHLYITEAMSTERS LOCAL UNION NUMBER 117</v>
          </cell>
          <cell r="F1661" t="str">
            <v>38</v>
          </cell>
          <cell r="G1661" t="str">
            <v>Monthly</v>
          </cell>
          <cell r="H1661" t="str">
            <v>I</v>
          </cell>
          <cell r="I1661">
            <v>3102</v>
          </cell>
          <cell r="J1661" t="str">
            <v>Teamsters Local Union Number 117</v>
          </cell>
          <cell r="K1661" t="str">
            <v>per Noli Benitez 201307</v>
          </cell>
          <cell r="L1661">
            <v>41456</v>
          </cell>
          <cell r="M1661">
            <v>11062</v>
          </cell>
          <cell r="N1661" t="b">
            <v>0</v>
          </cell>
          <cell r="O1661">
            <v>3102</v>
          </cell>
        </row>
        <row r="1662">
          <cell r="E1662" t="str">
            <v>38MONTHLYIWASHINGTON FEDERATION OF STATE EMPLOYEES</v>
          </cell>
          <cell r="F1662" t="str">
            <v>38</v>
          </cell>
          <cell r="G1662" t="str">
            <v>Monthly</v>
          </cell>
          <cell r="H1662" t="str">
            <v>I</v>
          </cell>
          <cell r="I1662">
            <v>3063</v>
          </cell>
          <cell r="J1662" t="str">
            <v>Washington Federation of State Employees</v>
          </cell>
          <cell r="K1662" t="str">
            <v>per DOP website</v>
          </cell>
          <cell r="L1662">
            <v>41456</v>
          </cell>
          <cell r="M1662">
            <v>24986</v>
          </cell>
          <cell r="N1662" t="b">
            <v>0</v>
          </cell>
          <cell r="O1662">
            <v>3063</v>
          </cell>
        </row>
        <row r="1663">
          <cell r="E1663" t="str">
            <v>38MONTHLYIWASHINGTON PUBLIC EMPLOYEES ASSOCIATION</v>
          </cell>
          <cell r="F1663" t="str">
            <v>38</v>
          </cell>
          <cell r="G1663" t="str">
            <v>Monthly</v>
          </cell>
          <cell r="H1663" t="str">
            <v>I</v>
          </cell>
          <cell r="I1663">
            <v>3063</v>
          </cell>
          <cell r="J1663" t="str">
            <v>Washington Public Employees Association</v>
          </cell>
          <cell r="K1663" t="str">
            <v>per DOP website</v>
          </cell>
          <cell r="L1663">
            <v>41456</v>
          </cell>
          <cell r="M1663">
            <v>29250</v>
          </cell>
          <cell r="N1663" t="b">
            <v>0</v>
          </cell>
          <cell r="O1663">
            <v>3063</v>
          </cell>
        </row>
        <row r="1664">
          <cell r="E1664" t="str">
            <v>38MONTHLYJCOALITION</v>
          </cell>
          <cell r="F1664" t="str">
            <v>38</v>
          </cell>
          <cell r="G1664" t="str">
            <v>Monthly</v>
          </cell>
          <cell r="H1664" t="str">
            <v>J</v>
          </cell>
          <cell r="I1664">
            <v>3135</v>
          </cell>
          <cell r="J1664" t="str">
            <v>Coalition</v>
          </cell>
          <cell r="K1664" t="str">
            <v>per DOP website</v>
          </cell>
          <cell r="L1664">
            <v>41456</v>
          </cell>
          <cell r="M1664">
            <v>42043</v>
          </cell>
          <cell r="N1664" t="b">
            <v>0</v>
          </cell>
          <cell r="O1664">
            <v>3135</v>
          </cell>
        </row>
        <row r="1665">
          <cell r="E1665" t="str">
            <v>38MONTHLYJNON-REPRESENTED STATE EMPLOYEES</v>
          </cell>
          <cell r="F1665" t="str">
            <v>38</v>
          </cell>
          <cell r="G1665" t="str">
            <v>Monthly</v>
          </cell>
          <cell r="H1665" t="str">
            <v>J</v>
          </cell>
          <cell r="I1665">
            <v>3135</v>
          </cell>
          <cell r="J1665" t="str">
            <v>Non-Represented State Employees</v>
          </cell>
          <cell r="K1665" t="str">
            <v>per DOP website</v>
          </cell>
          <cell r="L1665">
            <v>41456</v>
          </cell>
          <cell r="M1665">
            <v>11063</v>
          </cell>
          <cell r="N1665" t="b">
            <v>0</v>
          </cell>
          <cell r="O1665">
            <v>3135</v>
          </cell>
        </row>
        <row r="1666">
          <cell r="E1666" t="str">
            <v>38MONTHLYJTEAMSTERS LOCAL UNION NUMBER 117</v>
          </cell>
          <cell r="F1666" t="str">
            <v>38</v>
          </cell>
          <cell r="G1666" t="str">
            <v>Monthly</v>
          </cell>
          <cell r="H1666" t="str">
            <v>J</v>
          </cell>
          <cell r="I1666">
            <v>3176</v>
          </cell>
          <cell r="J1666" t="str">
            <v>Teamsters Local Union Number 117</v>
          </cell>
          <cell r="K1666" t="str">
            <v>per Noli Benitez 201307</v>
          </cell>
          <cell r="L1666">
            <v>41456</v>
          </cell>
          <cell r="M1666">
            <v>11063</v>
          </cell>
          <cell r="N1666" t="b">
            <v>0</v>
          </cell>
          <cell r="O1666">
            <v>3176</v>
          </cell>
        </row>
        <row r="1667">
          <cell r="E1667" t="str">
            <v>38MONTHLYJWASHINGTON FEDERATION OF STATE EMPLOYEES</v>
          </cell>
          <cell r="F1667" t="str">
            <v>38</v>
          </cell>
          <cell r="G1667" t="str">
            <v>Monthly</v>
          </cell>
          <cell r="H1667" t="str">
            <v>J</v>
          </cell>
          <cell r="I1667">
            <v>3135</v>
          </cell>
          <cell r="J1667" t="str">
            <v>Washington Federation of State Employees</v>
          </cell>
          <cell r="K1667" t="str">
            <v>per DOP website</v>
          </cell>
          <cell r="L1667">
            <v>41456</v>
          </cell>
          <cell r="M1667">
            <v>24987</v>
          </cell>
          <cell r="N1667" t="b">
            <v>0</v>
          </cell>
          <cell r="O1667">
            <v>3135</v>
          </cell>
        </row>
        <row r="1668">
          <cell r="E1668" t="str">
            <v>38MONTHLYJWASHINGTON PUBLIC EMPLOYEES ASSOCIATION</v>
          </cell>
          <cell r="F1668" t="str">
            <v>38</v>
          </cell>
          <cell r="G1668" t="str">
            <v>Monthly</v>
          </cell>
          <cell r="H1668" t="str">
            <v>J</v>
          </cell>
          <cell r="I1668">
            <v>3135</v>
          </cell>
          <cell r="J1668" t="str">
            <v>Washington Public Employees Association</v>
          </cell>
          <cell r="K1668" t="str">
            <v>per DOP website</v>
          </cell>
          <cell r="L1668">
            <v>41456</v>
          </cell>
          <cell r="M1668">
            <v>29251</v>
          </cell>
          <cell r="N1668" t="b">
            <v>0</v>
          </cell>
          <cell r="O1668">
            <v>3135</v>
          </cell>
        </row>
        <row r="1669">
          <cell r="E1669" t="str">
            <v>38MONTHLYKCOALITION</v>
          </cell>
          <cell r="F1669" t="str">
            <v>38</v>
          </cell>
          <cell r="G1669" t="str">
            <v>Monthly</v>
          </cell>
          <cell r="H1669" t="str">
            <v>K</v>
          </cell>
          <cell r="I1669">
            <v>3213</v>
          </cell>
          <cell r="J1669" t="str">
            <v>Coalition</v>
          </cell>
          <cell r="K1669" t="str">
            <v>per DOP website</v>
          </cell>
          <cell r="L1669">
            <v>41456</v>
          </cell>
          <cell r="M1669">
            <v>42044</v>
          </cell>
          <cell r="N1669" t="b">
            <v>0</v>
          </cell>
          <cell r="O1669">
            <v>3213</v>
          </cell>
        </row>
        <row r="1670">
          <cell r="E1670" t="str">
            <v>38MONTHLYKNON-REPRESENTED STATE EMPLOYEES</v>
          </cell>
          <cell r="F1670" t="str">
            <v>38</v>
          </cell>
          <cell r="G1670" t="str">
            <v>Monthly</v>
          </cell>
          <cell r="H1670" t="str">
            <v>K</v>
          </cell>
          <cell r="I1670">
            <v>3213</v>
          </cell>
          <cell r="J1670" t="str">
            <v>Non-Represented State Employees</v>
          </cell>
          <cell r="K1670" t="str">
            <v>per DOP website</v>
          </cell>
          <cell r="L1670">
            <v>41456</v>
          </cell>
          <cell r="M1670">
            <v>11064</v>
          </cell>
          <cell r="N1670" t="b">
            <v>0</v>
          </cell>
          <cell r="O1670">
            <v>3213</v>
          </cell>
        </row>
        <row r="1671">
          <cell r="E1671" t="str">
            <v>38MONTHLYKTEAMSTERS LOCAL UNION NUMBER 117</v>
          </cell>
          <cell r="F1671" t="str">
            <v>38</v>
          </cell>
          <cell r="G1671" t="str">
            <v>Monthly</v>
          </cell>
          <cell r="H1671" t="str">
            <v>K</v>
          </cell>
          <cell r="I1671">
            <v>3254</v>
          </cell>
          <cell r="J1671" t="str">
            <v>Teamsters Local Union Number 117</v>
          </cell>
          <cell r="K1671" t="str">
            <v>per Noli Benitez 201307</v>
          </cell>
          <cell r="L1671">
            <v>41456</v>
          </cell>
          <cell r="M1671">
            <v>11064</v>
          </cell>
          <cell r="N1671" t="b">
            <v>0</v>
          </cell>
          <cell r="O1671">
            <v>3254</v>
          </cell>
        </row>
        <row r="1672">
          <cell r="E1672" t="str">
            <v>38MONTHLYKWASHINGTON FEDERATION OF STATE EMPLOYEES</v>
          </cell>
          <cell r="F1672" t="str">
            <v>38</v>
          </cell>
          <cell r="G1672" t="str">
            <v>Monthly</v>
          </cell>
          <cell r="H1672" t="str">
            <v>K</v>
          </cell>
          <cell r="I1672">
            <v>3213</v>
          </cell>
          <cell r="J1672" t="str">
            <v>Washington Federation of State Employees</v>
          </cell>
          <cell r="K1672" t="str">
            <v>per DOP website</v>
          </cell>
          <cell r="L1672">
            <v>41456</v>
          </cell>
          <cell r="M1672">
            <v>24988</v>
          </cell>
          <cell r="N1672" t="b">
            <v>0</v>
          </cell>
          <cell r="O1672">
            <v>3213</v>
          </cell>
        </row>
        <row r="1673">
          <cell r="E1673" t="str">
            <v>38MONTHLYKWASHINGTON PUBLIC EMPLOYEES ASSOCIATION</v>
          </cell>
          <cell r="F1673" t="str">
            <v>38</v>
          </cell>
          <cell r="G1673" t="str">
            <v>Monthly</v>
          </cell>
          <cell r="H1673" t="str">
            <v>K</v>
          </cell>
          <cell r="I1673">
            <v>3213</v>
          </cell>
          <cell r="J1673" t="str">
            <v>Washington Public Employees Association</v>
          </cell>
          <cell r="K1673" t="str">
            <v>per DOP website</v>
          </cell>
          <cell r="L1673">
            <v>41456</v>
          </cell>
          <cell r="M1673">
            <v>29252</v>
          </cell>
          <cell r="N1673" t="b">
            <v>0</v>
          </cell>
          <cell r="O1673">
            <v>3213</v>
          </cell>
        </row>
        <row r="1674">
          <cell r="E1674" t="str">
            <v>38MONTHLYLCOALITION</v>
          </cell>
          <cell r="F1674" t="str">
            <v>38</v>
          </cell>
          <cell r="G1674" t="str">
            <v>Monthly</v>
          </cell>
          <cell r="H1674" t="str">
            <v>L</v>
          </cell>
          <cell r="I1674">
            <v>3293</v>
          </cell>
          <cell r="J1674" t="str">
            <v>Coalition</v>
          </cell>
          <cell r="K1674" t="str">
            <v>per DOP website</v>
          </cell>
          <cell r="L1674">
            <v>41456</v>
          </cell>
          <cell r="M1674">
            <v>42045</v>
          </cell>
          <cell r="N1674" t="b">
            <v>0</v>
          </cell>
          <cell r="O1674">
            <v>3293</v>
          </cell>
        </row>
        <row r="1675">
          <cell r="E1675" t="str">
            <v>38MONTHLYLNON-REPRESENTED STATE EMPLOYEES</v>
          </cell>
          <cell r="F1675" t="str">
            <v>38</v>
          </cell>
          <cell r="G1675" t="str">
            <v>Monthly</v>
          </cell>
          <cell r="H1675" t="str">
            <v>L</v>
          </cell>
          <cell r="I1675">
            <v>3293</v>
          </cell>
          <cell r="J1675" t="str">
            <v>Non-Represented State Employees</v>
          </cell>
          <cell r="K1675" t="str">
            <v>per DOP website</v>
          </cell>
          <cell r="L1675">
            <v>41456</v>
          </cell>
          <cell r="M1675">
            <v>11065</v>
          </cell>
          <cell r="N1675" t="b">
            <v>0</v>
          </cell>
          <cell r="O1675">
            <v>3293</v>
          </cell>
        </row>
        <row r="1676">
          <cell r="E1676" t="str">
            <v>38MONTHLYLTEAMSTERS LOCAL UNION NUMBER 117</v>
          </cell>
          <cell r="F1676" t="str">
            <v>38</v>
          </cell>
          <cell r="G1676" t="str">
            <v>Monthly</v>
          </cell>
          <cell r="H1676" t="str">
            <v>L</v>
          </cell>
          <cell r="I1676">
            <v>3334</v>
          </cell>
          <cell r="J1676" t="str">
            <v>Teamsters Local Union Number 117</v>
          </cell>
          <cell r="K1676" t="str">
            <v>per Noli Benitez 201307</v>
          </cell>
          <cell r="L1676">
            <v>41456</v>
          </cell>
          <cell r="M1676">
            <v>11065</v>
          </cell>
          <cell r="N1676" t="b">
            <v>0</v>
          </cell>
          <cell r="O1676">
            <v>3334</v>
          </cell>
        </row>
        <row r="1677">
          <cell r="E1677" t="str">
            <v>38MONTHLYLWASHINGTON FEDERATION OF STATE EMPLOYEES</v>
          </cell>
          <cell r="F1677" t="str">
            <v>38</v>
          </cell>
          <cell r="G1677" t="str">
            <v>Monthly</v>
          </cell>
          <cell r="H1677" t="str">
            <v>L</v>
          </cell>
          <cell r="I1677">
            <v>3293</v>
          </cell>
          <cell r="J1677" t="str">
            <v>Washington Federation of State Employees</v>
          </cell>
          <cell r="K1677" t="str">
            <v>per DOP website</v>
          </cell>
          <cell r="L1677">
            <v>41456</v>
          </cell>
          <cell r="M1677">
            <v>24989</v>
          </cell>
          <cell r="N1677" t="b">
            <v>0</v>
          </cell>
          <cell r="O1677">
            <v>3293</v>
          </cell>
        </row>
        <row r="1678">
          <cell r="E1678" t="str">
            <v>38MONTHLYLWASHINGTON PUBLIC EMPLOYEES ASSOCIATION</v>
          </cell>
          <cell r="F1678" t="str">
            <v>38</v>
          </cell>
          <cell r="G1678" t="str">
            <v>Monthly</v>
          </cell>
          <cell r="H1678" t="str">
            <v>L</v>
          </cell>
          <cell r="I1678">
            <v>3293</v>
          </cell>
          <cell r="J1678" t="str">
            <v>Washington Public Employees Association</v>
          </cell>
          <cell r="K1678" t="str">
            <v>per DOP website</v>
          </cell>
          <cell r="L1678">
            <v>41456</v>
          </cell>
          <cell r="M1678">
            <v>29253</v>
          </cell>
          <cell r="N1678" t="b">
            <v>0</v>
          </cell>
          <cell r="O1678">
            <v>3293</v>
          </cell>
        </row>
        <row r="1679">
          <cell r="E1679" t="str">
            <v>38MONTHLYMCOALITION</v>
          </cell>
          <cell r="F1679" t="str">
            <v>38</v>
          </cell>
          <cell r="G1679" t="str">
            <v>Monthly</v>
          </cell>
          <cell r="H1679" t="str">
            <v>M</v>
          </cell>
          <cell r="I1679">
            <v>3377</v>
          </cell>
          <cell r="J1679" t="str">
            <v>Coalition</v>
          </cell>
          <cell r="K1679" t="str">
            <v>per DOP website</v>
          </cell>
          <cell r="L1679">
            <v>41456</v>
          </cell>
          <cell r="M1679">
            <v>42046</v>
          </cell>
          <cell r="N1679" t="b">
            <v>0</v>
          </cell>
          <cell r="O1679">
            <v>3377</v>
          </cell>
        </row>
        <row r="1680">
          <cell r="E1680" t="str">
            <v>38MONTHLYMNON-REPRESENTED STATE EMPLOYEES</v>
          </cell>
          <cell r="F1680" t="str">
            <v>38</v>
          </cell>
          <cell r="G1680" t="str">
            <v>Monthly</v>
          </cell>
          <cell r="H1680" t="str">
            <v>M</v>
          </cell>
          <cell r="I1680">
            <v>3377</v>
          </cell>
          <cell r="J1680" t="str">
            <v>Non-Represented State Employees</v>
          </cell>
          <cell r="K1680" t="str">
            <v>per DOP website</v>
          </cell>
          <cell r="L1680">
            <v>41456</v>
          </cell>
          <cell r="M1680">
            <v>11066</v>
          </cell>
          <cell r="N1680" t="b">
            <v>0</v>
          </cell>
          <cell r="O1680">
            <v>3377</v>
          </cell>
        </row>
        <row r="1681">
          <cell r="E1681" t="str">
            <v>38MONTHLYMTEAMSTERS LOCAL UNION NUMBER 117</v>
          </cell>
          <cell r="F1681" t="str">
            <v>38</v>
          </cell>
          <cell r="G1681" t="str">
            <v>Monthly</v>
          </cell>
          <cell r="H1681" t="str">
            <v>M</v>
          </cell>
          <cell r="I1681">
            <v>3420</v>
          </cell>
          <cell r="J1681" t="str">
            <v>Teamsters Local Union Number 117</v>
          </cell>
          <cell r="K1681" t="str">
            <v>per Noli Benitez 201307</v>
          </cell>
          <cell r="L1681">
            <v>41456</v>
          </cell>
          <cell r="M1681">
            <v>11066</v>
          </cell>
          <cell r="N1681" t="b">
            <v>0</v>
          </cell>
          <cell r="O1681">
            <v>3420</v>
          </cell>
        </row>
        <row r="1682">
          <cell r="E1682" t="str">
            <v>38MONTHLYMWASHINGTON FEDERATION OF STATE EMPLOYEES</v>
          </cell>
          <cell r="F1682" t="str">
            <v>38</v>
          </cell>
          <cell r="G1682" t="str">
            <v>Monthly</v>
          </cell>
          <cell r="H1682" t="str">
            <v>M</v>
          </cell>
          <cell r="I1682">
            <v>3377</v>
          </cell>
          <cell r="J1682" t="str">
            <v>Washington Federation of State Employees</v>
          </cell>
          <cell r="K1682" t="str">
            <v>per DOP website</v>
          </cell>
          <cell r="L1682">
            <v>41456</v>
          </cell>
          <cell r="M1682">
            <v>24990</v>
          </cell>
          <cell r="N1682" t="b">
            <v>0</v>
          </cell>
          <cell r="O1682">
            <v>3377</v>
          </cell>
        </row>
        <row r="1683">
          <cell r="E1683" t="str">
            <v>38MONTHLYMWASHINGTON PUBLIC EMPLOYEES ASSOCIATION</v>
          </cell>
          <cell r="F1683" t="str">
            <v>38</v>
          </cell>
          <cell r="G1683" t="str">
            <v>Monthly</v>
          </cell>
          <cell r="H1683" t="str">
            <v>M</v>
          </cell>
          <cell r="I1683">
            <v>3377</v>
          </cell>
          <cell r="J1683" t="str">
            <v>Washington Public Employees Association</v>
          </cell>
          <cell r="K1683" t="str">
            <v>per DOP website</v>
          </cell>
          <cell r="L1683">
            <v>41456</v>
          </cell>
          <cell r="M1683">
            <v>29254</v>
          </cell>
          <cell r="N1683" t="b">
            <v>0</v>
          </cell>
          <cell r="O1683">
            <v>3377</v>
          </cell>
        </row>
        <row r="1684">
          <cell r="E1684" t="str">
            <v>39ENMONTHLYACOALITION</v>
          </cell>
          <cell r="F1684" t="str">
            <v>39EN</v>
          </cell>
          <cell r="G1684" t="str">
            <v>Monthly</v>
          </cell>
          <cell r="H1684" t="str">
            <v>A</v>
          </cell>
          <cell r="I1684">
            <v>2777</v>
          </cell>
          <cell r="J1684" t="str">
            <v>Coalition</v>
          </cell>
          <cell r="K1684" t="str">
            <v>39E1 - per DOP website</v>
          </cell>
          <cell r="L1684">
            <v>41456</v>
          </cell>
          <cell r="M1684">
            <v>20082</v>
          </cell>
          <cell r="N1684" t="b">
            <v>1</v>
          </cell>
          <cell r="O1684">
            <v>2777</v>
          </cell>
        </row>
        <row r="1685">
          <cell r="E1685" t="str">
            <v>39ENMONTHLYANON-REPRESENTED STATE EMPLOYEES</v>
          </cell>
          <cell r="F1685" t="str">
            <v>39EN</v>
          </cell>
          <cell r="G1685" t="str">
            <v>Monthly</v>
          </cell>
          <cell r="H1685" t="str">
            <v>A</v>
          </cell>
          <cell r="I1685">
            <v>2777</v>
          </cell>
          <cell r="J1685" t="str">
            <v>Non-Represented State Employees</v>
          </cell>
          <cell r="K1685" t="str">
            <v>39EN - per DOP website</v>
          </cell>
          <cell r="L1685">
            <v>41456</v>
          </cell>
          <cell r="M1685">
            <v>14286</v>
          </cell>
          <cell r="N1685" t="b">
            <v>1</v>
          </cell>
          <cell r="O1685">
            <v>2777</v>
          </cell>
        </row>
        <row r="1686">
          <cell r="E1686" t="str">
            <v>39ENMONTHLYASERVICE EMPLOYEES INTERNATIONAL UNION DISTRICT 1199 NW</v>
          </cell>
          <cell r="F1686" t="str">
            <v>39EN</v>
          </cell>
          <cell r="G1686" t="str">
            <v>Monthly</v>
          </cell>
          <cell r="H1686" t="str">
            <v>A</v>
          </cell>
          <cell r="I1686">
            <v>2777</v>
          </cell>
          <cell r="J1686" t="str">
            <v>Service Employees International Union District 1199 NW</v>
          </cell>
          <cell r="K1686" t="str">
            <v>39E1 - per DOP website</v>
          </cell>
          <cell r="L1686">
            <v>41456</v>
          </cell>
          <cell r="M1686">
            <v>16218</v>
          </cell>
          <cell r="N1686" t="b">
            <v>1</v>
          </cell>
          <cell r="O1686">
            <v>2777</v>
          </cell>
        </row>
        <row r="1687">
          <cell r="E1687" t="str">
            <v>39ENMONTHLYATEAMSTERS LOCAL UNION NUMBER 117</v>
          </cell>
          <cell r="F1687" t="str">
            <v>39EN</v>
          </cell>
          <cell r="G1687" t="str">
            <v>Monthly</v>
          </cell>
          <cell r="H1687" t="str">
            <v>A</v>
          </cell>
          <cell r="I1687">
            <v>2813</v>
          </cell>
          <cell r="J1687" t="str">
            <v>Teamsters Local Union Number 117</v>
          </cell>
          <cell r="K1687" t="str">
            <v>39E2 - per DOP website</v>
          </cell>
          <cell r="L1687">
            <v>41456</v>
          </cell>
          <cell r="M1687">
            <v>22014</v>
          </cell>
          <cell r="N1687" t="b">
            <v>1</v>
          </cell>
          <cell r="O1687">
            <v>2813</v>
          </cell>
        </row>
        <row r="1688">
          <cell r="E1688" t="str">
            <v>39ENMONTHLYAWASHINGTON FEDERATION OF STATE EMPLOYEES</v>
          </cell>
          <cell r="F1688" t="str">
            <v>39EN</v>
          </cell>
          <cell r="G1688" t="str">
            <v>Monthly</v>
          </cell>
          <cell r="H1688" t="str">
            <v>A</v>
          </cell>
          <cell r="I1688">
            <v>2777</v>
          </cell>
          <cell r="J1688" t="str">
            <v>Washington Federation of State Employees</v>
          </cell>
          <cell r="K1688" t="str">
            <v>39E1 - per DOP website</v>
          </cell>
          <cell r="L1688">
            <v>41456</v>
          </cell>
          <cell r="M1688">
            <v>18150</v>
          </cell>
          <cell r="N1688" t="b">
            <v>1</v>
          </cell>
          <cell r="O1688">
            <v>2777</v>
          </cell>
        </row>
        <row r="1689">
          <cell r="E1689" t="str">
            <v>39ENMONTHLYBCOALITION</v>
          </cell>
          <cell r="F1689" t="str">
            <v>39EN</v>
          </cell>
          <cell r="G1689" t="str">
            <v>Monthly</v>
          </cell>
          <cell r="H1689" t="str">
            <v>B</v>
          </cell>
          <cell r="I1689">
            <v>2842</v>
          </cell>
          <cell r="J1689" t="str">
            <v>Coalition</v>
          </cell>
          <cell r="K1689" t="str">
            <v>39E1 - per DOP website</v>
          </cell>
          <cell r="L1689">
            <v>41456</v>
          </cell>
          <cell r="M1689">
            <v>20083</v>
          </cell>
          <cell r="N1689" t="b">
            <v>1</v>
          </cell>
          <cell r="O1689">
            <v>2842</v>
          </cell>
        </row>
        <row r="1690">
          <cell r="E1690" t="str">
            <v>39ENMONTHLYBNON-REPRESENTED STATE EMPLOYEES</v>
          </cell>
          <cell r="F1690" t="str">
            <v>39EN</v>
          </cell>
          <cell r="G1690" t="str">
            <v>Monthly</v>
          </cell>
          <cell r="H1690" t="str">
            <v>B</v>
          </cell>
          <cell r="I1690">
            <v>2842</v>
          </cell>
          <cell r="J1690" t="str">
            <v>Non-Represented State Employees</v>
          </cell>
          <cell r="K1690" t="str">
            <v>39EN - per DOP website</v>
          </cell>
          <cell r="L1690">
            <v>41456</v>
          </cell>
          <cell r="M1690">
            <v>14287</v>
          </cell>
          <cell r="N1690" t="b">
            <v>1</v>
          </cell>
          <cell r="O1690">
            <v>2842</v>
          </cell>
        </row>
        <row r="1691">
          <cell r="E1691" t="str">
            <v>39ENMONTHLYBSERVICE EMPLOYEES INTERNATIONAL UNION DISTRICT 1199 NW</v>
          </cell>
          <cell r="F1691" t="str">
            <v>39EN</v>
          </cell>
          <cell r="G1691" t="str">
            <v>Monthly</v>
          </cell>
          <cell r="H1691" t="str">
            <v>B</v>
          </cell>
          <cell r="I1691">
            <v>2842</v>
          </cell>
          <cell r="J1691" t="str">
            <v>Service Employees International Union District 1199 NW</v>
          </cell>
          <cell r="K1691" t="str">
            <v>39E1 - per DOP website</v>
          </cell>
          <cell r="L1691">
            <v>41456</v>
          </cell>
          <cell r="M1691">
            <v>16219</v>
          </cell>
          <cell r="N1691" t="b">
            <v>1</v>
          </cell>
          <cell r="O1691">
            <v>2842</v>
          </cell>
        </row>
        <row r="1692">
          <cell r="E1692" t="str">
            <v>39ENMONTHLYBTEAMSTERS LOCAL UNION NUMBER 117</v>
          </cell>
          <cell r="F1692" t="str">
            <v>39EN</v>
          </cell>
          <cell r="G1692" t="str">
            <v>Monthly</v>
          </cell>
          <cell r="H1692" t="str">
            <v>B</v>
          </cell>
          <cell r="I1692">
            <v>2877</v>
          </cell>
          <cell r="J1692" t="str">
            <v>Teamsters Local Union Number 117</v>
          </cell>
          <cell r="K1692" t="str">
            <v>39E2 - per DOP website</v>
          </cell>
          <cell r="L1692">
            <v>41456</v>
          </cell>
          <cell r="M1692">
            <v>22015</v>
          </cell>
          <cell r="N1692" t="b">
            <v>1</v>
          </cell>
          <cell r="O1692">
            <v>2877</v>
          </cell>
        </row>
        <row r="1693">
          <cell r="E1693" t="str">
            <v>39ENMONTHLYBWASHINGTON FEDERATION OF STATE EMPLOYEES</v>
          </cell>
          <cell r="F1693" t="str">
            <v>39EN</v>
          </cell>
          <cell r="G1693" t="str">
            <v>Monthly</v>
          </cell>
          <cell r="H1693" t="str">
            <v>B</v>
          </cell>
          <cell r="I1693">
            <v>2842</v>
          </cell>
          <cell r="J1693" t="str">
            <v>Washington Federation of State Employees</v>
          </cell>
          <cell r="K1693" t="str">
            <v>39E1 - per DOP website</v>
          </cell>
          <cell r="L1693">
            <v>41456</v>
          </cell>
          <cell r="M1693">
            <v>18151</v>
          </cell>
          <cell r="N1693" t="b">
            <v>1</v>
          </cell>
          <cell r="O1693">
            <v>2842</v>
          </cell>
        </row>
        <row r="1694">
          <cell r="E1694" t="str">
            <v>39ENMONTHLYCCOALITION</v>
          </cell>
          <cell r="F1694" t="str">
            <v>39EN</v>
          </cell>
          <cell r="G1694" t="str">
            <v>Monthly</v>
          </cell>
          <cell r="H1694" t="str">
            <v>C</v>
          </cell>
          <cell r="I1694">
            <v>2912</v>
          </cell>
          <cell r="J1694" t="str">
            <v>Coalition</v>
          </cell>
          <cell r="K1694" t="str">
            <v>39E1 - per DOP website</v>
          </cell>
          <cell r="L1694">
            <v>41456</v>
          </cell>
          <cell r="M1694">
            <v>20084</v>
          </cell>
          <cell r="N1694" t="b">
            <v>1</v>
          </cell>
          <cell r="O1694">
            <v>2912</v>
          </cell>
        </row>
        <row r="1695">
          <cell r="E1695" t="str">
            <v>39ENMONTHLYCNON-REPRESENTED STATE EMPLOYEES</v>
          </cell>
          <cell r="F1695" t="str">
            <v>39EN</v>
          </cell>
          <cell r="G1695" t="str">
            <v>Monthly</v>
          </cell>
          <cell r="H1695" t="str">
            <v>C</v>
          </cell>
          <cell r="I1695">
            <v>2912</v>
          </cell>
          <cell r="J1695" t="str">
            <v>Non-Represented State Employees</v>
          </cell>
          <cell r="K1695" t="str">
            <v>39EN - per DOP website</v>
          </cell>
          <cell r="L1695">
            <v>41456</v>
          </cell>
          <cell r="M1695">
            <v>14288</v>
          </cell>
          <cell r="N1695" t="b">
            <v>1</v>
          </cell>
          <cell r="O1695">
            <v>2912</v>
          </cell>
        </row>
        <row r="1696">
          <cell r="E1696" t="str">
            <v>39ENMONTHLYCSERVICE EMPLOYEES INTERNATIONAL UNION DISTRICT 1199 NW</v>
          </cell>
          <cell r="F1696" t="str">
            <v>39EN</v>
          </cell>
          <cell r="G1696" t="str">
            <v>Monthly</v>
          </cell>
          <cell r="H1696" t="str">
            <v>C</v>
          </cell>
          <cell r="I1696">
            <v>2912</v>
          </cell>
          <cell r="J1696" t="str">
            <v>Service Employees International Union District 1199 NW</v>
          </cell>
          <cell r="K1696" t="str">
            <v>39E1 - per DOP website</v>
          </cell>
          <cell r="L1696">
            <v>41456</v>
          </cell>
          <cell r="M1696">
            <v>16220</v>
          </cell>
          <cell r="N1696" t="b">
            <v>1</v>
          </cell>
          <cell r="O1696">
            <v>2912</v>
          </cell>
        </row>
        <row r="1697">
          <cell r="E1697" t="str">
            <v>39ENMONTHLYCTEAMSTERS LOCAL UNION NUMBER 117</v>
          </cell>
          <cell r="F1697" t="str">
            <v>39EN</v>
          </cell>
          <cell r="G1697" t="str">
            <v>Monthly</v>
          </cell>
          <cell r="H1697" t="str">
            <v>C</v>
          </cell>
          <cell r="I1697">
            <v>2949</v>
          </cell>
          <cell r="J1697" t="str">
            <v>Teamsters Local Union Number 117</v>
          </cell>
          <cell r="K1697" t="str">
            <v>39E2 - per DOP website</v>
          </cell>
          <cell r="L1697">
            <v>41456</v>
          </cell>
          <cell r="M1697">
            <v>22016</v>
          </cell>
          <cell r="N1697" t="b">
            <v>1</v>
          </cell>
          <cell r="O1697">
            <v>2949</v>
          </cell>
        </row>
        <row r="1698">
          <cell r="E1698" t="str">
            <v>39ENMONTHLYCWASHINGTON FEDERATION OF STATE EMPLOYEES</v>
          </cell>
          <cell r="F1698" t="str">
            <v>39EN</v>
          </cell>
          <cell r="G1698" t="str">
            <v>Monthly</v>
          </cell>
          <cell r="H1698" t="str">
            <v>C</v>
          </cell>
          <cell r="I1698">
            <v>2912</v>
          </cell>
          <cell r="J1698" t="str">
            <v>Washington Federation of State Employees</v>
          </cell>
          <cell r="K1698" t="str">
            <v>39E1 - per DOP website</v>
          </cell>
          <cell r="L1698">
            <v>41456</v>
          </cell>
          <cell r="M1698">
            <v>18152</v>
          </cell>
          <cell r="N1698" t="b">
            <v>1</v>
          </cell>
          <cell r="O1698">
            <v>2912</v>
          </cell>
        </row>
        <row r="1699">
          <cell r="E1699" t="str">
            <v>39ENMONTHLYDCOALITION</v>
          </cell>
          <cell r="F1699" t="str">
            <v>39EN</v>
          </cell>
          <cell r="G1699" t="str">
            <v>Monthly</v>
          </cell>
          <cell r="H1699" t="str">
            <v>D</v>
          </cell>
          <cell r="I1699">
            <v>2979</v>
          </cell>
          <cell r="J1699" t="str">
            <v>Coalition</v>
          </cell>
          <cell r="K1699" t="str">
            <v>39E1 - per DOP website</v>
          </cell>
          <cell r="L1699">
            <v>41456</v>
          </cell>
          <cell r="M1699">
            <v>20085</v>
          </cell>
          <cell r="N1699" t="b">
            <v>1</v>
          </cell>
          <cell r="O1699">
            <v>2979</v>
          </cell>
        </row>
        <row r="1700">
          <cell r="E1700" t="str">
            <v>39ENMONTHLYDNON-REPRESENTED STATE EMPLOYEES</v>
          </cell>
          <cell r="F1700" t="str">
            <v>39EN</v>
          </cell>
          <cell r="G1700" t="str">
            <v>Monthly</v>
          </cell>
          <cell r="H1700" t="str">
            <v>D</v>
          </cell>
          <cell r="I1700">
            <v>2979</v>
          </cell>
          <cell r="J1700" t="str">
            <v>Non-Represented State Employees</v>
          </cell>
          <cell r="K1700" t="str">
            <v>39EN - per DOP website</v>
          </cell>
          <cell r="L1700">
            <v>41456</v>
          </cell>
          <cell r="M1700">
            <v>14289</v>
          </cell>
          <cell r="N1700" t="b">
            <v>1</v>
          </cell>
          <cell r="O1700">
            <v>2979</v>
          </cell>
        </row>
        <row r="1701">
          <cell r="E1701" t="str">
            <v>39ENMONTHLYDSERVICE EMPLOYEES INTERNATIONAL UNION DISTRICT 1199 NW</v>
          </cell>
          <cell r="F1701" t="str">
            <v>39EN</v>
          </cell>
          <cell r="G1701" t="str">
            <v>Monthly</v>
          </cell>
          <cell r="H1701" t="str">
            <v>D</v>
          </cell>
          <cell r="I1701">
            <v>2979</v>
          </cell>
          <cell r="J1701" t="str">
            <v>Service Employees International Union District 1199 NW</v>
          </cell>
          <cell r="K1701" t="str">
            <v>39E1 - per DOP website</v>
          </cell>
          <cell r="L1701">
            <v>41456</v>
          </cell>
          <cell r="M1701">
            <v>16221</v>
          </cell>
          <cell r="N1701" t="b">
            <v>1</v>
          </cell>
          <cell r="O1701">
            <v>2979</v>
          </cell>
        </row>
        <row r="1702">
          <cell r="E1702" t="str">
            <v>39ENMONTHLYDTEAMSTERS LOCAL UNION NUMBER 117</v>
          </cell>
          <cell r="F1702" t="str">
            <v>39EN</v>
          </cell>
          <cell r="G1702" t="str">
            <v>Monthly</v>
          </cell>
          <cell r="H1702" t="str">
            <v>D</v>
          </cell>
          <cell r="I1702">
            <v>3017</v>
          </cell>
          <cell r="J1702" t="str">
            <v>Teamsters Local Union Number 117</v>
          </cell>
          <cell r="K1702" t="str">
            <v>39E2 - per DOP website</v>
          </cell>
          <cell r="L1702">
            <v>41456</v>
          </cell>
          <cell r="M1702">
            <v>22017</v>
          </cell>
          <cell r="N1702" t="b">
            <v>1</v>
          </cell>
          <cell r="O1702">
            <v>3017</v>
          </cell>
        </row>
        <row r="1703">
          <cell r="E1703" t="str">
            <v>39ENMONTHLYDWASHINGTON FEDERATION OF STATE EMPLOYEES</v>
          </cell>
          <cell r="F1703" t="str">
            <v>39EN</v>
          </cell>
          <cell r="G1703" t="str">
            <v>Monthly</v>
          </cell>
          <cell r="H1703" t="str">
            <v>D</v>
          </cell>
          <cell r="I1703">
            <v>2979</v>
          </cell>
          <cell r="J1703" t="str">
            <v>Washington Federation of State Employees</v>
          </cell>
          <cell r="K1703" t="str">
            <v>39E1 - per DOP website</v>
          </cell>
          <cell r="L1703">
            <v>41456</v>
          </cell>
          <cell r="M1703">
            <v>18153</v>
          </cell>
          <cell r="N1703" t="b">
            <v>1</v>
          </cell>
          <cell r="O1703">
            <v>2979</v>
          </cell>
        </row>
        <row r="1704">
          <cell r="E1704" t="str">
            <v>39ENMONTHLYECOALITION</v>
          </cell>
          <cell r="F1704" t="str">
            <v>39EN</v>
          </cell>
          <cell r="G1704" t="str">
            <v>Monthly</v>
          </cell>
          <cell r="H1704" t="str">
            <v>E</v>
          </cell>
          <cell r="I1704">
            <v>3049</v>
          </cell>
          <cell r="J1704" t="str">
            <v>Coalition</v>
          </cell>
          <cell r="K1704" t="str">
            <v>39E1 - per DOP website</v>
          </cell>
          <cell r="L1704">
            <v>41456</v>
          </cell>
          <cell r="M1704">
            <v>20086</v>
          </cell>
          <cell r="N1704" t="b">
            <v>1</v>
          </cell>
          <cell r="O1704">
            <v>3049</v>
          </cell>
        </row>
        <row r="1705">
          <cell r="E1705" t="str">
            <v>39ENMONTHLYENON-REPRESENTED STATE EMPLOYEES</v>
          </cell>
          <cell r="F1705" t="str">
            <v>39EN</v>
          </cell>
          <cell r="G1705" t="str">
            <v>Monthly</v>
          </cell>
          <cell r="H1705" t="str">
            <v>E</v>
          </cell>
          <cell r="I1705">
            <v>3049</v>
          </cell>
          <cell r="J1705" t="str">
            <v>Non-Represented State Employees</v>
          </cell>
          <cell r="K1705" t="str">
            <v>39EN - per DOP website</v>
          </cell>
          <cell r="L1705">
            <v>41456</v>
          </cell>
          <cell r="M1705">
            <v>14290</v>
          </cell>
          <cell r="N1705" t="b">
            <v>1</v>
          </cell>
          <cell r="O1705">
            <v>3049</v>
          </cell>
        </row>
        <row r="1706">
          <cell r="E1706" t="str">
            <v>39ENMONTHLYESERVICE EMPLOYEES INTERNATIONAL UNION DISTRICT 1199 NW</v>
          </cell>
          <cell r="F1706" t="str">
            <v>39EN</v>
          </cell>
          <cell r="G1706" t="str">
            <v>Monthly</v>
          </cell>
          <cell r="H1706" t="str">
            <v>E</v>
          </cell>
          <cell r="I1706">
            <v>3049</v>
          </cell>
          <cell r="J1706" t="str">
            <v>Service Employees International Union District 1199 NW</v>
          </cell>
          <cell r="K1706" t="str">
            <v>39E1 - per DOP website</v>
          </cell>
          <cell r="L1706">
            <v>41456</v>
          </cell>
          <cell r="M1706">
            <v>16222</v>
          </cell>
          <cell r="N1706" t="b">
            <v>1</v>
          </cell>
          <cell r="O1706">
            <v>3049</v>
          </cell>
        </row>
        <row r="1707">
          <cell r="E1707" t="str">
            <v>39ENMONTHLYETEAMSTERS LOCAL UNION NUMBER 117</v>
          </cell>
          <cell r="F1707" t="str">
            <v>39EN</v>
          </cell>
          <cell r="G1707" t="str">
            <v>Monthly</v>
          </cell>
          <cell r="H1707" t="str">
            <v>E</v>
          </cell>
          <cell r="I1707">
            <v>3088</v>
          </cell>
          <cell r="J1707" t="str">
            <v>Teamsters Local Union Number 117</v>
          </cell>
          <cell r="K1707" t="str">
            <v>39E2 - per DOP website</v>
          </cell>
          <cell r="L1707">
            <v>41456</v>
          </cell>
          <cell r="M1707">
            <v>22018</v>
          </cell>
          <cell r="N1707" t="b">
            <v>1</v>
          </cell>
          <cell r="O1707">
            <v>3088</v>
          </cell>
        </row>
        <row r="1708">
          <cell r="E1708" t="str">
            <v>39ENMONTHLYEWASHINGTON FEDERATION OF STATE EMPLOYEES</v>
          </cell>
          <cell r="F1708" t="str">
            <v>39EN</v>
          </cell>
          <cell r="G1708" t="str">
            <v>Monthly</v>
          </cell>
          <cell r="H1708" t="str">
            <v>E</v>
          </cell>
          <cell r="I1708">
            <v>3049</v>
          </cell>
          <cell r="J1708" t="str">
            <v>Washington Federation of State Employees</v>
          </cell>
          <cell r="K1708" t="str">
            <v>39E1 - per DOP website</v>
          </cell>
          <cell r="L1708">
            <v>41456</v>
          </cell>
          <cell r="M1708">
            <v>18154</v>
          </cell>
          <cell r="N1708" t="b">
            <v>1</v>
          </cell>
          <cell r="O1708">
            <v>3049</v>
          </cell>
        </row>
        <row r="1709">
          <cell r="E1709" t="str">
            <v>39ENMONTHLYFCOALITION</v>
          </cell>
          <cell r="F1709" t="str">
            <v>39EN</v>
          </cell>
          <cell r="G1709" t="str">
            <v>Monthly</v>
          </cell>
          <cell r="H1709" t="str">
            <v>F</v>
          </cell>
          <cell r="I1709">
            <v>3120</v>
          </cell>
          <cell r="J1709" t="str">
            <v>Coalition</v>
          </cell>
          <cell r="K1709" t="str">
            <v>39E1 - per DOP website</v>
          </cell>
          <cell r="L1709">
            <v>41456</v>
          </cell>
          <cell r="M1709">
            <v>20087</v>
          </cell>
          <cell r="N1709" t="b">
            <v>1</v>
          </cell>
          <cell r="O1709">
            <v>3120</v>
          </cell>
        </row>
        <row r="1710">
          <cell r="E1710" t="str">
            <v>39ENMONTHLYFNON-REPRESENTED STATE EMPLOYEES</v>
          </cell>
          <cell r="F1710" t="str">
            <v>39EN</v>
          </cell>
          <cell r="G1710" t="str">
            <v>Monthly</v>
          </cell>
          <cell r="H1710" t="str">
            <v>F</v>
          </cell>
          <cell r="I1710">
            <v>3120</v>
          </cell>
          <cell r="J1710" t="str">
            <v>Non-Represented State Employees</v>
          </cell>
          <cell r="K1710" t="str">
            <v>39EN - per DOP website</v>
          </cell>
          <cell r="L1710">
            <v>41456</v>
          </cell>
          <cell r="M1710">
            <v>14291</v>
          </cell>
          <cell r="N1710" t="b">
            <v>1</v>
          </cell>
          <cell r="O1710">
            <v>3120</v>
          </cell>
        </row>
        <row r="1711">
          <cell r="E1711" t="str">
            <v>39ENMONTHLYFSERVICE EMPLOYEES INTERNATIONAL UNION DISTRICT 1199 NW</v>
          </cell>
          <cell r="F1711" t="str">
            <v>39EN</v>
          </cell>
          <cell r="G1711" t="str">
            <v>Monthly</v>
          </cell>
          <cell r="H1711" t="str">
            <v>F</v>
          </cell>
          <cell r="I1711">
            <v>3120</v>
          </cell>
          <cell r="J1711" t="str">
            <v>Service Employees International Union District 1199 NW</v>
          </cell>
          <cell r="K1711" t="str">
            <v>39E1 - per DOP website</v>
          </cell>
          <cell r="L1711">
            <v>41456</v>
          </cell>
          <cell r="M1711">
            <v>16223</v>
          </cell>
          <cell r="N1711" t="b">
            <v>1</v>
          </cell>
          <cell r="O1711">
            <v>3120</v>
          </cell>
        </row>
        <row r="1712">
          <cell r="E1712" t="str">
            <v>39ENMONTHLYFTEAMSTERS LOCAL UNION NUMBER 117</v>
          </cell>
          <cell r="F1712" t="str">
            <v>39EN</v>
          </cell>
          <cell r="G1712" t="str">
            <v>Monthly</v>
          </cell>
          <cell r="H1712" t="str">
            <v>F</v>
          </cell>
          <cell r="I1712">
            <v>3160</v>
          </cell>
          <cell r="J1712" t="str">
            <v>Teamsters Local Union Number 117</v>
          </cell>
          <cell r="K1712" t="str">
            <v>39E2 - per DOP website</v>
          </cell>
          <cell r="L1712">
            <v>41456</v>
          </cell>
          <cell r="M1712">
            <v>22019</v>
          </cell>
          <cell r="N1712" t="b">
            <v>1</v>
          </cell>
          <cell r="O1712">
            <v>3160</v>
          </cell>
        </row>
        <row r="1713">
          <cell r="E1713" t="str">
            <v>39ENMONTHLYFWASHINGTON FEDERATION OF STATE EMPLOYEES</v>
          </cell>
          <cell r="F1713" t="str">
            <v>39EN</v>
          </cell>
          <cell r="G1713" t="str">
            <v>Monthly</v>
          </cell>
          <cell r="H1713" t="str">
            <v>F</v>
          </cell>
          <cell r="I1713">
            <v>3120</v>
          </cell>
          <cell r="J1713" t="str">
            <v>Washington Federation of State Employees</v>
          </cell>
          <cell r="K1713" t="str">
            <v>39E1 - per DOP website</v>
          </cell>
          <cell r="L1713">
            <v>41456</v>
          </cell>
          <cell r="M1713">
            <v>18155</v>
          </cell>
          <cell r="N1713" t="b">
            <v>1</v>
          </cell>
          <cell r="O1713">
            <v>3120</v>
          </cell>
        </row>
        <row r="1714">
          <cell r="E1714" t="str">
            <v>39ENMONTHLYGCOALITION</v>
          </cell>
          <cell r="F1714" t="str">
            <v>39EN</v>
          </cell>
          <cell r="G1714" t="str">
            <v>Monthly</v>
          </cell>
          <cell r="H1714" t="str">
            <v>G</v>
          </cell>
          <cell r="I1714">
            <v>3196</v>
          </cell>
          <cell r="J1714" t="str">
            <v>Coalition</v>
          </cell>
          <cell r="K1714" t="str">
            <v>39E1 - per DOP website</v>
          </cell>
          <cell r="L1714">
            <v>41456</v>
          </cell>
          <cell r="M1714">
            <v>20088</v>
          </cell>
          <cell r="N1714" t="b">
            <v>1</v>
          </cell>
          <cell r="O1714">
            <v>3196</v>
          </cell>
        </row>
        <row r="1715">
          <cell r="E1715" t="str">
            <v>39ENMONTHLYGNON-REPRESENTED STATE EMPLOYEES</v>
          </cell>
          <cell r="F1715" t="str">
            <v>39EN</v>
          </cell>
          <cell r="G1715" t="str">
            <v>Monthly</v>
          </cell>
          <cell r="H1715" t="str">
            <v>G</v>
          </cell>
          <cell r="I1715">
            <v>3196</v>
          </cell>
          <cell r="J1715" t="str">
            <v>Non-Represented State Employees</v>
          </cell>
          <cell r="K1715" t="str">
            <v>39EN - per DOP website</v>
          </cell>
          <cell r="L1715">
            <v>41456</v>
          </cell>
          <cell r="M1715">
            <v>14292</v>
          </cell>
          <cell r="N1715" t="b">
            <v>1</v>
          </cell>
          <cell r="O1715">
            <v>3196</v>
          </cell>
        </row>
        <row r="1716">
          <cell r="E1716" t="str">
            <v>39ENMONTHLYGSERVICE EMPLOYEES INTERNATIONAL UNION DISTRICT 1199 NW</v>
          </cell>
          <cell r="F1716" t="str">
            <v>39EN</v>
          </cell>
          <cell r="G1716" t="str">
            <v>Monthly</v>
          </cell>
          <cell r="H1716" t="str">
            <v>G</v>
          </cell>
          <cell r="I1716">
            <v>3196</v>
          </cell>
          <cell r="J1716" t="str">
            <v>Service Employees International Union District 1199 NW</v>
          </cell>
          <cell r="K1716" t="str">
            <v>39E1 - per DOP website</v>
          </cell>
          <cell r="L1716">
            <v>41456</v>
          </cell>
          <cell r="M1716">
            <v>16224</v>
          </cell>
          <cell r="N1716" t="b">
            <v>1</v>
          </cell>
          <cell r="O1716">
            <v>3196</v>
          </cell>
        </row>
        <row r="1717">
          <cell r="E1717" t="str">
            <v>39ENMONTHLYGTEAMSTERS LOCAL UNION NUMBER 117</v>
          </cell>
          <cell r="F1717" t="str">
            <v>39EN</v>
          </cell>
          <cell r="G1717" t="str">
            <v>Monthly</v>
          </cell>
          <cell r="H1717" t="str">
            <v>G</v>
          </cell>
          <cell r="I1717">
            <v>3236</v>
          </cell>
          <cell r="J1717" t="str">
            <v>Teamsters Local Union Number 117</v>
          </cell>
          <cell r="K1717" t="str">
            <v>39E2 - per DOP website</v>
          </cell>
          <cell r="L1717">
            <v>41456</v>
          </cell>
          <cell r="M1717">
            <v>22020</v>
          </cell>
          <cell r="N1717" t="b">
            <v>1</v>
          </cell>
          <cell r="O1717">
            <v>3236</v>
          </cell>
        </row>
        <row r="1718">
          <cell r="E1718" t="str">
            <v>39ENMONTHLYGWASHINGTON FEDERATION OF STATE EMPLOYEES</v>
          </cell>
          <cell r="F1718" t="str">
            <v>39EN</v>
          </cell>
          <cell r="G1718" t="str">
            <v>Monthly</v>
          </cell>
          <cell r="H1718" t="str">
            <v>G</v>
          </cell>
          <cell r="I1718">
            <v>3196</v>
          </cell>
          <cell r="J1718" t="str">
            <v>Washington Federation of State Employees</v>
          </cell>
          <cell r="K1718" t="str">
            <v>39E1 - per DOP website</v>
          </cell>
          <cell r="L1718">
            <v>41456</v>
          </cell>
          <cell r="M1718">
            <v>18156</v>
          </cell>
          <cell r="N1718" t="b">
            <v>1</v>
          </cell>
          <cell r="O1718">
            <v>3196</v>
          </cell>
        </row>
        <row r="1719">
          <cell r="E1719" t="str">
            <v>39ENMONTHLYHCOALITION</v>
          </cell>
          <cell r="F1719" t="str">
            <v>39EN</v>
          </cell>
          <cell r="G1719" t="str">
            <v>Monthly</v>
          </cell>
          <cell r="H1719" t="str">
            <v>H</v>
          </cell>
          <cell r="I1719">
            <v>3271</v>
          </cell>
          <cell r="J1719" t="str">
            <v>Coalition</v>
          </cell>
          <cell r="K1719" t="str">
            <v>39E1 - per DOP website</v>
          </cell>
          <cell r="L1719">
            <v>41456</v>
          </cell>
          <cell r="M1719">
            <v>20089</v>
          </cell>
          <cell r="N1719" t="b">
            <v>1</v>
          </cell>
          <cell r="O1719">
            <v>3271</v>
          </cell>
        </row>
        <row r="1720">
          <cell r="E1720" t="str">
            <v>39ENMONTHLYHNON-REPRESENTED STATE EMPLOYEES</v>
          </cell>
          <cell r="F1720" t="str">
            <v>39EN</v>
          </cell>
          <cell r="G1720" t="str">
            <v>Monthly</v>
          </cell>
          <cell r="H1720" t="str">
            <v>H</v>
          </cell>
          <cell r="I1720">
            <v>3271</v>
          </cell>
          <cell r="J1720" t="str">
            <v>Non-Represented State Employees</v>
          </cell>
          <cell r="K1720" t="str">
            <v>39EN - per DOP website</v>
          </cell>
          <cell r="L1720">
            <v>41456</v>
          </cell>
          <cell r="M1720">
            <v>14293</v>
          </cell>
          <cell r="N1720" t="b">
            <v>1</v>
          </cell>
          <cell r="O1720">
            <v>3271</v>
          </cell>
        </row>
        <row r="1721">
          <cell r="E1721" t="str">
            <v>39ENMONTHLYHSERVICE EMPLOYEES INTERNATIONAL UNION DISTRICT 1199 NW</v>
          </cell>
          <cell r="F1721" t="str">
            <v>39EN</v>
          </cell>
          <cell r="G1721" t="str">
            <v>Monthly</v>
          </cell>
          <cell r="H1721" t="str">
            <v>H</v>
          </cell>
          <cell r="I1721">
            <v>3271</v>
          </cell>
          <cell r="J1721" t="str">
            <v>Service Employees International Union District 1199 NW</v>
          </cell>
          <cell r="K1721" t="str">
            <v>39E1 - per DOP website</v>
          </cell>
          <cell r="L1721">
            <v>41456</v>
          </cell>
          <cell r="M1721">
            <v>16225</v>
          </cell>
          <cell r="N1721" t="b">
            <v>1</v>
          </cell>
          <cell r="O1721">
            <v>3271</v>
          </cell>
        </row>
        <row r="1722">
          <cell r="E1722" t="str">
            <v>39ENMONTHLYHTEAMSTERS LOCAL UNION NUMBER 117</v>
          </cell>
          <cell r="F1722" t="str">
            <v>39EN</v>
          </cell>
          <cell r="G1722" t="str">
            <v>Monthly</v>
          </cell>
          <cell r="H1722" t="str">
            <v>H</v>
          </cell>
          <cell r="I1722">
            <v>3314</v>
          </cell>
          <cell r="J1722" t="str">
            <v>Teamsters Local Union Number 117</v>
          </cell>
          <cell r="K1722" t="str">
            <v>39E2 - per DOP website</v>
          </cell>
          <cell r="L1722">
            <v>41456</v>
          </cell>
          <cell r="M1722">
            <v>22021</v>
          </cell>
          <cell r="N1722" t="b">
            <v>1</v>
          </cell>
          <cell r="O1722">
            <v>3314</v>
          </cell>
        </row>
        <row r="1723">
          <cell r="E1723" t="str">
            <v>39ENMONTHLYHWASHINGTON FEDERATION OF STATE EMPLOYEES</v>
          </cell>
          <cell r="F1723" t="str">
            <v>39EN</v>
          </cell>
          <cell r="G1723" t="str">
            <v>Monthly</v>
          </cell>
          <cell r="H1723" t="str">
            <v>H</v>
          </cell>
          <cell r="I1723">
            <v>3271</v>
          </cell>
          <cell r="J1723" t="str">
            <v>Washington Federation of State Employees</v>
          </cell>
          <cell r="K1723" t="str">
            <v>39E1 - per DOP website</v>
          </cell>
          <cell r="L1723">
            <v>41456</v>
          </cell>
          <cell r="M1723">
            <v>18157</v>
          </cell>
          <cell r="N1723" t="b">
            <v>1</v>
          </cell>
          <cell r="O1723">
            <v>3271</v>
          </cell>
        </row>
        <row r="1724">
          <cell r="E1724" t="str">
            <v>39ENMONTHLYICOALITION</v>
          </cell>
          <cell r="F1724" t="str">
            <v>39EN</v>
          </cell>
          <cell r="G1724" t="str">
            <v>Monthly</v>
          </cell>
          <cell r="H1724" t="str">
            <v>I</v>
          </cell>
          <cell r="I1724">
            <v>3351</v>
          </cell>
          <cell r="J1724" t="str">
            <v>Coalition</v>
          </cell>
          <cell r="K1724" t="str">
            <v>39E1 - per DOP website</v>
          </cell>
          <cell r="L1724">
            <v>41456</v>
          </cell>
          <cell r="M1724">
            <v>20090</v>
          </cell>
          <cell r="N1724" t="b">
            <v>1</v>
          </cell>
          <cell r="O1724">
            <v>3351</v>
          </cell>
        </row>
        <row r="1725">
          <cell r="E1725" t="str">
            <v>39ENMONTHLYINON-REPRESENTED STATE EMPLOYEES</v>
          </cell>
          <cell r="F1725" t="str">
            <v>39EN</v>
          </cell>
          <cell r="G1725" t="str">
            <v>Monthly</v>
          </cell>
          <cell r="H1725" t="str">
            <v>I</v>
          </cell>
          <cell r="I1725">
            <v>3351</v>
          </cell>
          <cell r="J1725" t="str">
            <v>Non-Represented State Employees</v>
          </cell>
          <cell r="K1725" t="str">
            <v>39EN - per DOP website</v>
          </cell>
          <cell r="L1725">
            <v>41456</v>
          </cell>
          <cell r="M1725">
            <v>14294</v>
          </cell>
          <cell r="N1725" t="b">
            <v>1</v>
          </cell>
          <cell r="O1725">
            <v>3351</v>
          </cell>
        </row>
        <row r="1726">
          <cell r="E1726" t="str">
            <v>39ENMONTHLYISERVICE EMPLOYEES INTERNATIONAL UNION DISTRICT 1199 NW</v>
          </cell>
          <cell r="F1726" t="str">
            <v>39EN</v>
          </cell>
          <cell r="G1726" t="str">
            <v>Monthly</v>
          </cell>
          <cell r="H1726" t="str">
            <v>I</v>
          </cell>
          <cell r="I1726">
            <v>3351</v>
          </cell>
          <cell r="J1726" t="str">
            <v>Service Employees International Union District 1199 NW</v>
          </cell>
          <cell r="K1726" t="str">
            <v>39E1 - per DOP website</v>
          </cell>
          <cell r="L1726">
            <v>41456</v>
          </cell>
          <cell r="M1726">
            <v>16226</v>
          </cell>
          <cell r="N1726" t="b">
            <v>1</v>
          </cell>
          <cell r="O1726">
            <v>3351</v>
          </cell>
        </row>
        <row r="1727">
          <cell r="E1727" t="str">
            <v>39ENMONTHLYITEAMSTERS LOCAL UNION NUMBER 117</v>
          </cell>
          <cell r="F1727" t="str">
            <v>39EN</v>
          </cell>
          <cell r="G1727" t="str">
            <v>Monthly</v>
          </cell>
          <cell r="H1727" t="str">
            <v>I</v>
          </cell>
          <cell r="I1727">
            <v>3394</v>
          </cell>
          <cell r="J1727" t="str">
            <v>Teamsters Local Union Number 117</v>
          </cell>
          <cell r="K1727" t="str">
            <v>39E2 - per DOP website</v>
          </cell>
          <cell r="L1727">
            <v>41456</v>
          </cell>
          <cell r="M1727">
            <v>22022</v>
          </cell>
          <cell r="N1727" t="b">
            <v>1</v>
          </cell>
          <cell r="O1727">
            <v>3394</v>
          </cell>
        </row>
        <row r="1728">
          <cell r="E1728" t="str">
            <v>39ENMONTHLYIWASHINGTON FEDERATION OF STATE EMPLOYEES</v>
          </cell>
          <cell r="F1728" t="str">
            <v>39EN</v>
          </cell>
          <cell r="G1728" t="str">
            <v>Monthly</v>
          </cell>
          <cell r="H1728" t="str">
            <v>I</v>
          </cell>
          <cell r="I1728">
            <v>3351</v>
          </cell>
          <cell r="J1728" t="str">
            <v>Washington Federation of State Employees</v>
          </cell>
          <cell r="K1728" t="str">
            <v>39E1 - per DOP website</v>
          </cell>
          <cell r="L1728">
            <v>41456</v>
          </cell>
          <cell r="M1728">
            <v>18158</v>
          </cell>
          <cell r="N1728" t="b">
            <v>1</v>
          </cell>
          <cell r="O1728">
            <v>3351</v>
          </cell>
        </row>
        <row r="1729">
          <cell r="E1729" t="str">
            <v>39ENMONTHLYJCOALITION</v>
          </cell>
          <cell r="F1729" t="str">
            <v>39EN</v>
          </cell>
          <cell r="G1729" t="str">
            <v>Monthly</v>
          </cell>
          <cell r="H1729" t="str">
            <v>J</v>
          </cell>
          <cell r="I1729">
            <v>3430</v>
          </cell>
          <cell r="J1729" t="str">
            <v>Coalition</v>
          </cell>
          <cell r="K1729" t="str">
            <v>39E1 - per DOP website</v>
          </cell>
          <cell r="L1729">
            <v>41456</v>
          </cell>
          <cell r="M1729">
            <v>20091</v>
          </cell>
          <cell r="N1729" t="b">
            <v>1</v>
          </cell>
          <cell r="O1729">
            <v>3430</v>
          </cell>
        </row>
        <row r="1730">
          <cell r="E1730" t="str">
            <v>39ENMONTHLYJNON-REPRESENTED STATE EMPLOYEES</v>
          </cell>
          <cell r="F1730" t="str">
            <v>39EN</v>
          </cell>
          <cell r="G1730" t="str">
            <v>Monthly</v>
          </cell>
          <cell r="H1730" t="str">
            <v>J</v>
          </cell>
          <cell r="I1730">
            <v>3430</v>
          </cell>
          <cell r="J1730" t="str">
            <v>Non-Represented State Employees</v>
          </cell>
          <cell r="K1730" t="str">
            <v>39EN - per DOP website</v>
          </cell>
          <cell r="L1730">
            <v>41456</v>
          </cell>
          <cell r="M1730">
            <v>14295</v>
          </cell>
          <cell r="N1730" t="b">
            <v>1</v>
          </cell>
          <cell r="O1730">
            <v>3430</v>
          </cell>
        </row>
        <row r="1731">
          <cell r="E1731" t="str">
            <v>39ENMONTHLYJSERVICE EMPLOYEES INTERNATIONAL UNION DISTRICT 1199 NW</v>
          </cell>
          <cell r="F1731" t="str">
            <v>39EN</v>
          </cell>
          <cell r="G1731" t="str">
            <v>Monthly</v>
          </cell>
          <cell r="H1731" t="str">
            <v>J</v>
          </cell>
          <cell r="I1731">
            <v>3430</v>
          </cell>
          <cell r="J1731" t="str">
            <v>Service Employees International Union District 1199 NW</v>
          </cell>
          <cell r="K1731" t="str">
            <v>39E1 - per DOP website</v>
          </cell>
          <cell r="L1731">
            <v>41456</v>
          </cell>
          <cell r="M1731">
            <v>16227</v>
          </cell>
          <cell r="N1731" t="b">
            <v>1</v>
          </cell>
          <cell r="O1731">
            <v>3430</v>
          </cell>
        </row>
        <row r="1732">
          <cell r="E1732" t="str">
            <v>39ENMONTHLYJTEAMSTERS LOCAL UNION NUMBER 117</v>
          </cell>
          <cell r="F1732" t="str">
            <v>39EN</v>
          </cell>
          <cell r="G1732" t="str">
            <v>Monthly</v>
          </cell>
          <cell r="H1732" t="str">
            <v>J</v>
          </cell>
          <cell r="I1732">
            <v>3475</v>
          </cell>
          <cell r="J1732" t="str">
            <v>Teamsters Local Union Number 117</v>
          </cell>
          <cell r="K1732" t="str">
            <v>39E2 - per DOP website</v>
          </cell>
          <cell r="L1732">
            <v>41456</v>
          </cell>
          <cell r="M1732">
            <v>22023</v>
          </cell>
          <cell r="N1732" t="b">
            <v>1</v>
          </cell>
          <cell r="O1732">
            <v>3475</v>
          </cell>
        </row>
        <row r="1733">
          <cell r="E1733" t="str">
            <v>39ENMONTHLYJWASHINGTON FEDERATION OF STATE EMPLOYEES</v>
          </cell>
          <cell r="F1733" t="str">
            <v>39EN</v>
          </cell>
          <cell r="G1733" t="str">
            <v>Monthly</v>
          </cell>
          <cell r="H1733" t="str">
            <v>J</v>
          </cell>
          <cell r="I1733">
            <v>3430</v>
          </cell>
          <cell r="J1733" t="str">
            <v>Washington Federation of State Employees</v>
          </cell>
          <cell r="K1733" t="str">
            <v>39E1 - per DOP website</v>
          </cell>
          <cell r="L1733">
            <v>41456</v>
          </cell>
          <cell r="M1733">
            <v>18159</v>
          </cell>
          <cell r="N1733" t="b">
            <v>1</v>
          </cell>
          <cell r="O1733">
            <v>3430</v>
          </cell>
        </row>
        <row r="1734">
          <cell r="E1734" t="str">
            <v>39ENMONTHLYKCOALITION</v>
          </cell>
          <cell r="F1734" t="str">
            <v>39EN</v>
          </cell>
          <cell r="G1734" t="str">
            <v>Monthly</v>
          </cell>
          <cell r="H1734" t="str">
            <v>K</v>
          </cell>
          <cell r="I1734">
            <v>3519</v>
          </cell>
          <cell r="J1734" t="str">
            <v>Coalition</v>
          </cell>
          <cell r="K1734" t="str">
            <v>39E1 - per DOP website</v>
          </cell>
          <cell r="L1734">
            <v>41456</v>
          </cell>
          <cell r="M1734">
            <v>20092</v>
          </cell>
          <cell r="N1734" t="b">
            <v>1</v>
          </cell>
          <cell r="O1734">
            <v>3519</v>
          </cell>
        </row>
        <row r="1735">
          <cell r="E1735" t="str">
            <v>39ENMONTHLYKNON-REPRESENTED STATE EMPLOYEES</v>
          </cell>
          <cell r="F1735" t="str">
            <v>39EN</v>
          </cell>
          <cell r="G1735" t="str">
            <v>Monthly</v>
          </cell>
          <cell r="H1735" t="str">
            <v>K</v>
          </cell>
          <cell r="I1735">
            <v>3519</v>
          </cell>
          <cell r="J1735" t="str">
            <v>Non-Represented State Employees</v>
          </cell>
          <cell r="K1735" t="str">
            <v>39EN - per DOP website</v>
          </cell>
          <cell r="L1735">
            <v>41456</v>
          </cell>
          <cell r="M1735">
            <v>14296</v>
          </cell>
          <cell r="N1735" t="b">
            <v>1</v>
          </cell>
          <cell r="O1735">
            <v>3519</v>
          </cell>
        </row>
        <row r="1736">
          <cell r="E1736" t="str">
            <v>39ENMONTHLYKSERVICE EMPLOYEES INTERNATIONAL UNION DISTRICT 1199 NW</v>
          </cell>
          <cell r="F1736" t="str">
            <v>39EN</v>
          </cell>
          <cell r="G1736" t="str">
            <v>Monthly</v>
          </cell>
          <cell r="H1736" t="str">
            <v>K</v>
          </cell>
          <cell r="I1736">
            <v>3519</v>
          </cell>
          <cell r="J1736" t="str">
            <v>Service Employees International Union District 1199 NW</v>
          </cell>
          <cell r="K1736" t="str">
            <v>39E1 - per DOP website</v>
          </cell>
          <cell r="L1736">
            <v>41456</v>
          </cell>
          <cell r="M1736">
            <v>16228</v>
          </cell>
          <cell r="N1736" t="b">
            <v>1</v>
          </cell>
          <cell r="O1736">
            <v>3519</v>
          </cell>
        </row>
        <row r="1737">
          <cell r="E1737" t="str">
            <v>39ENMONTHLYKTEAMSTERS LOCAL UNION NUMBER 117</v>
          </cell>
          <cell r="F1737" t="str">
            <v>39EN</v>
          </cell>
          <cell r="G1737" t="str">
            <v>Monthly</v>
          </cell>
          <cell r="H1737" t="str">
            <v>K</v>
          </cell>
          <cell r="I1737">
            <v>3563</v>
          </cell>
          <cell r="J1737" t="str">
            <v>Teamsters Local Union Number 117</v>
          </cell>
          <cell r="K1737" t="str">
            <v>39E2 - per DOP website</v>
          </cell>
          <cell r="L1737">
            <v>41456</v>
          </cell>
          <cell r="M1737">
            <v>22024</v>
          </cell>
          <cell r="N1737" t="b">
            <v>1</v>
          </cell>
          <cell r="O1737">
            <v>3563</v>
          </cell>
        </row>
        <row r="1738">
          <cell r="E1738" t="str">
            <v>39ENMONTHLYKWASHINGTON FEDERATION OF STATE EMPLOYEES</v>
          </cell>
          <cell r="F1738" t="str">
            <v>39EN</v>
          </cell>
          <cell r="G1738" t="str">
            <v>Monthly</v>
          </cell>
          <cell r="H1738" t="str">
            <v>K</v>
          </cell>
          <cell r="I1738">
            <v>3519</v>
          </cell>
          <cell r="J1738" t="str">
            <v>Washington Federation of State Employees</v>
          </cell>
          <cell r="K1738" t="str">
            <v>39E1 - per DOP website</v>
          </cell>
          <cell r="L1738">
            <v>41456</v>
          </cell>
          <cell r="M1738">
            <v>18160</v>
          </cell>
          <cell r="N1738" t="b">
            <v>1</v>
          </cell>
          <cell r="O1738">
            <v>3519</v>
          </cell>
        </row>
        <row r="1739">
          <cell r="E1739" t="str">
            <v>39ENMONTHLYLCOALITION</v>
          </cell>
          <cell r="F1739" t="str">
            <v>39EN</v>
          </cell>
          <cell r="G1739" t="str">
            <v>Monthly</v>
          </cell>
          <cell r="H1739" t="str">
            <v>L</v>
          </cell>
          <cell r="I1739">
            <v>3607</v>
          </cell>
          <cell r="J1739" t="str">
            <v>Coalition</v>
          </cell>
          <cell r="K1739" t="str">
            <v>39E1 - per DOP website</v>
          </cell>
          <cell r="L1739">
            <v>41456</v>
          </cell>
          <cell r="M1739">
            <v>20093</v>
          </cell>
          <cell r="N1739" t="b">
            <v>1</v>
          </cell>
          <cell r="O1739">
            <v>3607</v>
          </cell>
        </row>
        <row r="1740">
          <cell r="E1740" t="str">
            <v>39ENMONTHLYLNON-REPRESENTED STATE EMPLOYEES</v>
          </cell>
          <cell r="F1740" t="str">
            <v>39EN</v>
          </cell>
          <cell r="G1740" t="str">
            <v>Monthly</v>
          </cell>
          <cell r="H1740" t="str">
            <v>L</v>
          </cell>
          <cell r="I1740">
            <v>3607</v>
          </cell>
          <cell r="J1740" t="str">
            <v>Non-Represented State Employees</v>
          </cell>
          <cell r="K1740" t="str">
            <v>39EN - per DOP website</v>
          </cell>
          <cell r="L1740">
            <v>41456</v>
          </cell>
          <cell r="M1740">
            <v>14297</v>
          </cell>
          <cell r="N1740" t="b">
            <v>1</v>
          </cell>
          <cell r="O1740">
            <v>3607</v>
          </cell>
        </row>
        <row r="1741">
          <cell r="E1741" t="str">
            <v>39ENMONTHLYLSERVICE EMPLOYEES INTERNATIONAL UNION DISTRICT 1199 NW</v>
          </cell>
          <cell r="F1741" t="str">
            <v>39EN</v>
          </cell>
          <cell r="G1741" t="str">
            <v>Monthly</v>
          </cell>
          <cell r="H1741" t="str">
            <v>L</v>
          </cell>
          <cell r="I1741">
            <v>3607</v>
          </cell>
          <cell r="J1741" t="str">
            <v>Service Employees International Union District 1199 NW</v>
          </cell>
          <cell r="K1741" t="str">
            <v>39E1 - per DOP website</v>
          </cell>
          <cell r="L1741">
            <v>41456</v>
          </cell>
          <cell r="M1741">
            <v>16229</v>
          </cell>
          <cell r="N1741" t="b">
            <v>1</v>
          </cell>
          <cell r="O1741">
            <v>3607</v>
          </cell>
        </row>
        <row r="1742">
          <cell r="E1742" t="str">
            <v>39ENMONTHLYLTEAMSTERS LOCAL UNION NUMBER 117</v>
          </cell>
          <cell r="F1742" t="str">
            <v>39EN</v>
          </cell>
          <cell r="G1742" t="str">
            <v>Monthly</v>
          </cell>
          <cell r="H1742" t="str">
            <v>L</v>
          </cell>
          <cell r="I1742">
            <v>3653</v>
          </cell>
          <cell r="J1742" t="str">
            <v>Teamsters Local Union Number 117</v>
          </cell>
          <cell r="K1742" t="str">
            <v>39E2 - per DOP website</v>
          </cell>
          <cell r="L1742">
            <v>41456</v>
          </cell>
          <cell r="M1742">
            <v>22025</v>
          </cell>
          <cell r="N1742" t="b">
            <v>1</v>
          </cell>
          <cell r="O1742">
            <v>3653</v>
          </cell>
        </row>
        <row r="1743">
          <cell r="E1743" t="str">
            <v>39ENMONTHLYLWASHINGTON FEDERATION OF STATE EMPLOYEES</v>
          </cell>
          <cell r="F1743" t="str">
            <v>39EN</v>
          </cell>
          <cell r="G1743" t="str">
            <v>Monthly</v>
          </cell>
          <cell r="H1743" t="str">
            <v>L</v>
          </cell>
          <cell r="I1743">
            <v>3607</v>
          </cell>
          <cell r="J1743" t="str">
            <v>Washington Federation of State Employees</v>
          </cell>
          <cell r="K1743" t="str">
            <v>39E1 - per DOP website</v>
          </cell>
          <cell r="L1743">
            <v>41456</v>
          </cell>
          <cell r="M1743">
            <v>18161</v>
          </cell>
          <cell r="N1743" t="b">
            <v>1</v>
          </cell>
          <cell r="O1743">
            <v>3607</v>
          </cell>
        </row>
        <row r="1744">
          <cell r="E1744" t="str">
            <v>39ENMONTHLYMCOALITION</v>
          </cell>
          <cell r="F1744" t="str">
            <v>39EN</v>
          </cell>
          <cell r="G1744" t="str">
            <v>Monthly</v>
          </cell>
          <cell r="H1744" t="str">
            <v>M</v>
          </cell>
          <cell r="I1744">
            <v>3696</v>
          </cell>
          <cell r="J1744" t="str">
            <v>Coalition</v>
          </cell>
          <cell r="K1744" t="str">
            <v>39E1 - per DOP website</v>
          </cell>
          <cell r="L1744">
            <v>41456</v>
          </cell>
          <cell r="M1744">
            <v>20094</v>
          </cell>
          <cell r="N1744" t="b">
            <v>1</v>
          </cell>
          <cell r="O1744">
            <v>3696</v>
          </cell>
        </row>
        <row r="1745">
          <cell r="E1745" t="str">
            <v>39ENMONTHLYMNON-REPRESENTED STATE EMPLOYEES</v>
          </cell>
          <cell r="F1745" t="str">
            <v>39EN</v>
          </cell>
          <cell r="G1745" t="str">
            <v>Monthly</v>
          </cell>
          <cell r="H1745" t="str">
            <v>M</v>
          </cell>
          <cell r="I1745">
            <v>3696</v>
          </cell>
          <cell r="J1745" t="str">
            <v>Non-Represented State Employees</v>
          </cell>
          <cell r="K1745" t="str">
            <v>39EN - per DOP website</v>
          </cell>
          <cell r="L1745">
            <v>41456</v>
          </cell>
          <cell r="M1745">
            <v>14298</v>
          </cell>
          <cell r="N1745" t="b">
            <v>1</v>
          </cell>
          <cell r="O1745">
            <v>3696</v>
          </cell>
        </row>
        <row r="1746">
          <cell r="E1746" t="str">
            <v>39ENMONTHLYMSERVICE EMPLOYEES INTERNATIONAL UNION DISTRICT 1199 NW</v>
          </cell>
          <cell r="F1746" t="str">
            <v>39EN</v>
          </cell>
          <cell r="G1746" t="str">
            <v>Monthly</v>
          </cell>
          <cell r="H1746" t="str">
            <v>M</v>
          </cell>
          <cell r="I1746">
            <v>3696</v>
          </cell>
          <cell r="J1746" t="str">
            <v>Service Employees International Union District 1199 NW</v>
          </cell>
          <cell r="K1746" t="str">
            <v>39E1 - per DOP website</v>
          </cell>
          <cell r="L1746">
            <v>41456</v>
          </cell>
          <cell r="M1746">
            <v>16230</v>
          </cell>
          <cell r="N1746" t="b">
            <v>1</v>
          </cell>
          <cell r="O1746">
            <v>3696</v>
          </cell>
        </row>
        <row r="1747">
          <cell r="E1747" t="str">
            <v>39ENMONTHLYMTEAMSTERS LOCAL UNION NUMBER 117</v>
          </cell>
          <cell r="F1747" t="str">
            <v>39EN</v>
          </cell>
          <cell r="G1747" t="str">
            <v>Monthly</v>
          </cell>
          <cell r="H1747" t="str">
            <v>M</v>
          </cell>
          <cell r="I1747">
            <v>3744</v>
          </cell>
          <cell r="J1747" t="str">
            <v>Teamsters Local Union Number 117</v>
          </cell>
          <cell r="K1747" t="str">
            <v>39E2 - per DOP website</v>
          </cell>
          <cell r="L1747">
            <v>41456</v>
          </cell>
          <cell r="M1747">
            <v>22026</v>
          </cell>
          <cell r="N1747" t="b">
            <v>1</v>
          </cell>
          <cell r="O1747">
            <v>3744</v>
          </cell>
        </row>
        <row r="1748">
          <cell r="E1748" t="str">
            <v>39ENMONTHLYMWASHINGTON FEDERATION OF STATE EMPLOYEES</v>
          </cell>
          <cell r="F1748" t="str">
            <v>39EN</v>
          </cell>
          <cell r="G1748" t="str">
            <v>Monthly</v>
          </cell>
          <cell r="H1748" t="str">
            <v>M</v>
          </cell>
          <cell r="I1748">
            <v>3696</v>
          </cell>
          <cell r="J1748" t="str">
            <v>Washington Federation of State Employees</v>
          </cell>
          <cell r="K1748" t="str">
            <v>39E1 - per DOP website</v>
          </cell>
          <cell r="L1748">
            <v>41456</v>
          </cell>
          <cell r="M1748">
            <v>18162</v>
          </cell>
          <cell r="N1748" t="b">
            <v>1</v>
          </cell>
          <cell r="O1748">
            <v>3696</v>
          </cell>
        </row>
        <row r="1749">
          <cell r="E1749" t="str">
            <v>39ENMONTHLYNCOALITION</v>
          </cell>
          <cell r="F1749" t="str">
            <v>39EN</v>
          </cell>
          <cell r="G1749" t="str">
            <v>Monthly</v>
          </cell>
          <cell r="H1749" t="str">
            <v>N</v>
          </cell>
          <cell r="I1749">
            <v>3791</v>
          </cell>
          <cell r="J1749" t="str">
            <v>Coalition</v>
          </cell>
          <cell r="K1749" t="str">
            <v>39E1 - per DOP website</v>
          </cell>
          <cell r="L1749">
            <v>41456</v>
          </cell>
          <cell r="M1749">
            <v>20095</v>
          </cell>
          <cell r="N1749" t="b">
            <v>1</v>
          </cell>
          <cell r="O1749">
            <v>3791</v>
          </cell>
        </row>
        <row r="1750">
          <cell r="E1750" t="str">
            <v>39ENMONTHLYNNON-REPRESENTED STATE EMPLOYEES</v>
          </cell>
          <cell r="F1750" t="str">
            <v>39EN</v>
          </cell>
          <cell r="G1750" t="str">
            <v>Monthly</v>
          </cell>
          <cell r="H1750" t="str">
            <v>N</v>
          </cell>
          <cell r="I1750">
            <v>3791</v>
          </cell>
          <cell r="J1750" t="str">
            <v>Non-Represented State Employees</v>
          </cell>
          <cell r="K1750" t="str">
            <v>39EN - per DOP website</v>
          </cell>
          <cell r="L1750">
            <v>41456</v>
          </cell>
          <cell r="M1750">
            <v>14299</v>
          </cell>
          <cell r="N1750" t="b">
            <v>1</v>
          </cell>
          <cell r="O1750">
            <v>3791</v>
          </cell>
        </row>
        <row r="1751">
          <cell r="E1751" t="str">
            <v>39ENMONTHLYNSERVICE EMPLOYEES INTERNATIONAL UNION DISTRICT 1199 NW</v>
          </cell>
          <cell r="F1751" t="str">
            <v>39EN</v>
          </cell>
          <cell r="G1751" t="str">
            <v>Monthly</v>
          </cell>
          <cell r="H1751" t="str">
            <v>N</v>
          </cell>
          <cell r="I1751">
            <v>3791</v>
          </cell>
          <cell r="J1751" t="str">
            <v>Service Employees International Union District 1199 NW</v>
          </cell>
          <cell r="K1751" t="str">
            <v>39E1 - per DOP website</v>
          </cell>
          <cell r="L1751">
            <v>41456</v>
          </cell>
          <cell r="M1751">
            <v>16231</v>
          </cell>
          <cell r="N1751" t="b">
            <v>1</v>
          </cell>
          <cell r="O1751">
            <v>3791</v>
          </cell>
        </row>
        <row r="1752">
          <cell r="E1752" t="str">
            <v>39ENMONTHLYNTEAMSTERS LOCAL UNION NUMBER 117</v>
          </cell>
          <cell r="F1752" t="str">
            <v>39EN</v>
          </cell>
          <cell r="G1752" t="str">
            <v>Monthly</v>
          </cell>
          <cell r="H1752" t="str">
            <v>N</v>
          </cell>
          <cell r="I1752">
            <v>3840</v>
          </cell>
          <cell r="J1752" t="str">
            <v>Teamsters Local Union Number 117</v>
          </cell>
          <cell r="K1752" t="str">
            <v>39E2 - per DOP website</v>
          </cell>
          <cell r="L1752">
            <v>41456</v>
          </cell>
          <cell r="M1752">
            <v>22027</v>
          </cell>
          <cell r="N1752" t="b">
            <v>1</v>
          </cell>
          <cell r="O1752">
            <v>3840</v>
          </cell>
        </row>
        <row r="1753">
          <cell r="E1753" t="str">
            <v>39ENMONTHLYNWASHINGTON FEDERATION OF STATE EMPLOYEES</v>
          </cell>
          <cell r="F1753" t="str">
            <v>39EN</v>
          </cell>
          <cell r="G1753" t="str">
            <v>Monthly</v>
          </cell>
          <cell r="H1753" t="str">
            <v>N</v>
          </cell>
          <cell r="I1753">
            <v>3791</v>
          </cell>
          <cell r="J1753" t="str">
            <v>Washington Federation of State Employees</v>
          </cell>
          <cell r="K1753" t="str">
            <v>39E1 - per DOP website</v>
          </cell>
          <cell r="L1753">
            <v>41456</v>
          </cell>
          <cell r="M1753">
            <v>18163</v>
          </cell>
          <cell r="N1753" t="b">
            <v>1</v>
          </cell>
          <cell r="O1753">
            <v>3791</v>
          </cell>
        </row>
        <row r="1754">
          <cell r="E1754" t="str">
            <v>39ENMONTHLYOCOALITION</v>
          </cell>
          <cell r="F1754" t="str">
            <v>39EN</v>
          </cell>
          <cell r="G1754" t="str">
            <v>Monthly</v>
          </cell>
          <cell r="H1754" t="str">
            <v>O</v>
          </cell>
          <cell r="I1754">
            <v>3881</v>
          </cell>
          <cell r="J1754" t="str">
            <v>Coalition</v>
          </cell>
          <cell r="K1754" t="str">
            <v>39E1 - per DOP website</v>
          </cell>
          <cell r="L1754">
            <v>41456</v>
          </cell>
          <cell r="M1754">
            <v>20096</v>
          </cell>
          <cell r="N1754" t="b">
            <v>1</v>
          </cell>
          <cell r="O1754">
            <v>3881</v>
          </cell>
        </row>
        <row r="1755">
          <cell r="E1755" t="str">
            <v>39ENMONTHLYONON-REPRESENTED STATE EMPLOYEES</v>
          </cell>
          <cell r="F1755" t="str">
            <v>39EN</v>
          </cell>
          <cell r="G1755" t="str">
            <v>Monthly</v>
          </cell>
          <cell r="H1755" t="str">
            <v>O</v>
          </cell>
          <cell r="I1755">
            <v>3881</v>
          </cell>
          <cell r="J1755" t="str">
            <v>Non-Represented State Employees</v>
          </cell>
          <cell r="K1755" t="str">
            <v>39EN - per DOP website</v>
          </cell>
          <cell r="L1755">
            <v>41456</v>
          </cell>
          <cell r="M1755">
            <v>14300</v>
          </cell>
          <cell r="N1755" t="b">
            <v>1</v>
          </cell>
          <cell r="O1755">
            <v>3881</v>
          </cell>
        </row>
        <row r="1756">
          <cell r="E1756" t="str">
            <v>39ENMONTHLYOSERVICE EMPLOYEES INTERNATIONAL UNION DISTRICT 1199 NW</v>
          </cell>
          <cell r="F1756" t="str">
            <v>39EN</v>
          </cell>
          <cell r="G1756" t="str">
            <v>Monthly</v>
          </cell>
          <cell r="H1756" t="str">
            <v>O</v>
          </cell>
          <cell r="I1756">
            <v>3881</v>
          </cell>
          <cell r="J1756" t="str">
            <v>Service Employees International Union District 1199 NW</v>
          </cell>
          <cell r="K1756" t="str">
            <v>39E1 - per DOP website</v>
          </cell>
          <cell r="L1756">
            <v>41456</v>
          </cell>
          <cell r="M1756">
            <v>16232</v>
          </cell>
          <cell r="N1756" t="b">
            <v>1</v>
          </cell>
          <cell r="O1756">
            <v>3881</v>
          </cell>
        </row>
        <row r="1757">
          <cell r="E1757" t="str">
            <v>39ENMONTHLYOTEAMSTERS LOCAL UNION NUMBER 117</v>
          </cell>
          <cell r="F1757" t="str">
            <v>39EN</v>
          </cell>
          <cell r="G1757" t="str">
            <v>Monthly</v>
          </cell>
          <cell r="H1757" t="str">
            <v>O</v>
          </cell>
          <cell r="I1757">
            <v>3930</v>
          </cell>
          <cell r="J1757" t="str">
            <v>Teamsters Local Union Number 117</v>
          </cell>
          <cell r="K1757" t="str">
            <v>39E2 - per DOP website</v>
          </cell>
          <cell r="L1757">
            <v>41456</v>
          </cell>
          <cell r="M1757">
            <v>22028</v>
          </cell>
          <cell r="N1757" t="b">
            <v>1</v>
          </cell>
          <cell r="O1757">
            <v>3930</v>
          </cell>
        </row>
        <row r="1758">
          <cell r="E1758" t="str">
            <v>39ENMONTHLYOWASHINGTON FEDERATION OF STATE EMPLOYEES</v>
          </cell>
          <cell r="F1758" t="str">
            <v>39EN</v>
          </cell>
          <cell r="G1758" t="str">
            <v>Monthly</v>
          </cell>
          <cell r="H1758" t="str">
            <v>O</v>
          </cell>
          <cell r="I1758">
            <v>3881</v>
          </cell>
          <cell r="J1758" t="str">
            <v>Washington Federation of State Employees</v>
          </cell>
          <cell r="K1758" t="str">
            <v>39E1 - per DOP website</v>
          </cell>
          <cell r="L1758">
            <v>41456</v>
          </cell>
          <cell r="M1758">
            <v>18164</v>
          </cell>
          <cell r="N1758" t="b">
            <v>1</v>
          </cell>
          <cell r="O1758">
            <v>3881</v>
          </cell>
        </row>
        <row r="1759">
          <cell r="E1759" t="str">
            <v>39ENMONTHLYPCOALITION</v>
          </cell>
          <cell r="F1759" t="str">
            <v>39EN</v>
          </cell>
          <cell r="G1759" t="str">
            <v>Monthly</v>
          </cell>
          <cell r="H1759" t="str">
            <v>P</v>
          </cell>
          <cell r="I1759">
            <v>3979</v>
          </cell>
          <cell r="J1759" t="str">
            <v>Coalition</v>
          </cell>
          <cell r="K1759" t="str">
            <v>39E1 - per DOP website</v>
          </cell>
          <cell r="L1759">
            <v>41456</v>
          </cell>
          <cell r="M1759">
            <v>20097</v>
          </cell>
          <cell r="N1759" t="b">
            <v>1</v>
          </cell>
          <cell r="O1759">
            <v>3979</v>
          </cell>
        </row>
        <row r="1760">
          <cell r="E1760" t="str">
            <v>39ENMONTHLYPNON-REPRESENTED STATE EMPLOYEES</v>
          </cell>
          <cell r="F1760" t="str">
            <v>39EN</v>
          </cell>
          <cell r="G1760" t="str">
            <v>Monthly</v>
          </cell>
          <cell r="H1760" t="str">
            <v>P</v>
          </cell>
          <cell r="I1760">
            <v>3979</v>
          </cell>
          <cell r="J1760" t="str">
            <v>Non-Represented State Employees</v>
          </cell>
          <cell r="K1760" t="str">
            <v>39EN - per DOP website</v>
          </cell>
          <cell r="L1760">
            <v>41456</v>
          </cell>
          <cell r="M1760">
            <v>14301</v>
          </cell>
          <cell r="N1760" t="b">
            <v>1</v>
          </cell>
          <cell r="O1760">
            <v>3979</v>
          </cell>
        </row>
        <row r="1761">
          <cell r="E1761" t="str">
            <v>39ENMONTHLYPSERVICE EMPLOYEES INTERNATIONAL UNION DISTRICT 1199 NW</v>
          </cell>
          <cell r="F1761" t="str">
            <v>39EN</v>
          </cell>
          <cell r="G1761" t="str">
            <v>Monthly</v>
          </cell>
          <cell r="H1761" t="str">
            <v>P</v>
          </cell>
          <cell r="I1761">
            <v>3979</v>
          </cell>
          <cell r="J1761" t="str">
            <v>Service Employees International Union District 1199 NW</v>
          </cell>
          <cell r="K1761" t="str">
            <v>39E1 - per DOP website</v>
          </cell>
          <cell r="L1761">
            <v>41456</v>
          </cell>
          <cell r="M1761">
            <v>16233</v>
          </cell>
          <cell r="N1761" t="b">
            <v>1</v>
          </cell>
          <cell r="O1761">
            <v>3979</v>
          </cell>
        </row>
        <row r="1762">
          <cell r="E1762" t="str">
            <v>39ENMONTHLYPTEAMSTERS LOCAL UNION NUMBER 117</v>
          </cell>
          <cell r="F1762" t="str">
            <v>39EN</v>
          </cell>
          <cell r="G1762" t="str">
            <v>Monthly</v>
          </cell>
          <cell r="H1762" t="str">
            <v>P</v>
          </cell>
          <cell r="I1762">
            <v>4029</v>
          </cell>
          <cell r="J1762" t="str">
            <v>Teamsters Local Union Number 117</v>
          </cell>
          <cell r="K1762" t="str">
            <v>39E2 - per DOP website</v>
          </cell>
          <cell r="L1762">
            <v>41456</v>
          </cell>
          <cell r="M1762">
            <v>22029</v>
          </cell>
          <cell r="N1762" t="b">
            <v>1</v>
          </cell>
          <cell r="O1762">
            <v>4029</v>
          </cell>
        </row>
        <row r="1763">
          <cell r="E1763" t="str">
            <v>39ENMONTHLYPWASHINGTON FEDERATION OF STATE EMPLOYEES</v>
          </cell>
          <cell r="F1763" t="str">
            <v>39EN</v>
          </cell>
          <cell r="G1763" t="str">
            <v>Monthly</v>
          </cell>
          <cell r="H1763" t="str">
            <v>P</v>
          </cell>
          <cell r="I1763">
            <v>3979</v>
          </cell>
          <cell r="J1763" t="str">
            <v>Washington Federation of State Employees</v>
          </cell>
          <cell r="K1763" t="str">
            <v>39E1 - per DOP website</v>
          </cell>
          <cell r="L1763">
            <v>41456</v>
          </cell>
          <cell r="M1763">
            <v>18165</v>
          </cell>
          <cell r="N1763" t="b">
            <v>1</v>
          </cell>
          <cell r="O1763">
            <v>3979</v>
          </cell>
        </row>
        <row r="1764">
          <cell r="E1764" t="str">
            <v>39ENMONTHLYQCOALITION</v>
          </cell>
          <cell r="F1764" t="str">
            <v>39EN</v>
          </cell>
          <cell r="G1764" t="str">
            <v>Monthly</v>
          </cell>
          <cell r="H1764" t="str">
            <v>Q</v>
          </cell>
          <cell r="I1764">
            <v>4079</v>
          </cell>
          <cell r="J1764" t="str">
            <v>Coalition</v>
          </cell>
          <cell r="K1764" t="str">
            <v>39E1 - per DOP website</v>
          </cell>
          <cell r="L1764">
            <v>41456</v>
          </cell>
          <cell r="M1764">
            <v>20098</v>
          </cell>
          <cell r="N1764" t="b">
            <v>1</v>
          </cell>
          <cell r="O1764">
            <v>4079</v>
          </cell>
        </row>
        <row r="1765">
          <cell r="E1765" t="str">
            <v>39ENMONTHLYQNON-REPRESENTED STATE EMPLOYEES</v>
          </cell>
          <cell r="F1765" t="str">
            <v>39EN</v>
          </cell>
          <cell r="G1765" t="str">
            <v>Monthly</v>
          </cell>
          <cell r="H1765" t="str">
            <v>Q</v>
          </cell>
          <cell r="I1765">
            <v>4079</v>
          </cell>
          <cell r="J1765" t="str">
            <v>Non-Represented State Employees</v>
          </cell>
          <cell r="K1765" t="str">
            <v>39EN - per DOP website</v>
          </cell>
          <cell r="L1765">
            <v>41456</v>
          </cell>
          <cell r="M1765">
            <v>14302</v>
          </cell>
          <cell r="N1765" t="b">
            <v>1</v>
          </cell>
          <cell r="O1765">
            <v>4079</v>
          </cell>
        </row>
        <row r="1766">
          <cell r="E1766" t="str">
            <v>39ENMONTHLYQSERVICE EMPLOYEES INTERNATIONAL UNION DISTRICT 1199 NW</v>
          </cell>
          <cell r="F1766" t="str">
            <v>39EN</v>
          </cell>
          <cell r="G1766" t="str">
            <v>Monthly</v>
          </cell>
          <cell r="H1766" t="str">
            <v>Q</v>
          </cell>
          <cell r="I1766">
            <v>4079</v>
          </cell>
          <cell r="J1766" t="str">
            <v>Service Employees International Union District 1199 NW</v>
          </cell>
          <cell r="K1766" t="str">
            <v>39E1 - per DOP website</v>
          </cell>
          <cell r="L1766">
            <v>41456</v>
          </cell>
          <cell r="M1766">
            <v>16234</v>
          </cell>
          <cell r="N1766" t="b">
            <v>1</v>
          </cell>
          <cell r="O1766">
            <v>4079</v>
          </cell>
        </row>
        <row r="1767">
          <cell r="E1767" t="str">
            <v>39ENMONTHLYQTEAMSTERS LOCAL UNION NUMBER 117</v>
          </cell>
          <cell r="F1767" t="str">
            <v>39EN</v>
          </cell>
          <cell r="G1767" t="str">
            <v>Monthly</v>
          </cell>
          <cell r="H1767" t="str">
            <v>Q</v>
          </cell>
          <cell r="I1767">
            <v>4132</v>
          </cell>
          <cell r="J1767" t="str">
            <v>Teamsters Local Union Number 117</v>
          </cell>
          <cell r="K1767" t="str">
            <v>39E2 - per DOP website</v>
          </cell>
          <cell r="L1767">
            <v>41456</v>
          </cell>
          <cell r="M1767">
            <v>22030</v>
          </cell>
          <cell r="N1767" t="b">
            <v>1</v>
          </cell>
          <cell r="O1767">
            <v>4132</v>
          </cell>
        </row>
        <row r="1768">
          <cell r="E1768" t="str">
            <v>39ENMONTHLYQWASHINGTON FEDERATION OF STATE EMPLOYEES</v>
          </cell>
          <cell r="F1768" t="str">
            <v>39EN</v>
          </cell>
          <cell r="G1768" t="str">
            <v>Monthly</v>
          </cell>
          <cell r="H1768" t="str">
            <v>Q</v>
          </cell>
          <cell r="I1768">
            <v>4079</v>
          </cell>
          <cell r="J1768" t="str">
            <v>Washington Federation of State Employees</v>
          </cell>
          <cell r="K1768" t="str">
            <v>39E1 - per DOP website</v>
          </cell>
          <cell r="L1768">
            <v>41456</v>
          </cell>
          <cell r="M1768">
            <v>18166</v>
          </cell>
          <cell r="N1768" t="b">
            <v>1</v>
          </cell>
          <cell r="O1768">
            <v>4079</v>
          </cell>
        </row>
        <row r="1769">
          <cell r="E1769" t="str">
            <v>39ENMONTHLYRCOALITION</v>
          </cell>
          <cell r="F1769" t="str">
            <v>39EN</v>
          </cell>
          <cell r="G1769" t="str">
            <v>Monthly</v>
          </cell>
          <cell r="H1769" t="str">
            <v>R</v>
          </cell>
          <cell r="I1769">
            <v>4182</v>
          </cell>
          <cell r="J1769" t="str">
            <v>Coalition</v>
          </cell>
          <cell r="K1769" t="str">
            <v>39E1 - per DOP website</v>
          </cell>
          <cell r="L1769">
            <v>41456</v>
          </cell>
          <cell r="M1769">
            <v>20099</v>
          </cell>
          <cell r="N1769" t="b">
            <v>1</v>
          </cell>
          <cell r="O1769">
            <v>4182</v>
          </cell>
        </row>
        <row r="1770">
          <cell r="E1770" t="str">
            <v>39ENMONTHLYRNON-REPRESENTED STATE EMPLOYEES</v>
          </cell>
          <cell r="F1770" t="str">
            <v>39EN</v>
          </cell>
          <cell r="G1770" t="str">
            <v>Monthly</v>
          </cell>
          <cell r="H1770" t="str">
            <v>R</v>
          </cell>
          <cell r="I1770">
            <v>4182</v>
          </cell>
          <cell r="J1770" t="str">
            <v>Non-Represented State Employees</v>
          </cell>
          <cell r="K1770" t="str">
            <v>39EN - per DOP website</v>
          </cell>
          <cell r="L1770">
            <v>41456</v>
          </cell>
          <cell r="M1770">
            <v>14303</v>
          </cell>
          <cell r="N1770" t="b">
            <v>1</v>
          </cell>
          <cell r="O1770">
            <v>4182</v>
          </cell>
        </row>
        <row r="1771">
          <cell r="E1771" t="str">
            <v>39ENMONTHLYRSERVICE EMPLOYEES INTERNATIONAL UNION DISTRICT 1199 NW</v>
          </cell>
          <cell r="F1771" t="str">
            <v>39EN</v>
          </cell>
          <cell r="G1771" t="str">
            <v>Monthly</v>
          </cell>
          <cell r="H1771" t="str">
            <v>R</v>
          </cell>
          <cell r="I1771">
            <v>4182</v>
          </cell>
          <cell r="J1771" t="str">
            <v>Service Employees International Union District 1199 NW</v>
          </cell>
          <cell r="K1771" t="str">
            <v>39E1 - per DOP website</v>
          </cell>
          <cell r="L1771">
            <v>41456</v>
          </cell>
          <cell r="M1771">
            <v>16235</v>
          </cell>
          <cell r="N1771" t="b">
            <v>1</v>
          </cell>
          <cell r="O1771">
            <v>4182</v>
          </cell>
        </row>
        <row r="1772">
          <cell r="E1772" t="str">
            <v>39ENMONTHLYRTEAMSTERS LOCAL UNION NUMBER 117</v>
          </cell>
          <cell r="F1772" t="str">
            <v>39EN</v>
          </cell>
          <cell r="G1772" t="str">
            <v>Monthly</v>
          </cell>
          <cell r="H1772" t="str">
            <v>R</v>
          </cell>
          <cell r="I1772">
            <v>4235</v>
          </cell>
          <cell r="J1772" t="str">
            <v>Teamsters Local Union Number 117</v>
          </cell>
          <cell r="K1772" t="str">
            <v>39E2 - per DOP website</v>
          </cell>
          <cell r="L1772">
            <v>41456</v>
          </cell>
          <cell r="M1772">
            <v>22031</v>
          </cell>
          <cell r="N1772" t="b">
            <v>1</v>
          </cell>
          <cell r="O1772">
            <v>4235</v>
          </cell>
        </row>
        <row r="1773">
          <cell r="E1773" t="str">
            <v>39ENMONTHLYRWASHINGTON FEDERATION OF STATE EMPLOYEES</v>
          </cell>
          <cell r="F1773" t="str">
            <v>39EN</v>
          </cell>
          <cell r="G1773" t="str">
            <v>Monthly</v>
          </cell>
          <cell r="H1773" t="str">
            <v>R</v>
          </cell>
          <cell r="I1773">
            <v>4182</v>
          </cell>
          <cell r="J1773" t="str">
            <v>Washington Federation of State Employees</v>
          </cell>
          <cell r="K1773" t="str">
            <v>39E1 - per DOP website</v>
          </cell>
          <cell r="L1773">
            <v>41456</v>
          </cell>
          <cell r="M1773">
            <v>18167</v>
          </cell>
          <cell r="N1773" t="b">
            <v>1</v>
          </cell>
          <cell r="O1773">
            <v>4182</v>
          </cell>
        </row>
        <row r="1774">
          <cell r="E1774" t="str">
            <v>39ENMONTHLYSCOALITION</v>
          </cell>
          <cell r="F1774" t="str">
            <v>39EN</v>
          </cell>
          <cell r="G1774" t="str">
            <v>Monthly</v>
          </cell>
          <cell r="H1774" t="str">
            <v>S</v>
          </cell>
          <cell r="I1774">
            <v>4288</v>
          </cell>
          <cell r="J1774" t="str">
            <v>Coalition</v>
          </cell>
          <cell r="K1774" t="str">
            <v>39E1 - per DOP website</v>
          </cell>
          <cell r="L1774">
            <v>41456</v>
          </cell>
          <cell r="M1774">
            <v>20100</v>
          </cell>
          <cell r="N1774" t="b">
            <v>1</v>
          </cell>
          <cell r="O1774">
            <v>4288</v>
          </cell>
        </row>
        <row r="1775">
          <cell r="E1775" t="str">
            <v>39ENMONTHLYSNON-REPRESENTED STATE EMPLOYEES</v>
          </cell>
          <cell r="F1775" t="str">
            <v>39EN</v>
          </cell>
          <cell r="G1775" t="str">
            <v>Monthly</v>
          </cell>
          <cell r="H1775" t="str">
            <v>S</v>
          </cell>
          <cell r="I1775">
            <v>4288</v>
          </cell>
          <cell r="J1775" t="str">
            <v>Non-Represented State Employees</v>
          </cell>
          <cell r="K1775" t="str">
            <v>39EN - per DOP website</v>
          </cell>
          <cell r="L1775">
            <v>41456</v>
          </cell>
          <cell r="M1775">
            <v>14304</v>
          </cell>
          <cell r="N1775" t="b">
            <v>1</v>
          </cell>
          <cell r="O1775">
            <v>4288</v>
          </cell>
        </row>
        <row r="1776">
          <cell r="E1776" t="str">
            <v>39ENMONTHLYSSERVICE EMPLOYEES INTERNATIONAL UNION DISTRICT 1199 NW</v>
          </cell>
          <cell r="F1776" t="str">
            <v>39EN</v>
          </cell>
          <cell r="G1776" t="str">
            <v>Monthly</v>
          </cell>
          <cell r="H1776" t="str">
            <v>S</v>
          </cell>
          <cell r="I1776">
            <v>4288</v>
          </cell>
          <cell r="J1776" t="str">
            <v>Service Employees International Union District 1199 NW</v>
          </cell>
          <cell r="K1776" t="str">
            <v>39E1 - per DOP website</v>
          </cell>
          <cell r="L1776">
            <v>41456</v>
          </cell>
          <cell r="M1776">
            <v>16236</v>
          </cell>
          <cell r="N1776" t="b">
            <v>1</v>
          </cell>
          <cell r="O1776">
            <v>4288</v>
          </cell>
        </row>
        <row r="1777">
          <cell r="E1777" t="str">
            <v>39ENMONTHLYSTEAMSTERS LOCAL UNION NUMBER 117</v>
          </cell>
          <cell r="F1777" t="str">
            <v>39EN</v>
          </cell>
          <cell r="G1777" t="str">
            <v>Monthly</v>
          </cell>
          <cell r="H1777" t="str">
            <v>S</v>
          </cell>
          <cell r="I1777">
            <v>4343</v>
          </cell>
          <cell r="J1777" t="str">
            <v>Teamsters Local Union Number 117</v>
          </cell>
          <cell r="K1777" t="str">
            <v>39E2 - per DOP website</v>
          </cell>
          <cell r="L1777">
            <v>41456</v>
          </cell>
          <cell r="M1777">
            <v>22032</v>
          </cell>
          <cell r="N1777" t="b">
            <v>1</v>
          </cell>
          <cell r="O1777">
            <v>4343</v>
          </cell>
        </row>
        <row r="1778">
          <cell r="E1778" t="str">
            <v>39ENMONTHLYSWASHINGTON FEDERATION OF STATE EMPLOYEES</v>
          </cell>
          <cell r="F1778" t="str">
            <v>39EN</v>
          </cell>
          <cell r="G1778" t="str">
            <v>Monthly</v>
          </cell>
          <cell r="H1778" t="str">
            <v>S</v>
          </cell>
          <cell r="I1778">
            <v>4288</v>
          </cell>
          <cell r="J1778" t="str">
            <v>Washington Federation of State Employees</v>
          </cell>
          <cell r="K1778" t="str">
            <v>39E1 - per DOP website</v>
          </cell>
          <cell r="L1778">
            <v>41456</v>
          </cell>
          <cell r="M1778">
            <v>18168</v>
          </cell>
          <cell r="N1778" t="b">
            <v>1</v>
          </cell>
          <cell r="O1778">
            <v>4288</v>
          </cell>
        </row>
        <row r="1779">
          <cell r="E1779" t="str">
            <v>39ENMONTHLYTCOALITION</v>
          </cell>
          <cell r="F1779" t="str">
            <v>39EN</v>
          </cell>
          <cell r="G1779" t="str">
            <v>Monthly</v>
          </cell>
          <cell r="H1779" t="str">
            <v>T</v>
          </cell>
          <cell r="I1779">
            <v>4393</v>
          </cell>
          <cell r="J1779" t="str">
            <v>Coalition</v>
          </cell>
          <cell r="K1779" t="str">
            <v>39E1 - per DOP website</v>
          </cell>
          <cell r="L1779">
            <v>41456</v>
          </cell>
          <cell r="M1779">
            <v>20101</v>
          </cell>
          <cell r="N1779" t="b">
            <v>1</v>
          </cell>
          <cell r="O1779">
            <v>4393</v>
          </cell>
        </row>
        <row r="1780">
          <cell r="E1780" t="str">
            <v>39ENMONTHLYTNON-REPRESENTED STATE EMPLOYEES</v>
          </cell>
          <cell r="F1780" t="str">
            <v>39EN</v>
          </cell>
          <cell r="G1780" t="str">
            <v>Monthly</v>
          </cell>
          <cell r="H1780" t="str">
            <v>T</v>
          </cell>
          <cell r="I1780">
            <v>4393</v>
          </cell>
          <cell r="J1780" t="str">
            <v>Non-Represented State Employees</v>
          </cell>
          <cell r="K1780" t="str">
            <v>39EN - per DOP website</v>
          </cell>
          <cell r="L1780">
            <v>41456</v>
          </cell>
          <cell r="M1780">
            <v>14305</v>
          </cell>
          <cell r="N1780" t="b">
            <v>1</v>
          </cell>
          <cell r="O1780">
            <v>4393</v>
          </cell>
        </row>
        <row r="1781">
          <cell r="E1781" t="str">
            <v>39ENMONTHLYTSERVICE EMPLOYEES INTERNATIONAL UNION DISTRICT 1199 NW</v>
          </cell>
          <cell r="F1781" t="str">
            <v>39EN</v>
          </cell>
          <cell r="G1781" t="str">
            <v>Monthly</v>
          </cell>
          <cell r="H1781" t="str">
            <v>T</v>
          </cell>
          <cell r="I1781">
            <v>4393</v>
          </cell>
          <cell r="J1781" t="str">
            <v>Service Employees International Union District 1199 NW</v>
          </cell>
          <cell r="K1781" t="str">
            <v>39E1 - per DOP website</v>
          </cell>
          <cell r="L1781">
            <v>41456</v>
          </cell>
          <cell r="M1781">
            <v>16237</v>
          </cell>
          <cell r="N1781" t="b">
            <v>1</v>
          </cell>
          <cell r="O1781">
            <v>4393</v>
          </cell>
        </row>
        <row r="1782">
          <cell r="E1782" t="str">
            <v>39ENMONTHLYTTEAMSTERS LOCAL UNION NUMBER 117</v>
          </cell>
          <cell r="F1782" t="str">
            <v>39EN</v>
          </cell>
          <cell r="G1782" t="str">
            <v>Monthly</v>
          </cell>
          <cell r="H1782" t="str">
            <v>T</v>
          </cell>
          <cell r="I1782">
            <v>4448</v>
          </cell>
          <cell r="J1782" t="str">
            <v>Teamsters Local Union Number 117</v>
          </cell>
          <cell r="K1782" t="str">
            <v>39E2 - per DOP website</v>
          </cell>
          <cell r="L1782">
            <v>41456</v>
          </cell>
          <cell r="M1782">
            <v>22033</v>
          </cell>
          <cell r="N1782" t="b">
            <v>1</v>
          </cell>
          <cell r="O1782">
            <v>4448</v>
          </cell>
        </row>
        <row r="1783">
          <cell r="E1783" t="str">
            <v>39ENMONTHLYTWASHINGTON FEDERATION OF STATE EMPLOYEES</v>
          </cell>
          <cell r="F1783" t="str">
            <v>39EN</v>
          </cell>
          <cell r="G1783" t="str">
            <v>Monthly</v>
          </cell>
          <cell r="H1783" t="str">
            <v>T</v>
          </cell>
          <cell r="I1783">
            <v>4393</v>
          </cell>
          <cell r="J1783" t="str">
            <v>Washington Federation of State Employees</v>
          </cell>
          <cell r="K1783" t="str">
            <v>39E1 - per DOP website</v>
          </cell>
          <cell r="L1783">
            <v>41456</v>
          </cell>
          <cell r="M1783">
            <v>18169</v>
          </cell>
          <cell r="N1783" t="b">
            <v>1</v>
          </cell>
          <cell r="O1783">
            <v>4393</v>
          </cell>
        </row>
        <row r="1784">
          <cell r="E1784" t="str">
            <v>39ENMONTHLYUCOALITION</v>
          </cell>
          <cell r="F1784" t="str">
            <v>39EN</v>
          </cell>
          <cell r="G1784" t="str">
            <v>Monthly</v>
          </cell>
          <cell r="H1784" t="str">
            <v>U</v>
          </cell>
          <cell r="I1784">
            <v>4503</v>
          </cell>
          <cell r="J1784" t="str">
            <v>Coalition</v>
          </cell>
          <cell r="K1784" t="str">
            <v>39E1 - per DOP website</v>
          </cell>
          <cell r="L1784">
            <v>41456</v>
          </cell>
          <cell r="M1784">
            <v>20102</v>
          </cell>
          <cell r="N1784" t="b">
            <v>1</v>
          </cell>
          <cell r="O1784">
            <v>4503</v>
          </cell>
        </row>
        <row r="1785">
          <cell r="E1785" t="str">
            <v>39ENMONTHLYUNON-REPRESENTED STATE EMPLOYEES</v>
          </cell>
          <cell r="F1785" t="str">
            <v>39EN</v>
          </cell>
          <cell r="G1785" t="str">
            <v>Monthly</v>
          </cell>
          <cell r="H1785" t="str">
            <v>U</v>
          </cell>
          <cell r="I1785">
            <v>4503</v>
          </cell>
          <cell r="J1785" t="str">
            <v>Non-Represented State Employees</v>
          </cell>
          <cell r="K1785" t="str">
            <v>39EN - per DOP website</v>
          </cell>
          <cell r="L1785">
            <v>41456</v>
          </cell>
          <cell r="M1785">
            <v>14306</v>
          </cell>
          <cell r="N1785" t="b">
            <v>1</v>
          </cell>
          <cell r="O1785">
            <v>4503</v>
          </cell>
        </row>
        <row r="1786">
          <cell r="E1786" t="str">
            <v>39ENMONTHLYUSERVICE EMPLOYEES INTERNATIONAL UNION DISTRICT 1199 NW</v>
          </cell>
          <cell r="F1786" t="str">
            <v>39EN</v>
          </cell>
          <cell r="G1786" t="str">
            <v>Monthly</v>
          </cell>
          <cell r="H1786" t="str">
            <v>U</v>
          </cell>
          <cell r="I1786">
            <v>4503</v>
          </cell>
          <cell r="J1786" t="str">
            <v>Service Employees International Union District 1199 NW</v>
          </cell>
          <cell r="K1786" t="str">
            <v>39E1 - per DOP website</v>
          </cell>
          <cell r="L1786">
            <v>41456</v>
          </cell>
          <cell r="M1786">
            <v>16238</v>
          </cell>
          <cell r="N1786" t="b">
            <v>1</v>
          </cell>
          <cell r="O1786">
            <v>4503</v>
          </cell>
        </row>
        <row r="1787">
          <cell r="E1787" t="str">
            <v>39ENMONTHLYUTEAMSTERS LOCAL UNION NUMBER 117</v>
          </cell>
          <cell r="F1787" t="str">
            <v>39EN</v>
          </cell>
          <cell r="G1787" t="str">
            <v>Monthly</v>
          </cell>
          <cell r="H1787" t="str">
            <v>U</v>
          </cell>
          <cell r="I1787">
            <v>4561</v>
          </cell>
          <cell r="J1787" t="str">
            <v>Teamsters Local Union Number 117</v>
          </cell>
          <cell r="K1787" t="str">
            <v>39E2 - per DOP website</v>
          </cell>
          <cell r="L1787">
            <v>41456</v>
          </cell>
          <cell r="M1787">
            <v>22034</v>
          </cell>
          <cell r="N1787" t="b">
            <v>1</v>
          </cell>
          <cell r="O1787">
            <v>4561</v>
          </cell>
        </row>
        <row r="1788">
          <cell r="E1788" t="str">
            <v>39ENMONTHLYUWASHINGTON FEDERATION OF STATE EMPLOYEES</v>
          </cell>
          <cell r="F1788" t="str">
            <v>39EN</v>
          </cell>
          <cell r="G1788" t="str">
            <v>Monthly</v>
          </cell>
          <cell r="H1788" t="str">
            <v>U</v>
          </cell>
          <cell r="I1788">
            <v>4503</v>
          </cell>
          <cell r="J1788" t="str">
            <v>Washington Federation of State Employees</v>
          </cell>
          <cell r="K1788" t="str">
            <v>39E1 - per DOP website</v>
          </cell>
          <cell r="L1788">
            <v>41456</v>
          </cell>
          <cell r="M1788">
            <v>18170</v>
          </cell>
          <cell r="N1788" t="b">
            <v>1</v>
          </cell>
          <cell r="O1788">
            <v>4503</v>
          </cell>
        </row>
        <row r="1789">
          <cell r="E1789" t="str">
            <v>39GMONTHLYGNON-REPRESENTED STATE EMPLOYEES</v>
          </cell>
          <cell r="F1789" t="str">
            <v>39G</v>
          </cell>
          <cell r="G1789" t="str">
            <v>Monthly</v>
          </cell>
          <cell r="H1789" t="str">
            <v>G</v>
          </cell>
          <cell r="I1789">
            <v>2994</v>
          </cell>
          <cell r="J1789" t="str">
            <v>Non-Represented State Employees</v>
          </cell>
          <cell r="K1789" t="str">
            <v>per DOP website</v>
          </cell>
          <cell r="L1789">
            <v>41456</v>
          </cell>
          <cell r="M1789">
            <v>11356</v>
          </cell>
          <cell r="N1789" t="b">
            <v>1</v>
          </cell>
          <cell r="O1789">
            <v>2994</v>
          </cell>
        </row>
        <row r="1790">
          <cell r="E1790" t="str">
            <v>39GMONTHLYHNON-REPRESENTED STATE EMPLOYEES</v>
          </cell>
          <cell r="F1790" t="str">
            <v>39G</v>
          </cell>
          <cell r="G1790" t="str">
            <v>Monthly</v>
          </cell>
          <cell r="H1790" t="str">
            <v>H</v>
          </cell>
          <cell r="I1790">
            <v>3063</v>
          </cell>
          <cell r="J1790" t="str">
            <v>Non-Represented State Employees</v>
          </cell>
          <cell r="K1790" t="str">
            <v>per DOP website</v>
          </cell>
          <cell r="L1790">
            <v>41456</v>
          </cell>
          <cell r="M1790">
            <v>11357</v>
          </cell>
          <cell r="N1790" t="b">
            <v>1</v>
          </cell>
          <cell r="O1790">
            <v>3063</v>
          </cell>
        </row>
        <row r="1791">
          <cell r="E1791" t="str">
            <v>39GMONTHLYINON-REPRESENTED STATE EMPLOYEES</v>
          </cell>
          <cell r="F1791" t="str">
            <v>39G</v>
          </cell>
          <cell r="G1791" t="str">
            <v>Monthly</v>
          </cell>
          <cell r="H1791" t="str">
            <v>I</v>
          </cell>
          <cell r="I1791">
            <v>3135</v>
          </cell>
          <cell r="J1791" t="str">
            <v>Non-Represented State Employees</v>
          </cell>
          <cell r="K1791" t="str">
            <v>per DOP website</v>
          </cell>
          <cell r="L1791">
            <v>41456</v>
          </cell>
          <cell r="M1791">
            <v>11358</v>
          </cell>
          <cell r="N1791" t="b">
            <v>1</v>
          </cell>
          <cell r="O1791">
            <v>3135</v>
          </cell>
        </row>
        <row r="1792">
          <cell r="E1792" t="str">
            <v>39GMONTHLYJNON-REPRESENTED STATE EMPLOYEES</v>
          </cell>
          <cell r="F1792" t="str">
            <v>39G</v>
          </cell>
          <cell r="G1792" t="str">
            <v>Monthly</v>
          </cell>
          <cell r="H1792" t="str">
            <v>J</v>
          </cell>
          <cell r="I1792">
            <v>3213</v>
          </cell>
          <cell r="J1792" t="str">
            <v>Non-Represented State Employees</v>
          </cell>
          <cell r="K1792" t="str">
            <v>per DOP website</v>
          </cell>
          <cell r="L1792">
            <v>41456</v>
          </cell>
          <cell r="M1792">
            <v>11359</v>
          </cell>
          <cell r="N1792" t="b">
            <v>1</v>
          </cell>
          <cell r="O1792">
            <v>3213</v>
          </cell>
        </row>
        <row r="1793">
          <cell r="E1793" t="str">
            <v>39GMONTHLYKNON-REPRESENTED STATE EMPLOYEES</v>
          </cell>
          <cell r="F1793" t="str">
            <v>39G</v>
          </cell>
          <cell r="G1793" t="str">
            <v>Monthly</v>
          </cell>
          <cell r="H1793" t="str">
            <v>K</v>
          </cell>
          <cell r="I1793">
            <v>3293</v>
          </cell>
          <cell r="J1793" t="str">
            <v>Non-Represented State Employees</v>
          </cell>
          <cell r="K1793" t="str">
            <v>per DOP website</v>
          </cell>
          <cell r="L1793">
            <v>41456</v>
          </cell>
          <cell r="M1793">
            <v>11360</v>
          </cell>
          <cell r="N1793" t="b">
            <v>1</v>
          </cell>
          <cell r="O1793">
            <v>3293</v>
          </cell>
        </row>
        <row r="1794">
          <cell r="E1794" t="str">
            <v>39GMONTHLYLNON-REPRESENTED STATE EMPLOYEES</v>
          </cell>
          <cell r="F1794" t="str">
            <v>39G</v>
          </cell>
          <cell r="G1794" t="str">
            <v>Monthly</v>
          </cell>
          <cell r="H1794" t="str">
            <v>L</v>
          </cell>
          <cell r="I1794">
            <v>3377</v>
          </cell>
          <cell r="J1794" t="str">
            <v>Non-Represented State Employees</v>
          </cell>
          <cell r="K1794" t="str">
            <v>per DOP website</v>
          </cell>
          <cell r="L1794">
            <v>41456</v>
          </cell>
          <cell r="M1794">
            <v>11361</v>
          </cell>
          <cell r="N1794" t="b">
            <v>1</v>
          </cell>
          <cell r="O1794">
            <v>3377</v>
          </cell>
        </row>
        <row r="1795">
          <cell r="E1795" t="str">
            <v>39GMONTHLYMNON-REPRESENTED STATE EMPLOYEES</v>
          </cell>
          <cell r="F1795" t="str">
            <v>39G</v>
          </cell>
          <cell r="G1795" t="str">
            <v>Monthly</v>
          </cell>
          <cell r="H1795" t="str">
            <v>M</v>
          </cell>
          <cell r="I1795">
            <v>3459</v>
          </cell>
          <cell r="J1795" t="str">
            <v>Non-Represented State Employees</v>
          </cell>
          <cell r="K1795" t="str">
            <v>per DOP website</v>
          </cell>
          <cell r="L1795">
            <v>41456</v>
          </cell>
          <cell r="M1795">
            <v>11361</v>
          </cell>
          <cell r="N1795" t="b">
            <v>1</v>
          </cell>
          <cell r="O1795">
            <v>3459</v>
          </cell>
        </row>
        <row r="1796">
          <cell r="E1796" t="str">
            <v>39MONTHLYACOALITION</v>
          </cell>
          <cell r="F1796" t="str">
            <v>39</v>
          </cell>
          <cell r="G1796" t="str">
            <v>Monthly</v>
          </cell>
          <cell r="H1796" t="str">
            <v>A</v>
          </cell>
          <cell r="I1796">
            <v>2598</v>
          </cell>
          <cell r="J1796" t="str">
            <v>Coalition</v>
          </cell>
          <cell r="K1796" t="str">
            <v>per DOP website</v>
          </cell>
          <cell r="L1796">
            <v>41456</v>
          </cell>
          <cell r="M1796">
            <v>42086</v>
          </cell>
          <cell r="N1796" t="b">
            <v>0</v>
          </cell>
          <cell r="O1796">
            <v>2598</v>
          </cell>
        </row>
        <row r="1797">
          <cell r="E1797" t="str">
            <v>39MONTHLYANON-REPRESENTED STATE EMPLOYEES</v>
          </cell>
          <cell r="F1797" t="str">
            <v>39</v>
          </cell>
          <cell r="G1797" t="str">
            <v>Monthly</v>
          </cell>
          <cell r="H1797" t="str">
            <v>A</v>
          </cell>
          <cell r="I1797">
            <v>2598</v>
          </cell>
          <cell r="J1797" t="str">
            <v>Non-Represented State Employees</v>
          </cell>
          <cell r="K1797" t="str">
            <v>per DOP website</v>
          </cell>
          <cell r="L1797">
            <v>41456</v>
          </cell>
          <cell r="M1797">
            <v>11106</v>
          </cell>
          <cell r="N1797" t="b">
            <v>0</v>
          </cell>
          <cell r="O1797">
            <v>2598</v>
          </cell>
        </row>
        <row r="1798">
          <cell r="E1798" t="str">
            <v>39MONTHLYATEAMSTERS LOCAL UNION NUMBER 117</v>
          </cell>
          <cell r="F1798" t="str">
            <v>39</v>
          </cell>
          <cell r="G1798" t="str">
            <v>Monthly</v>
          </cell>
          <cell r="H1798" t="str">
            <v>A</v>
          </cell>
          <cell r="I1798">
            <v>2631</v>
          </cell>
          <cell r="J1798" t="str">
            <v>Teamsters Local Union Number 117</v>
          </cell>
          <cell r="K1798" t="str">
            <v>per Noli Benitez 201307</v>
          </cell>
          <cell r="L1798">
            <v>41456</v>
          </cell>
          <cell r="M1798">
            <v>11106</v>
          </cell>
          <cell r="N1798" t="b">
            <v>0</v>
          </cell>
          <cell r="O1798">
            <v>2631</v>
          </cell>
        </row>
        <row r="1799">
          <cell r="E1799" t="str">
            <v>39MONTHLYAWASHINGTON FEDERATION OF STATE EMPLOYEES</v>
          </cell>
          <cell r="F1799" t="str">
            <v>39</v>
          </cell>
          <cell r="G1799" t="str">
            <v>Monthly</v>
          </cell>
          <cell r="H1799" t="str">
            <v>A</v>
          </cell>
          <cell r="I1799">
            <v>2598</v>
          </cell>
          <cell r="J1799" t="str">
            <v>Washington Federation of State Employees</v>
          </cell>
          <cell r="K1799" t="str">
            <v>per DOP website</v>
          </cell>
          <cell r="L1799">
            <v>41456</v>
          </cell>
          <cell r="M1799">
            <v>25030</v>
          </cell>
          <cell r="N1799" t="b">
            <v>0</v>
          </cell>
          <cell r="O1799">
            <v>2598</v>
          </cell>
        </row>
        <row r="1800">
          <cell r="E1800" t="str">
            <v>39MONTHLYAWASHINGTON PUBLIC EMPLOYEES ASSOCIATION</v>
          </cell>
          <cell r="F1800" t="str">
            <v>39</v>
          </cell>
          <cell r="G1800" t="str">
            <v>Monthly</v>
          </cell>
          <cell r="H1800" t="str">
            <v>A</v>
          </cell>
          <cell r="I1800">
            <v>2598</v>
          </cell>
          <cell r="J1800" t="str">
            <v>Washington Public Employees Association</v>
          </cell>
          <cell r="K1800" t="str">
            <v>per DOP website</v>
          </cell>
          <cell r="L1800">
            <v>41456</v>
          </cell>
          <cell r="M1800">
            <v>29294</v>
          </cell>
          <cell r="N1800" t="b">
            <v>0</v>
          </cell>
          <cell r="O1800">
            <v>2598</v>
          </cell>
        </row>
        <row r="1801">
          <cell r="E1801" t="str">
            <v>39MONTHLYBCOALITION</v>
          </cell>
          <cell r="F1801" t="str">
            <v>39</v>
          </cell>
          <cell r="G1801" t="str">
            <v>Monthly</v>
          </cell>
          <cell r="H1801" t="str">
            <v>B</v>
          </cell>
          <cell r="I1801">
            <v>2663</v>
          </cell>
          <cell r="J1801" t="str">
            <v>Coalition</v>
          </cell>
          <cell r="K1801" t="str">
            <v>per DOP website</v>
          </cell>
          <cell r="L1801">
            <v>41456</v>
          </cell>
          <cell r="M1801">
            <v>42087</v>
          </cell>
          <cell r="N1801" t="b">
            <v>0</v>
          </cell>
          <cell r="O1801">
            <v>2663</v>
          </cell>
        </row>
        <row r="1802">
          <cell r="E1802" t="str">
            <v>39MONTHLYBNON-REPRESENTED STATE EMPLOYEES</v>
          </cell>
          <cell r="F1802" t="str">
            <v>39</v>
          </cell>
          <cell r="G1802" t="str">
            <v>Monthly</v>
          </cell>
          <cell r="H1802" t="str">
            <v>B</v>
          </cell>
          <cell r="I1802">
            <v>2663</v>
          </cell>
          <cell r="J1802" t="str">
            <v>Non-Represented State Employees</v>
          </cell>
          <cell r="K1802" t="str">
            <v>per DOP website</v>
          </cell>
          <cell r="L1802">
            <v>41456</v>
          </cell>
          <cell r="M1802">
            <v>11107</v>
          </cell>
          <cell r="N1802" t="b">
            <v>0</v>
          </cell>
          <cell r="O1802">
            <v>2663</v>
          </cell>
        </row>
        <row r="1803">
          <cell r="E1803" t="str">
            <v>39MONTHLYBTEAMSTERS LOCAL UNION NUMBER 117</v>
          </cell>
          <cell r="F1803" t="str">
            <v>39</v>
          </cell>
          <cell r="G1803" t="str">
            <v>Monthly</v>
          </cell>
          <cell r="H1803" t="str">
            <v>B</v>
          </cell>
          <cell r="I1803">
            <v>2697</v>
          </cell>
          <cell r="J1803" t="str">
            <v>Teamsters Local Union Number 117</v>
          </cell>
          <cell r="K1803" t="str">
            <v>per Noli Benitez 201307</v>
          </cell>
          <cell r="L1803">
            <v>41456</v>
          </cell>
          <cell r="M1803">
            <v>11107</v>
          </cell>
          <cell r="N1803" t="b">
            <v>0</v>
          </cell>
          <cell r="O1803">
            <v>2697</v>
          </cell>
        </row>
        <row r="1804">
          <cell r="E1804" t="str">
            <v>39MONTHLYBWASHINGTON FEDERATION OF STATE EMPLOYEES</v>
          </cell>
          <cell r="F1804" t="str">
            <v>39</v>
          </cell>
          <cell r="G1804" t="str">
            <v>Monthly</v>
          </cell>
          <cell r="H1804" t="str">
            <v>B</v>
          </cell>
          <cell r="I1804">
            <v>2663</v>
          </cell>
          <cell r="J1804" t="str">
            <v>Washington Federation of State Employees</v>
          </cell>
          <cell r="K1804" t="str">
            <v>per DOP website</v>
          </cell>
          <cell r="L1804">
            <v>41456</v>
          </cell>
          <cell r="M1804">
            <v>25031</v>
          </cell>
          <cell r="N1804" t="b">
            <v>0</v>
          </cell>
          <cell r="O1804">
            <v>2663</v>
          </cell>
        </row>
        <row r="1805">
          <cell r="E1805" t="str">
            <v>39MONTHLYBWASHINGTON PUBLIC EMPLOYEES ASSOCIATION</v>
          </cell>
          <cell r="F1805" t="str">
            <v>39</v>
          </cell>
          <cell r="G1805" t="str">
            <v>Monthly</v>
          </cell>
          <cell r="H1805" t="str">
            <v>B</v>
          </cell>
          <cell r="I1805">
            <v>2663</v>
          </cell>
          <cell r="J1805" t="str">
            <v>Washington Public Employees Association</v>
          </cell>
          <cell r="K1805" t="str">
            <v>per DOP website</v>
          </cell>
          <cell r="L1805">
            <v>41456</v>
          </cell>
          <cell r="M1805">
            <v>29295</v>
          </cell>
          <cell r="N1805" t="b">
            <v>0</v>
          </cell>
          <cell r="O1805">
            <v>2663</v>
          </cell>
        </row>
        <row r="1806">
          <cell r="E1806" t="str">
            <v>39MONTHLYCCOALITION</v>
          </cell>
          <cell r="F1806" t="str">
            <v>39</v>
          </cell>
          <cell r="G1806" t="str">
            <v>Monthly</v>
          </cell>
          <cell r="H1806" t="str">
            <v>C</v>
          </cell>
          <cell r="I1806">
            <v>2724</v>
          </cell>
          <cell r="J1806" t="str">
            <v>Coalition</v>
          </cell>
          <cell r="K1806" t="str">
            <v>per DOP website</v>
          </cell>
          <cell r="L1806">
            <v>41456</v>
          </cell>
          <cell r="M1806">
            <v>42088</v>
          </cell>
          <cell r="N1806" t="b">
            <v>0</v>
          </cell>
          <cell r="O1806">
            <v>2724</v>
          </cell>
        </row>
        <row r="1807">
          <cell r="E1807" t="str">
            <v>39MONTHLYCNON-REPRESENTED STATE EMPLOYEES</v>
          </cell>
          <cell r="F1807" t="str">
            <v>39</v>
          </cell>
          <cell r="G1807" t="str">
            <v>Monthly</v>
          </cell>
          <cell r="H1807" t="str">
            <v>C</v>
          </cell>
          <cell r="I1807">
            <v>2724</v>
          </cell>
          <cell r="J1807" t="str">
            <v>Non-Represented State Employees</v>
          </cell>
          <cell r="K1807" t="str">
            <v>per DOP website</v>
          </cell>
          <cell r="L1807">
            <v>41456</v>
          </cell>
          <cell r="M1807">
            <v>11108</v>
          </cell>
          <cell r="N1807" t="b">
            <v>0</v>
          </cell>
          <cell r="O1807">
            <v>2724</v>
          </cell>
        </row>
        <row r="1808">
          <cell r="E1808" t="str">
            <v>39MONTHLYCTEAMSTERS LOCAL UNION NUMBER 117</v>
          </cell>
          <cell r="F1808" t="str">
            <v>39</v>
          </cell>
          <cell r="G1808" t="str">
            <v>Monthly</v>
          </cell>
          <cell r="H1808" t="str">
            <v>C</v>
          </cell>
          <cell r="I1808">
            <v>2759</v>
          </cell>
          <cell r="J1808" t="str">
            <v>Teamsters Local Union Number 117</v>
          </cell>
          <cell r="K1808" t="str">
            <v>per Noli Benitez 201307</v>
          </cell>
          <cell r="L1808">
            <v>41456</v>
          </cell>
          <cell r="M1808">
            <v>11108</v>
          </cell>
          <cell r="N1808" t="b">
            <v>0</v>
          </cell>
          <cell r="O1808">
            <v>2759</v>
          </cell>
        </row>
        <row r="1809">
          <cell r="E1809" t="str">
            <v>39MONTHLYCWASHINGTON FEDERATION OF STATE EMPLOYEES</v>
          </cell>
          <cell r="F1809" t="str">
            <v>39</v>
          </cell>
          <cell r="G1809" t="str">
            <v>Monthly</v>
          </cell>
          <cell r="H1809" t="str">
            <v>C</v>
          </cell>
          <cell r="I1809">
            <v>2724</v>
          </cell>
          <cell r="J1809" t="str">
            <v>Washington Federation of State Employees</v>
          </cell>
          <cell r="K1809" t="str">
            <v>per DOP website</v>
          </cell>
          <cell r="L1809">
            <v>41456</v>
          </cell>
          <cell r="M1809">
            <v>25032</v>
          </cell>
          <cell r="N1809" t="b">
            <v>0</v>
          </cell>
          <cell r="O1809">
            <v>2724</v>
          </cell>
        </row>
        <row r="1810">
          <cell r="E1810" t="str">
            <v>39MONTHLYCWASHINGTON PUBLIC EMPLOYEES ASSOCIATION</v>
          </cell>
          <cell r="F1810" t="str">
            <v>39</v>
          </cell>
          <cell r="G1810" t="str">
            <v>Monthly</v>
          </cell>
          <cell r="H1810" t="str">
            <v>C</v>
          </cell>
          <cell r="I1810">
            <v>2724</v>
          </cell>
          <cell r="J1810" t="str">
            <v>Washington Public Employees Association</v>
          </cell>
          <cell r="K1810" t="str">
            <v>per DOP website</v>
          </cell>
          <cell r="L1810">
            <v>41456</v>
          </cell>
          <cell r="M1810">
            <v>29296</v>
          </cell>
          <cell r="N1810" t="b">
            <v>0</v>
          </cell>
          <cell r="O1810">
            <v>2724</v>
          </cell>
        </row>
        <row r="1811">
          <cell r="E1811" t="str">
            <v>39MONTHLYDCOALITION</v>
          </cell>
          <cell r="F1811" t="str">
            <v>39</v>
          </cell>
          <cell r="G1811" t="str">
            <v>Monthly</v>
          </cell>
          <cell r="H1811" t="str">
            <v>D</v>
          </cell>
          <cell r="I1811">
            <v>2789</v>
          </cell>
          <cell r="J1811" t="str">
            <v>Coalition</v>
          </cell>
          <cell r="K1811" t="str">
            <v>per DOP website</v>
          </cell>
          <cell r="L1811">
            <v>41456</v>
          </cell>
          <cell r="M1811">
            <v>42089</v>
          </cell>
          <cell r="N1811" t="b">
            <v>0</v>
          </cell>
          <cell r="O1811">
            <v>2789</v>
          </cell>
        </row>
        <row r="1812">
          <cell r="E1812" t="str">
            <v>39MONTHLYDNON-REPRESENTED STATE EMPLOYEES</v>
          </cell>
          <cell r="F1812" t="str">
            <v>39</v>
          </cell>
          <cell r="G1812" t="str">
            <v>Monthly</v>
          </cell>
          <cell r="H1812" t="str">
            <v>D</v>
          </cell>
          <cell r="I1812">
            <v>2789</v>
          </cell>
          <cell r="J1812" t="str">
            <v>Non-Represented State Employees</v>
          </cell>
          <cell r="K1812" t="str">
            <v>per DOP website</v>
          </cell>
          <cell r="L1812">
            <v>41456</v>
          </cell>
          <cell r="M1812">
            <v>11109</v>
          </cell>
          <cell r="N1812" t="b">
            <v>0</v>
          </cell>
          <cell r="O1812">
            <v>2789</v>
          </cell>
        </row>
        <row r="1813">
          <cell r="E1813" t="str">
            <v>39MONTHLYDTEAMSTERS LOCAL UNION NUMBER 117</v>
          </cell>
          <cell r="F1813" t="str">
            <v>39</v>
          </cell>
          <cell r="G1813" t="str">
            <v>Monthly</v>
          </cell>
          <cell r="H1813" t="str">
            <v>D</v>
          </cell>
          <cell r="I1813">
            <v>2824</v>
          </cell>
          <cell r="J1813" t="str">
            <v>Teamsters Local Union Number 117</v>
          </cell>
          <cell r="K1813" t="str">
            <v>per Noli Benitez 201307</v>
          </cell>
          <cell r="L1813">
            <v>41456</v>
          </cell>
          <cell r="M1813">
            <v>11109</v>
          </cell>
          <cell r="N1813" t="b">
            <v>0</v>
          </cell>
          <cell r="O1813">
            <v>2824</v>
          </cell>
        </row>
        <row r="1814">
          <cell r="E1814" t="str">
            <v>39MONTHLYDWASHINGTON FEDERATION OF STATE EMPLOYEES</v>
          </cell>
          <cell r="F1814" t="str">
            <v>39</v>
          </cell>
          <cell r="G1814" t="str">
            <v>Monthly</v>
          </cell>
          <cell r="H1814" t="str">
            <v>D</v>
          </cell>
          <cell r="I1814">
            <v>2789</v>
          </cell>
          <cell r="J1814" t="str">
            <v>Washington Federation of State Employees</v>
          </cell>
          <cell r="K1814" t="str">
            <v>per DOP website</v>
          </cell>
          <cell r="L1814">
            <v>41456</v>
          </cell>
          <cell r="M1814">
            <v>25033</v>
          </cell>
          <cell r="N1814" t="b">
            <v>0</v>
          </cell>
          <cell r="O1814">
            <v>2789</v>
          </cell>
        </row>
        <row r="1815">
          <cell r="E1815" t="str">
            <v>39MONTHLYDWASHINGTON PUBLIC EMPLOYEES ASSOCIATION</v>
          </cell>
          <cell r="F1815" t="str">
            <v>39</v>
          </cell>
          <cell r="G1815" t="str">
            <v>Monthly</v>
          </cell>
          <cell r="H1815" t="str">
            <v>D</v>
          </cell>
          <cell r="I1815">
            <v>2789</v>
          </cell>
          <cell r="J1815" t="str">
            <v>Washington Public Employees Association</v>
          </cell>
          <cell r="K1815" t="str">
            <v>per DOP website</v>
          </cell>
          <cell r="L1815">
            <v>41456</v>
          </cell>
          <cell r="M1815">
            <v>29297</v>
          </cell>
          <cell r="N1815" t="b">
            <v>0</v>
          </cell>
          <cell r="O1815">
            <v>2789</v>
          </cell>
        </row>
        <row r="1816">
          <cell r="E1816" t="str">
            <v>39MONTHLYECOALITION</v>
          </cell>
          <cell r="F1816" t="str">
            <v>39</v>
          </cell>
          <cell r="G1816" t="str">
            <v>Monthly</v>
          </cell>
          <cell r="H1816" t="str">
            <v>E</v>
          </cell>
          <cell r="I1816">
            <v>2855</v>
          </cell>
          <cell r="J1816" t="str">
            <v>Coalition</v>
          </cell>
          <cell r="K1816" t="str">
            <v>per DOP website</v>
          </cell>
          <cell r="L1816">
            <v>41456</v>
          </cell>
          <cell r="M1816">
            <v>42090</v>
          </cell>
          <cell r="N1816" t="b">
            <v>0</v>
          </cell>
          <cell r="O1816">
            <v>2855</v>
          </cell>
        </row>
        <row r="1817">
          <cell r="E1817" t="str">
            <v>39MONTHLYENON-REPRESENTED STATE EMPLOYEES</v>
          </cell>
          <cell r="F1817" t="str">
            <v>39</v>
          </cell>
          <cell r="G1817" t="str">
            <v>Monthly</v>
          </cell>
          <cell r="H1817" t="str">
            <v>E</v>
          </cell>
          <cell r="I1817">
            <v>2855</v>
          </cell>
          <cell r="J1817" t="str">
            <v>Non-Represented State Employees</v>
          </cell>
          <cell r="K1817" t="str">
            <v>per DOP website</v>
          </cell>
          <cell r="L1817">
            <v>41456</v>
          </cell>
          <cell r="M1817">
            <v>11110</v>
          </cell>
          <cell r="N1817" t="b">
            <v>0</v>
          </cell>
          <cell r="O1817">
            <v>2855</v>
          </cell>
        </row>
        <row r="1818">
          <cell r="E1818" t="str">
            <v>39MONTHLYETEAMSTERS LOCAL UNION NUMBER 117</v>
          </cell>
          <cell r="F1818" t="str">
            <v>39</v>
          </cell>
          <cell r="G1818" t="str">
            <v>Monthly</v>
          </cell>
          <cell r="H1818" t="str">
            <v>E</v>
          </cell>
          <cell r="I1818">
            <v>2891</v>
          </cell>
          <cell r="J1818" t="str">
            <v>Teamsters Local Union Number 117</v>
          </cell>
          <cell r="K1818" t="str">
            <v>per Noli Benitez 201307</v>
          </cell>
          <cell r="L1818">
            <v>41456</v>
          </cell>
          <cell r="M1818">
            <v>11110</v>
          </cell>
          <cell r="N1818" t="b">
            <v>0</v>
          </cell>
          <cell r="O1818">
            <v>2891</v>
          </cell>
        </row>
        <row r="1819">
          <cell r="E1819" t="str">
            <v>39MONTHLYEWASHINGTON FEDERATION OF STATE EMPLOYEES</v>
          </cell>
          <cell r="F1819" t="str">
            <v>39</v>
          </cell>
          <cell r="G1819" t="str">
            <v>Monthly</v>
          </cell>
          <cell r="H1819" t="str">
            <v>E</v>
          </cell>
          <cell r="I1819">
            <v>2855</v>
          </cell>
          <cell r="J1819" t="str">
            <v>Washington Federation of State Employees</v>
          </cell>
          <cell r="K1819" t="str">
            <v>per DOP website</v>
          </cell>
          <cell r="L1819">
            <v>41456</v>
          </cell>
          <cell r="M1819">
            <v>25034</v>
          </cell>
          <cell r="N1819" t="b">
            <v>0</v>
          </cell>
          <cell r="O1819">
            <v>2855</v>
          </cell>
        </row>
        <row r="1820">
          <cell r="E1820" t="str">
            <v>39MONTHLYEWASHINGTON PUBLIC EMPLOYEES ASSOCIATION</v>
          </cell>
          <cell r="F1820" t="str">
            <v>39</v>
          </cell>
          <cell r="G1820" t="str">
            <v>Monthly</v>
          </cell>
          <cell r="H1820" t="str">
            <v>E</v>
          </cell>
          <cell r="I1820">
            <v>2855</v>
          </cell>
          <cell r="J1820" t="str">
            <v>Washington Public Employees Association</v>
          </cell>
          <cell r="K1820" t="str">
            <v>per DOP website</v>
          </cell>
          <cell r="L1820">
            <v>41456</v>
          </cell>
          <cell r="M1820">
            <v>29298</v>
          </cell>
          <cell r="N1820" t="b">
            <v>0</v>
          </cell>
          <cell r="O1820">
            <v>2855</v>
          </cell>
        </row>
        <row r="1821">
          <cell r="E1821" t="str">
            <v>39MONTHLYFCOALITION</v>
          </cell>
          <cell r="F1821" t="str">
            <v>39</v>
          </cell>
          <cell r="G1821" t="str">
            <v>Monthly</v>
          </cell>
          <cell r="H1821" t="str">
            <v>F</v>
          </cell>
          <cell r="I1821">
            <v>2920</v>
          </cell>
          <cell r="J1821" t="str">
            <v>Coalition</v>
          </cell>
          <cell r="K1821" t="str">
            <v>per DOP website</v>
          </cell>
          <cell r="L1821">
            <v>41456</v>
          </cell>
          <cell r="M1821">
            <v>42091</v>
          </cell>
          <cell r="N1821" t="b">
            <v>0</v>
          </cell>
          <cell r="O1821">
            <v>2920</v>
          </cell>
        </row>
        <row r="1822">
          <cell r="E1822" t="str">
            <v>39MONTHLYFNON-REPRESENTED STATE EMPLOYEES</v>
          </cell>
          <cell r="F1822" t="str">
            <v>39</v>
          </cell>
          <cell r="G1822" t="str">
            <v>Monthly</v>
          </cell>
          <cell r="H1822" t="str">
            <v>F</v>
          </cell>
          <cell r="I1822">
            <v>2920</v>
          </cell>
          <cell r="J1822" t="str">
            <v>Non-Represented State Employees</v>
          </cell>
          <cell r="K1822" t="str">
            <v>per DOP website</v>
          </cell>
          <cell r="L1822">
            <v>41456</v>
          </cell>
          <cell r="M1822">
            <v>11111</v>
          </cell>
          <cell r="N1822" t="b">
            <v>0</v>
          </cell>
          <cell r="O1822">
            <v>2920</v>
          </cell>
        </row>
        <row r="1823">
          <cell r="E1823" t="str">
            <v>39MONTHLYFTEAMSTERS LOCAL UNION NUMBER 117</v>
          </cell>
          <cell r="F1823" t="str">
            <v>39</v>
          </cell>
          <cell r="G1823" t="str">
            <v>Monthly</v>
          </cell>
          <cell r="H1823" t="str">
            <v>F</v>
          </cell>
          <cell r="I1823">
            <v>2957</v>
          </cell>
          <cell r="J1823" t="str">
            <v>Teamsters Local Union Number 117</v>
          </cell>
          <cell r="K1823" t="str">
            <v>per Noli Benitez 201307</v>
          </cell>
          <cell r="L1823">
            <v>41456</v>
          </cell>
          <cell r="M1823">
            <v>11111</v>
          </cell>
          <cell r="N1823" t="b">
            <v>0</v>
          </cell>
          <cell r="O1823">
            <v>2957</v>
          </cell>
        </row>
        <row r="1824">
          <cell r="E1824" t="str">
            <v>39MONTHLYFWASHINGTON FEDERATION OF STATE EMPLOYEES</v>
          </cell>
          <cell r="F1824" t="str">
            <v>39</v>
          </cell>
          <cell r="G1824" t="str">
            <v>Monthly</v>
          </cell>
          <cell r="H1824" t="str">
            <v>F</v>
          </cell>
          <cell r="I1824">
            <v>2920</v>
          </cell>
          <cell r="J1824" t="str">
            <v>Washington Federation of State Employees</v>
          </cell>
          <cell r="K1824" t="str">
            <v>per DOP website</v>
          </cell>
          <cell r="L1824">
            <v>41456</v>
          </cell>
          <cell r="M1824">
            <v>25035</v>
          </cell>
          <cell r="N1824" t="b">
            <v>0</v>
          </cell>
          <cell r="O1824">
            <v>2920</v>
          </cell>
        </row>
        <row r="1825">
          <cell r="E1825" t="str">
            <v>39MONTHLYFWASHINGTON PUBLIC EMPLOYEES ASSOCIATION</v>
          </cell>
          <cell r="F1825" t="str">
            <v>39</v>
          </cell>
          <cell r="G1825" t="str">
            <v>Monthly</v>
          </cell>
          <cell r="H1825" t="str">
            <v>F</v>
          </cell>
          <cell r="I1825">
            <v>2920</v>
          </cell>
          <cell r="J1825" t="str">
            <v>Washington Public Employees Association</v>
          </cell>
          <cell r="K1825" t="str">
            <v>per DOP website</v>
          </cell>
          <cell r="L1825">
            <v>41456</v>
          </cell>
          <cell r="M1825">
            <v>29299</v>
          </cell>
          <cell r="N1825" t="b">
            <v>0</v>
          </cell>
          <cell r="O1825">
            <v>2920</v>
          </cell>
        </row>
        <row r="1826">
          <cell r="E1826" t="str">
            <v>39MONTHLYGCOALITION</v>
          </cell>
          <cell r="F1826" t="str">
            <v>39</v>
          </cell>
          <cell r="G1826" t="str">
            <v>Monthly</v>
          </cell>
          <cell r="H1826" t="str">
            <v>G</v>
          </cell>
          <cell r="I1826">
            <v>2994</v>
          </cell>
          <cell r="J1826" t="str">
            <v>Coalition</v>
          </cell>
          <cell r="K1826" t="str">
            <v>per DOP website</v>
          </cell>
          <cell r="L1826">
            <v>41456</v>
          </cell>
          <cell r="M1826">
            <v>42092</v>
          </cell>
          <cell r="N1826" t="b">
            <v>0</v>
          </cell>
          <cell r="O1826">
            <v>2994</v>
          </cell>
        </row>
        <row r="1827">
          <cell r="E1827" t="str">
            <v>39MONTHLYGNON-REPRESENTED STATE EMPLOYEES</v>
          </cell>
          <cell r="F1827" t="str">
            <v>39</v>
          </cell>
          <cell r="G1827" t="str">
            <v>Monthly</v>
          </cell>
          <cell r="H1827" t="str">
            <v>G</v>
          </cell>
          <cell r="I1827">
            <v>2994</v>
          </cell>
          <cell r="J1827" t="str">
            <v>Non-Represented State Employees</v>
          </cell>
          <cell r="K1827" t="str">
            <v>per DOP website</v>
          </cell>
          <cell r="L1827">
            <v>41456</v>
          </cell>
          <cell r="M1827">
            <v>11112</v>
          </cell>
          <cell r="N1827" t="b">
            <v>0</v>
          </cell>
          <cell r="O1827">
            <v>2994</v>
          </cell>
        </row>
        <row r="1828">
          <cell r="E1828" t="str">
            <v>39MONTHLYGTEAMSTERS LOCAL UNION NUMBER 117</v>
          </cell>
          <cell r="F1828" t="str">
            <v>39</v>
          </cell>
          <cell r="G1828" t="str">
            <v>Monthly</v>
          </cell>
          <cell r="H1828" t="str">
            <v>G</v>
          </cell>
          <cell r="I1828">
            <v>3031</v>
          </cell>
          <cell r="J1828" t="str">
            <v>Teamsters Local Union Number 117</v>
          </cell>
          <cell r="K1828" t="str">
            <v>per Noli Benitez 201307</v>
          </cell>
          <cell r="L1828">
            <v>41456</v>
          </cell>
          <cell r="M1828">
            <v>11112</v>
          </cell>
          <cell r="N1828" t="b">
            <v>0</v>
          </cell>
          <cell r="O1828">
            <v>3031</v>
          </cell>
        </row>
        <row r="1829">
          <cell r="E1829" t="str">
            <v>39MONTHLYGWASHINGTON FEDERATION OF STATE EMPLOYEES</v>
          </cell>
          <cell r="F1829" t="str">
            <v>39</v>
          </cell>
          <cell r="G1829" t="str">
            <v>Monthly</v>
          </cell>
          <cell r="H1829" t="str">
            <v>G</v>
          </cell>
          <cell r="I1829">
            <v>2994</v>
          </cell>
          <cell r="J1829" t="str">
            <v>Washington Federation of State Employees</v>
          </cell>
          <cell r="K1829" t="str">
            <v>per DOP website</v>
          </cell>
          <cell r="L1829">
            <v>41456</v>
          </cell>
          <cell r="M1829">
            <v>25036</v>
          </cell>
          <cell r="N1829" t="b">
            <v>0</v>
          </cell>
          <cell r="O1829">
            <v>2994</v>
          </cell>
        </row>
        <row r="1830">
          <cell r="E1830" t="str">
            <v>39MONTHLYGWASHINGTON PUBLIC EMPLOYEES ASSOCIATION</v>
          </cell>
          <cell r="F1830" t="str">
            <v>39</v>
          </cell>
          <cell r="G1830" t="str">
            <v>Monthly</v>
          </cell>
          <cell r="H1830" t="str">
            <v>G</v>
          </cell>
          <cell r="I1830">
            <v>2994</v>
          </cell>
          <cell r="J1830" t="str">
            <v>Washington Public Employees Association</v>
          </cell>
          <cell r="K1830" t="str">
            <v>per DOP website</v>
          </cell>
          <cell r="L1830">
            <v>41456</v>
          </cell>
          <cell r="M1830">
            <v>29300</v>
          </cell>
          <cell r="N1830" t="b">
            <v>0</v>
          </cell>
          <cell r="O1830">
            <v>2994</v>
          </cell>
        </row>
        <row r="1831">
          <cell r="E1831" t="str">
            <v>39MONTHLYHCOALITION</v>
          </cell>
          <cell r="F1831" t="str">
            <v>39</v>
          </cell>
          <cell r="G1831" t="str">
            <v>Monthly</v>
          </cell>
          <cell r="H1831" t="str">
            <v>H</v>
          </cell>
          <cell r="I1831">
            <v>3063</v>
          </cell>
          <cell r="J1831" t="str">
            <v>Coalition</v>
          </cell>
          <cell r="K1831" t="str">
            <v>per DOP website</v>
          </cell>
          <cell r="L1831">
            <v>41456</v>
          </cell>
          <cell r="M1831">
            <v>42093</v>
          </cell>
          <cell r="N1831" t="b">
            <v>0</v>
          </cell>
          <cell r="O1831">
            <v>3063</v>
          </cell>
        </row>
        <row r="1832">
          <cell r="E1832" t="str">
            <v>39MONTHLYHNON-REPRESENTED STATE EMPLOYEES</v>
          </cell>
          <cell r="F1832" t="str">
            <v>39</v>
          </cell>
          <cell r="G1832" t="str">
            <v>Monthly</v>
          </cell>
          <cell r="H1832" t="str">
            <v>H</v>
          </cell>
          <cell r="I1832">
            <v>3063</v>
          </cell>
          <cell r="J1832" t="str">
            <v>Non-Represented State Employees</v>
          </cell>
          <cell r="K1832" t="str">
            <v>per DOP website</v>
          </cell>
          <cell r="L1832">
            <v>41456</v>
          </cell>
          <cell r="M1832">
            <v>11113</v>
          </cell>
          <cell r="N1832" t="b">
            <v>0</v>
          </cell>
          <cell r="O1832">
            <v>3063</v>
          </cell>
        </row>
        <row r="1833">
          <cell r="E1833" t="str">
            <v>39MONTHLYHTEAMSTERS LOCAL UNION NUMBER 117</v>
          </cell>
          <cell r="F1833" t="str">
            <v>39</v>
          </cell>
          <cell r="G1833" t="str">
            <v>Monthly</v>
          </cell>
          <cell r="H1833" t="str">
            <v>H</v>
          </cell>
          <cell r="I1833">
            <v>3102</v>
          </cell>
          <cell r="J1833" t="str">
            <v>Teamsters Local Union Number 117</v>
          </cell>
          <cell r="K1833" t="str">
            <v>per Noli Benitez 201307</v>
          </cell>
          <cell r="L1833">
            <v>41456</v>
          </cell>
          <cell r="M1833">
            <v>11113</v>
          </cell>
          <cell r="N1833" t="b">
            <v>0</v>
          </cell>
          <cell r="O1833">
            <v>3102</v>
          </cell>
        </row>
        <row r="1834">
          <cell r="E1834" t="str">
            <v>39MONTHLYHWASHINGTON FEDERATION OF STATE EMPLOYEES</v>
          </cell>
          <cell r="F1834" t="str">
            <v>39</v>
          </cell>
          <cell r="G1834" t="str">
            <v>Monthly</v>
          </cell>
          <cell r="H1834" t="str">
            <v>H</v>
          </cell>
          <cell r="I1834">
            <v>3063</v>
          </cell>
          <cell r="J1834" t="str">
            <v>Washington Federation of State Employees</v>
          </cell>
          <cell r="K1834" t="str">
            <v>per DOP website</v>
          </cell>
          <cell r="L1834">
            <v>41456</v>
          </cell>
          <cell r="M1834">
            <v>25037</v>
          </cell>
          <cell r="N1834" t="b">
            <v>0</v>
          </cell>
          <cell r="O1834">
            <v>3063</v>
          </cell>
        </row>
        <row r="1835">
          <cell r="E1835" t="str">
            <v>39MONTHLYHWASHINGTON PUBLIC EMPLOYEES ASSOCIATION</v>
          </cell>
          <cell r="F1835" t="str">
            <v>39</v>
          </cell>
          <cell r="G1835" t="str">
            <v>Monthly</v>
          </cell>
          <cell r="H1835" t="str">
            <v>H</v>
          </cell>
          <cell r="I1835">
            <v>3063</v>
          </cell>
          <cell r="J1835" t="str">
            <v>Washington Public Employees Association</v>
          </cell>
          <cell r="K1835" t="str">
            <v>per DOP website</v>
          </cell>
          <cell r="L1835">
            <v>41456</v>
          </cell>
          <cell r="M1835">
            <v>29301</v>
          </cell>
          <cell r="N1835" t="b">
            <v>0</v>
          </cell>
          <cell r="O1835">
            <v>3063</v>
          </cell>
        </row>
        <row r="1836">
          <cell r="E1836" t="str">
            <v>39MONTHLYICOALITION</v>
          </cell>
          <cell r="F1836" t="str">
            <v>39</v>
          </cell>
          <cell r="G1836" t="str">
            <v>Monthly</v>
          </cell>
          <cell r="H1836" t="str">
            <v>I</v>
          </cell>
          <cell r="I1836">
            <v>3135</v>
          </cell>
          <cell r="J1836" t="str">
            <v>Coalition</v>
          </cell>
          <cell r="K1836" t="str">
            <v>per DOP website</v>
          </cell>
          <cell r="L1836">
            <v>41456</v>
          </cell>
          <cell r="M1836">
            <v>42094</v>
          </cell>
          <cell r="N1836" t="b">
            <v>0</v>
          </cell>
          <cell r="O1836">
            <v>3135</v>
          </cell>
        </row>
        <row r="1837">
          <cell r="E1837" t="str">
            <v>39MONTHLYINON-REPRESENTED STATE EMPLOYEES</v>
          </cell>
          <cell r="F1837" t="str">
            <v>39</v>
          </cell>
          <cell r="G1837" t="str">
            <v>Monthly</v>
          </cell>
          <cell r="H1837" t="str">
            <v>I</v>
          </cell>
          <cell r="I1837">
            <v>3135</v>
          </cell>
          <cell r="J1837" t="str">
            <v>Non-Represented State Employees</v>
          </cell>
          <cell r="K1837" t="str">
            <v>per DOP website</v>
          </cell>
          <cell r="L1837">
            <v>41456</v>
          </cell>
          <cell r="M1837">
            <v>11114</v>
          </cell>
          <cell r="N1837" t="b">
            <v>0</v>
          </cell>
          <cell r="O1837">
            <v>3135</v>
          </cell>
        </row>
        <row r="1838">
          <cell r="E1838" t="str">
            <v>39MONTHLYITEAMSTERS LOCAL UNION NUMBER 117</v>
          </cell>
          <cell r="F1838" t="str">
            <v>39</v>
          </cell>
          <cell r="G1838" t="str">
            <v>Monthly</v>
          </cell>
          <cell r="H1838" t="str">
            <v>I</v>
          </cell>
          <cell r="I1838">
            <v>3176</v>
          </cell>
          <cell r="J1838" t="str">
            <v>Teamsters Local Union Number 117</v>
          </cell>
          <cell r="K1838" t="str">
            <v>per Noli Benitez 201307</v>
          </cell>
          <cell r="L1838">
            <v>41456</v>
          </cell>
          <cell r="M1838">
            <v>11114</v>
          </cell>
          <cell r="N1838" t="b">
            <v>0</v>
          </cell>
          <cell r="O1838">
            <v>3176</v>
          </cell>
        </row>
        <row r="1839">
          <cell r="E1839" t="str">
            <v>39MONTHLYIWASHINGTON FEDERATION OF STATE EMPLOYEES</v>
          </cell>
          <cell r="F1839" t="str">
            <v>39</v>
          </cell>
          <cell r="G1839" t="str">
            <v>Monthly</v>
          </cell>
          <cell r="H1839" t="str">
            <v>I</v>
          </cell>
          <cell r="I1839">
            <v>3135</v>
          </cell>
          <cell r="J1839" t="str">
            <v>Washington Federation of State Employees</v>
          </cell>
          <cell r="K1839" t="str">
            <v>per DOP website</v>
          </cell>
          <cell r="L1839">
            <v>41456</v>
          </cell>
          <cell r="M1839">
            <v>25038</v>
          </cell>
          <cell r="N1839" t="b">
            <v>0</v>
          </cell>
          <cell r="O1839">
            <v>3135</v>
          </cell>
        </row>
        <row r="1840">
          <cell r="E1840" t="str">
            <v>39MONTHLYIWASHINGTON PUBLIC EMPLOYEES ASSOCIATION</v>
          </cell>
          <cell r="F1840" t="str">
            <v>39</v>
          </cell>
          <cell r="G1840" t="str">
            <v>Monthly</v>
          </cell>
          <cell r="H1840" t="str">
            <v>I</v>
          </cell>
          <cell r="I1840">
            <v>3135</v>
          </cell>
          <cell r="J1840" t="str">
            <v>Washington Public Employees Association</v>
          </cell>
          <cell r="K1840" t="str">
            <v>per DOP website</v>
          </cell>
          <cell r="L1840">
            <v>41456</v>
          </cell>
          <cell r="M1840">
            <v>29302</v>
          </cell>
          <cell r="N1840" t="b">
            <v>0</v>
          </cell>
          <cell r="O1840">
            <v>3135</v>
          </cell>
        </row>
        <row r="1841">
          <cell r="E1841" t="str">
            <v>39MONTHLYJCOALITION</v>
          </cell>
          <cell r="F1841" t="str">
            <v>39</v>
          </cell>
          <cell r="G1841" t="str">
            <v>Monthly</v>
          </cell>
          <cell r="H1841" t="str">
            <v>J</v>
          </cell>
          <cell r="I1841">
            <v>3213</v>
          </cell>
          <cell r="J1841" t="str">
            <v>Coalition</v>
          </cell>
          <cell r="K1841" t="str">
            <v>per DOP website</v>
          </cell>
          <cell r="L1841">
            <v>41456</v>
          </cell>
          <cell r="M1841">
            <v>42095</v>
          </cell>
          <cell r="N1841" t="b">
            <v>0</v>
          </cell>
          <cell r="O1841">
            <v>3213</v>
          </cell>
        </row>
        <row r="1842">
          <cell r="E1842" t="str">
            <v>39MONTHLYJNON-REPRESENTED STATE EMPLOYEES</v>
          </cell>
          <cell r="F1842" t="str">
            <v>39</v>
          </cell>
          <cell r="G1842" t="str">
            <v>Monthly</v>
          </cell>
          <cell r="H1842" t="str">
            <v>J</v>
          </cell>
          <cell r="I1842">
            <v>3213</v>
          </cell>
          <cell r="J1842" t="str">
            <v>Non-Represented State Employees</v>
          </cell>
          <cell r="K1842" t="str">
            <v>per DOP website</v>
          </cell>
          <cell r="L1842">
            <v>41456</v>
          </cell>
          <cell r="M1842">
            <v>11115</v>
          </cell>
          <cell r="N1842" t="b">
            <v>0</v>
          </cell>
          <cell r="O1842">
            <v>3213</v>
          </cell>
        </row>
        <row r="1843">
          <cell r="E1843" t="str">
            <v>39MONTHLYJTEAMSTERS LOCAL UNION NUMBER 117</v>
          </cell>
          <cell r="F1843" t="str">
            <v>39</v>
          </cell>
          <cell r="G1843" t="str">
            <v>Monthly</v>
          </cell>
          <cell r="H1843" t="str">
            <v>J</v>
          </cell>
          <cell r="I1843">
            <v>3254</v>
          </cell>
          <cell r="J1843" t="str">
            <v>Teamsters Local Union Number 117</v>
          </cell>
          <cell r="K1843" t="str">
            <v>per Noli Benitez 201307</v>
          </cell>
          <cell r="L1843">
            <v>41456</v>
          </cell>
          <cell r="M1843">
            <v>11115</v>
          </cell>
          <cell r="N1843" t="b">
            <v>0</v>
          </cell>
          <cell r="O1843">
            <v>3254</v>
          </cell>
        </row>
        <row r="1844">
          <cell r="E1844" t="str">
            <v>39MONTHLYJWASHINGTON FEDERATION OF STATE EMPLOYEES</v>
          </cell>
          <cell r="F1844" t="str">
            <v>39</v>
          </cell>
          <cell r="G1844" t="str">
            <v>Monthly</v>
          </cell>
          <cell r="H1844" t="str">
            <v>J</v>
          </cell>
          <cell r="I1844">
            <v>3213</v>
          </cell>
          <cell r="J1844" t="str">
            <v>Washington Federation of State Employees</v>
          </cell>
          <cell r="K1844" t="str">
            <v>per DOP website</v>
          </cell>
          <cell r="L1844">
            <v>41456</v>
          </cell>
          <cell r="M1844">
            <v>25039</v>
          </cell>
          <cell r="N1844" t="b">
            <v>0</v>
          </cell>
          <cell r="O1844">
            <v>3213</v>
          </cell>
        </row>
        <row r="1845">
          <cell r="E1845" t="str">
            <v>39MONTHLYJWASHINGTON PUBLIC EMPLOYEES ASSOCIATION</v>
          </cell>
          <cell r="F1845" t="str">
            <v>39</v>
          </cell>
          <cell r="G1845" t="str">
            <v>Monthly</v>
          </cell>
          <cell r="H1845" t="str">
            <v>J</v>
          </cell>
          <cell r="I1845">
            <v>3213</v>
          </cell>
          <cell r="J1845" t="str">
            <v>Washington Public Employees Association</v>
          </cell>
          <cell r="K1845" t="str">
            <v>per DOP website</v>
          </cell>
          <cell r="L1845">
            <v>41456</v>
          </cell>
          <cell r="M1845">
            <v>29303</v>
          </cell>
          <cell r="N1845" t="b">
            <v>0</v>
          </cell>
          <cell r="O1845">
            <v>3213</v>
          </cell>
        </row>
        <row r="1846">
          <cell r="E1846" t="str">
            <v>39MONTHLYKCOALITION</v>
          </cell>
          <cell r="F1846" t="str">
            <v>39</v>
          </cell>
          <cell r="G1846" t="str">
            <v>Monthly</v>
          </cell>
          <cell r="H1846" t="str">
            <v>K</v>
          </cell>
          <cell r="I1846">
            <v>3293</v>
          </cell>
          <cell r="J1846" t="str">
            <v>Coalition</v>
          </cell>
          <cell r="K1846" t="str">
            <v>per DOP website</v>
          </cell>
          <cell r="L1846">
            <v>41456</v>
          </cell>
          <cell r="M1846">
            <v>42096</v>
          </cell>
          <cell r="N1846" t="b">
            <v>0</v>
          </cell>
          <cell r="O1846">
            <v>3293</v>
          </cell>
        </row>
        <row r="1847">
          <cell r="E1847" t="str">
            <v>39MONTHLYKNON-REPRESENTED STATE EMPLOYEES</v>
          </cell>
          <cell r="F1847" t="str">
            <v>39</v>
          </cell>
          <cell r="G1847" t="str">
            <v>Monthly</v>
          </cell>
          <cell r="H1847" t="str">
            <v>K</v>
          </cell>
          <cell r="I1847">
            <v>3293</v>
          </cell>
          <cell r="J1847" t="str">
            <v>Non-Represented State Employees</v>
          </cell>
          <cell r="K1847" t="str">
            <v>per DOP website</v>
          </cell>
          <cell r="L1847">
            <v>41456</v>
          </cell>
          <cell r="M1847">
            <v>11116</v>
          </cell>
          <cell r="N1847" t="b">
            <v>0</v>
          </cell>
          <cell r="O1847">
            <v>3293</v>
          </cell>
        </row>
        <row r="1848">
          <cell r="E1848" t="str">
            <v>39MONTHLYKTEAMSTERS LOCAL UNION NUMBER 117</v>
          </cell>
          <cell r="F1848" t="str">
            <v>39</v>
          </cell>
          <cell r="G1848" t="str">
            <v>Monthly</v>
          </cell>
          <cell r="H1848" t="str">
            <v>K</v>
          </cell>
          <cell r="I1848">
            <v>3334</v>
          </cell>
          <cell r="J1848" t="str">
            <v>Teamsters Local Union Number 117</v>
          </cell>
          <cell r="K1848" t="str">
            <v>per Noli Benitez 201307</v>
          </cell>
          <cell r="L1848">
            <v>41456</v>
          </cell>
          <cell r="M1848">
            <v>11116</v>
          </cell>
          <cell r="N1848" t="b">
            <v>0</v>
          </cell>
          <cell r="O1848">
            <v>3334</v>
          </cell>
        </row>
        <row r="1849">
          <cell r="E1849" t="str">
            <v>39MONTHLYKWASHINGTON FEDERATION OF STATE EMPLOYEES</v>
          </cell>
          <cell r="F1849" t="str">
            <v>39</v>
          </cell>
          <cell r="G1849" t="str">
            <v>Monthly</v>
          </cell>
          <cell r="H1849" t="str">
            <v>K</v>
          </cell>
          <cell r="I1849">
            <v>3293</v>
          </cell>
          <cell r="J1849" t="str">
            <v>Washington Federation of State Employees</v>
          </cell>
          <cell r="K1849" t="str">
            <v>per DOP website</v>
          </cell>
          <cell r="L1849">
            <v>41456</v>
          </cell>
          <cell r="M1849">
            <v>25040</v>
          </cell>
          <cell r="N1849" t="b">
            <v>0</v>
          </cell>
          <cell r="O1849">
            <v>3293</v>
          </cell>
        </row>
        <row r="1850">
          <cell r="E1850" t="str">
            <v>39MONTHLYKWASHINGTON PUBLIC EMPLOYEES ASSOCIATION</v>
          </cell>
          <cell r="F1850" t="str">
            <v>39</v>
          </cell>
          <cell r="G1850" t="str">
            <v>Monthly</v>
          </cell>
          <cell r="H1850" t="str">
            <v>K</v>
          </cell>
          <cell r="I1850">
            <v>3293</v>
          </cell>
          <cell r="J1850" t="str">
            <v>Washington Public Employees Association</v>
          </cell>
          <cell r="K1850" t="str">
            <v>per DOP website</v>
          </cell>
          <cell r="L1850">
            <v>41456</v>
          </cell>
          <cell r="M1850">
            <v>29304</v>
          </cell>
          <cell r="N1850" t="b">
            <v>0</v>
          </cell>
          <cell r="O1850">
            <v>3293</v>
          </cell>
        </row>
        <row r="1851">
          <cell r="E1851" t="str">
            <v>39MONTHLYLCOALITION</v>
          </cell>
          <cell r="F1851" t="str">
            <v>39</v>
          </cell>
          <cell r="G1851" t="str">
            <v>Monthly</v>
          </cell>
          <cell r="H1851" t="str">
            <v>L</v>
          </cell>
          <cell r="I1851">
            <v>3377</v>
          </cell>
          <cell r="J1851" t="str">
            <v>Coalition</v>
          </cell>
          <cell r="K1851" t="str">
            <v>per DOP website</v>
          </cell>
          <cell r="L1851">
            <v>41456</v>
          </cell>
          <cell r="M1851">
            <v>42097</v>
          </cell>
          <cell r="N1851" t="b">
            <v>0</v>
          </cell>
          <cell r="O1851">
            <v>3377</v>
          </cell>
        </row>
        <row r="1852">
          <cell r="E1852" t="str">
            <v>39MONTHLYLNON-REPRESENTED STATE EMPLOYEES</v>
          </cell>
          <cell r="F1852" t="str">
            <v>39</v>
          </cell>
          <cell r="G1852" t="str">
            <v>Monthly</v>
          </cell>
          <cell r="H1852" t="str">
            <v>L</v>
          </cell>
          <cell r="I1852">
            <v>3377</v>
          </cell>
          <cell r="J1852" t="str">
            <v>Non-Represented State Employees</v>
          </cell>
          <cell r="K1852" t="str">
            <v>per DOP website</v>
          </cell>
          <cell r="L1852">
            <v>41456</v>
          </cell>
          <cell r="M1852">
            <v>11117</v>
          </cell>
          <cell r="N1852" t="b">
            <v>0</v>
          </cell>
          <cell r="O1852">
            <v>3377</v>
          </cell>
        </row>
        <row r="1853">
          <cell r="E1853" t="str">
            <v>39MONTHLYLTEAMSTERS LOCAL UNION NUMBER 117</v>
          </cell>
          <cell r="F1853" t="str">
            <v>39</v>
          </cell>
          <cell r="G1853" t="str">
            <v>Monthly</v>
          </cell>
          <cell r="H1853" t="str">
            <v>L</v>
          </cell>
          <cell r="I1853">
            <v>3420</v>
          </cell>
          <cell r="J1853" t="str">
            <v>Teamsters Local Union Number 117</v>
          </cell>
          <cell r="K1853" t="str">
            <v>per Noli Benitez 201307</v>
          </cell>
          <cell r="L1853">
            <v>41456</v>
          </cell>
          <cell r="M1853">
            <v>11117</v>
          </cell>
          <cell r="N1853" t="b">
            <v>0</v>
          </cell>
          <cell r="O1853">
            <v>3420</v>
          </cell>
        </row>
        <row r="1854">
          <cell r="E1854" t="str">
            <v>39MONTHLYLWASHINGTON FEDERATION OF STATE EMPLOYEES</v>
          </cell>
          <cell r="F1854" t="str">
            <v>39</v>
          </cell>
          <cell r="G1854" t="str">
            <v>Monthly</v>
          </cell>
          <cell r="H1854" t="str">
            <v>L</v>
          </cell>
          <cell r="I1854">
            <v>3377</v>
          </cell>
          <cell r="J1854" t="str">
            <v>Washington Federation of State Employees</v>
          </cell>
          <cell r="K1854" t="str">
            <v>per DOP website</v>
          </cell>
          <cell r="L1854">
            <v>41456</v>
          </cell>
          <cell r="M1854">
            <v>25041</v>
          </cell>
          <cell r="N1854" t="b">
            <v>0</v>
          </cell>
          <cell r="O1854">
            <v>3377</v>
          </cell>
        </row>
        <row r="1855">
          <cell r="E1855" t="str">
            <v>39MONTHLYLWASHINGTON PUBLIC EMPLOYEES ASSOCIATION</v>
          </cell>
          <cell r="F1855" t="str">
            <v>39</v>
          </cell>
          <cell r="G1855" t="str">
            <v>Monthly</v>
          </cell>
          <cell r="H1855" t="str">
            <v>L</v>
          </cell>
          <cell r="I1855">
            <v>3377</v>
          </cell>
          <cell r="J1855" t="str">
            <v>Washington Public Employees Association</v>
          </cell>
          <cell r="K1855" t="str">
            <v>per DOP website</v>
          </cell>
          <cell r="L1855">
            <v>41456</v>
          </cell>
          <cell r="M1855">
            <v>29305</v>
          </cell>
          <cell r="N1855" t="b">
            <v>0</v>
          </cell>
          <cell r="O1855">
            <v>3377</v>
          </cell>
        </row>
        <row r="1856">
          <cell r="E1856" t="str">
            <v>39MONTHLYMCOALITION</v>
          </cell>
          <cell r="F1856" t="str">
            <v>39</v>
          </cell>
          <cell r="G1856" t="str">
            <v>Monthly</v>
          </cell>
          <cell r="H1856" t="str">
            <v>M</v>
          </cell>
          <cell r="I1856">
            <v>3459</v>
          </cell>
          <cell r="J1856" t="str">
            <v>Coalition</v>
          </cell>
          <cell r="K1856" t="str">
            <v>per DOP website</v>
          </cell>
          <cell r="L1856">
            <v>41456</v>
          </cell>
          <cell r="M1856">
            <v>42098</v>
          </cell>
          <cell r="N1856" t="b">
            <v>0</v>
          </cell>
          <cell r="O1856">
            <v>3459</v>
          </cell>
        </row>
        <row r="1857">
          <cell r="E1857" t="str">
            <v>39MONTHLYMNON-REPRESENTED STATE EMPLOYEES</v>
          </cell>
          <cell r="F1857" t="str">
            <v>39</v>
          </cell>
          <cell r="G1857" t="str">
            <v>Monthly</v>
          </cell>
          <cell r="H1857" t="str">
            <v>M</v>
          </cell>
          <cell r="I1857">
            <v>3459</v>
          </cell>
          <cell r="J1857" t="str">
            <v>Non-Represented State Employees</v>
          </cell>
          <cell r="K1857" t="str">
            <v>per DOP website</v>
          </cell>
          <cell r="L1857">
            <v>41456</v>
          </cell>
          <cell r="M1857">
            <v>11118</v>
          </cell>
          <cell r="N1857" t="b">
            <v>0</v>
          </cell>
          <cell r="O1857">
            <v>3459</v>
          </cell>
        </row>
        <row r="1858">
          <cell r="E1858" t="str">
            <v>39MONTHLYMTEAMSTERS LOCAL UNION NUMBER 117</v>
          </cell>
          <cell r="F1858" t="str">
            <v>39</v>
          </cell>
          <cell r="G1858" t="str">
            <v>Monthly</v>
          </cell>
          <cell r="H1858" t="str">
            <v>M</v>
          </cell>
          <cell r="I1858">
            <v>3503</v>
          </cell>
          <cell r="J1858" t="str">
            <v>Teamsters Local Union Number 117</v>
          </cell>
          <cell r="K1858" t="str">
            <v>per Noli Benitez 201307</v>
          </cell>
          <cell r="L1858">
            <v>41456</v>
          </cell>
          <cell r="M1858">
            <v>11118</v>
          </cell>
          <cell r="N1858" t="b">
            <v>0</v>
          </cell>
          <cell r="O1858">
            <v>3503</v>
          </cell>
        </row>
        <row r="1859">
          <cell r="E1859" t="str">
            <v>39MONTHLYMWASHINGTON FEDERATION OF STATE EMPLOYEES</v>
          </cell>
          <cell r="F1859" t="str">
            <v>39</v>
          </cell>
          <cell r="G1859" t="str">
            <v>Monthly</v>
          </cell>
          <cell r="H1859" t="str">
            <v>M</v>
          </cell>
          <cell r="I1859">
            <v>3459</v>
          </cell>
          <cell r="J1859" t="str">
            <v>Washington Federation of State Employees</v>
          </cell>
          <cell r="K1859" t="str">
            <v>per DOP website</v>
          </cell>
          <cell r="L1859">
            <v>41456</v>
          </cell>
          <cell r="M1859">
            <v>25042</v>
          </cell>
          <cell r="N1859" t="b">
            <v>0</v>
          </cell>
          <cell r="O1859">
            <v>3459</v>
          </cell>
        </row>
        <row r="1860">
          <cell r="E1860" t="str">
            <v>39MONTHLYMWASHINGTON PUBLIC EMPLOYEES ASSOCIATION</v>
          </cell>
          <cell r="F1860" t="str">
            <v>39</v>
          </cell>
          <cell r="G1860" t="str">
            <v>Monthly</v>
          </cell>
          <cell r="H1860" t="str">
            <v>M</v>
          </cell>
          <cell r="I1860">
            <v>3459</v>
          </cell>
          <cell r="J1860" t="str">
            <v>Washington Public Employees Association</v>
          </cell>
          <cell r="K1860" t="str">
            <v>per DOP website</v>
          </cell>
          <cell r="L1860">
            <v>41456</v>
          </cell>
          <cell r="M1860">
            <v>29306</v>
          </cell>
          <cell r="N1860" t="b">
            <v>0</v>
          </cell>
          <cell r="O1860">
            <v>3459</v>
          </cell>
        </row>
        <row r="1861">
          <cell r="E1861" t="str">
            <v>40EMONTHLYENON-REPRESENTED STATE EMPLOYEES</v>
          </cell>
          <cell r="F1861" t="str">
            <v>40E</v>
          </cell>
          <cell r="G1861" t="str">
            <v>Monthly</v>
          </cell>
          <cell r="H1861" t="str">
            <v>E</v>
          </cell>
          <cell r="I1861">
            <v>2920</v>
          </cell>
          <cell r="J1861" t="str">
            <v>Non-Represented State Employees</v>
          </cell>
          <cell r="K1861" t="str">
            <v>per DOP website</v>
          </cell>
          <cell r="L1861">
            <v>41456</v>
          </cell>
          <cell r="M1861">
            <v>11384</v>
          </cell>
          <cell r="N1861" t="b">
            <v>1</v>
          </cell>
          <cell r="O1861">
            <v>2920</v>
          </cell>
        </row>
        <row r="1862">
          <cell r="E1862" t="str">
            <v>40EMONTHLYFNON-REPRESENTED STATE EMPLOYEES</v>
          </cell>
          <cell r="F1862" t="str">
            <v>40E</v>
          </cell>
          <cell r="G1862" t="str">
            <v>Monthly</v>
          </cell>
          <cell r="H1862" t="str">
            <v>F</v>
          </cell>
          <cell r="I1862">
            <v>2994</v>
          </cell>
          <cell r="J1862" t="str">
            <v>Non-Represented State Employees</v>
          </cell>
          <cell r="K1862" t="str">
            <v>per DOP website</v>
          </cell>
          <cell r="L1862">
            <v>41456</v>
          </cell>
          <cell r="M1862">
            <v>11385</v>
          </cell>
          <cell r="N1862" t="b">
            <v>1</v>
          </cell>
          <cell r="O1862">
            <v>2994</v>
          </cell>
        </row>
        <row r="1863">
          <cell r="E1863" t="str">
            <v>40EMONTHLYGNON-REPRESENTED STATE EMPLOYEES</v>
          </cell>
          <cell r="F1863" t="str">
            <v>40E</v>
          </cell>
          <cell r="G1863" t="str">
            <v>Monthly</v>
          </cell>
          <cell r="H1863" t="str">
            <v>G</v>
          </cell>
          <cell r="I1863">
            <v>3063</v>
          </cell>
          <cell r="J1863" t="str">
            <v>Non-Represented State Employees</v>
          </cell>
          <cell r="K1863" t="str">
            <v>per DOP website</v>
          </cell>
          <cell r="L1863">
            <v>41456</v>
          </cell>
          <cell r="M1863">
            <v>11386</v>
          </cell>
          <cell r="N1863" t="b">
            <v>1</v>
          </cell>
          <cell r="O1863">
            <v>3063</v>
          </cell>
        </row>
        <row r="1864">
          <cell r="E1864" t="str">
            <v>40EMONTHLYHNON-REPRESENTED STATE EMPLOYEES</v>
          </cell>
          <cell r="F1864" t="str">
            <v>40E</v>
          </cell>
          <cell r="G1864" t="str">
            <v>Monthly</v>
          </cell>
          <cell r="H1864" t="str">
            <v>H</v>
          </cell>
          <cell r="I1864">
            <v>3135</v>
          </cell>
          <cell r="J1864" t="str">
            <v>Non-Represented State Employees</v>
          </cell>
          <cell r="K1864" t="str">
            <v>per DOP website</v>
          </cell>
          <cell r="L1864">
            <v>41456</v>
          </cell>
          <cell r="M1864">
            <v>11387</v>
          </cell>
          <cell r="N1864" t="b">
            <v>1</v>
          </cell>
          <cell r="O1864">
            <v>3135</v>
          </cell>
        </row>
        <row r="1865">
          <cell r="E1865" t="str">
            <v>40EMONTHLYINON-REPRESENTED STATE EMPLOYEES</v>
          </cell>
          <cell r="F1865" t="str">
            <v>40E</v>
          </cell>
          <cell r="G1865" t="str">
            <v>Monthly</v>
          </cell>
          <cell r="H1865" t="str">
            <v>I</v>
          </cell>
          <cell r="I1865">
            <v>3213</v>
          </cell>
          <cell r="J1865" t="str">
            <v>Non-Represented State Employees</v>
          </cell>
          <cell r="K1865" t="str">
            <v>per DOP website</v>
          </cell>
          <cell r="L1865">
            <v>41456</v>
          </cell>
          <cell r="M1865">
            <v>11388</v>
          </cell>
          <cell r="N1865" t="b">
            <v>1</v>
          </cell>
          <cell r="O1865">
            <v>3213</v>
          </cell>
        </row>
        <row r="1866">
          <cell r="E1866" t="str">
            <v>40EMONTHLYJNON-REPRESENTED STATE EMPLOYEES</v>
          </cell>
          <cell r="F1866" t="str">
            <v>40E</v>
          </cell>
          <cell r="G1866" t="str">
            <v>Monthly</v>
          </cell>
          <cell r="H1866" t="str">
            <v>J</v>
          </cell>
          <cell r="I1866">
            <v>3293</v>
          </cell>
          <cell r="J1866" t="str">
            <v>Non-Represented State Employees</v>
          </cell>
          <cell r="K1866" t="str">
            <v>per DOP website</v>
          </cell>
          <cell r="L1866">
            <v>41456</v>
          </cell>
          <cell r="M1866">
            <v>11389</v>
          </cell>
          <cell r="N1866" t="b">
            <v>1</v>
          </cell>
          <cell r="O1866">
            <v>3293</v>
          </cell>
        </row>
        <row r="1867">
          <cell r="E1867" t="str">
            <v>40EMONTHLYKNON-REPRESENTED STATE EMPLOYEES</v>
          </cell>
          <cell r="F1867" t="str">
            <v>40E</v>
          </cell>
          <cell r="G1867" t="str">
            <v>Monthly</v>
          </cell>
          <cell r="H1867" t="str">
            <v>K</v>
          </cell>
          <cell r="I1867">
            <v>3377</v>
          </cell>
          <cell r="J1867" t="str">
            <v>Non-Represented State Employees</v>
          </cell>
          <cell r="K1867" t="str">
            <v>per DOP website</v>
          </cell>
          <cell r="L1867">
            <v>41456</v>
          </cell>
          <cell r="M1867">
            <v>11390</v>
          </cell>
          <cell r="N1867" t="b">
            <v>1</v>
          </cell>
          <cell r="O1867">
            <v>3377</v>
          </cell>
        </row>
        <row r="1868">
          <cell r="E1868" t="str">
            <v>40EMONTHLYLNON-REPRESENTED STATE EMPLOYEES</v>
          </cell>
          <cell r="F1868" t="str">
            <v>40E</v>
          </cell>
          <cell r="G1868" t="str">
            <v>Monthly</v>
          </cell>
          <cell r="H1868" t="str">
            <v>L</v>
          </cell>
          <cell r="I1868">
            <v>3459</v>
          </cell>
          <cell r="J1868" t="str">
            <v>Non-Represented State Employees</v>
          </cell>
          <cell r="K1868" t="str">
            <v>per DOP website</v>
          </cell>
          <cell r="L1868">
            <v>41456</v>
          </cell>
          <cell r="M1868">
            <v>11391</v>
          </cell>
          <cell r="N1868" t="b">
            <v>1</v>
          </cell>
          <cell r="O1868">
            <v>3459</v>
          </cell>
        </row>
        <row r="1869">
          <cell r="E1869" t="str">
            <v>40EMONTHLYMNON-REPRESENTED STATE EMPLOYEES</v>
          </cell>
          <cell r="F1869" t="str">
            <v>40E</v>
          </cell>
          <cell r="G1869" t="str">
            <v>Monthly</v>
          </cell>
          <cell r="H1869" t="str">
            <v>M</v>
          </cell>
          <cell r="I1869">
            <v>3549</v>
          </cell>
          <cell r="J1869" t="str">
            <v>Non-Represented State Employees</v>
          </cell>
          <cell r="K1869" t="str">
            <v>per DOP website</v>
          </cell>
          <cell r="L1869">
            <v>41456</v>
          </cell>
          <cell r="M1869">
            <v>11391</v>
          </cell>
          <cell r="N1869" t="b">
            <v>1</v>
          </cell>
          <cell r="O1869">
            <v>3549</v>
          </cell>
        </row>
        <row r="1870">
          <cell r="E1870" t="str">
            <v>40GMONTHLYGNON-REPRESENTED STATE EMPLOYEES</v>
          </cell>
          <cell r="F1870" t="str">
            <v>40G</v>
          </cell>
          <cell r="G1870" t="str">
            <v>Monthly</v>
          </cell>
          <cell r="H1870" t="str">
            <v>G</v>
          </cell>
          <cell r="I1870">
            <v>3063</v>
          </cell>
          <cell r="J1870" t="str">
            <v>Non-Represented State Employees</v>
          </cell>
          <cell r="K1870" t="str">
            <v>per DOP website</v>
          </cell>
          <cell r="L1870">
            <v>41456</v>
          </cell>
          <cell r="M1870">
            <v>11424</v>
          </cell>
          <cell r="N1870" t="b">
            <v>1</v>
          </cell>
          <cell r="O1870">
            <v>3063</v>
          </cell>
        </row>
        <row r="1871">
          <cell r="E1871" t="str">
            <v>40GMONTHLYGTEAMSTERS LOCAL UNION NUMBER 117</v>
          </cell>
          <cell r="F1871" t="str">
            <v>40G</v>
          </cell>
          <cell r="G1871" t="str">
            <v>Monthly</v>
          </cell>
          <cell r="H1871" t="str">
            <v>G</v>
          </cell>
          <cell r="I1871">
            <v>3102</v>
          </cell>
          <cell r="J1871" t="str">
            <v>Teamsters Local Union Number 117</v>
          </cell>
          <cell r="K1871" t="str">
            <v>per DOP website</v>
          </cell>
          <cell r="L1871">
            <v>41456</v>
          </cell>
          <cell r="M1871">
            <v>11425</v>
          </cell>
          <cell r="N1871" t="b">
            <v>1</v>
          </cell>
          <cell r="O1871">
            <v>3102</v>
          </cell>
        </row>
        <row r="1872">
          <cell r="E1872" t="str">
            <v>40GMONTHLYHNON-REPRESENTED STATE EMPLOYEES</v>
          </cell>
          <cell r="F1872" t="str">
            <v>40G</v>
          </cell>
          <cell r="G1872" t="str">
            <v>Monthly</v>
          </cell>
          <cell r="H1872" t="str">
            <v>H</v>
          </cell>
          <cell r="I1872">
            <v>3135</v>
          </cell>
          <cell r="J1872" t="str">
            <v>Non-Represented State Employees</v>
          </cell>
          <cell r="K1872" t="str">
            <v>per DOP website</v>
          </cell>
          <cell r="L1872">
            <v>41456</v>
          </cell>
          <cell r="M1872">
            <v>11426</v>
          </cell>
          <cell r="N1872" t="b">
            <v>1</v>
          </cell>
          <cell r="O1872">
            <v>3135</v>
          </cell>
        </row>
        <row r="1873">
          <cell r="E1873" t="str">
            <v>40GMONTHLYHTEAMSTERS LOCAL UNION NUMBER 117</v>
          </cell>
          <cell r="F1873" t="str">
            <v>40G</v>
          </cell>
          <cell r="G1873" t="str">
            <v>Monthly</v>
          </cell>
          <cell r="H1873" t="str">
            <v>H</v>
          </cell>
          <cell r="I1873">
            <v>3176</v>
          </cell>
          <cell r="J1873" t="str">
            <v>Teamsters Local Union Number 117</v>
          </cell>
          <cell r="K1873" t="str">
            <v>per DOP website</v>
          </cell>
          <cell r="L1873">
            <v>41456</v>
          </cell>
          <cell r="M1873">
            <v>11427</v>
          </cell>
          <cell r="N1873" t="b">
            <v>1</v>
          </cell>
          <cell r="O1873">
            <v>3176</v>
          </cell>
        </row>
        <row r="1874">
          <cell r="E1874" t="str">
            <v>40GMONTHLYINON-REPRESENTED STATE EMPLOYEES</v>
          </cell>
          <cell r="F1874" t="str">
            <v>40G</v>
          </cell>
          <cell r="G1874" t="str">
            <v>Monthly</v>
          </cell>
          <cell r="H1874" t="str">
            <v>I</v>
          </cell>
          <cell r="I1874">
            <v>3213</v>
          </cell>
          <cell r="J1874" t="str">
            <v>Non-Represented State Employees</v>
          </cell>
          <cell r="K1874" t="str">
            <v>per DOP website</v>
          </cell>
          <cell r="L1874">
            <v>41456</v>
          </cell>
          <cell r="M1874">
            <v>11428</v>
          </cell>
          <cell r="N1874" t="b">
            <v>1</v>
          </cell>
          <cell r="O1874">
            <v>3213</v>
          </cell>
        </row>
        <row r="1875">
          <cell r="E1875" t="str">
            <v>40GMONTHLYITEAMSTERS LOCAL UNION NUMBER 117</v>
          </cell>
          <cell r="F1875" t="str">
            <v>40G</v>
          </cell>
          <cell r="G1875" t="str">
            <v>Monthly</v>
          </cell>
          <cell r="H1875" t="str">
            <v>I</v>
          </cell>
          <cell r="I1875">
            <v>3254</v>
          </cell>
          <cell r="J1875" t="str">
            <v>Teamsters Local Union Number 117</v>
          </cell>
          <cell r="K1875" t="str">
            <v>per DOP website</v>
          </cell>
          <cell r="L1875">
            <v>41456</v>
          </cell>
          <cell r="M1875">
            <v>11429</v>
          </cell>
          <cell r="N1875" t="b">
            <v>1</v>
          </cell>
          <cell r="O1875">
            <v>3254</v>
          </cell>
        </row>
        <row r="1876">
          <cell r="E1876" t="str">
            <v>40GMONTHLYJNON-REPRESENTED STATE EMPLOYEES</v>
          </cell>
          <cell r="F1876" t="str">
            <v>40G</v>
          </cell>
          <cell r="G1876" t="str">
            <v>Monthly</v>
          </cell>
          <cell r="H1876" t="str">
            <v>J</v>
          </cell>
          <cell r="I1876">
            <v>3293</v>
          </cell>
          <cell r="J1876" t="str">
            <v>Non-Represented State Employees</v>
          </cell>
          <cell r="K1876" t="str">
            <v>per DOP website</v>
          </cell>
          <cell r="L1876">
            <v>41456</v>
          </cell>
          <cell r="M1876">
            <v>11430</v>
          </cell>
          <cell r="N1876" t="b">
            <v>1</v>
          </cell>
          <cell r="O1876">
            <v>3293</v>
          </cell>
        </row>
        <row r="1877">
          <cell r="E1877" t="str">
            <v>40GMONTHLYJTEAMSTERS LOCAL UNION NUMBER 117</v>
          </cell>
          <cell r="F1877" t="str">
            <v>40G</v>
          </cell>
          <cell r="G1877" t="str">
            <v>Monthly</v>
          </cell>
          <cell r="H1877" t="str">
            <v>J</v>
          </cell>
          <cell r="I1877">
            <v>3334</v>
          </cell>
          <cell r="J1877" t="str">
            <v>Teamsters Local Union Number 117</v>
          </cell>
          <cell r="K1877" t="str">
            <v>per DOP website</v>
          </cell>
          <cell r="L1877">
            <v>41456</v>
          </cell>
          <cell r="M1877">
            <v>11431</v>
          </cell>
          <cell r="N1877" t="b">
            <v>1</v>
          </cell>
          <cell r="O1877">
            <v>3334</v>
          </cell>
        </row>
        <row r="1878">
          <cell r="E1878" t="str">
            <v>40GMONTHLYKNON-REPRESENTED STATE EMPLOYEES</v>
          </cell>
          <cell r="F1878" t="str">
            <v>40G</v>
          </cell>
          <cell r="G1878" t="str">
            <v>Monthly</v>
          </cell>
          <cell r="H1878" t="str">
            <v>K</v>
          </cell>
          <cell r="I1878">
            <v>3377</v>
          </cell>
          <cell r="J1878" t="str">
            <v>Non-Represented State Employees</v>
          </cell>
          <cell r="K1878" t="str">
            <v>per DOP website</v>
          </cell>
          <cell r="L1878">
            <v>41456</v>
          </cell>
          <cell r="M1878">
            <v>11432</v>
          </cell>
          <cell r="N1878" t="b">
            <v>1</v>
          </cell>
          <cell r="O1878">
            <v>3377</v>
          </cell>
        </row>
        <row r="1879">
          <cell r="E1879" t="str">
            <v>40GMONTHLYKTEAMSTERS LOCAL UNION NUMBER 117</v>
          </cell>
          <cell r="F1879" t="str">
            <v>40G</v>
          </cell>
          <cell r="G1879" t="str">
            <v>Monthly</v>
          </cell>
          <cell r="H1879" t="str">
            <v>K</v>
          </cell>
          <cell r="I1879">
            <v>3420</v>
          </cell>
          <cell r="J1879" t="str">
            <v>Teamsters Local Union Number 117</v>
          </cell>
          <cell r="K1879" t="str">
            <v>per DOP website</v>
          </cell>
          <cell r="L1879">
            <v>41456</v>
          </cell>
          <cell r="M1879">
            <v>11433</v>
          </cell>
          <cell r="N1879" t="b">
            <v>1</v>
          </cell>
          <cell r="O1879">
            <v>3420</v>
          </cell>
        </row>
        <row r="1880">
          <cell r="E1880" t="str">
            <v>40GMONTHLYLNON-REPRESENTED STATE EMPLOYEES</v>
          </cell>
          <cell r="F1880" t="str">
            <v>40G</v>
          </cell>
          <cell r="G1880" t="str">
            <v>Monthly</v>
          </cell>
          <cell r="H1880" t="str">
            <v>L</v>
          </cell>
          <cell r="I1880">
            <v>3459</v>
          </cell>
          <cell r="J1880" t="str">
            <v>Non-Represented State Employees</v>
          </cell>
          <cell r="K1880" t="str">
            <v>per DOP website</v>
          </cell>
          <cell r="L1880">
            <v>41456</v>
          </cell>
          <cell r="M1880">
            <v>11434</v>
          </cell>
          <cell r="N1880" t="b">
            <v>1</v>
          </cell>
          <cell r="O1880">
            <v>3459</v>
          </cell>
        </row>
        <row r="1881">
          <cell r="E1881" t="str">
            <v>40GMONTHLYLTEAMSTERS LOCAL UNION NUMBER 117</v>
          </cell>
          <cell r="F1881" t="str">
            <v>40G</v>
          </cell>
          <cell r="G1881" t="str">
            <v>Monthly</v>
          </cell>
          <cell r="H1881" t="str">
            <v>L</v>
          </cell>
          <cell r="I1881">
            <v>3503</v>
          </cell>
          <cell r="J1881" t="str">
            <v>Teamsters Local Union Number 117</v>
          </cell>
          <cell r="K1881" t="str">
            <v>per DOP website</v>
          </cell>
          <cell r="L1881">
            <v>41456</v>
          </cell>
          <cell r="M1881">
            <v>11435</v>
          </cell>
          <cell r="N1881" t="b">
            <v>1</v>
          </cell>
          <cell r="O1881">
            <v>3503</v>
          </cell>
        </row>
        <row r="1882">
          <cell r="E1882" t="str">
            <v>40GMONTHLYMNON-REPRESENTED STATE EMPLOYEES</v>
          </cell>
          <cell r="F1882" t="str">
            <v>40G</v>
          </cell>
          <cell r="G1882" t="str">
            <v>Monthly</v>
          </cell>
          <cell r="H1882" t="str">
            <v>M</v>
          </cell>
          <cell r="I1882">
            <v>3549</v>
          </cell>
          <cell r="J1882" t="str">
            <v>Non-Represented State Employees</v>
          </cell>
          <cell r="K1882" t="str">
            <v>per DOP website</v>
          </cell>
          <cell r="L1882">
            <v>41456</v>
          </cell>
          <cell r="M1882">
            <v>11434</v>
          </cell>
          <cell r="N1882" t="b">
            <v>1</v>
          </cell>
          <cell r="O1882">
            <v>3549</v>
          </cell>
        </row>
        <row r="1883">
          <cell r="E1883" t="str">
            <v>40GMONTHLYMTEAMSTERS LOCAL UNION NUMBER 117</v>
          </cell>
          <cell r="F1883" t="str">
            <v>40G</v>
          </cell>
          <cell r="G1883" t="str">
            <v>Monthly</v>
          </cell>
          <cell r="H1883" t="str">
            <v>M</v>
          </cell>
          <cell r="I1883">
            <v>3593</v>
          </cell>
          <cell r="J1883" t="str">
            <v>Teamsters Local Union Number 117</v>
          </cell>
          <cell r="K1883" t="str">
            <v>per DOP website</v>
          </cell>
          <cell r="L1883">
            <v>41456</v>
          </cell>
          <cell r="M1883">
            <v>11435</v>
          </cell>
          <cell r="N1883" t="b">
            <v>1</v>
          </cell>
          <cell r="O1883">
            <v>3593</v>
          </cell>
        </row>
        <row r="1884">
          <cell r="E1884" t="str">
            <v>40MONTHLYACOALITION</v>
          </cell>
          <cell r="F1884" t="str">
            <v>40</v>
          </cell>
          <cell r="G1884" t="str">
            <v>Monthly</v>
          </cell>
          <cell r="H1884" t="str">
            <v>A</v>
          </cell>
          <cell r="I1884">
            <v>2663</v>
          </cell>
          <cell r="J1884" t="str">
            <v>Coalition</v>
          </cell>
          <cell r="K1884" t="str">
            <v>per DOP website</v>
          </cell>
          <cell r="L1884">
            <v>41456</v>
          </cell>
          <cell r="M1884">
            <v>42138</v>
          </cell>
          <cell r="N1884" t="b">
            <v>0</v>
          </cell>
          <cell r="O1884">
            <v>2663</v>
          </cell>
        </row>
        <row r="1885">
          <cell r="E1885" t="str">
            <v>40MONTHLYANON-REPRESENTED STATE EMPLOYEES</v>
          </cell>
          <cell r="F1885" t="str">
            <v>40</v>
          </cell>
          <cell r="G1885" t="str">
            <v>Monthly</v>
          </cell>
          <cell r="H1885" t="str">
            <v>A</v>
          </cell>
          <cell r="I1885">
            <v>2663</v>
          </cell>
          <cell r="J1885" t="str">
            <v>Non-Represented State Employees</v>
          </cell>
          <cell r="K1885" t="str">
            <v>per DOP website</v>
          </cell>
          <cell r="L1885">
            <v>41456</v>
          </cell>
          <cell r="M1885">
            <v>11158</v>
          </cell>
          <cell r="N1885" t="b">
            <v>0</v>
          </cell>
          <cell r="O1885">
            <v>2663</v>
          </cell>
        </row>
        <row r="1886">
          <cell r="E1886" t="str">
            <v>40MONTHLYATEAMSTERS LOCAL UNION NUMBER 117</v>
          </cell>
          <cell r="F1886" t="str">
            <v>40</v>
          </cell>
          <cell r="G1886" t="str">
            <v>Monthly</v>
          </cell>
          <cell r="H1886" t="str">
            <v>A</v>
          </cell>
          <cell r="I1886">
            <v>2697</v>
          </cell>
          <cell r="J1886" t="str">
            <v>Teamsters Local Union Number 117</v>
          </cell>
          <cell r="K1886" t="str">
            <v>per Noli Benitez 201307</v>
          </cell>
          <cell r="L1886">
            <v>41456</v>
          </cell>
          <cell r="M1886">
            <v>11158</v>
          </cell>
          <cell r="N1886" t="b">
            <v>0</v>
          </cell>
          <cell r="O1886">
            <v>2697</v>
          </cell>
        </row>
        <row r="1887">
          <cell r="E1887" t="str">
            <v>40MONTHLYAWASHINGTON FEDERATION OF STATE EMPLOYEES</v>
          </cell>
          <cell r="F1887" t="str">
            <v>40</v>
          </cell>
          <cell r="G1887" t="str">
            <v>Monthly</v>
          </cell>
          <cell r="H1887" t="str">
            <v>A</v>
          </cell>
          <cell r="I1887">
            <v>2663</v>
          </cell>
          <cell r="J1887" t="str">
            <v>Washington Federation of State Employees</v>
          </cell>
          <cell r="K1887" t="str">
            <v>per DOP website</v>
          </cell>
          <cell r="L1887">
            <v>41456</v>
          </cell>
          <cell r="M1887">
            <v>25082</v>
          </cell>
          <cell r="N1887" t="b">
            <v>0</v>
          </cell>
          <cell r="O1887">
            <v>2663</v>
          </cell>
        </row>
        <row r="1888">
          <cell r="E1888" t="str">
            <v>40MONTHLYAWASHINGTON PUBLIC EMPLOYEES ASSOCIATION</v>
          </cell>
          <cell r="F1888" t="str">
            <v>40</v>
          </cell>
          <cell r="G1888" t="str">
            <v>Monthly</v>
          </cell>
          <cell r="H1888" t="str">
            <v>A</v>
          </cell>
          <cell r="I1888">
            <v>2663</v>
          </cell>
          <cell r="J1888" t="str">
            <v>Washington Public Employees Association</v>
          </cell>
          <cell r="K1888" t="str">
            <v>per DOP website</v>
          </cell>
          <cell r="L1888">
            <v>41456</v>
          </cell>
          <cell r="M1888">
            <v>29346</v>
          </cell>
          <cell r="N1888" t="b">
            <v>0</v>
          </cell>
          <cell r="O1888">
            <v>2663</v>
          </cell>
        </row>
        <row r="1889">
          <cell r="E1889" t="str">
            <v>40MONTHLYBCOALITION</v>
          </cell>
          <cell r="F1889" t="str">
            <v>40</v>
          </cell>
          <cell r="G1889" t="str">
            <v>Monthly</v>
          </cell>
          <cell r="H1889" t="str">
            <v>B</v>
          </cell>
          <cell r="I1889">
            <v>2724</v>
          </cell>
          <cell r="J1889" t="str">
            <v>Coalition</v>
          </cell>
          <cell r="K1889" t="str">
            <v>per DOP website</v>
          </cell>
          <cell r="L1889">
            <v>41456</v>
          </cell>
          <cell r="M1889">
            <v>42139</v>
          </cell>
          <cell r="N1889" t="b">
            <v>0</v>
          </cell>
          <cell r="O1889">
            <v>2724</v>
          </cell>
        </row>
        <row r="1890">
          <cell r="E1890" t="str">
            <v>40MONTHLYBNON-REPRESENTED STATE EMPLOYEES</v>
          </cell>
          <cell r="F1890" t="str">
            <v>40</v>
          </cell>
          <cell r="G1890" t="str">
            <v>Monthly</v>
          </cell>
          <cell r="H1890" t="str">
            <v>B</v>
          </cell>
          <cell r="I1890">
            <v>2724</v>
          </cell>
          <cell r="J1890" t="str">
            <v>Non-Represented State Employees</v>
          </cell>
          <cell r="K1890" t="str">
            <v>per DOP website</v>
          </cell>
          <cell r="L1890">
            <v>41456</v>
          </cell>
          <cell r="M1890">
            <v>11159</v>
          </cell>
          <cell r="N1890" t="b">
            <v>0</v>
          </cell>
          <cell r="O1890">
            <v>2724</v>
          </cell>
        </row>
        <row r="1891">
          <cell r="E1891" t="str">
            <v>40MONTHLYBTEAMSTERS LOCAL UNION NUMBER 117</v>
          </cell>
          <cell r="F1891" t="str">
            <v>40</v>
          </cell>
          <cell r="G1891" t="str">
            <v>Monthly</v>
          </cell>
          <cell r="H1891" t="str">
            <v>B</v>
          </cell>
          <cell r="I1891">
            <v>2759</v>
          </cell>
          <cell r="J1891" t="str">
            <v>Teamsters Local Union Number 117</v>
          </cell>
          <cell r="K1891" t="str">
            <v>per Noli Benitez 201307</v>
          </cell>
          <cell r="L1891">
            <v>41456</v>
          </cell>
          <cell r="M1891">
            <v>11159</v>
          </cell>
          <cell r="N1891" t="b">
            <v>0</v>
          </cell>
          <cell r="O1891">
            <v>2759</v>
          </cell>
        </row>
        <row r="1892">
          <cell r="E1892" t="str">
            <v>40MONTHLYBWASHINGTON FEDERATION OF STATE EMPLOYEES</v>
          </cell>
          <cell r="F1892" t="str">
            <v>40</v>
          </cell>
          <cell r="G1892" t="str">
            <v>Monthly</v>
          </cell>
          <cell r="H1892" t="str">
            <v>B</v>
          </cell>
          <cell r="I1892">
            <v>2724</v>
          </cell>
          <cell r="J1892" t="str">
            <v>Washington Federation of State Employees</v>
          </cell>
          <cell r="K1892" t="str">
            <v>per DOP website</v>
          </cell>
          <cell r="L1892">
            <v>41456</v>
          </cell>
          <cell r="M1892">
            <v>25083</v>
          </cell>
          <cell r="N1892" t="b">
            <v>0</v>
          </cell>
          <cell r="O1892">
            <v>2724</v>
          </cell>
        </row>
        <row r="1893">
          <cell r="E1893" t="str">
            <v>40MONTHLYBWASHINGTON PUBLIC EMPLOYEES ASSOCIATION</v>
          </cell>
          <cell r="F1893" t="str">
            <v>40</v>
          </cell>
          <cell r="G1893" t="str">
            <v>Monthly</v>
          </cell>
          <cell r="H1893" t="str">
            <v>B</v>
          </cell>
          <cell r="I1893">
            <v>2724</v>
          </cell>
          <cell r="J1893" t="str">
            <v>Washington Public Employees Association</v>
          </cell>
          <cell r="K1893" t="str">
            <v>per DOP website</v>
          </cell>
          <cell r="L1893">
            <v>41456</v>
          </cell>
          <cell r="M1893">
            <v>29347</v>
          </cell>
          <cell r="N1893" t="b">
            <v>0</v>
          </cell>
          <cell r="O1893">
            <v>2724</v>
          </cell>
        </row>
        <row r="1894">
          <cell r="E1894" t="str">
            <v>40MONTHLYCCOALITION</v>
          </cell>
          <cell r="F1894" t="str">
            <v>40</v>
          </cell>
          <cell r="G1894" t="str">
            <v>Monthly</v>
          </cell>
          <cell r="H1894" t="str">
            <v>C</v>
          </cell>
          <cell r="I1894">
            <v>2789</v>
          </cell>
          <cell r="J1894" t="str">
            <v>Coalition</v>
          </cell>
          <cell r="K1894" t="str">
            <v>per DOP website</v>
          </cell>
          <cell r="L1894">
            <v>41456</v>
          </cell>
          <cell r="M1894">
            <v>42140</v>
          </cell>
          <cell r="N1894" t="b">
            <v>0</v>
          </cell>
          <cell r="O1894">
            <v>2789</v>
          </cell>
        </row>
        <row r="1895">
          <cell r="E1895" t="str">
            <v>40MONTHLYCNON-REPRESENTED STATE EMPLOYEES</v>
          </cell>
          <cell r="F1895" t="str">
            <v>40</v>
          </cell>
          <cell r="G1895" t="str">
            <v>Monthly</v>
          </cell>
          <cell r="H1895" t="str">
            <v>C</v>
          </cell>
          <cell r="I1895">
            <v>2789</v>
          </cell>
          <cell r="J1895" t="str">
            <v>Non-Represented State Employees</v>
          </cell>
          <cell r="K1895" t="str">
            <v>per DOP website</v>
          </cell>
          <cell r="L1895">
            <v>41456</v>
          </cell>
          <cell r="M1895">
            <v>11160</v>
          </cell>
          <cell r="N1895" t="b">
            <v>0</v>
          </cell>
          <cell r="O1895">
            <v>2789</v>
          </cell>
        </row>
        <row r="1896">
          <cell r="E1896" t="str">
            <v>40MONTHLYCTEAMSTERS LOCAL UNION NUMBER 117</v>
          </cell>
          <cell r="F1896" t="str">
            <v>40</v>
          </cell>
          <cell r="G1896" t="str">
            <v>Monthly</v>
          </cell>
          <cell r="H1896" t="str">
            <v>C</v>
          </cell>
          <cell r="I1896">
            <v>2824</v>
          </cell>
          <cell r="J1896" t="str">
            <v>Teamsters Local Union Number 117</v>
          </cell>
          <cell r="K1896" t="str">
            <v>per Noli Benitez 201307</v>
          </cell>
          <cell r="L1896">
            <v>41456</v>
          </cell>
          <cell r="M1896">
            <v>11160</v>
          </cell>
          <cell r="N1896" t="b">
            <v>0</v>
          </cell>
          <cell r="O1896">
            <v>2824</v>
          </cell>
        </row>
        <row r="1897">
          <cell r="E1897" t="str">
            <v>40MONTHLYCWASHINGTON FEDERATION OF STATE EMPLOYEES</v>
          </cell>
          <cell r="F1897" t="str">
            <v>40</v>
          </cell>
          <cell r="G1897" t="str">
            <v>Monthly</v>
          </cell>
          <cell r="H1897" t="str">
            <v>C</v>
          </cell>
          <cell r="I1897">
            <v>2789</v>
          </cell>
          <cell r="J1897" t="str">
            <v>Washington Federation of State Employees</v>
          </cell>
          <cell r="K1897" t="str">
            <v>per DOP website</v>
          </cell>
          <cell r="L1897">
            <v>41456</v>
          </cell>
          <cell r="M1897">
            <v>25084</v>
          </cell>
          <cell r="N1897" t="b">
            <v>0</v>
          </cell>
          <cell r="O1897">
            <v>2789</v>
          </cell>
        </row>
        <row r="1898">
          <cell r="E1898" t="str">
            <v>40MONTHLYCWASHINGTON PUBLIC EMPLOYEES ASSOCIATION</v>
          </cell>
          <cell r="F1898" t="str">
            <v>40</v>
          </cell>
          <cell r="G1898" t="str">
            <v>Monthly</v>
          </cell>
          <cell r="H1898" t="str">
            <v>C</v>
          </cell>
          <cell r="I1898">
            <v>2789</v>
          </cell>
          <cell r="J1898" t="str">
            <v>Washington Public Employees Association</v>
          </cell>
          <cell r="K1898" t="str">
            <v>per DOP website</v>
          </cell>
          <cell r="L1898">
            <v>41456</v>
          </cell>
          <cell r="M1898">
            <v>29348</v>
          </cell>
          <cell r="N1898" t="b">
            <v>0</v>
          </cell>
          <cell r="O1898">
            <v>2789</v>
          </cell>
        </row>
        <row r="1899">
          <cell r="E1899" t="str">
            <v>40MONTHLYDCOALITION</v>
          </cell>
          <cell r="F1899" t="str">
            <v>40</v>
          </cell>
          <cell r="G1899" t="str">
            <v>Monthly</v>
          </cell>
          <cell r="H1899" t="str">
            <v>D</v>
          </cell>
          <cell r="I1899">
            <v>2855</v>
          </cell>
          <cell r="J1899" t="str">
            <v>Coalition</v>
          </cell>
          <cell r="K1899" t="str">
            <v>per DOP website</v>
          </cell>
          <cell r="L1899">
            <v>41456</v>
          </cell>
          <cell r="M1899">
            <v>42141</v>
          </cell>
          <cell r="N1899" t="b">
            <v>0</v>
          </cell>
          <cell r="O1899">
            <v>2855</v>
          </cell>
        </row>
        <row r="1900">
          <cell r="E1900" t="str">
            <v>40MONTHLYDNON-REPRESENTED STATE EMPLOYEES</v>
          </cell>
          <cell r="F1900" t="str">
            <v>40</v>
          </cell>
          <cell r="G1900" t="str">
            <v>Monthly</v>
          </cell>
          <cell r="H1900" t="str">
            <v>D</v>
          </cell>
          <cell r="I1900">
            <v>2855</v>
          </cell>
          <cell r="J1900" t="str">
            <v>Non-Represented State Employees</v>
          </cell>
          <cell r="K1900" t="str">
            <v>per DOP website</v>
          </cell>
          <cell r="L1900">
            <v>41456</v>
          </cell>
          <cell r="M1900">
            <v>11161</v>
          </cell>
          <cell r="N1900" t="b">
            <v>0</v>
          </cell>
          <cell r="O1900">
            <v>2855</v>
          </cell>
        </row>
        <row r="1901">
          <cell r="E1901" t="str">
            <v>40MONTHLYDTEAMSTERS LOCAL UNION NUMBER 117</v>
          </cell>
          <cell r="F1901" t="str">
            <v>40</v>
          </cell>
          <cell r="G1901" t="str">
            <v>Monthly</v>
          </cell>
          <cell r="H1901" t="str">
            <v>D</v>
          </cell>
          <cell r="I1901">
            <v>2891</v>
          </cell>
          <cell r="J1901" t="str">
            <v>Teamsters Local Union Number 117</v>
          </cell>
          <cell r="K1901" t="str">
            <v>per Noli Benitez 201307</v>
          </cell>
          <cell r="L1901">
            <v>41456</v>
          </cell>
          <cell r="M1901">
            <v>11161</v>
          </cell>
          <cell r="N1901" t="b">
            <v>0</v>
          </cell>
          <cell r="O1901">
            <v>2891</v>
          </cell>
        </row>
        <row r="1902">
          <cell r="E1902" t="str">
            <v>40MONTHLYDWASHINGTON FEDERATION OF STATE EMPLOYEES</v>
          </cell>
          <cell r="F1902" t="str">
            <v>40</v>
          </cell>
          <cell r="G1902" t="str">
            <v>Monthly</v>
          </cell>
          <cell r="H1902" t="str">
            <v>D</v>
          </cell>
          <cell r="I1902">
            <v>2855</v>
          </cell>
          <cell r="J1902" t="str">
            <v>Washington Federation of State Employees</v>
          </cell>
          <cell r="K1902" t="str">
            <v>per DOP website</v>
          </cell>
          <cell r="L1902">
            <v>41456</v>
          </cell>
          <cell r="M1902">
            <v>25085</v>
          </cell>
          <cell r="N1902" t="b">
            <v>0</v>
          </cell>
          <cell r="O1902">
            <v>2855</v>
          </cell>
        </row>
        <row r="1903">
          <cell r="E1903" t="str">
            <v>40MONTHLYDWASHINGTON PUBLIC EMPLOYEES ASSOCIATION</v>
          </cell>
          <cell r="F1903" t="str">
            <v>40</v>
          </cell>
          <cell r="G1903" t="str">
            <v>Monthly</v>
          </cell>
          <cell r="H1903" t="str">
            <v>D</v>
          </cell>
          <cell r="I1903">
            <v>2855</v>
          </cell>
          <cell r="J1903" t="str">
            <v>Washington Public Employees Association</v>
          </cell>
          <cell r="K1903" t="str">
            <v>per DOP website</v>
          </cell>
          <cell r="L1903">
            <v>41456</v>
          </cell>
          <cell r="M1903">
            <v>29349</v>
          </cell>
          <cell r="N1903" t="b">
            <v>0</v>
          </cell>
          <cell r="O1903">
            <v>2855</v>
          </cell>
        </row>
        <row r="1904">
          <cell r="E1904" t="str">
            <v>40MONTHLYECOALITION</v>
          </cell>
          <cell r="F1904" t="str">
            <v>40</v>
          </cell>
          <cell r="G1904" t="str">
            <v>Monthly</v>
          </cell>
          <cell r="H1904" t="str">
            <v>E</v>
          </cell>
          <cell r="I1904">
            <v>2920</v>
          </cell>
          <cell r="J1904" t="str">
            <v>Coalition</v>
          </cell>
          <cell r="K1904" t="str">
            <v>per DOP website</v>
          </cell>
          <cell r="L1904">
            <v>41456</v>
          </cell>
          <cell r="M1904">
            <v>42142</v>
          </cell>
          <cell r="N1904" t="b">
            <v>0</v>
          </cell>
          <cell r="O1904">
            <v>2920</v>
          </cell>
        </row>
        <row r="1905">
          <cell r="E1905" t="str">
            <v>40MONTHLYENON-REPRESENTED STATE EMPLOYEES</v>
          </cell>
          <cell r="F1905" t="str">
            <v>40</v>
          </cell>
          <cell r="G1905" t="str">
            <v>Monthly</v>
          </cell>
          <cell r="H1905" t="str">
            <v>E</v>
          </cell>
          <cell r="I1905">
            <v>2920</v>
          </cell>
          <cell r="J1905" t="str">
            <v>Non-Represented State Employees</v>
          </cell>
          <cell r="K1905" t="str">
            <v>per DOP website</v>
          </cell>
          <cell r="L1905">
            <v>41456</v>
          </cell>
          <cell r="M1905">
            <v>11162</v>
          </cell>
          <cell r="N1905" t="b">
            <v>0</v>
          </cell>
          <cell r="O1905">
            <v>2920</v>
          </cell>
        </row>
        <row r="1906">
          <cell r="E1906" t="str">
            <v>40MONTHLYETEAMSTERS LOCAL UNION NUMBER 117</v>
          </cell>
          <cell r="F1906" t="str">
            <v>40</v>
          </cell>
          <cell r="G1906" t="str">
            <v>Monthly</v>
          </cell>
          <cell r="H1906" t="str">
            <v>E</v>
          </cell>
          <cell r="I1906">
            <v>2957</v>
          </cell>
          <cell r="J1906" t="str">
            <v>Teamsters Local Union Number 117</v>
          </cell>
          <cell r="K1906" t="str">
            <v>per Noli Benitez 201307</v>
          </cell>
          <cell r="L1906">
            <v>41456</v>
          </cell>
          <cell r="M1906">
            <v>11162</v>
          </cell>
          <cell r="N1906" t="b">
            <v>0</v>
          </cell>
          <cell r="O1906">
            <v>2957</v>
          </cell>
        </row>
        <row r="1907">
          <cell r="E1907" t="str">
            <v>40MONTHLYEWASHINGTON FEDERATION OF STATE EMPLOYEES</v>
          </cell>
          <cell r="F1907" t="str">
            <v>40</v>
          </cell>
          <cell r="G1907" t="str">
            <v>Monthly</v>
          </cell>
          <cell r="H1907" t="str">
            <v>E</v>
          </cell>
          <cell r="I1907">
            <v>2920</v>
          </cell>
          <cell r="J1907" t="str">
            <v>Washington Federation of State Employees</v>
          </cell>
          <cell r="K1907" t="str">
            <v>per DOP website</v>
          </cell>
          <cell r="L1907">
            <v>41456</v>
          </cell>
          <cell r="M1907">
            <v>25086</v>
          </cell>
          <cell r="N1907" t="b">
            <v>0</v>
          </cell>
          <cell r="O1907">
            <v>2920</v>
          </cell>
        </row>
        <row r="1908">
          <cell r="E1908" t="str">
            <v>40MONTHLYEWASHINGTON PUBLIC EMPLOYEES ASSOCIATION</v>
          </cell>
          <cell r="F1908" t="str">
            <v>40</v>
          </cell>
          <cell r="G1908" t="str">
            <v>Monthly</v>
          </cell>
          <cell r="H1908" t="str">
            <v>E</v>
          </cell>
          <cell r="I1908">
            <v>2920</v>
          </cell>
          <cell r="J1908" t="str">
            <v>Washington Public Employees Association</v>
          </cell>
          <cell r="K1908" t="str">
            <v>per DOP website</v>
          </cell>
          <cell r="L1908">
            <v>41456</v>
          </cell>
          <cell r="M1908">
            <v>29350</v>
          </cell>
          <cell r="N1908" t="b">
            <v>0</v>
          </cell>
          <cell r="O1908">
            <v>2920</v>
          </cell>
        </row>
        <row r="1909">
          <cell r="E1909" t="str">
            <v>40MONTHLYFCOALITION</v>
          </cell>
          <cell r="F1909" t="str">
            <v>40</v>
          </cell>
          <cell r="G1909" t="str">
            <v>Monthly</v>
          </cell>
          <cell r="H1909" t="str">
            <v>F</v>
          </cell>
          <cell r="I1909">
            <v>2994</v>
          </cell>
          <cell r="J1909" t="str">
            <v>Coalition</v>
          </cell>
          <cell r="K1909" t="str">
            <v>per DOP website</v>
          </cell>
          <cell r="L1909">
            <v>41456</v>
          </cell>
          <cell r="M1909">
            <v>42143</v>
          </cell>
          <cell r="N1909" t="b">
            <v>0</v>
          </cell>
          <cell r="O1909">
            <v>2994</v>
          </cell>
        </row>
        <row r="1910">
          <cell r="E1910" t="str">
            <v>40MONTHLYFNON-REPRESENTED STATE EMPLOYEES</v>
          </cell>
          <cell r="F1910" t="str">
            <v>40</v>
          </cell>
          <cell r="G1910" t="str">
            <v>Monthly</v>
          </cell>
          <cell r="H1910" t="str">
            <v>F</v>
          </cell>
          <cell r="I1910">
            <v>2994</v>
          </cell>
          <cell r="J1910" t="str">
            <v>Non-Represented State Employees</v>
          </cell>
          <cell r="K1910" t="str">
            <v>per DOP website</v>
          </cell>
          <cell r="L1910">
            <v>41456</v>
          </cell>
          <cell r="M1910">
            <v>11163</v>
          </cell>
          <cell r="N1910" t="b">
            <v>0</v>
          </cell>
          <cell r="O1910">
            <v>2994</v>
          </cell>
        </row>
        <row r="1911">
          <cell r="E1911" t="str">
            <v>40MONTHLYFTEAMSTERS LOCAL UNION NUMBER 117</v>
          </cell>
          <cell r="F1911" t="str">
            <v>40</v>
          </cell>
          <cell r="G1911" t="str">
            <v>Monthly</v>
          </cell>
          <cell r="H1911" t="str">
            <v>F</v>
          </cell>
          <cell r="I1911">
            <v>3031</v>
          </cell>
          <cell r="J1911" t="str">
            <v>Teamsters Local Union Number 117</v>
          </cell>
          <cell r="K1911" t="str">
            <v>per Noli Benitez 201307</v>
          </cell>
          <cell r="L1911">
            <v>41456</v>
          </cell>
          <cell r="M1911">
            <v>11163</v>
          </cell>
          <cell r="N1911" t="b">
            <v>0</v>
          </cell>
          <cell r="O1911">
            <v>3031</v>
          </cell>
        </row>
        <row r="1912">
          <cell r="E1912" t="str">
            <v>40MONTHLYFWASHINGTON FEDERATION OF STATE EMPLOYEES</v>
          </cell>
          <cell r="F1912" t="str">
            <v>40</v>
          </cell>
          <cell r="G1912" t="str">
            <v>Monthly</v>
          </cell>
          <cell r="H1912" t="str">
            <v>F</v>
          </cell>
          <cell r="I1912">
            <v>2994</v>
          </cell>
          <cell r="J1912" t="str">
            <v>Washington Federation of State Employees</v>
          </cell>
          <cell r="K1912" t="str">
            <v>per DOP website</v>
          </cell>
          <cell r="L1912">
            <v>41456</v>
          </cell>
          <cell r="M1912">
            <v>25087</v>
          </cell>
          <cell r="N1912" t="b">
            <v>0</v>
          </cell>
          <cell r="O1912">
            <v>2994</v>
          </cell>
        </row>
        <row r="1913">
          <cell r="E1913" t="str">
            <v>40MONTHLYFWASHINGTON PUBLIC EMPLOYEES ASSOCIATION</v>
          </cell>
          <cell r="F1913" t="str">
            <v>40</v>
          </cell>
          <cell r="G1913" t="str">
            <v>Monthly</v>
          </cell>
          <cell r="H1913" t="str">
            <v>F</v>
          </cell>
          <cell r="I1913">
            <v>2994</v>
          </cell>
          <cell r="J1913" t="str">
            <v>Washington Public Employees Association</v>
          </cell>
          <cell r="K1913" t="str">
            <v>per DOP website</v>
          </cell>
          <cell r="L1913">
            <v>41456</v>
          </cell>
          <cell r="M1913">
            <v>29351</v>
          </cell>
          <cell r="N1913" t="b">
            <v>0</v>
          </cell>
          <cell r="O1913">
            <v>2994</v>
          </cell>
        </row>
        <row r="1914">
          <cell r="E1914" t="str">
            <v>40MONTHLYGCOALITION</v>
          </cell>
          <cell r="F1914" t="str">
            <v>40</v>
          </cell>
          <cell r="G1914" t="str">
            <v>Monthly</v>
          </cell>
          <cell r="H1914" t="str">
            <v>G</v>
          </cell>
          <cell r="I1914">
            <v>3063</v>
          </cell>
          <cell r="J1914" t="str">
            <v>Coalition</v>
          </cell>
          <cell r="K1914" t="str">
            <v>per DOP website</v>
          </cell>
          <cell r="L1914">
            <v>41456</v>
          </cell>
          <cell r="M1914">
            <v>42144</v>
          </cell>
          <cell r="N1914" t="b">
            <v>0</v>
          </cell>
          <cell r="O1914">
            <v>3063</v>
          </cell>
        </row>
        <row r="1915">
          <cell r="E1915" t="str">
            <v>40MONTHLYGNON-REPRESENTED STATE EMPLOYEES</v>
          </cell>
          <cell r="F1915" t="str">
            <v>40</v>
          </cell>
          <cell r="G1915" t="str">
            <v>Monthly</v>
          </cell>
          <cell r="H1915" t="str">
            <v>G</v>
          </cell>
          <cell r="I1915">
            <v>3063</v>
          </cell>
          <cell r="J1915" t="str">
            <v>Non-Represented State Employees</v>
          </cell>
          <cell r="K1915" t="str">
            <v>per DOP website</v>
          </cell>
          <cell r="L1915">
            <v>41456</v>
          </cell>
          <cell r="M1915">
            <v>11164</v>
          </cell>
          <cell r="N1915" t="b">
            <v>0</v>
          </cell>
          <cell r="O1915">
            <v>3063</v>
          </cell>
        </row>
        <row r="1916">
          <cell r="E1916" t="str">
            <v>40MONTHLYGTEAMSTERS LOCAL UNION NUMBER 117</v>
          </cell>
          <cell r="F1916" t="str">
            <v>40</v>
          </cell>
          <cell r="G1916" t="str">
            <v>Monthly</v>
          </cell>
          <cell r="H1916" t="str">
            <v>G</v>
          </cell>
          <cell r="I1916">
            <v>3102</v>
          </cell>
          <cell r="J1916" t="str">
            <v>Teamsters Local Union Number 117</v>
          </cell>
          <cell r="K1916" t="str">
            <v>per Noli Benitez 201307</v>
          </cell>
          <cell r="L1916">
            <v>41456</v>
          </cell>
          <cell r="M1916">
            <v>11164</v>
          </cell>
          <cell r="N1916" t="b">
            <v>0</v>
          </cell>
          <cell r="O1916">
            <v>3102</v>
          </cell>
        </row>
        <row r="1917">
          <cell r="E1917" t="str">
            <v>40MONTHLYGWASHINGTON FEDERATION OF STATE EMPLOYEES</v>
          </cell>
          <cell r="F1917" t="str">
            <v>40</v>
          </cell>
          <cell r="G1917" t="str">
            <v>Monthly</v>
          </cell>
          <cell r="H1917" t="str">
            <v>G</v>
          </cell>
          <cell r="I1917">
            <v>3063</v>
          </cell>
          <cell r="J1917" t="str">
            <v>Washington Federation of State Employees</v>
          </cell>
          <cell r="K1917" t="str">
            <v>per DOP website</v>
          </cell>
          <cell r="L1917">
            <v>41456</v>
          </cell>
          <cell r="M1917">
            <v>25088</v>
          </cell>
          <cell r="N1917" t="b">
            <v>0</v>
          </cell>
          <cell r="O1917">
            <v>3063</v>
          </cell>
        </row>
        <row r="1918">
          <cell r="E1918" t="str">
            <v>40MONTHLYGWASHINGTON PUBLIC EMPLOYEES ASSOCIATION</v>
          </cell>
          <cell r="F1918" t="str">
            <v>40</v>
          </cell>
          <cell r="G1918" t="str">
            <v>Monthly</v>
          </cell>
          <cell r="H1918" t="str">
            <v>G</v>
          </cell>
          <cell r="I1918">
            <v>3063</v>
          </cell>
          <cell r="J1918" t="str">
            <v>Washington Public Employees Association</v>
          </cell>
          <cell r="K1918" t="str">
            <v>per DOP website</v>
          </cell>
          <cell r="L1918">
            <v>41456</v>
          </cell>
          <cell r="M1918">
            <v>29352</v>
          </cell>
          <cell r="N1918" t="b">
            <v>0</v>
          </cell>
          <cell r="O1918">
            <v>3063</v>
          </cell>
        </row>
        <row r="1919">
          <cell r="E1919" t="str">
            <v>40MONTHLYHCOALITION</v>
          </cell>
          <cell r="F1919" t="str">
            <v>40</v>
          </cell>
          <cell r="G1919" t="str">
            <v>Monthly</v>
          </cell>
          <cell r="H1919" t="str">
            <v>H</v>
          </cell>
          <cell r="I1919">
            <v>3135</v>
          </cell>
          <cell r="J1919" t="str">
            <v>Coalition</v>
          </cell>
          <cell r="K1919" t="str">
            <v>per DOP website</v>
          </cell>
          <cell r="L1919">
            <v>41456</v>
          </cell>
          <cell r="M1919">
            <v>42145</v>
          </cell>
          <cell r="N1919" t="b">
            <v>0</v>
          </cell>
          <cell r="O1919">
            <v>3135</v>
          </cell>
        </row>
        <row r="1920">
          <cell r="E1920" t="str">
            <v>40MONTHLYHNON-REPRESENTED STATE EMPLOYEES</v>
          </cell>
          <cell r="F1920" t="str">
            <v>40</v>
          </cell>
          <cell r="G1920" t="str">
            <v>Monthly</v>
          </cell>
          <cell r="H1920" t="str">
            <v>H</v>
          </cell>
          <cell r="I1920">
            <v>3135</v>
          </cell>
          <cell r="J1920" t="str">
            <v>Non-Represented State Employees</v>
          </cell>
          <cell r="K1920" t="str">
            <v>per DOP website</v>
          </cell>
          <cell r="L1920">
            <v>41456</v>
          </cell>
          <cell r="M1920">
            <v>11165</v>
          </cell>
          <cell r="N1920" t="b">
            <v>0</v>
          </cell>
          <cell r="O1920">
            <v>3135</v>
          </cell>
        </row>
        <row r="1921">
          <cell r="E1921" t="str">
            <v>40MONTHLYHTEAMSTERS LOCAL UNION NUMBER 117</v>
          </cell>
          <cell r="F1921" t="str">
            <v>40</v>
          </cell>
          <cell r="G1921" t="str">
            <v>Monthly</v>
          </cell>
          <cell r="H1921" t="str">
            <v>H</v>
          </cell>
          <cell r="I1921">
            <v>3176</v>
          </cell>
          <cell r="J1921" t="str">
            <v>Teamsters Local Union Number 117</v>
          </cell>
          <cell r="K1921" t="str">
            <v>per Noli Benitez 201307</v>
          </cell>
          <cell r="L1921">
            <v>41456</v>
          </cell>
          <cell r="M1921">
            <v>11165</v>
          </cell>
          <cell r="N1921" t="b">
            <v>0</v>
          </cell>
          <cell r="O1921">
            <v>3176</v>
          </cell>
        </row>
        <row r="1922">
          <cell r="E1922" t="str">
            <v>40MONTHLYHWASHINGTON FEDERATION OF STATE EMPLOYEES</v>
          </cell>
          <cell r="F1922" t="str">
            <v>40</v>
          </cell>
          <cell r="G1922" t="str">
            <v>Monthly</v>
          </cell>
          <cell r="H1922" t="str">
            <v>H</v>
          </cell>
          <cell r="I1922">
            <v>3135</v>
          </cell>
          <cell r="J1922" t="str">
            <v>Washington Federation of State Employees</v>
          </cell>
          <cell r="K1922" t="str">
            <v>per DOP website</v>
          </cell>
          <cell r="L1922">
            <v>41456</v>
          </cell>
          <cell r="M1922">
            <v>25089</v>
          </cell>
          <cell r="N1922" t="b">
            <v>0</v>
          </cell>
          <cell r="O1922">
            <v>3135</v>
          </cell>
        </row>
        <row r="1923">
          <cell r="E1923" t="str">
            <v>40MONTHLYHWASHINGTON PUBLIC EMPLOYEES ASSOCIATION</v>
          </cell>
          <cell r="F1923" t="str">
            <v>40</v>
          </cell>
          <cell r="G1923" t="str">
            <v>Monthly</v>
          </cell>
          <cell r="H1923" t="str">
            <v>H</v>
          </cell>
          <cell r="I1923">
            <v>3135</v>
          </cell>
          <cell r="J1923" t="str">
            <v>Washington Public Employees Association</v>
          </cell>
          <cell r="K1923" t="str">
            <v>per DOP website</v>
          </cell>
          <cell r="L1923">
            <v>41456</v>
          </cell>
          <cell r="M1923">
            <v>29353</v>
          </cell>
          <cell r="N1923" t="b">
            <v>0</v>
          </cell>
          <cell r="O1923">
            <v>3135</v>
          </cell>
        </row>
        <row r="1924">
          <cell r="E1924" t="str">
            <v>40MONTHLYICOALITION</v>
          </cell>
          <cell r="F1924" t="str">
            <v>40</v>
          </cell>
          <cell r="G1924" t="str">
            <v>Monthly</v>
          </cell>
          <cell r="H1924" t="str">
            <v>I</v>
          </cell>
          <cell r="I1924">
            <v>3213</v>
          </cell>
          <cell r="J1924" t="str">
            <v>Coalition</v>
          </cell>
          <cell r="K1924" t="str">
            <v>per DOP website</v>
          </cell>
          <cell r="L1924">
            <v>41456</v>
          </cell>
          <cell r="M1924">
            <v>42146</v>
          </cell>
          <cell r="N1924" t="b">
            <v>0</v>
          </cell>
          <cell r="O1924">
            <v>3213</v>
          </cell>
        </row>
        <row r="1925">
          <cell r="E1925" t="str">
            <v>40MONTHLYINON-REPRESENTED STATE EMPLOYEES</v>
          </cell>
          <cell r="F1925" t="str">
            <v>40</v>
          </cell>
          <cell r="G1925" t="str">
            <v>Monthly</v>
          </cell>
          <cell r="H1925" t="str">
            <v>I</v>
          </cell>
          <cell r="I1925">
            <v>3213</v>
          </cell>
          <cell r="J1925" t="str">
            <v>Non-Represented State Employees</v>
          </cell>
          <cell r="K1925" t="str">
            <v>per DOP website</v>
          </cell>
          <cell r="L1925">
            <v>41456</v>
          </cell>
          <cell r="M1925">
            <v>11166</v>
          </cell>
          <cell r="N1925" t="b">
            <v>0</v>
          </cell>
          <cell r="O1925">
            <v>3213</v>
          </cell>
        </row>
        <row r="1926">
          <cell r="E1926" t="str">
            <v>40MONTHLYITEAMSTERS LOCAL UNION NUMBER 117</v>
          </cell>
          <cell r="F1926" t="str">
            <v>40</v>
          </cell>
          <cell r="G1926" t="str">
            <v>Monthly</v>
          </cell>
          <cell r="H1926" t="str">
            <v>I</v>
          </cell>
          <cell r="I1926">
            <v>3254</v>
          </cell>
          <cell r="J1926" t="str">
            <v>Teamsters Local Union Number 117</v>
          </cell>
          <cell r="K1926" t="str">
            <v>per Noli Benitez 201307</v>
          </cell>
          <cell r="L1926">
            <v>41456</v>
          </cell>
          <cell r="M1926">
            <v>11166</v>
          </cell>
          <cell r="N1926" t="b">
            <v>0</v>
          </cell>
          <cell r="O1926">
            <v>3254</v>
          </cell>
        </row>
        <row r="1927">
          <cell r="E1927" t="str">
            <v>40MONTHLYIWASHINGTON FEDERATION OF STATE EMPLOYEES</v>
          </cell>
          <cell r="F1927" t="str">
            <v>40</v>
          </cell>
          <cell r="G1927" t="str">
            <v>Monthly</v>
          </cell>
          <cell r="H1927" t="str">
            <v>I</v>
          </cell>
          <cell r="I1927">
            <v>3213</v>
          </cell>
          <cell r="J1927" t="str">
            <v>Washington Federation of State Employees</v>
          </cell>
          <cell r="K1927" t="str">
            <v>per DOP website</v>
          </cell>
          <cell r="L1927">
            <v>41456</v>
          </cell>
          <cell r="M1927">
            <v>25090</v>
          </cell>
          <cell r="N1927" t="b">
            <v>0</v>
          </cell>
          <cell r="O1927">
            <v>3213</v>
          </cell>
        </row>
        <row r="1928">
          <cell r="E1928" t="str">
            <v>40MONTHLYIWASHINGTON PUBLIC EMPLOYEES ASSOCIATION</v>
          </cell>
          <cell r="F1928" t="str">
            <v>40</v>
          </cell>
          <cell r="G1928" t="str">
            <v>Monthly</v>
          </cell>
          <cell r="H1928" t="str">
            <v>I</v>
          </cell>
          <cell r="I1928">
            <v>3213</v>
          </cell>
          <cell r="J1928" t="str">
            <v>Washington Public Employees Association</v>
          </cell>
          <cell r="K1928" t="str">
            <v>per DOP website</v>
          </cell>
          <cell r="L1928">
            <v>41456</v>
          </cell>
          <cell r="M1928">
            <v>29354</v>
          </cell>
          <cell r="N1928" t="b">
            <v>0</v>
          </cell>
          <cell r="O1928">
            <v>3213</v>
          </cell>
        </row>
        <row r="1929">
          <cell r="E1929" t="str">
            <v>40MONTHLYJCOALITION</v>
          </cell>
          <cell r="F1929" t="str">
            <v>40</v>
          </cell>
          <cell r="G1929" t="str">
            <v>Monthly</v>
          </cell>
          <cell r="H1929" t="str">
            <v>J</v>
          </cell>
          <cell r="I1929">
            <v>3293</v>
          </cell>
          <cell r="J1929" t="str">
            <v>Coalition</v>
          </cell>
          <cell r="K1929" t="str">
            <v>per DOP website</v>
          </cell>
          <cell r="L1929">
            <v>41456</v>
          </cell>
          <cell r="M1929">
            <v>42147</v>
          </cell>
          <cell r="N1929" t="b">
            <v>0</v>
          </cell>
          <cell r="O1929">
            <v>3293</v>
          </cell>
        </row>
        <row r="1930">
          <cell r="E1930" t="str">
            <v>40MONTHLYJNON-REPRESENTED STATE EMPLOYEES</v>
          </cell>
          <cell r="F1930" t="str">
            <v>40</v>
          </cell>
          <cell r="G1930" t="str">
            <v>Monthly</v>
          </cell>
          <cell r="H1930" t="str">
            <v>J</v>
          </cell>
          <cell r="I1930">
            <v>3293</v>
          </cell>
          <cell r="J1930" t="str">
            <v>Non-Represented State Employees</v>
          </cell>
          <cell r="K1930" t="str">
            <v>per DOP website</v>
          </cell>
          <cell r="L1930">
            <v>41456</v>
          </cell>
          <cell r="M1930">
            <v>11167</v>
          </cell>
          <cell r="N1930" t="b">
            <v>0</v>
          </cell>
          <cell r="O1930">
            <v>3293</v>
          </cell>
        </row>
        <row r="1931">
          <cell r="E1931" t="str">
            <v>40MONTHLYJTEAMSTERS LOCAL UNION NUMBER 117</v>
          </cell>
          <cell r="F1931" t="str">
            <v>40</v>
          </cell>
          <cell r="G1931" t="str">
            <v>Monthly</v>
          </cell>
          <cell r="H1931" t="str">
            <v>J</v>
          </cell>
          <cell r="I1931">
            <v>3334</v>
          </cell>
          <cell r="J1931" t="str">
            <v>Teamsters Local Union Number 117</v>
          </cell>
          <cell r="K1931" t="str">
            <v>per Noli Benitez 201307</v>
          </cell>
          <cell r="L1931">
            <v>41456</v>
          </cell>
          <cell r="M1931">
            <v>11167</v>
          </cell>
          <cell r="N1931" t="b">
            <v>0</v>
          </cell>
          <cell r="O1931">
            <v>3334</v>
          </cell>
        </row>
        <row r="1932">
          <cell r="E1932" t="str">
            <v>40MONTHLYJWASHINGTON FEDERATION OF STATE EMPLOYEES</v>
          </cell>
          <cell r="F1932" t="str">
            <v>40</v>
          </cell>
          <cell r="G1932" t="str">
            <v>Monthly</v>
          </cell>
          <cell r="H1932" t="str">
            <v>J</v>
          </cell>
          <cell r="I1932">
            <v>3293</v>
          </cell>
          <cell r="J1932" t="str">
            <v>Washington Federation of State Employees</v>
          </cell>
          <cell r="K1932" t="str">
            <v>per DOP website</v>
          </cell>
          <cell r="L1932">
            <v>41456</v>
          </cell>
          <cell r="M1932">
            <v>25091</v>
          </cell>
          <cell r="N1932" t="b">
            <v>0</v>
          </cell>
          <cell r="O1932">
            <v>3293</v>
          </cell>
        </row>
        <row r="1933">
          <cell r="E1933" t="str">
            <v>40MONTHLYJWASHINGTON PUBLIC EMPLOYEES ASSOCIATION</v>
          </cell>
          <cell r="F1933" t="str">
            <v>40</v>
          </cell>
          <cell r="G1933" t="str">
            <v>Monthly</v>
          </cell>
          <cell r="H1933" t="str">
            <v>J</v>
          </cell>
          <cell r="I1933">
            <v>3293</v>
          </cell>
          <cell r="J1933" t="str">
            <v>Washington Public Employees Association</v>
          </cell>
          <cell r="K1933" t="str">
            <v>per DOP website</v>
          </cell>
          <cell r="L1933">
            <v>41456</v>
          </cell>
          <cell r="M1933">
            <v>29355</v>
          </cell>
          <cell r="N1933" t="b">
            <v>0</v>
          </cell>
          <cell r="O1933">
            <v>3293</v>
          </cell>
        </row>
        <row r="1934">
          <cell r="E1934" t="str">
            <v>40MONTHLYKCOALITION</v>
          </cell>
          <cell r="F1934" t="str">
            <v>40</v>
          </cell>
          <cell r="G1934" t="str">
            <v>Monthly</v>
          </cell>
          <cell r="H1934" t="str">
            <v>K</v>
          </cell>
          <cell r="I1934">
            <v>3377</v>
          </cell>
          <cell r="J1934" t="str">
            <v>Coalition</v>
          </cell>
          <cell r="K1934" t="str">
            <v>per DOP website</v>
          </cell>
          <cell r="L1934">
            <v>41456</v>
          </cell>
          <cell r="M1934">
            <v>42148</v>
          </cell>
          <cell r="N1934" t="b">
            <v>0</v>
          </cell>
          <cell r="O1934">
            <v>3377</v>
          </cell>
        </row>
        <row r="1935">
          <cell r="E1935" t="str">
            <v>40MONTHLYKNON-REPRESENTED STATE EMPLOYEES</v>
          </cell>
          <cell r="F1935" t="str">
            <v>40</v>
          </cell>
          <cell r="G1935" t="str">
            <v>Monthly</v>
          </cell>
          <cell r="H1935" t="str">
            <v>K</v>
          </cell>
          <cell r="I1935">
            <v>3377</v>
          </cell>
          <cell r="J1935" t="str">
            <v>Non-Represented State Employees</v>
          </cell>
          <cell r="K1935" t="str">
            <v>per DOP website</v>
          </cell>
          <cell r="L1935">
            <v>41456</v>
          </cell>
          <cell r="M1935">
            <v>11168</v>
          </cell>
          <cell r="N1935" t="b">
            <v>0</v>
          </cell>
          <cell r="O1935">
            <v>3377</v>
          </cell>
        </row>
        <row r="1936">
          <cell r="E1936" t="str">
            <v>40MONTHLYKTEAMSTERS LOCAL UNION NUMBER 117</v>
          </cell>
          <cell r="F1936" t="str">
            <v>40</v>
          </cell>
          <cell r="G1936" t="str">
            <v>Monthly</v>
          </cell>
          <cell r="H1936" t="str">
            <v>K</v>
          </cell>
          <cell r="I1936">
            <v>3420</v>
          </cell>
          <cell r="J1936" t="str">
            <v>Teamsters Local Union Number 117</v>
          </cell>
          <cell r="K1936" t="str">
            <v>per Noli Benitez 201307</v>
          </cell>
          <cell r="L1936">
            <v>41456</v>
          </cell>
          <cell r="M1936">
            <v>11168</v>
          </cell>
          <cell r="N1936" t="b">
            <v>0</v>
          </cell>
          <cell r="O1936">
            <v>3420</v>
          </cell>
        </row>
        <row r="1937">
          <cell r="E1937" t="str">
            <v>40MONTHLYKWASHINGTON FEDERATION OF STATE EMPLOYEES</v>
          </cell>
          <cell r="F1937" t="str">
            <v>40</v>
          </cell>
          <cell r="G1937" t="str">
            <v>Monthly</v>
          </cell>
          <cell r="H1937" t="str">
            <v>K</v>
          </cell>
          <cell r="I1937">
            <v>3377</v>
          </cell>
          <cell r="J1937" t="str">
            <v>Washington Federation of State Employees</v>
          </cell>
          <cell r="K1937" t="str">
            <v>per DOP website</v>
          </cell>
          <cell r="L1937">
            <v>41456</v>
          </cell>
          <cell r="M1937">
            <v>25092</v>
          </cell>
          <cell r="N1937" t="b">
            <v>0</v>
          </cell>
          <cell r="O1937">
            <v>3377</v>
          </cell>
        </row>
        <row r="1938">
          <cell r="E1938" t="str">
            <v>40MONTHLYKWASHINGTON PUBLIC EMPLOYEES ASSOCIATION</v>
          </cell>
          <cell r="F1938" t="str">
            <v>40</v>
          </cell>
          <cell r="G1938" t="str">
            <v>Monthly</v>
          </cell>
          <cell r="H1938" t="str">
            <v>K</v>
          </cell>
          <cell r="I1938">
            <v>3377</v>
          </cell>
          <cell r="J1938" t="str">
            <v>Washington Public Employees Association</v>
          </cell>
          <cell r="K1938" t="str">
            <v>per DOP website</v>
          </cell>
          <cell r="L1938">
            <v>41456</v>
          </cell>
          <cell r="M1938">
            <v>29356</v>
          </cell>
          <cell r="N1938" t="b">
            <v>0</v>
          </cell>
          <cell r="O1938">
            <v>3377</v>
          </cell>
        </row>
        <row r="1939">
          <cell r="E1939" t="str">
            <v>40MONTHLYLCOALITION</v>
          </cell>
          <cell r="F1939" t="str">
            <v>40</v>
          </cell>
          <cell r="G1939" t="str">
            <v>Monthly</v>
          </cell>
          <cell r="H1939" t="str">
            <v>L</v>
          </cell>
          <cell r="I1939">
            <v>3459</v>
          </cell>
          <cell r="J1939" t="str">
            <v>Coalition</v>
          </cell>
          <cell r="K1939" t="str">
            <v>per DOP website</v>
          </cell>
          <cell r="L1939">
            <v>41456</v>
          </cell>
          <cell r="M1939">
            <v>42149</v>
          </cell>
          <cell r="N1939" t="b">
            <v>0</v>
          </cell>
          <cell r="O1939">
            <v>3459</v>
          </cell>
        </row>
        <row r="1940">
          <cell r="E1940" t="str">
            <v>40MONTHLYLNON-REPRESENTED STATE EMPLOYEES</v>
          </cell>
          <cell r="F1940" t="str">
            <v>40</v>
          </cell>
          <cell r="G1940" t="str">
            <v>Monthly</v>
          </cell>
          <cell r="H1940" t="str">
            <v>L</v>
          </cell>
          <cell r="I1940">
            <v>3459</v>
          </cell>
          <cell r="J1940" t="str">
            <v>Non-Represented State Employees</v>
          </cell>
          <cell r="K1940" t="str">
            <v>per DOP website</v>
          </cell>
          <cell r="L1940">
            <v>41456</v>
          </cell>
          <cell r="M1940">
            <v>11169</v>
          </cell>
          <cell r="N1940" t="b">
            <v>0</v>
          </cell>
          <cell r="O1940">
            <v>3459</v>
          </cell>
        </row>
        <row r="1941">
          <cell r="E1941" t="str">
            <v>40MONTHLYLTEAMSTERS LOCAL UNION NUMBER 117</v>
          </cell>
          <cell r="F1941" t="str">
            <v>40</v>
          </cell>
          <cell r="G1941" t="str">
            <v>Monthly</v>
          </cell>
          <cell r="H1941" t="str">
            <v>L</v>
          </cell>
          <cell r="I1941">
            <v>3503</v>
          </cell>
          <cell r="J1941" t="str">
            <v>Teamsters Local Union Number 117</v>
          </cell>
          <cell r="K1941" t="str">
            <v>per Noli Benitez 201307</v>
          </cell>
          <cell r="L1941">
            <v>41456</v>
          </cell>
          <cell r="M1941">
            <v>11169</v>
          </cell>
          <cell r="N1941" t="b">
            <v>0</v>
          </cell>
          <cell r="O1941">
            <v>3503</v>
          </cell>
        </row>
        <row r="1942">
          <cell r="E1942" t="str">
            <v>40MONTHLYLWASHINGTON FEDERATION OF STATE EMPLOYEES</v>
          </cell>
          <cell r="F1942" t="str">
            <v>40</v>
          </cell>
          <cell r="G1942" t="str">
            <v>Monthly</v>
          </cell>
          <cell r="H1942" t="str">
            <v>L</v>
          </cell>
          <cell r="I1942">
            <v>3459</v>
          </cell>
          <cell r="J1942" t="str">
            <v>Washington Federation of State Employees</v>
          </cell>
          <cell r="K1942" t="str">
            <v>per DOP website</v>
          </cell>
          <cell r="L1942">
            <v>41456</v>
          </cell>
          <cell r="M1942">
            <v>25093</v>
          </cell>
          <cell r="N1942" t="b">
            <v>0</v>
          </cell>
          <cell r="O1942">
            <v>3459</v>
          </cell>
        </row>
        <row r="1943">
          <cell r="E1943" t="str">
            <v>40MONTHLYLWASHINGTON PUBLIC EMPLOYEES ASSOCIATION</v>
          </cell>
          <cell r="F1943" t="str">
            <v>40</v>
          </cell>
          <cell r="G1943" t="str">
            <v>Monthly</v>
          </cell>
          <cell r="H1943" t="str">
            <v>L</v>
          </cell>
          <cell r="I1943">
            <v>3459</v>
          </cell>
          <cell r="J1943" t="str">
            <v>Washington Public Employees Association</v>
          </cell>
          <cell r="K1943" t="str">
            <v>per DOP website</v>
          </cell>
          <cell r="L1943">
            <v>41456</v>
          </cell>
          <cell r="M1943">
            <v>29357</v>
          </cell>
          <cell r="N1943" t="b">
            <v>0</v>
          </cell>
          <cell r="O1943">
            <v>3459</v>
          </cell>
        </row>
        <row r="1944">
          <cell r="E1944" t="str">
            <v>40MONTHLYMCOALITION</v>
          </cell>
          <cell r="F1944" t="str">
            <v>40</v>
          </cell>
          <cell r="G1944" t="str">
            <v>Monthly</v>
          </cell>
          <cell r="H1944" t="str">
            <v>M</v>
          </cell>
          <cell r="I1944">
            <v>3549</v>
          </cell>
          <cell r="J1944" t="str">
            <v>Coalition</v>
          </cell>
          <cell r="K1944" t="str">
            <v>per DOP website</v>
          </cell>
          <cell r="L1944">
            <v>41456</v>
          </cell>
          <cell r="M1944">
            <v>42150</v>
          </cell>
          <cell r="N1944" t="b">
            <v>0</v>
          </cell>
          <cell r="O1944">
            <v>3549</v>
          </cell>
        </row>
        <row r="1945">
          <cell r="E1945" t="str">
            <v>40MONTHLYMNON-REPRESENTED STATE EMPLOYEES</v>
          </cell>
          <cell r="F1945" t="str">
            <v>40</v>
          </cell>
          <cell r="G1945" t="str">
            <v>Monthly</v>
          </cell>
          <cell r="H1945" t="str">
            <v>M</v>
          </cell>
          <cell r="I1945">
            <v>3549</v>
          </cell>
          <cell r="J1945" t="str">
            <v>Non-Represented State Employees</v>
          </cell>
          <cell r="K1945" t="str">
            <v>per DOP website</v>
          </cell>
          <cell r="L1945">
            <v>41456</v>
          </cell>
          <cell r="M1945">
            <v>11170</v>
          </cell>
          <cell r="N1945" t="b">
            <v>0</v>
          </cell>
          <cell r="O1945">
            <v>3549</v>
          </cell>
        </row>
        <row r="1946">
          <cell r="E1946" t="str">
            <v>40MONTHLYMTEAMSTERS LOCAL UNION NUMBER 117</v>
          </cell>
          <cell r="F1946" t="str">
            <v>40</v>
          </cell>
          <cell r="G1946" t="str">
            <v>Monthly</v>
          </cell>
          <cell r="H1946" t="str">
            <v>M</v>
          </cell>
          <cell r="I1946">
            <v>3593</v>
          </cell>
          <cell r="J1946" t="str">
            <v>Teamsters Local Union Number 117</v>
          </cell>
          <cell r="K1946" t="str">
            <v>per Noli Benitez 201307</v>
          </cell>
          <cell r="L1946">
            <v>41456</v>
          </cell>
          <cell r="M1946">
            <v>11170</v>
          </cell>
          <cell r="N1946" t="b">
            <v>0</v>
          </cell>
          <cell r="O1946">
            <v>3593</v>
          </cell>
        </row>
        <row r="1947">
          <cell r="E1947" t="str">
            <v>40MONTHLYMWASHINGTON FEDERATION OF STATE EMPLOYEES</v>
          </cell>
          <cell r="F1947" t="str">
            <v>40</v>
          </cell>
          <cell r="G1947" t="str">
            <v>Monthly</v>
          </cell>
          <cell r="H1947" t="str">
            <v>M</v>
          </cell>
          <cell r="I1947">
            <v>3549</v>
          </cell>
          <cell r="J1947" t="str">
            <v>Washington Federation of State Employees</v>
          </cell>
          <cell r="K1947" t="str">
            <v>per DOP website</v>
          </cell>
          <cell r="L1947">
            <v>41456</v>
          </cell>
          <cell r="M1947">
            <v>25094</v>
          </cell>
          <cell r="N1947" t="b">
            <v>0</v>
          </cell>
          <cell r="O1947">
            <v>3549</v>
          </cell>
        </row>
        <row r="1948">
          <cell r="E1948" t="str">
            <v>40MONTHLYMWASHINGTON PUBLIC EMPLOYEES ASSOCIATION</v>
          </cell>
          <cell r="F1948" t="str">
            <v>40</v>
          </cell>
          <cell r="G1948" t="str">
            <v>Monthly</v>
          </cell>
          <cell r="H1948" t="str">
            <v>M</v>
          </cell>
          <cell r="I1948">
            <v>3549</v>
          </cell>
          <cell r="J1948" t="str">
            <v>Washington Public Employees Association</v>
          </cell>
          <cell r="K1948" t="str">
            <v>per DOP website</v>
          </cell>
          <cell r="L1948">
            <v>41456</v>
          </cell>
          <cell r="M1948">
            <v>29358</v>
          </cell>
          <cell r="N1948" t="b">
            <v>0</v>
          </cell>
          <cell r="O1948">
            <v>3549</v>
          </cell>
        </row>
        <row r="1949">
          <cell r="E1949" t="str">
            <v>41ENMONTHLYACOALITION</v>
          </cell>
          <cell r="F1949" t="str">
            <v>41EN</v>
          </cell>
          <cell r="G1949" t="str">
            <v>Monthly</v>
          </cell>
          <cell r="H1949" t="str">
            <v>A</v>
          </cell>
          <cell r="I1949">
            <v>2912</v>
          </cell>
          <cell r="J1949" t="str">
            <v>Coalition</v>
          </cell>
          <cell r="K1949" t="str">
            <v>41E1 - per DOP website</v>
          </cell>
          <cell r="L1949">
            <v>41456</v>
          </cell>
          <cell r="M1949">
            <v>20166</v>
          </cell>
          <cell r="N1949" t="b">
            <v>1</v>
          </cell>
          <cell r="O1949">
            <v>2912</v>
          </cell>
        </row>
        <row r="1950">
          <cell r="E1950" t="str">
            <v>41ENMONTHLYANON-REPRESENTED STATE EMPLOYEES</v>
          </cell>
          <cell r="F1950" t="str">
            <v>41EN</v>
          </cell>
          <cell r="G1950" t="str">
            <v>Monthly</v>
          </cell>
          <cell r="H1950" t="str">
            <v>A</v>
          </cell>
          <cell r="I1950">
            <v>2912</v>
          </cell>
          <cell r="J1950" t="str">
            <v>Non-Represented State Employees</v>
          </cell>
          <cell r="K1950" t="str">
            <v>41EN - per DOP website</v>
          </cell>
          <cell r="L1950">
            <v>41456</v>
          </cell>
          <cell r="M1950">
            <v>14370</v>
          </cell>
          <cell r="N1950" t="b">
            <v>1</v>
          </cell>
          <cell r="O1950">
            <v>2912</v>
          </cell>
        </row>
        <row r="1951">
          <cell r="E1951" t="str">
            <v>41ENMONTHLYASERVICE EMPLOYEES INTERNATIONAL UNION DISTRICT 1199 NW</v>
          </cell>
          <cell r="F1951" t="str">
            <v>41EN</v>
          </cell>
          <cell r="G1951" t="str">
            <v>Monthly</v>
          </cell>
          <cell r="H1951" t="str">
            <v>A</v>
          </cell>
          <cell r="I1951">
            <v>2912</v>
          </cell>
          <cell r="J1951" t="str">
            <v>Service Employees International Union District 1199 NW</v>
          </cell>
          <cell r="K1951" t="str">
            <v>41E1 - per DOP website</v>
          </cell>
          <cell r="L1951">
            <v>41456</v>
          </cell>
          <cell r="M1951">
            <v>16302</v>
          </cell>
          <cell r="N1951" t="b">
            <v>1</v>
          </cell>
          <cell r="O1951">
            <v>2912</v>
          </cell>
        </row>
        <row r="1952">
          <cell r="E1952" t="str">
            <v>41ENMONTHLYATEAMSTERS LOCAL UNION NUMBER 117</v>
          </cell>
          <cell r="F1952" t="str">
            <v>41EN</v>
          </cell>
          <cell r="G1952" t="str">
            <v>Monthly</v>
          </cell>
          <cell r="H1952" t="str">
            <v>A</v>
          </cell>
          <cell r="I1952">
            <v>2949</v>
          </cell>
          <cell r="J1952" t="str">
            <v>Teamsters Local Union Number 117</v>
          </cell>
          <cell r="K1952" t="str">
            <v>41E2 - per DOP website</v>
          </cell>
          <cell r="L1952">
            <v>41456</v>
          </cell>
          <cell r="M1952">
            <v>22098</v>
          </cell>
          <cell r="N1952" t="b">
            <v>1</v>
          </cell>
          <cell r="O1952">
            <v>2949</v>
          </cell>
        </row>
        <row r="1953">
          <cell r="E1953" t="str">
            <v>41ENMONTHLYAWASHINGTON FEDERATION OF STATE EMPLOYEES</v>
          </cell>
          <cell r="F1953" t="str">
            <v>41EN</v>
          </cell>
          <cell r="G1953" t="str">
            <v>Monthly</v>
          </cell>
          <cell r="H1953" t="str">
            <v>A</v>
          </cell>
          <cell r="I1953">
            <v>2912</v>
          </cell>
          <cell r="J1953" t="str">
            <v>Washington Federation of State Employees</v>
          </cell>
          <cell r="K1953" t="str">
            <v>41E1 - per DOP website</v>
          </cell>
          <cell r="L1953">
            <v>41456</v>
          </cell>
          <cell r="M1953">
            <v>18234</v>
          </cell>
          <cell r="N1953" t="b">
            <v>1</v>
          </cell>
          <cell r="O1953">
            <v>2912</v>
          </cell>
        </row>
        <row r="1954">
          <cell r="E1954" t="str">
            <v>41ENMONTHLYBCOALITION</v>
          </cell>
          <cell r="F1954" t="str">
            <v>41EN</v>
          </cell>
          <cell r="G1954" t="str">
            <v>Monthly</v>
          </cell>
          <cell r="H1954" t="str">
            <v>B</v>
          </cell>
          <cell r="I1954">
            <v>2979</v>
          </cell>
          <cell r="J1954" t="str">
            <v>Coalition</v>
          </cell>
          <cell r="K1954" t="str">
            <v>41E1 - per DOP website</v>
          </cell>
          <cell r="L1954">
            <v>41456</v>
          </cell>
          <cell r="M1954">
            <v>20167</v>
          </cell>
          <cell r="N1954" t="b">
            <v>1</v>
          </cell>
          <cell r="O1954">
            <v>2979</v>
          </cell>
        </row>
        <row r="1955">
          <cell r="E1955" t="str">
            <v>41ENMONTHLYBNON-REPRESENTED STATE EMPLOYEES</v>
          </cell>
          <cell r="F1955" t="str">
            <v>41EN</v>
          </cell>
          <cell r="G1955" t="str">
            <v>Monthly</v>
          </cell>
          <cell r="H1955" t="str">
            <v>B</v>
          </cell>
          <cell r="I1955">
            <v>2979</v>
          </cell>
          <cell r="J1955" t="str">
            <v>Non-Represented State Employees</v>
          </cell>
          <cell r="K1955" t="str">
            <v>41EN - per DOP website</v>
          </cell>
          <cell r="L1955">
            <v>41456</v>
          </cell>
          <cell r="M1955">
            <v>14371</v>
          </cell>
          <cell r="N1955" t="b">
            <v>1</v>
          </cell>
          <cell r="O1955">
            <v>2979</v>
          </cell>
        </row>
        <row r="1956">
          <cell r="E1956" t="str">
            <v>41ENMONTHLYBSERVICE EMPLOYEES INTERNATIONAL UNION DISTRICT 1199 NW</v>
          </cell>
          <cell r="F1956" t="str">
            <v>41EN</v>
          </cell>
          <cell r="G1956" t="str">
            <v>Monthly</v>
          </cell>
          <cell r="H1956" t="str">
            <v>B</v>
          </cell>
          <cell r="I1956">
            <v>2979</v>
          </cell>
          <cell r="J1956" t="str">
            <v>Service Employees International Union District 1199 NW</v>
          </cell>
          <cell r="K1956" t="str">
            <v>41E1 - per DOP website</v>
          </cell>
          <cell r="L1956">
            <v>41456</v>
          </cell>
          <cell r="M1956">
            <v>16303</v>
          </cell>
          <cell r="N1956" t="b">
            <v>1</v>
          </cell>
          <cell r="O1956">
            <v>2979</v>
          </cell>
        </row>
        <row r="1957">
          <cell r="E1957" t="str">
            <v>41ENMONTHLYBTEAMSTERS LOCAL UNION NUMBER 117</v>
          </cell>
          <cell r="F1957" t="str">
            <v>41EN</v>
          </cell>
          <cell r="G1957" t="str">
            <v>Monthly</v>
          </cell>
          <cell r="H1957" t="str">
            <v>B</v>
          </cell>
          <cell r="I1957">
            <v>3017</v>
          </cell>
          <cell r="J1957" t="str">
            <v>Teamsters Local Union Number 117</v>
          </cell>
          <cell r="K1957" t="str">
            <v>41E2 - per DOP website</v>
          </cell>
          <cell r="L1957">
            <v>41456</v>
          </cell>
          <cell r="M1957">
            <v>22099</v>
          </cell>
          <cell r="N1957" t="b">
            <v>1</v>
          </cell>
          <cell r="O1957">
            <v>3017</v>
          </cell>
        </row>
        <row r="1958">
          <cell r="E1958" t="str">
            <v>41ENMONTHLYBWASHINGTON FEDERATION OF STATE EMPLOYEES</v>
          </cell>
          <cell r="F1958" t="str">
            <v>41EN</v>
          </cell>
          <cell r="G1958" t="str">
            <v>Monthly</v>
          </cell>
          <cell r="H1958" t="str">
            <v>B</v>
          </cell>
          <cell r="I1958">
            <v>2979</v>
          </cell>
          <cell r="J1958" t="str">
            <v>Washington Federation of State Employees</v>
          </cell>
          <cell r="K1958" t="str">
            <v>41E1 - per DOP website</v>
          </cell>
          <cell r="L1958">
            <v>41456</v>
          </cell>
          <cell r="M1958">
            <v>18235</v>
          </cell>
          <cell r="N1958" t="b">
            <v>1</v>
          </cell>
          <cell r="O1958">
            <v>2979</v>
          </cell>
        </row>
        <row r="1959">
          <cell r="E1959" t="str">
            <v>41ENMONTHLYCCOALITION</v>
          </cell>
          <cell r="F1959" t="str">
            <v>41EN</v>
          </cell>
          <cell r="G1959" t="str">
            <v>Monthly</v>
          </cell>
          <cell r="H1959" t="str">
            <v>C</v>
          </cell>
          <cell r="I1959">
            <v>3049</v>
          </cell>
          <cell r="J1959" t="str">
            <v>Coalition</v>
          </cell>
          <cell r="K1959" t="str">
            <v>41E1 - per DOP website</v>
          </cell>
          <cell r="L1959">
            <v>41456</v>
          </cell>
          <cell r="M1959">
            <v>20168</v>
          </cell>
          <cell r="N1959" t="b">
            <v>1</v>
          </cell>
          <cell r="O1959">
            <v>3049</v>
          </cell>
        </row>
        <row r="1960">
          <cell r="E1960" t="str">
            <v>41ENMONTHLYCNON-REPRESENTED STATE EMPLOYEES</v>
          </cell>
          <cell r="F1960" t="str">
            <v>41EN</v>
          </cell>
          <cell r="G1960" t="str">
            <v>Monthly</v>
          </cell>
          <cell r="H1960" t="str">
            <v>C</v>
          </cell>
          <cell r="I1960">
            <v>3049</v>
          </cell>
          <cell r="J1960" t="str">
            <v>Non-Represented State Employees</v>
          </cell>
          <cell r="K1960" t="str">
            <v>41EN - per DOP website</v>
          </cell>
          <cell r="L1960">
            <v>41456</v>
          </cell>
          <cell r="M1960">
            <v>14372</v>
          </cell>
          <cell r="N1960" t="b">
            <v>1</v>
          </cell>
          <cell r="O1960">
            <v>3049</v>
          </cell>
        </row>
        <row r="1961">
          <cell r="E1961" t="str">
            <v>41ENMONTHLYCSERVICE EMPLOYEES INTERNATIONAL UNION DISTRICT 1199 NW</v>
          </cell>
          <cell r="F1961" t="str">
            <v>41EN</v>
          </cell>
          <cell r="G1961" t="str">
            <v>Monthly</v>
          </cell>
          <cell r="H1961" t="str">
            <v>C</v>
          </cell>
          <cell r="I1961">
            <v>3049</v>
          </cell>
          <cell r="J1961" t="str">
            <v>Service Employees International Union District 1199 NW</v>
          </cell>
          <cell r="K1961" t="str">
            <v>41E1 - per DOP website</v>
          </cell>
          <cell r="L1961">
            <v>41456</v>
          </cell>
          <cell r="M1961">
            <v>16304</v>
          </cell>
          <cell r="N1961" t="b">
            <v>1</v>
          </cell>
          <cell r="O1961">
            <v>3049</v>
          </cell>
        </row>
        <row r="1962">
          <cell r="E1962" t="str">
            <v>41ENMONTHLYCTEAMSTERS LOCAL UNION NUMBER 117</v>
          </cell>
          <cell r="F1962" t="str">
            <v>41EN</v>
          </cell>
          <cell r="G1962" t="str">
            <v>Monthly</v>
          </cell>
          <cell r="H1962" t="str">
            <v>C</v>
          </cell>
          <cell r="I1962">
            <v>3088</v>
          </cell>
          <cell r="J1962" t="str">
            <v>Teamsters Local Union Number 117</v>
          </cell>
          <cell r="K1962" t="str">
            <v>41E2 - per DOP website</v>
          </cell>
          <cell r="L1962">
            <v>41456</v>
          </cell>
          <cell r="M1962">
            <v>22100</v>
          </cell>
          <cell r="N1962" t="b">
            <v>1</v>
          </cell>
          <cell r="O1962">
            <v>3088</v>
          </cell>
        </row>
        <row r="1963">
          <cell r="E1963" t="str">
            <v>41ENMONTHLYCWASHINGTON FEDERATION OF STATE EMPLOYEES</v>
          </cell>
          <cell r="F1963" t="str">
            <v>41EN</v>
          </cell>
          <cell r="G1963" t="str">
            <v>Monthly</v>
          </cell>
          <cell r="H1963" t="str">
            <v>C</v>
          </cell>
          <cell r="I1963">
            <v>3049</v>
          </cell>
          <cell r="J1963" t="str">
            <v>Washington Federation of State Employees</v>
          </cell>
          <cell r="K1963" t="str">
            <v>41E1 - per DOP website</v>
          </cell>
          <cell r="L1963">
            <v>41456</v>
          </cell>
          <cell r="M1963">
            <v>18236</v>
          </cell>
          <cell r="N1963" t="b">
            <v>1</v>
          </cell>
          <cell r="O1963">
            <v>3049</v>
          </cell>
        </row>
        <row r="1964">
          <cell r="E1964" t="str">
            <v>41ENMONTHLYDCOALITION</v>
          </cell>
          <cell r="F1964" t="str">
            <v>41EN</v>
          </cell>
          <cell r="G1964" t="str">
            <v>Monthly</v>
          </cell>
          <cell r="H1964" t="str">
            <v>D</v>
          </cell>
          <cell r="I1964">
            <v>3120</v>
          </cell>
          <cell r="J1964" t="str">
            <v>Coalition</v>
          </cell>
          <cell r="K1964" t="str">
            <v>41E1 - per DOP website</v>
          </cell>
          <cell r="L1964">
            <v>41456</v>
          </cell>
          <cell r="M1964">
            <v>20169</v>
          </cell>
          <cell r="N1964" t="b">
            <v>1</v>
          </cell>
          <cell r="O1964">
            <v>3120</v>
          </cell>
        </row>
        <row r="1965">
          <cell r="E1965" t="str">
            <v>41ENMONTHLYDNON-REPRESENTED STATE EMPLOYEES</v>
          </cell>
          <cell r="F1965" t="str">
            <v>41EN</v>
          </cell>
          <cell r="G1965" t="str">
            <v>Monthly</v>
          </cell>
          <cell r="H1965" t="str">
            <v>D</v>
          </cell>
          <cell r="I1965">
            <v>3120</v>
          </cell>
          <cell r="J1965" t="str">
            <v>Non-Represented State Employees</v>
          </cell>
          <cell r="K1965" t="str">
            <v>41EN - per DOP website</v>
          </cell>
          <cell r="L1965">
            <v>41456</v>
          </cell>
          <cell r="M1965">
            <v>14373</v>
          </cell>
          <cell r="N1965" t="b">
            <v>1</v>
          </cell>
          <cell r="O1965">
            <v>3120</v>
          </cell>
        </row>
        <row r="1966">
          <cell r="E1966" t="str">
            <v>41ENMONTHLYDSERVICE EMPLOYEES INTERNATIONAL UNION DISTRICT 1199 NW</v>
          </cell>
          <cell r="F1966" t="str">
            <v>41EN</v>
          </cell>
          <cell r="G1966" t="str">
            <v>Monthly</v>
          </cell>
          <cell r="H1966" t="str">
            <v>D</v>
          </cell>
          <cell r="I1966">
            <v>3120</v>
          </cell>
          <cell r="J1966" t="str">
            <v>Service Employees International Union District 1199 NW</v>
          </cell>
          <cell r="K1966" t="str">
            <v>41E1 - per DOP website</v>
          </cell>
          <cell r="L1966">
            <v>41456</v>
          </cell>
          <cell r="M1966">
            <v>16305</v>
          </cell>
          <cell r="N1966" t="b">
            <v>1</v>
          </cell>
          <cell r="O1966">
            <v>3120</v>
          </cell>
        </row>
        <row r="1967">
          <cell r="E1967" t="str">
            <v>41ENMONTHLYDTEAMSTERS LOCAL UNION NUMBER 117</v>
          </cell>
          <cell r="F1967" t="str">
            <v>41EN</v>
          </cell>
          <cell r="G1967" t="str">
            <v>Monthly</v>
          </cell>
          <cell r="H1967" t="str">
            <v>D</v>
          </cell>
          <cell r="I1967">
            <v>3160</v>
          </cell>
          <cell r="J1967" t="str">
            <v>Teamsters Local Union Number 117</v>
          </cell>
          <cell r="K1967" t="str">
            <v>41E2 - per DOP website</v>
          </cell>
          <cell r="L1967">
            <v>41456</v>
          </cell>
          <cell r="M1967">
            <v>22101</v>
          </cell>
          <cell r="N1967" t="b">
            <v>1</v>
          </cell>
          <cell r="O1967">
            <v>3160</v>
          </cell>
        </row>
        <row r="1968">
          <cell r="E1968" t="str">
            <v>41ENMONTHLYDWASHINGTON FEDERATION OF STATE EMPLOYEES</v>
          </cell>
          <cell r="F1968" t="str">
            <v>41EN</v>
          </cell>
          <cell r="G1968" t="str">
            <v>Monthly</v>
          </cell>
          <cell r="H1968" t="str">
            <v>D</v>
          </cell>
          <cell r="I1968">
            <v>3120</v>
          </cell>
          <cell r="J1968" t="str">
            <v>Washington Federation of State Employees</v>
          </cell>
          <cell r="K1968" t="str">
            <v>41E1 - per DOP website</v>
          </cell>
          <cell r="L1968">
            <v>41456</v>
          </cell>
          <cell r="M1968">
            <v>18237</v>
          </cell>
          <cell r="N1968" t="b">
            <v>1</v>
          </cell>
          <cell r="O1968">
            <v>3120</v>
          </cell>
        </row>
        <row r="1969">
          <cell r="E1969" t="str">
            <v>41ENMONTHLYECOALITION</v>
          </cell>
          <cell r="F1969" t="str">
            <v>41EN</v>
          </cell>
          <cell r="G1969" t="str">
            <v>Monthly</v>
          </cell>
          <cell r="H1969" t="str">
            <v>E</v>
          </cell>
          <cell r="I1969">
            <v>3196</v>
          </cell>
          <cell r="J1969" t="str">
            <v>Coalition</v>
          </cell>
          <cell r="K1969" t="str">
            <v>41E1 - per DOP website</v>
          </cell>
          <cell r="L1969">
            <v>41456</v>
          </cell>
          <cell r="M1969">
            <v>20170</v>
          </cell>
          <cell r="N1969" t="b">
            <v>1</v>
          </cell>
          <cell r="O1969">
            <v>3196</v>
          </cell>
        </row>
        <row r="1970">
          <cell r="E1970" t="str">
            <v>41ENMONTHLYENON-REPRESENTED STATE EMPLOYEES</v>
          </cell>
          <cell r="F1970" t="str">
            <v>41EN</v>
          </cell>
          <cell r="G1970" t="str">
            <v>Monthly</v>
          </cell>
          <cell r="H1970" t="str">
            <v>E</v>
          </cell>
          <cell r="I1970">
            <v>3196</v>
          </cell>
          <cell r="J1970" t="str">
            <v>Non-Represented State Employees</v>
          </cell>
          <cell r="K1970" t="str">
            <v>41EN - per DOP website</v>
          </cell>
          <cell r="L1970">
            <v>41456</v>
          </cell>
          <cell r="M1970">
            <v>14374</v>
          </cell>
          <cell r="N1970" t="b">
            <v>1</v>
          </cell>
          <cell r="O1970">
            <v>3196</v>
          </cell>
        </row>
        <row r="1971">
          <cell r="E1971" t="str">
            <v>41ENMONTHLYESERVICE EMPLOYEES INTERNATIONAL UNION DISTRICT 1199 NW</v>
          </cell>
          <cell r="F1971" t="str">
            <v>41EN</v>
          </cell>
          <cell r="G1971" t="str">
            <v>Monthly</v>
          </cell>
          <cell r="H1971" t="str">
            <v>E</v>
          </cell>
          <cell r="I1971">
            <v>3196</v>
          </cell>
          <cell r="J1971" t="str">
            <v>Service Employees International Union District 1199 NW</v>
          </cell>
          <cell r="K1971" t="str">
            <v>41E1 - per DOP website</v>
          </cell>
          <cell r="L1971">
            <v>41456</v>
          </cell>
          <cell r="M1971">
            <v>16306</v>
          </cell>
          <cell r="N1971" t="b">
            <v>1</v>
          </cell>
          <cell r="O1971">
            <v>3196</v>
          </cell>
        </row>
        <row r="1972">
          <cell r="E1972" t="str">
            <v>41ENMONTHLYETEAMSTERS LOCAL UNION NUMBER 117</v>
          </cell>
          <cell r="F1972" t="str">
            <v>41EN</v>
          </cell>
          <cell r="G1972" t="str">
            <v>Monthly</v>
          </cell>
          <cell r="H1972" t="str">
            <v>E</v>
          </cell>
          <cell r="I1972">
            <v>3236</v>
          </cell>
          <cell r="J1972" t="str">
            <v>Teamsters Local Union Number 117</v>
          </cell>
          <cell r="K1972" t="str">
            <v>41E2 - per DOP website</v>
          </cell>
          <cell r="L1972">
            <v>41456</v>
          </cell>
          <cell r="M1972">
            <v>22102</v>
          </cell>
          <cell r="N1972" t="b">
            <v>1</v>
          </cell>
          <cell r="O1972">
            <v>3236</v>
          </cell>
        </row>
        <row r="1973">
          <cell r="E1973" t="str">
            <v>41ENMONTHLYEWASHINGTON FEDERATION OF STATE EMPLOYEES</v>
          </cell>
          <cell r="F1973" t="str">
            <v>41EN</v>
          </cell>
          <cell r="G1973" t="str">
            <v>Monthly</v>
          </cell>
          <cell r="H1973" t="str">
            <v>E</v>
          </cell>
          <cell r="I1973">
            <v>3196</v>
          </cell>
          <cell r="J1973" t="str">
            <v>Washington Federation of State Employees</v>
          </cell>
          <cell r="K1973" t="str">
            <v>41E1 - per DOP website</v>
          </cell>
          <cell r="L1973">
            <v>41456</v>
          </cell>
          <cell r="M1973">
            <v>18238</v>
          </cell>
          <cell r="N1973" t="b">
            <v>1</v>
          </cell>
          <cell r="O1973">
            <v>3196</v>
          </cell>
        </row>
        <row r="1974">
          <cell r="E1974" t="str">
            <v>41ENMONTHLYFCOALITION</v>
          </cell>
          <cell r="F1974" t="str">
            <v>41EN</v>
          </cell>
          <cell r="G1974" t="str">
            <v>Monthly</v>
          </cell>
          <cell r="H1974" t="str">
            <v>F</v>
          </cell>
          <cell r="I1974">
            <v>3271</v>
          </cell>
          <cell r="J1974" t="str">
            <v>Coalition</v>
          </cell>
          <cell r="K1974" t="str">
            <v>41E1 - per DOP website</v>
          </cell>
          <cell r="L1974">
            <v>41456</v>
          </cell>
          <cell r="M1974">
            <v>20171</v>
          </cell>
          <cell r="N1974" t="b">
            <v>1</v>
          </cell>
          <cell r="O1974">
            <v>3271</v>
          </cell>
        </row>
        <row r="1975">
          <cell r="E1975" t="str">
            <v>41ENMONTHLYFNON-REPRESENTED STATE EMPLOYEES</v>
          </cell>
          <cell r="F1975" t="str">
            <v>41EN</v>
          </cell>
          <cell r="G1975" t="str">
            <v>Monthly</v>
          </cell>
          <cell r="H1975" t="str">
            <v>F</v>
          </cell>
          <cell r="I1975">
            <v>3271</v>
          </cell>
          <cell r="J1975" t="str">
            <v>Non-Represented State Employees</v>
          </cell>
          <cell r="K1975" t="str">
            <v>41EN - per DOP website</v>
          </cell>
          <cell r="L1975">
            <v>41456</v>
          </cell>
          <cell r="M1975">
            <v>14375</v>
          </cell>
          <cell r="N1975" t="b">
            <v>1</v>
          </cell>
          <cell r="O1975">
            <v>3271</v>
          </cell>
        </row>
        <row r="1976">
          <cell r="E1976" t="str">
            <v>41ENMONTHLYFSERVICE EMPLOYEES INTERNATIONAL UNION DISTRICT 1199 NW</v>
          </cell>
          <cell r="F1976" t="str">
            <v>41EN</v>
          </cell>
          <cell r="G1976" t="str">
            <v>Monthly</v>
          </cell>
          <cell r="H1976" t="str">
            <v>F</v>
          </cell>
          <cell r="I1976">
            <v>3271</v>
          </cell>
          <cell r="J1976" t="str">
            <v>Service Employees International Union District 1199 NW</v>
          </cell>
          <cell r="K1976" t="str">
            <v>41E1 - per DOP website</v>
          </cell>
          <cell r="L1976">
            <v>41456</v>
          </cell>
          <cell r="M1976">
            <v>16307</v>
          </cell>
          <cell r="N1976" t="b">
            <v>1</v>
          </cell>
          <cell r="O1976">
            <v>3271</v>
          </cell>
        </row>
        <row r="1977">
          <cell r="E1977" t="str">
            <v>41ENMONTHLYFTEAMSTERS LOCAL UNION NUMBER 117</v>
          </cell>
          <cell r="F1977" t="str">
            <v>41EN</v>
          </cell>
          <cell r="G1977" t="str">
            <v>Monthly</v>
          </cell>
          <cell r="H1977" t="str">
            <v>F</v>
          </cell>
          <cell r="I1977">
            <v>3314</v>
          </cell>
          <cell r="J1977" t="str">
            <v>Teamsters Local Union Number 117</v>
          </cell>
          <cell r="K1977" t="str">
            <v>41E2 - per DOP website</v>
          </cell>
          <cell r="L1977">
            <v>41456</v>
          </cell>
          <cell r="M1977">
            <v>22103</v>
          </cell>
          <cell r="N1977" t="b">
            <v>1</v>
          </cell>
          <cell r="O1977">
            <v>3314</v>
          </cell>
        </row>
        <row r="1978">
          <cell r="E1978" t="str">
            <v>41ENMONTHLYFWASHINGTON FEDERATION OF STATE EMPLOYEES</v>
          </cell>
          <cell r="F1978" t="str">
            <v>41EN</v>
          </cell>
          <cell r="G1978" t="str">
            <v>Monthly</v>
          </cell>
          <cell r="H1978" t="str">
            <v>F</v>
          </cell>
          <cell r="I1978">
            <v>3271</v>
          </cell>
          <cell r="J1978" t="str">
            <v>Washington Federation of State Employees</v>
          </cell>
          <cell r="K1978" t="str">
            <v>41E1 - per DOP website</v>
          </cell>
          <cell r="L1978">
            <v>41456</v>
          </cell>
          <cell r="M1978">
            <v>18239</v>
          </cell>
          <cell r="N1978" t="b">
            <v>1</v>
          </cell>
          <cell r="O1978">
            <v>3271</v>
          </cell>
        </row>
        <row r="1979">
          <cell r="E1979" t="str">
            <v>41ENMONTHLYGCOALITION</v>
          </cell>
          <cell r="F1979" t="str">
            <v>41EN</v>
          </cell>
          <cell r="G1979" t="str">
            <v>Monthly</v>
          </cell>
          <cell r="H1979" t="str">
            <v>G</v>
          </cell>
          <cell r="I1979">
            <v>3351</v>
          </cell>
          <cell r="J1979" t="str">
            <v>Coalition</v>
          </cell>
          <cell r="K1979" t="str">
            <v>41E1 - per DOP website</v>
          </cell>
          <cell r="L1979">
            <v>41456</v>
          </cell>
          <cell r="M1979">
            <v>20172</v>
          </cell>
          <cell r="N1979" t="b">
            <v>1</v>
          </cell>
          <cell r="O1979">
            <v>3351</v>
          </cell>
        </row>
        <row r="1980">
          <cell r="E1980" t="str">
            <v>41ENMONTHLYGNON-REPRESENTED STATE EMPLOYEES</v>
          </cell>
          <cell r="F1980" t="str">
            <v>41EN</v>
          </cell>
          <cell r="G1980" t="str">
            <v>Monthly</v>
          </cell>
          <cell r="H1980" t="str">
            <v>G</v>
          </cell>
          <cell r="I1980">
            <v>3351</v>
          </cell>
          <cell r="J1980" t="str">
            <v>Non-Represented State Employees</v>
          </cell>
          <cell r="K1980" t="str">
            <v>41EN - per DOP website</v>
          </cell>
          <cell r="L1980">
            <v>41456</v>
          </cell>
          <cell r="M1980">
            <v>14376</v>
          </cell>
          <cell r="N1980" t="b">
            <v>1</v>
          </cell>
          <cell r="O1980">
            <v>3351</v>
          </cell>
        </row>
        <row r="1981">
          <cell r="E1981" t="str">
            <v>41ENMONTHLYGSERVICE EMPLOYEES INTERNATIONAL UNION DISTRICT 1199 NW</v>
          </cell>
          <cell r="F1981" t="str">
            <v>41EN</v>
          </cell>
          <cell r="G1981" t="str">
            <v>Monthly</v>
          </cell>
          <cell r="H1981" t="str">
            <v>G</v>
          </cell>
          <cell r="I1981">
            <v>3351</v>
          </cell>
          <cell r="J1981" t="str">
            <v>Service Employees International Union District 1199 NW</v>
          </cell>
          <cell r="K1981" t="str">
            <v>41E1 - per DOP website</v>
          </cell>
          <cell r="L1981">
            <v>41456</v>
          </cell>
          <cell r="M1981">
            <v>16308</v>
          </cell>
          <cell r="N1981" t="b">
            <v>1</v>
          </cell>
          <cell r="O1981">
            <v>3351</v>
          </cell>
        </row>
        <row r="1982">
          <cell r="E1982" t="str">
            <v>41ENMONTHLYGTEAMSTERS LOCAL UNION NUMBER 117</v>
          </cell>
          <cell r="F1982" t="str">
            <v>41EN</v>
          </cell>
          <cell r="G1982" t="str">
            <v>Monthly</v>
          </cell>
          <cell r="H1982" t="str">
            <v>G</v>
          </cell>
          <cell r="I1982">
            <v>3394</v>
          </cell>
          <cell r="J1982" t="str">
            <v>Teamsters Local Union Number 117</v>
          </cell>
          <cell r="K1982" t="str">
            <v>41E2 - per DOP website</v>
          </cell>
          <cell r="L1982">
            <v>41456</v>
          </cell>
          <cell r="M1982">
            <v>22104</v>
          </cell>
          <cell r="N1982" t="b">
            <v>1</v>
          </cell>
          <cell r="O1982">
            <v>3394</v>
          </cell>
        </row>
        <row r="1983">
          <cell r="E1983" t="str">
            <v>41ENMONTHLYGWASHINGTON FEDERATION OF STATE EMPLOYEES</v>
          </cell>
          <cell r="F1983" t="str">
            <v>41EN</v>
          </cell>
          <cell r="G1983" t="str">
            <v>Monthly</v>
          </cell>
          <cell r="H1983" t="str">
            <v>G</v>
          </cell>
          <cell r="I1983">
            <v>3351</v>
          </cell>
          <cell r="J1983" t="str">
            <v>Washington Federation of State Employees</v>
          </cell>
          <cell r="K1983" t="str">
            <v>41E1 - per DOP website</v>
          </cell>
          <cell r="L1983">
            <v>41456</v>
          </cell>
          <cell r="M1983">
            <v>18240</v>
          </cell>
          <cell r="N1983" t="b">
            <v>1</v>
          </cell>
          <cell r="O1983">
            <v>3351</v>
          </cell>
        </row>
        <row r="1984">
          <cell r="E1984" t="str">
            <v>41ENMONTHLYHCOALITION</v>
          </cell>
          <cell r="F1984" t="str">
            <v>41EN</v>
          </cell>
          <cell r="G1984" t="str">
            <v>Monthly</v>
          </cell>
          <cell r="H1984" t="str">
            <v>H</v>
          </cell>
          <cell r="I1984">
            <v>3430</v>
          </cell>
          <cell r="J1984" t="str">
            <v>Coalition</v>
          </cell>
          <cell r="K1984" t="str">
            <v>41E1 - per DOP website</v>
          </cell>
          <cell r="L1984">
            <v>41456</v>
          </cell>
          <cell r="M1984">
            <v>20173</v>
          </cell>
          <cell r="N1984" t="b">
            <v>1</v>
          </cell>
          <cell r="O1984">
            <v>3430</v>
          </cell>
        </row>
        <row r="1985">
          <cell r="E1985" t="str">
            <v>41ENMONTHLYHNON-REPRESENTED STATE EMPLOYEES</v>
          </cell>
          <cell r="F1985" t="str">
            <v>41EN</v>
          </cell>
          <cell r="G1985" t="str">
            <v>Monthly</v>
          </cell>
          <cell r="H1985" t="str">
            <v>H</v>
          </cell>
          <cell r="I1985">
            <v>3430</v>
          </cell>
          <cell r="J1985" t="str">
            <v>Non-Represented State Employees</v>
          </cell>
          <cell r="K1985" t="str">
            <v>41EN - per DOP website</v>
          </cell>
          <cell r="L1985">
            <v>41456</v>
          </cell>
          <cell r="M1985">
            <v>14377</v>
          </cell>
          <cell r="N1985" t="b">
            <v>1</v>
          </cell>
          <cell r="O1985">
            <v>3430</v>
          </cell>
        </row>
        <row r="1986">
          <cell r="E1986" t="str">
            <v>41ENMONTHLYHSERVICE EMPLOYEES INTERNATIONAL UNION DISTRICT 1199 NW</v>
          </cell>
          <cell r="F1986" t="str">
            <v>41EN</v>
          </cell>
          <cell r="G1986" t="str">
            <v>Monthly</v>
          </cell>
          <cell r="H1986" t="str">
            <v>H</v>
          </cell>
          <cell r="I1986">
            <v>3430</v>
          </cell>
          <cell r="J1986" t="str">
            <v>Service Employees International Union District 1199 NW</v>
          </cell>
          <cell r="K1986" t="str">
            <v>41E1 - per DOP website</v>
          </cell>
          <cell r="L1986">
            <v>41456</v>
          </cell>
          <cell r="M1986">
            <v>16309</v>
          </cell>
          <cell r="N1986" t="b">
            <v>1</v>
          </cell>
          <cell r="O1986">
            <v>3430</v>
          </cell>
        </row>
        <row r="1987">
          <cell r="E1987" t="str">
            <v>41ENMONTHLYHTEAMSTERS LOCAL UNION NUMBER 117</v>
          </cell>
          <cell r="F1987" t="str">
            <v>41EN</v>
          </cell>
          <cell r="G1987" t="str">
            <v>Monthly</v>
          </cell>
          <cell r="H1987" t="str">
            <v>H</v>
          </cell>
          <cell r="I1987">
            <v>3475</v>
          </cell>
          <cell r="J1987" t="str">
            <v>Teamsters Local Union Number 117</v>
          </cell>
          <cell r="K1987" t="str">
            <v>41E2 - per DOP website</v>
          </cell>
          <cell r="L1987">
            <v>41456</v>
          </cell>
          <cell r="M1987">
            <v>22105</v>
          </cell>
          <cell r="N1987" t="b">
            <v>1</v>
          </cell>
          <cell r="O1987">
            <v>3475</v>
          </cell>
        </row>
        <row r="1988">
          <cell r="E1988" t="str">
            <v>41ENMONTHLYHWASHINGTON FEDERATION OF STATE EMPLOYEES</v>
          </cell>
          <cell r="F1988" t="str">
            <v>41EN</v>
          </cell>
          <cell r="G1988" t="str">
            <v>Monthly</v>
          </cell>
          <cell r="H1988" t="str">
            <v>H</v>
          </cell>
          <cell r="I1988">
            <v>3430</v>
          </cell>
          <cell r="J1988" t="str">
            <v>Washington Federation of State Employees</v>
          </cell>
          <cell r="K1988" t="str">
            <v>41E1 - per DOP website</v>
          </cell>
          <cell r="L1988">
            <v>41456</v>
          </cell>
          <cell r="M1988">
            <v>18241</v>
          </cell>
          <cell r="N1988" t="b">
            <v>1</v>
          </cell>
          <cell r="O1988">
            <v>3430</v>
          </cell>
        </row>
        <row r="1989">
          <cell r="E1989" t="str">
            <v>41ENMONTHLYICOALITION</v>
          </cell>
          <cell r="F1989" t="str">
            <v>41EN</v>
          </cell>
          <cell r="G1989" t="str">
            <v>Monthly</v>
          </cell>
          <cell r="H1989" t="str">
            <v>I</v>
          </cell>
          <cell r="I1989">
            <v>3519</v>
          </cell>
          <cell r="J1989" t="str">
            <v>Coalition</v>
          </cell>
          <cell r="K1989" t="str">
            <v>41E1 - per DOP website</v>
          </cell>
          <cell r="L1989">
            <v>41456</v>
          </cell>
          <cell r="M1989">
            <v>20174</v>
          </cell>
          <cell r="N1989" t="b">
            <v>1</v>
          </cell>
          <cell r="O1989">
            <v>3519</v>
          </cell>
        </row>
        <row r="1990">
          <cell r="E1990" t="str">
            <v>41ENMONTHLYINON-REPRESENTED STATE EMPLOYEES</v>
          </cell>
          <cell r="F1990" t="str">
            <v>41EN</v>
          </cell>
          <cell r="G1990" t="str">
            <v>Monthly</v>
          </cell>
          <cell r="H1990" t="str">
            <v>I</v>
          </cell>
          <cell r="I1990">
            <v>3519</v>
          </cell>
          <cell r="J1990" t="str">
            <v>Non-Represented State Employees</v>
          </cell>
          <cell r="K1990" t="str">
            <v>41EN - per DOP website</v>
          </cell>
          <cell r="L1990">
            <v>41456</v>
          </cell>
          <cell r="M1990">
            <v>14378</v>
          </cell>
          <cell r="N1990" t="b">
            <v>1</v>
          </cell>
          <cell r="O1990">
            <v>3519</v>
          </cell>
        </row>
        <row r="1991">
          <cell r="E1991" t="str">
            <v>41ENMONTHLYISERVICE EMPLOYEES INTERNATIONAL UNION DISTRICT 1199 NW</v>
          </cell>
          <cell r="F1991" t="str">
            <v>41EN</v>
          </cell>
          <cell r="G1991" t="str">
            <v>Monthly</v>
          </cell>
          <cell r="H1991" t="str">
            <v>I</v>
          </cell>
          <cell r="I1991">
            <v>3519</v>
          </cell>
          <cell r="J1991" t="str">
            <v>Service Employees International Union District 1199 NW</v>
          </cell>
          <cell r="K1991" t="str">
            <v>41E1 - per DOP website</v>
          </cell>
          <cell r="L1991">
            <v>41456</v>
          </cell>
          <cell r="M1991">
            <v>16310</v>
          </cell>
          <cell r="N1991" t="b">
            <v>1</v>
          </cell>
          <cell r="O1991">
            <v>3519</v>
          </cell>
        </row>
        <row r="1992">
          <cell r="E1992" t="str">
            <v>41ENMONTHLYITEAMSTERS LOCAL UNION NUMBER 117</v>
          </cell>
          <cell r="F1992" t="str">
            <v>41EN</v>
          </cell>
          <cell r="G1992" t="str">
            <v>Monthly</v>
          </cell>
          <cell r="H1992" t="str">
            <v>I</v>
          </cell>
          <cell r="I1992">
            <v>3563</v>
          </cell>
          <cell r="J1992" t="str">
            <v>Teamsters Local Union Number 117</v>
          </cell>
          <cell r="K1992" t="str">
            <v>41E2 - per DOP website</v>
          </cell>
          <cell r="L1992">
            <v>41456</v>
          </cell>
          <cell r="M1992">
            <v>22106</v>
          </cell>
          <cell r="N1992" t="b">
            <v>1</v>
          </cell>
          <cell r="O1992">
            <v>3563</v>
          </cell>
        </row>
        <row r="1993">
          <cell r="E1993" t="str">
            <v>41ENMONTHLYIWASHINGTON FEDERATION OF STATE EMPLOYEES</v>
          </cell>
          <cell r="F1993" t="str">
            <v>41EN</v>
          </cell>
          <cell r="G1993" t="str">
            <v>Monthly</v>
          </cell>
          <cell r="H1993" t="str">
            <v>I</v>
          </cell>
          <cell r="I1993">
            <v>3519</v>
          </cell>
          <cell r="J1993" t="str">
            <v>Washington Federation of State Employees</v>
          </cell>
          <cell r="K1993" t="str">
            <v>41E1 - per DOP website</v>
          </cell>
          <cell r="L1993">
            <v>41456</v>
          </cell>
          <cell r="M1993">
            <v>18242</v>
          </cell>
          <cell r="N1993" t="b">
            <v>1</v>
          </cell>
          <cell r="O1993">
            <v>3519</v>
          </cell>
        </row>
        <row r="1994">
          <cell r="E1994" t="str">
            <v>41ENMONTHLYJCOALITION</v>
          </cell>
          <cell r="F1994" t="str">
            <v>41EN</v>
          </cell>
          <cell r="G1994" t="str">
            <v>Monthly</v>
          </cell>
          <cell r="H1994" t="str">
            <v>J</v>
          </cell>
          <cell r="I1994">
            <v>3607</v>
          </cell>
          <cell r="J1994" t="str">
            <v>Coalition</v>
          </cell>
          <cell r="K1994" t="str">
            <v>41E1 - per DOP website</v>
          </cell>
          <cell r="L1994">
            <v>41456</v>
          </cell>
          <cell r="M1994">
            <v>20175</v>
          </cell>
          <cell r="N1994" t="b">
            <v>1</v>
          </cell>
          <cell r="O1994">
            <v>3607</v>
          </cell>
        </row>
        <row r="1995">
          <cell r="E1995" t="str">
            <v>41ENMONTHLYJNON-REPRESENTED STATE EMPLOYEES</v>
          </cell>
          <cell r="F1995" t="str">
            <v>41EN</v>
          </cell>
          <cell r="G1995" t="str">
            <v>Monthly</v>
          </cell>
          <cell r="H1995" t="str">
            <v>J</v>
          </cell>
          <cell r="I1995">
            <v>3607</v>
          </cell>
          <cell r="J1995" t="str">
            <v>Non-Represented State Employees</v>
          </cell>
          <cell r="K1995" t="str">
            <v>41EN - per DOP website</v>
          </cell>
          <cell r="L1995">
            <v>41456</v>
          </cell>
          <cell r="M1995">
            <v>14379</v>
          </cell>
          <cell r="N1995" t="b">
            <v>1</v>
          </cell>
          <cell r="O1995">
            <v>3607</v>
          </cell>
        </row>
        <row r="1996">
          <cell r="E1996" t="str">
            <v>41ENMONTHLYJSERVICE EMPLOYEES INTERNATIONAL UNION DISTRICT 1199 NW</v>
          </cell>
          <cell r="F1996" t="str">
            <v>41EN</v>
          </cell>
          <cell r="G1996" t="str">
            <v>Monthly</v>
          </cell>
          <cell r="H1996" t="str">
            <v>J</v>
          </cell>
          <cell r="I1996">
            <v>3607</v>
          </cell>
          <cell r="J1996" t="str">
            <v>Service Employees International Union District 1199 NW</v>
          </cell>
          <cell r="K1996" t="str">
            <v>41E1 - per DOP website</v>
          </cell>
          <cell r="L1996">
            <v>41456</v>
          </cell>
          <cell r="M1996">
            <v>16311</v>
          </cell>
          <cell r="N1996" t="b">
            <v>1</v>
          </cell>
          <cell r="O1996">
            <v>3607</v>
          </cell>
        </row>
        <row r="1997">
          <cell r="E1997" t="str">
            <v>41ENMONTHLYJTEAMSTERS LOCAL UNION NUMBER 117</v>
          </cell>
          <cell r="F1997" t="str">
            <v>41EN</v>
          </cell>
          <cell r="G1997" t="str">
            <v>Monthly</v>
          </cell>
          <cell r="H1997" t="str">
            <v>J</v>
          </cell>
          <cell r="I1997">
            <v>3653</v>
          </cell>
          <cell r="J1997" t="str">
            <v>Teamsters Local Union Number 117</v>
          </cell>
          <cell r="K1997" t="str">
            <v>41E2 - per DOP website</v>
          </cell>
          <cell r="L1997">
            <v>41456</v>
          </cell>
          <cell r="M1997">
            <v>22107</v>
          </cell>
          <cell r="N1997" t="b">
            <v>1</v>
          </cell>
          <cell r="O1997">
            <v>3653</v>
          </cell>
        </row>
        <row r="1998">
          <cell r="E1998" t="str">
            <v>41ENMONTHLYJWASHINGTON FEDERATION OF STATE EMPLOYEES</v>
          </cell>
          <cell r="F1998" t="str">
            <v>41EN</v>
          </cell>
          <cell r="G1998" t="str">
            <v>Monthly</v>
          </cell>
          <cell r="H1998" t="str">
            <v>J</v>
          </cell>
          <cell r="I1998">
            <v>3607</v>
          </cell>
          <cell r="J1998" t="str">
            <v>Washington Federation of State Employees</v>
          </cell>
          <cell r="K1998" t="str">
            <v>41E1 - per DOP website</v>
          </cell>
          <cell r="L1998">
            <v>41456</v>
          </cell>
          <cell r="M1998">
            <v>18243</v>
          </cell>
          <cell r="N1998" t="b">
            <v>1</v>
          </cell>
          <cell r="O1998">
            <v>3607</v>
          </cell>
        </row>
        <row r="1999">
          <cell r="E1999" t="str">
            <v>41ENMONTHLYKCOALITION</v>
          </cell>
          <cell r="F1999" t="str">
            <v>41EN</v>
          </cell>
          <cell r="G1999" t="str">
            <v>Monthly</v>
          </cell>
          <cell r="H1999" t="str">
            <v>K</v>
          </cell>
          <cell r="I1999">
            <v>3696</v>
          </cell>
          <cell r="J1999" t="str">
            <v>Coalition</v>
          </cell>
          <cell r="K1999" t="str">
            <v>41E1 - per DOP website</v>
          </cell>
          <cell r="L1999">
            <v>41456</v>
          </cell>
          <cell r="M1999">
            <v>20176</v>
          </cell>
          <cell r="N1999" t="b">
            <v>1</v>
          </cell>
          <cell r="O1999">
            <v>3696</v>
          </cell>
        </row>
        <row r="2000">
          <cell r="E2000" t="str">
            <v>41ENMONTHLYKNON-REPRESENTED STATE EMPLOYEES</v>
          </cell>
          <cell r="F2000" t="str">
            <v>41EN</v>
          </cell>
          <cell r="G2000" t="str">
            <v>Monthly</v>
          </cell>
          <cell r="H2000" t="str">
            <v>K</v>
          </cell>
          <cell r="I2000">
            <v>3696</v>
          </cell>
          <cell r="J2000" t="str">
            <v>Non-Represented State Employees</v>
          </cell>
          <cell r="K2000" t="str">
            <v>41EN - per DOP website</v>
          </cell>
          <cell r="L2000">
            <v>41456</v>
          </cell>
          <cell r="M2000">
            <v>14380</v>
          </cell>
          <cell r="N2000" t="b">
            <v>1</v>
          </cell>
          <cell r="O2000">
            <v>3696</v>
          </cell>
        </row>
        <row r="2001">
          <cell r="E2001" t="str">
            <v>41ENMONTHLYKSERVICE EMPLOYEES INTERNATIONAL UNION DISTRICT 1199 NW</v>
          </cell>
          <cell r="F2001" t="str">
            <v>41EN</v>
          </cell>
          <cell r="G2001" t="str">
            <v>Monthly</v>
          </cell>
          <cell r="H2001" t="str">
            <v>K</v>
          </cell>
          <cell r="I2001">
            <v>3696</v>
          </cell>
          <cell r="J2001" t="str">
            <v>Service Employees International Union District 1199 NW</v>
          </cell>
          <cell r="K2001" t="str">
            <v>41E1 - per DOP website</v>
          </cell>
          <cell r="L2001">
            <v>41456</v>
          </cell>
          <cell r="M2001">
            <v>16312</v>
          </cell>
          <cell r="N2001" t="b">
            <v>1</v>
          </cell>
          <cell r="O2001">
            <v>3696</v>
          </cell>
        </row>
        <row r="2002">
          <cell r="E2002" t="str">
            <v>41ENMONTHLYKTEAMSTERS LOCAL UNION NUMBER 117</v>
          </cell>
          <cell r="F2002" t="str">
            <v>41EN</v>
          </cell>
          <cell r="G2002" t="str">
            <v>Monthly</v>
          </cell>
          <cell r="H2002" t="str">
            <v>K</v>
          </cell>
          <cell r="I2002">
            <v>3744</v>
          </cell>
          <cell r="J2002" t="str">
            <v>Teamsters Local Union Number 117</v>
          </cell>
          <cell r="K2002" t="str">
            <v>41E2 - per DOP website</v>
          </cell>
          <cell r="L2002">
            <v>41456</v>
          </cell>
          <cell r="M2002">
            <v>22108</v>
          </cell>
          <cell r="N2002" t="b">
            <v>1</v>
          </cell>
          <cell r="O2002">
            <v>3744</v>
          </cell>
        </row>
        <row r="2003">
          <cell r="E2003" t="str">
            <v>41ENMONTHLYKWASHINGTON FEDERATION OF STATE EMPLOYEES</v>
          </cell>
          <cell r="F2003" t="str">
            <v>41EN</v>
          </cell>
          <cell r="G2003" t="str">
            <v>Monthly</v>
          </cell>
          <cell r="H2003" t="str">
            <v>K</v>
          </cell>
          <cell r="I2003">
            <v>3696</v>
          </cell>
          <cell r="J2003" t="str">
            <v>Washington Federation of State Employees</v>
          </cell>
          <cell r="K2003" t="str">
            <v>41E1 - per DOP website</v>
          </cell>
          <cell r="L2003">
            <v>41456</v>
          </cell>
          <cell r="M2003">
            <v>18244</v>
          </cell>
          <cell r="N2003" t="b">
            <v>1</v>
          </cell>
          <cell r="O2003">
            <v>3696</v>
          </cell>
        </row>
        <row r="2004">
          <cell r="E2004" t="str">
            <v>41ENMONTHLYLCOALITION</v>
          </cell>
          <cell r="F2004" t="str">
            <v>41EN</v>
          </cell>
          <cell r="G2004" t="str">
            <v>Monthly</v>
          </cell>
          <cell r="H2004" t="str">
            <v>L</v>
          </cell>
          <cell r="I2004">
            <v>3791</v>
          </cell>
          <cell r="J2004" t="str">
            <v>Coalition</v>
          </cell>
          <cell r="K2004" t="str">
            <v>41E1 - per DOP website</v>
          </cell>
          <cell r="L2004">
            <v>41456</v>
          </cell>
          <cell r="M2004">
            <v>20177</v>
          </cell>
          <cell r="N2004" t="b">
            <v>1</v>
          </cell>
          <cell r="O2004">
            <v>3791</v>
          </cell>
        </row>
        <row r="2005">
          <cell r="E2005" t="str">
            <v>41ENMONTHLYLNON-REPRESENTED STATE EMPLOYEES</v>
          </cell>
          <cell r="F2005" t="str">
            <v>41EN</v>
          </cell>
          <cell r="G2005" t="str">
            <v>Monthly</v>
          </cell>
          <cell r="H2005" t="str">
            <v>L</v>
          </cell>
          <cell r="I2005">
            <v>3791</v>
          </cell>
          <cell r="J2005" t="str">
            <v>Non-Represented State Employees</v>
          </cell>
          <cell r="K2005" t="str">
            <v>41EN - per DOP website</v>
          </cell>
          <cell r="L2005">
            <v>41456</v>
          </cell>
          <cell r="M2005">
            <v>14381</v>
          </cell>
          <cell r="N2005" t="b">
            <v>1</v>
          </cell>
          <cell r="O2005">
            <v>3791</v>
          </cell>
        </row>
        <row r="2006">
          <cell r="E2006" t="str">
            <v>41ENMONTHLYLSERVICE EMPLOYEES INTERNATIONAL UNION DISTRICT 1199 NW</v>
          </cell>
          <cell r="F2006" t="str">
            <v>41EN</v>
          </cell>
          <cell r="G2006" t="str">
            <v>Monthly</v>
          </cell>
          <cell r="H2006" t="str">
            <v>L</v>
          </cell>
          <cell r="I2006">
            <v>3791</v>
          </cell>
          <cell r="J2006" t="str">
            <v>Service Employees International Union District 1199 NW</v>
          </cell>
          <cell r="K2006" t="str">
            <v>41E1 - per DOP website</v>
          </cell>
          <cell r="L2006">
            <v>41456</v>
          </cell>
          <cell r="M2006">
            <v>16313</v>
          </cell>
          <cell r="N2006" t="b">
            <v>1</v>
          </cell>
          <cell r="O2006">
            <v>3791</v>
          </cell>
        </row>
        <row r="2007">
          <cell r="E2007" t="str">
            <v>41ENMONTHLYLTEAMSTERS LOCAL UNION NUMBER 117</v>
          </cell>
          <cell r="F2007" t="str">
            <v>41EN</v>
          </cell>
          <cell r="G2007" t="str">
            <v>Monthly</v>
          </cell>
          <cell r="H2007" t="str">
            <v>L</v>
          </cell>
          <cell r="I2007">
            <v>3840</v>
          </cell>
          <cell r="J2007" t="str">
            <v>Teamsters Local Union Number 117</v>
          </cell>
          <cell r="K2007" t="str">
            <v>41E2 - per DOP website</v>
          </cell>
          <cell r="L2007">
            <v>41456</v>
          </cell>
          <cell r="M2007">
            <v>22109</v>
          </cell>
          <cell r="N2007" t="b">
            <v>1</v>
          </cell>
          <cell r="O2007">
            <v>3840</v>
          </cell>
        </row>
        <row r="2008">
          <cell r="E2008" t="str">
            <v>41ENMONTHLYLWASHINGTON FEDERATION OF STATE EMPLOYEES</v>
          </cell>
          <cell r="F2008" t="str">
            <v>41EN</v>
          </cell>
          <cell r="G2008" t="str">
            <v>Monthly</v>
          </cell>
          <cell r="H2008" t="str">
            <v>L</v>
          </cell>
          <cell r="I2008">
            <v>3791</v>
          </cell>
          <cell r="J2008" t="str">
            <v>Washington Federation of State Employees</v>
          </cell>
          <cell r="K2008" t="str">
            <v>41E1 - per DOP website</v>
          </cell>
          <cell r="L2008">
            <v>41456</v>
          </cell>
          <cell r="M2008">
            <v>18245</v>
          </cell>
          <cell r="N2008" t="b">
            <v>1</v>
          </cell>
          <cell r="O2008">
            <v>3791</v>
          </cell>
        </row>
        <row r="2009">
          <cell r="E2009" t="str">
            <v>41ENMONTHLYMCOALITION</v>
          </cell>
          <cell r="F2009" t="str">
            <v>41EN</v>
          </cell>
          <cell r="G2009" t="str">
            <v>Monthly</v>
          </cell>
          <cell r="H2009" t="str">
            <v>M</v>
          </cell>
          <cell r="I2009">
            <v>3881</v>
          </cell>
          <cell r="J2009" t="str">
            <v>Coalition</v>
          </cell>
          <cell r="K2009" t="str">
            <v>41E1 - per DOP website</v>
          </cell>
          <cell r="L2009">
            <v>41456</v>
          </cell>
          <cell r="M2009">
            <v>20178</v>
          </cell>
          <cell r="N2009" t="b">
            <v>1</v>
          </cell>
          <cell r="O2009">
            <v>3881</v>
          </cell>
        </row>
        <row r="2010">
          <cell r="E2010" t="str">
            <v>41ENMONTHLYMNON-REPRESENTED STATE EMPLOYEES</v>
          </cell>
          <cell r="F2010" t="str">
            <v>41EN</v>
          </cell>
          <cell r="G2010" t="str">
            <v>Monthly</v>
          </cell>
          <cell r="H2010" t="str">
            <v>M</v>
          </cell>
          <cell r="I2010">
            <v>3881</v>
          </cell>
          <cell r="J2010" t="str">
            <v>Non-Represented State Employees</v>
          </cell>
          <cell r="K2010" t="str">
            <v>41EN - per DOP website</v>
          </cell>
          <cell r="L2010">
            <v>41456</v>
          </cell>
          <cell r="M2010">
            <v>14382</v>
          </cell>
          <cell r="N2010" t="b">
            <v>1</v>
          </cell>
          <cell r="O2010">
            <v>3881</v>
          </cell>
        </row>
        <row r="2011">
          <cell r="E2011" t="str">
            <v>41ENMONTHLYMSERVICE EMPLOYEES INTERNATIONAL UNION DISTRICT 1199 NW</v>
          </cell>
          <cell r="F2011" t="str">
            <v>41EN</v>
          </cell>
          <cell r="G2011" t="str">
            <v>Monthly</v>
          </cell>
          <cell r="H2011" t="str">
            <v>M</v>
          </cell>
          <cell r="I2011">
            <v>3881</v>
          </cell>
          <cell r="J2011" t="str">
            <v>Service Employees International Union District 1199 NW</v>
          </cell>
          <cell r="K2011" t="str">
            <v>41E1 - per DOP website</v>
          </cell>
          <cell r="L2011">
            <v>41456</v>
          </cell>
          <cell r="M2011">
            <v>16314</v>
          </cell>
          <cell r="N2011" t="b">
            <v>1</v>
          </cell>
          <cell r="O2011">
            <v>3881</v>
          </cell>
        </row>
        <row r="2012">
          <cell r="E2012" t="str">
            <v>41ENMONTHLYMTEAMSTERS LOCAL UNION NUMBER 117</v>
          </cell>
          <cell r="F2012" t="str">
            <v>41EN</v>
          </cell>
          <cell r="G2012" t="str">
            <v>Monthly</v>
          </cell>
          <cell r="H2012" t="str">
            <v>M</v>
          </cell>
          <cell r="I2012">
            <v>3930</v>
          </cell>
          <cell r="J2012" t="str">
            <v>Teamsters Local Union Number 117</v>
          </cell>
          <cell r="K2012" t="str">
            <v>41E2 - per DOP website</v>
          </cell>
          <cell r="L2012">
            <v>41456</v>
          </cell>
          <cell r="M2012">
            <v>22110</v>
          </cell>
          <cell r="N2012" t="b">
            <v>1</v>
          </cell>
          <cell r="O2012">
            <v>3930</v>
          </cell>
        </row>
        <row r="2013">
          <cell r="E2013" t="str">
            <v>41ENMONTHLYMWASHINGTON FEDERATION OF STATE EMPLOYEES</v>
          </cell>
          <cell r="F2013" t="str">
            <v>41EN</v>
          </cell>
          <cell r="G2013" t="str">
            <v>Monthly</v>
          </cell>
          <cell r="H2013" t="str">
            <v>M</v>
          </cell>
          <cell r="I2013">
            <v>3881</v>
          </cell>
          <cell r="J2013" t="str">
            <v>Washington Federation of State Employees</v>
          </cell>
          <cell r="K2013" t="str">
            <v>41E1 - per DOP website</v>
          </cell>
          <cell r="L2013">
            <v>41456</v>
          </cell>
          <cell r="M2013">
            <v>18246</v>
          </cell>
          <cell r="N2013" t="b">
            <v>1</v>
          </cell>
          <cell r="O2013">
            <v>3881</v>
          </cell>
        </row>
        <row r="2014">
          <cell r="E2014" t="str">
            <v>41ENMONTHLYNCOALITION</v>
          </cell>
          <cell r="F2014" t="str">
            <v>41EN</v>
          </cell>
          <cell r="G2014" t="str">
            <v>Monthly</v>
          </cell>
          <cell r="H2014" t="str">
            <v>N</v>
          </cell>
          <cell r="I2014">
            <v>3979</v>
          </cell>
          <cell r="J2014" t="str">
            <v>Coalition</v>
          </cell>
          <cell r="K2014" t="str">
            <v>41E1 - per DOP website</v>
          </cell>
          <cell r="L2014">
            <v>41456</v>
          </cell>
          <cell r="M2014">
            <v>20179</v>
          </cell>
          <cell r="N2014" t="b">
            <v>1</v>
          </cell>
          <cell r="O2014">
            <v>3979</v>
          </cell>
        </row>
        <row r="2015">
          <cell r="E2015" t="str">
            <v>41ENMONTHLYNNON-REPRESENTED STATE EMPLOYEES</v>
          </cell>
          <cell r="F2015" t="str">
            <v>41EN</v>
          </cell>
          <cell r="G2015" t="str">
            <v>Monthly</v>
          </cell>
          <cell r="H2015" t="str">
            <v>N</v>
          </cell>
          <cell r="I2015">
            <v>3979</v>
          </cell>
          <cell r="J2015" t="str">
            <v>Non-Represented State Employees</v>
          </cell>
          <cell r="K2015" t="str">
            <v>41EN - per DOP website</v>
          </cell>
          <cell r="L2015">
            <v>41456</v>
          </cell>
          <cell r="M2015">
            <v>14383</v>
          </cell>
          <cell r="N2015" t="b">
            <v>1</v>
          </cell>
          <cell r="O2015">
            <v>3979</v>
          </cell>
        </row>
        <row r="2016">
          <cell r="E2016" t="str">
            <v>41ENMONTHLYNSERVICE EMPLOYEES INTERNATIONAL UNION DISTRICT 1199 NW</v>
          </cell>
          <cell r="F2016" t="str">
            <v>41EN</v>
          </cell>
          <cell r="G2016" t="str">
            <v>Monthly</v>
          </cell>
          <cell r="H2016" t="str">
            <v>N</v>
          </cell>
          <cell r="I2016">
            <v>3979</v>
          </cell>
          <cell r="J2016" t="str">
            <v>Service Employees International Union District 1199 NW</v>
          </cell>
          <cell r="K2016" t="str">
            <v>41E1 - per DOP website</v>
          </cell>
          <cell r="L2016">
            <v>41456</v>
          </cell>
          <cell r="M2016">
            <v>16315</v>
          </cell>
          <cell r="N2016" t="b">
            <v>1</v>
          </cell>
          <cell r="O2016">
            <v>3979</v>
          </cell>
        </row>
        <row r="2017">
          <cell r="E2017" t="str">
            <v>41ENMONTHLYNTEAMSTERS LOCAL UNION NUMBER 117</v>
          </cell>
          <cell r="F2017" t="str">
            <v>41EN</v>
          </cell>
          <cell r="G2017" t="str">
            <v>Monthly</v>
          </cell>
          <cell r="H2017" t="str">
            <v>N</v>
          </cell>
          <cell r="I2017">
            <v>4029</v>
          </cell>
          <cell r="J2017" t="str">
            <v>Teamsters Local Union Number 117</v>
          </cell>
          <cell r="K2017" t="str">
            <v>41E2 - per DOP website</v>
          </cell>
          <cell r="L2017">
            <v>41456</v>
          </cell>
          <cell r="M2017">
            <v>22111</v>
          </cell>
          <cell r="N2017" t="b">
            <v>1</v>
          </cell>
          <cell r="O2017">
            <v>4029</v>
          </cell>
        </row>
        <row r="2018">
          <cell r="E2018" t="str">
            <v>41ENMONTHLYNWASHINGTON FEDERATION OF STATE EMPLOYEES</v>
          </cell>
          <cell r="F2018" t="str">
            <v>41EN</v>
          </cell>
          <cell r="G2018" t="str">
            <v>Monthly</v>
          </cell>
          <cell r="H2018" t="str">
            <v>N</v>
          </cell>
          <cell r="I2018">
            <v>3979</v>
          </cell>
          <cell r="J2018" t="str">
            <v>Washington Federation of State Employees</v>
          </cell>
          <cell r="K2018" t="str">
            <v>41E1 - per DOP website</v>
          </cell>
          <cell r="L2018">
            <v>41456</v>
          </cell>
          <cell r="M2018">
            <v>18247</v>
          </cell>
          <cell r="N2018" t="b">
            <v>1</v>
          </cell>
          <cell r="O2018">
            <v>3979</v>
          </cell>
        </row>
        <row r="2019">
          <cell r="E2019" t="str">
            <v>41ENMONTHLYOCOALITION</v>
          </cell>
          <cell r="F2019" t="str">
            <v>41EN</v>
          </cell>
          <cell r="G2019" t="str">
            <v>Monthly</v>
          </cell>
          <cell r="H2019" t="str">
            <v>O</v>
          </cell>
          <cell r="I2019">
            <v>4079</v>
          </cell>
          <cell r="J2019" t="str">
            <v>Coalition</v>
          </cell>
          <cell r="K2019" t="str">
            <v>41E1 - per DOP website</v>
          </cell>
          <cell r="L2019">
            <v>41456</v>
          </cell>
          <cell r="M2019">
            <v>20180</v>
          </cell>
          <cell r="N2019" t="b">
            <v>1</v>
          </cell>
          <cell r="O2019">
            <v>4079</v>
          </cell>
        </row>
        <row r="2020">
          <cell r="E2020" t="str">
            <v>41ENMONTHLYONON-REPRESENTED STATE EMPLOYEES</v>
          </cell>
          <cell r="F2020" t="str">
            <v>41EN</v>
          </cell>
          <cell r="G2020" t="str">
            <v>Monthly</v>
          </cell>
          <cell r="H2020" t="str">
            <v>O</v>
          </cell>
          <cell r="I2020">
            <v>4079</v>
          </cell>
          <cell r="J2020" t="str">
            <v>Non-Represented State Employees</v>
          </cell>
          <cell r="K2020" t="str">
            <v>41EN - per DOP website</v>
          </cell>
          <cell r="L2020">
            <v>41456</v>
          </cell>
          <cell r="M2020">
            <v>14384</v>
          </cell>
          <cell r="N2020" t="b">
            <v>1</v>
          </cell>
          <cell r="O2020">
            <v>4079</v>
          </cell>
        </row>
        <row r="2021">
          <cell r="E2021" t="str">
            <v>41ENMONTHLYOSERVICE EMPLOYEES INTERNATIONAL UNION DISTRICT 1199 NW</v>
          </cell>
          <cell r="F2021" t="str">
            <v>41EN</v>
          </cell>
          <cell r="G2021" t="str">
            <v>Monthly</v>
          </cell>
          <cell r="H2021" t="str">
            <v>O</v>
          </cell>
          <cell r="I2021">
            <v>4079</v>
          </cell>
          <cell r="J2021" t="str">
            <v>Service Employees International Union District 1199 NW</v>
          </cell>
          <cell r="K2021" t="str">
            <v>41E1 - per DOP website</v>
          </cell>
          <cell r="L2021">
            <v>41456</v>
          </cell>
          <cell r="M2021">
            <v>16316</v>
          </cell>
          <cell r="N2021" t="b">
            <v>1</v>
          </cell>
          <cell r="O2021">
            <v>4079</v>
          </cell>
        </row>
        <row r="2022">
          <cell r="E2022" t="str">
            <v>41ENMONTHLYOTEAMSTERS LOCAL UNION NUMBER 117</v>
          </cell>
          <cell r="F2022" t="str">
            <v>41EN</v>
          </cell>
          <cell r="G2022" t="str">
            <v>Monthly</v>
          </cell>
          <cell r="H2022" t="str">
            <v>O</v>
          </cell>
          <cell r="I2022">
            <v>4132</v>
          </cell>
          <cell r="J2022" t="str">
            <v>Teamsters Local Union Number 117</v>
          </cell>
          <cell r="K2022" t="str">
            <v>41E2 - per DOP website</v>
          </cell>
          <cell r="L2022">
            <v>41456</v>
          </cell>
          <cell r="M2022">
            <v>22112</v>
          </cell>
          <cell r="N2022" t="b">
            <v>1</v>
          </cell>
          <cell r="O2022">
            <v>4132</v>
          </cell>
        </row>
        <row r="2023">
          <cell r="E2023" t="str">
            <v>41ENMONTHLYOWASHINGTON FEDERATION OF STATE EMPLOYEES</v>
          </cell>
          <cell r="F2023" t="str">
            <v>41EN</v>
          </cell>
          <cell r="G2023" t="str">
            <v>Monthly</v>
          </cell>
          <cell r="H2023" t="str">
            <v>O</v>
          </cell>
          <cell r="I2023">
            <v>4079</v>
          </cell>
          <cell r="J2023" t="str">
            <v>Washington Federation of State Employees</v>
          </cell>
          <cell r="K2023" t="str">
            <v>41E1 - per DOP website</v>
          </cell>
          <cell r="L2023">
            <v>41456</v>
          </cell>
          <cell r="M2023">
            <v>18248</v>
          </cell>
          <cell r="N2023" t="b">
            <v>1</v>
          </cell>
          <cell r="O2023">
            <v>4079</v>
          </cell>
        </row>
        <row r="2024">
          <cell r="E2024" t="str">
            <v>41ENMONTHLYPCOALITION</v>
          </cell>
          <cell r="F2024" t="str">
            <v>41EN</v>
          </cell>
          <cell r="G2024" t="str">
            <v>Monthly</v>
          </cell>
          <cell r="H2024" t="str">
            <v>P</v>
          </cell>
          <cell r="I2024">
            <v>4182</v>
          </cell>
          <cell r="J2024" t="str">
            <v>Coalition</v>
          </cell>
          <cell r="K2024" t="str">
            <v>41E1 - per DOP website</v>
          </cell>
          <cell r="L2024">
            <v>41456</v>
          </cell>
          <cell r="M2024">
            <v>20181</v>
          </cell>
          <cell r="N2024" t="b">
            <v>1</v>
          </cell>
          <cell r="O2024">
            <v>4182</v>
          </cell>
        </row>
        <row r="2025">
          <cell r="E2025" t="str">
            <v>41ENMONTHLYPNON-REPRESENTED STATE EMPLOYEES</v>
          </cell>
          <cell r="F2025" t="str">
            <v>41EN</v>
          </cell>
          <cell r="G2025" t="str">
            <v>Monthly</v>
          </cell>
          <cell r="H2025" t="str">
            <v>P</v>
          </cell>
          <cell r="I2025">
            <v>4182</v>
          </cell>
          <cell r="J2025" t="str">
            <v>Non-Represented State Employees</v>
          </cell>
          <cell r="K2025" t="str">
            <v>41EN - per DOP website</v>
          </cell>
          <cell r="L2025">
            <v>41456</v>
          </cell>
          <cell r="M2025">
            <v>14385</v>
          </cell>
          <cell r="N2025" t="b">
            <v>1</v>
          </cell>
          <cell r="O2025">
            <v>4182</v>
          </cell>
        </row>
        <row r="2026">
          <cell r="E2026" t="str">
            <v>41ENMONTHLYPSERVICE EMPLOYEES INTERNATIONAL UNION DISTRICT 1199 NW</v>
          </cell>
          <cell r="F2026" t="str">
            <v>41EN</v>
          </cell>
          <cell r="G2026" t="str">
            <v>Monthly</v>
          </cell>
          <cell r="H2026" t="str">
            <v>P</v>
          </cell>
          <cell r="I2026">
            <v>4182</v>
          </cell>
          <cell r="J2026" t="str">
            <v>Service Employees International Union District 1199 NW</v>
          </cell>
          <cell r="K2026" t="str">
            <v>41E1 - per DOP website</v>
          </cell>
          <cell r="L2026">
            <v>41456</v>
          </cell>
          <cell r="M2026">
            <v>16317</v>
          </cell>
          <cell r="N2026" t="b">
            <v>1</v>
          </cell>
          <cell r="O2026">
            <v>4182</v>
          </cell>
        </row>
        <row r="2027">
          <cell r="E2027" t="str">
            <v>41ENMONTHLYPTEAMSTERS LOCAL UNION NUMBER 117</v>
          </cell>
          <cell r="F2027" t="str">
            <v>41EN</v>
          </cell>
          <cell r="G2027" t="str">
            <v>Monthly</v>
          </cell>
          <cell r="H2027" t="str">
            <v>P</v>
          </cell>
          <cell r="I2027">
            <v>4235</v>
          </cell>
          <cell r="J2027" t="str">
            <v>Teamsters Local Union Number 117</v>
          </cell>
          <cell r="K2027" t="str">
            <v>41E2 - per DOP website</v>
          </cell>
          <cell r="L2027">
            <v>41456</v>
          </cell>
          <cell r="M2027">
            <v>22113</v>
          </cell>
          <cell r="N2027" t="b">
            <v>1</v>
          </cell>
          <cell r="O2027">
            <v>4235</v>
          </cell>
        </row>
        <row r="2028">
          <cell r="E2028" t="str">
            <v>41ENMONTHLYPWASHINGTON FEDERATION OF STATE EMPLOYEES</v>
          </cell>
          <cell r="F2028" t="str">
            <v>41EN</v>
          </cell>
          <cell r="G2028" t="str">
            <v>Monthly</v>
          </cell>
          <cell r="H2028" t="str">
            <v>P</v>
          </cell>
          <cell r="I2028">
            <v>4182</v>
          </cell>
          <cell r="J2028" t="str">
            <v>Washington Federation of State Employees</v>
          </cell>
          <cell r="K2028" t="str">
            <v>41E1 - per DOP website</v>
          </cell>
          <cell r="L2028">
            <v>41456</v>
          </cell>
          <cell r="M2028">
            <v>18249</v>
          </cell>
          <cell r="N2028" t="b">
            <v>1</v>
          </cell>
          <cell r="O2028">
            <v>4182</v>
          </cell>
        </row>
        <row r="2029">
          <cell r="E2029" t="str">
            <v>41ENMONTHLYQCOALITION</v>
          </cell>
          <cell r="F2029" t="str">
            <v>41EN</v>
          </cell>
          <cell r="G2029" t="str">
            <v>Monthly</v>
          </cell>
          <cell r="H2029" t="str">
            <v>Q</v>
          </cell>
          <cell r="I2029">
            <v>4288</v>
          </cell>
          <cell r="J2029" t="str">
            <v>Coalition</v>
          </cell>
          <cell r="K2029" t="str">
            <v>41E1 - per DOP website</v>
          </cell>
          <cell r="L2029">
            <v>41456</v>
          </cell>
          <cell r="M2029">
            <v>20182</v>
          </cell>
          <cell r="N2029" t="b">
            <v>1</v>
          </cell>
          <cell r="O2029">
            <v>4288</v>
          </cell>
        </row>
        <row r="2030">
          <cell r="E2030" t="str">
            <v>41ENMONTHLYQNON-REPRESENTED STATE EMPLOYEES</v>
          </cell>
          <cell r="F2030" t="str">
            <v>41EN</v>
          </cell>
          <cell r="G2030" t="str">
            <v>Monthly</v>
          </cell>
          <cell r="H2030" t="str">
            <v>Q</v>
          </cell>
          <cell r="I2030">
            <v>4288</v>
          </cell>
          <cell r="J2030" t="str">
            <v>Non-Represented State Employees</v>
          </cell>
          <cell r="K2030" t="str">
            <v>41EN - per DOP website</v>
          </cell>
          <cell r="L2030">
            <v>41456</v>
          </cell>
          <cell r="M2030">
            <v>14386</v>
          </cell>
          <cell r="N2030" t="b">
            <v>1</v>
          </cell>
          <cell r="O2030">
            <v>4288</v>
          </cell>
        </row>
        <row r="2031">
          <cell r="E2031" t="str">
            <v>41ENMONTHLYQSERVICE EMPLOYEES INTERNATIONAL UNION DISTRICT 1199 NW</v>
          </cell>
          <cell r="F2031" t="str">
            <v>41EN</v>
          </cell>
          <cell r="G2031" t="str">
            <v>Monthly</v>
          </cell>
          <cell r="H2031" t="str">
            <v>Q</v>
          </cell>
          <cell r="I2031">
            <v>4288</v>
          </cell>
          <cell r="J2031" t="str">
            <v>Service Employees International Union District 1199 NW</v>
          </cell>
          <cell r="K2031" t="str">
            <v>41E1 - per DOP website</v>
          </cell>
          <cell r="L2031">
            <v>41456</v>
          </cell>
          <cell r="M2031">
            <v>16318</v>
          </cell>
          <cell r="N2031" t="b">
            <v>1</v>
          </cell>
          <cell r="O2031">
            <v>4288</v>
          </cell>
        </row>
        <row r="2032">
          <cell r="E2032" t="str">
            <v>41ENMONTHLYQTEAMSTERS LOCAL UNION NUMBER 117</v>
          </cell>
          <cell r="F2032" t="str">
            <v>41EN</v>
          </cell>
          <cell r="G2032" t="str">
            <v>Monthly</v>
          </cell>
          <cell r="H2032" t="str">
            <v>Q</v>
          </cell>
          <cell r="I2032">
            <v>4343</v>
          </cell>
          <cell r="J2032" t="str">
            <v>Teamsters Local Union Number 117</v>
          </cell>
          <cell r="K2032" t="str">
            <v>41E2 - per DOP website</v>
          </cell>
          <cell r="L2032">
            <v>41456</v>
          </cell>
          <cell r="M2032">
            <v>22114</v>
          </cell>
          <cell r="N2032" t="b">
            <v>1</v>
          </cell>
          <cell r="O2032">
            <v>4343</v>
          </cell>
        </row>
        <row r="2033">
          <cell r="E2033" t="str">
            <v>41ENMONTHLYQWASHINGTON FEDERATION OF STATE EMPLOYEES</v>
          </cell>
          <cell r="F2033" t="str">
            <v>41EN</v>
          </cell>
          <cell r="G2033" t="str">
            <v>Monthly</v>
          </cell>
          <cell r="H2033" t="str">
            <v>Q</v>
          </cell>
          <cell r="I2033">
            <v>4288</v>
          </cell>
          <cell r="J2033" t="str">
            <v>Washington Federation of State Employees</v>
          </cell>
          <cell r="K2033" t="str">
            <v>41E1 - per DOP website</v>
          </cell>
          <cell r="L2033">
            <v>41456</v>
          </cell>
          <cell r="M2033">
            <v>18250</v>
          </cell>
          <cell r="N2033" t="b">
            <v>1</v>
          </cell>
          <cell r="O2033">
            <v>4288</v>
          </cell>
        </row>
        <row r="2034">
          <cell r="E2034" t="str">
            <v>41ENMONTHLYRCOALITION</v>
          </cell>
          <cell r="F2034" t="str">
            <v>41EN</v>
          </cell>
          <cell r="G2034" t="str">
            <v>Monthly</v>
          </cell>
          <cell r="H2034" t="str">
            <v>R</v>
          </cell>
          <cell r="I2034">
            <v>4393</v>
          </cell>
          <cell r="J2034" t="str">
            <v>Coalition</v>
          </cell>
          <cell r="K2034" t="str">
            <v>41E1 - per DOP website</v>
          </cell>
          <cell r="L2034">
            <v>41456</v>
          </cell>
          <cell r="M2034">
            <v>20183</v>
          </cell>
          <cell r="N2034" t="b">
            <v>1</v>
          </cell>
          <cell r="O2034">
            <v>4393</v>
          </cell>
        </row>
        <row r="2035">
          <cell r="E2035" t="str">
            <v>41ENMONTHLYRNON-REPRESENTED STATE EMPLOYEES</v>
          </cell>
          <cell r="F2035" t="str">
            <v>41EN</v>
          </cell>
          <cell r="G2035" t="str">
            <v>Monthly</v>
          </cell>
          <cell r="H2035" t="str">
            <v>R</v>
          </cell>
          <cell r="I2035">
            <v>4393</v>
          </cell>
          <cell r="J2035" t="str">
            <v>Non-Represented State Employees</v>
          </cell>
          <cell r="K2035" t="str">
            <v>41EN - per DOP website</v>
          </cell>
          <cell r="L2035">
            <v>41456</v>
          </cell>
          <cell r="M2035">
            <v>14387</v>
          </cell>
          <cell r="N2035" t="b">
            <v>1</v>
          </cell>
          <cell r="O2035">
            <v>4393</v>
          </cell>
        </row>
        <row r="2036">
          <cell r="E2036" t="str">
            <v>41ENMONTHLYRSERVICE EMPLOYEES INTERNATIONAL UNION DISTRICT 1199 NW</v>
          </cell>
          <cell r="F2036" t="str">
            <v>41EN</v>
          </cell>
          <cell r="G2036" t="str">
            <v>Monthly</v>
          </cell>
          <cell r="H2036" t="str">
            <v>R</v>
          </cell>
          <cell r="I2036">
            <v>4393</v>
          </cell>
          <cell r="J2036" t="str">
            <v>Service Employees International Union District 1199 NW</v>
          </cell>
          <cell r="K2036" t="str">
            <v>41E1 - per DOP website</v>
          </cell>
          <cell r="L2036">
            <v>41456</v>
          </cell>
          <cell r="M2036">
            <v>16319</v>
          </cell>
          <cell r="N2036" t="b">
            <v>1</v>
          </cell>
          <cell r="O2036">
            <v>4393</v>
          </cell>
        </row>
        <row r="2037">
          <cell r="E2037" t="str">
            <v>41ENMONTHLYRTEAMSTERS LOCAL UNION NUMBER 117</v>
          </cell>
          <cell r="F2037" t="str">
            <v>41EN</v>
          </cell>
          <cell r="G2037" t="str">
            <v>Monthly</v>
          </cell>
          <cell r="H2037" t="str">
            <v>R</v>
          </cell>
          <cell r="I2037">
            <v>4448</v>
          </cell>
          <cell r="J2037" t="str">
            <v>Teamsters Local Union Number 117</v>
          </cell>
          <cell r="K2037" t="str">
            <v>41E2 - per DOP website</v>
          </cell>
          <cell r="L2037">
            <v>41456</v>
          </cell>
          <cell r="M2037">
            <v>22115</v>
          </cell>
          <cell r="N2037" t="b">
            <v>1</v>
          </cell>
          <cell r="O2037">
            <v>4448</v>
          </cell>
        </row>
        <row r="2038">
          <cell r="E2038" t="str">
            <v>41ENMONTHLYRWASHINGTON FEDERATION OF STATE EMPLOYEES</v>
          </cell>
          <cell r="F2038" t="str">
            <v>41EN</v>
          </cell>
          <cell r="G2038" t="str">
            <v>Monthly</v>
          </cell>
          <cell r="H2038" t="str">
            <v>R</v>
          </cell>
          <cell r="I2038">
            <v>4393</v>
          </cell>
          <cell r="J2038" t="str">
            <v>Washington Federation of State Employees</v>
          </cell>
          <cell r="K2038" t="str">
            <v>41E1 - per DOP website</v>
          </cell>
          <cell r="L2038">
            <v>41456</v>
          </cell>
          <cell r="M2038">
            <v>18251</v>
          </cell>
          <cell r="N2038" t="b">
            <v>1</v>
          </cell>
          <cell r="O2038">
            <v>4393</v>
          </cell>
        </row>
        <row r="2039">
          <cell r="E2039" t="str">
            <v>41ENMONTHLYSCOALITION</v>
          </cell>
          <cell r="F2039" t="str">
            <v>41EN</v>
          </cell>
          <cell r="G2039" t="str">
            <v>Monthly</v>
          </cell>
          <cell r="H2039" t="str">
            <v>S</v>
          </cell>
          <cell r="I2039">
            <v>4503</v>
          </cell>
          <cell r="J2039" t="str">
            <v>Coalition</v>
          </cell>
          <cell r="K2039" t="str">
            <v>41E1 - per DOP website</v>
          </cell>
          <cell r="L2039">
            <v>41456</v>
          </cell>
          <cell r="M2039">
            <v>20184</v>
          </cell>
          <cell r="N2039" t="b">
            <v>1</v>
          </cell>
          <cell r="O2039">
            <v>4503</v>
          </cell>
        </row>
        <row r="2040">
          <cell r="E2040" t="str">
            <v>41ENMONTHLYSNON-REPRESENTED STATE EMPLOYEES</v>
          </cell>
          <cell r="F2040" t="str">
            <v>41EN</v>
          </cell>
          <cell r="G2040" t="str">
            <v>Monthly</v>
          </cell>
          <cell r="H2040" t="str">
            <v>S</v>
          </cell>
          <cell r="I2040">
            <v>4503</v>
          </cell>
          <cell r="J2040" t="str">
            <v>Non-Represented State Employees</v>
          </cell>
          <cell r="K2040" t="str">
            <v>41EN - per DOP website</v>
          </cell>
          <cell r="L2040">
            <v>41456</v>
          </cell>
          <cell r="M2040">
            <v>14388</v>
          </cell>
          <cell r="N2040" t="b">
            <v>1</v>
          </cell>
          <cell r="O2040">
            <v>4503</v>
          </cell>
        </row>
        <row r="2041">
          <cell r="E2041" t="str">
            <v>41ENMONTHLYSSERVICE EMPLOYEES INTERNATIONAL UNION DISTRICT 1199 NW</v>
          </cell>
          <cell r="F2041" t="str">
            <v>41EN</v>
          </cell>
          <cell r="G2041" t="str">
            <v>Monthly</v>
          </cell>
          <cell r="H2041" t="str">
            <v>S</v>
          </cell>
          <cell r="I2041">
            <v>4503</v>
          </cell>
          <cell r="J2041" t="str">
            <v>Service Employees International Union District 1199 NW</v>
          </cell>
          <cell r="K2041" t="str">
            <v>41E1 - per DOP website</v>
          </cell>
          <cell r="L2041">
            <v>41456</v>
          </cell>
          <cell r="M2041">
            <v>16320</v>
          </cell>
          <cell r="N2041" t="b">
            <v>1</v>
          </cell>
          <cell r="O2041">
            <v>4503</v>
          </cell>
        </row>
        <row r="2042">
          <cell r="E2042" t="str">
            <v>41ENMONTHLYSTEAMSTERS LOCAL UNION NUMBER 117</v>
          </cell>
          <cell r="F2042" t="str">
            <v>41EN</v>
          </cell>
          <cell r="G2042" t="str">
            <v>Monthly</v>
          </cell>
          <cell r="H2042" t="str">
            <v>S</v>
          </cell>
          <cell r="I2042">
            <v>4561</v>
          </cell>
          <cell r="J2042" t="str">
            <v>Teamsters Local Union Number 117</v>
          </cell>
          <cell r="K2042" t="str">
            <v>41E2 - per DOP website</v>
          </cell>
          <cell r="L2042">
            <v>41456</v>
          </cell>
          <cell r="M2042">
            <v>22116</v>
          </cell>
          <cell r="N2042" t="b">
            <v>1</v>
          </cell>
          <cell r="O2042">
            <v>4561</v>
          </cell>
        </row>
        <row r="2043">
          <cell r="E2043" t="str">
            <v>41ENMONTHLYSWASHINGTON FEDERATION OF STATE EMPLOYEES</v>
          </cell>
          <cell r="F2043" t="str">
            <v>41EN</v>
          </cell>
          <cell r="G2043" t="str">
            <v>Monthly</v>
          </cell>
          <cell r="H2043" t="str">
            <v>S</v>
          </cell>
          <cell r="I2043">
            <v>4503</v>
          </cell>
          <cell r="J2043" t="str">
            <v>Washington Federation of State Employees</v>
          </cell>
          <cell r="K2043" t="str">
            <v>41E1 - per DOP website</v>
          </cell>
          <cell r="L2043">
            <v>41456</v>
          </cell>
          <cell r="M2043">
            <v>18252</v>
          </cell>
          <cell r="N2043" t="b">
            <v>1</v>
          </cell>
          <cell r="O2043">
            <v>4503</v>
          </cell>
        </row>
        <row r="2044">
          <cell r="E2044" t="str">
            <v>41ENMONTHLYTCOALITION</v>
          </cell>
          <cell r="F2044" t="str">
            <v>41EN</v>
          </cell>
          <cell r="G2044" t="str">
            <v>Monthly</v>
          </cell>
          <cell r="H2044" t="str">
            <v>T</v>
          </cell>
          <cell r="I2044">
            <v>4614</v>
          </cell>
          <cell r="J2044" t="str">
            <v>Coalition</v>
          </cell>
          <cell r="K2044" t="str">
            <v>41E1 - per DOP website</v>
          </cell>
          <cell r="L2044">
            <v>41456</v>
          </cell>
          <cell r="M2044">
            <v>20185</v>
          </cell>
          <cell r="N2044" t="b">
            <v>1</v>
          </cell>
          <cell r="O2044">
            <v>4614</v>
          </cell>
        </row>
        <row r="2045">
          <cell r="E2045" t="str">
            <v>41ENMONTHLYTNON-REPRESENTED STATE EMPLOYEES</v>
          </cell>
          <cell r="F2045" t="str">
            <v>41EN</v>
          </cell>
          <cell r="G2045" t="str">
            <v>Monthly</v>
          </cell>
          <cell r="H2045" t="str">
            <v>T</v>
          </cell>
          <cell r="I2045">
            <v>4614</v>
          </cell>
          <cell r="J2045" t="str">
            <v>Non-Represented State Employees</v>
          </cell>
          <cell r="K2045" t="str">
            <v>41EN - per DOP website</v>
          </cell>
          <cell r="L2045">
            <v>41456</v>
          </cell>
          <cell r="M2045">
            <v>14389</v>
          </cell>
          <cell r="N2045" t="b">
            <v>1</v>
          </cell>
          <cell r="O2045">
            <v>4614</v>
          </cell>
        </row>
        <row r="2046">
          <cell r="E2046" t="str">
            <v>41ENMONTHLYTSERVICE EMPLOYEES INTERNATIONAL UNION DISTRICT 1199 NW</v>
          </cell>
          <cell r="F2046" t="str">
            <v>41EN</v>
          </cell>
          <cell r="G2046" t="str">
            <v>Monthly</v>
          </cell>
          <cell r="H2046" t="str">
            <v>T</v>
          </cell>
          <cell r="I2046">
            <v>4614</v>
          </cell>
          <cell r="J2046" t="str">
            <v>Service Employees International Union District 1199 NW</v>
          </cell>
          <cell r="K2046" t="str">
            <v>41E1 - per DOP website</v>
          </cell>
          <cell r="L2046">
            <v>41456</v>
          </cell>
          <cell r="M2046">
            <v>16321</v>
          </cell>
          <cell r="N2046" t="b">
            <v>1</v>
          </cell>
          <cell r="O2046">
            <v>4614</v>
          </cell>
        </row>
        <row r="2047">
          <cell r="E2047" t="str">
            <v>41ENMONTHLYTTEAMSTERS LOCAL UNION NUMBER 117</v>
          </cell>
          <cell r="F2047" t="str">
            <v>41EN</v>
          </cell>
          <cell r="G2047" t="str">
            <v>Monthly</v>
          </cell>
          <cell r="H2047" t="str">
            <v>T</v>
          </cell>
          <cell r="I2047">
            <v>4674</v>
          </cell>
          <cell r="J2047" t="str">
            <v>Teamsters Local Union Number 117</v>
          </cell>
          <cell r="K2047" t="str">
            <v>41E2 - per DOP website</v>
          </cell>
          <cell r="L2047">
            <v>41456</v>
          </cell>
          <cell r="M2047">
            <v>22117</v>
          </cell>
          <cell r="N2047" t="b">
            <v>1</v>
          </cell>
          <cell r="O2047">
            <v>4674</v>
          </cell>
        </row>
        <row r="2048">
          <cell r="E2048" t="str">
            <v>41ENMONTHLYTWASHINGTON FEDERATION OF STATE EMPLOYEES</v>
          </cell>
          <cell r="F2048" t="str">
            <v>41EN</v>
          </cell>
          <cell r="G2048" t="str">
            <v>Monthly</v>
          </cell>
          <cell r="H2048" t="str">
            <v>T</v>
          </cell>
          <cell r="I2048">
            <v>4614</v>
          </cell>
          <cell r="J2048" t="str">
            <v>Washington Federation of State Employees</v>
          </cell>
          <cell r="K2048" t="str">
            <v>41E1 - per DOP website</v>
          </cell>
          <cell r="L2048">
            <v>41456</v>
          </cell>
          <cell r="M2048">
            <v>18253</v>
          </cell>
          <cell r="N2048" t="b">
            <v>1</v>
          </cell>
          <cell r="O2048">
            <v>4614</v>
          </cell>
        </row>
        <row r="2049">
          <cell r="E2049" t="str">
            <v>41ENMONTHLYUCOALITION</v>
          </cell>
          <cell r="F2049" t="str">
            <v>41EN</v>
          </cell>
          <cell r="G2049" t="str">
            <v>Monthly</v>
          </cell>
          <cell r="H2049" t="str">
            <v>U</v>
          </cell>
          <cell r="I2049">
            <v>4734</v>
          </cell>
          <cell r="J2049" t="str">
            <v>Coalition</v>
          </cell>
          <cell r="K2049" t="str">
            <v>41E1 - per DOP website</v>
          </cell>
          <cell r="L2049">
            <v>41456</v>
          </cell>
          <cell r="M2049">
            <v>20186</v>
          </cell>
          <cell r="N2049" t="b">
            <v>1</v>
          </cell>
          <cell r="O2049">
            <v>4734</v>
          </cell>
        </row>
        <row r="2050">
          <cell r="E2050" t="str">
            <v>41ENMONTHLYUNON-REPRESENTED STATE EMPLOYEES</v>
          </cell>
          <cell r="F2050" t="str">
            <v>41EN</v>
          </cell>
          <cell r="G2050" t="str">
            <v>Monthly</v>
          </cell>
          <cell r="H2050" t="str">
            <v>U</v>
          </cell>
          <cell r="I2050">
            <v>4734</v>
          </cell>
          <cell r="J2050" t="str">
            <v>Non-Represented State Employees</v>
          </cell>
          <cell r="K2050" t="str">
            <v>41EN - per DOP website</v>
          </cell>
          <cell r="L2050">
            <v>41456</v>
          </cell>
          <cell r="M2050">
            <v>14390</v>
          </cell>
          <cell r="N2050" t="b">
            <v>1</v>
          </cell>
          <cell r="O2050">
            <v>4734</v>
          </cell>
        </row>
        <row r="2051">
          <cell r="E2051" t="str">
            <v>41ENMONTHLYUSERVICE EMPLOYEES INTERNATIONAL UNION DISTRICT 1199 NW</v>
          </cell>
          <cell r="F2051" t="str">
            <v>41EN</v>
          </cell>
          <cell r="G2051" t="str">
            <v>Monthly</v>
          </cell>
          <cell r="H2051" t="str">
            <v>U</v>
          </cell>
          <cell r="I2051">
            <v>4734</v>
          </cell>
          <cell r="J2051" t="str">
            <v>Service Employees International Union District 1199 NW</v>
          </cell>
          <cell r="K2051" t="str">
            <v>41E1 - per DOP website</v>
          </cell>
          <cell r="L2051">
            <v>41456</v>
          </cell>
          <cell r="M2051">
            <v>16322</v>
          </cell>
          <cell r="N2051" t="b">
            <v>1</v>
          </cell>
          <cell r="O2051">
            <v>4734</v>
          </cell>
        </row>
        <row r="2052">
          <cell r="E2052" t="str">
            <v>41ENMONTHLYUTEAMSTERS LOCAL UNION NUMBER 117</v>
          </cell>
          <cell r="F2052" t="str">
            <v>41EN</v>
          </cell>
          <cell r="G2052" t="str">
            <v>Monthly</v>
          </cell>
          <cell r="H2052" t="str">
            <v>U</v>
          </cell>
          <cell r="I2052">
            <v>4794</v>
          </cell>
          <cell r="J2052" t="str">
            <v>Teamsters Local Union Number 117</v>
          </cell>
          <cell r="K2052" t="str">
            <v>41E2 - per DOP website</v>
          </cell>
          <cell r="L2052">
            <v>41456</v>
          </cell>
          <cell r="M2052">
            <v>22118</v>
          </cell>
          <cell r="N2052" t="b">
            <v>1</v>
          </cell>
          <cell r="O2052">
            <v>4794</v>
          </cell>
        </row>
        <row r="2053">
          <cell r="E2053" t="str">
            <v>41ENMONTHLYUWASHINGTON FEDERATION OF STATE EMPLOYEES</v>
          </cell>
          <cell r="F2053" t="str">
            <v>41EN</v>
          </cell>
          <cell r="G2053" t="str">
            <v>Monthly</v>
          </cell>
          <cell r="H2053" t="str">
            <v>U</v>
          </cell>
          <cell r="I2053">
            <v>4734</v>
          </cell>
          <cell r="J2053" t="str">
            <v>Washington Federation of State Employees</v>
          </cell>
          <cell r="K2053" t="str">
            <v>41E1 - per DOP website</v>
          </cell>
          <cell r="L2053">
            <v>41456</v>
          </cell>
          <cell r="M2053">
            <v>18254</v>
          </cell>
          <cell r="N2053" t="b">
            <v>1</v>
          </cell>
          <cell r="O2053">
            <v>4734</v>
          </cell>
        </row>
        <row r="2054">
          <cell r="E2054" t="str">
            <v>41MONTHLYACOALITION</v>
          </cell>
          <cell r="F2054" t="str">
            <v>41</v>
          </cell>
          <cell r="G2054" t="str">
            <v>Monthly</v>
          </cell>
          <cell r="H2054" t="str">
            <v>A</v>
          </cell>
          <cell r="I2054">
            <v>2724</v>
          </cell>
          <cell r="J2054" t="str">
            <v>Coalition</v>
          </cell>
          <cell r="K2054" t="str">
            <v>per DOP website</v>
          </cell>
          <cell r="L2054">
            <v>41456</v>
          </cell>
          <cell r="M2054">
            <v>42190</v>
          </cell>
          <cell r="N2054" t="b">
            <v>0</v>
          </cell>
          <cell r="O2054">
            <v>2724</v>
          </cell>
        </row>
        <row r="2055">
          <cell r="E2055" t="str">
            <v>41MONTHLYANON-REPRESENTED STATE EMPLOYEES</v>
          </cell>
          <cell r="F2055" t="str">
            <v>41</v>
          </cell>
          <cell r="G2055" t="str">
            <v>Monthly</v>
          </cell>
          <cell r="H2055" t="str">
            <v>A</v>
          </cell>
          <cell r="I2055">
            <v>2724</v>
          </cell>
          <cell r="J2055" t="str">
            <v>Non-Represented State Employees</v>
          </cell>
          <cell r="K2055" t="str">
            <v>per DOP website</v>
          </cell>
          <cell r="L2055">
            <v>41456</v>
          </cell>
          <cell r="M2055">
            <v>11210</v>
          </cell>
          <cell r="N2055" t="b">
            <v>0</v>
          </cell>
          <cell r="O2055">
            <v>2724</v>
          </cell>
        </row>
        <row r="2056">
          <cell r="E2056" t="str">
            <v>41MONTHLYATEAMSTERS LOCAL UNION NUMBER 117</v>
          </cell>
          <cell r="F2056" t="str">
            <v>41</v>
          </cell>
          <cell r="G2056" t="str">
            <v>Monthly</v>
          </cell>
          <cell r="H2056" t="str">
            <v>A</v>
          </cell>
          <cell r="I2056">
            <v>2759</v>
          </cell>
          <cell r="J2056" t="str">
            <v>Teamsters Local Union Number 117</v>
          </cell>
          <cell r="K2056" t="str">
            <v>per Noli Benitez 201307</v>
          </cell>
          <cell r="L2056">
            <v>41456</v>
          </cell>
          <cell r="M2056">
            <v>11210</v>
          </cell>
          <cell r="N2056" t="b">
            <v>0</v>
          </cell>
          <cell r="O2056">
            <v>2759</v>
          </cell>
        </row>
        <row r="2057">
          <cell r="E2057" t="str">
            <v>41MONTHLYAWASHINGTON FEDERATION OF STATE EMPLOYEES</v>
          </cell>
          <cell r="F2057" t="str">
            <v>41</v>
          </cell>
          <cell r="G2057" t="str">
            <v>Monthly</v>
          </cell>
          <cell r="H2057" t="str">
            <v>A</v>
          </cell>
          <cell r="I2057">
            <v>2724</v>
          </cell>
          <cell r="J2057" t="str">
            <v>Washington Federation of State Employees</v>
          </cell>
          <cell r="K2057" t="str">
            <v>per DOP website</v>
          </cell>
          <cell r="L2057">
            <v>41456</v>
          </cell>
          <cell r="M2057">
            <v>25134</v>
          </cell>
          <cell r="N2057" t="b">
            <v>0</v>
          </cell>
          <cell r="O2057">
            <v>2724</v>
          </cell>
        </row>
        <row r="2058">
          <cell r="E2058" t="str">
            <v>41MONTHLYAWASHINGTON PUBLIC EMPLOYEES ASSOCIATION</v>
          </cell>
          <cell r="F2058" t="str">
            <v>41</v>
          </cell>
          <cell r="G2058" t="str">
            <v>Monthly</v>
          </cell>
          <cell r="H2058" t="str">
            <v>A</v>
          </cell>
          <cell r="I2058">
            <v>2724</v>
          </cell>
          <cell r="J2058" t="str">
            <v>Washington Public Employees Association</v>
          </cell>
          <cell r="K2058" t="str">
            <v>per DOP website</v>
          </cell>
          <cell r="L2058">
            <v>41456</v>
          </cell>
          <cell r="M2058">
            <v>29398</v>
          </cell>
          <cell r="N2058" t="b">
            <v>0</v>
          </cell>
          <cell r="O2058">
            <v>2724</v>
          </cell>
        </row>
        <row r="2059">
          <cell r="E2059" t="str">
            <v>41MONTHLYBCOALITION</v>
          </cell>
          <cell r="F2059" t="str">
            <v>41</v>
          </cell>
          <cell r="G2059" t="str">
            <v>Monthly</v>
          </cell>
          <cell r="H2059" t="str">
            <v>B</v>
          </cell>
          <cell r="I2059">
            <v>2789</v>
          </cell>
          <cell r="J2059" t="str">
            <v>Coalition</v>
          </cell>
          <cell r="K2059" t="str">
            <v>per DOP website</v>
          </cell>
          <cell r="L2059">
            <v>41456</v>
          </cell>
          <cell r="M2059">
            <v>42191</v>
          </cell>
          <cell r="N2059" t="b">
            <v>0</v>
          </cell>
          <cell r="O2059">
            <v>2789</v>
          </cell>
        </row>
        <row r="2060">
          <cell r="E2060" t="str">
            <v>41MONTHLYBNON-REPRESENTED STATE EMPLOYEES</v>
          </cell>
          <cell r="F2060" t="str">
            <v>41</v>
          </cell>
          <cell r="G2060" t="str">
            <v>Monthly</v>
          </cell>
          <cell r="H2060" t="str">
            <v>B</v>
          </cell>
          <cell r="I2060">
            <v>2789</v>
          </cell>
          <cell r="J2060" t="str">
            <v>Non-Represented State Employees</v>
          </cell>
          <cell r="K2060" t="str">
            <v>per DOP website</v>
          </cell>
          <cell r="L2060">
            <v>41456</v>
          </cell>
          <cell r="M2060">
            <v>11211</v>
          </cell>
          <cell r="N2060" t="b">
            <v>0</v>
          </cell>
          <cell r="O2060">
            <v>2789</v>
          </cell>
        </row>
        <row r="2061">
          <cell r="E2061" t="str">
            <v>41MONTHLYBTEAMSTERS LOCAL UNION NUMBER 117</v>
          </cell>
          <cell r="F2061" t="str">
            <v>41</v>
          </cell>
          <cell r="G2061" t="str">
            <v>Monthly</v>
          </cell>
          <cell r="H2061" t="str">
            <v>B</v>
          </cell>
          <cell r="I2061">
            <v>2824</v>
          </cell>
          <cell r="J2061" t="str">
            <v>Teamsters Local Union Number 117</v>
          </cell>
          <cell r="K2061" t="str">
            <v>per Noli Benitez 201307</v>
          </cell>
          <cell r="L2061">
            <v>41456</v>
          </cell>
          <cell r="M2061">
            <v>11211</v>
          </cell>
          <cell r="N2061" t="b">
            <v>0</v>
          </cell>
          <cell r="O2061">
            <v>2824</v>
          </cell>
        </row>
        <row r="2062">
          <cell r="E2062" t="str">
            <v>41MONTHLYBWASHINGTON FEDERATION OF STATE EMPLOYEES</v>
          </cell>
          <cell r="F2062" t="str">
            <v>41</v>
          </cell>
          <cell r="G2062" t="str">
            <v>Monthly</v>
          </cell>
          <cell r="H2062" t="str">
            <v>B</v>
          </cell>
          <cell r="I2062">
            <v>2789</v>
          </cell>
          <cell r="J2062" t="str">
            <v>Washington Federation of State Employees</v>
          </cell>
          <cell r="K2062" t="str">
            <v>per DOP website</v>
          </cell>
          <cell r="L2062">
            <v>41456</v>
          </cell>
          <cell r="M2062">
            <v>25135</v>
          </cell>
          <cell r="N2062" t="b">
            <v>0</v>
          </cell>
          <cell r="O2062">
            <v>2789</v>
          </cell>
        </row>
        <row r="2063">
          <cell r="E2063" t="str">
            <v>41MONTHLYBWASHINGTON PUBLIC EMPLOYEES ASSOCIATION</v>
          </cell>
          <cell r="F2063" t="str">
            <v>41</v>
          </cell>
          <cell r="G2063" t="str">
            <v>Monthly</v>
          </cell>
          <cell r="H2063" t="str">
            <v>B</v>
          </cell>
          <cell r="I2063">
            <v>2789</v>
          </cell>
          <cell r="J2063" t="str">
            <v>Washington Public Employees Association</v>
          </cell>
          <cell r="K2063" t="str">
            <v>per DOP website</v>
          </cell>
          <cell r="L2063">
            <v>41456</v>
          </cell>
          <cell r="M2063">
            <v>29399</v>
          </cell>
          <cell r="N2063" t="b">
            <v>0</v>
          </cell>
          <cell r="O2063">
            <v>2789</v>
          </cell>
        </row>
        <row r="2064">
          <cell r="E2064" t="str">
            <v>41MONTHLYCCOALITION</v>
          </cell>
          <cell r="F2064" t="str">
            <v>41</v>
          </cell>
          <cell r="G2064" t="str">
            <v>Monthly</v>
          </cell>
          <cell r="H2064" t="str">
            <v>C</v>
          </cell>
          <cell r="I2064">
            <v>2855</v>
          </cell>
          <cell r="J2064" t="str">
            <v>Coalition</v>
          </cell>
          <cell r="K2064" t="str">
            <v>per DOP website</v>
          </cell>
          <cell r="L2064">
            <v>41456</v>
          </cell>
          <cell r="M2064">
            <v>42192</v>
          </cell>
          <cell r="N2064" t="b">
            <v>0</v>
          </cell>
          <cell r="O2064">
            <v>2855</v>
          </cell>
        </row>
        <row r="2065">
          <cell r="E2065" t="str">
            <v>41MONTHLYCNON-REPRESENTED STATE EMPLOYEES</v>
          </cell>
          <cell r="F2065" t="str">
            <v>41</v>
          </cell>
          <cell r="G2065" t="str">
            <v>Monthly</v>
          </cell>
          <cell r="H2065" t="str">
            <v>C</v>
          </cell>
          <cell r="I2065">
            <v>2855</v>
          </cell>
          <cell r="J2065" t="str">
            <v>Non-Represented State Employees</v>
          </cell>
          <cell r="K2065" t="str">
            <v>per DOP website</v>
          </cell>
          <cell r="L2065">
            <v>41456</v>
          </cell>
          <cell r="M2065">
            <v>11212</v>
          </cell>
          <cell r="N2065" t="b">
            <v>0</v>
          </cell>
          <cell r="O2065">
            <v>2855</v>
          </cell>
        </row>
        <row r="2066">
          <cell r="E2066" t="str">
            <v>41MONTHLYCTEAMSTERS LOCAL UNION NUMBER 117</v>
          </cell>
          <cell r="F2066" t="str">
            <v>41</v>
          </cell>
          <cell r="G2066" t="str">
            <v>Monthly</v>
          </cell>
          <cell r="H2066" t="str">
            <v>C</v>
          </cell>
          <cell r="I2066">
            <v>2891</v>
          </cell>
          <cell r="J2066" t="str">
            <v>Teamsters Local Union Number 117</v>
          </cell>
          <cell r="K2066" t="str">
            <v>per Noli Benitez 201307</v>
          </cell>
          <cell r="L2066">
            <v>41456</v>
          </cell>
          <cell r="M2066">
            <v>11212</v>
          </cell>
          <cell r="N2066" t="b">
            <v>0</v>
          </cell>
          <cell r="O2066">
            <v>2891</v>
          </cell>
        </row>
        <row r="2067">
          <cell r="E2067" t="str">
            <v>41MONTHLYCWASHINGTON FEDERATION OF STATE EMPLOYEES</v>
          </cell>
          <cell r="F2067" t="str">
            <v>41</v>
          </cell>
          <cell r="G2067" t="str">
            <v>Monthly</v>
          </cell>
          <cell r="H2067" t="str">
            <v>C</v>
          </cell>
          <cell r="I2067">
            <v>2855</v>
          </cell>
          <cell r="J2067" t="str">
            <v>Washington Federation of State Employees</v>
          </cell>
          <cell r="K2067" t="str">
            <v>per DOP website</v>
          </cell>
          <cell r="L2067">
            <v>41456</v>
          </cell>
          <cell r="M2067">
            <v>25136</v>
          </cell>
          <cell r="N2067" t="b">
            <v>0</v>
          </cell>
          <cell r="O2067">
            <v>2855</v>
          </cell>
        </row>
        <row r="2068">
          <cell r="E2068" t="str">
            <v>41MONTHLYCWASHINGTON PUBLIC EMPLOYEES ASSOCIATION</v>
          </cell>
          <cell r="F2068" t="str">
            <v>41</v>
          </cell>
          <cell r="G2068" t="str">
            <v>Monthly</v>
          </cell>
          <cell r="H2068" t="str">
            <v>C</v>
          </cell>
          <cell r="I2068">
            <v>2855</v>
          </cell>
          <cell r="J2068" t="str">
            <v>Washington Public Employees Association</v>
          </cell>
          <cell r="K2068" t="str">
            <v>per DOP website</v>
          </cell>
          <cell r="L2068">
            <v>41456</v>
          </cell>
          <cell r="M2068">
            <v>29400</v>
          </cell>
          <cell r="N2068" t="b">
            <v>0</v>
          </cell>
          <cell r="O2068">
            <v>2855</v>
          </cell>
        </row>
        <row r="2069">
          <cell r="E2069" t="str">
            <v>41MONTHLYDCOALITION</v>
          </cell>
          <cell r="F2069" t="str">
            <v>41</v>
          </cell>
          <cell r="G2069" t="str">
            <v>Monthly</v>
          </cell>
          <cell r="H2069" t="str">
            <v>D</v>
          </cell>
          <cell r="I2069">
            <v>2920</v>
          </cell>
          <cell r="J2069" t="str">
            <v>Coalition</v>
          </cell>
          <cell r="K2069" t="str">
            <v>per DOP website</v>
          </cell>
          <cell r="L2069">
            <v>41456</v>
          </cell>
          <cell r="M2069">
            <v>42193</v>
          </cell>
          <cell r="N2069" t="b">
            <v>0</v>
          </cell>
          <cell r="O2069">
            <v>2920</v>
          </cell>
        </row>
        <row r="2070">
          <cell r="E2070" t="str">
            <v>41MONTHLYDNON-REPRESENTED STATE EMPLOYEES</v>
          </cell>
          <cell r="F2070" t="str">
            <v>41</v>
          </cell>
          <cell r="G2070" t="str">
            <v>Monthly</v>
          </cell>
          <cell r="H2070" t="str">
            <v>D</v>
          </cell>
          <cell r="I2070">
            <v>2920</v>
          </cell>
          <cell r="J2070" t="str">
            <v>Non-Represented State Employees</v>
          </cell>
          <cell r="K2070" t="str">
            <v>per DOP website</v>
          </cell>
          <cell r="L2070">
            <v>41456</v>
          </cell>
          <cell r="M2070">
            <v>11213</v>
          </cell>
          <cell r="N2070" t="b">
            <v>0</v>
          </cell>
          <cell r="O2070">
            <v>2920</v>
          </cell>
        </row>
        <row r="2071">
          <cell r="E2071" t="str">
            <v>41MONTHLYDTEAMSTERS LOCAL UNION NUMBER 117</v>
          </cell>
          <cell r="F2071" t="str">
            <v>41</v>
          </cell>
          <cell r="G2071" t="str">
            <v>Monthly</v>
          </cell>
          <cell r="H2071" t="str">
            <v>D</v>
          </cell>
          <cell r="I2071">
            <v>2957</v>
          </cell>
          <cell r="J2071" t="str">
            <v>Teamsters Local Union Number 117</v>
          </cell>
          <cell r="K2071" t="str">
            <v>per Noli Benitez 201307</v>
          </cell>
          <cell r="L2071">
            <v>41456</v>
          </cell>
          <cell r="M2071">
            <v>11213</v>
          </cell>
          <cell r="N2071" t="b">
            <v>0</v>
          </cell>
          <cell r="O2071">
            <v>2957</v>
          </cell>
        </row>
        <row r="2072">
          <cell r="E2072" t="str">
            <v>41MONTHLYDWASHINGTON FEDERATION OF STATE EMPLOYEES</v>
          </cell>
          <cell r="F2072" t="str">
            <v>41</v>
          </cell>
          <cell r="G2072" t="str">
            <v>Monthly</v>
          </cell>
          <cell r="H2072" t="str">
            <v>D</v>
          </cell>
          <cell r="I2072">
            <v>2920</v>
          </cell>
          <cell r="J2072" t="str">
            <v>Washington Federation of State Employees</v>
          </cell>
          <cell r="K2072" t="str">
            <v>per DOP website</v>
          </cell>
          <cell r="L2072">
            <v>41456</v>
          </cell>
          <cell r="M2072">
            <v>25137</v>
          </cell>
          <cell r="N2072" t="b">
            <v>0</v>
          </cell>
          <cell r="O2072">
            <v>2920</v>
          </cell>
        </row>
        <row r="2073">
          <cell r="E2073" t="str">
            <v>41MONTHLYDWASHINGTON PUBLIC EMPLOYEES ASSOCIATION</v>
          </cell>
          <cell r="F2073" t="str">
            <v>41</v>
          </cell>
          <cell r="G2073" t="str">
            <v>Monthly</v>
          </cell>
          <cell r="H2073" t="str">
            <v>D</v>
          </cell>
          <cell r="I2073">
            <v>2920</v>
          </cell>
          <cell r="J2073" t="str">
            <v>Washington Public Employees Association</v>
          </cell>
          <cell r="K2073" t="str">
            <v>per DOP website</v>
          </cell>
          <cell r="L2073">
            <v>41456</v>
          </cell>
          <cell r="M2073">
            <v>29401</v>
          </cell>
          <cell r="N2073" t="b">
            <v>0</v>
          </cell>
          <cell r="O2073">
            <v>2920</v>
          </cell>
        </row>
        <row r="2074">
          <cell r="E2074" t="str">
            <v>41MONTHLYECOALITION</v>
          </cell>
          <cell r="F2074" t="str">
            <v>41</v>
          </cell>
          <cell r="G2074" t="str">
            <v>Monthly</v>
          </cell>
          <cell r="H2074" t="str">
            <v>E</v>
          </cell>
          <cell r="I2074">
            <v>2994</v>
          </cell>
          <cell r="J2074" t="str">
            <v>Coalition</v>
          </cell>
          <cell r="K2074" t="str">
            <v>per DOP website</v>
          </cell>
          <cell r="L2074">
            <v>41456</v>
          </cell>
          <cell r="M2074">
            <v>42194</v>
          </cell>
          <cell r="N2074" t="b">
            <v>0</v>
          </cell>
          <cell r="O2074">
            <v>2994</v>
          </cell>
        </row>
        <row r="2075">
          <cell r="E2075" t="str">
            <v>41MONTHLYENON-REPRESENTED STATE EMPLOYEES</v>
          </cell>
          <cell r="F2075" t="str">
            <v>41</v>
          </cell>
          <cell r="G2075" t="str">
            <v>Monthly</v>
          </cell>
          <cell r="H2075" t="str">
            <v>E</v>
          </cell>
          <cell r="I2075">
            <v>2994</v>
          </cell>
          <cell r="J2075" t="str">
            <v>Non-Represented State Employees</v>
          </cell>
          <cell r="K2075" t="str">
            <v>per DOP website</v>
          </cell>
          <cell r="L2075">
            <v>41456</v>
          </cell>
          <cell r="M2075">
            <v>11214</v>
          </cell>
          <cell r="N2075" t="b">
            <v>0</v>
          </cell>
          <cell r="O2075">
            <v>2994</v>
          </cell>
        </row>
        <row r="2076">
          <cell r="E2076" t="str">
            <v>41MONTHLYETEAMSTERS LOCAL UNION NUMBER 117</v>
          </cell>
          <cell r="F2076" t="str">
            <v>41</v>
          </cell>
          <cell r="G2076" t="str">
            <v>Monthly</v>
          </cell>
          <cell r="H2076" t="str">
            <v>E</v>
          </cell>
          <cell r="I2076">
            <v>3031</v>
          </cell>
          <cell r="J2076" t="str">
            <v>Teamsters Local Union Number 117</v>
          </cell>
          <cell r="K2076" t="str">
            <v>per Noli Benitez 201307</v>
          </cell>
          <cell r="L2076">
            <v>41456</v>
          </cell>
          <cell r="M2076">
            <v>11214</v>
          </cell>
          <cell r="N2076" t="b">
            <v>0</v>
          </cell>
          <cell r="O2076">
            <v>3031</v>
          </cell>
        </row>
        <row r="2077">
          <cell r="E2077" t="str">
            <v>41MONTHLYEWASHINGTON FEDERATION OF STATE EMPLOYEES</v>
          </cell>
          <cell r="F2077" t="str">
            <v>41</v>
          </cell>
          <cell r="G2077" t="str">
            <v>Monthly</v>
          </cell>
          <cell r="H2077" t="str">
            <v>E</v>
          </cell>
          <cell r="I2077">
            <v>2994</v>
          </cell>
          <cell r="J2077" t="str">
            <v>Washington Federation of State Employees</v>
          </cell>
          <cell r="K2077" t="str">
            <v>per DOP website</v>
          </cell>
          <cell r="L2077">
            <v>41456</v>
          </cell>
          <cell r="M2077">
            <v>25138</v>
          </cell>
          <cell r="N2077" t="b">
            <v>0</v>
          </cell>
          <cell r="O2077">
            <v>2994</v>
          </cell>
        </row>
        <row r="2078">
          <cell r="E2078" t="str">
            <v>41MONTHLYEWASHINGTON PUBLIC EMPLOYEES ASSOCIATION</v>
          </cell>
          <cell r="F2078" t="str">
            <v>41</v>
          </cell>
          <cell r="G2078" t="str">
            <v>Monthly</v>
          </cell>
          <cell r="H2078" t="str">
            <v>E</v>
          </cell>
          <cell r="I2078">
            <v>2994</v>
          </cell>
          <cell r="J2078" t="str">
            <v>Washington Public Employees Association</v>
          </cell>
          <cell r="K2078" t="str">
            <v>per DOP website</v>
          </cell>
          <cell r="L2078">
            <v>41456</v>
          </cell>
          <cell r="M2078">
            <v>29402</v>
          </cell>
          <cell r="N2078" t="b">
            <v>0</v>
          </cell>
          <cell r="O2078">
            <v>2994</v>
          </cell>
        </row>
        <row r="2079">
          <cell r="E2079" t="str">
            <v>41MONTHLYFCOALITION</v>
          </cell>
          <cell r="F2079" t="str">
            <v>41</v>
          </cell>
          <cell r="G2079" t="str">
            <v>Monthly</v>
          </cell>
          <cell r="H2079" t="str">
            <v>F</v>
          </cell>
          <cell r="I2079">
            <v>3063</v>
          </cell>
          <cell r="J2079" t="str">
            <v>Coalition</v>
          </cell>
          <cell r="K2079" t="str">
            <v>per DOP website</v>
          </cell>
          <cell r="L2079">
            <v>41456</v>
          </cell>
          <cell r="M2079">
            <v>42195</v>
          </cell>
          <cell r="N2079" t="b">
            <v>0</v>
          </cell>
          <cell r="O2079">
            <v>3063</v>
          </cell>
        </row>
        <row r="2080">
          <cell r="E2080" t="str">
            <v>41MONTHLYFNON-REPRESENTED STATE EMPLOYEES</v>
          </cell>
          <cell r="F2080" t="str">
            <v>41</v>
          </cell>
          <cell r="G2080" t="str">
            <v>Monthly</v>
          </cell>
          <cell r="H2080" t="str">
            <v>F</v>
          </cell>
          <cell r="I2080">
            <v>3063</v>
          </cell>
          <cell r="J2080" t="str">
            <v>Non-Represented State Employees</v>
          </cell>
          <cell r="K2080" t="str">
            <v>per DOP website</v>
          </cell>
          <cell r="L2080">
            <v>41456</v>
          </cell>
          <cell r="M2080">
            <v>11215</v>
          </cell>
          <cell r="N2080" t="b">
            <v>0</v>
          </cell>
          <cell r="O2080">
            <v>3063</v>
          </cell>
        </row>
        <row r="2081">
          <cell r="E2081" t="str">
            <v>41MONTHLYFTEAMSTERS LOCAL UNION NUMBER 117</v>
          </cell>
          <cell r="F2081" t="str">
            <v>41</v>
          </cell>
          <cell r="G2081" t="str">
            <v>Monthly</v>
          </cell>
          <cell r="H2081" t="str">
            <v>F</v>
          </cell>
          <cell r="I2081">
            <v>3102</v>
          </cell>
          <cell r="J2081" t="str">
            <v>Teamsters Local Union Number 117</v>
          </cell>
          <cell r="K2081" t="str">
            <v>per Noli Benitez 201307</v>
          </cell>
          <cell r="L2081">
            <v>41456</v>
          </cell>
          <cell r="M2081">
            <v>11215</v>
          </cell>
          <cell r="N2081" t="b">
            <v>0</v>
          </cell>
          <cell r="O2081">
            <v>3102</v>
          </cell>
        </row>
        <row r="2082">
          <cell r="E2082" t="str">
            <v>41MONTHLYFWASHINGTON FEDERATION OF STATE EMPLOYEES</v>
          </cell>
          <cell r="F2082" t="str">
            <v>41</v>
          </cell>
          <cell r="G2082" t="str">
            <v>Monthly</v>
          </cell>
          <cell r="H2082" t="str">
            <v>F</v>
          </cell>
          <cell r="I2082">
            <v>3063</v>
          </cell>
          <cell r="J2082" t="str">
            <v>Washington Federation of State Employees</v>
          </cell>
          <cell r="K2082" t="str">
            <v>per DOP website</v>
          </cell>
          <cell r="L2082">
            <v>41456</v>
          </cell>
          <cell r="M2082">
            <v>25139</v>
          </cell>
          <cell r="N2082" t="b">
            <v>0</v>
          </cell>
          <cell r="O2082">
            <v>3063</v>
          </cell>
        </row>
        <row r="2083">
          <cell r="E2083" t="str">
            <v>41MONTHLYFWASHINGTON PUBLIC EMPLOYEES ASSOCIATION</v>
          </cell>
          <cell r="F2083" t="str">
            <v>41</v>
          </cell>
          <cell r="G2083" t="str">
            <v>Monthly</v>
          </cell>
          <cell r="H2083" t="str">
            <v>F</v>
          </cell>
          <cell r="I2083">
            <v>3063</v>
          </cell>
          <cell r="J2083" t="str">
            <v>Washington Public Employees Association</v>
          </cell>
          <cell r="K2083" t="str">
            <v>per DOP website</v>
          </cell>
          <cell r="L2083">
            <v>41456</v>
          </cell>
          <cell r="M2083">
            <v>29403</v>
          </cell>
          <cell r="N2083" t="b">
            <v>0</v>
          </cell>
          <cell r="O2083">
            <v>3063</v>
          </cell>
        </row>
        <row r="2084">
          <cell r="E2084" t="str">
            <v>41MONTHLYGCOALITION</v>
          </cell>
          <cell r="F2084" t="str">
            <v>41</v>
          </cell>
          <cell r="G2084" t="str">
            <v>Monthly</v>
          </cell>
          <cell r="H2084" t="str">
            <v>G</v>
          </cell>
          <cell r="I2084">
            <v>3135</v>
          </cell>
          <cell r="J2084" t="str">
            <v>Coalition</v>
          </cell>
          <cell r="K2084" t="str">
            <v>per DOP website</v>
          </cell>
          <cell r="L2084">
            <v>41456</v>
          </cell>
          <cell r="M2084">
            <v>42196</v>
          </cell>
          <cell r="N2084" t="b">
            <v>0</v>
          </cell>
          <cell r="O2084">
            <v>3135</v>
          </cell>
        </row>
        <row r="2085">
          <cell r="E2085" t="str">
            <v>41MONTHLYGNON-REPRESENTED STATE EMPLOYEES</v>
          </cell>
          <cell r="F2085" t="str">
            <v>41</v>
          </cell>
          <cell r="G2085" t="str">
            <v>Monthly</v>
          </cell>
          <cell r="H2085" t="str">
            <v>G</v>
          </cell>
          <cell r="I2085">
            <v>3135</v>
          </cell>
          <cell r="J2085" t="str">
            <v>Non-Represented State Employees</v>
          </cell>
          <cell r="K2085" t="str">
            <v>per DOP website</v>
          </cell>
          <cell r="L2085">
            <v>41456</v>
          </cell>
          <cell r="M2085">
            <v>11216</v>
          </cell>
          <cell r="N2085" t="b">
            <v>0</v>
          </cell>
          <cell r="O2085">
            <v>3135</v>
          </cell>
        </row>
        <row r="2086">
          <cell r="E2086" t="str">
            <v>41MONTHLYGTEAMSTERS LOCAL UNION NUMBER 117</v>
          </cell>
          <cell r="F2086" t="str">
            <v>41</v>
          </cell>
          <cell r="G2086" t="str">
            <v>Monthly</v>
          </cell>
          <cell r="H2086" t="str">
            <v>G</v>
          </cell>
          <cell r="I2086">
            <v>3176</v>
          </cell>
          <cell r="J2086" t="str">
            <v>Teamsters Local Union Number 117</v>
          </cell>
          <cell r="K2086" t="str">
            <v>per Noli Benitez 201307</v>
          </cell>
          <cell r="L2086">
            <v>41456</v>
          </cell>
          <cell r="M2086">
            <v>11216</v>
          </cell>
          <cell r="N2086" t="b">
            <v>0</v>
          </cell>
          <cell r="O2086">
            <v>3176</v>
          </cell>
        </row>
        <row r="2087">
          <cell r="E2087" t="str">
            <v>41MONTHLYGWASHINGTON FEDERATION OF STATE EMPLOYEES</v>
          </cell>
          <cell r="F2087" t="str">
            <v>41</v>
          </cell>
          <cell r="G2087" t="str">
            <v>Monthly</v>
          </cell>
          <cell r="H2087" t="str">
            <v>G</v>
          </cell>
          <cell r="I2087">
            <v>3135</v>
          </cell>
          <cell r="J2087" t="str">
            <v>Washington Federation of State Employees</v>
          </cell>
          <cell r="K2087" t="str">
            <v>per DOP website</v>
          </cell>
          <cell r="L2087">
            <v>41456</v>
          </cell>
          <cell r="M2087">
            <v>25140</v>
          </cell>
          <cell r="N2087" t="b">
            <v>0</v>
          </cell>
          <cell r="O2087">
            <v>3135</v>
          </cell>
        </row>
        <row r="2088">
          <cell r="E2088" t="str">
            <v>41MONTHLYGWASHINGTON PUBLIC EMPLOYEES ASSOCIATION</v>
          </cell>
          <cell r="F2088" t="str">
            <v>41</v>
          </cell>
          <cell r="G2088" t="str">
            <v>Monthly</v>
          </cell>
          <cell r="H2088" t="str">
            <v>G</v>
          </cell>
          <cell r="I2088">
            <v>3135</v>
          </cell>
          <cell r="J2088" t="str">
            <v>Washington Public Employees Association</v>
          </cell>
          <cell r="K2088" t="str">
            <v>per DOP website</v>
          </cell>
          <cell r="L2088">
            <v>41456</v>
          </cell>
          <cell r="M2088">
            <v>29404</v>
          </cell>
          <cell r="N2088" t="b">
            <v>0</v>
          </cell>
          <cell r="O2088">
            <v>3135</v>
          </cell>
        </row>
        <row r="2089">
          <cell r="E2089" t="str">
            <v>41MONTHLYHCOALITION</v>
          </cell>
          <cell r="F2089" t="str">
            <v>41</v>
          </cell>
          <cell r="G2089" t="str">
            <v>Monthly</v>
          </cell>
          <cell r="H2089" t="str">
            <v>H</v>
          </cell>
          <cell r="I2089">
            <v>3213</v>
          </cell>
          <cell r="J2089" t="str">
            <v>Coalition</v>
          </cell>
          <cell r="K2089" t="str">
            <v>per DOP website</v>
          </cell>
          <cell r="L2089">
            <v>41456</v>
          </cell>
          <cell r="M2089">
            <v>42197</v>
          </cell>
          <cell r="N2089" t="b">
            <v>0</v>
          </cell>
          <cell r="O2089">
            <v>3213</v>
          </cell>
        </row>
        <row r="2090">
          <cell r="E2090" t="str">
            <v>41MONTHLYHNON-REPRESENTED STATE EMPLOYEES</v>
          </cell>
          <cell r="F2090" t="str">
            <v>41</v>
          </cell>
          <cell r="G2090" t="str">
            <v>Monthly</v>
          </cell>
          <cell r="H2090" t="str">
            <v>H</v>
          </cell>
          <cell r="I2090">
            <v>3213</v>
          </cell>
          <cell r="J2090" t="str">
            <v>Non-Represented State Employees</v>
          </cell>
          <cell r="K2090" t="str">
            <v>per DOP website</v>
          </cell>
          <cell r="L2090">
            <v>41456</v>
          </cell>
          <cell r="M2090">
            <v>11217</v>
          </cell>
          <cell r="N2090" t="b">
            <v>0</v>
          </cell>
          <cell r="O2090">
            <v>3213</v>
          </cell>
        </row>
        <row r="2091">
          <cell r="E2091" t="str">
            <v>41MONTHLYHTEAMSTERS LOCAL UNION NUMBER 117</v>
          </cell>
          <cell r="F2091" t="str">
            <v>41</v>
          </cell>
          <cell r="G2091" t="str">
            <v>Monthly</v>
          </cell>
          <cell r="H2091" t="str">
            <v>H</v>
          </cell>
          <cell r="I2091">
            <v>3254</v>
          </cell>
          <cell r="J2091" t="str">
            <v>Teamsters Local Union Number 117</v>
          </cell>
          <cell r="K2091" t="str">
            <v>per Noli Benitez 201307</v>
          </cell>
          <cell r="L2091">
            <v>41456</v>
          </cell>
          <cell r="M2091">
            <v>11217</v>
          </cell>
          <cell r="N2091" t="b">
            <v>0</v>
          </cell>
          <cell r="O2091">
            <v>3254</v>
          </cell>
        </row>
        <row r="2092">
          <cell r="E2092" t="str">
            <v>41MONTHLYHWASHINGTON FEDERATION OF STATE EMPLOYEES</v>
          </cell>
          <cell r="F2092" t="str">
            <v>41</v>
          </cell>
          <cell r="G2092" t="str">
            <v>Monthly</v>
          </cell>
          <cell r="H2092" t="str">
            <v>H</v>
          </cell>
          <cell r="I2092">
            <v>3213</v>
          </cell>
          <cell r="J2092" t="str">
            <v>Washington Federation of State Employees</v>
          </cell>
          <cell r="K2092" t="str">
            <v>per DOP website</v>
          </cell>
          <cell r="L2092">
            <v>41456</v>
          </cell>
          <cell r="M2092">
            <v>25141</v>
          </cell>
          <cell r="N2092" t="b">
            <v>0</v>
          </cell>
          <cell r="O2092">
            <v>3213</v>
          </cell>
        </row>
        <row r="2093">
          <cell r="E2093" t="str">
            <v>41MONTHLYHWASHINGTON PUBLIC EMPLOYEES ASSOCIATION</v>
          </cell>
          <cell r="F2093" t="str">
            <v>41</v>
          </cell>
          <cell r="G2093" t="str">
            <v>Monthly</v>
          </cell>
          <cell r="H2093" t="str">
            <v>H</v>
          </cell>
          <cell r="I2093">
            <v>3213</v>
          </cell>
          <cell r="J2093" t="str">
            <v>Washington Public Employees Association</v>
          </cell>
          <cell r="K2093" t="str">
            <v>per DOP website</v>
          </cell>
          <cell r="L2093">
            <v>41456</v>
          </cell>
          <cell r="M2093">
            <v>29405</v>
          </cell>
          <cell r="N2093" t="b">
            <v>0</v>
          </cell>
          <cell r="O2093">
            <v>3213</v>
          </cell>
        </row>
        <row r="2094">
          <cell r="E2094" t="str">
            <v>41MONTHLYICOALITION</v>
          </cell>
          <cell r="F2094" t="str">
            <v>41</v>
          </cell>
          <cell r="G2094" t="str">
            <v>Monthly</v>
          </cell>
          <cell r="H2094" t="str">
            <v>I</v>
          </cell>
          <cell r="I2094">
            <v>3293</v>
          </cell>
          <cell r="J2094" t="str">
            <v>Coalition</v>
          </cell>
          <cell r="K2094" t="str">
            <v>per DOP website</v>
          </cell>
          <cell r="L2094">
            <v>41456</v>
          </cell>
          <cell r="M2094">
            <v>42198</v>
          </cell>
          <cell r="N2094" t="b">
            <v>0</v>
          </cell>
          <cell r="O2094">
            <v>3293</v>
          </cell>
        </row>
        <row r="2095">
          <cell r="E2095" t="str">
            <v>41MONTHLYINON-REPRESENTED STATE EMPLOYEES</v>
          </cell>
          <cell r="F2095" t="str">
            <v>41</v>
          </cell>
          <cell r="G2095" t="str">
            <v>Monthly</v>
          </cell>
          <cell r="H2095" t="str">
            <v>I</v>
          </cell>
          <cell r="I2095">
            <v>3293</v>
          </cell>
          <cell r="J2095" t="str">
            <v>Non-Represented State Employees</v>
          </cell>
          <cell r="K2095" t="str">
            <v>per DOP website</v>
          </cell>
          <cell r="L2095">
            <v>41456</v>
          </cell>
          <cell r="M2095">
            <v>11218</v>
          </cell>
          <cell r="N2095" t="b">
            <v>0</v>
          </cell>
          <cell r="O2095">
            <v>3293</v>
          </cell>
        </row>
        <row r="2096">
          <cell r="E2096" t="str">
            <v>41MONTHLYITEAMSTERS LOCAL UNION NUMBER 117</v>
          </cell>
          <cell r="F2096" t="str">
            <v>41</v>
          </cell>
          <cell r="G2096" t="str">
            <v>Monthly</v>
          </cell>
          <cell r="H2096" t="str">
            <v>I</v>
          </cell>
          <cell r="I2096">
            <v>3334</v>
          </cell>
          <cell r="J2096" t="str">
            <v>Teamsters Local Union Number 117</v>
          </cell>
          <cell r="K2096" t="str">
            <v>per Noli Benitez 201307</v>
          </cell>
          <cell r="L2096">
            <v>41456</v>
          </cell>
          <cell r="M2096">
            <v>11218</v>
          </cell>
          <cell r="N2096" t="b">
            <v>0</v>
          </cell>
          <cell r="O2096">
            <v>3334</v>
          </cell>
        </row>
        <row r="2097">
          <cell r="E2097" t="str">
            <v>41MONTHLYIWASHINGTON FEDERATION OF STATE EMPLOYEES</v>
          </cell>
          <cell r="F2097" t="str">
            <v>41</v>
          </cell>
          <cell r="G2097" t="str">
            <v>Monthly</v>
          </cell>
          <cell r="H2097" t="str">
            <v>I</v>
          </cell>
          <cell r="I2097">
            <v>3293</v>
          </cell>
          <cell r="J2097" t="str">
            <v>Washington Federation of State Employees</v>
          </cell>
          <cell r="K2097" t="str">
            <v>per DOP website</v>
          </cell>
          <cell r="L2097">
            <v>41456</v>
          </cell>
          <cell r="M2097">
            <v>25142</v>
          </cell>
          <cell r="N2097" t="b">
            <v>0</v>
          </cell>
          <cell r="O2097">
            <v>3293</v>
          </cell>
        </row>
        <row r="2098">
          <cell r="E2098" t="str">
            <v>41MONTHLYIWASHINGTON PUBLIC EMPLOYEES ASSOCIATION</v>
          </cell>
          <cell r="F2098" t="str">
            <v>41</v>
          </cell>
          <cell r="G2098" t="str">
            <v>Monthly</v>
          </cell>
          <cell r="H2098" t="str">
            <v>I</v>
          </cell>
          <cell r="I2098">
            <v>3293</v>
          </cell>
          <cell r="J2098" t="str">
            <v>Washington Public Employees Association</v>
          </cell>
          <cell r="K2098" t="str">
            <v>per DOP website</v>
          </cell>
          <cell r="L2098">
            <v>41456</v>
          </cell>
          <cell r="M2098">
            <v>29406</v>
          </cell>
          <cell r="N2098" t="b">
            <v>0</v>
          </cell>
          <cell r="O2098">
            <v>3293</v>
          </cell>
        </row>
        <row r="2099">
          <cell r="E2099" t="str">
            <v>41MONTHLYJCOALITION</v>
          </cell>
          <cell r="F2099" t="str">
            <v>41</v>
          </cell>
          <cell r="G2099" t="str">
            <v>Monthly</v>
          </cell>
          <cell r="H2099" t="str">
            <v>J</v>
          </cell>
          <cell r="I2099">
            <v>3377</v>
          </cell>
          <cell r="J2099" t="str">
            <v>Coalition</v>
          </cell>
          <cell r="K2099" t="str">
            <v>per DOP website</v>
          </cell>
          <cell r="L2099">
            <v>41456</v>
          </cell>
          <cell r="M2099">
            <v>42199</v>
          </cell>
          <cell r="N2099" t="b">
            <v>0</v>
          </cell>
          <cell r="O2099">
            <v>3377</v>
          </cell>
        </row>
        <row r="2100">
          <cell r="E2100" t="str">
            <v>41MONTHLYJNON-REPRESENTED STATE EMPLOYEES</v>
          </cell>
          <cell r="F2100" t="str">
            <v>41</v>
          </cell>
          <cell r="G2100" t="str">
            <v>Monthly</v>
          </cell>
          <cell r="H2100" t="str">
            <v>J</v>
          </cell>
          <cell r="I2100">
            <v>3377</v>
          </cell>
          <cell r="J2100" t="str">
            <v>Non-Represented State Employees</v>
          </cell>
          <cell r="K2100" t="str">
            <v>per DOP website</v>
          </cell>
          <cell r="L2100">
            <v>41456</v>
          </cell>
          <cell r="M2100">
            <v>11219</v>
          </cell>
          <cell r="N2100" t="b">
            <v>0</v>
          </cell>
          <cell r="O2100">
            <v>3377</v>
          </cell>
        </row>
        <row r="2101">
          <cell r="E2101" t="str">
            <v>41MONTHLYJTEAMSTERS LOCAL UNION NUMBER 117</v>
          </cell>
          <cell r="F2101" t="str">
            <v>41</v>
          </cell>
          <cell r="G2101" t="str">
            <v>Monthly</v>
          </cell>
          <cell r="H2101" t="str">
            <v>J</v>
          </cell>
          <cell r="I2101">
            <v>3420</v>
          </cell>
          <cell r="J2101" t="str">
            <v>Teamsters Local Union Number 117</v>
          </cell>
          <cell r="K2101" t="str">
            <v>per Noli Benitez 201307</v>
          </cell>
          <cell r="L2101">
            <v>41456</v>
          </cell>
          <cell r="M2101">
            <v>11219</v>
          </cell>
          <cell r="N2101" t="b">
            <v>0</v>
          </cell>
          <cell r="O2101">
            <v>3420</v>
          </cell>
        </row>
        <row r="2102">
          <cell r="E2102" t="str">
            <v>41MONTHLYJWASHINGTON FEDERATION OF STATE EMPLOYEES</v>
          </cell>
          <cell r="F2102" t="str">
            <v>41</v>
          </cell>
          <cell r="G2102" t="str">
            <v>Monthly</v>
          </cell>
          <cell r="H2102" t="str">
            <v>J</v>
          </cell>
          <cell r="I2102">
            <v>3377</v>
          </cell>
          <cell r="J2102" t="str">
            <v>Washington Federation of State Employees</v>
          </cell>
          <cell r="K2102" t="str">
            <v>per DOP website</v>
          </cell>
          <cell r="L2102">
            <v>41456</v>
          </cell>
          <cell r="M2102">
            <v>25143</v>
          </cell>
          <cell r="N2102" t="b">
            <v>0</v>
          </cell>
          <cell r="O2102">
            <v>3377</v>
          </cell>
        </row>
        <row r="2103">
          <cell r="E2103" t="str">
            <v>41MONTHLYJWASHINGTON PUBLIC EMPLOYEES ASSOCIATION</v>
          </cell>
          <cell r="F2103" t="str">
            <v>41</v>
          </cell>
          <cell r="G2103" t="str">
            <v>Monthly</v>
          </cell>
          <cell r="H2103" t="str">
            <v>J</v>
          </cell>
          <cell r="I2103">
            <v>3377</v>
          </cell>
          <cell r="J2103" t="str">
            <v>Washington Public Employees Association</v>
          </cell>
          <cell r="K2103" t="str">
            <v>per DOP website</v>
          </cell>
          <cell r="L2103">
            <v>41456</v>
          </cell>
          <cell r="M2103">
            <v>29407</v>
          </cell>
          <cell r="N2103" t="b">
            <v>0</v>
          </cell>
          <cell r="O2103">
            <v>3377</v>
          </cell>
        </row>
        <row r="2104">
          <cell r="E2104" t="str">
            <v>41MONTHLYKCOALITION</v>
          </cell>
          <cell r="F2104" t="str">
            <v>41</v>
          </cell>
          <cell r="G2104" t="str">
            <v>Monthly</v>
          </cell>
          <cell r="H2104" t="str">
            <v>K</v>
          </cell>
          <cell r="I2104">
            <v>3459</v>
          </cell>
          <cell r="J2104" t="str">
            <v>Coalition</v>
          </cell>
          <cell r="K2104" t="str">
            <v>per DOP website</v>
          </cell>
          <cell r="L2104">
            <v>41456</v>
          </cell>
          <cell r="M2104">
            <v>42200</v>
          </cell>
          <cell r="N2104" t="b">
            <v>0</v>
          </cell>
          <cell r="O2104">
            <v>3459</v>
          </cell>
        </row>
        <row r="2105">
          <cell r="E2105" t="str">
            <v>41MONTHLYKNON-REPRESENTED STATE EMPLOYEES</v>
          </cell>
          <cell r="F2105" t="str">
            <v>41</v>
          </cell>
          <cell r="G2105" t="str">
            <v>Monthly</v>
          </cell>
          <cell r="H2105" t="str">
            <v>K</v>
          </cell>
          <cell r="I2105">
            <v>3459</v>
          </cell>
          <cell r="J2105" t="str">
            <v>Non-Represented State Employees</v>
          </cell>
          <cell r="K2105" t="str">
            <v>per DOP website</v>
          </cell>
          <cell r="L2105">
            <v>41456</v>
          </cell>
          <cell r="M2105">
            <v>11220</v>
          </cell>
          <cell r="N2105" t="b">
            <v>0</v>
          </cell>
          <cell r="O2105">
            <v>3459</v>
          </cell>
        </row>
        <row r="2106">
          <cell r="E2106" t="str">
            <v>41MONTHLYKTEAMSTERS LOCAL UNION NUMBER 117</v>
          </cell>
          <cell r="F2106" t="str">
            <v>41</v>
          </cell>
          <cell r="G2106" t="str">
            <v>Monthly</v>
          </cell>
          <cell r="H2106" t="str">
            <v>K</v>
          </cell>
          <cell r="I2106">
            <v>3503</v>
          </cell>
          <cell r="J2106" t="str">
            <v>Teamsters Local Union Number 117</v>
          </cell>
          <cell r="K2106" t="str">
            <v>per Noli Benitez 201307</v>
          </cell>
          <cell r="L2106">
            <v>41456</v>
          </cell>
          <cell r="M2106">
            <v>11220</v>
          </cell>
          <cell r="N2106" t="b">
            <v>0</v>
          </cell>
          <cell r="O2106">
            <v>3503</v>
          </cell>
        </row>
        <row r="2107">
          <cell r="E2107" t="str">
            <v>41MONTHLYKWASHINGTON FEDERATION OF STATE EMPLOYEES</v>
          </cell>
          <cell r="F2107" t="str">
            <v>41</v>
          </cell>
          <cell r="G2107" t="str">
            <v>Monthly</v>
          </cell>
          <cell r="H2107" t="str">
            <v>K</v>
          </cell>
          <cell r="I2107">
            <v>3459</v>
          </cell>
          <cell r="J2107" t="str">
            <v>Washington Federation of State Employees</v>
          </cell>
          <cell r="K2107" t="str">
            <v>per DOP website</v>
          </cell>
          <cell r="L2107">
            <v>41456</v>
          </cell>
          <cell r="M2107">
            <v>25144</v>
          </cell>
          <cell r="N2107" t="b">
            <v>0</v>
          </cell>
          <cell r="O2107">
            <v>3459</v>
          </cell>
        </row>
        <row r="2108">
          <cell r="E2108" t="str">
            <v>41MONTHLYKWASHINGTON PUBLIC EMPLOYEES ASSOCIATION</v>
          </cell>
          <cell r="F2108" t="str">
            <v>41</v>
          </cell>
          <cell r="G2108" t="str">
            <v>Monthly</v>
          </cell>
          <cell r="H2108" t="str">
            <v>K</v>
          </cell>
          <cell r="I2108">
            <v>3459</v>
          </cell>
          <cell r="J2108" t="str">
            <v>Washington Public Employees Association</v>
          </cell>
          <cell r="K2108" t="str">
            <v>per DOP website</v>
          </cell>
          <cell r="L2108">
            <v>41456</v>
          </cell>
          <cell r="M2108">
            <v>29408</v>
          </cell>
          <cell r="N2108" t="b">
            <v>0</v>
          </cell>
          <cell r="O2108">
            <v>3459</v>
          </cell>
        </row>
        <row r="2109">
          <cell r="E2109" t="str">
            <v>41MONTHLYLCOALITION</v>
          </cell>
          <cell r="F2109" t="str">
            <v>41</v>
          </cell>
          <cell r="G2109" t="str">
            <v>Monthly</v>
          </cell>
          <cell r="H2109" t="str">
            <v>L</v>
          </cell>
          <cell r="I2109">
            <v>3549</v>
          </cell>
          <cell r="J2109" t="str">
            <v>Coalition</v>
          </cell>
          <cell r="K2109" t="str">
            <v>per DOP website</v>
          </cell>
          <cell r="L2109">
            <v>41456</v>
          </cell>
          <cell r="M2109">
            <v>42201</v>
          </cell>
          <cell r="N2109" t="b">
            <v>0</v>
          </cell>
          <cell r="O2109">
            <v>3549</v>
          </cell>
        </row>
        <row r="2110">
          <cell r="E2110" t="str">
            <v>41MONTHLYLNON-REPRESENTED STATE EMPLOYEES</v>
          </cell>
          <cell r="F2110" t="str">
            <v>41</v>
          </cell>
          <cell r="G2110" t="str">
            <v>Monthly</v>
          </cell>
          <cell r="H2110" t="str">
            <v>L</v>
          </cell>
          <cell r="I2110">
            <v>3549</v>
          </cell>
          <cell r="J2110" t="str">
            <v>Non-Represented State Employees</v>
          </cell>
          <cell r="K2110" t="str">
            <v>per DOP website</v>
          </cell>
          <cell r="L2110">
            <v>41456</v>
          </cell>
          <cell r="M2110">
            <v>11221</v>
          </cell>
          <cell r="N2110" t="b">
            <v>0</v>
          </cell>
          <cell r="O2110">
            <v>3549</v>
          </cell>
        </row>
        <row r="2111">
          <cell r="E2111" t="str">
            <v>41MONTHLYLTEAMSTERS LOCAL UNION NUMBER 117</v>
          </cell>
          <cell r="F2111" t="str">
            <v>41</v>
          </cell>
          <cell r="G2111" t="str">
            <v>Monthly</v>
          </cell>
          <cell r="H2111" t="str">
            <v>L</v>
          </cell>
          <cell r="I2111">
            <v>3593</v>
          </cell>
          <cell r="J2111" t="str">
            <v>Teamsters Local Union Number 117</v>
          </cell>
          <cell r="K2111" t="str">
            <v>per Noli Benitez 201307</v>
          </cell>
          <cell r="L2111">
            <v>41456</v>
          </cell>
          <cell r="M2111">
            <v>11221</v>
          </cell>
          <cell r="N2111" t="b">
            <v>0</v>
          </cell>
          <cell r="O2111">
            <v>3593</v>
          </cell>
        </row>
        <row r="2112">
          <cell r="E2112" t="str">
            <v>41MONTHLYLWASHINGTON FEDERATION OF STATE EMPLOYEES</v>
          </cell>
          <cell r="F2112" t="str">
            <v>41</v>
          </cell>
          <cell r="G2112" t="str">
            <v>Monthly</v>
          </cell>
          <cell r="H2112" t="str">
            <v>L</v>
          </cell>
          <cell r="I2112">
            <v>3549</v>
          </cell>
          <cell r="J2112" t="str">
            <v>Washington Federation of State Employees</v>
          </cell>
          <cell r="K2112" t="str">
            <v>per DOP website</v>
          </cell>
          <cell r="L2112">
            <v>41456</v>
          </cell>
          <cell r="M2112">
            <v>25145</v>
          </cell>
          <cell r="N2112" t="b">
            <v>0</v>
          </cell>
          <cell r="O2112">
            <v>3549</v>
          </cell>
        </row>
        <row r="2113">
          <cell r="E2113" t="str">
            <v>41MONTHLYLWASHINGTON PUBLIC EMPLOYEES ASSOCIATION</v>
          </cell>
          <cell r="F2113" t="str">
            <v>41</v>
          </cell>
          <cell r="G2113" t="str">
            <v>Monthly</v>
          </cell>
          <cell r="H2113" t="str">
            <v>L</v>
          </cell>
          <cell r="I2113">
            <v>3549</v>
          </cell>
          <cell r="J2113" t="str">
            <v>Washington Public Employees Association</v>
          </cell>
          <cell r="K2113" t="str">
            <v>per DOP website</v>
          </cell>
          <cell r="L2113">
            <v>41456</v>
          </cell>
          <cell r="M2113">
            <v>29409</v>
          </cell>
          <cell r="N2113" t="b">
            <v>0</v>
          </cell>
          <cell r="O2113">
            <v>3549</v>
          </cell>
        </row>
        <row r="2114">
          <cell r="E2114" t="str">
            <v>41MONTHLYMCOALITION</v>
          </cell>
          <cell r="F2114" t="str">
            <v>41</v>
          </cell>
          <cell r="G2114" t="str">
            <v>Monthly</v>
          </cell>
          <cell r="H2114" t="str">
            <v>M</v>
          </cell>
          <cell r="I2114">
            <v>3631</v>
          </cell>
          <cell r="J2114" t="str">
            <v>Coalition</v>
          </cell>
          <cell r="K2114" t="str">
            <v>per DOP website</v>
          </cell>
          <cell r="L2114">
            <v>41456</v>
          </cell>
          <cell r="M2114">
            <v>42202</v>
          </cell>
          <cell r="N2114" t="b">
            <v>0</v>
          </cell>
          <cell r="O2114">
            <v>3631</v>
          </cell>
        </row>
        <row r="2115">
          <cell r="E2115" t="str">
            <v>41MONTHLYMNON-REPRESENTED STATE EMPLOYEES</v>
          </cell>
          <cell r="F2115" t="str">
            <v>41</v>
          </cell>
          <cell r="G2115" t="str">
            <v>Monthly</v>
          </cell>
          <cell r="H2115" t="str">
            <v>M</v>
          </cell>
          <cell r="I2115">
            <v>3631</v>
          </cell>
          <cell r="J2115" t="str">
            <v>Non-Represented State Employees</v>
          </cell>
          <cell r="K2115" t="str">
            <v>per DOP website</v>
          </cell>
          <cell r="L2115">
            <v>41456</v>
          </cell>
          <cell r="M2115">
            <v>11222</v>
          </cell>
          <cell r="N2115" t="b">
            <v>0</v>
          </cell>
          <cell r="O2115">
            <v>3631</v>
          </cell>
        </row>
        <row r="2116">
          <cell r="E2116" t="str">
            <v>41MONTHLYMTEAMSTERS LOCAL UNION NUMBER 117</v>
          </cell>
          <cell r="F2116" t="str">
            <v>41</v>
          </cell>
          <cell r="G2116" t="str">
            <v>Monthly</v>
          </cell>
          <cell r="H2116" t="str">
            <v>M</v>
          </cell>
          <cell r="I2116">
            <v>3678</v>
          </cell>
          <cell r="J2116" t="str">
            <v>Teamsters Local Union Number 117</v>
          </cell>
          <cell r="K2116" t="str">
            <v>per Noli Benitez 201307</v>
          </cell>
          <cell r="L2116">
            <v>41456</v>
          </cell>
          <cell r="M2116">
            <v>11222</v>
          </cell>
          <cell r="N2116" t="b">
            <v>0</v>
          </cell>
          <cell r="O2116">
            <v>3678</v>
          </cell>
        </row>
        <row r="2117">
          <cell r="E2117" t="str">
            <v>41MONTHLYMWASHINGTON FEDERATION OF STATE EMPLOYEES</v>
          </cell>
          <cell r="F2117" t="str">
            <v>41</v>
          </cell>
          <cell r="G2117" t="str">
            <v>Monthly</v>
          </cell>
          <cell r="H2117" t="str">
            <v>M</v>
          </cell>
          <cell r="I2117">
            <v>3631</v>
          </cell>
          <cell r="J2117" t="str">
            <v>Washington Federation of State Employees</v>
          </cell>
          <cell r="K2117" t="str">
            <v>per DOP website</v>
          </cell>
          <cell r="L2117">
            <v>41456</v>
          </cell>
          <cell r="M2117">
            <v>25146</v>
          </cell>
          <cell r="N2117" t="b">
            <v>0</v>
          </cell>
          <cell r="O2117">
            <v>3631</v>
          </cell>
        </row>
        <row r="2118">
          <cell r="E2118" t="str">
            <v>41MONTHLYMWASHINGTON PUBLIC EMPLOYEES ASSOCIATION</v>
          </cell>
          <cell r="F2118" t="str">
            <v>41</v>
          </cell>
          <cell r="G2118" t="str">
            <v>Monthly</v>
          </cell>
          <cell r="H2118" t="str">
            <v>M</v>
          </cell>
          <cell r="I2118">
            <v>3631</v>
          </cell>
          <cell r="J2118" t="str">
            <v>Washington Public Employees Association</v>
          </cell>
          <cell r="K2118" t="str">
            <v>per DOP website</v>
          </cell>
          <cell r="L2118">
            <v>41456</v>
          </cell>
          <cell r="M2118">
            <v>29410</v>
          </cell>
          <cell r="N2118" t="b">
            <v>0</v>
          </cell>
          <cell r="O2118">
            <v>3631</v>
          </cell>
        </row>
        <row r="2119">
          <cell r="E2119" t="str">
            <v>41TMONTHLY10WASHINGTON FEDERATION OF STATE EMPLOYEES</v>
          </cell>
          <cell r="F2119" t="str">
            <v>41T</v>
          </cell>
          <cell r="G2119" t="str">
            <v>Monthly</v>
          </cell>
          <cell r="H2119">
            <v>10</v>
          </cell>
          <cell r="I2119">
            <v>3459</v>
          </cell>
          <cell r="J2119" t="str">
            <v>Washington Federation of State Employees</v>
          </cell>
          <cell r="K2119" t="str">
            <v>per DOP website</v>
          </cell>
          <cell r="L2119">
            <v>41456</v>
          </cell>
          <cell r="M2119">
            <v>10022</v>
          </cell>
          <cell r="N2119" t="b">
            <v>1</v>
          </cell>
          <cell r="O2119">
            <v>3459</v>
          </cell>
        </row>
        <row r="2120">
          <cell r="E2120" t="str">
            <v>41TMONTHLY11WASHINGTON FEDERATION OF STATE EMPLOYEES</v>
          </cell>
          <cell r="F2120" t="str">
            <v>41T</v>
          </cell>
          <cell r="G2120" t="str">
            <v>Monthly</v>
          </cell>
          <cell r="H2120">
            <v>11</v>
          </cell>
          <cell r="I2120">
            <v>3631</v>
          </cell>
          <cell r="J2120" t="str">
            <v>Washington Federation of State Employees</v>
          </cell>
          <cell r="K2120" t="str">
            <v>per DOP website</v>
          </cell>
          <cell r="L2120">
            <v>41456</v>
          </cell>
          <cell r="M2120">
            <v>10023</v>
          </cell>
          <cell r="N2120" t="b">
            <v>1</v>
          </cell>
          <cell r="O2120">
            <v>3631</v>
          </cell>
        </row>
        <row r="2121">
          <cell r="E2121" t="str">
            <v>41TMONTHLY12WASHINGTON FEDERATION OF STATE EMPLOYEES</v>
          </cell>
          <cell r="F2121" t="str">
            <v>41T</v>
          </cell>
          <cell r="G2121" t="str">
            <v>Monthly</v>
          </cell>
          <cell r="H2121">
            <v>12</v>
          </cell>
          <cell r="I2121">
            <v>3819</v>
          </cell>
          <cell r="J2121" t="str">
            <v>Washington Federation of State Employees</v>
          </cell>
          <cell r="K2121" t="str">
            <v>per DOP website</v>
          </cell>
          <cell r="L2121">
            <v>41456</v>
          </cell>
          <cell r="M2121">
            <v>10024</v>
          </cell>
          <cell r="N2121" t="b">
            <v>1</v>
          </cell>
          <cell r="O2121">
            <v>3819</v>
          </cell>
        </row>
        <row r="2122">
          <cell r="E2122" t="str">
            <v>41TMONTHLY1WASHINGTON FEDERATION OF STATE EMPLOYEES</v>
          </cell>
          <cell r="F2122" t="str">
            <v>41T</v>
          </cell>
          <cell r="G2122" t="str">
            <v>Monthly</v>
          </cell>
          <cell r="H2122">
            <v>1</v>
          </cell>
          <cell r="I2122">
            <v>2266</v>
          </cell>
          <cell r="J2122" t="str">
            <v>Washington Federation of State Employees</v>
          </cell>
          <cell r="K2122" t="str">
            <v>per DOP website</v>
          </cell>
          <cell r="L2122">
            <v>41456</v>
          </cell>
          <cell r="M2122">
            <v>10013</v>
          </cell>
          <cell r="N2122" t="b">
            <v>1</v>
          </cell>
          <cell r="O2122">
            <v>2266</v>
          </cell>
        </row>
        <row r="2123">
          <cell r="E2123" t="str">
            <v>41TMONTHLY2WASHINGTON FEDERATION OF STATE EMPLOYEES</v>
          </cell>
          <cell r="F2123" t="str">
            <v>41T</v>
          </cell>
          <cell r="G2123" t="str">
            <v>Monthly</v>
          </cell>
          <cell r="H2123">
            <v>2</v>
          </cell>
          <cell r="I2123">
            <v>2370</v>
          </cell>
          <cell r="J2123" t="str">
            <v>Washington Federation of State Employees</v>
          </cell>
          <cell r="K2123" t="str">
            <v>per DOP website</v>
          </cell>
          <cell r="L2123">
            <v>41456</v>
          </cell>
          <cell r="M2123">
            <v>10014</v>
          </cell>
          <cell r="N2123" t="b">
            <v>1</v>
          </cell>
          <cell r="O2123">
            <v>2370</v>
          </cell>
        </row>
        <row r="2124">
          <cell r="E2124" t="str">
            <v>41TMONTHLY3WASHINGTON FEDERATION OF STATE EMPLOYEES</v>
          </cell>
          <cell r="F2124" t="str">
            <v>41T</v>
          </cell>
          <cell r="G2124" t="str">
            <v>Monthly</v>
          </cell>
          <cell r="H2124">
            <v>3</v>
          </cell>
          <cell r="I2124">
            <v>2482</v>
          </cell>
          <cell r="J2124" t="str">
            <v>Washington Federation of State Employees</v>
          </cell>
          <cell r="K2124" t="str">
            <v>per DOP website</v>
          </cell>
          <cell r="L2124">
            <v>41456</v>
          </cell>
          <cell r="M2124">
            <v>10015</v>
          </cell>
          <cell r="N2124" t="b">
            <v>1</v>
          </cell>
          <cell r="O2124">
            <v>2482</v>
          </cell>
        </row>
        <row r="2125">
          <cell r="E2125" t="str">
            <v>41TMONTHLY4WASHINGTON FEDERATION OF STATE EMPLOYEES</v>
          </cell>
          <cell r="F2125" t="str">
            <v>41T</v>
          </cell>
          <cell r="G2125" t="str">
            <v>Monthly</v>
          </cell>
          <cell r="H2125">
            <v>4</v>
          </cell>
          <cell r="I2125">
            <v>2598</v>
          </cell>
          <cell r="J2125" t="str">
            <v>Washington Federation of State Employees</v>
          </cell>
          <cell r="K2125" t="str">
            <v>per DOP website</v>
          </cell>
          <cell r="L2125">
            <v>41456</v>
          </cell>
          <cell r="M2125">
            <v>10016</v>
          </cell>
          <cell r="N2125" t="b">
            <v>1</v>
          </cell>
          <cell r="O2125">
            <v>2598</v>
          </cell>
        </row>
        <row r="2126">
          <cell r="E2126" t="str">
            <v>41TMONTHLY5WASHINGTON FEDERATION OF STATE EMPLOYEES</v>
          </cell>
          <cell r="F2126" t="str">
            <v>41T</v>
          </cell>
          <cell r="G2126" t="str">
            <v>Monthly</v>
          </cell>
          <cell r="H2126">
            <v>5</v>
          </cell>
          <cell r="I2126">
            <v>2724</v>
          </cell>
          <cell r="J2126" t="str">
            <v>Washington Federation of State Employees</v>
          </cell>
          <cell r="K2126" t="str">
            <v>per DOP website</v>
          </cell>
          <cell r="L2126">
            <v>41456</v>
          </cell>
          <cell r="M2126">
            <v>10017</v>
          </cell>
          <cell r="N2126" t="b">
            <v>1</v>
          </cell>
          <cell r="O2126">
            <v>2724</v>
          </cell>
        </row>
        <row r="2127">
          <cell r="E2127" t="str">
            <v>41TMONTHLY6WASHINGTON FEDERATION OF STATE EMPLOYEES</v>
          </cell>
          <cell r="F2127" t="str">
            <v>41T</v>
          </cell>
          <cell r="G2127" t="str">
            <v>Monthly</v>
          </cell>
          <cell r="H2127">
            <v>6</v>
          </cell>
          <cell r="I2127">
            <v>2855</v>
          </cell>
          <cell r="J2127" t="str">
            <v>Washington Federation of State Employees</v>
          </cell>
          <cell r="K2127" t="str">
            <v>per DOP website</v>
          </cell>
          <cell r="L2127">
            <v>41456</v>
          </cell>
          <cell r="M2127">
            <v>10018</v>
          </cell>
          <cell r="N2127" t="b">
            <v>1</v>
          </cell>
          <cell r="O2127">
            <v>2855</v>
          </cell>
        </row>
        <row r="2128">
          <cell r="E2128" t="str">
            <v>41TMONTHLY7WASHINGTON FEDERATION OF STATE EMPLOYEES</v>
          </cell>
          <cell r="F2128" t="str">
            <v>41T</v>
          </cell>
          <cell r="G2128" t="str">
            <v>Monthly</v>
          </cell>
          <cell r="H2128">
            <v>7</v>
          </cell>
          <cell r="I2128">
            <v>2994</v>
          </cell>
          <cell r="J2128" t="str">
            <v>Washington Federation of State Employees</v>
          </cell>
          <cell r="K2128" t="str">
            <v>per DOP website</v>
          </cell>
          <cell r="L2128">
            <v>41456</v>
          </cell>
          <cell r="M2128">
            <v>10019</v>
          </cell>
          <cell r="N2128" t="b">
            <v>1</v>
          </cell>
          <cell r="O2128">
            <v>2994</v>
          </cell>
        </row>
        <row r="2129">
          <cell r="E2129" t="str">
            <v>41TMONTHLY8WASHINGTON FEDERATION OF STATE EMPLOYEES</v>
          </cell>
          <cell r="F2129" t="str">
            <v>41T</v>
          </cell>
          <cell r="G2129" t="str">
            <v>Monthly</v>
          </cell>
          <cell r="H2129">
            <v>8</v>
          </cell>
          <cell r="I2129">
            <v>3135</v>
          </cell>
          <cell r="J2129" t="str">
            <v>Washington Federation of State Employees</v>
          </cell>
          <cell r="K2129" t="str">
            <v>per DOP website</v>
          </cell>
          <cell r="L2129">
            <v>41456</v>
          </cell>
          <cell r="M2129">
            <v>10020</v>
          </cell>
          <cell r="N2129" t="b">
            <v>1</v>
          </cell>
          <cell r="O2129">
            <v>3135</v>
          </cell>
        </row>
        <row r="2130">
          <cell r="E2130" t="str">
            <v>41TMONTHLY9WASHINGTON FEDERATION OF STATE EMPLOYEES</v>
          </cell>
          <cell r="F2130" t="str">
            <v>41T</v>
          </cell>
          <cell r="G2130" t="str">
            <v>Monthly</v>
          </cell>
          <cell r="H2130">
            <v>9</v>
          </cell>
          <cell r="I2130">
            <v>3293</v>
          </cell>
          <cell r="J2130" t="str">
            <v>Washington Federation of State Employees</v>
          </cell>
          <cell r="K2130" t="str">
            <v>per DOP website</v>
          </cell>
          <cell r="L2130">
            <v>41456</v>
          </cell>
          <cell r="M2130">
            <v>10021</v>
          </cell>
          <cell r="N2130" t="b">
            <v>1</v>
          </cell>
          <cell r="O2130">
            <v>3293</v>
          </cell>
        </row>
        <row r="2131">
          <cell r="E2131" t="str">
            <v>42EMONTHLYENON-REPRESENTED STATE EMPLOYEES</v>
          </cell>
          <cell r="F2131" t="str">
            <v>42E</v>
          </cell>
          <cell r="G2131" t="str">
            <v>Monthly</v>
          </cell>
          <cell r="H2131" t="str">
            <v>E</v>
          </cell>
          <cell r="I2131">
            <v>3063</v>
          </cell>
          <cell r="J2131" t="str">
            <v>Non-Represented State Employees</v>
          </cell>
          <cell r="K2131" t="str">
            <v>per DOP website</v>
          </cell>
          <cell r="L2131">
            <v>41456</v>
          </cell>
          <cell r="M2131">
            <v>11608</v>
          </cell>
          <cell r="N2131" t="b">
            <v>1</v>
          </cell>
          <cell r="O2131">
            <v>3063</v>
          </cell>
        </row>
        <row r="2132">
          <cell r="E2132" t="str">
            <v>42EMONTHLYFNON-REPRESENTED STATE EMPLOYEES</v>
          </cell>
          <cell r="F2132" t="str">
            <v>42E</v>
          </cell>
          <cell r="G2132" t="str">
            <v>Monthly</v>
          </cell>
          <cell r="H2132" t="str">
            <v>F</v>
          </cell>
          <cell r="I2132">
            <v>3135</v>
          </cell>
          <cell r="J2132" t="str">
            <v>Non-Represented State Employees</v>
          </cell>
          <cell r="K2132" t="str">
            <v>per DOP website</v>
          </cell>
          <cell r="L2132">
            <v>41456</v>
          </cell>
          <cell r="M2132">
            <v>11609</v>
          </cell>
          <cell r="N2132" t="b">
            <v>1</v>
          </cell>
          <cell r="O2132">
            <v>3135</v>
          </cell>
        </row>
        <row r="2133">
          <cell r="E2133" t="str">
            <v>42EMONTHLYGNON-REPRESENTED STATE EMPLOYEES</v>
          </cell>
          <cell r="F2133" t="str">
            <v>42E</v>
          </cell>
          <cell r="G2133" t="str">
            <v>Monthly</v>
          </cell>
          <cell r="H2133" t="str">
            <v>G</v>
          </cell>
          <cell r="I2133">
            <v>3213</v>
          </cell>
          <cell r="J2133" t="str">
            <v>Non-Represented State Employees</v>
          </cell>
          <cell r="K2133" t="str">
            <v>per DOP website</v>
          </cell>
          <cell r="L2133">
            <v>41456</v>
          </cell>
          <cell r="M2133">
            <v>11610</v>
          </cell>
          <cell r="N2133" t="b">
            <v>1</v>
          </cell>
          <cell r="O2133">
            <v>3213</v>
          </cell>
        </row>
        <row r="2134">
          <cell r="E2134" t="str">
            <v>42EMONTHLYHNON-REPRESENTED STATE EMPLOYEES</v>
          </cell>
          <cell r="F2134" t="str">
            <v>42E</v>
          </cell>
          <cell r="G2134" t="str">
            <v>Monthly</v>
          </cell>
          <cell r="H2134" t="str">
            <v>H</v>
          </cell>
          <cell r="I2134">
            <v>3293</v>
          </cell>
          <cell r="J2134" t="str">
            <v>Non-Represented State Employees</v>
          </cell>
          <cell r="K2134" t="str">
            <v>per DOP website</v>
          </cell>
          <cell r="L2134">
            <v>41456</v>
          </cell>
          <cell r="M2134">
            <v>11611</v>
          </cell>
          <cell r="N2134" t="b">
            <v>1</v>
          </cell>
          <cell r="O2134">
            <v>3293</v>
          </cell>
        </row>
        <row r="2135">
          <cell r="E2135" t="str">
            <v>42EMONTHLYINON-REPRESENTED STATE EMPLOYEES</v>
          </cell>
          <cell r="F2135" t="str">
            <v>42E</v>
          </cell>
          <cell r="G2135" t="str">
            <v>Monthly</v>
          </cell>
          <cell r="H2135" t="str">
            <v>I</v>
          </cell>
          <cell r="I2135">
            <v>3377</v>
          </cell>
          <cell r="J2135" t="str">
            <v>Non-Represented State Employees</v>
          </cell>
          <cell r="K2135" t="str">
            <v>per DOP website</v>
          </cell>
          <cell r="L2135">
            <v>41456</v>
          </cell>
          <cell r="M2135">
            <v>11612</v>
          </cell>
          <cell r="N2135" t="b">
            <v>1</v>
          </cell>
          <cell r="O2135">
            <v>3377</v>
          </cell>
        </row>
        <row r="2136">
          <cell r="E2136" t="str">
            <v>42EMONTHLYJNON-REPRESENTED STATE EMPLOYEES</v>
          </cell>
          <cell r="F2136" t="str">
            <v>42E</v>
          </cell>
          <cell r="G2136" t="str">
            <v>Monthly</v>
          </cell>
          <cell r="H2136" t="str">
            <v>J</v>
          </cell>
          <cell r="I2136">
            <v>3459</v>
          </cell>
          <cell r="J2136" t="str">
            <v>Non-Represented State Employees</v>
          </cell>
          <cell r="K2136" t="str">
            <v>per DOP website</v>
          </cell>
          <cell r="L2136">
            <v>41456</v>
          </cell>
          <cell r="M2136">
            <v>11613</v>
          </cell>
          <cell r="N2136" t="b">
            <v>1</v>
          </cell>
          <cell r="O2136">
            <v>3459</v>
          </cell>
        </row>
        <row r="2137">
          <cell r="E2137" t="str">
            <v>42EMONTHLYKNON-REPRESENTED STATE EMPLOYEES</v>
          </cell>
          <cell r="F2137" t="str">
            <v>42E</v>
          </cell>
          <cell r="G2137" t="str">
            <v>Monthly</v>
          </cell>
          <cell r="H2137" t="str">
            <v>K</v>
          </cell>
          <cell r="I2137">
            <v>3549</v>
          </cell>
          <cell r="J2137" t="str">
            <v>Non-Represented State Employees</v>
          </cell>
          <cell r="K2137" t="str">
            <v>per DOP website</v>
          </cell>
          <cell r="L2137">
            <v>41456</v>
          </cell>
          <cell r="M2137">
            <v>11614</v>
          </cell>
          <cell r="N2137" t="b">
            <v>1</v>
          </cell>
          <cell r="O2137">
            <v>3549</v>
          </cell>
        </row>
        <row r="2138">
          <cell r="E2138" t="str">
            <v>42EMONTHLYLNON-REPRESENTED STATE EMPLOYEES</v>
          </cell>
          <cell r="F2138" t="str">
            <v>42E</v>
          </cell>
          <cell r="G2138" t="str">
            <v>Monthly</v>
          </cell>
          <cell r="H2138" t="str">
            <v>L</v>
          </cell>
          <cell r="I2138">
            <v>3631</v>
          </cell>
          <cell r="J2138" t="str">
            <v>Non-Represented State Employees</v>
          </cell>
          <cell r="K2138" t="str">
            <v>per DOP website</v>
          </cell>
          <cell r="L2138">
            <v>41456</v>
          </cell>
          <cell r="M2138">
            <v>11615</v>
          </cell>
          <cell r="N2138" t="b">
            <v>1</v>
          </cell>
          <cell r="O2138">
            <v>3631</v>
          </cell>
        </row>
        <row r="2139">
          <cell r="E2139" t="str">
            <v>42EMONTHLYMNON-REPRESENTED STATE EMPLOYEES</v>
          </cell>
          <cell r="F2139" t="str">
            <v>42E</v>
          </cell>
          <cell r="G2139" t="str">
            <v>Monthly</v>
          </cell>
          <cell r="H2139" t="str">
            <v>M</v>
          </cell>
          <cell r="I2139">
            <v>3726</v>
          </cell>
          <cell r="J2139" t="str">
            <v>Non-Represented State Employees</v>
          </cell>
          <cell r="K2139" t="str">
            <v>per DOP website</v>
          </cell>
          <cell r="L2139">
            <v>41456</v>
          </cell>
          <cell r="M2139">
            <v>11615</v>
          </cell>
          <cell r="N2139" t="b">
            <v>1</v>
          </cell>
          <cell r="O2139">
            <v>3726</v>
          </cell>
        </row>
        <row r="2140">
          <cell r="E2140" t="str">
            <v>42GMONTHLYGCOALITION</v>
          </cell>
          <cell r="F2140" t="str">
            <v>42G</v>
          </cell>
          <cell r="G2140" t="str">
            <v>Monthly</v>
          </cell>
          <cell r="H2140" t="str">
            <v>G</v>
          </cell>
          <cell r="I2140">
            <v>3213</v>
          </cell>
          <cell r="J2140" t="str">
            <v>Coalition</v>
          </cell>
          <cell r="K2140" t="str">
            <v>per DOP website</v>
          </cell>
          <cell r="L2140">
            <v>41456</v>
          </cell>
          <cell r="M2140">
            <v>11684</v>
          </cell>
          <cell r="N2140" t="b">
            <v>1</v>
          </cell>
          <cell r="O2140">
            <v>3213</v>
          </cell>
        </row>
        <row r="2141">
          <cell r="E2141" t="str">
            <v>42GMONTHLYGNON-REPRESENTED STATE EMPLOYEES</v>
          </cell>
          <cell r="F2141" t="str">
            <v>42G</v>
          </cell>
          <cell r="G2141" t="str">
            <v>Monthly</v>
          </cell>
          <cell r="H2141" t="str">
            <v>G</v>
          </cell>
          <cell r="I2141">
            <v>3213</v>
          </cell>
          <cell r="J2141" t="str">
            <v>Non-Represented State Employees</v>
          </cell>
          <cell r="K2141" t="str">
            <v>per DOP website</v>
          </cell>
          <cell r="L2141">
            <v>41456</v>
          </cell>
          <cell r="M2141">
            <v>11685</v>
          </cell>
          <cell r="N2141" t="b">
            <v>1</v>
          </cell>
          <cell r="O2141">
            <v>3213</v>
          </cell>
        </row>
        <row r="2142">
          <cell r="E2142" t="str">
            <v>42GMONTHLYGTEAMSTERS LOCAL UNION NUMBER 117</v>
          </cell>
          <cell r="F2142" t="str">
            <v>42G</v>
          </cell>
          <cell r="G2142" t="str">
            <v>Monthly</v>
          </cell>
          <cell r="H2142" t="str">
            <v>G</v>
          </cell>
          <cell r="I2142">
            <v>3254</v>
          </cell>
          <cell r="J2142" t="str">
            <v>Teamsters Local Union Number 117</v>
          </cell>
          <cell r="K2142" t="str">
            <v>per DOP website</v>
          </cell>
          <cell r="L2142">
            <v>41456</v>
          </cell>
          <cell r="M2142">
            <v>11686</v>
          </cell>
          <cell r="N2142" t="b">
            <v>1</v>
          </cell>
          <cell r="O2142">
            <v>3254</v>
          </cell>
        </row>
        <row r="2143">
          <cell r="E2143" t="str">
            <v>42GMONTHLYGWASHINGTON FEDERATION OF STATE EMPLOYEES</v>
          </cell>
          <cell r="F2143" t="str">
            <v>42G</v>
          </cell>
          <cell r="G2143" t="str">
            <v>Monthly</v>
          </cell>
          <cell r="H2143" t="str">
            <v>G</v>
          </cell>
          <cell r="I2143">
            <v>3213</v>
          </cell>
          <cell r="J2143" t="str">
            <v>Washington Federation of State Employees</v>
          </cell>
          <cell r="K2143" t="str">
            <v>per DOP website</v>
          </cell>
          <cell r="L2143">
            <v>41456</v>
          </cell>
          <cell r="M2143">
            <v>11687</v>
          </cell>
          <cell r="N2143" t="b">
            <v>1</v>
          </cell>
          <cell r="O2143">
            <v>3213</v>
          </cell>
        </row>
        <row r="2144">
          <cell r="E2144" t="str">
            <v>42GMONTHLYGWASHINGTON PUBLIC EMPLOYEES ASSOCIATION</v>
          </cell>
          <cell r="F2144" t="str">
            <v>42G</v>
          </cell>
          <cell r="G2144" t="str">
            <v>Monthly</v>
          </cell>
          <cell r="H2144" t="str">
            <v>G</v>
          </cell>
          <cell r="I2144">
            <v>3213</v>
          </cell>
          <cell r="J2144" t="str">
            <v>Washington Public Employees Association</v>
          </cell>
          <cell r="K2144" t="str">
            <v>per DOP website</v>
          </cell>
          <cell r="L2144">
            <v>41456</v>
          </cell>
          <cell r="M2144">
            <v>11688</v>
          </cell>
          <cell r="N2144" t="b">
            <v>1</v>
          </cell>
          <cell r="O2144">
            <v>3213</v>
          </cell>
        </row>
        <row r="2145">
          <cell r="E2145" t="str">
            <v>42GMONTHLYHCOALITION</v>
          </cell>
          <cell r="F2145" t="str">
            <v>42G</v>
          </cell>
          <cell r="G2145" t="str">
            <v>Monthly</v>
          </cell>
          <cell r="H2145" t="str">
            <v>H</v>
          </cell>
          <cell r="I2145">
            <v>3293</v>
          </cell>
          <cell r="J2145" t="str">
            <v>Coalition</v>
          </cell>
          <cell r="K2145" t="str">
            <v>per DOP website</v>
          </cell>
          <cell r="L2145">
            <v>41456</v>
          </cell>
          <cell r="M2145">
            <v>11689</v>
          </cell>
          <cell r="N2145" t="b">
            <v>1</v>
          </cell>
          <cell r="O2145">
            <v>3293</v>
          </cell>
        </row>
        <row r="2146">
          <cell r="E2146" t="str">
            <v>42GMONTHLYHNON-REPRESENTED STATE EMPLOYEES</v>
          </cell>
          <cell r="F2146" t="str">
            <v>42G</v>
          </cell>
          <cell r="G2146" t="str">
            <v>Monthly</v>
          </cell>
          <cell r="H2146" t="str">
            <v>H</v>
          </cell>
          <cell r="I2146">
            <v>3293</v>
          </cell>
          <cell r="J2146" t="str">
            <v>Non-Represented State Employees</v>
          </cell>
          <cell r="K2146" t="str">
            <v>per DOP website</v>
          </cell>
          <cell r="L2146">
            <v>41456</v>
          </cell>
          <cell r="M2146">
            <v>11690</v>
          </cell>
          <cell r="N2146" t="b">
            <v>1</v>
          </cell>
          <cell r="O2146">
            <v>3293</v>
          </cell>
        </row>
        <row r="2147">
          <cell r="E2147" t="str">
            <v>42GMONTHLYHTEAMSTERS LOCAL UNION NUMBER 117</v>
          </cell>
          <cell r="F2147" t="str">
            <v>42G</v>
          </cell>
          <cell r="G2147" t="str">
            <v>Monthly</v>
          </cell>
          <cell r="H2147" t="str">
            <v>H</v>
          </cell>
          <cell r="I2147">
            <v>3334</v>
          </cell>
          <cell r="J2147" t="str">
            <v>Teamsters Local Union Number 117</v>
          </cell>
          <cell r="K2147" t="str">
            <v>per DOP website</v>
          </cell>
          <cell r="L2147">
            <v>41456</v>
          </cell>
          <cell r="M2147">
            <v>11691</v>
          </cell>
          <cell r="N2147" t="b">
            <v>1</v>
          </cell>
          <cell r="O2147">
            <v>3334</v>
          </cell>
        </row>
        <row r="2148">
          <cell r="E2148" t="str">
            <v>42GMONTHLYHWASHINGTON FEDERATION OF STATE EMPLOYEES</v>
          </cell>
          <cell r="F2148" t="str">
            <v>42G</v>
          </cell>
          <cell r="G2148" t="str">
            <v>Monthly</v>
          </cell>
          <cell r="H2148" t="str">
            <v>H</v>
          </cell>
          <cell r="I2148">
            <v>3293</v>
          </cell>
          <cell r="J2148" t="str">
            <v>Washington Federation of State Employees</v>
          </cell>
          <cell r="K2148" t="str">
            <v>per DOP website</v>
          </cell>
          <cell r="L2148">
            <v>41456</v>
          </cell>
          <cell r="M2148">
            <v>11692</v>
          </cell>
          <cell r="N2148" t="b">
            <v>1</v>
          </cell>
          <cell r="O2148">
            <v>3293</v>
          </cell>
        </row>
        <row r="2149">
          <cell r="E2149" t="str">
            <v>42GMONTHLYHWASHINGTON PUBLIC EMPLOYEES ASSOCIATION</v>
          </cell>
          <cell r="F2149" t="str">
            <v>42G</v>
          </cell>
          <cell r="G2149" t="str">
            <v>Monthly</v>
          </cell>
          <cell r="H2149" t="str">
            <v>H</v>
          </cell>
          <cell r="I2149">
            <v>3293</v>
          </cell>
          <cell r="J2149" t="str">
            <v>Washington Public Employees Association</v>
          </cell>
          <cell r="K2149" t="str">
            <v>per DOP website</v>
          </cell>
          <cell r="L2149">
            <v>41456</v>
          </cell>
          <cell r="M2149">
            <v>11693</v>
          </cell>
          <cell r="N2149" t="b">
            <v>1</v>
          </cell>
          <cell r="O2149">
            <v>3293</v>
          </cell>
        </row>
        <row r="2150">
          <cell r="E2150" t="str">
            <v>42GMONTHLYICOALITION</v>
          </cell>
          <cell r="F2150" t="str">
            <v>42G</v>
          </cell>
          <cell r="G2150" t="str">
            <v>Monthly</v>
          </cell>
          <cell r="H2150" t="str">
            <v>I</v>
          </cell>
          <cell r="I2150">
            <v>3377</v>
          </cell>
          <cell r="J2150" t="str">
            <v>Coalition</v>
          </cell>
          <cell r="K2150" t="str">
            <v>per DOP website</v>
          </cell>
          <cell r="L2150">
            <v>41456</v>
          </cell>
          <cell r="M2150">
            <v>11694</v>
          </cell>
          <cell r="N2150" t="b">
            <v>1</v>
          </cell>
          <cell r="O2150">
            <v>3377</v>
          </cell>
        </row>
        <row r="2151">
          <cell r="E2151" t="str">
            <v>42GMONTHLYINON-REPRESENTED STATE EMPLOYEES</v>
          </cell>
          <cell r="F2151" t="str">
            <v>42G</v>
          </cell>
          <cell r="G2151" t="str">
            <v>Monthly</v>
          </cell>
          <cell r="H2151" t="str">
            <v>I</v>
          </cell>
          <cell r="I2151">
            <v>3377</v>
          </cell>
          <cell r="J2151" t="str">
            <v>Non-Represented State Employees</v>
          </cell>
          <cell r="K2151" t="str">
            <v>per DOP website</v>
          </cell>
          <cell r="L2151">
            <v>41456</v>
          </cell>
          <cell r="M2151">
            <v>11695</v>
          </cell>
          <cell r="N2151" t="b">
            <v>1</v>
          </cell>
          <cell r="O2151">
            <v>3377</v>
          </cell>
        </row>
        <row r="2152">
          <cell r="E2152" t="str">
            <v>42GMONTHLYITEAMSTERS LOCAL UNION NUMBER 117</v>
          </cell>
          <cell r="F2152" t="str">
            <v>42G</v>
          </cell>
          <cell r="G2152" t="str">
            <v>Monthly</v>
          </cell>
          <cell r="H2152" t="str">
            <v>I</v>
          </cell>
          <cell r="I2152">
            <v>3420</v>
          </cell>
          <cell r="J2152" t="str">
            <v>Teamsters Local Union Number 117</v>
          </cell>
          <cell r="K2152" t="str">
            <v>per DOP website</v>
          </cell>
          <cell r="L2152">
            <v>41456</v>
          </cell>
          <cell r="M2152">
            <v>11696</v>
          </cell>
          <cell r="N2152" t="b">
            <v>1</v>
          </cell>
          <cell r="O2152">
            <v>3420</v>
          </cell>
        </row>
        <row r="2153">
          <cell r="E2153" t="str">
            <v>42GMONTHLYIWASHINGTON FEDERATION OF STATE EMPLOYEES</v>
          </cell>
          <cell r="F2153" t="str">
            <v>42G</v>
          </cell>
          <cell r="G2153" t="str">
            <v>Monthly</v>
          </cell>
          <cell r="H2153" t="str">
            <v>I</v>
          </cell>
          <cell r="I2153">
            <v>3377</v>
          </cell>
          <cell r="J2153" t="str">
            <v>Washington Federation of State Employees</v>
          </cell>
          <cell r="K2153" t="str">
            <v>per DOP website</v>
          </cell>
          <cell r="L2153">
            <v>41456</v>
          </cell>
          <cell r="M2153">
            <v>11697</v>
          </cell>
          <cell r="N2153" t="b">
            <v>1</v>
          </cell>
          <cell r="O2153">
            <v>3377</v>
          </cell>
        </row>
        <row r="2154">
          <cell r="E2154" t="str">
            <v>42GMONTHLYIWASHINGTON PUBLIC EMPLOYEES ASSOCIATION</v>
          </cell>
          <cell r="F2154" t="str">
            <v>42G</v>
          </cell>
          <cell r="G2154" t="str">
            <v>Monthly</v>
          </cell>
          <cell r="H2154" t="str">
            <v>I</v>
          </cell>
          <cell r="I2154">
            <v>3377</v>
          </cell>
          <cell r="J2154" t="str">
            <v>Washington Public Employees Association</v>
          </cell>
          <cell r="K2154" t="str">
            <v>per DOP website</v>
          </cell>
          <cell r="L2154">
            <v>41456</v>
          </cell>
          <cell r="M2154">
            <v>11698</v>
          </cell>
          <cell r="N2154" t="b">
            <v>1</v>
          </cell>
          <cell r="O2154">
            <v>3377</v>
          </cell>
        </row>
        <row r="2155">
          <cell r="E2155" t="str">
            <v>42GMONTHLYJCOALITION</v>
          </cell>
          <cell r="F2155" t="str">
            <v>42G</v>
          </cell>
          <cell r="G2155" t="str">
            <v>Monthly</v>
          </cell>
          <cell r="H2155" t="str">
            <v>J</v>
          </cell>
          <cell r="I2155">
            <v>3459</v>
          </cell>
          <cell r="J2155" t="str">
            <v>Coalition</v>
          </cell>
          <cell r="K2155" t="str">
            <v>per DOP website</v>
          </cell>
          <cell r="L2155">
            <v>41456</v>
          </cell>
          <cell r="M2155">
            <v>11699</v>
          </cell>
          <cell r="N2155" t="b">
            <v>1</v>
          </cell>
          <cell r="O2155">
            <v>3459</v>
          </cell>
        </row>
        <row r="2156">
          <cell r="E2156" t="str">
            <v>42GMONTHLYJNON-REPRESENTED STATE EMPLOYEES</v>
          </cell>
          <cell r="F2156" t="str">
            <v>42G</v>
          </cell>
          <cell r="G2156" t="str">
            <v>Monthly</v>
          </cell>
          <cell r="H2156" t="str">
            <v>J</v>
          </cell>
          <cell r="I2156">
            <v>3459</v>
          </cell>
          <cell r="J2156" t="str">
            <v>Non-Represented State Employees</v>
          </cell>
          <cell r="K2156" t="str">
            <v>per DOP website</v>
          </cell>
          <cell r="L2156">
            <v>41456</v>
          </cell>
          <cell r="M2156">
            <v>11700</v>
          </cell>
          <cell r="N2156" t="b">
            <v>1</v>
          </cell>
          <cell r="O2156">
            <v>3459</v>
          </cell>
        </row>
        <row r="2157">
          <cell r="E2157" t="str">
            <v>42GMONTHLYJTEAMSTERS LOCAL UNION NUMBER 117</v>
          </cell>
          <cell r="F2157" t="str">
            <v>42G</v>
          </cell>
          <cell r="G2157" t="str">
            <v>Monthly</v>
          </cell>
          <cell r="H2157" t="str">
            <v>J</v>
          </cell>
          <cell r="I2157">
            <v>3503</v>
          </cell>
          <cell r="J2157" t="str">
            <v>Teamsters Local Union Number 117</v>
          </cell>
          <cell r="K2157" t="str">
            <v>per DOP website</v>
          </cell>
          <cell r="L2157">
            <v>41456</v>
          </cell>
          <cell r="M2157">
            <v>11701</v>
          </cell>
          <cell r="N2157" t="b">
            <v>1</v>
          </cell>
          <cell r="O2157">
            <v>3503</v>
          </cell>
        </row>
        <row r="2158">
          <cell r="E2158" t="str">
            <v>42GMONTHLYJWASHINGTON FEDERATION OF STATE EMPLOYEES</v>
          </cell>
          <cell r="F2158" t="str">
            <v>42G</v>
          </cell>
          <cell r="G2158" t="str">
            <v>Monthly</v>
          </cell>
          <cell r="H2158" t="str">
            <v>J</v>
          </cell>
          <cell r="I2158">
            <v>3459</v>
          </cell>
          <cell r="J2158" t="str">
            <v>Washington Federation of State Employees</v>
          </cell>
          <cell r="K2158" t="str">
            <v>per DOP website</v>
          </cell>
          <cell r="L2158">
            <v>41456</v>
          </cell>
          <cell r="M2158">
            <v>11702</v>
          </cell>
          <cell r="N2158" t="b">
            <v>1</v>
          </cell>
          <cell r="O2158">
            <v>3459</v>
          </cell>
        </row>
        <row r="2159">
          <cell r="E2159" t="str">
            <v>42GMONTHLYJWASHINGTON PUBLIC EMPLOYEES ASSOCIATION</v>
          </cell>
          <cell r="F2159" t="str">
            <v>42G</v>
          </cell>
          <cell r="G2159" t="str">
            <v>Monthly</v>
          </cell>
          <cell r="H2159" t="str">
            <v>J</v>
          </cell>
          <cell r="I2159">
            <v>3459</v>
          </cell>
          <cell r="J2159" t="str">
            <v>Washington Public Employees Association</v>
          </cell>
          <cell r="K2159" t="str">
            <v>per DOP website</v>
          </cell>
          <cell r="L2159">
            <v>41456</v>
          </cell>
          <cell r="M2159">
            <v>11703</v>
          </cell>
          <cell r="N2159" t="b">
            <v>1</v>
          </cell>
          <cell r="O2159">
            <v>3459</v>
          </cell>
        </row>
        <row r="2160">
          <cell r="E2160" t="str">
            <v>42GMONTHLYKCOALITION</v>
          </cell>
          <cell r="F2160" t="str">
            <v>42G</v>
          </cell>
          <cell r="G2160" t="str">
            <v>Monthly</v>
          </cell>
          <cell r="H2160" t="str">
            <v>K</v>
          </cell>
          <cell r="I2160">
            <v>3549</v>
          </cell>
          <cell r="J2160" t="str">
            <v>Coalition</v>
          </cell>
          <cell r="K2160" t="str">
            <v>per DOP website</v>
          </cell>
          <cell r="L2160">
            <v>41456</v>
          </cell>
          <cell r="M2160">
            <v>11704</v>
          </cell>
          <cell r="N2160" t="b">
            <v>1</v>
          </cell>
          <cell r="O2160">
            <v>3549</v>
          </cell>
        </row>
        <row r="2161">
          <cell r="E2161" t="str">
            <v>42GMONTHLYKNON-REPRESENTED STATE EMPLOYEES</v>
          </cell>
          <cell r="F2161" t="str">
            <v>42G</v>
          </cell>
          <cell r="G2161" t="str">
            <v>Monthly</v>
          </cell>
          <cell r="H2161" t="str">
            <v>K</v>
          </cell>
          <cell r="I2161">
            <v>3549</v>
          </cell>
          <cell r="J2161" t="str">
            <v>Non-Represented State Employees</v>
          </cell>
          <cell r="K2161" t="str">
            <v>per DOP website</v>
          </cell>
          <cell r="L2161">
            <v>41456</v>
          </cell>
          <cell r="M2161">
            <v>11705</v>
          </cell>
          <cell r="N2161" t="b">
            <v>1</v>
          </cell>
          <cell r="O2161">
            <v>3549</v>
          </cell>
        </row>
        <row r="2162">
          <cell r="E2162" t="str">
            <v>42GMONTHLYKTEAMSTERS LOCAL UNION NUMBER 117</v>
          </cell>
          <cell r="F2162" t="str">
            <v>42G</v>
          </cell>
          <cell r="G2162" t="str">
            <v>Monthly</v>
          </cell>
          <cell r="H2162" t="str">
            <v>K</v>
          </cell>
          <cell r="I2162">
            <v>3593</v>
          </cell>
          <cell r="J2162" t="str">
            <v>Teamsters Local Union Number 117</v>
          </cell>
          <cell r="K2162" t="str">
            <v>per DOP website</v>
          </cell>
          <cell r="L2162">
            <v>41456</v>
          </cell>
          <cell r="M2162">
            <v>11706</v>
          </cell>
          <cell r="N2162" t="b">
            <v>1</v>
          </cell>
          <cell r="O2162">
            <v>3593</v>
          </cell>
        </row>
        <row r="2163">
          <cell r="E2163" t="str">
            <v>42GMONTHLYKWASHINGTON FEDERATION OF STATE EMPLOYEES</v>
          </cell>
          <cell r="F2163" t="str">
            <v>42G</v>
          </cell>
          <cell r="G2163" t="str">
            <v>Monthly</v>
          </cell>
          <cell r="H2163" t="str">
            <v>K</v>
          </cell>
          <cell r="I2163">
            <v>3549</v>
          </cell>
          <cell r="J2163" t="str">
            <v>Washington Federation of State Employees</v>
          </cell>
          <cell r="K2163" t="str">
            <v>per DOP website</v>
          </cell>
          <cell r="L2163">
            <v>41456</v>
          </cell>
          <cell r="M2163">
            <v>11707</v>
          </cell>
          <cell r="N2163" t="b">
            <v>1</v>
          </cell>
          <cell r="O2163">
            <v>3549</v>
          </cell>
        </row>
        <row r="2164">
          <cell r="E2164" t="str">
            <v>42GMONTHLYKWASHINGTON PUBLIC EMPLOYEES ASSOCIATION</v>
          </cell>
          <cell r="F2164" t="str">
            <v>42G</v>
          </cell>
          <cell r="G2164" t="str">
            <v>Monthly</v>
          </cell>
          <cell r="H2164" t="str">
            <v>K</v>
          </cell>
          <cell r="I2164">
            <v>3549</v>
          </cell>
          <cell r="J2164" t="str">
            <v>Washington Public Employees Association</v>
          </cell>
          <cell r="K2164" t="str">
            <v>per DOP website</v>
          </cell>
          <cell r="L2164">
            <v>41456</v>
          </cell>
          <cell r="M2164">
            <v>11708</v>
          </cell>
          <cell r="N2164" t="b">
            <v>1</v>
          </cell>
          <cell r="O2164">
            <v>3549</v>
          </cell>
        </row>
        <row r="2165">
          <cell r="E2165" t="str">
            <v>42GMONTHLYLCOALITION</v>
          </cell>
          <cell r="F2165" t="str">
            <v>42G</v>
          </cell>
          <cell r="G2165" t="str">
            <v>Monthly</v>
          </cell>
          <cell r="H2165" t="str">
            <v>L</v>
          </cell>
          <cell r="I2165">
            <v>3631</v>
          </cell>
          <cell r="J2165" t="str">
            <v>Coalition</v>
          </cell>
          <cell r="K2165" t="str">
            <v>per DOP website</v>
          </cell>
          <cell r="L2165">
            <v>41456</v>
          </cell>
          <cell r="M2165">
            <v>11709</v>
          </cell>
          <cell r="N2165" t="b">
            <v>1</v>
          </cell>
          <cell r="O2165">
            <v>3631</v>
          </cell>
        </row>
        <row r="2166">
          <cell r="E2166" t="str">
            <v>42GMONTHLYLNON-REPRESENTED STATE EMPLOYEES</v>
          </cell>
          <cell r="F2166" t="str">
            <v>42G</v>
          </cell>
          <cell r="G2166" t="str">
            <v>Monthly</v>
          </cell>
          <cell r="H2166" t="str">
            <v>L</v>
          </cell>
          <cell r="I2166">
            <v>3631</v>
          </cell>
          <cell r="J2166" t="str">
            <v>Non-Represented State Employees</v>
          </cell>
          <cell r="K2166" t="str">
            <v>per DOP website</v>
          </cell>
          <cell r="L2166">
            <v>41456</v>
          </cell>
          <cell r="M2166">
            <v>11710</v>
          </cell>
          <cell r="N2166" t="b">
            <v>1</v>
          </cell>
          <cell r="O2166">
            <v>3631</v>
          </cell>
        </row>
        <row r="2167">
          <cell r="E2167" t="str">
            <v>42GMONTHLYLTEAMSTERS LOCAL UNION NUMBER 117</v>
          </cell>
          <cell r="F2167" t="str">
            <v>42G</v>
          </cell>
          <cell r="G2167" t="str">
            <v>Monthly</v>
          </cell>
          <cell r="H2167" t="str">
            <v>L</v>
          </cell>
          <cell r="I2167">
            <v>3678</v>
          </cell>
          <cell r="J2167" t="str">
            <v>Teamsters Local Union Number 117</v>
          </cell>
          <cell r="K2167" t="str">
            <v>per DOP website</v>
          </cell>
          <cell r="L2167">
            <v>41456</v>
          </cell>
          <cell r="M2167">
            <v>11711</v>
          </cell>
          <cell r="N2167" t="b">
            <v>1</v>
          </cell>
          <cell r="O2167">
            <v>3678</v>
          </cell>
        </row>
        <row r="2168">
          <cell r="E2168" t="str">
            <v>42GMONTHLYLWASHINGTON FEDERATION OF STATE EMPLOYEES</v>
          </cell>
          <cell r="F2168" t="str">
            <v>42G</v>
          </cell>
          <cell r="G2168" t="str">
            <v>Monthly</v>
          </cell>
          <cell r="H2168" t="str">
            <v>L</v>
          </cell>
          <cell r="I2168">
            <v>3631</v>
          </cell>
          <cell r="J2168" t="str">
            <v>Washington Federation of State Employees</v>
          </cell>
          <cell r="K2168" t="str">
            <v>per DOP website</v>
          </cell>
          <cell r="L2168">
            <v>41456</v>
          </cell>
          <cell r="M2168">
            <v>11712</v>
          </cell>
          <cell r="N2168" t="b">
            <v>1</v>
          </cell>
          <cell r="O2168">
            <v>3631</v>
          </cell>
        </row>
        <row r="2169">
          <cell r="E2169" t="str">
            <v>42GMONTHLYLWASHINGTON PUBLIC EMPLOYEES ASSOCIATION</v>
          </cell>
          <cell r="F2169" t="str">
            <v>42G</v>
          </cell>
          <cell r="G2169" t="str">
            <v>Monthly</v>
          </cell>
          <cell r="H2169" t="str">
            <v>L</v>
          </cell>
          <cell r="I2169">
            <v>3631</v>
          </cell>
          <cell r="J2169" t="str">
            <v>Washington Public Employees Association</v>
          </cell>
          <cell r="K2169" t="str">
            <v>per DOP website</v>
          </cell>
          <cell r="L2169">
            <v>41456</v>
          </cell>
          <cell r="M2169">
            <v>11713</v>
          </cell>
          <cell r="N2169" t="b">
            <v>1</v>
          </cell>
          <cell r="O2169">
            <v>3631</v>
          </cell>
        </row>
        <row r="2170">
          <cell r="E2170" t="str">
            <v>42GMONTHLYMCOALITION</v>
          </cell>
          <cell r="F2170" t="str">
            <v>42G</v>
          </cell>
          <cell r="G2170" t="str">
            <v>Monthly</v>
          </cell>
          <cell r="H2170" t="str">
            <v>M</v>
          </cell>
          <cell r="I2170">
            <v>3726</v>
          </cell>
          <cell r="J2170" t="str">
            <v>Coalition</v>
          </cell>
          <cell r="K2170" t="str">
            <v>per DOP website</v>
          </cell>
          <cell r="L2170">
            <v>41456</v>
          </cell>
          <cell r="M2170">
            <v>11709</v>
          </cell>
          <cell r="N2170" t="b">
            <v>1</v>
          </cell>
          <cell r="O2170">
            <v>3726</v>
          </cell>
        </row>
        <row r="2171">
          <cell r="E2171" t="str">
            <v>42GMONTHLYMNON-REPRESENTED STATE EMPLOYEES</v>
          </cell>
          <cell r="F2171" t="str">
            <v>42G</v>
          </cell>
          <cell r="G2171" t="str">
            <v>Monthly</v>
          </cell>
          <cell r="H2171" t="str">
            <v>M</v>
          </cell>
          <cell r="I2171">
            <v>3726</v>
          </cell>
          <cell r="J2171" t="str">
            <v>Non-Represented State Employees</v>
          </cell>
          <cell r="K2171" t="str">
            <v>per DOP website</v>
          </cell>
          <cell r="L2171">
            <v>41456</v>
          </cell>
          <cell r="M2171">
            <v>11710</v>
          </cell>
          <cell r="N2171" t="b">
            <v>1</v>
          </cell>
          <cell r="O2171">
            <v>3726</v>
          </cell>
        </row>
        <row r="2172">
          <cell r="E2172" t="str">
            <v>42GMONTHLYMTEAMSTERS LOCAL UNION NUMBER 117</v>
          </cell>
          <cell r="F2172" t="str">
            <v>42G</v>
          </cell>
          <cell r="G2172" t="str">
            <v>Monthly</v>
          </cell>
          <cell r="H2172" t="str">
            <v>M</v>
          </cell>
          <cell r="I2172">
            <v>3774</v>
          </cell>
          <cell r="J2172" t="str">
            <v>Teamsters Local Union Number 117</v>
          </cell>
          <cell r="K2172" t="str">
            <v>per DOP website</v>
          </cell>
          <cell r="L2172">
            <v>41456</v>
          </cell>
          <cell r="M2172">
            <v>11711</v>
          </cell>
          <cell r="N2172" t="b">
            <v>1</v>
          </cell>
          <cell r="O2172">
            <v>3774</v>
          </cell>
        </row>
        <row r="2173">
          <cell r="E2173" t="str">
            <v>42GMONTHLYMWASHINGTON FEDERATION OF STATE EMPLOYEES</v>
          </cell>
          <cell r="F2173" t="str">
            <v>42G</v>
          </cell>
          <cell r="G2173" t="str">
            <v>Monthly</v>
          </cell>
          <cell r="H2173" t="str">
            <v>M</v>
          </cell>
          <cell r="I2173">
            <v>3726</v>
          </cell>
          <cell r="J2173" t="str">
            <v>Washington Federation of State Employees</v>
          </cell>
          <cell r="K2173" t="str">
            <v>per DOP website</v>
          </cell>
          <cell r="L2173">
            <v>41456</v>
          </cell>
          <cell r="M2173">
            <v>11712</v>
          </cell>
          <cell r="N2173" t="b">
            <v>1</v>
          </cell>
          <cell r="O2173">
            <v>3726</v>
          </cell>
        </row>
        <row r="2174">
          <cell r="E2174" t="str">
            <v>42GMONTHLYMWASHINGTON PUBLIC EMPLOYEES ASSOCIATION</v>
          </cell>
          <cell r="F2174" t="str">
            <v>42G</v>
          </cell>
          <cell r="G2174" t="str">
            <v>Monthly</v>
          </cell>
          <cell r="H2174" t="str">
            <v>M</v>
          </cell>
          <cell r="I2174">
            <v>3726</v>
          </cell>
          <cell r="J2174" t="str">
            <v>Washington Public Employees Association</v>
          </cell>
          <cell r="K2174" t="str">
            <v>per DOP website</v>
          </cell>
          <cell r="L2174">
            <v>41456</v>
          </cell>
          <cell r="M2174">
            <v>11713</v>
          </cell>
          <cell r="N2174" t="b">
            <v>1</v>
          </cell>
          <cell r="O2174">
            <v>3726</v>
          </cell>
        </row>
        <row r="2175">
          <cell r="E2175" t="str">
            <v>42MONTHLYACOALITION</v>
          </cell>
          <cell r="F2175" t="str">
            <v>42</v>
          </cell>
          <cell r="G2175" t="str">
            <v>Monthly</v>
          </cell>
          <cell r="H2175" t="str">
            <v>A</v>
          </cell>
          <cell r="I2175">
            <v>2789</v>
          </cell>
          <cell r="J2175" t="str">
            <v>Coalition</v>
          </cell>
          <cell r="K2175" t="str">
            <v>per DOP website</v>
          </cell>
          <cell r="L2175">
            <v>41456</v>
          </cell>
          <cell r="M2175">
            <v>42242</v>
          </cell>
          <cell r="N2175" t="b">
            <v>0</v>
          </cell>
          <cell r="O2175">
            <v>2789</v>
          </cell>
        </row>
        <row r="2176">
          <cell r="E2176" t="str">
            <v>42MONTHLYANON-REPRESENTED STATE EMPLOYEES</v>
          </cell>
          <cell r="F2176" t="str">
            <v>42</v>
          </cell>
          <cell r="G2176" t="str">
            <v>Monthly</v>
          </cell>
          <cell r="H2176" t="str">
            <v>A</v>
          </cell>
          <cell r="I2176">
            <v>2789</v>
          </cell>
          <cell r="J2176" t="str">
            <v>Non-Represented State Employees</v>
          </cell>
          <cell r="K2176" t="str">
            <v>per DOP website</v>
          </cell>
          <cell r="L2176">
            <v>41456</v>
          </cell>
          <cell r="M2176">
            <v>11262</v>
          </cell>
          <cell r="N2176" t="b">
            <v>0</v>
          </cell>
          <cell r="O2176">
            <v>2789</v>
          </cell>
        </row>
        <row r="2177">
          <cell r="E2177" t="str">
            <v>42MONTHLYATEAMSTERS LOCAL UNION NUMBER 117</v>
          </cell>
          <cell r="F2177" t="str">
            <v>42</v>
          </cell>
          <cell r="G2177" t="str">
            <v>Monthly</v>
          </cell>
          <cell r="H2177" t="str">
            <v>A</v>
          </cell>
          <cell r="I2177">
            <v>2824</v>
          </cell>
          <cell r="J2177" t="str">
            <v>Teamsters Local Union Number 117</v>
          </cell>
          <cell r="K2177" t="str">
            <v>per Noli Benitez 201307</v>
          </cell>
          <cell r="L2177">
            <v>41456</v>
          </cell>
          <cell r="M2177">
            <v>11262</v>
          </cell>
          <cell r="N2177" t="b">
            <v>0</v>
          </cell>
          <cell r="O2177">
            <v>2824</v>
          </cell>
        </row>
        <row r="2178">
          <cell r="E2178" t="str">
            <v>42MONTHLYAWASHINGTON FEDERATION OF STATE EMPLOYEES</v>
          </cell>
          <cell r="F2178" t="str">
            <v>42</v>
          </cell>
          <cell r="G2178" t="str">
            <v>Monthly</v>
          </cell>
          <cell r="H2178" t="str">
            <v>A</v>
          </cell>
          <cell r="I2178">
            <v>2789</v>
          </cell>
          <cell r="J2178" t="str">
            <v>Washington Federation of State Employees</v>
          </cell>
          <cell r="K2178" t="str">
            <v>per DOP website</v>
          </cell>
          <cell r="L2178">
            <v>41456</v>
          </cell>
          <cell r="M2178">
            <v>25186</v>
          </cell>
          <cell r="N2178" t="b">
            <v>0</v>
          </cell>
          <cell r="O2178">
            <v>2789</v>
          </cell>
        </row>
        <row r="2179">
          <cell r="E2179" t="str">
            <v>42MONTHLYAWASHINGTON PUBLIC EMPLOYEES ASSOCIATION</v>
          </cell>
          <cell r="F2179" t="str">
            <v>42</v>
          </cell>
          <cell r="G2179" t="str">
            <v>Monthly</v>
          </cell>
          <cell r="H2179" t="str">
            <v>A</v>
          </cell>
          <cell r="I2179">
            <v>2789</v>
          </cell>
          <cell r="J2179" t="str">
            <v>Washington Public Employees Association</v>
          </cell>
          <cell r="K2179" t="str">
            <v>per DOP website</v>
          </cell>
          <cell r="L2179">
            <v>41456</v>
          </cell>
          <cell r="M2179">
            <v>29450</v>
          </cell>
          <cell r="N2179" t="b">
            <v>0</v>
          </cell>
          <cell r="O2179">
            <v>2789</v>
          </cell>
        </row>
        <row r="2180">
          <cell r="E2180" t="str">
            <v>42MONTHLYBCOALITION</v>
          </cell>
          <cell r="F2180" t="str">
            <v>42</v>
          </cell>
          <cell r="G2180" t="str">
            <v>Monthly</v>
          </cell>
          <cell r="H2180" t="str">
            <v>B</v>
          </cell>
          <cell r="I2180">
            <v>2855</v>
          </cell>
          <cell r="J2180" t="str">
            <v>Coalition</v>
          </cell>
          <cell r="K2180" t="str">
            <v>per DOP website</v>
          </cell>
          <cell r="L2180">
            <v>41456</v>
          </cell>
          <cell r="M2180">
            <v>42243</v>
          </cell>
          <cell r="N2180" t="b">
            <v>0</v>
          </cell>
          <cell r="O2180">
            <v>2855</v>
          </cell>
        </row>
        <row r="2181">
          <cell r="E2181" t="str">
            <v>42MONTHLYBNON-REPRESENTED STATE EMPLOYEES</v>
          </cell>
          <cell r="F2181" t="str">
            <v>42</v>
          </cell>
          <cell r="G2181" t="str">
            <v>Monthly</v>
          </cell>
          <cell r="H2181" t="str">
            <v>B</v>
          </cell>
          <cell r="I2181">
            <v>2855</v>
          </cell>
          <cell r="J2181" t="str">
            <v>Non-Represented State Employees</v>
          </cell>
          <cell r="K2181" t="str">
            <v>per DOP website</v>
          </cell>
          <cell r="L2181">
            <v>41456</v>
          </cell>
          <cell r="M2181">
            <v>11263</v>
          </cell>
          <cell r="N2181" t="b">
            <v>0</v>
          </cell>
          <cell r="O2181">
            <v>2855</v>
          </cell>
        </row>
        <row r="2182">
          <cell r="E2182" t="str">
            <v>42MONTHLYBTEAMSTERS LOCAL UNION NUMBER 117</v>
          </cell>
          <cell r="F2182" t="str">
            <v>42</v>
          </cell>
          <cell r="G2182" t="str">
            <v>Monthly</v>
          </cell>
          <cell r="H2182" t="str">
            <v>B</v>
          </cell>
          <cell r="I2182">
            <v>2891</v>
          </cell>
          <cell r="J2182" t="str">
            <v>Teamsters Local Union Number 117</v>
          </cell>
          <cell r="K2182" t="str">
            <v>per Noli Benitez 201307</v>
          </cell>
          <cell r="L2182">
            <v>41456</v>
          </cell>
          <cell r="M2182">
            <v>11263</v>
          </cell>
          <cell r="N2182" t="b">
            <v>0</v>
          </cell>
          <cell r="O2182">
            <v>2891</v>
          </cell>
        </row>
        <row r="2183">
          <cell r="E2183" t="str">
            <v>42MONTHLYBWASHINGTON FEDERATION OF STATE EMPLOYEES</v>
          </cell>
          <cell r="F2183" t="str">
            <v>42</v>
          </cell>
          <cell r="G2183" t="str">
            <v>Monthly</v>
          </cell>
          <cell r="H2183" t="str">
            <v>B</v>
          </cell>
          <cell r="I2183">
            <v>2855</v>
          </cell>
          <cell r="J2183" t="str">
            <v>Washington Federation of State Employees</v>
          </cell>
          <cell r="K2183" t="str">
            <v>per DOP website</v>
          </cell>
          <cell r="L2183">
            <v>41456</v>
          </cell>
          <cell r="M2183">
            <v>25187</v>
          </cell>
          <cell r="N2183" t="b">
            <v>0</v>
          </cell>
          <cell r="O2183">
            <v>2855</v>
          </cell>
        </row>
        <row r="2184">
          <cell r="E2184" t="str">
            <v>42MONTHLYBWASHINGTON PUBLIC EMPLOYEES ASSOCIATION</v>
          </cell>
          <cell r="F2184" t="str">
            <v>42</v>
          </cell>
          <cell r="G2184" t="str">
            <v>Monthly</v>
          </cell>
          <cell r="H2184" t="str">
            <v>B</v>
          </cell>
          <cell r="I2184">
            <v>2855</v>
          </cell>
          <cell r="J2184" t="str">
            <v>Washington Public Employees Association</v>
          </cell>
          <cell r="K2184" t="str">
            <v>per DOP website</v>
          </cell>
          <cell r="L2184">
            <v>41456</v>
          </cell>
          <cell r="M2184">
            <v>29451</v>
          </cell>
          <cell r="N2184" t="b">
            <v>0</v>
          </cell>
          <cell r="O2184">
            <v>2855</v>
          </cell>
        </row>
        <row r="2185">
          <cell r="E2185" t="str">
            <v>42MONTHLYCCOALITION</v>
          </cell>
          <cell r="F2185" t="str">
            <v>42</v>
          </cell>
          <cell r="G2185" t="str">
            <v>Monthly</v>
          </cell>
          <cell r="H2185" t="str">
            <v>C</v>
          </cell>
          <cell r="I2185">
            <v>2920</v>
          </cell>
          <cell r="J2185" t="str">
            <v>Coalition</v>
          </cell>
          <cell r="K2185" t="str">
            <v>per DOP website</v>
          </cell>
          <cell r="L2185">
            <v>41456</v>
          </cell>
          <cell r="M2185">
            <v>42244</v>
          </cell>
          <cell r="N2185" t="b">
            <v>0</v>
          </cell>
          <cell r="O2185">
            <v>2920</v>
          </cell>
        </row>
        <row r="2186">
          <cell r="E2186" t="str">
            <v>42MONTHLYCNON-REPRESENTED STATE EMPLOYEES</v>
          </cell>
          <cell r="F2186" t="str">
            <v>42</v>
          </cell>
          <cell r="G2186" t="str">
            <v>Monthly</v>
          </cell>
          <cell r="H2186" t="str">
            <v>C</v>
          </cell>
          <cell r="I2186">
            <v>2920</v>
          </cell>
          <cell r="J2186" t="str">
            <v>Non-Represented State Employees</v>
          </cell>
          <cell r="K2186" t="str">
            <v>per DOP website</v>
          </cell>
          <cell r="L2186">
            <v>41456</v>
          </cell>
          <cell r="M2186">
            <v>11264</v>
          </cell>
          <cell r="N2186" t="b">
            <v>0</v>
          </cell>
          <cell r="O2186">
            <v>2920</v>
          </cell>
        </row>
        <row r="2187">
          <cell r="E2187" t="str">
            <v>42MONTHLYCTEAMSTERS LOCAL UNION NUMBER 117</v>
          </cell>
          <cell r="F2187" t="str">
            <v>42</v>
          </cell>
          <cell r="G2187" t="str">
            <v>Monthly</v>
          </cell>
          <cell r="H2187" t="str">
            <v>C</v>
          </cell>
          <cell r="I2187">
            <v>2957</v>
          </cell>
          <cell r="J2187" t="str">
            <v>Teamsters Local Union Number 117</v>
          </cell>
          <cell r="K2187" t="str">
            <v>per Noli Benitez 201307</v>
          </cell>
          <cell r="L2187">
            <v>41456</v>
          </cell>
          <cell r="M2187">
            <v>11264</v>
          </cell>
          <cell r="N2187" t="b">
            <v>0</v>
          </cell>
          <cell r="O2187">
            <v>2957</v>
          </cell>
        </row>
        <row r="2188">
          <cell r="E2188" t="str">
            <v>42MONTHLYCWASHINGTON FEDERATION OF STATE EMPLOYEES</v>
          </cell>
          <cell r="F2188" t="str">
            <v>42</v>
          </cell>
          <cell r="G2188" t="str">
            <v>Monthly</v>
          </cell>
          <cell r="H2188" t="str">
            <v>C</v>
          </cell>
          <cell r="I2188">
            <v>2920</v>
          </cell>
          <cell r="J2188" t="str">
            <v>Washington Federation of State Employees</v>
          </cell>
          <cell r="K2188" t="str">
            <v>per DOP website</v>
          </cell>
          <cell r="L2188">
            <v>41456</v>
          </cell>
          <cell r="M2188">
            <v>25188</v>
          </cell>
          <cell r="N2188" t="b">
            <v>0</v>
          </cell>
          <cell r="O2188">
            <v>2920</v>
          </cell>
        </row>
        <row r="2189">
          <cell r="E2189" t="str">
            <v>42MONTHLYCWASHINGTON PUBLIC EMPLOYEES ASSOCIATION</v>
          </cell>
          <cell r="F2189" t="str">
            <v>42</v>
          </cell>
          <cell r="G2189" t="str">
            <v>Monthly</v>
          </cell>
          <cell r="H2189" t="str">
            <v>C</v>
          </cell>
          <cell r="I2189">
            <v>2920</v>
          </cell>
          <cell r="J2189" t="str">
            <v>Washington Public Employees Association</v>
          </cell>
          <cell r="K2189" t="str">
            <v>per DOP website</v>
          </cell>
          <cell r="L2189">
            <v>41456</v>
          </cell>
          <cell r="M2189">
            <v>29452</v>
          </cell>
          <cell r="N2189" t="b">
            <v>0</v>
          </cell>
          <cell r="O2189">
            <v>2920</v>
          </cell>
        </row>
        <row r="2190">
          <cell r="E2190" t="str">
            <v>42MONTHLYDCOALITION</v>
          </cell>
          <cell r="F2190" t="str">
            <v>42</v>
          </cell>
          <cell r="G2190" t="str">
            <v>Monthly</v>
          </cell>
          <cell r="H2190" t="str">
            <v>D</v>
          </cell>
          <cell r="I2190">
            <v>2994</v>
          </cell>
          <cell r="J2190" t="str">
            <v>Coalition</v>
          </cell>
          <cell r="K2190" t="str">
            <v>per DOP website</v>
          </cell>
          <cell r="L2190">
            <v>41456</v>
          </cell>
          <cell r="M2190">
            <v>42245</v>
          </cell>
          <cell r="N2190" t="b">
            <v>0</v>
          </cell>
          <cell r="O2190">
            <v>2994</v>
          </cell>
        </row>
        <row r="2191">
          <cell r="E2191" t="str">
            <v>42MONTHLYDNON-REPRESENTED STATE EMPLOYEES</v>
          </cell>
          <cell r="F2191" t="str">
            <v>42</v>
          </cell>
          <cell r="G2191" t="str">
            <v>Monthly</v>
          </cell>
          <cell r="H2191" t="str">
            <v>D</v>
          </cell>
          <cell r="I2191">
            <v>2994</v>
          </cell>
          <cell r="J2191" t="str">
            <v>Non-Represented State Employees</v>
          </cell>
          <cell r="K2191" t="str">
            <v>per DOP website</v>
          </cell>
          <cell r="L2191">
            <v>41456</v>
          </cell>
          <cell r="M2191">
            <v>11265</v>
          </cell>
          <cell r="N2191" t="b">
            <v>0</v>
          </cell>
          <cell r="O2191">
            <v>2994</v>
          </cell>
        </row>
        <row r="2192">
          <cell r="E2192" t="str">
            <v>42MONTHLYDTEAMSTERS LOCAL UNION NUMBER 117</v>
          </cell>
          <cell r="F2192" t="str">
            <v>42</v>
          </cell>
          <cell r="G2192" t="str">
            <v>Monthly</v>
          </cell>
          <cell r="H2192" t="str">
            <v>D</v>
          </cell>
          <cell r="I2192">
            <v>3031</v>
          </cell>
          <cell r="J2192" t="str">
            <v>Teamsters Local Union Number 117</v>
          </cell>
          <cell r="K2192" t="str">
            <v>per Noli Benitez 201307</v>
          </cell>
          <cell r="L2192">
            <v>41456</v>
          </cell>
          <cell r="M2192">
            <v>11265</v>
          </cell>
          <cell r="N2192" t="b">
            <v>0</v>
          </cell>
          <cell r="O2192">
            <v>3031</v>
          </cell>
        </row>
        <row r="2193">
          <cell r="E2193" t="str">
            <v>42MONTHLYDWASHINGTON FEDERATION OF STATE EMPLOYEES</v>
          </cell>
          <cell r="F2193" t="str">
            <v>42</v>
          </cell>
          <cell r="G2193" t="str">
            <v>Monthly</v>
          </cell>
          <cell r="H2193" t="str">
            <v>D</v>
          </cell>
          <cell r="I2193">
            <v>2994</v>
          </cell>
          <cell r="J2193" t="str">
            <v>Washington Federation of State Employees</v>
          </cell>
          <cell r="K2193" t="str">
            <v>per DOP website</v>
          </cell>
          <cell r="L2193">
            <v>41456</v>
          </cell>
          <cell r="M2193">
            <v>25189</v>
          </cell>
          <cell r="N2193" t="b">
            <v>0</v>
          </cell>
          <cell r="O2193">
            <v>2994</v>
          </cell>
        </row>
        <row r="2194">
          <cell r="E2194" t="str">
            <v>42MONTHLYDWASHINGTON PUBLIC EMPLOYEES ASSOCIATION</v>
          </cell>
          <cell r="F2194" t="str">
            <v>42</v>
          </cell>
          <cell r="G2194" t="str">
            <v>Monthly</v>
          </cell>
          <cell r="H2194" t="str">
            <v>D</v>
          </cell>
          <cell r="I2194">
            <v>2994</v>
          </cell>
          <cell r="J2194" t="str">
            <v>Washington Public Employees Association</v>
          </cell>
          <cell r="K2194" t="str">
            <v>per DOP website</v>
          </cell>
          <cell r="L2194">
            <v>41456</v>
          </cell>
          <cell r="M2194">
            <v>29453</v>
          </cell>
          <cell r="N2194" t="b">
            <v>0</v>
          </cell>
          <cell r="O2194">
            <v>2994</v>
          </cell>
        </row>
        <row r="2195">
          <cell r="E2195" t="str">
            <v>42MONTHLYECOALITION</v>
          </cell>
          <cell r="F2195" t="str">
            <v>42</v>
          </cell>
          <cell r="G2195" t="str">
            <v>Monthly</v>
          </cell>
          <cell r="H2195" t="str">
            <v>E</v>
          </cell>
          <cell r="I2195">
            <v>3063</v>
          </cell>
          <cell r="J2195" t="str">
            <v>Coalition</v>
          </cell>
          <cell r="K2195" t="str">
            <v>per DOP website</v>
          </cell>
          <cell r="L2195">
            <v>41456</v>
          </cell>
          <cell r="M2195">
            <v>42246</v>
          </cell>
          <cell r="N2195" t="b">
            <v>0</v>
          </cell>
          <cell r="O2195">
            <v>3063</v>
          </cell>
        </row>
        <row r="2196">
          <cell r="E2196" t="str">
            <v>42MONTHLYENON-REPRESENTED STATE EMPLOYEES</v>
          </cell>
          <cell r="F2196" t="str">
            <v>42</v>
          </cell>
          <cell r="G2196" t="str">
            <v>Monthly</v>
          </cell>
          <cell r="H2196" t="str">
            <v>E</v>
          </cell>
          <cell r="I2196">
            <v>3063</v>
          </cell>
          <cell r="J2196" t="str">
            <v>Non-Represented State Employees</v>
          </cell>
          <cell r="K2196" t="str">
            <v>per DOP website</v>
          </cell>
          <cell r="L2196">
            <v>41456</v>
          </cell>
          <cell r="M2196">
            <v>11266</v>
          </cell>
          <cell r="N2196" t="b">
            <v>0</v>
          </cell>
          <cell r="O2196">
            <v>3063</v>
          </cell>
        </row>
        <row r="2197">
          <cell r="E2197" t="str">
            <v>42MONTHLYETEAMSTERS LOCAL UNION NUMBER 117</v>
          </cell>
          <cell r="F2197" t="str">
            <v>42</v>
          </cell>
          <cell r="G2197" t="str">
            <v>Monthly</v>
          </cell>
          <cell r="H2197" t="str">
            <v>E</v>
          </cell>
          <cell r="I2197">
            <v>3102</v>
          </cell>
          <cell r="J2197" t="str">
            <v>Teamsters Local Union Number 117</v>
          </cell>
          <cell r="K2197" t="str">
            <v>per Noli Benitez 201307</v>
          </cell>
          <cell r="L2197">
            <v>41456</v>
          </cell>
          <cell r="M2197">
            <v>11266</v>
          </cell>
          <cell r="N2197" t="b">
            <v>0</v>
          </cell>
          <cell r="O2197">
            <v>3102</v>
          </cell>
        </row>
        <row r="2198">
          <cell r="E2198" t="str">
            <v>42MONTHLYEWASHINGTON FEDERATION OF STATE EMPLOYEES</v>
          </cell>
          <cell r="F2198" t="str">
            <v>42</v>
          </cell>
          <cell r="G2198" t="str">
            <v>Monthly</v>
          </cell>
          <cell r="H2198" t="str">
            <v>E</v>
          </cell>
          <cell r="I2198">
            <v>3063</v>
          </cell>
          <cell r="J2198" t="str">
            <v>Washington Federation of State Employees</v>
          </cell>
          <cell r="K2198" t="str">
            <v>per DOP website</v>
          </cell>
          <cell r="L2198">
            <v>41456</v>
          </cell>
          <cell r="M2198">
            <v>25190</v>
          </cell>
          <cell r="N2198" t="b">
            <v>0</v>
          </cell>
          <cell r="O2198">
            <v>3063</v>
          </cell>
        </row>
        <row r="2199">
          <cell r="E2199" t="str">
            <v>42MONTHLYEWASHINGTON PUBLIC EMPLOYEES ASSOCIATION</v>
          </cell>
          <cell r="F2199" t="str">
            <v>42</v>
          </cell>
          <cell r="G2199" t="str">
            <v>Monthly</v>
          </cell>
          <cell r="H2199" t="str">
            <v>E</v>
          </cell>
          <cell r="I2199">
            <v>3063</v>
          </cell>
          <cell r="J2199" t="str">
            <v>Washington Public Employees Association</v>
          </cell>
          <cell r="K2199" t="str">
            <v>per DOP website</v>
          </cell>
          <cell r="L2199">
            <v>41456</v>
          </cell>
          <cell r="M2199">
            <v>29454</v>
          </cell>
          <cell r="N2199" t="b">
            <v>0</v>
          </cell>
          <cell r="O2199">
            <v>3063</v>
          </cell>
        </row>
        <row r="2200">
          <cell r="E2200" t="str">
            <v>42MONTHLYFCOALITION</v>
          </cell>
          <cell r="F2200" t="str">
            <v>42</v>
          </cell>
          <cell r="G2200" t="str">
            <v>Monthly</v>
          </cell>
          <cell r="H2200" t="str">
            <v>F</v>
          </cell>
          <cell r="I2200">
            <v>3135</v>
          </cell>
          <cell r="J2200" t="str">
            <v>Coalition</v>
          </cell>
          <cell r="K2200" t="str">
            <v>per DOP website</v>
          </cell>
          <cell r="L2200">
            <v>41456</v>
          </cell>
          <cell r="M2200">
            <v>42247</v>
          </cell>
          <cell r="N2200" t="b">
            <v>0</v>
          </cell>
          <cell r="O2200">
            <v>3135</v>
          </cell>
        </row>
        <row r="2201">
          <cell r="E2201" t="str">
            <v>42MONTHLYFNON-REPRESENTED STATE EMPLOYEES</v>
          </cell>
          <cell r="F2201" t="str">
            <v>42</v>
          </cell>
          <cell r="G2201" t="str">
            <v>Monthly</v>
          </cell>
          <cell r="H2201" t="str">
            <v>F</v>
          </cell>
          <cell r="I2201">
            <v>3135</v>
          </cell>
          <cell r="J2201" t="str">
            <v>Non-Represented State Employees</v>
          </cell>
          <cell r="K2201" t="str">
            <v>per DOP website</v>
          </cell>
          <cell r="L2201">
            <v>41456</v>
          </cell>
          <cell r="M2201">
            <v>11267</v>
          </cell>
          <cell r="N2201" t="b">
            <v>0</v>
          </cell>
          <cell r="O2201">
            <v>3135</v>
          </cell>
        </row>
        <row r="2202">
          <cell r="E2202" t="str">
            <v>42MONTHLYFTEAMSTERS LOCAL UNION NUMBER 117</v>
          </cell>
          <cell r="F2202" t="str">
            <v>42</v>
          </cell>
          <cell r="G2202" t="str">
            <v>Monthly</v>
          </cell>
          <cell r="H2202" t="str">
            <v>F</v>
          </cell>
          <cell r="I2202">
            <v>3176</v>
          </cell>
          <cell r="J2202" t="str">
            <v>Teamsters Local Union Number 117</v>
          </cell>
          <cell r="K2202" t="str">
            <v>per Noli Benitez 201307</v>
          </cell>
          <cell r="L2202">
            <v>41456</v>
          </cell>
          <cell r="M2202">
            <v>11267</v>
          </cell>
          <cell r="N2202" t="b">
            <v>0</v>
          </cell>
          <cell r="O2202">
            <v>3176</v>
          </cell>
        </row>
        <row r="2203">
          <cell r="E2203" t="str">
            <v>42MONTHLYFWASHINGTON FEDERATION OF STATE EMPLOYEES</v>
          </cell>
          <cell r="F2203" t="str">
            <v>42</v>
          </cell>
          <cell r="G2203" t="str">
            <v>Monthly</v>
          </cell>
          <cell r="H2203" t="str">
            <v>F</v>
          </cell>
          <cell r="I2203">
            <v>3135</v>
          </cell>
          <cell r="J2203" t="str">
            <v>Washington Federation of State Employees</v>
          </cell>
          <cell r="K2203" t="str">
            <v>per DOP website</v>
          </cell>
          <cell r="L2203">
            <v>41456</v>
          </cell>
          <cell r="M2203">
            <v>25191</v>
          </cell>
          <cell r="N2203" t="b">
            <v>0</v>
          </cell>
          <cell r="O2203">
            <v>3135</v>
          </cell>
        </row>
        <row r="2204">
          <cell r="E2204" t="str">
            <v>42MONTHLYFWASHINGTON PUBLIC EMPLOYEES ASSOCIATION</v>
          </cell>
          <cell r="F2204" t="str">
            <v>42</v>
          </cell>
          <cell r="G2204" t="str">
            <v>Monthly</v>
          </cell>
          <cell r="H2204" t="str">
            <v>F</v>
          </cell>
          <cell r="I2204">
            <v>3135</v>
          </cell>
          <cell r="J2204" t="str">
            <v>Washington Public Employees Association</v>
          </cell>
          <cell r="K2204" t="str">
            <v>per DOP website</v>
          </cell>
          <cell r="L2204">
            <v>41456</v>
          </cell>
          <cell r="M2204">
            <v>29455</v>
          </cell>
          <cell r="N2204" t="b">
            <v>0</v>
          </cell>
          <cell r="O2204">
            <v>3135</v>
          </cell>
        </row>
        <row r="2205">
          <cell r="E2205" t="str">
            <v>42MONTHLYGCOALITION</v>
          </cell>
          <cell r="F2205" t="str">
            <v>42</v>
          </cell>
          <cell r="G2205" t="str">
            <v>Monthly</v>
          </cell>
          <cell r="H2205" t="str">
            <v>G</v>
          </cell>
          <cell r="I2205">
            <v>3213</v>
          </cell>
          <cell r="J2205" t="str">
            <v>Coalition</v>
          </cell>
          <cell r="K2205" t="str">
            <v>per DOP website</v>
          </cell>
          <cell r="L2205">
            <v>41456</v>
          </cell>
          <cell r="M2205">
            <v>42248</v>
          </cell>
          <cell r="N2205" t="b">
            <v>0</v>
          </cell>
          <cell r="O2205">
            <v>3213</v>
          </cell>
        </row>
        <row r="2206">
          <cell r="E2206" t="str">
            <v>42MONTHLYGNON-REPRESENTED STATE EMPLOYEES</v>
          </cell>
          <cell r="F2206" t="str">
            <v>42</v>
          </cell>
          <cell r="G2206" t="str">
            <v>Monthly</v>
          </cell>
          <cell r="H2206" t="str">
            <v>G</v>
          </cell>
          <cell r="I2206">
            <v>3213</v>
          </cell>
          <cell r="J2206" t="str">
            <v>Non-Represented State Employees</v>
          </cell>
          <cell r="K2206" t="str">
            <v>per DOP website</v>
          </cell>
          <cell r="L2206">
            <v>41456</v>
          </cell>
          <cell r="M2206">
            <v>11268</v>
          </cell>
          <cell r="N2206" t="b">
            <v>0</v>
          </cell>
          <cell r="O2206">
            <v>3213</v>
          </cell>
        </row>
        <row r="2207">
          <cell r="E2207" t="str">
            <v>42MONTHLYGTEAMSTERS LOCAL UNION NUMBER 117</v>
          </cell>
          <cell r="F2207" t="str">
            <v>42</v>
          </cell>
          <cell r="G2207" t="str">
            <v>Monthly</v>
          </cell>
          <cell r="H2207" t="str">
            <v>G</v>
          </cell>
          <cell r="I2207">
            <v>3254</v>
          </cell>
          <cell r="J2207" t="str">
            <v>Teamsters Local Union Number 117</v>
          </cell>
          <cell r="K2207" t="str">
            <v>per Noli Benitez 201307</v>
          </cell>
          <cell r="L2207">
            <v>41456</v>
          </cell>
          <cell r="M2207">
            <v>11268</v>
          </cell>
          <cell r="N2207" t="b">
            <v>0</v>
          </cell>
          <cell r="O2207">
            <v>3254</v>
          </cell>
        </row>
        <row r="2208">
          <cell r="E2208" t="str">
            <v>42MONTHLYGWASHINGTON FEDERATION OF STATE EMPLOYEES</v>
          </cell>
          <cell r="F2208" t="str">
            <v>42</v>
          </cell>
          <cell r="G2208" t="str">
            <v>Monthly</v>
          </cell>
          <cell r="H2208" t="str">
            <v>G</v>
          </cell>
          <cell r="I2208">
            <v>3213</v>
          </cell>
          <cell r="J2208" t="str">
            <v>Washington Federation of State Employees</v>
          </cell>
          <cell r="K2208" t="str">
            <v>per DOP website</v>
          </cell>
          <cell r="L2208">
            <v>41456</v>
          </cell>
          <cell r="M2208">
            <v>25192</v>
          </cell>
          <cell r="N2208" t="b">
            <v>0</v>
          </cell>
          <cell r="O2208">
            <v>3213</v>
          </cell>
        </row>
        <row r="2209">
          <cell r="E2209" t="str">
            <v>42MONTHLYGWASHINGTON PUBLIC EMPLOYEES ASSOCIATION</v>
          </cell>
          <cell r="F2209" t="str">
            <v>42</v>
          </cell>
          <cell r="G2209" t="str">
            <v>Monthly</v>
          </cell>
          <cell r="H2209" t="str">
            <v>G</v>
          </cell>
          <cell r="I2209">
            <v>3213</v>
          </cell>
          <cell r="J2209" t="str">
            <v>Washington Public Employees Association</v>
          </cell>
          <cell r="K2209" t="str">
            <v>per DOP website</v>
          </cell>
          <cell r="L2209">
            <v>41456</v>
          </cell>
          <cell r="M2209">
            <v>29456</v>
          </cell>
          <cell r="N2209" t="b">
            <v>0</v>
          </cell>
          <cell r="O2209">
            <v>3213</v>
          </cell>
        </row>
        <row r="2210">
          <cell r="E2210" t="str">
            <v>42MONTHLYHCOALITION</v>
          </cell>
          <cell r="F2210" t="str">
            <v>42</v>
          </cell>
          <cell r="G2210" t="str">
            <v>Monthly</v>
          </cell>
          <cell r="H2210" t="str">
            <v>H</v>
          </cell>
          <cell r="I2210">
            <v>3293</v>
          </cell>
          <cell r="J2210" t="str">
            <v>Coalition</v>
          </cell>
          <cell r="K2210" t="str">
            <v>per DOP website</v>
          </cell>
          <cell r="L2210">
            <v>41456</v>
          </cell>
          <cell r="M2210">
            <v>42249</v>
          </cell>
          <cell r="N2210" t="b">
            <v>0</v>
          </cell>
          <cell r="O2210">
            <v>3293</v>
          </cell>
        </row>
        <row r="2211">
          <cell r="E2211" t="str">
            <v>42MONTHLYHNON-REPRESENTED STATE EMPLOYEES</v>
          </cell>
          <cell r="F2211" t="str">
            <v>42</v>
          </cell>
          <cell r="G2211" t="str">
            <v>Monthly</v>
          </cell>
          <cell r="H2211" t="str">
            <v>H</v>
          </cell>
          <cell r="I2211">
            <v>3293</v>
          </cell>
          <cell r="J2211" t="str">
            <v>Non-Represented State Employees</v>
          </cell>
          <cell r="K2211" t="str">
            <v>per DOP website</v>
          </cell>
          <cell r="L2211">
            <v>41456</v>
          </cell>
          <cell r="M2211">
            <v>11269</v>
          </cell>
          <cell r="N2211" t="b">
            <v>0</v>
          </cell>
          <cell r="O2211">
            <v>3293</v>
          </cell>
        </row>
        <row r="2212">
          <cell r="E2212" t="str">
            <v>42MONTHLYHTEAMSTERS LOCAL UNION NUMBER 117</v>
          </cell>
          <cell r="F2212" t="str">
            <v>42</v>
          </cell>
          <cell r="G2212" t="str">
            <v>Monthly</v>
          </cell>
          <cell r="H2212" t="str">
            <v>H</v>
          </cell>
          <cell r="I2212">
            <v>3334</v>
          </cell>
          <cell r="J2212" t="str">
            <v>Teamsters Local Union Number 117</v>
          </cell>
          <cell r="K2212" t="str">
            <v>per Noli Benitez 201307</v>
          </cell>
          <cell r="L2212">
            <v>41456</v>
          </cell>
          <cell r="M2212">
            <v>11269</v>
          </cell>
          <cell r="N2212" t="b">
            <v>0</v>
          </cell>
          <cell r="O2212">
            <v>3334</v>
          </cell>
        </row>
        <row r="2213">
          <cell r="E2213" t="str">
            <v>42MONTHLYHWASHINGTON FEDERATION OF STATE EMPLOYEES</v>
          </cell>
          <cell r="F2213" t="str">
            <v>42</v>
          </cell>
          <cell r="G2213" t="str">
            <v>Monthly</v>
          </cell>
          <cell r="H2213" t="str">
            <v>H</v>
          </cell>
          <cell r="I2213">
            <v>3293</v>
          </cell>
          <cell r="J2213" t="str">
            <v>Washington Federation of State Employees</v>
          </cell>
          <cell r="K2213" t="str">
            <v>per DOP website</v>
          </cell>
          <cell r="L2213">
            <v>41456</v>
          </cell>
          <cell r="M2213">
            <v>25193</v>
          </cell>
          <cell r="N2213" t="b">
            <v>0</v>
          </cell>
          <cell r="O2213">
            <v>3293</v>
          </cell>
        </row>
        <row r="2214">
          <cell r="E2214" t="str">
            <v>42MONTHLYHWASHINGTON PUBLIC EMPLOYEES ASSOCIATION</v>
          </cell>
          <cell r="F2214" t="str">
            <v>42</v>
          </cell>
          <cell r="G2214" t="str">
            <v>Monthly</v>
          </cell>
          <cell r="H2214" t="str">
            <v>H</v>
          </cell>
          <cell r="I2214">
            <v>3293</v>
          </cell>
          <cell r="J2214" t="str">
            <v>Washington Public Employees Association</v>
          </cell>
          <cell r="K2214" t="str">
            <v>per DOP website</v>
          </cell>
          <cell r="L2214">
            <v>41456</v>
          </cell>
          <cell r="M2214">
            <v>29457</v>
          </cell>
          <cell r="N2214" t="b">
            <v>0</v>
          </cell>
          <cell r="O2214">
            <v>3293</v>
          </cell>
        </row>
        <row r="2215">
          <cell r="E2215" t="str">
            <v>42MONTHLYICOALITION</v>
          </cell>
          <cell r="F2215" t="str">
            <v>42</v>
          </cell>
          <cell r="G2215" t="str">
            <v>Monthly</v>
          </cell>
          <cell r="H2215" t="str">
            <v>I</v>
          </cell>
          <cell r="I2215">
            <v>3377</v>
          </cell>
          <cell r="J2215" t="str">
            <v>Coalition</v>
          </cell>
          <cell r="K2215" t="str">
            <v>per DOP website</v>
          </cell>
          <cell r="L2215">
            <v>41456</v>
          </cell>
          <cell r="M2215">
            <v>42250</v>
          </cell>
          <cell r="N2215" t="b">
            <v>0</v>
          </cell>
          <cell r="O2215">
            <v>3377</v>
          </cell>
        </row>
        <row r="2216">
          <cell r="E2216" t="str">
            <v>42MONTHLYINON-REPRESENTED STATE EMPLOYEES</v>
          </cell>
          <cell r="F2216" t="str">
            <v>42</v>
          </cell>
          <cell r="G2216" t="str">
            <v>Monthly</v>
          </cell>
          <cell r="H2216" t="str">
            <v>I</v>
          </cell>
          <cell r="I2216">
            <v>3377</v>
          </cell>
          <cell r="J2216" t="str">
            <v>Non-Represented State Employees</v>
          </cell>
          <cell r="K2216" t="str">
            <v>per DOP website</v>
          </cell>
          <cell r="L2216">
            <v>41456</v>
          </cell>
          <cell r="M2216">
            <v>11270</v>
          </cell>
          <cell r="N2216" t="b">
            <v>0</v>
          </cell>
          <cell r="O2216">
            <v>3377</v>
          </cell>
        </row>
        <row r="2217">
          <cell r="E2217" t="str">
            <v>42MONTHLYITEAMSTERS LOCAL UNION NUMBER 117</v>
          </cell>
          <cell r="F2217" t="str">
            <v>42</v>
          </cell>
          <cell r="G2217" t="str">
            <v>Monthly</v>
          </cell>
          <cell r="H2217" t="str">
            <v>I</v>
          </cell>
          <cell r="I2217">
            <v>3420</v>
          </cell>
          <cell r="J2217" t="str">
            <v>Teamsters Local Union Number 117</v>
          </cell>
          <cell r="K2217" t="str">
            <v>per Noli Benitez 201307</v>
          </cell>
          <cell r="L2217">
            <v>41456</v>
          </cell>
          <cell r="M2217">
            <v>11270</v>
          </cell>
          <cell r="N2217" t="b">
            <v>0</v>
          </cell>
          <cell r="O2217">
            <v>3420</v>
          </cell>
        </row>
        <row r="2218">
          <cell r="E2218" t="str">
            <v>42MONTHLYIWASHINGTON FEDERATION OF STATE EMPLOYEES</v>
          </cell>
          <cell r="F2218" t="str">
            <v>42</v>
          </cell>
          <cell r="G2218" t="str">
            <v>Monthly</v>
          </cell>
          <cell r="H2218" t="str">
            <v>I</v>
          </cell>
          <cell r="I2218">
            <v>3377</v>
          </cell>
          <cell r="J2218" t="str">
            <v>Washington Federation of State Employees</v>
          </cell>
          <cell r="K2218" t="str">
            <v>per DOP website</v>
          </cell>
          <cell r="L2218">
            <v>41456</v>
          </cell>
          <cell r="M2218">
            <v>25194</v>
          </cell>
          <cell r="N2218" t="b">
            <v>0</v>
          </cell>
          <cell r="O2218">
            <v>3377</v>
          </cell>
        </row>
        <row r="2219">
          <cell r="E2219" t="str">
            <v>42MONTHLYIWASHINGTON PUBLIC EMPLOYEES ASSOCIATION</v>
          </cell>
          <cell r="F2219" t="str">
            <v>42</v>
          </cell>
          <cell r="G2219" t="str">
            <v>Monthly</v>
          </cell>
          <cell r="H2219" t="str">
            <v>I</v>
          </cell>
          <cell r="I2219">
            <v>3377</v>
          </cell>
          <cell r="J2219" t="str">
            <v>Washington Public Employees Association</v>
          </cell>
          <cell r="K2219" t="str">
            <v>per DOP website</v>
          </cell>
          <cell r="L2219">
            <v>41456</v>
          </cell>
          <cell r="M2219">
            <v>29458</v>
          </cell>
          <cell r="N2219" t="b">
            <v>0</v>
          </cell>
          <cell r="O2219">
            <v>3377</v>
          </cell>
        </row>
        <row r="2220">
          <cell r="E2220" t="str">
            <v>42MONTHLYJCOALITION</v>
          </cell>
          <cell r="F2220" t="str">
            <v>42</v>
          </cell>
          <cell r="G2220" t="str">
            <v>Monthly</v>
          </cell>
          <cell r="H2220" t="str">
            <v>J</v>
          </cell>
          <cell r="I2220">
            <v>3459</v>
          </cell>
          <cell r="J2220" t="str">
            <v>Coalition</v>
          </cell>
          <cell r="K2220" t="str">
            <v>per DOP website</v>
          </cell>
          <cell r="L2220">
            <v>41456</v>
          </cell>
          <cell r="M2220">
            <v>42251</v>
          </cell>
          <cell r="N2220" t="b">
            <v>0</v>
          </cell>
          <cell r="O2220">
            <v>3459</v>
          </cell>
        </row>
        <row r="2221">
          <cell r="E2221" t="str">
            <v>42MONTHLYJNON-REPRESENTED STATE EMPLOYEES</v>
          </cell>
          <cell r="F2221" t="str">
            <v>42</v>
          </cell>
          <cell r="G2221" t="str">
            <v>Monthly</v>
          </cell>
          <cell r="H2221" t="str">
            <v>J</v>
          </cell>
          <cell r="I2221">
            <v>3459</v>
          </cell>
          <cell r="J2221" t="str">
            <v>Non-Represented State Employees</v>
          </cell>
          <cell r="K2221" t="str">
            <v>per DOP website</v>
          </cell>
          <cell r="L2221">
            <v>41456</v>
          </cell>
          <cell r="M2221">
            <v>11271</v>
          </cell>
          <cell r="N2221" t="b">
            <v>0</v>
          </cell>
          <cell r="O2221">
            <v>3459</v>
          </cell>
        </row>
        <row r="2222">
          <cell r="E2222" t="str">
            <v>42MONTHLYJTEAMSTERS LOCAL UNION NUMBER 117</v>
          </cell>
          <cell r="F2222" t="str">
            <v>42</v>
          </cell>
          <cell r="G2222" t="str">
            <v>Monthly</v>
          </cell>
          <cell r="H2222" t="str">
            <v>J</v>
          </cell>
          <cell r="I2222">
            <v>3503</v>
          </cell>
          <cell r="J2222" t="str">
            <v>Teamsters Local Union Number 117</v>
          </cell>
          <cell r="K2222" t="str">
            <v>per Noli Benitez 201307</v>
          </cell>
          <cell r="L2222">
            <v>41456</v>
          </cell>
          <cell r="M2222">
            <v>11271</v>
          </cell>
          <cell r="N2222" t="b">
            <v>0</v>
          </cell>
          <cell r="O2222">
            <v>3503</v>
          </cell>
        </row>
        <row r="2223">
          <cell r="E2223" t="str">
            <v>42MONTHLYJWASHINGTON FEDERATION OF STATE EMPLOYEES</v>
          </cell>
          <cell r="F2223" t="str">
            <v>42</v>
          </cell>
          <cell r="G2223" t="str">
            <v>Monthly</v>
          </cell>
          <cell r="H2223" t="str">
            <v>J</v>
          </cell>
          <cell r="I2223">
            <v>3459</v>
          </cell>
          <cell r="J2223" t="str">
            <v>Washington Federation of State Employees</v>
          </cell>
          <cell r="K2223" t="str">
            <v>per DOP website</v>
          </cell>
          <cell r="L2223">
            <v>41456</v>
          </cell>
          <cell r="M2223">
            <v>25195</v>
          </cell>
          <cell r="N2223" t="b">
            <v>0</v>
          </cell>
          <cell r="O2223">
            <v>3459</v>
          </cell>
        </row>
        <row r="2224">
          <cell r="E2224" t="str">
            <v>42MONTHLYJWASHINGTON PUBLIC EMPLOYEES ASSOCIATION</v>
          </cell>
          <cell r="F2224" t="str">
            <v>42</v>
          </cell>
          <cell r="G2224" t="str">
            <v>Monthly</v>
          </cell>
          <cell r="H2224" t="str">
            <v>J</v>
          </cell>
          <cell r="I2224">
            <v>3459</v>
          </cell>
          <cell r="J2224" t="str">
            <v>Washington Public Employees Association</v>
          </cell>
          <cell r="K2224" t="str">
            <v>per DOP website</v>
          </cell>
          <cell r="L2224">
            <v>41456</v>
          </cell>
          <cell r="M2224">
            <v>29459</v>
          </cell>
          <cell r="N2224" t="b">
            <v>0</v>
          </cell>
          <cell r="O2224">
            <v>3459</v>
          </cell>
        </row>
        <row r="2225">
          <cell r="E2225" t="str">
            <v>42MONTHLYKCOALITION</v>
          </cell>
          <cell r="F2225" t="str">
            <v>42</v>
          </cell>
          <cell r="G2225" t="str">
            <v>Monthly</v>
          </cell>
          <cell r="H2225" t="str">
            <v>K</v>
          </cell>
          <cell r="I2225">
            <v>3549</v>
          </cell>
          <cell r="J2225" t="str">
            <v>Coalition</v>
          </cell>
          <cell r="K2225" t="str">
            <v>per DOP website</v>
          </cell>
          <cell r="L2225">
            <v>41456</v>
          </cell>
          <cell r="M2225">
            <v>42252</v>
          </cell>
          <cell r="N2225" t="b">
            <v>0</v>
          </cell>
          <cell r="O2225">
            <v>3549</v>
          </cell>
        </row>
        <row r="2226">
          <cell r="E2226" t="str">
            <v>42MONTHLYKNON-REPRESENTED STATE EMPLOYEES</v>
          </cell>
          <cell r="F2226" t="str">
            <v>42</v>
          </cell>
          <cell r="G2226" t="str">
            <v>Monthly</v>
          </cell>
          <cell r="H2226" t="str">
            <v>K</v>
          </cell>
          <cell r="I2226">
            <v>3549</v>
          </cell>
          <cell r="J2226" t="str">
            <v>Non-Represented State Employees</v>
          </cell>
          <cell r="K2226" t="str">
            <v>per DOP website</v>
          </cell>
          <cell r="L2226">
            <v>41456</v>
          </cell>
          <cell r="M2226">
            <v>11272</v>
          </cell>
          <cell r="N2226" t="b">
            <v>0</v>
          </cell>
          <cell r="O2226">
            <v>3549</v>
          </cell>
        </row>
        <row r="2227">
          <cell r="E2227" t="str">
            <v>42MONTHLYKTEAMSTERS LOCAL UNION NUMBER 117</v>
          </cell>
          <cell r="F2227" t="str">
            <v>42</v>
          </cell>
          <cell r="G2227" t="str">
            <v>Monthly</v>
          </cell>
          <cell r="H2227" t="str">
            <v>K</v>
          </cell>
          <cell r="I2227">
            <v>3593</v>
          </cell>
          <cell r="J2227" t="str">
            <v>Teamsters Local Union Number 117</v>
          </cell>
          <cell r="K2227" t="str">
            <v>per Noli Benitez 201307</v>
          </cell>
          <cell r="L2227">
            <v>41456</v>
          </cell>
          <cell r="M2227">
            <v>11272</v>
          </cell>
          <cell r="N2227" t="b">
            <v>0</v>
          </cell>
          <cell r="O2227">
            <v>3593</v>
          </cell>
        </row>
        <row r="2228">
          <cell r="E2228" t="str">
            <v>42MONTHLYKWASHINGTON FEDERATION OF STATE EMPLOYEES</v>
          </cell>
          <cell r="F2228" t="str">
            <v>42</v>
          </cell>
          <cell r="G2228" t="str">
            <v>Monthly</v>
          </cell>
          <cell r="H2228" t="str">
            <v>K</v>
          </cell>
          <cell r="I2228">
            <v>3549</v>
          </cell>
          <cell r="J2228" t="str">
            <v>Washington Federation of State Employees</v>
          </cell>
          <cell r="K2228" t="str">
            <v>per DOP website</v>
          </cell>
          <cell r="L2228">
            <v>41456</v>
          </cell>
          <cell r="M2228">
            <v>25196</v>
          </cell>
          <cell r="N2228" t="b">
            <v>0</v>
          </cell>
          <cell r="O2228">
            <v>3549</v>
          </cell>
        </row>
        <row r="2229">
          <cell r="E2229" t="str">
            <v>42MONTHLYKWASHINGTON PUBLIC EMPLOYEES ASSOCIATION</v>
          </cell>
          <cell r="F2229" t="str">
            <v>42</v>
          </cell>
          <cell r="G2229" t="str">
            <v>Monthly</v>
          </cell>
          <cell r="H2229" t="str">
            <v>K</v>
          </cell>
          <cell r="I2229">
            <v>3549</v>
          </cell>
          <cell r="J2229" t="str">
            <v>Washington Public Employees Association</v>
          </cell>
          <cell r="K2229" t="str">
            <v>per DOP website</v>
          </cell>
          <cell r="L2229">
            <v>41456</v>
          </cell>
          <cell r="M2229">
            <v>29460</v>
          </cell>
          <cell r="N2229" t="b">
            <v>0</v>
          </cell>
          <cell r="O2229">
            <v>3549</v>
          </cell>
        </row>
        <row r="2230">
          <cell r="E2230" t="str">
            <v>42MONTHLYLCOALITION</v>
          </cell>
          <cell r="F2230" t="str">
            <v>42</v>
          </cell>
          <cell r="G2230" t="str">
            <v>Monthly</v>
          </cell>
          <cell r="H2230" t="str">
            <v>L</v>
          </cell>
          <cell r="I2230">
            <v>3631</v>
          </cell>
          <cell r="J2230" t="str">
            <v>Coalition</v>
          </cell>
          <cell r="K2230" t="str">
            <v>per DOP website</v>
          </cell>
          <cell r="L2230">
            <v>41456</v>
          </cell>
          <cell r="M2230">
            <v>42253</v>
          </cell>
          <cell r="N2230" t="b">
            <v>0</v>
          </cell>
          <cell r="O2230">
            <v>3631</v>
          </cell>
        </row>
        <row r="2231">
          <cell r="E2231" t="str">
            <v>42MONTHLYLNON-REPRESENTED STATE EMPLOYEES</v>
          </cell>
          <cell r="F2231" t="str">
            <v>42</v>
          </cell>
          <cell r="G2231" t="str">
            <v>Monthly</v>
          </cell>
          <cell r="H2231" t="str">
            <v>L</v>
          </cell>
          <cell r="I2231">
            <v>3631</v>
          </cell>
          <cell r="J2231" t="str">
            <v>Non-Represented State Employees</v>
          </cell>
          <cell r="K2231" t="str">
            <v>per DOP website</v>
          </cell>
          <cell r="L2231">
            <v>41456</v>
          </cell>
          <cell r="M2231">
            <v>11273</v>
          </cell>
          <cell r="N2231" t="b">
            <v>0</v>
          </cell>
          <cell r="O2231">
            <v>3631</v>
          </cell>
        </row>
        <row r="2232">
          <cell r="E2232" t="str">
            <v>42MONTHLYLTEAMSTERS LOCAL UNION NUMBER 117</v>
          </cell>
          <cell r="F2232" t="str">
            <v>42</v>
          </cell>
          <cell r="G2232" t="str">
            <v>Monthly</v>
          </cell>
          <cell r="H2232" t="str">
            <v>L</v>
          </cell>
          <cell r="I2232">
            <v>3678</v>
          </cell>
          <cell r="J2232" t="str">
            <v>Teamsters Local Union Number 117</v>
          </cell>
          <cell r="K2232" t="str">
            <v>per Noli Benitez 201307</v>
          </cell>
          <cell r="L2232">
            <v>41456</v>
          </cell>
          <cell r="M2232">
            <v>11273</v>
          </cell>
          <cell r="N2232" t="b">
            <v>0</v>
          </cell>
          <cell r="O2232">
            <v>3678</v>
          </cell>
        </row>
        <row r="2233">
          <cell r="E2233" t="str">
            <v>42MONTHLYLWASHINGTON FEDERATION OF STATE EMPLOYEES</v>
          </cell>
          <cell r="F2233" t="str">
            <v>42</v>
          </cell>
          <cell r="G2233" t="str">
            <v>Monthly</v>
          </cell>
          <cell r="H2233" t="str">
            <v>L</v>
          </cell>
          <cell r="I2233">
            <v>3631</v>
          </cell>
          <cell r="J2233" t="str">
            <v>Washington Federation of State Employees</v>
          </cell>
          <cell r="K2233" t="str">
            <v>per DOP website</v>
          </cell>
          <cell r="L2233">
            <v>41456</v>
          </cell>
          <cell r="M2233">
            <v>25197</v>
          </cell>
          <cell r="N2233" t="b">
            <v>0</v>
          </cell>
          <cell r="O2233">
            <v>3631</v>
          </cell>
        </row>
        <row r="2234">
          <cell r="E2234" t="str">
            <v>42MONTHLYLWASHINGTON PUBLIC EMPLOYEES ASSOCIATION</v>
          </cell>
          <cell r="F2234" t="str">
            <v>42</v>
          </cell>
          <cell r="G2234" t="str">
            <v>Monthly</v>
          </cell>
          <cell r="H2234" t="str">
            <v>L</v>
          </cell>
          <cell r="I2234">
            <v>3631</v>
          </cell>
          <cell r="J2234" t="str">
            <v>Washington Public Employees Association</v>
          </cell>
          <cell r="K2234" t="str">
            <v>per DOP website</v>
          </cell>
          <cell r="L2234">
            <v>41456</v>
          </cell>
          <cell r="M2234">
            <v>29461</v>
          </cell>
          <cell r="N2234" t="b">
            <v>0</v>
          </cell>
          <cell r="O2234">
            <v>3631</v>
          </cell>
        </row>
        <row r="2235">
          <cell r="E2235" t="str">
            <v>42MONTHLYMCOALITION</v>
          </cell>
          <cell r="F2235" t="str">
            <v>42</v>
          </cell>
          <cell r="G2235" t="str">
            <v>Monthly</v>
          </cell>
          <cell r="H2235" t="str">
            <v>M</v>
          </cell>
          <cell r="I2235">
            <v>3726</v>
          </cell>
          <cell r="J2235" t="str">
            <v>Coalition</v>
          </cell>
          <cell r="K2235" t="str">
            <v>per DOP website</v>
          </cell>
          <cell r="L2235">
            <v>41456</v>
          </cell>
          <cell r="M2235">
            <v>42254</v>
          </cell>
          <cell r="N2235" t="b">
            <v>0</v>
          </cell>
          <cell r="O2235">
            <v>3726</v>
          </cell>
        </row>
        <row r="2236">
          <cell r="E2236" t="str">
            <v>42MONTHLYMNON-REPRESENTED STATE EMPLOYEES</v>
          </cell>
          <cell r="F2236" t="str">
            <v>42</v>
          </cell>
          <cell r="G2236" t="str">
            <v>Monthly</v>
          </cell>
          <cell r="H2236" t="str">
            <v>M</v>
          </cell>
          <cell r="I2236">
            <v>3726</v>
          </cell>
          <cell r="J2236" t="str">
            <v>Non-Represented State Employees</v>
          </cell>
          <cell r="K2236" t="str">
            <v>per DOP website</v>
          </cell>
          <cell r="L2236">
            <v>41456</v>
          </cell>
          <cell r="M2236">
            <v>11274</v>
          </cell>
          <cell r="N2236" t="b">
            <v>0</v>
          </cell>
          <cell r="O2236">
            <v>3726</v>
          </cell>
        </row>
        <row r="2237">
          <cell r="E2237" t="str">
            <v>42MONTHLYMTEAMSTERS LOCAL UNION NUMBER 117</v>
          </cell>
          <cell r="F2237" t="str">
            <v>42</v>
          </cell>
          <cell r="G2237" t="str">
            <v>Monthly</v>
          </cell>
          <cell r="H2237" t="str">
            <v>M</v>
          </cell>
          <cell r="I2237">
            <v>3774</v>
          </cell>
          <cell r="J2237" t="str">
            <v>Teamsters Local Union Number 117</v>
          </cell>
          <cell r="K2237" t="str">
            <v>per Noli Benitez 201307</v>
          </cell>
          <cell r="L2237">
            <v>41456</v>
          </cell>
          <cell r="M2237">
            <v>11274</v>
          </cell>
          <cell r="N2237" t="b">
            <v>0</v>
          </cell>
          <cell r="O2237">
            <v>3774</v>
          </cell>
        </row>
        <row r="2238">
          <cell r="E2238" t="str">
            <v>42MONTHLYMWASHINGTON FEDERATION OF STATE EMPLOYEES</v>
          </cell>
          <cell r="F2238" t="str">
            <v>42</v>
          </cell>
          <cell r="G2238" t="str">
            <v>Monthly</v>
          </cell>
          <cell r="H2238" t="str">
            <v>M</v>
          </cell>
          <cell r="I2238">
            <v>3726</v>
          </cell>
          <cell r="J2238" t="str">
            <v>Washington Federation of State Employees</v>
          </cell>
          <cell r="K2238" t="str">
            <v>per DOP website</v>
          </cell>
          <cell r="L2238">
            <v>41456</v>
          </cell>
          <cell r="M2238">
            <v>25198</v>
          </cell>
          <cell r="N2238" t="b">
            <v>0</v>
          </cell>
          <cell r="O2238">
            <v>3726</v>
          </cell>
        </row>
        <row r="2239">
          <cell r="E2239" t="str">
            <v>42MONTHLYMWASHINGTON PUBLIC EMPLOYEES ASSOCIATION</v>
          </cell>
          <cell r="F2239" t="str">
            <v>42</v>
          </cell>
          <cell r="G2239" t="str">
            <v>Monthly</v>
          </cell>
          <cell r="H2239" t="str">
            <v>M</v>
          </cell>
          <cell r="I2239">
            <v>3726</v>
          </cell>
          <cell r="J2239" t="str">
            <v>Washington Public Employees Association</v>
          </cell>
          <cell r="K2239" t="str">
            <v>per DOP website</v>
          </cell>
          <cell r="L2239">
            <v>41456</v>
          </cell>
          <cell r="M2239">
            <v>29462</v>
          </cell>
          <cell r="N2239" t="b">
            <v>0</v>
          </cell>
          <cell r="O2239">
            <v>3726</v>
          </cell>
        </row>
        <row r="2240">
          <cell r="E2240" t="str">
            <v>43GMONTHLYGNON-REPRESENTED STATE EMPLOYEES</v>
          </cell>
          <cell r="F2240" t="str">
            <v>43G</v>
          </cell>
          <cell r="G2240" t="str">
            <v>Monthly</v>
          </cell>
          <cell r="H2240" t="str">
            <v>G</v>
          </cell>
          <cell r="I2240">
            <v>3293</v>
          </cell>
          <cell r="J2240" t="str">
            <v>Non-Represented State Employees</v>
          </cell>
          <cell r="K2240" t="str">
            <v>per DOP website</v>
          </cell>
          <cell r="L2240">
            <v>41456</v>
          </cell>
          <cell r="M2240">
            <v>11864</v>
          </cell>
          <cell r="N2240" t="b">
            <v>1</v>
          </cell>
          <cell r="O2240">
            <v>3293</v>
          </cell>
        </row>
        <row r="2241">
          <cell r="E2241" t="str">
            <v>43GMONTHLYGWASHINGTON FEDERATION OF STATE EMPLOYEES</v>
          </cell>
          <cell r="F2241" t="str">
            <v>43G</v>
          </cell>
          <cell r="G2241" t="str">
            <v>Monthly</v>
          </cell>
          <cell r="H2241" t="str">
            <v>G</v>
          </cell>
          <cell r="I2241">
            <v>3293</v>
          </cell>
          <cell r="J2241" t="str">
            <v>Washington Federation of State Employees</v>
          </cell>
          <cell r="K2241" t="str">
            <v>per DOP website</v>
          </cell>
          <cell r="L2241">
            <v>41456</v>
          </cell>
          <cell r="M2241">
            <v>11865</v>
          </cell>
          <cell r="N2241" t="b">
            <v>1</v>
          </cell>
          <cell r="O2241">
            <v>3293</v>
          </cell>
        </row>
        <row r="2242">
          <cell r="E2242" t="str">
            <v>43GMONTHLYHNON-REPRESENTED STATE EMPLOYEES</v>
          </cell>
          <cell r="F2242" t="str">
            <v>43G</v>
          </cell>
          <cell r="G2242" t="str">
            <v>Monthly</v>
          </cell>
          <cell r="H2242" t="str">
            <v>H</v>
          </cell>
          <cell r="I2242">
            <v>3377</v>
          </cell>
          <cell r="J2242" t="str">
            <v>Non-Represented State Employees</v>
          </cell>
          <cell r="K2242" t="str">
            <v>per DOP website</v>
          </cell>
          <cell r="L2242">
            <v>41456</v>
          </cell>
          <cell r="M2242">
            <v>11866</v>
          </cell>
          <cell r="N2242" t="b">
            <v>1</v>
          </cell>
          <cell r="O2242">
            <v>3377</v>
          </cell>
        </row>
        <row r="2243">
          <cell r="E2243" t="str">
            <v>43GMONTHLYHWASHINGTON FEDERATION OF STATE EMPLOYEES</v>
          </cell>
          <cell r="F2243" t="str">
            <v>43G</v>
          </cell>
          <cell r="G2243" t="str">
            <v>Monthly</v>
          </cell>
          <cell r="H2243" t="str">
            <v>H</v>
          </cell>
          <cell r="I2243">
            <v>3377</v>
          </cell>
          <cell r="J2243" t="str">
            <v>Washington Federation of State Employees</v>
          </cell>
          <cell r="K2243" t="str">
            <v>per DOP website</v>
          </cell>
          <cell r="L2243">
            <v>41456</v>
          </cell>
          <cell r="M2243">
            <v>11867</v>
          </cell>
          <cell r="N2243" t="b">
            <v>1</v>
          </cell>
          <cell r="O2243">
            <v>3377</v>
          </cell>
        </row>
        <row r="2244">
          <cell r="E2244" t="str">
            <v>43GMONTHLYINON-REPRESENTED STATE EMPLOYEES</v>
          </cell>
          <cell r="F2244" t="str">
            <v>43G</v>
          </cell>
          <cell r="G2244" t="str">
            <v>Monthly</v>
          </cell>
          <cell r="H2244" t="str">
            <v>I</v>
          </cell>
          <cell r="I2244">
            <v>3459</v>
          </cell>
          <cell r="J2244" t="str">
            <v>Non-Represented State Employees</v>
          </cell>
          <cell r="K2244" t="str">
            <v>per DOP website</v>
          </cell>
          <cell r="L2244">
            <v>41456</v>
          </cell>
          <cell r="M2244">
            <v>11868</v>
          </cell>
          <cell r="N2244" t="b">
            <v>1</v>
          </cell>
          <cell r="O2244">
            <v>3459</v>
          </cell>
        </row>
        <row r="2245">
          <cell r="E2245" t="str">
            <v>43GMONTHLYIWASHINGTON FEDERATION OF STATE EMPLOYEES</v>
          </cell>
          <cell r="F2245" t="str">
            <v>43G</v>
          </cell>
          <cell r="G2245" t="str">
            <v>Monthly</v>
          </cell>
          <cell r="H2245" t="str">
            <v>I</v>
          </cell>
          <cell r="I2245">
            <v>3459</v>
          </cell>
          <cell r="J2245" t="str">
            <v>Washington Federation of State Employees</v>
          </cell>
          <cell r="K2245" t="str">
            <v>per DOP website</v>
          </cell>
          <cell r="L2245">
            <v>41456</v>
          </cell>
          <cell r="M2245">
            <v>11869</v>
          </cell>
          <cell r="N2245" t="b">
            <v>1</v>
          </cell>
          <cell r="O2245">
            <v>3459</v>
          </cell>
        </row>
        <row r="2246">
          <cell r="E2246" t="str">
            <v>43GMONTHLYJNON-REPRESENTED STATE EMPLOYEES</v>
          </cell>
          <cell r="F2246" t="str">
            <v>43G</v>
          </cell>
          <cell r="G2246" t="str">
            <v>Monthly</v>
          </cell>
          <cell r="H2246" t="str">
            <v>J</v>
          </cell>
          <cell r="I2246">
            <v>3549</v>
          </cell>
          <cell r="J2246" t="str">
            <v>Non-Represented State Employees</v>
          </cell>
          <cell r="K2246" t="str">
            <v>per DOP website</v>
          </cell>
          <cell r="L2246">
            <v>41456</v>
          </cell>
          <cell r="M2246">
            <v>11870</v>
          </cell>
          <cell r="N2246" t="b">
            <v>1</v>
          </cell>
          <cell r="O2246">
            <v>3549</v>
          </cell>
        </row>
        <row r="2247">
          <cell r="E2247" t="str">
            <v>43GMONTHLYJWASHINGTON FEDERATION OF STATE EMPLOYEES</v>
          </cell>
          <cell r="F2247" t="str">
            <v>43G</v>
          </cell>
          <cell r="G2247" t="str">
            <v>Monthly</v>
          </cell>
          <cell r="H2247" t="str">
            <v>J</v>
          </cell>
          <cell r="I2247">
            <v>3549</v>
          </cell>
          <cell r="J2247" t="str">
            <v>Washington Federation of State Employees</v>
          </cell>
          <cell r="K2247" t="str">
            <v>per DOP website</v>
          </cell>
          <cell r="L2247">
            <v>41456</v>
          </cell>
          <cell r="M2247">
            <v>11871</v>
          </cell>
          <cell r="N2247" t="b">
            <v>1</v>
          </cell>
          <cell r="O2247">
            <v>3549</v>
          </cell>
        </row>
        <row r="2248">
          <cell r="E2248" t="str">
            <v>43GMONTHLYKNON-REPRESENTED STATE EMPLOYEES</v>
          </cell>
          <cell r="F2248" t="str">
            <v>43G</v>
          </cell>
          <cell r="G2248" t="str">
            <v>Monthly</v>
          </cell>
          <cell r="H2248" t="str">
            <v>K</v>
          </cell>
          <cell r="I2248">
            <v>3631</v>
          </cell>
          <cell r="J2248" t="str">
            <v>Non-Represented State Employees</v>
          </cell>
          <cell r="K2248" t="str">
            <v>per DOP website</v>
          </cell>
          <cell r="L2248">
            <v>41456</v>
          </cell>
          <cell r="M2248">
            <v>11872</v>
          </cell>
          <cell r="N2248" t="b">
            <v>1</v>
          </cell>
          <cell r="O2248">
            <v>3631</v>
          </cell>
        </row>
        <row r="2249">
          <cell r="E2249" t="str">
            <v>43GMONTHLYKWASHINGTON FEDERATION OF STATE EMPLOYEES</v>
          </cell>
          <cell r="F2249" t="str">
            <v>43G</v>
          </cell>
          <cell r="G2249" t="str">
            <v>Monthly</v>
          </cell>
          <cell r="H2249" t="str">
            <v>K</v>
          </cell>
          <cell r="I2249">
            <v>3631</v>
          </cell>
          <cell r="J2249" t="str">
            <v>Washington Federation of State Employees</v>
          </cell>
          <cell r="K2249" t="str">
            <v>per DOP website</v>
          </cell>
          <cell r="L2249">
            <v>41456</v>
          </cell>
          <cell r="M2249">
            <v>11873</v>
          </cell>
          <cell r="N2249" t="b">
            <v>1</v>
          </cell>
          <cell r="O2249">
            <v>3631</v>
          </cell>
        </row>
        <row r="2250">
          <cell r="E2250" t="str">
            <v>43GMONTHLYLNON-REPRESENTED STATE EMPLOYEES</v>
          </cell>
          <cell r="F2250" t="str">
            <v>43G</v>
          </cell>
          <cell r="G2250" t="str">
            <v>Monthly</v>
          </cell>
          <cell r="H2250" t="str">
            <v>L</v>
          </cell>
          <cell r="I2250">
            <v>3726</v>
          </cell>
          <cell r="J2250" t="str">
            <v>Non-Represented State Employees</v>
          </cell>
          <cell r="K2250" t="str">
            <v>per DOP website</v>
          </cell>
          <cell r="L2250">
            <v>41456</v>
          </cell>
          <cell r="M2250">
            <v>11874</v>
          </cell>
          <cell r="N2250" t="b">
            <v>1</v>
          </cell>
          <cell r="O2250">
            <v>3726</v>
          </cell>
        </row>
        <row r="2251">
          <cell r="E2251" t="str">
            <v>43GMONTHLYLWASHINGTON FEDERATION OF STATE EMPLOYEES</v>
          </cell>
          <cell r="F2251" t="str">
            <v>43G</v>
          </cell>
          <cell r="G2251" t="str">
            <v>Monthly</v>
          </cell>
          <cell r="H2251" t="str">
            <v>L</v>
          </cell>
          <cell r="I2251">
            <v>3726</v>
          </cell>
          <cell r="J2251" t="str">
            <v>Washington Federation of State Employees</v>
          </cell>
          <cell r="K2251" t="str">
            <v>per DOP website</v>
          </cell>
          <cell r="L2251">
            <v>41456</v>
          </cell>
          <cell r="M2251">
            <v>11875</v>
          </cell>
          <cell r="N2251" t="b">
            <v>1</v>
          </cell>
          <cell r="O2251">
            <v>3726</v>
          </cell>
        </row>
        <row r="2252">
          <cell r="E2252" t="str">
            <v>43GMONTHLYMNON-REPRESENTED STATE EMPLOYEES</v>
          </cell>
          <cell r="F2252" t="str">
            <v>43G</v>
          </cell>
          <cell r="G2252" t="str">
            <v>Monthly</v>
          </cell>
          <cell r="H2252" t="str">
            <v>M</v>
          </cell>
          <cell r="I2252">
            <v>3819</v>
          </cell>
          <cell r="J2252" t="str">
            <v>Non-Represented State Employees</v>
          </cell>
          <cell r="K2252" t="str">
            <v>per DOP website</v>
          </cell>
          <cell r="L2252">
            <v>41456</v>
          </cell>
          <cell r="M2252">
            <v>11874</v>
          </cell>
          <cell r="N2252" t="b">
            <v>1</v>
          </cell>
          <cell r="O2252">
            <v>3819</v>
          </cell>
        </row>
        <row r="2253">
          <cell r="E2253" t="str">
            <v>43GMONTHLYMWASHINGTON FEDERATION OF STATE EMPLOYEES</v>
          </cell>
          <cell r="F2253" t="str">
            <v>43G</v>
          </cell>
          <cell r="G2253" t="str">
            <v>Monthly</v>
          </cell>
          <cell r="H2253" t="str">
            <v>M</v>
          </cell>
          <cell r="I2253">
            <v>3819</v>
          </cell>
          <cell r="J2253" t="str">
            <v>Washington Federation of State Employees</v>
          </cell>
          <cell r="K2253" t="str">
            <v>per DOP website</v>
          </cell>
          <cell r="L2253">
            <v>41456</v>
          </cell>
          <cell r="M2253">
            <v>11875</v>
          </cell>
          <cell r="N2253" t="b">
            <v>1</v>
          </cell>
          <cell r="O2253">
            <v>3819</v>
          </cell>
        </row>
        <row r="2254">
          <cell r="E2254" t="str">
            <v>43MONTHLYACOALITION</v>
          </cell>
          <cell r="F2254" t="str">
            <v>43</v>
          </cell>
          <cell r="G2254" t="str">
            <v>Monthly</v>
          </cell>
          <cell r="H2254" t="str">
            <v>A</v>
          </cell>
          <cell r="I2254">
            <v>2855</v>
          </cell>
          <cell r="J2254" t="str">
            <v>Coalition</v>
          </cell>
          <cell r="K2254" t="str">
            <v>per DOP website</v>
          </cell>
          <cell r="L2254">
            <v>41456</v>
          </cell>
          <cell r="M2254">
            <v>42294</v>
          </cell>
          <cell r="N2254" t="b">
            <v>0</v>
          </cell>
          <cell r="O2254">
            <v>2855</v>
          </cell>
        </row>
        <row r="2255">
          <cell r="E2255" t="str">
            <v>43MONTHLYANON-REPRESENTED STATE EMPLOYEES</v>
          </cell>
          <cell r="F2255" t="str">
            <v>43</v>
          </cell>
          <cell r="G2255" t="str">
            <v>Monthly</v>
          </cell>
          <cell r="H2255" t="str">
            <v>A</v>
          </cell>
          <cell r="I2255">
            <v>2855</v>
          </cell>
          <cell r="J2255" t="str">
            <v>Non-Represented State Employees</v>
          </cell>
          <cell r="K2255" t="str">
            <v>per DOP website</v>
          </cell>
          <cell r="L2255">
            <v>41456</v>
          </cell>
          <cell r="M2255">
            <v>11314</v>
          </cell>
          <cell r="N2255" t="b">
            <v>0</v>
          </cell>
          <cell r="O2255">
            <v>2855</v>
          </cell>
        </row>
        <row r="2256">
          <cell r="E2256" t="str">
            <v>43MONTHLYATEAMSTERS LOCAL UNION NUMBER 117</v>
          </cell>
          <cell r="F2256" t="str">
            <v>43</v>
          </cell>
          <cell r="G2256" t="str">
            <v>Monthly</v>
          </cell>
          <cell r="H2256" t="str">
            <v>A</v>
          </cell>
          <cell r="I2256">
            <v>2891</v>
          </cell>
          <cell r="J2256" t="str">
            <v>Teamsters Local Union Number 117</v>
          </cell>
          <cell r="K2256" t="str">
            <v>per Noli Benitez 201307</v>
          </cell>
          <cell r="L2256">
            <v>41456</v>
          </cell>
          <cell r="M2256">
            <v>11314</v>
          </cell>
          <cell r="N2256" t="b">
            <v>0</v>
          </cell>
          <cell r="O2256">
            <v>2891</v>
          </cell>
        </row>
        <row r="2257">
          <cell r="E2257" t="str">
            <v>43MONTHLYAWASHINGTON FEDERATION OF STATE EMPLOYEES</v>
          </cell>
          <cell r="F2257" t="str">
            <v>43</v>
          </cell>
          <cell r="G2257" t="str">
            <v>Monthly</v>
          </cell>
          <cell r="H2257" t="str">
            <v>A</v>
          </cell>
          <cell r="I2257">
            <v>2855</v>
          </cell>
          <cell r="J2257" t="str">
            <v>Washington Federation of State Employees</v>
          </cell>
          <cell r="K2257" t="str">
            <v>per DOP website</v>
          </cell>
          <cell r="L2257">
            <v>41456</v>
          </cell>
          <cell r="M2257">
            <v>25238</v>
          </cell>
          <cell r="N2257" t="b">
            <v>0</v>
          </cell>
          <cell r="O2257">
            <v>2855</v>
          </cell>
        </row>
        <row r="2258">
          <cell r="E2258" t="str">
            <v>43MONTHLYAWASHINGTON PUBLIC EMPLOYEES ASSOCIATION</v>
          </cell>
          <cell r="F2258" t="str">
            <v>43</v>
          </cell>
          <cell r="G2258" t="str">
            <v>Monthly</v>
          </cell>
          <cell r="H2258" t="str">
            <v>A</v>
          </cell>
          <cell r="I2258">
            <v>2855</v>
          </cell>
          <cell r="J2258" t="str">
            <v>Washington Public Employees Association</v>
          </cell>
          <cell r="K2258" t="str">
            <v>per DOP website</v>
          </cell>
          <cell r="L2258">
            <v>41456</v>
          </cell>
          <cell r="M2258">
            <v>29502</v>
          </cell>
          <cell r="N2258" t="b">
            <v>0</v>
          </cell>
          <cell r="O2258">
            <v>2855</v>
          </cell>
        </row>
        <row r="2259">
          <cell r="E2259" t="str">
            <v>43MONTHLYBCOALITION</v>
          </cell>
          <cell r="F2259" t="str">
            <v>43</v>
          </cell>
          <cell r="G2259" t="str">
            <v>Monthly</v>
          </cell>
          <cell r="H2259" t="str">
            <v>B</v>
          </cell>
          <cell r="I2259">
            <v>2920</v>
          </cell>
          <cell r="J2259" t="str">
            <v>Coalition</v>
          </cell>
          <cell r="K2259" t="str">
            <v>per DOP website</v>
          </cell>
          <cell r="L2259">
            <v>41456</v>
          </cell>
          <cell r="M2259">
            <v>42295</v>
          </cell>
          <cell r="N2259" t="b">
            <v>0</v>
          </cell>
          <cell r="O2259">
            <v>2920</v>
          </cell>
        </row>
        <row r="2260">
          <cell r="E2260" t="str">
            <v>43MONTHLYBNON-REPRESENTED STATE EMPLOYEES</v>
          </cell>
          <cell r="F2260" t="str">
            <v>43</v>
          </cell>
          <cell r="G2260" t="str">
            <v>Monthly</v>
          </cell>
          <cell r="H2260" t="str">
            <v>B</v>
          </cell>
          <cell r="I2260">
            <v>2920</v>
          </cell>
          <cell r="J2260" t="str">
            <v>Non-Represented State Employees</v>
          </cell>
          <cell r="K2260" t="str">
            <v>per DOP website</v>
          </cell>
          <cell r="L2260">
            <v>41456</v>
          </cell>
          <cell r="M2260">
            <v>11315</v>
          </cell>
          <cell r="N2260" t="b">
            <v>0</v>
          </cell>
          <cell r="O2260">
            <v>2920</v>
          </cell>
        </row>
        <row r="2261">
          <cell r="E2261" t="str">
            <v>43MONTHLYBTEAMSTERS LOCAL UNION NUMBER 117</v>
          </cell>
          <cell r="F2261" t="str">
            <v>43</v>
          </cell>
          <cell r="G2261" t="str">
            <v>Monthly</v>
          </cell>
          <cell r="H2261" t="str">
            <v>B</v>
          </cell>
          <cell r="I2261">
            <v>2957</v>
          </cell>
          <cell r="J2261" t="str">
            <v>Teamsters Local Union Number 117</v>
          </cell>
          <cell r="K2261" t="str">
            <v>per Noli Benitez 201307</v>
          </cell>
          <cell r="L2261">
            <v>41456</v>
          </cell>
          <cell r="M2261">
            <v>11315</v>
          </cell>
          <cell r="N2261" t="b">
            <v>0</v>
          </cell>
          <cell r="O2261">
            <v>2957</v>
          </cell>
        </row>
        <row r="2262">
          <cell r="E2262" t="str">
            <v>43MONTHLYBWASHINGTON FEDERATION OF STATE EMPLOYEES</v>
          </cell>
          <cell r="F2262" t="str">
            <v>43</v>
          </cell>
          <cell r="G2262" t="str">
            <v>Monthly</v>
          </cell>
          <cell r="H2262" t="str">
            <v>B</v>
          </cell>
          <cell r="I2262">
            <v>2920</v>
          </cell>
          <cell r="J2262" t="str">
            <v>Washington Federation of State Employees</v>
          </cell>
          <cell r="K2262" t="str">
            <v>per DOP website</v>
          </cell>
          <cell r="L2262">
            <v>41456</v>
          </cell>
          <cell r="M2262">
            <v>25239</v>
          </cell>
          <cell r="N2262" t="b">
            <v>0</v>
          </cell>
          <cell r="O2262">
            <v>2920</v>
          </cell>
        </row>
        <row r="2263">
          <cell r="E2263" t="str">
            <v>43MONTHLYBWASHINGTON PUBLIC EMPLOYEES ASSOCIATION</v>
          </cell>
          <cell r="F2263" t="str">
            <v>43</v>
          </cell>
          <cell r="G2263" t="str">
            <v>Monthly</v>
          </cell>
          <cell r="H2263" t="str">
            <v>B</v>
          </cell>
          <cell r="I2263">
            <v>2920</v>
          </cell>
          <cell r="J2263" t="str">
            <v>Washington Public Employees Association</v>
          </cell>
          <cell r="K2263" t="str">
            <v>per DOP website</v>
          </cell>
          <cell r="L2263">
            <v>41456</v>
          </cell>
          <cell r="M2263">
            <v>29503</v>
          </cell>
          <cell r="N2263" t="b">
            <v>0</v>
          </cell>
          <cell r="O2263">
            <v>2920</v>
          </cell>
        </row>
        <row r="2264">
          <cell r="E2264" t="str">
            <v>43MONTHLYCCOALITION</v>
          </cell>
          <cell r="F2264" t="str">
            <v>43</v>
          </cell>
          <cell r="G2264" t="str">
            <v>Monthly</v>
          </cell>
          <cell r="H2264" t="str">
            <v>C</v>
          </cell>
          <cell r="I2264">
            <v>2994</v>
          </cell>
          <cell r="J2264" t="str">
            <v>Coalition</v>
          </cell>
          <cell r="K2264" t="str">
            <v>per DOP website</v>
          </cell>
          <cell r="L2264">
            <v>41456</v>
          </cell>
          <cell r="M2264">
            <v>42296</v>
          </cell>
          <cell r="N2264" t="b">
            <v>0</v>
          </cell>
          <cell r="O2264">
            <v>2994</v>
          </cell>
        </row>
        <row r="2265">
          <cell r="E2265" t="str">
            <v>43MONTHLYCNON-REPRESENTED STATE EMPLOYEES</v>
          </cell>
          <cell r="F2265" t="str">
            <v>43</v>
          </cell>
          <cell r="G2265" t="str">
            <v>Monthly</v>
          </cell>
          <cell r="H2265" t="str">
            <v>C</v>
          </cell>
          <cell r="I2265">
            <v>2994</v>
          </cell>
          <cell r="J2265" t="str">
            <v>Non-Represented State Employees</v>
          </cell>
          <cell r="K2265" t="str">
            <v>per DOP website</v>
          </cell>
          <cell r="L2265">
            <v>41456</v>
          </cell>
          <cell r="M2265">
            <v>11316</v>
          </cell>
          <cell r="N2265" t="b">
            <v>0</v>
          </cell>
          <cell r="O2265">
            <v>2994</v>
          </cell>
        </row>
        <row r="2266">
          <cell r="E2266" t="str">
            <v>43MONTHLYCTEAMSTERS LOCAL UNION NUMBER 117</v>
          </cell>
          <cell r="F2266" t="str">
            <v>43</v>
          </cell>
          <cell r="G2266" t="str">
            <v>Monthly</v>
          </cell>
          <cell r="H2266" t="str">
            <v>C</v>
          </cell>
          <cell r="I2266">
            <v>3031</v>
          </cell>
          <cell r="J2266" t="str">
            <v>Teamsters Local Union Number 117</v>
          </cell>
          <cell r="K2266" t="str">
            <v>per Noli Benitez 201307</v>
          </cell>
          <cell r="L2266">
            <v>41456</v>
          </cell>
          <cell r="M2266">
            <v>11316</v>
          </cell>
          <cell r="N2266" t="b">
            <v>0</v>
          </cell>
          <cell r="O2266">
            <v>3031</v>
          </cell>
        </row>
        <row r="2267">
          <cell r="E2267" t="str">
            <v>43MONTHLYCWASHINGTON FEDERATION OF STATE EMPLOYEES</v>
          </cell>
          <cell r="F2267" t="str">
            <v>43</v>
          </cell>
          <cell r="G2267" t="str">
            <v>Monthly</v>
          </cell>
          <cell r="H2267" t="str">
            <v>C</v>
          </cell>
          <cell r="I2267">
            <v>2994</v>
          </cell>
          <cell r="J2267" t="str">
            <v>Washington Federation of State Employees</v>
          </cell>
          <cell r="K2267" t="str">
            <v>per DOP website</v>
          </cell>
          <cell r="L2267">
            <v>41456</v>
          </cell>
          <cell r="M2267">
            <v>25240</v>
          </cell>
          <cell r="N2267" t="b">
            <v>0</v>
          </cell>
          <cell r="O2267">
            <v>2994</v>
          </cell>
        </row>
        <row r="2268">
          <cell r="E2268" t="str">
            <v>43MONTHLYCWASHINGTON PUBLIC EMPLOYEES ASSOCIATION</v>
          </cell>
          <cell r="F2268" t="str">
            <v>43</v>
          </cell>
          <cell r="G2268" t="str">
            <v>Monthly</v>
          </cell>
          <cell r="H2268" t="str">
            <v>C</v>
          </cell>
          <cell r="I2268">
            <v>2994</v>
          </cell>
          <cell r="J2268" t="str">
            <v>Washington Public Employees Association</v>
          </cell>
          <cell r="K2268" t="str">
            <v>per DOP website</v>
          </cell>
          <cell r="L2268">
            <v>41456</v>
          </cell>
          <cell r="M2268">
            <v>29504</v>
          </cell>
          <cell r="N2268" t="b">
            <v>0</v>
          </cell>
          <cell r="O2268">
            <v>2994</v>
          </cell>
        </row>
        <row r="2269">
          <cell r="E2269" t="str">
            <v>43MONTHLYDCOALITION</v>
          </cell>
          <cell r="F2269" t="str">
            <v>43</v>
          </cell>
          <cell r="G2269" t="str">
            <v>Monthly</v>
          </cell>
          <cell r="H2269" t="str">
            <v>D</v>
          </cell>
          <cell r="I2269">
            <v>3063</v>
          </cell>
          <cell r="J2269" t="str">
            <v>Coalition</v>
          </cell>
          <cell r="K2269" t="str">
            <v>per DOP website</v>
          </cell>
          <cell r="L2269">
            <v>41456</v>
          </cell>
          <cell r="M2269">
            <v>42297</v>
          </cell>
          <cell r="N2269" t="b">
            <v>0</v>
          </cell>
          <cell r="O2269">
            <v>3063</v>
          </cell>
        </row>
        <row r="2270">
          <cell r="E2270" t="str">
            <v>43MONTHLYDNON-REPRESENTED STATE EMPLOYEES</v>
          </cell>
          <cell r="F2270" t="str">
            <v>43</v>
          </cell>
          <cell r="G2270" t="str">
            <v>Monthly</v>
          </cell>
          <cell r="H2270" t="str">
            <v>D</v>
          </cell>
          <cell r="I2270">
            <v>3063</v>
          </cell>
          <cell r="J2270" t="str">
            <v>Non-Represented State Employees</v>
          </cell>
          <cell r="K2270" t="str">
            <v>per DOP website</v>
          </cell>
          <cell r="L2270">
            <v>41456</v>
          </cell>
          <cell r="M2270">
            <v>11317</v>
          </cell>
          <cell r="N2270" t="b">
            <v>0</v>
          </cell>
          <cell r="O2270">
            <v>3063</v>
          </cell>
        </row>
        <row r="2271">
          <cell r="E2271" t="str">
            <v>43MONTHLYDTEAMSTERS LOCAL UNION NUMBER 117</v>
          </cell>
          <cell r="F2271" t="str">
            <v>43</v>
          </cell>
          <cell r="G2271" t="str">
            <v>Monthly</v>
          </cell>
          <cell r="H2271" t="str">
            <v>D</v>
          </cell>
          <cell r="I2271">
            <v>3102</v>
          </cell>
          <cell r="J2271" t="str">
            <v>Teamsters Local Union Number 117</v>
          </cell>
          <cell r="K2271" t="str">
            <v>per Noli Benitez 201307</v>
          </cell>
          <cell r="L2271">
            <v>41456</v>
          </cell>
          <cell r="M2271">
            <v>11317</v>
          </cell>
          <cell r="N2271" t="b">
            <v>0</v>
          </cell>
          <cell r="O2271">
            <v>3102</v>
          </cell>
        </row>
        <row r="2272">
          <cell r="E2272" t="str">
            <v>43MONTHLYDWASHINGTON FEDERATION OF STATE EMPLOYEES</v>
          </cell>
          <cell r="F2272" t="str">
            <v>43</v>
          </cell>
          <cell r="G2272" t="str">
            <v>Monthly</v>
          </cell>
          <cell r="H2272" t="str">
            <v>D</v>
          </cell>
          <cell r="I2272">
            <v>3063</v>
          </cell>
          <cell r="J2272" t="str">
            <v>Washington Federation of State Employees</v>
          </cell>
          <cell r="K2272" t="str">
            <v>per DOP website</v>
          </cell>
          <cell r="L2272">
            <v>41456</v>
          </cell>
          <cell r="M2272">
            <v>25241</v>
          </cell>
          <cell r="N2272" t="b">
            <v>0</v>
          </cell>
          <cell r="O2272">
            <v>3063</v>
          </cell>
        </row>
        <row r="2273">
          <cell r="E2273" t="str">
            <v>43MONTHLYDWASHINGTON PUBLIC EMPLOYEES ASSOCIATION</v>
          </cell>
          <cell r="F2273" t="str">
            <v>43</v>
          </cell>
          <cell r="G2273" t="str">
            <v>Monthly</v>
          </cell>
          <cell r="H2273" t="str">
            <v>D</v>
          </cell>
          <cell r="I2273">
            <v>3063</v>
          </cell>
          <cell r="J2273" t="str">
            <v>Washington Public Employees Association</v>
          </cell>
          <cell r="K2273" t="str">
            <v>per DOP website</v>
          </cell>
          <cell r="L2273">
            <v>41456</v>
          </cell>
          <cell r="M2273">
            <v>29505</v>
          </cell>
          <cell r="N2273" t="b">
            <v>0</v>
          </cell>
          <cell r="O2273">
            <v>3063</v>
          </cell>
        </row>
        <row r="2274">
          <cell r="E2274" t="str">
            <v>43MONTHLYECOALITION</v>
          </cell>
          <cell r="F2274" t="str">
            <v>43</v>
          </cell>
          <cell r="G2274" t="str">
            <v>Monthly</v>
          </cell>
          <cell r="H2274" t="str">
            <v>E</v>
          </cell>
          <cell r="I2274">
            <v>3135</v>
          </cell>
          <cell r="J2274" t="str">
            <v>Coalition</v>
          </cell>
          <cell r="K2274" t="str">
            <v>per DOP website</v>
          </cell>
          <cell r="L2274">
            <v>41456</v>
          </cell>
          <cell r="M2274">
            <v>42298</v>
          </cell>
          <cell r="N2274" t="b">
            <v>0</v>
          </cell>
          <cell r="O2274">
            <v>3135</v>
          </cell>
        </row>
        <row r="2275">
          <cell r="E2275" t="str">
            <v>43MONTHLYENON-REPRESENTED STATE EMPLOYEES</v>
          </cell>
          <cell r="F2275" t="str">
            <v>43</v>
          </cell>
          <cell r="G2275" t="str">
            <v>Monthly</v>
          </cell>
          <cell r="H2275" t="str">
            <v>E</v>
          </cell>
          <cell r="I2275">
            <v>3135</v>
          </cell>
          <cell r="J2275" t="str">
            <v>Non-Represented State Employees</v>
          </cell>
          <cell r="K2275" t="str">
            <v>per DOP website</v>
          </cell>
          <cell r="L2275">
            <v>41456</v>
          </cell>
          <cell r="M2275">
            <v>11318</v>
          </cell>
          <cell r="N2275" t="b">
            <v>0</v>
          </cell>
          <cell r="O2275">
            <v>3135</v>
          </cell>
        </row>
        <row r="2276">
          <cell r="E2276" t="str">
            <v>43MONTHLYETEAMSTERS LOCAL UNION NUMBER 117</v>
          </cell>
          <cell r="F2276" t="str">
            <v>43</v>
          </cell>
          <cell r="G2276" t="str">
            <v>Monthly</v>
          </cell>
          <cell r="H2276" t="str">
            <v>E</v>
          </cell>
          <cell r="I2276">
            <v>3176</v>
          </cell>
          <cell r="J2276" t="str">
            <v>Teamsters Local Union Number 117</v>
          </cell>
          <cell r="K2276" t="str">
            <v>per Noli Benitez 201307</v>
          </cell>
          <cell r="L2276">
            <v>41456</v>
          </cell>
          <cell r="M2276">
            <v>11318</v>
          </cell>
          <cell r="N2276" t="b">
            <v>0</v>
          </cell>
          <cell r="O2276">
            <v>3176</v>
          </cell>
        </row>
        <row r="2277">
          <cell r="E2277" t="str">
            <v>43MONTHLYEWASHINGTON FEDERATION OF STATE EMPLOYEES</v>
          </cell>
          <cell r="F2277" t="str">
            <v>43</v>
          </cell>
          <cell r="G2277" t="str">
            <v>Monthly</v>
          </cell>
          <cell r="H2277" t="str">
            <v>E</v>
          </cell>
          <cell r="I2277">
            <v>3135</v>
          </cell>
          <cell r="J2277" t="str">
            <v>Washington Federation of State Employees</v>
          </cell>
          <cell r="K2277" t="str">
            <v>per DOP website</v>
          </cell>
          <cell r="L2277">
            <v>41456</v>
          </cell>
          <cell r="M2277">
            <v>25242</v>
          </cell>
          <cell r="N2277" t="b">
            <v>0</v>
          </cell>
          <cell r="O2277">
            <v>3135</v>
          </cell>
        </row>
        <row r="2278">
          <cell r="E2278" t="str">
            <v>43MONTHLYEWASHINGTON PUBLIC EMPLOYEES ASSOCIATION</v>
          </cell>
          <cell r="F2278" t="str">
            <v>43</v>
          </cell>
          <cell r="G2278" t="str">
            <v>Monthly</v>
          </cell>
          <cell r="H2278" t="str">
            <v>E</v>
          </cell>
          <cell r="I2278">
            <v>3135</v>
          </cell>
          <cell r="J2278" t="str">
            <v>Washington Public Employees Association</v>
          </cell>
          <cell r="K2278" t="str">
            <v>per DOP website</v>
          </cell>
          <cell r="L2278">
            <v>41456</v>
          </cell>
          <cell r="M2278">
            <v>29506</v>
          </cell>
          <cell r="N2278" t="b">
            <v>0</v>
          </cell>
          <cell r="O2278">
            <v>3135</v>
          </cell>
        </row>
        <row r="2279">
          <cell r="E2279" t="str">
            <v>43MONTHLYFCOALITION</v>
          </cell>
          <cell r="F2279" t="str">
            <v>43</v>
          </cell>
          <cell r="G2279" t="str">
            <v>Monthly</v>
          </cell>
          <cell r="H2279" t="str">
            <v>F</v>
          </cell>
          <cell r="I2279">
            <v>3213</v>
          </cell>
          <cell r="J2279" t="str">
            <v>Coalition</v>
          </cell>
          <cell r="K2279" t="str">
            <v>per DOP website</v>
          </cell>
          <cell r="L2279">
            <v>41456</v>
          </cell>
          <cell r="M2279">
            <v>42299</v>
          </cell>
          <cell r="N2279" t="b">
            <v>0</v>
          </cell>
          <cell r="O2279">
            <v>3213</v>
          </cell>
        </row>
        <row r="2280">
          <cell r="E2280" t="str">
            <v>43MONTHLYFNON-REPRESENTED STATE EMPLOYEES</v>
          </cell>
          <cell r="F2280" t="str">
            <v>43</v>
          </cell>
          <cell r="G2280" t="str">
            <v>Monthly</v>
          </cell>
          <cell r="H2280" t="str">
            <v>F</v>
          </cell>
          <cell r="I2280">
            <v>3213</v>
          </cell>
          <cell r="J2280" t="str">
            <v>Non-Represented State Employees</v>
          </cell>
          <cell r="K2280" t="str">
            <v>per DOP website</v>
          </cell>
          <cell r="L2280">
            <v>41456</v>
          </cell>
          <cell r="M2280">
            <v>11319</v>
          </cell>
          <cell r="N2280" t="b">
            <v>0</v>
          </cell>
          <cell r="O2280">
            <v>3213</v>
          </cell>
        </row>
        <row r="2281">
          <cell r="E2281" t="str">
            <v>43MONTHLYFTEAMSTERS LOCAL UNION NUMBER 117</v>
          </cell>
          <cell r="F2281" t="str">
            <v>43</v>
          </cell>
          <cell r="G2281" t="str">
            <v>Monthly</v>
          </cell>
          <cell r="H2281" t="str">
            <v>F</v>
          </cell>
          <cell r="I2281">
            <v>3254</v>
          </cell>
          <cell r="J2281" t="str">
            <v>Teamsters Local Union Number 117</v>
          </cell>
          <cell r="K2281" t="str">
            <v>per Noli Benitez 201307</v>
          </cell>
          <cell r="L2281">
            <v>41456</v>
          </cell>
          <cell r="M2281">
            <v>11319</v>
          </cell>
          <cell r="N2281" t="b">
            <v>0</v>
          </cell>
          <cell r="O2281">
            <v>3254</v>
          </cell>
        </row>
        <row r="2282">
          <cell r="E2282" t="str">
            <v>43MONTHLYFWASHINGTON FEDERATION OF STATE EMPLOYEES</v>
          </cell>
          <cell r="F2282" t="str">
            <v>43</v>
          </cell>
          <cell r="G2282" t="str">
            <v>Monthly</v>
          </cell>
          <cell r="H2282" t="str">
            <v>F</v>
          </cell>
          <cell r="I2282">
            <v>3213</v>
          </cell>
          <cell r="J2282" t="str">
            <v>Washington Federation of State Employees</v>
          </cell>
          <cell r="K2282" t="str">
            <v>per DOP website</v>
          </cell>
          <cell r="L2282">
            <v>41456</v>
          </cell>
          <cell r="M2282">
            <v>25243</v>
          </cell>
          <cell r="N2282" t="b">
            <v>0</v>
          </cell>
          <cell r="O2282">
            <v>3213</v>
          </cell>
        </row>
        <row r="2283">
          <cell r="E2283" t="str">
            <v>43MONTHLYFWASHINGTON PUBLIC EMPLOYEES ASSOCIATION</v>
          </cell>
          <cell r="F2283" t="str">
            <v>43</v>
          </cell>
          <cell r="G2283" t="str">
            <v>Monthly</v>
          </cell>
          <cell r="H2283" t="str">
            <v>F</v>
          </cell>
          <cell r="I2283">
            <v>3213</v>
          </cell>
          <cell r="J2283" t="str">
            <v>Washington Public Employees Association</v>
          </cell>
          <cell r="K2283" t="str">
            <v>per DOP website</v>
          </cell>
          <cell r="L2283">
            <v>41456</v>
          </cell>
          <cell r="M2283">
            <v>29507</v>
          </cell>
          <cell r="N2283" t="b">
            <v>0</v>
          </cell>
          <cell r="O2283">
            <v>3213</v>
          </cell>
        </row>
        <row r="2284">
          <cell r="E2284" t="str">
            <v>43MONTHLYGCOALITION</v>
          </cell>
          <cell r="F2284" t="str">
            <v>43</v>
          </cell>
          <cell r="G2284" t="str">
            <v>Monthly</v>
          </cell>
          <cell r="H2284" t="str">
            <v>G</v>
          </cell>
          <cell r="I2284">
            <v>3293</v>
          </cell>
          <cell r="J2284" t="str">
            <v>Coalition</v>
          </cell>
          <cell r="K2284" t="str">
            <v>per DOP website</v>
          </cell>
          <cell r="L2284">
            <v>41456</v>
          </cell>
          <cell r="M2284">
            <v>42300</v>
          </cell>
          <cell r="N2284" t="b">
            <v>0</v>
          </cell>
          <cell r="O2284">
            <v>3293</v>
          </cell>
        </row>
        <row r="2285">
          <cell r="E2285" t="str">
            <v>43MONTHLYGNON-REPRESENTED STATE EMPLOYEES</v>
          </cell>
          <cell r="F2285" t="str">
            <v>43</v>
          </cell>
          <cell r="G2285" t="str">
            <v>Monthly</v>
          </cell>
          <cell r="H2285" t="str">
            <v>G</v>
          </cell>
          <cell r="I2285">
            <v>3293</v>
          </cell>
          <cell r="J2285" t="str">
            <v>Non-Represented State Employees</v>
          </cell>
          <cell r="K2285" t="str">
            <v>per DOP website</v>
          </cell>
          <cell r="L2285">
            <v>41456</v>
          </cell>
          <cell r="M2285">
            <v>11320</v>
          </cell>
          <cell r="N2285" t="b">
            <v>0</v>
          </cell>
          <cell r="O2285">
            <v>3293</v>
          </cell>
        </row>
        <row r="2286">
          <cell r="E2286" t="str">
            <v>43MONTHLYGTEAMSTERS LOCAL UNION NUMBER 117</v>
          </cell>
          <cell r="F2286" t="str">
            <v>43</v>
          </cell>
          <cell r="G2286" t="str">
            <v>Monthly</v>
          </cell>
          <cell r="H2286" t="str">
            <v>G</v>
          </cell>
          <cell r="I2286">
            <v>3334</v>
          </cell>
          <cell r="J2286" t="str">
            <v>Teamsters Local Union Number 117</v>
          </cell>
          <cell r="K2286" t="str">
            <v>per Noli Benitez 201307</v>
          </cell>
          <cell r="L2286">
            <v>41456</v>
          </cell>
          <cell r="M2286">
            <v>11320</v>
          </cell>
          <cell r="N2286" t="b">
            <v>0</v>
          </cell>
          <cell r="O2286">
            <v>3334</v>
          </cell>
        </row>
        <row r="2287">
          <cell r="E2287" t="str">
            <v>43MONTHLYGWASHINGTON FEDERATION OF STATE EMPLOYEES</v>
          </cell>
          <cell r="F2287" t="str">
            <v>43</v>
          </cell>
          <cell r="G2287" t="str">
            <v>Monthly</v>
          </cell>
          <cell r="H2287" t="str">
            <v>G</v>
          </cell>
          <cell r="I2287">
            <v>3293</v>
          </cell>
          <cell r="J2287" t="str">
            <v>Washington Federation of State Employees</v>
          </cell>
          <cell r="K2287" t="str">
            <v>per DOP website</v>
          </cell>
          <cell r="L2287">
            <v>41456</v>
          </cell>
          <cell r="M2287">
            <v>25244</v>
          </cell>
          <cell r="N2287" t="b">
            <v>0</v>
          </cell>
          <cell r="O2287">
            <v>3293</v>
          </cell>
        </row>
        <row r="2288">
          <cell r="E2288" t="str">
            <v>43MONTHLYGWASHINGTON PUBLIC EMPLOYEES ASSOCIATION</v>
          </cell>
          <cell r="F2288" t="str">
            <v>43</v>
          </cell>
          <cell r="G2288" t="str">
            <v>Monthly</v>
          </cell>
          <cell r="H2288" t="str">
            <v>G</v>
          </cell>
          <cell r="I2288">
            <v>3293</v>
          </cell>
          <cell r="J2288" t="str">
            <v>Washington Public Employees Association</v>
          </cell>
          <cell r="K2288" t="str">
            <v>per DOP website</v>
          </cell>
          <cell r="L2288">
            <v>41456</v>
          </cell>
          <cell r="M2288">
            <v>29508</v>
          </cell>
          <cell r="N2288" t="b">
            <v>0</v>
          </cell>
          <cell r="O2288">
            <v>3293</v>
          </cell>
        </row>
        <row r="2289">
          <cell r="E2289" t="str">
            <v>43MONTHLYHCOALITION</v>
          </cell>
          <cell r="F2289" t="str">
            <v>43</v>
          </cell>
          <cell r="G2289" t="str">
            <v>Monthly</v>
          </cell>
          <cell r="H2289" t="str">
            <v>H</v>
          </cell>
          <cell r="I2289">
            <v>3377</v>
          </cell>
          <cell r="J2289" t="str">
            <v>Coalition</v>
          </cell>
          <cell r="K2289" t="str">
            <v>per DOP website</v>
          </cell>
          <cell r="L2289">
            <v>41456</v>
          </cell>
          <cell r="M2289">
            <v>42301</v>
          </cell>
          <cell r="N2289" t="b">
            <v>0</v>
          </cell>
          <cell r="O2289">
            <v>3377</v>
          </cell>
        </row>
        <row r="2290">
          <cell r="E2290" t="str">
            <v>43MONTHLYHNON-REPRESENTED STATE EMPLOYEES</v>
          </cell>
          <cell r="F2290" t="str">
            <v>43</v>
          </cell>
          <cell r="G2290" t="str">
            <v>Monthly</v>
          </cell>
          <cell r="H2290" t="str">
            <v>H</v>
          </cell>
          <cell r="I2290">
            <v>3377</v>
          </cell>
          <cell r="J2290" t="str">
            <v>Non-Represented State Employees</v>
          </cell>
          <cell r="K2290" t="str">
            <v>per DOP website</v>
          </cell>
          <cell r="L2290">
            <v>41456</v>
          </cell>
          <cell r="M2290">
            <v>11321</v>
          </cell>
          <cell r="N2290" t="b">
            <v>0</v>
          </cell>
          <cell r="O2290">
            <v>3377</v>
          </cell>
        </row>
        <row r="2291">
          <cell r="E2291" t="str">
            <v>43MONTHLYHTEAMSTERS LOCAL UNION NUMBER 117</v>
          </cell>
          <cell r="F2291" t="str">
            <v>43</v>
          </cell>
          <cell r="G2291" t="str">
            <v>Monthly</v>
          </cell>
          <cell r="H2291" t="str">
            <v>H</v>
          </cell>
          <cell r="I2291">
            <v>3420</v>
          </cell>
          <cell r="J2291" t="str">
            <v>Teamsters Local Union Number 117</v>
          </cell>
          <cell r="K2291" t="str">
            <v>per Noli Benitez 201307</v>
          </cell>
          <cell r="L2291">
            <v>41456</v>
          </cell>
          <cell r="M2291">
            <v>11321</v>
          </cell>
          <cell r="N2291" t="b">
            <v>0</v>
          </cell>
          <cell r="O2291">
            <v>3420</v>
          </cell>
        </row>
        <row r="2292">
          <cell r="E2292" t="str">
            <v>43MONTHLYHWASHINGTON FEDERATION OF STATE EMPLOYEES</v>
          </cell>
          <cell r="F2292" t="str">
            <v>43</v>
          </cell>
          <cell r="G2292" t="str">
            <v>Monthly</v>
          </cell>
          <cell r="H2292" t="str">
            <v>H</v>
          </cell>
          <cell r="I2292">
            <v>3377</v>
          </cell>
          <cell r="J2292" t="str">
            <v>Washington Federation of State Employees</v>
          </cell>
          <cell r="K2292" t="str">
            <v>per DOP website</v>
          </cell>
          <cell r="L2292">
            <v>41456</v>
          </cell>
          <cell r="M2292">
            <v>25245</v>
          </cell>
          <cell r="N2292" t="b">
            <v>0</v>
          </cell>
          <cell r="O2292">
            <v>3377</v>
          </cell>
        </row>
        <row r="2293">
          <cell r="E2293" t="str">
            <v>43MONTHLYHWASHINGTON PUBLIC EMPLOYEES ASSOCIATION</v>
          </cell>
          <cell r="F2293" t="str">
            <v>43</v>
          </cell>
          <cell r="G2293" t="str">
            <v>Monthly</v>
          </cell>
          <cell r="H2293" t="str">
            <v>H</v>
          </cell>
          <cell r="I2293">
            <v>3377</v>
          </cell>
          <cell r="J2293" t="str">
            <v>Washington Public Employees Association</v>
          </cell>
          <cell r="K2293" t="str">
            <v>per DOP website</v>
          </cell>
          <cell r="L2293">
            <v>41456</v>
          </cell>
          <cell r="M2293">
            <v>29509</v>
          </cell>
          <cell r="N2293" t="b">
            <v>0</v>
          </cell>
          <cell r="O2293">
            <v>3377</v>
          </cell>
        </row>
        <row r="2294">
          <cell r="E2294" t="str">
            <v>43MONTHLYICOALITION</v>
          </cell>
          <cell r="F2294" t="str">
            <v>43</v>
          </cell>
          <cell r="G2294" t="str">
            <v>Monthly</v>
          </cell>
          <cell r="H2294" t="str">
            <v>I</v>
          </cell>
          <cell r="I2294">
            <v>3459</v>
          </cell>
          <cell r="J2294" t="str">
            <v>Coalition</v>
          </cell>
          <cell r="K2294" t="str">
            <v>per DOP website</v>
          </cell>
          <cell r="L2294">
            <v>41456</v>
          </cell>
          <cell r="M2294">
            <v>42302</v>
          </cell>
          <cell r="N2294" t="b">
            <v>0</v>
          </cell>
          <cell r="O2294">
            <v>3459</v>
          </cell>
        </row>
        <row r="2295">
          <cell r="E2295" t="str">
            <v>43MONTHLYINON-REPRESENTED STATE EMPLOYEES</v>
          </cell>
          <cell r="F2295" t="str">
            <v>43</v>
          </cell>
          <cell r="G2295" t="str">
            <v>Monthly</v>
          </cell>
          <cell r="H2295" t="str">
            <v>I</v>
          </cell>
          <cell r="I2295">
            <v>3459</v>
          </cell>
          <cell r="J2295" t="str">
            <v>Non-Represented State Employees</v>
          </cell>
          <cell r="K2295" t="str">
            <v>per DOP website</v>
          </cell>
          <cell r="L2295">
            <v>41456</v>
          </cell>
          <cell r="M2295">
            <v>11322</v>
          </cell>
          <cell r="N2295" t="b">
            <v>0</v>
          </cell>
          <cell r="O2295">
            <v>3459</v>
          </cell>
        </row>
        <row r="2296">
          <cell r="E2296" t="str">
            <v>43MONTHLYITEAMSTERS LOCAL UNION NUMBER 117</v>
          </cell>
          <cell r="F2296" t="str">
            <v>43</v>
          </cell>
          <cell r="G2296" t="str">
            <v>Monthly</v>
          </cell>
          <cell r="H2296" t="str">
            <v>I</v>
          </cell>
          <cell r="I2296">
            <v>3503</v>
          </cell>
          <cell r="J2296" t="str">
            <v>Teamsters Local Union Number 117</v>
          </cell>
          <cell r="K2296" t="str">
            <v>per Noli Benitez 201307</v>
          </cell>
          <cell r="L2296">
            <v>41456</v>
          </cell>
          <cell r="M2296">
            <v>11322</v>
          </cell>
          <cell r="N2296" t="b">
            <v>0</v>
          </cell>
          <cell r="O2296">
            <v>3503</v>
          </cell>
        </row>
        <row r="2297">
          <cell r="E2297" t="str">
            <v>43MONTHLYIWASHINGTON FEDERATION OF STATE EMPLOYEES</v>
          </cell>
          <cell r="F2297" t="str">
            <v>43</v>
          </cell>
          <cell r="G2297" t="str">
            <v>Monthly</v>
          </cell>
          <cell r="H2297" t="str">
            <v>I</v>
          </cell>
          <cell r="I2297">
            <v>3459</v>
          </cell>
          <cell r="J2297" t="str">
            <v>Washington Federation of State Employees</v>
          </cell>
          <cell r="K2297" t="str">
            <v>per DOP website</v>
          </cell>
          <cell r="L2297">
            <v>41456</v>
          </cell>
          <cell r="M2297">
            <v>25246</v>
          </cell>
          <cell r="N2297" t="b">
            <v>0</v>
          </cell>
          <cell r="O2297">
            <v>3459</v>
          </cell>
        </row>
        <row r="2298">
          <cell r="E2298" t="str">
            <v>43MONTHLYIWASHINGTON PUBLIC EMPLOYEES ASSOCIATION</v>
          </cell>
          <cell r="F2298" t="str">
            <v>43</v>
          </cell>
          <cell r="G2298" t="str">
            <v>Monthly</v>
          </cell>
          <cell r="H2298" t="str">
            <v>I</v>
          </cell>
          <cell r="I2298">
            <v>3459</v>
          </cell>
          <cell r="J2298" t="str">
            <v>Washington Public Employees Association</v>
          </cell>
          <cell r="K2298" t="str">
            <v>per DOP website</v>
          </cell>
          <cell r="L2298">
            <v>41456</v>
          </cell>
          <cell r="M2298">
            <v>29510</v>
          </cell>
          <cell r="N2298" t="b">
            <v>0</v>
          </cell>
          <cell r="O2298">
            <v>3459</v>
          </cell>
        </row>
        <row r="2299">
          <cell r="E2299" t="str">
            <v>43MONTHLYJCOALITION</v>
          </cell>
          <cell r="F2299" t="str">
            <v>43</v>
          </cell>
          <cell r="G2299" t="str">
            <v>Monthly</v>
          </cell>
          <cell r="H2299" t="str">
            <v>J</v>
          </cell>
          <cell r="I2299">
            <v>3549</v>
          </cell>
          <cell r="J2299" t="str">
            <v>Coalition</v>
          </cell>
          <cell r="K2299" t="str">
            <v>per DOP website</v>
          </cell>
          <cell r="L2299">
            <v>41456</v>
          </cell>
          <cell r="M2299">
            <v>42303</v>
          </cell>
          <cell r="N2299" t="b">
            <v>0</v>
          </cell>
          <cell r="O2299">
            <v>3549</v>
          </cell>
        </row>
        <row r="2300">
          <cell r="E2300" t="str">
            <v>43MONTHLYJNON-REPRESENTED STATE EMPLOYEES</v>
          </cell>
          <cell r="F2300" t="str">
            <v>43</v>
          </cell>
          <cell r="G2300" t="str">
            <v>Monthly</v>
          </cell>
          <cell r="H2300" t="str">
            <v>J</v>
          </cell>
          <cell r="I2300">
            <v>3549</v>
          </cell>
          <cell r="J2300" t="str">
            <v>Non-Represented State Employees</v>
          </cell>
          <cell r="K2300" t="str">
            <v>per DOP website</v>
          </cell>
          <cell r="L2300">
            <v>41456</v>
          </cell>
          <cell r="M2300">
            <v>11323</v>
          </cell>
          <cell r="N2300" t="b">
            <v>0</v>
          </cell>
          <cell r="O2300">
            <v>3549</v>
          </cell>
        </row>
        <row r="2301">
          <cell r="E2301" t="str">
            <v>43MONTHLYJTEAMSTERS LOCAL UNION NUMBER 117</v>
          </cell>
          <cell r="F2301" t="str">
            <v>43</v>
          </cell>
          <cell r="G2301" t="str">
            <v>Monthly</v>
          </cell>
          <cell r="H2301" t="str">
            <v>J</v>
          </cell>
          <cell r="I2301">
            <v>3593</v>
          </cell>
          <cell r="J2301" t="str">
            <v>Teamsters Local Union Number 117</v>
          </cell>
          <cell r="K2301" t="str">
            <v>per Noli Benitez 201307</v>
          </cell>
          <cell r="L2301">
            <v>41456</v>
          </cell>
          <cell r="M2301">
            <v>11323</v>
          </cell>
          <cell r="N2301" t="b">
            <v>0</v>
          </cell>
          <cell r="O2301">
            <v>3593</v>
          </cell>
        </row>
        <row r="2302">
          <cell r="E2302" t="str">
            <v>43MONTHLYJWASHINGTON FEDERATION OF STATE EMPLOYEES</v>
          </cell>
          <cell r="F2302" t="str">
            <v>43</v>
          </cell>
          <cell r="G2302" t="str">
            <v>Monthly</v>
          </cell>
          <cell r="H2302" t="str">
            <v>J</v>
          </cell>
          <cell r="I2302">
            <v>3549</v>
          </cell>
          <cell r="J2302" t="str">
            <v>Washington Federation of State Employees</v>
          </cell>
          <cell r="K2302" t="str">
            <v>per DOP website</v>
          </cell>
          <cell r="L2302">
            <v>41456</v>
          </cell>
          <cell r="M2302">
            <v>25247</v>
          </cell>
          <cell r="N2302" t="b">
            <v>0</v>
          </cell>
          <cell r="O2302">
            <v>3549</v>
          </cell>
        </row>
        <row r="2303">
          <cell r="E2303" t="str">
            <v>43MONTHLYJWASHINGTON PUBLIC EMPLOYEES ASSOCIATION</v>
          </cell>
          <cell r="F2303" t="str">
            <v>43</v>
          </cell>
          <cell r="G2303" t="str">
            <v>Monthly</v>
          </cell>
          <cell r="H2303" t="str">
            <v>J</v>
          </cell>
          <cell r="I2303">
            <v>3549</v>
          </cell>
          <cell r="J2303" t="str">
            <v>Washington Public Employees Association</v>
          </cell>
          <cell r="K2303" t="str">
            <v>per DOP website</v>
          </cell>
          <cell r="L2303">
            <v>41456</v>
          </cell>
          <cell r="M2303">
            <v>29511</v>
          </cell>
          <cell r="N2303" t="b">
            <v>0</v>
          </cell>
          <cell r="O2303">
            <v>3549</v>
          </cell>
        </row>
        <row r="2304">
          <cell r="E2304" t="str">
            <v>43MONTHLYKCOALITION</v>
          </cell>
          <cell r="F2304" t="str">
            <v>43</v>
          </cell>
          <cell r="G2304" t="str">
            <v>Monthly</v>
          </cell>
          <cell r="H2304" t="str">
            <v>K</v>
          </cell>
          <cell r="I2304">
            <v>3631</v>
          </cell>
          <cell r="J2304" t="str">
            <v>Coalition</v>
          </cell>
          <cell r="K2304" t="str">
            <v>per DOP website</v>
          </cell>
          <cell r="L2304">
            <v>41456</v>
          </cell>
          <cell r="M2304">
            <v>42304</v>
          </cell>
          <cell r="N2304" t="b">
            <v>0</v>
          </cell>
          <cell r="O2304">
            <v>3631</v>
          </cell>
        </row>
        <row r="2305">
          <cell r="E2305" t="str">
            <v>43MONTHLYKNON-REPRESENTED STATE EMPLOYEES</v>
          </cell>
          <cell r="F2305" t="str">
            <v>43</v>
          </cell>
          <cell r="G2305" t="str">
            <v>Monthly</v>
          </cell>
          <cell r="H2305" t="str">
            <v>K</v>
          </cell>
          <cell r="I2305">
            <v>3631</v>
          </cell>
          <cell r="J2305" t="str">
            <v>Non-Represented State Employees</v>
          </cell>
          <cell r="K2305" t="str">
            <v>per DOP website</v>
          </cell>
          <cell r="L2305">
            <v>41456</v>
          </cell>
          <cell r="M2305">
            <v>11324</v>
          </cell>
          <cell r="N2305" t="b">
            <v>0</v>
          </cell>
          <cell r="O2305">
            <v>3631</v>
          </cell>
        </row>
        <row r="2306">
          <cell r="E2306" t="str">
            <v>43MONTHLYKTEAMSTERS LOCAL UNION NUMBER 117</v>
          </cell>
          <cell r="F2306" t="str">
            <v>43</v>
          </cell>
          <cell r="G2306" t="str">
            <v>Monthly</v>
          </cell>
          <cell r="H2306" t="str">
            <v>K</v>
          </cell>
          <cell r="I2306">
            <v>3678</v>
          </cell>
          <cell r="J2306" t="str">
            <v>Teamsters Local Union Number 117</v>
          </cell>
          <cell r="K2306" t="str">
            <v>per Noli Benitez 201307</v>
          </cell>
          <cell r="L2306">
            <v>41456</v>
          </cell>
          <cell r="M2306">
            <v>11324</v>
          </cell>
          <cell r="N2306" t="b">
            <v>0</v>
          </cell>
          <cell r="O2306">
            <v>3678</v>
          </cell>
        </row>
        <row r="2307">
          <cell r="E2307" t="str">
            <v>43MONTHLYKWASHINGTON FEDERATION OF STATE EMPLOYEES</v>
          </cell>
          <cell r="F2307" t="str">
            <v>43</v>
          </cell>
          <cell r="G2307" t="str">
            <v>Monthly</v>
          </cell>
          <cell r="H2307" t="str">
            <v>K</v>
          </cell>
          <cell r="I2307">
            <v>3631</v>
          </cell>
          <cell r="J2307" t="str">
            <v>Washington Federation of State Employees</v>
          </cell>
          <cell r="K2307" t="str">
            <v>per DOP website</v>
          </cell>
          <cell r="L2307">
            <v>41456</v>
          </cell>
          <cell r="M2307">
            <v>25248</v>
          </cell>
          <cell r="N2307" t="b">
            <v>0</v>
          </cell>
          <cell r="O2307">
            <v>3631</v>
          </cell>
        </row>
        <row r="2308">
          <cell r="E2308" t="str">
            <v>43MONTHLYKWASHINGTON PUBLIC EMPLOYEES ASSOCIATION</v>
          </cell>
          <cell r="F2308" t="str">
            <v>43</v>
          </cell>
          <cell r="G2308" t="str">
            <v>Monthly</v>
          </cell>
          <cell r="H2308" t="str">
            <v>K</v>
          </cell>
          <cell r="I2308">
            <v>3631</v>
          </cell>
          <cell r="J2308" t="str">
            <v>Washington Public Employees Association</v>
          </cell>
          <cell r="K2308" t="str">
            <v>per DOP website</v>
          </cell>
          <cell r="L2308">
            <v>41456</v>
          </cell>
          <cell r="M2308">
            <v>29512</v>
          </cell>
          <cell r="N2308" t="b">
            <v>0</v>
          </cell>
          <cell r="O2308">
            <v>3631</v>
          </cell>
        </row>
        <row r="2309">
          <cell r="E2309" t="str">
            <v>43MONTHLYLCOALITION</v>
          </cell>
          <cell r="F2309" t="str">
            <v>43</v>
          </cell>
          <cell r="G2309" t="str">
            <v>Monthly</v>
          </cell>
          <cell r="H2309" t="str">
            <v>L</v>
          </cell>
          <cell r="I2309">
            <v>3726</v>
          </cell>
          <cell r="J2309" t="str">
            <v>Coalition</v>
          </cell>
          <cell r="K2309" t="str">
            <v>per DOP website</v>
          </cell>
          <cell r="L2309">
            <v>41456</v>
          </cell>
          <cell r="M2309">
            <v>42305</v>
          </cell>
          <cell r="N2309" t="b">
            <v>0</v>
          </cell>
          <cell r="O2309">
            <v>3726</v>
          </cell>
        </row>
        <row r="2310">
          <cell r="E2310" t="str">
            <v>43MONTHLYLNON-REPRESENTED STATE EMPLOYEES</v>
          </cell>
          <cell r="F2310" t="str">
            <v>43</v>
          </cell>
          <cell r="G2310" t="str">
            <v>Monthly</v>
          </cell>
          <cell r="H2310" t="str">
            <v>L</v>
          </cell>
          <cell r="I2310">
            <v>3726</v>
          </cell>
          <cell r="J2310" t="str">
            <v>Non-Represented State Employees</v>
          </cell>
          <cell r="K2310" t="str">
            <v>per DOP website</v>
          </cell>
          <cell r="L2310">
            <v>41456</v>
          </cell>
          <cell r="M2310">
            <v>11325</v>
          </cell>
          <cell r="N2310" t="b">
            <v>0</v>
          </cell>
          <cell r="O2310">
            <v>3726</v>
          </cell>
        </row>
        <row r="2311">
          <cell r="E2311" t="str">
            <v>43MONTHLYLTEAMSTERS LOCAL UNION NUMBER 117</v>
          </cell>
          <cell r="F2311" t="str">
            <v>43</v>
          </cell>
          <cell r="G2311" t="str">
            <v>Monthly</v>
          </cell>
          <cell r="H2311" t="str">
            <v>L</v>
          </cell>
          <cell r="I2311">
            <v>3774</v>
          </cell>
          <cell r="J2311" t="str">
            <v>Teamsters Local Union Number 117</v>
          </cell>
          <cell r="K2311" t="str">
            <v>per Noli Benitez 201307</v>
          </cell>
          <cell r="L2311">
            <v>41456</v>
          </cell>
          <cell r="M2311">
            <v>11325</v>
          </cell>
          <cell r="N2311" t="b">
            <v>0</v>
          </cell>
          <cell r="O2311">
            <v>3774</v>
          </cell>
        </row>
        <row r="2312">
          <cell r="E2312" t="str">
            <v>43MONTHLYLWASHINGTON FEDERATION OF STATE EMPLOYEES</v>
          </cell>
          <cell r="F2312" t="str">
            <v>43</v>
          </cell>
          <cell r="G2312" t="str">
            <v>Monthly</v>
          </cell>
          <cell r="H2312" t="str">
            <v>L</v>
          </cell>
          <cell r="I2312">
            <v>3726</v>
          </cell>
          <cell r="J2312" t="str">
            <v>Washington Federation of State Employees</v>
          </cell>
          <cell r="K2312" t="str">
            <v>per DOP website</v>
          </cell>
          <cell r="L2312">
            <v>41456</v>
          </cell>
          <cell r="M2312">
            <v>25249</v>
          </cell>
          <cell r="N2312" t="b">
            <v>0</v>
          </cell>
          <cell r="O2312">
            <v>3726</v>
          </cell>
        </row>
        <row r="2313">
          <cell r="E2313" t="str">
            <v>43MONTHLYLWASHINGTON PUBLIC EMPLOYEES ASSOCIATION</v>
          </cell>
          <cell r="F2313" t="str">
            <v>43</v>
          </cell>
          <cell r="G2313" t="str">
            <v>Monthly</v>
          </cell>
          <cell r="H2313" t="str">
            <v>L</v>
          </cell>
          <cell r="I2313">
            <v>3726</v>
          </cell>
          <cell r="J2313" t="str">
            <v>Washington Public Employees Association</v>
          </cell>
          <cell r="K2313" t="str">
            <v>per DOP website</v>
          </cell>
          <cell r="L2313">
            <v>41456</v>
          </cell>
          <cell r="M2313">
            <v>29513</v>
          </cell>
          <cell r="N2313" t="b">
            <v>0</v>
          </cell>
          <cell r="O2313">
            <v>3726</v>
          </cell>
        </row>
        <row r="2314">
          <cell r="E2314" t="str">
            <v>43MONTHLYMCOALITION</v>
          </cell>
          <cell r="F2314" t="str">
            <v>43</v>
          </cell>
          <cell r="G2314" t="str">
            <v>Monthly</v>
          </cell>
          <cell r="H2314" t="str">
            <v>M</v>
          </cell>
          <cell r="I2314">
            <v>3819</v>
          </cell>
          <cell r="J2314" t="str">
            <v>Coalition</v>
          </cell>
          <cell r="K2314" t="str">
            <v>per DOP website</v>
          </cell>
          <cell r="L2314">
            <v>41456</v>
          </cell>
          <cell r="M2314">
            <v>42306</v>
          </cell>
          <cell r="N2314" t="b">
            <v>0</v>
          </cell>
          <cell r="O2314">
            <v>3819</v>
          </cell>
        </row>
        <row r="2315">
          <cell r="E2315" t="str">
            <v>43MONTHLYMNON-REPRESENTED STATE EMPLOYEES</v>
          </cell>
          <cell r="F2315" t="str">
            <v>43</v>
          </cell>
          <cell r="G2315" t="str">
            <v>Monthly</v>
          </cell>
          <cell r="H2315" t="str">
            <v>M</v>
          </cell>
          <cell r="I2315">
            <v>3819</v>
          </cell>
          <cell r="J2315" t="str">
            <v>Non-Represented State Employees</v>
          </cell>
          <cell r="K2315" t="str">
            <v>per DOP website</v>
          </cell>
          <cell r="L2315">
            <v>41456</v>
          </cell>
          <cell r="M2315">
            <v>11326</v>
          </cell>
          <cell r="N2315" t="b">
            <v>0</v>
          </cell>
          <cell r="O2315">
            <v>3819</v>
          </cell>
        </row>
        <row r="2316">
          <cell r="E2316" t="str">
            <v>43MONTHLYMTEAMSTERS LOCAL UNION NUMBER 117</v>
          </cell>
          <cell r="F2316" t="str">
            <v>43</v>
          </cell>
          <cell r="G2316" t="str">
            <v>Monthly</v>
          </cell>
          <cell r="H2316" t="str">
            <v>M</v>
          </cell>
          <cell r="I2316">
            <v>3869</v>
          </cell>
          <cell r="J2316" t="str">
            <v>Teamsters Local Union Number 117</v>
          </cell>
          <cell r="K2316" t="str">
            <v>per Noli Benitez 201307</v>
          </cell>
          <cell r="L2316">
            <v>41456</v>
          </cell>
          <cell r="M2316">
            <v>11326</v>
          </cell>
          <cell r="N2316" t="b">
            <v>0</v>
          </cell>
          <cell r="O2316">
            <v>3869</v>
          </cell>
        </row>
        <row r="2317">
          <cell r="E2317" t="str">
            <v>43MONTHLYMWASHINGTON FEDERATION OF STATE EMPLOYEES</v>
          </cell>
          <cell r="F2317" t="str">
            <v>43</v>
          </cell>
          <cell r="G2317" t="str">
            <v>Monthly</v>
          </cell>
          <cell r="H2317" t="str">
            <v>M</v>
          </cell>
          <cell r="I2317">
            <v>3819</v>
          </cell>
          <cell r="J2317" t="str">
            <v>Washington Federation of State Employees</v>
          </cell>
          <cell r="K2317" t="str">
            <v>per DOP website</v>
          </cell>
          <cell r="L2317">
            <v>41456</v>
          </cell>
          <cell r="M2317">
            <v>25250</v>
          </cell>
          <cell r="N2317" t="b">
            <v>0</v>
          </cell>
          <cell r="O2317">
            <v>3819</v>
          </cell>
        </row>
        <row r="2318">
          <cell r="E2318" t="str">
            <v>43MONTHLYMWASHINGTON PUBLIC EMPLOYEES ASSOCIATION</v>
          </cell>
          <cell r="F2318" t="str">
            <v>43</v>
          </cell>
          <cell r="G2318" t="str">
            <v>Monthly</v>
          </cell>
          <cell r="H2318" t="str">
            <v>M</v>
          </cell>
          <cell r="I2318">
            <v>3819</v>
          </cell>
          <cell r="J2318" t="str">
            <v>Washington Public Employees Association</v>
          </cell>
          <cell r="K2318" t="str">
            <v>per DOP website</v>
          </cell>
          <cell r="L2318">
            <v>41456</v>
          </cell>
          <cell r="M2318">
            <v>29514</v>
          </cell>
          <cell r="N2318" t="b">
            <v>0</v>
          </cell>
          <cell r="O2318">
            <v>3819</v>
          </cell>
        </row>
        <row r="2319">
          <cell r="E2319" t="str">
            <v>44EMONTHLYENON-REPRESENTED STATE EMPLOYEES</v>
          </cell>
          <cell r="F2319" t="str">
            <v>44E</v>
          </cell>
          <cell r="G2319" t="str">
            <v>Monthly</v>
          </cell>
          <cell r="H2319" t="str">
            <v>E</v>
          </cell>
          <cell r="I2319">
            <v>3213</v>
          </cell>
          <cell r="J2319" t="str">
            <v>Non-Represented State Employees</v>
          </cell>
          <cell r="K2319" t="str">
            <v>per DOP website</v>
          </cell>
          <cell r="L2319">
            <v>41456</v>
          </cell>
          <cell r="M2319">
            <v>11920</v>
          </cell>
          <cell r="N2319" t="b">
            <v>1</v>
          </cell>
          <cell r="O2319">
            <v>3213</v>
          </cell>
        </row>
        <row r="2320">
          <cell r="E2320" t="str">
            <v>44EMONTHLYEWASHINGTON PUBLIC EMPLOYEES ASSOCIATION</v>
          </cell>
          <cell r="F2320" t="str">
            <v>44E</v>
          </cell>
          <cell r="G2320" t="str">
            <v>Monthly</v>
          </cell>
          <cell r="H2320" t="str">
            <v>E</v>
          </cell>
          <cell r="I2320">
            <v>3213</v>
          </cell>
          <cell r="J2320" t="str">
            <v>Washington Public Employees Association</v>
          </cell>
          <cell r="K2320" t="str">
            <v>per DOP website</v>
          </cell>
          <cell r="L2320">
            <v>41456</v>
          </cell>
          <cell r="M2320">
            <v>11921</v>
          </cell>
          <cell r="N2320" t="b">
            <v>1</v>
          </cell>
          <cell r="O2320">
            <v>3213</v>
          </cell>
        </row>
        <row r="2321">
          <cell r="E2321" t="str">
            <v>44EMONTHLYFNON-REPRESENTED STATE EMPLOYEES</v>
          </cell>
          <cell r="F2321" t="str">
            <v>44E</v>
          </cell>
          <cell r="G2321" t="str">
            <v>Monthly</v>
          </cell>
          <cell r="H2321" t="str">
            <v>F</v>
          </cell>
          <cell r="I2321">
            <v>3293</v>
          </cell>
          <cell r="J2321" t="str">
            <v>Non-Represented State Employees</v>
          </cell>
          <cell r="K2321" t="str">
            <v>per DOP website</v>
          </cell>
          <cell r="L2321">
            <v>41456</v>
          </cell>
          <cell r="M2321">
            <v>11922</v>
          </cell>
          <cell r="N2321" t="b">
            <v>1</v>
          </cell>
          <cell r="O2321">
            <v>3293</v>
          </cell>
        </row>
        <row r="2322">
          <cell r="E2322" t="str">
            <v>44EMONTHLYFWASHINGTON PUBLIC EMPLOYEES ASSOCIATION</v>
          </cell>
          <cell r="F2322" t="str">
            <v>44E</v>
          </cell>
          <cell r="G2322" t="str">
            <v>Monthly</v>
          </cell>
          <cell r="H2322" t="str">
            <v>F</v>
          </cell>
          <cell r="I2322">
            <v>3293</v>
          </cell>
          <cell r="J2322" t="str">
            <v>Washington Public Employees Association</v>
          </cell>
          <cell r="K2322" t="str">
            <v>per DOP website</v>
          </cell>
          <cell r="L2322">
            <v>41456</v>
          </cell>
          <cell r="M2322">
            <v>11923</v>
          </cell>
          <cell r="N2322" t="b">
            <v>1</v>
          </cell>
          <cell r="O2322">
            <v>3293</v>
          </cell>
        </row>
        <row r="2323">
          <cell r="E2323" t="str">
            <v>44EMONTHLYGNON-REPRESENTED STATE EMPLOYEES</v>
          </cell>
          <cell r="F2323" t="str">
            <v>44E</v>
          </cell>
          <cell r="G2323" t="str">
            <v>Monthly</v>
          </cell>
          <cell r="H2323" t="str">
            <v>G</v>
          </cell>
          <cell r="I2323">
            <v>3377</v>
          </cell>
          <cell r="J2323" t="str">
            <v>Non-Represented State Employees</v>
          </cell>
          <cell r="K2323" t="str">
            <v>per DOP website</v>
          </cell>
          <cell r="L2323">
            <v>41456</v>
          </cell>
          <cell r="M2323">
            <v>11924</v>
          </cell>
          <cell r="N2323" t="b">
            <v>1</v>
          </cell>
          <cell r="O2323">
            <v>3377</v>
          </cell>
        </row>
        <row r="2324">
          <cell r="E2324" t="str">
            <v>44EMONTHLYGWASHINGTON PUBLIC EMPLOYEES ASSOCIATION</v>
          </cell>
          <cell r="F2324" t="str">
            <v>44E</v>
          </cell>
          <cell r="G2324" t="str">
            <v>Monthly</v>
          </cell>
          <cell r="H2324" t="str">
            <v>G</v>
          </cell>
          <cell r="I2324">
            <v>3377</v>
          </cell>
          <cell r="J2324" t="str">
            <v>Washington Public Employees Association</v>
          </cell>
          <cell r="K2324" t="str">
            <v>per DOP website</v>
          </cell>
          <cell r="L2324">
            <v>41456</v>
          </cell>
          <cell r="M2324">
            <v>11925</v>
          </cell>
          <cell r="N2324" t="b">
            <v>1</v>
          </cell>
          <cell r="O2324">
            <v>3377</v>
          </cell>
        </row>
        <row r="2325">
          <cell r="E2325" t="str">
            <v>44EMONTHLYHNON-REPRESENTED STATE EMPLOYEES</v>
          </cell>
          <cell r="F2325" t="str">
            <v>44E</v>
          </cell>
          <cell r="G2325" t="str">
            <v>Monthly</v>
          </cell>
          <cell r="H2325" t="str">
            <v>H</v>
          </cell>
          <cell r="I2325">
            <v>3459</v>
          </cell>
          <cell r="J2325" t="str">
            <v>Non-Represented State Employees</v>
          </cell>
          <cell r="K2325" t="str">
            <v>per DOP website</v>
          </cell>
          <cell r="L2325">
            <v>41456</v>
          </cell>
          <cell r="M2325">
            <v>11926</v>
          </cell>
          <cell r="N2325" t="b">
            <v>1</v>
          </cell>
          <cell r="O2325">
            <v>3459</v>
          </cell>
        </row>
        <row r="2326">
          <cell r="E2326" t="str">
            <v>44EMONTHLYHWASHINGTON PUBLIC EMPLOYEES ASSOCIATION</v>
          </cell>
          <cell r="F2326" t="str">
            <v>44E</v>
          </cell>
          <cell r="G2326" t="str">
            <v>Monthly</v>
          </cell>
          <cell r="H2326" t="str">
            <v>H</v>
          </cell>
          <cell r="I2326">
            <v>3459</v>
          </cell>
          <cell r="J2326" t="str">
            <v>Washington Public Employees Association</v>
          </cell>
          <cell r="K2326" t="str">
            <v>per DOP website</v>
          </cell>
          <cell r="L2326">
            <v>41456</v>
          </cell>
          <cell r="M2326">
            <v>11927</v>
          </cell>
          <cell r="N2326" t="b">
            <v>1</v>
          </cell>
          <cell r="O2326">
            <v>3459</v>
          </cell>
        </row>
        <row r="2327">
          <cell r="E2327" t="str">
            <v>44EMONTHLYINON-REPRESENTED STATE EMPLOYEES</v>
          </cell>
          <cell r="F2327" t="str">
            <v>44E</v>
          </cell>
          <cell r="G2327" t="str">
            <v>Monthly</v>
          </cell>
          <cell r="H2327" t="str">
            <v>I</v>
          </cell>
          <cell r="I2327">
            <v>3549</v>
          </cell>
          <cell r="J2327" t="str">
            <v>Non-Represented State Employees</v>
          </cell>
          <cell r="K2327" t="str">
            <v>per DOP website</v>
          </cell>
          <cell r="L2327">
            <v>41456</v>
          </cell>
          <cell r="M2327">
            <v>11928</v>
          </cell>
          <cell r="N2327" t="b">
            <v>1</v>
          </cell>
          <cell r="O2327">
            <v>3549</v>
          </cell>
        </row>
        <row r="2328">
          <cell r="E2328" t="str">
            <v>44EMONTHLYIWASHINGTON PUBLIC EMPLOYEES ASSOCIATION</v>
          </cell>
          <cell r="F2328" t="str">
            <v>44E</v>
          </cell>
          <cell r="G2328" t="str">
            <v>Monthly</v>
          </cell>
          <cell r="H2328" t="str">
            <v>I</v>
          </cell>
          <cell r="I2328">
            <v>3549</v>
          </cell>
          <cell r="J2328" t="str">
            <v>Washington Public Employees Association</v>
          </cell>
          <cell r="K2328" t="str">
            <v>per DOP website</v>
          </cell>
          <cell r="L2328">
            <v>41456</v>
          </cell>
          <cell r="M2328">
            <v>11929</v>
          </cell>
          <cell r="N2328" t="b">
            <v>1</v>
          </cell>
          <cell r="O2328">
            <v>3549</v>
          </cell>
        </row>
        <row r="2329">
          <cell r="E2329" t="str">
            <v>44EMONTHLYJNON-REPRESENTED STATE EMPLOYEES</v>
          </cell>
          <cell r="F2329" t="str">
            <v>44E</v>
          </cell>
          <cell r="G2329" t="str">
            <v>Monthly</v>
          </cell>
          <cell r="H2329" t="str">
            <v>J</v>
          </cell>
          <cell r="I2329">
            <v>3631</v>
          </cell>
          <cell r="J2329" t="str">
            <v>Non-Represented State Employees</v>
          </cell>
          <cell r="K2329" t="str">
            <v>per DOP website</v>
          </cell>
          <cell r="L2329">
            <v>41456</v>
          </cell>
          <cell r="M2329">
            <v>11930</v>
          </cell>
          <cell r="N2329" t="b">
            <v>1</v>
          </cell>
          <cell r="O2329">
            <v>3631</v>
          </cell>
        </row>
        <row r="2330">
          <cell r="E2330" t="str">
            <v>44EMONTHLYJWASHINGTON PUBLIC EMPLOYEES ASSOCIATION</v>
          </cell>
          <cell r="F2330" t="str">
            <v>44E</v>
          </cell>
          <cell r="G2330" t="str">
            <v>Monthly</v>
          </cell>
          <cell r="H2330" t="str">
            <v>J</v>
          </cell>
          <cell r="I2330">
            <v>3631</v>
          </cell>
          <cell r="J2330" t="str">
            <v>Washington Public Employees Association</v>
          </cell>
          <cell r="K2330" t="str">
            <v>per DOP website</v>
          </cell>
          <cell r="L2330">
            <v>41456</v>
          </cell>
          <cell r="M2330">
            <v>11931</v>
          </cell>
          <cell r="N2330" t="b">
            <v>1</v>
          </cell>
          <cell r="O2330">
            <v>3631</v>
          </cell>
        </row>
        <row r="2331">
          <cell r="E2331" t="str">
            <v>44EMONTHLYKNON-REPRESENTED STATE EMPLOYEES</v>
          </cell>
          <cell r="F2331" t="str">
            <v>44E</v>
          </cell>
          <cell r="G2331" t="str">
            <v>Monthly</v>
          </cell>
          <cell r="H2331" t="str">
            <v>K</v>
          </cell>
          <cell r="I2331">
            <v>3726</v>
          </cell>
          <cell r="J2331" t="str">
            <v>Non-Represented State Employees</v>
          </cell>
          <cell r="K2331" t="str">
            <v>per DOP website</v>
          </cell>
          <cell r="L2331">
            <v>41456</v>
          </cell>
          <cell r="M2331">
            <v>11932</v>
          </cell>
          <cell r="N2331" t="b">
            <v>1</v>
          </cell>
          <cell r="O2331">
            <v>3726</v>
          </cell>
        </row>
        <row r="2332">
          <cell r="E2332" t="str">
            <v>44EMONTHLYKWASHINGTON PUBLIC EMPLOYEES ASSOCIATION</v>
          </cell>
          <cell r="F2332" t="str">
            <v>44E</v>
          </cell>
          <cell r="G2332" t="str">
            <v>Monthly</v>
          </cell>
          <cell r="H2332" t="str">
            <v>K</v>
          </cell>
          <cell r="I2332">
            <v>3726</v>
          </cell>
          <cell r="J2332" t="str">
            <v>Washington Public Employees Association</v>
          </cell>
          <cell r="K2332" t="str">
            <v>per DOP website</v>
          </cell>
          <cell r="L2332">
            <v>41456</v>
          </cell>
          <cell r="M2332">
            <v>11933</v>
          </cell>
          <cell r="N2332" t="b">
            <v>1</v>
          </cell>
          <cell r="O2332">
            <v>3726</v>
          </cell>
        </row>
        <row r="2333">
          <cell r="E2333" t="str">
            <v>44EMONTHLYLNON-REPRESENTED STATE EMPLOYEES</v>
          </cell>
          <cell r="F2333" t="str">
            <v>44E</v>
          </cell>
          <cell r="G2333" t="str">
            <v>Monthly</v>
          </cell>
          <cell r="H2333" t="str">
            <v>L</v>
          </cell>
          <cell r="I2333">
            <v>3819</v>
          </cell>
          <cell r="J2333" t="str">
            <v>Non-Represented State Employees</v>
          </cell>
          <cell r="K2333" t="str">
            <v>per DOP website</v>
          </cell>
          <cell r="L2333">
            <v>41456</v>
          </cell>
          <cell r="M2333">
            <v>11934</v>
          </cell>
          <cell r="N2333" t="b">
            <v>1</v>
          </cell>
          <cell r="O2333">
            <v>3819</v>
          </cell>
        </row>
        <row r="2334">
          <cell r="E2334" t="str">
            <v>44EMONTHLYLWASHINGTON PUBLIC EMPLOYEES ASSOCIATION</v>
          </cell>
          <cell r="F2334" t="str">
            <v>44E</v>
          </cell>
          <cell r="G2334" t="str">
            <v>Monthly</v>
          </cell>
          <cell r="H2334" t="str">
            <v>L</v>
          </cell>
          <cell r="I2334">
            <v>3819</v>
          </cell>
          <cell r="J2334" t="str">
            <v>Washington Public Employees Association</v>
          </cell>
          <cell r="K2334" t="str">
            <v>per DOP website</v>
          </cell>
          <cell r="L2334">
            <v>41456</v>
          </cell>
          <cell r="M2334">
            <v>11935</v>
          </cell>
          <cell r="N2334" t="b">
            <v>1</v>
          </cell>
          <cell r="O2334">
            <v>3819</v>
          </cell>
        </row>
        <row r="2335">
          <cell r="E2335" t="str">
            <v>44EMONTHLYMNON-REPRESENTED STATE EMPLOYEES</v>
          </cell>
          <cell r="F2335" t="str">
            <v>44E</v>
          </cell>
          <cell r="G2335" t="str">
            <v>Monthly</v>
          </cell>
          <cell r="H2335" t="str">
            <v>M</v>
          </cell>
          <cell r="I2335">
            <v>3918</v>
          </cell>
          <cell r="J2335" t="str">
            <v>Non-Represented State Employees</v>
          </cell>
          <cell r="K2335" t="str">
            <v>per DOP website</v>
          </cell>
          <cell r="L2335">
            <v>41456</v>
          </cell>
          <cell r="M2335">
            <v>11934</v>
          </cell>
          <cell r="N2335" t="b">
            <v>1</v>
          </cell>
          <cell r="O2335">
            <v>3918</v>
          </cell>
        </row>
        <row r="2336">
          <cell r="E2336" t="str">
            <v>44EMONTHLYMWASHINGTON PUBLIC EMPLOYEES ASSOCIATION</v>
          </cell>
          <cell r="F2336" t="str">
            <v>44E</v>
          </cell>
          <cell r="G2336" t="str">
            <v>Monthly</v>
          </cell>
          <cell r="H2336" t="str">
            <v>M</v>
          </cell>
          <cell r="I2336">
            <v>3918</v>
          </cell>
          <cell r="J2336" t="str">
            <v>Washington Public Employees Association</v>
          </cell>
          <cell r="K2336" t="str">
            <v>per DOP website</v>
          </cell>
          <cell r="L2336">
            <v>41456</v>
          </cell>
          <cell r="M2336">
            <v>11935</v>
          </cell>
          <cell r="N2336" t="b">
            <v>1</v>
          </cell>
          <cell r="O2336">
            <v>3918</v>
          </cell>
        </row>
        <row r="2337">
          <cell r="E2337" t="str">
            <v>44GMONTHLYGNON-REPRESENTED STATE EMPLOYEES</v>
          </cell>
          <cell r="F2337" t="str">
            <v>44G</v>
          </cell>
          <cell r="G2337" t="str">
            <v>Monthly</v>
          </cell>
          <cell r="H2337" t="str">
            <v>G</v>
          </cell>
          <cell r="I2337">
            <v>3377</v>
          </cell>
          <cell r="J2337" t="str">
            <v>Non-Represented State Employees</v>
          </cell>
          <cell r="K2337" t="str">
            <v>per DOP website</v>
          </cell>
          <cell r="L2337">
            <v>41456</v>
          </cell>
          <cell r="M2337">
            <v>11964</v>
          </cell>
          <cell r="N2337" t="b">
            <v>1</v>
          </cell>
          <cell r="O2337">
            <v>3377</v>
          </cell>
        </row>
        <row r="2338">
          <cell r="E2338" t="str">
            <v>44GMONTHLYHNON-REPRESENTED STATE EMPLOYEES</v>
          </cell>
          <cell r="F2338" t="str">
            <v>44G</v>
          </cell>
          <cell r="G2338" t="str">
            <v>Monthly</v>
          </cell>
          <cell r="H2338" t="str">
            <v>H</v>
          </cell>
          <cell r="I2338">
            <v>3459</v>
          </cell>
          <cell r="J2338" t="str">
            <v>Non-Represented State Employees</v>
          </cell>
          <cell r="K2338" t="str">
            <v>per DOP website</v>
          </cell>
          <cell r="L2338">
            <v>41456</v>
          </cell>
          <cell r="M2338">
            <v>11965</v>
          </cell>
          <cell r="N2338" t="b">
            <v>1</v>
          </cell>
          <cell r="O2338">
            <v>3459</v>
          </cell>
        </row>
        <row r="2339">
          <cell r="E2339" t="str">
            <v>44GMONTHLYINON-REPRESENTED STATE EMPLOYEES</v>
          </cell>
          <cell r="F2339" t="str">
            <v>44G</v>
          </cell>
          <cell r="G2339" t="str">
            <v>Monthly</v>
          </cell>
          <cell r="H2339" t="str">
            <v>I</v>
          </cell>
          <cell r="I2339">
            <v>3549</v>
          </cell>
          <cell r="J2339" t="str">
            <v>Non-Represented State Employees</v>
          </cell>
          <cell r="K2339" t="str">
            <v>per DOP website</v>
          </cell>
          <cell r="L2339">
            <v>41456</v>
          </cell>
          <cell r="M2339">
            <v>11966</v>
          </cell>
          <cell r="N2339" t="b">
            <v>1</v>
          </cell>
          <cell r="O2339">
            <v>3549</v>
          </cell>
        </row>
        <row r="2340">
          <cell r="E2340" t="str">
            <v>44GMONTHLYJNON-REPRESENTED STATE EMPLOYEES</v>
          </cell>
          <cell r="F2340" t="str">
            <v>44G</v>
          </cell>
          <cell r="G2340" t="str">
            <v>Monthly</v>
          </cell>
          <cell r="H2340" t="str">
            <v>J</v>
          </cell>
          <cell r="I2340">
            <v>3631</v>
          </cell>
          <cell r="J2340" t="str">
            <v>Non-Represented State Employees</v>
          </cell>
          <cell r="K2340" t="str">
            <v>per DOP website</v>
          </cell>
          <cell r="L2340">
            <v>41456</v>
          </cell>
          <cell r="M2340">
            <v>11967</v>
          </cell>
          <cell r="N2340" t="b">
            <v>1</v>
          </cell>
          <cell r="O2340">
            <v>3631</v>
          </cell>
        </row>
        <row r="2341">
          <cell r="E2341" t="str">
            <v>44GMONTHLYKNON-REPRESENTED STATE EMPLOYEES</v>
          </cell>
          <cell r="F2341" t="str">
            <v>44G</v>
          </cell>
          <cell r="G2341" t="str">
            <v>Monthly</v>
          </cell>
          <cell r="H2341" t="str">
            <v>K</v>
          </cell>
          <cell r="I2341">
            <v>3726</v>
          </cell>
          <cell r="J2341" t="str">
            <v>Non-Represented State Employees</v>
          </cell>
          <cell r="K2341" t="str">
            <v>per DOP website</v>
          </cell>
          <cell r="L2341">
            <v>41456</v>
          </cell>
          <cell r="M2341">
            <v>11968</v>
          </cell>
          <cell r="N2341" t="b">
            <v>1</v>
          </cell>
          <cell r="O2341">
            <v>3726</v>
          </cell>
        </row>
        <row r="2342">
          <cell r="E2342" t="str">
            <v>44GMONTHLYLNON-REPRESENTED STATE EMPLOYEES</v>
          </cell>
          <cell r="F2342" t="str">
            <v>44G</v>
          </cell>
          <cell r="G2342" t="str">
            <v>Monthly</v>
          </cell>
          <cell r="H2342" t="str">
            <v>L</v>
          </cell>
          <cell r="I2342">
            <v>3819</v>
          </cell>
          <cell r="J2342" t="str">
            <v>Non-Represented State Employees</v>
          </cell>
          <cell r="K2342" t="str">
            <v>per DOP website</v>
          </cell>
          <cell r="L2342">
            <v>41456</v>
          </cell>
          <cell r="M2342">
            <v>11969</v>
          </cell>
          <cell r="N2342" t="b">
            <v>1</v>
          </cell>
          <cell r="O2342">
            <v>3819</v>
          </cell>
        </row>
        <row r="2343">
          <cell r="E2343" t="str">
            <v>44GMONTHLYMNON-REPRESENTED STATE EMPLOYEES</v>
          </cell>
          <cell r="F2343" t="str">
            <v>44G</v>
          </cell>
          <cell r="G2343" t="str">
            <v>Monthly</v>
          </cell>
          <cell r="H2343" t="str">
            <v>M</v>
          </cell>
          <cell r="I2343">
            <v>3918</v>
          </cell>
          <cell r="J2343" t="str">
            <v>Non-Represented State Employees</v>
          </cell>
          <cell r="K2343" t="str">
            <v>per DOP website</v>
          </cell>
          <cell r="L2343">
            <v>41456</v>
          </cell>
          <cell r="M2343">
            <v>11969</v>
          </cell>
          <cell r="N2343" t="b">
            <v>1</v>
          </cell>
          <cell r="O2343">
            <v>3918</v>
          </cell>
        </row>
        <row r="2344">
          <cell r="E2344" t="str">
            <v>44MONTHLYACOALITION</v>
          </cell>
          <cell r="F2344" t="str">
            <v>44</v>
          </cell>
          <cell r="G2344" t="str">
            <v>Monthly</v>
          </cell>
          <cell r="H2344" t="str">
            <v>A</v>
          </cell>
          <cell r="I2344">
            <v>2920</v>
          </cell>
          <cell r="J2344" t="str">
            <v>Coalition</v>
          </cell>
          <cell r="K2344" t="str">
            <v>per DOP website</v>
          </cell>
          <cell r="L2344">
            <v>41456</v>
          </cell>
          <cell r="M2344">
            <v>42346</v>
          </cell>
          <cell r="N2344" t="b">
            <v>0</v>
          </cell>
          <cell r="O2344">
            <v>2920</v>
          </cell>
        </row>
        <row r="2345">
          <cell r="E2345" t="str">
            <v>44MONTHLYANON-REPRESENTED STATE EMPLOYEES</v>
          </cell>
          <cell r="F2345" t="str">
            <v>44</v>
          </cell>
          <cell r="G2345" t="str">
            <v>Monthly</v>
          </cell>
          <cell r="H2345" t="str">
            <v>A</v>
          </cell>
          <cell r="I2345">
            <v>2920</v>
          </cell>
          <cell r="J2345" t="str">
            <v>Non-Represented State Employees</v>
          </cell>
          <cell r="K2345" t="str">
            <v>per DOP website</v>
          </cell>
          <cell r="L2345">
            <v>41456</v>
          </cell>
          <cell r="M2345">
            <v>11366</v>
          </cell>
          <cell r="N2345" t="b">
            <v>0</v>
          </cell>
          <cell r="O2345">
            <v>2920</v>
          </cell>
        </row>
        <row r="2346">
          <cell r="E2346" t="str">
            <v>44MONTHLYATEAMSTERS LOCAL UNION NUMBER 117</v>
          </cell>
          <cell r="F2346" t="str">
            <v>44</v>
          </cell>
          <cell r="G2346" t="str">
            <v>Monthly</v>
          </cell>
          <cell r="H2346" t="str">
            <v>A</v>
          </cell>
          <cell r="I2346">
            <v>2957</v>
          </cell>
          <cell r="J2346" t="str">
            <v>Teamsters Local Union Number 117</v>
          </cell>
          <cell r="K2346" t="str">
            <v>per Noli Benitez 201307</v>
          </cell>
          <cell r="L2346">
            <v>41456</v>
          </cell>
          <cell r="M2346">
            <v>11366</v>
          </cell>
          <cell r="N2346" t="b">
            <v>0</v>
          </cell>
          <cell r="O2346">
            <v>2957</v>
          </cell>
        </row>
        <row r="2347">
          <cell r="E2347" t="str">
            <v>44MONTHLYAWASHINGTON FEDERATION OF STATE EMPLOYEES</v>
          </cell>
          <cell r="F2347" t="str">
            <v>44</v>
          </cell>
          <cell r="G2347" t="str">
            <v>Monthly</v>
          </cell>
          <cell r="H2347" t="str">
            <v>A</v>
          </cell>
          <cell r="I2347">
            <v>2920</v>
          </cell>
          <cell r="J2347" t="str">
            <v>Washington Federation of State Employees</v>
          </cell>
          <cell r="K2347" t="str">
            <v>per DOP website</v>
          </cell>
          <cell r="L2347">
            <v>41456</v>
          </cell>
          <cell r="M2347">
            <v>25290</v>
          </cell>
          <cell r="N2347" t="b">
            <v>0</v>
          </cell>
          <cell r="O2347">
            <v>2920</v>
          </cell>
        </row>
        <row r="2348">
          <cell r="E2348" t="str">
            <v>44MONTHLYAWASHINGTON PUBLIC EMPLOYEES ASSOCIATION</v>
          </cell>
          <cell r="F2348" t="str">
            <v>44</v>
          </cell>
          <cell r="G2348" t="str">
            <v>Monthly</v>
          </cell>
          <cell r="H2348" t="str">
            <v>A</v>
          </cell>
          <cell r="I2348">
            <v>2920</v>
          </cell>
          <cell r="J2348" t="str">
            <v>Washington Public Employees Association</v>
          </cell>
          <cell r="K2348" t="str">
            <v>per DOP website</v>
          </cell>
          <cell r="L2348">
            <v>41456</v>
          </cell>
          <cell r="M2348">
            <v>29554</v>
          </cell>
          <cell r="N2348" t="b">
            <v>0</v>
          </cell>
          <cell r="O2348">
            <v>2920</v>
          </cell>
        </row>
        <row r="2349">
          <cell r="E2349" t="str">
            <v>44MONTHLYBCOALITION</v>
          </cell>
          <cell r="F2349" t="str">
            <v>44</v>
          </cell>
          <cell r="G2349" t="str">
            <v>Monthly</v>
          </cell>
          <cell r="H2349" t="str">
            <v>B</v>
          </cell>
          <cell r="I2349">
            <v>2994</v>
          </cell>
          <cell r="J2349" t="str">
            <v>Coalition</v>
          </cell>
          <cell r="K2349" t="str">
            <v>per DOP website</v>
          </cell>
          <cell r="L2349">
            <v>41456</v>
          </cell>
          <cell r="M2349">
            <v>42347</v>
          </cell>
          <cell r="N2349" t="b">
            <v>0</v>
          </cell>
          <cell r="O2349">
            <v>2994</v>
          </cell>
        </row>
        <row r="2350">
          <cell r="E2350" t="str">
            <v>44MONTHLYBNON-REPRESENTED STATE EMPLOYEES</v>
          </cell>
          <cell r="F2350" t="str">
            <v>44</v>
          </cell>
          <cell r="G2350" t="str">
            <v>Monthly</v>
          </cell>
          <cell r="H2350" t="str">
            <v>B</v>
          </cell>
          <cell r="I2350">
            <v>2994</v>
          </cell>
          <cell r="J2350" t="str">
            <v>Non-Represented State Employees</v>
          </cell>
          <cell r="K2350" t="str">
            <v>per DOP website</v>
          </cell>
          <cell r="L2350">
            <v>41456</v>
          </cell>
          <cell r="M2350">
            <v>11367</v>
          </cell>
          <cell r="N2350" t="b">
            <v>0</v>
          </cell>
          <cell r="O2350">
            <v>2994</v>
          </cell>
        </row>
        <row r="2351">
          <cell r="E2351" t="str">
            <v>44MONTHLYBTEAMSTERS LOCAL UNION NUMBER 117</v>
          </cell>
          <cell r="F2351" t="str">
            <v>44</v>
          </cell>
          <cell r="G2351" t="str">
            <v>Monthly</v>
          </cell>
          <cell r="H2351" t="str">
            <v>B</v>
          </cell>
          <cell r="I2351">
            <v>3031</v>
          </cell>
          <cell r="J2351" t="str">
            <v>Teamsters Local Union Number 117</v>
          </cell>
          <cell r="K2351" t="str">
            <v>per Noli Benitez 201307</v>
          </cell>
          <cell r="L2351">
            <v>41456</v>
          </cell>
          <cell r="M2351">
            <v>11367</v>
          </cell>
          <cell r="N2351" t="b">
            <v>0</v>
          </cell>
          <cell r="O2351">
            <v>3031</v>
          </cell>
        </row>
        <row r="2352">
          <cell r="E2352" t="str">
            <v>44MONTHLYBWASHINGTON FEDERATION OF STATE EMPLOYEES</v>
          </cell>
          <cell r="F2352" t="str">
            <v>44</v>
          </cell>
          <cell r="G2352" t="str">
            <v>Monthly</v>
          </cell>
          <cell r="H2352" t="str">
            <v>B</v>
          </cell>
          <cell r="I2352">
            <v>2994</v>
          </cell>
          <cell r="J2352" t="str">
            <v>Washington Federation of State Employees</v>
          </cell>
          <cell r="K2352" t="str">
            <v>per DOP website</v>
          </cell>
          <cell r="L2352">
            <v>41456</v>
          </cell>
          <cell r="M2352">
            <v>25291</v>
          </cell>
          <cell r="N2352" t="b">
            <v>0</v>
          </cell>
          <cell r="O2352">
            <v>2994</v>
          </cell>
        </row>
        <row r="2353">
          <cell r="E2353" t="str">
            <v>44MONTHLYBWASHINGTON PUBLIC EMPLOYEES ASSOCIATION</v>
          </cell>
          <cell r="F2353" t="str">
            <v>44</v>
          </cell>
          <cell r="G2353" t="str">
            <v>Monthly</v>
          </cell>
          <cell r="H2353" t="str">
            <v>B</v>
          </cell>
          <cell r="I2353">
            <v>2994</v>
          </cell>
          <cell r="J2353" t="str">
            <v>Washington Public Employees Association</v>
          </cell>
          <cell r="K2353" t="str">
            <v>per DOP website</v>
          </cell>
          <cell r="L2353">
            <v>41456</v>
          </cell>
          <cell r="M2353">
            <v>29555</v>
          </cell>
          <cell r="N2353" t="b">
            <v>0</v>
          </cell>
          <cell r="O2353">
            <v>2994</v>
          </cell>
        </row>
        <row r="2354">
          <cell r="E2354" t="str">
            <v>44MONTHLYCCOALITION</v>
          </cell>
          <cell r="F2354" t="str">
            <v>44</v>
          </cell>
          <cell r="G2354" t="str">
            <v>Monthly</v>
          </cell>
          <cell r="H2354" t="str">
            <v>C</v>
          </cell>
          <cell r="I2354">
            <v>3063</v>
          </cell>
          <cell r="J2354" t="str">
            <v>Coalition</v>
          </cell>
          <cell r="K2354" t="str">
            <v>per DOP website</v>
          </cell>
          <cell r="L2354">
            <v>41456</v>
          </cell>
          <cell r="M2354">
            <v>42348</v>
          </cell>
          <cell r="N2354" t="b">
            <v>0</v>
          </cell>
          <cell r="O2354">
            <v>3063</v>
          </cell>
        </row>
        <row r="2355">
          <cell r="E2355" t="str">
            <v>44MONTHLYCNON-REPRESENTED STATE EMPLOYEES</v>
          </cell>
          <cell r="F2355" t="str">
            <v>44</v>
          </cell>
          <cell r="G2355" t="str">
            <v>Monthly</v>
          </cell>
          <cell r="H2355" t="str">
            <v>C</v>
          </cell>
          <cell r="I2355">
            <v>3063</v>
          </cell>
          <cell r="J2355" t="str">
            <v>Non-Represented State Employees</v>
          </cell>
          <cell r="K2355" t="str">
            <v>per DOP website</v>
          </cell>
          <cell r="L2355">
            <v>41456</v>
          </cell>
          <cell r="M2355">
            <v>11368</v>
          </cell>
          <cell r="N2355" t="b">
            <v>0</v>
          </cell>
          <cell r="O2355">
            <v>3063</v>
          </cell>
        </row>
        <row r="2356">
          <cell r="E2356" t="str">
            <v>44MONTHLYCTEAMSTERS LOCAL UNION NUMBER 117</v>
          </cell>
          <cell r="F2356" t="str">
            <v>44</v>
          </cell>
          <cell r="G2356" t="str">
            <v>Monthly</v>
          </cell>
          <cell r="H2356" t="str">
            <v>C</v>
          </cell>
          <cell r="I2356">
            <v>3102</v>
          </cell>
          <cell r="J2356" t="str">
            <v>Teamsters Local Union Number 117</v>
          </cell>
          <cell r="K2356" t="str">
            <v>per Noli Benitez 201307</v>
          </cell>
          <cell r="L2356">
            <v>41456</v>
          </cell>
          <cell r="M2356">
            <v>11368</v>
          </cell>
          <cell r="N2356" t="b">
            <v>0</v>
          </cell>
          <cell r="O2356">
            <v>3102</v>
          </cell>
        </row>
        <row r="2357">
          <cell r="E2357" t="str">
            <v>44MONTHLYCWASHINGTON FEDERATION OF STATE EMPLOYEES</v>
          </cell>
          <cell r="F2357" t="str">
            <v>44</v>
          </cell>
          <cell r="G2357" t="str">
            <v>Monthly</v>
          </cell>
          <cell r="H2357" t="str">
            <v>C</v>
          </cell>
          <cell r="I2357">
            <v>3063</v>
          </cell>
          <cell r="J2357" t="str">
            <v>Washington Federation of State Employees</v>
          </cell>
          <cell r="K2357" t="str">
            <v>per DOP website</v>
          </cell>
          <cell r="L2357">
            <v>41456</v>
          </cell>
          <cell r="M2357">
            <v>25292</v>
          </cell>
          <cell r="N2357" t="b">
            <v>0</v>
          </cell>
          <cell r="O2357">
            <v>3063</v>
          </cell>
        </row>
        <row r="2358">
          <cell r="E2358" t="str">
            <v>44MONTHLYCWASHINGTON PUBLIC EMPLOYEES ASSOCIATION</v>
          </cell>
          <cell r="F2358" t="str">
            <v>44</v>
          </cell>
          <cell r="G2358" t="str">
            <v>Monthly</v>
          </cell>
          <cell r="H2358" t="str">
            <v>C</v>
          </cell>
          <cell r="I2358">
            <v>3063</v>
          </cell>
          <cell r="J2358" t="str">
            <v>Washington Public Employees Association</v>
          </cell>
          <cell r="K2358" t="str">
            <v>per DOP website</v>
          </cell>
          <cell r="L2358">
            <v>41456</v>
          </cell>
          <cell r="M2358">
            <v>29556</v>
          </cell>
          <cell r="N2358" t="b">
            <v>0</v>
          </cell>
          <cell r="O2358">
            <v>3063</v>
          </cell>
        </row>
        <row r="2359">
          <cell r="E2359" t="str">
            <v>44MONTHLYDCOALITION</v>
          </cell>
          <cell r="F2359" t="str">
            <v>44</v>
          </cell>
          <cell r="G2359" t="str">
            <v>Monthly</v>
          </cell>
          <cell r="H2359" t="str">
            <v>D</v>
          </cell>
          <cell r="I2359">
            <v>3135</v>
          </cell>
          <cell r="J2359" t="str">
            <v>Coalition</v>
          </cell>
          <cell r="K2359" t="str">
            <v>per DOP website</v>
          </cell>
          <cell r="L2359">
            <v>41456</v>
          </cell>
          <cell r="M2359">
            <v>42349</v>
          </cell>
          <cell r="N2359" t="b">
            <v>0</v>
          </cell>
          <cell r="O2359">
            <v>3135</v>
          </cell>
        </row>
        <row r="2360">
          <cell r="E2360" t="str">
            <v>44MONTHLYDNON-REPRESENTED STATE EMPLOYEES</v>
          </cell>
          <cell r="F2360" t="str">
            <v>44</v>
          </cell>
          <cell r="G2360" t="str">
            <v>Monthly</v>
          </cell>
          <cell r="H2360" t="str">
            <v>D</v>
          </cell>
          <cell r="I2360">
            <v>3135</v>
          </cell>
          <cell r="J2360" t="str">
            <v>Non-Represented State Employees</v>
          </cell>
          <cell r="K2360" t="str">
            <v>per DOP website</v>
          </cell>
          <cell r="L2360">
            <v>41456</v>
          </cell>
          <cell r="M2360">
            <v>11369</v>
          </cell>
          <cell r="N2360" t="b">
            <v>0</v>
          </cell>
          <cell r="O2360">
            <v>3135</v>
          </cell>
        </row>
        <row r="2361">
          <cell r="E2361" t="str">
            <v>44MONTHLYDTEAMSTERS LOCAL UNION NUMBER 117</v>
          </cell>
          <cell r="F2361" t="str">
            <v>44</v>
          </cell>
          <cell r="G2361" t="str">
            <v>Monthly</v>
          </cell>
          <cell r="H2361" t="str">
            <v>D</v>
          </cell>
          <cell r="I2361">
            <v>3176</v>
          </cell>
          <cell r="J2361" t="str">
            <v>Teamsters Local Union Number 117</v>
          </cell>
          <cell r="K2361" t="str">
            <v>per Noli Benitez 201307</v>
          </cell>
          <cell r="L2361">
            <v>41456</v>
          </cell>
          <cell r="M2361">
            <v>11369</v>
          </cell>
          <cell r="N2361" t="b">
            <v>0</v>
          </cell>
          <cell r="O2361">
            <v>3176</v>
          </cell>
        </row>
        <row r="2362">
          <cell r="E2362" t="str">
            <v>44MONTHLYDWASHINGTON FEDERATION OF STATE EMPLOYEES</v>
          </cell>
          <cell r="F2362" t="str">
            <v>44</v>
          </cell>
          <cell r="G2362" t="str">
            <v>Monthly</v>
          </cell>
          <cell r="H2362" t="str">
            <v>D</v>
          </cell>
          <cell r="I2362">
            <v>3135</v>
          </cell>
          <cell r="J2362" t="str">
            <v>Washington Federation of State Employees</v>
          </cell>
          <cell r="K2362" t="str">
            <v>per DOP website</v>
          </cell>
          <cell r="L2362">
            <v>41456</v>
          </cell>
          <cell r="M2362">
            <v>25293</v>
          </cell>
          <cell r="N2362" t="b">
            <v>0</v>
          </cell>
          <cell r="O2362">
            <v>3135</v>
          </cell>
        </row>
        <row r="2363">
          <cell r="E2363" t="str">
            <v>44MONTHLYDWASHINGTON PUBLIC EMPLOYEES ASSOCIATION</v>
          </cell>
          <cell r="F2363" t="str">
            <v>44</v>
          </cell>
          <cell r="G2363" t="str">
            <v>Monthly</v>
          </cell>
          <cell r="H2363" t="str">
            <v>D</v>
          </cell>
          <cell r="I2363">
            <v>3135</v>
          </cell>
          <cell r="J2363" t="str">
            <v>Washington Public Employees Association</v>
          </cell>
          <cell r="K2363" t="str">
            <v>per DOP website</v>
          </cell>
          <cell r="L2363">
            <v>41456</v>
          </cell>
          <cell r="M2363">
            <v>29557</v>
          </cell>
          <cell r="N2363" t="b">
            <v>0</v>
          </cell>
          <cell r="O2363">
            <v>3135</v>
          </cell>
        </row>
        <row r="2364">
          <cell r="E2364" t="str">
            <v>44MONTHLYECOALITION</v>
          </cell>
          <cell r="F2364" t="str">
            <v>44</v>
          </cell>
          <cell r="G2364" t="str">
            <v>Monthly</v>
          </cell>
          <cell r="H2364" t="str">
            <v>E</v>
          </cell>
          <cell r="I2364">
            <v>3213</v>
          </cell>
          <cell r="J2364" t="str">
            <v>Coalition</v>
          </cell>
          <cell r="K2364" t="str">
            <v>per DOP website</v>
          </cell>
          <cell r="L2364">
            <v>41456</v>
          </cell>
          <cell r="M2364">
            <v>42350</v>
          </cell>
          <cell r="N2364" t="b">
            <v>0</v>
          </cell>
          <cell r="O2364">
            <v>3213</v>
          </cell>
        </row>
        <row r="2365">
          <cell r="E2365" t="str">
            <v>44MONTHLYENON-REPRESENTED STATE EMPLOYEES</v>
          </cell>
          <cell r="F2365" t="str">
            <v>44</v>
          </cell>
          <cell r="G2365" t="str">
            <v>Monthly</v>
          </cell>
          <cell r="H2365" t="str">
            <v>E</v>
          </cell>
          <cell r="I2365">
            <v>3213</v>
          </cell>
          <cell r="J2365" t="str">
            <v>Non-Represented State Employees</v>
          </cell>
          <cell r="K2365" t="str">
            <v>per DOP website</v>
          </cell>
          <cell r="L2365">
            <v>41456</v>
          </cell>
          <cell r="M2365">
            <v>11370</v>
          </cell>
          <cell r="N2365" t="b">
            <v>0</v>
          </cell>
          <cell r="O2365">
            <v>3213</v>
          </cell>
        </row>
        <row r="2366">
          <cell r="E2366" t="str">
            <v>44MONTHLYETEAMSTERS LOCAL UNION NUMBER 117</v>
          </cell>
          <cell r="F2366" t="str">
            <v>44</v>
          </cell>
          <cell r="G2366" t="str">
            <v>Monthly</v>
          </cell>
          <cell r="H2366" t="str">
            <v>E</v>
          </cell>
          <cell r="I2366">
            <v>3254</v>
          </cell>
          <cell r="J2366" t="str">
            <v>Teamsters Local Union Number 117</v>
          </cell>
          <cell r="K2366" t="str">
            <v>per Noli Benitez 201307</v>
          </cell>
          <cell r="L2366">
            <v>41456</v>
          </cell>
          <cell r="M2366">
            <v>11370</v>
          </cell>
          <cell r="N2366" t="b">
            <v>0</v>
          </cell>
          <cell r="O2366">
            <v>3254</v>
          </cell>
        </row>
        <row r="2367">
          <cell r="E2367" t="str">
            <v>44MONTHLYEWASHINGTON FEDERATION OF STATE EMPLOYEES</v>
          </cell>
          <cell r="F2367" t="str">
            <v>44</v>
          </cell>
          <cell r="G2367" t="str">
            <v>Monthly</v>
          </cell>
          <cell r="H2367" t="str">
            <v>E</v>
          </cell>
          <cell r="I2367">
            <v>3213</v>
          </cell>
          <cell r="J2367" t="str">
            <v>Washington Federation of State Employees</v>
          </cell>
          <cell r="K2367" t="str">
            <v>per DOP website</v>
          </cell>
          <cell r="L2367">
            <v>41456</v>
          </cell>
          <cell r="M2367">
            <v>25294</v>
          </cell>
          <cell r="N2367" t="b">
            <v>0</v>
          </cell>
          <cell r="O2367">
            <v>3213</v>
          </cell>
        </row>
        <row r="2368">
          <cell r="E2368" t="str">
            <v>44MONTHLYEWASHINGTON PUBLIC EMPLOYEES ASSOCIATION</v>
          </cell>
          <cell r="F2368" t="str">
            <v>44</v>
          </cell>
          <cell r="G2368" t="str">
            <v>Monthly</v>
          </cell>
          <cell r="H2368" t="str">
            <v>E</v>
          </cell>
          <cell r="I2368">
            <v>3213</v>
          </cell>
          <cell r="J2368" t="str">
            <v>Washington Public Employees Association</v>
          </cell>
          <cell r="K2368" t="str">
            <v>per DOP website</v>
          </cell>
          <cell r="L2368">
            <v>41456</v>
          </cell>
          <cell r="M2368">
            <v>29558</v>
          </cell>
          <cell r="N2368" t="b">
            <v>0</v>
          </cell>
          <cell r="O2368">
            <v>3213</v>
          </cell>
        </row>
        <row r="2369">
          <cell r="E2369" t="str">
            <v>44MONTHLYFCOALITION</v>
          </cell>
          <cell r="F2369" t="str">
            <v>44</v>
          </cell>
          <cell r="G2369" t="str">
            <v>Monthly</v>
          </cell>
          <cell r="H2369" t="str">
            <v>F</v>
          </cell>
          <cell r="I2369">
            <v>3293</v>
          </cell>
          <cell r="J2369" t="str">
            <v>Coalition</v>
          </cell>
          <cell r="K2369" t="str">
            <v>per DOP website</v>
          </cell>
          <cell r="L2369">
            <v>41456</v>
          </cell>
          <cell r="M2369">
            <v>42351</v>
          </cell>
          <cell r="N2369" t="b">
            <v>0</v>
          </cell>
          <cell r="O2369">
            <v>3293</v>
          </cell>
        </row>
        <row r="2370">
          <cell r="E2370" t="str">
            <v>44MONTHLYFNON-REPRESENTED STATE EMPLOYEES</v>
          </cell>
          <cell r="F2370" t="str">
            <v>44</v>
          </cell>
          <cell r="G2370" t="str">
            <v>Monthly</v>
          </cell>
          <cell r="H2370" t="str">
            <v>F</v>
          </cell>
          <cell r="I2370">
            <v>3293</v>
          </cell>
          <cell r="J2370" t="str">
            <v>Non-Represented State Employees</v>
          </cell>
          <cell r="K2370" t="str">
            <v>per DOP website</v>
          </cell>
          <cell r="L2370">
            <v>41456</v>
          </cell>
          <cell r="M2370">
            <v>11371</v>
          </cell>
          <cell r="N2370" t="b">
            <v>0</v>
          </cell>
          <cell r="O2370">
            <v>3293</v>
          </cell>
        </row>
        <row r="2371">
          <cell r="E2371" t="str">
            <v>44MONTHLYFTEAMSTERS LOCAL UNION NUMBER 117</v>
          </cell>
          <cell r="F2371" t="str">
            <v>44</v>
          </cell>
          <cell r="G2371" t="str">
            <v>Monthly</v>
          </cell>
          <cell r="H2371" t="str">
            <v>F</v>
          </cell>
          <cell r="I2371">
            <v>3334</v>
          </cell>
          <cell r="J2371" t="str">
            <v>Teamsters Local Union Number 117</v>
          </cell>
          <cell r="K2371" t="str">
            <v>per Noli Benitez 201307</v>
          </cell>
          <cell r="L2371">
            <v>41456</v>
          </cell>
          <cell r="M2371">
            <v>11371</v>
          </cell>
          <cell r="N2371" t="b">
            <v>0</v>
          </cell>
          <cell r="O2371">
            <v>3334</v>
          </cell>
        </row>
        <row r="2372">
          <cell r="E2372" t="str">
            <v>44MONTHLYFWASHINGTON FEDERATION OF STATE EMPLOYEES</v>
          </cell>
          <cell r="F2372" t="str">
            <v>44</v>
          </cell>
          <cell r="G2372" t="str">
            <v>Monthly</v>
          </cell>
          <cell r="H2372" t="str">
            <v>F</v>
          </cell>
          <cell r="I2372">
            <v>3293</v>
          </cell>
          <cell r="J2372" t="str">
            <v>Washington Federation of State Employees</v>
          </cell>
          <cell r="K2372" t="str">
            <v>per DOP website</v>
          </cell>
          <cell r="L2372">
            <v>41456</v>
          </cell>
          <cell r="M2372">
            <v>25295</v>
          </cell>
          <cell r="N2372" t="b">
            <v>0</v>
          </cell>
          <cell r="O2372">
            <v>3293</v>
          </cell>
        </row>
        <row r="2373">
          <cell r="E2373" t="str">
            <v>44MONTHLYFWASHINGTON PUBLIC EMPLOYEES ASSOCIATION</v>
          </cell>
          <cell r="F2373" t="str">
            <v>44</v>
          </cell>
          <cell r="G2373" t="str">
            <v>Monthly</v>
          </cell>
          <cell r="H2373" t="str">
            <v>F</v>
          </cell>
          <cell r="I2373">
            <v>3293</v>
          </cell>
          <cell r="J2373" t="str">
            <v>Washington Public Employees Association</v>
          </cell>
          <cell r="K2373" t="str">
            <v>per DOP website</v>
          </cell>
          <cell r="L2373">
            <v>41456</v>
          </cell>
          <cell r="M2373">
            <v>29559</v>
          </cell>
          <cell r="N2373" t="b">
            <v>0</v>
          </cell>
          <cell r="O2373">
            <v>3293</v>
          </cell>
        </row>
        <row r="2374">
          <cell r="E2374" t="str">
            <v>44MONTHLYGCOALITION</v>
          </cell>
          <cell r="F2374" t="str">
            <v>44</v>
          </cell>
          <cell r="G2374" t="str">
            <v>Monthly</v>
          </cell>
          <cell r="H2374" t="str">
            <v>G</v>
          </cell>
          <cell r="I2374">
            <v>3377</v>
          </cell>
          <cell r="J2374" t="str">
            <v>Coalition</v>
          </cell>
          <cell r="K2374" t="str">
            <v>per DOP website</v>
          </cell>
          <cell r="L2374">
            <v>41456</v>
          </cell>
          <cell r="M2374">
            <v>42352</v>
          </cell>
          <cell r="N2374" t="b">
            <v>0</v>
          </cell>
          <cell r="O2374">
            <v>3377</v>
          </cell>
        </row>
        <row r="2375">
          <cell r="E2375" t="str">
            <v>44MONTHLYGNON-REPRESENTED STATE EMPLOYEES</v>
          </cell>
          <cell r="F2375" t="str">
            <v>44</v>
          </cell>
          <cell r="G2375" t="str">
            <v>Monthly</v>
          </cell>
          <cell r="H2375" t="str">
            <v>G</v>
          </cell>
          <cell r="I2375">
            <v>3377</v>
          </cell>
          <cell r="J2375" t="str">
            <v>Non-Represented State Employees</v>
          </cell>
          <cell r="K2375" t="str">
            <v>per DOP website</v>
          </cell>
          <cell r="L2375">
            <v>41456</v>
          </cell>
          <cell r="M2375">
            <v>11372</v>
          </cell>
          <cell r="N2375" t="b">
            <v>0</v>
          </cell>
          <cell r="O2375">
            <v>3377</v>
          </cell>
        </row>
        <row r="2376">
          <cell r="E2376" t="str">
            <v>44MONTHLYGTEAMSTERS LOCAL UNION NUMBER 117</v>
          </cell>
          <cell r="F2376" t="str">
            <v>44</v>
          </cell>
          <cell r="G2376" t="str">
            <v>Monthly</v>
          </cell>
          <cell r="H2376" t="str">
            <v>G</v>
          </cell>
          <cell r="I2376">
            <v>3420</v>
          </cell>
          <cell r="J2376" t="str">
            <v>Teamsters Local Union Number 117</v>
          </cell>
          <cell r="K2376" t="str">
            <v>per Noli Benitez 201307</v>
          </cell>
          <cell r="L2376">
            <v>41456</v>
          </cell>
          <cell r="M2376">
            <v>11372</v>
          </cell>
          <cell r="N2376" t="b">
            <v>0</v>
          </cell>
          <cell r="O2376">
            <v>3420</v>
          </cell>
        </row>
        <row r="2377">
          <cell r="E2377" t="str">
            <v>44MONTHLYGWASHINGTON FEDERATION OF STATE EMPLOYEES</v>
          </cell>
          <cell r="F2377" t="str">
            <v>44</v>
          </cell>
          <cell r="G2377" t="str">
            <v>Monthly</v>
          </cell>
          <cell r="H2377" t="str">
            <v>G</v>
          </cell>
          <cell r="I2377">
            <v>3377</v>
          </cell>
          <cell r="J2377" t="str">
            <v>Washington Federation of State Employees</v>
          </cell>
          <cell r="K2377" t="str">
            <v>per DOP website</v>
          </cell>
          <cell r="L2377">
            <v>41456</v>
          </cell>
          <cell r="M2377">
            <v>25296</v>
          </cell>
          <cell r="N2377" t="b">
            <v>0</v>
          </cell>
          <cell r="O2377">
            <v>3377</v>
          </cell>
        </row>
        <row r="2378">
          <cell r="E2378" t="str">
            <v>44MONTHLYGWASHINGTON PUBLIC EMPLOYEES ASSOCIATION</v>
          </cell>
          <cell r="F2378" t="str">
            <v>44</v>
          </cell>
          <cell r="G2378" t="str">
            <v>Monthly</v>
          </cell>
          <cell r="H2378" t="str">
            <v>G</v>
          </cell>
          <cell r="I2378">
            <v>3377</v>
          </cell>
          <cell r="J2378" t="str">
            <v>Washington Public Employees Association</v>
          </cell>
          <cell r="K2378" t="str">
            <v>per DOP website</v>
          </cell>
          <cell r="L2378">
            <v>41456</v>
          </cell>
          <cell r="M2378">
            <v>29560</v>
          </cell>
          <cell r="N2378" t="b">
            <v>0</v>
          </cell>
          <cell r="O2378">
            <v>3377</v>
          </cell>
        </row>
        <row r="2379">
          <cell r="E2379" t="str">
            <v>44MONTHLYHCOALITION</v>
          </cell>
          <cell r="F2379" t="str">
            <v>44</v>
          </cell>
          <cell r="G2379" t="str">
            <v>Monthly</v>
          </cell>
          <cell r="H2379" t="str">
            <v>H</v>
          </cell>
          <cell r="I2379">
            <v>3459</v>
          </cell>
          <cell r="J2379" t="str">
            <v>Coalition</v>
          </cell>
          <cell r="K2379" t="str">
            <v>per DOP website</v>
          </cell>
          <cell r="L2379">
            <v>41456</v>
          </cell>
          <cell r="M2379">
            <v>42353</v>
          </cell>
          <cell r="N2379" t="b">
            <v>0</v>
          </cell>
          <cell r="O2379">
            <v>3459</v>
          </cell>
        </row>
        <row r="2380">
          <cell r="E2380" t="str">
            <v>44MONTHLYHNON-REPRESENTED STATE EMPLOYEES</v>
          </cell>
          <cell r="F2380" t="str">
            <v>44</v>
          </cell>
          <cell r="G2380" t="str">
            <v>Monthly</v>
          </cell>
          <cell r="H2380" t="str">
            <v>H</v>
          </cell>
          <cell r="I2380">
            <v>3459</v>
          </cell>
          <cell r="J2380" t="str">
            <v>Non-Represented State Employees</v>
          </cell>
          <cell r="K2380" t="str">
            <v>per DOP website</v>
          </cell>
          <cell r="L2380">
            <v>41456</v>
          </cell>
          <cell r="M2380">
            <v>11373</v>
          </cell>
          <cell r="N2380" t="b">
            <v>0</v>
          </cell>
          <cell r="O2380">
            <v>3459</v>
          </cell>
        </row>
        <row r="2381">
          <cell r="E2381" t="str">
            <v>44MONTHLYHTEAMSTERS LOCAL UNION NUMBER 117</v>
          </cell>
          <cell r="F2381" t="str">
            <v>44</v>
          </cell>
          <cell r="G2381" t="str">
            <v>Monthly</v>
          </cell>
          <cell r="H2381" t="str">
            <v>H</v>
          </cell>
          <cell r="I2381">
            <v>3503</v>
          </cell>
          <cell r="J2381" t="str">
            <v>Teamsters Local Union Number 117</v>
          </cell>
          <cell r="K2381" t="str">
            <v>per Noli Benitez 201307</v>
          </cell>
          <cell r="L2381">
            <v>41456</v>
          </cell>
          <cell r="M2381">
            <v>11373</v>
          </cell>
          <cell r="N2381" t="b">
            <v>0</v>
          </cell>
          <cell r="O2381">
            <v>3503</v>
          </cell>
        </row>
        <row r="2382">
          <cell r="E2382" t="str">
            <v>44MONTHLYHWASHINGTON FEDERATION OF STATE EMPLOYEES</v>
          </cell>
          <cell r="F2382" t="str">
            <v>44</v>
          </cell>
          <cell r="G2382" t="str">
            <v>Monthly</v>
          </cell>
          <cell r="H2382" t="str">
            <v>H</v>
          </cell>
          <cell r="I2382">
            <v>3459</v>
          </cell>
          <cell r="J2382" t="str">
            <v>Washington Federation of State Employees</v>
          </cell>
          <cell r="K2382" t="str">
            <v>per DOP website</v>
          </cell>
          <cell r="L2382">
            <v>41456</v>
          </cell>
          <cell r="M2382">
            <v>25297</v>
          </cell>
          <cell r="N2382" t="b">
            <v>0</v>
          </cell>
          <cell r="O2382">
            <v>3459</v>
          </cell>
        </row>
        <row r="2383">
          <cell r="E2383" t="str">
            <v>44MONTHLYHWASHINGTON PUBLIC EMPLOYEES ASSOCIATION</v>
          </cell>
          <cell r="F2383" t="str">
            <v>44</v>
          </cell>
          <cell r="G2383" t="str">
            <v>Monthly</v>
          </cell>
          <cell r="H2383" t="str">
            <v>H</v>
          </cell>
          <cell r="I2383">
            <v>3459</v>
          </cell>
          <cell r="J2383" t="str">
            <v>Washington Public Employees Association</v>
          </cell>
          <cell r="K2383" t="str">
            <v>per DOP website</v>
          </cell>
          <cell r="L2383">
            <v>41456</v>
          </cell>
          <cell r="M2383">
            <v>29561</v>
          </cell>
          <cell r="N2383" t="b">
            <v>0</v>
          </cell>
          <cell r="O2383">
            <v>3459</v>
          </cell>
        </row>
        <row r="2384">
          <cell r="E2384" t="str">
            <v>44MONTHLYICOALITION</v>
          </cell>
          <cell r="F2384" t="str">
            <v>44</v>
          </cell>
          <cell r="G2384" t="str">
            <v>Monthly</v>
          </cell>
          <cell r="H2384" t="str">
            <v>I</v>
          </cell>
          <cell r="I2384">
            <v>3549</v>
          </cell>
          <cell r="J2384" t="str">
            <v>Coalition</v>
          </cell>
          <cell r="K2384" t="str">
            <v>per DOP website</v>
          </cell>
          <cell r="L2384">
            <v>41456</v>
          </cell>
          <cell r="M2384">
            <v>42354</v>
          </cell>
          <cell r="N2384" t="b">
            <v>0</v>
          </cell>
          <cell r="O2384">
            <v>3549</v>
          </cell>
        </row>
        <row r="2385">
          <cell r="E2385" t="str">
            <v>44MONTHLYINON-REPRESENTED STATE EMPLOYEES</v>
          </cell>
          <cell r="F2385" t="str">
            <v>44</v>
          </cell>
          <cell r="G2385" t="str">
            <v>Monthly</v>
          </cell>
          <cell r="H2385" t="str">
            <v>I</v>
          </cell>
          <cell r="I2385">
            <v>3549</v>
          </cell>
          <cell r="J2385" t="str">
            <v>Non-Represented State Employees</v>
          </cell>
          <cell r="K2385" t="str">
            <v>per DOP website</v>
          </cell>
          <cell r="L2385">
            <v>41456</v>
          </cell>
          <cell r="M2385">
            <v>11374</v>
          </cell>
          <cell r="N2385" t="b">
            <v>0</v>
          </cell>
          <cell r="O2385">
            <v>3549</v>
          </cell>
        </row>
        <row r="2386">
          <cell r="E2386" t="str">
            <v>44MONTHLYITEAMSTERS LOCAL UNION NUMBER 117</v>
          </cell>
          <cell r="F2386" t="str">
            <v>44</v>
          </cell>
          <cell r="G2386" t="str">
            <v>Monthly</v>
          </cell>
          <cell r="H2386" t="str">
            <v>I</v>
          </cell>
          <cell r="I2386">
            <v>3593</v>
          </cell>
          <cell r="J2386" t="str">
            <v>Teamsters Local Union Number 117</v>
          </cell>
          <cell r="K2386" t="str">
            <v>per Noli Benitez 201307</v>
          </cell>
          <cell r="L2386">
            <v>41456</v>
          </cell>
          <cell r="M2386">
            <v>11374</v>
          </cell>
          <cell r="N2386" t="b">
            <v>0</v>
          </cell>
          <cell r="O2386">
            <v>3593</v>
          </cell>
        </row>
        <row r="2387">
          <cell r="E2387" t="str">
            <v>44MONTHLYIWASHINGTON FEDERATION OF STATE EMPLOYEES</v>
          </cell>
          <cell r="F2387" t="str">
            <v>44</v>
          </cell>
          <cell r="G2387" t="str">
            <v>Monthly</v>
          </cell>
          <cell r="H2387" t="str">
            <v>I</v>
          </cell>
          <cell r="I2387">
            <v>3549</v>
          </cell>
          <cell r="J2387" t="str">
            <v>Washington Federation of State Employees</v>
          </cell>
          <cell r="K2387" t="str">
            <v>per DOP website</v>
          </cell>
          <cell r="L2387">
            <v>41456</v>
          </cell>
          <cell r="M2387">
            <v>25298</v>
          </cell>
          <cell r="N2387" t="b">
            <v>0</v>
          </cell>
          <cell r="O2387">
            <v>3549</v>
          </cell>
        </row>
        <row r="2388">
          <cell r="E2388" t="str">
            <v>44MONTHLYIWASHINGTON PUBLIC EMPLOYEES ASSOCIATION</v>
          </cell>
          <cell r="F2388" t="str">
            <v>44</v>
          </cell>
          <cell r="G2388" t="str">
            <v>Monthly</v>
          </cell>
          <cell r="H2388" t="str">
            <v>I</v>
          </cell>
          <cell r="I2388">
            <v>3549</v>
          </cell>
          <cell r="J2388" t="str">
            <v>Washington Public Employees Association</v>
          </cell>
          <cell r="K2388" t="str">
            <v>per DOP website</v>
          </cell>
          <cell r="L2388">
            <v>41456</v>
          </cell>
          <cell r="M2388">
            <v>29562</v>
          </cell>
          <cell r="N2388" t="b">
            <v>0</v>
          </cell>
          <cell r="O2388">
            <v>3549</v>
          </cell>
        </row>
        <row r="2389">
          <cell r="E2389" t="str">
            <v>44MONTHLYJCOALITION</v>
          </cell>
          <cell r="F2389" t="str">
            <v>44</v>
          </cell>
          <cell r="G2389" t="str">
            <v>Monthly</v>
          </cell>
          <cell r="H2389" t="str">
            <v>J</v>
          </cell>
          <cell r="I2389">
            <v>3631</v>
          </cell>
          <cell r="J2389" t="str">
            <v>Coalition</v>
          </cell>
          <cell r="K2389" t="str">
            <v>per DOP website</v>
          </cell>
          <cell r="L2389">
            <v>41456</v>
          </cell>
          <cell r="M2389">
            <v>42355</v>
          </cell>
          <cell r="N2389" t="b">
            <v>0</v>
          </cell>
          <cell r="O2389">
            <v>3631</v>
          </cell>
        </row>
        <row r="2390">
          <cell r="E2390" t="str">
            <v>44MONTHLYJNON-REPRESENTED STATE EMPLOYEES</v>
          </cell>
          <cell r="F2390" t="str">
            <v>44</v>
          </cell>
          <cell r="G2390" t="str">
            <v>Monthly</v>
          </cell>
          <cell r="H2390" t="str">
            <v>J</v>
          </cell>
          <cell r="I2390">
            <v>3631</v>
          </cell>
          <cell r="J2390" t="str">
            <v>Non-Represented State Employees</v>
          </cell>
          <cell r="K2390" t="str">
            <v>per DOP website</v>
          </cell>
          <cell r="L2390">
            <v>41456</v>
          </cell>
          <cell r="M2390">
            <v>11375</v>
          </cell>
          <cell r="N2390" t="b">
            <v>0</v>
          </cell>
          <cell r="O2390">
            <v>3631</v>
          </cell>
        </row>
        <row r="2391">
          <cell r="E2391" t="str">
            <v>44MONTHLYJTEAMSTERS LOCAL UNION NUMBER 117</v>
          </cell>
          <cell r="F2391" t="str">
            <v>44</v>
          </cell>
          <cell r="G2391" t="str">
            <v>Monthly</v>
          </cell>
          <cell r="H2391" t="str">
            <v>J</v>
          </cell>
          <cell r="I2391">
            <v>3678</v>
          </cell>
          <cell r="J2391" t="str">
            <v>Teamsters Local Union Number 117</v>
          </cell>
          <cell r="K2391" t="str">
            <v>per Noli Benitez 201307</v>
          </cell>
          <cell r="L2391">
            <v>41456</v>
          </cell>
          <cell r="M2391">
            <v>11375</v>
          </cell>
          <cell r="N2391" t="b">
            <v>0</v>
          </cell>
          <cell r="O2391">
            <v>3678</v>
          </cell>
        </row>
        <row r="2392">
          <cell r="E2392" t="str">
            <v>44MONTHLYJWASHINGTON FEDERATION OF STATE EMPLOYEES</v>
          </cell>
          <cell r="F2392" t="str">
            <v>44</v>
          </cell>
          <cell r="G2392" t="str">
            <v>Monthly</v>
          </cell>
          <cell r="H2392" t="str">
            <v>J</v>
          </cell>
          <cell r="I2392">
            <v>3631</v>
          </cell>
          <cell r="J2392" t="str">
            <v>Washington Federation of State Employees</v>
          </cell>
          <cell r="K2392" t="str">
            <v>per DOP website</v>
          </cell>
          <cell r="L2392">
            <v>41456</v>
          </cell>
          <cell r="M2392">
            <v>25299</v>
          </cell>
          <cell r="N2392" t="b">
            <v>0</v>
          </cell>
          <cell r="O2392">
            <v>3631</v>
          </cell>
        </row>
        <row r="2393">
          <cell r="E2393" t="str">
            <v>44MONTHLYJWASHINGTON PUBLIC EMPLOYEES ASSOCIATION</v>
          </cell>
          <cell r="F2393" t="str">
            <v>44</v>
          </cell>
          <cell r="G2393" t="str">
            <v>Monthly</v>
          </cell>
          <cell r="H2393" t="str">
            <v>J</v>
          </cell>
          <cell r="I2393">
            <v>3631</v>
          </cell>
          <cell r="J2393" t="str">
            <v>Washington Public Employees Association</v>
          </cell>
          <cell r="K2393" t="str">
            <v>per DOP website</v>
          </cell>
          <cell r="L2393">
            <v>41456</v>
          </cell>
          <cell r="M2393">
            <v>29563</v>
          </cell>
          <cell r="N2393" t="b">
            <v>0</v>
          </cell>
          <cell r="O2393">
            <v>3631</v>
          </cell>
        </row>
        <row r="2394">
          <cell r="E2394" t="str">
            <v>44MONTHLYKCOALITION</v>
          </cell>
          <cell r="F2394" t="str">
            <v>44</v>
          </cell>
          <cell r="G2394" t="str">
            <v>Monthly</v>
          </cell>
          <cell r="H2394" t="str">
            <v>K</v>
          </cell>
          <cell r="I2394">
            <v>3726</v>
          </cell>
          <cell r="J2394" t="str">
            <v>Coalition</v>
          </cell>
          <cell r="K2394" t="str">
            <v>per DOP website</v>
          </cell>
          <cell r="L2394">
            <v>41456</v>
          </cell>
          <cell r="M2394">
            <v>42356</v>
          </cell>
          <cell r="N2394" t="b">
            <v>0</v>
          </cell>
          <cell r="O2394">
            <v>3726</v>
          </cell>
        </row>
        <row r="2395">
          <cell r="E2395" t="str">
            <v>44MONTHLYKNON-REPRESENTED STATE EMPLOYEES</v>
          </cell>
          <cell r="F2395" t="str">
            <v>44</v>
          </cell>
          <cell r="G2395" t="str">
            <v>Monthly</v>
          </cell>
          <cell r="H2395" t="str">
            <v>K</v>
          </cell>
          <cell r="I2395">
            <v>3726</v>
          </cell>
          <cell r="J2395" t="str">
            <v>Non-Represented State Employees</v>
          </cell>
          <cell r="K2395" t="str">
            <v>per DOP website</v>
          </cell>
          <cell r="L2395">
            <v>41456</v>
          </cell>
          <cell r="M2395">
            <v>11376</v>
          </cell>
          <cell r="N2395" t="b">
            <v>0</v>
          </cell>
          <cell r="O2395">
            <v>3726</v>
          </cell>
        </row>
        <row r="2396">
          <cell r="E2396" t="str">
            <v>44MONTHLYKTEAMSTERS LOCAL UNION NUMBER 117</v>
          </cell>
          <cell r="F2396" t="str">
            <v>44</v>
          </cell>
          <cell r="G2396" t="str">
            <v>Monthly</v>
          </cell>
          <cell r="H2396" t="str">
            <v>K</v>
          </cell>
          <cell r="I2396">
            <v>3774</v>
          </cell>
          <cell r="J2396" t="str">
            <v>Teamsters Local Union Number 117</v>
          </cell>
          <cell r="K2396" t="str">
            <v>per Noli Benitez 201307</v>
          </cell>
          <cell r="L2396">
            <v>41456</v>
          </cell>
          <cell r="M2396">
            <v>11376</v>
          </cell>
          <cell r="N2396" t="b">
            <v>0</v>
          </cell>
          <cell r="O2396">
            <v>3774</v>
          </cell>
        </row>
        <row r="2397">
          <cell r="E2397" t="str">
            <v>44MONTHLYKWASHINGTON FEDERATION OF STATE EMPLOYEES</v>
          </cell>
          <cell r="F2397" t="str">
            <v>44</v>
          </cell>
          <cell r="G2397" t="str">
            <v>Monthly</v>
          </cell>
          <cell r="H2397" t="str">
            <v>K</v>
          </cell>
          <cell r="I2397">
            <v>3726</v>
          </cell>
          <cell r="J2397" t="str">
            <v>Washington Federation of State Employees</v>
          </cell>
          <cell r="K2397" t="str">
            <v>per DOP website</v>
          </cell>
          <cell r="L2397">
            <v>41456</v>
          </cell>
          <cell r="M2397">
            <v>25300</v>
          </cell>
          <cell r="N2397" t="b">
            <v>0</v>
          </cell>
          <cell r="O2397">
            <v>3726</v>
          </cell>
        </row>
        <row r="2398">
          <cell r="E2398" t="str">
            <v>44MONTHLYKWASHINGTON PUBLIC EMPLOYEES ASSOCIATION</v>
          </cell>
          <cell r="F2398" t="str">
            <v>44</v>
          </cell>
          <cell r="G2398" t="str">
            <v>Monthly</v>
          </cell>
          <cell r="H2398" t="str">
            <v>K</v>
          </cell>
          <cell r="I2398">
            <v>3726</v>
          </cell>
          <cell r="J2398" t="str">
            <v>Washington Public Employees Association</v>
          </cell>
          <cell r="K2398" t="str">
            <v>per DOP website</v>
          </cell>
          <cell r="L2398">
            <v>41456</v>
          </cell>
          <cell r="M2398">
            <v>29564</v>
          </cell>
          <cell r="N2398" t="b">
            <v>0</v>
          </cell>
          <cell r="O2398">
            <v>3726</v>
          </cell>
        </row>
        <row r="2399">
          <cell r="E2399" t="str">
            <v>44MONTHLYLCOALITION</v>
          </cell>
          <cell r="F2399" t="str">
            <v>44</v>
          </cell>
          <cell r="G2399" t="str">
            <v>Monthly</v>
          </cell>
          <cell r="H2399" t="str">
            <v>L</v>
          </cell>
          <cell r="I2399">
            <v>3819</v>
          </cell>
          <cell r="J2399" t="str">
            <v>Coalition</v>
          </cell>
          <cell r="K2399" t="str">
            <v>per DOP website</v>
          </cell>
          <cell r="L2399">
            <v>41456</v>
          </cell>
          <cell r="M2399">
            <v>42357</v>
          </cell>
          <cell r="N2399" t="b">
            <v>0</v>
          </cell>
          <cell r="O2399">
            <v>3819</v>
          </cell>
        </row>
        <row r="2400">
          <cell r="E2400" t="str">
            <v>44MONTHLYLNON-REPRESENTED STATE EMPLOYEES</v>
          </cell>
          <cell r="F2400" t="str">
            <v>44</v>
          </cell>
          <cell r="G2400" t="str">
            <v>Monthly</v>
          </cell>
          <cell r="H2400" t="str">
            <v>L</v>
          </cell>
          <cell r="I2400">
            <v>3819</v>
          </cell>
          <cell r="J2400" t="str">
            <v>Non-Represented State Employees</v>
          </cell>
          <cell r="K2400" t="str">
            <v>per DOP website</v>
          </cell>
          <cell r="L2400">
            <v>41456</v>
          </cell>
          <cell r="M2400">
            <v>11377</v>
          </cell>
          <cell r="N2400" t="b">
            <v>0</v>
          </cell>
          <cell r="O2400">
            <v>3819</v>
          </cell>
        </row>
        <row r="2401">
          <cell r="E2401" t="str">
            <v>44MONTHLYLTEAMSTERS LOCAL UNION NUMBER 117</v>
          </cell>
          <cell r="F2401" t="str">
            <v>44</v>
          </cell>
          <cell r="G2401" t="str">
            <v>Monthly</v>
          </cell>
          <cell r="H2401" t="str">
            <v>L</v>
          </cell>
          <cell r="I2401">
            <v>3869</v>
          </cell>
          <cell r="J2401" t="str">
            <v>Teamsters Local Union Number 117</v>
          </cell>
          <cell r="K2401" t="str">
            <v>per Noli Benitez 201307</v>
          </cell>
          <cell r="L2401">
            <v>41456</v>
          </cell>
          <cell r="M2401">
            <v>11377</v>
          </cell>
          <cell r="N2401" t="b">
            <v>0</v>
          </cell>
          <cell r="O2401">
            <v>3869</v>
          </cell>
        </row>
        <row r="2402">
          <cell r="E2402" t="str">
            <v>44MONTHLYLWASHINGTON FEDERATION OF STATE EMPLOYEES</v>
          </cell>
          <cell r="F2402" t="str">
            <v>44</v>
          </cell>
          <cell r="G2402" t="str">
            <v>Monthly</v>
          </cell>
          <cell r="H2402" t="str">
            <v>L</v>
          </cell>
          <cell r="I2402">
            <v>3819</v>
          </cell>
          <cell r="J2402" t="str">
            <v>Washington Federation of State Employees</v>
          </cell>
          <cell r="K2402" t="str">
            <v>per DOP website</v>
          </cell>
          <cell r="L2402">
            <v>41456</v>
          </cell>
          <cell r="M2402">
            <v>25301</v>
          </cell>
          <cell r="N2402" t="b">
            <v>0</v>
          </cell>
          <cell r="O2402">
            <v>3819</v>
          </cell>
        </row>
        <row r="2403">
          <cell r="E2403" t="str">
            <v>44MONTHLYLWASHINGTON PUBLIC EMPLOYEES ASSOCIATION</v>
          </cell>
          <cell r="F2403" t="str">
            <v>44</v>
          </cell>
          <cell r="G2403" t="str">
            <v>Monthly</v>
          </cell>
          <cell r="H2403" t="str">
            <v>L</v>
          </cell>
          <cell r="I2403">
            <v>3819</v>
          </cell>
          <cell r="J2403" t="str">
            <v>Washington Public Employees Association</v>
          </cell>
          <cell r="K2403" t="str">
            <v>per DOP website</v>
          </cell>
          <cell r="L2403">
            <v>41456</v>
          </cell>
          <cell r="M2403">
            <v>29565</v>
          </cell>
          <cell r="N2403" t="b">
            <v>0</v>
          </cell>
          <cell r="O2403">
            <v>3819</v>
          </cell>
        </row>
        <row r="2404">
          <cell r="E2404" t="str">
            <v>44MONTHLYMCOALITION</v>
          </cell>
          <cell r="F2404" t="str">
            <v>44</v>
          </cell>
          <cell r="G2404" t="str">
            <v>Monthly</v>
          </cell>
          <cell r="H2404" t="str">
            <v>M</v>
          </cell>
          <cell r="I2404">
            <v>3918</v>
          </cell>
          <cell r="J2404" t="str">
            <v>Coalition</v>
          </cell>
          <cell r="K2404" t="str">
            <v>per DOP website</v>
          </cell>
          <cell r="L2404">
            <v>41456</v>
          </cell>
          <cell r="M2404">
            <v>42358</v>
          </cell>
          <cell r="N2404" t="b">
            <v>0</v>
          </cell>
          <cell r="O2404">
            <v>3918</v>
          </cell>
        </row>
        <row r="2405">
          <cell r="E2405" t="str">
            <v>44MONTHLYMNON-REPRESENTED STATE EMPLOYEES</v>
          </cell>
          <cell r="F2405" t="str">
            <v>44</v>
          </cell>
          <cell r="G2405" t="str">
            <v>Monthly</v>
          </cell>
          <cell r="H2405" t="str">
            <v>M</v>
          </cell>
          <cell r="I2405">
            <v>3918</v>
          </cell>
          <cell r="J2405" t="str">
            <v>Non-Represented State Employees</v>
          </cell>
          <cell r="K2405" t="str">
            <v>per DOP website</v>
          </cell>
          <cell r="L2405">
            <v>41456</v>
          </cell>
          <cell r="M2405">
            <v>11378</v>
          </cell>
          <cell r="N2405" t="b">
            <v>0</v>
          </cell>
          <cell r="O2405">
            <v>3918</v>
          </cell>
        </row>
        <row r="2406">
          <cell r="E2406" t="str">
            <v>44MONTHLYMTEAMSTERS LOCAL UNION NUMBER 117</v>
          </cell>
          <cell r="F2406" t="str">
            <v>44</v>
          </cell>
          <cell r="G2406" t="str">
            <v>Monthly</v>
          </cell>
          <cell r="H2406" t="str">
            <v>M</v>
          </cell>
          <cell r="I2406">
            <v>3968</v>
          </cell>
          <cell r="J2406" t="str">
            <v>Teamsters Local Union Number 117</v>
          </cell>
          <cell r="K2406" t="str">
            <v>per Noli Benitez 201307</v>
          </cell>
          <cell r="L2406">
            <v>41456</v>
          </cell>
          <cell r="M2406">
            <v>11378</v>
          </cell>
          <cell r="N2406" t="b">
            <v>0</v>
          </cell>
          <cell r="O2406">
            <v>3968</v>
          </cell>
        </row>
        <row r="2407">
          <cell r="E2407" t="str">
            <v>44MONTHLYMWASHINGTON FEDERATION OF STATE EMPLOYEES</v>
          </cell>
          <cell r="F2407" t="str">
            <v>44</v>
          </cell>
          <cell r="G2407" t="str">
            <v>Monthly</v>
          </cell>
          <cell r="H2407" t="str">
            <v>M</v>
          </cell>
          <cell r="I2407">
            <v>3918</v>
          </cell>
          <cell r="J2407" t="str">
            <v>Washington Federation of State Employees</v>
          </cell>
          <cell r="K2407" t="str">
            <v>per DOP website</v>
          </cell>
          <cell r="L2407">
            <v>41456</v>
          </cell>
          <cell r="M2407">
            <v>25302</v>
          </cell>
          <cell r="N2407" t="b">
            <v>0</v>
          </cell>
          <cell r="O2407">
            <v>3918</v>
          </cell>
        </row>
        <row r="2408">
          <cell r="E2408" t="str">
            <v>44MONTHLYMWASHINGTON PUBLIC EMPLOYEES ASSOCIATION</v>
          </cell>
          <cell r="F2408" t="str">
            <v>44</v>
          </cell>
          <cell r="G2408" t="str">
            <v>Monthly</v>
          </cell>
          <cell r="H2408" t="str">
            <v>M</v>
          </cell>
          <cell r="I2408">
            <v>3918</v>
          </cell>
          <cell r="J2408" t="str">
            <v>Washington Public Employees Association</v>
          </cell>
          <cell r="K2408" t="str">
            <v>per DOP website</v>
          </cell>
          <cell r="L2408">
            <v>41456</v>
          </cell>
          <cell r="M2408">
            <v>29566</v>
          </cell>
          <cell r="N2408" t="b">
            <v>0</v>
          </cell>
          <cell r="O2408">
            <v>3918</v>
          </cell>
        </row>
        <row r="2409">
          <cell r="E2409" t="str">
            <v>45EMONTHLYENON-REPRESENTED STATE EMPLOYEES</v>
          </cell>
          <cell r="F2409" t="str">
            <v>45E</v>
          </cell>
          <cell r="G2409" t="str">
            <v>Monthly</v>
          </cell>
          <cell r="H2409" t="str">
            <v>E</v>
          </cell>
          <cell r="I2409">
            <v>3293</v>
          </cell>
          <cell r="J2409" t="str">
            <v>Non-Represented State Employees</v>
          </cell>
          <cell r="K2409" t="str">
            <v>per DOP website</v>
          </cell>
          <cell r="L2409">
            <v>41456</v>
          </cell>
          <cell r="M2409">
            <v>12008</v>
          </cell>
          <cell r="N2409" t="b">
            <v>1</v>
          </cell>
          <cell r="O2409">
            <v>3293</v>
          </cell>
        </row>
        <row r="2410">
          <cell r="E2410" t="str">
            <v>45EMONTHLYETEAMSTERS LOCAL UNION NUMBER 117</v>
          </cell>
          <cell r="F2410" t="str">
            <v>45E</v>
          </cell>
          <cell r="G2410" t="str">
            <v>Monthly</v>
          </cell>
          <cell r="H2410" t="str">
            <v>E</v>
          </cell>
          <cell r="I2410">
            <v>3334</v>
          </cell>
          <cell r="J2410" t="str">
            <v>Teamsters Local Union Number 117</v>
          </cell>
          <cell r="K2410" t="str">
            <v>per DOP website</v>
          </cell>
          <cell r="L2410">
            <v>41456</v>
          </cell>
          <cell r="M2410">
            <v>12009</v>
          </cell>
          <cell r="N2410" t="b">
            <v>1</v>
          </cell>
          <cell r="O2410">
            <v>3334</v>
          </cell>
        </row>
        <row r="2411">
          <cell r="E2411" t="str">
            <v>45EMONTHLYFNON-REPRESENTED STATE EMPLOYEES</v>
          </cell>
          <cell r="F2411" t="str">
            <v>45E</v>
          </cell>
          <cell r="G2411" t="str">
            <v>Monthly</v>
          </cell>
          <cell r="H2411" t="str">
            <v>F</v>
          </cell>
          <cell r="I2411">
            <v>3377</v>
          </cell>
          <cell r="J2411" t="str">
            <v>Non-Represented State Employees</v>
          </cell>
          <cell r="K2411" t="str">
            <v>per DOP website</v>
          </cell>
          <cell r="L2411">
            <v>41456</v>
          </cell>
          <cell r="M2411">
            <v>12010</v>
          </cell>
          <cell r="N2411" t="b">
            <v>1</v>
          </cell>
          <cell r="O2411">
            <v>3377</v>
          </cell>
        </row>
        <row r="2412">
          <cell r="E2412" t="str">
            <v>45EMONTHLYFTEAMSTERS LOCAL UNION NUMBER 117</v>
          </cell>
          <cell r="F2412" t="str">
            <v>45E</v>
          </cell>
          <cell r="G2412" t="str">
            <v>Monthly</v>
          </cell>
          <cell r="H2412" t="str">
            <v>F</v>
          </cell>
          <cell r="I2412">
            <v>3420</v>
          </cell>
          <cell r="J2412" t="str">
            <v>Teamsters Local Union Number 117</v>
          </cell>
          <cell r="K2412" t="str">
            <v>per DOP website</v>
          </cell>
          <cell r="L2412">
            <v>41456</v>
          </cell>
          <cell r="M2412">
            <v>12011</v>
          </cell>
          <cell r="N2412" t="b">
            <v>1</v>
          </cell>
          <cell r="O2412">
            <v>3420</v>
          </cell>
        </row>
        <row r="2413">
          <cell r="E2413" t="str">
            <v>45EMONTHLYGNON-REPRESENTED STATE EMPLOYEES</v>
          </cell>
          <cell r="F2413" t="str">
            <v>45E</v>
          </cell>
          <cell r="G2413" t="str">
            <v>Monthly</v>
          </cell>
          <cell r="H2413" t="str">
            <v>G</v>
          </cell>
          <cell r="I2413">
            <v>3459</v>
          </cell>
          <cell r="J2413" t="str">
            <v>Non-Represented State Employees</v>
          </cell>
          <cell r="K2413" t="str">
            <v>per DOP website</v>
          </cell>
          <cell r="L2413">
            <v>41456</v>
          </cell>
          <cell r="M2413">
            <v>12012</v>
          </cell>
          <cell r="N2413" t="b">
            <v>1</v>
          </cell>
          <cell r="O2413">
            <v>3459</v>
          </cell>
        </row>
        <row r="2414">
          <cell r="E2414" t="str">
            <v>45EMONTHLYGTEAMSTERS LOCAL UNION NUMBER 117</v>
          </cell>
          <cell r="F2414" t="str">
            <v>45E</v>
          </cell>
          <cell r="G2414" t="str">
            <v>Monthly</v>
          </cell>
          <cell r="H2414" t="str">
            <v>G</v>
          </cell>
          <cell r="I2414">
            <v>3503</v>
          </cell>
          <cell r="J2414" t="str">
            <v>Teamsters Local Union Number 117</v>
          </cell>
          <cell r="K2414" t="str">
            <v>per DOP website</v>
          </cell>
          <cell r="L2414">
            <v>41456</v>
          </cell>
          <cell r="M2414">
            <v>12013</v>
          </cell>
          <cell r="N2414" t="b">
            <v>1</v>
          </cell>
          <cell r="O2414">
            <v>3503</v>
          </cell>
        </row>
        <row r="2415">
          <cell r="E2415" t="str">
            <v>45EMONTHLYHNON-REPRESENTED STATE EMPLOYEES</v>
          </cell>
          <cell r="F2415" t="str">
            <v>45E</v>
          </cell>
          <cell r="G2415" t="str">
            <v>Monthly</v>
          </cell>
          <cell r="H2415" t="str">
            <v>H</v>
          </cell>
          <cell r="I2415">
            <v>3549</v>
          </cell>
          <cell r="J2415" t="str">
            <v>Non-Represented State Employees</v>
          </cell>
          <cell r="K2415" t="str">
            <v>per DOP website</v>
          </cell>
          <cell r="L2415">
            <v>41456</v>
          </cell>
          <cell r="M2415">
            <v>12014</v>
          </cell>
          <cell r="N2415" t="b">
            <v>1</v>
          </cell>
          <cell r="O2415">
            <v>3549</v>
          </cell>
        </row>
        <row r="2416">
          <cell r="E2416" t="str">
            <v>45EMONTHLYHTEAMSTERS LOCAL UNION NUMBER 117</v>
          </cell>
          <cell r="F2416" t="str">
            <v>45E</v>
          </cell>
          <cell r="G2416" t="str">
            <v>Monthly</v>
          </cell>
          <cell r="H2416" t="str">
            <v>H</v>
          </cell>
          <cell r="I2416">
            <v>3593</v>
          </cell>
          <cell r="J2416" t="str">
            <v>Teamsters Local Union Number 117</v>
          </cell>
          <cell r="K2416" t="str">
            <v>per DOP website</v>
          </cell>
          <cell r="L2416">
            <v>41456</v>
          </cell>
          <cell r="M2416">
            <v>12015</v>
          </cell>
          <cell r="N2416" t="b">
            <v>1</v>
          </cell>
          <cell r="O2416">
            <v>3593</v>
          </cell>
        </row>
        <row r="2417">
          <cell r="E2417" t="str">
            <v>45EMONTHLYINON-REPRESENTED STATE EMPLOYEES</v>
          </cell>
          <cell r="F2417" t="str">
            <v>45E</v>
          </cell>
          <cell r="G2417" t="str">
            <v>Monthly</v>
          </cell>
          <cell r="H2417" t="str">
            <v>I</v>
          </cell>
          <cell r="I2417">
            <v>3631</v>
          </cell>
          <cell r="J2417" t="str">
            <v>Non-Represented State Employees</v>
          </cell>
          <cell r="K2417" t="str">
            <v>per DOP website</v>
          </cell>
          <cell r="L2417">
            <v>41456</v>
          </cell>
          <cell r="M2417">
            <v>12016</v>
          </cell>
          <cell r="N2417" t="b">
            <v>1</v>
          </cell>
          <cell r="O2417">
            <v>3631</v>
          </cell>
        </row>
        <row r="2418">
          <cell r="E2418" t="str">
            <v>45EMONTHLYITEAMSTERS LOCAL UNION NUMBER 117</v>
          </cell>
          <cell r="F2418" t="str">
            <v>45E</v>
          </cell>
          <cell r="G2418" t="str">
            <v>Monthly</v>
          </cell>
          <cell r="H2418" t="str">
            <v>I</v>
          </cell>
          <cell r="I2418">
            <v>3678</v>
          </cell>
          <cell r="J2418" t="str">
            <v>Teamsters Local Union Number 117</v>
          </cell>
          <cell r="K2418" t="str">
            <v>per DOP website</v>
          </cell>
          <cell r="L2418">
            <v>41456</v>
          </cell>
          <cell r="M2418">
            <v>12017</v>
          </cell>
          <cell r="N2418" t="b">
            <v>1</v>
          </cell>
          <cell r="O2418">
            <v>3678</v>
          </cell>
        </row>
        <row r="2419">
          <cell r="E2419" t="str">
            <v>45EMONTHLYJNON-REPRESENTED STATE EMPLOYEES</v>
          </cell>
          <cell r="F2419" t="str">
            <v>45E</v>
          </cell>
          <cell r="G2419" t="str">
            <v>Monthly</v>
          </cell>
          <cell r="H2419" t="str">
            <v>J</v>
          </cell>
          <cell r="I2419">
            <v>3726</v>
          </cell>
          <cell r="J2419" t="str">
            <v>Non-Represented State Employees</v>
          </cell>
          <cell r="K2419" t="str">
            <v>per DOP website</v>
          </cell>
          <cell r="L2419">
            <v>41456</v>
          </cell>
          <cell r="M2419">
            <v>12018</v>
          </cell>
          <cell r="N2419" t="b">
            <v>1</v>
          </cell>
          <cell r="O2419">
            <v>3726</v>
          </cell>
        </row>
        <row r="2420">
          <cell r="E2420" t="str">
            <v>45EMONTHLYJTEAMSTERS LOCAL UNION NUMBER 117</v>
          </cell>
          <cell r="F2420" t="str">
            <v>45E</v>
          </cell>
          <cell r="G2420" t="str">
            <v>Monthly</v>
          </cell>
          <cell r="H2420" t="str">
            <v>J</v>
          </cell>
          <cell r="I2420">
            <v>3774</v>
          </cell>
          <cell r="J2420" t="str">
            <v>Teamsters Local Union Number 117</v>
          </cell>
          <cell r="K2420" t="str">
            <v>per DOP website</v>
          </cell>
          <cell r="L2420">
            <v>41456</v>
          </cell>
          <cell r="M2420">
            <v>12019</v>
          </cell>
          <cell r="N2420" t="b">
            <v>1</v>
          </cell>
          <cell r="O2420">
            <v>3774</v>
          </cell>
        </row>
        <row r="2421">
          <cell r="E2421" t="str">
            <v>45EMONTHLYKNON-REPRESENTED STATE EMPLOYEES</v>
          </cell>
          <cell r="F2421" t="str">
            <v>45E</v>
          </cell>
          <cell r="G2421" t="str">
            <v>Monthly</v>
          </cell>
          <cell r="H2421" t="str">
            <v>K</v>
          </cell>
          <cell r="I2421">
            <v>3819</v>
          </cell>
          <cell r="J2421" t="str">
            <v>Non-Represented State Employees</v>
          </cell>
          <cell r="K2421" t="str">
            <v>per DOP website</v>
          </cell>
          <cell r="L2421">
            <v>41456</v>
          </cell>
          <cell r="M2421">
            <v>12020</v>
          </cell>
          <cell r="N2421" t="b">
            <v>1</v>
          </cell>
          <cell r="O2421">
            <v>3819</v>
          </cell>
        </row>
        <row r="2422">
          <cell r="E2422" t="str">
            <v>45EMONTHLYKTEAMSTERS LOCAL UNION NUMBER 117</v>
          </cell>
          <cell r="F2422" t="str">
            <v>45E</v>
          </cell>
          <cell r="G2422" t="str">
            <v>Monthly</v>
          </cell>
          <cell r="H2422" t="str">
            <v>K</v>
          </cell>
          <cell r="I2422">
            <v>3869</v>
          </cell>
          <cell r="J2422" t="str">
            <v>Teamsters Local Union Number 117</v>
          </cell>
          <cell r="K2422" t="str">
            <v>per DOP website</v>
          </cell>
          <cell r="L2422">
            <v>41456</v>
          </cell>
          <cell r="M2422">
            <v>12021</v>
          </cell>
          <cell r="N2422" t="b">
            <v>1</v>
          </cell>
          <cell r="O2422">
            <v>3869</v>
          </cell>
        </row>
        <row r="2423">
          <cell r="E2423" t="str">
            <v>45EMONTHLYLNON-REPRESENTED STATE EMPLOYEES</v>
          </cell>
          <cell r="F2423" t="str">
            <v>45E</v>
          </cell>
          <cell r="G2423" t="str">
            <v>Monthly</v>
          </cell>
          <cell r="H2423" t="str">
            <v>L</v>
          </cell>
          <cell r="I2423">
            <v>3918</v>
          </cell>
          <cell r="J2423" t="str">
            <v>Non-Represented State Employees</v>
          </cell>
          <cell r="K2423" t="str">
            <v>per DOP website</v>
          </cell>
          <cell r="L2423">
            <v>41456</v>
          </cell>
          <cell r="M2423">
            <v>12022</v>
          </cell>
          <cell r="N2423" t="b">
            <v>1</v>
          </cell>
          <cell r="O2423">
            <v>3918</v>
          </cell>
        </row>
        <row r="2424">
          <cell r="E2424" t="str">
            <v>45EMONTHLYLTEAMSTERS LOCAL UNION NUMBER 117</v>
          </cell>
          <cell r="F2424" t="str">
            <v>45E</v>
          </cell>
          <cell r="G2424" t="str">
            <v>Monthly</v>
          </cell>
          <cell r="H2424" t="str">
            <v>L</v>
          </cell>
          <cell r="I2424">
            <v>3968</v>
          </cell>
          <cell r="J2424" t="str">
            <v>Teamsters Local Union Number 117</v>
          </cell>
          <cell r="K2424" t="str">
            <v>per DOP website</v>
          </cell>
          <cell r="L2424">
            <v>41456</v>
          </cell>
          <cell r="M2424">
            <v>12023</v>
          </cell>
          <cell r="N2424" t="b">
            <v>1</v>
          </cell>
          <cell r="O2424">
            <v>3968</v>
          </cell>
        </row>
        <row r="2425">
          <cell r="E2425" t="str">
            <v>45EMONTHLYMNON-REPRESENTED STATE EMPLOYEES</v>
          </cell>
          <cell r="F2425" t="str">
            <v>45E</v>
          </cell>
          <cell r="G2425" t="str">
            <v>Monthly</v>
          </cell>
          <cell r="H2425" t="str">
            <v>M</v>
          </cell>
          <cell r="I2425">
            <v>4014</v>
          </cell>
          <cell r="J2425" t="str">
            <v>Non-Represented State Employees</v>
          </cell>
          <cell r="K2425" t="str">
            <v>per DOP website</v>
          </cell>
          <cell r="L2425">
            <v>41456</v>
          </cell>
          <cell r="M2425">
            <v>12022</v>
          </cell>
          <cell r="N2425" t="b">
            <v>1</v>
          </cell>
          <cell r="O2425">
            <v>4014</v>
          </cell>
        </row>
        <row r="2426">
          <cell r="E2426" t="str">
            <v>45EMONTHLYMTEAMSTERS LOCAL UNION NUMBER 117</v>
          </cell>
          <cell r="F2426" t="str">
            <v>45E</v>
          </cell>
          <cell r="G2426" t="str">
            <v>Monthly</v>
          </cell>
          <cell r="H2426" t="str">
            <v>M</v>
          </cell>
          <cell r="I2426">
            <v>4066</v>
          </cell>
          <cell r="J2426" t="str">
            <v>Teamsters Local Union Number 117</v>
          </cell>
          <cell r="K2426" t="str">
            <v>per DOP website</v>
          </cell>
          <cell r="L2426">
            <v>41456</v>
          </cell>
          <cell r="M2426">
            <v>12023</v>
          </cell>
          <cell r="N2426" t="b">
            <v>1</v>
          </cell>
          <cell r="O2426">
            <v>4066</v>
          </cell>
        </row>
        <row r="2427">
          <cell r="E2427" t="str">
            <v>45GMONTHLYGNON-REPRESENTED STATE EMPLOYEES</v>
          </cell>
          <cell r="F2427" t="str">
            <v>45G</v>
          </cell>
          <cell r="G2427" t="str">
            <v>Monthly</v>
          </cell>
          <cell r="H2427" t="str">
            <v>G</v>
          </cell>
          <cell r="I2427">
            <v>3459</v>
          </cell>
          <cell r="J2427" t="str">
            <v>Non-Represented State Employees</v>
          </cell>
          <cell r="K2427" t="str">
            <v>per DOP website</v>
          </cell>
          <cell r="L2427">
            <v>41456</v>
          </cell>
          <cell r="M2427">
            <v>12088</v>
          </cell>
          <cell r="N2427" t="b">
            <v>1</v>
          </cell>
          <cell r="O2427">
            <v>3459</v>
          </cell>
        </row>
        <row r="2428">
          <cell r="E2428" t="str">
            <v>45GMONTHLYGTEAMSTERS LOCAL UNION NUMBER 117</v>
          </cell>
          <cell r="F2428" t="str">
            <v>45G</v>
          </cell>
          <cell r="G2428" t="str">
            <v>Monthly</v>
          </cell>
          <cell r="H2428" t="str">
            <v>G</v>
          </cell>
          <cell r="I2428">
            <v>3503</v>
          </cell>
          <cell r="J2428" t="str">
            <v>Teamsters Local Union Number 117</v>
          </cell>
          <cell r="K2428" t="str">
            <v>per DOP website</v>
          </cell>
          <cell r="L2428">
            <v>41456</v>
          </cell>
          <cell r="M2428">
            <v>12089</v>
          </cell>
          <cell r="N2428" t="b">
            <v>1</v>
          </cell>
          <cell r="O2428">
            <v>3503</v>
          </cell>
        </row>
        <row r="2429">
          <cell r="E2429" t="str">
            <v>45GMONTHLYGWASHINGTON FEDERATION OF STATE EMPLOYEES</v>
          </cell>
          <cell r="F2429" t="str">
            <v>45G</v>
          </cell>
          <cell r="G2429" t="str">
            <v>Monthly</v>
          </cell>
          <cell r="H2429" t="str">
            <v>G</v>
          </cell>
          <cell r="I2429">
            <v>3459</v>
          </cell>
          <cell r="J2429" t="str">
            <v>Washington Federation of State Employees</v>
          </cell>
          <cell r="K2429" t="str">
            <v>per DOP website</v>
          </cell>
          <cell r="L2429">
            <v>41456</v>
          </cell>
          <cell r="M2429">
            <v>12090</v>
          </cell>
          <cell r="N2429" t="b">
            <v>1</v>
          </cell>
          <cell r="O2429">
            <v>3459</v>
          </cell>
        </row>
        <row r="2430">
          <cell r="E2430" t="str">
            <v>45GMONTHLYGWASHINGTON PUBLIC EMPLOYEES ASSOCIATION</v>
          </cell>
          <cell r="F2430" t="str">
            <v>45G</v>
          </cell>
          <cell r="G2430" t="str">
            <v>Monthly</v>
          </cell>
          <cell r="H2430" t="str">
            <v>G</v>
          </cell>
          <cell r="I2430">
            <v>3459</v>
          </cell>
          <cell r="J2430" t="str">
            <v>Washington Public Employees Association</v>
          </cell>
          <cell r="K2430" t="str">
            <v>per DOP website</v>
          </cell>
          <cell r="L2430">
            <v>41456</v>
          </cell>
          <cell r="M2430">
            <v>12091</v>
          </cell>
          <cell r="N2430" t="b">
            <v>1</v>
          </cell>
          <cell r="O2430">
            <v>3459</v>
          </cell>
        </row>
        <row r="2431">
          <cell r="E2431" t="str">
            <v>45GMONTHLYHNON-REPRESENTED STATE EMPLOYEES</v>
          </cell>
          <cell r="F2431" t="str">
            <v>45G</v>
          </cell>
          <cell r="G2431" t="str">
            <v>Monthly</v>
          </cell>
          <cell r="H2431" t="str">
            <v>H</v>
          </cell>
          <cell r="I2431">
            <v>3549</v>
          </cell>
          <cell r="J2431" t="str">
            <v>Non-Represented State Employees</v>
          </cell>
          <cell r="K2431" t="str">
            <v>per DOP website</v>
          </cell>
          <cell r="L2431">
            <v>41456</v>
          </cell>
          <cell r="M2431">
            <v>12092</v>
          </cell>
          <cell r="N2431" t="b">
            <v>1</v>
          </cell>
          <cell r="O2431">
            <v>3549</v>
          </cell>
        </row>
        <row r="2432">
          <cell r="E2432" t="str">
            <v>45GMONTHLYHTEAMSTERS LOCAL UNION NUMBER 117</v>
          </cell>
          <cell r="F2432" t="str">
            <v>45G</v>
          </cell>
          <cell r="G2432" t="str">
            <v>Monthly</v>
          </cell>
          <cell r="H2432" t="str">
            <v>H</v>
          </cell>
          <cell r="I2432">
            <v>3593</v>
          </cell>
          <cell r="J2432" t="str">
            <v>Teamsters Local Union Number 117</v>
          </cell>
          <cell r="K2432" t="str">
            <v>per DOP website</v>
          </cell>
          <cell r="L2432">
            <v>41456</v>
          </cell>
          <cell r="M2432">
            <v>12093</v>
          </cell>
          <cell r="N2432" t="b">
            <v>1</v>
          </cell>
          <cell r="O2432">
            <v>3593</v>
          </cell>
        </row>
        <row r="2433">
          <cell r="E2433" t="str">
            <v>45GMONTHLYHWASHINGTON FEDERATION OF STATE EMPLOYEES</v>
          </cell>
          <cell r="F2433" t="str">
            <v>45G</v>
          </cell>
          <cell r="G2433" t="str">
            <v>Monthly</v>
          </cell>
          <cell r="H2433" t="str">
            <v>H</v>
          </cell>
          <cell r="I2433">
            <v>3549</v>
          </cell>
          <cell r="J2433" t="str">
            <v>Washington Federation of State Employees</v>
          </cell>
          <cell r="K2433" t="str">
            <v>per DOP website</v>
          </cell>
          <cell r="L2433">
            <v>41456</v>
          </cell>
          <cell r="M2433">
            <v>12094</v>
          </cell>
          <cell r="N2433" t="b">
            <v>1</v>
          </cell>
          <cell r="O2433">
            <v>3549</v>
          </cell>
        </row>
        <row r="2434">
          <cell r="E2434" t="str">
            <v>45GMONTHLYHWASHINGTON PUBLIC EMPLOYEES ASSOCIATION</v>
          </cell>
          <cell r="F2434" t="str">
            <v>45G</v>
          </cell>
          <cell r="G2434" t="str">
            <v>Monthly</v>
          </cell>
          <cell r="H2434" t="str">
            <v>H</v>
          </cell>
          <cell r="I2434">
            <v>3549</v>
          </cell>
          <cell r="J2434" t="str">
            <v>Washington Public Employees Association</v>
          </cell>
          <cell r="K2434" t="str">
            <v>per DOP website</v>
          </cell>
          <cell r="L2434">
            <v>41456</v>
          </cell>
          <cell r="M2434">
            <v>12095</v>
          </cell>
          <cell r="N2434" t="b">
            <v>1</v>
          </cell>
          <cell r="O2434">
            <v>3549</v>
          </cell>
        </row>
        <row r="2435">
          <cell r="E2435" t="str">
            <v>45GMONTHLYINON-REPRESENTED STATE EMPLOYEES</v>
          </cell>
          <cell r="F2435" t="str">
            <v>45G</v>
          </cell>
          <cell r="G2435" t="str">
            <v>Monthly</v>
          </cell>
          <cell r="H2435" t="str">
            <v>I</v>
          </cell>
          <cell r="I2435">
            <v>3631</v>
          </cell>
          <cell r="J2435" t="str">
            <v>Non-Represented State Employees</v>
          </cell>
          <cell r="K2435" t="str">
            <v>per DOP website</v>
          </cell>
          <cell r="L2435">
            <v>41456</v>
          </cell>
          <cell r="M2435">
            <v>12096</v>
          </cell>
          <cell r="N2435" t="b">
            <v>1</v>
          </cell>
          <cell r="O2435">
            <v>3631</v>
          </cell>
        </row>
        <row r="2436">
          <cell r="E2436" t="str">
            <v>45GMONTHLYITEAMSTERS LOCAL UNION NUMBER 117</v>
          </cell>
          <cell r="F2436" t="str">
            <v>45G</v>
          </cell>
          <cell r="G2436" t="str">
            <v>Monthly</v>
          </cell>
          <cell r="H2436" t="str">
            <v>I</v>
          </cell>
          <cell r="I2436">
            <v>3678</v>
          </cell>
          <cell r="J2436" t="str">
            <v>Teamsters Local Union Number 117</v>
          </cell>
          <cell r="K2436" t="str">
            <v>per DOP website</v>
          </cell>
          <cell r="L2436">
            <v>41456</v>
          </cell>
          <cell r="M2436">
            <v>12097</v>
          </cell>
          <cell r="N2436" t="b">
            <v>1</v>
          </cell>
          <cell r="O2436">
            <v>3678</v>
          </cell>
        </row>
        <row r="2437">
          <cell r="E2437" t="str">
            <v>45GMONTHLYIWASHINGTON FEDERATION OF STATE EMPLOYEES</v>
          </cell>
          <cell r="F2437" t="str">
            <v>45G</v>
          </cell>
          <cell r="G2437" t="str">
            <v>Monthly</v>
          </cell>
          <cell r="H2437" t="str">
            <v>I</v>
          </cell>
          <cell r="I2437">
            <v>3631</v>
          </cell>
          <cell r="J2437" t="str">
            <v>Washington Federation of State Employees</v>
          </cell>
          <cell r="K2437" t="str">
            <v>per DOP website</v>
          </cell>
          <cell r="L2437">
            <v>41456</v>
          </cell>
          <cell r="M2437">
            <v>12098</v>
          </cell>
          <cell r="N2437" t="b">
            <v>1</v>
          </cell>
          <cell r="O2437">
            <v>3631</v>
          </cell>
        </row>
        <row r="2438">
          <cell r="E2438" t="str">
            <v>45GMONTHLYIWASHINGTON PUBLIC EMPLOYEES ASSOCIATION</v>
          </cell>
          <cell r="F2438" t="str">
            <v>45G</v>
          </cell>
          <cell r="G2438" t="str">
            <v>Monthly</v>
          </cell>
          <cell r="H2438" t="str">
            <v>I</v>
          </cell>
          <cell r="I2438">
            <v>3631</v>
          </cell>
          <cell r="J2438" t="str">
            <v>Washington Public Employees Association</v>
          </cell>
          <cell r="K2438" t="str">
            <v>per DOP website</v>
          </cell>
          <cell r="L2438">
            <v>41456</v>
          </cell>
          <cell r="M2438">
            <v>12099</v>
          </cell>
          <cell r="N2438" t="b">
            <v>1</v>
          </cell>
          <cell r="O2438">
            <v>3631</v>
          </cell>
        </row>
        <row r="2439">
          <cell r="E2439" t="str">
            <v>45GMONTHLYJNON-REPRESENTED STATE EMPLOYEES</v>
          </cell>
          <cell r="F2439" t="str">
            <v>45G</v>
          </cell>
          <cell r="G2439" t="str">
            <v>Monthly</v>
          </cell>
          <cell r="H2439" t="str">
            <v>J</v>
          </cell>
          <cell r="I2439">
            <v>3726</v>
          </cell>
          <cell r="J2439" t="str">
            <v>Non-Represented State Employees</v>
          </cell>
          <cell r="K2439" t="str">
            <v>per DOP website</v>
          </cell>
          <cell r="L2439">
            <v>41456</v>
          </cell>
          <cell r="M2439">
            <v>12100</v>
          </cell>
          <cell r="N2439" t="b">
            <v>1</v>
          </cell>
          <cell r="O2439">
            <v>3726</v>
          </cell>
        </row>
        <row r="2440">
          <cell r="E2440" t="str">
            <v>45GMONTHLYJTEAMSTERS LOCAL UNION NUMBER 117</v>
          </cell>
          <cell r="F2440" t="str">
            <v>45G</v>
          </cell>
          <cell r="G2440" t="str">
            <v>Monthly</v>
          </cell>
          <cell r="H2440" t="str">
            <v>J</v>
          </cell>
          <cell r="I2440">
            <v>3774</v>
          </cell>
          <cell r="J2440" t="str">
            <v>Teamsters Local Union Number 117</v>
          </cell>
          <cell r="K2440" t="str">
            <v>per DOP website</v>
          </cell>
          <cell r="L2440">
            <v>41456</v>
          </cell>
          <cell r="M2440">
            <v>12101</v>
          </cell>
          <cell r="N2440" t="b">
            <v>1</v>
          </cell>
          <cell r="O2440">
            <v>3774</v>
          </cell>
        </row>
        <row r="2441">
          <cell r="E2441" t="str">
            <v>45GMONTHLYJWASHINGTON FEDERATION OF STATE EMPLOYEES</v>
          </cell>
          <cell r="F2441" t="str">
            <v>45G</v>
          </cell>
          <cell r="G2441" t="str">
            <v>Monthly</v>
          </cell>
          <cell r="H2441" t="str">
            <v>J</v>
          </cell>
          <cell r="I2441">
            <v>3726</v>
          </cell>
          <cell r="J2441" t="str">
            <v>Washington Federation of State Employees</v>
          </cell>
          <cell r="K2441" t="str">
            <v>per DOP website</v>
          </cell>
          <cell r="L2441">
            <v>41456</v>
          </cell>
          <cell r="M2441">
            <v>12102</v>
          </cell>
          <cell r="N2441" t="b">
            <v>1</v>
          </cell>
          <cell r="O2441">
            <v>3726</v>
          </cell>
        </row>
        <row r="2442">
          <cell r="E2442" t="str">
            <v>45GMONTHLYJWASHINGTON PUBLIC EMPLOYEES ASSOCIATION</v>
          </cell>
          <cell r="F2442" t="str">
            <v>45G</v>
          </cell>
          <cell r="G2442" t="str">
            <v>Monthly</v>
          </cell>
          <cell r="H2442" t="str">
            <v>J</v>
          </cell>
          <cell r="I2442">
            <v>3726</v>
          </cell>
          <cell r="J2442" t="str">
            <v>Washington Public Employees Association</v>
          </cell>
          <cell r="K2442" t="str">
            <v>per DOP website</v>
          </cell>
          <cell r="L2442">
            <v>41456</v>
          </cell>
          <cell r="M2442">
            <v>12103</v>
          </cell>
          <cell r="N2442" t="b">
            <v>1</v>
          </cell>
          <cell r="O2442">
            <v>3726</v>
          </cell>
        </row>
        <row r="2443">
          <cell r="E2443" t="str">
            <v>45GMONTHLYKNON-REPRESENTED STATE EMPLOYEES</v>
          </cell>
          <cell r="F2443" t="str">
            <v>45G</v>
          </cell>
          <cell r="G2443" t="str">
            <v>Monthly</v>
          </cell>
          <cell r="H2443" t="str">
            <v>K</v>
          </cell>
          <cell r="I2443">
            <v>3819</v>
          </cell>
          <cell r="J2443" t="str">
            <v>Non-Represented State Employees</v>
          </cell>
          <cell r="K2443" t="str">
            <v>per DOP website</v>
          </cell>
          <cell r="L2443">
            <v>41456</v>
          </cell>
          <cell r="M2443">
            <v>12104</v>
          </cell>
          <cell r="N2443" t="b">
            <v>1</v>
          </cell>
          <cell r="O2443">
            <v>3819</v>
          </cell>
        </row>
        <row r="2444">
          <cell r="E2444" t="str">
            <v>45GMONTHLYKTEAMSTERS LOCAL UNION NUMBER 117</v>
          </cell>
          <cell r="F2444" t="str">
            <v>45G</v>
          </cell>
          <cell r="G2444" t="str">
            <v>Monthly</v>
          </cell>
          <cell r="H2444" t="str">
            <v>K</v>
          </cell>
          <cell r="I2444">
            <v>3869</v>
          </cell>
          <cell r="J2444" t="str">
            <v>Teamsters Local Union Number 117</v>
          </cell>
          <cell r="K2444" t="str">
            <v>per DOP website</v>
          </cell>
          <cell r="L2444">
            <v>41456</v>
          </cell>
          <cell r="M2444">
            <v>12105</v>
          </cell>
          <cell r="N2444" t="b">
            <v>1</v>
          </cell>
          <cell r="O2444">
            <v>3869</v>
          </cell>
        </row>
        <row r="2445">
          <cell r="E2445" t="str">
            <v>45GMONTHLYKWASHINGTON FEDERATION OF STATE EMPLOYEES</v>
          </cell>
          <cell r="F2445" t="str">
            <v>45G</v>
          </cell>
          <cell r="G2445" t="str">
            <v>Monthly</v>
          </cell>
          <cell r="H2445" t="str">
            <v>K</v>
          </cell>
          <cell r="I2445">
            <v>3819</v>
          </cell>
          <cell r="J2445" t="str">
            <v>Washington Federation of State Employees</v>
          </cell>
          <cell r="K2445" t="str">
            <v>per DOP website</v>
          </cell>
          <cell r="L2445">
            <v>41456</v>
          </cell>
          <cell r="M2445">
            <v>12106</v>
          </cell>
          <cell r="N2445" t="b">
            <v>1</v>
          </cell>
          <cell r="O2445">
            <v>3819</v>
          </cell>
        </row>
        <row r="2446">
          <cell r="E2446" t="str">
            <v>45GMONTHLYKWASHINGTON PUBLIC EMPLOYEES ASSOCIATION</v>
          </cell>
          <cell r="F2446" t="str">
            <v>45G</v>
          </cell>
          <cell r="G2446" t="str">
            <v>Monthly</v>
          </cell>
          <cell r="H2446" t="str">
            <v>K</v>
          </cell>
          <cell r="I2446">
            <v>3819</v>
          </cell>
          <cell r="J2446" t="str">
            <v>Washington Public Employees Association</v>
          </cell>
          <cell r="K2446" t="str">
            <v>per DOP website</v>
          </cell>
          <cell r="L2446">
            <v>41456</v>
          </cell>
          <cell r="M2446">
            <v>12107</v>
          </cell>
          <cell r="N2446" t="b">
            <v>1</v>
          </cell>
          <cell r="O2446">
            <v>3819</v>
          </cell>
        </row>
        <row r="2447">
          <cell r="E2447" t="str">
            <v>45GMONTHLYLNON-REPRESENTED STATE EMPLOYEES</v>
          </cell>
          <cell r="F2447" t="str">
            <v>45G</v>
          </cell>
          <cell r="G2447" t="str">
            <v>Monthly</v>
          </cell>
          <cell r="H2447" t="str">
            <v>L</v>
          </cell>
          <cell r="I2447">
            <v>3918</v>
          </cell>
          <cell r="J2447" t="str">
            <v>Non-Represented State Employees</v>
          </cell>
          <cell r="K2447" t="str">
            <v>per DOP website</v>
          </cell>
          <cell r="L2447">
            <v>41456</v>
          </cell>
          <cell r="M2447">
            <v>12108</v>
          </cell>
          <cell r="N2447" t="b">
            <v>1</v>
          </cell>
          <cell r="O2447">
            <v>3918</v>
          </cell>
        </row>
        <row r="2448">
          <cell r="E2448" t="str">
            <v>45GMONTHLYLTEAMSTERS LOCAL UNION NUMBER 117</v>
          </cell>
          <cell r="F2448" t="str">
            <v>45G</v>
          </cell>
          <cell r="G2448" t="str">
            <v>Monthly</v>
          </cell>
          <cell r="H2448" t="str">
            <v>L</v>
          </cell>
          <cell r="I2448">
            <v>3968</v>
          </cell>
          <cell r="J2448" t="str">
            <v>Teamsters Local Union Number 117</v>
          </cell>
          <cell r="K2448" t="str">
            <v>per DOP website</v>
          </cell>
          <cell r="L2448">
            <v>41456</v>
          </cell>
          <cell r="M2448">
            <v>12109</v>
          </cell>
          <cell r="N2448" t="b">
            <v>1</v>
          </cell>
          <cell r="O2448">
            <v>3968</v>
          </cell>
        </row>
        <row r="2449">
          <cell r="E2449" t="str">
            <v>45GMONTHLYLWASHINGTON FEDERATION OF STATE EMPLOYEES</v>
          </cell>
          <cell r="F2449" t="str">
            <v>45G</v>
          </cell>
          <cell r="G2449" t="str">
            <v>Monthly</v>
          </cell>
          <cell r="H2449" t="str">
            <v>L</v>
          </cell>
          <cell r="I2449">
            <v>3918</v>
          </cell>
          <cell r="J2449" t="str">
            <v>Washington Federation of State Employees</v>
          </cell>
          <cell r="K2449" t="str">
            <v>per DOP website</v>
          </cell>
          <cell r="L2449">
            <v>41456</v>
          </cell>
          <cell r="M2449">
            <v>12110</v>
          </cell>
          <cell r="N2449" t="b">
            <v>1</v>
          </cell>
          <cell r="O2449">
            <v>3918</v>
          </cell>
        </row>
        <row r="2450">
          <cell r="E2450" t="str">
            <v>45GMONTHLYLWASHINGTON PUBLIC EMPLOYEES ASSOCIATION</v>
          </cell>
          <cell r="F2450" t="str">
            <v>45G</v>
          </cell>
          <cell r="G2450" t="str">
            <v>Monthly</v>
          </cell>
          <cell r="H2450" t="str">
            <v>L</v>
          </cell>
          <cell r="I2450">
            <v>3918</v>
          </cell>
          <cell r="J2450" t="str">
            <v>Washington Public Employees Association</v>
          </cell>
          <cell r="K2450" t="str">
            <v>per DOP website</v>
          </cell>
          <cell r="L2450">
            <v>41456</v>
          </cell>
          <cell r="M2450">
            <v>12111</v>
          </cell>
          <cell r="N2450" t="b">
            <v>1</v>
          </cell>
          <cell r="O2450">
            <v>3918</v>
          </cell>
        </row>
        <row r="2451">
          <cell r="E2451" t="str">
            <v>45GMONTHLYMNON-REPRESENTED STATE EMPLOYEES</v>
          </cell>
          <cell r="F2451" t="str">
            <v>45G</v>
          </cell>
          <cell r="G2451" t="str">
            <v>Monthly</v>
          </cell>
          <cell r="H2451" t="str">
            <v>M</v>
          </cell>
          <cell r="I2451">
            <v>4014</v>
          </cell>
          <cell r="J2451" t="str">
            <v>Non-Represented State Employees</v>
          </cell>
          <cell r="K2451" t="str">
            <v>per DOP website</v>
          </cell>
          <cell r="L2451">
            <v>41456</v>
          </cell>
          <cell r="M2451">
            <v>12108</v>
          </cell>
          <cell r="N2451" t="b">
            <v>1</v>
          </cell>
          <cell r="O2451">
            <v>4014</v>
          </cell>
        </row>
        <row r="2452">
          <cell r="E2452" t="str">
            <v>45GMONTHLYMTEAMSTERS LOCAL UNION NUMBER 117</v>
          </cell>
          <cell r="F2452" t="str">
            <v>45G</v>
          </cell>
          <cell r="G2452" t="str">
            <v>Monthly</v>
          </cell>
          <cell r="H2452" t="str">
            <v>M</v>
          </cell>
          <cell r="I2452">
            <v>4066</v>
          </cell>
          <cell r="J2452" t="str">
            <v>Teamsters Local Union Number 117</v>
          </cell>
          <cell r="K2452" t="str">
            <v>per DOP website</v>
          </cell>
          <cell r="L2452">
            <v>41456</v>
          </cell>
          <cell r="M2452">
            <v>12109</v>
          </cell>
          <cell r="N2452" t="b">
            <v>1</v>
          </cell>
          <cell r="O2452">
            <v>4066</v>
          </cell>
        </row>
        <row r="2453">
          <cell r="E2453" t="str">
            <v>45GMONTHLYMWASHINGTON FEDERATION OF STATE EMPLOYEES</v>
          </cell>
          <cell r="F2453" t="str">
            <v>45G</v>
          </cell>
          <cell r="G2453" t="str">
            <v>Monthly</v>
          </cell>
          <cell r="H2453" t="str">
            <v>M</v>
          </cell>
          <cell r="I2453">
            <v>4014</v>
          </cell>
          <cell r="J2453" t="str">
            <v>Washington Federation of State Employees</v>
          </cell>
          <cell r="K2453" t="str">
            <v>per DOP website</v>
          </cell>
          <cell r="L2453">
            <v>41456</v>
          </cell>
          <cell r="M2453">
            <v>12110</v>
          </cell>
          <cell r="N2453" t="b">
            <v>1</v>
          </cell>
          <cell r="O2453">
            <v>4014</v>
          </cell>
        </row>
        <row r="2454">
          <cell r="E2454" t="str">
            <v>45GMONTHLYMWASHINGTON PUBLIC EMPLOYEES ASSOCIATION</v>
          </cell>
          <cell r="F2454" t="str">
            <v>45G</v>
          </cell>
          <cell r="G2454" t="str">
            <v>Monthly</v>
          </cell>
          <cell r="H2454" t="str">
            <v>M</v>
          </cell>
          <cell r="I2454">
            <v>4014</v>
          </cell>
          <cell r="J2454" t="str">
            <v>Washington Public Employees Association</v>
          </cell>
          <cell r="K2454" t="str">
            <v>per DOP website</v>
          </cell>
          <cell r="L2454">
            <v>41456</v>
          </cell>
          <cell r="M2454">
            <v>12111</v>
          </cell>
          <cell r="N2454" t="b">
            <v>1</v>
          </cell>
          <cell r="O2454">
            <v>4014</v>
          </cell>
        </row>
        <row r="2455">
          <cell r="E2455" t="str">
            <v>45MONTHLYACOALITION</v>
          </cell>
          <cell r="F2455" t="str">
            <v>45</v>
          </cell>
          <cell r="G2455" t="str">
            <v>Monthly</v>
          </cell>
          <cell r="H2455" t="str">
            <v>A</v>
          </cell>
          <cell r="I2455">
            <v>2994</v>
          </cell>
          <cell r="J2455" t="str">
            <v>Coalition</v>
          </cell>
          <cell r="K2455" t="str">
            <v>per DOP website</v>
          </cell>
          <cell r="L2455">
            <v>41456</v>
          </cell>
          <cell r="M2455">
            <v>42398</v>
          </cell>
          <cell r="N2455" t="b">
            <v>0</v>
          </cell>
          <cell r="O2455">
            <v>2994</v>
          </cell>
        </row>
        <row r="2456">
          <cell r="E2456" t="str">
            <v>45MONTHLYANON-REPRESENTED STATE EMPLOYEES</v>
          </cell>
          <cell r="F2456" t="str">
            <v>45</v>
          </cell>
          <cell r="G2456" t="str">
            <v>Monthly</v>
          </cell>
          <cell r="H2456" t="str">
            <v>A</v>
          </cell>
          <cell r="I2456">
            <v>2994</v>
          </cell>
          <cell r="J2456" t="str">
            <v>Non-Represented State Employees</v>
          </cell>
          <cell r="K2456" t="str">
            <v>per DOP website</v>
          </cell>
          <cell r="L2456">
            <v>41456</v>
          </cell>
          <cell r="M2456">
            <v>11418</v>
          </cell>
          <cell r="N2456" t="b">
            <v>0</v>
          </cell>
          <cell r="O2456">
            <v>2994</v>
          </cell>
        </row>
        <row r="2457">
          <cell r="E2457" t="str">
            <v>45MONTHLYATEAMSTERS LOCAL UNION NUMBER 117</v>
          </cell>
          <cell r="F2457" t="str">
            <v>45</v>
          </cell>
          <cell r="G2457" t="str">
            <v>Monthly</v>
          </cell>
          <cell r="H2457" t="str">
            <v>A</v>
          </cell>
          <cell r="I2457">
            <v>3031</v>
          </cell>
          <cell r="J2457" t="str">
            <v>Teamsters Local Union Number 117</v>
          </cell>
          <cell r="K2457" t="str">
            <v>per Noli Benitez 201307</v>
          </cell>
          <cell r="L2457">
            <v>41456</v>
          </cell>
          <cell r="M2457">
            <v>11418</v>
          </cell>
          <cell r="N2457" t="b">
            <v>0</v>
          </cell>
          <cell r="O2457">
            <v>3031</v>
          </cell>
        </row>
        <row r="2458">
          <cell r="E2458" t="str">
            <v>45MONTHLYAWASHINGTON FEDERATION OF STATE EMPLOYEES</v>
          </cell>
          <cell r="F2458" t="str">
            <v>45</v>
          </cell>
          <cell r="G2458" t="str">
            <v>Monthly</v>
          </cell>
          <cell r="H2458" t="str">
            <v>A</v>
          </cell>
          <cell r="I2458">
            <v>2994</v>
          </cell>
          <cell r="J2458" t="str">
            <v>Washington Federation of State Employees</v>
          </cell>
          <cell r="K2458" t="str">
            <v>per DOP website</v>
          </cell>
          <cell r="L2458">
            <v>41456</v>
          </cell>
          <cell r="M2458">
            <v>25342</v>
          </cell>
          <cell r="N2458" t="b">
            <v>0</v>
          </cell>
          <cell r="O2458">
            <v>2994</v>
          </cell>
        </row>
        <row r="2459">
          <cell r="E2459" t="str">
            <v>45MONTHLYAWASHINGTON PUBLIC EMPLOYEES ASSOCIATION</v>
          </cell>
          <cell r="F2459" t="str">
            <v>45</v>
          </cell>
          <cell r="G2459" t="str">
            <v>Monthly</v>
          </cell>
          <cell r="H2459" t="str">
            <v>A</v>
          </cell>
          <cell r="I2459">
            <v>2994</v>
          </cell>
          <cell r="J2459" t="str">
            <v>Washington Public Employees Association</v>
          </cell>
          <cell r="K2459" t="str">
            <v>per DOP website</v>
          </cell>
          <cell r="L2459">
            <v>41456</v>
          </cell>
          <cell r="M2459">
            <v>29606</v>
          </cell>
          <cell r="N2459" t="b">
            <v>0</v>
          </cell>
          <cell r="O2459">
            <v>2994</v>
          </cell>
        </row>
        <row r="2460">
          <cell r="E2460" t="str">
            <v>45MONTHLYBCOALITION</v>
          </cell>
          <cell r="F2460" t="str">
            <v>45</v>
          </cell>
          <cell r="G2460" t="str">
            <v>Monthly</v>
          </cell>
          <cell r="H2460" t="str">
            <v>B</v>
          </cell>
          <cell r="I2460">
            <v>3063</v>
          </cell>
          <cell r="J2460" t="str">
            <v>Coalition</v>
          </cell>
          <cell r="K2460" t="str">
            <v>per DOP website</v>
          </cell>
          <cell r="L2460">
            <v>41456</v>
          </cell>
          <cell r="M2460">
            <v>42399</v>
          </cell>
          <cell r="N2460" t="b">
            <v>0</v>
          </cell>
          <cell r="O2460">
            <v>3063</v>
          </cell>
        </row>
        <row r="2461">
          <cell r="E2461" t="str">
            <v>45MONTHLYBNON-REPRESENTED STATE EMPLOYEES</v>
          </cell>
          <cell r="F2461" t="str">
            <v>45</v>
          </cell>
          <cell r="G2461" t="str">
            <v>Monthly</v>
          </cell>
          <cell r="H2461" t="str">
            <v>B</v>
          </cell>
          <cell r="I2461">
            <v>3063</v>
          </cell>
          <cell r="J2461" t="str">
            <v>Non-Represented State Employees</v>
          </cell>
          <cell r="K2461" t="str">
            <v>per DOP website</v>
          </cell>
          <cell r="L2461">
            <v>41456</v>
          </cell>
          <cell r="M2461">
            <v>11419</v>
          </cell>
          <cell r="N2461" t="b">
            <v>0</v>
          </cell>
          <cell r="O2461">
            <v>3063</v>
          </cell>
        </row>
        <row r="2462">
          <cell r="E2462" t="str">
            <v>45MONTHLYBTEAMSTERS LOCAL UNION NUMBER 117</v>
          </cell>
          <cell r="F2462" t="str">
            <v>45</v>
          </cell>
          <cell r="G2462" t="str">
            <v>Monthly</v>
          </cell>
          <cell r="H2462" t="str">
            <v>B</v>
          </cell>
          <cell r="I2462">
            <v>3102</v>
          </cell>
          <cell r="J2462" t="str">
            <v>Teamsters Local Union Number 117</v>
          </cell>
          <cell r="K2462" t="str">
            <v>per Noli Benitez 201307</v>
          </cell>
          <cell r="L2462">
            <v>41456</v>
          </cell>
          <cell r="M2462">
            <v>11419</v>
          </cell>
          <cell r="N2462" t="b">
            <v>0</v>
          </cell>
          <cell r="O2462">
            <v>3102</v>
          </cell>
        </row>
        <row r="2463">
          <cell r="E2463" t="str">
            <v>45MONTHLYBWASHINGTON FEDERATION OF STATE EMPLOYEES</v>
          </cell>
          <cell r="F2463" t="str">
            <v>45</v>
          </cell>
          <cell r="G2463" t="str">
            <v>Monthly</v>
          </cell>
          <cell r="H2463" t="str">
            <v>B</v>
          </cell>
          <cell r="I2463">
            <v>3063</v>
          </cell>
          <cell r="J2463" t="str">
            <v>Washington Federation of State Employees</v>
          </cell>
          <cell r="K2463" t="str">
            <v>per DOP website</v>
          </cell>
          <cell r="L2463">
            <v>41456</v>
          </cell>
          <cell r="M2463">
            <v>25343</v>
          </cell>
          <cell r="N2463" t="b">
            <v>0</v>
          </cell>
          <cell r="O2463">
            <v>3063</v>
          </cell>
        </row>
        <row r="2464">
          <cell r="E2464" t="str">
            <v>45MONTHLYBWASHINGTON PUBLIC EMPLOYEES ASSOCIATION</v>
          </cell>
          <cell r="F2464" t="str">
            <v>45</v>
          </cell>
          <cell r="G2464" t="str">
            <v>Monthly</v>
          </cell>
          <cell r="H2464" t="str">
            <v>B</v>
          </cell>
          <cell r="I2464">
            <v>3063</v>
          </cell>
          <cell r="J2464" t="str">
            <v>Washington Public Employees Association</v>
          </cell>
          <cell r="K2464" t="str">
            <v>per DOP website</v>
          </cell>
          <cell r="L2464">
            <v>41456</v>
          </cell>
          <cell r="M2464">
            <v>29607</v>
          </cell>
          <cell r="N2464" t="b">
            <v>0</v>
          </cell>
          <cell r="O2464">
            <v>3063</v>
          </cell>
        </row>
        <row r="2465">
          <cell r="E2465" t="str">
            <v>45MONTHLYCCOALITION</v>
          </cell>
          <cell r="F2465" t="str">
            <v>45</v>
          </cell>
          <cell r="G2465" t="str">
            <v>Monthly</v>
          </cell>
          <cell r="H2465" t="str">
            <v>C</v>
          </cell>
          <cell r="I2465">
            <v>3135</v>
          </cell>
          <cell r="J2465" t="str">
            <v>Coalition</v>
          </cell>
          <cell r="K2465" t="str">
            <v>per DOP website</v>
          </cell>
          <cell r="L2465">
            <v>41456</v>
          </cell>
          <cell r="M2465">
            <v>42400</v>
          </cell>
          <cell r="N2465" t="b">
            <v>0</v>
          </cell>
          <cell r="O2465">
            <v>3135</v>
          </cell>
        </row>
        <row r="2466">
          <cell r="E2466" t="str">
            <v>45MONTHLYCNON-REPRESENTED STATE EMPLOYEES</v>
          </cell>
          <cell r="F2466" t="str">
            <v>45</v>
          </cell>
          <cell r="G2466" t="str">
            <v>Monthly</v>
          </cell>
          <cell r="H2466" t="str">
            <v>C</v>
          </cell>
          <cell r="I2466">
            <v>3135</v>
          </cell>
          <cell r="J2466" t="str">
            <v>Non-Represented State Employees</v>
          </cell>
          <cell r="K2466" t="str">
            <v>per DOP website</v>
          </cell>
          <cell r="L2466">
            <v>41456</v>
          </cell>
          <cell r="M2466">
            <v>11420</v>
          </cell>
          <cell r="N2466" t="b">
            <v>0</v>
          </cell>
          <cell r="O2466">
            <v>3135</v>
          </cell>
        </row>
        <row r="2467">
          <cell r="E2467" t="str">
            <v>45MONTHLYCTEAMSTERS LOCAL UNION NUMBER 117</v>
          </cell>
          <cell r="F2467" t="str">
            <v>45</v>
          </cell>
          <cell r="G2467" t="str">
            <v>Monthly</v>
          </cell>
          <cell r="H2467" t="str">
            <v>C</v>
          </cell>
          <cell r="I2467">
            <v>3176</v>
          </cell>
          <cell r="J2467" t="str">
            <v>Teamsters Local Union Number 117</v>
          </cell>
          <cell r="K2467" t="str">
            <v>per Noli Benitez 201307</v>
          </cell>
          <cell r="L2467">
            <v>41456</v>
          </cell>
          <cell r="M2467">
            <v>11420</v>
          </cell>
          <cell r="N2467" t="b">
            <v>0</v>
          </cell>
          <cell r="O2467">
            <v>3176</v>
          </cell>
        </row>
        <row r="2468">
          <cell r="E2468" t="str">
            <v>45MONTHLYCWASHINGTON FEDERATION OF STATE EMPLOYEES</v>
          </cell>
          <cell r="F2468" t="str">
            <v>45</v>
          </cell>
          <cell r="G2468" t="str">
            <v>Monthly</v>
          </cell>
          <cell r="H2468" t="str">
            <v>C</v>
          </cell>
          <cell r="I2468">
            <v>3135</v>
          </cell>
          <cell r="J2468" t="str">
            <v>Washington Federation of State Employees</v>
          </cell>
          <cell r="K2468" t="str">
            <v>per DOP website</v>
          </cell>
          <cell r="L2468">
            <v>41456</v>
          </cell>
          <cell r="M2468">
            <v>25344</v>
          </cell>
          <cell r="N2468" t="b">
            <v>0</v>
          </cell>
          <cell r="O2468">
            <v>3135</v>
          </cell>
        </row>
        <row r="2469">
          <cell r="E2469" t="str">
            <v>45MONTHLYCWASHINGTON PUBLIC EMPLOYEES ASSOCIATION</v>
          </cell>
          <cell r="F2469" t="str">
            <v>45</v>
          </cell>
          <cell r="G2469" t="str">
            <v>Monthly</v>
          </cell>
          <cell r="H2469" t="str">
            <v>C</v>
          </cell>
          <cell r="I2469">
            <v>3135</v>
          </cell>
          <cell r="J2469" t="str">
            <v>Washington Public Employees Association</v>
          </cell>
          <cell r="K2469" t="str">
            <v>per DOP website</v>
          </cell>
          <cell r="L2469">
            <v>41456</v>
          </cell>
          <cell r="M2469">
            <v>29608</v>
          </cell>
          <cell r="N2469" t="b">
            <v>0</v>
          </cell>
          <cell r="O2469">
            <v>3135</v>
          </cell>
        </row>
        <row r="2470">
          <cell r="E2470" t="str">
            <v>45MONTHLYDCOALITION</v>
          </cell>
          <cell r="F2470" t="str">
            <v>45</v>
          </cell>
          <cell r="G2470" t="str">
            <v>Monthly</v>
          </cell>
          <cell r="H2470" t="str">
            <v>D</v>
          </cell>
          <cell r="I2470">
            <v>3213</v>
          </cell>
          <cell r="J2470" t="str">
            <v>Coalition</v>
          </cell>
          <cell r="K2470" t="str">
            <v>per DOP website</v>
          </cell>
          <cell r="L2470">
            <v>41456</v>
          </cell>
          <cell r="M2470">
            <v>42401</v>
          </cell>
          <cell r="N2470" t="b">
            <v>0</v>
          </cell>
          <cell r="O2470">
            <v>3213</v>
          </cell>
        </row>
        <row r="2471">
          <cell r="E2471" t="str">
            <v>45MONTHLYDNON-REPRESENTED STATE EMPLOYEES</v>
          </cell>
          <cell r="F2471" t="str">
            <v>45</v>
          </cell>
          <cell r="G2471" t="str">
            <v>Monthly</v>
          </cell>
          <cell r="H2471" t="str">
            <v>D</v>
          </cell>
          <cell r="I2471">
            <v>3213</v>
          </cell>
          <cell r="J2471" t="str">
            <v>Non-Represented State Employees</v>
          </cell>
          <cell r="K2471" t="str">
            <v>per DOP website</v>
          </cell>
          <cell r="L2471">
            <v>41456</v>
          </cell>
          <cell r="M2471">
            <v>11421</v>
          </cell>
          <cell r="N2471" t="b">
            <v>0</v>
          </cell>
          <cell r="O2471">
            <v>3213</v>
          </cell>
        </row>
        <row r="2472">
          <cell r="E2472" t="str">
            <v>45MONTHLYDTEAMSTERS LOCAL UNION NUMBER 117</v>
          </cell>
          <cell r="F2472" t="str">
            <v>45</v>
          </cell>
          <cell r="G2472" t="str">
            <v>Monthly</v>
          </cell>
          <cell r="H2472" t="str">
            <v>D</v>
          </cell>
          <cell r="I2472">
            <v>3254</v>
          </cell>
          <cell r="J2472" t="str">
            <v>Teamsters Local Union Number 117</v>
          </cell>
          <cell r="K2472" t="str">
            <v>per Noli Benitez 201307</v>
          </cell>
          <cell r="L2472">
            <v>41456</v>
          </cell>
          <cell r="M2472">
            <v>11421</v>
          </cell>
          <cell r="N2472" t="b">
            <v>0</v>
          </cell>
          <cell r="O2472">
            <v>3254</v>
          </cell>
        </row>
        <row r="2473">
          <cell r="E2473" t="str">
            <v>45MONTHLYDWASHINGTON FEDERATION OF STATE EMPLOYEES</v>
          </cell>
          <cell r="F2473" t="str">
            <v>45</v>
          </cell>
          <cell r="G2473" t="str">
            <v>Monthly</v>
          </cell>
          <cell r="H2473" t="str">
            <v>D</v>
          </cell>
          <cell r="I2473">
            <v>3213</v>
          </cell>
          <cell r="J2473" t="str">
            <v>Washington Federation of State Employees</v>
          </cell>
          <cell r="K2473" t="str">
            <v>per DOP website</v>
          </cell>
          <cell r="L2473">
            <v>41456</v>
          </cell>
          <cell r="M2473">
            <v>25345</v>
          </cell>
          <cell r="N2473" t="b">
            <v>0</v>
          </cell>
          <cell r="O2473">
            <v>3213</v>
          </cell>
        </row>
        <row r="2474">
          <cell r="E2474" t="str">
            <v>45MONTHLYDWASHINGTON PUBLIC EMPLOYEES ASSOCIATION</v>
          </cell>
          <cell r="F2474" t="str">
            <v>45</v>
          </cell>
          <cell r="G2474" t="str">
            <v>Monthly</v>
          </cell>
          <cell r="H2474" t="str">
            <v>D</v>
          </cell>
          <cell r="I2474">
            <v>3213</v>
          </cell>
          <cell r="J2474" t="str">
            <v>Washington Public Employees Association</v>
          </cell>
          <cell r="K2474" t="str">
            <v>per DOP website</v>
          </cell>
          <cell r="L2474">
            <v>41456</v>
          </cell>
          <cell r="M2474">
            <v>29609</v>
          </cell>
          <cell r="N2474" t="b">
            <v>0</v>
          </cell>
          <cell r="O2474">
            <v>3213</v>
          </cell>
        </row>
        <row r="2475">
          <cell r="E2475" t="str">
            <v>45MONTHLYECOALITION</v>
          </cell>
          <cell r="F2475" t="str">
            <v>45</v>
          </cell>
          <cell r="G2475" t="str">
            <v>Monthly</v>
          </cell>
          <cell r="H2475" t="str">
            <v>E</v>
          </cell>
          <cell r="I2475">
            <v>3293</v>
          </cell>
          <cell r="J2475" t="str">
            <v>Coalition</v>
          </cell>
          <cell r="K2475" t="str">
            <v>per DOP website</v>
          </cell>
          <cell r="L2475">
            <v>41456</v>
          </cell>
          <cell r="M2475">
            <v>42402</v>
          </cell>
          <cell r="N2475" t="b">
            <v>0</v>
          </cell>
          <cell r="O2475">
            <v>3293</v>
          </cell>
        </row>
        <row r="2476">
          <cell r="E2476" t="str">
            <v>45MONTHLYENON-REPRESENTED STATE EMPLOYEES</v>
          </cell>
          <cell r="F2476" t="str">
            <v>45</v>
          </cell>
          <cell r="G2476" t="str">
            <v>Monthly</v>
          </cell>
          <cell r="H2476" t="str">
            <v>E</v>
          </cell>
          <cell r="I2476">
            <v>3293</v>
          </cell>
          <cell r="J2476" t="str">
            <v>Non-Represented State Employees</v>
          </cell>
          <cell r="K2476" t="str">
            <v>per DOP website</v>
          </cell>
          <cell r="L2476">
            <v>41456</v>
          </cell>
          <cell r="M2476">
            <v>11422</v>
          </cell>
          <cell r="N2476" t="b">
            <v>0</v>
          </cell>
          <cell r="O2476">
            <v>3293</v>
          </cell>
        </row>
        <row r="2477">
          <cell r="E2477" t="str">
            <v>45MONTHLYETEAMSTERS LOCAL UNION NUMBER 117</v>
          </cell>
          <cell r="F2477" t="str">
            <v>45</v>
          </cell>
          <cell r="G2477" t="str">
            <v>Monthly</v>
          </cell>
          <cell r="H2477" t="str">
            <v>E</v>
          </cell>
          <cell r="I2477">
            <v>3334</v>
          </cell>
          <cell r="J2477" t="str">
            <v>Teamsters Local Union Number 117</v>
          </cell>
          <cell r="K2477" t="str">
            <v>per Noli Benitez 201307</v>
          </cell>
          <cell r="L2477">
            <v>41456</v>
          </cell>
          <cell r="M2477">
            <v>11422</v>
          </cell>
          <cell r="N2477" t="b">
            <v>0</v>
          </cell>
          <cell r="O2477">
            <v>3334</v>
          </cell>
        </row>
        <row r="2478">
          <cell r="E2478" t="str">
            <v>45MONTHLYEWASHINGTON FEDERATION OF STATE EMPLOYEES</v>
          </cell>
          <cell r="F2478" t="str">
            <v>45</v>
          </cell>
          <cell r="G2478" t="str">
            <v>Monthly</v>
          </cell>
          <cell r="H2478" t="str">
            <v>E</v>
          </cell>
          <cell r="I2478">
            <v>3293</v>
          </cell>
          <cell r="J2478" t="str">
            <v>Washington Federation of State Employees</v>
          </cell>
          <cell r="K2478" t="str">
            <v>per DOP website</v>
          </cell>
          <cell r="L2478">
            <v>41456</v>
          </cell>
          <cell r="M2478">
            <v>25346</v>
          </cell>
          <cell r="N2478" t="b">
            <v>0</v>
          </cell>
          <cell r="O2478">
            <v>3293</v>
          </cell>
        </row>
        <row r="2479">
          <cell r="E2479" t="str">
            <v>45MONTHLYEWASHINGTON PUBLIC EMPLOYEES ASSOCIATION</v>
          </cell>
          <cell r="F2479" t="str">
            <v>45</v>
          </cell>
          <cell r="G2479" t="str">
            <v>Monthly</v>
          </cell>
          <cell r="H2479" t="str">
            <v>E</v>
          </cell>
          <cell r="I2479">
            <v>3293</v>
          </cell>
          <cell r="J2479" t="str">
            <v>Washington Public Employees Association</v>
          </cell>
          <cell r="K2479" t="str">
            <v>per DOP website</v>
          </cell>
          <cell r="L2479">
            <v>41456</v>
          </cell>
          <cell r="M2479">
            <v>29610</v>
          </cell>
          <cell r="N2479" t="b">
            <v>0</v>
          </cell>
          <cell r="O2479">
            <v>3293</v>
          </cell>
        </row>
        <row r="2480">
          <cell r="E2480" t="str">
            <v>45MONTHLYFCOALITION</v>
          </cell>
          <cell r="F2480" t="str">
            <v>45</v>
          </cell>
          <cell r="G2480" t="str">
            <v>Monthly</v>
          </cell>
          <cell r="H2480" t="str">
            <v>F</v>
          </cell>
          <cell r="I2480">
            <v>3377</v>
          </cell>
          <cell r="J2480" t="str">
            <v>Coalition</v>
          </cell>
          <cell r="K2480" t="str">
            <v>per DOP website</v>
          </cell>
          <cell r="L2480">
            <v>41456</v>
          </cell>
          <cell r="M2480">
            <v>42403</v>
          </cell>
          <cell r="N2480" t="b">
            <v>0</v>
          </cell>
          <cell r="O2480">
            <v>3377</v>
          </cell>
        </row>
        <row r="2481">
          <cell r="E2481" t="str">
            <v>45MONTHLYFNON-REPRESENTED STATE EMPLOYEES</v>
          </cell>
          <cell r="F2481" t="str">
            <v>45</v>
          </cell>
          <cell r="G2481" t="str">
            <v>Monthly</v>
          </cell>
          <cell r="H2481" t="str">
            <v>F</v>
          </cell>
          <cell r="I2481">
            <v>3377</v>
          </cell>
          <cell r="J2481" t="str">
            <v>Non-Represented State Employees</v>
          </cell>
          <cell r="K2481" t="str">
            <v>per DOP website</v>
          </cell>
          <cell r="L2481">
            <v>41456</v>
          </cell>
          <cell r="M2481">
            <v>11423</v>
          </cell>
          <cell r="N2481" t="b">
            <v>0</v>
          </cell>
          <cell r="O2481">
            <v>3377</v>
          </cell>
        </row>
        <row r="2482">
          <cell r="E2482" t="str">
            <v>45MONTHLYFTEAMSTERS LOCAL UNION NUMBER 117</v>
          </cell>
          <cell r="F2482" t="str">
            <v>45</v>
          </cell>
          <cell r="G2482" t="str">
            <v>Monthly</v>
          </cell>
          <cell r="H2482" t="str">
            <v>F</v>
          </cell>
          <cell r="I2482">
            <v>3420</v>
          </cell>
          <cell r="J2482" t="str">
            <v>Teamsters Local Union Number 117</v>
          </cell>
          <cell r="K2482" t="str">
            <v>per Noli Benitez 201307</v>
          </cell>
          <cell r="L2482">
            <v>41456</v>
          </cell>
          <cell r="M2482">
            <v>11423</v>
          </cell>
          <cell r="N2482" t="b">
            <v>0</v>
          </cell>
          <cell r="O2482">
            <v>3420</v>
          </cell>
        </row>
        <row r="2483">
          <cell r="E2483" t="str">
            <v>45MONTHLYFWASHINGTON FEDERATION OF STATE EMPLOYEES</v>
          </cell>
          <cell r="F2483" t="str">
            <v>45</v>
          </cell>
          <cell r="G2483" t="str">
            <v>Monthly</v>
          </cell>
          <cell r="H2483" t="str">
            <v>F</v>
          </cell>
          <cell r="I2483">
            <v>3377</v>
          </cell>
          <cell r="J2483" t="str">
            <v>Washington Federation of State Employees</v>
          </cell>
          <cell r="K2483" t="str">
            <v>per DOP website</v>
          </cell>
          <cell r="L2483">
            <v>41456</v>
          </cell>
          <cell r="M2483">
            <v>25347</v>
          </cell>
          <cell r="N2483" t="b">
            <v>0</v>
          </cell>
          <cell r="O2483">
            <v>3377</v>
          </cell>
        </row>
        <row r="2484">
          <cell r="E2484" t="str">
            <v>45MONTHLYFWASHINGTON PUBLIC EMPLOYEES ASSOCIATION</v>
          </cell>
          <cell r="F2484" t="str">
            <v>45</v>
          </cell>
          <cell r="G2484" t="str">
            <v>Monthly</v>
          </cell>
          <cell r="H2484" t="str">
            <v>F</v>
          </cell>
          <cell r="I2484">
            <v>3377</v>
          </cell>
          <cell r="J2484" t="str">
            <v>Washington Public Employees Association</v>
          </cell>
          <cell r="K2484" t="str">
            <v>per DOP website</v>
          </cell>
          <cell r="L2484">
            <v>41456</v>
          </cell>
          <cell r="M2484">
            <v>29611</v>
          </cell>
          <cell r="N2484" t="b">
            <v>0</v>
          </cell>
          <cell r="O2484">
            <v>3377</v>
          </cell>
        </row>
        <row r="2485">
          <cell r="E2485" t="str">
            <v>45MONTHLYGCOALITION</v>
          </cell>
          <cell r="F2485" t="str">
            <v>45</v>
          </cell>
          <cell r="G2485" t="str">
            <v>Monthly</v>
          </cell>
          <cell r="H2485" t="str">
            <v>G</v>
          </cell>
          <cell r="I2485">
            <v>3459</v>
          </cell>
          <cell r="J2485" t="str">
            <v>Coalition</v>
          </cell>
          <cell r="K2485" t="str">
            <v>per DOP website</v>
          </cell>
          <cell r="L2485">
            <v>41456</v>
          </cell>
          <cell r="M2485">
            <v>42404</v>
          </cell>
          <cell r="N2485" t="b">
            <v>0</v>
          </cell>
          <cell r="O2485">
            <v>3459</v>
          </cell>
        </row>
        <row r="2486">
          <cell r="E2486" t="str">
            <v>45MONTHLYGNON-REPRESENTED STATE EMPLOYEES</v>
          </cell>
          <cell r="F2486" t="str">
            <v>45</v>
          </cell>
          <cell r="G2486" t="str">
            <v>Monthly</v>
          </cell>
          <cell r="H2486" t="str">
            <v>G</v>
          </cell>
          <cell r="I2486">
            <v>3459</v>
          </cell>
          <cell r="J2486" t="str">
            <v>Non-Represented State Employees</v>
          </cell>
          <cell r="K2486" t="str">
            <v>per DOP website</v>
          </cell>
          <cell r="L2486">
            <v>41456</v>
          </cell>
          <cell r="M2486">
            <v>11424</v>
          </cell>
          <cell r="N2486" t="b">
            <v>0</v>
          </cell>
          <cell r="O2486">
            <v>3459</v>
          </cell>
        </row>
        <row r="2487">
          <cell r="E2487" t="str">
            <v>45MONTHLYGTEAMSTERS LOCAL UNION NUMBER 117</v>
          </cell>
          <cell r="F2487" t="str">
            <v>45</v>
          </cell>
          <cell r="G2487" t="str">
            <v>Monthly</v>
          </cell>
          <cell r="H2487" t="str">
            <v>G</v>
          </cell>
          <cell r="I2487">
            <v>3503</v>
          </cell>
          <cell r="J2487" t="str">
            <v>Teamsters Local Union Number 117</v>
          </cell>
          <cell r="K2487" t="str">
            <v>per Noli Benitez 201307</v>
          </cell>
          <cell r="L2487">
            <v>41456</v>
          </cell>
          <cell r="M2487">
            <v>11424</v>
          </cell>
          <cell r="N2487" t="b">
            <v>0</v>
          </cell>
          <cell r="O2487">
            <v>3503</v>
          </cell>
        </row>
        <row r="2488">
          <cell r="E2488" t="str">
            <v>45MONTHLYGWASHINGTON FEDERATION OF STATE EMPLOYEES</v>
          </cell>
          <cell r="F2488" t="str">
            <v>45</v>
          </cell>
          <cell r="G2488" t="str">
            <v>Monthly</v>
          </cell>
          <cell r="H2488" t="str">
            <v>G</v>
          </cell>
          <cell r="I2488">
            <v>3459</v>
          </cell>
          <cell r="J2488" t="str">
            <v>Washington Federation of State Employees</v>
          </cell>
          <cell r="K2488" t="str">
            <v>per DOP website</v>
          </cell>
          <cell r="L2488">
            <v>41456</v>
          </cell>
          <cell r="M2488">
            <v>25348</v>
          </cell>
          <cell r="N2488" t="b">
            <v>0</v>
          </cell>
          <cell r="O2488">
            <v>3459</v>
          </cell>
        </row>
        <row r="2489">
          <cell r="E2489" t="str">
            <v>45MONTHLYGWASHINGTON PUBLIC EMPLOYEES ASSOCIATION</v>
          </cell>
          <cell r="F2489" t="str">
            <v>45</v>
          </cell>
          <cell r="G2489" t="str">
            <v>Monthly</v>
          </cell>
          <cell r="H2489" t="str">
            <v>G</v>
          </cell>
          <cell r="I2489">
            <v>3459</v>
          </cell>
          <cell r="J2489" t="str">
            <v>Washington Public Employees Association</v>
          </cell>
          <cell r="K2489" t="str">
            <v>per DOP website</v>
          </cell>
          <cell r="L2489">
            <v>41456</v>
          </cell>
          <cell r="M2489">
            <v>29612</v>
          </cell>
          <cell r="N2489" t="b">
            <v>0</v>
          </cell>
          <cell r="O2489">
            <v>3459</v>
          </cell>
        </row>
        <row r="2490">
          <cell r="E2490" t="str">
            <v>45MONTHLYHCOALITION</v>
          </cell>
          <cell r="F2490" t="str">
            <v>45</v>
          </cell>
          <cell r="G2490" t="str">
            <v>Monthly</v>
          </cell>
          <cell r="H2490" t="str">
            <v>H</v>
          </cell>
          <cell r="I2490">
            <v>3549</v>
          </cell>
          <cell r="J2490" t="str">
            <v>Coalition</v>
          </cell>
          <cell r="K2490" t="str">
            <v>per DOP website</v>
          </cell>
          <cell r="L2490">
            <v>41456</v>
          </cell>
          <cell r="M2490">
            <v>42405</v>
          </cell>
          <cell r="N2490" t="b">
            <v>0</v>
          </cell>
          <cell r="O2490">
            <v>3549</v>
          </cell>
        </row>
        <row r="2491">
          <cell r="E2491" t="str">
            <v>45MONTHLYHNON-REPRESENTED STATE EMPLOYEES</v>
          </cell>
          <cell r="F2491" t="str">
            <v>45</v>
          </cell>
          <cell r="G2491" t="str">
            <v>Monthly</v>
          </cell>
          <cell r="H2491" t="str">
            <v>H</v>
          </cell>
          <cell r="I2491">
            <v>3549</v>
          </cell>
          <cell r="J2491" t="str">
            <v>Non-Represented State Employees</v>
          </cell>
          <cell r="K2491" t="str">
            <v>per DOP website</v>
          </cell>
          <cell r="L2491">
            <v>41456</v>
          </cell>
          <cell r="M2491">
            <v>11425</v>
          </cell>
          <cell r="N2491" t="b">
            <v>0</v>
          </cell>
          <cell r="O2491">
            <v>3549</v>
          </cell>
        </row>
        <row r="2492">
          <cell r="E2492" t="str">
            <v>45MONTHLYHTEAMSTERS LOCAL UNION NUMBER 117</v>
          </cell>
          <cell r="F2492" t="str">
            <v>45</v>
          </cell>
          <cell r="G2492" t="str">
            <v>Monthly</v>
          </cell>
          <cell r="H2492" t="str">
            <v>H</v>
          </cell>
          <cell r="I2492">
            <v>3593</v>
          </cell>
          <cell r="J2492" t="str">
            <v>Teamsters Local Union Number 117</v>
          </cell>
          <cell r="K2492" t="str">
            <v>per Noli Benitez 201307</v>
          </cell>
          <cell r="L2492">
            <v>41456</v>
          </cell>
          <cell r="M2492">
            <v>11425</v>
          </cell>
          <cell r="N2492" t="b">
            <v>0</v>
          </cell>
          <cell r="O2492">
            <v>3593</v>
          </cell>
        </row>
        <row r="2493">
          <cell r="E2493" t="str">
            <v>45MONTHLYHWASHINGTON FEDERATION OF STATE EMPLOYEES</v>
          </cell>
          <cell r="F2493" t="str">
            <v>45</v>
          </cell>
          <cell r="G2493" t="str">
            <v>Monthly</v>
          </cell>
          <cell r="H2493" t="str">
            <v>H</v>
          </cell>
          <cell r="I2493">
            <v>3549</v>
          </cell>
          <cell r="J2493" t="str">
            <v>Washington Federation of State Employees</v>
          </cell>
          <cell r="K2493" t="str">
            <v>per DOP website</v>
          </cell>
          <cell r="L2493">
            <v>41456</v>
          </cell>
          <cell r="M2493">
            <v>25349</v>
          </cell>
          <cell r="N2493" t="b">
            <v>0</v>
          </cell>
          <cell r="O2493">
            <v>3549</v>
          </cell>
        </row>
        <row r="2494">
          <cell r="E2494" t="str">
            <v>45MONTHLYHWASHINGTON PUBLIC EMPLOYEES ASSOCIATION</v>
          </cell>
          <cell r="F2494" t="str">
            <v>45</v>
          </cell>
          <cell r="G2494" t="str">
            <v>Monthly</v>
          </cell>
          <cell r="H2494" t="str">
            <v>H</v>
          </cell>
          <cell r="I2494">
            <v>3549</v>
          </cell>
          <cell r="J2494" t="str">
            <v>Washington Public Employees Association</v>
          </cell>
          <cell r="K2494" t="str">
            <v>per DOP website</v>
          </cell>
          <cell r="L2494">
            <v>41456</v>
          </cell>
          <cell r="M2494">
            <v>29613</v>
          </cell>
          <cell r="N2494" t="b">
            <v>0</v>
          </cell>
          <cell r="O2494">
            <v>3549</v>
          </cell>
        </row>
        <row r="2495">
          <cell r="E2495" t="str">
            <v>45MONTHLYICOALITION</v>
          </cell>
          <cell r="F2495" t="str">
            <v>45</v>
          </cell>
          <cell r="G2495" t="str">
            <v>Monthly</v>
          </cell>
          <cell r="H2495" t="str">
            <v>I</v>
          </cell>
          <cell r="I2495">
            <v>3631</v>
          </cell>
          <cell r="J2495" t="str">
            <v>Coalition</v>
          </cell>
          <cell r="K2495" t="str">
            <v>per DOP website</v>
          </cell>
          <cell r="L2495">
            <v>41456</v>
          </cell>
          <cell r="M2495">
            <v>42406</v>
          </cell>
          <cell r="N2495" t="b">
            <v>0</v>
          </cell>
          <cell r="O2495">
            <v>3631</v>
          </cell>
        </row>
        <row r="2496">
          <cell r="E2496" t="str">
            <v>45MONTHLYINON-REPRESENTED STATE EMPLOYEES</v>
          </cell>
          <cell r="F2496" t="str">
            <v>45</v>
          </cell>
          <cell r="G2496" t="str">
            <v>Monthly</v>
          </cell>
          <cell r="H2496" t="str">
            <v>I</v>
          </cell>
          <cell r="I2496">
            <v>3631</v>
          </cell>
          <cell r="J2496" t="str">
            <v>Non-Represented State Employees</v>
          </cell>
          <cell r="K2496" t="str">
            <v>per DOP website</v>
          </cell>
          <cell r="L2496">
            <v>41456</v>
          </cell>
          <cell r="M2496">
            <v>11426</v>
          </cell>
          <cell r="N2496" t="b">
            <v>0</v>
          </cell>
          <cell r="O2496">
            <v>3631</v>
          </cell>
        </row>
        <row r="2497">
          <cell r="E2497" t="str">
            <v>45MONTHLYITEAMSTERS LOCAL UNION NUMBER 117</v>
          </cell>
          <cell r="F2497" t="str">
            <v>45</v>
          </cell>
          <cell r="G2497" t="str">
            <v>Monthly</v>
          </cell>
          <cell r="H2497" t="str">
            <v>I</v>
          </cell>
          <cell r="I2497">
            <v>3678</v>
          </cell>
          <cell r="J2497" t="str">
            <v>Teamsters Local Union Number 117</v>
          </cell>
          <cell r="K2497" t="str">
            <v>per Noli Benitez 201307</v>
          </cell>
          <cell r="L2497">
            <v>41456</v>
          </cell>
          <cell r="M2497">
            <v>11426</v>
          </cell>
          <cell r="N2497" t="b">
            <v>0</v>
          </cell>
          <cell r="O2497">
            <v>3678</v>
          </cell>
        </row>
        <row r="2498">
          <cell r="E2498" t="str">
            <v>45MONTHLYIWASHINGTON FEDERATION OF STATE EMPLOYEES</v>
          </cell>
          <cell r="F2498" t="str">
            <v>45</v>
          </cell>
          <cell r="G2498" t="str">
            <v>Monthly</v>
          </cell>
          <cell r="H2498" t="str">
            <v>I</v>
          </cell>
          <cell r="I2498">
            <v>3631</v>
          </cell>
          <cell r="J2498" t="str">
            <v>Washington Federation of State Employees</v>
          </cell>
          <cell r="K2498" t="str">
            <v>per DOP website</v>
          </cell>
          <cell r="L2498">
            <v>41456</v>
          </cell>
          <cell r="M2498">
            <v>25350</v>
          </cell>
          <cell r="N2498" t="b">
            <v>0</v>
          </cell>
          <cell r="O2498">
            <v>3631</v>
          </cell>
        </row>
        <row r="2499">
          <cell r="E2499" t="str">
            <v>45MONTHLYIWASHINGTON PUBLIC EMPLOYEES ASSOCIATION</v>
          </cell>
          <cell r="F2499" t="str">
            <v>45</v>
          </cell>
          <cell r="G2499" t="str">
            <v>Monthly</v>
          </cell>
          <cell r="H2499" t="str">
            <v>I</v>
          </cell>
          <cell r="I2499">
            <v>3631</v>
          </cell>
          <cell r="J2499" t="str">
            <v>Washington Public Employees Association</v>
          </cell>
          <cell r="K2499" t="str">
            <v>per DOP website</v>
          </cell>
          <cell r="L2499">
            <v>41456</v>
          </cell>
          <cell r="M2499">
            <v>29614</v>
          </cell>
          <cell r="N2499" t="b">
            <v>0</v>
          </cell>
          <cell r="O2499">
            <v>3631</v>
          </cell>
        </row>
        <row r="2500">
          <cell r="E2500" t="str">
            <v>45MONTHLYJCOALITION</v>
          </cell>
          <cell r="F2500" t="str">
            <v>45</v>
          </cell>
          <cell r="G2500" t="str">
            <v>Monthly</v>
          </cell>
          <cell r="H2500" t="str">
            <v>J</v>
          </cell>
          <cell r="I2500">
            <v>3726</v>
          </cell>
          <cell r="J2500" t="str">
            <v>Coalition</v>
          </cell>
          <cell r="K2500" t="str">
            <v>per DOP website</v>
          </cell>
          <cell r="L2500">
            <v>41456</v>
          </cell>
          <cell r="M2500">
            <v>42407</v>
          </cell>
          <cell r="N2500" t="b">
            <v>0</v>
          </cell>
          <cell r="O2500">
            <v>3726</v>
          </cell>
        </row>
        <row r="2501">
          <cell r="E2501" t="str">
            <v>45MONTHLYJNON-REPRESENTED STATE EMPLOYEES</v>
          </cell>
          <cell r="F2501" t="str">
            <v>45</v>
          </cell>
          <cell r="G2501" t="str">
            <v>Monthly</v>
          </cell>
          <cell r="H2501" t="str">
            <v>J</v>
          </cell>
          <cell r="I2501">
            <v>3726</v>
          </cell>
          <cell r="J2501" t="str">
            <v>Non-Represented State Employees</v>
          </cell>
          <cell r="K2501" t="str">
            <v>per DOP website</v>
          </cell>
          <cell r="L2501">
            <v>41456</v>
          </cell>
          <cell r="M2501">
            <v>11427</v>
          </cell>
          <cell r="N2501" t="b">
            <v>0</v>
          </cell>
          <cell r="O2501">
            <v>3726</v>
          </cell>
        </row>
        <row r="2502">
          <cell r="E2502" t="str">
            <v>45MONTHLYJTEAMSTERS LOCAL UNION NUMBER 117</v>
          </cell>
          <cell r="F2502" t="str">
            <v>45</v>
          </cell>
          <cell r="G2502" t="str">
            <v>Monthly</v>
          </cell>
          <cell r="H2502" t="str">
            <v>J</v>
          </cell>
          <cell r="I2502">
            <v>3774</v>
          </cell>
          <cell r="J2502" t="str">
            <v>Teamsters Local Union Number 117</v>
          </cell>
          <cell r="K2502" t="str">
            <v>per Noli Benitez 201307</v>
          </cell>
          <cell r="L2502">
            <v>41456</v>
          </cell>
          <cell r="M2502">
            <v>11427</v>
          </cell>
          <cell r="N2502" t="b">
            <v>0</v>
          </cell>
          <cell r="O2502">
            <v>3774</v>
          </cell>
        </row>
        <row r="2503">
          <cell r="E2503" t="str">
            <v>45MONTHLYJWASHINGTON FEDERATION OF STATE EMPLOYEES</v>
          </cell>
          <cell r="F2503" t="str">
            <v>45</v>
          </cell>
          <cell r="G2503" t="str">
            <v>Monthly</v>
          </cell>
          <cell r="H2503" t="str">
            <v>J</v>
          </cell>
          <cell r="I2503">
            <v>3726</v>
          </cell>
          <cell r="J2503" t="str">
            <v>Washington Federation of State Employees</v>
          </cell>
          <cell r="K2503" t="str">
            <v>per DOP website</v>
          </cell>
          <cell r="L2503">
            <v>41456</v>
          </cell>
          <cell r="M2503">
            <v>25351</v>
          </cell>
          <cell r="N2503" t="b">
            <v>0</v>
          </cell>
          <cell r="O2503">
            <v>3726</v>
          </cell>
        </row>
        <row r="2504">
          <cell r="E2504" t="str">
            <v>45MONTHLYJWASHINGTON PUBLIC EMPLOYEES ASSOCIATION</v>
          </cell>
          <cell r="F2504" t="str">
            <v>45</v>
          </cell>
          <cell r="G2504" t="str">
            <v>Monthly</v>
          </cell>
          <cell r="H2504" t="str">
            <v>J</v>
          </cell>
          <cell r="I2504">
            <v>3726</v>
          </cell>
          <cell r="J2504" t="str">
            <v>Washington Public Employees Association</v>
          </cell>
          <cell r="K2504" t="str">
            <v>per DOP website</v>
          </cell>
          <cell r="L2504">
            <v>41456</v>
          </cell>
          <cell r="M2504">
            <v>29615</v>
          </cell>
          <cell r="N2504" t="b">
            <v>0</v>
          </cell>
          <cell r="O2504">
            <v>3726</v>
          </cell>
        </row>
        <row r="2505">
          <cell r="E2505" t="str">
            <v>45MONTHLYKCOALITION</v>
          </cell>
          <cell r="F2505" t="str">
            <v>45</v>
          </cell>
          <cell r="G2505" t="str">
            <v>Monthly</v>
          </cell>
          <cell r="H2505" t="str">
            <v>K</v>
          </cell>
          <cell r="I2505">
            <v>3819</v>
          </cell>
          <cell r="J2505" t="str">
            <v>Coalition</v>
          </cell>
          <cell r="K2505" t="str">
            <v>per DOP website</v>
          </cell>
          <cell r="L2505">
            <v>41456</v>
          </cell>
          <cell r="M2505">
            <v>42408</v>
          </cell>
          <cell r="N2505" t="b">
            <v>0</v>
          </cell>
          <cell r="O2505">
            <v>3819</v>
          </cell>
        </row>
        <row r="2506">
          <cell r="E2506" t="str">
            <v>45MONTHLYKNON-REPRESENTED STATE EMPLOYEES</v>
          </cell>
          <cell r="F2506" t="str">
            <v>45</v>
          </cell>
          <cell r="G2506" t="str">
            <v>Monthly</v>
          </cell>
          <cell r="H2506" t="str">
            <v>K</v>
          </cell>
          <cell r="I2506">
            <v>3819</v>
          </cell>
          <cell r="J2506" t="str">
            <v>Non-Represented State Employees</v>
          </cell>
          <cell r="K2506" t="str">
            <v>per DOP website</v>
          </cell>
          <cell r="L2506">
            <v>41456</v>
          </cell>
          <cell r="M2506">
            <v>11428</v>
          </cell>
          <cell r="N2506" t="b">
            <v>0</v>
          </cell>
          <cell r="O2506">
            <v>3819</v>
          </cell>
        </row>
        <row r="2507">
          <cell r="E2507" t="str">
            <v>45MONTHLYKTEAMSTERS LOCAL UNION NUMBER 117</v>
          </cell>
          <cell r="F2507" t="str">
            <v>45</v>
          </cell>
          <cell r="G2507" t="str">
            <v>Monthly</v>
          </cell>
          <cell r="H2507" t="str">
            <v>K</v>
          </cell>
          <cell r="I2507">
            <v>3869</v>
          </cell>
          <cell r="J2507" t="str">
            <v>Teamsters Local Union Number 117</v>
          </cell>
          <cell r="K2507" t="str">
            <v>per Noli Benitez 201307</v>
          </cell>
          <cell r="L2507">
            <v>41456</v>
          </cell>
          <cell r="M2507">
            <v>11428</v>
          </cell>
          <cell r="N2507" t="b">
            <v>0</v>
          </cell>
          <cell r="O2507">
            <v>3869</v>
          </cell>
        </row>
        <row r="2508">
          <cell r="E2508" t="str">
            <v>45MONTHLYKWASHINGTON FEDERATION OF STATE EMPLOYEES</v>
          </cell>
          <cell r="F2508" t="str">
            <v>45</v>
          </cell>
          <cell r="G2508" t="str">
            <v>Monthly</v>
          </cell>
          <cell r="H2508" t="str">
            <v>K</v>
          </cell>
          <cell r="I2508">
            <v>3819</v>
          </cell>
          <cell r="J2508" t="str">
            <v>Washington Federation of State Employees</v>
          </cell>
          <cell r="K2508" t="str">
            <v>per DOP website</v>
          </cell>
          <cell r="L2508">
            <v>41456</v>
          </cell>
          <cell r="M2508">
            <v>25352</v>
          </cell>
          <cell r="N2508" t="b">
            <v>0</v>
          </cell>
          <cell r="O2508">
            <v>3819</v>
          </cell>
        </row>
        <row r="2509">
          <cell r="E2509" t="str">
            <v>45MONTHLYKWASHINGTON PUBLIC EMPLOYEES ASSOCIATION</v>
          </cell>
          <cell r="F2509" t="str">
            <v>45</v>
          </cell>
          <cell r="G2509" t="str">
            <v>Monthly</v>
          </cell>
          <cell r="H2509" t="str">
            <v>K</v>
          </cell>
          <cell r="I2509">
            <v>3819</v>
          </cell>
          <cell r="J2509" t="str">
            <v>Washington Public Employees Association</v>
          </cell>
          <cell r="K2509" t="str">
            <v>per DOP website</v>
          </cell>
          <cell r="L2509">
            <v>41456</v>
          </cell>
          <cell r="M2509">
            <v>29616</v>
          </cell>
          <cell r="N2509" t="b">
            <v>0</v>
          </cell>
          <cell r="O2509">
            <v>3819</v>
          </cell>
        </row>
        <row r="2510">
          <cell r="E2510" t="str">
            <v>45MONTHLYLCOALITION</v>
          </cell>
          <cell r="F2510" t="str">
            <v>45</v>
          </cell>
          <cell r="G2510" t="str">
            <v>Monthly</v>
          </cell>
          <cell r="H2510" t="str">
            <v>L</v>
          </cell>
          <cell r="I2510">
            <v>3918</v>
          </cell>
          <cell r="J2510" t="str">
            <v>Coalition</v>
          </cell>
          <cell r="K2510" t="str">
            <v>per DOP website</v>
          </cell>
          <cell r="L2510">
            <v>41456</v>
          </cell>
          <cell r="M2510">
            <v>42409</v>
          </cell>
          <cell r="N2510" t="b">
            <v>0</v>
          </cell>
          <cell r="O2510">
            <v>3918</v>
          </cell>
        </row>
        <row r="2511">
          <cell r="E2511" t="str">
            <v>45MONTHLYLNON-REPRESENTED STATE EMPLOYEES</v>
          </cell>
          <cell r="F2511" t="str">
            <v>45</v>
          </cell>
          <cell r="G2511" t="str">
            <v>Monthly</v>
          </cell>
          <cell r="H2511" t="str">
            <v>L</v>
          </cell>
          <cell r="I2511">
            <v>3918</v>
          </cell>
          <cell r="J2511" t="str">
            <v>Non-Represented State Employees</v>
          </cell>
          <cell r="K2511" t="str">
            <v>per DOP website</v>
          </cell>
          <cell r="L2511">
            <v>41456</v>
          </cell>
          <cell r="M2511">
            <v>11429</v>
          </cell>
          <cell r="N2511" t="b">
            <v>0</v>
          </cell>
          <cell r="O2511">
            <v>3918</v>
          </cell>
        </row>
        <row r="2512">
          <cell r="E2512" t="str">
            <v>45MONTHLYLTEAMSTERS LOCAL UNION NUMBER 117</v>
          </cell>
          <cell r="F2512" t="str">
            <v>45</v>
          </cell>
          <cell r="G2512" t="str">
            <v>Monthly</v>
          </cell>
          <cell r="H2512" t="str">
            <v>L</v>
          </cell>
          <cell r="I2512">
            <v>3968</v>
          </cell>
          <cell r="J2512" t="str">
            <v>Teamsters Local Union Number 117</v>
          </cell>
          <cell r="K2512" t="str">
            <v>per Noli Benitez 201307</v>
          </cell>
          <cell r="L2512">
            <v>41456</v>
          </cell>
          <cell r="M2512">
            <v>11429</v>
          </cell>
          <cell r="N2512" t="b">
            <v>0</v>
          </cell>
          <cell r="O2512">
            <v>3968</v>
          </cell>
        </row>
        <row r="2513">
          <cell r="E2513" t="str">
            <v>45MONTHLYLWASHINGTON FEDERATION OF STATE EMPLOYEES</v>
          </cell>
          <cell r="F2513" t="str">
            <v>45</v>
          </cell>
          <cell r="G2513" t="str">
            <v>Monthly</v>
          </cell>
          <cell r="H2513" t="str">
            <v>L</v>
          </cell>
          <cell r="I2513">
            <v>3918</v>
          </cell>
          <cell r="J2513" t="str">
            <v>Washington Federation of State Employees</v>
          </cell>
          <cell r="K2513" t="str">
            <v>per DOP website</v>
          </cell>
          <cell r="L2513">
            <v>41456</v>
          </cell>
          <cell r="M2513">
            <v>25353</v>
          </cell>
          <cell r="N2513" t="b">
            <v>0</v>
          </cell>
          <cell r="O2513">
            <v>3918</v>
          </cell>
        </row>
        <row r="2514">
          <cell r="E2514" t="str">
            <v>45MONTHLYLWASHINGTON PUBLIC EMPLOYEES ASSOCIATION</v>
          </cell>
          <cell r="F2514" t="str">
            <v>45</v>
          </cell>
          <cell r="G2514" t="str">
            <v>Monthly</v>
          </cell>
          <cell r="H2514" t="str">
            <v>L</v>
          </cell>
          <cell r="I2514">
            <v>3918</v>
          </cell>
          <cell r="J2514" t="str">
            <v>Washington Public Employees Association</v>
          </cell>
          <cell r="K2514" t="str">
            <v>per DOP website</v>
          </cell>
          <cell r="L2514">
            <v>41456</v>
          </cell>
          <cell r="M2514">
            <v>29617</v>
          </cell>
          <cell r="N2514" t="b">
            <v>0</v>
          </cell>
          <cell r="O2514">
            <v>3918</v>
          </cell>
        </row>
        <row r="2515">
          <cell r="E2515" t="str">
            <v>45MONTHLYMCOALITION</v>
          </cell>
          <cell r="F2515" t="str">
            <v>45</v>
          </cell>
          <cell r="G2515" t="str">
            <v>Monthly</v>
          </cell>
          <cell r="H2515" t="str">
            <v>M</v>
          </cell>
          <cell r="I2515">
            <v>4014</v>
          </cell>
          <cell r="J2515" t="str">
            <v>Coalition</v>
          </cell>
          <cell r="K2515" t="str">
            <v>per DOP website</v>
          </cell>
          <cell r="L2515">
            <v>41456</v>
          </cell>
          <cell r="M2515">
            <v>42410</v>
          </cell>
          <cell r="N2515" t="b">
            <v>0</v>
          </cell>
          <cell r="O2515">
            <v>4014</v>
          </cell>
        </row>
        <row r="2516">
          <cell r="E2516" t="str">
            <v>45MONTHLYMNON-REPRESENTED STATE EMPLOYEES</v>
          </cell>
          <cell r="F2516" t="str">
            <v>45</v>
          </cell>
          <cell r="G2516" t="str">
            <v>Monthly</v>
          </cell>
          <cell r="H2516" t="str">
            <v>M</v>
          </cell>
          <cell r="I2516">
            <v>4014</v>
          </cell>
          <cell r="J2516" t="str">
            <v>Non-Represented State Employees</v>
          </cell>
          <cell r="K2516" t="str">
            <v>per DOP website</v>
          </cell>
          <cell r="L2516">
            <v>41456</v>
          </cell>
          <cell r="M2516">
            <v>11430</v>
          </cell>
          <cell r="N2516" t="b">
            <v>0</v>
          </cell>
          <cell r="O2516">
            <v>4014</v>
          </cell>
        </row>
        <row r="2517">
          <cell r="E2517" t="str">
            <v>45MONTHLYMTEAMSTERS LOCAL UNION NUMBER 117</v>
          </cell>
          <cell r="F2517" t="str">
            <v>45</v>
          </cell>
          <cell r="G2517" t="str">
            <v>Monthly</v>
          </cell>
          <cell r="H2517" t="str">
            <v>M</v>
          </cell>
          <cell r="I2517">
            <v>4066</v>
          </cell>
          <cell r="J2517" t="str">
            <v>Teamsters Local Union Number 117</v>
          </cell>
          <cell r="K2517" t="str">
            <v>per Noli Benitez 201307</v>
          </cell>
          <cell r="L2517">
            <v>41456</v>
          </cell>
          <cell r="M2517">
            <v>11430</v>
          </cell>
          <cell r="N2517" t="b">
            <v>0</v>
          </cell>
          <cell r="O2517">
            <v>4066</v>
          </cell>
        </row>
        <row r="2518">
          <cell r="E2518" t="str">
            <v>45MONTHLYMWASHINGTON FEDERATION OF STATE EMPLOYEES</v>
          </cell>
          <cell r="F2518" t="str">
            <v>45</v>
          </cell>
          <cell r="G2518" t="str">
            <v>Monthly</v>
          </cell>
          <cell r="H2518" t="str">
            <v>M</v>
          </cell>
          <cell r="I2518">
            <v>4014</v>
          </cell>
          <cell r="J2518" t="str">
            <v>Washington Federation of State Employees</v>
          </cell>
          <cell r="K2518" t="str">
            <v>per DOP website</v>
          </cell>
          <cell r="L2518">
            <v>41456</v>
          </cell>
          <cell r="M2518">
            <v>25354</v>
          </cell>
          <cell r="N2518" t="b">
            <v>0</v>
          </cell>
          <cell r="O2518">
            <v>4014</v>
          </cell>
        </row>
        <row r="2519">
          <cell r="E2519" t="str">
            <v>45MONTHLYMWASHINGTON PUBLIC EMPLOYEES ASSOCIATION</v>
          </cell>
          <cell r="F2519" t="str">
            <v>45</v>
          </cell>
          <cell r="G2519" t="str">
            <v>Monthly</v>
          </cell>
          <cell r="H2519" t="str">
            <v>M</v>
          </cell>
          <cell r="I2519">
            <v>4014</v>
          </cell>
          <cell r="J2519" t="str">
            <v>Washington Public Employees Association</v>
          </cell>
          <cell r="K2519" t="str">
            <v>per DOP website</v>
          </cell>
          <cell r="L2519">
            <v>41456</v>
          </cell>
          <cell r="M2519">
            <v>29618</v>
          </cell>
          <cell r="N2519" t="b">
            <v>0</v>
          </cell>
          <cell r="O2519">
            <v>4014</v>
          </cell>
        </row>
        <row r="2520">
          <cell r="E2520" t="str">
            <v>45NMONTHLYACOALITION</v>
          </cell>
          <cell r="F2520" t="str">
            <v>45N</v>
          </cell>
          <cell r="G2520" t="str">
            <v>Monthly</v>
          </cell>
          <cell r="H2520" t="str">
            <v>A</v>
          </cell>
          <cell r="I2520">
            <v>3196</v>
          </cell>
          <cell r="J2520" t="str">
            <v>Coalition</v>
          </cell>
          <cell r="K2520" t="str">
            <v>45N1 - per DOP website</v>
          </cell>
          <cell r="L2520">
            <v>41456</v>
          </cell>
          <cell r="M2520">
            <v>20334</v>
          </cell>
          <cell r="N2520" t="b">
            <v>1</v>
          </cell>
          <cell r="O2520">
            <v>3196</v>
          </cell>
        </row>
        <row r="2521">
          <cell r="E2521" t="str">
            <v>45NMONTHLYANON-REPRESENTED STATE EMPLOYEES</v>
          </cell>
          <cell r="F2521" t="str">
            <v>45N</v>
          </cell>
          <cell r="G2521" t="str">
            <v>Monthly</v>
          </cell>
          <cell r="H2521" t="str">
            <v>A</v>
          </cell>
          <cell r="I2521">
            <v>3196</v>
          </cell>
          <cell r="J2521" t="str">
            <v>Non-Represented State Employees</v>
          </cell>
          <cell r="K2521" t="str">
            <v>45N - per DOP website</v>
          </cell>
          <cell r="L2521">
            <v>41456</v>
          </cell>
          <cell r="M2521">
            <v>14538</v>
          </cell>
          <cell r="N2521" t="b">
            <v>1</v>
          </cell>
          <cell r="O2521">
            <v>3196</v>
          </cell>
        </row>
        <row r="2522">
          <cell r="E2522" t="str">
            <v>45NMONTHLYASERVICE EMPLOYEES INTERNATIONAL UNION DISTRICT 1199 NW</v>
          </cell>
          <cell r="F2522" t="str">
            <v>45N</v>
          </cell>
          <cell r="G2522" t="str">
            <v>Monthly</v>
          </cell>
          <cell r="H2522" t="str">
            <v>A</v>
          </cell>
          <cell r="I2522">
            <v>3196</v>
          </cell>
          <cell r="J2522" t="str">
            <v>Service Employees International Union District 1199 NW</v>
          </cell>
          <cell r="K2522" t="str">
            <v>45N1 - per DOP website</v>
          </cell>
          <cell r="L2522">
            <v>41456</v>
          </cell>
          <cell r="M2522">
            <v>16470</v>
          </cell>
          <cell r="N2522" t="b">
            <v>1</v>
          </cell>
          <cell r="O2522">
            <v>3196</v>
          </cell>
        </row>
        <row r="2523">
          <cell r="E2523" t="str">
            <v>45NMONTHLYATEAMSTERS LOCAL UNION NUMBER 117</v>
          </cell>
          <cell r="F2523" t="str">
            <v>45N</v>
          </cell>
          <cell r="G2523" t="str">
            <v>Monthly</v>
          </cell>
          <cell r="H2523" t="str">
            <v>A</v>
          </cell>
          <cell r="I2523">
            <v>3236</v>
          </cell>
          <cell r="J2523" t="str">
            <v>Teamsters Local Union Number 117</v>
          </cell>
          <cell r="K2523" t="str">
            <v>45N2 - per DOP website</v>
          </cell>
          <cell r="L2523">
            <v>41456</v>
          </cell>
          <cell r="M2523">
            <v>22266</v>
          </cell>
          <cell r="N2523" t="b">
            <v>1</v>
          </cell>
          <cell r="O2523">
            <v>3236</v>
          </cell>
        </row>
        <row r="2524">
          <cell r="E2524" t="str">
            <v>45NMONTHLYAWASHINGTON FEDERATION OF STATE EMPLOYEES</v>
          </cell>
          <cell r="F2524" t="str">
            <v>45N</v>
          </cell>
          <cell r="G2524" t="str">
            <v>Monthly</v>
          </cell>
          <cell r="H2524" t="str">
            <v>A</v>
          </cell>
          <cell r="I2524">
            <v>3196</v>
          </cell>
          <cell r="J2524" t="str">
            <v>Washington Federation of State Employees</v>
          </cell>
          <cell r="K2524" t="str">
            <v>45N1 - per DOP website</v>
          </cell>
          <cell r="L2524">
            <v>41456</v>
          </cell>
          <cell r="M2524">
            <v>18402</v>
          </cell>
          <cell r="N2524" t="b">
            <v>1</v>
          </cell>
          <cell r="O2524">
            <v>3196</v>
          </cell>
        </row>
        <row r="2525">
          <cell r="E2525" t="str">
            <v>45NMONTHLYBCOALITION</v>
          </cell>
          <cell r="F2525" t="str">
            <v>45N</v>
          </cell>
          <cell r="G2525" t="str">
            <v>Monthly</v>
          </cell>
          <cell r="H2525" t="str">
            <v>B</v>
          </cell>
          <cell r="I2525">
            <v>3271</v>
          </cell>
          <cell r="J2525" t="str">
            <v>Coalition</v>
          </cell>
          <cell r="K2525" t="str">
            <v>45N1 - per DOP website</v>
          </cell>
          <cell r="L2525">
            <v>41456</v>
          </cell>
          <cell r="M2525">
            <v>20335</v>
          </cell>
          <cell r="N2525" t="b">
            <v>1</v>
          </cell>
          <cell r="O2525">
            <v>3271</v>
          </cell>
        </row>
        <row r="2526">
          <cell r="E2526" t="str">
            <v>45NMONTHLYBNON-REPRESENTED STATE EMPLOYEES</v>
          </cell>
          <cell r="F2526" t="str">
            <v>45N</v>
          </cell>
          <cell r="G2526" t="str">
            <v>Monthly</v>
          </cell>
          <cell r="H2526" t="str">
            <v>B</v>
          </cell>
          <cell r="I2526">
            <v>3271</v>
          </cell>
          <cell r="J2526" t="str">
            <v>Non-Represented State Employees</v>
          </cell>
          <cell r="K2526" t="str">
            <v>45N - per DOP website</v>
          </cell>
          <cell r="L2526">
            <v>41456</v>
          </cell>
          <cell r="M2526">
            <v>14539</v>
          </cell>
          <cell r="N2526" t="b">
            <v>1</v>
          </cell>
          <cell r="O2526">
            <v>3271</v>
          </cell>
        </row>
        <row r="2527">
          <cell r="E2527" t="str">
            <v>45NMONTHLYBSERVICE EMPLOYEES INTERNATIONAL UNION DISTRICT 1199 NW</v>
          </cell>
          <cell r="F2527" t="str">
            <v>45N</v>
          </cell>
          <cell r="G2527" t="str">
            <v>Monthly</v>
          </cell>
          <cell r="H2527" t="str">
            <v>B</v>
          </cell>
          <cell r="I2527">
            <v>3271</v>
          </cell>
          <cell r="J2527" t="str">
            <v>Service Employees International Union District 1199 NW</v>
          </cell>
          <cell r="K2527" t="str">
            <v>45N1 - per DOP website</v>
          </cell>
          <cell r="L2527">
            <v>41456</v>
          </cell>
          <cell r="M2527">
            <v>16471</v>
          </cell>
          <cell r="N2527" t="b">
            <v>1</v>
          </cell>
          <cell r="O2527">
            <v>3271</v>
          </cell>
        </row>
        <row r="2528">
          <cell r="E2528" t="str">
            <v>45NMONTHLYBTEAMSTERS LOCAL UNION NUMBER 117</v>
          </cell>
          <cell r="F2528" t="str">
            <v>45N</v>
          </cell>
          <cell r="G2528" t="str">
            <v>Monthly</v>
          </cell>
          <cell r="H2528" t="str">
            <v>B</v>
          </cell>
          <cell r="I2528">
            <v>3314</v>
          </cell>
          <cell r="J2528" t="str">
            <v>Teamsters Local Union Number 117</v>
          </cell>
          <cell r="K2528" t="str">
            <v>45N2 - per DOP website</v>
          </cell>
          <cell r="L2528">
            <v>41456</v>
          </cell>
          <cell r="M2528">
            <v>22267</v>
          </cell>
          <cell r="N2528" t="b">
            <v>1</v>
          </cell>
          <cell r="O2528">
            <v>3314</v>
          </cell>
        </row>
        <row r="2529">
          <cell r="E2529" t="str">
            <v>45NMONTHLYBWASHINGTON FEDERATION OF STATE EMPLOYEES</v>
          </cell>
          <cell r="F2529" t="str">
            <v>45N</v>
          </cell>
          <cell r="G2529" t="str">
            <v>Monthly</v>
          </cell>
          <cell r="H2529" t="str">
            <v>B</v>
          </cell>
          <cell r="I2529">
            <v>3271</v>
          </cell>
          <cell r="J2529" t="str">
            <v>Washington Federation of State Employees</v>
          </cell>
          <cell r="K2529" t="str">
            <v>45N1 - per DOP website</v>
          </cell>
          <cell r="L2529">
            <v>41456</v>
          </cell>
          <cell r="M2529">
            <v>18403</v>
          </cell>
          <cell r="N2529" t="b">
            <v>1</v>
          </cell>
          <cell r="O2529">
            <v>3271</v>
          </cell>
        </row>
        <row r="2530">
          <cell r="E2530" t="str">
            <v>45NMONTHLYCCOALITION</v>
          </cell>
          <cell r="F2530" t="str">
            <v>45N</v>
          </cell>
          <cell r="G2530" t="str">
            <v>Monthly</v>
          </cell>
          <cell r="H2530" t="str">
            <v>C</v>
          </cell>
          <cell r="I2530">
            <v>3351</v>
          </cell>
          <cell r="J2530" t="str">
            <v>Coalition</v>
          </cell>
          <cell r="K2530" t="str">
            <v>45N1 - per DOP website</v>
          </cell>
          <cell r="L2530">
            <v>41456</v>
          </cell>
          <cell r="M2530">
            <v>20336</v>
          </cell>
          <cell r="N2530" t="b">
            <v>1</v>
          </cell>
          <cell r="O2530">
            <v>3351</v>
          </cell>
        </row>
        <row r="2531">
          <cell r="E2531" t="str">
            <v>45NMONTHLYCNON-REPRESENTED STATE EMPLOYEES</v>
          </cell>
          <cell r="F2531" t="str">
            <v>45N</v>
          </cell>
          <cell r="G2531" t="str">
            <v>Monthly</v>
          </cell>
          <cell r="H2531" t="str">
            <v>C</v>
          </cell>
          <cell r="I2531">
            <v>3351</v>
          </cell>
          <cell r="J2531" t="str">
            <v>Non-Represented State Employees</v>
          </cell>
          <cell r="K2531" t="str">
            <v>45N - per DOP website</v>
          </cell>
          <cell r="L2531">
            <v>41456</v>
          </cell>
          <cell r="M2531">
            <v>14540</v>
          </cell>
          <cell r="N2531" t="b">
            <v>1</v>
          </cell>
          <cell r="O2531">
            <v>3351</v>
          </cell>
        </row>
        <row r="2532">
          <cell r="E2532" t="str">
            <v>45NMONTHLYCSERVICE EMPLOYEES INTERNATIONAL UNION DISTRICT 1199 NW</v>
          </cell>
          <cell r="F2532" t="str">
            <v>45N</v>
          </cell>
          <cell r="G2532" t="str">
            <v>Monthly</v>
          </cell>
          <cell r="H2532" t="str">
            <v>C</v>
          </cell>
          <cell r="I2532">
            <v>3351</v>
          </cell>
          <cell r="J2532" t="str">
            <v>Service Employees International Union District 1199 NW</v>
          </cell>
          <cell r="K2532" t="str">
            <v>45N1 - per DOP website</v>
          </cell>
          <cell r="L2532">
            <v>41456</v>
          </cell>
          <cell r="M2532">
            <v>16472</v>
          </cell>
          <cell r="N2532" t="b">
            <v>1</v>
          </cell>
          <cell r="O2532">
            <v>3351</v>
          </cell>
        </row>
        <row r="2533">
          <cell r="E2533" t="str">
            <v>45NMONTHLYCTEAMSTERS LOCAL UNION NUMBER 117</v>
          </cell>
          <cell r="F2533" t="str">
            <v>45N</v>
          </cell>
          <cell r="G2533" t="str">
            <v>Monthly</v>
          </cell>
          <cell r="H2533" t="str">
            <v>C</v>
          </cell>
          <cell r="I2533">
            <v>3394</v>
          </cell>
          <cell r="J2533" t="str">
            <v>Teamsters Local Union Number 117</v>
          </cell>
          <cell r="K2533" t="str">
            <v>45N2 - per DOP website</v>
          </cell>
          <cell r="L2533">
            <v>41456</v>
          </cell>
          <cell r="M2533">
            <v>22268</v>
          </cell>
          <cell r="N2533" t="b">
            <v>1</v>
          </cell>
          <cell r="O2533">
            <v>3394</v>
          </cell>
        </row>
        <row r="2534">
          <cell r="E2534" t="str">
            <v>45NMONTHLYCWASHINGTON FEDERATION OF STATE EMPLOYEES</v>
          </cell>
          <cell r="F2534" t="str">
            <v>45N</v>
          </cell>
          <cell r="G2534" t="str">
            <v>Monthly</v>
          </cell>
          <cell r="H2534" t="str">
            <v>C</v>
          </cell>
          <cell r="I2534">
            <v>3351</v>
          </cell>
          <cell r="J2534" t="str">
            <v>Washington Federation of State Employees</v>
          </cell>
          <cell r="K2534" t="str">
            <v>45N1 - per DOP website</v>
          </cell>
          <cell r="L2534">
            <v>41456</v>
          </cell>
          <cell r="M2534">
            <v>18404</v>
          </cell>
          <cell r="N2534" t="b">
            <v>1</v>
          </cell>
          <cell r="O2534">
            <v>3351</v>
          </cell>
        </row>
        <row r="2535">
          <cell r="E2535" t="str">
            <v>45NMONTHLYDCOALITION</v>
          </cell>
          <cell r="F2535" t="str">
            <v>45N</v>
          </cell>
          <cell r="G2535" t="str">
            <v>Monthly</v>
          </cell>
          <cell r="H2535" t="str">
            <v>D</v>
          </cell>
          <cell r="I2535">
            <v>3430</v>
          </cell>
          <cell r="J2535" t="str">
            <v>Coalition</v>
          </cell>
          <cell r="K2535" t="str">
            <v>45N1 - per DOP website</v>
          </cell>
          <cell r="L2535">
            <v>41456</v>
          </cell>
          <cell r="M2535">
            <v>20337</v>
          </cell>
          <cell r="N2535" t="b">
            <v>1</v>
          </cell>
          <cell r="O2535">
            <v>3430</v>
          </cell>
        </row>
        <row r="2536">
          <cell r="E2536" t="str">
            <v>45NMONTHLYDNON-REPRESENTED STATE EMPLOYEES</v>
          </cell>
          <cell r="F2536" t="str">
            <v>45N</v>
          </cell>
          <cell r="G2536" t="str">
            <v>Monthly</v>
          </cell>
          <cell r="H2536" t="str">
            <v>D</v>
          </cell>
          <cell r="I2536">
            <v>3430</v>
          </cell>
          <cell r="J2536" t="str">
            <v>Non-Represented State Employees</v>
          </cell>
          <cell r="K2536" t="str">
            <v>45N - per DOP website</v>
          </cell>
          <cell r="L2536">
            <v>41456</v>
          </cell>
          <cell r="M2536">
            <v>14541</v>
          </cell>
          <cell r="N2536" t="b">
            <v>1</v>
          </cell>
          <cell r="O2536">
            <v>3430</v>
          </cell>
        </row>
        <row r="2537">
          <cell r="E2537" t="str">
            <v>45NMONTHLYDSERVICE EMPLOYEES INTERNATIONAL UNION DISTRICT 1199 NW</v>
          </cell>
          <cell r="F2537" t="str">
            <v>45N</v>
          </cell>
          <cell r="G2537" t="str">
            <v>Monthly</v>
          </cell>
          <cell r="H2537" t="str">
            <v>D</v>
          </cell>
          <cell r="I2537">
            <v>3430</v>
          </cell>
          <cell r="J2537" t="str">
            <v>Service Employees International Union District 1199 NW</v>
          </cell>
          <cell r="K2537" t="str">
            <v>45N1 - per DOP website</v>
          </cell>
          <cell r="L2537">
            <v>41456</v>
          </cell>
          <cell r="M2537">
            <v>16473</v>
          </cell>
          <cell r="N2537" t="b">
            <v>1</v>
          </cell>
          <cell r="O2537">
            <v>3430</v>
          </cell>
        </row>
        <row r="2538">
          <cell r="E2538" t="str">
            <v>45NMONTHLYDTEAMSTERS LOCAL UNION NUMBER 117</v>
          </cell>
          <cell r="F2538" t="str">
            <v>45N</v>
          </cell>
          <cell r="G2538" t="str">
            <v>Monthly</v>
          </cell>
          <cell r="H2538" t="str">
            <v>D</v>
          </cell>
          <cell r="I2538">
            <v>3475</v>
          </cell>
          <cell r="J2538" t="str">
            <v>Teamsters Local Union Number 117</v>
          </cell>
          <cell r="K2538" t="str">
            <v>45N2 - per DOP website</v>
          </cell>
          <cell r="L2538">
            <v>41456</v>
          </cell>
          <cell r="M2538">
            <v>22269</v>
          </cell>
          <cell r="N2538" t="b">
            <v>1</v>
          </cell>
          <cell r="O2538">
            <v>3475</v>
          </cell>
        </row>
        <row r="2539">
          <cell r="E2539" t="str">
            <v>45NMONTHLYDWASHINGTON FEDERATION OF STATE EMPLOYEES</v>
          </cell>
          <cell r="F2539" t="str">
            <v>45N</v>
          </cell>
          <cell r="G2539" t="str">
            <v>Monthly</v>
          </cell>
          <cell r="H2539" t="str">
            <v>D</v>
          </cell>
          <cell r="I2539">
            <v>3430</v>
          </cell>
          <cell r="J2539" t="str">
            <v>Washington Federation of State Employees</v>
          </cell>
          <cell r="K2539" t="str">
            <v>45N1 - per DOP website</v>
          </cell>
          <cell r="L2539">
            <v>41456</v>
          </cell>
          <cell r="M2539">
            <v>18405</v>
          </cell>
          <cell r="N2539" t="b">
            <v>1</v>
          </cell>
          <cell r="O2539">
            <v>3430</v>
          </cell>
        </row>
        <row r="2540">
          <cell r="E2540" t="str">
            <v>45NMONTHLYECOALITION</v>
          </cell>
          <cell r="F2540" t="str">
            <v>45N</v>
          </cell>
          <cell r="G2540" t="str">
            <v>Monthly</v>
          </cell>
          <cell r="H2540" t="str">
            <v>E</v>
          </cell>
          <cell r="I2540">
            <v>3519</v>
          </cell>
          <cell r="J2540" t="str">
            <v>Coalition</v>
          </cell>
          <cell r="K2540" t="str">
            <v>45N1 - per DOP website</v>
          </cell>
          <cell r="L2540">
            <v>41456</v>
          </cell>
          <cell r="M2540">
            <v>20338</v>
          </cell>
          <cell r="N2540" t="b">
            <v>1</v>
          </cell>
          <cell r="O2540">
            <v>3519</v>
          </cell>
        </row>
        <row r="2541">
          <cell r="E2541" t="str">
            <v>45NMONTHLYENON-REPRESENTED STATE EMPLOYEES</v>
          </cell>
          <cell r="F2541" t="str">
            <v>45N</v>
          </cell>
          <cell r="G2541" t="str">
            <v>Monthly</v>
          </cell>
          <cell r="H2541" t="str">
            <v>E</v>
          </cell>
          <cell r="I2541">
            <v>3519</v>
          </cell>
          <cell r="J2541" t="str">
            <v>Non-Represented State Employees</v>
          </cell>
          <cell r="K2541" t="str">
            <v>45N - per DOP website</v>
          </cell>
          <cell r="L2541">
            <v>41456</v>
          </cell>
          <cell r="M2541">
            <v>14542</v>
          </cell>
          <cell r="N2541" t="b">
            <v>1</v>
          </cell>
          <cell r="O2541">
            <v>3519</v>
          </cell>
        </row>
        <row r="2542">
          <cell r="E2542" t="str">
            <v>45NMONTHLYESERVICE EMPLOYEES INTERNATIONAL UNION DISTRICT 1199 NW</v>
          </cell>
          <cell r="F2542" t="str">
            <v>45N</v>
          </cell>
          <cell r="G2542" t="str">
            <v>Monthly</v>
          </cell>
          <cell r="H2542" t="str">
            <v>E</v>
          </cell>
          <cell r="I2542">
            <v>3519</v>
          </cell>
          <cell r="J2542" t="str">
            <v>Service Employees International Union District 1199 NW</v>
          </cell>
          <cell r="K2542" t="str">
            <v>45N1 - per DOP website</v>
          </cell>
          <cell r="L2542">
            <v>41456</v>
          </cell>
          <cell r="M2542">
            <v>16474</v>
          </cell>
          <cell r="N2542" t="b">
            <v>1</v>
          </cell>
          <cell r="O2542">
            <v>3519</v>
          </cell>
        </row>
        <row r="2543">
          <cell r="E2543" t="str">
            <v>45NMONTHLYETEAMSTERS LOCAL UNION NUMBER 117</v>
          </cell>
          <cell r="F2543" t="str">
            <v>45N</v>
          </cell>
          <cell r="G2543" t="str">
            <v>Monthly</v>
          </cell>
          <cell r="H2543" t="str">
            <v>E</v>
          </cell>
          <cell r="I2543">
            <v>3563</v>
          </cell>
          <cell r="J2543" t="str">
            <v>Teamsters Local Union Number 117</v>
          </cell>
          <cell r="K2543" t="str">
            <v>45N2 - per DOP website</v>
          </cell>
          <cell r="L2543">
            <v>41456</v>
          </cell>
          <cell r="M2543">
            <v>22270</v>
          </cell>
          <cell r="N2543" t="b">
            <v>1</v>
          </cell>
          <cell r="O2543">
            <v>3563</v>
          </cell>
        </row>
        <row r="2544">
          <cell r="E2544" t="str">
            <v>45NMONTHLYEWASHINGTON FEDERATION OF STATE EMPLOYEES</v>
          </cell>
          <cell r="F2544" t="str">
            <v>45N</v>
          </cell>
          <cell r="G2544" t="str">
            <v>Monthly</v>
          </cell>
          <cell r="H2544" t="str">
            <v>E</v>
          </cell>
          <cell r="I2544">
            <v>3519</v>
          </cell>
          <cell r="J2544" t="str">
            <v>Washington Federation of State Employees</v>
          </cell>
          <cell r="K2544" t="str">
            <v>45N1 - per DOP website</v>
          </cell>
          <cell r="L2544">
            <v>41456</v>
          </cell>
          <cell r="M2544">
            <v>18406</v>
          </cell>
          <cell r="N2544" t="b">
            <v>1</v>
          </cell>
          <cell r="O2544">
            <v>3519</v>
          </cell>
        </row>
        <row r="2545">
          <cell r="E2545" t="str">
            <v>45NMONTHLYFCOALITION</v>
          </cell>
          <cell r="F2545" t="str">
            <v>45N</v>
          </cell>
          <cell r="G2545" t="str">
            <v>Monthly</v>
          </cell>
          <cell r="H2545" t="str">
            <v>F</v>
          </cell>
          <cell r="I2545">
            <v>3607</v>
          </cell>
          <cell r="J2545" t="str">
            <v>Coalition</v>
          </cell>
          <cell r="K2545" t="str">
            <v>45N1 - per DOP website</v>
          </cell>
          <cell r="L2545">
            <v>41456</v>
          </cell>
          <cell r="M2545">
            <v>20339</v>
          </cell>
          <cell r="N2545" t="b">
            <v>1</v>
          </cell>
          <cell r="O2545">
            <v>3607</v>
          </cell>
        </row>
        <row r="2546">
          <cell r="E2546" t="str">
            <v>45NMONTHLYFNON-REPRESENTED STATE EMPLOYEES</v>
          </cell>
          <cell r="F2546" t="str">
            <v>45N</v>
          </cell>
          <cell r="G2546" t="str">
            <v>Monthly</v>
          </cell>
          <cell r="H2546" t="str">
            <v>F</v>
          </cell>
          <cell r="I2546">
            <v>3607</v>
          </cell>
          <cell r="J2546" t="str">
            <v>Non-Represented State Employees</v>
          </cell>
          <cell r="K2546" t="str">
            <v>45N - per DOP website</v>
          </cell>
          <cell r="L2546">
            <v>41456</v>
          </cell>
          <cell r="M2546">
            <v>14543</v>
          </cell>
          <cell r="N2546" t="b">
            <v>1</v>
          </cell>
          <cell r="O2546">
            <v>3607</v>
          </cell>
        </row>
        <row r="2547">
          <cell r="E2547" t="str">
            <v>45NMONTHLYFSERVICE EMPLOYEES INTERNATIONAL UNION DISTRICT 1199 NW</v>
          </cell>
          <cell r="F2547" t="str">
            <v>45N</v>
          </cell>
          <cell r="G2547" t="str">
            <v>Monthly</v>
          </cell>
          <cell r="H2547" t="str">
            <v>F</v>
          </cell>
          <cell r="I2547">
            <v>3607</v>
          </cell>
          <cell r="J2547" t="str">
            <v>Service Employees International Union District 1199 NW</v>
          </cell>
          <cell r="K2547" t="str">
            <v>45N1 - per DOP website</v>
          </cell>
          <cell r="L2547">
            <v>41456</v>
          </cell>
          <cell r="M2547">
            <v>16475</v>
          </cell>
          <cell r="N2547" t="b">
            <v>1</v>
          </cell>
          <cell r="O2547">
            <v>3607</v>
          </cell>
        </row>
        <row r="2548">
          <cell r="E2548" t="str">
            <v>45NMONTHLYFTEAMSTERS LOCAL UNION NUMBER 117</v>
          </cell>
          <cell r="F2548" t="str">
            <v>45N</v>
          </cell>
          <cell r="G2548" t="str">
            <v>Monthly</v>
          </cell>
          <cell r="H2548" t="str">
            <v>F</v>
          </cell>
          <cell r="I2548">
            <v>3653</v>
          </cell>
          <cell r="J2548" t="str">
            <v>Teamsters Local Union Number 117</v>
          </cell>
          <cell r="K2548" t="str">
            <v>45N2 - per DOP website</v>
          </cell>
          <cell r="L2548">
            <v>41456</v>
          </cell>
          <cell r="M2548">
            <v>22271</v>
          </cell>
          <cell r="N2548" t="b">
            <v>1</v>
          </cell>
          <cell r="O2548">
            <v>3653</v>
          </cell>
        </row>
        <row r="2549">
          <cell r="E2549" t="str">
            <v>45NMONTHLYFWASHINGTON FEDERATION OF STATE EMPLOYEES</v>
          </cell>
          <cell r="F2549" t="str">
            <v>45N</v>
          </cell>
          <cell r="G2549" t="str">
            <v>Monthly</v>
          </cell>
          <cell r="H2549" t="str">
            <v>F</v>
          </cell>
          <cell r="I2549">
            <v>3607</v>
          </cell>
          <cell r="J2549" t="str">
            <v>Washington Federation of State Employees</v>
          </cell>
          <cell r="K2549" t="str">
            <v>45N1 - per DOP website</v>
          </cell>
          <cell r="L2549">
            <v>41456</v>
          </cell>
          <cell r="M2549">
            <v>18407</v>
          </cell>
          <cell r="N2549" t="b">
            <v>1</v>
          </cell>
          <cell r="O2549">
            <v>3607</v>
          </cell>
        </row>
        <row r="2550">
          <cell r="E2550" t="str">
            <v>45NMONTHLYGCOALITION</v>
          </cell>
          <cell r="F2550" t="str">
            <v>45N</v>
          </cell>
          <cell r="G2550" t="str">
            <v>Monthly</v>
          </cell>
          <cell r="H2550" t="str">
            <v>G</v>
          </cell>
          <cell r="I2550">
            <v>3696</v>
          </cell>
          <cell r="J2550" t="str">
            <v>Coalition</v>
          </cell>
          <cell r="K2550" t="str">
            <v>45N1 - per DOP website</v>
          </cell>
          <cell r="L2550">
            <v>41456</v>
          </cell>
          <cell r="M2550">
            <v>20340</v>
          </cell>
          <cell r="N2550" t="b">
            <v>1</v>
          </cell>
          <cell r="O2550">
            <v>3696</v>
          </cell>
        </row>
        <row r="2551">
          <cell r="E2551" t="str">
            <v>45NMONTHLYGNON-REPRESENTED STATE EMPLOYEES</v>
          </cell>
          <cell r="F2551" t="str">
            <v>45N</v>
          </cell>
          <cell r="G2551" t="str">
            <v>Monthly</v>
          </cell>
          <cell r="H2551" t="str">
            <v>G</v>
          </cell>
          <cell r="I2551">
            <v>3696</v>
          </cell>
          <cell r="J2551" t="str">
            <v>Non-Represented State Employees</v>
          </cell>
          <cell r="K2551" t="str">
            <v>45N - per DOP website</v>
          </cell>
          <cell r="L2551">
            <v>41456</v>
          </cell>
          <cell r="M2551">
            <v>14544</v>
          </cell>
          <cell r="N2551" t="b">
            <v>1</v>
          </cell>
          <cell r="O2551">
            <v>3696</v>
          </cell>
        </row>
        <row r="2552">
          <cell r="E2552" t="str">
            <v>45NMONTHLYGSERVICE EMPLOYEES INTERNATIONAL UNION DISTRICT 1199 NW</v>
          </cell>
          <cell r="F2552" t="str">
            <v>45N</v>
          </cell>
          <cell r="G2552" t="str">
            <v>Monthly</v>
          </cell>
          <cell r="H2552" t="str">
            <v>G</v>
          </cell>
          <cell r="I2552">
            <v>3696</v>
          </cell>
          <cell r="J2552" t="str">
            <v>Service Employees International Union District 1199 NW</v>
          </cell>
          <cell r="K2552" t="str">
            <v>45N1 - per DOP website</v>
          </cell>
          <cell r="L2552">
            <v>41456</v>
          </cell>
          <cell r="M2552">
            <v>16476</v>
          </cell>
          <cell r="N2552" t="b">
            <v>1</v>
          </cell>
          <cell r="O2552">
            <v>3696</v>
          </cell>
        </row>
        <row r="2553">
          <cell r="E2553" t="str">
            <v>45NMONTHLYGTEAMSTERS LOCAL UNION NUMBER 117</v>
          </cell>
          <cell r="F2553" t="str">
            <v>45N</v>
          </cell>
          <cell r="G2553" t="str">
            <v>Monthly</v>
          </cell>
          <cell r="H2553" t="str">
            <v>G</v>
          </cell>
          <cell r="I2553">
            <v>3744</v>
          </cell>
          <cell r="J2553" t="str">
            <v>Teamsters Local Union Number 117</v>
          </cell>
          <cell r="K2553" t="str">
            <v>45N2 - per DOP website</v>
          </cell>
          <cell r="L2553">
            <v>41456</v>
          </cell>
          <cell r="M2553">
            <v>22272</v>
          </cell>
          <cell r="N2553" t="b">
            <v>1</v>
          </cell>
          <cell r="O2553">
            <v>3744</v>
          </cell>
        </row>
        <row r="2554">
          <cell r="E2554" t="str">
            <v>45NMONTHLYGWASHINGTON FEDERATION OF STATE EMPLOYEES</v>
          </cell>
          <cell r="F2554" t="str">
            <v>45N</v>
          </cell>
          <cell r="G2554" t="str">
            <v>Monthly</v>
          </cell>
          <cell r="H2554" t="str">
            <v>G</v>
          </cell>
          <cell r="I2554">
            <v>3696</v>
          </cell>
          <cell r="J2554" t="str">
            <v>Washington Federation of State Employees</v>
          </cell>
          <cell r="K2554" t="str">
            <v>45N1 - per DOP website</v>
          </cell>
          <cell r="L2554">
            <v>41456</v>
          </cell>
          <cell r="M2554">
            <v>18408</v>
          </cell>
          <cell r="N2554" t="b">
            <v>1</v>
          </cell>
          <cell r="O2554">
            <v>3696</v>
          </cell>
        </row>
        <row r="2555">
          <cell r="E2555" t="str">
            <v>45NMONTHLYHCOALITION</v>
          </cell>
          <cell r="F2555" t="str">
            <v>45N</v>
          </cell>
          <cell r="G2555" t="str">
            <v>Monthly</v>
          </cell>
          <cell r="H2555" t="str">
            <v>H</v>
          </cell>
          <cell r="I2555">
            <v>3791</v>
          </cell>
          <cell r="J2555" t="str">
            <v>Coalition</v>
          </cell>
          <cell r="K2555" t="str">
            <v>45N1 - per DOP website</v>
          </cell>
          <cell r="L2555">
            <v>41456</v>
          </cell>
          <cell r="M2555">
            <v>20341</v>
          </cell>
          <cell r="N2555" t="b">
            <v>1</v>
          </cell>
          <cell r="O2555">
            <v>3791</v>
          </cell>
        </row>
        <row r="2556">
          <cell r="E2556" t="str">
            <v>45NMONTHLYHNON-REPRESENTED STATE EMPLOYEES</v>
          </cell>
          <cell r="F2556" t="str">
            <v>45N</v>
          </cell>
          <cell r="G2556" t="str">
            <v>Monthly</v>
          </cell>
          <cell r="H2556" t="str">
            <v>H</v>
          </cell>
          <cell r="I2556">
            <v>3791</v>
          </cell>
          <cell r="J2556" t="str">
            <v>Non-Represented State Employees</v>
          </cell>
          <cell r="K2556" t="str">
            <v>45N - per DOP website</v>
          </cell>
          <cell r="L2556">
            <v>41456</v>
          </cell>
          <cell r="M2556">
            <v>14545</v>
          </cell>
          <cell r="N2556" t="b">
            <v>1</v>
          </cell>
          <cell r="O2556">
            <v>3791</v>
          </cell>
        </row>
        <row r="2557">
          <cell r="E2557" t="str">
            <v>45NMONTHLYHSERVICE EMPLOYEES INTERNATIONAL UNION DISTRICT 1199 NW</v>
          </cell>
          <cell r="F2557" t="str">
            <v>45N</v>
          </cell>
          <cell r="G2557" t="str">
            <v>Monthly</v>
          </cell>
          <cell r="H2557" t="str">
            <v>H</v>
          </cell>
          <cell r="I2557">
            <v>3791</v>
          </cell>
          <cell r="J2557" t="str">
            <v>Service Employees International Union District 1199 NW</v>
          </cell>
          <cell r="K2557" t="str">
            <v>45N1 - per DOP website</v>
          </cell>
          <cell r="L2557">
            <v>41456</v>
          </cell>
          <cell r="M2557">
            <v>16477</v>
          </cell>
          <cell r="N2557" t="b">
            <v>1</v>
          </cell>
          <cell r="O2557">
            <v>3791</v>
          </cell>
        </row>
        <row r="2558">
          <cell r="E2558" t="str">
            <v>45NMONTHLYHTEAMSTERS LOCAL UNION NUMBER 117</v>
          </cell>
          <cell r="F2558" t="str">
            <v>45N</v>
          </cell>
          <cell r="G2558" t="str">
            <v>Monthly</v>
          </cell>
          <cell r="H2558" t="str">
            <v>H</v>
          </cell>
          <cell r="I2558">
            <v>3840</v>
          </cell>
          <cell r="J2558" t="str">
            <v>Teamsters Local Union Number 117</v>
          </cell>
          <cell r="K2558" t="str">
            <v>45N2 - per DOP website</v>
          </cell>
          <cell r="L2558">
            <v>41456</v>
          </cell>
          <cell r="M2558">
            <v>22273</v>
          </cell>
          <cell r="N2558" t="b">
            <v>1</v>
          </cell>
          <cell r="O2558">
            <v>3840</v>
          </cell>
        </row>
        <row r="2559">
          <cell r="E2559" t="str">
            <v>45NMONTHLYHWASHINGTON FEDERATION OF STATE EMPLOYEES</v>
          </cell>
          <cell r="F2559" t="str">
            <v>45N</v>
          </cell>
          <cell r="G2559" t="str">
            <v>Monthly</v>
          </cell>
          <cell r="H2559" t="str">
            <v>H</v>
          </cell>
          <cell r="I2559">
            <v>3791</v>
          </cell>
          <cell r="J2559" t="str">
            <v>Washington Federation of State Employees</v>
          </cell>
          <cell r="K2559" t="str">
            <v>45N1 - per DOP website</v>
          </cell>
          <cell r="L2559">
            <v>41456</v>
          </cell>
          <cell r="M2559">
            <v>18409</v>
          </cell>
          <cell r="N2559" t="b">
            <v>1</v>
          </cell>
          <cell r="O2559">
            <v>3791</v>
          </cell>
        </row>
        <row r="2560">
          <cell r="E2560" t="str">
            <v>45NMONTHLYICOALITION</v>
          </cell>
          <cell r="F2560" t="str">
            <v>45N</v>
          </cell>
          <cell r="G2560" t="str">
            <v>Monthly</v>
          </cell>
          <cell r="H2560" t="str">
            <v>I</v>
          </cell>
          <cell r="I2560">
            <v>3881</v>
          </cell>
          <cell r="J2560" t="str">
            <v>Coalition</v>
          </cell>
          <cell r="K2560" t="str">
            <v>45N1 - per DOP website</v>
          </cell>
          <cell r="L2560">
            <v>41456</v>
          </cell>
          <cell r="M2560">
            <v>20342</v>
          </cell>
          <cell r="N2560" t="b">
            <v>1</v>
          </cell>
          <cell r="O2560">
            <v>3881</v>
          </cell>
        </row>
        <row r="2561">
          <cell r="E2561" t="str">
            <v>45NMONTHLYINON-REPRESENTED STATE EMPLOYEES</v>
          </cell>
          <cell r="F2561" t="str">
            <v>45N</v>
          </cell>
          <cell r="G2561" t="str">
            <v>Monthly</v>
          </cell>
          <cell r="H2561" t="str">
            <v>I</v>
          </cell>
          <cell r="I2561">
            <v>3881</v>
          </cell>
          <cell r="J2561" t="str">
            <v>Non-Represented State Employees</v>
          </cell>
          <cell r="K2561" t="str">
            <v>45N - per DOP website</v>
          </cell>
          <cell r="L2561">
            <v>41456</v>
          </cell>
          <cell r="M2561">
            <v>14546</v>
          </cell>
          <cell r="N2561" t="b">
            <v>1</v>
          </cell>
          <cell r="O2561">
            <v>3881</v>
          </cell>
        </row>
        <row r="2562">
          <cell r="E2562" t="str">
            <v>45NMONTHLYISERVICE EMPLOYEES INTERNATIONAL UNION DISTRICT 1199 NW</v>
          </cell>
          <cell r="F2562" t="str">
            <v>45N</v>
          </cell>
          <cell r="G2562" t="str">
            <v>Monthly</v>
          </cell>
          <cell r="H2562" t="str">
            <v>I</v>
          </cell>
          <cell r="I2562">
            <v>3881</v>
          </cell>
          <cell r="J2562" t="str">
            <v>Service Employees International Union District 1199 NW</v>
          </cell>
          <cell r="K2562" t="str">
            <v>45N1 - per DOP website</v>
          </cell>
          <cell r="L2562">
            <v>41456</v>
          </cell>
          <cell r="M2562">
            <v>16478</v>
          </cell>
          <cell r="N2562" t="b">
            <v>1</v>
          </cell>
          <cell r="O2562">
            <v>3881</v>
          </cell>
        </row>
        <row r="2563">
          <cell r="E2563" t="str">
            <v>45NMONTHLYITEAMSTERS LOCAL UNION NUMBER 117</v>
          </cell>
          <cell r="F2563" t="str">
            <v>45N</v>
          </cell>
          <cell r="G2563" t="str">
            <v>Monthly</v>
          </cell>
          <cell r="H2563" t="str">
            <v>I</v>
          </cell>
          <cell r="I2563">
            <v>3930</v>
          </cell>
          <cell r="J2563" t="str">
            <v>Teamsters Local Union Number 117</v>
          </cell>
          <cell r="K2563" t="str">
            <v>45N2 - per DOP website</v>
          </cell>
          <cell r="L2563">
            <v>41456</v>
          </cell>
          <cell r="M2563">
            <v>22274</v>
          </cell>
          <cell r="N2563" t="b">
            <v>1</v>
          </cell>
          <cell r="O2563">
            <v>3930</v>
          </cell>
        </row>
        <row r="2564">
          <cell r="E2564" t="str">
            <v>45NMONTHLYIWASHINGTON FEDERATION OF STATE EMPLOYEES</v>
          </cell>
          <cell r="F2564" t="str">
            <v>45N</v>
          </cell>
          <cell r="G2564" t="str">
            <v>Monthly</v>
          </cell>
          <cell r="H2564" t="str">
            <v>I</v>
          </cell>
          <cell r="I2564">
            <v>3881</v>
          </cell>
          <cell r="J2564" t="str">
            <v>Washington Federation of State Employees</v>
          </cell>
          <cell r="K2564" t="str">
            <v>45N1 - per DOP website</v>
          </cell>
          <cell r="L2564">
            <v>41456</v>
          </cell>
          <cell r="M2564">
            <v>18410</v>
          </cell>
          <cell r="N2564" t="b">
            <v>1</v>
          </cell>
          <cell r="O2564">
            <v>3881</v>
          </cell>
        </row>
        <row r="2565">
          <cell r="E2565" t="str">
            <v>45NMONTHLYJCOALITION</v>
          </cell>
          <cell r="F2565" t="str">
            <v>45N</v>
          </cell>
          <cell r="G2565" t="str">
            <v>Monthly</v>
          </cell>
          <cell r="H2565" t="str">
            <v>J</v>
          </cell>
          <cell r="I2565">
            <v>3979</v>
          </cell>
          <cell r="J2565" t="str">
            <v>Coalition</v>
          </cell>
          <cell r="K2565" t="str">
            <v>45N1 - per DOP website</v>
          </cell>
          <cell r="L2565">
            <v>41456</v>
          </cell>
          <cell r="M2565">
            <v>20343</v>
          </cell>
          <cell r="N2565" t="b">
            <v>1</v>
          </cell>
          <cell r="O2565">
            <v>3979</v>
          </cell>
        </row>
        <row r="2566">
          <cell r="E2566" t="str">
            <v>45NMONTHLYJNON-REPRESENTED STATE EMPLOYEES</v>
          </cell>
          <cell r="F2566" t="str">
            <v>45N</v>
          </cell>
          <cell r="G2566" t="str">
            <v>Monthly</v>
          </cell>
          <cell r="H2566" t="str">
            <v>J</v>
          </cell>
          <cell r="I2566">
            <v>3979</v>
          </cell>
          <cell r="J2566" t="str">
            <v>Non-Represented State Employees</v>
          </cell>
          <cell r="K2566" t="str">
            <v>45N - per DOP website</v>
          </cell>
          <cell r="L2566">
            <v>41456</v>
          </cell>
          <cell r="M2566">
            <v>14547</v>
          </cell>
          <cell r="N2566" t="b">
            <v>1</v>
          </cell>
          <cell r="O2566">
            <v>3979</v>
          </cell>
        </row>
        <row r="2567">
          <cell r="E2567" t="str">
            <v>45NMONTHLYJSERVICE EMPLOYEES INTERNATIONAL UNION DISTRICT 1199 NW</v>
          </cell>
          <cell r="F2567" t="str">
            <v>45N</v>
          </cell>
          <cell r="G2567" t="str">
            <v>Monthly</v>
          </cell>
          <cell r="H2567" t="str">
            <v>J</v>
          </cell>
          <cell r="I2567">
            <v>3979</v>
          </cell>
          <cell r="J2567" t="str">
            <v>Service Employees International Union District 1199 NW</v>
          </cell>
          <cell r="K2567" t="str">
            <v>45N1 - per DOP website</v>
          </cell>
          <cell r="L2567">
            <v>41456</v>
          </cell>
          <cell r="M2567">
            <v>16479</v>
          </cell>
          <cell r="N2567" t="b">
            <v>1</v>
          </cell>
          <cell r="O2567">
            <v>3979</v>
          </cell>
        </row>
        <row r="2568">
          <cell r="E2568" t="str">
            <v>45NMONTHLYJTEAMSTERS LOCAL UNION NUMBER 117</v>
          </cell>
          <cell r="F2568" t="str">
            <v>45N</v>
          </cell>
          <cell r="G2568" t="str">
            <v>Monthly</v>
          </cell>
          <cell r="H2568" t="str">
            <v>J</v>
          </cell>
          <cell r="I2568">
            <v>4029</v>
          </cell>
          <cell r="J2568" t="str">
            <v>Teamsters Local Union Number 117</v>
          </cell>
          <cell r="K2568" t="str">
            <v>45N2 - per DOP website</v>
          </cell>
          <cell r="L2568">
            <v>41456</v>
          </cell>
          <cell r="M2568">
            <v>22275</v>
          </cell>
          <cell r="N2568" t="b">
            <v>1</v>
          </cell>
          <cell r="O2568">
            <v>4029</v>
          </cell>
        </row>
        <row r="2569">
          <cell r="E2569" t="str">
            <v>45NMONTHLYJWASHINGTON FEDERATION OF STATE EMPLOYEES</v>
          </cell>
          <cell r="F2569" t="str">
            <v>45N</v>
          </cell>
          <cell r="G2569" t="str">
            <v>Monthly</v>
          </cell>
          <cell r="H2569" t="str">
            <v>J</v>
          </cell>
          <cell r="I2569">
            <v>3979</v>
          </cell>
          <cell r="J2569" t="str">
            <v>Washington Federation of State Employees</v>
          </cell>
          <cell r="K2569" t="str">
            <v>45N1 - per DOP website</v>
          </cell>
          <cell r="L2569">
            <v>41456</v>
          </cell>
          <cell r="M2569">
            <v>18411</v>
          </cell>
          <cell r="N2569" t="b">
            <v>1</v>
          </cell>
          <cell r="O2569">
            <v>3979</v>
          </cell>
        </row>
        <row r="2570">
          <cell r="E2570" t="str">
            <v>45NMONTHLYKCOALITION</v>
          </cell>
          <cell r="F2570" t="str">
            <v>45N</v>
          </cell>
          <cell r="G2570" t="str">
            <v>Monthly</v>
          </cell>
          <cell r="H2570" t="str">
            <v>K</v>
          </cell>
          <cell r="I2570">
            <v>4079</v>
          </cell>
          <cell r="J2570" t="str">
            <v>Coalition</v>
          </cell>
          <cell r="K2570" t="str">
            <v>45N1 - per DOP website</v>
          </cell>
          <cell r="L2570">
            <v>41456</v>
          </cell>
          <cell r="M2570">
            <v>20344</v>
          </cell>
          <cell r="N2570" t="b">
            <v>1</v>
          </cell>
          <cell r="O2570">
            <v>4079</v>
          </cell>
        </row>
        <row r="2571">
          <cell r="E2571" t="str">
            <v>45NMONTHLYKNON-REPRESENTED STATE EMPLOYEES</v>
          </cell>
          <cell r="F2571" t="str">
            <v>45N</v>
          </cell>
          <cell r="G2571" t="str">
            <v>Monthly</v>
          </cell>
          <cell r="H2571" t="str">
            <v>K</v>
          </cell>
          <cell r="I2571">
            <v>4079</v>
          </cell>
          <cell r="J2571" t="str">
            <v>Non-Represented State Employees</v>
          </cell>
          <cell r="K2571" t="str">
            <v>45N - per DOP website</v>
          </cell>
          <cell r="L2571">
            <v>41456</v>
          </cell>
          <cell r="M2571">
            <v>14548</v>
          </cell>
          <cell r="N2571" t="b">
            <v>1</v>
          </cell>
          <cell r="O2571">
            <v>4079</v>
          </cell>
        </row>
        <row r="2572">
          <cell r="E2572" t="str">
            <v>45NMONTHLYKSERVICE EMPLOYEES INTERNATIONAL UNION DISTRICT 1199 NW</v>
          </cell>
          <cell r="F2572" t="str">
            <v>45N</v>
          </cell>
          <cell r="G2572" t="str">
            <v>Monthly</v>
          </cell>
          <cell r="H2572" t="str">
            <v>K</v>
          </cell>
          <cell r="I2572">
            <v>4079</v>
          </cell>
          <cell r="J2572" t="str">
            <v>Service Employees International Union District 1199 NW</v>
          </cell>
          <cell r="K2572" t="str">
            <v>45N1 - per DOP website</v>
          </cell>
          <cell r="L2572">
            <v>41456</v>
          </cell>
          <cell r="M2572">
            <v>16480</v>
          </cell>
          <cell r="N2572" t="b">
            <v>1</v>
          </cell>
          <cell r="O2572">
            <v>4079</v>
          </cell>
        </row>
        <row r="2573">
          <cell r="E2573" t="str">
            <v>45NMONTHLYKTEAMSTERS LOCAL UNION NUMBER 117</v>
          </cell>
          <cell r="F2573" t="str">
            <v>45N</v>
          </cell>
          <cell r="G2573" t="str">
            <v>Monthly</v>
          </cell>
          <cell r="H2573" t="str">
            <v>K</v>
          </cell>
          <cell r="I2573">
            <v>4132</v>
          </cell>
          <cell r="J2573" t="str">
            <v>Teamsters Local Union Number 117</v>
          </cell>
          <cell r="K2573" t="str">
            <v>45N2 - per DOP website</v>
          </cell>
          <cell r="L2573">
            <v>41456</v>
          </cell>
          <cell r="M2573">
            <v>22276</v>
          </cell>
          <cell r="N2573" t="b">
            <v>1</v>
          </cell>
          <cell r="O2573">
            <v>4132</v>
          </cell>
        </row>
        <row r="2574">
          <cell r="E2574" t="str">
            <v>45NMONTHLYKWASHINGTON FEDERATION OF STATE EMPLOYEES</v>
          </cell>
          <cell r="F2574" t="str">
            <v>45N</v>
          </cell>
          <cell r="G2574" t="str">
            <v>Monthly</v>
          </cell>
          <cell r="H2574" t="str">
            <v>K</v>
          </cell>
          <cell r="I2574">
            <v>4079</v>
          </cell>
          <cell r="J2574" t="str">
            <v>Washington Federation of State Employees</v>
          </cell>
          <cell r="K2574" t="str">
            <v>45N1 - per DOP website</v>
          </cell>
          <cell r="L2574">
            <v>41456</v>
          </cell>
          <cell r="M2574">
            <v>18412</v>
          </cell>
          <cell r="N2574" t="b">
            <v>1</v>
          </cell>
          <cell r="O2574">
            <v>4079</v>
          </cell>
        </row>
        <row r="2575">
          <cell r="E2575" t="str">
            <v>45NMONTHLYLCOALITION</v>
          </cell>
          <cell r="F2575" t="str">
            <v>45N</v>
          </cell>
          <cell r="G2575" t="str">
            <v>Monthly</v>
          </cell>
          <cell r="H2575" t="str">
            <v>L</v>
          </cell>
          <cell r="I2575">
            <v>4182</v>
          </cell>
          <cell r="J2575" t="str">
            <v>Coalition</v>
          </cell>
          <cell r="K2575" t="str">
            <v>45N1 - per DOP website</v>
          </cell>
          <cell r="L2575">
            <v>41456</v>
          </cell>
          <cell r="M2575">
            <v>20345</v>
          </cell>
          <cell r="N2575" t="b">
            <v>1</v>
          </cell>
          <cell r="O2575">
            <v>4182</v>
          </cell>
        </row>
        <row r="2576">
          <cell r="E2576" t="str">
            <v>45NMONTHLYLNON-REPRESENTED STATE EMPLOYEES</v>
          </cell>
          <cell r="F2576" t="str">
            <v>45N</v>
          </cell>
          <cell r="G2576" t="str">
            <v>Monthly</v>
          </cell>
          <cell r="H2576" t="str">
            <v>L</v>
          </cell>
          <cell r="I2576">
            <v>4182</v>
          </cell>
          <cell r="J2576" t="str">
            <v>Non-Represented State Employees</v>
          </cell>
          <cell r="K2576" t="str">
            <v>45N - per DOP website</v>
          </cell>
          <cell r="L2576">
            <v>41456</v>
          </cell>
          <cell r="M2576">
            <v>14549</v>
          </cell>
          <cell r="N2576" t="b">
            <v>1</v>
          </cell>
          <cell r="O2576">
            <v>4182</v>
          </cell>
        </row>
        <row r="2577">
          <cell r="E2577" t="str">
            <v>45NMONTHLYLSERVICE EMPLOYEES INTERNATIONAL UNION DISTRICT 1199 NW</v>
          </cell>
          <cell r="F2577" t="str">
            <v>45N</v>
          </cell>
          <cell r="G2577" t="str">
            <v>Monthly</v>
          </cell>
          <cell r="H2577" t="str">
            <v>L</v>
          </cell>
          <cell r="I2577">
            <v>4182</v>
          </cell>
          <cell r="J2577" t="str">
            <v>Service Employees International Union District 1199 NW</v>
          </cell>
          <cell r="K2577" t="str">
            <v>45N1 - per DOP website</v>
          </cell>
          <cell r="L2577">
            <v>41456</v>
          </cell>
          <cell r="M2577">
            <v>16481</v>
          </cell>
          <cell r="N2577" t="b">
            <v>1</v>
          </cell>
          <cell r="O2577">
            <v>4182</v>
          </cell>
        </row>
        <row r="2578">
          <cell r="E2578" t="str">
            <v>45NMONTHLYLTEAMSTERS LOCAL UNION NUMBER 117</v>
          </cell>
          <cell r="F2578" t="str">
            <v>45N</v>
          </cell>
          <cell r="G2578" t="str">
            <v>Monthly</v>
          </cell>
          <cell r="H2578" t="str">
            <v>L</v>
          </cell>
          <cell r="I2578">
            <v>4235</v>
          </cell>
          <cell r="J2578" t="str">
            <v>Teamsters Local Union Number 117</v>
          </cell>
          <cell r="K2578" t="str">
            <v>45N2 - per DOP website</v>
          </cell>
          <cell r="L2578">
            <v>41456</v>
          </cell>
          <cell r="M2578">
            <v>22277</v>
          </cell>
          <cell r="N2578" t="b">
            <v>1</v>
          </cell>
          <cell r="O2578">
            <v>4235</v>
          </cell>
        </row>
        <row r="2579">
          <cell r="E2579" t="str">
            <v>45NMONTHLYLWASHINGTON FEDERATION OF STATE EMPLOYEES</v>
          </cell>
          <cell r="F2579" t="str">
            <v>45N</v>
          </cell>
          <cell r="G2579" t="str">
            <v>Monthly</v>
          </cell>
          <cell r="H2579" t="str">
            <v>L</v>
          </cell>
          <cell r="I2579">
            <v>4182</v>
          </cell>
          <cell r="J2579" t="str">
            <v>Washington Federation of State Employees</v>
          </cell>
          <cell r="K2579" t="str">
            <v>45N1 - per DOP website</v>
          </cell>
          <cell r="L2579">
            <v>41456</v>
          </cell>
          <cell r="M2579">
            <v>18413</v>
          </cell>
          <cell r="N2579" t="b">
            <v>1</v>
          </cell>
          <cell r="O2579">
            <v>4182</v>
          </cell>
        </row>
        <row r="2580">
          <cell r="E2580" t="str">
            <v>45NMONTHLYMCOALITION</v>
          </cell>
          <cell r="F2580" t="str">
            <v>45N</v>
          </cell>
          <cell r="G2580" t="str">
            <v>Monthly</v>
          </cell>
          <cell r="H2580" t="str">
            <v>M</v>
          </cell>
          <cell r="I2580">
            <v>4288</v>
          </cell>
          <cell r="J2580" t="str">
            <v>Coalition</v>
          </cell>
          <cell r="K2580" t="str">
            <v>45N1 - per DOP website</v>
          </cell>
          <cell r="L2580">
            <v>41456</v>
          </cell>
          <cell r="M2580">
            <v>20346</v>
          </cell>
          <cell r="N2580" t="b">
            <v>1</v>
          </cell>
          <cell r="O2580">
            <v>4288</v>
          </cell>
        </row>
        <row r="2581">
          <cell r="E2581" t="str">
            <v>45NMONTHLYMNON-REPRESENTED STATE EMPLOYEES</v>
          </cell>
          <cell r="F2581" t="str">
            <v>45N</v>
          </cell>
          <cell r="G2581" t="str">
            <v>Monthly</v>
          </cell>
          <cell r="H2581" t="str">
            <v>M</v>
          </cell>
          <cell r="I2581">
            <v>4288</v>
          </cell>
          <cell r="J2581" t="str">
            <v>Non-Represented State Employees</v>
          </cell>
          <cell r="K2581" t="str">
            <v>45N - per DOP website</v>
          </cell>
          <cell r="L2581">
            <v>41456</v>
          </cell>
          <cell r="M2581">
            <v>14550</v>
          </cell>
          <cell r="N2581" t="b">
            <v>1</v>
          </cell>
          <cell r="O2581">
            <v>4288</v>
          </cell>
        </row>
        <row r="2582">
          <cell r="E2582" t="str">
            <v>45NMONTHLYMSERVICE EMPLOYEES INTERNATIONAL UNION DISTRICT 1199 NW</v>
          </cell>
          <cell r="F2582" t="str">
            <v>45N</v>
          </cell>
          <cell r="G2582" t="str">
            <v>Monthly</v>
          </cell>
          <cell r="H2582" t="str">
            <v>M</v>
          </cell>
          <cell r="I2582">
            <v>4288</v>
          </cell>
          <cell r="J2582" t="str">
            <v>Service Employees International Union District 1199 NW</v>
          </cell>
          <cell r="K2582" t="str">
            <v>45N1 - per DOP website</v>
          </cell>
          <cell r="L2582">
            <v>41456</v>
          </cell>
          <cell r="M2582">
            <v>16482</v>
          </cell>
          <cell r="N2582" t="b">
            <v>1</v>
          </cell>
          <cell r="O2582">
            <v>4288</v>
          </cell>
        </row>
        <row r="2583">
          <cell r="E2583" t="str">
            <v>45NMONTHLYMTEAMSTERS LOCAL UNION NUMBER 117</v>
          </cell>
          <cell r="F2583" t="str">
            <v>45N</v>
          </cell>
          <cell r="G2583" t="str">
            <v>Monthly</v>
          </cell>
          <cell r="H2583" t="str">
            <v>M</v>
          </cell>
          <cell r="I2583">
            <v>4343</v>
          </cell>
          <cell r="J2583" t="str">
            <v>Teamsters Local Union Number 117</v>
          </cell>
          <cell r="K2583" t="str">
            <v>45N2 - per DOP website</v>
          </cell>
          <cell r="L2583">
            <v>41456</v>
          </cell>
          <cell r="M2583">
            <v>22278</v>
          </cell>
          <cell r="N2583" t="b">
            <v>1</v>
          </cell>
          <cell r="O2583">
            <v>4343</v>
          </cell>
        </row>
        <row r="2584">
          <cell r="E2584" t="str">
            <v>45NMONTHLYMWASHINGTON FEDERATION OF STATE EMPLOYEES</v>
          </cell>
          <cell r="F2584" t="str">
            <v>45N</v>
          </cell>
          <cell r="G2584" t="str">
            <v>Monthly</v>
          </cell>
          <cell r="H2584" t="str">
            <v>M</v>
          </cell>
          <cell r="I2584">
            <v>4288</v>
          </cell>
          <cell r="J2584" t="str">
            <v>Washington Federation of State Employees</v>
          </cell>
          <cell r="K2584" t="str">
            <v>45N1 - per DOP website</v>
          </cell>
          <cell r="L2584">
            <v>41456</v>
          </cell>
          <cell r="M2584">
            <v>18414</v>
          </cell>
          <cell r="N2584" t="b">
            <v>1</v>
          </cell>
          <cell r="O2584">
            <v>4288</v>
          </cell>
        </row>
        <row r="2585">
          <cell r="E2585" t="str">
            <v>45NMONTHLYNCOALITION</v>
          </cell>
          <cell r="F2585" t="str">
            <v>45N</v>
          </cell>
          <cell r="G2585" t="str">
            <v>Monthly</v>
          </cell>
          <cell r="H2585" t="str">
            <v>N</v>
          </cell>
          <cell r="I2585">
            <v>4393</v>
          </cell>
          <cell r="J2585" t="str">
            <v>Coalition</v>
          </cell>
          <cell r="K2585" t="str">
            <v>45N1 - per DOP website</v>
          </cell>
          <cell r="L2585">
            <v>41456</v>
          </cell>
          <cell r="M2585">
            <v>20347</v>
          </cell>
          <cell r="N2585" t="b">
            <v>1</v>
          </cell>
          <cell r="O2585">
            <v>4393</v>
          </cell>
        </row>
        <row r="2586">
          <cell r="E2586" t="str">
            <v>45NMONTHLYNNON-REPRESENTED STATE EMPLOYEES</v>
          </cell>
          <cell r="F2586" t="str">
            <v>45N</v>
          </cell>
          <cell r="G2586" t="str">
            <v>Monthly</v>
          </cell>
          <cell r="H2586" t="str">
            <v>N</v>
          </cell>
          <cell r="I2586">
            <v>4393</v>
          </cell>
          <cell r="J2586" t="str">
            <v>Non-Represented State Employees</v>
          </cell>
          <cell r="K2586" t="str">
            <v>45N - per DOP website</v>
          </cell>
          <cell r="L2586">
            <v>41456</v>
          </cell>
          <cell r="M2586">
            <v>14551</v>
          </cell>
          <cell r="N2586" t="b">
            <v>1</v>
          </cell>
          <cell r="O2586">
            <v>4393</v>
          </cell>
        </row>
        <row r="2587">
          <cell r="E2587" t="str">
            <v>45NMONTHLYNSERVICE EMPLOYEES INTERNATIONAL UNION DISTRICT 1199 NW</v>
          </cell>
          <cell r="F2587" t="str">
            <v>45N</v>
          </cell>
          <cell r="G2587" t="str">
            <v>Monthly</v>
          </cell>
          <cell r="H2587" t="str">
            <v>N</v>
          </cell>
          <cell r="I2587">
            <v>4393</v>
          </cell>
          <cell r="J2587" t="str">
            <v>Service Employees International Union District 1199 NW</v>
          </cell>
          <cell r="K2587" t="str">
            <v>45N1 - per DOP website</v>
          </cell>
          <cell r="L2587">
            <v>41456</v>
          </cell>
          <cell r="M2587">
            <v>16483</v>
          </cell>
          <cell r="N2587" t="b">
            <v>1</v>
          </cell>
          <cell r="O2587">
            <v>4393</v>
          </cell>
        </row>
        <row r="2588">
          <cell r="E2588" t="str">
            <v>45NMONTHLYNTEAMSTERS LOCAL UNION NUMBER 117</v>
          </cell>
          <cell r="F2588" t="str">
            <v>45N</v>
          </cell>
          <cell r="G2588" t="str">
            <v>Monthly</v>
          </cell>
          <cell r="H2588" t="str">
            <v>N</v>
          </cell>
          <cell r="I2588">
            <v>4448</v>
          </cell>
          <cell r="J2588" t="str">
            <v>Teamsters Local Union Number 117</v>
          </cell>
          <cell r="K2588" t="str">
            <v>45N2 - per DOP website</v>
          </cell>
          <cell r="L2588">
            <v>41456</v>
          </cell>
          <cell r="M2588">
            <v>22279</v>
          </cell>
          <cell r="N2588" t="b">
            <v>1</v>
          </cell>
          <cell r="O2588">
            <v>4448</v>
          </cell>
        </row>
        <row r="2589">
          <cell r="E2589" t="str">
            <v>45NMONTHLYNWASHINGTON FEDERATION OF STATE EMPLOYEES</v>
          </cell>
          <cell r="F2589" t="str">
            <v>45N</v>
          </cell>
          <cell r="G2589" t="str">
            <v>Monthly</v>
          </cell>
          <cell r="H2589" t="str">
            <v>N</v>
          </cell>
          <cell r="I2589">
            <v>4393</v>
          </cell>
          <cell r="J2589" t="str">
            <v>Washington Federation of State Employees</v>
          </cell>
          <cell r="K2589" t="str">
            <v>45N1 - per DOP website</v>
          </cell>
          <cell r="L2589">
            <v>41456</v>
          </cell>
          <cell r="M2589">
            <v>18415</v>
          </cell>
          <cell r="N2589" t="b">
            <v>1</v>
          </cell>
          <cell r="O2589">
            <v>4393</v>
          </cell>
        </row>
        <row r="2590">
          <cell r="E2590" t="str">
            <v>45NMONTHLYOCOALITION</v>
          </cell>
          <cell r="F2590" t="str">
            <v>45N</v>
          </cell>
          <cell r="G2590" t="str">
            <v>Monthly</v>
          </cell>
          <cell r="H2590" t="str">
            <v>O</v>
          </cell>
          <cell r="I2590">
            <v>4503</v>
          </cell>
          <cell r="J2590" t="str">
            <v>Coalition</v>
          </cell>
          <cell r="K2590" t="str">
            <v>45N1 - per DOP website</v>
          </cell>
          <cell r="L2590">
            <v>41456</v>
          </cell>
          <cell r="M2590">
            <v>20348</v>
          </cell>
          <cell r="N2590" t="b">
            <v>1</v>
          </cell>
          <cell r="O2590">
            <v>4503</v>
          </cell>
        </row>
        <row r="2591">
          <cell r="E2591" t="str">
            <v>45NMONTHLYONON-REPRESENTED STATE EMPLOYEES</v>
          </cell>
          <cell r="F2591" t="str">
            <v>45N</v>
          </cell>
          <cell r="G2591" t="str">
            <v>Monthly</v>
          </cell>
          <cell r="H2591" t="str">
            <v>O</v>
          </cell>
          <cell r="I2591">
            <v>4503</v>
          </cell>
          <cell r="J2591" t="str">
            <v>Non-Represented State Employees</v>
          </cell>
          <cell r="K2591" t="str">
            <v>45N - per DOP website</v>
          </cell>
          <cell r="L2591">
            <v>41456</v>
          </cell>
          <cell r="M2591">
            <v>14552</v>
          </cell>
          <cell r="N2591" t="b">
            <v>1</v>
          </cell>
          <cell r="O2591">
            <v>4503</v>
          </cell>
        </row>
        <row r="2592">
          <cell r="E2592" t="str">
            <v>45NMONTHLYOSERVICE EMPLOYEES INTERNATIONAL UNION DISTRICT 1199 NW</v>
          </cell>
          <cell r="F2592" t="str">
            <v>45N</v>
          </cell>
          <cell r="G2592" t="str">
            <v>Monthly</v>
          </cell>
          <cell r="H2592" t="str">
            <v>O</v>
          </cell>
          <cell r="I2592">
            <v>4503</v>
          </cell>
          <cell r="J2592" t="str">
            <v>Service Employees International Union District 1199 NW</v>
          </cell>
          <cell r="K2592" t="str">
            <v>45N1 - per DOP website</v>
          </cell>
          <cell r="L2592">
            <v>41456</v>
          </cell>
          <cell r="M2592">
            <v>16484</v>
          </cell>
          <cell r="N2592" t="b">
            <v>1</v>
          </cell>
          <cell r="O2592">
            <v>4503</v>
          </cell>
        </row>
        <row r="2593">
          <cell r="E2593" t="str">
            <v>45NMONTHLYOTEAMSTERS LOCAL UNION NUMBER 117</v>
          </cell>
          <cell r="F2593" t="str">
            <v>45N</v>
          </cell>
          <cell r="G2593" t="str">
            <v>Monthly</v>
          </cell>
          <cell r="H2593" t="str">
            <v>O</v>
          </cell>
          <cell r="I2593">
            <v>4561</v>
          </cell>
          <cell r="J2593" t="str">
            <v>Teamsters Local Union Number 117</v>
          </cell>
          <cell r="K2593" t="str">
            <v>45N2 - per DOP website</v>
          </cell>
          <cell r="L2593">
            <v>41456</v>
          </cell>
          <cell r="M2593">
            <v>22280</v>
          </cell>
          <cell r="N2593" t="b">
            <v>1</v>
          </cell>
          <cell r="O2593">
            <v>4561</v>
          </cell>
        </row>
        <row r="2594">
          <cell r="E2594" t="str">
            <v>45NMONTHLYOWASHINGTON FEDERATION OF STATE EMPLOYEES</v>
          </cell>
          <cell r="F2594" t="str">
            <v>45N</v>
          </cell>
          <cell r="G2594" t="str">
            <v>Monthly</v>
          </cell>
          <cell r="H2594" t="str">
            <v>O</v>
          </cell>
          <cell r="I2594">
            <v>4503</v>
          </cell>
          <cell r="J2594" t="str">
            <v>Washington Federation of State Employees</v>
          </cell>
          <cell r="K2594" t="str">
            <v>45N1 - per DOP website</v>
          </cell>
          <cell r="L2594">
            <v>41456</v>
          </cell>
          <cell r="M2594">
            <v>18416</v>
          </cell>
          <cell r="N2594" t="b">
            <v>1</v>
          </cell>
          <cell r="O2594">
            <v>4503</v>
          </cell>
        </row>
        <row r="2595">
          <cell r="E2595" t="str">
            <v>45NMONTHLYPCOALITION</v>
          </cell>
          <cell r="F2595" t="str">
            <v>45N</v>
          </cell>
          <cell r="G2595" t="str">
            <v>Monthly</v>
          </cell>
          <cell r="H2595" t="str">
            <v>P</v>
          </cell>
          <cell r="I2595">
            <v>4614</v>
          </cell>
          <cell r="J2595" t="str">
            <v>Coalition</v>
          </cell>
          <cell r="K2595" t="str">
            <v>45N1 - per DOP website</v>
          </cell>
          <cell r="L2595">
            <v>41456</v>
          </cell>
          <cell r="M2595">
            <v>20349</v>
          </cell>
          <cell r="N2595" t="b">
            <v>1</v>
          </cell>
          <cell r="O2595">
            <v>4614</v>
          </cell>
        </row>
        <row r="2596">
          <cell r="E2596" t="str">
            <v>45NMONTHLYPNON-REPRESENTED STATE EMPLOYEES</v>
          </cell>
          <cell r="F2596" t="str">
            <v>45N</v>
          </cell>
          <cell r="G2596" t="str">
            <v>Monthly</v>
          </cell>
          <cell r="H2596" t="str">
            <v>P</v>
          </cell>
          <cell r="I2596">
            <v>4614</v>
          </cell>
          <cell r="J2596" t="str">
            <v>Non-Represented State Employees</v>
          </cell>
          <cell r="K2596" t="str">
            <v>45N - per DOP website</v>
          </cell>
          <cell r="L2596">
            <v>41456</v>
          </cell>
          <cell r="M2596">
            <v>14553</v>
          </cell>
          <cell r="N2596" t="b">
            <v>1</v>
          </cell>
          <cell r="O2596">
            <v>4614</v>
          </cell>
        </row>
        <row r="2597">
          <cell r="E2597" t="str">
            <v>45NMONTHLYPSERVICE EMPLOYEES INTERNATIONAL UNION DISTRICT 1199 NW</v>
          </cell>
          <cell r="F2597" t="str">
            <v>45N</v>
          </cell>
          <cell r="G2597" t="str">
            <v>Monthly</v>
          </cell>
          <cell r="H2597" t="str">
            <v>P</v>
          </cell>
          <cell r="I2597">
            <v>4614</v>
          </cell>
          <cell r="J2597" t="str">
            <v>Service Employees International Union District 1199 NW</v>
          </cell>
          <cell r="K2597" t="str">
            <v>45N1 - per DOP website</v>
          </cell>
          <cell r="L2597">
            <v>41456</v>
          </cell>
          <cell r="M2597">
            <v>16485</v>
          </cell>
          <cell r="N2597" t="b">
            <v>1</v>
          </cell>
          <cell r="O2597">
            <v>4614</v>
          </cell>
        </row>
        <row r="2598">
          <cell r="E2598" t="str">
            <v>45NMONTHLYPTEAMSTERS LOCAL UNION NUMBER 117</v>
          </cell>
          <cell r="F2598" t="str">
            <v>45N</v>
          </cell>
          <cell r="G2598" t="str">
            <v>Monthly</v>
          </cell>
          <cell r="H2598" t="str">
            <v>P</v>
          </cell>
          <cell r="I2598">
            <v>4674</v>
          </cell>
          <cell r="J2598" t="str">
            <v>Teamsters Local Union Number 117</v>
          </cell>
          <cell r="K2598" t="str">
            <v>45N2 - per DOP website</v>
          </cell>
          <cell r="L2598">
            <v>41456</v>
          </cell>
          <cell r="M2598">
            <v>22281</v>
          </cell>
          <cell r="N2598" t="b">
            <v>1</v>
          </cell>
          <cell r="O2598">
            <v>4674</v>
          </cell>
        </row>
        <row r="2599">
          <cell r="E2599" t="str">
            <v>45NMONTHLYPWASHINGTON FEDERATION OF STATE EMPLOYEES</v>
          </cell>
          <cell r="F2599" t="str">
            <v>45N</v>
          </cell>
          <cell r="G2599" t="str">
            <v>Monthly</v>
          </cell>
          <cell r="H2599" t="str">
            <v>P</v>
          </cell>
          <cell r="I2599">
            <v>4614</v>
          </cell>
          <cell r="J2599" t="str">
            <v>Washington Federation of State Employees</v>
          </cell>
          <cell r="K2599" t="str">
            <v>45N1 - per DOP website</v>
          </cell>
          <cell r="L2599">
            <v>41456</v>
          </cell>
          <cell r="M2599">
            <v>18417</v>
          </cell>
          <cell r="N2599" t="b">
            <v>1</v>
          </cell>
          <cell r="O2599">
            <v>4614</v>
          </cell>
        </row>
        <row r="2600">
          <cell r="E2600" t="str">
            <v>45NMONTHLYQCOALITION</v>
          </cell>
          <cell r="F2600" t="str">
            <v>45N</v>
          </cell>
          <cell r="G2600" t="str">
            <v>Monthly</v>
          </cell>
          <cell r="H2600" t="str">
            <v>Q</v>
          </cell>
          <cell r="I2600">
            <v>4734</v>
          </cell>
          <cell r="J2600" t="str">
            <v>Coalition</v>
          </cell>
          <cell r="K2600" t="str">
            <v>45N1 - per DOP website</v>
          </cell>
          <cell r="L2600">
            <v>41456</v>
          </cell>
          <cell r="M2600">
            <v>20350</v>
          </cell>
          <cell r="N2600" t="b">
            <v>1</v>
          </cell>
          <cell r="O2600">
            <v>4734</v>
          </cell>
        </row>
        <row r="2601">
          <cell r="E2601" t="str">
            <v>45NMONTHLYQNON-REPRESENTED STATE EMPLOYEES</v>
          </cell>
          <cell r="F2601" t="str">
            <v>45N</v>
          </cell>
          <cell r="G2601" t="str">
            <v>Monthly</v>
          </cell>
          <cell r="H2601" t="str">
            <v>Q</v>
          </cell>
          <cell r="I2601">
            <v>4734</v>
          </cell>
          <cell r="J2601" t="str">
            <v>Non-Represented State Employees</v>
          </cell>
          <cell r="K2601" t="str">
            <v>45N - per DOP website</v>
          </cell>
          <cell r="L2601">
            <v>41456</v>
          </cell>
          <cell r="M2601">
            <v>14554</v>
          </cell>
          <cell r="N2601" t="b">
            <v>1</v>
          </cell>
          <cell r="O2601">
            <v>4734</v>
          </cell>
        </row>
        <row r="2602">
          <cell r="E2602" t="str">
            <v>45NMONTHLYQSERVICE EMPLOYEES INTERNATIONAL UNION DISTRICT 1199 NW</v>
          </cell>
          <cell r="F2602" t="str">
            <v>45N</v>
          </cell>
          <cell r="G2602" t="str">
            <v>Monthly</v>
          </cell>
          <cell r="H2602" t="str">
            <v>Q</v>
          </cell>
          <cell r="I2602">
            <v>4734</v>
          </cell>
          <cell r="J2602" t="str">
            <v>Service Employees International Union District 1199 NW</v>
          </cell>
          <cell r="K2602" t="str">
            <v>45N1 - per DOP website</v>
          </cell>
          <cell r="L2602">
            <v>41456</v>
          </cell>
          <cell r="M2602">
            <v>16486</v>
          </cell>
          <cell r="N2602" t="b">
            <v>1</v>
          </cell>
          <cell r="O2602">
            <v>4734</v>
          </cell>
        </row>
        <row r="2603">
          <cell r="E2603" t="str">
            <v>45NMONTHLYQTEAMSTERS LOCAL UNION NUMBER 117</v>
          </cell>
          <cell r="F2603" t="str">
            <v>45N</v>
          </cell>
          <cell r="G2603" t="str">
            <v>Monthly</v>
          </cell>
          <cell r="H2603" t="str">
            <v>Q</v>
          </cell>
          <cell r="I2603">
            <v>4794</v>
          </cell>
          <cell r="J2603" t="str">
            <v>Teamsters Local Union Number 117</v>
          </cell>
          <cell r="K2603" t="str">
            <v>45N2 - per DOP website</v>
          </cell>
          <cell r="L2603">
            <v>41456</v>
          </cell>
          <cell r="M2603">
            <v>22282</v>
          </cell>
          <cell r="N2603" t="b">
            <v>1</v>
          </cell>
          <cell r="O2603">
            <v>4794</v>
          </cell>
        </row>
        <row r="2604">
          <cell r="E2604" t="str">
            <v>45NMONTHLYQWASHINGTON FEDERATION OF STATE EMPLOYEES</v>
          </cell>
          <cell r="F2604" t="str">
            <v>45N</v>
          </cell>
          <cell r="G2604" t="str">
            <v>Monthly</v>
          </cell>
          <cell r="H2604" t="str">
            <v>Q</v>
          </cell>
          <cell r="I2604">
            <v>4734</v>
          </cell>
          <cell r="J2604" t="str">
            <v>Washington Federation of State Employees</v>
          </cell>
          <cell r="K2604" t="str">
            <v>45N1 - per DOP website</v>
          </cell>
          <cell r="L2604">
            <v>41456</v>
          </cell>
          <cell r="M2604">
            <v>18418</v>
          </cell>
          <cell r="N2604" t="b">
            <v>1</v>
          </cell>
          <cell r="O2604">
            <v>4734</v>
          </cell>
        </row>
        <row r="2605">
          <cell r="E2605" t="str">
            <v>45NMONTHLYRCOALITION</v>
          </cell>
          <cell r="F2605" t="str">
            <v>45N</v>
          </cell>
          <cell r="G2605" t="str">
            <v>Monthly</v>
          </cell>
          <cell r="H2605" t="str">
            <v>R</v>
          </cell>
          <cell r="I2605">
            <v>4849</v>
          </cell>
          <cell r="J2605" t="str">
            <v>Coalition</v>
          </cell>
          <cell r="K2605" t="str">
            <v>45N1 - per DOP website</v>
          </cell>
          <cell r="L2605">
            <v>41456</v>
          </cell>
          <cell r="M2605">
            <v>20351</v>
          </cell>
          <cell r="N2605" t="b">
            <v>1</v>
          </cell>
          <cell r="O2605">
            <v>4849</v>
          </cell>
        </row>
        <row r="2606">
          <cell r="E2606" t="str">
            <v>45NMONTHLYRNON-REPRESENTED STATE EMPLOYEES</v>
          </cell>
          <cell r="F2606" t="str">
            <v>45N</v>
          </cell>
          <cell r="G2606" t="str">
            <v>Monthly</v>
          </cell>
          <cell r="H2606" t="str">
            <v>R</v>
          </cell>
          <cell r="I2606">
            <v>4849</v>
          </cell>
          <cell r="J2606" t="str">
            <v>Non-Represented State Employees</v>
          </cell>
          <cell r="K2606" t="str">
            <v>45N - per DOP website</v>
          </cell>
          <cell r="L2606">
            <v>41456</v>
          </cell>
          <cell r="M2606">
            <v>14555</v>
          </cell>
          <cell r="N2606" t="b">
            <v>1</v>
          </cell>
          <cell r="O2606">
            <v>4849</v>
          </cell>
        </row>
        <row r="2607">
          <cell r="E2607" t="str">
            <v>45NMONTHLYRSERVICE EMPLOYEES INTERNATIONAL UNION DISTRICT 1199 NW</v>
          </cell>
          <cell r="F2607" t="str">
            <v>45N</v>
          </cell>
          <cell r="G2607" t="str">
            <v>Monthly</v>
          </cell>
          <cell r="H2607" t="str">
            <v>R</v>
          </cell>
          <cell r="I2607">
            <v>4849</v>
          </cell>
          <cell r="J2607" t="str">
            <v>Service Employees International Union District 1199 NW</v>
          </cell>
          <cell r="K2607" t="str">
            <v>45N1 - per DOP website</v>
          </cell>
          <cell r="L2607">
            <v>41456</v>
          </cell>
          <cell r="M2607">
            <v>16487</v>
          </cell>
          <cell r="N2607" t="b">
            <v>1</v>
          </cell>
          <cell r="O2607">
            <v>4849</v>
          </cell>
        </row>
        <row r="2608">
          <cell r="E2608" t="str">
            <v>45NMONTHLYRTEAMSTERS LOCAL UNION NUMBER 117</v>
          </cell>
          <cell r="F2608" t="str">
            <v>45N</v>
          </cell>
          <cell r="G2608" t="str">
            <v>Monthly</v>
          </cell>
          <cell r="H2608" t="str">
            <v>R</v>
          </cell>
          <cell r="I2608">
            <v>4910</v>
          </cell>
          <cell r="J2608" t="str">
            <v>Teamsters Local Union Number 117</v>
          </cell>
          <cell r="K2608" t="str">
            <v>45N2 - per DOP website</v>
          </cell>
          <cell r="L2608">
            <v>41456</v>
          </cell>
          <cell r="M2608">
            <v>22283</v>
          </cell>
          <cell r="N2608" t="b">
            <v>1</v>
          </cell>
          <cell r="O2608">
            <v>4910</v>
          </cell>
        </row>
        <row r="2609">
          <cell r="E2609" t="str">
            <v>45NMONTHLYRWASHINGTON FEDERATION OF STATE EMPLOYEES</v>
          </cell>
          <cell r="F2609" t="str">
            <v>45N</v>
          </cell>
          <cell r="G2609" t="str">
            <v>Monthly</v>
          </cell>
          <cell r="H2609" t="str">
            <v>R</v>
          </cell>
          <cell r="I2609">
            <v>4849</v>
          </cell>
          <cell r="J2609" t="str">
            <v>Washington Federation of State Employees</v>
          </cell>
          <cell r="K2609" t="str">
            <v>45N1 - per DOP website</v>
          </cell>
          <cell r="L2609">
            <v>41456</v>
          </cell>
          <cell r="M2609">
            <v>18419</v>
          </cell>
          <cell r="N2609" t="b">
            <v>1</v>
          </cell>
          <cell r="O2609">
            <v>4849</v>
          </cell>
        </row>
        <row r="2610">
          <cell r="E2610" t="str">
            <v>45NMONTHLYSCOALITION</v>
          </cell>
          <cell r="F2610" t="str">
            <v>45N</v>
          </cell>
          <cell r="G2610" t="str">
            <v>Monthly</v>
          </cell>
          <cell r="H2610" t="str">
            <v>S</v>
          </cell>
          <cell r="I2610">
            <v>4971</v>
          </cell>
          <cell r="J2610" t="str">
            <v>Coalition</v>
          </cell>
          <cell r="K2610" t="str">
            <v>45N1 - per DOP website</v>
          </cell>
          <cell r="L2610">
            <v>41456</v>
          </cell>
          <cell r="M2610">
            <v>20352</v>
          </cell>
          <cell r="N2610" t="b">
            <v>1</v>
          </cell>
          <cell r="O2610">
            <v>4971</v>
          </cell>
        </row>
        <row r="2611">
          <cell r="E2611" t="str">
            <v>45NMONTHLYSNON-REPRESENTED STATE EMPLOYEES</v>
          </cell>
          <cell r="F2611" t="str">
            <v>45N</v>
          </cell>
          <cell r="G2611" t="str">
            <v>Monthly</v>
          </cell>
          <cell r="H2611" t="str">
            <v>S</v>
          </cell>
          <cell r="I2611">
            <v>4971</v>
          </cell>
          <cell r="J2611" t="str">
            <v>Non-Represented State Employees</v>
          </cell>
          <cell r="K2611" t="str">
            <v>45N - per DOP website</v>
          </cell>
          <cell r="L2611">
            <v>41456</v>
          </cell>
          <cell r="M2611">
            <v>14556</v>
          </cell>
          <cell r="N2611" t="b">
            <v>1</v>
          </cell>
          <cell r="O2611">
            <v>4971</v>
          </cell>
        </row>
        <row r="2612">
          <cell r="E2612" t="str">
            <v>45NMONTHLYSSERVICE EMPLOYEES INTERNATIONAL UNION DISTRICT 1199 NW</v>
          </cell>
          <cell r="F2612" t="str">
            <v>45N</v>
          </cell>
          <cell r="G2612" t="str">
            <v>Monthly</v>
          </cell>
          <cell r="H2612" t="str">
            <v>S</v>
          </cell>
          <cell r="I2612">
            <v>4971</v>
          </cell>
          <cell r="J2612" t="str">
            <v>Service Employees International Union District 1199 NW</v>
          </cell>
          <cell r="K2612" t="str">
            <v>45N1 - per DOP website</v>
          </cell>
          <cell r="L2612">
            <v>41456</v>
          </cell>
          <cell r="M2612">
            <v>16488</v>
          </cell>
          <cell r="N2612" t="b">
            <v>1</v>
          </cell>
          <cell r="O2612">
            <v>4971</v>
          </cell>
        </row>
        <row r="2613">
          <cell r="E2613" t="str">
            <v>45NMONTHLYSTEAMSTERS LOCAL UNION NUMBER 117</v>
          </cell>
          <cell r="F2613" t="str">
            <v>45N</v>
          </cell>
          <cell r="G2613" t="str">
            <v>Monthly</v>
          </cell>
          <cell r="H2613" t="str">
            <v>S</v>
          </cell>
          <cell r="I2613">
            <v>5036</v>
          </cell>
          <cell r="J2613" t="str">
            <v>Teamsters Local Union Number 117</v>
          </cell>
          <cell r="K2613" t="str">
            <v>45N2 - per DOP website</v>
          </cell>
          <cell r="L2613">
            <v>41456</v>
          </cell>
          <cell r="M2613">
            <v>22284</v>
          </cell>
          <cell r="N2613" t="b">
            <v>1</v>
          </cell>
          <cell r="O2613">
            <v>5036</v>
          </cell>
        </row>
        <row r="2614">
          <cell r="E2614" t="str">
            <v>45NMONTHLYSWASHINGTON FEDERATION OF STATE EMPLOYEES</v>
          </cell>
          <cell r="F2614" t="str">
            <v>45N</v>
          </cell>
          <cell r="G2614" t="str">
            <v>Monthly</v>
          </cell>
          <cell r="H2614" t="str">
            <v>S</v>
          </cell>
          <cell r="I2614">
            <v>4971</v>
          </cell>
          <cell r="J2614" t="str">
            <v>Washington Federation of State Employees</v>
          </cell>
          <cell r="K2614" t="str">
            <v>45N1 - per DOP website</v>
          </cell>
          <cell r="L2614">
            <v>41456</v>
          </cell>
          <cell r="M2614">
            <v>18420</v>
          </cell>
          <cell r="N2614" t="b">
            <v>1</v>
          </cell>
          <cell r="O2614">
            <v>4971</v>
          </cell>
        </row>
        <row r="2615">
          <cell r="E2615" t="str">
            <v>45NMONTHLYTCOALITION</v>
          </cell>
          <cell r="F2615" t="str">
            <v>45N</v>
          </cell>
          <cell r="G2615" t="str">
            <v>Monthly</v>
          </cell>
          <cell r="H2615" t="str">
            <v>T</v>
          </cell>
          <cell r="I2615">
            <v>5096</v>
          </cell>
          <cell r="J2615" t="str">
            <v>Coalition</v>
          </cell>
          <cell r="K2615" t="str">
            <v>45N1 - per DOP website</v>
          </cell>
          <cell r="L2615">
            <v>41456</v>
          </cell>
          <cell r="M2615">
            <v>20353</v>
          </cell>
          <cell r="N2615" t="b">
            <v>1</v>
          </cell>
          <cell r="O2615">
            <v>5096</v>
          </cell>
        </row>
        <row r="2616">
          <cell r="E2616" t="str">
            <v>45NMONTHLYTNON-REPRESENTED STATE EMPLOYEES</v>
          </cell>
          <cell r="F2616" t="str">
            <v>45N</v>
          </cell>
          <cell r="G2616" t="str">
            <v>Monthly</v>
          </cell>
          <cell r="H2616" t="str">
            <v>T</v>
          </cell>
          <cell r="I2616">
            <v>5096</v>
          </cell>
          <cell r="J2616" t="str">
            <v>Non-Represented State Employees</v>
          </cell>
          <cell r="K2616" t="str">
            <v>45N - per DOP website</v>
          </cell>
          <cell r="L2616">
            <v>41456</v>
          </cell>
          <cell r="M2616">
            <v>14557</v>
          </cell>
          <cell r="N2616" t="b">
            <v>1</v>
          </cell>
          <cell r="O2616">
            <v>5096</v>
          </cell>
        </row>
        <row r="2617">
          <cell r="E2617" t="str">
            <v>45NMONTHLYTSERVICE EMPLOYEES INTERNATIONAL UNION DISTRICT 1199 NW</v>
          </cell>
          <cell r="F2617" t="str">
            <v>45N</v>
          </cell>
          <cell r="G2617" t="str">
            <v>Monthly</v>
          </cell>
          <cell r="H2617" t="str">
            <v>T</v>
          </cell>
          <cell r="I2617">
            <v>5096</v>
          </cell>
          <cell r="J2617" t="str">
            <v>Service Employees International Union District 1199 NW</v>
          </cell>
          <cell r="K2617" t="str">
            <v>45N1 - per DOP website</v>
          </cell>
          <cell r="L2617">
            <v>41456</v>
          </cell>
          <cell r="M2617">
            <v>16489</v>
          </cell>
          <cell r="N2617" t="b">
            <v>1</v>
          </cell>
          <cell r="O2617">
            <v>5096</v>
          </cell>
        </row>
        <row r="2618">
          <cell r="E2618" t="str">
            <v>45NMONTHLYTTEAMSTERS LOCAL UNION NUMBER 117</v>
          </cell>
          <cell r="F2618" t="str">
            <v>45N</v>
          </cell>
          <cell r="G2618" t="str">
            <v>Monthly</v>
          </cell>
          <cell r="H2618" t="str">
            <v>T</v>
          </cell>
          <cell r="I2618">
            <v>5161</v>
          </cell>
          <cell r="J2618" t="str">
            <v>Teamsters Local Union Number 117</v>
          </cell>
          <cell r="K2618" t="str">
            <v>45N2 - per DOP website</v>
          </cell>
          <cell r="L2618">
            <v>41456</v>
          </cell>
          <cell r="M2618">
            <v>22285</v>
          </cell>
          <cell r="N2618" t="b">
            <v>1</v>
          </cell>
          <cell r="O2618">
            <v>5161</v>
          </cell>
        </row>
        <row r="2619">
          <cell r="E2619" t="str">
            <v>45NMONTHLYTWASHINGTON FEDERATION OF STATE EMPLOYEES</v>
          </cell>
          <cell r="F2619" t="str">
            <v>45N</v>
          </cell>
          <cell r="G2619" t="str">
            <v>Monthly</v>
          </cell>
          <cell r="H2619" t="str">
            <v>T</v>
          </cell>
          <cell r="I2619">
            <v>5096</v>
          </cell>
          <cell r="J2619" t="str">
            <v>Washington Federation of State Employees</v>
          </cell>
          <cell r="K2619" t="str">
            <v>45N1 - per DOP website</v>
          </cell>
          <cell r="L2619">
            <v>41456</v>
          </cell>
          <cell r="M2619">
            <v>18421</v>
          </cell>
          <cell r="N2619" t="b">
            <v>1</v>
          </cell>
          <cell r="O2619">
            <v>5096</v>
          </cell>
        </row>
        <row r="2620">
          <cell r="E2620" t="str">
            <v>45NMONTHLYUCOALITION</v>
          </cell>
          <cell r="F2620" t="str">
            <v>45N</v>
          </cell>
          <cell r="G2620" t="str">
            <v>Monthly</v>
          </cell>
          <cell r="H2620" t="str">
            <v>U</v>
          </cell>
          <cell r="I2620">
            <v>5221</v>
          </cell>
          <cell r="J2620" t="str">
            <v>Coalition</v>
          </cell>
          <cell r="K2620" t="str">
            <v>45N1 - per DOP website</v>
          </cell>
          <cell r="L2620">
            <v>41456</v>
          </cell>
          <cell r="M2620">
            <v>20354</v>
          </cell>
          <cell r="N2620" t="b">
            <v>1</v>
          </cell>
          <cell r="O2620">
            <v>5221</v>
          </cell>
        </row>
        <row r="2621">
          <cell r="E2621" t="str">
            <v>45NMONTHLYUNON-REPRESENTED STATE EMPLOYEES</v>
          </cell>
          <cell r="F2621" t="str">
            <v>45N</v>
          </cell>
          <cell r="G2621" t="str">
            <v>Monthly</v>
          </cell>
          <cell r="H2621" t="str">
            <v>U</v>
          </cell>
          <cell r="I2621">
            <v>5221</v>
          </cell>
          <cell r="J2621" t="str">
            <v>Non-Represented State Employees</v>
          </cell>
          <cell r="K2621" t="str">
            <v>45N - per DOP website</v>
          </cell>
          <cell r="L2621">
            <v>41456</v>
          </cell>
          <cell r="M2621">
            <v>14558</v>
          </cell>
          <cell r="N2621" t="b">
            <v>1</v>
          </cell>
          <cell r="O2621">
            <v>5221</v>
          </cell>
        </row>
        <row r="2622">
          <cell r="E2622" t="str">
            <v>45NMONTHLYUSERVICE EMPLOYEES INTERNATIONAL UNION DISTRICT 1199 NW</v>
          </cell>
          <cell r="F2622" t="str">
            <v>45N</v>
          </cell>
          <cell r="G2622" t="str">
            <v>Monthly</v>
          </cell>
          <cell r="H2622" t="str">
            <v>U</v>
          </cell>
          <cell r="I2622">
            <v>5221</v>
          </cell>
          <cell r="J2622" t="str">
            <v>Service Employees International Union District 1199 NW</v>
          </cell>
          <cell r="K2622" t="str">
            <v>45N1 - per DOP website</v>
          </cell>
          <cell r="L2622">
            <v>41456</v>
          </cell>
          <cell r="M2622">
            <v>16490</v>
          </cell>
          <cell r="N2622" t="b">
            <v>1</v>
          </cell>
          <cell r="O2622">
            <v>5221</v>
          </cell>
        </row>
        <row r="2623">
          <cell r="E2623" t="str">
            <v>45NMONTHLYUTEAMSTERS LOCAL UNION NUMBER 117</v>
          </cell>
          <cell r="F2623" t="str">
            <v>45N</v>
          </cell>
          <cell r="G2623" t="str">
            <v>Monthly</v>
          </cell>
          <cell r="H2623" t="str">
            <v>U</v>
          </cell>
          <cell r="I2623">
            <v>5289</v>
          </cell>
          <cell r="J2623" t="str">
            <v>Teamsters Local Union Number 117</v>
          </cell>
          <cell r="K2623" t="str">
            <v>45N2 - per DOP website</v>
          </cell>
          <cell r="L2623">
            <v>41456</v>
          </cell>
          <cell r="M2623">
            <v>22286</v>
          </cell>
          <cell r="N2623" t="b">
            <v>1</v>
          </cell>
          <cell r="O2623">
            <v>5289</v>
          </cell>
        </row>
        <row r="2624">
          <cell r="E2624" t="str">
            <v>45NMONTHLYUWASHINGTON FEDERATION OF STATE EMPLOYEES</v>
          </cell>
          <cell r="F2624" t="str">
            <v>45N</v>
          </cell>
          <cell r="G2624" t="str">
            <v>Monthly</v>
          </cell>
          <cell r="H2624" t="str">
            <v>U</v>
          </cell>
          <cell r="I2624">
            <v>5221</v>
          </cell>
          <cell r="J2624" t="str">
            <v>Washington Federation of State Employees</v>
          </cell>
          <cell r="K2624" t="str">
            <v>45N1 - per DOP website</v>
          </cell>
          <cell r="L2624">
            <v>41456</v>
          </cell>
          <cell r="M2624">
            <v>18422</v>
          </cell>
          <cell r="N2624" t="b">
            <v>1</v>
          </cell>
          <cell r="O2624">
            <v>5221</v>
          </cell>
        </row>
        <row r="2625">
          <cell r="E2625" t="str">
            <v>46EMONTHLYENON-REPRESENTED STATE EMPLOYEES</v>
          </cell>
          <cell r="F2625" t="str">
            <v>46E</v>
          </cell>
          <cell r="G2625" t="str">
            <v>Monthly</v>
          </cell>
          <cell r="H2625" t="str">
            <v>E</v>
          </cell>
          <cell r="I2625">
            <v>3377</v>
          </cell>
          <cell r="J2625" t="str">
            <v>Non-Represented State Employees</v>
          </cell>
          <cell r="K2625" t="str">
            <v>per DOP website</v>
          </cell>
          <cell r="L2625">
            <v>41456</v>
          </cell>
          <cell r="M2625">
            <v>12248</v>
          </cell>
          <cell r="N2625" t="b">
            <v>1</v>
          </cell>
          <cell r="O2625">
            <v>3377</v>
          </cell>
        </row>
        <row r="2626">
          <cell r="E2626" t="str">
            <v>46EMONTHLYFNON-REPRESENTED STATE EMPLOYEES</v>
          </cell>
          <cell r="F2626" t="str">
            <v>46E</v>
          </cell>
          <cell r="G2626" t="str">
            <v>Monthly</v>
          </cell>
          <cell r="H2626" t="str">
            <v>F</v>
          </cell>
          <cell r="I2626">
            <v>3459</v>
          </cell>
          <cell r="J2626" t="str">
            <v>Non-Represented State Employees</v>
          </cell>
          <cell r="K2626" t="str">
            <v>per DOP website</v>
          </cell>
          <cell r="L2626">
            <v>41456</v>
          </cell>
          <cell r="M2626">
            <v>12249</v>
          </cell>
          <cell r="N2626" t="b">
            <v>1</v>
          </cell>
          <cell r="O2626">
            <v>3459</v>
          </cell>
        </row>
        <row r="2627">
          <cell r="E2627" t="str">
            <v>46EMONTHLYGNON-REPRESENTED STATE EMPLOYEES</v>
          </cell>
          <cell r="F2627" t="str">
            <v>46E</v>
          </cell>
          <cell r="G2627" t="str">
            <v>Monthly</v>
          </cell>
          <cell r="H2627" t="str">
            <v>G</v>
          </cell>
          <cell r="I2627">
            <v>3549</v>
          </cell>
          <cell r="J2627" t="str">
            <v>Non-Represented State Employees</v>
          </cell>
          <cell r="K2627" t="str">
            <v>per DOP website</v>
          </cell>
          <cell r="L2627">
            <v>41456</v>
          </cell>
          <cell r="M2627">
            <v>12250</v>
          </cell>
          <cell r="N2627" t="b">
            <v>1</v>
          </cell>
          <cell r="O2627">
            <v>3549</v>
          </cell>
        </row>
        <row r="2628">
          <cell r="E2628" t="str">
            <v>46EMONTHLYHNON-REPRESENTED STATE EMPLOYEES</v>
          </cell>
          <cell r="F2628" t="str">
            <v>46E</v>
          </cell>
          <cell r="G2628" t="str">
            <v>Monthly</v>
          </cell>
          <cell r="H2628" t="str">
            <v>H</v>
          </cell>
          <cell r="I2628">
            <v>3631</v>
          </cell>
          <cell r="J2628" t="str">
            <v>Non-Represented State Employees</v>
          </cell>
          <cell r="K2628" t="str">
            <v>per DOP website</v>
          </cell>
          <cell r="L2628">
            <v>41456</v>
          </cell>
          <cell r="M2628">
            <v>12251</v>
          </cell>
          <cell r="N2628" t="b">
            <v>1</v>
          </cell>
          <cell r="O2628">
            <v>3631</v>
          </cell>
        </row>
        <row r="2629">
          <cell r="E2629" t="str">
            <v>46EMONTHLYINON-REPRESENTED STATE EMPLOYEES</v>
          </cell>
          <cell r="F2629" t="str">
            <v>46E</v>
          </cell>
          <cell r="G2629" t="str">
            <v>Monthly</v>
          </cell>
          <cell r="H2629" t="str">
            <v>I</v>
          </cell>
          <cell r="I2629">
            <v>3726</v>
          </cell>
          <cell r="J2629" t="str">
            <v>Non-Represented State Employees</v>
          </cell>
          <cell r="K2629" t="str">
            <v>per DOP website</v>
          </cell>
          <cell r="L2629">
            <v>41456</v>
          </cell>
          <cell r="M2629">
            <v>12252</v>
          </cell>
          <cell r="N2629" t="b">
            <v>1</v>
          </cell>
          <cell r="O2629">
            <v>3726</v>
          </cell>
        </row>
        <row r="2630">
          <cell r="E2630" t="str">
            <v>46EMONTHLYJNON-REPRESENTED STATE EMPLOYEES</v>
          </cell>
          <cell r="F2630" t="str">
            <v>46E</v>
          </cell>
          <cell r="G2630" t="str">
            <v>Monthly</v>
          </cell>
          <cell r="H2630" t="str">
            <v>J</v>
          </cell>
          <cell r="I2630">
            <v>3819</v>
          </cell>
          <cell r="J2630" t="str">
            <v>Non-Represented State Employees</v>
          </cell>
          <cell r="K2630" t="str">
            <v>per DOP website</v>
          </cell>
          <cell r="L2630">
            <v>41456</v>
          </cell>
          <cell r="M2630">
            <v>12253</v>
          </cell>
          <cell r="N2630" t="b">
            <v>1</v>
          </cell>
          <cell r="O2630">
            <v>3819</v>
          </cell>
        </row>
        <row r="2631">
          <cell r="E2631" t="str">
            <v>46EMONTHLYKNON-REPRESENTED STATE EMPLOYEES</v>
          </cell>
          <cell r="F2631" t="str">
            <v>46E</v>
          </cell>
          <cell r="G2631" t="str">
            <v>Monthly</v>
          </cell>
          <cell r="H2631" t="str">
            <v>K</v>
          </cell>
          <cell r="I2631">
            <v>3918</v>
          </cell>
          <cell r="J2631" t="str">
            <v>Non-Represented State Employees</v>
          </cell>
          <cell r="K2631" t="str">
            <v>per DOP website</v>
          </cell>
          <cell r="L2631">
            <v>41456</v>
          </cell>
          <cell r="M2631">
            <v>12254</v>
          </cell>
          <cell r="N2631" t="b">
            <v>1</v>
          </cell>
          <cell r="O2631">
            <v>3918</v>
          </cell>
        </row>
        <row r="2632">
          <cell r="E2632" t="str">
            <v>46EMONTHLYLNON-REPRESENTED STATE EMPLOYEES</v>
          </cell>
          <cell r="F2632" t="str">
            <v>46E</v>
          </cell>
          <cell r="G2632" t="str">
            <v>Monthly</v>
          </cell>
          <cell r="H2632" t="str">
            <v>L</v>
          </cell>
          <cell r="I2632">
            <v>4014</v>
          </cell>
          <cell r="J2632" t="str">
            <v>Non-Represented State Employees</v>
          </cell>
          <cell r="K2632" t="str">
            <v>per DOP website</v>
          </cell>
          <cell r="L2632">
            <v>41456</v>
          </cell>
          <cell r="M2632">
            <v>12255</v>
          </cell>
          <cell r="N2632" t="b">
            <v>1</v>
          </cell>
          <cell r="O2632">
            <v>4014</v>
          </cell>
        </row>
        <row r="2633">
          <cell r="E2633" t="str">
            <v>46EMONTHLYMNON-REPRESENTED STATE EMPLOYEES</v>
          </cell>
          <cell r="F2633" t="str">
            <v>46E</v>
          </cell>
          <cell r="G2633" t="str">
            <v>Monthly</v>
          </cell>
          <cell r="H2633" t="str">
            <v>M</v>
          </cell>
          <cell r="I2633">
            <v>4114</v>
          </cell>
          <cell r="J2633" t="str">
            <v>Non-Represented State Employees</v>
          </cell>
          <cell r="K2633" t="str">
            <v>per DOP website</v>
          </cell>
          <cell r="L2633">
            <v>41456</v>
          </cell>
          <cell r="M2633">
            <v>12255</v>
          </cell>
          <cell r="N2633" t="b">
            <v>1</v>
          </cell>
          <cell r="O2633">
            <v>4114</v>
          </cell>
        </row>
        <row r="2634">
          <cell r="E2634" t="str">
            <v>46GMONTHLYGCOALITION</v>
          </cell>
          <cell r="F2634" t="str">
            <v>46G</v>
          </cell>
          <cell r="G2634" t="str">
            <v>Monthly</v>
          </cell>
          <cell r="H2634" t="str">
            <v>G</v>
          </cell>
          <cell r="I2634">
            <v>3549</v>
          </cell>
          <cell r="J2634" t="str">
            <v>Coalition</v>
          </cell>
          <cell r="K2634" t="str">
            <v>per DOP website</v>
          </cell>
          <cell r="L2634">
            <v>41456</v>
          </cell>
          <cell r="M2634">
            <v>12324</v>
          </cell>
          <cell r="N2634" t="b">
            <v>1</v>
          </cell>
          <cell r="O2634">
            <v>3549</v>
          </cell>
        </row>
        <row r="2635">
          <cell r="E2635" t="str">
            <v>46GMONTHLYGNON-REPRESENTED STATE EMPLOYEES</v>
          </cell>
          <cell r="F2635" t="str">
            <v>46G</v>
          </cell>
          <cell r="G2635" t="str">
            <v>Monthly</v>
          </cell>
          <cell r="H2635" t="str">
            <v>G</v>
          </cell>
          <cell r="I2635">
            <v>3549</v>
          </cell>
          <cell r="J2635" t="str">
            <v>Non-Represented State Employees</v>
          </cell>
          <cell r="K2635" t="str">
            <v>per DOP website</v>
          </cell>
          <cell r="L2635">
            <v>41456</v>
          </cell>
          <cell r="M2635">
            <v>12325</v>
          </cell>
          <cell r="N2635" t="b">
            <v>1</v>
          </cell>
          <cell r="O2635">
            <v>3549</v>
          </cell>
        </row>
        <row r="2636">
          <cell r="E2636" t="str">
            <v>46GMONTHLYGTEAMSTERS LOCAL UNION NUMBER 117</v>
          </cell>
          <cell r="F2636" t="str">
            <v>46G</v>
          </cell>
          <cell r="G2636" t="str">
            <v>Monthly</v>
          </cell>
          <cell r="H2636" t="str">
            <v>G</v>
          </cell>
          <cell r="I2636">
            <v>3593</v>
          </cell>
          <cell r="J2636" t="str">
            <v>Teamsters Local Union Number 117</v>
          </cell>
          <cell r="K2636" t="str">
            <v>per DOP website</v>
          </cell>
          <cell r="L2636">
            <v>41456</v>
          </cell>
          <cell r="M2636">
            <v>12326</v>
          </cell>
          <cell r="N2636" t="b">
            <v>1</v>
          </cell>
          <cell r="O2636">
            <v>3593</v>
          </cell>
        </row>
        <row r="2637">
          <cell r="E2637" t="str">
            <v>46GMONTHLYGWASHINGTON FEDERATION OF STATE EMPLOYEES</v>
          </cell>
          <cell r="F2637" t="str">
            <v>46G</v>
          </cell>
          <cell r="G2637" t="str">
            <v>Monthly</v>
          </cell>
          <cell r="H2637" t="str">
            <v>G</v>
          </cell>
          <cell r="I2637">
            <v>3549</v>
          </cell>
          <cell r="J2637" t="str">
            <v>Washington Federation of State Employees</v>
          </cell>
          <cell r="K2637" t="str">
            <v>per DOP website</v>
          </cell>
          <cell r="L2637">
            <v>41456</v>
          </cell>
          <cell r="M2637">
            <v>12327</v>
          </cell>
          <cell r="N2637" t="b">
            <v>1</v>
          </cell>
          <cell r="O2637">
            <v>3549</v>
          </cell>
        </row>
        <row r="2638">
          <cell r="E2638" t="str">
            <v>46GMONTHLYGWASHINGTON PUBLIC EMPLOYEES ASSOCIATION</v>
          </cell>
          <cell r="F2638" t="str">
            <v>46G</v>
          </cell>
          <cell r="G2638" t="str">
            <v>Monthly</v>
          </cell>
          <cell r="H2638" t="str">
            <v>G</v>
          </cell>
          <cell r="I2638">
            <v>3549</v>
          </cell>
          <cell r="J2638" t="str">
            <v>Washington Public Employees Association</v>
          </cell>
          <cell r="K2638" t="str">
            <v>per DOP website</v>
          </cell>
          <cell r="L2638">
            <v>41456</v>
          </cell>
          <cell r="M2638">
            <v>12328</v>
          </cell>
          <cell r="N2638" t="b">
            <v>1</v>
          </cell>
          <cell r="O2638">
            <v>3549</v>
          </cell>
        </row>
        <row r="2639">
          <cell r="E2639" t="str">
            <v>46GMONTHLYHCOALITION</v>
          </cell>
          <cell r="F2639" t="str">
            <v>46G</v>
          </cell>
          <cell r="G2639" t="str">
            <v>Monthly</v>
          </cell>
          <cell r="H2639" t="str">
            <v>H</v>
          </cell>
          <cell r="I2639">
            <v>3631</v>
          </cell>
          <cell r="J2639" t="str">
            <v>Coalition</v>
          </cell>
          <cell r="K2639" t="str">
            <v>per DOP website</v>
          </cell>
          <cell r="L2639">
            <v>41456</v>
          </cell>
          <cell r="M2639">
            <v>12329</v>
          </cell>
          <cell r="N2639" t="b">
            <v>1</v>
          </cell>
          <cell r="O2639">
            <v>3631</v>
          </cell>
        </row>
        <row r="2640">
          <cell r="E2640" t="str">
            <v>46GMONTHLYHNON-REPRESENTED STATE EMPLOYEES</v>
          </cell>
          <cell r="F2640" t="str">
            <v>46G</v>
          </cell>
          <cell r="G2640" t="str">
            <v>Monthly</v>
          </cell>
          <cell r="H2640" t="str">
            <v>H</v>
          </cell>
          <cell r="I2640">
            <v>3631</v>
          </cell>
          <cell r="J2640" t="str">
            <v>Non-Represented State Employees</v>
          </cell>
          <cell r="K2640" t="str">
            <v>per DOP website</v>
          </cell>
          <cell r="L2640">
            <v>41456</v>
          </cell>
          <cell r="M2640">
            <v>12330</v>
          </cell>
          <cell r="N2640" t="b">
            <v>1</v>
          </cell>
          <cell r="O2640">
            <v>3631</v>
          </cell>
        </row>
        <row r="2641">
          <cell r="E2641" t="str">
            <v>46GMONTHLYHTEAMSTERS LOCAL UNION NUMBER 117</v>
          </cell>
          <cell r="F2641" t="str">
            <v>46G</v>
          </cell>
          <cell r="G2641" t="str">
            <v>Monthly</v>
          </cell>
          <cell r="H2641" t="str">
            <v>H</v>
          </cell>
          <cell r="I2641">
            <v>3678</v>
          </cell>
          <cell r="J2641" t="str">
            <v>Teamsters Local Union Number 117</v>
          </cell>
          <cell r="K2641" t="str">
            <v>per DOP website</v>
          </cell>
          <cell r="L2641">
            <v>41456</v>
          </cell>
          <cell r="M2641">
            <v>12331</v>
          </cell>
          <cell r="N2641" t="b">
            <v>1</v>
          </cell>
          <cell r="O2641">
            <v>3678</v>
          </cell>
        </row>
        <row r="2642">
          <cell r="E2642" t="str">
            <v>46GMONTHLYHWASHINGTON FEDERATION OF STATE EMPLOYEES</v>
          </cell>
          <cell r="F2642" t="str">
            <v>46G</v>
          </cell>
          <cell r="G2642" t="str">
            <v>Monthly</v>
          </cell>
          <cell r="H2642" t="str">
            <v>H</v>
          </cell>
          <cell r="I2642">
            <v>3631</v>
          </cell>
          <cell r="J2642" t="str">
            <v>Washington Federation of State Employees</v>
          </cell>
          <cell r="K2642" t="str">
            <v>per DOP website</v>
          </cell>
          <cell r="L2642">
            <v>41456</v>
          </cell>
          <cell r="M2642">
            <v>12332</v>
          </cell>
          <cell r="N2642" t="b">
            <v>1</v>
          </cell>
          <cell r="O2642">
            <v>3631</v>
          </cell>
        </row>
        <row r="2643">
          <cell r="E2643" t="str">
            <v>46GMONTHLYHWASHINGTON PUBLIC EMPLOYEES ASSOCIATION</v>
          </cell>
          <cell r="F2643" t="str">
            <v>46G</v>
          </cell>
          <cell r="G2643" t="str">
            <v>Monthly</v>
          </cell>
          <cell r="H2643" t="str">
            <v>H</v>
          </cell>
          <cell r="I2643">
            <v>3631</v>
          </cell>
          <cell r="J2643" t="str">
            <v>Washington Public Employees Association</v>
          </cell>
          <cell r="K2643" t="str">
            <v>per DOP website</v>
          </cell>
          <cell r="L2643">
            <v>41456</v>
          </cell>
          <cell r="M2643">
            <v>12333</v>
          </cell>
          <cell r="N2643" t="b">
            <v>1</v>
          </cell>
          <cell r="O2643">
            <v>3631</v>
          </cell>
        </row>
        <row r="2644">
          <cell r="E2644" t="str">
            <v>46GMONTHLYICOALITION</v>
          </cell>
          <cell r="F2644" t="str">
            <v>46G</v>
          </cell>
          <cell r="G2644" t="str">
            <v>Monthly</v>
          </cell>
          <cell r="H2644" t="str">
            <v>I</v>
          </cell>
          <cell r="I2644">
            <v>3726</v>
          </cell>
          <cell r="J2644" t="str">
            <v>Coalition</v>
          </cell>
          <cell r="K2644" t="str">
            <v>per DOP website</v>
          </cell>
          <cell r="L2644">
            <v>41456</v>
          </cell>
          <cell r="M2644">
            <v>12334</v>
          </cell>
          <cell r="N2644" t="b">
            <v>1</v>
          </cell>
          <cell r="O2644">
            <v>3726</v>
          </cell>
        </row>
        <row r="2645">
          <cell r="E2645" t="str">
            <v>46GMONTHLYINON-REPRESENTED STATE EMPLOYEES</v>
          </cell>
          <cell r="F2645" t="str">
            <v>46G</v>
          </cell>
          <cell r="G2645" t="str">
            <v>Monthly</v>
          </cell>
          <cell r="H2645" t="str">
            <v>I</v>
          </cell>
          <cell r="I2645">
            <v>3726</v>
          </cell>
          <cell r="J2645" t="str">
            <v>Non-Represented State Employees</v>
          </cell>
          <cell r="K2645" t="str">
            <v>per DOP website</v>
          </cell>
          <cell r="L2645">
            <v>41456</v>
          </cell>
          <cell r="M2645">
            <v>12335</v>
          </cell>
          <cell r="N2645" t="b">
            <v>1</v>
          </cell>
          <cell r="O2645">
            <v>3726</v>
          </cell>
        </row>
        <row r="2646">
          <cell r="E2646" t="str">
            <v>46GMONTHLYITEAMSTERS LOCAL UNION NUMBER 117</v>
          </cell>
          <cell r="F2646" t="str">
            <v>46G</v>
          </cell>
          <cell r="G2646" t="str">
            <v>Monthly</v>
          </cell>
          <cell r="H2646" t="str">
            <v>I</v>
          </cell>
          <cell r="I2646">
            <v>3774</v>
          </cell>
          <cell r="J2646" t="str">
            <v>Teamsters Local Union Number 117</v>
          </cell>
          <cell r="K2646" t="str">
            <v>per DOP website</v>
          </cell>
          <cell r="L2646">
            <v>41456</v>
          </cell>
          <cell r="M2646">
            <v>12336</v>
          </cell>
          <cell r="N2646" t="b">
            <v>1</v>
          </cell>
          <cell r="O2646">
            <v>3774</v>
          </cell>
        </row>
        <row r="2647">
          <cell r="E2647" t="str">
            <v>46GMONTHLYIWASHINGTON FEDERATION OF STATE EMPLOYEES</v>
          </cell>
          <cell r="F2647" t="str">
            <v>46G</v>
          </cell>
          <cell r="G2647" t="str">
            <v>Monthly</v>
          </cell>
          <cell r="H2647" t="str">
            <v>I</v>
          </cell>
          <cell r="I2647">
            <v>3726</v>
          </cell>
          <cell r="J2647" t="str">
            <v>Washington Federation of State Employees</v>
          </cell>
          <cell r="K2647" t="str">
            <v>per DOP website</v>
          </cell>
          <cell r="L2647">
            <v>41456</v>
          </cell>
          <cell r="M2647">
            <v>12337</v>
          </cell>
          <cell r="N2647" t="b">
            <v>1</v>
          </cell>
          <cell r="O2647">
            <v>3726</v>
          </cell>
        </row>
        <row r="2648">
          <cell r="E2648" t="str">
            <v>46GMONTHLYIWASHINGTON PUBLIC EMPLOYEES ASSOCIATION</v>
          </cell>
          <cell r="F2648" t="str">
            <v>46G</v>
          </cell>
          <cell r="G2648" t="str">
            <v>Monthly</v>
          </cell>
          <cell r="H2648" t="str">
            <v>I</v>
          </cell>
          <cell r="I2648">
            <v>3726</v>
          </cell>
          <cell r="J2648" t="str">
            <v>Washington Public Employees Association</v>
          </cell>
          <cell r="K2648" t="str">
            <v>per DOP website</v>
          </cell>
          <cell r="L2648">
            <v>41456</v>
          </cell>
          <cell r="M2648">
            <v>12338</v>
          </cell>
          <cell r="N2648" t="b">
            <v>1</v>
          </cell>
          <cell r="O2648">
            <v>3726</v>
          </cell>
        </row>
        <row r="2649">
          <cell r="E2649" t="str">
            <v>46GMONTHLYJCOALITION</v>
          </cell>
          <cell r="F2649" t="str">
            <v>46G</v>
          </cell>
          <cell r="G2649" t="str">
            <v>Monthly</v>
          </cell>
          <cell r="H2649" t="str">
            <v>J</v>
          </cell>
          <cell r="I2649">
            <v>3819</v>
          </cell>
          <cell r="J2649" t="str">
            <v>Coalition</v>
          </cell>
          <cell r="K2649" t="str">
            <v>per DOP website</v>
          </cell>
          <cell r="L2649">
            <v>41456</v>
          </cell>
          <cell r="M2649">
            <v>12339</v>
          </cell>
          <cell r="N2649" t="b">
            <v>1</v>
          </cell>
          <cell r="O2649">
            <v>3819</v>
          </cell>
        </row>
        <row r="2650">
          <cell r="E2650" t="str">
            <v>46GMONTHLYJNON-REPRESENTED STATE EMPLOYEES</v>
          </cell>
          <cell r="F2650" t="str">
            <v>46G</v>
          </cell>
          <cell r="G2650" t="str">
            <v>Monthly</v>
          </cell>
          <cell r="H2650" t="str">
            <v>J</v>
          </cell>
          <cell r="I2650">
            <v>3819</v>
          </cell>
          <cell r="J2650" t="str">
            <v>Non-Represented State Employees</v>
          </cell>
          <cell r="K2650" t="str">
            <v>per DOP website</v>
          </cell>
          <cell r="L2650">
            <v>41456</v>
          </cell>
          <cell r="M2650">
            <v>12340</v>
          </cell>
          <cell r="N2650" t="b">
            <v>1</v>
          </cell>
          <cell r="O2650">
            <v>3819</v>
          </cell>
        </row>
        <row r="2651">
          <cell r="E2651" t="str">
            <v>46GMONTHLYJTEAMSTERS LOCAL UNION NUMBER 117</v>
          </cell>
          <cell r="F2651" t="str">
            <v>46G</v>
          </cell>
          <cell r="G2651" t="str">
            <v>Monthly</v>
          </cell>
          <cell r="H2651" t="str">
            <v>J</v>
          </cell>
          <cell r="I2651">
            <v>3869</v>
          </cell>
          <cell r="J2651" t="str">
            <v>Teamsters Local Union Number 117</v>
          </cell>
          <cell r="K2651" t="str">
            <v>per DOP website</v>
          </cell>
          <cell r="L2651">
            <v>41456</v>
          </cell>
          <cell r="M2651">
            <v>12341</v>
          </cell>
          <cell r="N2651" t="b">
            <v>1</v>
          </cell>
          <cell r="O2651">
            <v>3869</v>
          </cell>
        </row>
        <row r="2652">
          <cell r="E2652" t="str">
            <v>46GMONTHLYJWASHINGTON FEDERATION OF STATE EMPLOYEES</v>
          </cell>
          <cell r="F2652" t="str">
            <v>46G</v>
          </cell>
          <cell r="G2652" t="str">
            <v>Monthly</v>
          </cell>
          <cell r="H2652" t="str">
            <v>J</v>
          </cell>
          <cell r="I2652">
            <v>3819</v>
          </cell>
          <cell r="J2652" t="str">
            <v>Washington Federation of State Employees</v>
          </cell>
          <cell r="K2652" t="str">
            <v>per DOP website</v>
          </cell>
          <cell r="L2652">
            <v>41456</v>
          </cell>
          <cell r="M2652">
            <v>12342</v>
          </cell>
          <cell r="N2652" t="b">
            <v>1</v>
          </cell>
          <cell r="O2652">
            <v>3819</v>
          </cell>
        </row>
        <row r="2653">
          <cell r="E2653" t="str">
            <v>46GMONTHLYJWASHINGTON PUBLIC EMPLOYEES ASSOCIATION</v>
          </cell>
          <cell r="F2653" t="str">
            <v>46G</v>
          </cell>
          <cell r="G2653" t="str">
            <v>Monthly</v>
          </cell>
          <cell r="H2653" t="str">
            <v>J</v>
          </cell>
          <cell r="I2653">
            <v>3819</v>
          </cell>
          <cell r="J2653" t="str">
            <v>Washington Public Employees Association</v>
          </cell>
          <cell r="K2653" t="str">
            <v>per DOP website</v>
          </cell>
          <cell r="L2653">
            <v>41456</v>
          </cell>
          <cell r="M2653">
            <v>12343</v>
          </cell>
          <cell r="N2653" t="b">
            <v>1</v>
          </cell>
          <cell r="O2653">
            <v>3819</v>
          </cell>
        </row>
        <row r="2654">
          <cell r="E2654" t="str">
            <v>46GMONTHLYKCOALITION</v>
          </cell>
          <cell r="F2654" t="str">
            <v>46G</v>
          </cell>
          <cell r="G2654" t="str">
            <v>Monthly</v>
          </cell>
          <cell r="H2654" t="str">
            <v>K</v>
          </cell>
          <cell r="I2654">
            <v>3918</v>
          </cell>
          <cell r="J2654" t="str">
            <v>Coalition</v>
          </cell>
          <cell r="K2654" t="str">
            <v>per DOP website</v>
          </cell>
          <cell r="L2654">
            <v>41456</v>
          </cell>
          <cell r="M2654">
            <v>12344</v>
          </cell>
          <cell r="N2654" t="b">
            <v>1</v>
          </cell>
          <cell r="O2654">
            <v>3918</v>
          </cell>
        </row>
        <row r="2655">
          <cell r="E2655" t="str">
            <v>46GMONTHLYKNON-REPRESENTED STATE EMPLOYEES</v>
          </cell>
          <cell r="F2655" t="str">
            <v>46G</v>
          </cell>
          <cell r="G2655" t="str">
            <v>Monthly</v>
          </cell>
          <cell r="H2655" t="str">
            <v>K</v>
          </cell>
          <cell r="I2655">
            <v>3918</v>
          </cell>
          <cell r="J2655" t="str">
            <v>Non-Represented State Employees</v>
          </cell>
          <cell r="K2655" t="str">
            <v>per DOP website</v>
          </cell>
          <cell r="L2655">
            <v>41456</v>
          </cell>
          <cell r="M2655">
            <v>12345</v>
          </cell>
          <cell r="N2655" t="b">
            <v>1</v>
          </cell>
          <cell r="O2655">
            <v>3918</v>
          </cell>
        </row>
        <row r="2656">
          <cell r="E2656" t="str">
            <v>46GMONTHLYKTEAMSTERS LOCAL UNION NUMBER 117</v>
          </cell>
          <cell r="F2656" t="str">
            <v>46G</v>
          </cell>
          <cell r="G2656" t="str">
            <v>Monthly</v>
          </cell>
          <cell r="H2656" t="str">
            <v>K</v>
          </cell>
          <cell r="I2656">
            <v>3968</v>
          </cell>
          <cell r="J2656" t="str">
            <v>Teamsters Local Union Number 117</v>
          </cell>
          <cell r="K2656" t="str">
            <v>per DOP website</v>
          </cell>
          <cell r="L2656">
            <v>41456</v>
          </cell>
          <cell r="M2656">
            <v>12346</v>
          </cell>
          <cell r="N2656" t="b">
            <v>1</v>
          </cell>
          <cell r="O2656">
            <v>3968</v>
          </cell>
        </row>
        <row r="2657">
          <cell r="E2657" t="str">
            <v>46GMONTHLYKWASHINGTON FEDERATION OF STATE EMPLOYEES</v>
          </cell>
          <cell r="F2657" t="str">
            <v>46G</v>
          </cell>
          <cell r="G2657" t="str">
            <v>Monthly</v>
          </cell>
          <cell r="H2657" t="str">
            <v>K</v>
          </cell>
          <cell r="I2657">
            <v>3918</v>
          </cell>
          <cell r="J2657" t="str">
            <v>Washington Federation of State Employees</v>
          </cell>
          <cell r="K2657" t="str">
            <v>per DOP website</v>
          </cell>
          <cell r="L2657">
            <v>41456</v>
          </cell>
          <cell r="M2657">
            <v>12347</v>
          </cell>
          <cell r="N2657" t="b">
            <v>1</v>
          </cell>
          <cell r="O2657">
            <v>3918</v>
          </cell>
        </row>
        <row r="2658">
          <cell r="E2658" t="str">
            <v>46GMONTHLYKWASHINGTON PUBLIC EMPLOYEES ASSOCIATION</v>
          </cell>
          <cell r="F2658" t="str">
            <v>46G</v>
          </cell>
          <cell r="G2658" t="str">
            <v>Monthly</v>
          </cell>
          <cell r="H2658" t="str">
            <v>K</v>
          </cell>
          <cell r="I2658">
            <v>3918</v>
          </cell>
          <cell r="J2658" t="str">
            <v>Washington Public Employees Association</v>
          </cell>
          <cell r="K2658" t="str">
            <v>per DOP website</v>
          </cell>
          <cell r="L2658">
            <v>41456</v>
          </cell>
          <cell r="M2658">
            <v>12348</v>
          </cell>
          <cell r="N2658" t="b">
            <v>1</v>
          </cell>
          <cell r="O2658">
            <v>3918</v>
          </cell>
        </row>
        <row r="2659">
          <cell r="E2659" t="str">
            <v>46GMONTHLYLCOALITION</v>
          </cell>
          <cell r="F2659" t="str">
            <v>46G</v>
          </cell>
          <cell r="G2659" t="str">
            <v>Monthly</v>
          </cell>
          <cell r="H2659" t="str">
            <v>L</v>
          </cell>
          <cell r="I2659">
            <v>4014</v>
          </cell>
          <cell r="J2659" t="str">
            <v>Coalition</v>
          </cell>
          <cell r="K2659" t="str">
            <v>per DOP website</v>
          </cell>
          <cell r="L2659">
            <v>41456</v>
          </cell>
          <cell r="M2659">
            <v>12349</v>
          </cell>
          <cell r="N2659" t="b">
            <v>1</v>
          </cell>
          <cell r="O2659">
            <v>4014</v>
          </cell>
        </row>
        <row r="2660">
          <cell r="E2660" t="str">
            <v>46GMONTHLYLNON-REPRESENTED STATE EMPLOYEES</v>
          </cell>
          <cell r="F2660" t="str">
            <v>46G</v>
          </cell>
          <cell r="G2660" t="str">
            <v>Monthly</v>
          </cell>
          <cell r="H2660" t="str">
            <v>L</v>
          </cell>
          <cell r="I2660">
            <v>4014</v>
          </cell>
          <cell r="J2660" t="str">
            <v>Non-Represented State Employees</v>
          </cell>
          <cell r="K2660" t="str">
            <v>per DOP website</v>
          </cell>
          <cell r="L2660">
            <v>41456</v>
          </cell>
          <cell r="M2660">
            <v>12350</v>
          </cell>
          <cell r="N2660" t="b">
            <v>1</v>
          </cell>
          <cell r="O2660">
            <v>4014</v>
          </cell>
        </row>
        <row r="2661">
          <cell r="E2661" t="str">
            <v>46GMONTHLYLTEAMSTERS LOCAL UNION NUMBER 117</v>
          </cell>
          <cell r="F2661" t="str">
            <v>46G</v>
          </cell>
          <cell r="G2661" t="str">
            <v>Monthly</v>
          </cell>
          <cell r="H2661" t="str">
            <v>L</v>
          </cell>
          <cell r="I2661">
            <v>4066</v>
          </cell>
          <cell r="J2661" t="str">
            <v>Teamsters Local Union Number 117</v>
          </cell>
          <cell r="K2661" t="str">
            <v>per DOP website</v>
          </cell>
          <cell r="L2661">
            <v>41456</v>
          </cell>
          <cell r="M2661">
            <v>12351</v>
          </cell>
          <cell r="N2661" t="b">
            <v>1</v>
          </cell>
          <cell r="O2661">
            <v>4066</v>
          </cell>
        </row>
        <row r="2662">
          <cell r="E2662" t="str">
            <v>46GMONTHLYLWASHINGTON FEDERATION OF STATE EMPLOYEES</v>
          </cell>
          <cell r="F2662" t="str">
            <v>46G</v>
          </cell>
          <cell r="G2662" t="str">
            <v>Monthly</v>
          </cell>
          <cell r="H2662" t="str">
            <v>L</v>
          </cell>
          <cell r="I2662">
            <v>4014</v>
          </cell>
          <cell r="J2662" t="str">
            <v>Washington Federation of State Employees</v>
          </cell>
          <cell r="K2662" t="str">
            <v>per DOP website</v>
          </cell>
          <cell r="L2662">
            <v>41456</v>
          </cell>
          <cell r="M2662">
            <v>12352</v>
          </cell>
          <cell r="N2662" t="b">
            <v>1</v>
          </cell>
          <cell r="O2662">
            <v>4014</v>
          </cell>
        </row>
        <row r="2663">
          <cell r="E2663" t="str">
            <v>46GMONTHLYLWASHINGTON PUBLIC EMPLOYEES ASSOCIATION</v>
          </cell>
          <cell r="F2663" t="str">
            <v>46G</v>
          </cell>
          <cell r="G2663" t="str">
            <v>Monthly</v>
          </cell>
          <cell r="H2663" t="str">
            <v>L</v>
          </cell>
          <cell r="I2663">
            <v>4014</v>
          </cell>
          <cell r="J2663" t="str">
            <v>Washington Public Employees Association</v>
          </cell>
          <cell r="K2663" t="str">
            <v>per DOP website</v>
          </cell>
          <cell r="L2663">
            <v>41456</v>
          </cell>
          <cell r="M2663">
            <v>12353</v>
          </cell>
          <cell r="N2663" t="b">
            <v>1</v>
          </cell>
          <cell r="O2663">
            <v>4014</v>
          </cell>
        </row>
        <row r="2664">
          <cell r="E2664" t="str">
            <v>46GMONTHLYMCOALITION</v>
          </cell>
          <cell r="F2664" t="str">
            <v>46G</v>
          </cell>
          <cell r="G2664" t="str">
            <v>Monthly</v>
          </cell>
          <cell r="H2664" t="str">
            <v>M</v>
          </cell>
          <cell r="I2664">
            <v>4114</v>
          </cell>
          <cell r="J2664" t="str">
            <v>Coalition</v>
          </cell>
          <cell r="K2664" t="str">
            <v>per DOP website</v>
          </cell>
          <cell r="L2664">
            <v>41456</v>
          </cell>
          <cell r="M2664">
            <v>12349</v>
          </cell>
          <cell r="N2664" t="b">
            <v>1</v>
          </cell>
          <cell r="O2664">
            <v>4114</v>
          </cell>
        </row>
        <row r="2665">
          <cell r="E2665" t="str">
            <v>46GMONTHLYMNON-REPRESENTED STATE EMPLOYEES</v>
          </cell>
          <cell r="F2665" t="str">
            <v>46G</v>
          </cell>
          <cell r="G2665" t="str">
            <v>Monthly</v>
          </cell>
          <cell r="H2665" t="str">
            <v>M</v>
          </cell>
          <cell r="I2665">
            <v>4114</v>
          </cell>
          <cell r="J2665" t="str">
            <v>Non-Represented State Employees</v>
          </cell>
          <cell r="K2665" t="str">
            <v>per DOP website</v>
          </cell>
          <cell r="L2665">
            <v>41456</v>
          </cell>
          <cell r="M2665">
            <v>12350</v>
          </cell>
          <cell r="N2665" t="b">
            <v>1</v>
          </cell>
          <cell r="O2665">
            <v>4114</v>
          </cell>
        </row>
        <row r="2666">
          <cell r="E2666" t="str">
            <v>46GMONTHLYMTEAMSTERS LOCAL UNION NUMBER 117</v>
          </cell>
          <cell r="F2666" t="str">
            <v>46G</v>
          </cell>
          <cell r="G2666" t="str">
            <v>Monthly</v>
          </cell>
          <cell r="H2666" t="str">
            <v>M</v>
          </cell>
          <cell r="I2666">
            <v>4167</v>
          </cell>
          <cell r="J2666" t="str">
            <v>Teamsters Local Union Number 117</v>
          </cell>
          <cell r="K2666" t="str">
            <v>per DOP website</v>
          </cell>
          <cell r="L2666">
            <v>41456</v>
          </cell>
          <cell r="M2666">
            <v>12351</v>
          </cell>
          <cell r="N2666" t="b">
            <v>1</v>
          </cell>
          <cell r="O2666">
            <v>4167</v>
          </cell>
        </row>
        <row r="2667">
          <cell r="E2667" t="str">
            <v>46GMONTHLYMWASHINGTON FEDERATION OF STATE EMPLOYEES</v>
          </cell>
          <cell r="F2667" t="str">
            <v>46G</v>
          </cell>
          <cell r="G2667" t="str">
            <v>Monthly</v>
          </cell>
          <cell r="H2667" t="str">
            <v>M</v>
          </cell>
          <cell r="I2667">
            <v>4114</v>
          </cell>
          <cell r="J2667" t="str">
            <v>Washington Federation of State Employees</v>
          </cell>
          <cell r="K2667" t="str">
            <v>per DOP website</v>
          </cell>
          <cell r="L2667">
            <v>41456</v>
          </cell>
          <cell r="M2667">
            <v>12352</v>
          </cell>
          <cell r="N2667" t="b">
            <v>1</v>
          </cell>
          <cell r="O2667">
            <v>4114</v>
          </cell>
        </row>
        <row r="2668">
          <cell r="E2668" t="str">
            <v>46GMONTHLYMWASHINGTON PUBLIC EMPLOYEES ASSOCIATION</v>
          </cell>
          <cell r="F2668" t="str">
            <v>46G</v>
          </cell>
          <cell r="G2668" t="str">
            <v>Monthly</v>
          </cell>
          <cell r="H2668" t="str">
            <v>M</v>
          </cell>
          <cell r="I2668">
            <v>4114</v>
          </cell>
          <cell r="J2668" t="str">
            <v>Washington Public Employees Association</v>
          </cell>
          <cell r="K2668" t="str">
            <v>per DOP website</v>
          </cell>
          <cell r="L2668">
            <v>41456</v>
          </cell>
          <cell r="M2668">
            <v>12353</v>
          </cell>
          <cell r="N2668" t="b">
            <v>1</v>
          </cell>
          <cell r="O2668">
            <v>4114</v>
          </cell>
        </row>
        <row r="2669">
          <cell r="E2669" t="str">
            <v>46MONTHLYACOALITION</v>
          </cell>
          <cell r="F2669" t="str">
            <v>46</v>
          </cell>
          <cell r="G2669" t="str">
            <v>Monthly</v>
          </cell>
          <cell r="H2669" t="str">
            <v>A</v>
          </cell>
          <cell r="I2669">
            <v>3063</v>
          </cell>
          <cell r="J2669" t="str">
            <v>Coalition</v>
          </cell>
          <cell r="K2669" t="str">
            <v>per DOP website</v>
          </cell>
          <cell r="L2669">
            <v>41456</v>
          </cell>
          <cell r="M2669">
            <v>42450</v>
          </cell>
          <cell r="N2669" t="b">
            <v>0</v>
          </cell>
          <cell r="O2669">
            <v>3063</v>
          </cell>
        </row>
        <row r="2670">
          <cell r="E2670" t="str">
            <v>46MONTHLYANON-REPRESENTED STATE EMPLOYEES</v>
          </cell>
          <cell r="F2670" t="str">
            <v>46</v>
          </cell>
          <cell r="G2670" t="str">
            <v>Monthly</v>
          </cell>
          <cell r="H2670" t="str">
            <v>A</v>
          </cell>
          <cell r="I2670">
            <v>3063</v>
          </cell>
          <cell r="J2670" t="str">
            <v>Non-Represented State Employees</v>
          </cell>
          <cell r="K2670" t="str">
            <v>per DOP website</v>
          </cell>
          <cell r="L2670">
            <v>41456</v>
          </cell>
          <cell r="M2670">
            <v>11470</v>
          </cell>
          <cell r="N2670" t="b">
            <v>0</v>
          </cell>
          <cell r="O2670">
            <v>3063</v>
          </cell>
        </row>
        <row r="2671">
          <cell r="E2671" t="str">
            <v>46MONTHLYATEAMSTERS LOCAL UNION NUMBER 117</v>
          </cell>
          <cell r="F2671" t="str">
            <v>46</v>
          </cell>
          <cell r="G2671" t="str">
            <v>Monthly</v>
          </cell>
          <cell r="H2671" t="str">
            <v>A</v>
          </cell>
          <cell r="I2671">
            <v>3102</v>
          </cell>
          <cell r="J2671" t="str">
            <v>Teamsters Local Union Number 117</v>
          </cell>
          <cell r="K2671" t="str">
            <v>per Noli Benitez 201307</v>
          </cell>
          <cell r="L2671">
            <v>41456</v>
          </cell>
          <cell r="M2671">
            <v>11470</v>
          </cell>
          <cell r="N2671" t="b">
            <v>0</v>
          </cell>
          <cell r="O2671">
            <v>3102</v>
          </cell>
        </row>
        <row r="2672">
          <cell r="E2672" t="str">
            <v>46MONTHLYAWASHINGTON FEDERATION OF STATE EMPLOYEES</v>
          </cell>
          <cell r="F2672" t="str">
            <v>46</v>
          </cell>
          <cell r="G2672" t="str">
            <v>Monthly</v>
          </cell>
          <cell r="H2672" t="str">
            <v>A</v>
          </cell>
          <cell r="I2672">
            <v>3063</v>
          </cell>
          <cell r="J2672" t="str">
            <v>Washington Federation of State Employees</v>
          </cell>
          <cell r="K2672" t="str">
            <v>per DOP website</v>
          </cell>
          <cell r="L2672">
            <v>41456</v>
          </cell>
          <cell r="M2672">
            <v>25394</v>
          </cell>
          <cell r="N2672" t="b">
            <v>0</v>
          </cell>
          <cell r="O2672">
            <v>3063</v>
          </cell>
        </row>
        <row r="2673">
          <cell r="E2673" t="str">
            <v>46MONTHLYAWASHINGTON PUBLIC EMPLOYEES ASSOCIATION</v>
          </cell>
          <cell r="F2673" t="str">
            <v>46</v>
          </cell>
          <cell r="G2673" t="str">
            <v>Monthly</v>
          </cell>
          <cell r="H2673" t="str">
            <v>A</v>
          </cell>
          <cell r="I2673">
            <v>3063</v>
          </cell>
          <cell r="J2673" t="str">
            <v>Washington Public Employees Association</v>
          </cell>
          <cell r="K2673" t="str">
            <v>per DOP website</v>
          </cell>
          <cell r="L2673">
            <v>41456</v>
          </cell>
          <cell r="M2673">
            <v>29658</v>
          </cell>
          <cell r="N2673" t="b">
            <v>0</v>
          </cell>
          <cell r="O2673">
            <v>3063</v>
          </cell>
        </row>
        <row r="2674">
          <cell r="E2674" t="str">
            <v>46MONTHLYBCOALITION</v>
          </cell>
          <cell r="F2674" t="str">
            <v>46</v>
          </cell>
          <cell r="G2674" t="str">
            <v>Monthly</v>
          </cell>
          <cell r="H2674" t="str">
            <v>B</v>
          </cell>
          <cell r="I2674">
            <v>3135</v>
          </cell>
          <cell r="J2674" t="str">
            <v>Coalition</v>
          </cell>
          <cell r="K2674" t="str">
            <v>per DOP website</v>
          </cell>
          <cell r="L2674">
            <v>41456</v>
          </cell>
          <cell r="M2674">
            <v>42451</v>
          </cell>
          <cell r="N2674" t="b">
            <v>0</v>
          </cell>
          <cell r="O2674">
            <v>3135</v>
          </cell>
        </row>
        <row r="2675">
          <cell r="E2675" t="str">
            <v>46MONTHLYBNON-REPRESENTED STATE EMPLOYEES</v>
          </cell>
          <cell r="F2675" t="str">
            <v>46</v>
          </cell>
          <cell r="G2675" t="str">
            <v>Monthly</v>
          </cell>
          <cell r="H2675" t="str">
            <v>B</v>
          </cell>
          <cell r="I2675">
            <v>3135</v>
          </cell>
          <cell r="J2675" t="str">
            <v>Non-Represented State Employees</v>
          </cell>
          <cell r="K2675" t="str">
            <v>per DOP website</v>
          </cell>
          <cell r="L2675">
            <v>41456</v>
          </cell>
          <cell r="M2675">
            <v>11471</v>
          </cell>
          <cell r="N2675" t="b">
            <v>0</v>
          </cell>
          <cell r="O2675">
            <v>3135</v>
          </cell>
        </row>
        <row r="2676">
          <cell r="E2676" t="str">
            <v>46MONTHLYBTEAMSTERS LOCAL UNION NUMBER 117</v>
          </cell>
          <cell r="F2676" t="str">
            <v>46</v>
          </cell>
          <cell r="G2676" t="str">
            <v>Monthly</v>
          </cell>
          <cell r="H2676" t="str">
            <v>B</v>
          </cell>
          <cell r="I2676">
            <v>3176</v>
          </cell>
          <cell r="J2676" t="str">
            <v>Teamsters Local Union Number 117</v>
          </cell>
          <cell r="K2676" t="str">
            <v>per Noli Benitez 201307</v>
          </cell>
          <cell r="L2676">
            <v>41456</v>
          </cell>
          <cell r="M2676">
            <v>11471</v>
          </cell>
          <cell r="N2676" t="b">
            <v>0</v>
          </cell>
          <cell r="O2676">
            <v>3176</v>
          </cell>
        </row>
        <row r="2677">
          <cell r="E2677" t="str">
            <v>46MONTHLYBWASHINGTON FEDERATION OF STATE EMPLOYEES</v>
          </cell>
          <cell r="F2677" t="str">
            <v>46</v>
          </cell>
          <cell r="G2677" t="str">
            <v>Monthly</v>
          </cell>
          <cell r="H2677" t="str">
            <v>B</v>
          </cell>
          <cell r="I2677">
            <v>3135</v>
          </cell>
          <cell r="J2677" t="str">
            <v>Washington Federation of State Employees</v>
          </cell>
          <cell r="K2677" t="str">
            <v>per DOP website</v>
          </cell>
          <cell r="L2677">
            <v>41456</v>
          </cell>
          <cell r="M2677">
            <v>25395</v>
          </cell>
          <cell r="N2677" t="b">
            <v>0</v>
          </cell>
          <cell r="O2677">
            <v>3135</v>
          </cell>
        </row>
        <row r="2678">
          <cell r="E2678" t="str">
            <v>46MONTHLYBWASHINGTON PUBLIC EMPLOYEES ASSOCIATION</v>
          </cell>
          <cell r="F2678" t="str">
            <v>46</v>
          </cell>
          <cell r="G2678" t="str">
            <v>Monthly</v>
          </cell>
          <cell r="H2678" t="str">
            <v>B</v>
          </cell>
          <cell r="I2678">
            <v>3135</v>
          </cell>
          <cell r="J2678" t="str">
            <v>Washington Public Employees Association</v>
          </cell>
          <cell r="K2678" t="str">
            <v>per DOP website</v>
          </cell>
          <cell r="L2678">
            <v>41456</v>
          </cell>
          <cell r="M2678">
            <v>29659</v>
          </cell>
          <cell r="N2678" t="b">
            <v>0</v>
          </cell>
          <cell r="O2678">
            <v>3135</v>
          </cell>
        </row>
        <row r="2679">
          <cell r="E2679" t="str">
            <v>46MONTHLYCCOALITION</v>
          </cell>
          <cell r="F2679" t="str">
            <v>46</v>
          </cell>
          <cell r="G2679" t="str">
            <v>Monthly</v>
          </cell>
          <cell r="H2679" t="str">
            <v>C</v>
          </cell>
          <cell r="I2679">
            <v>3213</v>
          </cell>
          <cell r="J2679" t="str">
            <v>Coalition</v>
          </cell>
          <cell r="K2679" t="str">
            <v>per DOP website</v>
          </cell>
          <cell r="L2679">
            <v>41456</v>
          </cell>
          <cell r="M2679">
            <v>42452</v>
          </cell>
          <cell r="N2679" t="b">
            <v>0</v>
          </cell>
          <cell r="O2679">
            <v>3213</v>
          </cell>
        </row>
        <row r="2680">
          <cell r="E2680" t="str">
            <v>46MONTHLYCNON-REPRESENTED STATE EMPLOYEES</v>
          </cell>
          <cell r="F2680" t="str">
            <v>46</v>
          </cell>
          <cell r="G2680" t="str">
            <v>Monthly</v>
          </cell>
          <cell r="H2680" t="str">
            <v>C</v>
          </cell>
          <cell r="I2680">
            <v>3213</v>
          </cell>
          <cell r="J2680" t="str">
            <v>Non-Represented State Employees</v>
          </cell>
          <cell r="K2680" t="str">
            <v>per DOP website</v>
          </cell>
          <cell r="L2680">
            <v>41456</v>
          </cell>
          <cell r="M2680">
            <v>11472</v>
          </cell>
          <cell r="N2680" t="b">
            <v>0</v>
          </cell>
          <cell r="O2680">
            <v>3213</v>
          </cell>
        </row>
        <row r="2681">
          <cell r="E2681" t="str">
            <v>46MONTHLYCTEAMSTERS LOCAL UNION NUMBER 117</v>
          </cell>
          <cell r="F2681" t="str">
            <v>46</v>
          </cell>
          <cell r="G2681" t="str">
            <v>Monthly</v>
          </cell>
          <cell r="H2681" t="str">
            <v>C</v>
          </cell>
          <cell r="I2681">
            <v>3254</v>
          </cell>
          <cell r="J2681" t="str">
            <v>Teamsters Local Union Number 117</v>
          </cell>
          <cell r="K2681" t="str">
            <v>per Noli Benitez 201307</v>
          </cell>
          <cell r="L2681">
            <v>41456</v>
          </cell>
          <cell r="M2681">
            <v>11472</v>
          </cell>
          <cell r="N2681" t="b">
            <v>0</v>
          </cell>
          <cell r="O2681">
            <v>3254</v>
          </cell>
        </row>
        <row r="2682">
          <cell r="E2682" t="str">
            <v>46MONTHLYCWASHINGTON FEDERATION OF STATE EMPLOYEES</v>
          </cell>
          <cell r="F2682" t="str">
            <v>46</v>
          </cell>
          <cell r="G2682" t="str">
            <v>Monthly</v>
          </cell>
          <cell r="H2682" t="str">
            <v>C</v>
          </cell>
          <cell r="I2682">
            <v>3213</v>
          </cell>
          <cell r="J2682" t="str">
            <v>Washington Federation of State Employees</v>
          </cell>
          <cell r="K2682" t="str">
            <v>per DOP website</v>
          </cell>
          <cell r="L2682">
            <v>41456</v>
          </cell>
          <cell r="M2682">
            <v>25396</v>
          </cell>
          <cell r="N2682" t="b">
            <v>0</v>
          </cell>
          <cell r="O2682">
            <v>3213</v>
          </cell>
        </row>
        <row r="2683">
          <cell r="E2683" t="str">
            <v>46MONTHLYCWASHINGTON PUBLIC EMPLOYEES ASSOCIATION</v>
          </cell>
          <cell r="F2683" t="str">
            <v>46</v>
          </cell>
          <cell r="G2683" t="str">
            <v>Monthly</v>
          </cell>
          <cell r="H2683" t="str">
            <v>C</v>
          </cell>
          <cell r="I2683">
            <v>3213</v>
          </cell>
          <cell r="J2683" t="str">
            <v>Washington Public Employees Association</v>
          </cell>
          <cell r="K2683" t="str">
            <v>per DOP website</v>
          </cell>
          <cell r="L2683">
            <v>41456</v>
          </cell>
          <cell r="M2683">
            <v>29660</v>
          </cell>
          <cell r="N2683" t="b">
            <v>0</v>
          </cell>
          <cell r="O2683">
            <v>3213</v>
          </cell>
        </row>
        <row r="2684">
          <cell r="E2684" t="str">
            <v>46MONTHLYDCOALITION</v>
          </cell>
          <cell r="F2684" t="str">
            <v>46</v>
          </cell>
          <cell r="G2684" t="str">
            <v>Monthly</v>
          </cell>
          <cell r="H2684" t="str">
            <v>D</v>
          </cell>
          <cell r="I2684">
            <v>3293</v>
          </cell>
          <cell r="J2684" t="str">
            <v>Coalition</v>
          </cell>
          <cell r="K2684" t="str">
            <v>per DOP website</v>
          </cell>
          <cell r="L2684">
            <v>41456</v>
          </cell>
          <cell r="M2684">
            <v>42453</v>
          </cell>
          <cell r="N2684" t="b">
            <v>0</v>
          </cell>
          <cell r="O2684">
            <v>3293</v>
          </cell>
        </row>
        <row r="2685">
          <cell r="E2685" t="str">
            <v>46MONTHLYDNON-REPRESENTED STATE EMPLOYEES</v>
          </cell>
          <cell r="F2685" t="str">
            <v>46</v>
          </cell>
          <cell r="G2685" t="str">
            <v>Monthly</v>
          </cell>
          <cell r="H2685" t="str">
            <v>D</v>
          </cell>
          <cell r="I2685">
            <v>3293</v>
          </cell>
          <cell r="J2685" t="str">
            <v>Non-Represented State Employees</v>
          </cell>
          <cell r="K2685" t="str">
            <v>per DOP website</v>
          </cell>
          <cell r="L2685">
            <v>41456</v>
          </cell>
          <cell r="M2685">
            <v>11473</v>
          </cell>
          <cell r="N2685" t="b">
            <v>0</v>
          </cell>
          <cell r="O2685">
            <v>3293</v>
          </cell>
        </row>
        <row r="2686">
          <cell r="E2686" t="str">
            <v>46MONTHLYDTEAMSTERS LOCAL UNION NUMBER 117</v>
          </cell>
          <cell r="F2686" t="str">
            <v>46</v>
          </cell>
          <cell r="G2686" t="str">
            <v>Monthly</v>
          </cell>
          <cell r="H2686" t="str">
            <v>D</v>
          </cell>
          <cell r="I2686">
            <v>3334</v>
          </cell>
          <cell r="J2686" t="str">
            <v>Teamsters Local Union Number 117</v>
          </cell>
          <cell r="K2686" t="str">
            <v>per Noli Benitez 201307</v>
          </cell>
          <cell r="L2686">
            <v>41456</v>
          </cell>
          <cell r="M2686">
            <v>11473</v>
          </cell>
          <cell r="N2686" t="b">
            <v>0</v>
          </cell>
          <cell r="O2686">
            <v>3334</v>
          </cell>
        </row>
        <row r="2687">
          <cell r="E2687" t="str">
            <v>46MONTHLYDWASHINGTON FEDERATION OF STATE EMPLOYEES</v>
          </cell>
          <cell r="F2687" t="str">
            <v>46</v>
          </cell>
          <cell r="G2687" t="str">
            <v>Monthly</v>
          </cell>
          <cell r="H2687" t="str">
            <v>D</v>
          </cell>
          <cell r="I2687">
            <v>3293</v>
          </cell>
          <cell r="J2687" t="str">
            <v>Washington Federation of State Employees</v>
          </cell>
          <cell r="K2687" t="str">
            <v>per DOP website</v>
          </cell>
          <cell r="L2687">
            <v>41456</v>
          </cell>
          <cell r="M2687">
            <v>25397</v>
          </cell>
          <cell r="N2687" t="b">
            <v>0</v>
          </cell>
          <cell r="O2687">
            <v>3293</v>
          </cell>
        </row>
        <row r="2688">
          <cell r="E2688" t="str">
            <v>46MONTHLYDWASHINGTON PUBLIC EMPLOYEES ASSOCIATION</v>
          </cell>
          <cell r="F2688" t="str">
            <v>46</v>
          </cell>
          <cell r="G2688" t="str">
            <v>Monthly</v>
          </cell>
          <cell r="H2688" t="str">
            <v>D</v>
          </cell>
          <cell r="I2688">
            <v>3293</v>
          </cell>
          <cell r="J2688" t="str">
            <v>Washington Public Employees Association</v>
          </cell>
          <cell r="K2688" t="str">
            <v>per DOP website</v>
          </cell>
          <cell r="L2688">
            <v>41456</v>
          </cell>
          <cell r="M2688">
            <v>29661</v>
          </cell>
          <cell r="N2688" t="b">
            <v>0</v>
          </cell>
          <cell r="O2688">
            <v>3293</v>
          </cell>
        </row>
        <row r="2689">
          <cell r="E2689" t="str">
            <v>46MONTHLYECOALITION</v>
          </cell>
          <cell r="F2689" t="str">
            <v>46</v>
          </cell>
          <cell r="G2689" t="str">
            <v>Monthly</v>
          </cell>
          <cell r="H2689" t="str">
            <v>E</v>
          </cell>
          <cell r="I2689">
            <v>3377</v>
          </cell>
          <cell r="J2689" t="str">
            <v>Coalition</v>
          </cell>
          <cell r="K2689" t="str">
            <v>per DOP website</v>
          </cell>
          <cell r="L2689">
            <v>41456</v>
          </cell>
          <cell r="M2689">
            <v>42454</v>
          </cell>
          <cell r="N2689" t="b">
            <v>0</v>
          </cell>
          <cell r="O2689">
            <v>3377</v>
          </cell>
        </row>
        <row r="2690">
          <cell r="E2690" t="str">
            <v>46MONTHLYENON-REPRESENTED STATE EMPLOYEES</v>
          </cell>
          <cell r="F2690" t="str">
            <v>46</v>
          </cell>
          <cell r="G2690" t="str">
            <v>Monthly</v>
          </cell>
          <cell r="H2690" t="str">
            <v>E</v>
          </cell>
          <cell r="I2690">
            <v>3377</v>
          </cell>
          <cell r="J2690" t="str">
            <v>Non-Represented State Employees</v>
          </cell>
          <cell r="K2690" t="str">
            <v>per DOP website</v>
          </cell>
          <cell r="L2690">
            <v>41456</v>
          </cell>
          <cell r="M2690">
            <v>11474</v>
          </cell>
          <cell r="N2690" t="b">
            <v>0</v>
          </cell>
          <cell r="O2690">
            <v>3377</v>
          </cell>
        </row>
        <row r="2691">
          <cell r="E2691" t="str">
            <v>46MONTHLYETEAMSTERS LOCAL UNION NUMBER 117</v>
          </cell>
          <cell r="F2691" t="str">
            <v>46</v>
          </cell>
          <cell r="G2691" t="str">
            <v>Monthly</v>
          </cell>
          <cell r="H2691" t="str">
            <v>E</v>
          </cell>
          <cell r="I2691">
            <v>3420</v>
          </cell>
          <cell r="J2691" t="str">
            <v>Teamsters Local Union Number 117</v>
          </cell>
          <cell r="K2691" t="str">
            <v>per Noli Benitez 201307</v>
          </cell>
          <cell r="L2691">
            <v>41456</v>
          </cell>
          <cell r="M2691">
            <v>11474</v>
          </cell>
          <cell r="N2691" t="b">
            <v>0</v>
          </cell>
          <cell r="O2691">
            <v>3420</v>
          </cell>
        </row>
        <row r="2692">
          <cell r="E2692" t="str">
            <v>46MONTHLYEWASHINGTON FEDERATION OF STATE EMPLOYEES</v>
          </cell>
          <cell r="F2692" t="str">
            <v>46</v>
          </cell>
          <cell r="G2692" t="str">
            <v>Monthly</v>
          </cell>
          <cell r="H2692" t="str">
            <v>E</v>
          </cell>
          <cell r="I2692">
            <v>3377</v>
          </cell>
          <cell r="J2692" t="str">
            <v>Washington Federation of State Employees</v>
          </cell>
          <cell r="K2692" t="str">
            <v>per DOP website</v>
          </cell>
          <cell r="L2692">
            <v>41456</v>
          </cell>
          <cell r="M2692">
            <v>25398</v>
          </cell>
          <cell r="N2692" t="b">
            <v>0</v>
          </cell>
          <cell r="O2692">
            <v>3377</v>
          </cell>
        </row>
        <row r="2693">
          <cell r="E2693" t="str">
            <v>46MONTHLYEWASHINGTON PUBLIC EMPLOYEES ASSOCIATION</v>
          </cell>
          <cell r="F2693" t="str">
            <v>46</v>
          </cell>
          <cell r="G2693" t="str">
            <v>Monthly</v>
          </cell>
          <cell r="H2693" t="str">
            <v>E</v>
          </cell>
          <cell r="I2693">
            <v>3377</v>
          </cell>
          <cell r="J2693" t="str">
            <v>Washington Public Employees Association</v>
          </cell>
          <cell r="K2693" t="str">
            <v>per DOP website</v>
          </cell>
          <cell r="L2693">
            <v>41456</v>
          </cell>
          <cell r="M2693">
            <v>29662</v>
          </cell>
          <cell r="N2693" t="b">
            <v>0</v>
          </cell>
          <cell r="O2693">
            <v>3377</v>
          </cell>
        </row>
        <row r="2694">
          <cell r="E2694" t="str">
            <v>46MONTHLYFCOALITION</v>
          </cell>
          <cell r="F2694" t="str">
            <v>46</v>
          </cell>
          <cell r="G2694" t="str">
            <v>Monthly</v>
          </cell>
          <cell r="H2694" t="str">
            <v>F</v>
          </cell>
          <cell r="I2694">
            <v>3459</v>
          </cell>
          <cell r="J2694" t="str">
            <v>Coalition</v>
          </cell>
          <cell r="K2694" t="str">
            <v>per DOP website</v>
          </cell>
          <cell r="L2694">
            <v>41456</v>
          </cell>
          <cell r="M2694">
            <v>42455</v>
          </cell>
          <cell r="N2694" t="b">
            <v>0</v>
          </cell>
          <cell r="O2694">
            <v>3459</v>
          </cell>
        </row>
        <row r="2695">
          <cell r="E2695" t="str">
            <v>46MONTHLYFNON-REPRESENTED STATE EMPLOYEES</v>
          </cell>
          <cell r="F2695" t="str">
            <v>46</v>
          </cell>
          <cell r="G2695" t="str">
            <v>Monthly</v>
          </cell>
          <cell r="H2695" t="str">
            <v>F</v>
          </cell>
          <cell r="I2695">
            <v>3459</v>
          </cell>
          <cell r="J2695" t="str">
            <v>Non-Represented State Employees</v>
          </cell>
          <cell r="K2695" t="str">
            <v>per DOP website</v>
          </cell>
          <cell r="L2695">
            <v>41456</v>
          </cell>
          <cell r="M2695">
            <v>11475</v>
          </cell>
          <cell r="N2695" t="b">
            <v>0</v>
          </cell>
          <cell r="O2695">
            <v>3459</v>
          </cell>
        </row>
        <row r="2696">
          <cell r="E2696" t="str">
            <v>46MONTHLYFTEAMSTERS LOCAL UNION NUMBER 117</v>
          </cell>
          <cell r="F2696" t="str">
            <v>46</v>
          </cell>
          <cell r="G2696" t="str">
            <v>Monthly</v>
          </cell>
          <cell r="H2696" t="str">
            <v>F</v>
          </cell>
          <cell r="I2696">
            <v>3503</v>
          </cell>
          <cell r="J2696" t="str">
            <v>Teamsters Local Union Number 117</v>
          </cell>
          <cell r="K2696" t="str">
            <v>per Noli Benitez 201307</v>
          </cell>
          <cell r="L2696">
            <v>41456</v>
          </cell>
          <cell r="M2696">
            <v>11475</v>
          </cell>
          <cell r="N2696" t="b">
            <v>0</v>
          </cell>
          <cell r="O2696">
            <v>3503</v>
          </cell>
        </row>
        <row r="2697">
          <cell r="E2697" t="str">
            <v>46MONTHLYFWASHINGTON FEDERATION OF STATE EMPLOYEES</v>
          </cell>
          <cell r="F2697" t="str">
            <v>46</v>
          </cell>
          <cell r="G2697" t="str">
            <v>Monthly</v>
          </cell>
          <cell r="H2697" t="str">
            <v>F</v>
          </cell>
          <cell r="I2697">
            <v>3459</v>
          </cell>
          <cell r="J2697" t="str">
            <v>Washington Federation of State Employees</v>
          </cell>
          <cell r="K2697" t="str">
            <v>per DOP website</v>
          </cell>
          <cell r="L2697">
            <v>41456</v>
          </cell>
          <cell r="M2697">
            <v>25399</v>
          </cell>
          <cell r="N2697" t="b">
            <v>0</v>
          </cell>
          <cell r="O2697">
            <v>3459</v>
          </cell>
        </row>
        <row r="2698">
          <cell r="E2698" t="str">
            <v>46MONTHLYFWASHINGTON PUBLIC EMPLOYEES ASSOCIATION</v>
          </cell>
          <cell r="F2698" t="str">
            <v>46</v>
          </cell>
          <cell r="G2698" t="str">
            <v>Monthly</v>
          </cell>
          <cell r="H2698" t="str">
            <v>F</v>
          </cell>
          <cell r="I2698">
            <v>3459</v>
          </cell>
          <cell r="J2698" t="str">
            <v>Washington Public Employees Association</v>
          </cell>
          <cell r="K2698" t="str">
            <v>per DOP website</v>
          </cell>
          <cell r="L2698">
            <v>41456</v>
          </cell>
          <cell r="M2698">
            <v>29663</v>
          </cell>
          <cell r="N2698" t="b">
            <v>0</v>
          </cell>
          <cell r="O2698">
            <v>3459</v>
          </cell>
        </row>
        <row r="2699">
          <cell r="E2699" t="str">
            <v>46MONTHLYGCOALITION</v>
          </cell>
          <cell r="F2699" t="str">
            <v>46</v>
          </cell>
          <cell r="G2699" t="str">
            <v>Monthly</v>
          </cell>
          <cell r="H2699" t="str">
            <v>G</v>
          </cell>
          <cell r="I2699">
            <v>3549</v>
          </cell>
          <cell r="J2699" t="str">
            <v>Coalition</v>
          </cell>
          <cell r="K2699" t="str">
            <v>per DOP website</v>
          </cell>
          <cell r="L2699">
            <v>41456</v>
          </cell>
          <cell r="M2699">
            <v>42456</v>
          </cell>
          <cell r="N2699" t="b">
            <v>0</v>
          </cell>
          <cell r="O2699">
            <v>3549</v>
          </cell>
        </row>
        <row r="2700">
          <cell r="E2700" t="str">
            <v>46MONTHLYGNON-REPRESENTED STATE EMPLOYEES</v>
          </cell>
          <cell r="F2700" t="str">
            <v>46</v>
          </cell>
          <cell r="G2700" t="str">
            <v>Monthly</v>
          </cell>
          <cell r="H2700" t="str">
            <v>G</v>
          </cell>
          <cell r="I2700">
            <v>3549</v>
          </cell>
          <cell r="J2700" t="str">
            <v>Non-Represented State Employees</v>
          </cell>
          <cell r="K2700" t="str">
            <v>per DOP website</v>
          </cell>
          <cell r="L2700">
            <v>41456</v>
          </cell>
          <cell r="M2700">
            <v>11476</v>
          </cell>
          <cell r="N2700" t="b">
            <v>0</v>
          </cell>
          <cell r="O2700">
            <v>3549</v>
          </cell>
        </row>
        <row r="2701">
          <cell r="E2701" t="str">
            <v>46MONTHLYGTEAMSTERS LOCAL UNION NUMBER 117</v>
          </cell>
          <cell r="F2701" t="str">
            <v>46</v>
          </cell>
          <cell r="G2701" t="str">
            <v>Monthly</v>
          </cell>
          <cell r="H2701" t="str">
            <v>G</v>
          </cell>
          <cell r="I2701">
            <v>3593</v>
          </cell>
          <cell r="J2701" t="str">
            <v>Teamsters Local Union Number 117</v>
          </cell>
          <cell r="K2701" t="str">
            <v>per Noli Benitez 201307</v>
          </cell>
          <cell r="L2701">
            <v>41456</v>
          </cell>
          <cell r="M2701">
            <v>11476</v>
          </cell>
          <cell r="N2701" t="b">
            <v>0</v>
          </cell>
          <cell r="O2701">
            <v>3593</v>
          </cell>
        </row>
        <row r="2702">
          <cell r="E2702" t="str">
            <v>46MONTHLYGWASHINGTON FEDERATION OF STATE EMPLOYEES</v>
          </cell>
          <cell r="F2702" t="str">
            <v>46</v>
          </cell>
          <cell r="G2702" t="str">
            <v>Monthly</v>
          </cell>
          <cell r="H2702" t="str">
            <v>G</v>
          </cell>
          <cell r="I2702">
            <v>3549</v>
          </cell>
          <cell r="J2702" t="str">
            <v>Washington Federation of State Employees</v>
          </cell>
          <cell r="K2702" t="str">
            <v>per DOP website</v>
          </cell>
          <cell r="L2702">
            <v>41456</v>
          </cell>
          <cell r="M2702">
            <v>25400</v>
          </cell>
          <cell r="N2702" t="b">
            <v>0</v>
          </cell>
          <cell r="O2702">
            <v>3549</v>
          </cell>
        </row>
        <row r="2703">
          <cell r="E2703" t="str">
            <v>46MONTHLYGWASHINGTON PUBLIC EMPLOYEES ASSOCIATION</v>
          </cell>
          <cell r="F2703" t="str">
            <v>46</v>
          </cell>
          <cell r="G2703" t="str">
            <v>Monthly</v>
          </cell>
          <cell r="H2703" t="str">
            <v>G</v>
          </cell>
          <cell r="I2703">
            <v>3549</v>
          </cell>
          <cell r="J2703" t="str">
            <v>Washington Public Employees Association</v>
          </cell>
          <cell r="K2703" t="str">
            <v>per DOP website</v>
          </cell>
          <cell r="L2703">
            <v>41456</v>
          </cell>
          <cell r="M2703">
            <v>29664</v>
          </cell>
          <cell r="N2703" t="b">
            <v>0</v>
          </cell>
          <cell r="O2703">
            <v>3549</v>
          </cell>
        </row>
        <row r="2704">
          <cell r="E2704" t="str">
            <v>46MONTHLYHCOALITION</v>
          </cell>
          <cell r="F2704" t="str">
            <v>46</v>
          </cell>
          <cell r="G2704" t="str">
            <v>Monthly</v>
          </cell>
          <cell r="H2704" t="str">
            <v>H</v>
          </cell>
          <cell r="I2704">
            <v>3631</v>
          </cell>
          <cell r="J2704" t="str">
            <v>Coalition</v>
          </cell>
          <cell r="K2704" t="str">
            <v>per DOP website</v>
          </cell>
          <cell r="L2704">
            <v>41456</v>
          </cell>
          <cell r="M2704">
            <v>42457</v>
          </cell>
          <cell r="N2704" t="b">
            <v>0</v>
          </cell>
          <cell r="O2704">
            <v>3631</v>
          </cell>
        </row>
        <row r="2705">
          <cell r="E2705" t="str">
            <v>46MONTHLYHNON-REPRESENTED STATE EMPLOYEES</v>
          </cell>
          <cell r="F2705" t="str">
            <v>46</v>
          </cell>
          <cell r="G2705" t="str">
            <v>Monthly</v>
          </cell>
          <cell r="H2705" t="str">
            <v>H</v>
          </cell>
          <cell r="I2705">
            <v>3631</v>
          </cell>
          <cell r="J2705" t="str">
            <v>Non-Represented State Employees</v>
          </cell>
          <cell r="K2705" t="str">
            <v>per DOP website</v>
          </cell>
          <cell r="L2705">
            <v>41456</v>
          </cell>
          <cell r="M2705">
            <v>11477</v>
          </cell>
          <cell r="N2705" t="b">
            <v>0</v>
          </cell>
          <cell r="O2705">
            <v>3631</v>
          </cell>
        </row>
        <row r="2706">
          <cell r="E2706" t="str">
            <v>46MONTHLYHTEAMSTERS LOCAL UNION NUMBER 117</v>
          </cell>
          <cell r="F2706" t="str">
            <v>46</v>
          </cell>
          <cell r="G2706" t="str">
            <v>Monthly</v>
          </cell>
          <cell r="H2706" t="str">
            <v>H</v>
          </cell>
          <cell r="I2706">
            <v>3678</v>
          </cell>
          <cell r="J2706" t="str">
            <v>Teamsters Local Union Number 117</v>
          </cell>
          <cell r="K2706" t="str">
            <v>per Noli Benitez 201307</v>
          </cell>
          <cell r="L2706">
            <v>41456</v>
          </cell>
          <cell r="M2706">
            <v>11477</v>
          </cell>
          <cell r="N2706" t="b">
            <v>0</v>
          </cell>
          <cell r="O2706">
            <v>3678</v>
          </cell>
        </row>
        <row r="2707">
          <cell r="E2707" t="str">
            <v>46MONTHLYHWASHINGTON FEDERATION OF STATE EMPLOYEES</v>
          </cell>
          <cell r="F2707" t="str">
            <v>46</v>
          </cell>
          <cell r="G2707" t="str">
            <v>Monthly</v>
          </cell>
          <cell r="H2707" t="str">
            <v>H</v>
          </cell>
          <cell r="I2707">
            <v>3631</v>
          </cell>
          <cell r="J2707" t="str">
            <v>Washington Federation of State Employees</v>
          </cell>
          <cell r="K2707" t="str">
            <v>per DOP website</v>
          </cell>
          <cell r="L2707">
            <v>41456</v>
          </cell>
          <cell r="M2707">
            <v>25401</v>
          </cell>
          <cell r="N2707" t="b">
            <v>0</v>
          </cell>
          <cell r="O2707">
            <v>3631</v>
          </cell>
        </row>
        <row r="2708">
          <cell r="E2708" t="str">
            <v>46MONTHLYHWASHINGTON PUBLIC EMPLOYEES ASSOCIATION</v>
          </cell>
          <cell r="F2708" t="str">
            <v>46</v>
          </cell>
          <cell r="G2708" t="str">
            <v>Monthly</v>
          </cell>
          <cell r="H2708" t="str">
            <v>H</v>
          </cell>
          <cell r="I2708">
            <v>3631</v>
          </cell>
          <cell r="J2708" t="str">
            <v>Washington Public Employees Association</v>
          </cell>
          <cell r="K2708" t="str">
            <v>per DOP website</v>
          </cell>
          <cell r="L2708">
            <v>41456</v>
          </cell>
          <cell r="M2708">
            <v>29665</v>
          </cell>
          <cell r="N2708" t="b">
            <v>0</v>
          </cell>
          <cell r="O2708">
            <v>3631</v>
          </cell>
        </row>
        <row r="2709">
          <cell r="E2709" t="str">
            <v>46MONTHLYICOALITION</v>
          </cell>
          <cell r="F2709" t="str">
            <v>46</v>
          </cell>
          <cell r="G2709" t="str">
            <v>Monthly</v>
          </cell>
          <cell r="H2709" t="str">
            <v>I</v>
          </cell>
          <cell r="I2709">
            <v>3726</v>
          </cell>
          <cell r="J2709" t="str">
            <v>Coalition</v>
          </cell>
          <cell r="K2709" t="str">
            <v>per DOP website</v>
          </cell>
          <cell r="L2709">
            <v>41456</v>
          </cell>
          <cell r="M2709">
            <v>42458</v>
          </cell>
          <cell r="N2709" t="b">
            <v>0</v>
          </cell>
          <cell r="O2709">
            <v>3726</v>
          </cell>
        </row>
        <row r="2710">
          <cell r="E2710" t="str">
            <v>46MONTHLYINON-REPRESENTED STATE EMPLOYEES</v>
          </cell>
          <cell r="F2710" t="str">
            <v>46</v>
          </cell>
          <cell r="G2710" t="str">
            <v>Monthly</v>
          </cell>
          <cell r="H2710" t="str">
            <v>I</v>
          </cell>
          <cell r="I2710">
            <v>3726</v>
          </cell>
          <cell r="J2710" t="str">
            <v>Non-Represented State Employees</v>
          </cell>
          <cell r="K2710" t="str">
            <v>per DOP website</v>
          </cell>
          <cell r="L2710">
            <v>41456</v>
          </cell>
          <cell r="M2710">
            <v>11478</v>
          </cell>
          <cell r="N2710" t="b">
            <v>0</v>
          </cell>
          <cell r="O2710">
            <v>3726</v>
          </cell>
        </row>
        <row r="2711">
          <cell r="E2711" t="str">
            <v>46MONTHLYITEAMSTERS LOCAL UNION NUMBER 117</v>
          </cell>
          <cell r="F2711" t="str">
            <v>46</v>
          </cell>
          <cell r="G2711" t="str">
            <v>Monthly</v>
          </cell>
          <cell r="H2711" t="str">
            <v>I</v>
          </cell>
          <cell r="I2711">
            <v>3774</v>
          </cell>
          <cell r="J2711" t="str">
            <v>Teamsters Local Union Number 117</v>
          </cell>
          <cell r="K2711" t="str">
            <v>per Noli Benitez 201307</v>
          </cell>
          <cell r="L2711">
            <v>41456</v>
          </cell>
          <cell r="M2711">
            <v>11478</v>
          </cell>
          <cell r="N2711" t="b">
            <v>0</v>
          </cell>
          <cell r="O2711">
            <v>3774</v>
          </cell>
        </row>
        <row r="2712">
          <cell r="E2712" t="str">
            <v>46MONTHLYIWASHINGTON FEDERATION OF STATE EMPLOYEES</v>
          </cell>
          <cell r="F2712" t="str">
            <v>46</v>
          </cell>
          <cell r="G2712" t="str">
            <v>Monthly</v>
          </cell>
          <cell r="H2712" t="str">
            <v>I</v>
          </cell>
          <cell r="I2712">
            <v>3726</v>
          </cell>
          <cell r="J2712" t="str">
            <v>Washington Federation of State Employees</v>
          </cell>
          <cell r="K2712" t="str">
            <v>per DOP website</v>
          </cell>
          <cell r="L2712">
            <v>41456</v>
          </cell>
          <cell r="M2712">
            <v>25402</v>
          </cell>
          <cell r="N2712" t="b">
            <v>0</v>
          </cell>
          <cell r="O2712">
            <v>3726</v>
          </cell>
        </row>
        <row r="2713">
          <cell r="E2713" t="str">
            <v>46MONTHLYIWASHINGTON PUBLIC EMPLOYEES ASSOCIATION</v>
          </cell>
          <cell r="F2713" t="str">
            <v>46</v>
          </cell>
          <cell r="G2713" t="str">
            <v>Monthly</v>
          </cell>
          <cell r="H2713" t="str">
            <v>I</v>
          </cell>
          <cell r="I2713">
            <v>3726</v>
          </cell>
          <cell r="J2713" t="str">
            <v>Washington Public Employees Association</v>
          </cell>
          <cell r="K2713" t="str">
            <v>per DOP website</v>
          </cell>
          <cell r="L2713">
            <v>41456</v>
          </cell>
          <cell r="M2713">
            <v>29666</v>
          </cell>
          <cell r="N2713" t="b">
            <v>0</v>
          </cell>
          <cell r="O2713">
            <v>3726</v>
          </cell>
        </row>
        <row r="2714">
          <cell r="E2714" t="str">
            <v>46MONTHLYJCOALITION</v>
          </cell>
          <cell r="F2714" t="str">
            <v>46</v>
          </cell>
          <cell r="G2714" t="str">
            <v>Monthly</v>
          </cell>
          <cell r="H2714" t="str">
            <v>J</v>
          </cell>
          <cell r="I2714">
            <v>3819</v>
          </cell>
          <cell r="J2714" t="str">
            <v>Coalition</v>
          </cell>
          <cell r="K2714" t="str">
            <v>per DOP website</v>
          </cell>
          <cell r="L2714">
            <v>41456</v>
          </cell>
          <cell r="M2714">
            <v>42459</v>
          </cell>
          <cell r="N2714" t="b">
            <v>0</v>
          </cell>
          <cell r="O2714">
            <v>3819</v>
          </cell>
        </row>
        <row r="2715">
          <cell r="E2715" t="str">
            <v>46MONTHLYJNON-REPRESENTED STATE EMPLOYEES</v>
          </cell>
          <cell r="F2715" t="str">
            <v>46</v>
          </cell>
          <cell r="G2715" t="str">
            <v>Monthly</v>
          </cell>
          <cell r="H2715" t="str">
            <v>J</v>
          </cell>
          <cell r="I2715">
            <v>3819</v>
          </cell>
          <cell r="J2715" t="str">
            <v>Non-Represented State Employees</v>
          </cell>
          <cell r="K2715" t="str">
            <v>per DOP website</v>
          </cell>
          <cell r="L2715">
            <v>41456</v>
          </cell>
          <cell r="M2715">
            <v>11479</v>
          </cell>
          <cell r="N2715" t="b">
            <v>0</v>
          </cell>
          <cell r="O2715">
            <v>3819</v>
          </cell>
        </row>
        <row r="2716">
          <cell r="E2716" t="str">
            <v>46MONTHLYJTEAMSTERS LOCAL UNION NUMBER 117</v>
          </cell>
          <cell r="F2716" t="str">
            <v>46</v>
          </cell>
          <cell r="G2716" t="str">
            <v>Monthly</v>
          </cell>
          <cell r="H2716" t="str">
            <v>J</v>
          </cell>
          <cell r="I2716">
            <v>3869</v>
          </cell>
          <cell r="J2716" t="str">
            <v>Teamsters Local Union Number 117</v>
          </cell>
          <cell r="K2716" t="str">
            <v>per Noli Benitez 201307</v>
          </cell>
          <cell r="L2716">
            <v>41456</v>
          </cell>
          <cell r="M2716">
            <v>11479</v>
          </cell>
          <cell r="N2716" t="b">
            <v>0</v>
          </cell>
          <cell r="O2716">
            <v>3869</v>
          </cell>
        </row>
        <row r="2717">
          <cell r="E2717" t="str">
            <v>46MONTHLYJWASHINGTON FEDERATION OF STATE EMPLOYEES</v>
          </cell>
          <cell r="F2717" t="str">
            <v>46</v>
          </cell>
          <cell r="G2717" t="str">
            <v>Monthly</v>
          </cell>
          <cell r="H2717" t="str">
            <v>J</v>
          </cell>
          <cell r="I2717">
            <v>3819</v>
          </cell>
          <cell r="J2717" t="str">
            <v>Washington Federation of State Employees</v>
          </cell>
          <cell r="K2717" t="str">
            <v>per DOP website</v>
          </cell>
          <cell r="L2717">
            <v>41456</v>
          </cell>
          <cell r="M2717">
            <v>25403</v>
          </cell>
          <cell r="N2717" t="b">
            <v>0</v>
          </cell>
          <cell r="O2717">
            <v>3819</v>
          </cell>
        </row>
        <row r="2718">
          <cell r="E2718" t="str">
            <v>46MONTHLYJWASHINGTON PUBLIC EMPLOYEES ASSOCIATION</v>
          </cell>
          <cell r="F2718" t="str">
            <v>46</v>
          </cell>
          <cell r="G2718" t="str">
            <v>Monthly</v>
          </cell>
          <cell r="H2718" t="str">
            <v>J</v>
          </cell>
          <cell r="I2718">
            <v>3819</v>
          </cell>
          <cell r="J2718" t="str">
            <v>Washington Public Employees Association</v>
          </cell>
          <cell r="K2718" t="str">
            <v>per DOP website</v>
          </cell>
          <cell r="L2718">
            <v>41456</v>
          </cell>
          <cell r="M2718">
            <v>29667</v>
          </cell>
          <cell r="N2718" t="b">
            <v>0</v>
          </cell>
          <cell r="O2718">
            <v>3819</v>
          </cell>
        </row>
        <row r="2719">
          <cell r="E2719" t="str">
            <v>46MONTHLYKCOALITION</v>
          </cell>
          <cell r="F2719" t="str">
            <v>46</v>
          </cell>
          <cell r="G2719" t="str">
            <v>Monthly</v>
          </cell>
          <cell r="H2719" t="str">
            <v>K</v>
          </cell>
          <cell r="I2719">
            <v>3918</v>
          </cell>
          <cell r="J2719" t="str">
            <v>Coalition</v>
          </cell>
          <cell r="K2719" t="str">
            <v>per DOP website</v>
          </cell>
          <cell r="L2719">
            <v>41456</v>
          </cell>
          <cell r="M2719">
            <v>42460</v>
          </cell>
          <cell r="N2719" t="b">
            <v>0</v>
          </cell>
          <cell r="O2719">
            <v>3918</v>
          </cell>
        </row>
        <row r="2720">
          <cell r="E2720" t="str">
            <v>46MONTHLYKNON-REPRESENTED STATE EMPLOYEES</v>
          </cell>
          <cell r="F2720" t="str">
            <v>46</v>
          </cell>
          <cell r="G2720" t="str">
            <v>Monthly</v>
          </cell>
          <cell r="H2720" t="str">
            <v>K</v>
          </cell>
          <cell r="I2720">
            <v>3918</v>
          </cell>
          <cell r="J2720" t="str">
            <v>Non-Represented State Employees</v>
          </cell>
          <cell r="K2720" t="str">
            <v>per DOP website</v>
          </cell>
          <cell r="L2720">
            <v>41456</v>
          </cell>
          <cell r="M2720">
            <v>11480</v>
          </cell>
          <cell r="N2720" t="b">
            <v>0</v>
          </cell>
          <cell r="O2720">
            <v>3918</v>
          </cell>
        </row>
        <row r="2721">
          <cell r="E2721" t="str">
            <v>46MONTHLYKTEAMSTERS LOCAL UNION NUMBER 117</v>
          </cell>
          <cell r="F2721" t="str">
            <v>46</v>
          </cell>
          <cell r="G2721" t="str">
            <v>Monthly</v>
          </cell>
          <cell r="H2721" t="str">
            <v>K</v>
          </cell>
          <cell r="I2721">
            <v>3968</v>
          </cell>
          <cell r="J2721" t="str">
            <v>Teamsters Local Union Number 117</v>
          </cell>
          <cell r="K2721" t="str">
            <v>per Noli Benitez 201307</v>
          </cell>
          <cell r="L2721">
            <v>41456</v>
          </cell>
          <cell r="M2721">
            <v>11480</v>
          </cell>
          <cell r="N2721" t="b">
            <v>0</v>
          </cell>
          <cell r="O2721">
            <v>3968</v>
          </cell>
        </row>
        <row r="2722">
          <cell r="E2722" t="str">
            <v>46MONTHLYKWASHINGTON FEDERATION OF STATE EMPLOYEES</v>
          </cell>
          <cell r="F2722" t="str">
            <v>46</v>
          </cell>
          <cell r="G2722" t="str">
            <v>Monthly</v>
          </cell>
          <cell r="H2722" t="str">
            <v>K</v>
          </cell>
          <cell r="I2722">
            <v>3918</v>
          </cell>
          <cell r="J2722" t="str">
            <v>Washington Federation of State Employees</v>
          </cell>
          <cell r="K2722" t="str">
            <v>per DOP website</v>
          </cell>
          <cell r="L2722">
            <v>41456</v>
          </cell>
          <cell r="M2722">
            <v>25404</v>
          </cell>
          <cell r="N2722" t="b">
            <v>0</v>
          </cell>
          <cell r="O2722">
            <v>3918</v>
          </cell>
        </row>
        <row r="2723">
          <cell r="E2723" t="str">
            <v>46MONTHLYKWASHINGTON PUBLIC EMPLOYEES ASSOCIATION</v>
          </cell>
          <cell r="F2723" t="str">
            <v>46</v>
          </cell>
          <cell r="G2723" t="str">
            <v>Monthly</v>
          </cell>
          <cell r="H2723" t="str">
            <v>K</v>
          </cell>
          <cell r="I2723">
            <v>3918</v>
          </cell>
          <cell r="J2723" t="str">
            <v>Washington Public Employees Association</v>
          </cell>
          <cell r="K2723" t="str">
            <v>per DOP website</v>
          </cell>
          <cell r="L2723">
            <v>41456</v>
          </cell>
          <cell r="M2723">
            <v>29668</v>
          </cell>
          <cell r="N2723" t="b">
            <v>0</v>
          </cell>
          <cell r="O2723">
            <v>3918</v>
          </cell>
        </row>
        <row r="2724">
          <cell r="E2724" t="str">
            <v>46MONTHLYLCOALITION</v>
          </cell>
          <cell r="F2724" t="str">
            <v>46</v>
          </cell>
          <cell r="G2724" t="str">
            <v>Monthly</v>
          </cell>
          <cell r="H2724" t="str">
            <v>L</v>
          </cell>
          <cell r="I2724">
            <v>4014</v>
          </cell>
          <cell r="J2724" t="str">
            <v>Coalition</v>
          </cell>
          <cell r="K2724" t="str">
            <v>per DOP website</v>
          </cell>
          <cell r="L2724">
            <v>41456</v>
          </cell>
          <cell r="M2724">
            <v>42461</v>
          </cell>
          <cell r="N2724" t="b">
            <v>0</v>
          </cell>
          <cell r="O2724">
            <v>4014</v>
          </cell>
        </row>
        <row r="2725">
          <cell r="E2725" t="str">
            <v>46MONTHLYLNON-REPRESENTED STATE EMPLOYEES</v>
          </cell>
          <cell r="F2725" t="str">
            <v>46</v>
          </cell>
          <cell r="G2725" t="str">
            <v>Monthly</v>
          </cell>
          <cell r="H2725" t="str">
            <v>L</v>
          </cell>
          <cell r="I2725">
            <v>4014</v>
          </cell>
          <cell r="J2725" t="str">
            <v>Non-Represented State Employees</v>
          </cell>
          <cell r="K2725" t="str">
            <v>per DOP website</v>
          </cell>
          <cell r="L2725">
            <v>41456</v>
          </cell>
          <cell r="M2725">
            <v>11481</v>
          </cell>
          <cell r="N2725" t="b">
            <v>0</v>
          </cell>
          <cell r="O2725">
            <v>4014</v>
          </cell>
        </row>
        <row r="2726">
          <cell r="E2726" t="str">
            <v>46MONTHLYLTEAMSTERS LOCAL UNION NUMBER 117</v>
          </cell>
          <cell r="F2726" t="str">
            <v>46</v>
          </cell>
          <cell r="G2726" t="str">
            <v>Monthly</v>
          </cell>
          <cell r="H2726" t="str">
            <v>L</v>
          </cell>
          <cell r="I2726">
            <v>4066</v>
          </cell>
          <cell r="J2726" t="str">
            <v>Teamsters Local Union Number 117</v>
          </cell>
          <cell r="K2726" t="str">
            <v>per Noli Benitez 201307</v>
          </cell>
          <cell r="L2726">
            <v>41456</v>
          </cell>
          <cell r="M2726">
            <v>11481</v>
          </cell>
          <cell r="N2726" t="b">
            <v>0</v>
          </cell>
          <cell r="O2726">
            <v>4066</v>
          </cell>
        </row>
        <row r="2727">
          <cell r="E2727" t="str">
            <v>46MONTHLYLWASHINGTON FEDERATION OF STATE EMPLOYEES</v>
          </cell>
          <cell r="F2727" t="str">
            <v>46</v>
          </cell>
          <cell r="G2727" t="str">
            <v>Monthly</v>
          </cell>
          <cell r="H2727" t="str">
            <v>L</v>
          </cell>
          <cell r="I2727">
            <v>4014</v>
          </cell>
          <cell r="J2727" t="str">
            <v>Washington Federation of State Employees</v>
          </cell>
          <cell r="K2727" t="str">
            <v>per DOP website</v>
          </cell>
          <cell r="L2727">
            <v>41456</v>
          </cell>
          <cell r="M2727">
            <v>25405</v>
          </cell>
          <cell r="N2727" t="b">
            <v>0</v>
          </cell>
          <cell r="O2727">
            <v>4014</v>
          </cell>
        </row>
        <row r="2728">
          <cell r="E2728" t="str">
            <v>46MONTHLYLWASHINGTON PUBLIC EMPLOYEES ASSOCIATION</v>
          </cell>
          <cell r="F2728" t="str">
            <v>46</v>
          </cell>
          <cell r="G2728" t="str">
            <v>Monthly</v>
          </cell>
          <cell r="H2728" t="str">
            <v>L</v>
          </cell>
          <cell r="I2728">
            <v>4014</v>
          </cell>
          <cell r="J2728" t="str">
            <v>Washington Public Employees Association</v>
          </cell>
          <cell r="K2728" t="str">
            <v>per DOP website</v>
          </cell>
          <cell r="L2728">
            <v>41456</v>
          </cell>
          <cell r="M2728">
            <v>29669</v>
          </cell>
          <cell r="N2728" t="b">
            <v>0</v>
          </cell>
          <cell r="O2728">
            <v>4014</v>
          </cell>
        </row>
        <row r="2729">
          <cell r="E2729" t="str">
            <v>46MONTHLYMCOALITION</v>
          </cell>
          <cell r="F2729" t="str">
            <v>46</v>
          </cell>
          <cell r="G2729" t="str">
            <v>Monthly</v>
          </cell>
          <cell r="H2729" t="str">
            <v>M</v>
          </cell>
          <cell r="I2729">
            <v>4114</v>
          </cell>
          <cell r="J2729" t="str">
            <v>Coalition</v>
          </cell>
          <cell r="K2729" t="str">
            <v>per DOP website</v>
          </cell>
          <cell r="L2729">
            <v>41456</v>
          </cell>
          <cell r="M2729">
            <v>42462</v>
          </cell>
          <cell r="N2729" t="b">
            <v>0</v>
          </cell>
          <cell r="O2729">
            <v>4114</v>
          </cell>
        </row>
        <row r="2730">
          <cell r="E2730" t="str">
            <v>46MONTHLYMNON-REPRESENTED STATE EMPLOYEES</v>
          </cell>
          <cell r="F2730" t="str">
            <v>46</v>
          </cell>
          <cell r="G2730" t="str">
            <v>Monthly</v>
          </cell>
          <cell r="H2730" t="str">
            <v>M</v>
          </cell>
          <cell r="I2730">
            <v>4114</v>
          </cell>
          <cell r="J2730" t="str">
            <v>Non-Represented State Employees</v>
          </cell>
          <cell r="K2730" t="str">
            <v>per DOP website</v>
          </cell>
          <cell r="L2730">
            <v>41456</v>
          </cell>
          <cell r="M2730">
            <v>11482</v>
          </cell>
          <cell r="N2730" t="b">
            <v>0</v>
          </cell>
          <cell r="O2730">
            <v>4114</v>
          </cell>
        </row>
        <row r="2731">
          <cell r="E2731" t="str">
            <v>46MONTHLYMTEAMSTERS LOCAL UNION NUMBER 117</v>
          </cell>
          <cell r="F2731" t="str">
            <v>46</v>
          </cell>
          <cell r="G2731" t="str">
            <v>Monthly</v>
          </cell>
          <cell r="H2731" t="str">
            <v>M</v>
          </cell>
          <cell r="I2731">
            <v>4167</v>
          </cell>
          <cell r="J2731" t="str">
            <v>Teamsters Local Union Number 117</v>
          </cell>
          <cell r="K2731" t="str">
            <v>per Noli Benitez 201307</v>
          </cell>
          <cell r="L2731">
            <v>41456</v>
          </cell>
          <cell r="M2731">
            <v>11482</v>
          </cell>
          <cell r="N2731" t="b">
            <v>0</v>
          </cell>
          <cell r="O2731">
            <v>4167</v>
          </cell>
        </row>
        <row r="2732">
          <cell r="E2732" t="str">
            <v>46MONTHLYMWASHINGTON FEDERATION OF STATE EMPLOYEES</v>
          </cell>
          <cell r="F2732" t="str">
            <v>46</v>
          </cell>
          <cell r="G2732" t="str">
            <v>Monthly</v>
          </cell>
          <cell r="H2732" t="str">
            <v>M</v>
          </cell>
          <cell r="I2732">
            <v>4114</v>
          </cell>
          <cell r="J2732" t="str">
            <v>Washington Federation of State Employees</v>
          </cell>
          <cell r="K2732" t="str">
            <v>per DOP website</v>
          </cell>
          <cell r="L2732">
            <v>41456</v>
          </cell>
          <cell r="M2732">
            <v>25406</v>
          </cell>
          <cell r="N2732" t="b">
            <v>0</v>
          </cell>
          <cell r="O2732">
            <v>4114</v>
          </cell>
        </row>
        <row r="2733">
          <cell r="E2733" t="str">
            <v>46MONTHLYMWASHINGTON PUBLIC EMPLOYEES ASSOCIATION</v>
          </cell>
          <cell r="F2733" t="str">
            <v>46</v>
          </cell>
          <cell r="G2733" t="str">
            <v>Monthly</v>
          </cell>
          <cell r="H2733" t="str">
            <v>M</v>
          </cell>
          <cell r="I2733">
            <v>4114</v>
          </cell>
          <cell r="J2733" t="str">
            <v>Washington Public Employees Association</v>
          </cell>
          <cell r="K2733" t="str">
            <v>per DOP website</v>
          </cell>
          <cell r="L2733">
            <v>41456</v>
          </cell>
          <cell r="M2733">
            <v>29670</v>
          </cell>
          <cell r="N2733" t="b">
            <v>0</v>
          </cell>
          <cell r="O2733">
            <v>4114</v>
          </cell>
        </row>
        <row r="2734">
          <cell r="E2734" t="str">
            <v>47EMONTHLYENON-REPRESENTED STATE EMPLOYEES</v>
          </cell>
          <cell r="F2734" t="str">
            <v>47E</v>
          </cell>
          <cell r="G2734" t="str">
            <v>Monthly</v>
          </cell>
          <cell r="H2734" t="str">
            <v>E</v>
          </cell>
          <cell r="I2734">
            <v>3459</v>
          </cell>
          <cell r="J2734" t="str">
            <v>Non-Represented State Employees</v>
          </cell>
          <cell r="K2734" t="str">
            <v>per DOP website</v>
          </cell>
          <cell r="L2734">
            <v>41456</v>
          </cell>
          <cell r="M2734">
            <v>12464</v>
          </cell>
          <cell r="N2734" t="b">
            <v>1</v>
          </cell>
          <cell r="O2734">
            <v>3459</v>
          </cell>
        </row>
        <row r="2735">
          <cell r="E2735" t="str">
            <v>47EMONTHLYEWASHINGTON PUBLIC EMPLOYEES ASSOCIATION</v>
          </cell>
          <cell r="F2735" t="str">
            <v>47E</v>
          </cell>
          <cell r="G2735" t="str">
            <v>Monthly</v>
          </cell>
          <cell r="H2735" t="str">
            <v>E</v>
          </cell>
          <cell r="I2735">
            <v>3459</v>
          </cell>
          <cell r="J2735" t="str">
            <v>Washington Public Employees Association</v>
          </cell>
          <cell r="K2735" t="str">
            <v>per DOP website</v>
          </cell>
          <cell r="L2735">
            <v>41456</v>
          </cell>
          <cell r="M2735">
            <v>12465</v>
          </cell>
          <cell r="N2735" t="b">
            <v>1</v>
          </cell>
          <cell r="O2735">
            <v>3459</v>
          </cell>
        </row>
        <row r="2736">
          <cell r="E2736" t="str">
            <v>47EMONTHLYFNON-REPRESENTED STATE EMPLOYEES</v>
          </cell>
          <cell r="F2736" t="str">
            <v>47E</v>
          </cell>
          <cell r="G2736" t="str">
            <v>Monthly</v>
          </cell>
          <cell r="H2736" t="str">
            <v>F</v>
          </cell>
          <cell r="I2736">
            <v>3549</v>
          </cell>
          <cell r="J2736" t="str">
            <v>Non-Represented State Employees</v>
          </cell>
          <cell r="K2736" t="str">
            <v>per DOP website</v>
          </cell>
          <cell r="L2736">
            <v>41456</v>
          </cell>
          <cell r="M2736">
            <v>12466</v>
          </cell>
          <cell r="N2736" t="b">
            <v>1</v>
          </cell>
          <cell r="O2736">
            <v>3549</v>
          </cell>
        </row>
        <row r="2737">
          <cell r="E2737" t="str">
            <v>47EMONTHLYFWASHINGTON PUBLIC EMPLOYEES ASSOCIATION</v>
          </cell>
          <cell r="F2737" t="str">
            <v>47E</v>
          </cell>
          <cell r="G2737" t="str">
            <v>Monthly</v>
          </cell>
          <cell r="H2737" t="str">
            <v>F</v>
          </cell>
          <cell r="I2737">
            <v>3549</v>
          </cell>
          <cell r="J2737" t="str">
            <v>Washington Public Employees Association</v>
          </cell>
          <cell r="K2737" t="str">
            <v>per DOP website</v>
          </cell>
          <cell r="L2737">
            <v>41456</v>
          </cell>
          <cell r="M2737">
            <v>12467</v>
          </cell>
          <cell r="N2737" t="b">
            <v>1</v>
          </cell>
          <cell r="O2737">
            <v>3549</v>
          </cell>
        </row>
        <row r="2738">
          <cell r="E2738" t="str">
            <v>47EMONTHLYGNON-REPRESENTED STATE EMPLOYEES</v>
          </cell>
          <cell r="F2738" t="str">
            <v>47E</v>
          </cell>
          <cell r="G2738" t="str">
            <v>Monthly</v>
          </cell>
          <cell r="H2738" t="str">
            <v>G</v>
          </cell>
          <cell r="I2738">
            <v>3631</v>
          </cell>
          <cell r="J2738" t="str">
            <v>Non-Represented State Employees</v>
          </cell>
          <cell r="K2738" t="str">
            <v>per DOP website</v>
          </cell>
          <cell r="L2738">
            <v>41456</v>
          </cell>
          <cell r="M2738">
            <v>12468</v>
          </cell>
          <cell r="N2738" t="b">
            <v>1</v>
          </cell>
          <cell r="O2738">
            <v>3631</v>
          </cell>
        </row>
        <row r="2739">
          <cell r="E2739" t="str">
            <v>47EMONTHLYGWASHINGTON PUBLIC EMPLOYEES ASSOCIATION</v>
          </cell>
          <cell r="F2739" t="str">
            <v>47E</v>
          </cell>
          <cell r="G2739" t="str">
            <v>Monthly</v>
          </cell>
          <cell r="H2739" t="str">
            <v>G</v>
          </cell>
          <cell r="I2739">
            <v>3631</v>
          </cell>
          <cell r="J2739" t="str">
            <v>Washington Public Employees Association</v>
          </cell>
          <cell r="K2739" t="str">
            <v>per DOP website</v>
          </cell>
          <cell r="L2739">
            <v>41456</v>
          </cell>
          <cell r="M2739">
            <v>12469</v>
          </cell>
          <cell r="N2739" t="b">
            <v>1</v>
          </cell>
          <cell r="O2739">
            <v>3631</v>
          </cell>
        </row>
        <row r="2740">
          <cell r="E2740" t="str">
            <v>47EMONTHLYHNON-REPRESENTED STATE EMPLOYEES</v>
          </cell>
          <cell r="F2740" t="str">
            <v>47E</v>
          </cell>
          <cell r="G2740" t="str">
            <v>Monthly</v>
          </cell>
          <cell r="H2740" t="str">
            <v>H</v>
          </cell>
          <cell r="I2740">
            <v>3726</v>
          </cell>
          <cell r="J2740" t="str">
            <v>Non-Represented State Employees</v>
          </cell>
          <cell r="K2740" t="str">
            <v>per DOP website</v>
          </cell>
          <cell r="L2740">
            <v>41456</v>
          </cell>
          <cell r="M2740">
            <v>12470</v>
          </cell>
          <cell r="N2740" t="b">
            <v>1</v>
          </cell>
          <cell r="O2740">
            <v>3726</v>
          </cell>
        </row>
        <row r="2741">
          <cell r="E2741" t="str">
            <v>47EMONTHLYHWASHINGTON PUBLIC EMPLOYEES ASSOCIATION</v>
          </cell>
          <cell r="F2741" t="str">
            <v>47E</v>
          </cell>
          <cell r="G2741" t="str">
            <v>Monthly</v>
          </cell>
          <cell r="H2741" t="str">
            <v>H</v>
          </cell>
          <cell r="I2741">
            <v>3726</v>
          </cell>
          <cell r="J2741" t="str">
            <v>Washington Public Employees Association</v>
          </cell>
          <cell r="K2741" t="str">
            <v>per DOP website</v>
          </cell>
          <cell r="L2741">
            <v>41456</v>
          </cell>
          <cell r="M2741">
            <v>12471</v>
          </cell>
          <cell r="N2741" t="b">
            <v>1</v>
          </cell>
          <cell r="O2741">
            <v>3726</v>
          </cell>
        </row>
        <row r="2742">
          <cell r="E2742" t="str">
            <v>47EMONTHLYINON-REPRESENTED STATE EMPLOYEES</v>
          </cell>
          <cell r="F2742" t="str">
            <v>47E</v>
          </cell>
          <cell r="G2742" t="str">
            <v>Monthly</v>
          </cell>
          <cell r="H2742" t="str">
            <v>I</v>
          </cell>
          <cell r="I2742">
            <v>3819</v>
          </cell>
          <cell r="J2742" t="str">
            <v>Non-Represented State Employees</v>
          </cell>
          <cell r="K2742" t="str">
            <v>per DOP website</v>
          </cell>
          <cell r="L2742">
            <v>41456</v>
          </cell>
          <cell r="M2742">
            <v>12472</v>
          </cell>
          <cell r="N2742" t="b">
            <v>1</v>
          </cell>
          <cell r="O2742">
            <v>3819</v>
          </cell>
        </row>
        <row r="2743">
          <cell r="E2743" t="str">
            <v>47EMONTHLYIWASHINGTON PUBLIC EMPLOYEES ASSOCIATION</v>
          </cell>
          <cell r="F2743" t="str">
            <v>47E</v>
          </cell>
          <cell r="G2743" t="str">
            <v>Monthly</v>
          </cell>
          <cell r="H2743" t="str">
            <v>I</v>
          </cell>
          <cell r="I2743">
            <v>3819</v>
          </cell>
          <cell r="J2743" t="str">
            <v>Washington Public Employees Association</v>
          </cell>
          <cell r="K2743" t="str">
            <v>per DOP website</v>
          </cell>
          <cell r="L2743">
            <v>41456</v>
          </cell>
          <cell r="M2743">
            <v>12473</v>
          </cell>
          <cell r="N2743" t="b">
            <v>1</v>
          </cell>
          <cell r="O2743">
            <v>3819</v>
          </cell>
        </row>
        <row r="2744">
          <cell r="E2744" t="str">
            <v>47EMONTHLYJNON-REPRESENTED STATE EMPLOYEES</v>
          </cell>
          <cell r="F2744" t="str">
            <v>47E</v>
          </cell>
          <cell r="G2744" t="str">
            <v>Monthly</v>
          </cell>
          <cell r="H2744" t="str">
            <v>J</v>
          </cell>
          <cell r="I2744">
            <v>3918</v>
          </cell>
          <cell r="J2744" t="str">
            <v>Non-Represented State Employees</v>
          </cell>
          <cell r="K2744" t="str">
            <v>per DOP website</v>
          </cell>
          <cell r="L2744">
            <v>41456</v>
          </cell>
          <cell r="M2744">
            <v>12474</v>
          </cell>
          <cell r="N2744" t="b">
            <v>1</v>
          </cell>
          <cell r="O2744">
            <v>3918</v>
          </cell>
        </row>
        <row r="2745">
          <cell r="E2745" t="str">
            <v>47EMONTHLYJWASHINGTON PUBLIC EMPLOYEES ASSOCIATION</v>
          </cell>
          <cell r="F2745" t="str">
            <v>47E</v>
          </cell>
          <cell r="G2745" t="str">
            <v>Monthly</v>
          </cell>
          <cell r="H2745" t="str">
            <v>J</v>
          </cell>
          <cell r="I2745">
            <v>3918</v>
          </cell>
          <cell r="J2745" t="str">
            <v>Washington Public Employees Association</v>
          </cell>
          <cell r="K2745" t="str">
            <v>per DOP website</v>
          </cell>
          <cell r="L2745">
            <v>41456</v>
          </cell>
          <cell r="M2745">
            <v>12475</v>
          </cell>
          <cell r="N2745" t="b">
            <v>1</v>
          </cell>
          <cell r="O2745">
            <v>3918</v>
          </cell>
        </row>
        <row r="2746">
          <cell r="E2746" t="str">
            <v>47EMONTHLYKNON-REPRESENTED STATE EMPLOYEES</v>
          </cell>
          <cell r="F2746" t="str">
            <v>47E</v>
          </cell>
          <cell r="G2746" t="str">
            <v>Monthly</v>
          </cell>
          <cell r="H2746" t="str">
            <v>K</v>
          </cell>
          <cell r="I2746">
            <v>4014</v>
          </cell>
          <cell r="J2746" t="str">
            <v>Non-Represented State Employees</v>
          </cell>
          <cell r="K2746" t="str">
            <v>per DOP website</v>
          </cell>
          <cell r="L2746">
            <v>41456</v>
          </cell>
          <cell r="M2746">
            <v>12476</v>
          </cell>
          <cell r="N2746" t="b">
            <v>1</v>
          </cell>
          <cell r="O2746">
            <v>4014</v>
          </cell>
        </row>
        <row r="2747">
          <cell r="E2747" t="str">
            <v>47EMONTHLYKWASHINGTON PUBLIC EMPLOYEES ASSOCIATION</v>
          </cell>
          <cell r="F2747" t="str">
            <v>47E</v>
          </cell>
          <cell r="G2747" t="str">
            <v>Monthly</v>
          </cell>
          <cell r="H2747" t="str">
            <v>K</v>
          </cell>
          <cell r="I2747">
            <v>4014</v>
          </cell>
          <cell r="J2747" t="str">
            <v>Washington Public Employees Association</v>
          </cell>
          <cell r="K2747" t="str">
            <v>per DOP website</v>
          </cell>
          <cell r="L2747">
            <v>41456</v>
          </cell>
          <cell r="M2747">
            <v>12477</v>
          </cell>
          <cell r="N2747" t="b">
            <v>1</v>
          </cell>
          <cell r="O2747">
            <v>4014</v>
          </cell>
        </row>
        <row r="2748">
          <cell r="E2748" t="str">
            <v>47EMONTHLYLNON-REPRESENTED STATE EMPLOYEES</v>
          </cell>
          <cell r="F2748" t="str">
            <v>47E</v>
          </cell>
          <cell r="G2748" t="str">
            <v>Monthly</v>
          </cell>
          <cell r="H2748" t="str">
            <v>L</v>
          </cell>
          <cell r="I2748">
            <v>4114</v>
          </cell>
          <cell r="J2748" t="str">
            <v>Non-Represented State Employees</v>
          </cell>
          <cell r="K2748" t="str">
            <v>per DOP website</v>
          </cell>
          <cell r="L2748">
            <v>41456</v>
          </cell>
          <cell r="M2748">
            <v>12478</v>
          </cell>
          <cell r="N2748" t="b">
            <v>1</v>
          </cell>
          <cell r="O2748">
            <v>4114</v>
          </cell>
        </row>
        <row r="2749">
          <cell r="E2749" t="str">
            <v>47EMONTHLYLWASHINGTON PUBLIC EMPLOYEES ASSOCIATION</v>
          </cell>
          <cell r="F2749" t="str">
            <v>47E</v>
          </cell>
          <cell r="G2749" t="str">
            <v>Monthly</v>
          </cell>
          <cell r="H2749" t="str">
            <v>L</v>
          </cell>
          <cell r="I2749">
            <v>4114</v>
          </cell>
          <cell r="J2749" t="str">
            <v>Washington Public Employees Association</v>
          </cell>
          <cell r="K2749" t="str">
            <v>per DOP website</v>
          </cell>
          <cell r="L2749">
            <v>41456</v>
          </cell>
          <cell r="M2749">
            <v>12479</v>
          </cell>
          <cell r="N2749" t="b">
            <v>1</v>
          </cell>
          <cell r="O2749">
            <v>4114</v>
          </cell>
        </row>
        <row r="2750">
          <cell r="E2750" t="str">
            <v>47EMONTHLYMNON-REPRESENTED STATE EMPLOYEES</v>
          </cell>
          <cell r="F2750" t="str">
            <v>47E</v>
          </cell>
          <cell r="G2750" t="str">
            <v>Monthly</v>
          </cell>
          <cell r="H2750" t="str">
            <v>M</v>
          </cell>
          <cell r="I2750">
            <v>4214</v>
          </cell>
          <cell r="J2750" t="str">
            <v>Non-Represented State Employees</v>
          </cell>
          <cell r="K2750" t="str">
            <v>per DOP website</v>
          </cell>
          <cell r="L2750">
            <v>41456</v>
          </cell>
          <cell r="M2750">
            <v>12478</v>
          </cell>
          <cell r="N2750" t="b">
            <v>1</v>
          </cell>
          <cell r="O2750">
            <v>4214</v>
          </cell>
        </row>
        <row r="2751">
          <cell r="E2751" t="str">
            <v>47EMONTHLYMWASHINGTON PUBLIC EMPLOYEES ASSOCIATION</v>
          </cell>
          <cell r="F2751" t="str">
            <v>47E</v>
          </cell>
          <cell r="G2751" t="str">
            <v>Monthly</v>
          </cell>
          <cell r="H2751" t="str">
            <v>M</v>
          </cell>
          <cell r="I2751">
            <v>4214</v>
          </cell>
          <cell r="J2751" t="str">
            <v>Washington Public Employees Association</v>
          </cell>
          <cell r="K2751" t="str">
            <v>per DOP website</v>
          </cell>
          <cell r="L2751">
            <v>41456</v>
          </cell>
          <cell r="M2751">
            <v>12479</v>
          </cell>
          <cell r="N2751" t="b">
            <v>1</v>
          </cell>
          <cell r="O2751">
            <v>4214</v>
          </cell>
        </row>
        <row r="2752">
          <cell r="E2752" t="str">
            <v>47GMONTHLYGNON-REPRESENTED STATE EMPLOYEES</v>
          </cell>
          <cell r="F2752" t="str">
            <v>47G</v>
          </cell>
          <cell r="G2752" t="str">
            <v>Monthly</v>
          </cell>
          <cell r="H2752" t="str">
            <v>G</v>
          </cell>
          <cell r="I2752">
            <v>3631</v>
          </cell>
          <cell r="J2752" t="str">
            <v>Non-Represented State Employees</v>
          </cell>
          <cell r="K2752" t="str">
            <v>per DOP website</v>
          </cell>
          <cell r="L2752">
            <v>41456</v>
          </cell>
          <cell r="M2752">
            <v>12532</v>
          </cell>
          <cell r="N2752" t="b">
            <v>1</v>
          </cell>
          <cell r="O2752">
            <v>3631</v>
          </cell>
        </row>
        <row r="2753">
          <cell r="E2753" t="str">
            <v>47GMONTHLYGTEAMSTERS LOCAL UNION NUMBER 117</v>
          </cell>
          <cell r="F2753" t="str">
            <v>47G</v>
          </cell>
          <cell r="G2753" t="str">
            <v>Monthly</v>
          </cell>
          <cell r="H2753" t="str">
            <v>G</v>
          </cell>
          <cell r="I2753">
            <v>3678</v>
          </cell>
          <cell r="J2753" t="str">
            <v>Teamsters Local Union Number 117</v>
          </cell>
          <cell r="K2753" t="str">
            <v>per DOP website</v>
          </cell>
          <cell r="L2753">
            <v>41456</v>
          </cell>
          <cell r="M2753">
            <v>12533</v>
          </cell>
          <cell r="N2753" t="b">
            <v>1</v>
          </cell>
          <cell r="O2753">
            <v>3678</v>
          </cell>
        </row>
        <row r="2754">
          <cell r="E2754" t="str">
            <v>47GMONTHLYGWASHINGTON PUBLIC EMPLOYEES ASSOCIATION</v>
          </cell>
          <cell r="F2754" t="str">
            <v>47G</v>
          </cell>
          <cell r="G2754" t="str">
            <v>Monthly</v>
          </cell>
          <cell r="H2754" t="str">
            <v>G</v>
          </cell>
          <cell r="I2754">
            <v>3631</v>
          </cell>
          <cell r="J2754" t="str">
            <v>Washington Public Employees Association</v>
          </cell>
          <cell r="K2754" t="str">
            <v>per DOP website</v>
          </cell>
          <cell r="L2754">
            <v>41456</v>
          </cell>
          <cell r="M2754">
            <v>12534</v>
          </cell>
          <cell r="N2754" t="b">
            <v>1</v>
          </cell>
          <cell r="O2754">
            <v>3631</v>
          </cell>
        </row>
        <row r="2755">
          <cell r="E2755" t="str">
            <v>47GMONTHLYHNON-REPRESENTED STATE EMPLOYEES</v>
          </cell>
          <cell r="F2755" t="str">
            <v>47G</v>
          </cell>
          <cell r="G2755" t="str">
            <v>Monthly</v>
          </cell>
          <cell r="H2755" t="str">
            <v>H</v>
          </cell>
          <cell r="I2755">
            <v>3726</v>
          </cell>
          <cell r="J2755" t="str">
            <v>Non-Represented State Employees</v>
          </cell>
          <cell r="K2755" t="str">
            <v>per DOP website</v>
          </cell>
          <cell r="L2755">
            <v>41456</v>
          </cell>
          <cell r="M2755">
            <v>12535</v>
          </cell>
          <cell r="N2755" t="b">
            <v>1</v>
          </cell>
          <cell r="O2755">
            <v>3726</v>
          </cell>
        </row>
        <row r="2756">
          <cell r="E2756" t="str">
            <v>47GMONTHLYHTEAMSTERS LOCAL UNION NUMBER 117</v>
          </cell>
          <cell r="F2756" t="str">
            <v>47G</v>
          </cell>
          <cell r="G2756" t="str">
            <v>Monthly</v>
          </cell>
          <cell r="H2756" t="str">
            <v>H</v>
          </cell>
          <cell r="I2756">
            <v>3774</v>
          </cell>
          <cell r="J2756" t="str">
            <v>Teamsters Local Union Number 117</v>
          </cell>
          <cell r="K2756" t="str">
            <v>per DOP website</v>
          </cell>
          <cell r="L2756">
            <v>41456</v>
          </cell>
          <cell r="M2756">
            <v>12536</v>
          </cell>
          <cell r="N2756" t="b">
            <v>1</v>
          </cell>
          <cell r="O2756">
            <v>3774</v>
          </cell>
        </row>
        <row r="2757">
          <cell r="E2757" t="str">
            <v>47GMONTHLYHWASHINGTON PUBLIC EMPLOYEES ASSOCIATION</v>
          </cell>
          <cell r="F2757" t="str">
            <v>47G</v>
          </cell>
          <cell r="G2757" t="str">
            <v>Monthly</v>
          </cell>
          <cell r="H2757" t="str">
            <v>H</v>
          </cell>
          <cell r="I2757">
            <v>3726</v>
          </cell>
          <cell r="J2757" t="str">
            <v>Washington Public Employees Association</v>
          </cell>
          <cell r="K2757" t="str">
            <v>per DOP website</v>
          </cell>
          <cell r="L2757">
            <v>41456</v>
          </cell>
          <cell r="M2757">
            <v>12537</v>
          </cell>
          <cell r="N2757" t="b">
            <v>1</v>
          </cell>
          <cell r="O2757">
            <v>3726</v>
          </cell>
        </row>
        <row r="2758">
          <cell r="E2758" t="str">
            <v>47GMONTHLYINON-REPRESENTED STATE EMPLOYEES</v>
          </cell>
          <cell r="F2758" t="str">
            <v>47G</v>
          </cell>
          <cell r="G2758" t="str">
            <v>Monthly</v>
          </cell>
          <cell r="H2758" t="str">
            <v>I</v>
          </cell>
          <cell r="I2758">
            <v>3819</v>
          </cell>
          <cell r="J2758" t="str">
            <v>Non-Represented State Employees</v>
          </cell>
          <cell r="K2758" t="str">
            <v>per DOP website</v>
          </cell>
          <cell r="L2758">
            <v>41456</v>
          </cell>
          <cell r="M2758">
            <v>12538</v>
          </cell>
          <cell r="N2758" t="b">
            <v>1</v>
          </cell>
          <cell r="O2758">
            <v>3819</v>
          </cell>
        </row>
        <row r="2759">
          <cell r="E2759" t="str">
            <v>47GMONTHLYITEAMSTERS LOCAL UNION NUMBER 117</v>
          </cell>
          <cell r="F2759" t="str">
            <v>47G</v>
          </cell>
          <cell r="G2759" t="str">
            <v>Monthly</v>
          </cell>
          <cell r="H2759" t="str">
            <v>I</v>
          </cell>
          <cell r="I2759">
            <v>3869</v>
          </cell>
          <cell r="J2759" t="str">
            <v>Teamsters Local Union Number 117</v>
          </cell>
          <cell r="K2759" t="str">
            <v>per DOP website</v>
          </cell>
          <cell r="L2759">
            <v>41456</v>
          </cell>
          <cell r="M2759">
            <v>12539</v>
          </cell>
          <cell r="N2759" t="b">
            <v>1</v>
          </cell>
          <cell r="O2759">
            <v>3869</v>
          </cell>
        </row>
        <row r="2760">
          <cell r="E2760" t="str">
            <v>47GMONTHLYIWASHINGTON PUBLIC EMPLOYEES ASSOCIATION</v>
          </cell>
          <cell r="F2760" t="str">
            <v>47G</v>
          </cell>
          <cell r="G2760" t="str">
            <v>Monthly</v>
          </cell>
          <cell r="H2760" t="str">
            <v>I</v>
          </cell>
          <cell r="I2760">
            <v>3819</v>
          </cell>
          <cell r="J2760" t="str">
            <v>Washington Public Employees Association</v>
          </cell>
          <cell r="K2760" t="str">
            <v>per DOP website</v>
          </cell>
          <cell r="L2760">
            <v>41456</v>
          </cell>
          <cell r="M2760">
            <v>12540</v>
          </cell>
          <cell r="N2760" t="b">
            <v>1</v>
          </cell>
          <cell r="O2760">
            <v>3819</v>
          </cell>
        </row>
        <row r="2761">
          <cell r="E2761" t="str">
            <v>47GMONTHLYJNON-REPRESENTED STATE EMPLOYEES</v>
          </cell>
          <cell r="F2761" t="str">
            <v>47G</v>
          </cell>
          <cell r="G2761" t="str">
            <v>Monthly</v>
          </cell>
          <cell r="H2761" t="str">
            <v>J</v>
          </cell>
          <cell r="I2761">
            <v>3918</v>
          </cell>
          <cell r="J2761" t="str">
            <v>Non-Represented State Employees</v>
          </cell>
          <cell r="K2761" t="str">
            <v>per DOP website</v>
          </cell>
          <cell r="L2761">
            <v>41456</v>
          </cell>
          <cell r="M2761">
            <v>12541</v>
          </cell>
          <cell r="N2761" t="b">
            <v>1</v>
          </cell>
          <cell r="O2761">
            <v>3918</v>
          </cell>
        </row>
        <row r="2762">
          <cell r="E2762" t="str">
            <v>47GMONTHLYJTEAMSTERS LOCAL UNION NUMBER 117</v>
          </cell>
          <cell r="F2762" t="str">
            <v>47G</v>
          </cell>
          <cell r="G2762" t="str">
            <v>Monthly</v>
          </cell>
          <cell r="H2762" t="str">
            <v>J</v>
          </cell>
          <cell r="I2762">
            <v>3968</v>
          </cell>
          <cell r="J2762" t="str">
            <v>Teamsters Local Union Number 117</v>
          </cell>
          <cell r="K2762" t="str">
            <v>per DOP website</v>
          </cell>
          <cell r="L2762">
            <v>41456</v>
          </cell>
          <cell r="M2762">
            <v>12542</v>
          </cell>
          <cell r="N2762" t="b">
            <v>1</v>
          </cell>
          <cell r="O2762">
            <v>3968</v>
          </cell>
        </row>
        <row r="2763">
          <cell r="E2763" t="str">
            <v>47GMONTHLYJWASHINGTON PUBLIC EMPLOYEES ASSOCIATION</v>
          </cell>
          <cell r="F2763" t="str">
            <v>47G</v>
          </cell>
          <cell r="G2763" t="str">
            <v>Monthly</v>
          </cell>
          <cell r="H2763" t="str">
            <v>J</v>
          </cell>
          <cell r="I2763">
            <v>3918</v>
          </cell>
          <cell r="J2763" t="str">
            <v>Washington Public Employees Association</v>
          </cell>
          <cell r="K2763" t="str">
            <v>per DOP website</v>
          </cell>
          <cell r="L2763">
            <v>41456</v>
          </cell>
          <cell r="M2763">
            <v>12543</v>
          </cell>
          <cell r="N2763" t="b">
            <v>1</v>
          </cell>
          <cell r="O2763">
            <v>3918</v>
          </cell>
        </row>
        <row r="2764">
          <cell r="E2764" t="str">
            <v>47GMONTHLYKNON-REPRESENTED STATE EMPLOYEES</v>
          </cell>
          <cell r="F2764" t="str">
            <v>47G</v>
          </cell>
          <cell r="G2764" t="str">
            <v>Monthly</v>
          </cell>
          <cell r="H2764" t="str">
            <v>K</v>
          </cell>
          <cell r="I2764">
            <v>4014</v>
          </cell>
          <cell r="J2764" t="str">
            <v>Non-Represented State Employees</v>
          </cell>
          <cell r="K2764" t="str">
            <v>per DOP website</v>
          </cell>
          <cell r="L2764">
            <v>41456</v>
          </cell>
          <cell r="M2764">
            <v>12544</v>
          </cell>
          <cell r="N2764" t="b">
            <v>1</v>
          </cell>
          <cell r="O2764">
            <v>4014</v>
          </cell>
        </row>
        <row r="2765">
          <cell r="E2765" t="str">
            <v>47GMONTHLYKTEAMSTERS LOCAL UNION NUMBER 117</v>
          </cell>
          <cell r="F2765" t="str">
            <v>47G</v>
          </cell>
          <cell r="G2765" t="str">
            <v>Monthly</v>
          </cell>
          <cell r="H2765" t="str">
            <v>K</v>
          </cell>
          <cell r="I2765">
            <v>4066</v>
          </cell>
          <cell r="J2765" t="str">
            <v>Teamsters Local Union Number 117</v>
          </cell>
          <cell r="K2765" t="str">
            <v>per DOP website</v>
          </cell>
          <cell r="L2765">
            <v>41456</v>
          </cell>
          <cell r="M2765">
            <v>12545</v>
          </cell>
          <cell r="N2765" t="b">
            <v>1</v>
          </cell>
          <cell r="O2765">
            <v>4066</v>
          </cell>
        </row>
        <row r="2766">
          <cell r="E2766" t="str">
            <v>47GMONTHLYKWASHINGTON PUBLIC EMPLOYEES ASSOCIATION</v>
          </cell>
          <cell r="F2766" t="str">
            <v>47G</v>
          </cell>
          <cell r="G2766" t="str">
            <v>Monthly</v>
          </cell>
          <cell r="H2766" t="str">
            <v>K</v>
          </cell>
          <cell r="I2766">
            <v>4014</v>
          </cell>
          <cell r="J2766" t="str">
            <v>Washington Public Employees Association</v>
          </cell>
          <cell r="K2766" t="str">
            <v>per DOP website</v>
          </cell>
          <cell r="L2766">
            <v>41456</v>
          </cell>
          <cell r="M2766">
            <v>12546</v>
          </cell>
          <cell r="N2766" t="b">
            <v>1</v>
          </cell>
          <cell r="O2766">
            <v>4014</v>
          </cell>
        </row>
        <row r="2767">
          <cell r="E2767" t="str">
            <v>47GMONTHLYLNON-REPRESENTED STATE EMPLOYEES</v>
          </cell>
          <cell r="F2767" t="str">
            <v>47G</v>
          </cell>
          <cell r="G2767" t="str">
            <v>Monthly</v>
          </cell>
          <cell r="H2767" t="str">
            <v>L</v>
          </cell>
          <cell r="I2767">
            <v>4114</v>
          </cell>
          <cell r="J2767" t="str">
            <v>Non-Represented State Employees</v>
          </cell>
          <cell r="K2767" t="str">
            <v>per DOP website</v>
          </cell>
          <cell r="L2767">
            <v>41456</v>
          </cell>
          <cell r="M2767">
            <v>12547</v>
          </cell>
          <cell r="N2767" t="b">
            <v>1</v>
          </cell>
          <cell r="O2767">
            <v>4114</v>
          </cell>
        </row>
        <row r="2768">
          <cell r="E2768" t="str">
            <v>47GMONTHLYLTEAMSTERS LOCAL UNION NUMBER 117</v>
          </cell>
          <cell r="F2768" t="str">
            <v>47G</v>
          </cell>
          <cell r="G2768" t="str">
            <v>Monthly</v>
          </cell>
          <cell r="H2768" t="str">
            <v>L</v>
          </cell>
          <cell r="I2768">
            <v>4167</v>
          </cell>
          <cell r="J2768" t="str">
            <v>Teamsters Local Union Number 117</v>
          </cell>
          <cell r="K2768" t="str">
            <v>per DOP website</v>
          </cell>
          <cell r="L2768">
            <v>41456</v>
          </cell>
          <cell r="M2768">
            <v>12548</v>
          </cell>
          <cell r="N2768" t="b">
            <v>1</v>
          </cell>
          <cell r="O2768">
            <v>4167</v>
          </cell>
        </row>
        <row r="2769">
          <cell r="E2769" t="str">
            <v>47GMONTHLYLWASHINGTON PUBLIC EMPLOYEES ASSOCIATION</v>
          </cell>
          <cell r="F2769" t="str">
            <v>47G</v>
          </cell>
          <cell r="G2769" t="str">
            <v>Monthly</v>
          </cell>
          <cell r="H2769" t="str">
            <v>L</v>
          </cell>
          <cell r="I2769">
            <v>4114</v>
          </cell>
          <cell r="J2769" t="str">
            <v>Washington Public Employees Association</v>
          </cell>
          <cell r="K2769" t="str">
            <v>per DOP website</v>
          </cell>
          <cell r="L2769">
            <v>41456</v>
          </cell>
          <cell r="M2769">
            <v>12549</v>
          </cell>
          <cell r="N2769" t="b">
            <v>1</v>
          </cell>
          <cell r="O2769">
            <v>4114</v>
          </cell>
        </row>
        <row r="2770">
          <cell r="E2770" t="str">
            <v>47GMONTHLYMNON-REPRESENTED STATE EMPLOYEES</v>
          </cell>
          <cell r="F2770" t="str">
            <v>47G</v>
          </cell>
          <cell r="G2770" t="str">
            <v>Monthly</v>
          </cell>
          <cell r="H2770" t="str">
            <v>M</v>
          </cell>
          <cell r="I2770">
            <v>4214</v>
          </cell>
          <cell r="J2770" t="str">
            <v>Non-Represented State Employees</v>
          </cell>
          <cell r="K2770" t="str">
            <v>per DOP website</v>
          </cell>
          <cell r="L2770">
            <v>41456</v>
          </cell>
          <cell r="M2770">
            <v>12547</v>
          </cell>
          <cell r="N2770" t="b">
            <v>1</v>
          </cell>
          <cell r="O2770">
            <v>4214</v>
          </cell>
        </row>
        <row r="2771">
          <cell r="E2771" t="str">
            <v>47GMONTHLYMTEAMSTERS LOCAL UNION NUMBER 117</v>
          </cell>
          <cell r="F2771" t="str">
            <v>47G</v>
          </cell>
          <cell r="G2771" t="str">
            <v>Monthly</v>
          </cell>
          <cell r="H2771" t="str">
            <v>M</v>
          </cell>
          <cell r="I2771">
            <v>4268</v>
          </cell>
          <cell r="J2771" t="str">
            <v>Teamsters Local Union Number 117</v>
          </cell>
          <cell r="K2771" t="str">
            <v>per DOP website</v>
          </cell>
          <cell r="L2771">
            <v>41456</v>
          </cell>
          <cell r="M2771">
            <v>12548</v>
          </cell>
          <cell r="N2771" t="b">
            <v>1</v>
          </cell>
          <cell r="O2771">
            <v>4268</v>
          </cell>
        </row>
        <row r="2772">
          <cell r="E2772" t="str">
            <v>47GMONTHLYMWASHINGTON PUBLIC EMPLOYEES ASSOCIATION</v>
          </cell>
          <cell r="F2772" t="str">
            <v>47G</v>
          </cell>
          <cell r="G2772" t="str">
            <v>Monthly</v>
          </cell>
          <cell r="H2772" t="str">
            <v>M</v>
          </cell>
          <cell r="I2772">
            <v>4214</v>
          </cell>
          <cell r="J2772" t="str">
            <v>Washington Public Employees Association</v>
          </cell>
          <cell r="K2772" t="str">
            <v>per DOP website</v>
          </cell>
          <cell r="L2772">
            <v>41456</v>
          </cell>
          <cell r="M2772">
            <v>12549</v>
          </cell>
          <cell r="N2772" t="b">
            <v>1</v>
          </cell>
          <cell r="O2772">
            <v>4214</v>
          </cell>
        </row>
        <row r="2773">
          <cell r="E2773" t="str">
            <v>47MONTHLYACOALITION</v>
          </cell>
          <cell r="F2773" t="str">
            <v>47</v>
          </cell>
          <cell r="G2773" t="str">
            <v>Monthly</v>
          </cell>
          <cell r="H2773" t="str">
            <v>A</v>
          </cell>
          <cell r="I2773">
            <v>3135</v>
          </cell>
          <cell r="J2773" t="str">
            <v>Coalition</v>
          </cell>
          <cell r="K2773" t="str">
            <v>per DOP website</v>
          </cell>
          <cell r="L2773">
            <v>41456</v>
          </cell>
          <cell r="M2773">
            <v>42502</v>
          </cell>
          <cell r="N2773" t="b">
            <v>0</v>
          </cell>
          <cell r="O2773">
            <v>3135</v>
          </cell>
        </row>
        <row r="2774">
          <cell r="E2774" t="str">
            <v>47MONTHLYANON-REPRESENTED STATE EMPLOYEES</v>
          </cell>
          <cell r="F2774" t="str">
            <v>47</v>
          </cell>
          <cell r="G2774" t="str">
            <v>Monthly</v>
          </cell>
          <cell r="H2774" t="str">
            <v>A</v>
          </cell>
          <cell r="I2774">
            <v>3135</v>
          </cell>
          <cell r="J2774" t="str">
            <v>Non-Represented State Employees</v>
          </cell>
          <cell r="K2774" t="str">
            <v>per DOP website</v>
          </cell>
          <cell r="L2774">
            <v>41456</v>
          </cell>
          <cell r="M2774">
            <v>11522</v>
          </cell>
          <cell r="N2774" t="b">
            <v>0</v>
          </cell>
          <cell r="O2774">
            <v>3135</v>
          </cell>
        </row>
        <row r="2775">
          <cell r="E2775" t="str">
            <v>47MONTHLYATEAMSTERS LOCAL UNION NUMBER 117</v>
          </cell>
          <cell r="F2775" t="str">
            <v>47</v>
          </cell>
          <cell r="G2775" t="str">
            <v>Monthly</v>
          </cell>
          <cell r="H2775" t="str">
            <v>A</v>
          </cell>
          <cell r="I2775">
            <v>3176</v>
          </cell>
          <cell r="J2775" t="str">
            <v>Teamsters Local Union Number 117</v>
          </cell>
          <cell r="K2775" t="str">
            <v>per Noli Benitez 201307</v>
          </cell>
          <cell r="L2775">
            <v>41456</v>
          </cell>
          <cell r="M2775">
            <v>11522</v>
          </cell>
          <cell r="N2775" t="b">
            <v>0</v>
          </cell>
          <cell r="O2775">
            <v>3176</v>
          </cell>
        </row>
        <row r="2776">
          <cell r="E2776" t="str">
            <v>47MONTHLYAWASHINGTON FEDERATION OF STATE EMPLOYEES</v>
          </cell>
          <cell r="F2776" t="str">
            <v>47</v>
          </cell>
          <cell r="G2776" t="str">
            <v>Monthly</v>
          </cell>
          <cell r="H2776" t="str">
            <v>A</v>
          </cell>
          <cell r="I2776">
            <v>3135</v>
          </cell>
          <cell r="J2776" t="str">
            <v>Washington Federation of State Employees</v>
          </cell>
          <cell r="K2776" t="str">
            <v>per DOP website</v>
          </cell>
          <cell r="L2776">
            <v>41456</v>
          </cell>
          <cell r="M2776">
            <v>25446</v>
          </cell>
          <cell r="N2776" t="b">
            <v>0</v>
          </cell>
          <cell r="O2776">
            <v>3135</v>
          </cell>
        </row>
        <row r="2777">
          <cell r="E2777" t="str">
            <v>47MONTHLYAWASHINGTON PUBLIC EMPLOYEES ASSOCIATION</v>
          </cell>
          <cell r="F2777" t="str">
            <v>47</v>
          </cell>
          <cell r="G2777" t="str">
            <v>Monthly</v>
          </cell>
          <cell r="H2777" t="str">
            <v>A</v>
          </cell>
          <cell r="I2777">
            <v>3135</v>
          </cell>
          <cell r="J2777" t="str">
            <v>Washington Public Employees Association</v>
          </cell>
          <cell r="K2777" t="str">
            <v>per DOP website</v>
          </cell>
          <cell r="L2777">
            <v>41456</v>
          </cell>
          <cell r="M2777">
            <v>29710</v>
          </cell>
          <cell r="N2777" t="b">
            <v>0</v>
          </cell>
          <cell r="O2777">
            <v>3135</v>
          </cell>
        </row>
        <row r="2778">
          <cell r="E2778" t="str">
            <v>47MONTHLYBCOALITION</v>
          </cell>
          <cell r="F2778" t="str">
            <v>47</v>
          </cell>
          <cell r="G2778" t="str">
            <v>Monthly</v>
          </cell>
          <cell r="H2778" t="str">
            <v>B</v>
          </cell>
          <cell r="I2778">
            <v>3213</v>
          </cell>
          <cell r="J2778" t="str">
            <v>Coalition</v>
          </cell>
          <cell r="K2778" t="str">
            <v>per DOP website</v>
          </cell>
          <cell r="L2778">
            <v>41456</v>
          </cell>
          <cell r="M2778">
            <v>42503</v>
          </cell>
          <cell r="N2778" t="b">
            <v>0</v>
          </cell>
          <cell r="O2778">
            <v>3213</v>
          </cell>
        </row>
        <row r="2779">
          <cell r="E2779" t="str">
            <v>47MONTHLYBNON-REPRESENTED STATE EMPLOYEES</v>
          </cell>
          <cell r="F2779" t="str">
            <v>47</v>
          </cell>
          <cell r="G2779" t="str">
            <v>Monthly</v>
          </cell>
          <cell r="H2779" t="str">
            <v>B</v>
          </cell>
          <cell r="I2779">
            <v>3213</v>
          </cell>
          <cell r="J2779" t="str">
            <v>Non-Represented State Employees</v>
          </cell>
          <cell r="K2779" t="str">
            <v>per DOP website</v>
          </cell>
          <cell r="L2779">
            <v>41456</v>
          </cell>
          <cell r="M2779">
            <v>11523</v>
          </cell>
          <cell r="N2779" t="b">
            <v>0</v>
          </cell>
          <cell r="O2779">
            <v>3213</v>
          </cell>
        </row>
        <row r="2780">
          <cell r="E2780" t="str">
            <v>47MONTHLYBTEAMSTERS LOCAL UNION NUMBER 117</v>
          </cell>
          <cell r="F2780" t="str">
            <v>47</v>
          </cell>
          <cell r="G2780" t="str">
            <v>Monthly</v>
          </cell>
          <cell r="H2780" t="str">
            <v>B</v>
          </cell>
          <cell r="I2780">
            <v>3254</v>
          </cell>
          <cell r="J2780" t="str">
            <v>Teamsters Local Union Number 117</v>
          </cell>
          <cell r="K2780" t="str">
            <v>per Noli Benitez 201307</v>
          </cell>
          <cell r="L2780">
            <v>41456</v>
          </cell>
          <cell r="M2780">
            <v>11523</v>
          </cell>
          <cell r="N2780" t="b">
            <v>0</v>
          </cell>
          <cell r="O2780">
            <v>3254</v>
          </cell>
        </row>
        <row r="2781">
          <cell r="E2781" t="str">
            <v>47MONTHLYBWASHINGTON FEDERATION OF STATE EMPLOYEES</v>
          </cell>
          <cell r="F2781" t="str">
            <v>47</v>
          </cell>
          <cell r="G2781" t="str">
            <v>Monthly</v>
          </cell>
          <cell r="H2781" t="str">
            <v>B</v>
          </cell>
          <cell r="I2781">
            <v>3213</v>
          </cell>
          <cell r="J2781" t="str">
            <v>Washington Federation of State Employees</v>
          </cell>
          <cell r="K2781" t="str">
            <v>per DOP website</v>
          </cell>
          <cell r="L2781">
            <v>41456</v>
          </cell>
          <cell r="M2781">
            <v>25447</v>
          </cell>
          <cell r="N2781" t="b">
            <v>0</v>
          </cell>
          <cell r="O2781">
            <v>3213</v>
          </cell>
        </row>
        <row r="2782">
          <cell r="E2782" t="str">
            <v>47MONTHLYBWASHINGTON PUBLIC EMPLOYEES ASSOCIATION</v>
          </cell>
          <cell r="F2782" t="str">
            <v>47</v>
          </cell>
          <cell r="G2782" t="str">
            <v>Monthly</v>
          </cell>
          <cell r="H2782" t="str">
            <v>B</v>
          </cell>
          <cell r="I2782">
            <v>3213</v>
          </cell>
          <cell r="J2782" t="str">
            <v>Washington Public Employees Association</v>
          </cell>
          <cell r="K2782" t="str">
            <v>per DOP website</v>
          </cell>
          <cell r="L2782">
            <v>41456</v>
          </cell>
          <cell r="M2782">
            <v>29711</v>
          </cell>
          <cell r="N2782" t="b">
            <v>0</v>
          </cell>
          <cell r="O2782">
            <v>3213</v>
          </cell>
        </row>
        <row r="2783">
          <cell r="E2783" t="str">
            <v>47MONTHLYCCOALITION</v>
          </cell>
          <cell r="F2783" t="str">
            <v>47</v>
          </cell>
          <cell r="G2783" t="str">
            <v>Monthly</v>
          </cell>
          <cell r="H2783" t="str">
            <v>C</v>
          </cell>
          <cell r="I2783">
            <v>3293</v>
          </cell>
          <cell r="J2783" t="str">
            <v>Coalition</v>
          </cell>
          <cell r="K2783" t="str">
            <v>per DOP website</v>
          </cell>
          <cell r="L2783">
            <v>41456</v>
          </cell>
          <cell r="M2783">
            <v>42504</v>
          </cell>
          <cell r="N2783" t="b">
            <v>0</v>
          </cell>
          <cell r="O2783">
            <v>3293</v>
          </cell>
        </row>
        <row r="2784">
          <cell r="E2784" t="str">
            <v>47MONTHLYCNON-REPRESENTED STATE EMPLOYEES</v>
          </cell>
          <cell r="F2784" t="str">
            <v>47</v>
          </cell>
          <cell r="G2784" t="str">
            <v>Monthly</v>
          </cell>
          <cell r="H2784" t="str">
            <v>C</v>
          </cell>
          <cell r="I2784">
            <v>3293</v>
          </cell>
          <cell r="J2784" t="str">
            <v>Non-Represented State Employees</v>
          </cell>
          <cell r="K2784" t="str">
            <v>per DOP website</v>
          </cell>
          <cell r="L2784">
            <v>41456</v>
          </cell>
          <cell r="M2784">
            <v>11524</v>
          </cell>
          <cell r="N2784" t="b">
            <v>0</v>
          </cell>
          <cell r="O2784">
            <v>3293</v>
          </cell>
        </row>
        <row r="2785">
          <cell r="E2785" t="str">
            <v>47MONTHLYCTEAMSTERS LOCAL UNION NUMBER 117</v>
          </cell>
          <cell r="F2785" t="str">
            <v>47</v>
          </cell>
          <cell r="G2785" t="str">
            <v>Monthly</v>
          </cell>
          <cell r="H2785" t="str">
            <v>C</v>
          </cell>
          <cell r="I2785">
            <v>3334</v>
          </cell>
          <cell r="J2785" t="str">
            <v>Teamsters Local Union Number 117</v>
          </cell>
          <cell r="K2785" t="str">
            <v>per Noli Benitez 201307</v>
          </cell>
          <cell r="L2785">
            <v>41456</v>
          </cell>
          <cell r="M2785">
            <v>11524</v>
          </cell>
          <cell r="N2785" t="b">
            <v>0</v>
          </cell>
          <cell r="O2785">
            <v>3334</v>
          </cell>
        </row>
        <row r="2786">
          <cell r="E2786" t="str">
            <v>47MONTHLYCWASHINGTON FEDERATION OF STATE EMPLOYEES</v>
          </cell>
          <cell r="F2786" t="str">
            <v>47</v>
          </cell>
          <cell r="G2786" t="str">
            <v>Monthly</v>
          </cell>
          <cell r="H2786" t="str">
            <v>C</v>
          </cell>
          <cell r="I2786">
            <v>3293</v>
          </cell>
          <cell r="J2786" t="str">
            <v>Washington Federation of State Employees</v>
          </cell>
          <cell r="K2786" t="str">
            <v>per DOP website</v>
          </cell>
          <cell r="L2786">
            <v>41456</v>
          </cell>
          <cell r="M2786">
            <v>25448</v>
          </cell>
          <cell r="N2786" t="b">
            <v>0</v>
          </cell>
          <cell r="O2786">
            <v>3293</v>
          </cell>
        </row>
        <row r="2787">
          <cell r="E2787" t="str">
            <v>47MONTHLYCWASHINGTON PUBLIC EMPLOYEES ASSOCIATION</v>
          </cell>
          <cell r="F2787" t="str">
            <v>47</v>
          </cell>
          <cell r="G2787" t="str">
            <v>Monthly</v>
          </cell>
          <cell r="H2787" t="str">
            <v>C</v>
          </cell>
          <cell r="I2787">
            <v>3293</v>
          </cell>
          <cell r="J2787" t="str">
            <v>Washington Public Employees Association</v>
          </cell>
          <cell r="K2787" t="str">
            <v>per DOP website</v>
          </cell>
          <cell r="L2787">
            <v>41456</v>
          </cell>
          <cell r="M2787">
            <v>29712</v>
          </cell>
          <cell r="N2787" t="b">
            <v>0</v>
          </cell>
          <cell r="O2787">
            <v>3293</v>
          </cell>
        </row>
        <row r="2788">
          <cell r="E2788" t="str">
            <v>47MONTHLYDCOALITION</v>
          </cell>
          <cell r="F2788" t="str">
            <v>47</v>
          </cell>
          <cell r="G2788" t="str">
            <v>Monthly</v>
          </cell>
          <cell r="H2788" t="str">
            <v>D</v>
          </cell>
          <cell r="I2788">
            <v>3377</v>
          </cell>
          <cell r="J2788" t="str">
            <v>Coalition</v>
          </cell>
          <cell r="K2788" t="str">
            <v>per DOP website</v>
          </cell>
          <cell r="L2788">
            <v>41456</v>
          </cell>
          <cell r="M2788">
            <v>42505</v>
          </cell>
          <cell r="N2788" t="b">
            <v>0</v>
          </cell>
          <cell r="O2788">
            <v>3377</v>
          </cell>
        </row>
        <row r="2789">
          <cell r="E2789" t="str">
            <v>47MONTHLYDNON-REPRESENTED STATE EMPLOYEES</v>
          </cell>
          <cell r="F2789" t="str">
            <v>47</v>
          </cell>
          <cell r="G2789" t="str">
            <v>Monthly</v>
          </cell>
          <cell r="H2789" t="str">
            <v>D</v>
          </cell>
          <cell r="I2789">
            <v>3377</v>
          </cell>
          <cell r="J2789" t="str">
            <v>Non-Represented State Employees</v>
          </cell>
          <cell r="K2789" t="str">
            <v>per DOP website</v>
          </cell>
          <cell r="L2789">
            <v>41456</v>
          </cell>
          <cell r="M2789">
            <v>11525</v>
          </cell>
          <cell r="N2789" t="b">
            <v>0</v>
          </cell>
          <cell r="O2789">
            <v>3377</v>
          </cell>
        </row>
        <row r="2790">
          <cell r="E2790" t="str">
            <v>47MONTHLYDTEAMSTERS LOCAL UNION NUMBER 117</v>
          </cell>
          <cell r="F2790" t="str">
            <v>47</v>
          </cell>
          <cell r="G2790" t="str">
            <v>Monthly</v>
          </cell>
          <cell r="H2790" t="str">
            <v>D</v>
          </cell>
          <cell r="I2790">
            <v>3420</v>
          </cell>
          <cell r="J2790" t="str">
            <v>Teamsters Local Union Number 117</v>
          </cell>
          <cell r="K2790" t="str">
            <v>per Noli Benitez 201307</v>
          </cell>
          <cell r="L2790">
            <v>41456</v>
          </cell>
          <cell r="M2790">
            <v>11525</v>
          </cell>
          <cell r="N2790" t="b">
            <v>0</v>
          </cell>
          <cell r="O2790">
            <v>3420</v>
          </cell>
        </row>
        <row r="2791">
          <cell r="E2791" t="str">
            <v>47MONTHLYDWASHINGTON FEDERATION OF STATE EMPLOYEES</v>
          </cell>
          <cell r="F2791" t="str">
            <v>47</v>
          </cell>
          <cell r="G2791" t="str">
            <v>Monthly</v>
          </cell>
          <cell r="H2791" t="str">
            <v>D</v>
          </cell>
          <cell r="I2791">
            <v>3377</v>
          </cell>
          <cell r="J2791" t="str">
            <v>Washington Federation of State Employees</v>
          </cell>
          <cell r="K2791" t="str">
            <v>per DOP website</v>
          </cell>
          <cell r="L2791">
            <v>41456</v>
          </cell>
          <cell r="M2791">
            <v>25449</v>
          </cell>
          <cell r="N2791" t="b">
            <v>0</v>
          </cell>
          <cell r="O2791">
            <v>3377</v>
          </cell>
        </row>
        <row r="2792">
          <cell r="E2792" t="str">
            <v>47MONTHLYDWASHINGTON PUBLIC EMPLOYEES ASSOCIATION</v>
          </cell>
          <cell r="F2792" t="str">
            <v>47</v>
          </cell>
          <cell r="G2792" t="str">
            <v>Monthly</v>
          </cell>
          <cell r="H2792" t="str">
            <v>D</v>
          </cell>
          <cell r="I2792">
            <v>3377</v>
          </cell>
          <cell r="J2792" t="str">
            <v>Washington Public Employees Association</v>
          </cell>
          <cell r="K2792" t="str">
            <v>per DOP website</v>
          </cell>
          <cell r="L2792">
            <v>41456</v>
          </cell>
          <cell r="M2792">
            <v>29713</v>
          </cell>
          <cell r="N2792" t="b">
            <v>0</v>
          </cell>
          <cell r="O2792">
            <v>3377</v>
          </cell>
        </row>
        <row r="2793">
          <cell r="E2793" t="str">
            <v>47MONTHLYECOALITION</v>
          </cell>
          <cell r="F2793" t="str">
            <v>47</v>
          </cell>
          <cell r="G2793" t="str">
            <v>Monthly</v>
          </cell>
          <cell r="H2793" t="str">
            <v>E</v>
          </cell>
          <cell r="I2793">
            <v>3459</v>
          </cell>
          <cell r="J2793" t="str">
            <v>Coalition</v>
          </cell>
          <cell r="K2793" t="str">
            <v>per DOP website</v>
          </cell>
          <cell r="L2793">
            <v>41456</v>
          </cell>
          <cell r="M2793">
            <v>42506</v>
          </cell>
          <cell r="N2793" t="b">
            <v>0</v>
          </cell>
          <cell r="O2793">
            <v>3459</v>
          </cell>
        </row>
        <row r="2794">
          <cell r="E2794" t="str">
            <v>47MONTHLYENON-REPRESENTED STATE EMPLOYEES</v>
          </cell>
          <cell r="F2794" t="str">
            <v>47</v>
          </cell>
          <cell r="G2794" t="str">
            <v>Monthly</v>
          </cell>
          <cell r="H2794" t="str">
            <v>E</v>
          </cell>
          <cell r="I2794">
            <v>3459</v>
          </cell>
          <cell r="J2794" t="str">
            <v>Non-Represented State Employees</v>
          </cell>
          <cell r="K2794" t="str">
            <v>per DOP website</v>
          </cell>
          <cell r="L2794">
            <v>41456</v>
          </cell>
          <cell r="M2794">
            <v>11526</v>
          </cell>
          <cell r="N2794" t="b">
            <v>0</v>
          </cell>
          <cell r="O2794">
            <v>3459</v>
          </cell>
        </row>
        <row r="2795">
          <cell r="E2795" t="str">
            <v>47MONTHLYETEAMSTERS LOCAL UNION NUMBER 117</v>
          </cell>
          <cell r="F2795" t="str">
            <v>47</v>
          </cell>
          <cell r="G2795" t="str">
            <v>Monthly</v>
          </cell>
          <cell r="H2795" t="str">
            <v>E</v>
          </cell>
          <cell r="I2795">
            <v>3503</v>
          </cell>
          <cell r="J2795" t="str">
            <v>Teamsters Local Union Number 117</v>
          </cell>
          <cell r="K2795" t="str">
            <v>per Noli Benitez 201307</v>
          </cell>
          <cell r="L2795">
            <v>41456</v>
          </cell>
          <cell r="M2795">
            <v>11526</v>
          </cell>
          <cell r="N2795" t="b">
            <v>0</v>
          </cell>
          <cell r="O2795">
            <v>3503</v>
          </cell>
        </row>
        <row r="2796">
          <cell r="E2796" t="str">
            <v>47MONTHLYEWASHINGTON FEDERATION OF STATE EMPLOYEES</v>
          </cell>
          <cell r="F2796" t="str">
            <v>47</v>
          </cell>
          <cell r="G2796" t="str">
            <v>Monthly</v>
          </cell>
          <cell r="H2796" t="str">
            <v>E</v>
          </cell>
          <cell r="I2796">
            <v>3459</v>
          </cell>
          <cell r="J2796" t="str">
            <v>Washington Federation of State Employees</v>
          </cell>
          <cell r="K2796" t="str">
            <v>per DOP website</v>
          </cell>
          <cell r="L2796">
            <v>41456</v>
          </cell>
          <cell r="M2796">
            <v>25450</v>
          </cell>
          <cell r="N2796" t="b">
            <v>0</v>
          </cell>
          <cell r="O2796">
            <v>3459</v>
          </cell>
        </row>
        <row r="2797">
          <cell r="E2797" t="str">
            <v>47MONTHLYEWASHINGTON PUBLIC EMPLOYEES ASSOCIATION</v>
          </cell>
          <cell r="F2797" t="str">
            <v>47</v>
          </cell>
          <cell r="G2797" t="str">
            <v>Monthly</v>
          </cell>
          <cell r="H2797" t="str">
            <v>E</v>
          </cell>
          <cell r="I2797">
            <v>3459</v>
          </cell>
          <cell r="J2797" t="str">
            <v>Washington Public Employees Association</v>
          </cell>
          <cell r="K2797" t="str">
            <v>per DOP website</v>
          </cell>
          <cell r="L2797">
            <v>41456</v>
          </cell>
          <cell r="M2797">
            <v>29714</v>
          </cell>
          <cell r="N2797" t="b">
            <v>0</v>
          </cell>
          <cell r="O2797">
            <v>3459</v>
          </cell>
        </row>
        <row r="2798">
          <cell r="E2798" t="str">
            <v>47MONTHLYFCOALITION</v>
          </cell>
          <cell r="F2798" t="str">
            <v>47</v>
          </cell>
          <cell r="G2798" t="str">
            <v>Monthly</v>
          </cell>
          <cell r="H2798" t="str">
            <v>F</v>
          </cell>
          <cell r="I2798">
            <v>3549</v>
          </cell>
          <cell r="J2798" t="str">
            <v>Coalition</v>
          </cell>
          <cell r="K2798" t="str">
            <v>per DOP website</v>
          </cell>
          <cell r="L2798">
            <v>41456</v>
          </cell>
          <cell r="M2798">
            <v>42507</v>
          </cell>
          <cell r="N2798" t="b">
            <v>0</v>
          </cell>
          <cell r="O2798">
            <v>3549</v>
          </cell>
        </row>
        <row r="2799">
          <cell r="E2799" t="str">
            <v>47MONTHLYFNON-REPRESENTED STATE EMPLOYEES</v>
          </cell>
          <cell r="F2799" t="str">
            <v>47</v>
          </cell>
          <cell r="G2799" t="str">
            <v>Monthly</v>
          </cell>
          <cell r="H2799" t="str">
            <v>F</v>
          </cell>
          <cell r="I2799">
            <v>3549</v>
          </cell>
          <cell r="J2799" t="str">
            <v>Non-Represented State Employees</v>
          </cell>
          <cell r="K2799" t="str">
            <v>per DOP website</v>
          </cell>
          <cell r="L2799">
            <v>41456</v>
          </cell>
          <cell r="M2799">
            <v>11527</v>
          </cell>
          <cell r="N2799" t="b">
            <v>0</v>
          </cell>
          <cell r="O2799">
            <v>3549</v>
          </cell>
        </row>
        <row r="2800">
          <cell r="E2800" t="str">
            <v>47MONTHLYFTEAMSTERS LOCAL UNION NUMBER 117</v>
          </cell>
          <cell r="F2800" t="str">
            <v>47</v>
          </cell>
          <cell r="G2800" t="str">
            <v>Monthly</v>
          </cell>
          <cell r="H2800" t="str">
            <v>F</v>
          </cell>
          <cell r="I2800">
            <v>3593</v>
          </cell>
          <cell r="J2800" t="str">
            <v>Teamsters Local Union Number 117</v>
          </cell>
          <cell r="K2800" t="str">
            <v>per Noli Benitez 201307</v>
          </cell>
          <cell r="L2800">
            <v>41456</v>
          </cell>
          <cell r="M2800">
            <v>11527</v>
          </cell>
          <cell r="N2800" t="b">
            <v>0</v>
          </cell>
          <cell r="O2800">
            <v>3593</v>
          </cell>
        </row>
        <row r="2801">
          <cell r="E2801" t="str">
            <v>47MONTHLYFWASHINGTON FEDERATION OF STATE EMPLOYEES</v>
          </cell>
          <cell r="F2801" t="str">
            <v>47</v>
          </cell>
          <cell r="G2801" t="str">
            <v>Monthly</v>
          </cell>
          <cell r="H2801" t="str">
            <v>F</v>
          </cell>
          <cell r="I2801">
            <v>3549</v>
          </cell>
          <cell r="J2801" t="str">
            <v>Washington Federation of State Employees</v>
          </cell>
          <cell r="K2801" t="str">
            <v>per DOP website</v>
          </cell>
          <cell r="L2801">
            <v>41456</v>
          </cell>
          <cell r="M2801">
            <v>25451</v>
          </cell>
          <cell r="N2801" t="b">
            <v>0</v>
          </cell>
          <cell r="O2801">
            <v>3549</v>
          </cell>
        </row>
        <row r="2802">
          <cell r="E2802" t="str">
            <v>47MONTHLYFWASHINGTON PUBLIC EMPLOYEES ASSOCIATION</v>
          </cell>
          <cell r="F2802" t="str">
            <v>47</v>
          </cell>
          <cell r="G2802" t="str">
            <v>Monthly</v>
          </cell>
          <cell r="H2802" t="str">
            <v>F</v>
          </cell>
          <cell r="I2802">
            <v>3549</v>
          </cell>
          <cell r="J2802" t="str">
            <v>Washington Public Employees Association</v>
          </cell>
          <cell r="K2802" t="str">
            <v>per DOP website</v>
          </cell>
          <cell r="L2802">
            <v>41456</v>
          </cell>
          <cell r="M2802">
            <v>29715</v>
          </cell>
          <cell r="N2802" t="b">
            <v>0</v>
          </cell>
          <cell r="O2802">
            <v>3549</v>
          </cell>
        </row>
        <row r="2803">
          <cell r="E2803" t="str">
            <v>47MONTHLYGCOALITION</v>
          </cell>
          <cell r="F2803" t="str">
            <v>47</v>
          </cell>
          <cell r="G2803" t="str">
            <v>Monthly</v>
          </cell>
          <cell r="H2803" t="str">
            <v>G</v>
          </cell>
          <cell r="I2803">
            <v>3631</v>
          </cell>
          <cell r="J2803" t="str">
            <v>Coalition</v>
          </cell>
          <cell r="K2803" t="str">
            <v>per DOP website</v>
          </cell>
          <cell r="L2803">
            <v>41456</v>
          </cell>
          <cell r="M2803">
            <v>42508</v>
          </cell>
          <cell r="N2803" t="b">
            <v>0</v>
          </cell>
          <cell r="O2803">
            <v>3631</v>
          </cell>
        </row>
        <row r="2804">
          <cell r="E2804" t="str">
            <v>47MONTHLYGNON-REPRESENTED STATE EMPLOYEES</v>
          </cell>
          <cell r="F2804" t="str">
            <v>47</v>
          </cell>
          <cell r="G2804" t="str">
            <v>Monthly</v>
          </cell>
          <cell r="H2804" t="str">
            <v>G</v>
          </cell>
          <cell r="I2804">
            <v>3631</v>
          </cell>
          <cell r="J2804" t="str">
            <v>Non-Represented State Employees</v>
          </cell>
          <cell r="K2804" t="str">
            <v>per DOP website</v>
          </cell>
          <cell r="L2804">
            <v>41456</v>
          </cell>
          <cell r="M2804">
            <v>11528</v>
          </cell>
          <cell r="N2804" t="b">
            <v>0</v>
          </cell>
          <cell r="O2804">
            <v>3631</v>
          </cell>
        </row>
        <row r="2805">
          <cell r="E2805" t="str">
            <v>47MONTHLYGTEAMSTERS LOCAL UNION NUMBER 117</v>
          </cell>
          <cell r="F2805" t="str">
            <v>47</v>
          </cell>
          <cell r="G2805" t="str">
            <v>Monthly</v>
          </cell>
          <cell r="H2805" t="str">
            <v>G</v>
          </cell>
          <cell r="I2805">
            <v>3678</v>
          </cell>
          <cell r="J2805" t="str">
            <v>Teamsters Local Union Number 117</v>
          </cell>
          <cell r="K2805" t="str">
            <v>per Noli Benitez 201307</v>
          </cell>
          <cell r="L2805">
            <v>41456</v>
          </cell>
          <cell r="M2805">
            <v>11528</v>
          </cell>
          <cell r="N2805" t="b">
            <v>0</v>
          </cell>
          <cell r="O2805">
            <v>3678</v>
          </cell>
        </row>
        <row r="2806">
          <cell r="E2806" t="str">
            <v>47MONTHLYGWASHINGTON FEDERATION OF STATE EMPLOYEES</v>
          </cell>
          <cell r="F2806" t="str">
            <v>47</v>
          </cell>
          <cell r="G2806" t="str">
            <v>Monthly</v>
          </cell>
          <cell r="H2806" t="str">
            <v>G</v>
          </cell>
          <cell r="I2806">
            <v>3631</v>
          </cell>
          <cell r="J2806" t="str">
            <v>Washington Federation of State Employees</v>
          </cell>
          <cell r="K2806" t="str">
            <v>per DOP website</v>
          </cell>
          <cell r="L2806">
            <v>41456</v>
          </cell>
          <cell r="M2806">
            <v>25452</v>
          </cell>
          <cell r="N2806" t="b">
            <v>0</v>
          </cell>
          <cell r="O2806">
            <v>3631</v>
          </cell>
        </row>
        <row r="2807">
          <cell r="E2807" t="str">
            <v>47MONTHLYGWASHINGTON PUBLIC EMPLOYEES ASSOCIATION</v>
          </cell>
          <cell r="F2807" t="str">
            <v>47</v>
          </cell>
          <cell r="G2807" t="str">
            <v>Monthly</v>
          </cell>
          <cell r="H2807" t="str">
            <v>G</v>
          </cell>
          <cell r="I2807">
            <v>3631</v>
          </cell>
          <cell r="J2807" t="str">
            <v>Washington Public Employees Association</v>
          </cell>
          <cell r="K2807" t="str">
            <v>per DOP website</v>
          </cell>
          <cell r="L2807">
            <v>41456</v>
          </cell>
          <cell r="M2807">
            <v>29716</v>
          </cell>
          <cell r="N2807" t="b">
            <v>0</v>
          </cell>
          <cell r="O2807">
            <v>3631</v>
          </cell>
        </row>
        <row r="2808">
          <cell r="E2808" t="str">
            <v>47MONTHLYHCOALITION</v>
          </cell>
          <cell r="F2808" t="str">
            <v>47</v>
          </cell>
          <cell r="G2808" t="str">
            <v>Monthly</v>
          </cell>
          <cell r="H2808" t="str">
            <v>H</v>
          </cell>
          <cell r="I2808">
            <v>3726</v>
          </cell>
          <cell r="J2808" t="str">
            <v>Coalition</v>
          </cell>
          <cell r="K2808" t="str">
            <v>per DOP website</v>
          </cell>
          <cell r="L2808">
            <v>41456</v>
          </cell>
          <cell r="M2808">
            <v>42509</v>
          </cell>
          <cell r="N2808" t="b">
            <v>0</v>
          </cell>
          <cell r="O2808">
            <v>3726</v>
          </cell>
        </row>
        <row r="2809">
          <cell r="E2809" t="str">
            <v>47MONTHLYHNON-REPRESENTED STATE EMPLOYEES</v>
          </cell>
          <cell r="F2809" t="str">
            <v>47</v>
          </cell>
          <cell r="G2809" t="str">
            <v>Monthly</v>
          </cell>
          <cell r="H2809" t="str">
            <v>H</v>
          </cell>
          <cell r="I2809">
            <v>3726</v>
          </cell>
          <cell r="J2809" t="str">
            <v>Non-Represented State Employees</v>
          </cell>
          <cell r="K2809" t="str">
            <v>per DOP website</v>
          </cell>
          <cell r="L2809">
            <v>41456</v>
          </cell>
          <cell r="M2809">
            <v>11529</v>
          </cell>
          <cell r="N2809" t="b">
            <v>0</v>
          </cell>
          <cell r="O2809">
            <v>3726</v>
          </cell>
        </row>
        <row r="2810">
          <cell r="E2810" t="str">
            <v>47MONTHLYHTEAMSTERS LOCAL UNION NUMBER 117</v>
          </cell>
          <cell r="F2810" t="str">
            <v>47</v>
          </cell>
          <cell r="G2810" t="str">
            <v>Monthly</v>
          </cell>
          <cell r="H2810" t="str">
            <v>H</v>
          </cell>
          <cell r="I2810">
            <v>3774</v>
          </cell>
          <cell r="J2810" t="str">
            <v>Teamsters Local Union Number 117</v>
          </cell>
          <cell r="K2810" t="str">
            <v>per Noli Benitez 201307</v>
          </cell>
          <cell r="L2810">
            <v>41456</v>
          </cell>
          <cell r="M2810">
            <v>11529</v>
          </cell>
          <cell r="N2810" t="b">
            <v>0</v>
          </cell>
          <cell r="O2810">
            <v>3774</v>
          </cell>
        </row>
        <row r="2811">
          <cell r="E2811" t="str">
            <v>47MONTHLYHWASHINGTON FEDERATION OF STATE EMPLOYEES</v>
          </cell>
          <cell r="F2811" t="str">
            <v>47</v>
          </cell>
          <cell r="G2811" t="str">
            <v>Monthly</v>
          </cell>
          <cell r="H2811" t="str">
            <v>H</v>
          </cell>
          <cell r="I2811">
            <v>3726</v>
          </cell>
          <cell r="J2811" t="str">
            <v>Washington Federation of State Employees</v>
          </cell>
          <cell r="K2811" t="str">
            <v>per DOP website</v>
          </cell>
          <cell r="L2811">
            <v>41456</v>
          </cell>
          <cell r="M2811">
            <v>25453</v>
          </cell>
          <cell r="N2811" t="b">
            <v>0</v>
          </cell>
          <cell r="O2811">
            <v>3726</v>
          </cell>
        </row>
        <row r="2812">
          <cell r="E2812" t="str">
            <v>47MONTHLYHWASHINGTON PUBLIC EMPLOYEES ASSOCIATION</v>
          </cell>
          <cell r="F2812" t="str">
            <v>47</v>
          </cell>
          <cell r="G2812" t="str">
            <v>Monthly</v>
          </cell>
          <cell r="H2812" t="str">
            <v>H</v>
          </cell>
          <cell r="I2812">
            <v>3726</v>
          </cell>
          <cell r="J2812" t="str">
            <v>Washington Public Employees Association</v>
          </cell>
          <cell r="K2812" t="str">
            <v>per DOP website</v>
          </cell>
          <cell r="L2812">
            <v>41456</v>
          </cell>
          <cell r="M2812">
            <v>29717</v>
          </cell>
          <cell r="N2812" t="b">
            <v>0</v>
          </cell>
          <cell r="O2812">
            <v>3726</v>
          </cell>
        </row>
        <row r="2813">
          <cell r="E2813" t="str">
            <v>47MONTHLYICOALITION</v>
          </cell>
          <cell r="F2813" t="str">
            <v>47</v>
          </cell>
          <cell r="G2813" t="str">
            <v>Monthly</v>
          </cell>
          <cell r="H2813" t="str">
            <v>I</v>
          </cell>
          <cell r="I2813">
            <v>3819</v>
          </cell>
          <cell r="J2813" t="str">
            <v>Coalition</v>
          </cell>
          <cell r="K2813" t="str">
            <v>per DOP website</v>
          </cell>
          <cell r="L2813">
            <v>41456</v>
          </cell>
          <cell r="M2813">
            <v>42510</v>
          </cell>
          <cell r="N2813" t="b">
            <v>0</v>
          </cell>
          <cell r="O2813">
            <v>3819</v>
          </cell>
        </row>
        <row r="2814">
          <cell r="E2814" t="str">
            <v>47MONTHLYINON-REPRESENTED STATE EMPLOYEES</v>
          </cell>
          <cell r="F2814" t="str">
            <v>47</v>
          </cell>
          <cell r="G2814" t="str">
            <v>Monthly</v>
          </cell>
          <cell r="H2814" t="str">
            <v>I</v>
          </cell>
          <cell r="I2814">
            <v>3819</v>
          </cell>
          <cell r="J2814" t="str">
            <v>Non-Represented State Employees</v>
          </cell>
          <cell r="K2814" t="str">
            <v>per DOP website</v>
          </cell>
          <cell r="L2814">
            <v>41456</v>
          </cell>
          <cell r="M2814">
            <v>11530</v>
          </cell>
          <cell r="N2814" t="b">
            <v>0</v>
          </cell>
          <cell r="O2814">
            <v>3819</v>
          </cell>
        </row>
        <row r="2815">
          <cell r="E2815" t="str">
            <v>47MONTHLYITEAMSTERS LOCAL UNION NUMBER 117</v>
          </cell>
          <cell r="F2815" t="str">
            <v>47</v>
          </cell>
          <cell r="G2815" t="str">
            <v>Monthly</v>
          </cell>
          <cell r="H2815" t="str">
            <v>I</v>
          </cell>
          <cell r="I2815">
            <v>3869</v>
          </cell>
          <cell r="J2815" t="str">
            <v>Teamsters Local Union Number 117</v>
          </cell>
          <cell r="K2815" t="str">
            <v>per Noli Benitez 201307</v>
          </cell>
          <cell r="L2815">
            <v>41456</v>
          </cell>
          <cell r="M2815">
            <v>11530</v>
          </cell>
          <cell r="N2815" t="b">
            <v>0</v>
          </cell>
          <cell r="O2815">
            <v>3869</v>
          </cell>
        </row>
        <row r="2816">
          <cell r="E2816" t="str">
            <v>47MONTHLYIWASHINGTON FEDERATION OF STATE EMPLOYEES</v>
          </cell>
          <cell r="F2816" t="str">
            <v>47</v>
          </cell>
          <cell r="G2816" t="str">
            <v>Monthly</v>
          </cell>
          <cell r="H2816" t="str">
            <v>I</v>
          </cell>
          <cell r="I2816">
            <v>3819</v>
          </cell>
          <cell r="J2816" t="str">
            <v>Washington Federation of State Employees</v>
          </cell>
          <cell r="K2816" t="str">
            <v>per DOP website</v>
          </cell>
          <cell r="L2816">
            <v>41456</v>
          </cell>
          <cell r="M2816">
            <v>25454</v>
          </cell>
          <cell r="N2816" t="b">
            <v>0</v>
          </cell>
          <cell r="O2816">
            <v>3819</v>
          </cell>
        </row>
        <row r="2817">
          <cell r="E2817" t="str">
            <v>47MONTHLYIWASHINGTON PUBLIC EMPLOYEES ASSOCIATION</v>
          </cell>
          <cell r="F2817" t="str">
            <v>47</v>
          </cell>
          <cell r="G2817" t="str">
            <v>Monthly</v>
          </cell>
          <cell r="H2817" t="str">
            <v>I</v>
          </cell>
          <cell r="I2817">
            <v>3819</v>
          </cell>
          <cell r="J2817" t="str">
            <v>Washington Public Employees Association</v>
          </cell>
          <cell r="K2817" t="str">
            <v>per DOP website</v>
          </cell>
          <cell r="L2817">
            <v>41456</v>
          </cell>
          <cell r="M2817">
            <v>29718</v>
          </cell>
          <cell r="N2817" t="b">
            <v>0</v>
          </cell>
          <cell r="O2817">
            <v>3819</v>
          </cell>
        </row>
        <row r="2818">
          <cell r="E2818" t="str">
            <v>47MONTHLYJCOALITION</v>
          </cell>
          <cell r="F2818" t="str">
            <v>47</v>
          </cell>
          <cell r="G2818" t="str">
            <v>Monthly</v>
          </cell>
          <cell r="H2818" t="str">
            <v>J</v>
          </cell>
          <cell r="I2818">
            <v>3918</v>
          </cell>
          <cell r="J2818" t="str">
            <v>Coalition</v>
          </cell>
          <cell r="K2818" t="str">
            <v>per DOP website</v>
          </cell>
          <cell r="L2818">
            <v>41456</v>
          </cell>
          <cell r="M2818">
            <v>42511</v>
          </cell>
          <cell r="N2818" t="b">
            <v>0</v>
          </cell>
          <cell r="O2818">
            <v>3918</v>
          </cell>
        </row>
        <row r="2819">
          <cell r="E2819" t="str">
            <v>47MONTHLYJNON-REPRESENTED STATE EMPLOYEES</v>
          </cell>
          <cell r="F2819" t="str">
            <v>47</v>
          </cell>
          <cell r="G2819" t="str">
            <v>Monthly</v>
          </cell>
          <cell r="H2819" t="str">
            <v>J</v>
          </cell>
          <cell r="I2819">
            <v>3918</v>
          </cell>
          <cell r="J2819" t="str">
            <v>Non-Represented State Employees</v>
          </cell>
          <cell r="K2819" t="str">
            <v>per DOP website</v>
          </cell>
          <cell r="L2819">
            <v>41456</v>
          </cell>
          <cell r="M2819">
            <v>11531</v>
          </cell>
          <cell r="N2819" t="b">
            <v>0</v>
          </cell>
          <cell r="O2819">
            <v>3918</v>
          </cell>
        </row>
        <row r="2820">
          <cell r="E2820" t="str">
            <v>47MONTHLYJTEAMSTERS LOCAL UNION NUMBER 117</v>
          </cell>
          <cell r="F2820" t="str">
            <v>47</v>
          </cell>
          <cell r="G2820" t="str">
            <v>Monthly</v>
          </cell>
          <cell r="H2820" t="str">
            <v>J</v>
          </cell>
          <cell r="I2820">
            <v>3968</v>
          </cell>
          <cell r="J2820" t="str">
            <v>Teamsters Local Union Number 117</v>
          </cell>
          <cell r="K2820" t="str">
            <v>per Noli Benitez 201307</v>
          </cell>
          <cell r="L2820">
            <v>41456</v>
          </cell>
          <cell r="M2820">
            <v>11531</v>
          </cell>
          <cell r="N2820" t="b">
            <v>0</v>
          </cell>
          <cell r="O2820">
            <v>3968</v>
          </cell>
        </row>
        <row r="2821">
          <cell r="E2821" t="str">
            <v>47MONTHLYJWASHINGTON FEDERATION OF STATE EMPLOYEES</v>
          </cell>
          <cell r="F2821" t="str">
            <v>47</v>
          </cell>
          <cell r="G2821" t="str">
            <v>Monthly</v>
          </cell>
          <cell r="H2821" t="str">
            <v>J</v>
          </cell>
          <cell r="I2821">
            <v>3918</v>
          </cell>
          <cell r="J2821" t="str">
            <v>Washington Federation of State Employees</v>
          </cell>
          <cell r="K2821" t="str">
            <v>per DOP website</v>
          </cell>
          <cell r="L2821">
            <v>41456</v>
          </cell>
          <cell r="M2821">
            <v>25455</v>
          </cell>
          <cell r="N2821" t="b">
            <v>0</v>
          </cell>
          <cell r="O2821">
            <v>3918</v>
          </cell>
        </row>
        <row r="2822">
          <cell r="E2822" t="str">
            <v>47MONTHLYJWASHINGTON PUBLIC EMPLOYEES ASSOCIATION</v>
          </cell>
          <cell r="F2822" t="str">
            <v>47</v>
          </cell>
          <cell r="G2822" t="str">
            <v>Monthly</v>
          </cell>
          <cell r="H2822" t="str">
            <v>J</v>
          </cell>
          <cell r="I2822">
            <v>3918</v>
          </cell>
          <cell r="J2822" t="str">
            <v>Washington Public Employees Association</v>
          </cell>
          <cell r="K2822" t="str">
            <v>per DOP website</v>
          </cell>
          <cell r="L2822">
            <v>41456</v>
          </cell>
          <cell r="M2822">
            <v>29719</v>
          </cell>
          <cell r="N2822" t="b">
            <v>0</v>
          </cell>
          <cell r="O2822">
            <v>3918</v>
          </cell>
        </row>
        <row r="2823">
          <cell r="E2823" t="str">
            <v>47MONTHLYKCOALITION</v>
          </cell>
          <cell r="F2823" t="str">
            <v>47</v>
          </cell>
          <cell r="G2823" t="str">
            <v>Monthly</v>
          </cell>
          <cell r="H2823" t="str">
            <v>K</v>
          </cell>
          <cell r="I2823">
            <v>4014</v>
          </cell>
          <cell r="J2823" t="str">
            <v>Coalition</v>
          </cell>
          <cell r="K2823" t="str">
            <v>per DOP website</v>
          </cell>
          <cell r="L2823">
            <v>41456</v>
          </cell>
          <cell r="M2823">
            <v>42512</v>
          </cell>
          <cell r="N2823" t="b">
            <v>0</v>
          </cell>
          <cell r="O2823">
            <v>4014</v>
          </cell>
        </row>
        <row r="2824">
          <cell r="E2824" t="str">
            <v>47MONTHLYKNON-REPRESENTED STATE EMPLOYEES</v>
          </cell>
          <cell r="F2824" t="str">
            <v>47</v>
          </cell>
          <cell r="G2824" t="str">
            <v>Monthly</v>
          </cell>
          <cell r="H2824" t="str">
            <v>K</v>
          </cell>
          <cell r="I2824">
            <v>4014</v>
          </cell>
          <cell r="J2824" t="str">
            <v>Non-Represented State Employees</v>
          </cell>
          <cell r="K2824" t="str">
            <v>per DOP website</v>
          </cell>
          <cell r="L2824">
            <v>41456</v>
          </cell>
          <cell r="M2824">
            <v>11532</v>
          </cell>
          <cell r="N2824" t="b">
            <v>0</v>
          </cell>
          <cell r="O2824">
            <v>4014</v>
          </cell>
        </row>
        <row r="2825">
          <cell r="E2825" t="str">
            <v>47MONTHLYKTEAMSTERS LOCAL UNION NUMBER 117</v>
          </cell>
          <cell r="F2825" t="str">
            <v>47</v>
          </cell>
          <cell r="G2825" t="str">
            <v>Monthly</v>
          </cell>
          <cell r="H2825" t="str">
            <v>K</v>
          </cell>
          <cell r="I2825">
            <v>4066</v>
          </cell>
          <cell r="J2825" t="str">
            <v>Teamsters Local Union Number 117</v>
          </cell>
          <cell r="K2825" t="str">
            <v>per Noli Benitez 201307</v>
          </cell>
          <cell r="L2825">
            <v>41456</v>
          </cell>
          <cell r="M2825">
            <v>11532</v>
          </cell>
          <cell r="N2825" t="b">
            <v>0</v>
          </cell>
          <cell r="O2825">
            <v>4066</v>
          </cell>
        </row>
        <row r="2826">
          <cell r="E2826" t="str">
            <v>47MONTHLYKWASHINGTON FEDERATION OF STATE EMPLOYEES</v>
          </cell>
          <cell r="F2826" t="str">
            <v>47</v>
          </cell>
          <cell r="G2826" t="str">
            <v>Monthly</v>
          </cell>
          <cell r="H2826" t="str">
            <v>K</v>
          </cell>
          <cell r="I2826">
            <v>4014</v>
          </cell>
          <cell r="J2826" t="str">
            <v>Washington Federation of State Employees</v>
          </cell>
          <cell r="K2826" t="str">
            <v>per DOP website</v>
          </cell>
          <cell r="L2826">
            <v>41456</v>
          </cell>
          <cell r="M2826">
            <v>25456</v>
          </cell>
          <cell r="N2826" t="b">
            <v>0</v>
          </cell>
          <cell r="O2826">
            <v>4014</v>
          </cell>
        </row>
        <row r="2827">
          <cell r="E2827" t="str">
            <v>47MONTHLYKWASHINGTON PUBLIC EMPLOYEES ASSOCIATION</v>
          </cell>
          <cell r="F2827" t="str">
            <v>47</v>
          </cell>
          <cell r="G2827" t="str">
            <v>Monthly</v>
          </cell>
          <cell r="H2827" t="str">
            <v>K</v>
          </cell>
          <cell r="I2827">
            <v>4014</v>
          </cell>
          <cell r="J2827" t="str">
            <v>Washington Public Employees Association</v>
          </cell>
          <cell r="K2827" t="str">
            <v>per DOP website</v>
          </cell>
          <cell r="L2827">
            <v>41456</v>
          </cell>
          <cell r="M2827">
            <v>29720</v>
          </cell>
          <cell r="N2827" t="b">
            <v>0</v>
          </cell>
          <cell r="O2827">
            <v>4014</v>
          </cell>
        </row>
        <row r="2828">
          <cell r="E2828" t="str">
            <v>47MONTHLYLCOALITION</v>
          </cell>
          <cell r="F2828" t="str">
            <v>47</v>
          </cell>
          <cell r="G2828" t="str">
            <v>Monthly</v>
          </cell>
          <cell r="H2828" t="str">
            <v>L</v>
          </cell>
          <cell r="I2828">
            <v>4114</v>
          </cell>
          <cell r="J2828" t="str">
            <v>Coalition</v>
          </cell>
          <cell r="K2828" t="str">
            <v>per DOP website</v>
          </cell>
          <cell r="L2828">
            <v>41456</v>
          </cell>
          <cell r="M2828">
            <v>42513</v>
          </cell>
          <cell r="N2828" t="b">
            <v>0</v>
          </cell>
          <cell r="O2828">
            <v>4114</v>
          </cell>
        </row>
        <row r="2829">
          <cell r="E2829" t="str">
            <v>47MONTHLYLNON-REPRESENTED STATE EMPLOYEES</v>
          </cell>
          <cell r="F2829" t="str">
            <v>47</v>
          </cell>
          <cell r="G2829" t="str">
            <v>Monthly</v>
          </cell>
          <cell r="H2829" t="str">
            <v>L</v>
          </cell>
          <cell r="I2829">
            <v>4114</v>
          </cell>
          <cell r="J2829" t="str">
            <v>Non-Represented State Employees</v>
          </cell>
          <cell r="K2829" t="str">
            <v>per DOP website</v>
          </cell>
          <cell r="L2829">
            <v>41456</v>
          </cell>
          <cell r="M2829">
            <v>11533</v>
          </cell>
          <cell r="N2829" t="b">
            <v>0</v>
          </cell>
          <cell r="O2829">
            <v>4114</v>
          </cell>
        </row>
        <row r="2830">
          <cell r="E2830" t="str">
            <v>47MONTHLYLTEAMSTERS LOCAL UNION NUMBER 117</v>
          </cell>
          <cell r="F2830" t="str">
            <v>47</v>
          </cell>
          <cell r="G2830" t="str">
            <v>Monthly</v>
          </cell>
          <cell r="H2830" t="str">
            <v>L</v>
          </cell>
          <cell r="I2830">
            <v>4167</v>
          </cell>
          <cell r="J2830" t="str">
            <v>Teamsters Local Union Number 117</v>
          </cell>
          <cell r="K2830" t="str">
            <v>per Noli Benitez 201307</v>
          </cell>
          <cell r="L2830">
            <v>41456</v>
          </cell>
          <cell r="M2830">
            <v>11533</v>
          </cell>
          <cell r="N2830" t="b">
            <v>0</v>
          </cell>
          <cell r="O2830">
            <v>4167</v>
          </cell>
        </row>
        <row r="2831">
          <cell r="E2831" t="str">
            <v>47MONTHLYLWASHINGTON FEDERATION OF STATE EMPLOYEES</v>
          </cell>
          <cell r="F2831" t="str">
            <v>47</v>
          </cell>
          <cell r="G2831" t="str">
            <v>Monthly</v>
          </cell>
          <cell r="H2831" t="str">
            <v>L</v>
          </cell>
          <cell r="I2831">
            <v>4114</v>
          </cell>
          <cell r="J2831" t="str">
            <v>Washington Federation of State Employees</v>
          </cell>
          <cell r="K2831" t="str">
            <v>per DOP website</v>
          </cell>
          <cell r="L2831">
            <v>41456</v>
          </cell>
          <cell r="M2831">
            <v>25457</v>
          </cell>
          <cell r="N2831" t="b">
            <v>0</v>
          </cell>
          <cell r="O2831">
            <v>4114</v>
          </cell>
        </row>
        <row r="2832">
          <cell r="E2832" t="str">
            <v>47MONTHLYLWASHINGTON PUBLIC EMPLOYEES ASSOCIATION</v>
          </cell>
          <cell r="F2832" t="str">
            <v>47</v>
          </cell>
          <cell r="G2832" t="str">
            <v>Monthly</v>
          </cell>
          <cell r="H2832" t="str">
            <v>L</v>
          </cell>
          <cell r="I2832">
            <v>4114</v>
          </cell>
          <cell r="J2832" t="str">
            <v>Washington Public Employees Association</v>
          </cell>
          <cell r="K2832" t="str">
            <v>per DOP website</v>
          </cell>
          <cell r="L2832">
            <v>41456</v>
          </cell>
          <cell r="M2832">
            <v>29721</v>
          </cell>
          <cell r="N2832" t="b">
            <v>0</v>
          </cell>
          <cell r="O2832">
            <v>4114</v>
          </cell>
        </row>
        <row r="2833">
          <cell r="E2833" t="str">
            <v>47MONTHLYMCOALITION</v>
          </cell>
          <cell r="F2833" t="str">
            <v>47</v>
          </cell>
          <cell r="G2833" t="str">
            <v>Monthly</v>
          </cell>
          <cell r="H2833" t="str">
            <v>M</v>
          </cell>
          <cell r="I2833">
            <v>4214</v>
          </cell>
          <cell r="J2833" t="str">
            <v>Coalition</v>
          </cell>
          <cell r="K2833" t="str">
            <v>per DOP website</v>
          </cell>
          <cell r="L2833">
            <v>41456</v>
          </cell>
          <cell r="M2833">
            <v>42514</v>
          </cell>
          <cell r="N2833" t="b">
            <v>0</v>
          </cell>
          <cell r="O2833">
            <v>4214</v>
          </cell>
        </row>
        <row r="2834">
          <cell r="E2834" t="str">
            <v>47MONTHLYMNON-REPRESENTED STATE EMPLOYEES</v>
          </cell>
          <cell r="F2834" t="str">
            <v>47</v>
          </cell>
          <cell r="G2834" t="str">
            <v>Monthly</v>
          </cell>
          <cell r="H2834" t="str">
            <v>M</v>
          </cell>
          <cell r="I2834">
            <v>4214</v>
          </cell>
          <cell r="J2834" t="str">
            <v>Non-Represented State Employees</v>
          </cell>
          <cell r="K2834" t="str">
            <v>per DOP website</v>
          </cell>
          <cell r="L2834">
            <v>41456</v>
          </cell>
          <cell r="M2834">
            <v>11534</v>
          </cell>
          <cell r="N2834" t="b">
            <v>0</v>
          </cell>
          <cell r="O2834">
            <v>4214</v>
          </cell>
        </row>
        <row r="2835">
          <cell r="E2835" t="str">
            <v>47MONTHLYMTEAMSTERS LOCAL UNION NUMBER 117</v>
          </cell>
          <cell r="F2835" t="str">
            <v>47</v>
          </cell>
          <cell r="G2835" t="str">
            <v>Monthly</v>
          </cell>
          <cell r="H2835" t="str">
            <v>M</v>
          </cell>
          <cell r="I2835">
            <v>4268</v>
          </cell>
          <cell r="J2835" t="str">
            <v>Teamsters Local Union Number 117</v>
          </cell>
          <cell r="K2835" t="str">
            <v>per Noli Benitez 201307</v>
          </cell>
          <cell r="L2835">
            <v>41456</v>
          </cell>
          <cell r="M2835">
            <v>11534</v>
          </cell>
          <cell r="N2835" t="b">
            <v>0</v>
          </cell>
          <cell r="O2835">
            <v>4268</v>
          </cell>
        </row>
        <row r="2836">
          <cell r="E2836" t="str">
            <v>47MONTHLYMWASHINGTON FEDERATION OF STATE EMPLOYEES</v>
          </cell>
          <cell r="F2836" t="str">
            <v>47</v>
          </cell>
          <cell r="G2836" t="str">
            <v>Monthly</v>
          </cell>
          <cell r="H2836" t="str">
            <v>M</v>
          </cell>
          <cell r="I2836">
            <v>4214</v>
          </cell>
          <cell r="J2836" t="str">
            <v>Washington Federation of State Employees</v>
          </cell>
          <cell r="K2836" t="str">
            <v>per DOP website</v>
          </cell>
          <cell r="L2836">
            <v>41456</v>
          </cell>
          <cell r="M2836">
            <v>25458</v>
          </cell>
          <cell r="N2836" t="b">
            <v>0</v>
          </cell>
          <cell r="O2836">
            <v>4214</v>
          </cell>
        </row>
        <row r="2837">
          <cell r="E2837" t="str">
            <v>47MONTHLYMWASHINGTON PUBLIC EMPLOYEES ASSOCIATION</v>
          </cell>
          <cell r="F2837" t="str">
            <v>47</v>
          </cell>
          <cell r="G2837" t="str">
            <v>Monthly</v>
          </cell>
          <cell r="H2837" t="str">
            <v>M</v>
          </cell>
          <cell r="I2837">
            <v>4214</v>
          </cell>
          <cell r="J2837" t="str">
            <v>Washington Public Employees Association</v>
          </cell>
          <cell r="K2837" t="str">
            <v>per DOP website</v>
          </cell>
          <cell r="L2837">
            <v>41456</v>
          </cell>
          <cell r="M2837">
            <v>29722</v>
          </cell>
          <cell r="N2837" t="b">
            <v>0</v>
          </cell>
          <cell r="O2837">
            <v>4214</v>
          </cell>
        </row>
        <row r="2838">
          <cell r="E2838" t="str">
            <v>47NMONTHLYACOALITION</v>
          </cell>
          <cell r="F2838" t="str">
            <v>47N</v>
          </cell>
          <cell r="G2838" t="str">
            <v>Monthly</v>
          </cell>
          <cell r="H2838" t="str">
            <v>A</v>
          </cell>
          <cell r="I2838">
            <v>3351</v>
          </cell>
          <cell r="J2838" t="str">
            <v>Coalition</v>
          </cell>
          <cell r="K2838" t="str">
            <v>47N1 - per DOP website</v>
          </cell>
          <cell r="L2838">
            <v>41456</v>
          </cell>
          <cell r="M2838">
            <v>20418</v>
          </cell>
          <cell r="N2838" t="b">
            <v>1</v>
          </cell>
          <cell r="O2838">
            <v>3351</v>
          </cell>
        </row>
        <row r="2839">
          <cell r="E2839" t="str">
            <v>47NMONTHLYANON-REPRESENTED STATE EMPLOYEES</v>
          </cell>
          <cell r="F2839" t="str">
            <v>47N</v>
          </cell>
          <cell r="G2839" t="str">
            <v>Monthly</v>
          </cell>
          <cell r="H2839" t="str">
            <v>A</v>
          </cell>
          <cell r="I2839">
            <v>3351</v>
          </cell>
          <cell r="J2839" t="str">
            <v>Non-Represented State Employees</v>
          </cell>
          <cell r="K2839" t="str">
            <v>47N - per DOP website</v>
          </cell>
          <cell r="L2839">
            <v>41456</v>
          </cell>
          <cell r="M2839">
            <v>14622</v>
          </cell>
          <cell r="N2839" t="b">
            <v>1</v>
          </cell>
          <cell r="O2839">
            <v>3351</v>
          </cell>
        </row>
        <row r="2840">
          <cell r="E2840" t="str">
            <v>47NMONTHLYASERVICE EMPLOYEES INTERNATIONAL UNION DISTRICT 1199 NW</v>
          </cell>
          <cell r="F2840" t="str">
            <v>47N</v>
          </cell>
          <cell r="G2840" t="str">
            <v>Monthly</v>
          </cell>
          <cell r="H2840" t="str">
            <v>A</v>
          </cell>
          <cell r="I2840">
            <v>3351</v>
          </cell>
          <cell r="J2840" t="str">
            <v>Service Employees International Union District 1199 NW</v>
          </cell>
          <cell r="K2840" t="str">
            <v>47N1 - per DOP website</v>
          </cell>
          <cell r="L2840">
            <v>41456</v>
          </cell>
          <cell r="M2840">
            <v>16554</v>
          </cell>
          <cell r="N2840" t="b">
            <v>1</v>
          </cell>
          <cell r="O2840">
            <v>3351</v>
          </cell>
        </row>
        <row r="2841">
          <cell r="E2841" t="str">
            <v>47NMONTHLYATEAMSTERS LOCAL UNION NUMBER 117</v>
          </cell>
          <cell r="F2841" t="str">
            <v>47N</v>
          </cell>
          <cell r="G2841" t="str">
            <v>Monthly</v>
          </cell>
          <cell r="H2841" t="str">
            <v>A</v>
          </cell>
          <cell r="I2841">
            <v>3394</v>
          </cell>
          <cell r="J2841" t="str">
            <v>Teamsters Local Union Number 117</v>
          </cell>
          <cell r="K2841" t="str">
            <v>47N2 - per DOP website</v>
          </cell>
          <cell r="L2841">
            <v>41456</v>
          </cell>
          <cell r="M2841">
            <v>22350</v>
          </cell>
          <cell r="N2841" t="b">
            <v>1</v>
          </cell>
          <cell r="O2841">
            <v>3394</v>
          </cell>
        </row>
        <row r="2842">
          <cell r="E2842" t="str">
            <v>47NMONTHLYAWASHINGTON FEDERATION OF STATE EMPLOYEES</v>
          </cell>
          <cell r="F2842" t="str">
            <v>47N</v>
          </cell>
          <cell r="G2842" t="str">
            <v>Monthly</v>
          </cell>
          <cell r="H2842" t="str">
            <v>A</v>
          </cell>
          <cell r="I2842">
            <v>3351</v>
          </cell>
          <cell r="J2842" t="str">
            <v>Washington Federation of State Employees</v>
          </cell>
          <cell r="K2842" t="str">
            <v>47N1 - per DOP website</v>
          </cell>
          <cell r="L2842">
            <v>41456</v>
          </cell>
          <cell r="M2842">
            <v>18486</v>
          </cell>
          <cell r="N2842" t="b">
            <v>1</v>
          </cell>
          <cell r="O2842">
            <v>3351</v>
          </cell>
        </row>
        <row r="2843">
          <cell r="E2843" t="str">
            <v>47NMONTHLYBCOALITION</v>
          </cell>
          <cell r="F2843" t="str">
            <v>47N</v>
          </cell>
          <cell r="G2843" t="str">
            <v>Monthly</v>
          </cell>
          <cell r="H2843" t="str">
            <v>B</v>
          </cell>
          <cell r="I2843">
            <v>3430</v>
          </cell>
          <cell r="J2843" t="str">
            <v>Coalition</v>
          </cell>
          <cell r="K2843" t="str">
            <v>47N1 - per DOP website</v>
          </cell>
          <cell r="L2843">
            <v>41456</v>
          </cell>
          <cell r="M2843">
            <v>20419</v>
          </cell>
          <cell r="N2843" t="b">
            <v>1</v>
          </cell>
          <cell r="O2843">
            <v>3430</v>
          </cell>
        </row>
        <row r="2844">
          <cell r="E2844" t="str">
            <v>47NMONTHLYBNON-REPRESENTED STATE EMPLOYEES</v>
          </cell>
          <cell r="F2844" t="str">
            <v>47N</v>
          </cell>
          <cell r="G2844" t="str">
            <v>Monthly</v>
          </cell>
          <cell r="H2844" t="str">
            <v>B</v>
          </cell>
          <cell r="I2844">
            <v>3430</v>
          </cell>
          <cell r="J2844" t="str">
            <v>Non-Represented State Employees</v>
          </cell>
          <cell r="K2844" t="str">
            <v>47N - per DOP website</v>
          </cell>
          <cell r="L2844">
            <v>41456</v>
          </cell>
          <cell r="M2844">
            <v>14623</v>
          </cell>
          <cell r="N2844" t="b">
            <v>1</v>
          </cell>
          <cell r="O2844">
            <v>3430</v>
          </cell>
        </row>
        <row r="2845">
          <cell r="E2845" t="str">
            <v>47NMONTHLYBSERVICE EMPLOYEES INTERNATIONAL UNION DISTRICT 1199 NW</v>
          </cell>
          <cell r="F2845" t="str">
            <v>47N</v>
          </cell>
          <cell r="G2845" t="str">
            <v>Monthly</v>
          </cell>
          <cell r="H2845" t="str">
            <v>B</v>
          </cell>
          <cell r="I2845">
            <v>3430</v>
          </cell>
          <cell r="J2845" t="str">
            <v>Service Employees International Union District 1199 NW</v>
          </cell>
          <cell r="K2845" t="str">
            <v>47N1 - per DOP website</v>
          </cell>
          <cell r="L2845">
            <v>41456</v>
          </cell>
          <cell r="M2845">
            <v>16555</v>
          </cell>
          <cell r="N2845" t="b">
            <v>1</v>
          </cell>
          <cell r="O2845">
            <v>3430</v>
          </cell>
        </row>
        <row r="2846">
          <cell r="E2846" t="str">
            <v>47NMONTHLYBTEAMSTERS LOCAL UNION NUMBER 117</v>
          </cell>
          <cell r="F2846" t="str">
            <v>47N</v>
          </cell>
          <cell r="G2846" t="str">
            <v>Monthly</v>
          </cell>
          <cell r="H2846" t="str">
            <v>B</v>
          </cell>
          <cell r="I2846">
            <v>3475</v>
          </cell>
          <cell r="J2846" t="str">
            <v>Teamsters Local Union Number 117</v>
          </cell>
          <cell r="K2846" t="str">
            <v>47N2 - per DOP website</v>
          </cell>
          <cell r="L2846">
            <v>41456</v>
          </cell>
          <cell r="M2846">
            <v>22351</v>
          </cell>
          <cell r="N2846" t="b">
            <v>1</v>
          </cell>
          <cell r="O2846">
            <v>3475</v>
          </cell>
        </row>
        <row r="2847">
          <cell r="E2847" t="str">
            <v>47NMONTHLYBWASHINGTON FEDERATION OF STATE EMPLOYEES</v>
          </cell>
          <cell r="F2847" t="str">
            <v>47N</v>
          </cell>
          <cell r="G2847" t="str">
            <v>Monthly</v>
          </cell>
          <cell r="H2847" t="str">
            <v>B</v>
          </cell>
          <cell r="I2847">
            <v>3430</v>
          </cell>
          <cell r="J2847" t="str">
            <v>Washington Federation of State Employees</v>
          </cell>
          <cell r="K2847" t="str">
            <v>47N1 - per DOP website</v>
          </cell>
          <cell r="L2847">
            <v>41456</v>
          </cell>
          <cell r="M2847">
            <v>18487</v>
          </cell>
          <cell r="N2847" t="b">
            <v>1</v>
          </cell>
          <cell r="O2847">
            <v>3430</v>
          </cell>
        </row>
        <row r="2848">
          <cell r="E2848" t="str">
            <v>47NMONTHLYCCOALITION</v>
          </cell>
          <cell r="F2848" t="str">
            <v>47N</v>
          </cell>
          <cell r="G2848" t="str">
            <v>Monthly</v>
          </cell>
          <cell r="H2848" t="str">
            <v>C</v>
          </cell>
          <cell r="I2848">
            <v>3519</v>
          </cell>
          <cell r="J2848" t="str">
            <v>Coalition</v>
          </cell>
          <cell r="K2848" t="str">
            <v>47N1 - per DOP website</v>
          </cell>
          <cell r="L2848">
            <v>41456</v>
          </cell>
          <cell r="M2848">
            <v>20420</v>
          </cell>
          <cell r="N2848" t="b">
            <v>1</v>
          </cell>
          <cell r="O2848">
            <v>3519</v>
          </cell>
        </row>
        <row r="2849">
          <cell r="E2849" t="str">
            <v>47NMONTHLYCNON-REPRESENTED STATE EMPLOYEES</v>
          </cell>
          <cell r="F2849" t="str">
            <v>47N</v>
          </cell>
          <cell r="G2849" t="str">
            <v>Monthly</v>
          </cell>
          <cell r="H2849" t="str">
            <v>C</v>
          </cell>
          <cell r="I2849">
            <v>3519</v>
          </cell>
          <cell r="J2849" t="str">
            <v>Non-Represented State Employees</v>
          </cell>
          <cell r="K2849" t="str">
            <v>47N - per DOP website</v>
          </cell>
          <cell r="L2849">
            <v>41456</v>
          </cell>
          <cell r="M2849">
            <v>14624</v>
          </cell>
          <cell r="N2849" t="b">
            <v>1</v>
          </cell>
          <cell r="O2849">
            <v>3519</v>
          </cell>
        </row>
        <row r="2850">
          <cell r="E2850" t="str">
            <v>47NMONTHLYCSERVICE EMPLOYEES INTERNATIONAL UNION DISTRICT 1199 NW</v>
          </cell>
          <cell r="F2850" t="str">
            <v>47N</v>
          </cell>
          <cell r="G2850" t="str">
            <v>Monthly</v>
          </cell>
          <cell r="H2850" t="str">
            <v>C</v>
          </cell>
          <cell r="I2850">
            <v>3519</v>
          </cell>
          <cell r="J2850" t="str">
            <v>Service Employees International Union District 1199 NW</v>
          </cell>
          <cell r="K2850" t="str">
            <v>47N1 - per DOP website</v>
          </cell>
          <cell r="L2850">
            <v>41456</v>
          </cell>
          <cell r="M2850">
            <v>16556</v>
          </cell>
          <cell r="N2850" t="b">
            <v>1</v>
          </cell>
          <cell r="O2850">
            <v>3519</v>
          </cell>
        </row>
        <row r="2851">
          <cell r="E2851" t="str">
            <v>47NMONTHLYCTEAMSTERS LOCAL UNION NUMBER 117</v>
          </cell>
          <cell r="F2851" t="str">
            <v>47N</v>
          </cell>
          <cell r="G2851" t="str">
            <v>Monthly</v>
          </cell>
          <cell r="H2851" t="str">
            <v>C</v>
          </cell>
          <cell r="I2851">
            <v>3563</v>
          </cell>
          <cell r="J2851" t="str">
            <v>Teamsters Local Union Number 117</v>
          </cell>
          <cell r="K2851" t="str">
            <v>47N2 - per DOP website</v>
          </cell>
          <cell r="L2851">
            <v>41456</v>
          </cell>
          <cell r="M2851">
            <v>22352</v>
          </cell>
          <cell r="N2851" t="b">
            <v>1</v>
          </cell>
          <cell r="O2851">
            <v>3563</v>
          </cell>
        </row>
        <row r="2852">
          <cell r="E2852" t="str">
            <v>47NMONTHLYCWASHINGTON FEDERATION OF STATE EMPLOYEES</v>
          </cell>
          <cell r="F2852" t="str">
            <v>47N</v>
          </cell>
          <cell r="G2852" t="str">
            <v>Monthly</v>
          </cell>
          <cell r="H2852" t="str">
            <v>C</v>
          </cell>
          <cell r="I2852">
            <v>3519</v>
          </cell>
          <cell r="J2852" t="str">
            <v>Washington Federation of State Employees</v>
          </cell>
          <cell r="K2852" t="str">
            <v>47N1 - per DOP website</v>
          </cell>
          <cell r="L2852">
            <v>41456</v>
          </cell>
          <cell r="M2852">
            <v>18488</v>
          </cell>
          <cell r="N2852" t="b">
            <v>1</v>
          </cell>
          <cell r="O2852">
            <v>3519</v>
          </cell>
        </row>
        <row r="2853">
          <cell r="E2853" t="str">
            <v>47NMONTHLYDCOALITION</v>
          </cell>
          <cell r="F2853" t="str">
            <v>47N</v>
          </cell>
          <cell r="G2853" t="str">
            <v>Monthly</v>
          </cell>
          <cell r="H2853" t="str">
            <v>D</v>
          </cell>
          <cell r="I2853">
            <v>3607</v>
          </cell>
          <cell r="J2853" t="str">
            <v>Coalition</v>
          </cell>
          <cell r="K2853" t="str">
            <v>47N1 - per DOP website</v>
          </cell>
          <cell r="L2853">
            <v>41456</v>
          </cell>
          <cell r="M2853">
            <v>20421</v>
          </cell>
          <cell r="N2853" t="b">
            <v>1</v>
          </cell>
          <cell r="O2853">
            <v>3607</v>
          </cell>
        </row>
        <row r="2854">
          <cell r="E2854" t="str">
            <v>47NMONTHLYDNON-REPRESENTED STATE EMPLOYEES</v>
          </cell>
          <cell r="F2854" t="str">
            <v>47N</v>
          </cell>
          <cell r="G2854" t="str">
            <v>Monthly</v>
          </cell>
          <cell r="H2854" t="str">
            <v>D</v>
          </cell>
          <cell r="I2854">
            <v>3607</v>
          </cell>
          <cell r="J2854" t="str">
            <v>Non-Represented State Employees</v>
          </cell>
          <cell r="K2854" t="str">
            <v>47N - per DOP website</v>
          </cell>
          <cell r="L2854">
            <v>41456</v>
          </cell>
          <cell r="M2854">
            <v>14625</v>
          </cell>
          <cell r="N2854" t="b">
            <v>1</v>
          </cell>
          <cell r="O2854">
            <v>3607</v>
          </cell>
        </row>
        <row r="2855">
          <cell r="E2855" t="str">
            <v>47NMONTHLYDSERVICE EMPLOYEES INTERNATIONAL UNION DISTRICT 1199 NW</v>
          </cell>
          <cell r="F2855" t="str">
            <v>47N</v>
          </cell>
          <cell r="G2855" t="str">
            <v>Monthly</v>
          </cell>
          <cell r="H2855" t="str">
            <v>D</v>
          </cell>
          <cell r="I2855">
            <v>3607</v>
          </cell>
          <cell r="J2855" t="str">
            <v>Service Employees International Union District 1199 NW</v>
          </cell>
          <cell r="K2855" t="str">
            <v>47N1 - per DOP website</v>
          </cell>
          <cell r="L2855">
            <v>41456</v>
          </cell>
          <cell r="M2855">
            <v>16557</v>
          </cell>
          <cell r="N2855" t="b">
            <v>1</v>
          </cell>
          <cell r="O2855">
            <v>3607</v>
          </cell>
        </row>
        <row r="2856">
          <cell r="E2856" t="str">
            <v>47NMONTHLYDTEAMSTERS LOCAL UNION NUMBER 117</v>
          </cell>
          <cell r="F2856" t="str">
            <v>47N</v>
          </cell>
          <cell r="G2856" t="str">
            <v>Monthly</v>
          </cell>
          <cell r="H2856" t="str">
            <v>D</v>
          </cell>
          <cell r="I2856">
            <v>3653</v>
          </cell>
          <cell r="J2856" t="str">
            <v>Teamsters Local Union Number 117</v>
          </cell>
          <cell r="K2856" t="str">
            <v>47N2 - per DOP website</v>
          </cell>
          <cell r="L2856">
            <v>41456</v>
          </cell>
          <cell r="M2856">
            <v>22353</v>
          </cell>
          <cell r="N2856" t="b">
            <v>1</v>
          </cell>
          <cell r="O2856">
            <v>3653</v>
          </cell>
        </row>
        <row r="2857">
          <cell r="E2857" t="str">
            <v>47NMONTHLYDWASHINGTON FEDERATION OF STATE EMPLOYEES</v>
          </cell>
          <cell r="F2857" t="str">
            <v>47N</v>
          </cell>
          <cell r="G2857" t="str">
            <v>Monthly</v>
          </cell>
          <cell r="H2857" t="str">
            <v>D</v>
          </cell>
          <cell r="I2857">
            <v>3607</v>
          </cell>
          <cell r="J2857" t="str">
            <v>Washington Federation of State Employees</v>
          </cell>
          <cell r="K2857" t="str">
            <v>47N1 - per DOP website</v>
          </cell>
          <cell r="L2857">
            <v>41456</v>
          </cell>
          <cell r="M2857">
            <v>18489</v>
          </cell>
          <cell r="N2857" t="b">
            <v>1</v>
          </cell>
          <cell r="O2857">
            <v>3607</v>
          </cell>
        </row>
        <row r="2858">
          <cell r="E2858" t="str">
            <v>47NMONTHLYECOALITION</v>
          </cell>
          <cell r="F2858" t="str">
            <v>47N</v>
          </cell>
          <cell r="G2858" t="str">
            <v>Monthly</v>
          </cell>
          <cell r="H2858" t="str">
            <v>E</v>
          </cell>
          <cell r="I2858">
            <v>3696</v>
          </cell>
          <cell r="J2858" t="str">
            <v>Coalition</v>
          </cell>
          <cell r="K2858" t="str">
            <v>47N1 - per DOP website</v>
          </cell>
          <cell r="L2858">
            <v>41456</v>
          </cell>
          <cell r="M2858">
            <v>20422</v>
          </cell>
          <cell r="N2858" t="b">
            <v>1</v>
          </cell>
          <cell r="O2858">
            <v>3696</v>
          </cell>
        </row>
        <row r="2859">
          <cell r="E2859" t="str">
            <v>47NMONTHLYENON-REPRESENTED STATE EMPLOYEES</v>
          </cell>
          <cell r="F2859" t="str">
            <v>47N</v>
          </cell>
          <cell r="G2859" t="str">
            <v>Monthly</v>
          </cell>
          <cell r="H2859" t="str">
            <v>E</v>
          </cell>
          <cell r="I2859">
            <v>3696</v>
          </cell>
          <cell r="J2859" t="str">
            <v>Non-Represented State Employees</v>
          </cell>
          <cell r="K2859" t="str">
            <v>47N - per DOP website</v>
          </cell>
          <cell r="L2859">
            <v>41456</v>
          </cell>
          <cell r="M2859">
            <v>14626</v>
          </cell>
          <cell r="N2859" t="b">
            <v>1</v>
          </cell>
          <cell r="O2859">
            <v>3696</v>
          </cell>
        </row>
        <row r="2860">
          <cell r="E2860" t="str">
            <v>47NMONTHLYESERVICE EMPLOYEES INTERNATIONAL UNION DISTRICT 1199 NW</v>
          </cell>
          <cell r="F2860" t="str">
            <v>47N</v>
          </cell>
          <cell r="G2860" t="str">
            <v>Monthly</v>
          </cell>
          <cell r="H2860" t="str">
            <v>E</v>
          </cell>
          <cell r="I2860">
            <v>3696</v>
          </cell>
          <cell r="J2860" t="str">
            <v>Service Employees International Union District 1199 NW</v>
          </cell>
          <cell r="K2860" t="str">
            <v>47N1 - per DOP website</v>
          </cell>
          <cell r="L2860">
            <v>41456</v>
          </cell>
          <cell r="M2860">
            <v>16558</v>
          </cell>
          <cell r="N2860" t="b">
            <v>1</v>
          </cell>
          <cell r="O2860">
            <v>3696</v>
          </cell>
        </row>
        <row r="2861">
          <cell r="E2861" t="str">
            <v>47NMONTHLYETEAMSTERS LOCAL UNION NUMBER 117</v>
          </cell>
          <cell r="F2861" t="str">
            <v>47N</v>
          </cell>
          <cell r="G2861" t="str">
            <v>Monthly</v>
          </cell>
          <cell r="H2861" t="str">
            <v>E</v>
          </cell>
          <cell r="I2861">
            <v>3744</v>
          </cell>
          <cell r="J2861" t="str">
            <v>Teamsters Local Union Number 117</v>
          </cell>
          <cell r="K2861" t="str">
            <v>47N2 - per DOP website</v>
          </cell>
          <cell r="L2861">
            <v>41456</v>
          </cell>
          <cell r="M2861">
            <v>22354</v>
          </cell>
          <cell r="N2861" t="b">
            <v>1</v>
          </cell>
          <cell r="O2861">
            <v>3744</v>
          </cell>
        </row>
        <row r="2862">
          <cell r="E2862" t="str">
            <v>47NMONTHLYEWASHINGTON FEDERATION OF STATE EMPLOYEES</v>
          </cell>
          <cell r="F2862" t="str">
            <v>47N</v>
          </cell>
          <cell r="G2862" t="str">
            <v>Monthly</v>
          </cell>
          <cell r="H2862" t="str">
            <v>E</v>
          </cell>
          <cell r="I2862">
            <v>3696</v>
          </cell>
          <cell r="J2862" t="str">
            <v>Washington Federation of State Employees</v>
          </cell>
          <cell r="K2862" t="str">
            <v>47N1 - per DOP website</v>
          </cell>
          <cell r="L2862">
            <v>41456</v>
          </cell>
          <cell r="M2862">
            <v>18490</v>
          </cell>
          <cell r="N2862" t="b">
            <v>1</v>
          </cell>
          <cell r="O2862">
            <v>3696</v>
          </cell>
        </row>
        <row r="2863">
          <cell r="E2863" t="str">
            <v>47NMONTHLYFCOALITION</v>
          </cell>
          <cell r="F2863" t="str">
            <v>47N</v>
          </cell>
          <cell r="G2863" t="str">
            <v>Monthly</v>
          </cell>
          <cell r="H2863" t="str">
            <v>F</v>
          </cell>
          <cell r="I2863">
            <v>3791</v>
          </cell>
          <cell r="J2863" t="str">
            <v>Coalition</v>
          </cell>
          <cell r="K2863" t="str">
            <v>47N1 - per DOP website</v>
          </cell>
          <cell r="L2863">
            <v>41456</v>
          </cell>
          <cell r="M2863">
            <v>20423</v>
          </cell>
          <cell r="N2863" t="b">
            <v>1</v>
          </cell>
          <cell r="O2863">
            <v>3791</v>
          </cell>
        </row>
        <row r="2864">
          <cell r="E2864" t="str">
            <v>47NMONTHLYFNON-REPRESENTED STATE EMPLOYEES</v>
          </cell>
          <cell r="F2864" t="str">
            <v>47N</v>
          </cell>
          <cell r="G2864" t="str">
            <v>Monthly</v>
          </cell>
          <cell r="H2864" t="str">
            <v>F</v>
          </cell>
          <cell r="I2864">
            <v>3791</v>
          </cell>
          <cell r="J2864" t="str">
            <v>Non-Represented State Employees</v>
          </cell>
          <cell r="K2864" t="str">
            <v>47N - per DOP website</v>
          </cell>
          <cell r="L2864">
            <v>41456</v>
          </cell>
          <cell r="M2864">
            <v>14627</v>
          </cell>
          <cell r="N2864" t="b">
            <v>1</v>
          </cell>
          <cell r="O2864">
            <v>3791</v>
          </cell>
        </row>
        <row r="2865">
          <cell r="E2865" t="str">
            <v>47NMONTHLYFSERVICE EMPLOYEES INTERNATIONAL UNION DISTRICT 1199 NW</v>
          </cell>
          <cell r="F2865" t="str">
            <v>47N</v>
          </cell>
          <cell r="G2865" t="str">
            <v>Monthly</v>
          </cell>
          <cell r="H2865" t="str">
            <v>F</v>
          </cell>
          <cell r="I2865">
            <v>3791</v>
          </cell>
          <cell r="J2865" t="str">
            <v>Service Employees International Union District 1199 NW</v>
          </cell>
          <cell r="K2865" t="str">
            <v>47N1 - per DOP website</v>
          </cell>
          <cell r="L2865">
            <v>41456</v>
          </cell>
          <cell r="M2865">
            <v>16559</v>
          </cell>
          <cell r="N2865" t="b">
            <v>1</v>
          </cell>
          <cell r="O2865">
            <v>3791</v>
          </cell>
        </row>
        <row r="2866">
          <cell r="E2866" t="str">
            <v>47NMONTHLYFTEAMSTERS LOCAL UNION NUMBER 117</v>
          </cell>
          <cell r="F2866" t="str">
            <v>47N</v>
          </cell>
          <cell r="G2866" t="str">
            <v>Monthly</v>
          </cell>
          <cell r="H2866" t="str">
            <v>F</v>
          </cell>
          <cell r="I2866">
            <v>3840</v>
          </cell>
          <cell r="J2866" t="str">
            <v>Teamsters Local Union Number 117</v>
          </cell>
          <cell r="K2866" t="str">
            <v>47N2 - per DOP website</v>
          </cell>
          <cell r="L2866">
            <v>41456</v>
          </cell>
          <cell r="M2866">
            <v>22355</v>
          </cell>
          <cell r="N2866" t="b">
            <v>1</v>
          </cell>
          <cell r="O2866">
            <v>3840</v>
          </cell>
        </row>
        <row r="2867">
          <cell r="E2867" t="str">
            <v>47NMONTHLYFWASHINGTON FEDERATION OF STATE EMPLOYEES</v>
          </cell>
          <cell r="F2867" t="str">
            <v>47N</v>
          </cell>
          <cell r="G2867" t="str">
            <v>Monthly</v>
          </cell>
          <cell r="H2867" t="str">
            <v>F</v>
          </cell>
          <cell r="I2867">
            <v>3791</v>
          </cell>
          <cell r="J2867" t="str">
            <v>Washington Federation of State Employees</v>
          </cell>
          <cell r="K2867" t="str">
            <v>47N1 - per DOP website</v>
          </cell>
          <cell r="L2867">
            <v>41456</v>
          </cell>
          <cell r="M2867">
            <v>18491</v>
          </cell>
          <cell r="N2867" t="b">
            <v>1</v>
          </cell>
          <cell r="O2867">
            <v>3791</v>
          </cell>
        </row>
        <row r="2868">
          <cell r="E2868" t="str">
            <v>47NMONTHLYGCOALITION</v>
          </cell>
          <cell r="F2868" t="str">
            <v>47N</v>
          </cell>
          <cell r="G2868" t="str">
            <v>Monthly</v>
          </cell>
          <cell r="H2868" t="str">
            <v>G</v>
          </cell>
          <cell r="I2868">
            <v>3881</v>
          </cell>
          <cell r="J2868" t="str">
            <v>Coalition</v>
          </cell>
          <cell r="K2868" t="str">
            <v>47N1 - per DOP website</v>
          </cell>
          <cell r="L2868">
            <v>41456</v>
          </cell>
          <cell r="M2868">
            <v>20424</v>
          </cell>
          <cell r="N2868" t="b">
            <v>1</v>
          </cell>
          <cell r="O2868">
            <v>3881</v>
          </cell>
        </row>
        <row r="2869">
          <cell r="E2869" t="str">
            <v>47NMONTHLYGNON-REPRESENTED STATE EMPLOYEES</v>
          </cell>
          <cell r="F2869" t="str">
            <v>47N</v>
          </cell>
          <cell r="G2869" t="str">
            <v>Monthly</v>
          </cell>
          <cell r="H2869" t="str">
            <v>G</v>
          </cell>
          <cell r="I2869">
            <v>3881</v>
          </cell>
          <cell r="J2869" t="str">
            <v>Non-Represented State Employees</v>
          </cell>
          <cell r="K2869" t="str">
            <v>47N - per DOP website</v>
          </cell>
          <cell r="L2869">
            <v>41456</v>
          </cell>
          <cell r="M2869">
            <v>14628</v>
          </cell>
          <cell r="N2869" t="b">
            <v>1</v>
          </cell>
          <cell r="O2869">
            <v>3881</v>
          </cell>
        </row>
        <row r="2870">
          <cell r="E2870" t="str">
            <v>47NMONTHLYGSERVICE EMPLOYEES INTERNATIONAL UNION DISTRICT 1199 NW</v>
          </cell>
          <cell r="F2870" t="str">
            <v>47N</v>
          </cell>
          <cell r="G2870" t="str">
            <v>Monthly</v>
          </cell>
          <cell r="H2870" t="str">
            <v>G</v>
          </cell>
          <cell r="I2870">
            <v>3881</v>
          </cell>
          <cell r="J2870" t="str">
            <v>Service Employees International Union District 1199 NW</v>
          </cell>
          <cell r="K2870" t="str">
            <v>47N1 - per DOP website</v>
          </cell>
          <cell r="L2870">
            <v>41456</v>
          </cell>
          <cell r="M2870">
            <v>16560</v>
          </cell>
          <cell r="N2870" t="b">
            <v>1</v>
          </cell>
          <cell r="O2870">
            <v>3881</v>
          </cell>
        </row>
        <row r="2871">
          <cell r="E2871" t="str">
            <v>47NMONTHLYGTEAMSTERS LOCAL UNION NUMBER 117</v>
          </cell>
          <cell r="F2871" t="str">
            <v>47N</v>
          </cell>
          <cell r="G2871" t="str">
            <v>Monthly</v>
          </cell>
          <cell r="H2871" t="str">
            <v>G</v>
          </cell>
          <cell r="I2871">
            <v>3930</v>
          </cell>
          <cell r="J2871" t="str">
            <v>Teamsters Local Union Number 117</v>
          </cell>
          <cell r="K2871" t="str">
            <v>47N2 - per DOP website</v>
          </cell>
          <cell r="L2871">
            <v>41456</v>
          </cell>
          <cell r="M2871">
            <v>22356</v>
          </cell>
          <cell r="N2871" t="b">
            <v>1</v>
          </cell>
          <cell r="O2871">
            <v>3930</v>
          </cell>
        </row>
        <row r="2872">
          <cell r="E2872" t="str">
            <v>47NMONTHLYGWASHINGTON FEDERATION OF STATE EMPLOYEES</v>
          </cell>
          <cell r="F2872" t="str">
            <v>47N</v>
          </cell>
          <cell r="G2872" t="str">
            <v>Monthly</v>
          </cell>
          <cell r="H2872" t="str">
            <v>G</v>
          </cell>
          <cell r="I2872">
            <v>3881</v>
          </cell>
          <cell r="J2872" t="str">
            <v>Washington Federation of State Employees</v>
          </cell>
          <cell r="K2872" t="str">
            <v>47N1 - per DOP website</v>
          </cell>
          <cell r="L2872">
            <v>41456</v>
          </cell>
          <cell r="M2872">
            <v>18492</v>
          </cell>
          <cell r="N2872" t="b">
            <v>1</v>
          </cell>
          <cell r="O2872">
            <v>3881</v>
          </cell>
        </row>
        <row r="2873">
          <cell r="E2873" t="str">
            <v>47NMONTHLYHCOALITION</v>
          </cell>
          <cell r="F2873" t="str">
            <v>47N</v>
          </cell>
          <cell r="G2873" t="str">
            <v>Monthly</v>
          </cell>
          <cell r="H2873" t="str">
            <v>H</v>
          </cell>
          <cell r="I2873">
            <v>3979</v>
          </cell>
          <cell r="J2873" t="str">
            <v>Coalition</v>
          </cell>
          <cell r="K2873" t="str">
            <v>47N1 - per DOP website</v>
          </cell>
          <cell r="L2873">
            <v>41456</v>
          </cell>
          <cell r="M2873">
            <v>20425</v>
          </cell>
          <cell r="N2873" t="b">
            <v>1</v>
          </cell>
          <cell r="O2873">
            <v>3979</v>
          </cell>
        </row>
        <row r="2874">
          <cell r="E2874" t="str">
            <v>47NMONTHLYHNON-REPRESENTED STATE EMPLOYEES</v>
          </cell>
          <cell r="F2874" t="str">
            <v>47N</v>
          </cell>
          <cell r="G2874" t="str">
            <v>Monthly</v>
          </cell>
          <cell r="H2874" t="str">
            <v>H</v>
          </cell>
          <cell r="I2874">
            <v>3979</v>
          </cell>
          <cell r="J2874" t="str">
            <v>Non-Represented State Employees</v>
          </cell>
          <cell r="K2874" t="str">
            <v>47N - per DOP website</v>
          </cell>
          <cell r="L2874">
            <v>41456</v>
          </cell>
          <cell r="M2874">
            <v>14629</v>
          </cell>
          <cell r="N2874" t="b">
            <v>1</v>
          </cell>
          <cell r="O2874">
            <v>3979</v>
          </cell>
        </row>
        <row r="2875">
          <cell r="E2875" t="str">
            <v>47NMONTHLYHSERVICE EMPLOYEES INTERNATIONAL UNION DISTRICT 1199 NW</v>
          </cell>
          <cell r="F2875" t="str">
            <v>47N</v>
          </cell>
          <cell r="G2875" t="str">
            <v>Monthly</v>
          </cell>
          <cell r="H2875" t="str">
            <v>H</v>
          </cell>
          <cell r="I2875">
            <v>3979</v>
          </cell>
          <cell r="J2875" t="str">
            <v>Service Employees International Union District 1199 NW</v>
          </cell>
          <cell r="K2875" t="str">
            <v>47N1 - per DOP website</v>
          </cell>
          <cell r="L2875">
            <v>41456</v>
          </cell>
          <cell r="M2875">
            <v>16561</v>
          </cell>
          <cell r="N2875" t="b">
            <v>1</v>
          </cell>
          <cell r="O2875">
            <v>3979</v>
          </cell>
        </row>
        <row r="2876">
          <cell r="E2876" t="str">
            <v>47NMONTHLYHTEAMSTERS LOCAL UNION NUMBER 117</v>
          </cell>
          <cell r="F2876" t="str">
            <v>47N</v>
          </cell>
          <cell r="G2876" t="str">
            <v>Monthly</v>
          </cell>
          <cell r="H2876" t="str">
            <v>H</v>
          </cell>
          <cell r="I2876">
            <v>4029</v>
          </cell>
          <cell r="J2876" t="str">
            <v>Teamsters Local Union Number 117</v>
          </cell>
          <cell r="K2876" t="str">
            <v>47N2 - per DOP website</v>
          </cell>
          <cell r="L2876">
            <v>41456</v>
          </cell>
          <cell r="M2876">
            <v>22357</v>
          </cell>
          <cell r="N2876" t="b">
            <v>1</v>
          </cell>
          <cell r="O2876">
            <v>4029</v>
          </cell>
        </row>
        <row r="2877">
          <cell r="E2877" t="str">
            <v>47NMONTHLYHWASHINGTON FEDERATION OF STATE EMPLOYEES</v>
          </cell>
          <cell r="F2877" t="str">
            <v>47N</v>
          </cell>
          <cell r="G2877" t="str">
            <v>Monthly</v>
          </cell>
          <cell r="H2877" t="str">
            <v>H</v>
          </cell>
          <cell r="I2877">
            <v>3979</v>
          </cell>
          <cell r="J2877" t="str">
            <v>Washington Federation of State Employees</v>
          </cell>
          <cell r="K2877" t="str">
            <v>47N1 - per DOP website</v>
          </cell>
          <cell r="L2877">
            <v>41456</v>
          </cell>
          <cell r="M2877">
            <v>18493</v>
          </cell>
          <cell r="N2877" t="b">
            <v>1</v>
          </cell>
          <cell r="O2877">
            <v>3979</v>
          </cell>
        </row>
        <row r="2878">
          <cell r="E2878" t="str">
            <v>47NMONTHLYICOALITION</v>
          </cell>
          <cell r="F2878" t="str">
            <v>47N</v>
          </cell>
          <cell r="G2878" t="str">
            <v>Monthly</v>
          </cell>
          <cell r="H2878" t="str">
            <v>I</v>
          </cell>
          <cell r="I2878">
            <v>4079</v>
          </cell>
          <cell r="J2878" t="str">
            <v>Coalition</v>
          </cell>
          <cell r="K2878" t="str">
            <v>47N1 - per DOP website</v>
          </cell>
          <cell r="L2878">
            <v>41456</v>
          </cell>
          <cell r="M2878">
            <v>20426</v>
          </cell>
          <cell r="N2878" t="b">
            <v>1</v>
          </cell>
          <cell r="O2878">
            <v>4079</v>
          </cell>
        </row>
        <row r="2879">
          <cell r="E2879" t="str">
            <v>47NMONTHLYINON-REPRESENTED STATE EMPLOYEES</v>
          </cell>
          <cell r="F2879" t="str">
            <v>47N</v>
          </cell>
          <cell r="G2879" t="str">
            <v>Monthly</v>
          </cell>
          <cell r="H2879" t="str">
            <v>I</v>
          </cell>
          <cell r="I2879">
            <v>4079</v>
          </cell>
          <cell r="J2879" t="str">
            <v>Non-Represented State Employees</v>
          </cell>
          <cell r="K2879" t="str">
            <v>47N - per DOP website</v>
          </cell>
          <cell r="L2879">
            <v>41456</v>
          </cell>
          <cell r="M2879">
            <v>14630</v>
          </cell>
          <cell r="N2879" t="b">
            <v>1</v>
          </cell>
          <cell r="O2879">
            <v>4079</v>
          </cell>
        </row>
        <row r="2880">
          <cell r="E2880" t="str">
            <v>47NMONTHLYISERVICE EMPLOYEES INTERNATIONAL UNION DISTRICT 1199 NW</v>
          </cell>
          <cell r="F2880" t="str">
            <v>47N</v>
          </cell>
          <cell r="G2880" t="str">
            <v>Monthly</v>
          </cell>
          <cell r="H2880" t="str">
            <v>I</v>
          </cell>
          <cell r="I2880">
            <v>4079</v>
          </cell>
          <cell r="J2880" t="str">
            <v>Service Employees International Union District 1199 NW</v>
          </cell>
          <cell r="K2880" t="str">
            <v>47N1 - per DOP website</v>
          </cell>
          <cell r="L2880">
            <v>41456</v>
          </cell>
          <cell r="M2880">
            <v>16562</v>
          </cell>
          <cell r="N2880" t="b">
            <v>1</v>
          </cell>
          <cell r="O2880">
            <v>4079</v>
          </cell>
        </row>
        <row r="2881">
          <cell r="E2881" t="str">
            <v>47NMONTHLYITEAMSTERS LOCAL UNION NUMBER 117</v>
          </cell>
          <cell r="F2881" t="str">
            <v>47N</v>
          </cell>
          <cell r="G2881" t="str">
            <v>Monthly</v>
          </cell>
          <cell r="H2881" t="str">
            <v>I</v>
          </cell>
          <cell r="I2881">
            <v>4132</v>
          </cell>
          <cell r="J2881" t="str">
            <v>Teamsters Local Union Number 117</v>
          </cell>
          <cell r="K2881" t="str">
            <v>47N2 - per DOP website</v>
          </cell>
          <cell r="L2881">
            <v>41456</v>
          </cell>
          <cell r="M2881">
            <v>22358</v>
          </cell>
          <cell r="N2881" t="b">
            <v>1</v>
          </cell>
          <cell r="O2881">
            <v>4132</v>
          </cell>
        </row>
        <row r="2882">
          <cell r="E2882" t="str">
            <v>47NMONTHLYIWASHINGTON FEDERATION OF STATE EMPLOYEES</v>
          </cell>
          <cell r="F2882" t="str">
            <v>47N</v>
          </cell>
          <cell r="G2882" t="str">
            <v>Monthly</v>
          </cell>
          <cell r="H2882" t="str">
            <v>I</v>
          </cell>
          <cell r="I2882">
            <v>4079</v>
          </cell>
          <cell r="J2882" t="str">
            <v>Washington Federation of State Employees</v>
          </cell>
          <cell r="K2882" t="str">
            <v>47N1 - per DOP website</v>
          </cell>
          <cell r="L2882">
            <v>41456</v>
          </cell>
          <cell r="M2882">
            <v>18494</v>
          </cell>
          <cell r="N2882" t="b">
            <v>1</v>
          </cell>
          <cell r="O2882">
            <v>4079</v>
          </cell>
        </row>
        <row r="2883">
          <cell r="E2883" t="str">
            <v>47NMONTHLYJCOALITION</v>
          </cell>
          <cell r="F2883" t="str">
            <v>47N</v>
          </cell>
          <cell r="G2883" t="str">
            <v>Monthly</v>
          </cell>
          <cell r="H2883" t="str">
            <v>J</v>
          </cell>
          <cell r="I2883">
            <v>4182</v>
          </cell>
          <cell r="J2883" t="str">
            <v>Coalition</v>
          </cell>
          <cell r="K2883" t="str">
            <v>47N1 - per DOP website</v>
          </cell>
          <cell r="L2883">
            <v>41456</v>
          </cell>
          <cell r="M2883">
            <v>20427</v>
          </cell>
          <cell r="N2883" t="b">
            <v>1</v>
          </cell>
          <cell r="O2883">
            <v>4182</v>
          </cell>
        </row>
        <row r="2884">
          <cell r="E2884" t="str">
            <v>47NMONTHLYJNON-REPRESENTED STATE EMPLOYEES</v>
          </cell>
          <cell r="F2884" t="str">
            <v>47N</v>
          </cell>
          <cell r="G2884" t="str">
            <v>Monthly</v>
          </cell>
          <cell r="H2884" t="str">
            <v>J</v>
          </cell>
          <cell r="I2884">
            <v>4182</v>
          </cell>
          <cell r="J2884" t="str">
            <v>Non-Represented State Employees</v>
          </cell>
          <cell r="K2884" t="str">
            <v>47N - per DOP website</v>
          </cell>
          <cell r="L2884">
            <v>41456</v>
          </cell>
          <cell r="M2884">
            <v>14631</v>
          </cell>
          <cell r="N2884" t="b">
            <v>1</v>
          </cell>
          <cell r="O2884">
            <v>4182</v>
          </cell>
        </row>
        <row r="2885">
          <cell r="E2885" t="str">
            <v>47NMONTHLYJSERVICE EMPLOYEES INTERNATIONAL UNION DISTRICT 1199 NW</v>
          </cell>
          <cell r="F2885" t="str">
            <v>47N</v>
          </cell>
          <cell r="G2885" t="str">
            <v>Monthly</v>
          </cell>
          <cell r="H2885" t="str">
            <v>J</v>
          </cell>
          <cell r="I2885">
            <v>4182</v>
          </cell>
          <cell r="J2885" t="str">
            <v>Service Employees International Union District 1199 NW</v>
          </cell>
          <cell r="K2885" t="str">
            <v>47N1 - per DOP website</v>
          </cell>
          <cell r="L2885">
            <v>41456</v>
          </cell>
          <cell r="M2885">
            <v>16563</v>
          </cell>
          <cell r="N2885" t="b">
            <v>1</v>
          </cell>
          <cell r="O2885">
            <v>4182</v>
          </cell>
        </row>
        <row r="2886">
          <cell r="E2886" t="str">
            <v>47NMONTHLYJTEAMSTERS LOCAL UNION NUMBER 117</v>
          </cell>
          <cell r="F2886" t="str">
            <v>47N</v>
          </cell>
          <cell r="G2886" t="str">
            <v>Monthly</v>
          </cell>
          <cell r="H2886" t="str">
            <v>J</v>
          </cell>
          <cell r="I2886">
            <v>4235</v>
          </cell>
          <cell r="J2886" t="str">
            <v>Teamsters Local Union Number 117</v>
          </cell>
          <cell r="K2886" t="str">
            <v>47N2 - per DOP website</v>
          </cell>
          <cell r="L2886">
            <v>41456</v>
          </cell>
          <cell r="M2886">
            <v>22359</v>
          </cell>
          <cell r="N2886" t="b">
            <v>1</v>
          </cell>
          <cell r="O2886">
            <v>4235</v>
          </cell>
        </row>
        <row r="2887">
          <cell r="E2887" t="str">
            <v>47NMONTHLYJWASHINGTON FEDERATION OF STATE EMPLOYEES</v>
          </cell>
          <cell r="F2887" t="str">
            <v>47N</v>
          </cell>
          <cell r="G2887" t="str">
            <v>Monthly</v>
          </cell>
          <cell r="H2887" t="str">
            <v>J</v>
          </cell>
          <cell r="I2887">
            <v>4182</v>
          </cell>
          <cell r="J2887" t="str">
            <v>Washington Federation of State Employees</v>
          </cell>
          <cell r="K2887" t="str">
            <v>47N1 - per DOP website</v>
          </cell>
          <cell r="L2887">
            <v>41456</v>
          </cell>
          <cell r="M2887">
            <v>18495</v>
          </cell>
          <cell r="N2887" t="b">
            <v>1</v>
          </cell>
          <cell r="O2887">
            <v>4182</v>
          </cell>
        </row>
        <row r="2888">
          <cell r="E2888" t="str">
            <v>47NMONTHLYKCOALITION</v>
          </cell>
          <cell r="F2888" t="str">
            <v>47N</v>
          </cell>
          <cell r="G2888" t="str">
            <v>Monthly</v>
          </cell>
          <cell r="H2888" t="str">
            <v>K</v>
          </cell>
          <cell r="I2888">
            <v>4288</v>
          </cell>
          <cell r="J2888" t="str">
            <v>Coalition</v>
          </cell>
          <cell r="K2888" t="str">
            <v>47N1 - per DOP website</v>
          </cell>
          <cell r="L2888">
            <v>41456</v>
          </cell>
          <cell r="M2888">
            <v>20428</v>
          </cell>
          <cell r="N2888" t="b">
            <v>1</v>
          </cell>
          <cell r="O2888">
            <v>4288</v>
          </cell>
        </row>
        <row r="2889">
          <cell r="E2889" t="str">
            <v>47NMONTHLYKNON-REPRESENTED STATE EMPLOYEES</v>
          </cell>
          <cell r="F2889" t="str">
            <v>47N</v>
          </cell>
          <cell r="G2889" t="str">
            <v>Monthly</v>
          </cell>
          <cell r="H2889" t="str">
            <v>K</v>
          </cell>
          <cell r="I2889">
            <v>4288</v>
          </cell>
          <cell r="J2889" t="str">
            <v>Non-Represented State Employees</v>
          </cell>
          <cell r="K2889" t="str">
            <v>47N - per DOP website</v>
          </cell>
          <cell r="L2889">
            <v>41456</v>
          </cell>
          <cell r="M2889">
            <v>14632</v>
          </cell>
          <cell r="N2889" t="b">
            <v>1</v>
          </cell>
          <cell r="O2889">
            <v>4288</v>
          </cell>
        </row>
        <row r="2890">
          <cell r="E2890" t="str">
            <v>47NMONTHLYKSERVICE EMPLOYEES INTERNATIONAL UNION DISTRICT 1199 NW</v>
          </cell>
          <cell r="F2890" t="str">
            <v>47N</v>
          </cell>
          <cell r="G2890" t="str">
            <v>Monthly</v>
          </cell>
          <cell r="H2890" t="str">
            <v>K</v>
          </cell>
          <cell r="I2890">
            <v>4288</v>
          </cell>
          <cell r="J2890" t="str">
            <v>Service Employees International Union District 1199 NW</v>
          </cell>
          <cell r="K2890" t="str">
            <v>47N1 - per DOP website</v>
          </cell>
          <cell r="L2890">
            <v>41456</v>
          </cell>
          <cell r="M2890">
            <v>16564</v>
          </cell>
          <cell r="N2890" t="b">
            <v>1</v>
          </cell>
          <cell r="O2890">
            <v>4288</v>
          </cell>
        </row>
        <row r="2891">
          <cell r="E2891" t="str">
            <v>47NMONTHLYKTEAMSTERS LOCAL UNION NUMBER 117</v>
          </cell>
          <cell r="F2891" t="str">
            <v>47N</v>
          </cell>
          <cell r="G2891" t="str">
            <v>Monthly</v>
          </cell>
          <cell r="H2891" t="str">
            <v>K</v>
          </cell>
          <cell r="I2891">
            <v>4343</v>
          </cell>
          <cell r="J2891" t="str">
            <v>Teamsters Local Union Number 117</v>
          </cell>
          <cell r="K2891" t="str">
            <v>47N2 - per DOP website</v>
          </cell>
          <cell r="L2891">
            <v>41456</v>
          </cell>
          <cell r="M2891">
            <v>22360</v>
          </cell>
          <cell r="N2891" t="b">
            <v>1</v>
          </cell>
          <cell r="O2891">
            <v>4343</v>
          </cell>
        </row>
        <row r="2892">
          <cell r="E2892" t="str">
            <v>47NMONTHLYKWASHINGTON FEDERATION OF STATE EMPLOYEES</v>
          </cell>
          <cell r="F2892" t="str">
            <v>47N</v>
          </cell>
          <cell r="G2892" t="str">
            <v>Monthly</v>
          </cell>
          <cell r="H2892" t="str">
            <v>K</v>
          </cell>
          <cell r="I2892">
            <v>4288</v>
          </cell>
          <cell r="J2892" t="str">
            <v>Washington Federation of State Employees</v>
          </cell>
          <cell r="K2892" t="str">
            <v>47N1 - per DOP website</v>
          </cell>
          <cell r="L2892">
            <v>41456</v>
          </cell>
          <cell r="M2892">
            <v>18496</v>
          </cell>
          <cell r="N2892" t="b">
            <v>1</v>
          </cell>
          <cell r="O2892">
            <v>4288</v>
          </cell>
        </row>
        <row r="2893">
          <cell r="E2893" t="str">
            <v>47NMONTHLYLCOALITION</v>
          </cell>
          <cell r="F2893" t="str">
            <v>47N</v>
          </cell>
          <cell r="G2893" t="str">
            <v>Monthly</v>
          </cell>
          <cell r="H2893" t="str">
            <v>L</v>
          </cell>
          <cell r="I2893">
            <v>4393</v>
          </cell>
          <cell r="J2893" t="str">
            <v>Coalition</v>
          </cell>
          <cell r="K2893" t="str">
            <v>47N1 - per DOP website</v>
          </cell>
          <cell r="L2893">
            <v>41456</v>
          </cell>
          <cell r="M2893">
            <v>20429</v>
          </cell>
          <cell r="N2893" t="b">
            <v>1</v>
          </cell>
          <cell r="O2893">
            <v>4393</v>
          </cell>
        </row>
        <row r="2894">
          <cell r="E2894" t="str">
            <v>47NMONTHLYLNON-REPRESENTED STATE EMPLOYEES</v>
          </cell>
          <cell r="F2894" t="str">
            <v>47N</v>
          </cell>
          <cell r="G2894" t="str">
            <v>Monthly</v>
          </cell>
          <cell r="H2894" t="str">
            <v>L</v>
          </cell>
          <cell r="I2894">
            <v>4393</v>
          </cell>
          <cell r="J2894" t="str">
            <v>Non-Represented State Employees</v>
          </cell>
          <cell r="K2894" t="str">
            <v>47N - per DOP website</v>
          </cell>
          <cell r="L2894">
            <v>41456</v>
          </cell>
          <cell r="M2894">
            <v>14633</v>
          </cell>
          <cell r="N2894" t="b">
            <v>1</v>
          </cell>
          <cell r="O2894">
            <v>4393</v>
          </cell>
        </row>
        <row r="2895">
          <cell r="E2895" t="str">
            <v>47NMONTHLYLSERVICE EMPLOYEES INTERNATIONAL UNION DISTRICT 1199 NW</v>
          </cell>
          <cell r="F2895" t="str">
            <v>47N</v>
          </cell>
          <cell r="G2895" t="str">
            <v>Monthly</v>
          </cell>
          <cell r="H2895" t="str">
            <v>L</v>
          </cell>
          <cell r="I2895">
            <v>4393</v>
          </cell>
          <cell r="J2895" t="str">
            <v>Service Employees International Union District 1199 NW</v>
          </cell>
          <cell r="K2895" t="str">
            <v>47N1 - per DOP website</v>
          </cell>
          <cell r="L2895">
            <v>41456</v>
          </cell>
          <cell r="M2895">
            <v>16565</v>
          </cell>
          <cell r="N2895" t="b">
            <v>1</v>
          </cell>
          <cell r="O2895">
            <v>4393</v>
          </cell>
        </row>
        <row r="2896">
          <cell r="E2896" t="str">
            <v>47NMONTHLYLTEAMSTERS LOCAL UNION NUMBER 117</v>
          </cell>
          <cell r="F2896" t="str">
            <v>47N</v>
          </cell>
          <cell r="G2896" t="str">
            <v>Monthly</v>
          </cell>
          <cell r="H2896" t="str">
            <v>L</v>
          </cell>
          <cell r="I2896">
            <v>4448</v>
          </cell>
          <cell r="J2896" t="str">
            <v>Teamsters Local Union Number 117</v>
          </cell>
          <cell r="K2896" t="str">
            <v>47N2 - per DOP website</v>
          </cell>
          <cell r="L2896">
            <v>41456</v>
          </cell>
          <cell r="M2896">
            <v>22361</v>
          </cell>
          <cell r="N2896" t="b">
            <v>1</v>
          </cell>
          <cell r="O2896">
            <v>4448</v>
          </cell>
        </row>
        <row r="2897">
          <cell r="E2897" t="str">
            <v>47NMONTHLYLWASHINGTON FEDERATION OF STATE EMPLOYEES</v>
          </cell>
          <cell r="F2897" t="str">
            <v>47N</v>
          </cell>
          <cell r="G2897" t="str">
            <v>Monthly</v>
          </cell>
          <cell r="H2897" t="str">
            <v>L</v>
          </cell>
          <cell r="I2897">
            <v>4393</v>
          </cell>
          <cell r="J2897" t="str">
            <v>Washington Federation of State Employees</v>
          </cell>
          <cell r="K2897" t="str">
            <v>47N1 - per DOP website</v>
          </cell>
          <cell r="L2897">
            <v>41456</v>
          </cell>
          <cell r="M2897">
            <v>18497</v>
          </cell>
          <cell r="N2897" t="b">
            <v>1</v>
          </cell>
          <cell r="O2897">
            <v>4393</v>
          </cell>
        </row>
        <row r="2898">
          <cell r="E2898" t="str">
            <v>47NMONTHLYMCOALITION</v>
          </cell>
          <cell r="F2898" t="str">
            <v>47N</v>
          </cell>
          <cell r="G2898" t="str">
            <v>Monthly</v>
          </cell>
          <cell r="H2898" t="str">
            <v>M</v>
          </cell>
          <cell r="I2898">
            <v>4503</v>
          </cell>
          <cell r="J2898" t="str">
            <v>Coalition</v>
          </cell>
          <cell r="K2898" t="str">
            <v>47N1 - per DOP website</v>
          </cell>
          <cell r="L2898">
            <v>41456</v>
          </cell>
          <cell r="M2898">
            <v>20430</v>
          </cell>
          <cell r="N2898" t="b">
            <v>1</v>
          </cell>
          <cell r="O2898">
            <v>4503</v>
          </cell>
        </row>
        <row r="2899">
          <cell r="E2899" t="str">
            <v>47NMONTHLYMNON-REPRESENTED STATE EMPLOYEES</v>
          </cell>
          <cell r="F2899" t="str">
            <v>47N</v>
          </cell>
          <cell r="G2899" t="str">
            <v>Monthly</v>
          </cell>
          <cell r="H2899" t="str">
            <v>M</v>
          </cell>
          <cell r="I2899">
            <v>4503</v>
          </cell>
          <cell r="J2899" t="str">
            <v>Non-Represented State Employees</v>
          </cell>
          <cell r="K2899" t="str">
            <v>47N - per DOP website</v>
          </cell>
          <cell r="L2899">
            <v>41456</v>
          </cell>
          <cell r="M2899">
            <v>14634</v>
          </cell>
          <cell r="N2899" t="b">
            <v>1</v>
          </cell>
          <cell r="O2899">
            <v>4503</v>
          </cell>
        </row>
        <row r="2900">
          <cell r="E2900" t="str">
            <v>47NMONTHLYMSERVICE EMPLOYEES INTERNATIONAL UNION DISTRICT 1199 NW</v>
          </cell>
          <cell r="F2900" t="str">
            <v>47N</v>
          </cell>
          <cell r="G2900" t="str">
            <v>Monthly</v>
          </cell>
          <cell r="H2900" t="str">
            <v>M</v>
          </cell>
          <cell r="I2900">
            <v>4503</v>
          </cell>
          <cell r="J2900" t="str">
            <v>Service Employees International Union District 1199 NW</v>
          </cell>
          <cell r="K2900" t="str">
            <v>47N1 - per DOP website</v>
          </cell>
          <cell r="L2900">
            <v>41456</v>
          </cell>
          <cell r="M2900">
            <v>16566</v>
          </cell>
          <cell r="N2900" t="b">
            <v>1</v>
          </cell>
          <cell r="O2900">
            <v>4503</v>
          </cell>
        </row>
        <row r="2901">
          <cell r="E2901" t="str">
            <v>47NMONTHLYMTEAMSTERS LOCAL UNION NUMBER 117</v>
          </cell>
          <cell r="F2901" t="str">
            <v>47N</v>
          </cell>
          <cell r="G2901" t="str">
            <v>Monthly</v>
          </cell>
          <cell r="H2901" t="str">
            <v>M</v>
          </cell>
          <cell r="I2901">
            <v>4561</v>
          </cell>
          <cell r="J2901" t="str">
            <v>Teamsters Local Union Number 117</v>
          </cell>
          <cell r="K2901" t="str">
            <v>47N2 - per DOP website</v>
          </cell>
          <cell r="L2901">
            <v>41456</v>
          </cell>
          <cell r="M2901">
            <v>22362</v>
          </cell>
          <cell r="N2901" t="b">
            <v>1</v>
          </cell>
          <cell r="O2901">
            <v>4561</v>
          </cell>
        </row>
        <row r="2902">
          <cell r="E2902" t="str">
            <v>47NMONTHLYMWASHINGTON FEDERATION OF STATE EMPLOYEES</v>
          </cell>
          <cell r="F2902" t="str">
            <v>47N</v>
          </cell>
          <cell r="G2902" t="str">
            <v>Monthly</v>
          </cell>
          <cell r="H2902" t="str">
            <v>M</v>
          </cell>
          <cell r="I2902">
            <v>4503</v>
          </cell>
          <cell r="J2902" t="str">
            <v>Washington Federation of State Employees</v>
          </cell>
          <cell r="K2902" t="str">
            <v>47N1 - per DOP website</v>
          </cell>
          <cell r="L2902">
            <v>41456</v>
          </cell>
          <cell r="M2902">
            <v>18498</v>
          </cell>
          <cell r="N2902" t="b">
            <v>1</v>
          </cell>
          <cell r="O2902">
            <v>4503</v>
          </cell>
        </row>
        <row r="2903">
          <cell r="E2903" t="str">
            <v>47NMONTHLYNCOALITION</v>
          </cell>
          <cell r="F2903" t="str">
            <v>47N</v>
          </cell>
          <cell r="G2903" t="str">
            <v>Monthly</v>
          </cell>
          <cell r="H2903" t="str">
            <v>N</v>
          </cell>
          <cell r="I2903">
            <v>4614</v>
          </cell>
          <cell r="J2903" t="str">
            <v>Coalition</v>
          </cell>
          <cell r="K2903" t="str">
            <v>47N1 - per DOP website</v>
          </cell>
          <cell r="L2903">
            <v>41456</v>
          </cell>
          <cell r="M2903">
            <v>20431</v>
          </cell>
          <cell r="N2903" t="b">
            <v>1</v>
          </cell>
          <cell r="O2903">
            <v>4614</v>
          </cell>
        </row>
        <row r="2904">
          <cell r="E2904" t="str">
            <v>47NMONTHLYNNON-REPRESENTED STATE EMPLOYEES</v>
          </cell>
          <cell r="F2904" t="str">
            <v>47N</v>
          </cell>
          <cell r="G2904" t="str">
            <v>Monthly</v>
          </cell>
          <cell r="H2904" t="str">
            <v>N</v>
          </cell>
          <cell r="I2904">
            <v>4614</v>
          </cell>
          <cell r="J2904" t="str">
            <v>Non-Represented State Employees</v>
          </cell>
          <cell r="K2904" t="str">
            <v>47N - per DOP website</v>
          </cell>
          <cell r="L2904">
            <v>41456</v>
          </cell>
          <cell r="M2904">
            <v>14635</v>
          </cell>
          <cell r="N2904" t="b">
            <v>1</v>
          </cell>
          <cell r="O2904">
            <v>4614</v>
          </cell>
        </row>
        <row r="2905">
          <cell r="E2905" t="str">
            <v>47NMONTHLYNSERVICE EMPLOYEES INTERNATIONAL UNION DISTRICT 1199 NW</v>
          </cell>
          <cell r="F2905" t="str">
            <v>47N</v>
          </cell>
          <cell r="G2905" t="str">
            <v>Monthly</v>
          </cell>
          <cell r="H2905" t="str">
            <v>N</v>
          </cell>
          <cell r="I2905">
            <v>4614</v>
          </cell>
          <cell r="J2905" t="str">
            <v>Service Employees International Union District 1199 NW</v>
          </cell>
          <cell r="K2905" t="str">
            <v>47N1 - per DOP website</v>
          </cell>
          <cell r="L2905">
            <v>41456</v>
          </cell>
          <cell r="M2905">
            <v>16567</v>
          </cell>
          <cell r="N2905" t="b">
            <v>1</v>
          </cell>
          <cell r="O2905">
            <v>4614</v>
          </cell>
        </row>
        <row r="2906">
          <cell r="E2906" t="str">
            <v>47NMONTHLYNTEAMSTERS LOCAL UNION NUMBER 117</v>
          </cell>
          <cell r="F2906" t="str">
            <v>47N</v>
          </cell>
          <cell r="G2906" t="str">
            <v>Monthly</v>
          </cell>
          <cell r="H2906" t="str">
            <v>N</v>
          </cell>
          <cell r="I2906">
            <v>4674</v>
          </cell>
          <cell r="J2906" t="str">
            <v>Teamsters Local Union Number 117</v>
          </cell>
          <cell r="K2906" t="str">
            <v>47N2 - per DOP website</v>
          </cell>
          <cell r="L2906">
            <v>41456</v>
          </cell>
          <cell r="M2906">
            <v>22363</v>
          </cell>
          <cell r="N2906" t="b">
            <v>1</v>
          </cell>
          <cell r="O2906">
            <v>4674</v>
          </cell>
        </row>
        <row r="2907">
          <cell r="E2907" t="str">
            <v>47NMONTHLYNWASHINGTON FEDERATION OF STATE EMPLOYEES</v>
          </cell>
          <cell r="F2907" t="str">
            <v>47N</v>
          </cell>
          <cell r="G2907" t="str">
            <v>Monthly</v>
          </cell>
          <cell r="H2907" t="str">
            <v>N</v>
          </cell>
          <cell r="I2907">
            <v>4614</v>
          </cell>
          <cell r="J2907" t="str">
            <v>Washington Federation of State Employees</v>
          </cell>
          <cell r="K2907" t="str">
            <v>47N1 - per DOP website</v>
          </cell>
          <cell r="L2907">
            <v>41456</v>
          </cell>
          <cell r="M2907">
            <v>18499</v>
          </cell>
          <cell r="N2907" t="b">
            <v>1</v>
          </cell>
          <cell r="O2907">
            <v>4614</v>
          </cell>
        </row>
        <row r="2908">
          <cell r="E2908" t="str">
            <v>47NMONTHLYOCOALITION</v>
          </cell>
          <cell r="F2908" t="str">
            <v>47N</v>
          </cell>
          <cell r="G2908" t="str">
            <v>Monthly</v>
          </cell>
          <cell r="H2908" t="str">
            <v>O</v>
          </cell>
          <cell r="I2908">
            <v>4734</v>
          </cell>
          <cell r="J2908" t="str">
            <v>Coalition</v>
          </cell>
          <cell r="K2908" t="str">
            <v>47N1 - per DOP website</v>
          </cell>
          <cell r="L2908">
            <v>41456</v>
          </cell>
          <cell r="M2908">
            <v>20432</v>
          </cell>
          <cell r="N2908" t="b">
            <v>1</v>
          </cell>
          <cell r="O2908">
            <v>4734</v>
          </cell>
        </row>
        <row r="2909">
          <cell r="E2909" t="str">
            <v>47NMONTHLYONON-REPRESENTED STATE EMPLOYEES</v>
          </cell>
          <cell r="F2909" t="str">
            <v>47N</v>
          </cell>
          <cell r="G2909" t="str">
            <v>Monthly</v>
          </cell>
          <cell r="H2909" t="str">
            <v>O</v>
          </cell>
          <cell r="I2909">
            <v>4734</v>
          </cell>
          <cell r="J2909" t="str">
            <v>Non-Represented State Employees</v>
          </cell>
          <cell r="K2909" t="str">
            <v>47N - per DOP website</v>
          </cell>
          <cell r="L2909">
            <v>41456</v>
          </cell>
          <cell r="M2909">
            <v>14636</v>
          </cell>
          <cell r="N2909" t="b">
            <v>1</v>
          </cell>
          <cell r="O2909">
            <v>4734</v>
          </cell>
        </row>
        <row r="2910">
          <cell r="E2910" t="str">
            <v>47NMONTHLYOSERVICE EMPLOYEES INTERNATIONAL UNION DISTRICT 1199 NW</v>
          </cell>
          <cell r="F2910" t="str">
            <v>47N</v>
          </cell>
          <cell r="G2910" t="str">
            <v>Monthly</v>
          </cell>
          <cell r="H2910" t="str">
            <v>O</v>
          </cell>
          <cell r="I2910">
            <v>4734</v>
          </cell>
          <cell r="J2910" t="str">
            <v>Service Employees International Union District 1199 NW</v>
          </cell>
          <cell r="K2910" t="str">
            <v>47N1 - per DOP website</v>
          </cell>
          <cell r="L2910">
            <v>41456</v>
          </cell>
          <cell r="M2910">
            <v>16568</v>
          </cell>
          <cell r="N2910" t="b">
            <v>1</v>
          </cell>
          <cell r="O2910">
            <v>4734</v>
          </cell>
        </row>
        <row r="2911">
          <cell r="E2911" t="str">
            <v>47NMONTHLYOTEAMSTERS LOCAL UNION NUMBER 117</v>
          </cell>
          <cell r="F2911" t="str">
            <v>47N</v>
          </cell>
          <cell r="G2911" t="str">
            <v>Monthly</v>
          </cell>
          <cell r="H2911" t="str">
            <v>O</v>
          </cell>
          <cell r="I2911">
            <v>4794</v>
          </cell>
          <cell r="J2911" t="str">
            <v>Teamsters Local Union Number 117</v>
          </cell>
          <cell r="K2911" t="str">
            <v>47N2 - per DOP website</v>
          </cell>
          <cell r="L2911">
            <v>41456</v>
          </cell>
          <cell r="M2911">
            <v>22364</v>
          </cell>
          <cell r="N2911" t="b">
            <v>1</v>
          </cell>
          <cell r="O2911">
            <v>4794</v>
          </cell>
        </row>
        <row r="2912">
          <cell r="E2912" t="str">
            <v>47NMONTHLYOWASHINGTON FEDERATION OF STATE EMPLOYEES</v>
          </cell>
          <cell r="F2912" t="str">
            <v>47N</v>
          </cell>
          <cell r="G2912" t="str">
            <v>Monthly</v>
          </cell>
          <cell r="H2912" t="str">
            <v>O</v>
          </cell>
          <cell r="I2912">
            <v>4734</v>
          </cell>
          <cell r="J2912" t="str">
            <v>Washington Federation of State Employees</v>
          </cell>
          <cell r="K2912" t="str">
            <v>47N1 - per DOP website</v>
          </cell>
          <cell r="L2912">
            <v>41456</v>
          </cell>
          <cell r="M2912">
            <v>18500</v>
          </cell>
          <cell r="N2912" t="b">
            <v>1</v>
          </cell>
          <cell r="O2912">
            <v>4734</v>
          </cell>
        </row>
        <row r="2913">
          <cell r="E2913" t="str">
            <v>47NMONTHLYPCOALITION</v>
          </cell>
          <cell r="F2913" t="str">
            <v>47N</v>
          </cell>
          <cell r="G2913" t="str">
            <v>Monthly</v>
          </cell>
          <cell r="H2913" t="str">
            <v>P</v>
          </cell>
          <cell r="I2913">
            <v>4849</v>
          </cell>
          <cell r="J2913" t="str">
            <v>Coalition</v>
          </cell>
          <cell r="K2913" t="str">
            <v>47N1 - per DOP website</v>
          </cell>
          <cell r="L2913">
            <v>41456</v>
          </cell>
          <cell r="M2913">
            <v>20433</v>
          </cell>
          <cell r="N2913" t="b">
            <v>1</v>
          </cell>
          <cell r="O2913">
            <v>4849</v>
          </cell>
        </row>
        <row r="2914">
          <cell r="E2914" t="str">
            <v>47NMONTHLYPNON-REPRESENTED STATE EMPLOYEES</v>
          </cell>
          <cell r="F2914" t="str">
            <v>47N</v>
          </cell>
          <cell r="G2914" t="str">
            <v>Monthly</v>
          </cell>
          <cell r="H2914" t="str">
            <v>P</v>
          </cell>
          <cell r="I2914">
            <v>4849</v>
          </cell>
          <cell r="J2914" t="str">
            <v>Non-Represented State Employees</v>
          </cell>
          <cell r="K2914" t="str">
            <v>47N - per DOP website</v>
          </cell>
          <cell r="L2914">
            <v>41456</v>
          </cell>
          <cell r="M2914">
            <v>14637</v>
          </cell>
          <cell r="N2914" t="b">
            <v>1</v>
          </cell>
          <cell r="O2914">
            <v>4849</v>
          </cell>
        </row>
        <row r="2915">
          <cell r="E2915" t="str">
            <v>47NMONTHLYPSERVICE EMPLOYEES INTERNATIONAL UNION DISTRICT 1199 NW</v>
          </cell>
          <cell r="F2915" t="str">
            <v>47N</v>
          </cell>
          <cell r="G2915" t="str">
            <v>Monthly</v>
          </cell>
          <cell r="H2915" t="str">
            <v>P</v>
          </cell>
          <cell r="I2915">
            <v>4849</v>
          </cell>
          <cell r="J2915" t="str">
            <v>Service Employees International Union District 1199 NW</v>
          </cell>
          <cell r="K2915" t="str">
            <v>47N1 - per DOP website</v>
          </cell>
          <cell r="L2915">
            <v>41456</v>
          </cell>
          <cell r="M2915">
            <v>16569</v>
          </cell>
          <cell r="N2915" t="b">
            <v>1</v>
          </cell>
          <cell r="O2915">
            <v>4849</v>
          </cell>
        </row>
        <row r="2916">
          <cell r="E2916" t="str">
            <v>47NMONTHLYPTEAMSTERS LOCAL UNION NUMBER 117</v>
          </cell>
          <cell r="F2916" t="str">
            <v>47N</v>
          </cell>
          <cell r="G2916" t="str">
            <v>Monthly</v>
          </cell>
          <cell r="H2916" t="str">
            <v>P</v>
          </cell>
          <cell r="I2916">
            <v>4910</v>
          </cell>
          <cell r="J2916" t="str">
            <v>Teamsters Local Union Number 117</v>
          </cell>
          <cell r="K2916" t="str">
            <v>47N2 - per DOP website</v>
          </cell>
          <cell r="L2916">
            <v>41456</v>
          </cell>
          <cell r="M2916">
            <v>22365</v>
          </cell>
          <cell r="N2916" t="b">
            <v>1</v>
          </cell>
          <cell r="O2916">
            <v>4910</v>
          </cell>
        </row>
        <row r="2917">
          <cell r="E2917" t="str">
            <v>47NMONTHLYPWASHINGTON FEDERATION OF STATE EMPLOYEES</v>
          </cell>
          <cell r="F2917" t="str">
            <v>47N</v>
          </cell>
          <cell r="G2917" t="str">
            <v>Monthly</v>
          </cell>
          <cell r="H2917" t="str">
            <v>P</v>
          </cell>
          <cell r="I2917">
            <v>4849</v>
          </cell>
          <cell r="J2917" t="str">
            <v>Washington Federation of State Employees</v>
          </cell>
          <cell r="K2917" t="str">
            <v>47N1 - per DOP website</v>
          </cell>
          <cell r="L2917">
            <v>41456</v>
          </cell>
          <cell r="M2917">
            <v>18501</v>
          </cell>
          <cell r="N2917" t="b">
            <v>1</v>
          </cell>
          <cell r="O2917">
            <v>4849</v>
          </cell>
        </row>
        <row r="2918">
          <cell r="E2918" t="str">
            <v>47NMONTHLYQCOALITION</v>
          </cell>
          <cell r="F2918" t="str">
            <v>47N</v>
          </cell>
          <cell r="G2918" t="str">
            <v>Monthly</v>
          </cell>
          <cell r="H2918" t="str">
            <v>Q</v>
          </cell>
          <cell r="I2918">
            <v>4971</v>
          </cell>
          <cell r="J2918" t="str">
            <v>Coalition</v>
          </cell>
          <cell r="K2918" t="str">
            <v>47N1 - per DOP website</v>
          </cell>
          <cell r="L2918">
            <v>41456</v>
          </cell>
          <cell r="M2918">
            <v>20434</v>
          </cell>
          <cell r="N2918" t="b">
            <v>1</v>
          </cell>
          <cell r="O2918">
            <v>4971</v>
          </cell>
        </row>
        <row r="2919">
          <cell r="E2919" t="str">
            <v>47NMONTHLYQNON-REPRESENTED STATE EMPLOYEES</v>
          </cell>
          <cell r="F2919" t="str">
            <v>47N</v>
          </cell>
          <cell r="G2919" t="str">
            <v>Monthly</v>
          </cell>
          <cell r="H2919" t="str">
            <v>Q</v>
          </cell>
          <cell r="I2919">
            <v>4971</v>
          </cell>
          <cell r="J2919" t="str">
            <v>Non-Represented State Employees</v>
          </cell>
          <cell r="K2919" t="str">
            <v>47N - per DOP website</v>
          </cell>
          <cell r="L2919">
            <v>41456</v>
          </cell>
          <cell r="M2919">
            <v>14638</v>
          </cell>
          <cell r="N2919" t="b">
            <v>1</v>
          </cell>
          <cell r="O2919">
            <v>4971</v>
          </cell>
        </row>
        <row r="2920">
          <cell r="E2920" t="str">
            <v>47NMONTHLYQSERVICE EMPLOYEES INTERNATIONAL UNION DISTRICT 1199 NW</v>
          </cell>
          <cell r="F2920" t="str">
            <v>47N</v>
          </cell>
          <cell r="G2920" t="str">
            <v>Monthly</v>
          </cell>
          <cell r="H2920" t="str">
            <v>Q</v>
          </cell>
          <cell r="I2920">
            <v>4971</v>
          </cell>
          <cell r="J2920" t="str">
            <v>Service Employees International Union District 1199 NW</v>
          </cell>
          <cell r="K2920" t="str">
            <v>47N1 - per DOP website</v>
          </cell>
          <cell r="L2920">
            <v>41456</v>
          </cell>
          <cell r="M2920">
            <v>16570</v>
          </cell>
          <cell r="N2920" t="b">
            <v>1</v>
          </cell>
          <cell r="O2920">
            <v>4971</v>
          </cell>
        </row>
        <row r="2921">
          <cell r="E2921" t="str">
            <v>47NMONTHLYQTEAMSTERS LOCAL UNION NUMBER 117</v>
          </cell>
          <cell r="F2921" t="str">
            <v>47N</v>
          </cell>
          <cell r="G2921" t="str">
            <v>Monthly</v>
          </cell>
          <cell r="H2921" t="str">
            <v>Q</v>
          </cell>
          <cell r="I2921">
            <v>5036</v>
          </cell>
          <cell r="J2921" t="str">
            <v>Teamsters Local Union Number 117</v>
          </cell>
          <cell r="K2921" t="str">
            <v>47N2 - per DOP website</v>
          </cell>
          <cell r="L2921">
            <v>41456</v>
          </cell>
          <cell r="M2921">
            <v>22366</v>
          </cell>
          <cell r="N2921" t="b">
            <v>1</v>
          </cell>
          <cell r="O2921">
            <v>5036</v>
          </cell>
        </row>
        <row r="2922">
          <cell r="E2922" t="str">
            <v>47NMONTHLYQWASHINGTON FEDERATION OF STATE EMPLOYEES</v>
          </cell>
          <cell r="F2922" t="str">
            <v>47N</v>
          </cell>
          <cell r="G2922" t="str">
            <v>Monthly</v>
          </cell>
          <cell r="H2922" t="str">
            <v>Q</v>
          </cell>
          <cell r="I2922">
            <v>4971</v>
          </cell>
          <cell r="J2922" t="str">
            <v>Washington Federation of State Employees</v>
          </cell>
          <cell r="K2922" t="str">
            <v>47N1 - per DOP website</v>
          </cell>
          <cell r="L2922">
            <v>41456</v>
          </cell>
          <cell r="M2922">
            <v>18502</v>
          </cell>
          <cell r="N2922" t="b">
            <v>1</v>
          </cell>
          <cell r="O2922">
            <v>4971</v>
          </cell>
        </row>
        <row r="2923">
          <cell r="E2923" t="str">
            <v>47NMONTHLYRCOALITION</v>
          </cell>
          <cell r="F2923" t="str">
            <v>47N</v>
          </cell>
          <cell r="G2923" t="str">
            <v>Monthly</v>
          </cell>
          <cell r="H2923" t="str">
            <v>R</v>
          </cell>
          <cell r="I2923">
            <v>5096</v>
          </cell>
          <cell r="J2923" t="str">
            <v>Coalition</v>
          </cell>
          <cell r="K2923" t="str">
            <v>47N1 - per DOP website</v>
          </cell>
          <cell r="L2923">
            <v>41456</v>
          </cell>
          <cell r="M2923">
            <v>20435</v>
          </cell>
          <cell r="N2923" t="b">
            <v>1</v>
          </cell>
          <cell r="O2923">
            <v>5096</v>
          </cell>
        </row>
        <row r="2924">
          <cell r="E2924" t="str">
            <v>47NMONTHLYRNON-REPRESENTED STATE EMPLOYEES</v>
          </cell>
          <cell r="F2924" t="str">
            <v>47N</v>
          </cell>
          <cell r="G2924" t="str">
            <v>Monthly</v>
          </cell>
          <cell r="H2924" t="str">
            <v>R</v>
          </cell>
          <cell r="I2924">
            <v>5096</v>
          </cell>
          <cell r="J2924" t="str">
            <v>Non-Represented State Employees</v>
          </cell>
          <cell r="K2924" t="str">
            <v>47N - per DOP website</v>
          </cell>
          <cell r="L2924">
            <v>41456</v>
          </cell>
          <cell r="M2924">
            <v>14639</v>
          </cell>
          <cell r="N2924" t="b">
            <v>1</v>
          </cell>
          <cell r="O2924">
            <v>5096</v>
          </cell>
        </row>
        <row r="2925">
          <cell r="E2925" t="str">
            <v>47NMONTHLYRSERVICE EMPLOYEES INTERNATIONAL UNION DISTRICT 1199 NW</v>
          </cell>
          <cell r="F2925" t="str">
            <v>47N</v>
          </cell>
          <cell r="G2925" t="str">
            <v>Monthly</v>
          </cell>
          <cell r="H2925" t="str">
            <v>R</v>
          </cell>
          <cell r="I2925">
            <v>5096</v>
          </cell>
          <cell r="J2925" t="str">
            <v>Service Employees International Union District 1199 NW</v>
          </cell>
          <cell r="K2925" t="str">
            <v>47N1 - per DOP website</v>
          </cell>
          <cell r="L2925">
            <v>41456</v>
          </cell>
          <cell r="M2925">
            <v>16571</v>
          </cell>
          <cell r="N2925" t="b">
            <v>1</v>
          </cell>
          <cell r="O2925">
            <v>5096</v>
          </cell>
        </row>
        <row r="2926">
          <cell r="E2926" t="str">
            <v>47NMONTHLYRTEAMSTERS LOCAL UNION NUMBER 117</v>
          </cell>
          <cell r="F2926" t="str">
            <v>47N</v>
          </cell>
          <cell r="G2926" t="str">
            <v>Monthly</v>
          </cell>
          <cell r="H2926" t="str">
            <v>R</v>
          </cell>
          <cell r="I2926">
            <v>5161</v>
          </cell>
          <cell r="J2926" t="str">
            <v>Teamsters Local Union Number 117</v>
          </cell>
          <cell r="K2926" t="str">
            <v>47N2 - per DOP website</v>
          </cell>
          <cell r="L2926">
            <v>41456</v>
          </cell>
          <cell r="M2926">
            <v>22367</v>
          </cell>
          <cell r="N2926" t="b">
            <v>1</v>
          </cell>
          <cell r="O2926">
            <v>5161</v>
          </cell>
        </row>
        <row r="2927">
          <cell r="E2927" t="str">
            <v>47NMONTHLYRWASHINGTON FEDERATION OF STATE EMPLOYEES</v>
          </cell>
          <cell r="F2927" t="str">
            <v>47N</v>
          </cell>
          <cell r="G2927" t="str">
            <v>Monthly</v>
          </cell>
          <cell r="H2927" t="str">
            <v>R</v>
          </cell>
          <cell r="I2927">
            <v>5096</v>
          </cell>
          <cell r="J2927" t="str">
            <v>Washington Federation of State Employees</v>
          </cell>
          <cell r="K2927" t="str">
            <v>47N1 - per DOP website</v>
          </cell>
          <cell r="L2927">
            <v>41456</v>
          </cell>
          <cell r="M2927">
            <v>18503</v>
          </cell>
          <cell r="N2927" t="b">
            <v>1</v>
          </cell>
          <cell r="O2927">
            <v>5096</v>
          </cell>
        </row>
        <row r="2928">
          <cell r="E2928" t="str">
            <v>47NMONTHLYSCOALITION</v>
          </cell>
          <cell r="F2928" t="str">
            <v>47N</v>
          </cell>
          <cell r="G2928" t="str">
            <v>Monthly</v>
          </cell>
          <cell r="H2928" t="str">
            <v>S</v>
          </cell>
          <cell r="I2928">
            <v>5221</v>
          </cell>
          <cell r="J2928" t="str">
            <v>Coalition</v>
          </cell>
          <cell r="K2928" t="str">
            <v>47N1 - per DOP website</v>
          </cell>
          <cell r="L2928">
            <v>41456</v>
          </cell>
          <cell r="M2928">
            <v>20436</v>
          </cell>
          <cell r="N2928" t="b">
            <v>1</v>
          </cell>
          <cell r="O2928">
            <v>5221</v>
          </cell>
        </row>
        <row r="2929">
          <cell r="E2929" t="str">
            <v>47NMONTHLYSNON-REPRESENTED STATE EMPLOYEES</v>
          </cell>
          <cell r="F2929" t="str">
            <v>47N</v>
          </cell>
          <cell r="G2929" t="str">
            <v>Monthly</v>
          </cell>
          <cell r="H2929" t="str">
            <v>S</v>
          </cell>
          <cell r="I2929">
            <v>5221</v>
          </cell>
          <cell r="J2929" t="str">
            <v>Non-Represented State Employees</v>
          </cell>
          <cell r="K2929" t="str">
            <v>47N - per DOP website</v>
          </cell>
          <cell r="L2929">
            <v>41456</v>
          </cell>
          <cell r="M2929">
            <v>14640</v>
          </cell>
          <cell r="N2929" t="b">
            <v>1</v>
          </cell>
          <cell r="O2929">
            <v>5221</v>
          </cell>
        </row>
        <row r="2930">
          <cell r="E2930" t="str">
            <v>47NMONTHLYSSERVICE EMPLOYEES INTERNATIONAL UNION DISTRICT 1199 NW</v>
          </cell>
          <cell r="F2930" t="str">
            <v>47N</v>
          </cell>
          <cell r="G2930" t="str">
            <v>Monthly</v>
          </cell>
          <cell r="H2930" t="str">
            <v>S</v>
          </cell>
          <cell r="I2930">
            <v>5221</v>
          </cell>
          <cell r="J2930" t="str">
            <v>Service Employees International Union District 1199 NW</v>
          </cell>
          <cell r="K2930" t="str">
            <v>47N1 - per DOP website</v>
          </cell>
          <cell r="L2930">
            <v>41456</v>
          </cell>
          <cell r="M2930">
            <v>16572</v>
          </cell>
          <cell r="N2930" t="b">
            <v>1</v>
          </cell>
          <cell r="O2930">
            <v>5221</v>
          </cell>
        </row>
        <row r="2931">
          <cell r="E2931" t="str">
            <v>47NMONTHLYSTEAMSTERS LOCAL UNION NUMBER 117</v>
          </cell>
          <cell r="F2931" t="str">
            <v>47N</v>
          </cell>
          <cell r="G2931" t="str">
            <v>Monthly</v>
          </cell>
          <cell r="H2931" t="str">
            <v>S</v>
          </cell>
          <cell r="I2931">
            <v>5289</v>
          </cell>
          <cell r="J2931" t="str">
            <v>Teamsters Local Union Number 117</v>
          </cell>
          <cell r="K2931" t="str">
            <v>47N2 - per DOP website</v>
          </cell>
          <cell r="L2931">
            <v>41456</v>
          </cell>
          <cell r="M2931">
            <v>22368</v>
          </cell>
          <cell r="N2931" t="b">
            <v>1</v>
          </cell>
          <cell r="O2931">
            <v>5289</v>
          </cell>
        </row>
        <row r="2932">
          <cell r="E2932" t="str">
            <v>47NMONTHLYSWASHINGTON FEDERATION OF STATE EMPLOYEES</v>
          </cell>
          <cell r="F2932" t="str">
            <v>47N</v>
          </cell>
          <cell r="G2932" t="str">
            <v>Monthly</v>
          </cell>
          <cell r="H2932" t="str">
            <v>S</v>
          </cell>
          <cell r="I2932">
            <v>5221</v>
          </cell>
          <cell r="J2932" t="str">
            <v>Washington Federation of State Employees</v>
          </cell>
          <cell r="K2932" t="str">
            <v>47N1 - per DOP website</v>
          </cell>
          <cell r="L2932">
            <v>41456</v>
          </cell>
          <cell r="M2932">
            <v>18504</v>
          </cell>
          <cell r="N2932" t="b">
            <v>1</v>
          </cell>
          <cell r="O2932">
            <v>5221</v>
          </cell>
        </row>
        <row r="2933">
          <cell r="E2933" t="str">
            <v>47NMONTHLYTCOALITION</v>
          </cell>
          <cell r="F2933" t="str">
            <v>47N</v>
          </cell>
          <cell r="G2933" t="str">
            <v>Monthly</v>
          </cell>
          <cell r="H2933" t="str">
            <v>T</v>
          </cell>
          <cell r="I2933">
            <v>5352</v>
          </cell>
          <cell r="J2933" t="str">
            <v>Coalition</v>
          </cell>
          <cell r="K2933" t="str">
            <v>47N1 - per DOP website</v>
          </cell>
          <cell r="L2933">
            <v>41456</v>
          </cell>
          <cell r="M2933">
            <v>20437</v>
          </cell>
          <cell r="N2933" t="b">
            <v>1</v>
          </cell>
          <cell r="O2933">
            <v>5352</v>
          </cell>
        </row>
        <row r="2934">
          <cell r="E2934" t="str">
            <v>47NMONTHLYTNON-REPRESENTED STATE EMPLOYEES</v>
          </cell>
          <cell r="F2934" t="str">
            <v>47N</v>
          </cell>
          <cell r="G2934" t="str">
            <v>Monthly</v>
          </cell>
          <cell r="H2934" t="str">
            <v>T</v>
          </cell>
          <cell r="I2934">
            <v>5352</v>
          </cell>
          <cell r="J2934" t="str">
            <v>Non-Represented State Employees</v>
          </cell>
          <cell r="K2934" t="str">
            <v>47N - per DOP website</v>
          </cell>
          <cell r="L2934">
            <v>41456</v>
          </cell>
          <cell r="M2934">
            <v>14641</v>
          </cell>
          <cell r="N2934" t="b">
            <v>1</v>
          </cell>
          <cell r="O2934">
            <v>5352</v>
          </cell>
        </row>
        <row r="2935">
          <cell r="E2935" t="str">
            <v>47NMONTHLYTSERVICE EMPLOYEES INTERNATIONAL UNION DISTRICT 1199 NW</v>
          </cell>
          <cell r="F2935" t="str">
            <v>47N</v>
          </cell>
          <cell r="G2935" t="str">
            <v>Monthly</v>
          </cell>
          <cell r="H2935" t="str">
            <v>T</v>
          </cell>
          <cell r="I2935">
            <v>5352</v>
          </cell>
          <cell r="J2935" t="str">
            <v>Service Employees International Union District 1199 NW</v>
          </cell>
          <cell r="K2935" t="str">
            <v>47N1 - per DOP website</v>
          </cell>
          <cell r="L2935">
            <v>41456</v>
          </cell>
          <cell r="M2935">
            <v>16573</v>
          </cell>
          <cell r="N2935" t="b">
            <v>1</v>
          </cell>
          <cell r="O2935">
            <v>5352</v>
          </cell>
        </row>
        <row r="2936">
          <cell r="E2936" t="str">
            <v>47NMONTHLYTTEAMSTERS LOCAL UNION NUMBER 117</v>
          </cell>
          <cell r="F2936" t="str">
            <v>47N</v>
          </cell>
          <cell r="G2936" t="str">
            <v>Monthly</v>
          </cell>
          <cell r="H2936" t="str">
            <v>T</v>
          </cell>
          <cell r="I2936">
            <v>5420</v>
          </cell>
          <cell r="J2936" t="str">
            <v>Teamsters Local Union Number 117</v>
          </cell>
          <cell r="K2936" t="str">
            <v>47N2 - per DOP website</v>
          </cell>
          <cell r="L2936">
            <v>41456</v>
          </cell>
          <cell r="M2936">
            <v>22369</v>
          </cell>
          <cell r="N2936" t="b">
            <v>1</v>
          </cell>
          <cell r="O2936">
            <v>5420</v>
          </cell>
        </row>
        <row r="2937">
          <cell r="E2937" t="str">
            <v>47NMONTHLYTWASHINGTON FEDERATION OF STATE EMPLOYEES</v>
          </cell>
          <cell r="F2937" t="str">
            <v>47N</v>
          </cell>
          <cell r="G2937" t="str">
            <v>Monthly</v>
          </cell>
          <cell r="H2937" t="str">
            <v>T</v>
          </cell>
          <cell r="I2937">
            <v>5352</v>
          </cell>
          <cell r="J2937" t="str">
            <v>Washington Federation of State Employees</v>
          </cell>
          <cell r="K2937" t="str">
            <v>47N1 - per DOP website</v>
          </cell>
          <cell r="L2937">
            <v>41456</v>
          </cell>
          <cell r="M2937">
            <v>18505</v>
          </cell>
          <cell r="N2937" t="b">
            <v>1</v>
          </cell>
          <cell r="O2937">
            <v>5352</v>
          </cell>
        </row>
        <row r="2938">
          <cell r="E2938" t="str">
            <v>47NMONTHLYUCOALITION</v>
          </cell>
          <cell r="F2938" t="str">
            <v>47N</v>
          </cell>
          <cell r="G2938" t="str">
            <v>Monthly</v>
          </cell>
          <cell r="H2938" t="str">
            <v>U</v>
          </cell>
          <cell r="I2938">
            <v>5487</v>
          </cell>
          <cell r="J2938" t="str">
            <v>Coalition</v>
          </cell>
          <cell r="K2938" t="str">
            <v>47N1 - per DOP website</v>
          </cell>
          <cell r="L2938">
            <v>41456</v>
          </cell>
          <cell r="M2938">
            <v>20438</v>
          </cell>
          <cell r="N2938" t="b">
            <v>1</v>
          </cell>
          <cell r="O2938">
            <v>5487</v>
          </cell>
        </row>
        <row r="2939">
          <cell r="E2939" t="str">
            <v>47NMONTHLYUNON-REPRESENTED STATE EMPLOYEES</v>
          </cell>
          <cell r="F2939" t="str">
            <v>47N</v>
          </cell>
          <cell r="G2939" t="str">
            <v>Monthly</v>
          </cell>
          <cell r="H2939" t="str">
            <v>U</v>
          </cell>
          <cell r="I2939">
            <v>5487</v>
          </cell>
          <cell r="J2939" t="str">
            <v>Non-Represented State Employees</v>
          </cell>
          <cell r="K2939" t="str">
            <v>47N - per DOP website</v>
          </cell>
          <cell r="L2939">
            <v>41456</v>
          </cell>
          <cell r="M2939">
            <v>14642</v>
          </cell>
          <cell r="N2939" t="b">
            <v>1</v>
          </cell>
          <cell r="O2939">
            <v>5487</v>
          </cell>
        </row>
        <row r="2940">
          <cell r="E2940" t="str">
            <v>47NMONTHLYUSERVICE EMPLOYEES INTERNATIONAL UNION DISTRICT 1199 NW</v>
          </cell>
          <cell r="F2940" t="str">
            <v>47N</v>
          </cell>
          <cell r="G2940" t="str">
            <v>Monthly</v>
          </cell>
          <cell r="H2940" t="str">
            <v>U</v>
          </cell>
          <cell r="I2940">
            <v>5487</v>
          </cell>
          <cell r="J2940" t="str">
            <v>Service Employees International Union District 1199 NW</v>
          </cell>
          <cell r="K2940" t="str">
            <v>47N1 - per DOP website</v>
          </cell>
          <cell r="L2940">
            <v>41456</v>
          </cell>
          <cell r="M2940">
            <v>16574</v>
          </cell>
          <cell r="N2940" t="b">
            <v>1</v>
          </cell>
          <cell r="O2940">
            <v>5487</v>
          </cell>
        </row>
        <row r="2941">
          <cell r="E2941" t="str">
            <v>47NMONTHLYUTEAMSTERS LOCAL UNION NUMBER 117</v>
          </cell>
          <cell r="F2941" t="str">
            <v>47N</v>
          </cell>
          <cell r="G2941" t="str">
            <v>Monthly</v>
          </cell>
          <cell r="H2941" t="str">
            <v>U</v>
          </cell>
          <cell r="I2941">
            <v>5557</v>
          </cell>
          <cell r="J2941" t="str">
            <v>Teamsters Local Union Number 117</v>
          </cell>
          <cell r="K2941" t="str">
            <v>47N2 - per DOP website</v>
          </cell>
          <cell r="L2941">
            <v>41456</v>
          </cell>
          <cell r="M2941">
            <v>22370</v>
          </cell>
          <cell r="N2941" t="b">
            <v>1</v>
          </cell>
          <cell r="O2941">
            <v>5557</v>
          </cell>
        </row>
        <row r="2942">
          <cell r="E2942" t="str">
            <v>47NMONTHLYUWASHINGTON FEDERATION OF STATE EMPLOYEES</v>
          </cell>
          <cell r="F2942" t="str">
            <v>47N</v>
          </cell>
          <cell r="G2942" t="str">
            <v>Monthly</v>
          </cell>
          <cell r="H2942" t="str">
            <v>U</v>
          </cell>
          <cell r="I2942">
            <v>5487</v>
          </cell>
          <cell r="J2942" t="str">
            <v>Washington Federation of State Employees</v>
          </cell>
          <cell r="K2942" t="str">
            <v>47N1 - per DOP website</v>
          </cell>
          <cell r="L2942">
            <v>41456</v>
          </cell>
          <cell r="M2942">
            <v>18506</v>
          </cell>
          <cell r="N2942" t="b">
            <v>1</v>
          </cell>
          <cell r="O2942">
            <v>5487</v>
          </cell>
        </row>
        <row r="2943">
          <cell r="E2943" t="str">
            <v>48EMONTHLYENON-REPRESENTED STATE EMPLOYEES</v>
          </cell>
          <cell r="F2943" t="str">
            <v>48E</v>
          </cell>
          <cell r="G2943" t="str">
            <v>Monthly</v>
          </cell>
          <cell r="H2943" t="str">
            <v>E</v>
          </cell>
          <cell r="I2943">
            <v>3549</v>
          </cell>
          <cell r="J2943" t="str">
            <v>Non-Represented State Employees</v>
          </cell>
          <cell r="K2943" t="str">
            <v>48E - per DOP website</v>
          </cell>
          <cell r="L2943">
            <v>41456</v>
          </cell>
          <cell r="M2943">
            <v>12616</v>
          </cell>
          <cell r="N2943" t="b">
            <v>1</v>
          </cell>
          <cell r="O2943">
            <v>3549</v>
          </cell>
        </row>
        <row r="2944">
          <cell r="E2944" t="str">
            <v>48EMONTHLYETEAMSTERS LOCAL UNION NUMBER 117</v>
          </cell>
          <cell r="F2944" t="str">
            <v>48E</v>
          </cell>
          <cell r="G2944" t="str">
            <v>Monthly</v>
          </cell>
          <cell r="H2944" t="str">
            <v>E</v>
          </cell>
          <cell r="I2944">
            <v>3593</v>
          </cell>
          <cell r="J2944" t="str">
            <v>Teamsters Local Union Number 117</v>
          </cell>
          <cell r="K2944" t="str">
            <v>48E - per DOP website</v>
          </cell>
          <cell r="L2944">
            <v>41456</v>
          </cell>
          <cell r="M2944">
            <v>12617</v>
          </cell>
          <cell r="N2944" t="b">
            <v>1</v>
          </cell>
          <cell r="O2944">
            <v>3593</v>
          </cell>
        </row>
        <row r="2945">
          <cell r="E2945" t="str">
            <v>48EMONTHLYEWASHINGTON PUBLIC EMPLOYEES ASSOCIATION</v>
          </cell>
          <cell r="F2945" t="str">
            <v>48E</v>
          </cell>
          <cell r="G2945" t="str">
            <v>Monthly</v>
          </cell>
          <cell r="H2945" t="str">
            <v>E</v>
          </cell>
          <cell r="I2945">
            <v>3549</v>
          </cell>
          <cell r="J2945" t="str">
            <v>Washington Public Employees Association</v>
          </cell>
          <cell r="K2945" t="str">
            <v>48E - per DOP website</v>
          </cell>
          <cell r="L2945">
            <v>41456</v>
          </cell>
          <cell r="M2945">
            <v>12618</v>
          </cell>
          <cell r="N2945" t="b">
            <v>1</v>
          </cell>
          <cell r="O2945">
            <v>3549</v>
          </cell>
        </row>
        <row r="2946">
          <cell r="E2946" t="str">
            <v>48EMONTHLYFNON-REPRESENTED STATE EMPLOYEES</v>
          </cell>
          <cell r="F2946" t="str">
            <v>48E</v>
          </cell>
          <cell r="G2946" t="str">
            <v>Monthly</v>
          </cell>
          <cell r="H2946" t="str">
            <v>F</v>
          </cell>
          <cell r="I2946">
            <v>3631</v>
          </cell>
          <cell r="J2946" t="str">
            <v>Non-Represented State Employees</v>
          </cell>
          <cell r="K2946" t="str">
            <v>48E - per DOP website</v>
          </cell>
          <cell r="L2946">
            <v>41456</v>
          </cell>
          <cell r="M2946">
            <v>12619</v>
          </cell>
          <cell r="N2946" t="b">
            <v>1</v>
          </cell>
          <cell r="O2946">
            <v>3631</v>
          </cell>
        </row>
        <row r="2947">
          <cell r="E2947" t="str">
            <v>48EMONTHLYFTEAMSTERS LOCAL UNION NUMBER 117</v>
          </cell>
          <cell r="F2947" t="str">
            <v>48E</v>
          </cell>
          <cell r="G2947" t="str">
            <v>Monthly</v>
          </cell>
          <cell r="H2947" t="str">
            <v>F</v>
          </cell>
          <cell r="I2947">
            <v>3678</v>
          </cell>
          <cell r="J2947" t="str">
            <v>Teamsters Local Union Number 117</v>
          </cell>
          <cell r="K2947" t="str">
            <v>48E - per DOP website</v>
          </cell>
          <cell r="L2947">
            <v>41456</v>
          </cell>
          <cell r="M2947">
            <v>12620</v>
          </cell>
          <cell r="N2947" t="b">
            <v>1</v>
          </cell>
          <cell r="O2947">
            <v>3678</v>
          </cell>
        </row>
        <row r="2948">
          <cell r="E2948" t="str">
            <v>48EMONTHLYFWASHINGTON PUBLIC EMPLOYEES ASSOCIATION</v>
          </cell>
          <cell r="F2948" t="str">
            <v>48E</v>
          </cell>
          <cell r="G2948" t="str">
            <v>Monthly</v>
          </cell>
          <cell r="H2948" t="str">
            <v>F</v>
          </cell>
          <cell r="I2948">
            <v>3631</v>
          </cell>
          <cell r="J2948" t="str">
            <v>Washington Public Employees Association</v>
          </cell>
          <cell r="K2948" t="str">
            <v>48E - per DOP website</v>
          </cell>
          <cell r="L2948">
            <v>41456</v>
          </cell>
          <cell r="M2948">
            <v>12621</v>
          </cell>
          <cell r="N2948" t="b">
            <v>1</v>
          </cell>
          <cell r="O2948">
            <v>3631</v>
          </cell>
        </row>
        <row r="2949">
          <cell r="E2949" t="str">
            <v>48EMONTHLYGNON-REPRESENTED STATE EMPLOYEES</v>
          </cell>
          <cell r="F2949" t="str">
            <v>48E</v>
          </cell>
          <cell r="G2949" t="str">
            <v>Monthly</v>
          </cell>
          <cell r="H2949" t="str">
            <v>G</v>
          </cell>
          <cell r="I2949">
            <v>3726</v>
          </cell>
          <cell r="J2949" t="str">
            <v>Non-Represented State Employees</v>
          </cell>
          <cell r="K2949" t="str">
            <v>48E - per DOP website</v>
          </cell>
          <cell r="L2949">
            <v>41456</v>
          </cell>
          <cell r="M2949">
            <v>12622</v>
          </cell>
          <cell r="N2949" t="b">
            <v>1</v>
          </cell>
          <cell r="O2949">
            <v>3726</v>
          </cell>
        </row>
        <row r="2950">
          <cell r="E2950" t="str">
            <v>48EMONTHLYGTEAMSTERS LOCAL UNION NUMBER 117</v>
          </cell>
          <cell r="F2950" t="str">
            <v>48E</v>
          </cell>
          <cell r="G2950" t="str">
            <v>Monthly</v>
          </cell>
          <cell r="H2950" t="str">
            <v>G</v>
          </cell>
          <cell r="I2950">
            <v>3774</v>
          </cell>
          <cell r="J2950" t="str">
            <v>Teamsters Local Union Number 117</v>
          </cell>
          <cell r="K2950" t="str">
            <v>48E - per DOP website</v>
          </cell>
          <cell r="L2950">
            <v>41456</v>
          </cell>
          <cell r="M2950">
            <v>12623</v>
          </cell>
          <cell r="N2950" t="b">
            <v>1</v>
          </cell>
          <cell r="O2950">
            <v>3774</v>
          </cell>
        </row>
        <row r="2951">
          <cell r="E2951" t="str">
            <v>48EMONTHLYGWASHINGTON PUBLIC EMPLOYEES ASSOCIATION</v>
          </cell>
          <cell r="F2951" t="str">
            <v>48E</v>
          </cell>
          <cell r="G2951" t="str">
            <v>Monthly</v>
          </cell>
          <cell r="H2951" t="str">
            <v>G</v>
          </cell>
          <cell r="I2951">
            <v>3726</v>
          </cell>
          <cell r="J2951" t="str">
            <v>Washington Public Employees Association</v>
          </cell>
          <cell r="K2951" t="str">
            <v>48E - per DOP website</v>
          </cell>
          <cell r="L2951">
            <v>41456</v>
          </cell>
          <cell r="M2951">
            <v>12624</v>
          </cell>
          <cell r="N2951" t="b">
            <v>1</v>
          </cell>
          <cell r="O2951">
            <v>3726</v>
          </cell>
        </row>
        <row r="2952">
          <cell r="E2952" t="str">
            <v>48EMONTHLYHNON-REPRESENTED STATE EMPLOYEES</v>
          </cell>
          <cell r="F2952" t="str">
            <v>48E</v>
          </cell>
          <cell r="G2952" t="str">
            <v>Monthly</v>
          </cell>
          <cell r="H2952" t="str">
            <v>H</v>
          </cell>
          <cell r="I2952">
            <v>3819</v>
          </cell>
          <cell r="J2952" t="str">
            <v>Non-Represented State Employees</v>
          </cell>
          <cell r="K2952" t="str">
            <v>48E - per DOP website</v>
          </cell>
          <cell r="L2952">
            <v>41456</v>
          </cell>
          <cell r="M2952">
            <v>12625</v>
          </cell>
          <cell r="N2952" t="b">
            <v>1</v>
          </cell>
          <cell r="O2952">
            <v>3819</v>
          </cell>
        </row>
        <row r="2953">
          <cell r="E2953" t="str">
            <v>48EMONTHLYHTEAMSTERS LOCAL UNION NUMBER 117</v>
          </cell>
          <cell r="F2953" t="str">
            <v>48E</v>
          </cell>
          <cell r="G2953" t="str">
            <v>Monthly</v>
          </cell>
          <cell r="H2953" t="str">
            <v>H</v>
          </cell>
          <cell r="I2953">
            <v>3869</v>
          </cell>
          <cell r="J2953" t="str">
            <v>Teamsters Local Union Number 117</v>
          </cell>
          <cell r="K2953" t="str">
            <v>48E - per DOP website</v>
          </cell>
          <cell r="L2953">
            <v>41456</v>
          </cell>
          <cell r="M2953">
            <v>12626</v>
          </cell>
          <cell r="N2953" t="b">
            <v>1</v>
          </cell>
          <cell r="O2953">
            <v>3869</v>
          </cell>
        </row>
        <row r="2954">
          <cell r="E2954" t="str">
            <v>48EMONTHLYHWASHINGTON PUBLIC EMPLOYEES ASSOCIATION</v>
          </cell>
          <cell r="F2954" t="str">
            <v>48E</v>
          </cell>
          <cell r="G2954" t="str">
            <v>Monthly</v>
          </cell>
          <cell r="H2954" t="str">
            <v>H</v>
          </cell>
          <cell r="I2954">
            <v>3819</v>
          </cell>
          <cell r="J2954" t="str">
            <v>Washington Public Employees Association</v>
          </cell>
          <cell r="K2954" t="str">
            <v>48E - per DOP website</v>
          </cell>
          <cell r="L2954">
            <v>41456</v>
          </cell>
          <cell r="M2954">
            <v>12627</v>
          </cell>
          <cell r="N2954" t="b">
            <v>1</v>
          </cell>
          <cell r="O2954">
            <v>3819</v>
          </cell>
        </row>
        <row r="2955">
          <cell r="E2955" t="str">
            <v>48EMONTHLYINON-REPRESENTED STATE EMPLOYEES</v>
          </cell>
          <cell r="F2955" t="str">
            <v>48E</v>
          </cell>
          <cell r="G2955" t="str">
            <v>Monthly</v>
          </cell>
          <cell r="H2955" t="str">
            <v>I</v>
          </cell>
          <cell r="I2955">
            <v>3918</v>
          </cell>
          <cell r="J2955" t="str">
            <v>Non-Represented State Employees</v>
          </cell>
          <cell r="K2955" t="str">
            <v>48E - per DOP website</v>
          </cell>
          <cell r="L2955">
            <v>41456</v>
          </cell>
          <cell r="M2955">
            <v>12628</v>
          </cell>
          <cell r="N2955" t="b">
            <v>1</v>
          </cell>
          <cell r="O2955">
            <v>3918</v>
          </cell>
        </row>
        <row r="2956">
          <cell r="E2956" t="str">
            <v>48EMONTHLYITEAMSTERS LOCAL UNION NUMBER 117</v>
          </cell>
          <cell r="F2956" t="str">
            <v>48E</v>
          </cell>
          <cell r="G2956" t="str">
            <v>Monthly</v>
          </cell>
          <cell r="H2956" t="str">
            <v>I</v>
          </cell>
          <cell r="I2956">
            <v>3968</v>
          </cell>
          <cell r="J2956" t="str">
            <v>Teamsters Local Union Number 117</v>
          </cell>
          <cell r="K2956" t="str">
            <v>48E - per DOP website</v>
          </cell>
          <cell r="L2956">
            <v>41456</v>
          </cell>
          <cell r="M2956">
            <v>12629</v>
          </cell>
          <cell r="N2956" t="b">
            <v>1</v>
          </cell>
          <cell r="O2956">
            <v>3968</v>
          </cell>
        </row>
        <row r="2957">
          <cell r="E2957" t="str">
            <v>48EMONTHLYIWASHINGTON PUBLIC EMPLOYEES ASSOCIATION</v>
          </cell>
          <cell r="F2957" t="str">
            <v>48E</v>
          </cell>
          <cell r="G2957" t="str">
            <v>Monthly</v>
          </cell>
          <cell r="H2957" t="str">
            <v>I</v>
          </cell>
          <cell r="I2957">
            <v>3918</v>
          </cell>
          <cell r="J2957" t="str">
            <v>Washington Public Employees Association</v>
          </cell>
          <cell r="K2957" t="str">
            <v>48E - per DOP website</v>
          </cell>
          <cell r="L2957">
            <v>41456</v>
          </cell>
          <cell r="M2957">
            <v>12630</v>
          </cell>
          <cell r="N2957" t="b">
            <v>1</v>
          </cell>
          <cell r="O2957">
            <v>3918</v>
          </cell>
        </row>
        <row r="2958">
          <cell r="E2958" t="str">
            <v>48EMONTHLYJNON-REPRESENTED STATE EMPLOYEES</v>
          </cell>
          <cell r="F2958" t="str">
            <v>48E</v>
          </cell>
          <cell r="G2958" t="str">
            <v>Monthly</v>
          </cell>
          <cell r="H2958" t="str">
            <v>J</v>
          </cell>
          <cell r="I2958">
            <v>4014</v>
          </cell>
          <cell r="J2958" t="str">
            <v>Non-Represented State Employees</v>
          </cell>
          <cell r="K2958" t="str">
            <v>48E - per DOP website</v>
          </cell>
          <cell r="L2958">
            <v>41456</v>
          </cell>
          <cell r="M2958">
            <v>12631</v>
          </cell>
          <cell r="N2958" t="b">
            <v>1</v>
          </cell>
          <cell r="O2958">
            <v>4014</v>
          </cell>
        </row>
        <row r="2959">
          <cell r="E2959" t="str">
            <v>48EMONTHLYJTEAMSTERS LOCAL UNION NUMBER 117</v>
          </cell>
          <cell r="F2959" t="str">
            <v>48E</v>
          </cell>
          <cell r="G2959" t="str">
            <v>Monthly</v>
          </cell>
          <cell r="H2959" t="str">
            <v>J</v>
          </cell>
          <cell r="I2959">
            <v>4066</v>
          </cell>
          <cell r="J2959" t="str">
            <v>Teamsters Local Union Number 117</v>
          </cell>
          <cell r="K2959" t="str">
            <v>48E - per DOP website</v>
          </cell>
          <cell r="L2959">
            <v>41456</v>
          </cell>
          <cell r="M2959">
            <v>12632</v>
          </cell>
          <cell r="N2959" t="b">
            <v>1</v>
          </cell>
          <cell r="O2959">
            <v>4066</v>
          </cell>
        </row>
        <row r="2960">
          <cell r="E2960" t="str">
            <v>48EMONTHLYJWASHINGTON PUBLIC EMPLOYEES ASSOCIATION</v>
          </cell>
          <cell r="F2960" t="str">
            <v>48E</v>
          </cell>
          <cell r="G2960" t="str">
            <v>Monthly</v>
          </cell>
          <cell r="H2960" t="str">
            <v>J</v>
          </cell>
          <cell r="I2960">
            <v>4014</v>
          </cell>
          <cell r="J2960" t="str">
            <v>Washington Public Employees Association</v>
          </cell>
          <cell r="K2960" t="str">
            <v>48E - per DOP website</v>
          </cell>
          <cell r="L2960">
            <v>41456</v>
          </cell>
          <cell r="M2960">
            <v>12633</v>
          </cell>
          <cell r="N2960" t="b">
            <v>1</v>
          </cell>
          <cell r="O2960">
            <v>4014</v>
          </cell>
        </row>
        <row r="2961">
          <cell r="E2961" t="str">
            <v>48EMONTHLYKNON-REPRESENTED STATE EMPLOYEES</v>
          </cell>
          <cell r="F2961" t="str">
            <v>48E</v>
          </cell>
          <cell r="G2961" t="str">
            <v>Monthly</v>
          </cell>
          <cell r="H2961" t="str">
            <v>K</v>
          </cell>
          <cell r="I2961">
            <v>4114</v>
          </cell>
          <cell r="J2961" t="str">
            <v>Non-Represented State Employees</v>
          </cell>
          <cell r="K2961" t="str">
            <v>48E - per DOP website</v>
          </cell>
          <cell r="L2961">
            <v>41456</v>
          </cell>
          <cell r="M2961">
            <v>12634</v>
          </cell>
          <cell r="N2961" t="b">
            <v>1</v>
          </cell>
          <cell r="O2961">
            <v>4114</v>
          </cell>
        </row>
        <row r="2962">
          <cell r="E2962" t="str">
            <v>48EMONTHLYKTEAMSTERS LOCAL UNION NUMBER 117</v>
          </cell>
          <cell r="F2962" t="str">
            <v>48E</v>
          </cell>
          <cell r="G2962" t="str">
            <v>Monthly</v>
          </cell>
          <cell r="H2962" t="str">
            <v>K</v>
          </cell>
          <cell r="I2962">
            <v>4167</v>
          </cell>
          <cell r="J2962" t="str">
            <v>Teamsters Local Union Number 117</v>
          </cell>
          <cell r="K2962" t="str">
            <v>48E - per DOP website</v>
          </cell>
          <cell r="L2962">
            <v>41456</v>
          </cell>
          <cell r="M2962">
            <v>12635</v>
          </cell>
          <cell r="N2962" t="b">
            <v>1</v>
          </cell>
          <cell r="O2962">
            <v>4167</v>
          </cell>
        </row>
        <row r="2963">
          <cell r="E2963" t="str">
            <v>48EMONTHLYKWASHINGTON PUBLIC EMPLOYEES ASSOCIATION</v>
          </cell>
          <cell r="F2963" t="str">
            <v>48E</v>
          </cell>
          <cell r="G2963" t="str">
            <v>Monthly</v>
          </cell>
          <cell r="H2963" t="str">
            <v>K</v>
          </cell>
          <cell r="I2963">
            <v>4114</v>
          </cell>
          <cell r="J2963" t="str">
            <v>Washington Public Employees Association</v>
          </cell>
          <cell r="K2963" t="str">
            <v>48E - per DOP website</v>
          </cell>
          <cell r="L2963">
            <v>41456</v>
          </cell>
          <cell r="M2963">
            <v>12636</v>
          </cell>
          <cell r="N2963" t="b">
            <v>1</v>
          </cell>
          <cell r="O2963">
            <v>4114</v>
          </cell>
        </row>
        <row r="2964">
          <cell r="E2964" t="str">
            <v>48EMONTHLYLNON-REPRESENTED STATE EMPLOYEES</v>
          </cell>
          <cell r="F2964" t="str">
            <v>48E</v>
          </cell>
          <cell r="G2964" t="str">
            <v>Monthly</v>
          </cell>
          <cell r="H2964" t="str">
            <v>L</v>
          </cell>
          <cell r="I2964">
            <v>4214</v>
          </cell>
          <cell r="J2964" t="str">
            <v>Non-Represented State Employees</v>
          </cell>
          <cell r="K2964" t="str">
            <v>48E - per DOP website</v>
          </cell>
          <cell r="L2964">
            <v>41456</v>
          </cell>
          <cell r="M2964">
            <v>12637</v>
          </cell>
          <cell r="N2964" t="b">
            <v>1</v>
          </cell>
          <cell r="O2964">
            <v>4214</v>
          </cell>
        </row>
        <row r="2965">
          <cell r="E2965" t="str">
            <v>48EMONTHLYLTEAMSTERS LOCAL UNION NUMBER 117</v>
          </cell>
          <cell r="F2965" t="str">
            <v>48E</v>
          </cell>
          <cell r="G2965" t="str">
            <v>Monthly</v>
          </cell>
          <cell r="H2965" t="str">
            <v>L</v>
          </cell>
          <cell r="I2965">
            <v>4268</v>
          </cell>
          <cell r="J2965" t="str">
            <v>Teamsters Local Union Number 117</v>
          </cell>
          <cell r="K2965" t="str">
            <v>48E - per DOP website</v>
          </cell>
          <cell r="L2965">
            <v>41456</v>
          </cell>
          <cell r="M2965">
            <v>12638</v>
          </cell>
          <cell r="N2965" t="b">
            <v>1</v>
          </cell>
          <cell r="O2965">
            <v>4268</v>
          </cell>
        </row>
        <row r="2966">
          <cell r="E2966" t="str">
            <v>48EMONTHLYLWASHINGTON PUBLIC EMPLOYEES ASSOCIATION</v>
          </cell>
          <cell r="F2966" t="str">
            <v>48E</v>
          </cell>
          <cell r="G2966" t="str">
            <v>Monthly</v>
          </cell>
          <cell r="H2966" t="str">
            <v>L</v>
          </cell>
          <cell r="I2966">
            <v>4214</v>
          </cell>
          <cell r="J2966" t="str">
            <v>Washington Public Employees Association</v>
          </cell>
          <cell r="K2966" t="str">
            <v>48E - per DOP website</v>
          </cell>
          <cell r="L2966">
            <v>41456</v>
          </cell>
          <cell r="M2966">
            <v>12639</v>
          </cell>
          <cell r="N2966" t="b">
            <v>1</v>
          </cell>
          <cell r="O2966">
            <v>4214</v>
          </cell>
        </row>
        <row r="2967">
          <cell r="E2967" t="str">
            <v>48EMONTHLYMNON-REPRESENTED STATE EMPLOYEES</v>
          </cell>
          <cell r="F2967" t="str">
            <v>48E</v>
          </cell>
          <cell r="G2967" t="str">
            <v>Monthly</v>
          </cell>
          <cell r="H2967" t="str">
            <v>M</v>
          </cell>
          <cell r="I2967">
            <v>4322</v>
          </cell>
          <cell r="J2967" t="str">
            <v>Non-Represented State Employees</v>
          </cell>
          <cell r="K2967" t="str">
            <v>48E - per DOP website</v>
          </cell>
          <cell r="L2967">
            <v>41456</v>
          </cell>
          <cell r="M2967">
            <v>12637</v>
          </cell>
          <cell r="N2967" t="b">
            <v>1</v>
          </cell>
          <cell r="O2967">
            <v>4322</v>
          </cell>
        </row>
        <row r="2968">
          <cell r="E2968" t="str">
            <v>48EMONTHLYMTEAMSTERS LOCAL UNION NUMBER 117</v>
          </cell>
          <cell r="F2968" t="str">
            <v>48E</v>
          </cell>
          <cell r="G2968" t="str">
            <v>Monthly</v>
          </cell>
          <cell r="H2968" t="str">
            <v>M</v>
          </cell>
          <cell r="I2968">
            <v>4377</v>
          </cell>
          <cell r="J2968" t="str">
            <v>Teamsters Local Union Number 117</v>
          </cell>
          <cell r="K2968" t="str">
            <v>48E - per DOP website</v>
          </cell>
          <cell r="L2968">
            <v>41456</v>
          </cell>
          <cell r="M2968">
            <v>12638</v>
          </cell>
          <cell r="N2968" t="b">
            <v>1</v>
          </cell>
          <cell r="O2968">
            <v>4377</v>
          </cell>
        </row>
        <row r="2969">
          <cell r="E2969" t="str">
            <v>48EMONTHLYMWASHINGTON PUBLIC EMPLOYEES ASSOCIATION</v>
          </cell>
          <cell r="F2969" t="str">
            <v>48E</v>
          </cell>
          <cell r="G2969" t="str">
            <v>Monthly</v>
          </cell>
          <cell r="H2969" t="str">
            <v>M</v>
          </cell>
          <cell r="I2969">
            <v>4322</v>
          </cell>
          <cell r="J2969" t="str">
            <v>Washington Public Employees Association</v>
          </cell>
          <cell r="K2969" t="str">
            <v>48E - per DOP website</v>
          </cell>
          <cell r="L2969">
            <v>41456</v>
          </cell>
          <cell r="M2969">
            <v>12639</v>
          </cell>
          <cell r="N2969" t="b">
            <v>1</v>
          </cell>
          <cell r="O2969">
            <v>4322</v>
          </cell>
        </row>
        <row r="2970">
          <cell r="E2970" t="str">
            <v>48ENMONTHLYACOALITION</v>
          </cell>
          <cell r="F2970" t="str">
            <v>48EN</v>
          </cell>
          <cell r="G2970" t="str">
            <v>Monthly</v>
          </cell>
          <cell r="H2970" t="str">
            <v>A</v>
          </cell>
          <cell r="I2970">
            <v>3430</v>
          </cell>
          <cell r="J2970" t="str">
            <v>Coalition</v>
          </cell>
          <cell r="K2970" t="str">
            <v>48E1 - per DOP website</v>
          </cell>
          <cell r="L2970">
            <v>41456</v>
          </cell>
          <cell r="M2970">
            <v>20250</v>
          </cell>
          <cell r="N2970" t="b">
            <v>1</v>
          </cell>
          <cell r="O2970">
            <v>3430</v>
          </cell>
        </row>
        <row r="2971">
          <cell r="E2971" t="str">
            <v>48ENMONTHLYANON-REPRESENTED STATE EMPLOYEES</v>
          </cell>
          <cell r="F2971" t="str">
            <v>48EN</v>
          </cell>
          <cell r="G2971" t="str">
            <v>Monthly</v>
          </cell>
          <cell r="H2971" t="str">
            <v>A</v>
          </cell>
          <cell r="I2971">
            <v>3430</v>
          </cell>
          <cell r="J2971" t="str">
            <v>Non-Represented State Employees</v>
          </cell>
          <cell r="K2971" t="str">
            <v>48EN - per DOP website</v>
          </cell>
          <cell r="L2971">
            <v>41456</v>
          </cell>
          <cell r="M2971">
            <v>14454</v>
          </cell>
          <cell r="N2971" t="b">
            <v>1</v>
          </cell>
          <cell r="O2971">
            <v>3430</v>
          </cell>
        </row>
        <row r="2972">
          <cell r="E2972" t="str">
            <v>48ENMONTHLYASERVICE EMPLOYEES INTERNATIONAL UNION DISTRICT 1199 NW</v>
          </cell>
          <cell r="F2972" t="str">
            <v>48EN</v>
          </cell>
          <cell r="G2972" t="str">
            <v>Monthly</v>
          </cell>
          <cell r="H2972" t="str">
            <v>A</v>
          </cell>
          <cell r="I2972">
            <v>3430</v>
          </cell>
          <cell r="J2972" t="str">
            <v>Service Employees International Union District 1199 NW</v>
          </cell>
          <cell r="K2972" t="str">
            <v>48E1 - per DOP website</v>
          </cell>
          <cell r="L2972">
            <v>41456</v>
          </cell>
          <cell r="M2972">
            <v>16386</v>
          </cell>
          <cell r="N2972" t="b">
            <v>1</v>
          </cell>
          <cell r="O2972">
            <v>3430</v>
          </cell>
        </row>
        <row r="2973">
          <cell r="E2973" t="str">
            <v>48ENMONTHLYATEAMSTERS LOCAL UNION NUMBER 117</v>
          </cell>
          <cell r="F2973" t="str">
            <v>48EN</v>
          </cell>
          <cell r="G2973" t="str">
            <v>Monthly</v>
          </cell>
          <cell r="H2973" t="str">
            <v>A</v>
          </cell>
          <cell r="I2973">
            <v>3475</v>
          </cell>
          <cell r="J2973" t="str">
            <v>Teamsters Local Union Number 117</v>
          </cell>
          <cell r="K2973" t="str">
            <v>48E2 - per DOP website</v>
          </cell>
          <cell r="L2973">
            <v>41456</v>
          </cell>
          <cell r="M2973">
            <v>22182</v>
          </cell>
          <cell r="N2973" t="b">
            <v>1</v>
          </cell>
          <cell r="O2973">
            <v>3475</v>
          </cell>
        </row>
        <row r="2974">
          <cell r="E2974" t="str">
            <v>48ENMONTHLYAWASHINGTON FEDERATION OF STATE EMPLOYEES</v>
          </cell>
          <cell r="F2974" t="str">
            <v>48EN</v>
          </cell>
          <cell r="G2974" t="str">
            <v>Monthly</v>
          </cell>
          <cell r="H2974" t="str">
            <v>A</v>
          </cell>
          <cell r="I2974">
            <v>3430</v>
          </cell>
          <cell r="J2974" t="str">
            <v>Washington Federation of State Employees</v>
          </cell>
          <cell r="K2974" t="str">
            <v>48E1 - per DOP website</v>
          </cell>
          <cell r="L2974">
            <v>41456</v>
          </cell>
          <cell r="M2974">
            <v>18318</v>
          </cell>
          <cell r="N2974" t="b">
            <v>1</v>
          </cell>
          <cell r="O2974">
            <v>3430</v>
          </cell>
        </row>
        <row r="2975">
          <cell r="E2975" t="str">
            <v>48ENMONTHLYBCOALITION</v>
          </cell>
          <cell r="F2975" t="str">
            <v>48EN</v>
          </cell>
          <cell r="G2975" t="str">
            <v>Monthly</v>
          </cell>
          <cell r="H2975" t="str">
            <v>B</v>
          </cell>
          <cell r="I2975">
            <v>3519</v>
          </cell>
          <cell r="J2975" t="str">
            <v>Coalition</v>
          </cell>
          <cell r="K2975" t="str">
            <v>48E1 - per DOP website</v>
          </cell>
          <cell r="L2975">
            <v>41456</v>
          </cell>
          <cell r="M2975">
            <v>20251</v>
          </cell>
          <cell r="N2975" t="b">
            <v>1</v>
          </cell>
          <cell r="O2975">
            <v>3519</v>
          </cell>
        </row>
        <row r="2976">
          <cell r="E2976" t="str">
            <v>48ENMONTHLYBNON-REPRESENTED STATE EMPLOYEES</v>
          </cell>
          <cell r="F2976" t="str">
            <v>48EN</v>
          </cell>
          <cell r="G2976" t="str">
            <v>Monthly</v>
          </cell>
          <cell r="H2976" t="str">
            <v>B</v>
          </cell>
          <cell r="I2976">
            <v>3519</v>
          </cell>
          <cell r="J2976" t="str">
            <v>Non-Represented State Employees</v>
          </cell>
          <cell r="K2976" t="str">
            <v>48EN - per DOP website</v>
          </cell>
          <cell r="L2976">
            <v>41456</v>
          </cell>
          <cell r="M2976">
            <v>14455</v>
          </cell>
          <cell r="N2976" t="b">
            <v>1</v>
          </cell>
          <cell r="O2976">
            <v>3519</v>
          </cell>
        </row>
        <row r="2977">
          <cell r="E2977" t="str">
            <v>48ENMONTHLYBSERVICE EMPLOYEES INTERNATIONAL UNION DISTRICT 1199 NW</v>
          </cell>
          <cell r="F2977" t="str">
            <v>48EN</v>
          </cell>
          <cell r="G2977" t="str">
            <v>Monthly</v>
          </cell>
          <cell r="H2977" t="str">
            <v>B</v>
          </cell>
          <cell r="I2977">
            <v>3519</v>
          </cell>
          <cell r="J2977" t="str">
            <v>Service Employees International Union District 1199 NW</v>
          </cell>
          <cell r="K2977" t="str">
            <v>48E1 - per DOP website</v>
          </cell>
          <cell r="L2977">
            <v>41456</v>
          </cell>
          <cell r="M2977">
            <v>16387</v>
          </cell>
          <cell r="N2977" t="b">
            <v>1</v>
          </cell>
          <cell r="O2977">
            <v>3519</v>
          </cell>
        </row>
        <row r="2978">
          <cell r="E2978" t="str">
            <v>48ENMONTHLYBTEAMSTERS LOCAL UNION NUMBER 117</v>
          </cell>
          <cell r="F2978" t="str">
            <v>48EN</v>
          </cell>
          <cell r="G2978" t="str">
            <v>Monthly</v>
          </cell>
          <cell r="H2978" t="str">
            <v>B</v>
          </cell>
          <cell r="I2978">
            <v>3563</v>
          </cell>
          <cell r="J2978" t="str">
            <v>Teamsters Local Union Number 117</v>
          </cell>
          <cell r="K2978" t="str">
            <v>48E2 - per DOP website</v>
          </cell>
          <cell r="L2978">
            <v>41456</v>
          </cell>
          <cell r="M2978">
            <v>22183</v>
          </cell>
          <cell r="N2978" t="b">
            <v>1</v>
          </cell>
          <cell r="O2978">
            <v>3563</v>
          </cell>
        </row>
        <row r="2979">
          <cell r="E2979" t="str">
            <v>48ENMONTHLYBWASHINGTON FEDERATION OF STATE EMPLOYEES</v>
          </cell>
          <cell r="F2979" t="str">
            <v>48EN</v>
          </cell>
          <cell r="G2979" t="str">
            <v>Monthly</v>
          </cell>
          <cell r="H2979" t="str">
            <v>B</v>
          </cell>
          <cell r="I2979">
            <v>3519</v>
          </cell>
          <cell r="J2979" t="str">
            <v>Washington Federation of State Employees</v>
          </cell>
          <cell r="K2979" t="str">
            <v>48E1 - per DOP website</v>
          </cell>
          <cell r="L2979">
            <v>41456</v>
          </cell>
          <cell r="M2979">
            <v>18319</v>
          </cell>
          <cell r="N2979" t="b">
            <v>1</v>
          </cell>
          <cell r="O2979">
            <v>3519</v>
          </cell>
        </row>
        <row r="2980">
          <cell r="E2980" t="str">
            <v>48ENMONTHLYCCOALITION</v>
          </cell>
          <cell r="F2980" t="str">
            <v>48EN</v>
          </cell>
          <cell r="G2980" t="str">
            <v>Monthly</v>
          </cell>
          <cell r="H2980" t="str">
            <v>C</v>
          </cell>
          <cell r="I2980">
            <v>3607</v>
          </cell>
          <cell r="J2980" t="str">
            <v>Coalition</v>
          </cell>
          <cell r="K2980" t="str">
            <v>48E1 - per DOP website</v>
          </cell>
          <cell r="L2980">
            <v>41456</v>
          </cell>
          <cell r="M2980">
            <v>20252</v>
          </cell>
          <cell r="N2980" t="b">
            <v>1</v>
          </cell>
          <cell r="O2980">
            <v>3607</v>
          </cell>
        </row>
        <row r="2981">
          <cell r="E2981" t="str">
            <v>48ENMONTHLYCNON-REPRESENTED STATE EMPLOYEES</v>
          </cell>
          <cell r="F2981" t="str">
            <v>48EN</v>
          </cell>
          <cell r="G2981" t="str">
            <v>Monthly</v>
          </cell>
          <cell r="H2981" t="str">
            <v>C</v>
          </cell>
          <cell r="I2981">
            <v>3607</v>
          </cell>
          <cell r="J2981" t="str">
            <v>Non-Represented State Employees</v>
          </cell>
          <cell r="K2981" t="str">
            <v>48EN - per DOP website</v>
          </cell>
          <cell r="L2981">
            <v>41456</v>
          </cell>
          <cell r="M2981">
            <v>14456</v>
          </cell>
          <cell r="N2981" t="b">
            <v>1</v>
          </cell>
          <cell r="O2981">
            <v>3607</v>
          </cell>
        </row>
        <row r="2982">
          <cell r="E2982" t="str">
            <v>48ENMONTHLYCSERVICE EMPLOYEES INTERNATIONAL UNION DISTRICT 1199 NW</v>
          </cell>
          <cell r="F2982" t="str">
            <v>48EN</v>
          </cell>
          <cell r="G2982" t="str">
            <v>Monthly</v>
          </cell>
          <cell r="H2982" t="str">
            <v>C</v>
          </cell>
          <cell r="I2982">
            <v>3607</v>
          </cell>
          <cell r="J2982" t="str">
            <v>Service Employees International Union District 1199 NW</v>
          </cell>
          <cell r="K2982" t="str">
            <v>48E1 - per DOP website</v>
          </cell>
          <cell r="L2982">
            <v>41456</v>
          </cell>
          <cell r="M2982">
            <v>16388</v>
          </cell>
          <cell r="N2982" t="b">
            <v>1</v>
          </cell>
          <cell r="O2982">
            <v>3607</v>
          </cell>
        </row>
        <row r="2983">
          <cell r="E2983" t="str">
            <v>48ENMONTHLYCTEAMSTERS LOCAL UNION NUMBER 117</v>
          </cell>
          <cell r="F2983" t="str">
            <v>48EN</v>
          </cell>
          <cell r="G2983" t="str">
            <v>Monthly</v>
          </cell>
          <cell r="H2983" t="str">
            <v>C</v>
          </cell>
          <cell r="I2983">
            <v>3653</v>
          </cell>
          <cell r="J2983" t="str">
            <v>Teamsters Local Union Number 117</v>
          </cell>
          <cell r="K2983" t="str">
            <v>48E2 - per DOP website</v>
          </cell>
          <cell r="L2983">
            <v>41456</v>
          </cell>
          <cell r="M2983">
            <v>22184</v>
          </cell>
          <cell r="N2983" t="b">
            <v>1</v>
          </cell>
          <cell r="O2983">
            <v>3653</v>
          </cell>
        </row>
        <row r="2984">
          <cell r="E2984" t="str">
            <v>48ENMONTHLYCWASHINGTON FEDERATION OF STATE EMPLOYEES</v>
          </cell>
          <cell r="F2984" t="str">
            <v>48EN</v>
          </cell>
          <cell r="G2984" t="str">
            <v>Monthly</v>
          </cell>
          <cell r="H2984" t="str">
            <v>C</v>
          </cell>
          <cell r="I2984">
            <v>3607</v>
          </cell>
          <cell r="J2984" t="str">
            <v>Washington Federation of State Employees</v>
          </cell>
          <cell r="K2984" t="str">
            <v>48E1 - per DOP website</v>
          </cell>
          <cell r="L2984">
            <v>41456</v>
          </cell>
          <cell r="M2984">
            <v>18320</v>
          </cell>
          <cell r="N2984" t="b">
            <v>1</v>
          </cell>
          <cell r="O2984">
            <v>3607</v>
          </cell>
        </row>
        <row r="2985">
          <cell r="E2985" t="str">
            <v>48ENMONTHLYDCOALITION</v>
          </cell>
          <cell r="F2985" t="str">
            <v>48EN</v>
          </cell>
          <cell r="G2985" t="str">
            <v>Monthly</v>
          </cell>
          <cell r="H2985" t="str">
            <v>D</v>
          </cell>
          <cell r="I2985">
            <v>3696</v>
          </cell>
          <cell r="J2985" t="str">
            <v>Coalition</v>
          </cell>
          <cell r="K2985" t="str">
            <v>48E1 - per DOP website</v>
          </cell>
          <cell r="L2985">
            <v>41456</v>
          </cell>
          <cell r="M2985">
            <v>20253</v>
          </cell>
          <cell r="N2985" t="b">
            <v>1</v>
          </cell>
          <cell r="O2985">
            <v>3696</v>
          </cell>
        </row>
        <row r="2986">
          <cell r="E2986" t="str">
            <v>48ENMONTHLYDNON-REPRESENTED STATE EMPLOYEES</v>
          </cell>
          <cell r="F2986" t="str">
            <v>48EN</v>
          </cell>
          <cell r="G2986" t="str">
            <v>Monthly</v>
          </cell>
          <cell r="H2986" t="str">
            <v>D</v>
          </cell>
          <cell r="I2986">
            <v>3696</v>
          </cell>
          <cell r="J2986" t="str">
            <v>Non-Represented State Employees</v>
          </cell>
          <cell r="K2986" t="str">
            <v>48EN - per DOP website</v>
          </cell>
          <cell r="L2986">
            <v>41456</v>
          </cell>
          <cell r="M2986">
            <v>14457</v>
          </cell>
          <cell r="N2986" t="b">
            <v>1</v>
          </cell>
          <cell r="O2986">
            <v>3696</v>
          </cell>
        </row>
        <row r="2987">
          <cell r="E2987" t="str">
            <v>48ENMONTHLYDSERVICE EMPLOYEES INTERNATIONAL UNION DISTRICT 1199 NW</v>
          </cell>
          <cell r="F2987" t="str">
            <v>48EN</v>
          </cell>
          <cell r="G2987" t="str">
            <v>Monthly</v>
          </cell>
          <cell r="H2987" t="str">
            <v>D</v>
          </cell>
          <cell r="I2987">
            <v>3696</v>
          </cell>
          <cell r="J2987" t="str">
            <v>Service Employees International Union District 1199 NW</v>
          </cell>
          <cell r="K2987" t="str">
            <v>48E1 - per DOP website</v>
          </cell>
          <cell r="L2987">
            <v>41456</v>
          </cell>
          <cell r="M2987">
            <v>16389</v>
          </cell>
          <cell r="N2987" t="b">
            <v>1</v>
          </cell>
          <cell r="O2987">
            <v>3696</v>
          </cell>
        </row>
        <row r="2988">
          <cell r="E2988" t="str">
            <v>48ENMONTHLYDTEAMSTERS LOCAL UNION NUMBER 117</v>
          </cell>
          <cell r="F2988" t="str">
            <v>48EN</v>
          </cell>
          <cell r="G2988" t="str">
            <v>Monthly</v>
          </cell>
          <cell r="H2988" t="str">
            <v>D</v>
          </cell>
          <cell r="I2988">
            <v>3744</v>
          </cell>
          <cell r="J2988" t="str">
            <v>Teamsters Local Union Number 117</v>
          </cell>
          <cell r="K2988" t="str">
            <v>48E2 - per DOP website</v>
          </cell>
          <cell r="L2988">
            <v>41456</v>
          </cell>
          <cell r="M2988">
            <v>22185</v>
          </cell>
          <cell r="N2988" t="b">
            <v>1</v>
          </cell>
          <cell r="O2988">
            <v>3744</v>
          </cell>
        </row>
        <row r="2989">
          <cell r="E2989" t="str">
            <v>48ENMONTHLYDWASHINGTON FEDERATION OF STATE EMPLOYEES</v>
          </cell>
          <cell r="F2989" t="str">
            <v>48EN</v>
          </cell>
          <cell r="G2989" t="str">
            <v>Monthly</v>
          </cell>
          <cell r="H2989" t="str">
            <v>D</v>
          </cell>
          <cell r="I2989">
            <v>3696</v>
          </cell>
          <cell r="J2989" t="str">
            <v>Washington Federation of State Employees</v>
          </cell>
          <cell r="K2989" t="str">
            <v>48E1 - per DOP website</v>
          </cell>
          <cell r="L2989">
            <v>41456</v>
          </cell>
          <cell r="M2989">
            <v>18321</v>
          </cell>
          <cell r="N2989" t="b">
            <v>1</v>
          </cell>
          <cell r="O2989">
            <v>3696</v>
          </cell>
        </row>
        <row r="2990">
          <cell r="E2990" t="str">
            <v>48ENMONTHLYECOALITION</v>
          </cell>
          <cell r="F2990" t="str">
            <v>48EN</v>
          </cell>
          <cell r="G2990" t="str">
            <v>Monthly</v>
          </cell>
          <cell r="H2990" t="str">
            <v>E</v>
          </cell>
          <cell r="I2990">
            <v>3791</v>
          </cell>
          <cell r="J2990" t="str">
            <v>Coalition</v>
          </cell>
          <cell r="K2990" t="str">
            <v>48E1 - per DOP website</v>
          </cell>
          <cell r="L2990">
            <v>41456</v>
          </cell>
          <cell r="M2990">
            <v>20254</v>
          </cell>
          <cell r="N2990" t="b">
            <v>1</v>
          </cell>
          <cell r="O2990">
            <v>3791</v>
          </cell>
        </row>
        <row r="2991">
          <cell r="E2991" t="str">
            <v>48ENMONTHLYENON-REPRESENTED STATE EMPLOYEES</v>
          </cell>
          <cell r="F2991" t="str">
            <v>48EN</v>
          </cell>
          <cell r="G2991" t="str">
            <v>Monthly</v>
          </cell>
          <cell r="H2991" t="str">
            <v>E</v>
          </cell>
          <cell r="I2991">
            <v>3791</v>
          </cell>
          <cell r="J2991" t="str">
            <v>Non-Represented State Employees</v>
          </cell>
          <cell r="K2991" t="str">
            <v>48EN - per DOP website</v>
          </cell>
          <cell r="L2991">
            <v>41456</v>
          </cell>
          <cell r="M2991">
            <v>14458</v>
          </cell>
          <cell r="N2991" t="b">
            <v>1</v>
          </cell>
          <cell r="O2991">
            <v>3791</v>
          </cell>
        </row>
        <row r="2992">
          <cell r="E2992" t="str">
            <v>48ENMONTHLYESERVICE EMPLOYEES INTERNATIONAL UNION DISTRICT 1199 NW</v>
          </cell>
          <cell r="F2992" t="str">
            <v>48EN</v>
          </cell>
          <cell r="G2992" t="str">
            <v>Monthly</v>
          </cell>
          <cell r="H2992" t="str">
            <v>E</v>
          </cell>
          <cell r="I2992">
            <v>3791</v>
          </cell>
          <cell r="J2992" t="str">
            <v>Service Employees International Union District 1199 NW</v>
          </cell>
          <cell r="K2992" t="str">
            <v>48E1 - per DOP website</v>
          </cell>
          <cell r="L2992">
            <v>41456</v>
          </cell>
          <cell r="M2992">
            <v>16390</v>
          </cell>
          <cell r="N2992" t="b">
            <v>1</v>
          </cell>
          <cell r="O2992">
            <v>3791</v>
          </cell>
        </row>
        <row r="2993">
          <cell r="E2993" t="str">
            <v>48ENMONTHLYETEAMSTERS LOCAL UNION NUMBER 117</v>
          </cell>
          <cell r="F2993" t="str">
            <v>48EN</v>
          </cell>
          <cell r="G2993" t="str">
            <v>Monthly</v>
          </cell>
          <cell r="H2993" t="str">
            <v>E</v>
          </cell>
          <cell r="I2993">
            <v>3840</v>
          </cell>
          <cell r="J2993" t="str">
            <v>Teamsters Local Union Number 117</v>
          </cell>
          <cell r="K2993" t="str">
            <v>48E2 - per DOP website</v>
          </cell>
          <cell r="L2993">
            <v>41456</v>
          </cell>
          <cell r="M2993">
            <v>22186</v>
          </cell>
          <cell r="N2993" t="b">
            <v>1</v>
          </cell>
          <cell r="O2993">
            <v>3840</v>
          </cell>
        </row>
        <row r="2994">
          <cell r="E2994" t="str">
            <v>48ENMONTHLYEWASHINGTON FEDERATION OF STATE EMPLOYEES</v>
          </cell>
          <cell r="F2994" t="str">
            <v>48EN</v>
          </cell>
          <cell r="G2994" t="str">
            <v>Monthly</v>
          </cell>
          <cell r="H2994" t="str">
            <v>E</v>
          </cell>
          <cell r="I2994">
            <v>3791</v>
          </cell>
          <cell r="J2994" t="str">
            <v>Washington Federation of State Employees</v>
          </cell>
          <cell r="K2994" t="str">
            <v>48E1 - per DOP website</v>
          </cell>
          <cell r="L2994">
            <v>41456</v>
          </cell>
          <cell r="M2994">
            <v>18322</v>
          </cell>
          <cell r="N2994" t="b">
            <v>1</v>
          </cell>
          <cell r="O2994">
            <v>3791</v>
          </cell>
        </row>
        <row r="2995">
          <cell r="E2995" t="str">
            <v>48ENMONTHLYFCOALITION</v>
          </cell>
          <cell r="F2995" t="str">
            <v>48EN</v>
          </cell>
          <cell r="G2995" t="str">
            <v>Monthly</v>
          </cell>
          <cell r="H2995" t="str">
            <v>F</v>
          </cell>
          <cell r="I2995">
            <v>3881</v>
          </cell>
          <cell r="J2995" t="str">
            <v>Coalition</v>
          </cell>
          <cell r="K2995" t="str">
            <v>48E1 - per DOP website</v>
          </cell>
          <cell r="L2995">
            <v>41456</v>
          </cell>
          <cell r="M2995">
            <v>20255</v>
          </cell>
          <cell r="N2995" t="b">
            <v>1</v>
          </cell>
          <cell r="O2995">
            <v>3881</v>
          </cell>
        </row>
        <row r="2996">
          <cell r="E2996" t="str">
            <v>48ENMONTHLYFNON-REPRESENTED STATE EMPLOYEES</v>
          </cell>
          <cell r="F2996" t="str">
            <v>48EN</v>
          </cell>
          <cell r="G2996" t="str">
            <v>Monthly</v>
          </cell>
          <cell r="H2996" t="str">
            <v>F</v>
          </cell>
          <cell r="I2996">
            <v>3881</v>
          </cell>
          <cell r="J2996" t="str">
            <v>Non-Represented State Employees</v>
          </cell>
          <cell r="K2996" t="str">
            <v>48EN - per DOP website</v>
          </cell>
          <cell r="L2996">
            <v>41456</v>
          </cell>
          <cell r="M2996">
            <v>14459</v>
          </cell>
          <cell r="N2996" t="b">
            <v>1</v>
          </cell>
          <cell r="O2996">
            <v>3881</v>
          </cell>
        </row>
        <row r="2997">
          <cell r="E2997" t="str">
            <v>48ENMONTHLYFSERVICE EMPLOYEES INTERNATIONAL UNION DISTRICT 1199 NW</v>
          </cell>
          <cell r="F2997" t="str">
            <v>48EN</v>
          </cell>
          <cell r="G2997" t="str">
            <v>Monthly</v>
          </cell>
          <cell r="H2997" t="str">
            <v>F</v>
          </cell>
          <cell r="I2997">
            <v>3881</v>
          </cell>
          <cell r="J2997" t="str">
            <v>Service Employees International Union District 1199 NW</v>
          </cell>
          <cell r="K2997" t="str">
            <v>48E1 - per DOP website</v>
          </cell>
          <cell r="L2997">
            <v>41456</v>
          </cell>
          <cell r="M2997">
            <v>16391</v>
          </cell>
          <cell r="N2997" t="b">
            <v>1</v>
          </cell>
          <cell r="O2997">
            <v>3881</v>
          </cell>
        </row>
        <row r="2998">
          <cell r="E2998" t="str">
            <v>48ENMONTHLYFTEAMSTERS LOCAL UNION NUMBER 117</v>
          </cell>
          <cell r="F2998" t="str">
            <v>48EN</v>
          </cell>
          <cell r="G2998" t="str">
            <v>Monthly</v>
          </cell>
          <cell r="H2998" t="str">
            <v>F</v>
          </cell>
          <cell r="I2998">
            <v>3930</v>
          </cell>
          <cell r="J2998" t="str">
            <v>Teamsters Local Union Number 117</v>
          </cell>
          <cell r="K2998" t="str">
            <v>48E2 - per DOP website</v>
          </cell>
          <cell r="L2998">
            <v>41456</v>
          </cell>
          <cell r="M2998">
            <v>22187</v>
          </cell>
          <cell r="N2998" t="b">
            <v>1</v>
          </cell>
          <cell r="O2998">
            <v>3930</v>
          </cell>
        </row>
        <row r="2999">
          <cell r="E2999" t="str">
            <v>48ENMONTHLYFWASHINGTON FEDERATION OF STATE EMPLOYEES</v>
          </cell>
          <cell r="F2999" t="str">
            <v>48EN</v>
          </cell>
          <cell r="G2999" t="str">
            <v>Monthly</v>
          </cell>
          <cell r="H2999" t="str">
            <v>F</v>
          </cell>
          <cell r="I2999">
            <v>3881</v>
          </cell>
          <cell r="J2999" t="str">
            <v>Washington Federation of State Employees</v>
          </cell>
          <cell r="K2999" t="str">
            <v>48E1 - per DOP website</v>
          </cell>
          <cell r="L2999">
            <v>41456</v>
          </cell>
          <cell r="M2999">
            <v>18323</v>
          </cell>
          <cell r="N2999" t="b">
            <v>1</v>
          </cell>
          <cell r="O2999">
            <v>3881</v>
          </cell>
        </row>
        <row r="3000">
          <cell r="E3000" t="str">
            <v>48ENMONTHLYGCOALITION</v>
          </cell>
          <cell r="F3000" t="str">
            <v>48EN</v>
          </cell>
          <cell r="G3000" t="str">
            <v>Monthly</v>
          </cell>
          <cell r="H3000" t="str">
            <v>G</v>
          </cell>
          <cell r="I3000">
            <v>3979</v>
          </cell>
          <cell r="J3000" t="str">
            <v>Coalition</v>
          </cell>
          <cell r="K3000" t="str">
            <v>48E1 - per DOP website</v>
          </cell>
          <cell r="L3000">
            <v>41456</v>
          </cell>
          <cell r="M3000">
            <v>20256</v>
          </cell>
          <cell r="N3000" t="b">
            <v>1</v>
          </cell>
          <cell r="O3000">
            <v>3979</v>
          </cell>
        </row>
        <row r="3001">
          <cell r="E3001" t="str">
            <v>48ENMONTHLYGNON-REPRESENTED STATE EMPLOYEES</v>
          </cell>
          <cell r="F3001" t="str">
            <v>48EN</v>
          </cell>
          <cell r="G3001" t="str">
            <v>Monthly</v>
          </cell>
          <cell r="H3001" t="str">
            <v>G</v>
          </cell>
          <cell r="I3001">
            <v>3979</v>
          </cell>
          <cell r="J3001" t="str">
            <v>Non-Represented State Employees</v>
          </cell>
          <cell r="K3001" t="str">
            <v>48EN - per DOP website</v>
          </cell>
          <cell r="L3001">
            <v>41456</v>
          </cell>
          <cell r="M3001">
            <v>14460</v>
          </cell>
          <cell r="N3001" t="b">
            <v>1</v>
          </cell>
          <cell r="O3001">
            <v>3979</v>
          </cell>
        </row>
        <row r="3002">
          <cell r="E3002" t="str">
            <v>48ENMONTHLYGSERVICE EMPLOYEES INTERNATIONAL UNION DISTRICT 1199 NW</v>
          </cell>
          <cell r="F3002" t="str">
            <v>48EN</v>
          </cell>
          <cell r="G3002" t="str">
            <v>Monthly</v>
          </cell>
          <cell r="H3002" t="str">
            <v>G</v>
          </cell>
          <cell r="I3002">
            <v>3979</v>
          </cell>
          <cell r="J3002" t="str">
            <v>Service Employees International Union District 1199 NW</v>
          </cell>
          <cell r="K3002" t="str">
            <v>48E1 - per DOP website</v>
          </cell>
          <cell r="L3002">
            <v>41456</v>
          </cell>
          <cell r="M3002">
            <v>16392</v>
          </cell>
          <cell r="N3002" t="b">
            <v>1</v>
          </cell>
          <cell r="O3002">
            <v>3979</v>
          </cell>
        </row>
        <row r="3003">
          <cell r="E3003" t="str">
            <v>48ENMONTHLYGTEAMSTERS LOCAL UNION NUMBER 117</v>
          </cell>
          <cell r="F3003" t="str">
            <v>48EN</v>
          </cell>
          <cell r="G3003" t="str">
            <v>Monthly</v>
          </cell>
          <cell r="H3003" t="str">
            <v>G</v>
          </cell>
          <cell r="I3003">
            <v>4029</v>
          </cell>
          <cell r="J3003" t="str">
            <v>Teamsters Local Union Number 117</v>
          </cell>
          <cell r="K3003" t="str">
            <v>48E2 - per DOP website</v>
          </cell>
          <cell r="L3003">
            <v>41456</v>
          </cell>
          <cell r="M3003">
            <v>22188</v>
          </cell>
          <cell r="N3003" t="b">
            <v>1</v>
          </cell>
          <cell r="O3003">
            <v>4029</v>
          </cell>
        </row>
        <row r="3004">
          <cell r="E3004" t="str">
            <v>48ENMONTHLYGWASHINGTON FEDERATION OF STATE EMPLOYEES</v>
          </cell>
          <cell r="F3004" t="str">
            <v>48EN</v>
          </cell>
          <cell r="G3004" t="str">
            <v>Monthly</v>
          </cell>
          <cell r="H3004" t="str">
            <v>G</v>
          </cell>
          <cell r="I3004">
            <v>3979</v>
          </cell>
          <cell r="J3004" t="str">
            <v>Washington Federation of State Employees</v>
          </cell>
          <cell r="K3004" t="str">
            <v>48E1 - per DOP website</v>
          </cell>
          <cell r="L3004">
            <v>41456</v>
          </cell>
          <cell r="M3004">
            <v>18324</v>
          </cell>
          <cell r="N3004" t="b">
            <v>1</v>
          </cell>
          <cell r="O3004">
            <v>3979</v>
          </cell>
        </row>
        <row r="3005">
          <cell r="E3005" t="str">
            <v>48ENMONTHLYHCOALITION</v>
          </cell>
          <cell r="F3005" t="str">
            <v>48EN</v>
          </cell>
          <cell r="G3005" t="str">
            <v>Monthly</v>
          </cell>
          <cell r="H3005" t="str">
            <v>H</v>
          </cell>
          <cell r="I3005">
            <v>4079</v>
          </cell>
          <cell r="J3005" t="str">
            <v>Coalition</v>
          </cell>
          <cell r="K3005" t="str">
            <v>48E1 - per DOP website</v>
          </cell>
          <cell r="L3005">
            <v>41456</v>
          </cell>
          <cell r="M3005">
            <v>20257</v>
          </cell>
          <cell r="N3005" t="b">
            <v>1</v>
          </cell>
          <cell r="O3005">
            <v>4079</v>
          </cell>
        </row>
        <row r="3006">
          <cell r="E3006" t="str">
            <v>48ENMONTHLYHNON-REPRESENTED STATE EMPLOYEES</v>
          </cell>
          <cell r="F3006" t="str">
            <v>48EN</v>
          </cell>
          <cell r="G3006" t="str">
            <v>Monthly</v>
          </cell>
          <cell r="H3006" t="str">
            <v>H</v>
          </cell>
          <cell r="I3006">
            <v>4079</v>
          </cell>
          <cell r="J3006" t="str">
            <v>Non-Represented State Employees</v>
          </cell>
          <cell r="K3006" t="str">
            <v>48EN - per DOP website</v>
          </cell>
          <cell r="L3006">
            <v>41456</v>
          </cell>
          <cell r="M3006">
            <v>14461</v>
          </cell>
          <cell r="N3006" t="b">
            <v>1</v>
          </cell>
          <cell r="O3006">
            <v>4079</v>
          </cell>
        </row>
        <row r="3007">
          <cell r="E3007" t="str">
            <v>48ENMONTHLYHSERVICE EMPLOYEES INTERNATIONAL UNION DISTRICT 1199 NW</v>
          </cell>
          <cell r="F3007" t="str">
            <v>48EN</v>
          </cell>
          <cell r="G3007" t="str">
            <v>Monthly</v>
          </cell>
          <cell r="H3007" t="str">
            <v>H</v>
          </cell>
          <cell r="I3007">
            <v>4079</v>
          </cell>
          <cell r="J3007" t="str">
            <v>Service Employees International Union District 1199 NW</v>
          </cell>
          <cell r="K3007" t="str">
            <v>48E1 - per DOP website</v>
          </cell>
          <cell r="L3007">
            <v>41456</v>
          </cell>
          <cell r="M3007">
            <v>16393</v>
          </cell>
          <cell r="N3007" t="b">
            <v>1</v>
          </cell>
          <cell r="O3007">
            <v>4079</v>
          </cell>
        </row>
        <row r="3008">
          <cell r="E3008" t="str">
            <v>48ENMONTHLYHTEAMSTERS LOCAL UNION NUMBER 117</v>
          </cell>
          <cell r="F3008" t="str">
            <v>48EN</v>
          </cell>
          <cell r="G3008" t="str">
            <v>Monthly</v>
          </cell>
          <cell r="H3008" t="str">
            <v>H</v>
          </cell>
          <cell r="I3008">
            <v>4132</v>
          </cell>
          <cell r="J3008" t="str">
            <v>Teamsters Local Union Number 117</v>
          </cell>
          <cell r="K3008" t="str">
            <v>48E2 - per DOP website</v>
          </cell>
          <cell r="L3008">
            <v>41456</v>
          </cell>
          <cell r="M3008">
            <v>22189</v>
          </cell>
          <cell r="N3008" t="b">
            <v>1</v>
          </cell>
          <cell r="O3008">
            <v>4132</v>
          </cell>
        </row>
        <row r="3009">
          <cell r="E3009" t="str">
            <v>48ENMONTHLYHWASHINGTON FEDERATION OF STATE EMPLOYEES</v>
          </cell>
          <cell r="F3009" t="str">
            <v>48EN</v>
          </cell>
          <cell r="G3009" t="str">
            <v>Monthly</v>
          </cell>
          <cell r="H3009" t="str">
            <v>H</v>
          </cell>
          <cell r="I3009">
            <v>4079</v>
          </cell>
          <cell r="J3009" t="str">
            <v>Washington Federation of State Employees</v>
          </cell>
          <cell r="K3009" t="str">
            <v>48E1 - per DOP website</v>
          </cell>
          <cell r="L3009">
            <v>41456</v>
          </cell>
          <cell r="M3009">
            <v>18325</v>
          </cell>
          <cell r="N3009" t="b">
            <v>1</v>
          </cell>
          <cell r="O3009">
            <v>4079</v>
          </cell>
        </row>
        <row r="3010">
          <cell r="E3010" t="str">
            <v>48ENMONTHLYICOALITION</v>
          </cell>
          <cell r="F3010" t="str">
            <v>48EN</v>
          </cell>
          <cell r="G3010" t="str">
            <v>Monthly</v>
          </cell>
          <cell r="H3010" t="str">
            <v>I</v>
          </cell>
          <cell r="I3010">
            <v>4182</v>
          </cell>
          <cell r="J3010" t="str">
            <v>Coalition</v>
          </cell>
          <cell r="K3010" t="str">
            <v>48E1 - per DOP website</v>
          </cell>
          <cell r="L3010">
            <v>41456</v>
          </cell>
          <cell r="M3010">
            <v>20258</v>
          </cell>
          <cell r="N3010" t="b">
            <v>1</v>
          </cell>
          <cell r="O3010">
            <v>4182</v>
          </cell>
        </row>
        <row r="3011">
          <cell r="E3011" t="str">
            <v>48ENMONTHLYINON-REPRESENTED STATE EMPLOYEES</v>
          </cell>
          <cell r="F3011" t="str">
            <v>48EN</v>
          </cell>
          <cell r="G3011" t="str">
            <v>Monthly</v>
          </cell>
          <cell r="H3011" t="str">
            <v>I</v>
          </cell>
          <cell r="I3011">
            <v>4182</v>
          </cell>
          <cell r="J3011" t="str">
            <v>Non-Represented State Employees</v>
          </cell>
          <cell r="K3011" t="str">
            <v>48EN - per DOP website</v>
          </cell>
          <cell r="L3011">
            <v>41456</v>
          </cell>
          <cell r="M3011">
            <v>14462</v>
          </cell>
          <cell r="N3011" t="b">
            <v>1</v>
          </cell>
          <cell r="O3011">
            <v>4182</v>
          </cell>
        </row>
        <row r="3012">
          <cell r="E3012" t="str">
            <v>48ENMONTHLYISERVICE EMPLOYEES INTERNATIONAL UNION DISTRICT 1199 NW</v>
          </cell>
          <cell r="F3012" t="str">
            <v>48EN</v>
          </cell>
          <cell r="G3012" t="str">
            <v>Monthly</v>
          </cell>
          <cell r="H3012" t="str">
            <v>I</v>
          </cell>
          <cell r="I3012">
            <v>4182</v>
          </cell>
          <cell r="J3012" t="str">
            <v>Service Employees International Union District 1199 NW</v>
          </cell>
          <cell r="K3012" t="str">
            <v>48E1 - per DOP website</v>
          </cell>
          <cell r="L3012">
            <v>41456</v>
          </cell>
          <cell r="M3012">
            <v>16394</v>
          </cell>
          <cell r="N3012" t="b">
            <v>1</v>
          </cell>
          <cell r="O3012">
            <v>4182</v>
          </cell>
        </row>
        <row r="3013">
          <cell r="E3013" t="str">
            <v>48ENMONTHLYITEAMSTERS LOCAL UNION NUMBER 117</v>
          </cell>
          <cell r="F3013" t="str">
            <v>48EN</v>
          </cell>
          <cell r="G3013" t="str">
            <v>Monthly</v>
          </cell>
          <cell r="H3013" t="str">
            <v>I</v>
          </cell>
          <cell r="I3013">
            <v>4235</v>
          </cell>
          <cell r="J3013" t="str">
            <v>Teamsters Local Union Number 117</v>
          </cell>
          <cell r="K3013" t="str">
            <v>48E2 - per DOP website</v>
          </cell>
          <cell r="L3013">
            <v>41456</v>
          </cell>
          <cell r="M3013">
            <v>22190</v>
          </cell>
          <cell r="N3013" t="b">
            <v>1</v>
          </cell>
          <cell r="O3013">
            <v>4235</v>
          </cell>
        </row>
        <row r="3014">
          <cell r="E3014" t="str">
            <v>48ENMONTHLYIWASHINGTON FEDERATION OF STATE EMPLOYEES</v>
          </cell>
          <cell r="F3014" t="str">
            <v>48EN</v>
          </cell>
          <cell r="G3014" t="str">
            <v>Monthly</v>
          </cell>
          <cell r="H3014" t="str">
            <v>I</v>
          </cell>
          <cell r="I3014">
            <v>4182</v>
          </cell>
          <cell r="J3014" t="str">
            <v>Washington Federation of State Employees</v>
          </cell>
          <cell r="K3014" t="str">
            <v>48E1 - per DOP website</v>
          </cell>
          <cell r="L3014">
            <v>41456</v>
          </cell>
          <cell r="M3014">
            <v>18326</v>
          </cell>
          <cell r="N3014" t="b">
            <v>1</v>
          </cell>
          <cell r="O3014">
            <v>4182</v>
          </cell>
        </row>
        <row r="3015">
          <cell r="E3015" t="str">
            <v>48ENMONTHLYJCOALITION</v>
          </cell>
          <cell r="F3015" t="str">
            <v>48EN</v>
          </cell>
          <cell r="G3015" t="str">
            <v>Monthly</v>
          </cell>
          <cell r="H3015" t="str">
            <v>J</v>
          </cell>
          <cell r="I3015">
            <v>4288</v>
          </cell>
          <cell r="J3015" t="str">
            <v>Coalition</v>
          </cell>
          <cell r="K3015" t="str">
            <v>48E1 - per DOP website</v>
          </cell>
          <cell r="L3015">
            <v>41456</v>
          </cell>
          <cell r="M3015">
            <v>20259</v>
          </cell>
          <cell r="N3015" t="b">
            <v>1</v>
          </cell>
          <cell r="O3015">
            <v>4288</v>
          </cell>
        </row>
        <row r="3016">
          <cell r="E3016" t="str">
            <v>48ENMONTHLYJNON-REPRESENTED STATE EMPLOYEES</v>
          </cell>
          <cell r="F3016" t="str">
            <v>48EN</v>
          </cell>
          <cell r="G3016" t="str">
            <v>Monthly</v>
          </cell>
          <cell r="H3016" t="str">
            <v>J</v>
          </cell>
          <cell r="I3016">
            <v>4288</v>
          </cell>
          <cell r="J3016" t="str">
            <v>Non-Represented State Employees</v>
          </cell>
          <cell r="K3016" t="str">
            <v>48EN - per DOP website</v>
          </cell>
          <cell r="L3016">
            <v>41456</v>
          </cell>
          <cell r="M3016">
            <v>14463</v>
          </cell>
          <cell r="N3016" t="b">
            <v>1</v>
          </cell>
          <cell r="O3016">
            <v>4288</v>
          </cell>
        </row>
        <row r="3017">
          <cell r="E3017" t="str">
            <v>48ENMONTHLYJSERVICE EMPLOYEES INTERNATIONAL UNION DISTRICT 1199 NW</v>
          </cell>
          <cell r="F3017" t="str">
            <v>48EN</v>
          </cell>
          <cell r="G3017" t="str">
            <v>Monthly</v>
          </cell>
          <cell r="H3017" t="str">
            <v>J</v>
          </cell>
          <cell r="I3017">
            <v>4288</v>
          </cell>
          <cell r="J3017" t="str">
            <v>Service Employees International Union District 1199 NW</v>
          </cell>
          <cell r="K3017" t="str">
            <v>48E1 - per DOP website</v>
          </cell>
          <cell r="L3017">
            <v>41456</v>
          </cell>
          <cell r="M3017">
            <v>16395</v>
          </cell>
          <cell r="N3017" t="b">
            <v>1</v>
          </cell>
          <cell r="O3017">
            <v>4288</v>
          </cell>
        </row>
        <row r="3018">
          <cell r="E3018" t="str">
            <v>48ENMONTHLYJTEAMSTERS LOCAL UNION NUMBER 117</v>
          </cell>
          <cell r="F3018" t="str">
            <v>48EN</v>
          </cell>
          <cell r="G3018" t="str">
            <v>Monthly</v>
          </cell>
          <cell r="H3018" t="str">
            <v>J</v>
          </cell>
          <cell r="I3018">
            <v>4343</v>
          </cell>
          <cell r="J3018" t="str">
            <v>Teamsters Local Union Number 117</v>
          </cell>
          <cell r="K3018" t="str">
            <v>48E2 - per DOP website</v>
          </cell>
          <cell r="L3018">
            <v>41456</v>
          </cell>
          <cell r="M3018">
            <v>22191</v>
          </cell>
          <cell r="N3018" t="b">
            <v>1</v>
          </cell>
          <cell r="O3018">
            <v>4343</v>
          </cell>
        </row>
        <row r="3019">
          <cell r="E3019" t="str">
            <v>48ENMONTHLYJWASHINGTON FEDERATION OF STATE EMPLOYEES</v>
          </cell>
          <cell r="F3019" t="str">
            <v>48EN</v>
          </cell>
          <cell r="G3019" t="str">
            <v>Monthly</v>
          </cell>
          <cell r="H3019" t="str">
            <v>J</v>
          </cell>
          <cell r="I3019">
            <v>4288</v>
          </cell>
          <cell r="J3019" t="str">
            <v>Washington Federation of State Employees</v>
          </cell>
          <cell r="K3019" t="str">
            <v>48E1 - per DOP website</v>
          </cell>
          <cell r="L3019">
            <v>41456</v>
          </cell>
          <cell r="M3019">
            <v>18327</v>
          </cell>
          <cell r="N3019" t="b">
            <v>1</v>
          </cell>
          <cell r="O3019">
            <v>4288</v>
          </cell>
        </row>
        <row r="3020">
          <cell r="E3020" t="str">
            <v>48ENMONTHLYKCOALITION</v>
          </cell>
          <cell r="F3020" t="str">
            <v>48EN</v>
          </cell>
          <cell r="G3020" t="str">
            <v>Monthly</v>
          </cell>
          <cell r="H3020" t="str">
            <v>K</v>
          </cell>
          <cell r="I3020">
            <v>4393</v>
          </cell>
          <cell r="J3020" t="str">
            <v>Coalition</v>
          </cell>
          <cell r="K3020" t="str">
            <v>48E1 - per DOP website</v>
          </cell>
          <cell r="L3020">
            <v>41456</v>
          </cell>
          <cell r="M3020">
            <v>20260</v>
          </cell>
          <cell r="N3020" t="b">
            <v>1</v>
          </cell>
          <cell r="O3020">
            <v>4393</v>
          </cell>
        </row>
        <row r="3021">
          <cell r="E3021" t="str">
            <v>48ENMONTHLYKNON-REPRESENTED STATE EMPLOYEES</v>
          </cell>
          <cell r="F3021" t="str">
            <v>48EN</v>
          </cell>
          <cell r="G3021" t="str">
            <v>Monthly</v>
          </cell>
          <cell r="H3021" t="str">
            <v>K</v>
          </cell>
          <cell r="I3021">
            <v>4393</v>
          </cell>
          <cell r="J3021" t="str">
            <v>Non-Represented State Employees</v>
          </cell>
          <cell r="K3021" t="str">
            <v>48EN - per DOP website</v>
          </cell>
          <cell r="L3021">
            <v>41456</v>
          </cell>
          <cell r="M3021">
            <v>14464</v>
          </cell>
          <cell r="N3021" t="b">
            <v>1</v>
          </cell>
          <cell r="O3021">
            <v>4393</v>
          </cell>
        </row>
        <row r="3022">
          <cell r="E3022" t="str">
            <v>48ENMONTHLYKSERVICE EMPLOYEES INTERNATIONAL UNION DISTRICT 1199 NW</v>
          </cell>
          <cell r="F3022" t="str">
            <v>48EN</v>
          </cell>
          <cell r="G3022" t="str">
            <v>Monthly</v>
          </cell>
          <cell r="H3022" t="str">
            <v>K</v>
          </cell>
          <cell r="I3022">
            <v>4393</v>
          </cell>
          <cell r="J3022" t="str">
            <v>Service Employees International Union District 1199 NW</v>
          </cell>
          <cell r="K3022" t="str">
            <v>48E1 - per DOP website</v>
          </cell>
          <cell r="L3022">
            <v>41456</v>
          </cell>
          <cell r="M3022">
            <v>16396</v>
          </cell>
          <cell r="N3022" t="b">
            <v>1</v>
          </cell>
          <cell r="O3022">
            <v>4393</v>
          </cell>
        </row>
        <row r="3023">
          <cell r="E3023" t="str">
            <v>48ENMONTHLYKTEAMSTERS LOCAL UNION NUMBER 117</v>
          </cell>
          <cell r="F3023" t="str">
            <v>48EN</v>
          </cell>
          <cell r="G3023" t="str">
            <v>Monthly</v>
          </cell>
          <cell r="H3023" t="str">
            <v>K</v>
          </cell>
          <cell r="I3023">
            <v>4448</v>
          </cell>
          <cell r="J3023" t="str">
            <v>Teamsters Local Union Number 117</v>
          </cell>
          <cell r="K3023" t="str">
            <v>48E2 - per DOP website</v>
          </cell>
          <cell r="L3023">
            <v>41456</v>
          </cell>
          <cell r="M3023">
            <v>22192</v>
          </cell>
          <cell r="N3023" t="b">
            <v>1</v>
          </cell>
          <cell r="O3023">
            <v>4448</v>
          </cell>
        </row>
        <row r="3024">
          <cell r="E3024" t="str">
            <v>48ENMONTHLYKWASHINGTON FEDERATION OF STATE EMPLOYEES</v>
          </cell>
          <cell r="F3024" t="str">
            <v>48EN</v>
          </cell>
          <cell r="G3024" t="str">
            <v>Monthly</v>
          </cell>
          <cell r="H3024" t="str">
            <v>K</v>
          </cell>
          <cell r="I3024">
            <v>4393</v>
          </cell>
          <cell r="J3024" t="str">
            <v>Washington Federation of State Employees</v>
          </cell>
          <cell r="K3024" t="str">
            <v>48E1 - per DOP website</v>
          </cell>
          <cell r="L3024">
            <v>41456</v>
          </cell>
          <cell r="M3024">
            <v>18328</v>
          </cell>
          <cell r="N3024" t="b">
            <v>1</v>
          </cell>
          <cell r="O3024">
            <v>4393</v>
          </cell>
        </row>
        <row r="3025">
          <cell r="E3025" t="str">
            <v>48ENMONTHLYLCOALITION</v>
          </cell>
          <cell r="F3025" t="str">
            <v>48EN</v>
          </cell>
          <cell r="G3025" t="str">
            <v>Monthly</v>
          </cell>
          <cell r="H3025" t="str">
            <v>L</v>
          </cell>
          <cell r="I3025">
            <v>4503</v>
          </cell>
          <cell r="J3025" t="str">
            <v>Coalition</v>
          </cell>
          <cell r="K3025" t="str">
            <v>48E1 - per DOP website</v>
          </cell>
          <cell r="L3025">
            <v>41456</v>
          </cell>
          <cell r="M3025">
            <v>20261</v>
          </cell>
          <cell r="N3025" t="b">
            <v>1</v>
          </cell>
          <cell r="O3025">
            <v>4503</v>
          </cell>
        </row>
        <row r="3026">
          <cell r="E3026" t="str">
            <v>48ENMONTHLYLNON-REPRESENTED STATE EMPLOYEES</v>
          </cell>
          <cell r="F3026" t="str">
            <v>48EN</v>
          </cell>
          <cell r="G3026" t="str">
            <v>Monthly</v>
          </cell>
          <cell r="H3026" t="str">
            <v>L</v>
          </cell>
          <cell r="I3026">
            <v>4503</v>
          </cell>
          <cell r="J3026" t="str">
            <v>Non-Represented State Employees</v>
          </cell>
          <cell r="K3026" t="str">
            <v>48EN - per DOP website</v>
          </cell>
          <cell r="L3026">
            <v>41456</v>
          </cell>
          <cell r="M3026">
            <v>14465</v>
          </cell>
          <cell r="N3026" t="b">
            <v>1</v>
          </cell>
          <cell r="O3026">
            <v>4503</v>
          </cell>
        </row>
        <row r="3027">
          <cell r="E3027" t="str">
            <v>48ENMONTHLYLSERVICE EMPLOYEES INTERNATIONAL UNION DISTRICT 1199 NW</v>
          </cell>
          <cell r="F3027" t="str">
            <v>48EN</v>
          </cell>
          <cell r="G3027" t="str">
            <v>Monthly</v>
          </cell>
          <cell r="H3027" t="str">
            <v>L</v>
          </cell>
          <cell r="I3027">
            <v>4503</v>
          </cell>
          <cell r="J3027" t="str">
            <v>Service Employees International Union District 1199 NW</v>
          </cell>
          <cell r="K3027" t="str">
            <v>48E1 - per DOP website</v>
          </cell>
          <cell r="L3027">
            <v>41456</v>
          </cell>
          <cell r="M3027">
            <v>16397</v>
          </cell>
          <cell r="N3027" t="b">
            <v>1</v>
          </cell>
          <cell r="O3027">
            <v>4503</v>
          </cell>
        </row>
        <row r="3028">
          <cell r="E3028" t="str">
            <v>48ENMONTHLYLTEAMSTERS LOCAL UNION NUMBER 117</v>
          </cell>
          <cell r="F3028" t="str">
            <v>48EN</v>
          </cell>
          <cell r="G3028" t="str">
            <v>Monthly</v>
          </cell>
          <cell r="H3028" t="str">
            <v>L</v>
          </cell>
          <cell r="I3028">
            <v>4561</v>
          </cell>
          <cell r="J3028" t="str">
            <v>Teamsters Local Union Number 117</v>
          </cell>
          <cell r="K3028" t="str">
            <v>48E2 - per DOP website</v>
          </cell>
          <cell r="L3028">
            <v>41456</v>
          </cell>
          <cell r="M3028">
            <v>22193</v>
          </cell>
          <cell r="N3028" t="b">
            <v>1</v>
          </cell>
          <cell r="O3028">
            <v>4561</v>
          </cell>
        </row>
        <row r="3029">
          <cell r="E3029" t="str">
            <v>48ENMONTHLYLWASHINGTON FEDERATION OF STATE EMPLOYEES</v>
          </cell>
          <cell r="F3029" t="str">
            <v>48EN</v>
          </cell>
          <cell r="G3029" t="str">
            <v>Monthly</v>
          </cell>
          <cell r="H3029" t="str">
            <v>L</v>
          </cell>
          <cell r="I3029">
            <v>4503</v>
          </cell>
          <cell r="J3029" t="str">
            <v>Washington Federation of State Employees</v>
          </cell>
          <cell r="K3029" t="str">
            <v>48E1 - per DOP website</v>
          </cell>
          <cell r="L3029">
            <v>41456</v>
          </cell>
          <cell r="M3029">
            <v>18329</v>
          </cell>
          <cell r="N3029" t="b">
            <v>1</v>
          </cell>
          <cell r="O3029">
            <v>4503</v>
          </cell>
        </row>
        <row r="3030">
          <cell r="E3030" t="str">
            <v>48ENMONTHLYMCOALITION</v>
          </cell>
          <cell r="F3030" t="str">
            <v>48EN</v>
          </cell>
          <cell r="G3030" t="str">
            <v>Monthly</v>
          </cell>
          <cell r="H3030" t="str">
            <v>M</v>
          </cell>
          <cell r="I3030">
            <v>4614</v>
          </cell>
          <cell r="J3030" t="str">
            <v>Coalition</v>
          </cell>
          <cell r="K3030" t="str">
            <v>48E1 - per DOP website</v>
          </cell>
          <cell r="L3030">
            <v>41456</v>
          </cell>
          <cell r="M3030">
            <v>20262</v>
          </cell>
          <cell r="N3030" t="b">
            <v>1</v>
          </cell>
          <cell r="O3030">
            <v>4614</v>
          </cell>
        </row>
        <row r="3031">
          <cell r="E3031" t="str">
            <v>48ENMONTHLYMNON-REPRESENTED STATE EMPLOYEES</v>
          </cell>
          <cell r="F3031" t="str">
            <v>48EN</v>
          </cell>
          <cell r="G3031" t="str">
            <v>Monthly</v>
          </cell>
          <cell r="H3031" t="str">
            <v>M</v>
          </cell>
          <cell r="I3031">
            <v>4614</v>
          </cell>
          <cell r="J3031" t="str">
            <v>Non-Represented State Employees</v>
          </cell>
          <cell r="K3031" t="str">
            <v>48EN - per DOP website</v>
          </cell>
          <cell r="L3031">
            <v>41456</v>
          </cell>
          <cell r="M3031">
            <v>14466</v>
          </cell>
          <cell r="N3031" t="b">
            <v>1</v>
          </cell>
          <cell r="O3031">
            <v>4614</v>
          </cell>
        </row>
        <row r="3032">
          <cell r="E3032" t="str">
            <v>48ENMONTHLYMSERVICE EMPLOYEES INTERNATIONAL UNION DISTRICT 1199 NW</v>
          </cell>
          <cell r="F3032" t="str">
            <v>48EN</v>
          </cell>
          <cell r="G3032" t="str">
            <v>Monthly</v>
          </cell>
          <cell r="H3032" t="str">
            <v>M</v>
          </cell>
          <cell r="I3032">
            <v>4614</v>
          </cell>
          <cell r="J3032" t="str">
            <v>Service Employees International Union District 1199 NW</v>
          </cell>
          <cell r="K3032" t="str">
            <v>48E1 - per DOP website</v>
          </cell>
          <cell r="L3032">
            <v>41456</v>
          </cell>
          <cell r="M3032">
            <v>16398</v>
          </cell>
          <cell r="N3032" t="b">
            <v>1</v>
          </cell>
          <cell r="O3032">
            <v>4614</v>
          </cell>
        </row>
        <row r="3033">
          <cell r="E3033" t="str">
            <v>48ENMONTHLYMTEAMSTERS LOCAL UNION NUMBER 117</v>
          </cell>
          <cell r="F3033" t="str">
            <v>48EN</v>
          </cell>
          <cell r="G3033" t="str">
            <v>Monthly</v>
          </cell>
          <cell r="H3033" t="str">
            <v>M</v>
          </cell>
          <cell r="I3033">
            <v>4674</v>
          </cell>
          <cell r="J3033" t="str">
            <v>Teamsters Local Union Number 117</v>
          </cell>
          <cell r="K3033" t="str">
            <v>48E2 - per DOP website</v>
          </cell>
          <cell r="L3033">
            <v>41456</v>
          </cell>
          <cell r="M3033">
            <v>22194</v>
          </cell>
          <cell r="N3033" t="b">
            <v>1</v>
          </cell>
          <cell r="O3033">
            <v>4674</v>
          </cell>
        </row>
        <row r="3034">
          <cell r="E3034" t="str">
            <v>48ENMONTHLYMWASHINGTON FEDERATION OF STATE EMPLOYEES</v>
          </cell>
          <cell r="F3034" t="str">
            <v>48EN</v>
          </cell>
          <cell r="G3034" t="str">
            <v>Monthly</v>
          </cell>
          <cell r="H3034" t="str">
            <v>M</v>
          </cell>
          <cell r="I3034">
            <v>4614</v>
          </cell>
          <cell r="J3034" t="str">
            <v>Washington Federation of State Employees</v>
          </cell>
          <cell r="K3034" t="str">
            <v>48E1 - per DOP website</v>
          </cell>
          <cell r="L3034">
            <v>41456</v>
          </cell>
          <cell r="M3034">
            <v>18330</v>
          </cell>
          <cell r="N3034" t="b">
            <v>1</v>
          </cell>
          <cell r="O3034">
            <v>4614</v>
          </cell>
        </row>
        <row r="3035">
          <cell r="E3035" t="str">
            <v>48ENMONTHLYNCOALITION</v>
          </cell>
          <cell r="F3035" t="str">
            <v>48EN</v>
          </cell>
          <cell r="G3035" t="str">
            <v>Monthly</v>
          </cell>
          <cell r="H3035" t="str">
            <v>N</v>
          </cell>
          <cell r="I3035">
            <v>4734</v>
          </cell>
          <cell r="J3035" t="str">
            <v>Coalition</v>
          </cell>
          <cell r="K3035" t="str">
            <v>48E1 - per DOP website</v>
          </cell>
          <cell r="L3035">
            <v>41456</v>
          </cell>
          <cell r="M3035">
            <v>20263</v>
          </cell>
          <cell r="N3035" t="b">
            <v>1</v>
          </cell>
          <cell r="O3035">
            <v>4734</v>
          </cell>
        </row>
        <row r="3036">
          <cell r="E3036" t="str">
            <v>48ENMONTHLYNNON-REPRESENTED STATE EMPLOYEES</v>
          </cell>
          <cell r="F3036" t="str">
            <v>48EN</v>
          </cell>
          <cell r="G3036" t="str">
            <v>Monthly</v>
          </cell>
          <cell r="H3036" t="str">
            <v>N</v>
          </cell>
          <cell r="I3036">
            <v>4734</v>
          </cell>
          <cell r="J3036" t="str">
            <v>Non-Represented State Employees</v>
          </cell>
          <cell r="K3036" t="str">
            <v>48EN - per DOP website</v>
          </cell>
          <cell r="L3036">
            <v>41456</v>
          </cell>
          <cell r="M3036">
            <v>14467</v>
          </cell>
          <cell r="N3036" t="b">
            <v>1</v>
          </cell>
          <cell r="O3036">
            <v>4734</v>
          </cell>
        </row>
        <row r="3037">
          <cell r="E3037" t="str">
            <v>48ENMONTHLYNSERVICE EMPLOYEES INTERNATIONAL UNION DISTRICT 1199 NW</v>
          </cell>
          <cell r="F3037" t="str">
            <v>48EN</v>
          </cell>
          <cell r="G3037" t="str">
            <v>Monthly</v>
          </cell>
          <cell r="H3037" t="str">
            <v>N</v>
          </cell>
          <cell r="I3037">
            <v>4734</v>
          </cell>
          <cell r="J3037" t="str">
            <v>Service Employees International Union District 1199 NW</v>
          </cell>
          <cell r="K3037" t="str">
            <v>48E1 - per DOP website</v>
          </cell>
          <cell r="L3037">
            <v>41456</v>
          </cell>
          <cell r="M3037">
            <v>16399</v>
          </cell>
          <cell r="N3037" t="b">
            <v>1</v>
          </cell>
          <cell r="O3037">
            <v>4734</v>
          </cell>
        </row>
        <row r="3038">
          <cell r="E3038" t="str">
            <v>48ENMONTHLYNTEAMSTERS LOCAL UNION NUMBER 117</v>
          </cell>
          <cell r="F3038" t="str">
            <v>48EN</v>
          </cell>
          <cell r="G3038" t="str">
            <v>Monthly</v>
          </cell>
          <cell r="H3038" t="str">
            <v>N</v>
          </cell>
          <cell r="I3038">
            <v>4794</v>
          </cell>
          <cell r="J3038" t="str">
            <v>Teamsters Local Union Number 117</v>
          </cell>
          <cell r="K3038" t="str">
            <v>48E2 - per DOP website</v>
          </cell>
          <cell r="L3038">
            <v>41456</v>
          </cell>
          <cell r="M3038">
            <v>22195</v>
          </cell>
          <cell r="N3038" t="b">
            <v>1</v>
          </cell>
          <cell r="O3038">
            <v>4794</v>
          </cell>
        </row>
        <row r="3039">
          <cell r="E3039" t="str">
            <v>48ENMONTHLYNWASHINGTON FEDERATION OF STATE EMPLOYEES</v>
          </cell>
          <cell r="F3039" t="str">
            <v>48EN</v>
          </cell>
          <cell r="G3039" t="str">
            <v>Monthly</v>
          </cell>
          <cell r="H3039" t="str">
            <v>N</v>
          </cell>
          <cell r="I3039">
            <v>4734</v>
          </cell>
          <cell r="J3039" t="str">
            <v>Washington Federation of State Employees</v>
          </cell>
          <cell r="K3039" t="str">
            <v>48E1 - per DOP website</v>
          </cell>
          <cell r="L3039">
            <v>41456</v>
          </cell>
          <cell r="M3039">
            <v>18331</v>
          </cell>
          <cell r="N3039" t="b">
            <v>1</v>
          </cell>
          <cell r="O3039">
            <v>4734</v>
          </cell>
        </row>
        <row r="3040">
          <cell r="E3040" t="str">
            <v>48ENMONTHLYOCOALITION</v>
          </cell>
          <cell r="F3040" t="str">
            <v>48EN</v>
          </cell>
          <cell r="G3040" t="str">
            <v>Monthly</v>
          </cell>
          <cell r="H3040" t="str">
            <v>O</v>
          </cell>
          <cell r="I3040">
            <v>4849</v>
          </cell>
          <cell r="J3040" t="str">
            <v>Coalition</v>
          </cell>
          <cell r="K3040" t="str">
            <v>48E1 - per DOP website</v>
          </cell>
          <cell r="L3040">
            <v>41456</v>
          </cell>
          <cell r="M3040">
            <v>20264</v>
          </cell>
          <cell r="N3040" t="b">
            <v>1</v>
          </cell>
          <cell r="O3040">
            <v>4849</v>
          </cell>
        </row>
        <row r="3041">
          <cell r="E3041" t="str">
            <v>48ENMONTHLYONON-REPRESENTED STATE EMPLOYEES</v>
          </cell>
          <cell r="F3041" t="str">
            <v>48EN</v>
          </cell>
          <cell r="G3041" t="str">
            <v>Monthly</v>
          </cell>
          <cell r="H3041" t="str">
            <v>O</v>
          </cell>
          <cell r="I3041">
            <v>4849</v>
          </cell>
          <cell r="J3041" t="str">
            <v>Non-Represented State Employees</v>
          </cell>
          <cell r="K3041" t="str">
            <v>48EN - per DOP website</v>
          </cell>
          <cell r="L3041">
            <v>41456</v>
          </cell>
          <cell r="M3041">
            <v>14468</v>
          </cell>
          <cell r="N3041" t="b">
            <v>1</v>
          </cell>
          <cell r="O3041">
            <v>4849</v>
          </cell>
        </row>
        <row r="3042">
          <cell r="E3042" t="str">
            <v>48ENMONTHLYOSERVICE EMPLOYEES INTERNATIONAL UNION DISTRICT 1199 NW</v>
          </cell>
          <cell r="F3042" t="str">
            <v>48EN</v>
          </cell>
          <cell r="G3042" t="str">
            <v>Monthly</v>
          </cell>
          <cell r="H3042" t="str">
            <v>O</v>
          </cell>
          <cell r="I3042">
            <v>4849</v>
          </cell>
          <cell r="J3042" t="str">
            <v>Service Employees International Union District 1199 NW</v>
          </cell>
          <cell r="K3042" t="str">
            <v>48E1 - per DOP website</v>
          </cell>
          <cell r="L3042">
            <v>41456</v>
          </cell>
          <cell r="M3042">
            <v>16400</v>
          </cell>
          <cell r="N3042" t="b">
            <v>1</v>
          </cell>
          <cell r="O3042">
            <v>4849</v>
          </cell>
        </row>
        <row r="3043">
          <cell r="E3043" t="str">
            <v>48ENMONTHLYOTEAMSTERS LOCAL UNION NUMBER 117</v>
          </cell>
          <cell r="F3043" t="str">
            <v>48EN</v>
          </cell>
          <cell r="G3043" t="str">
            <v>Monthly</v>
          </cell>
          <cell r="H3043" t="str">
            <v>O</v>
          </cell>
          <cell r="I3043">
            <v>4910</v>
          </cell>
          <cell r="J3043" t="str">
            <v>Teamsters Local Union Number 117</v>
          </cell>
          <cell r="K3043" t="str">
            <v>48E2 - per DOP website</v>
          </cell>
          <cell r="L3043">
            <v>41456</v>
          </cell>
          <cell r="M3043">
            <v>22196</v>
          </cell>
          <cell r="N3043" t="b">
            <v>1</v>
          </cell>
          <cell r="O3043">
            <v>4910</v>
          </cell>
        </row>
        <row r="3044">
          <cell r="E3044" t="str">
            <v>48ENMONTHLYOWASHINGTON FEDERATION OF STATE EMPLOYEES</v>
          </cell>
          <cell r="F3044" t="str">
            <v>48EN</v>
          </cell>
          <cell r="G3044" t="str">
            <v>Monthly</v>
          </cell>
          <cell r="H3044" t="str">
            <v>O</v>
          </cell>
          <cell r="I3044">
            <v>4849</v>
          </cell>
          <cell r="J3044" t="str">
            <v>Washington Federation of State Employees</v>
          </cell>
          <cell r="K3044" t="str">
            <v>48E1 - per DOP website</v>
          </cell>
          <cell r="L3044">
            <v>41456</v>
          </cell>
          <cell r="M3044">
            <v>18332</v>
          </cell>
          <cell r="N3044" t="b">
            <v>1</v>
          </cell>
          <cell r="O3044">
            <v>4849</v>
          </cell>
        </row>
        <row r="3045">
          <cell r="E3045" t="str">
            <v>48ENMONTHLYPCOALITION</v>
          </cell>
          <cell r="F3045" t="str">
            <v>48EN</v>
          </cell>
          <cell r="G3045" t="str">
            <v>Monthly</v>
          </cell>
          <cell r="H3045" t="str">
            <v>P</v>
          </cell>
          <cell r="I3045">
            <v>4971</v>
          </cell>
          <cell r="J3045" t="str">
            <v>Coalition</v>
          </cell>
          <cell r="K3045" t="str">
            <v>48E1 - per DOP website</v>
          </cell>
          <cell r="L3045">
            <v>41456</v>
          </cell>
          <cell r="M3045">
            <v>20265</v>
          </cell>
          <cell r="N3045" t="b">
            <v>1</v>
          </cell>
          <cell r="O3045">
            <v>4971</v>
          </cell>
        </row>
        <row r="3046">
          <cell r="E3046" t="str">
            <v>48ENMONTHLYPNON-REPRESENTED STATE EMPLOYEES</v>
          </cell>
          <cell r="F3046" t="str">
            <v>48EN</v>
          </cell>
          <cell r="G3046" t="str">
            <v>Monthly</v>
          </cell>
          <cell r="H3046" t="str">
            <v>P</v>
          </cell>
          <cell r="I3046">
            <v>4971</v>
          </cell>
          <cell r="J3046" t="str">
            <v>Non-Represented State Employees</v>
          </cell>
          <cell r="K3046" t="str">
            <v>48EN - per DOP website</v>
          </cell>
          <cell r="L3046">
            <v>41456</v>
          </cell>
          <cell r="M3046">
            <v>14469</v>
          </cell>
          <cell r="N3046" t="b">
            <v>1</v>
          </cell>
          <cell r="O3046">
            <v>4971</v>
          </cell>
        </row>
        <row r="3047">
          <cell r="E3047" t="str">
            <v>48ENMONTHLYPSERVICE EMPLOYEES INTERNATIONAL UNION DISTRICT 1199 NW</v>
          </cell>
          <cell r="F3047" t="str">
            <v>48EN</v>
          </cell>
          <cell r="G3047" t="str">
            <v>Monthly</v>
          </cell>
          <cell r="H3047" t="str">
            <v>P</v>
          </cell>
          <cell r="I3047">
            <v>4971</v>
          </cell>
          <cell r="J3047" t="str">
            <v>Service Employees International Union District 1199 NW</v>
          </cell>
          <cell r="K3047" t="str">
            <v>48E1 - per DOP website</v>
          </cell>
          <cell r="L3047">
            <v>41456</v>
          </cell>
          <cell r="M3047">
            <v>16401</v>
          </cell>
          <cell r="N3047" t="b">
            <v>1</v>
          </cell>
          <cell r="O3047">
            <v>4971</v>
          </cell>
        </row>
        <row r="3048">
          <cell r="E3048" t="str">
            <v>48ENMONTHLYPTEAMSTERS LOCAL UNION NUMBER 117</v>
          </cell>
          <cell r="F3048" t="str">
            <v>48EN</v>
          </cell>
          <cell r="G3048" t="str">
            <v>Monthly</v>
          </cell>
          <cell r="H3048" t="str">
            <v>P</v>
          </cell>
          <cell r="I3048">
            <v>5036</v>
          </cell>
          <cell r="J3048" t="str">
            <v>Teamsters Local Union Number 117</v>
          </cell>
          <cell r="K3048" t="str">
            <v>48E2 - per DOP website</v>
          </cell>
          <cell r="L3048">
            <v>41456</v>
          </cell>
          <cell r="M3048">
            <v>22197</v>
          </cell>
          <cell r="N3048" t="b">
            <v>1</v>
          </cell>
          <cell r="O3048">
            <v>5036</v>
          </cell>
        </row>
        <row r="3049">
          <cell r="E3049" t="str">
            <v>48ENMONTHLYPWASHINGTON FEDERATION OF STATE EMPLOYEES</v>
          </cell>
          <cell r="F3049" t="str">
            <v>48EN</v>
          </cell>
          <cell r="G3049" t="str">
            <v>Monthly</v>
          </cell>
          <cell r="H3049" t="str">
            <v>P</v>
          </cell>
          <cell r="I3049">
            <v>4971</v>
          </cell>
          <cell r="J3049" t="str">
            <v>Washington Federation of State Employees</v>
          </cell>
          <cell r="K3049" t="str">
            <v>48E1 - per DOP website</v>
          </cell>
          <cell r="L3049">
            <v>41456</v>
          </cell>
          <cell r="M3049">
            <v>18333</v>
          </cell>
          <cell r="N3049" t="b">
            <v>1</v>
          </cell>
          <cell r="O3049">
            <v>4971</v>
          </cell>
        </row>
        <row r="3050">
          <cell r="E3050" t="str">
            <v>48ENMONTHLYQCOALITION</v>
          </cell>
          <cell r="F3050" t="str">
            <v>48EN</v>
          </cell>
          <cell r="G3050" t="str">
            <v>Monthly</v>
          </cell>
          <cell r="H3050" t="str">
            <v>Q</v>
          </cell>
          <cell r="I3050">
            <v>5096</v>
          </cell>
          <cell r="J3050" t="str">
            <v>Coalition</v>
          </cell>
          <cell r="K3050" t="str">
            <v>48E1 - per DOP website</v>
          </cell>
          <cell r="L3050">
            <v>41456</v>
          </cell>
          <cell r="M3050">
            <v>20266</v>
          </cell>
          <cell r="N3050" t="b">
            <v>1</v>
          </cell>
          <cell r="O3050">
            <v>5096</v>
          </cell>
        </row>
        <row r="3051">
          <cell r="E3051" t="str">
            <v>48ENMONTHLYQNON-REPRESENTED STATE EMPLOYEES</v>
          </cell>
          <cell r="F3051" t="str">
            <v>48EN</v>
          </cell>
          <cell r="G3051" t="str">
            <v>Monthly</v>
          </cell>
          <cell r="H3051" t="str">
            <v>Q</v>
          </cell>
          <cell r="I3051">
            <v>5096</v>
          </cell>
          <cell r="J3051" t="str">
            <v>Non-Represented State Employees</v>
          </cell>
          <cell r="K3051" t="str">
            <v>48EN - per DOP website</v>
          </cell>
          <cell r="L3051">
            <v>41456</v>
          </cell>
          <cell r="M3051">
            <v>14470</v>
          </cell>
          <cell r="N3051" t="b">
            <v>1</v>
          </cell>
          <cell r="O3051">
            <v>5096</v>
          </cell>
        </row>
        <row r="3052">
          <cell r="E3052" t="str">
            <v>48ENMONTHLYQSERVICE EMPLOYEES INTERNATIONAL UNION DISTRICT 1199 NW</v>
          </cell>
          <cell r="F3052" t="str">
            <v>48EN</v>
          </cell>
          <cell r="G3052" t="str">
            <v>Monthly</v>
          </cell>
          <cell r="H3052" t="str">
            <v>Q</v>
          </cell>
          <cell r="I3052">
            <v>5096</v>
          </cell>
          <cell r="J3052" t="str">
            <v>Service Employees International Union District 1199 NW</v>
          </cell>
          <cell r="K3052" t="str">
            <v>48E1 - per DOP website</v>
          </cell>
          <cell r="L3052">
            <v>41456</v>
          </cell>
          <cell r="M3052">
            <v>16402</v>
          </cell>
          <cell r="N3052" t="b">
            <v>1</v>
          </cell>
          <cell r="O3052">
            <v>5096</v>
          </cell>
        </row>
        <row r="3053">
          <cell r="E3053" t="str">
            <v>48ENMONTHLYQTEAMSTERS LOCAL UNION NUMBER 117</v>
          </cell>
          <cell r="F3053" t="str">
            <v>48EN</v>
          </cell>
          <cell r="G3053" t="str">
            <v>Monthly</v>
          </cell>
          <cell r="H3053" t="str">
            <v>Q</v>
          </cell>
          <cell r="I3053">
            <v>5161</v>
          </cell>
          <cell r="J3053" t="str">
            <v>Teamsters Local Union Number 117</v>
          </cell>
          <cell r="K3053" t="str">
            <v>48E2 - per DOP website</v>
          </cell>
          <cell r="L3053">
            <v>41456</v>
          </cell>
          <cell r="M3053">
            <v>22198</v>
          </cell>
          <cell r="N3053" t="b">
            <v>1</v>
          </cell>
          <cell r="O3053">
            <v>5161</v>
          </cell>
        </row>
        <row r="3054">
          <cell r="E3054" t="str">
            <v>48ENMONTHLYQWASHINGTON FEDERATION OF STATE EMPLOYEES</v>
          </cell>
          <cell r="F3054" t="str">
            <v>48EN</v>
          </cell>
          <cell r="G3054" t="str">
            <v>Monthly</v>
          </cell>
          <cell r="H3054" t="str">
            <v>Q</v>
          </cell>
          <cell r="I3054">
            <v>5096</v>
          </cell>
          <cell r="J3054" t="str">
            <v>Washington Federation of State Employees</v>
          </cell>
          <cell r="K3054" t="str">
            <v>48E1 - per DOP website</v>
          </cell>
          <cell r="L3054">
            <v>41456</v>
          </cell>
          <cell r="M3054">
            <v>18334</v>
          </cell>
          <cell r="N3054" t="b">
            <v>1</v>
          </cell>
          <cell r="O3054">
            <v>5096</v>
          </cell>
        </row>
        <row r="3055">
          <cell r="E3055" t="str">
            <v>48ENMONTHLYRCOALITION</v>
          </cell>
          <cell r="F3055" t="str">
            <v>48EN</v>
          </cell>
          <cell r="G3055" t="str">
            <v>Monthly</v>
          </cell>
          <cell r="H3055" t="str">
            <v>R</v>
          </cell>
          <cell r="I3055">
            <v>5221</v>
          </cell>
          <cell r="J3055" t="str">
            <v>Coalition</v>
          </cell>
          <cell r="K3055" t="str">
            <v>48E1 - per DOP website</v>
          </cell>
          <cell r="L3055">
            <v>41456</v>
          </cell>
          <cell r="M3055">
            <v>20267</v>
          </cell>
          <cell r="N3055" t="b">
            <v>1</v>
          </cell>
          <cell r="O3055">
            <v>5221</v>
          </cell>
        </row>
        <row r="3056">
          <cell r="E3056" t="str">
            <v>48ENMONTHLYRNON-REPRESENTED STATE EMPLOYEES</v>
          </cell>
          <cell r="F3056" t="str">
            <v>48EN</v>
          </cell>
          <cell r="G3056" t="str">
            <v>Monthly</v>
          </cell>
          <cell r="H3056" t="str">
            <v>R</v>
          </cell>
          <cell r="I3056">
            <v>5221</v>
          </cell>
          <cell r="J3056" t="str">
            <v>Non-Represented State Employees</v>
          </cell>
          <cell r="K3056" t="str">
            <v>48EN - per DOP website</v>
          </cell>
          <cell r="L3056">
            <v>41456</v>
          </cell>
          <cell r="M3056">
            <v>14471</v>
          </cell>
          <cell r="N3056" t="b">
            <v>1</v>
          </cell>
          <cell r="O3056">
            <v>5221</v>
          </cell>
        </row>
        <row r="3057">
          <cell r="E3057" t="str">
            <v>48ENMONTHLYRSERVICE EMPLOYEES INTERNATIONAL UNION DISTRICT 1199 NW</v>
          </cell>
          <cell r="F3057" t="str">
            <v>48EN</v>
          </cell>
          <cell r="G3057" t="str">
            <v>Monthly</v>
          </cell>
          <cell r="H3057" t="str">
            <v>R</v>
          </cell>
          <cell r="I3057">
            <v>5221</v>
          </cell>
          <cell r="J3057" t="str">
            <v>Service Employees International Union District 1199 NW</v>
          </cell>
          <cell r="K3057" t="str">
            <v>48E1 - per DOP website</v>
          </cell>
          <cell r="L3057">
            <v>41456</v>
          </cell>
          <cell r="M3057">
            <v>16403</v>
          </cell>
          <cell r="N3057" t="b">
            <v>1</v>
          </cell>
          <cell r="O3057">
            <v>5221</v>
          </cell>
        </row>
        <row r="3058">
          <cell r="E3058" t="str">
            <v>48ENMONTHLYRTEAMSTERS LOCAL UNION NUMBER 117</v>
          </cell>
          <cell r="F3058" t="str">
            <v>48EN</v>
          </cell>
          <cell r="G3058" t="str">
            <v>Monthly</v>
          </cell>
          <cell r="H3058" t="str">
            <v>R</v>
          </cell>
          <cell r="I3058">
            <v>5289</v>
          </cell>
          <cell r="J3058" t="str">
            <v>Teamsters Local Union Number 117</v>
          </cell>
          <cell r="K3058" t="str">
            <v>48E2 - per DOP website</v>
          </cell>
          <cell r="L3058">
            <v>41456</v>
          </cell>
          <cell r="M3058">
            <v>22199</v>
          </cell>
          <cell r="N3058" t="b">
            <v>1</v>
          </cell>
          <cell r="O3058">
            <v>5289</v>
          </cell>
        </row>
        <row r="3059">
          <cell r="E3059" t="str">
            <v>48ENMONTHLYRWASHINGTON FEDERATION OF STATE EMPLOYEES</v>
          </cell>
          <cell r="F3059" t="str">
            <v>48EN</v>
          </cell>
          <cell r="G3059" t="str">
            <v>Monthly</v>
          </cell>
          <cell r="H3059" t="str">
            <v>R</v>
          </cell>
          <cell r="I3059">
            <v>5221</v>
          </cell>
          <cell r="J3059" t="str">
            <v>Washington Federation of State Employees</v>
          </cell>
          <cell r="K3059" t="str">
            <v>48E1 - per DOP website</v>
          </cell>
          <cell r="L3059">
            <v>41456</v>
          </cell>
          <cell r="M3059">
            <v>18335</v>
          </cell>
          <cell r="N3059" t="b">
            <v>1</v>
          </cell>
          <cell r="O3059">
            <v>5221</v>
          </cell>
        </row>
        <row r="3060">
          <cell r="E3060" t="str">
            <v>48ENMONTHLYSCOALITION</v>
          </cell>
          <cell r="F3060" t="str">
            <v>48EN</v>
          </cell>
          <cell r="G3060" t="str">
            <v>Monthly</v>
          </cell>
          <cell r="H3060" t="str">
            <v>S</v>
          </cell>
          <cell r="I3060">
            <v>5352</v>
          </cell>
          <cell r="J3060" t="str">
            <v>Coalition</v>
          </cell>
          <cell r="K3060" t="str">
            <v>48E1 - per DOP website</v>
          </cell>
          <cell r="L3060">
            <v>41456</v>
          </cell>
          <cell r="M3060">
            <v>20268</v>
          </cell>
          <cell r="N3060" t="b">
            <v>1</v>
          </cell>
          <cell r="O3060">
            <v>5352</v>
          </cell>
        </row>
        <row r="3061">
          <cell r="E3061" t="str">
            <v>48ENMONTHLYSNON-REPRESENTED STATE EMPLOYEES</v>
          </cell>
          <cell r="F3061" t="str">
            <v>48EN</v>
          </cell>
          <cell r="G3061" t="str">
            <v>Monthly</v>
          </cell>
          <cell r="H3061" t="str">
            <v>S</v>
          </cell>
          <cell r="I3061">
            <v>5352</v>
          </cell>
          <cell r="J3061" t="str">
            <v>Non-Represented State Employees</v>
          </cell>
          <cell r="K3061" t="str">
            <v>48EN - per DOP website</v>
          </cell>
          <cell r="L3061">
            <v>41456</v>
          </cell>
          <cell r="M3061">
            <v>14472</v>
          </cell>
          <cell r="N3061" t="b">
            <v>1</v>
          </cell>
          <cell r="O3061">
            <v>5352</v>
          </cell>
        </row>
        <row r="3062">
          <cell r="E3062" t="str">
            <v>48ENMONTHLYSSERVICE EMPLOYEES INTERNATIONAL UNION DISTRICT 1199 NW</v>
          </cell>
          <cell r="F3062" t="str">
            <v>48EN</v>
          </cell>
          <cell r="G3062" t="str">
            <v>Monthly</v>
          </cell>
          <cell r="H3062" t="str">
            <v>S</v>
          </cell>
          <cell r="I3062">
            <v>5352</v>
          </cell>
          <cell r="J3062" t="str">
            <v>Service Employees International Union District 1199 NW</v>
          </cell>
          <cell r="K3062" t="str">
            <v>48E1 - per DOP website</v>
          </cell>
          <cell r="L3062">
            <v>41456</v>
          </cell>
          <cell r="M3062">
            <v>16404</v>
          </cell>
          <cell r="N3062" t="b">
            <v>1</v>
          </cell>
          <cell r="O3062">
            <v>5352</v>
          </cell>
        </row>
        <row r="3063">
          <cell r="E3063" t="str">
            <v>48ENMONTHLYSTEAMSTERS LOCAL UNION NUMBER 117</v>
          </cell>
          <cell r="F3063" t="str">
            <v>48EN</v>
          </cell>
          <cell r="G3063" t="str">
            <v>Monthly</v>
          </cell>
          <cell r="H3063" t="str">
            <v>S</v>
          </cell>
          <cell r="I3063">
            <v>5420</v>
          </cell>
          <cell r="J3063" t="str">
            <v>Teamsters Local Union Number 117</v>
          </cell>
          <cell r="K3063" t="str">
            <v>48E2 - per DOP website</v>
          </cell>
          <cell r="L3063">
            <v>41456</v>
          </cell>
          <cell r="M3063">
            <v>22200</v>
          </cell>
          <cell r="N3063" t="b">
            <v>1</v>
          </cell>
          <cell r="O3063">
            <v>5420</v>
          </cell>
        </row>
        <row r="3064">
          <cell r="E3064" t="str">
            <v>48ENMONTHLYSWASHINGTON FEDERATION OF STATE EMPLOYEES</v>
          </cell>
          <cell r="F3064" t="str">
            <v>48EN</v>
          </cell>
          <cell r="G3064" t="str">
            <v>Monthly</v>
          </cell>
          <cell r="H3064" t="str">
            <v>S</v>
          </cell>
          <cell r="I3064">
            <v>5352</v>
          </cell>
          <cell r="J3064" t="str">
            <v>Washington Federation of State Employees</v>
          </cell>
          <cell r="K3064" t="str">
            <v>48E1 - per DOP website</v>
          </cell>
          <cell r="L3064">
            <v>41456</v>
          </cell>
          <cell r="M3064">
            <v>18336</v>
          </cell>
          <cell r="N3064" t="b">
            <v>1</v>
          </cell>
          <cell r="O3064">
            <v>5352</v>
          </cell>
        </row>
        <row r="3065">
          <cell r="E3065" t="str">
            <v>48ENMONTHLYTCOALITION</v>
          </cell>
          <cell r="F3065" t="str">
            <v>48EN</v>
          </cell>
          <cell r="G3065" t="str">
            <v>Monthly</v>
          </cell>
          <cell r="H3065" t="str">
            <v>T</v>
          </cell>
          <cell r="I3065">
            <v>5487</v>
          </cell>
          <cell r="J3065" t="str">
            <v>Coalition</v>
          </cell>
          <cell r="K3065" t="str">
            <v>48E1 - per DOP website</v>
          </cell>
          <cell r="L3065">
            <v>41456</v>
          </cell>
          <cell r="M3065">
            <v>20269</v>
          </cell>
          <cell r="N3065" t="b">
            <v>1</v>
          </cell>
          <cell r="O3065">
            <v>5487</v>
          </cell>
        </row>
        <row r="3066">
          <cell r="E3066" t="str">
            <v>48ENMONTHLYTNON-REPRESENTED STATE EMPLOYEES</v>
          </cell>
          <cell r="F3066" t="str">
            <v>48EN</v>
          </cell>
          <cell r="G3066" t="str">
            <v>Monthly</v>
          </cell>
          <cell r="H3066" t="str">
            <v>T</v>
          </cell>
          <cell r="I3066">
            <v>5487</v>
          </cell>
          <cell r="J3066" t="str">
            <v>Non-Represented State Employees</v>
          </cell>
          <cell r="K3066" t="str">
            <v>48EN - per DOP website</v>
          </cell>
          <cell r="L3066">
            <v>41456</v>
          </cell>
          <cell r="M3066">
            <v>14473</v>
          </cell>
          <cell r="N3066" t="b">
            <v>1</v>
          </cell>
          <cell r="O3066">
            <v>5487</v>
          </cell>
        </row>
        <row r="3067">
          <cell r="E3067" t="str">
            <v>48ENMONTHLYTSERVICE EMPLOYEES INTERNATIONAL UNION DISTRICT 1199 NW</v>
          </cell>
          <cell r="F3067" t="str">
            <v>48EN</v>
          </cell>
          <cell r="G3067" t="str">
            <v>Monthly</v>
          </cell>
          <cell r="H3067" t="str">
            <v>T</v>
          </cell>
          <cell r="I3067">
            <v>5487</v>
          </cell>
          <cell r="J3067" t="str">
            <v>Service Employees International Union District 1199 NW</v>
          </cell>
          <cell r="K3067" t="str">
            <v>48E1 - per DOP website</v>
          </cell>
          <cell r="L3067">
            <v>41456</v>
          </cell>
          <cell r="M3067">
            <v>16405</v>
          </cell>
          <cell r="N3067" t="b">
            <v>1</v>
          </cell>
          <cell r="O3067">
            <v>5487</v>
          </cell>
        </row>
        <row r="3068">
          <cell r="E3068" t="str">
            <v>48ENMONTHLYTTEAMSTERS LOCAL UNION NUMBER 117</v>
          </cell>
          <cell r="F3068" t="str">
            <v>48EN</v>
          </cell>
          <cell r="G3068" t="str">
            <v>Monthly</v>
          </cell>
          <cell r="H3068" t="str">
            <v>T</v>
          </cell>
          <cell r="I3068">
            <v>5557</v>
          </cell>
          <cell r="J3068" t="str">
            <v>Teamsters Local Union Number 117</v>
          </cell>
          <cell r="K3068" t="str">
            <v>48E2 - per DOP website</v>
          </cell>
          <cell r="L3068">
            <v>41456</v>
          </cell>
          <cell r="M3068">
            <v>22201</v>
          </cell>
          <cell r="N3068" t="b">
            <v>1</v>
          </cell>
          <cell r="O3068">
            <v>5557</v>
          </cell>
        </row>
        <row r="3069">
          <cell r="E3069" t="str">
            <v>48ENMONTHLYTWASHINGTON FEDERATION OF STATE EMPLOYEES</v>
          </cell>
          <cell r="F3069" t="str">
            <v>48EN</v>
          </cell>
          <cell r="G3069" t="str">
            <v>Monthly</v>
          </cell>
          <cell r="H3069" t="str">
            <v>T</v>
          </cell>
          <cell r="I3069">
            <v>5487</v>
          </cell>
          <cell r="J3069" t="str">
            <v>Washington Federation of State Employees</v>
          </cell>
          <cell r="K3069" t="str">
            <v>48E1 - per DOP website</v>
          </cell>
          <cell r="L3069">
            <v>41456</v>
          </cell>
          <cell r="M3069">
            <v>18337</v>
          </cell>
          <cell r="N3069" t="b">
            <v>1</v>
          </cell>
          <cell r="O3069">
            <v>5487</v>
          </cell>
        </row>
        <row r="3070">
          <cell r="E3070" t="str">
            <v>48ENMONTHLYUCOALITION</v>
          </cell>
          <cell r="F3070" t="str">
            <v>48EN</v>
          </cell>
          <cell r="G3070" t="str">
            <v>Monthly</v>
          </cell>
          <cell r="H3070" t="str">
            <v>U</v>
          </cell>
          <cell r="I3070">
            <v>5625</v>
          </cell>
          <cell r="J3070" t="str">
            <v>Coalition</v>
          </cell>
          <cell r="K3070" t="str">
            <v>48E1 - per DOP website</v>
          </cell>
          <cell r="L3070">
            <v>41456</v>
          </cell>
          <cell r="M3070">
            <v>20270</v>
          </cell>
          <cell r="N3070" t="b">
            <v>1</v>
          </cell>
          <cell r="O3070">
            <v>5625</v>
          </cell>
        </row>
        <row r="3071">
          <cell r="E3071" t="str">
            <v>48ENMONTHLYUNON-REPRESENTED STATE EMPLOYEES</v>
          </cell>
          <cell r="F3071" t="str">
            <v>48EN</v>
          </cell>
          <cell r="G3071" t="str">
            <v>Monthly</v>
          </cell>
          <cell r="H3071" t="str">
            <v>U</v>
          </cell>
          <cell r="I3071">
            <v>5625</v>
          </cell>
          <cell r="J3071" t="str">
            <v>Non-Represented State Employees</v>
          </cell>
          <cell r="K3071" t="str">
            <v>48EN - per DOP website</v>
          </cell>
          <cell r="L3071">
            <v>41456</v>
          </cell>
          <cell r="M3071">
            <v>14474</v>
          </cell>
          <cell r="N3071" t="b">
            <v>1</v>
          </cell>
          <cell r="O3071">
            <v>5625</v>
          </cell>
        </row>
        <row r="3072">
          <cell r="E3072" t="str">
            <v>48ENMONTHLYUSERVICE EMPLOYEES INTERNATIONAL UNION DISTRICT 1199 NW</v>
          </cell>
          <cell r="F3072" t="str">
            <v>48EN</v>
          </cell>
          <cell r="G3072" t="str">
            <v>Monthly</v>
          </cell>
          <cell r="H3072" t="str">
            <v>U</v>
          </cell>
          <cell r="I3072">
            <v>5625</v>
          </cell>
          <cell r="J3072" t="str">
            <v>Service Employees International Union District 1199 NW</v>
          </cell>
          <cell r="K3072" t="str">
            <v>48E1 - per DOP website</v>
          </cell>
          <cell r="L3072">
            <v>41456</v>
          </cell>
          <cell r="M3072">
            <v>16406</v>
          </cell>
          <cell r="N3072" t="b">
            <v>1</v>
          </cell>
          <cell r="O3072">
            <v>5625</v>
          </cell>
        </row>
        <row r="3073">
          <cell r="E3073" t="str">
            <v>48ENMONTHLYUTEAMSTERS LOCAL UNION NUMBER 117</v>
          </cell>
          <cell r="F3073" t="str">
            <v>48EN</v>
          </cell>
          <cell r="G3073" t="str">
            <v>Monthly</v>
          </cell>
          <cell r="H3073" t="str">
            <v>U</v>
          </cell>
          <cell r="I3073">
            <v>5698</v>
          </cell>
          <cell r="J3073" t="str">
            <v>Teamsters Local Union Number 117</v>
          </cell>
          <cell r="K3073" t="str">
            <v>48E2 - per DOP website</v>
          </cell>
          <cell r="L3073">
            <v>41456</v>
          </cell>
          <cell r="M3073">
            <v>22202</v>
          </cell>
          <cell r="N3073" t="b">
            <v>1</v>
          </cell>
          <cell r="O3073">
            <v>5698</v>
          </cell>
        </row>
        <row r="3074">
          <cell r="E3074" t="str">
            <v>48ENMONTHLYUWASHINGTON FEDERATION OF STATE EMPLOYEES</v>
          </cell>
          <cell r="F3074" t="str">
            <v>48EN</v>
          </cell>
          <cell r="G3074" t="str">
            <v>Monthly</v>
          </cell>
          <cell r="H3074" t="str">
            <v>U</v>
          </cell>
          <cell r="I3074">
            <v>5625</v>
          </cell>
          <cell r="J3074" t="str">
            <v>Washington Federation of State Employees</v>
          </cell>
          <cell r="K3074" t="str">
            <v>48E1 - per DOP website</v>
          </cell>
          <cell r="L3074">
            <v>41456</v>
          </cell>
          <cell r="M3074">
            <v>18338</v>
          </cell>
          <cell r="N3074" t="b">
            <v>1</v>
          </cell>
          <cell r="O3074">
            <v>5625</v>
          </cell>
        </row>
        <row r="3075">
          <cell r="E3075" t="str">
            <v>48GMONTHLYGNON-REPRESENTED STATE EMPLOYEES</v>
          </cell>
          <cell r="F3075" t="str">
            <v>48G</v>
          </cell>
          <cell r="G3075" t="str">
            <v>Monthly</v>
          </cell>
          <cell r="H3075" t="str">
            <v>G</v>
          </cell>
          <cell r="I3075">
            <v>3726</v>
          </cell>
          <cell r="J3075" t="str">
            <v>Non-Represented State Employees</v>
          </cell>
          <cell r="K3075" t="str">
            <v>per DOP website</v>
          </cell>
          <cell r="L3075">
            <v>41456</v>
          </cell>
          <cell r="M3075">
            <v>12940</v>
          </cell>
          <cell r="N3075" t="b">
            <v>1</v>
          </cell>
          <cell r="O3075">
            <v>3726</v>
          </cell>
        </row>
        <row r="3076">
          <cell r="E3076" t="str">
            <v>48GMONTHLYGTEAMSTERS LOCAL UNION NUMBER 117</v>
          </cell>
          <cell r="F3076" t="str">
            <v>48G</v>
          </cell>
          <cell r="G3076" t="str">
            <v>Monthly</v>
          </cell>
          <cell r="H3076" t="str">
            <v>G</v>
          </cell>
          <cell r="I3076">
            <v>3774</v>
          </cell>
          <cell r="J3076" t="str">
            <v>Teamsters Local Union Number 117</v>
          </cell>
          <cell r="K3076" t="str">
            <v>per DOP website</v>
          </cell>
          <cell r="L3076">
            <v>41456</v>
          </cell>
          <cell r="M3076">
            <v>12941</v>
          </cell>
          <cell r="N3076" t="b">
            <v>1</v>
          </cell>
          <cell r="O3076">
            <v>3774</v>
          </cell>
        </row>
        <row r="3077">
          <cell r="E3077" t="str">
            <v>48GMONTHLYGWASHINGTON FEDERATION OF STATE EMPLOYEES</v>
          </cell>
          <cell r="F3077" t="str">
            <v>48G</v>
          </cell>
          <cell r="G3077" t="str">
            <v>Monthly</v>
          </cell>
          <cell r="H3077" t="str">
            <v>G</v>
          </cell>
          <cell r="I3077">
            <v>3726</v>
          </cell>
          <cell r="J3077" t="str">
            <v>Washington Federation of State Employees</v>
          </cell>
          <cell r="K3077" t="str">
            <v>per DOP website</v>
          </cell>
          <cell r="L3077">
            <v>41456</v>
          </cell>
          <cell r="M3077">
            <v>12942</v>
          </cell>
          <cell r="N3077" t="b">
            <v>1</v>
          </cell>
          <cell r="O3077">
            <v>3726</v>
          </cell>
        </row>
        <row r="3078">
          <cell r="E3078" t="str">
            <v>48GMONTHLYHNON-REPRESENTED STATE EMPLOYEES</v>
          </cell>
          <cell r="F3078" t="str">
            <v>48G</v>
          </cell>
          <cell r="G3078" t="str">
            <v>Monthly</v>
          </cell>
          <cell r="H3078" t="str">
            <v>H</v>
          </cell>
          <cell r="I3078">
            <v>3819</v>
          </cell>
          <cell r="J3078" t="str">
            <v>Non-Represented State Employees</v>
          </cell>
          <cell r="K3078" t="str">
            <v>per DOP website</v>
          </cell>
          <cell r="L3078">
            <v>41456</v>
          </cell>
          <cell r="M3078">
            <v>12943</v>
          </cell>
          <cell r="N3078" t="b">
            <v>1</v>
          </cell>
          <cell r="O3078">
            <v>3819</v>
          </cell>
        </row>
        <row r="3079">
          <cell r="E3079" t="str">
            <v>48GMONTHLYHTEAMSTERS LOCAL UNION NUMBER 117</v>
          </cell>
          <cell r="F3079" t="str">
            <v>48G</v>
          </cell>
          <cell r="G3079" t="str">
            <v>Monthly</v>
          </cell>
          <cell r="H3079" t="str">
            <v>H</v>
          </cell>
          <cell r="I3079">
            <v>3869</v>
          </cell>
          <cell r="J3079" t="str">
            <v>Teamsters Local Union Number 117</v>
          </cell>
          <cell r="K3079" t="str">
            <v>per DOP website</v>
          </cell>
          <cell r="L3079">
            <v>41456</v>
          </cell>
          <cell r="M3079">
            <v>12944</v>
          </cell>
          <cell r="N3079" t="b">
            <v>1</v>
          </cell>
          <cell r="O3079">
            <v>3869</v>
          </cell>
        </row>
        <row r="3080">
          <cell r="E3080" t="str">
            <v>48GMONTHLYHWASHINGTON FEDERATION OF STATE EMPLOYEES</v>
          </cell>
          <cell r="F3080" t="str">
            <v>48G</v>
          </cell>
          <cell r="G3080" t="str">
            <v>Monthly</v>
          </cell>
          <cell r="H3080" t="str">
            <v>H</v>
          </cell>
          <cell r="I3080">
            <v>3819</v>
          </cell>
          <cell r="J3080" t="str">
            <v>Washington Federation of State Employees</v>
          </cell>
          <cell r="K3080" t="str">
            <v>per DOP website</v>
          </cell>
          <cell r="L3080">
            <v>41456</v>
          </cell>
          <cell r="M3080">
            <v>12945</v>
          </cell>
          <cell r="N3080" t="b">
            <v>1</v>
          </cell>
          <cell r="O3080">
            <v>3819</v>
          </cell>
        </row>
        <row r="3081">
          <cell r="E3081" t="str">
            <v>48GMONTHLYINON-REPRESENTED STATE EMPLOYEES</v>
          </cell>
          <cell r="F3081" t="str">
            <v>48G</v>
          </cell>
          <cell r="G3081" t="str">
            <v>Monthly</v>
          </cell>
          <cell r="H3081" t="str">
            <v>I</v>
          </cell>
          <cell r="I3081">
            <v>3918</v>
          </cell>
          <cell r="J3081" t="str">
            <v>Non-Represented State Employees</v>
          </cell>
          <cell r="K3081" t="str">
            <v>per DOP website</v>
          </cell>
          <cell r="L3081">
            <v>41456</v>
          </cell>
          <cell r="M3081">
            <v>12946</v>
          </cell>
          <cell r="N3081" t="b">
            <v>1</v>
          </cell>
          <cell r="O3081">
            <v>3918</v>
          </cell>
        </row>
        <row r="3082">
          <cell r="E3082" t="str">
            <v>48GMONTHLYITEAMSTERS LOCAL UNION NUMBER 117</v>
          </cell>
          <cell r="F3082" t="str">
            <v>48G</v>
          </cell>
          <cell r="G3082" t="str">
            <v>Monthly</v>
          </cell>
          <cell r="H3082" t="str">
            <v>I</v>
          </cell>
          <cell r="I3082">
            <v>3968</v>
          </cell>
          <cell r="J3082" t="str">
            <v>Teamsters Local Union Number 117</v>
          </cell>
          <cell r="K3082" t="str">
            <v>per DOP website</v>
          </cell>
          <cell r="L3082">
            <v>41456</v>
          </cell>
          <cell r="M3082">
            <v>12947</v>
          </cell>
          <cell r="N3082" t="b">
            <v>1</v>
          </cell>
          <cell r="O3082">
            <v>3968</v>
          </cell>
        </row>
        <row r="3083">
          <cell r="E3083" t="str">
            <v>48GMONTHLYIWASHINGTON FEDERATION OF STATE EMPLOYEES</v>
          </cell>
          <cell r="F3083" t="str">
            <v>48G</v>
          </cell>
          <cell r="G3083" t="str">
            <v>Monthly</v>
          </cell>
          <cell r="H3083" t="str">
            <v>I</v>
          </cell>
          <cell r="I3083">
            <v>3918</v>
          </cell>
          <cell r="J3083" t="str">
            <v>Washington Federation of State Employees</v>
          </cell>
          <cell r="K3083" t="str">
            <v>per DOP website</v>
          </cell>
          <cell r="L3083">
            <v>41456</v>
          </cell>
          <cell r="M3083">
            <v>12948</v>
          </cell>
          <cell r="N3083" t="b">
            <v>1</v>
          </cell>
          <cell r="O3083">
            <v>3918</v>
          </cell>
        </row>
        <row r="3084">
          <cell r="E3084" t="str">
            <v>48GMONTHLYJNON-REPRESENTED STATE EMPLOYEES</v>
          </cell>
          <cell r="F3084" t="str">
            <v>48G</v>
          </cell>
          <cell r="G3084" t="str">
            <v>Monthly</v>
          </cell>
          <cell r="H3084" t="str">
            <v>J</v>
          </cell>
          <cell r="I3084">
            <v>4014</v>
          </cell>
          <cell r="J3084" t="str">
            <v>Non-Represented State Employees</v>
          </cell>
          <cell r="K3084" t="str">
            <v>per DOP website</v>
          </cell>
          <cell r="L3084">
            <v>41456</v>
          </cell>
          <cell r="M3084">
            <v>12949</v>
          </cell>
          <cell r="N3084" t="b">
            <v>1</v>
          </cell>
          <cell r="O3084">
            <v>4014</v>
          </cell>
        </row>
        <row r="3085">
          <cell r="E3085" t="str">
            <v>48GMONTHLYJTEAMSTERS LOCAL UNION NUMBER 117</v>
          </cell>
          <cell r="F3085" t="str">
            <v>48G</v>
          </cell>
          <cell r="G3085" t="str">
            <v>Monthly</v>
          </cell>
          <cell r="H3085" t="str">
            <v>J</v>
          </cell>
          <cell r="I3085">
            <v>4066</v>
          </cell>
          <cell r="J3085" t="str">
            <v>Teamsters Local Union Number 117</v>
          </cell>
          <cell r="K3085" t="str">
            <v>per DOP website</v>
          </cell>
          <cell r="L3085">
            <v>41456</v>
          </cell>
          <cell r="M3085">
            <v>12950</v>
          </cell>
          <cell r="N3085" t="b">
            <v>1</v>
          </cell>
          <cell r="O3085">
            <v>4066</v>
          </cell>
        </row>
        <row r="3086">
          <cell r="E3086" t="str">
            <v>48GMONTHLYJWASHINGTON FEDERATION OF STATE EMPLOYEES</v>
          </cell>
          <cell r="F3086" t="str">
            <v>48G</v>
          </cell>
          <cell r="G3086" t="str">
            <v>Monthly</v>
          </cell>
          <cell r="H3086" t="str">
            <v>J</v>
          </cell>
          <cell r="I3086">
            <v>4014</v>
          </cell>
          <cell r="J3086" t="str">
            <v>Washington Federation of State Employees</v>
          </cell>
          <cell r="K3086" t="str">
            <v>per DOP website</v>
          </cell>
          <cell r="L3086">
            <v>41456</v>
          </cell>
          <cell r="M3086">
            <v>12951</v>
          </cell>
          <cell r="N3086" t="b">
            <v>1</v>
          </cell>
          <cell r="O3086">
            <v>4014</v>
          </cell>
        </row>
        <row r="3087">
          <cell r="E3087" t="str">
            <v>48GMONTHLYKNON-REPRESENTED STATE EMPLOYEES</v>
          </cell>
          <cell r="F3087" t="str">
            <v>48G</v>
          </cell>
          <cell r="G3087" t="str">
            <v>Monthly</v>
          </cell>
          <cell r="H3087" t="str">
            <v>K</v>
          </cell>
          <cell r="I3087">
            <v>4114</v>
          </cell>
          <cell r="J3087" t="str">
            <v>Non-Represented State Employees</v>
          </cell>
          <cell r="K3087" t="str">
            <v>per DOP website</v>
          </cell>
          <cell r="L3087">
            <v>41456</v>
          </cell>
          <cell r="M3087">
            <v>12952</v>
          </cell>
          <cell r="N3087" t="b">
            <v>1</v>
          </cell>
          <cell r="O3087">
            <v>4114</v>
          </cell>
        </row>
        <row r="3088">
          <cell r="E3088" t="str">
            <v>48GMONTHLYKTEAMSTERS LOCAL UNION NUMBER 117</v>
          </cell>
          <cell r="F3088" t="str">
            <v>48G</v>
          </cell>
          <cell r="G3088" t="str">
            <v>Monthly</v>
          </cell>
          <cell r="H3088" t="str">
            <v>K</v>
          </cell>
          <cell r="I3088">
            <v>4167</v>
          </cell>
          <cell r="J3088" t="str">
            <v>Teamsters Local Union Number 117</v>
          </cell>
          <cell r="K3088" t="str">
            <v>per DOP website</v>
          </cell>
          <cell r="L3088">
            <v>41456</v>
          </cell>
          <cell r="M3088">
            <v>12953</v>
          </cell>
          <cell r="N3088" t="b">
            <v>1</v>
          </cell>
          <cell r="O3088">
            <v>4167</v>
          </cell>
        </row>
        <row r="3089">
          <cell r="E3089" t="str">
            <v>48GMONTHLYKWASHINGTON FEDERATION OF STATE EMPLOYEES</v>
          </cell>
          <cell r="F3089" t="str">
            <v>48G</v>
          </cell>
          <cell r="G3089" t="str">
            <v>Monthly</v>
          </cell>
          <cell r="H3089" t="str">
            <v>K</v>
          </cell>
          <cell r="I3089">
            <v>4114</v>
          </cell>
          <cell r="J3089" t="str">
            <v>Washington Federation of State Employees</v>
          </cell>
          <cell r="K3089" t="str">
            <v>per DOP website</v>
          </cell>
          <cell r="L3089">
            <v>41456</v>
          </cell>
          <cell r="M3089">
            <v>12954</v>
          </cell>
          <cell r="N3089" t="b">
            <v>1</v>
          </cell>
          <cell r="O3089">
            <v>4114</v>
          </cell>
        </row>
        <row r="3090">
          <cell r="E3090" t="str">
            <v>48GMONTHLYLNON-REPRESENTED STATE EMPLOYEES</v>
          </cell>
          <cell r="F3090" t="str">
            <v>48G</v>
          </cell>
          <cell r="G3090" t="str">
            <v>Monthly</v>
          </cell>
          <cell r="H3090" t="str">
            <v>L</v>
          </cell>
          <cell r="I3090">
            <v>4214</v>
          </cell>
          <cell r="J3090" t="str">
            <v>Non-Represented State Employees</v>
          </cell>
          <cell r="K3090" t="str">
            <v>per DOP website</v>
          </cell>
          <cell r="L3090">
            <v>41456</v>
          </cell>
          <cell r="M3090">
            <v>12955</v>
          </cell>
          <cell r="N3090" t="b">
            <v>1</v>
          </cell>
          <cell r="O3090">
            <v>4214</v>
          </cell>
        </row>
        <row r="3091">
          <cell r="E3091" t="str">
            <v>48GMONTHLYLTEAMSTERS LOCAL UNION NUMBER 117</v>
          </cell>
          <cell r="F3091" t="str">
            <v>48G</v>
          </cell>
          <cell r="G3091" t="str">
            <v>Monthly</v>
          </cell>
          <cell r="H3091" t="str">
            <v>L</v>
          </cell>
          <cell r="I3091">
            <v>4268</v>
          </cell>
          <cell r="J3091" t="str">
            <v>Teamsters Local Union Number 117</v>
          </cell>
          <cell r="K3091" t="str">
            <v>per DOP website</v>
          </cell>
          <cell r="L3091">
            <v>41456</v>
          </cell>
          <cell r="M3091">
            <v>12956</v>
          </cell>
          <cell r="N3091" t="b">
            <v>1</v>
          </cell>
          <cell r="O3091">
            <v>4268</v>
          </cell>
        </row>
        <row r="3092">
          <cell r="E3092" t="str">
            <v>48GMONTHLYLWASHINGTON FEDERATION OF STATE EMPLOYEES</v>
          </cell>
          <cell r="F3092" t="str">
            <v>48G</v>
          </cell>
          <cell r="G3092" t="str">
            <v>Monthly</v>
          </cell>
          <cell r="H3092" t="str">
            <v>L</v>
          </cell>
          <cell r="I3092">
            <v>4214</v>
          </cell>
          <cell r="J3092" t="str">
            <v>Washington Federation of State Employees</v>
          </cell>
          <cell r="K3092" t="str">
            <v>per DOP website</v>
          </cell>
          <cell r="L3092">
            <v>41456</v>
          </cell>
          <cell r="M3092">
            <v>12957</v>
          </cell>
          <cell r="N3092" t="b">
            <v>1</v>
          </cell>
          <cell r="O3092">
            <v>4214</v>
          </cell>
        </row>
        <row r="3093">
          <cell r="E3093" t="str">
            <v>48GMONTHLYMNON-REPRESENTED STATE EMPLOYEES</v>
          </cell>
          <cell r="F3093" t="str">
            <v>48G</v>
          </cell>
          <cell r="G3093" t="str">
            <v>Monthly</v>
          </cell>
          <cell r="H3093" t="str">
            <v>M</v>
          </cell>
          <cell r="I3093">
            <v>4322</v>
          </cell>
          <cell r="J3093" t="str">
            <v>Non-Represented State Employees</v>
          </cell>
          <cell r="K3093" t="str">
            <v>per DOP website</v>
          </cell>
          <cell r="L3093">
            <v>41456</v>
          </cell>
          <cell r="M3093">
            <v>12955</v>
          </cell>
          <cell r="N3093" t="b">
            <v>1</v>
          </cell>
          <cell r="O3093">
            <v>4322</v>
          </cell>
        </row>
        <row r="3094">
          <cell r="E3094" t="str">
            <v>48GMONTHLYMTEAMSTERS LOCAL UNION NUMBER 117</v>
          </cell>
          <cell r="F3094" t="str">
            <v>48G</v>
          </cell>
          <cell r="G3094" t="str">
            <v>Monthly</v>
          </cell>
          <cell r="H3094" t="str">
            <v>M</v>
          </cell>
          <cell r="I3094">
            <v>4377</v>
          </cell>
          <cell r="J3094" t="str">
            <v>Teamsters Local Union Number 117</v>
          </cell>
          <cell r="K3094" t="str">
            <v>per DOP website</v>
          </cell>
          <cell r="L3094">
            <v>41456</v>
          </cell>
          <cell r="M3094">
            <v>12956</v>
          </cell>
          <cell r="N3094" t="b">
            <v>1</v>
          </cell>
          <cell r="O3094">
            <v>4377</v>
          </cell>
        </row>
        <row r="3095">
          <cell r="E3095" t="str">
            <v>48GMONTHLYMWASHINGTON FEDERATION OF STATE EMPLOYEES</v>
          </cell>
          <cell r="F3095" t="str">
            <v>48G</v>
          </cell>
          <cell r="G3095" t="str">
            <v>Monthly</v>
          </cell>
          <cell r="H3095" t="str">
            <v>M</v>
          </cell>
          <cell r="I3095">
            <v>4322</v>
          </cell>
          <cell r="J3095" t="str">
            <v>Washington Federation of State Employees</v>
          </cell>
          <cell r="K3095" t="str">
            <v>per DOP website</v>
          </cell>
          <cell r="L3095">
            <v>41456</v>
          </cell>
          <cell r="M3095">
            <v>12957</v>
          </cell>
          <cell r="N3095" t="b">
            <v>1</v>
          </cell>
          <cell r="O3095">
            <v>4322</v>
          </cell>
        </row>
        <row r="3096">
          <cell r="E3096" t="str">
            <v>48MONTHLYACOALITION</v>
          </cell>
          <cell r="F3096" t="str">
            <v>48</v>
          </cell>
          <cell r="G3096" t="str">
            <v>Monthly</v>
          </cell>
          <cell r="H3096" t="str">
            <v>A</v>
          </cell>
          <cell r="I3096">
            <v>3213</v>
          </cell>
          <cell r="J3096" t="str">
            <v>Coalition</v>
          </cell>
          <cell r="K3096" t="str">
            <v>per DOP website</v>
          </cell>
          <cell r="L3096">
            <v>41456</v>
          </cell>
          <cell r="M3096">
            <v>42554</v>
          </cell>
          <cell r="N3096" t="b">
            <v>0</v>
          </cell>
          <cell r="O3096">
            <v>3213</v>
          </cell>
        </row>
        <row r="3097">
          <cell r="E3097" t="str">
            <v>48MONTHLYANON-REPRESENTED STATE EMPLOYEES</v>
          </cell>
          <cell r="F3097" t="str">
            <v>48</v>
          </cell>
          <cell r="G3097" t="str">
            <v>Monthly</v>
          </cell>
          <cell r="H3097" t="str">
            <v>A</v>
          </cell>
          <cell r="I3097">
            <v>3213</v>
          </cell>
          <cell r="J3097" t="str">
            <v>Non-Represented State Employees</v>
          </cell>
          <cell r="K3097" t="str">
            <v>per DOP website</v>
          </cell>
          <cell r="L3097">
            <v>41456</v>
          </cell>
          <cell r="M3097">
            <v>11574</v>
          </cell>
          <cell r="N3097" t="b">
            <v>0</v>
          </cell>
          <cell r="O3097">
            <v>3213</v>
          </cell>
        </row>
        <row r="3098">
          <cell r="E3098" t="str">
            <v>48MONTHLYATEAMSTERS LOCAL UNION NUMBER 117</v>
          </cell>
          <cell r="F3098" t="str">
            <v>48</v>
          </cell>
          <cell r="G3098" t="str">
            <v>Monthly</v>
          </cell>
          <cell r="H3098" t="str">
            <v>A</v>
          </cell>
          <cell r="I3098">
            <v>3254</v>
          </cell>
          <cell r="J3098" t="str">
            <v>Teamsters Local Union Number 117</v>
          </cell>
          <cell r="K3098" t="str">
            <v>per Noli Benitez 201307</v>
          </cell>
          <cell r="L3098">
            <v>41456</v>
          </cell>
          <cell r="M3098">
            <v>11574</v>
          </cell>
          <cell r="N3098" t="b">
            <v>0</v>
          </cell>
          <cell r="O3098">
            <v>3254</v>
          </cell>
        </row>
        <row r="3099">
          <cell r="E3099" t="str">
            <v>48MONTHLYAWASHINGTON FEDERATION OF STATE EMPLOYEES</v>
          </cell>
          <cell r="F3099" t="str">
            <v>48</v>
          </cell>
          <cell r="G3099" t="str">
            <v>Monthly</v>
          </cell>
          <cell r="H3099" t="str">
            <v>A</v>
          </cell>
          <cell r="I3099">
            <v>3213</v>
          </cell>
          <cell r="J3099" t="str">
            <v>Washington Federation of State Employees</v>
          </cell>
          <cell r="K3099" t="str">
            <v>per DOP website</v>
          </cell>
          <cell r="L3099">
            <v>41456</v>
          </cell>
          <cell r="M3099">
            <v>25498</v>
          </cell>
          <cell r="N3099" t="b">
            <v>0</v>
          </cell>
          <cell r="O3099">
            <v>3213</v>
          </cell>
        </row>
        <row r="3100">
          <cell r="E3100" t="str">
            <v>48MONTHLYAWASHINGTON PUBLIC EMPLOYEES ASSOCIATION</v>
          </cell>
          <cell r="F3100" t="str">
            <v>48</v>
          </cell>
          <cell r="G3100" t="str">
            <v>Monthly</v>
          </cell>
          <cell r="H3100" t="str">
            <v>A</v>
          </cell>
          <cell r="I3100">
            <v>3213</v>
          </cell>
          <cell r="J3100" t="str">
            <v>Washington Public Employees Association</v>
          </cell>
          <cell r="K3100" t="str">
            <v>per DOP website</v>
          </cell>
          <cell r="L3100">
            <v>41456</v>
          </cell>
          <cell r="M3100">
            <v>29762</v>
          </cell>
          <cell r="N3100" t="b">
            <v>0</v>
          </cell>
          <cell r="O3100">
            <v>3213</v>
          </cell>
        </row>
        <row r="3101">
          <cell r="E3101" t="str">
            <v>48MONTHLYBCOALITION</v>
          </cell>
          <cell r="F3101" t="str">
            <v>48</v>
          </cell>
          <cell r="G3101" t="str">
            <v>Monthly</v>
          </cell>
          <cell r="H3101" t="str">
            <v>B</v>
          </cell>
          <cell r="I3101">
            <v>3293</v>
          </cell>
          <cell r="J3101" t="str">
            <v>Coalition</v>
          </cell>
          <cell r="K3101" t="str">
            <v>per DOP website</v>
          </cell>
          <cell r="L3101">
            <v>41456</v>
          </cell>
          <cell r="M3101">
            <v>42555</v>
          </cell>
          <cell r="N3101" t="b">
            <v>0</v>
          </cell>
          <cell r="O3101">
            <v>3293</v>
          </cell>
        </row>
        <row r="3102">
          <cell r="E3102" t="str">
            <v>48MONTHLYBNON-REPRESENTED STATE EMPLOYEES</v>
          </cell>
          <cell r="F3102" t="str">
            <v>48</v>
          </cell>
          <cell r="G3102" t="str">
            <v>Monthly</v>
          </cell>
          <cell r="H3102" t="str">
            <v>B</v>
          </cell>
          <cell r="I3102">
            <v>3293</v>
          </cell>
          <cell r="J3102" t="str">
            <v>Non-Represented State Employees</v>
          </cell>
          <cell r="K3102" t="str">
            <v>per DOP website</v>
          </cell>
          <cell r="L3102">
            <v>41456</v>
          </cell>
          <cell r="M3102">
            <v>11575</v>
          </cell>
          <cell r="N3102" t="b">
            <v>0</v>
          </cell>
          <cell r="O3102">
            <v>3293</v>
          </cell>
        </row>
        <row r="3103">
          <cell r="E3103" t="str">
            <v>48MONTHLYBTEAMSTERS LOCAL UNION NUMBER 117</v>
          </cell>
          <cell r="F3103" t="str">
            <v>48</v>
          </cell>
          <cell r="G3103" t="str">
            <v>Monthly</v>
          </cell>
          <cell r="H3103" t="str">
            <v>B</v>
          </cell>
          <cell r="I3103">
            <v>3334</v>
          </cell>
          <cell r="J3103" t="str">
            <v>Teamsters Local Union Number 117</v>
          </cell>
          <cell r="K3103" t="str">
            <v>per Noli Benitez 201307</v>
          </cell>
          <cell r="L3103">
            <v>41456</v>
          </cell>
          <cell r="M3103">
            <v>11575</v>
          </cell>
          <cell r="N3103" t="b">
            <v>0</v>
          </cell>
          <cell r="O3103">
            <v>3334</v>
          </cell>
        </row>
        <row r="3104">
          <cell r="E3104" t="str">
            <v>48MONTHLYBWASHINGTON FEDERATION OF STATE EMPLOYEES</v>
          </cell>
          <cell r="F3104" t="str">
            <v>48</v>
          </cell>
          <cell r="G3104" t="str">
            <v>Monthly</v>
          </cell>
          <cell r="H3104" t="str">
            <v>B</v>
          </cell>
          <cell r="I3104">
            <v>3293</v>
          </cell>
          <cell r="J3104" t="str">
            <v>Washington Federation of State Employees</v>
          </cell>
          <cell r="K3104" t="str">
            <v>per DOP website</v>
          </cell>
          <cell r="L3104">
            <v>41456</v>
          </cell>
          <cell r="M3104">
            <v>25499</v>
          </cell>
          <cell r="N3104" t="b">
            <v>0</v>
          </cell>
          <cell r="O3104">
            <v>3293</v>
          </cell>
        </row>
        <row r="3105">
          <cell r="E3105" t="str">
            <v>48MONTHLYBWASHINGTON PUBLIC EMPLOYEES ASSOCIATION</v>
          </cell>
          <cell r="F3105" t="str">
            <v>48</v>
          </cell>
          <cell r="G3105" t="str">
            <v>Monthly</v>
          </cell>
          <cell r="H3105" t="str">
            <v>B</v>
          </cell>
          <cell r="I3105">
            <v>3293</v>
          </cell>
          <cell r="J3105" t="str">
            <v>Washington Public Employees Association</v>
          </cell>
          <cell r="K3105" t="str">
            <v>per DOP website</v>
          </cell>
          <cell r="L3105">
            <v>41456</v>
          </cell>
          <cell r="M3105">
            <v>29763</v>
          </cell>
          <cell r="N3105" t="b">
            <v>0</v>
          </cell>
          <cell r="O3105">
            <v>3293</v>
          </cell>
        </row>
        <row r="3106">
          <cell r="E3106" t="str">
            <v>48MONTHLYCCOALITION</v>
          </cell>
          <cell r="F3106" t="str">
            <v>48</v>
          </cell>
          <cell r="G3106" t="str">
            <v>Monthly</v>
          </cell>
          <cell r="H3106" t="str">
            <v>C</v>
          </cell>
          <cell r="I3106">
            <v>3377</v>
          </cell>
          <cell r="J3106" t="str">
            <v>Coalition</v>
          </cell>
          <cell r="K3106" t="str">
            <v>per DOP website</v>
          </cell>
          <cell r="L3106">
            <v>41456</v>
          </cell>
          <cell r="M3106">
            <v>42556</v>
          </cell>
          <cell r="N3106" t="b">
            <v>0</v>
          </cell>
          <cell r="O3106">
            <v>3377</v>
          </cell>
        </row>
        <row r="3107">
          <cell r="E3107" t="str">
            <v>48MONTHLYCNON-REPRESENTED STATE EMPLOYEES</v>
          </cell>
          <cell r="F3107" t="str">
            <v>48</v>
          </cell>
          <cell r="G3107" t="str">
            <v>Monthly</v>
          </cell>
          <cell r="H3107" t="str">
            <v>C</v>
          </cell>
          <cell r="I3107">
            <v>3377</v>
          </cell>
          <cell r="J3107" t="str">
            <v>Non-Represented State Employees</v>
          </cell>
          <cell r="K3107" t="str">
            <v>per DOP website</v>
          </cell>
          <cell r="L3107">
            <v>41456</v>
          </cell>
          <cell r="M3107">
            <v>11576</v>
          </cell>
          <cell r="N3107" t="b">
            <v>0</v>
          </cell>
          <cell r="O3107">
            <v>3377</v>
          </cell>
        </row>
        <row r="3108">
          <cell r="E3108" t="str">
            <v>48MONTHLYCTEAMSTERS LOCAL UNION NUMBER 117</v>
          </cell>
          <cell r="F3108" t="str">
            <v>48</v>
          </cell>
          <cell r="G3108" t="str">
            <v>Monthly</v>
          </cell>
          <cell r="H3108" t="str">
            <v>C</v>
          </cell>
          <cell r="I3108">
            <v>3420</v>
          </cell>
          <cell r="J3108" t="str">
            <v>Teamsters Local Union Number 117</v>
          </cell>
          <cell r="K3108" t="str">
            <v>per Noli Benitez 201307</v>
          </cell>
          <cell r="L3108">
            <v>41456</v>
          </cell>
          <cell r="M3108">
            <v>11576</v>
          </cell>
          <cell r="N3108" t="b">
            <v>0</v>
          </cell>
          <cell r="O3108">
            <v>3420</v>
          </cell>
        </row>
        <row r="3109">
          <cell r="E3109" t="str">
            <v>48MONTHLYCWASHINGTON FEDERATION OF STATE EMPLOYEES</v>
          </cell>
          <cell r="F3109" t="str">
            <v>48</v>
          </cell>
          <cell r="G3109" t="str">
            <v>Monthly</v>
          </cell>
          <cell r="H3109" t="str">
            <v>C</v>
          </cell>
          <cell r="I3109">
            <v>3377</v>
          </cell>
          <cell r="J3109" t="str">
            <v>Washington Federation of State Employees</v>
          </cell>
          <cell r="K3109" t="str">
            <v>per DOP website</v>
          </cell>
          <cell r="L3109">
            <v>41456</v>
          </cell>
          <cell r="M3109">
            <v>25500</v>
          </cell>
          <cell r="N3109" t="b">
            <v>0</v>
          </cell>
          <cell r="O3109">
            <v>3377</v>
          </cell>
        </row>
        <row r="3110">
          <cell r="E3110" t="str">
            <v>48MONTHLYCWASHINGTON PUBLIC EMPLOYEES ASSOCIATION</v>
          </cell>
          <cell r="F3110" t="str">
            <v>48</v>
          </cell>
          <cell r="G3110" t="str">
            <v>Monthly</v>
          </cell>
          <cell r="H3110" t="str">
            <v>C</v>
          </cell>
          <cell r="I3110">
            <v>3377</v>
          </cell>
          <cell r="J3110" t="str">
            <v>Washington Public Employees Association</v>
          </cell>
          <cell r="K3110" t="str">
            <v>per DOP website</v>
          </cell>
          <cell r="L3110">
            <v>41456</v>
          </cell>
          <cell r="M3110">
            <v>29764</v>
          </cell>
          <cell r="N3110" t="b">
            <v>0</v>
          </cell>
          <cell r="O3110">
            <v>3377</v>
          </cell>
        </row>
        <row r="3111">
          <cell r="E3111" t="str">
            <v>48MONTHLYDCOALITION</v>
          </cell>
          <cell r="F3111" t="str">
            <v>48</v>
          </cell>
          <cell r="G3111" t="str">
            <v>Monthly</v>
          </cell>
          <cell r="H3111" t="str">
            <v>D</v>
          </cell>
          <cell r="I3111">
            <v>3459</v>
          </cell>
          <cell r="J3111" t="str">
            <v>Coalition</v>
          </cell>
          <cell r="K3111" t="str">
            <v>per DOP website</v>
          </cell>
          <cell r="L3111">
            <v>41456</v>
          </cell>
          <cell r="M3111">
            <v>42557</v>
          </cell>
          <cell r="N3111" t="b">
            <v>0</v>
          </cell>
          <cell r="O3111">
            <v>3459</v>
          </cell>
        </row>
        <row r="3112">
          <cell r="E3112" t="str">
            <v>48MONTHLYDNON-REPRESENTED STATE EMPLOYEES</v>
          </cell>
          <cell r="F3112" t="str">
            <v>48</v>
          </cell>
          <cell r="G3112" t="str">
            <v>Monthly</v>
          </cell>
          <cell r="H3112" t="str">
            <v>D</v>
          </cell>
          <cell r="I3112">
            <v>3459</v>
          </cell>
          <cell r="J3112" t="str">
            <v>Non-Represented State Employees</v>
          </cell>
          <cell r="K3112" t="str">
            <v>per DOP website</v>
          </cell>
          <cell r="L3112">
            <v>41456</v>
          </cell>
          <cell r="M3112">
            <v>11577</v>
          </cell>
          <cell r="N3112" t="b">
            <v>0</v>
          </cell>
          <cell r="O3112">
            <v>3459</v>
          </cell>
        </row>
        <row r="3113">
          <cell r="E3113" t="str">
            <v>48MONTHLYDTEAMSTERS LOCAL UNION NUMBER 117</v>
          </cell>
          <cell r="F3113" t="str">
            <v>48</v>
          </cell>
          <cell r="G3113" t="str">
            <v>Monthly</v>
          </cell>
          <cell r="H3113" t="str">
            <v>D</v>
          </cell>
          <cell r="I3113">
            <v>3503</v>
          </cell>
          <cell r="J3113" t="str">
            <v>Teamsters Local Union Number 117</v>
          </cell>
          <cell r="K3113" t="str">
            <v>per Noli Benitez 201307</v>
          </cell>
          <cell r="L3113">
            <v>41456</v>
          </cell>
          <cell r="M3113">
            <v>11577</v>
          </cell>
          <cell r="N3113" t="b">
            <v>0</v>
          </cell>
          <cell r="O3113">
            <v>3503</v>
          </cell>
        </row>
        <row r="3114">
          <cell r="E3114" t="str">
            <v>48MONTHLYDWASHINGTON FEDERATION OF STATE EMPLOYEES</v>
          </cell>
          <cell r="F3114" t="str">
            <v>48</v>
          </cell>
          <cell r="G3114" t="str">
            <v>Monthly</v>
          </cell>
          <cell r="H3114" t="str">
            <v>D</v>
          </cell>
          <cell r="I3114">
            <v>3459</v>
          </cell>
          <cell r="J3114" t="str">
            <v>Washington Federation of State Employees</v>
          </cell>
          <cell r="K3114" t="str">
            <v>per DOP website</v>
          </cell>
          <cell r="L3114">
            <v>41456</v>
          </cell>
          <cell r="M3114">
            <v>25501</v>
          </cell>
          <cell r="N3114" t="b">
            <v>0</v>
          </cell>
          <cell r="O3114">
            <v>3459</v>
          </cell>
        </row>
        <row r="3115">
          <cell r="E3115" t="str">
            <v>48MONTHLYDWASHINGTON PUBLIC EMPLOYEES ASSOCIATION</v>
          </cell>
          <cell r="F3115" t="str">
            <v>48</v>
          </cell>
          <cell r="G3115" t="str">
            <v>Monthly</v>
          </cell>
          <cell r="H3115" t="str">
            <v>D</v>
          </cell>
          <cell r="I3115">
            <v>3459</v>
          </cell>
          <cell r="J3115" t="str">
            <v>Washington Public Employees Association</v>
          </cell>
          <cell r="K3115" t="str">
            <v>per DOP website</v>
          </cell>
          <cell r="L3115">
            <v>41456</v>
          </cell>
          <cell r="M3115">
            <v>29765</v>
          </cell>
          <cell r="N3115" t="b">
            <v>0</v>
          </cell>
          <cell r="O3115">
            <v>3459</v>
          </cell>
        </row>
        <row r="3116">
          <cell r="E3116" t="str">
            <v>48MONTHLYECOALITION</v>
          </cell>
          <cell r="F3116" t="str">
            <v>48</v>
          </cell>
          <cell r="G3116" t="str">
            <v>Monthly</v>
          </cell>
          <cell r="H3116" t="str">
            <v>E</v>
          </cell>
          <cell r="I3116">
            <v>3549</v>
          </cell>
          <cell r="J3116" t="str">
            <v>Coalition</v>
          </cell>
          <cell r="K3116" t="str">
            <v>per DOP website</v>
          </cell>
          <cell r="L3116">
            <v>41456</v>
          </cell>
          <cell r="M3116">
            <v>42558</v>
          </cell>
          <cell r="N3116" t="b">
            <v>0</v>
          </cell>
          <cell r="O3116">
            <v>3549</v>
          </cell>
        </row>
        <row r="3117">
          <cell r="E3117" t="str">
            <v>48MONTHLYENON-REPRESENTED STATE EMPLOYEES</v>
          </cell>
          <cell r="F3117" t="str">
            <v>48</v>
          </cell>
          <cell r="G3117" t="str">
            <v>Monthly</v>
          </cell>
          <cell r="H3117" t="str">
            <v>E</v>
          </cell>
          <cell r="I3117">
            <v>3549</v>
          </cell>
          <cell r="J3117" t="str">
            <v>Non-Represented State Employees</v>
          </cell>
          <cell r="K3117" t="str">
            <v>per DOP website</v>
          </cell>
          <cell r="L3117">
            <v>41456</v>
          </cell>
          <cell r="M3117">
            <v>11578</v>
          </cell>
          <cell r="N3117" t="b">
            <v>0</v>
          </cell>
          <cell r="O3117">
            <v>3549</v>
          </cell>
        </row>
        <row r="3118">
          <cell r="E3118" t="str">
            <v>48MONTHLYETEAMSTERS LOCAL UNION NUMBER 117</v>
          </cell>
          <cell r="F3118" t="str">
            <v>48</v>
          </cell>
          <cell r="G3118" t="str">
            <v>Monthly</v>
          </cell>
          <cell r="H3118" t="str">
            <v>E</v>
          </cell>
          <cell r="I3118">
            <v>3593</v>
          </cell>
          <cell r="J3118" t="str">
            <v>Teamsters Local Union Number 117</v>
          </cell>
          <cell r="K3118" t="str">
            <v>per Noli Benitez 201307</v>
          </cell>
          <cell r="L3118">
            <v>41456</v>
          </cell>
          <cell r="M3118">
            <v>11578</v>
          </cell>
          <cell r="N3118" t="b">
            <v>0</v>
          </cell>
          <cell r="O3118">
            <v>3593</v>
          </cell>
        </row>
        <row r="3119">
          <cell r="E3119" t="str">
            <v>48MONTHLYEWASHINGTON FEDERATION OF STATE EMPLOYEES</v>
          </cell>
          <cell r="F3119" t="str">
            <v>48</v>
          </cell>
          <cell r="G3119" t="str">
            <v>Monthly</v>
          </cell>
          <cell r="H3119" t="str">
            <v>E</v>
          </cell>
          <cell r="I3119">
            <v>3549</v>
          </cell>
          <cell r="J3119" t="str">
            <v>Washington Federation of State Employees</v>
          </cell>
          <cell r="K3119" t="str">
            <v>per DOP website</v>
          </cell>
          <cell r="L3119">
            <v>41456</v>
          </cell>
          <cell r="M3119">
            <v>25502</v>
          </cell>
          <cell r="N3119" t="b">
            <v>0</v>
          </cell>
          <cell r="O3119">
            <v>3549</v>
          </cell>
        </row>
        <row r="3120">
          <cell r="E3120" t="str">
            <v>48MONTHLYEWASHINGTON PUBLIC EMPLOYEES ASSOCIATION</v>
          </cell>
          <cell r="F3120" t="str">
            <v>48</v>
          </cell>
          <cell r="G3120" t="str">
            <v>Monthly</v>
          </cell>
          <cell r="H3120" t="str">
            <v>E</v>
          </cell>
          <cell r="I3120">
            <v>3549</v>
          </cell>
          <cell r="J3120" t="str">
            <v>Washington Public Employees Association</v>
          </cell>
          <cell r="K3120" t="str">
            <v>per DOP website</v>
          </cell>
          <cell r="L3120">
            <v>41456</v>
          </cell>
          <cell r="M3120">
            <v>29766</v>
          </cell>
          <cell r="N3120" t="b">
            <v>0</v>
          </cell>
          <cell r="O3120">
            <v>3549</v>
          </cell>
        </row>
        <row r="3121">
          <cell r="E3121" t="str">
            <v>48MONTHLYFCOALITION</v>
          </cell>
          <cell r="F3121" t="str">
            <v>48</v>
          </cell>
          <cell r="G3121" t="str">
            <v>Monthly</v>
          </cell>
          <cell r="H3121" t="str">
            <v>F</v>
          </cell>
          <cell r="I3121">
            <v>3631</v>
          </cell>
          <cell r="J3121" t="str">
            <v>Coalition</v>
          </cell>
          <cell r="K3121" t="str">
            <v>per DOP website</v>
          </cell>
          <cell r="L3121">
            <v>41456</v>
          </cell>
          <cell r="M3121">
            <v>42559</v>
          </cell>
          <cell r="N3121" t="b">
            <v>0</v>
          </cell>
          <cell r="O3121">
            <v>3631</v>
          </cell>
        </row>
        <row r="3122">
          <cell r="E3122" t="str">
            <v>48MONTHLYFNON-REPRESENTED STATE EMPLOYEES</v>
          </cell>
          <cell r="F3122" t="str">
            <v>48</v>
          </cell>
          <cell r="G3122" t="str">
            <v>Monthly</v>
          </cell>
          <cell r="H3122" t="str">
            <v>F</v>
          </cell>
          <cell r="I3122">
            <v>3631</v>
          </cell>
          <cell r="J3122" t="str">
            <v>Non-Represented State Employees</v>
          </cell>
          <cell r="K3122" t="str">
            <v>per DOP website</v>
          </cell>
          <cell r="L3122">
            <v>41456</v>
          </cell>
          <cell r="M3122">
            <v>11579</v>
          </cell>
          <cell r="N3122" t="b">
            <v>0</v>
          </cell>
          <cell r="O3122">
            <v>3631</v>
          </cell>
        </row>
        <row r="3123">
          <cell r="E3123" t="str">
            <v>48MONTHLYFTEAMSTERS LOCAL UNION NUMBER 117</v>
          </cell>
          <cell r="F3123" t="str">
            <v>48</v>
          </cell>
          <cell r="G3123" t="str">
            <v>Monthly</v>
          </cell>
          <cell r="H3123" t="str">
            <v>F</v>
          </cell>
          <cell r="I3123">
            <v>3678</v>
          </cell>
          <cell r="J3123" t="str">
            <v>Teamsters Local Union Number 117</v>
          </cell>
          <cell r="K3123" t="str">
            <v>per Noli Benitez 201307</v>
          </cell>
          <cell r="L3123">
            <v>41456</v>
          </cell>
          <cell r="M3123">
            <v>11579</v>
          </cell>
          <cell r="N3123" t="b">
            <v>0</v>
          </cell>
          <cell r="O3123">
            <v>3678</v>
          </cell>
        </row>
        <row r="3124">
          <cell r="E3124" t="str">
            <v>48MONTHLYFWASHINGTON FEDERATION OF STATE EMPLOYEES</v>
          </cell>
          <cell r="F3124" t="str">
            <v>48</v>
          </cell>
          <cell r="G3124" t="str">
            <v>Monthly</v>
          </cell>
          <cell r="H3124" t="str">
            <v>F</v>
          </cell>
          <cell r="I3124">
            <v>3631</v>
          </cell>
          <cell r="J3124" t="str">
            <v>Washington Federation of State Employees</v>
          </cell>
          <cell r="K3124" t="str">
            <v>per DOP website</v>
          </cell>
          <cell r="L3124">
            <v>41456</v>
          </cell>
          <cell r="M3124">
            <v>25503</v>
          </cell>
          <cell r="N3124" t="b">
            <v>0</v>
          </cell>
          <cell r="O3124">
            <v>3631</v>
          </cell>
        </row>
        <row r="3125">
          <cell r="E3125" t="str">
            <v>48MONTHLYFWASHINGTON PUBLIC EMPLOYEES ASSOCIATION</v>
          </cell>
          <cell r="F3125" t="str">
            <v>48</v>
          </cell>
          <cell r="G3125" t="str">
            <v>Monthly</v>
          </cell>
          <cell r="H3125" t="str">
            <v>F</v>
          </cell>
          <cell r="I3125">
            <v>3631</v>
          </cell>
          <cell r="J3125" t="str">
            <v>Washington Public Employees Association</v>
          </cell>
          <cell r="K3125" t="str">
            <v>per DOP website</v>
          </cell>
          <cell r="L3125">
            <v>41456</v>
          </cell>
          <cell r="M3125">
            <v>29767</v>
          </cell>
          <cell r="N3125" t="b">
            <v>0</v>
          </cell>
          <cell r="O3125">
            <v>3631</v>
          </cell>
        </row>
        <row r="3126">
          <cell r="E3126" t="str">
            <v>48MONTHLYGCOALITION</v>
          </cell>
          <cell r="F3126" t="str">
            <v>48</v>
          </cell>
          <cell r="G3126" t="str">
            <v>Monthly</v>
          </cell>
          <cell r="H3126" t="str">
            <v>G</v>
          </cell>
          <cell r="I3126">
            <v>3726</v>
          </cell>
          <cell r="J3126" t="str">
            <v>Coalition</v>
          </cell>
          <cell r="K3126" t="str">
            <v>per DOP website</v>
          </cell>
          <cell r="L3126">
            <v>41456</v>
          </cell>
          <cell r="M3126">
            <v>42560</v>
          </cell>
          <cell r="N3126" t="b">
            <v>0</v>
          </cell>
          <cell r="O3126">
            <v>3726</v>
          </cell>
        </row>
        <row r="3127">
          <cell r="E3127" t="str">
            <v>48MONTHLYGNON-REPRESENTED STATE EMPLOYEES</v>
          </cell>
          <cell r="F3127" t="str">
            <v>48</v>
          </cell>
          <cell r="G3127" t="str">
            <v>Monthly</v>
          </cell>
          <cell r="H3127" t="str">
            <v>G</v>
          </cell>
          <cell r="I3127">
            <v>3726</v>
          </cell>
          <cell r="J3127" t="str">
            <v>Non-Represented State Employees</v>
          </cell>
          <cell r="K3127" t="str">
            <v>per DOP website</v>
          </cell>
          <cell r="L3127">
            <v>41456</v>
          </cell>
          <cell r="M3127">
            <v>11580</v>
          </cell>
          <cell r="N3127" t="b">
            <v>0</v>
          </cell>
          <cell r="O3127">
            <v>3726</v>
          </cell>
        </row>
        <row r="3128">
          <cell r="E3128" t="str">
            <v>48MONTHLYGTEAMSTERS LOCAL UNION NUMBER 117</v>
          </cell>
          <cell r="F3128" t="str">
            <v>48</v>
          </cell>
          <cell r="G3128" t="str">
            <v>Monthly</v>
          </cell>
          <cell r="H3128" t="str">
            <v>G</v>
          </cell>
          <cell r="I3128">
            <v>3774</v>
          </cell>
          <cell r="J3128" t="str">
            <v>Teamsters Local Union Number 117</v>
          </cell>
          <cell r="K3128" t="str">
            <v>per Noli Benitez 201307</v>
          </cell>
          <cell r="L3128">
            <v>41456</v>
          </cell>
          <cell r="M3128">
            <v>11580</v>
          </cell>
          <cell r="N3128" t="b">
            <v>0</v>
          </cell>
          <cell r="O3128">
            <v>3774</v>
          </cell>
        </row>
        <row r="3129">
          <cell r="E3129" t="str">
            <v>48MONTHLYGWASHINGTON FEDERATION OF STATE EMPLOYEES</v>
          </cell>
          <cell r="F3129" t="str">
            <v>48</v>
          </cell>
          <cell r="G3129" t="str">
            <v>Monthly</v>
          </cell>
          <cell r="H3129" t="str">
            <v>G</v>
          </cell>
          <cell r="I3129">
            <v>3726</v>
          </cell>
          <cell r="J3129" t="str">
            <v>Washington Federation of State Employees</v>
          </cell>
          <cell r="K3129" t="str">
            <v>per DOP website</v>
          </cell>
          <cell r="L3129">
            <v>41456</v>
          </cell>
          <cell r="M3129">
            <v>25504</v>
          </cell>
          <cell r="N3129" t="b">
            <v>0</v>
          </cell>
          <cell r="O3129">
            <v>3726</v>
          </cell>
        </row>
        <row r="3130">
          <cell r="E3130" t="str">
            <v>48MONTHLYGWASHINGTON PUBLIC EMPLOYEES ASSOCIATION</v>
          </cell>
          <cell r="F3130" t="str">
            <v>48</v>
          </cell>
          <cell r="G3130" t="str">
            <v>Monthly</v>
          </cell>
          <cell r="H3130" t="str">
            <v>G</v>
          </cell>
          <cell r="I3130">
            <v>3726</v>
          </cell>
          <cell r="J3130" t="str">
            <v>Washington Public Employees Association</v>
          </cell>
          <cell r="K3130" t="str">
            <v>per DOP website</v>
          </cell>
          <cell r="L3130">
            <v>41456</v>
          </cell>
          <cell r="M3130">
            <v>29768</v>
          </cell>
          <cell r="N3130" t="b">
            <v>0</v>
          </cell>
          <cell r="O3130">
            <v>3726</v>
          </cell>
        </row>
        <row r="3131">
          <cell r="E3131" t="str">
            <v>48MONTHLYHCOALITION</v>
          </cell>
          <cell r="F3131" t="str">
            <v>48</v>
          </cell>
          <cell r="G3131" t="str">
            <v>Monthly</v>
          </cell>
          <cell r="H3131" t="str">
            <v>H</v>
          </cell>
          <cell r="I3131">
            <v>3819</v>
          </cell>
          <cell r="J3131" t="str">
            <v>Coalition</v>
          </cell>
          <cell r="K3131" t="str">
            <v>per DOP website</v>
          </cell>
          <cell r="L3131">
            <v>41456</v>
          </cell>
          <cell r="M3131">
            <v>42561</v>
          </cell>
          <cell r="N3131" t="b">
            <v>0</v>
          </cell>
          <cell r="O3131">
            <v>3819</v>
          </cell>
        </row>
        <row r="3132">
          <cell r="E3132" t="str">
            <v>48MONTHLYHNON-REPRESENTED STATE EMPLOYEES</v>
          </cell>
          <cell r="F3132" t="str">
            <v>48</v>
          </cell>
          <cell r="G3132" t="str">
            <v>Monthly</v>
          </cell>
          <cell r="H3132" t="str">
            <v>H</v>
          </cell>
          <cell r="I3132">
            <v>3819</v>
          </cell>
          <cell r="J3132" t="str">
            <v>Non-Represented State Employees</v>
          </cell>
          <cell r="K3132" t="str">
            <v>per DOP website</v>
          </cell>
          <cell r="L3132">
            <v>41456</v>
          </cell>
          <cell r="M3132">
            <v>11581</v>
          </cell>
          <cell r="N3132" t="b">
            <v>0</v>
          </cell>
          <cell r="O3132">
            <v>3819</v>
          </cell>
        </row>
        <row r="3133">
          <cell r="E3133" t="str">
            <v>48MONTHLYHTEAMSTERS LOCAL UNION NUMBER 117</v>
          </cell>
          <cell r="F3133" t="str">
            <v>48</v>
          </cell>
          <cell r="G3133" t="str">
            <v>Monthly</v>
          </cell>
          <cell r="H3133" t="str">
            <v>H</v>
          </cell>
          <cell r="I3133">
            <v>3869</v>
          </cell>
          <cell r="J3133" t="str">
            <v>Teamsters Local Union Number 117</v>
          </cell>
          <cell r="K3133" t="str">
            <v>per Noli Benitez 201307</v>
          </cell>
          <cell r="L3133">
            <v>41456</v>
          </cell>
          <cell r="M3133">
            <v>11581</v>
          </cell>
          <cell r="N3133" t="b">
            <v>0</v>
          </cell>
          <cell r="O3133">
            <v>3869</v>
          </cell>
        </row>
        <row r="3134">
          <cell r="E3134" t="str">
            <v>48MONTHLYHWASHINGTON FEDERATION OF STATE EMPLOYEES</v>
          </cell>
          <cell r="F3134" t="str">
            <v>48</v>
          </cell>
          <cell r="G3134" t="str">
            <v>Monthly</v>
          </cell>
          <cell r="H3134" t="str">
            <v>H</v>
          </cell>
          <cell r="I3134">
            <v>3819</v>
          </cell>
          <cell r="J3134" t="str">
            <v>Washington Federation of State Employees</v>
          </cell>
          <cell r="K3134" t="str">
            <v>per DOP website</v>
          </cell>
          <cell r="L3134">
            <v>41456</v>
          </cell>
          <cell r="M3134">
            <v>25505</v>
          </cell>
          <cell r="N3134" t="b">
            <v>0</v>
          </cell>
          <cell r="O3134">
            <v>3819</v>
          </cell>
        </row>
        <row r="3135">
          <cell r="E3135" t="str">
            <v>48MONTHLYHWASHINGTON PUBLIC EMPLOYEES ASSOCIATION</v>
          </cell>
          <cell r="F3135" t="str">
            <v>48</v>
          </cell>
          <cell r="G3135" t="str">
            <v>Monthly</v>
          </cell>
          <cell r="H3135" t="str">
            <v>H</v>
          </cell>
          <cell r="I3135">
            <v>3819</v>
          </cell>
          <cell r="J3135" t="str">
            <v>Washington Public Employees Association</v>
          </cell>
          <cell r="K3135" t="str">
            <v>per DOP website</v>
          </cell>
          <cell r="L3135">
            <v>41456</v>
          </cell>
          <cell r="M3135">
            <v>29769</v>
          </cell>
          <cell r="N3135" t="b">
            <v>0</v>
          </cell>
          <cell r="O3135">
            <v>3819</v>
          </cell>
        </row>
        <row r="3136">
          <cell r="E3136" t="str">
            <v>48MONTHLYICOALITION</v>
          </cell>
          <cell r="F3136" t="str">
            <v>48</v>
          </cell>
          <cell r="G3136" t="str">
            <v>Monthly</v>
          </cell>
          <cell r="H3136" t="str">
            <v>I</v>
          </cell>
          <cell r="I3136">
            <v>3918</v>
          </cell>
          <cell r="J3136" t="str">
            <v>Coalition</v>
          </cell>
          <cell r="K3136" t="str">
            <v>per DOP website</v>
          </cell>
          <cell r="L3136">
            <v>41456</v>
          </cell>
          <cell r="M3136">
            <v>42562</v>
          </cell>
          <cell r="N3136" t="b">
            <v>0</v>
          </cell>
          <cell r="O3136">
            <v>3918</v>
          </cell>
        </row>
        <row r="3137">
          <cell r="E3137" t="str">
            <v>48MONTHLYINON-REPRESENTED STATE EMPLOYEES</v>
          </cell>
          <cell r="F3137" t="str">
            <v>48</v>
          </cell>
          <cell r="G3137" t="str">
            <v>Monthly</v>
          </cell>
          <cell r="H3137" t="str">
            <v>I</v>
          </cell>
          <cell r="I3137">
            <v>3918</v>
          </cell>
          <cell r="J3137" t="str">
            <v>Non-Represented State Employees</v>
          </cell>
          <cell r="K3137" t="str">
            <v>per DOP website</v>
          </cell>
          <cell r="L3137">
            <v>41456</v>
          </cell>
          <cell r="M3137">
            <v>11582</v>
          </cell>
          <cell r="N3137" t="b">
            <v>0</v>
          </cell>
          <cell r="O3137">
            <v>3918</v>
          </cell>
        </row>
        <row r="3138">
          <cell r="E3138" t="str">
            <v>48MONTHLYITEAMSTERS LOCAL UNION NUMBER 117</v>
          </cell>
          <cell r="F3138" t="str">
            <v>48</v>
          </cell>
          <cell r="G3138" t="str">
            <v>Monthly</v>
          </cell>
          <cell r="H3138" t="str">
            <v>I</v>
          </cell>
          <cell r="I3138">
            <v>3968</v>
          </cell>
          <cell r="J3138" t="str">
            <v>Teamsters Local Union Number 117</v>
          </cell>
          <cell r="K3138" t="str">
            <v>per Noli Benitez 201307</v>
          </cell>
          <cell r="L3138">
            <v>41456</v>
          </cell>
          <cell r="M3138">
            <v>11582</v>
          </cell>
          <cell r="N3138" t="b">
            <v>0</v>
          </cell>
          <cell r="O3138">
            <v>3968</v>
          </cell>
        </row>
        <row r="3139">
          <cell r="E3139" t="str">
            <v>48MONTHLYIWASHINGTON FEDERATION OF STATE EMPLOYEES</v>
          </cell>
          <cell r="F3139" t="str">
            <v>48</v>
          </cell>
          <cell r="G3139" t="str">
            <v>Monthly</v>
          </cell>
          <cell r="H3139" t="str">
            <v>I</v>
          </cell>
          <cell r="I3139">
            <v>3918</v>
          </cell>
          <cell r="J3139" t="str">
            <v>Washington Federation of State Employees</v>
          </cell>
          <cell r="K3139" t="str">
            <v>per DOP website</v>
          </cell>
          <cell r="L3139">
            <v>41456</v>
          </cell>
          <cell r="M3139">
            <v>25506</v>
          </cell>
          <cell r="N3139" t="b">
            <v>0</v>
          </cell>
          <cell r="O3139">
            <v>3918</v>
          </cell>
        </row>
        <row r="3140">
          <cell r="E3140" t="str">
            <v>48MONTHLYIWASHINGTON PUBLIC EMPLOYEES ASSOCIATION</v>
          </cell>
          <cell r="F3140" t="str">
            <v>48</v>
          </cell>
          <cell r="G3140" t="str">
            <v>Monthly</v>
          </cell>
          <cell r="H3140" t="str">
            <v>I</v>
          </cell>
          <cell r="I3140">
            <v>3918</v>
          </cell>
          <cell r="J3140" t="str">
            <v>Washington Public Employees Association</v>
          </cell>
          <cell r="K3140" t="str">
            <v>per DOP website</v>
          </cell>
          <cell r="L3140">
            <v>41456</v>
          </cell>
          <cell r="M3140">
            <v>29770</v>
          </cell>
          <cell r="N3140" t="b">
            <v>0</v>
          </cell>
          <cell r="O3140">
            <v>3918</v>
          </cell>
        </row>
        <row r="3141">
          <cell r="E3141" t="str">
            <v>48MONTHLYJCOALITION</v>
          </cell>
          <cell r="F3141" t="str">
            <v>48</v>
          </cell>
          <cell r="G3141" t="str">
            <v>Monthly</v>
          </cell>
          <cell r="H3141" t="str">
            <v>J</v>
          </cell>
          <cell r="I3141">
            <v>4014</v>
          </cell>
          <cell r="J3141" t="str">
            <v>Coalition</v>
          </cell>
          <cell r="K3141" t="str">
            <v>per DOP website</v>
          </cell>
          <cell r="L3141">
            <v>41456</v>
          </cell>
          <cell r="M3141">
            <v>42563</v>
          </cell>
          <cell r="N3141" t="b">
            <v>0</v>
          </cell>
          <cell r="O3141">
            <v>4014</v>
          </cell>
        </row>
        <row r="3142">
          <cell r="E3142" t="str">
            <v>48MONTHLYJNON-REPRESENTED STATE EMPLOYEES</v>
          </cell>
          <cell r="F3142" t="str">
            <v>48</v>
          </cell>
          <cell r="G3142" t="str">
            <v>Monthly</v>
          </cell>
          <cell r="H3142" t="str">
            <v>J</v>
          </cell>
          <cell r="I3142">
            <v>4014</v>
          </cell>
          <cell r="J3142" t="str">
            <v>Non-Represented State Employees</v>
          </cell>
          <cell r="K3142" t="str">
            <v>per DOP website</v>
          </cell>
          <cell r="L3142">
            <v>41456</v>
          </cell>
          <cell r="M3142">
            <v>11583</v>
          </cell>
          <cell r="N3142" t="b">
            <v>0</v>
          </cell>
          <cell r="O3142">
            <v>4014</v>
          </cell>
        </row>
        <row r="3143">
          <cell r="E3143" t="str">
            <v>48MONTHLYJTEAMSTERS LOCAL UNION NUMBER 117</v>
          </cell>
          <cell r="F3143" t="str">
            <v>48</v>
          </cell>
          <cell r="G3143" t="str">
            <v>Monthly</v>
          </cell>
          <cell r="H3143" t="str">
            <v>J</v>
          </cell>
          <cell r="I3143">
            <v>4066</v>
          </cell>
          <cell r="J3143" t="str">
            <v>Teamsters Local Union Number 117</v>
          </cell>
          <cell r="K3143" t="str">
            <v>per Noli Benitez 201307</v>
          </cell>
          <cell r="L3143">
            <v>41456</v>
          </cell>
          <cell r="M3143">
            <v>11583</v>
          </cell>
          <cell r="N3143" t="b">
            <v>0</v>
          </cell>
          <cell r="O3143">
            <v>4066</v>
          </cell>
        </row>
        <row r="3144">
          <cell r="E3144" t="str">
            <v>48MONTHLYJWASHINGTON FEDERATION OF STATE EMPLOYEES</v>
          </cell>
          <cell r="F3144" t="str">
            <v>48</v>
          </cell>
          <cell r="G3144" t="str">
            <v>Monthly</v>
          </cell>
          <cell r="H3144" t="str">
            <v>J</v>
          </cell>
          <cell r="I3144">
            <v>4014</v>
          </cell>
          <cell r="J3144" t="str">
            <v>Washington Federation of State Employees</v>
          </cell>
          <cell r="K3144" t="str">
            <v>per DOP website</v>
          </cell>
          <cell r="L3144">
            <v>41456</v>
          </cell>
          <cell r="M3144">
            <v>25507</v>
          </cell>
          <cell r="N3144" t="b">
            <v>0</v>
          </cell>
          <cell r="O3144">
            <v>4014</v>
          </cell>
        </row>
        <row r="3145">
          <cell r="E3145" t="str">
            <v>48MONTHLYJWASHINGTON PUBLIC EMPLOYEES ASSOCIATION</v>
          </cell>
          <cell r="F3145" t="str">
            <v>48</v>
          </cell>
          <cell r="G3145" t="str">
            <v>Monthly</v>
          </cell>
          <cell r="H3145" t="str">
            <v>J</v>
          </cell>
          <cell r="I3145">
            <v>4014</v>
          </cell>
          <cell r="J3145" t="str">
            <v>Washington Public Employees Association</v>
          </cell>
          <cell r="K3145" t="str">
            <v>per DOP website</v>
          </cell>
          <cell r="L3145">
            <v>41456</v>
          </cell>
          <cell r="M3145">
            <v>29771</v>
          </cell>
          <cell r="N3145" t="b">
            <v>0</v>
          </cell>
          <cell r="O3145">
            <v>4014</v>
          </cell>
        </row>
        <row r="3146">
          <cell r="E3146" t="str">
            <v>48MONTHLYKCOALITION</v>
          </cell>
          <cell r="F3146" t="str">
            <v>48</v>
          </cell>
          <cell r="G3146" t="str">
            <v>Monthly</v>
          </cell>
          <cell r="H3146" t="str">
            <v>K</v>
          </cell>
          <cell r="I3146">
            <v>4114</v>
          </cell>
          <cell r="J3146" t="str">
            <v>Coalition</v>
          </cell>
          <cell r="K3146" t="str">
            <v>per DOP website</v>
          </cell>
          <cell r="L3146">
            <v>41456</v>
          </cell>
          <cell r="M3146">
            <v>42564</v>
          </cell>
          <cell r="N3146" t="b">
            <v>0</v>
          </cell>
          <cell r="O3146">
            <v>4114</v>
          </cell>
        </row>
        <row r="3147">
          <cell r="E3147" t="str">
            <v>48MONTHLYKNON-REPRESENTED STATE EMPLOYEES</v>
          </cell>
          <cell r="F3147" t="str">
            <v>48</v>
          </cell>
          <cell r="G3147" t="str">
            <v>Monthly</v>
          </cell>
          <cell r="H3147" t="str">
            <v>K</v>
          </cell>
          <cell r="I3147">
            <v>4114</v>
          </cell>
          <cell r="J3147" t="str">
            <v>Non-Represented State Employees</v>
          </cell>
          <cell r="K3147" t="str">
            <v>per DOP website</v>
          </cell>
          <cell r="L3147">
            <v>41456</v>
          </cell>
          <cell r="M3147">
            <v>11584</v>
          </cell>
          <cell r="N3147" t="b">
            <v>0</v>
          </cell>
          <cell r="O3147">
            <v>4114</v>
          </cell>
        </row>
        <row r="3148">
          <cell r="E3148" t="str">
            <v>48MONTHLYKTEAMSTERS LOCAL UNION NUMBER 117</v>
          </cell>
          <cell r="F3148" t="str">
            <v>48</v>
          </cell>
          <cell r="G3148" t="str">
            <v>Monthly</v>
          </cell>
          <cell r="H3148" t="str">
            <v>K</v>
          </cell>
          <cell r="I3148">
            <v>4167</v>
          </cell>
          <cell r="J3148" t="str">
            <v>Teamsters Local Union Number 117</v>
          </cell>
          <cell r="K3148" t="str">
            <v>per Noli Benitez 201307</v>
          </cell>
          <cell r="L3148">
            <v>41456</v>
          </cell>
          <cell r="M3148">
            <v>11584</v>
          </cell>
          <cell r="N3148" t="b">
            <v>0</v>
          </cell>
          <cell r="O3148">
            <v>4167</v>
          </cell>
        </row>
        <row r="3149">
          <cell r="E3149" t="str">
            <v>48MONTHLYKWASHINGTON FEDERATION OF STATE EMPLOYEES</v>
          </cell>
          <cell r="F3149" t="str">
            <v>48</v>
          </cell>
          <cell r="G3149" t="str">
            <v>Monthly</v>
          </cell>
          <cell r="H3149" t="str">
            <v>K</v>
          </cell>
          <cell r="I3149">
            <v>4114</v>
          </cell>
          <cell r="J3149" t="str">
            <v>Washington Federation of State Employees</v>
          </cell>
          <cell r="K3149" t="str">
            <v>per DOP website</v>
          </cell>
          <cell r="L3149">
            <v>41456</v>
          </cell>
          <cell r="M3149">
            <v>25508</v>
          </cell>
          <cell r="N3149" t="b">
            <v>0</v>
          </cell>
          <cell r="O3149">
            <v>4114</v>
          </cell>
        </row>
        <row r="3150">
          <cell r="E3150" t="str">
            <v>48MONTHLYKWASHINGTON PUBLIC EMPLOYEES ASSOCIATION</v>
          </cell>
          <cell r="F3150" t="str">
            <v>48</v>
          </cell>
          <cell r="G3150" t="str">
            <v>Monthly</v>
          </cell>
          <cell r="H3150" t="str">
            <v>K</v>
          </cell>
          <cell r="I3150">
            <v>4114</v>
          </cell>
          <cell r="J3150" t="str">
            <v>Washington Public Employees Association</v>
          </cell>
          <cell r="K3150" t="str">
            <v>per DOP website</v>
          </cell>
          <cell r="L3150">
            <v>41456</v>
          </cell>
          <cell r="M3150">
            <v>29772</v>
          </cell>
          <cell r="N3150" t="b">
            <v>0</v>
          </cell>
          <cell r="O3150">
            <v>4114</v>
          </cell>
        </row>
        <row r="3151">
          <cell r="E3151" t="str">
            <v>48MONTHLYLCOALITION</v>
          </cell>
          <cell r="F3151" t="str">
            <v>48</v>
          </cell>
          <cell r="G3151" t="str">
            <v>Monthly</v>
          </cell>
          <cell r="H3151" t="str">
            <v>L</v>
          </cell>
          <cell r="I3151">
            <v>4214</v>
          </cell>
          <cell r="J3151" t="str">
            <v>Coalition</v>
          </cell>
          <cell r="K3151" t="str">
            <v>per DOP website</v>
          </cell>
          <cell r="L3151">
            <v>41456</v>
          </cell>
          <cell r="M3151">
            <v>42565</v>
          </cell>
          <cell r="N3151" t="b">
            <v>0</v>
          </cell>
          <cell r="O3151">
            <v>4214</v>
          </cell>
        </row>
        <row r="3152">
          <cell r="E3152" t="str">
            <v>48MONTHLYLNON-REPRESENTED STATE EMPLOYEES</v>
          </cell>
          <cell r="F3152" t="str">
            <v>48</v>
          </cell>
          <cell r="G3152" t="str">
            <v>Monthly</v>
          </cell>
          <cell r="H3152" t="str">
            <v>L</v>
          </cell>
          <cell r="I3152">
            <v>4214</v>
          </cell>
          <cell r="J3152" t="str">
            <v>Non-Represented State Employees</v>
          </cell>
          <cell r="K3152" t="str">
            <v>per DOP website</v>
          </cell>
          <cell r="L3152">
            <v>41456</v>
          </cell>
          <cell r="M3152">
            <v>11585</v>
          </cell>
          <cell r="N3152" t="b">
            <v>0</v>
          </cell>
          <cell r="O3152">
            <v>4214</v>
          </cell>
        </row>
        <row r="3153">
          <cell r="E3153" t="str">
            <v>48MONTHLYLTEAMSTERS LOCAL UNION NUMBER 117</v>
          </cell>
          <cell r="F3153" t="str">
            <v>48</v>
          </cell>
          <cell r="G3153" t="str">
            <v>Monthly</v>
          </cell>
          <cell r="H3153" t="str">
            <v>L</v>
          </cell>
          <cell r="I3153">
            <v>4268</v>
          </cell>
          <cell r="J3153" t="str">
            <v>Teamsters Local Union Number 117</v>
          </cell>
          <cell r="K3153" t="str">
            <v>per Noli Benitez 201307</v>
          </cell>
          <cell r="L3153">
            <v>41456</v>
          </cell>
          <cell r="M3153">
            <v>11585</v>
          </cell>
          <cell r="N3153" t="b">
            <v>0</v>
          </cell>
          <cell r="O3153">
            <v>4268</v>
          </cell>
        </row>
        <row r="3154">
          <cell r="E3154" t="str">
            <v>48MONTHLYLWASHINGTON FEDERATION OF STATE EMPLOYEES</v>
          </cell>
          <cell r="F3154" t="str">
            <v>48</v>
          </cell>
          <cell r="G3154" t="str">
            <v>Monthly</v>
          </cell>
          <cell r="H3154" t="str">
            <v>L</v>
          </cell>
          <cell r="I3154">
            <v>4214</v>
          </cell>
          <cell r="J3154" t="str">
            <v>Washington Federation of State Employees</v>
          </cell>
          <cell r="K3154" t="str">
            <v>per DOP website</v>
          </cell>
          <cell r="L3154">
            <v>41456</v>
          </cell>
          <cell r="M3154">
            <v>25509</v>
          </cell>
          <cell r="N3154" t="b">
            <v>0</v>
          </cell>
          <cell r="O3154">
            <v>4214</v>
          </cell>
        </row>
        <row r="3155">
          <cell r="E3155" t="str">
            <v>48MONTHLYLWASHINGTON PUBLIC EMPLOYEES ASSOCIATION</v>
          </cell>
          <cell r="F3155" t="str">
            <v>48</v>
          </cell>
          <cell r="G3155" t="str">
            <v>Monthly</v>
          </cell>
          <cell r="H3155" t="str">
            <v>L</v>
          </cell>
          <cell r="I3155">
            <v>4214</v>
          </cell>
          <cell r="J3155" t="str">
            <v>Washington Public Employees Association</v>
          </cell>
          <cell r="K3155" t="str">
            <v>per DOP website</v>
          </cell>
          <cell r="L3155">
            <v>41456</v>
          </cell>
          <cell r="M3155">
            <v>29773</v>
          </cell>
          <cell r="N3155" t="b">
            <v>0</v>
          </cell>
          <cell r="O3155">
            <v>4214</v>
          </cell>
        </row>
        <row r="3156">
          <cell r="E3156" t="str">
            <v>48MONTHLYMCOALITION</v>
          </cell>
          <cell r="F3156" t="str">
            <v>48</v>
          </cell>
          <cell r="G3156" t="str">
            <v>Monthly</v>
          </cell>
          <cell r="H3156" t="str">
            <v>M</v>
          </cell>
          <cell r="I3156">
            <v>4322</v>
          </cell>
          <cell r="J3156" t="str">
            <v>Coalition</v>
          </cell>
          <cell r="K3156" t="str">
            <v>per DOP website</v>
          </cell>
          <cell r="L3156">
            <v>41456</v>
          </cell>
          <cell r="M3156">
            <v>42566</v>
          </cell>
          <cell r="N3156" t="b">
            <v>0</v>
          </cell>
          <cell r="O3156">
            <v>4322</v>
          </cell>
        </row>
        <row r="3157">
          <cell r="E3157" t="str">
            <v>48MONTHLYMNON-REPRESENTED STATE EMPLOYEES</v>
          </cell>
          <cell r="F3157" t="str">
            <v>48</v>
          </cell>
          <cell r="G3157" t="str">
            <v>Monthly</v>
          </cell>
          <cell r="H3157" t="str">
            <v>M</v>
          </cell>
          <cell r="I3157">
            <v>4322</v>
          </cell>
          <cell r="J3157" t="str">
            <v>Non-Represented State Employees</v>
          </cell>
          <cell r="K3157" t="str">
            <v>per DOP website</v>
          </cell>
          <cell r="L3157">
            <v>41456</v>
          </cell>
          <cell r="M3157">
            <v>11586</v>
          </cell>
          <cell r="N3157" t="b">
            <v>0</v>
          </cell>
          <cell r="O3157">
            <v>4322</v>
          </cell>
        </row>
        <row r="3158">
          <cell r="E3158" t="str">
            <v>48MONTHLYMTEAMSTERS LOCAL UNION NUMBER 117</v>
          </cell>
          <cell r="F3158" t="str">
            <v>48</v>
          </cell>
          <cell r="G3158" t="str">
            <v>Monthly</v>
          </cell>
          <cell r="H3158" t="str">
            <v>M</v>
          </cell>
          <cell r="I3158">
            <v>4377</v>
          </cell>
          <cell r="J3158" t="str">
            <v>Teamsters Local Union Number 117</v>
          </cell>
          <cell r="K3158" t="str">
            <v>per Noli Benitez 201307</v>
          </cell>
          <cell r="L3158">
            <v>41456</v>
          </cell>
          <cell r="M3158">
            <v>11586</v>
          </cell>
          <cell r="N3158" t="b">
            <v>0</v>
          </cell>
          <cell r="O3158">
            <v>4377</v>
          </cell>
        </row>
        <row r="3159">
          <cell r="E3159" t="str">
            <v>48MONTHLYMWASHINGTON FEDERATION OF STATE EMPLOYEES</v>
          </cell>
          <cell r="F3159" t="str">
            <v>48</v>
          </cell>
          <cell r="G3159" t="str">
            <v>Monthly</v>
          </cell>
          <cell r="H3159" t="str">
            <v>M</v>
          </cell>
          <cell r="I3159">
            <v>4322</v>
          </cell>
          <cell r="J3159" t="str">
            <v>Washington Federation of State Employees</v>
          </cell>
          <cell r="K3159" t="str">
            <v>per DOP website</v>
          </cell>
          <cell r="L3159">
            <v>41456</v>
          </cell>
          <cell r="M3159">
            <v>25510</v>
          </cell>
          <cell r="N3159" t="b">
            <v>0</v>
          </cell>
          <cell r="O3159">
            <v>4322</v>
          </cell>
        </row>
        <row r="3160">
          <cell r="E3160" t="str">
            <v>48MONTHLYMWASHINGTON PUBLIC EMPLOYEES ASSOCIATION</v>
          </cell>
          <cell r="F3160" t="str">
            <v>48</v>
          </cell>
          <cell r="G3160" t="str">
            <v>Monthly</v>
          </cell>
          <cell r="H3160" t="str">
            <v>M</v>
          </cell>
          <cell r="I3160">
            <v>4322</v>
          </cell>
          <cell r="J3160" t="str">
            <v>Washington Public Employees Association</v>
          </cell>
          <cell r="K3160" t="str">
            <v>per DOP website</v>
          </cell>
          <cell r="L3160">
            <v>41456</v>
          </cell>
          <cell r="M3160">
            <v>29774</v>
          </cell>
          <cell r="N3160" t="b">
            <v>0</v>
          </cell>
          <cell r="O3160">
            <v>4322</v>
          </cell>
        </row>
        <row r="3161">
          <cell r="E3161" t="str">
            <v>49EMONTHLYENON-REPRESENTED STATE EMPLOYEES</v>
          </cell>
          <cell r="F3161" t="str">
            <v>49E</v>
          </cell>
          <cell r="G3161" t="str">
            <v>Monthly</v>
          </cell>
          <cell r="H3161" t="str">
            <v>E</v>
          </cell>
          <cell r="I3161">
            <v>3631</v>
          </cell>
          <cell r="J3161" t="str">
            <v>Non-Represented State Employees</v>
          </cell>
          <cell r="K3161" t="str">
            <v>per DOP website</v>
          </cell>
          <cell r="L3161">
            <v>41456</v>
          </cell>
          <cell r="M3161">
            <v>13088</v>
          </cell>
          <cell r="N3161" t="b">
            <v>1</v>
          </cell>
          <cell r="O3161">
            <v>3631</v>
          </cell>
        </row>
        <row r="3162">
          <cell r="E3162" t="str">
            <v>49EMONTHLYFNON-REPRESENTED STATE EMPLOYEES</v>
          </cell>
          <cell r="F3162" t="str">
            <v>49E</v>
          </cell>
          <cell r="G3162" t="str">
            <v>Monthly</v>
          </cell>
          <cell r="H3162" t="str">
            <v>F</v>
          </cell>
          <cell r="I3162">
            <v>3726</v>
          </cell>
          <cell r="J3162" t="str">
            <v>Non-Represented State Employees</v>
          </cell>
          <cell r="K3162" t="str">
            <v>per DOP website</v>
          </cell>
          <cell r="L3162">
            <v>41456</v>
          </cell>
          <cell r="M3162">
            <v>13089</v>
          </cell>
          <cell r="N3162" t="b">
            <v>1</v>
          </cell>
          <cell r="O3162">
            <v>3726</v>
          </cell>
        </row>
        <row r="3163">
          <cell r="E3163" t="str">
            <v>49EMONTHLYGNON-REPRESENTED STATE EMPLOYEES</v>
          </cell>
          <cell r="F3163" t="str">
            <v>49E</v>
          </cell>
          <cell r="G3163" t="str">
            <v>Monthly</v>
          </cell>
          <cell r="H3163" t="str">
            <v>G</v>
          </cell>
          <cell r="I3163">
            <v>3819</v>
          </cell>
          <cell r="J3163" t="str">
            <v>Non-Represented State Employees</v>
          </cell>
          <cell r="K3163" t="str">
            <v>per DOP website</v>
          </cell>
          <cell r="L3163">
            <v>41456</v>
          </cell>
          <cell r="M3163">
            <v>13090</v>
          </cell>
          <cell r="N3163" t="b">
            <v>1</v>
          </cell>
          <cell r="O3163">
            <v>3819</v>
          </cell>
        </row>
        <row r="3164">
          <cell r="E3164" t="str">
            <v>49EMONTHLYHNON-REPRESENTED STATE EMPLOYEES</v>
          </cell>
          <cell r="F3164" t="str">
            <v>49E</v>
          </cell>
          <cell r="G3164" t="str">
            <v>Monthly</v>
          </cell>
          <cell r="H3164" t="str">
            <v>H</v>
          </cell>
          <cell r="I3164">
            <v>3918</v>
          </cell>
          <cell r="J3164" t="str">
            <v>Non-Represented State Employees</v>
          </cell>
          <cell r="K3164" t="str">
            <v>per DOP website</v>
          </cell>
          <cell r="L3164">
            <v>41456</v>
          </cell>
          <cell r="M3164">
            <v>13091</v>
          </cell>
          <cell r="N3164" t="b">
            <v>1</v>
          </cell>
          <cell r="O3164">
            <v>3918</v>
          </cell>
        </row>
        <row r="3165">
          <cell r="E3165" t="str">
            <v>49EMONTHLYINON-REPRESENTED STATE EMPLOYEES</v>
          </cell>
          <cell r="F3165" t="str">
            <v>49E</v>
          </cell>
          <cell r="G3165" t="str">
            <v>Monthly</v>
          </cell>
          <cell r="H3165" t="str">
            <v>I</v>
          </cell>
          <cell r="I3165">
            <v>4014</v>
          </cell>
          <cell r="J3165" t="str">
            <v>Non-Represented State Employees</v>
          </cell>
          <cell r="K3165" t="str">
            <v>per DOP website</v>
          </cell>
          <cell r="L3165">
            <v>41456</v>
          </cell>
          <cell r="M3165">
            <v>13092</v>
          </cell>
          <cell r="N3165" t="b">
            <v>1</v>
          </cell>
          <cell r="O3165">
            <v>4014</v>
          </cell>
        </row>
        <row r="3166">
          <cell r="E3166" t="str">
            <v>49EMONTHLYJNON-REPRESENTED STATE EMPLOYEES</v>
          </cell>
          <cell r="F3166" t="str">
            <v>49E</v>
          </cell>
          <cell r="G3166" t="str">
            <v>Monthly</v>
          </cell>
          <cell r="H3166" t="str">
            <v>J</v>
          </cell>
          <cell r="I3166">
            <v>4114</v>
          </cell>
          <cell r="J3166" t="str">
            <v>Non-Represented State Employees</v>
          </cell>
          <cell r="K3166" t="str">
            <v>per DOP website</v>
          </cell>
          <cell r="L3166">
            <v>41456</v>
          </cell>
          <cell r="M3166">
            <v>13093</v>
          </cell>
          <cell r="N3166" t="b">
            <v>1</v>
          </cell>
          <cell r="O3166">
            <v>4114</v>
          </cell>
        </row>
        <row r="3167">
          <cell r="E3167" t="str">
            <v>49EMONTHLYKNON-REPRESENTED STATE EMPLOYEES</v>
          </cell>
          <cell r="F3167" t="str">
            <v>49E</v>
          </cell>
          <cell r="G3167" t="str">
            <v>Monthly</v>
          </cell>
          <cell r="H3167" t="str">
            <v>K</v>
          </cell>
          <cell r="I3167">
            <v>4214</v>
          </cell>
          <cell r="J3167" t="str">
            <v>Non-Represented State Employees</v>
          </cell>
          <cell r="K3167" t="str">
            <v>per DOP website</v>
          </cell>
          <cell r="L3167">
            <v>41456</v>
          </cell>
          <cell r="M3167">
            <v>13094</v>
          </cell>
          <cell r="N3167" t="b">
            <v>1</v>
          </cell>
          <cell r="O3167">
            <v>4214</v>
          </cell>
        </row>
        <row r="3168">
          <cell r="E3168" t="str">
            <v>49EMONTHLYLNON-REPRESENTED STATE EMPLOYEES</v>
          </cell>
          <cell r="F3168" t="str">
            <v>49E</v>
          </cell>
          <cell r="G3168" t="str">
            <v>Monthly</v>
          </cell>
          <cell r="H3168" t="str">
            <v>L</v>
          </cell>
          <cell r="I3168">
            <v>4322</v>
          </cell>
          <cell r="J3168" t="str">
            <v>Non-Represented State Employees</v>
          </cell>
          <cell r="K3168" t="str">
            <v>per DOP website</v>
          </cell>
          <cell r="L3168">
            <v>41456</v>
          </cell>
          <cell r="M3168">
            <v>13095</v>
          </cell>
          <cell r="N3168" t="b">
            <v>1</v>
          </cell>
          <cell r="O3168">
            <v>4322</v>
          </cell>
        </row>
        <row r="3169">
          <cell r="E3169" t="str">
            <v>49EMONTHLYMNON-REPRESENTED STATE EMPLOYEES</v>
          </cell>
          <cell r="F3169" t="str">
            <v>49E</v>
          </cell>
          <cell r="G3169" t="str">
            <v>Monthly</v>
          </cell>
          <cell r="H3169" t="str">
            <v>M</v>
          </cell>
          <cell r="I3169">
            <v>4429</v>
          </cell>
          <cell r="J3169" t="str">
            <v>Non-Represented State Employees</v>
          </cell>
          <cell r="K3169" t="str">
            <v>per DOP website</v>
          </cell>
          <cell r="L3169">
            <v>41456</v>
          </cell>
          <cell r="M3169">
            <v>13095</v>
          </cell>
          <cell r="N3169" t="b">
            <v>1</v>
          </cell>
          <cell r="O3169">
            <v>4429</v>
          </cell>
        </row>
        <row r="3170">
          <cell r="E3170" t="str">
            <v>49GMONTHLYGCOALITION</v>
          </cell>
          <cell r="F3170" t="str">
            <v>49G</v>
          </cell>
          <cell r="G3170" t="str">
            <v>Monthly</v>
          </cell>
          <cell r="H3170" t="str">
            <v>G</v>
          </cell>
          <cell r="I3170">
            <v>3819</v>
          </cell>
          <cell r="J3170" t="str">
            <v>Coalition</v>
          </cell>
          <cell r="K3170" t="str">
            <v>per DOP website</v>
          </cell>
          <cell r="L3170">
            <v>41456</v>
          </cell>
          <cell r="M3170">
            <v>13164</v>
          </cell>
          <cell r="N3170" t="b">
            <v>1</v>
          </cell>
          <cell r="O3170">
            <v>3819</v>
          </cell>
        </row>
        <row r="3171">
          <cell r="E3171" t="str">
            <v>49GMONTHLYGNON-REPRESENTED STATE EMPLOYEES</v>
          </cell>
          <cell r="F3171" t="str">
            <v>49G</v>
          </cell>
          <cell r="G3171" t="str">
            <v>Monthly</v>
          </cell>
          <cell r="H3171" t="str">
            <v>G</v>
          </cell>
          <cell r="I3171">
            <v>3819</v>
          </cell>
          <cell r="J3171" t="str">
            <v>Non-Represented State Employees</v>
          </cell>
          <cell r="K3171" t="str">
            <v>per DOP website</v>
          </cell>
          <cell r="L3171">
            <v>41456</v>
          </cell>
          <cell r="M3171">
            <v>13165</v>
          </cell>
          <cell r="N3171" t="b">
            <v>1</v>
          </cell>
          <cell r="O3171">
            <v>3819</v>
          </cell>
        </row>
        <row r="3172">
          <cell r="E3172" t="str">
            <v>49GMONTHLYGTEAMSTERS LOCAL UNION NUMBER 117</v>
          </cell>
          <cell r="F3172" t="str">
            <v>49G</v>
          </cell>
          <cell r="G3172" t="str">
            <v>Monthly</v>
          </cell>
          <cell r="H3172" t="str">
            <v>G</v>
          </cell>
          <cell r="I3172">
            <v>3869</v>
          </cell>
          <cell r="J3172" t="str">
            <v>Teamsters Local Union Number 117</v>
          </cell>
          <cell r="K3172" t="str">
            <v>per DOP website</v>
          </cell>
          <cell r="L3172">
            <v>41456</v>
          </cell>
          <cell r="M3172">
            <v>13166</v>
          </cell>
          <cell r="N3172" t="b">
            <v>1</v>
          </cell>
          <cell r="O3172">
            <v>3869</v>
          </cell>
        </row>
        <row r="3173">
          <cell r="E3173" t="str">
            <v>49GMONTHLYGWASHINGTON FEDERATION OF STATE EMPLOYEES</v>
          </cell>
          <cell r="F3173" t="str">
            <v>49G</v>
          </cell>
          <cell r="G3173" t="str">
            <v>Monthly</v>
          </cell>
          <cell r="H3173" t="str">
            <v>G</v>
          </cell>
          <cell r="I3173">
            <v>3819</v>
          </cell>
          <cell r="J3173" t="str">
            <v>Washington Federation of State Employees</v>
          </cell>
          <cell r="K3173" t="str">
            <v>per DOP website</v>
          </cell>
          <cell r="L3173">
            <v>41456</v>
          </cell>
          <cell r="M3173">
            <v>13167</v>
          </cell>
          <cell r="N3173" t="b">
            <v>1</v>
          </cell>
          <cell r="O3173">
            <v>3819</v>
          </cell>
        </row>
        <row r="3174">
          <cell r="E3174" t="str">
            <v>49GMONTHLYGWASHINGTON PUBLIC EMPLOYEES ASSOCIATION</v>
          </cell>
          <cell r="F3174" t="str">
            <v>49G</v>
          </cell>
          <cell r="G3174" t="str">
            <v>Monthly</v>
          </cell>
          <cell r="H3174" t="str">
            <v>G</v>
          </cell>
          <cell r="I3174">
            <v>3819</v>
          </cell>
          <cell r="J3174" t="str">
            <v>Washington Public Employees Association</v>
          </cell>
          <cell r="K3174" t="str">
            <v>per DOP website</v>
          </cell>
          <cell r="L3174">
            <v>41456</v>
          </cell>
          <cell r="M3174">
            <v>13168</v>
          </cell>
          <cell r="N3174" t="b">
            <v>1</v>
          </cell>
          <cell r="O3174">
            <v>3819</v>
          </cell>
        </row>
        <row r="3175">
          <cell r="E3175" t="str">
            <v>49GMONTHLYHCOALITION</v>
          </cell>
          <cell r="F3175" t="str">
            <v>49G</v>
          </cell>
          <cell r="G3175" t="str">
            <v>Monthly</v>
          </cell>
          <cell r="H3175" t="str">
            <v>H</v>
          </cell>
          <cell r="I3175">
            <v>3918</v>
          </cell>
          <cell r="J3175" t="str">
            <v>Coalition</v>
          </cell>
          <cell r="K3175" t="str">
            <v>per DOP website</v>
          </cell>
          <cell r="L3175">
            <v>41456</v>
          </cell>
          <cell r="M3175">
            <v>13169</v>
          </cell>
          <cell r="N3175" t="b">
            <v>1</v>
          </cell>
          <cell r="O3175">
            <v>3918</v>
          </cell>
        </row>
        <row r="3176">
          <cell r="E3176" t="str">
            <v>49GMONTHLYHNON-REPRESENTED STATE EMPLOYEES</v>
          </cell>
          <cell r="F3176" t="str">
            <v>49G</v>
          </cell>
          <cell r="G3176" t="str">
            <v>Monthly</v>
          </cell>
          <cell r="H3176" t="str">
            <v>H</v>
          </cell>
          <cell r="I3176">
            <v>3918</v>
          </cell>
          <cell r="J3176" t="str">
            <v>Non-Represented State Employees</v>
          </cell>
          <cell r="K3176" t="str">
            <v>per DOP website</v>
          </cell>
          <cell r="L3176">
            <v>41456</v>
          </cell>
          <cell r="M3176">
            <v>13170</v>
          </cell>
          <cell r="N3176" t="b">
            <v>1</v>
          </cell>
          <cell r="O3176">
            <v>3918</v>
          </cell>
        </row>
        <row r="3177">
          <cell r="E3177" t="str">
            <v>49GMONTHLYHTEAMSTERS LOCAL UNION NUMBER 117</v>
          </cell>
          <cell r="F3177" t="str">
            <v>49G</v>
          </cell>
          <cell r="G3177" t="str">
            <v>Monthly</v>
          </cell>
          <cell r="H3177" t="str">
            <v>H</v>
          </cell>
          <cell r="I3177">
            <v>3968</v>
          </cell>
          <cell r="J3177" t="str">
            <v>Teamsters Local Union Number 117</v>
          </cell>
          <cell r="K3177" t="str">
            <v>per DOP website</v>
          </cell>
          <cell r="L3177">
            <v>41456</v>
          </cell>
          <cell r="M3177">
            <v>13171</v>
          </cell>
          <cell r="N3177" t="b">
            <v>1</v>
          </cell>
          <cell r="O3177">
            <v>3968</v>
          </cell>
        </row>
        <row r="3178">
          <cell r="E3178" t="str">
            <v>49GMONTHLYHWASHINGTON FEDERATION OF STATE EMPLOYEES</v>
          </cell>
          <cell r="F3178" t="str">
            <v>49G</v>
          </cell>
          <cell r="G3178" t="str">
            <v>Monthly</v>
          </cell>
          <cell r="H3178" t="str">
            <v>H</v>
          </cell>
          <cell r="I3178">
            <v>3918</v>
          </cell>
          <cell r="J3178" t="str">
            <v>Washington Federation of State Employees</v>
          </cell>
          <cell r="K3178" t="str">
            <v>per DOP website</v>
          </cell>
          <cell r="L3178">
            <v>41456</v>
          </cell>
          <cell r="M3178">
            <v>13172</v>
          </cell>
          <cell r="N3178" t="b">
            <v>1</v>
          </cell>
          <cell r="O3178">
            <v>3918</v>
          </cell>
        </row>
        <row r="3179">
          <cell r="E3179" t="str">
            <v>49GMONTHLYHWASHINGTON PUBLIC EMPLOYEES ASSOCIATION</v>
          </cell>
          <cell r="F3179" t="str">
            <v>49G</v>
          </cell>
          <cell r="G3179" t="str">
            <v>Monthly</v>
          </cell>
          <cell r="H3179" t="str">
            <v>H</v>
          </cell>
          <cell r="I3179">
            <v>3918</v>
          </cell>
          <cell r="J3179" t="str">
            <v>Washington Public Employees Association</v>
          </cell>
          <cell r="K3179" t="str">
            <v>per DOP website</v>
          </cell>
          <cell r="L3179">
            <v>41456</v>
          </cell>
          <cell r="M3179">
            <v>13173</v>
          </cell>
          <cell r="N3179" t="b">
            <v>1</v>
          </cell>
          <cell r="O3179">
            <v>3918</v>
          </cell>
        </row>
        <row r="3180">
          <cell r="E3180" t="str">
            <v>49GMONTHLYICOALITION</v>
          </cell>
          <cell r="F3180" t="str">
            <v>49G</v>
          </cell>
          <cell r="G3180" t="str">
            <v>Monthly</v>
          </cell>
          <cell r="H3180" t="str">
            <v>I</v>
          </cell>
          <cell r="I3180">
            <v>4014</v>
          </cell>
          <cell r="J3180" t="str">
            <v>Coalition</v>
          </cell>
          <cell r="K3180" t="str">
            <v>per DOP website</v>
          </cell>
          <cell r="L3180">
            <v>41456</v>
          </cell>
          <cell r="M3180">
            <v>13174</v>
          </cell>
          <cell r="N3180" t="b">
            <v>1</v>
          </cell>
          <cell r="O3180">
            <v>4014</v>
          </cell>
        </row>
        <row r="3181">
          <cell r="E3181" t="str">
            <v>49GMONTHLYINON-REPRESENTED STATE EMPLOYEES</v>
          </cell>
          <cell r="F3181" t="str">
            <v>49G</v>
          </cell>
          <cell r="G3181" t="str">
            <v>Monthly</v>
          </cell>
          <cell r="H3181" t="str">
            <v>I</v>
          </cell>
          <cell r="I3181">
            <v>4014</v>
          </cell>
          <cell r="J3181" t="str">
            <v>Non-Represented State Employees</v>
          </cell>
          <cell r="K3181" t="str">
            <v>per DOP website</v>
          </cell>
          <cell r="L3181">
            <v>41456</v>
          </cell>
          <cell r="M3181">
            <v>13175</v>
          </cell>
          <cell r="N3181" t="b">
            <v>1</v>
          </cell>
          <cell r="O3181">
            <v>4014</v>
          </cell>
        </row>
        <row r="3182">
          <cell r="E3182" t="str">
            <v>49GMONTHLYITEAMSTERS LOCAL UNION NUMBER 117</v>
          </cell>
          <cell r="F3182" t="str">
            <v>49G</v>
          </cell>
          <cell r="G3182" t="str">
            <v>Monthly</v>
          </cell>
          <cell r="H3182" t="str">
            <v>I</v>
          </cell>
          <cell r="I3182">
            <v>4066</v>
          </cell>
          <cell r="J3182" t="str">
            <v>Teamsters Local Union Number 117</v>
          </cell>
          <cell r="K3182" t="str">
            <v>per DOP website</v>
          </cell>
          <cell r="L3182">
            <v>41456</v>
          </cell>
          <cell r="M3182">
            <v>13176</v>
          </cell>
          <cell r="N3182" t="b">
            <v>1</v>
          </cell>
          <cell r="O3182">
            <v>4066</v>
          </cell>
        </row>
        <row r="3183">
          <cell r="E3183" t="str">
            <v>49GMONTHLYIWASHINGTON FEDERATION OF STATE EMPLOYEES</v>
          </cell>
          <cell r="F3183" t="str">
            <v>49G</v>
          </cell>
          <cell r="G3183" t="str">
            <v>Monthly</v>
          </cell>
          <cell r="H3183" t="str">
            <v>I</v>
          </cell>
          <cell r="I3183">
            <v>4014</v>
          </cell>
          <cell r="J3183" t="str">
            <v>Washington Federation of State Employees</v>
          </cell>
          <cell r="K3183" t="str">
            <v>per DOP website</v>
          </cell>
          <cell r="L3183">
            <v>41456</v>
          </cell>
          <cell r="M3183">
            <v>13177</v>
          </cell>
          <cell r="N3183" t="b">
            <v>1</v>
          </cell>
          <cell r="O3183">
            <v>4014</v>
          </cell>
        </row>
        <row r="3184">
          <cell r="E3184" t="str">
            <v>49GMONTHLYIWASHINGTON PUBLIC EMPLOYEES ASSOCIATION</v>
          </cell>
          <cell r="F3184" t="str">
            <v>49G</v>
          </cell>
          <cell r="G3184" t="str">
            <v>Monthly</v>
          </cell>
          <cell r="H3184" t="str">
            <v>I</v>
          </cell>
          <cell r="I3184">
            <v>4014</v>
          </cell>
          <cell r="J3184" t="str">
            <v>Washington Public Employees Association</v>
          </cell>
          <cell r="K3184" t="str">
            <v>per DOP website</v>
          </cell>
          <cell r="L3184">
            <v>41456</v>
          </cell>
          <cell r="M3184">
            <v>13178</v>
          </cell>
          <cell r="N3184" t="b">
            <v>1</v>
          </cell>
          <cell r="O3184">
            <v>4014</v>
          </cell>
        </row>
        <row r="3185">
          <cell r="E3185" t="str">
            <v>49GMONTHLYJCOALITION</v>
          </cell>
          <cell r="F3185" t="str">
            <v>49G</v>
          </cell>
          <cell r="G3185" t="str">
            <v>Monthly</v>
          </cell>
          <cell r="H3185" t="str">
            <v>J</v>
          </cell>
          <cell r="I3185">
            <v>4114</v>
          </cell>
          <cell r="J3185" t="str">
            <v>Coalition</v>
          </cell>
          <cell r="K3185" t="str">
            <v>per DOP website</v>
          </cell>
          <cell r="L3185">
            <v>41456</v>
          </cell>
          <cell r="M3185">
            <v>13179</v>
          </cell>
          <cell r="N3185" t="b">
            <v>1</v>
          </cell>
          <cell r="O3185">
            <v>4114</v>
          </cell>
        </row>
        <row r="3186">
          <cell r="E3186" t="str">
            <v>49GMONTHLYJNON-REPRESENTED STATE EMPLOYEES</v>
          </cell>
          <cell r="F3186" t="str">
            <v>49G</v>
          </cell>
          <cell r="G3186" t="str">
            <v>Monthly</v>
          </cell>
          <cell r="H3186" t="str">
            <v>J</v>
          </cell>
          <cell r="I3186">
            <v>4114</v>
          </cell>
          <cell r="J3186" t="str">
            <v>Non-Represented State Employees</v>
          </cell>
          <cell r="K3186" t="str">
            <v>per DOP website</v>
          </cell>
          <cell r="L3186">
            <v>41456</v>
          </cell>
          <cell r="M3186">
            <v>13180</v>
          </cell>
          <cell r="N3186" t="b">
            <v>1</v>
          </cell>
          <cell r="O3186">
            <v>4114</v>
          </cell>
        </row>
        <row r="3187">
          <cell r="E3187" t="str">
            <v>49GMONTHLYJTEAMSTERS LOCAL UNION NUMBER 117</v>
          </cell>
          <cell r="F3187" t="str">
            <v>49G</v>
          </cell>
          <cell r="G3187" t="str">
            <v>Monthly</v>
          </cell>
          <cell r="H3187" t="str">
            <v>J</v>
          </cell>
          <cell r="I3187">
            <v>4167</v>
          </cell>
          <cell r="J3187" t="str">
            <v>Teamsters Local Union Number 117</v>
          </cell>
          <cell r="K3187" t="str">
            <v>per DOP website</v>
          </cell>
          <cell r="L3187">
            <v>41456</v>
          </cell>
          <cell r="M3187">
            <v>13181</v>
          </cell>
          <cell r="N3187" t="b">
            <v>1</v>
          </cell>
          <cell r="O3187">
            <v>4167</v>
          </cell>
        </row>
        <row r="3188">
          <cell r="E3188" t="str">
            <v>49GMONTHLYJWASHINGTON FEDERATION OF STATE EMPLOYEES</v>
          </cell>
          <cell r="F3188" t="str">
            <v>49G</v>
          </cell>
          <cell r="G3188" t="str">
            <v>Monthly</v>
          </cell>
          <cell r="H3188" t="str">
            <v>J</v>
          </cell>
          <cell r="I3188">
            <v>4114</v>
          </cell>
          <cell r="J3188" t="str">
            <v>Washington Federation of State Employees</v>
          </cell>
          <cell r="K3188" t="str">
            <v>per DOP website</v>
          </cell>
          <cell r="L3188">
            <v>41456</v>
          </cell>
          <cell r="M3188">
            <v>13182</v>
          </cell>
          <cell r="N3188" t="b">
            <v>1</v>
          </cell>
          <cell r="O3188">
            <v>4114</v>
          </cell>
        </row>
        <row r="3189">
          <cell r="E3189" t="str">
            <v>49GMONTHLYJWASHINGTON PUBLIC EMPLOYEES ASSOCIATION</v>
          </cell>
          <cell r="F3189" t="str">
            <v>49G</v>
          </cell>
          <cell r="G3189" t="str">
            <v>Monthly</v>
          </cell>
          <cell r="H3189" t="str">
            <v>J</v>
          </cell>
          <cell r="I3189">
            <v>4114</v>
          </cell>
          <cell r="J3189" t="str">
            <v>Washington Public Employees Association</v>
          </cell>
          <cell r="K3189" t="str">
            <v>per DOP website</v>
          </cell>
          <cell r="L3189">
            <v>41456</v>
          </cell>
          <cell r="M3189">
            <v>13183</v>
          </cell>
          <cell r="N3189" t="b">
            <v>1</v>
          </cell>
          <cell r="O3189">
            <v>4114</v>
          </cell>
        </row>
        <row r="3190">
          <cell r="E3190" t="str">
            <v>49GMONTHLYKCOALITION</v>
          </cell>
          <cell r="F3190" t="str">
            <v>49G</v>
          </cell>
          <cell r="G3190" t="str">
            <v>Monthly</v>
          </cell>
          <cell r="H3190" t="str">
            <v>K</v>
          </cell>
          <cell r="I3190">
            <v>4214</v>
          </cell>
          <cell r="J3190" t="str">
            <v>Coalition</v>
          </cell>
          <cell r="K3190" t="str">
            <v>per DOP website</v>
          </cell>
          <cell r="L3190">
            <v>41456</v>
          </cell>
          <cell r="M3190">
            <v>13184</v>
          </cell>
          <cell r="N3190" t="b">
            <v>1</v>
          </cell>
          <cell r="O3190">
            <v>4214</v>
          </cell>
        </row>
        <row r="3191">
          <cell r="E3191" t="str">
            <v>49GMONTHLYKNON-REPRESENTED STATE EMPLOYEES</v>
          </cell>
          <cell r="F3191" t="str">
            <v>49G</v>
          </cell>
          <cell r="G3191" t="str">
            <v>Monthly</v>
          </cell>
          <cell r="H3191" t="str">
            <v>K</v>
          </cell>
          <cell r="I3191">
            <v>4214</v>
          </cell>
          <cell r="J3191" t="str">
            <v>Non-Represented State Employees</v>
          </cell>
          <cell r="K3191" t="str">
            <v>per DOP website</v>
          </cell>
          <cell r="L3191">
            <v>41456</v>
          </cell>
          <cell r="M3191">
            <v>13185</v>
          </cell>
          <cell r="N3191" t="b">
            <v>1</v>
          </cell>
          <cell r="O3191">
            <v>4214</v>
          </cell>
        </row>
        <row r="3192">
          <cell r="E3192" t="str">
            <v>49GMONTHLYKTEAMSTERS LOCAL UNION NUMBER 117</v>
          </cell>
          <cell r="F3192" t="str">
            <v>49G</v>
          </cell>
          <cell r="G3192" t="str">
            <v>Monthly</v>
          </cell>
          <cell r="H3192" t="str">
            <v>K</v>
          </cell>
          <cell r="I3192">
            <v>4268</v>
          </cell>
          <cell r="J3192" t="str">
            <v>Teamsters Local Union Number 117</v>
          </cell>
          <cell r="K3192" t="str">
            <v>per DOP website</v>
          </cell>
          <cell r="L3192">
            <v>41456</v>
          </cell>
          <cell r="M3192">
            <v>13186</v>
          </cell>
          <cell r="N3192" t="b">
            <v>1</v>
          </cell>
          <cell r="O3192">
            <v>4268</v>
          </cell>
        </row>
        <row r="3193">
          <cell r="E3193" t="str">
            <v>49GMONTHLYKWASHINGTON FEDERATION OF STATE EMPLOYEES</v>
          </cell>
          <cell r="F3193" t="str">
            <v>49G</v>
          </cell>
          <cell r="G3193" t="str">
            <v>Monthly</v>
          </cell>
          <cell r="H3193" t="str">
            <v>K</v>
          </cell>
          <cell r="I3193">
            <v>4214</v>
          </cell>
          <cell r="J3193" t="str">
            <v>Washington Federation of State Employees</v>
          </cell>
          <cell r="K3193" t="str">
            <v>per DOP website</v>
          </cell>
          <cell r="L3193">
            <v>41456</v>
          </cell>
          <cell r="M3193">
            <v>13187</v>
          </cell>
          <cell r="N3193" t="b">
            <v>1</v>
          </cell>
          <cell r="O3193">
            <v>4214</v>
          </cell>
        </row>
        <row r="3194">
          <cell r="E3194" t="str">
            <v>49GMONTHLYKWASHINGTON PUBLIC EMPLOYEES ASSOCIATION</v>
          </cell>
          <cell r="F3194" t="str">
            <v>49G</v>
          </cell>
          <cell r="G3194" t="str">
            <v>Monthly</v>
          </cell>
          <cell r="H3194" t="str">
            <v>K</v>
          </cell>
          <cell r="I3194">
            <v>4214</v>
          </cell>
          <cell r="J3194" t="str">
            <v>Washington Public Employees Association</v>
          </cell>
          <cell r="K3194" t="str">
            <v>per DOP website</v>
          </cell>
          <cell r="L3194">
            <v>41456</v>
          </cell>
          <cell r="M3194">
            <v>13188</v>
          </cell>
          <cell r="N3194" t="b">
            <v>1</v>
          </cell>
          <cell r="O3194">
            <v>4214</v>
          </cell>
        </row>
        <row r="3195">
          <cell r="E3195" t="str">
            <v>49GMONTHLYLCOALITION</v>
          </cell>
          <cell r="F3195" t="str">
            <v>49G</v>
          </cell>
          <cell r="G3195" t="str">
            <v>Monthly</v>
          </cell>
          <cell r="H3195" t="str">
            <v>L</v>
          </cell>
          <cell r="I3195">
            <v>4322</v>
          </cell>
          <cell r="J3195" t="str">
            <v>Coalition</v>
          </cell>
          <cell r="K3195" t="str">
            <v>per DOP website</v>
          </cell>
          <cell r="L3195">
            <v>41456</v>
          </cell>
          <cell r="M3195">
            <v>13189</v>
          </cell>
          <cell r="N3195" t="b">
            <v>1</v>
          </cell>
          <cell r="O3195">
            <v>4322</v>
          </cell>
        </row>
        <row r="3196">
          <cell r="E3196" t="str">
            <v>49GMONTHLYLNON-REPRESENTED STATE EMPLOYEES</v>
          </cell>
          <cell r="F3196" t="str">
            <v>49G</v>
          </cell>
          <cell r="G3196" t="str">
            <v>Monthly</v>
          </cell>
          <cell r="H3196" t="str">
            <v>L</v>
          </cell>
          <cell r="I3196">
            <v>4322</v>
          </cell>
          <cell r="J3196" t="str">
            <v>Non-Represented State Employees</v>
          </cell>
          <cell r="K3196" t="str">
            <v>per DOP website</v>
          </cell>
          <cell r="L3196">
            <v>41456</v>
          </cell>
          <cell r="M3196">
            <v>13190</v>
          </cell>
          <cell r="N3196" t="b">
            <v>1</v>
          </cell>
          <cell r="O3196">
            <v>4322</v>
          </cell>
        </row>
        <row r="3197">
          <cell r="E3197" t="str">
            <v>49GMONTHLYLTEAMSTERS LOCAL UNION NUMBER 117</v>
          </cell>
          <cell r="F3197" t="str">
            <v>49G</v>
          </cell>
          <cell r="G3197" t="str">
            <v>Monthly</v>
          </cell>
          <cell r="H3197" t="str">
            <v>L</v>
          </cell>
          <cell r="I3197">
            <v>4377</v>
          </cell>
          <cell r="J3197" t="str">
            <v>Teamsters Local Union Number 117</v>
          </cell>
          <cell r="K3197" t="str">
            <v>per DOP website</v>
          </cell>
          <cell r="L3197">
            <v>41456</v>
          </cell>
          <cell r="M3197">
            <v>13191</v>
          </cell>
          <cell r="N3197" t="b">
            <v>1</v>
          </cell>
          <cell r="O3197">
            <v>4377</v>
          </cell>
        </row>
        <row r="3198">
          <cell r="E3198" t="str">
            <v>49GMONTHLYLWASHINGTON FEDERATION OF STATE EMPLOYEES</v>
          </cell>
          <cell r="F3198" t="str">
            <v>49G</v>
          </cell>
          <cell r="G3198" t="str">
            <v>Monthly</v>
          </cell>
          <cell r="H3198" t="str">
            <v>L</v>
          </cell>
          <cell r="I3198">
            <v>4322</v>
          </cell>
          <cell r="J3198" t="str">
            <v>Washington Federation of State Employees</v>
          </cell>
          <cell r="K3198" t="str">
            <v>per DOP website</v>
          </cell>
          <cell r="L3198">
            <v>41456</v>
          </cell>
          <cell r="M3198">
            <v>13192</v>
          </cell>
          <cell r="N3198" t="b">
            <v>1</v>
          </cell>
          <cell r="O3198">
            <v>4322</v>
          </cell>
        </row>
        <row r="3199">
          <cell r="E3199" t="str">
            <v>49GMONTHLYLWASHINGTON PUBLIC EMPLOYEES ASSOCIATION</v>
          </cell>
          <cell r="F3199" t="str">
            <v>49G</v>
          </cell>
          <cell r="G3199" t="str">
            <v>Monthly</v>
          </cell>
          <cell r="H3199" t="str">
            <v>L</v>
          </cell>
          <cell r="I3199">
            <v>4322</v>
          </cell>
          <cell r="J3199" t="str">
            <v>Washington Public Employees Association</v>
          </cell>
          <cell r="K3199" t="str">
            <v>per DOP website</v>
          </cell>
          <cell r="L3199">
            <v>41456</v>
          </cell>
          <cell r="M3199">
            <v>13193</v>
          </cell>
          <cell r="N3199" t="b">
            <v>1</v>
          </cell>
          <cell r="O3199">
            <v>4322</v>
          </cell>
        </row>
        <row r="3200">
          <cell r="E3200" t="str">
            <v>49GMONTHLYMCOALITION</v>
          </cell>
          <cell r="F3200" t="str">
            <v>49G</v>
          </cell>
          <cell r="G3200" t="str">
            <v>Monthly</v>
          </cell>
          <cell r="H3200" t="str">
            <v>M</v>
          </cell>
          <cell r="I3200">
            <v>4429</v>
          </cell>
          <cell r="J3200" t="str">
            <v>Coalition</v>
          </cell>
          <cell r="K3200" t="str">
            <v>per DOP website</v>
          </cell>
          <cell r="L3200">
            <v>41456</v>
          </cell>
          <cell r="M3200">
            <v>13189</v>
          </cell>
          <cell r="N3200" t="b">
            <v>1</v>
          </cell>
          <cell r="O3200">
            <v>4429</v>
          </cell>
        </row>
        <row r="3201">
          <cell r="E3201" t="str">
            <v>49GMONTHLYMNON-REPRESENTED STATE EMPLOYEES</v>
          </cell>
          <cell r="F3201" t="str">
            <v>49G</v>
          </cell>
          <cell r="G3201" t="str">
            <v>Monthly</v>
          </cell>
          <cell r="H3201" t="str">
            <v>M</v>
          </cell>
          <cell r="I3201">
            <v>4429</v>
          </cell>
          <cell r="J3201" t="str">
            <v>Non-Represented State Employees</v>
          </cell>
          <cell r="K3201" t="str">
            <v>per DOP website</v>
          </cell>
          <cell r="L3201">
            <v>41456</v>
          </cell>
          <cell r="M3201">
            <v>13190</v>
          </cell>
          <cell r="N3201" t="b">
            <v>1</v>
          </cell>
          <cell r="O3201">
            <v>4429</v>
          </cell>
        </row>
        <row r="3202">
          <cell r="E3202" t="str">
            <v>49GMONTHLYMTEAMSTERS LOCAL UNION NUMBER 117</v>
          </cell>
          <cell r="F3202" t="str">
            <v>49G</v>
          </cell>
          <cell r="G3202" t="str">
            <v>Monthly</v>
          </cell>
          <cell r="H3202" t="str">
            <v>M</v>
          </cell>
          <cell r="I3202">
            <v>4485</v>
          </cell>
          <cell r="J3202" t="str">
            <v>Teamsters Local Union Number 117</v>
          </cell>
          <cell r="K3202" t="str">
            <v>per DOP website</v>
          </cell>
          <cell r="L3202">
            <v>41456</v>
          </cell>
          <cell r="M3202">
            <v>13191</v>
          </cell>
          <cell r="N3202" t="b">
            <v>1</v>
          </cell>
          <cell r="O3202">
            <v>4485</v>
          </cell>
        </row>
        <row r="3203">
          <cell r="E3203" t="str">
            <v>49GMONTHLYMWASHINGTON FEDERATION OF STATE EMPLOYEES</v>
          </cell>
          <cell r="F3203" t="str">
            <v>49G</v>
          </cell>
          <cell r="G3203" t="str">
            <v>Monthly</v>
          </cell>
          <cell r="H3203" t="str">
            <v>M</v>
          </cell>
          <cell r="I3203">
            <v>4429</v>
          </cell>
          <cell r="J3203" t="str">
            <v>Washington Federation of State Employees</v>
          </cell>
          <cell r="K3203" t="str">
            <v>per DOP website</v>
          </cell>
          <cell r="L3203">
            <v>41456</v>
          </cell>
          <cell r="M3203">
            <v>13192</v>
          </cell>
          <cell r="N3203" t="b">
            <v>1</v>
          </cell>
          <cell r="O3203">
            <v>4429</v>
          </cell>
        </row>
        <row r="3204">
          <cell r="E3204" t="str">
            <v>49GMONTHLYMWASHINGTON PUBLIC EMPLOYEES ASSOCIATION</v>
          </cell>
          <cell r="F3204" t="str">
            <v>49G</v>
          </cell>
          <cell r="G3204" t="str">
            <v>Monthly</v>
          </cell>
          <cell r="H3204" t="str">
            <v>M</v>
          </cell>
          <cell r="I3204">
            <v>4429</v>
          </cell>
          <cell r="J3204" t="str">
            <v>Washington Public Employees Association</v>
          </cell>
          <cell r="K3204" t="str">
            <v>per DOP website</v>
          </cell>
          <cell r="L3204">
            <v>41456</v>
          </cell>
          <cell r="M3204">
            <v>13193</v>
          </cell>
          <cell r="N3204" t="b">
            <v>1</v>
          </cell>
          <cell r="O3204">
            <v>4429</v>
          </cell>
        </row>
        <row r="3205">
          <cell r="E3205" t="str">
            <v>49MONTHLYACOALITION</v>
          </cell>
          <cell r="F3205" t="str">
            <v>49</v>
          </cell>
          <cell r="G3205" t="str">
            <v>Monthly</v>
          </cell>
          <cell r="H3205" t="str">
            <v>A</v>
          </cell>
          <cell r="I3205">
            <v>3293</v>
          </cell>
          <cell r="J3205" t="str">
            <v>Coalition</v>
          </cell>
          <cell r="K3205" t="str">
            <v>per DOP website</v>
          </cell>
          <cell r="L3205">
            <v>41456</v>
          </cell>
          <cell r="M3205">
            <v>42606</v>
          </cell>
          <cell r="N3205" t="b">
            <v>0</v>
          </cell>
          <cell r="O3205">
            <v>3293</v>
          </cell>
        </row>
        <row r="3206">
          <cell r="E3206" t="str">
            <v>49MONTHLYANON-REPRESENTED STATE EMPLOYEES</v>
          </cell>
          <cell r="F3206" t="str">
            <v>49</v>
          </cell>
          <cell r="G3206" t="str">
            <v>Monthly</v>
          </cell>
          <cell r="H3206" t="str">
            <v>A</v>
          </cell>
          <cell r="I3206">
            <v>3293</v>
          </cell>
          <cell r="J3206" t="str">
            <v>Non-Represented State Employees</v>
          </cell>
          <cell r="K3206" t="str">
            <v>per DOP website</v>
          </cell>
          <cell r="L3206">
            <v>41456</v>
          </cell>
          <cell r="M3206">
            <v>11626</v>
          </cell>
          <cell r="N3206" t="b">
            <v>0</v>
          </cell>
          <cell r="O3206">
            <v>3293</v>
          </cell>
        </row>
        <row r="3207">
          <cell r="E3207" t="str">
            <v>49MONTHLYATEAMSTERS LOCAL UNION NUMBER 117</v>
          </cell>
          <cell r="F3207" t="str">
            <v>49</v>
          </cell>
          <cell r="G3207" t="str">
            <v>Monthly</v>
          </cell>
          <cell r="H3207" t="str">
            <v>A</v>
          </cell>
          <cell r="I3207">
            <v>3334</v>
          </cell>
          <cell r="J3207" t="str">
            <v>Teamsters Local Union Number 117</v>
          </cell>
          <cell r="K3207" t="str">
            <v>per Noli Benitez 201307</v>
          </cell>
          <cell r="L3207">
            <v>41456</v>
          </cell>
          <cell r="M3207">
            <v>11626</v>
          </cell>
          <cell r="N3207" t="b">
            <v>0</v>
          </cell>
          <cell r="O3207">
            <v>3334</v>
          </cell>
        </row>
        <row r="3208">
          <cell r="E3208" t="str">
            <v>49MONTHLYAWASHINGTON FEDERATION OF STATE EMPLOYEES</v>
          </cell>
          <cell r="F3208" t="str">
            <v>49</v>
          </cell>
          <cell r="G3208" t="str">
            <v>Monthly</v>
          </cell>
          <cell r="H3208" t="str">
            <v>A</v>
          </cell>
          <cell r="I3208">
            <v>3293</v>
          </cell>
          <cell r="J3208" t="str">
            <v>Washington Federation of State Employees</v>
          </cell>
          <cell r="K3208" t="str">
            <v>per DOP website</v>
          </cell>
          <cell r="L3208">
            <v>41456</v>
          </cell>
          <cell r="M3208">
            <v>25550</v>
          </cell>
          <cell r="N3208" t="b">
            <v>0</v>
          </cell>
          <cell r="O3208">
            <v>3293</v>
          </cell>
        </row>
        <row r="3209">
          <cell r="E3209" t="str">
            <v>49MONTHLYAWASHINGTON PUBLIC EMPLOYEES ASSOCIATION</v>
          </cell>
          <cell r="F3209" t="str">
            <v>49</v>
          </cell>
          <cell r="G3209" t="str">
            <v>Monthly</v>
          </cell>
          <cell r="H3209" t="str">
            <v>A</v>
          </cell>
          <cell r="I3209">
            <v>3293</v>
          </cell>
          <cell r="J3209" t="str">
            <v>Washington Public Employees Association</v>
          </cell>
          <cell r="K3209" t="str">
            <v>per DOP website</v>
          </cell>
          <cell r="L3209">
            <v>41456</v>
          </cell>
          <cell r="M3209">
            <v>29814</v>
          </cell>
          <cell r="N3209" t="b">
            <v>0</v>
          </cell>
          <cell r="O3209">
            <v>3293</v>
          </cell>
        </row>
        <row r="3210">
          <cell r="E3210" t="str">
            <v>49MONTHLYBCOALITION</v>
          </cell>
          <cell r="F3210" t="str">
            <v>49</v>
          </cell>
          <cell r="G3210" t="str">
            <v>Monthly</v>
          </cell>
          <cell r="H3210" t="str">
            <v>B</v>
          </cell>
          <cell r="I3210">
            <v>3377</v>
          </cell>
          <cell r="J3210" t="str">
            <v>Coalition</v>
          </cell>
          <cell r="K3210" t="str">
            <v>per DOP website</v>
          </cell>
          <cell r="L3210">
            <v>41456</v>
          </cell>
          <cell r="M3210">
            <v>42607</v>
          </cell>
          <cell r="N3210" t="b">
            <v>0</v>
          </cell>
          <cell r="O3210">
            <v>3377</v>
          </cell>
        </row>
        <row r="3211">
          <cell r="E3211" t="str">
            <v>49MONTHLYBNON-REPRESENTED STATE EMPLOYEES</v>
          </cell>
          <cell r="F3211" t="str">
            <v>49</v>
          </cell>
          <cell r="G3211" t="str">
            <v>Monthly</v>
          </cell>
          <cell r="H3211" t="str">
            <v>B</v>
          </cell>
          <cell r="I3211">
            <v>3377</v>
          </cell>
          <cell r="J3211" t="str">
            <v>Non-Represented State Employees</v>
          </cell>
          <cell r="K3211" t="str">
            <v>per DOP website</v>
          </cell>
          <cell r="L3211">
            <v>41456</v>
          </cell>
          <cell r="M3211">
            <v>11627</v>
          </cell>
          <cell r="N3211" t="b">
            <v>0</v>
          </cell>
          <cell r="O3211">
            <v>3377</v>
          </cell>
        </row>
        <row r="3212">
          <cell r="E3212" t="str">
            <v>49MONTHLYBTEAMSTERS LOCAL UNION NUMBER 117</v>
          </cell>
          <cell r="F3212" t="str">
            <v>49</v>
          </cell>
          <cell r="G3212" t="str">
            <v>Monthly</v>
          </cell>
          <cell r="H3212" t="str">
            <v>B</v>
          </cell>
          <cell r="I3212">
            <v>3420</v>
          </cell>
          <cell r="J3212" t="str">
            <v>Teamsters Local Union Number 117</v>
          </cell>
          <cell r="K3212" t="str">
            <v>per Noli Benitez 201307</v>
          </cell>
          <cell r="L3212">
            <v>41456</v>
          </cell>
          <cell r="M3212">
            <v>11627</v>
          </cell>
          <cell r="N3212" t="b">
            <v>0</v>
          </cell>
          <cell r="O3212">
            <v>3420</v>
          </cell>
        </row>
        <row r="3213">
          <cell r="E3213" t="str">
            <v>49MONTHLYBWASHINGTON FEDERATION OF STATE EMPLOYEES</v>
          </cell>
          <cell r="F3213" t="str">
            <v>49</v>
          </cell>
          <cell r="G3213" t="str">
            <v>Monthly</v>
          </cell>
          <cell r="H3213" t="str">
            <v>B</v>
          </cell>
          <cell r="I3213">
            <v>3377</v>
          </cell>
          <cell r="J3213" t="str">
            <v>Washington Federation of State Employees</v>
          </cell>
          <cell r="K3213" t="str">
            <v>per DOP website</v>
          </cell>
          <cell r="L3213">
            <v>41456</v>
          </cell>
          <cell r="M3213">
            <v>25551</v>
          </cell>
          <cell r="N3213" t="b">
            <v>0</v>
          </cell>
          <cell r="O3213">
            <v>3377</v>
          </cell>
        </row>
        <row r="3214">
          <cell r="E3214" t="str">
            <v>49MONTHLYBWASHINGTON PUBLIC EMPLOYEES ASSOCIATION</v>
          </cell>
          <cell r="F3214" t="str">
            <v>49</v>
          </cell>
          <cell r="G3214" t="str">
            <v>Monthly</v>
          </cell>
          <cell r="H3214" t="str">
            <v>B</v>
          </cell>
          <cell r="I3214">
            <v>3377</v>
          </cell>
          <cell r="J3214" t="str">
            <v>Washington Public Employees Association</v>
          </cell>
          <cell r="K3214" t="str">
            <v>per DOP website</v>
          </cell>
          <cell r="L3214">
            <v>41456</v>
          </cell>
          <cell r="M3214">
            <v>29815</v>
          </cell>
          <cell r="N3214" t="b">
            <v>0</v>
          </cell>
          <cell r="O3214">
            <v>3377</v>
          </cell>
        </row>
        <row r="3215">
          <cell r="E3215" t="str">
            <v>49MONTHLYCCOALITION</v>
          </cell>
          <cell r="F3215" t="str">
            <v>49</v>
          </cell>
          <cell r="G3215" t="str">
            <v>Monthly</v>
          </cell>
          <cell r="H3215" t="str">
            <v>C</v>
          </cell>
          <cell r="I3215">
            <v>3459</v>
          </cell>
          <cell r="J3215" t="str">
            <v>Coalition</v>
          </cell>
          <cell r="K3215" t="str">
            <v>per DOP website</v>
          </cell>
          <cell r="L3215">
            <v>41456</v>
          </cell>
          <cell r="M3215">
            <v>42608</v>
          </cell>
          <cell r="N3215" t="b">
            <v>0</v>
          </cell>
          <cell r="O3215">
            <v>3459</v>
          </cell>
        </row>
        <row r="3216">
          <cell r="E3216" t="str">
            <v>49MONTHLYCNON-REPRESENTED STATE EMPLOYEES</v>
          </cell>
          <cell r="F3216" t="str">
            <v>49</v>
          </cell>
          <cell r="G3216" t="str">
            <v>Monthly</v>
          </cell>
          <cell r="H3216" t="str">
            <v>C</v>
          </cell>
          <cell r="I3216">
            <v>3459</v>
          </cell>
          <cell r="J3216" t="str">
            <v>Non-Represented State Employees</v>
          </cell>
          <cell r="K3216" t="str">
            <v>per DOP website</v>
          </cell>
          <cell r="L3216">
            <v>41456</v>
          </cell>
          <cell r="M3216">
            <v>11628</v>
          </cell>
          <cell r="N3216" t="b">
            <v>0</v>
          </cell>
          <cell r="O3216">
            <v>3459</v>
          </cell>
        </row>
        <row r="3217">
          <cell r="E3217" t="str">
            <v>49MONTHLYCTEAMSTERS LOCAL UNION NUMBER 117</v>
          </cell>
          <cell r="F3217" t="str">
            <v>49</v>
          </cell>
          <cell r="G3217" t="str">
            <v>Monthly</v>
          </cell>
          <cell r="H3217" t="str">
            <v>C</v>
          </cell>
          <cell r="I3217">
            <v>3503</v>
          </cell>
          <cell r="J3217" t="str">
            <v>Teamsters Local Union Number 117</v>
          </cell>
          <cell r="K3217" t="str">
            <v>per Noli Benitez 201307</v>
          </cell>
          <cell r="L3217">
            <v>41456</v>
          </cell>
          <cell r="M3217">
            <v>11628</v>
          </cell>
          <cell r="N3217" t="b">
            <v>0</v>
          </cell>
          <cell r="O3217">
            <v>3503</v>
          </cell>
        </row>
        <row r="3218">
          <cell r="E3218" t="str">
            <v>49MONTHLYCWASHINGTON FEDERATION OF STATE EMPLOYEES</v>
          </cell>
          <cell r="F3218" t="str">
            <v>49</v>
          </cell>
          <cell r="G3218" t="str">
            <v>Monthly</v>
          </cell>
          <cell r="H3218" t="str">
            <v>C</v>
          </cell>
          <cell r="I3218">
            <v>3459</v>
          </cell>
          <cell r="J3218" t="str">
            <v>Washington Federation of State Employees</v>
          </cell>
          <cell r="K3218" t="str">
            <v>per DOP website</v>
          </cell>
          <cell r="L3218">
            <v>41456</v>
          </cell>
          <cell r="M3218">
            <v>25552</v>
          </cell>
          <cell r="N3218" t="b">
            <v>0</v>
          </cell>
          <cell r="O3218">
            <v>3459</v>
          </cell>
        </row>
        <row r="3219">
          <cell r="E3219" t="str">
            <v>49MONTHLYCWASHINGTON PUBLIC EMPLOYEES ASSOCIATION</v>
          </cell>
          <cell r="F3219" t="str">
            <v>49</v>
          </cell>
          <cell r="G3219" t="str">
            <v>Monthly</v>
          </cell>
          <cell r="H3219" t="str">
            <v>C</v>
          </cell>
          <cell r="I3219">
            <v>3459</v>
          </cell>
          <cell r="J3219" t="str">
            <v>Washington Public Employees Association</v>
          </cell>
          <cell r="K3219" t="str">
            <v>per DOP website</v>
          </cell>
          <cell r="L3219">
            <v>41456</v>
          </cell>
          <cell r="M3219">
            <v>29816</v>
          </cell>
          <cell r="N3219" t="b">
            <v>0</v>
          </cell>
          <cell r="O3219">
            <v>3459</v>
          </cell>
        </row>
        <row r="3220">
          <cell r="E3220" t="str">
            <v>49MONTHLYDCOALITION</v>
          </cell>
          <cell r="F3220" t="str">
            <v>49</v>
          </cell>
          <cell r="G3220" t="str">
            <v>Monthly</v>
          </cell>
          <cell r="H3220" t="str">
            <v>D</v>
          </cell>
          <cell r="I3220">
            <v>3549</v>
          </cell>
          <cell r="J3220" t="str">
            <v>Coalition</v>
          </cell>
          <cell r="K3220" t="str">
            <v>per DOP website</v>
          </cell>
          <cell r="L3220">
            <v>41456</v>
          </cell>
          <cell r="M3220">
            <v>42609</v>
          </cell>
          <cell r="N3220" t="b">
            <v>0</v>
          </cell>
          <cell r="O3220">
            <v>3549</v>
          </cell>
        </row>
        <row r="3221">
          <cell r="E3221" t="str">
            <v>49MONTHLYDNON-REPRESENTED STATE EMPLOYEES</v>
          </cell>
          <cell r="F3221" t="str">
            <v>49</v>
          </cell>
          <cell r="G3221" t="str">
            <v>Monthly</v>
          </cell>
          <cell r="H3221" t="str">
            <v>D</v>
          </cell>
          <cell r="I3221">
            <v>3549</v>
          </cell>
          <cell r="J3221" t="str">
            <v>Non-Represented State Employees</v>
          </cell>
          <cell r="K3221" t="str">
            <v>per DOP website</v>
          </cell>
          <cell r="L3221">
            <v>41456</v>
          </cell>
          <cell r="M3221">
            <v>11629</v>
          </cell>
          <cell r="N3221" t="b">
            <v>0</v>
          </cell>
          <cell r="O3221">
            <v>3549</v>
          </cell>
        </row>
        <row r="3222">
          <cell r="E3222" t="str">
            <v>49MONTHLYDTEAMSTERS LOCAL UNION NUMBER 117</v>
          </cell>
          <cell r="F3222" t="str">
            <v>49</v>
          </cell>
          <cell r="G3222" t="str">
            <v>Monthly</v>
          </cell>
          <cell r="H3222" t="str">
            <v>D</v>
          </cell>
          <cell r="I3222">
            <v>3593</v>
          </cell>
          <cell r="J3222" t="str">
            <v>Teamsters Local Union Number 117</v>
          </cell>
          <cell r="K3222" t="str">
            <v>per Noli Benitez 201307</v>
          </cell>
          <cell r="L3222">
            <v>41456</v>
          </cell>
          <cell r="M3222">
            <v>11629</v>
          </cell>
          <cell r="N3222" t="b">
            <v>0</v>
          </cell>
          <cell r="O3222">
            <v>3593</v>
          </cell>
        </row>
        <row r="3223">
          <cell r="E3223" t="str">
            <v>49MONTHLYDWASHINGTON FEDERATION OF STATE EMPLOYEES</v>
          </cell>
          <cell r="F3223" t="str">
            <v>49</v>
          </cell>
          <cell r="G3223" t="str">
            <v>Monthly</v>
          </cell>
          <cell r="H3223" t="str">
            <v>D</v>
          </cell>
          <cell r="I3223">
            <v>3549</v>
          </cell>
          <cell r="J3223" t="str">
            <v>Washington Federation of State Employees</v>
          </cell>
          <cell r="K3223" t="str">
            <v>per DOP website</v>
          </cell>
          <cell r="L3223">
            <v>41456</v>
          </cell>
          <cell r="M3223">
            <v>25553</v>
          </cell>
          <cell r="N3223" t="b">
            <v>0</v>
          </cell>
          <cell r="O3223">
            <v>3549</v>
          </cell>
        </row>
        <row r="3224">
          <cell r="E3224" t="str">
            <v>49MONTHLYDWASHINGTON PUBLIC EMPLOYEES ASSOCIATION</v>
          </cell>
          <cell r="F3224" t="str">
            <v>49</v>
          </cell>
          <cell r="G3224" t="str">
            <v>Monthly</v>
          </cell>
          <cell r="H3224" t="str">
            <v>D</v>
          </cell>
          <cell r="I3224">
            <v>3549</v>
          </cell>
          <cell r="J3224" t="str">
            <v>Washington Public Employees Association</v>
          </cell>
          <cell r="K3224" t="str">
            <v>per DOP website</v>
          </cell>
          <cell r="L3224">
            <v>41456</v>
          </cell>
          <cell r="M3224">
            <v>29817</v>
          </cell>
          <cell r="N3224" t="b">
            <v>0</v>
          </cell>
          <cell r="O3224">
            <v>3549</v>
          </cell>
        </row>
        <row r="3225">
          <cell r="E3225" t="str">
            <v>49MONTHLYECOALITION</v>
          </cell>
          <cell r="F3225" t="str">
            <v>49</v>
          </cell>
          <cell r="G3225" t="str">
            <v>Monthly</v>
          </cell>
          <cell r="H3225" t="str">
            <v>E</v>
          </cell>
          <cell r="I3225">
            <v>3631</v>
          </cell>
          <cell r="J3225" t="str">
            <v>Coalition</v>
          </cell>
          <cell r="K3225" t="str">
            <v>per DOP website</v>
          </cell>
          <cell r="L3225">
            <v>41456</v>
          </cell>
          <cell r="M3225">
            <v>42610</v>
          </cell>
          <cell r="N3225" t="b">
            <v>0</v>
          </cell>
          <cell r="O3225">
            <v>3631</v>
          </cell>
        </row>
        <row r="3226">
          <cell r="E3226" t="str">
            <v>49MONTHLYENON-REPRESENTED STATE EMPLOYEES</v>
          </cell>
          <cell r="F3226" t="str">
            <v>49</v>
          </cell>
          <cell r="G3226" t="str">
            <v>Monthly</v>
          </cell>
          <cell r="H3226" t="str">
            <v>E</v>
          </cell>
          <cell r="I3226">
            <v>3631</v>
          </cell>
          <cell r="J3226" t="str">
            <v>Non-Represented State Employees</v>
          </cell>
          <cell r="K3226" t="str">
            <v>per DOP website</v>
          </cell>
          <cell r="L3226">
            <v>41456</v>
          </cell>
          <cell r="M3226">
            <v>11630</v>
          </cell>
          <cell r="N3226" t="b">
            <v>0</v>
          </cell>
          <cell r="O3226">
            <v>3631</v>
          </cell>
        </row>
        <row r="3227">
          <cell r="E3227" t="str">
            <v>49MONTHLYETEAMSTERS LOCAL UNION NUMBER 117</v>
          </cell>
          <cell r="F3227" t="str">
            <v>49</v>
          </cell>
          <cell r="G3227" t="str">
            <v>Monthly</v>
          </cell>
          <cell r="H3227" t="str">
            <v>E</v>
          </cell>
          <cell r="I3227">
            <v>3678</v>
          </cell>
          <cell r="J3227" t="str">
            <v>Teamsters Local Union Number 117</v>
          </cell>
          <cell r="K3227" t="str">
            <v>per Noli Benitez 201307</v>
          </cell>
          <cell r="L3227">
            <v>41456</v>
          </cell>
          <cell r="M3227">
            <v>11630</v>
          </cell>
          <cell r="N3227" t="b">
            <v>0</v>
          </cell>
          <cell r="O3227">
            <v>3678</v>
          </cell>
        </row>
        <row r="3228">
          <cell r="E3228" t="str">
            <v>49MONTHLYEWASHINGTON FEDERATION OF STATE EMPLOYEES</v>
          </cell>
          <cell r="F3228" t="str">
            <v>49</v>
          </cell>
          <cell r="G3228" t="str">
            <v>Monthly</v>
          </cell>
          <cell r="H3228" t="str">
            <v>E</v>
          </cell>
          <cell r="I3228">
            <v>3631</v>
          </cell>
          <cell r="J3228" t="str">
            <v>Washington Federation of State Employees</v>
          </cell>
          <cell r="K3228" t="str">
            <v>per DOP website</v>
          </cell>
          <cell r="L3228">
            <v>41456</v>
          </cell>
          <cell r="M3228">
            <v>25554</v>
          </cell>
          <cell r="N3228" t="b">
            <v>0</v>
          </cell>
          <cell r="O3228">
            <v>3631</v>
          </cell>
        </row>
        <row r="3229">
          <cell r="E3229" t="str">
            <v>49MONTHLYEWASHINGTON PUBLIC EMPLOYEES ASSOCIATION</v>
          </cell>
          <cell r="F3229" t="str">
            <v>49</v>
          </cell>
          <cell r="G3229" t="str">
            <v>Monthly</v>
          </cell>
          <cell r="H3229" t="str">
            <v>E</v>
          </cell>
          <cell r="I3229">
            <v>3631</v>
          </cell>
          <cell r="J3229" t="str">
            <v>Washington Public Employees Association</v>
          </cell>
          <cell r="K3229" t="str">
            <v>per DOP website</v>
          </cell>
          <cell r="L3229">
            <v>41456</v>
          </cell>
          <cell r="M3229">
            <v>29818</v>
          </cell>
          <cell r="N3229" t="b">
            <v>0</v>
          </cell>
          <cell r="O3229">
            <v>3631</v>
          </cell>
        </row>
        <row r="3230">
          <cell r="E3230" t="str">
            <v>49MONTHLYFCOALITION</v>
          </cell>
          <cell r="F3230" t="str">
            <v>49</v>
          </cell>
          <cell r="G3230" t="str">
            <v>Monthly</v>
          </cell>
          <cell r="H3230" t="str">
            <v>F</v>
          </cell>
          <cell r="I3230">
            <v>3726</v>
          </cell>
          <cell r="J3230" t="str">
            <v>Coalition</v>
          </cell>
          <cell r="K3230" t="str">
            <v>per DOP website</v>
          </cell>
          <cell r="L3230">
            <v>41456</v>
          </cell>
          <cell r="M3230">
            <v>42611</v>
          </cell>
          <cell r="N3230" t="b">
            <v>0</v>
          </cell>
          <cell r="O3230">
            <v>3726</v>
          </cell>
        </row>
        <row r="3231">
          <cell r="E3231" t="str">
            <v>49MONTHLYFNON-REPRESENTED STATE EMPLOYEES</v>
          </cell>
          <cell r="F3231" t="str">
            <v>49</v>
          </cell>
          <cell r="G3231" t="str">
            <v>Monthly</v>
          </cell>
          <cell r="H3231" t="str">
            <v>F</v>
          </cell>
          <cell r="I3231">
            <v>3726</v>
          </cell>
          <cell r="J3231" t="str">
            <v>Non-Represented State Employees</v>
          </cell>
          <cell r="K3231" t="str">
            <v>per DOP website</v>
          </cell>
          <cell r="L3231">
            <v>41456</v>
          </cell>
          <cell r="M3231">
            <v>11631</v>
          </cell>
          <cell r="N3231" t="b">
            <v>0</v>
          </cell>
          <cell r="O3231">
            <v>3726</v>
          </cell>
        </row>
        <row r="3232">
          <cell r="E3232" t="str">
            <v>49MONTHLYFTEAMSTERS LOCAL UNION NUMBER 117</v>
          </cell>
          <cell r="F3232" t="str">
            <v>49</v>
          </cell>
          <cell r="G3232" t="str">
            <v>Monthly</v>
          </cell>
          <cell r="H3232" t="str">
            <v>F</v>
          </cell>
          <cell r="I3232">
            <v>3774</v>
          </cell>
          <cell r="J3232" t="str">
            <v>Teamsters Local Union Number 117</v>
          </cell>
          <cell r="K3232" t="str">
            <v>per Noli Benitez 201307</v>
          </cell>
          <cell r="L3232">
            <v>41456</v>
          </cell>
          <cell r="M3232">
            <v>11631</v>
          </cell>
          <cell r="N3232" t="b">
            <v>0</v>
          </cell>
          <cell r="O3232">
            <v>3774</v>
          </cell>
        </row>
        <row r="3233">
          <cell r="E3233" t="str">
            <v>49MONTHLYFWASHINGTON FEDERATION OF STATE EMPLOYEES</v>
          </cell>
          <cell r="F3233" t="str">
            <v>49</v>
          </cell>
          <cell r="G3233" t="str">
            <v>Monthly</v>
          </cell>
          <cell r="H3233" t="str">
            <v>F</v>
          </cell>
          <cell r="I3233">
            <v>3726</v>
          </cell>
          <cell r="J3233" t="str">
            <v>Washington Federation of State Employees</v>
          </cell>
          <cell r="K3233" t="str">
            <v>per DOP website</v>
          </cell>
          <cell r="L3233">
            <v>41456</v>
          </cell>
          <cell r="M3233">
            <v>25555</v>
          </cell>
          <cell r="N3233" t="b">
            <v>0</v>
          </cell>
          <cell r="O3233">
            <v>3726</v>
          </cell>
        </row>
        <row r="3234">
          <cell r="E3234" t="str">
            <v>49MONTHLYFWASHINGTON PUBLIC EMPLOYEES ASSOCIATION</v>
          </cell>
          <cell r="F3234" t="str">
            <v>49</v>
          </cell>
          <cell r="G3234" t="str">
            <v>Monthly</v>
          </cell>
          <cell r="H3234" t="str">
            <v>F</v>
          </cell>
          <cell r="I3234">
            <v>3726</v>
          </cell>
          <cell r="J3234" t="str">
            <v>Washington Public Employees Association</v>
          </cell>
          <cell r="K3234" t="str">
            <v>per DOP website</v>
          </cell>
          <cell r="L3234">
            <v>41456</v>
          </cell>
          <cell r="M3234">
            <v>29819</v>
          </cell>
          <cell r="N3234" t="b">
            <v>0</v>
          </cell>
          <cell r="O3234">
            <v>3726</v>
          </cell>
        </row>
        <row r="3235">
          <cell r="E3235" t="str">
            <v>49MONTHLYGCOALITION</v>
          </cell>
          <cell r="F3235" t="str">
            <v>49</v>
          </cell>
          <cell r="G3235" t="str">
            <v>Monthly</v>
          </cell>
          <cell r="H3235" t="str">
            <v>G</v>
          </cell>
          <cell r="I3235">
            <v>3819</v>
          </cell>
          <cell r="J3235" t="str">
            <v>Coalition</v>
          </cell>
          <cell r="K3235" t="str">
            <v>per DOP website</v>
          </cell>
          <cell r="L3235">
            <v>41456</v>
          </cell>
          <cell r="M3235">
            <v>42612</v>
          </cell>
          <cell r="N3235" t="b">
            <v>0</v>
          </cell>
          <cell r="O3235">
            <v>3819</v>
          </cell>
        </row>
        <row r="3236">
          <cell r="E3236" t="str">
            <v>49MONTHLYGNON-REPRESENTED STATE EMPLOYEES</v>
          </cell>
          <cell r="F3236" t="str">
            <v>49</v>
          </cell>
          <cell r="G3236" t="str">
            <v>Monthly</v>
          </cell>
          <cell r="H3236" t="str">
            <v>G</v>
          </cell>
          <cell r="I3236">
            <v>3819</v>
          </cell>
          <cell r="J3236" t="str">
            <v>Non-Represented State Employees</v>
          </cell>
          <cell r="K3236" t="str">
            <v>per DOP website</v>
          </cell>
          <cell r="L3236">
            <v>41456</v>
          </cell>
          <cell r="M3236">
            <v>11632</v>
          </cell>
          <cell r="N3236" t="b">
            <v>0</v>
          </cell>
          <cell r="O3236">
            <v>3819</v>
          </cell>
        </row>
        <row r="3237">
          <cell r="E3237" t="str">
            <v>49MONTHLYGTEAMSTERS LOCAL UNION NUMBER 117</v>
          </cell>
          <cell r="F3237" t="str">
            <v>49</v>
          </cell>
          <cell r="G3237" t="str">
            <v>Monthly</v>
          </cell>
          <cell r="H3237" t="str">
            <v>G</v>
          </cell>
          <cell r="I3237">
            <v>3869</v>
          </cell>
          <cell r="J3237" t="str">
            <v>Teamsters Local Union Number 117</v>
          </cell>
          <cell r="K3237" t="str">
            <v>per Noli Benitez 201307</v>
          </cell>
          <cell r="L3237">
            <v>41456</v>
          </cell>
          <cell r="M3237">
            <v>11632</v>
          </cell>
          <cell r="N3237" t="b">
            <v>0</v>
          </cell>
          <cell r="O3237">
            <v>3869</v>
          </cell>
        </row>
        <row r="3238">
          <cell r="E3238" t="str">
            <v>49MONTHLYGWASHINGTON FEDERATION OF STATE EMPLOYEES</v>
          </cell>
          <cell r="F3238" t="str">
            <v>49</v>
          </cell>
          <cell r="G3238" t="str">
            <v>Monthly</v>
          </cell>
          <cell r="H3238" t="str">
            <v>G</v>
          </cell>
          <cell r="I3238">
            <v>3819</v>
          </cell>
          <cell r="J3238" t="str">
            <v>Washington Federation of State Employees</v>
          </cell>
          <cell r="K3238" t="str">
            <v>per DOP website</v>
          </cell>
          <cell r="L3238">
            <v>41456</v>
          </cell>
          <cell r="M3238">
            <v>25556</v>
          </cell>
          <cell r="N3238" t="b">
            <v>0</v>
          </cell>
          <cell r="O3238">
            <v>3819</v>
          </cell>
        </row>
        <row r="3239">
          <cell r="E3239" t="str">
            <v>49MONTHLYGWASHINGTON PUBLIC EMPLOYEES ASSOCIATION</v>
          </cell>
          <cell r="F3239" t="str">
            <v>49</v>
          </cell>
          <cell r="G3239" t="str">
            <v>Monthly</v>
          </cell>
          <cell r="H3239" t="str">
            <v>G</v>
          </cell>
          <cell r="I3239">
            <v>3819</v>
          </cell>
          <cell r="J3239" t="str">
            <v>Washington Public Employees Association</v>
          </cell>
          <cell r="K3239" t="str">
            <v>per DOP website</v>
          </cell>
          <cell r="L3239">
            <v>41456</v>
          </cell>
          <cell r="M3239">
            <v>29820</v>
          </cell>
          <cell r="N3239" t="b">
            <v>0</v>
          </cell>
          <cell r="O3239">
            <v>3819</v>
          </cell>
        </row>
        <row r="3240">
          <cell r="E3240" t="str">
            <v>49MONTHLYHCOALITION</v>
          </cell>
          <cell r="F3240" t="str">
            <v>49</v>
          </cell>
          <cell r="G3240" t="str">
            <v>Monthly</v>
          </cell>
          <cell r="H3240" t="str">
            <v>H</v>
          </cell>
          <cell r="I3240">
            <v>3918</v>
          </cell>
          <cell r="J3240" t="str">
            <v>Coalition</v>
          </cell>
          <cell r="K3240" t="str">
            <v>per DOP website</v>
          </cell>
          <cell r="L3240">
            <v>41456</v>
          </cell>
          <cell r="M3240">
            <v>42613</v>
          </cell>
          <cell r="N3240" t="b">
            <v>0</v>
          </cell>
          <cell r="O3240">
            <v>3918</v>
          </cell>
        </row>
        <row r="3241">
          <cell r="E3241" t="str">
            <v>49MONTHLYHNON-REPRESENTED STATE EMPLOYEES</v>
          </cell>
          <cell r="F3241" t="str">
            <v>49</v>
          </cell>
          <cell r="G3241" t="str">
            <v>Monthly</v>
          </cell>
          <cell r="H3241" t="str">
            <v>H</v>
          </cell>
          <cell r="I3241">
            <v>3918</v>
          </cell>
          <cell r="J3241" t="str">
            <v>Non-Represented State Employees</v>
          </cell>
          <cell r="K3241" t="str">
            <v>per DOP website</v>
          </cell>
          <cell r="L3241">
            <v>41456</v>
          </cell>
          <cell r="M3241">
            <v>11633</v>
          </cell>
          <cell r="N3241" t="b">
            <v>0</v>
          </cell>
          <cell r="O3241">
            <v>3918</v>
          </cell>
        </row>
        <row r="3242">
          <cell r="E3242" t="str">
            <v>49MONTHLYHTEAMSTERS LOCAL UNION NUMBER 117</v>
          </cell>
          <cell r="F3242" t="str">
            <v>49</v>
          </cell>
          <cell r="G3242" t="str">
            <v>Monthly</v>
          </cell>
          <cell r="H3242" t="str">
            <v>H</v>
          </cell>
          <cell r="I3242">
            <v>3968</v>
          </cell>
          <cell r="J3242" t="str">
            <v>Teamsters Local Union Number 117</v>
          </cell>
          <cell r="K3242" t="str">
            <v>per Noli Benitez 201307</v>
          </cell>
          <cell r="L3242">
            <v>41456</v>
          </cell>
          <cell r="M3242">
            <v>11633</v>
          </cell>
          <cell r="N3242" t="b">
            <v>0</v>
          </cell>
          <cell r="O3242">
            <v>3968</v>
          </cell>
        </row>
        <row r="3243">
          <cell r="E3243" t="str">
            <v>49MONTHLYHWASHINGTON FEDERATION OF STATE EMPLOYEES</v>
          </cell>
          <cell r="F3243" t="str">
            <v>49</v>
          </cell>
          <cell r="G3243" t="str">
            <v>Monthly</v>
          </cell>
          <cell r="H3243" t="str">
            <v>H</v>
          </cell>
          <cell r="I3243">
            <v>3918</v>
          </cell>
          <cell r="J3243" t="str">
            <v>Washington Federation of State Employees</v>
          </cell>
          <cell r="K3243" t="str">
            <v>per DOP website</v>
          </cell>
          <cell r="L3243">
            <v>41456</v>
          </cell>
          <cell r="M3243">
            <v>25557</v>
          </cell>
          <cell r="N3243" t="b">
            <v>0</v>
          </cell>
          <cell r="O3243">
            <v>3918</v>
          </cell>
        </row>
        <row r="3244">
          <cell r="E3244" t="str">
            <v>49MONTHLYHWASHINGTON PUBLIC EMPLOYEES ASSOCIATION</v>
          </cell>
          <cell r="F3244" t="str">
            <v>49</v>
          </cell>
          <cell r="G3244" t="str">
            <v>Monthly</v>
          </cell>
          <cell r="H3244" t="str">
            <v>H</v>
          </cell>
          <cell r="I3244">
            <v>3918</v>
          </cell>
          <cell r="J3244" t="str">
            <v>Washington Public Employees Association</v>
          </cell>
          <cell r="K3244" t="str">
            <v>per DOP website</v>
          </cell>
          <cell r="L3244">
            <v>41456</v>
          </cell>
          <cell r="M3244">
            <v>29821</v>
          </cell>
          <cell r="N3244" t="b">
            <v>0</v>
          </cell>
          <cell r="O3244">
            <v>3918</v>
          </cell>
        </row>
        <row r="3245">
          <cell r="E3245" t="str">
            <v>49MONTHLYICOALITION</v>
          </cell>
          <cell r="F3245" t="str">
            <v>49</v>
          </cell>
          <cell r="G3245" t="str">
            <v>Monthly</v>
          </cell>
          <cell r="H3245" t="str">
            <v>I</v>
          </cell>
          <cell r="I3245">
            <v>4014</v>
          </cell>
          <cell r="J3245" t="str">
            <v>Coalition</v>
          </cell>
          <cell r="K3245" t="str">
            <v>per DOP website</v>
          </cell>
          <cell r="L3245">
            <v>41456</v>
          </cell>
          <cell r="M3245">
            <v>42614</v>
          </cell>
          <cell r="N3245" t="b">
            <v>0</v>
          </cell>
          <cell r="O3245">
            <v>4014</v>
          </cell>
        </row>
        <row r="3246">
          <cell r="E3246" t="str">
            <v>49MONTHLYINON-REPRESENTED STATE EMPLOYEES</v>
          </cell>
          <cell r="F3246" t="str">
            <v>49</v>
          </cell>
          <cell r="G3246" t="str">
            <v>Monthly</v>
          </cell>
          <cell r="H3246" t="str">
            <v>I</v>
          </cell>
          <cell r="I3246">
            <v>4014</v>
          </cell>
          <cell r="J3246" t="str">
            <v>Non-Represented State Employees</v>
          </cell>
          <cell r="K3246" t="str">
            <v>per DOP website</v>
          </cell>
          <cell r="L3246">
            <v>41456</v>
          </cell>
          <cell r="M3246">
            <v>11634</v>
          </cell>
          <cell r="N3246" t="b">
            <v>0</v>
          </cell>
          <cell r="O3246">
            <v>4014</v>
          </cell>
        </row>
        <row r="3247">
          <cell r="E3247" t="str">
            <v>49MONTHLYITEAMSTERS LOCAL UNION NUMBER 117</v>
          </cell>
          <cell r="F3247" t="str">
            <v>49</v>
          </cell>
          <cell r="G3247" t="str">
            <v>Monthly</v>
          </cell>
          <cell r="H3247" t="str">
            <v>I</v>
          </cell>
          <cell r="I3247">
            <v>4066</v>
          </cell>
          <cell r="J3247" t="str">
            <v>Teamsters Local Union Number 117</v>
          </cell>
          <cell r="K3247" t="str">
            <v>per Noli Benitez 201307</v>
          </cell>
          <cell r="L3247">
            <v>41456</v>
          </cell>
          <cell r="M3247">
            <v>11634</v>
          </cell>
          <cell r="N3247" t="b">
            <v>0</v>
          </cell>
          <cell r="O3247">
            <v>4066</v>
          </cell>
        </row>
        <row r="3248">
          <cell r="E3248" t="str">
            <v>49MONTHLYIWASHINGTON FEDERATION OF STATE EMPLOYEES</v>
          </cell>
          <cell r="F3248" t="str">
            <v>49</v>
          </cell>
          <cell r="G3248" t="str">
            <v>Monthly</v>
          </cell>
          <cell r="H3248" t="str">
            <v>I</v>
          </cell>
          <cell r="I3248">
            <v>4014</v>
          </cell>
          <cell r="J3248" t="str">
            <v>Washington Federation of State Employees</v>
          </cell>
          <cell r="K3248" t="str">
            <v>per DOP website</v>
          </cell>
          <cell r="L3248">
            <v>41456</v>
          </cell>
          <cell r="M3248">
            <v>25558</v>
          </cell>
          <cell r="N3248" t="b">
            <v>0</v>
          </cell>
          <cell r="O3248">
            <v>4014</v>
          </cell>
        </row>
        <row r="3249">
          <cell r="E3249" t="str">
            <v>49MONTHLYIWASHINGTON PUBLIC EMPLOYEES ASSOCIATION</v>
          </cell>
          <cell r="F3249" t="str">
            <v>49</v>
          </cell>
          <cell r="G3249" t="str">
            <v>Monthly</v>
          </cell>
          <cell r="H3249" t="str">
            <v>I</v>
          </cell>
          <cell r="I3249">
            <v>4014</v>
          </cell>
          <cell r="J3249" t="str">
            <v>Washington Public Employees Association</v>
          </cell>
          <cell r="K3249" t="str">
            <v>per DOP website</v>
          </cell>
          <cell r="L3249">
            <v>41456</v>
          </cell>
          <cell r="M3249">
            <v>29822</v>
          </cell>
          <cell r="N3249" t="b">
            <v>0</v>
          </cell>
          <cell r="O3249">
            <v>4014</v>
          </cell>
        </row>
        <row r="3250">
          <cell r="E3250" t="str">
            <v>49MONTHLYJCOALITION</v>
          </cell>
          <cell r="F3250" t="str">
            <v>49</v>
          </cell>
          <cell r="G3250" t="str">
            <v>Monthly</v>
          </cell>
          <cell r="H3250" t="str">
            <v>J</v>
          </cell>
          <cell r="I3250">
            <v>4114</v>
          </cell>
          <cell r="J3250" t="str">
            <v>Coalition</v>
          </cell>
          <cell r="K3250" t="str">
            <v>per DOP website</v>
          </cell>
          <cell r="L3250">
            <v>41456</v>
          </cell>
          <cell r="M3250">
            <v>42615</v>
          </cell>
          <cell r="N3250" t="b">
            <v>0</v>
          </cell>
          <cell r="O3250">
            <v>4114</v>
          </cell>
        </row>
        <row r="3251">
          <cell r="E3251" t="str">
            <v>49MONTHLYJNON-REPRESENTED STATE EMPLOYEES</v>
          </cell>
          <cell r="F3251" t="str">
            <v>49</v>
          </cell>
          <cell r="G3251" t="str">
            <v>Monthly</v>
          </cell>
          <cell r="H3251" t="str">
            <v>J</v>
          </cell>
          <cell r="I3251">
            <v>4114</v>
          </cell>
          <cell r="J3251" t="str">
            <v>Non-Represented State Employees</v>
          </cell>
          <cell r="K3251" t="str">
            <v>per DOP website</v>
          </cell>
          <cell r="L3251">
            <v>41456</v>
          </cell>
          <cell r="M3251">
            <v>11635</v>
          </cell>
          <cell r="N3251" t="b">
            <v>0</v>
          </cell>
          <cell r="O3251">
            <v>4114</v>
          </cell>
        </row>
        <row r="3252">
          <cell r="E3252" t="str">
            <v>49MONTHLYJTEAMSTERS LOCAL UNION NUMBER 117</v>
          </cell>
          <cell r="F3252" t="str">
            <v>49</v>
          </cell>
          <cell r="G3252" t="str">
            <v>Monthly</v>
          </cell>
          <cell r="H3252" t="str">
            <v>J</v>
          </cell>
          <cell r="I3252">
            <v>4167</v>
          </cell>
          <cell r="J3252" t="str">
            <v>Teamsters Local Union Number 117</v>
          </cell>
          <cell r="K3252" t="str">
            <v>per Noli Benitez 201307</v>
          </cell>
          <cell r="L3252">
            <v>41456</v>
          </cell>
          <cell r="M3252">
            <v>11635</v>
          </cell>
          <cell r="N3252" t="b">
            <v>0</v>
          </cell>
          <cell r="O3252">
            <v>4167</v>
          </cell>
        </row>
        <row r="3253">
          <cell r="E3253" t="str">
            <v>49MONTHLYJWASHINGTON FEDERATION OF STATE EMPLOYEES</v>
          </cell>
          <cell r="F3253" t="str">
            <v>49</v>
          </cell>
          <cell r="G3253" t="str">
            <v>Monthly</v>
          </cell>
          <cell r="H3253" t="str">
            <v>J</v>
          </cell>
          <cell r="I3253">
            <v>4114</v>
          </cell>
          <cell r="J3253" t="str">
            <v>Washington Federation of State Employees</v>
          </cell>
          <cell r="K3253" t="str">
            <v>per DOP website</v>
          </cell>
          <cell r="L3253">
            <v>41456</v>
          </cell>
          <cell r="M3253">
            <v>25559</v>
          </cell>
          <cell r="N3253" t="b">
            <v>0</v>
          </cell>
          <cell r="O3253">
            <v>4114</v>
          </cell>
        </row>
        <row r="3254">
          <cell r="E3254" t="str">
            <v>49MONTHLYJWASHINGTON PUBLIC EMPLOYEES ASSOCIATION</v>
          </cell>
          <cell r="F3254" t="str">
            <v>49</v>
          </cell>
          <cell r="G3254" t="str">
            <v>Monthly</v>
          </cell>
          <cell r="H3254" t="str">
            <v>J</v>
          </cell>
          <cell r="I3254">
            <v>4114</v>
          </cell>
          <cell r="J3254" t="str">
            <v>Washington Public Employees Association</v>
          </cell>
          <cell r="K3254" t="str">
            <v>per DOP website</v>
          </cell>
          <cell r="L3254">
            <v>41456</v>
          </cell>
          <cell r="M3254">
            <v>29823</v>
          </cell>
          <cell r="N3254" t="b">
            <v>0</v>
          </cell>
          <cell r="O3254">
            <v>4114</v>
          </cell>
        </row>
        <row r="3255">
          <cell r="E3255" t="str">
            <v>49MONTHLYKCOALITION</v>
          </cell>
          <cell r="F3255" t="str">
            <v>49</v>
          </cell>
          <cell r="G3255" t="str">
            <v>Monthly</v>
          </cell>
          <cell r="H3255" t="str">
            <v>K</v>
          </cell>
          <cell r="I3255">
            <v>4214</v>
          </cell>
          <cell r="J3255" t="str">
            <v>Coalition</v>
          </cell>
          <cell r="K3255" t="str">
            <v>per DOP website</v>
          </cell>
          <cell r="L3255">
            <v>41456</v>
          </cell>
          <cell r="M3255">
            <v>42616</v>
          </cell>
          <cell r="N3255" t="b">
            <v>0</v>
          </cell>
          <cell r="O3255">
            <v>4214</v>
          </cell>
        </row>
        <row r="3256">
          <cell r="E3256" t="str">
            <v>49MONTHLYKNON-REPRESENTED STATE EMPLOYEES</v>
          </cell>
          <cell r="F3256" t="str">
            <v>49</v>
          </cell>
          <cell r="G3256" t="str">
            <v>Monthly</v>
          </cell>
          <cell r="H3256" t="str">
            <v>K</v>
          </cell>
          <cell r="I3256">
            <v>4214</v>
          </cell>
          <cell r="J3256" t="str">
            <v>Non-Represented State Employees</v>
          </cell>
          <cell r="K3256" t="str">
            <v>per DOP website</v>
          </cell>
          <cell r="L3256">
            <v>41456</v>
          </cell>
          <cell r="M3256">
            <v>11636</v>
          </cell>
          <cell r="N3256" t="b">
            <v>0</v>
          </cell>
          <cell r="O3256">
            <v>4214</v>
          </cell>
        </row>
        <row r="3257">
          <cell r="E3257" t="str">
            <v>49MONTHLYKTEAMSTERS LOCAL UNION NUMBER 117</v>
          </cell>
          <cell r="F3257" t="str">
            <v>49</v>
          </cell>
          <cell r="G3257" t="str">
            <v>Monthly</v>
          </cell>
          <cell r="H3257" t="str">
            <v>K</v>
          </cell>
          <cell r="I3257">
            <v>4268</v>
          </cell>
          <cell r="J3257" t="str">
            <v>Teamsters Local Union Number 117</v>
          </cell>
          <cell r="K3257" t="str">
            <v>per Noli Benitez 201307</v>
          </cell>
          <cell r="L3257">
            <v>41456</v>
          </cell>
          <cell r="M3257">
            <v>11636</v>
          </cell>
          <cell r="N3257" t="b">
            <v>0</v>
          </cell>
          <cell r="O3257">
            <v>4268</v>
          </cell>
        </row>
        <row r="3258">
          <cell r="E3258" t="str">
            <v>49MONTHLYKWASHINGTON FEDERATION OF STATE EMPLOYEES</v>
          </cell>
          <cell r="F3258" t="str">
            <v>49</v>
          </cell>
          <cell r="G3258" t="str">
            <v>Monthly</v>
          </cell>
          <cell r="H3258" t="str">
            <v>K</v>
          </cell>
          <cell r="I3258">
            <v>4214</v>
          </cell>
          <cell r="J3258" t="str">
            <v>Washington Federation of State Employees</v>
          </cell>
          <cell r="K3258" t="str">
            <v>per DOP website</v>
          </cell>
          <cell r="L3258">
            <v>41456</v>
          </cell>
          <cell r="M3258">
            <v>25560</v>
          </cell>
          <cell r="N3258" t="b">
            <v>0</v>
          </cell>
          <cell r="O3258">
            <v>4214</v>
          </cell>
        </row>
        <row r="3259">
          <cell r="E3259" t="str">
            <v>49MONTHLYKWASHINGTON PUBLIC EMPLOYEES ASSOCIATION</v>
          </cell>
          <cell r="F3259" t="str">
            <v>49</v>
          </cell>
          <cell r="G3259" t="str">
            <v>Monthly</v>
          </cell>
          <cell r="H3259" t="str">
            <v>K</v>
          </cell>
          <cell r="I3259">
            <v>4214</v>
          </cell>
          <cell r="J3259" t="str">
            <v>Washington Public Employees Association</v>
          </cell>
          <cell r="K3259" t="str">
            <v>per DOP website</v>
          </cell>
          <cell r="L3259">
            <v>41456</v>
          </cell>
          <cell r="M3259">
            <v>29824</v>
          </cell>
          <cell r="N3259" t="b">
            <v>0</v>
          </cell>
          <cell r="O3259">
            <v>4214</v>
          </cell>
        </row>
        <row r="3260">
          <cell r="E3260" t="str">
            <v>49MONTHLYLCOALITION</v>
          </cell>
          <cell r="F3260" t="str">
            <v>49</v>
          </cell>
          <cell r="G3260" t="str">
            <v>Monthly</v>
          </cell>
          <cell r="H3260" t="str">
            <v>L</v>
          </cell>
          <cell r="I3260">
            <v>4322</v>
          </cell>
          <cell r="J3260" t="str">
            <v>Coalition</v>
          </cell>
          <cell r="K3260" t="str">
            <v>per DOP website</v>
          </cell>
          <cell r="L3260">
            <v>41456</v>
          </cell>
          <cell r="M3260">
            <v>42617</v>
          </cell>
          <cell r="N3260" t="b">
            <v>0</v>
          </cell>
          <cell r="O3260">
            <v>4322</v>
          </cell>
        </row>
        <row r="3261">
          <cell r="E3261" t="str">
            <v>49MONTHLYLNON-REPRESENTED STATE EMPLOYEES</v>
          </cell>
          <cell r="F3261" t="str">
            <v>49</v>
          </cell>
          <cell r="G3261" t="str">
            <v>Monthly</v>
          </cell>
          <cell r="H3261" t="str">
            <v>L</v>
          </cell>
          <cell r="I3261">
            <v>4322</v>
          </cell>
          <cell r="J3261" t="str">
            <v>Non-Represented State Employees</v>
          </cell>
          <cell r="K3261" t="str">
            <v>per DOP website</v>
          </cell>
          <cell r="L3261">
            <v>41456</v>
          </cell>
          <cell r="M3261">
            <v>11637</v>
          </cell>
          <cell r="N3261" t="b">
            <v>0</v>
          </cell>
          <cell r="O3261">
            <v>4322</v>
          </cell>
        </row>
        <row r="3262">
          <cell r="E3262" t="str">
            <v>49MONTHLYLTEAMSTERS LOCAL UNION NUMBER 117</v>
          </cell>
          <cell r="F3262" t="str">
            <v>49</v>
          </cell>
          <cell r="G3262" t="str">
            <v>Monthly</v>
          </cell>
          <cell r="H3262" t="str">
            <v>L</v>
          </cell>
          <cell r="I3262">
            <v>4377</v>
          </cell>
          <cell r="J3262" t="str">
            <v>Teamsters Local Union Number 117</v>
          </cell>
          <cell r="K3262" t="str">
            <v>per Noli Benitez 201307</v>
          </cell>
          <cell r="L3262">
            <v>41456</v>
          </cell>
          <cell r="M3262">
            <v>11637</v>
          </cell>
          <cell r="N3262" t="b">
            <v>0</v>
          </cell>
          <cell r="O3262">
            <v>4377</v>
          </cell>
        </row>
        <row r="3263">
          <cell r="E3263" t="str">
            <v>49MONTHLYLWASHINGTON FEDERATION OF STATE EMPLOYEES</v>
          </cell>
          <cell r="F3263" t="str">
            <v>49</v>
          </cell>
          <cell r="G3263" t="str">
            <v>Monthly</v>
          </cell>
          <cell r="H3263" t="str">
            <v>L</v>
          </cell>
          <cell r="I3263">
            <v>4322</v>
          </cell>
          <cell r="J3263" t="str">
            <v>Washington Federation of State Employees</v>
          </cell>
          <cell r="K3263" t="str">
            <v>per DOP website</v>
          </cell>
          <cell r="L3263">
            <v>41456</v>
          </cell>
          <cell r="M3263">
            <v>25561</v>
          </cell>
          <cell r="N3263" t="b">
            <v>0</v>
          </cell>
          <cell r="O3263">
            <v>4322</v>
          </cell>
        </row>
        <row r="3264">
          <cell r="E3264" t="str">
            <v>49MONTHLYLWASHINGTON PUBLIC EMPLOYEES ASSOCIATION</v>
          </cell>
          <cell r="F3264" t="str">
            <v>49</v>
          </cell>
          <cell r="G3264" t="str">
            <v>Monthly</v>
          </cell>
          <cell r="H3264" t="str">
            <v>L</v>
          </cell>
          <cell r="I3264">
            <v>4322</v>
          </cell>
          <cell r="J3264" t="str">
            <v>Washington Public Employees Association</v>
          </cell>
          <cell r="K3264" t="str">
            <v>per DOP website</v>
          </cell>
          <cell r="L3264">
            <v>41456</v>
          </cell>
          <cell r="M3264">
            <v>29825</v>
          </cell>
          <cell r="N3264" t="b">
            <v>0</v>
          </cell>
          <cell r="O3264">
            <v>4322</v>
          </cell>
        </row>
        <row r="3265">
          <cell r="E3265" t="str">
            <v>49MONTHLYMCOALITION</v>
          </cell>
          <cell r="F3265" t="str">
            <v>49</v>
          </cell>
          <cell r="G3265" t="str">
            <v>Monthly</v>
          </cell>
          <cell r="H3265" t="str">
            <v>M</v>
          </cell>
          <cell r="I3265">
            <v>4429</v>
          </cell>
          <cell r="J3265" t="str">
            <v>Coalition</v>
          </cell>
          <cell r="K3265" t="str">
            <v>per DOP website</v>
          </cell>
          <cell r="L3265">
            <v>41456</v>
          </cell>
          <cell r="M3265">
            <v>42618</v>
          </cell>
          <cell r="N3265" t="b">
            <v>0</v>
          </cell>
          <cell r="O3265">
            <v>4429</v>
          </cell>
        </row>
        <row r="3266">
          <cell r="E3266" t="str">
            <v>49MONTHLYMNON-REPRESENTED STATE EMPLOYEES</v>
          </cell>
          <cell r="F3266" t="str">
            <v>49</v>
          </cell>
          <cell r="G3266" t="str">
            <v>Monthly</v>
          </cell>
          <cell r="H3266" t="str">
            <v>M</v>
          </cell>
          <cell r="I3266">
            <v>4429</v>
          </cell>
          <cell r="J3266" t="str">
            <v>Non-Represented State Employees</v>
          </cell>
          <cell r="K3266" t="str">
            <v>per DOP website</v>
          </cell>
          <cell r="L3266">
            <v>41456</v>
          </cell>
          <cell r="M3266">
            <v>11638</v>
          </cell>
          <cell r="N3266" t="b">
            <v>0</v>
          </cell>
          <cell r="O3266">
            <v>4429</v>
          </cell>
        </row>
        <row r="3267">
          <cell r="E3267" t="str">
            <v>49MONTHLYMTEAMSTERS LOCAL UNION NUMBER 117</v>
          </cell>
          <cell r="F3267" t="str">
            <v>49</v>
          </cell>
          <cell r="G3267" t="str">
            <v>Monthly</v>
          </cell>
          <cell r="H3267" t="str">
            <v>M</v>
          </cell>
          <cell r="I3267">
            <v>4485</v>
          </cell>
          <cell r="J3267" t="str">
            <v>Teamsters Local Union Number 117</v>
          </cell>
          <cell r="K3267" t="str">
            <v>per Noli Benitez 201307</v>
          </cell>
          <cell r="L3267">
            <v>41456</v>
          </cell>
          <cell r="M3267">
            <v>11638</v>
          </cell>
          <cell r="N3267" t="b">
            <v>0</v>
          </cell>
          <cell r="O3267">
            <v>4485</v>
          </cell>
        </row>
        <row r="3268">
          <cell r="E3268" t="str">
            <v>49MONTHLYMWASHINGTON FEDERATION OF STATE EMPLOYEES</v>
          </cell>
          <cell r="F3268" t="str">
            <v>49</v>
          </cell>
          <cell r="G3268" t="str">
            <v>Monthly</v>
          </cell>
          <cell r="H3268" t="str">
            <v>M</v>
          </cell>
          <cell r="I3268">
            <v>4429</v>
          </cell>
          <cell r="J3268" t="str">
            <v>Washington Federation of State Employees</v>
          </cell>
          <cell r="K3268" t="str">
            <v>per DOP website</v>
          </cell>
          <cell r="L3268">
            <v>41456</v>
          </cell>
          <cell r="M3268">
            <v>25562</v>
          </cell>
          <cell r="N3268" t="b">
            <v>0</v>
          </cell>
          <cell r="O3268">
            <v>4429</v>
          </cell>
        </row>
        <row r="3269">
          <cell r="E3269" t="str">
            <v>49MONTHLYMWASHINGTON PUBLIC EMPLOYEES ASSOCIATION</v>
          </cell>
          <cell r="F3269" t="str">
            <v>49</v>
          </cell>
          <cell r="G3269" t="str">
            <v>Monthly</v>
          </cell>
          <cell r="H3269" t="str">
            <v>M</v>
          </cell>
          <cell r="I3269">
            <v>4429</v>
          </cell>
          <cell r="J3269" t="str">
            <v>Washington Public Employees Association</v>
          </cell>
          <cell r="K3269" t="str">
            <v>per DOP website</v>
          </cell>
          <cell r="L3269">
            <v>41456</v>
          </cell>
          <cell r="M3269">
            <v>29826</v>
          </cell>
          <cell r="N3269" t="b">
            <v>0</v>
          </cell>
          <cell r="O3269">
            <v>4429</v>
          </cell>
        </row>
        <row r="3270">
          <cell r="E3270" t="str">
            <v>49NMONTHLYACOALITION</v>
          </cell>
          <cell r="F3270" t="str">
            <v>49N</v>
          </cell>
          <cell r="G3270" t="str">
            <v>Monthly</v>
          </cell>
          <cell r="H3270" t="str">
            <v>A</v>
          </cell>
          <cell r="I3270">
            <v>3519</v>
          </cell>
          <cell r="J3270" t="str">
            <v>Coalition</v>
          </cell>
          <cell r="K3270" t="str">
            <v>49N1 - per DOP website</v>
          </cell>
          <cell r="L3270">
            <v>41456</v>
          </cell>
          <cell r="M3270">
            <v>20502</v>
          </cell>
          <cell r="N3270" t="b">
            <v>1</v>
          </cell>
          <cell r="O3270">
            <v>3519</v>
          </cell>
        </row>
        <row r="3271">
          <cell r="E3271" t="str">
            <v>49NMONTHLYANON-REPRESENTED STATE EMPLOYEES</v>
          </cell>
          <cell r="F3271" t="str">
            <v>49N</v>
          </cell>
          <cell r="G3271" t="str">
            <v>Monthly</v>
          </cell>
          <cell r="H3271" t="str">
            <v>A</v>
          </cell>
          <cell r="I3271">
            <v>3519</v>
          </cell>
          <cell r="J3271" t="str">
            <v>Non-Represented State Employees</v>
          </cell>
          <cell r="K3271" t="str">
            <v>49N - per DOP website</v>
          </cell>
          <cell r="L3271">
            <v>41456</v>
          </cell>
          <cell r="M3271">
            <v>14706</v>
          </cell>
          <cell r="N3271" t="b">
            <v>1</v>
          </cell>
          <cell r="O3271">
            <v>3519</v>
          </cell>
        </row>
        <row r="3272">
          <cell r="E3272" t="str">
            <v>49NMONTHLYASERVICE EMPLOYEES INTERNATIONAL UNION DISTRICT 1199 NW</v>
          </cell>
          <cell r="F3272" t="str">
            <v>49N</v>
          </cell>
          <cell r="G3272" t="str">
            <v>Monthly</v>
          </cell>
          <cell r="H3272" t="str">
            <v>A</v>
          </cell>
          <cell r="I3272">
            <v>3519</v>
          </cell>
          <cell r="J3272" t="str">
            <v>Service Employees International Union District 1199 NW</v>
          </cell>
          <cell r="K3272" t="str">
            <v>49N1 - per DOP website</v>
          </cell>
          <cell r="L3272">
            <v>41456</v>
          </cell>
          <cell r="M3272">
            <v>16638</v>
          </cell>
          <cell r="N3272" t="b">
            <v>1</v>
          </cell>
          <cell r="O3272">
            <v>3519</v>
          </cell>
        </row>
        <row r="3273">
          <cell r="E3273" t="str">
            <v>49NMONTHLYATEAMSTERS LOCAL UNION NUMBER 117</v>
          </cell>
          <cell r="F3273" t="str">
            <v>49N</v>
          </cell>
          <cell r="G3273" t="str">
            <v>Monthly</v>
          </cell>
          <cell r="H3273" t="str">
            <v>A</v>
          </cell>
          <cell r="I3273">
            <v>3563</v>
          </cell>
          <cell r="J3273" t="str">
            <v>Teamsters Local Union Number 117</v>
          </cell>
          <cell r="K3273" t="str">
            <v>49N2 - per DOP website</v>
          </cell>
          <cell r="L3273">
            <v>41456</v>
          </cell>
          <cell r="M3273">
            <v>22434</v>
          </cell>
          <cell r="N3273" t="b">
            <v>1</v>
          </cell>
          <cell r="O3273">
            <v>3563</v>
          </cell>
        </row>
        <row r="3274">
          <cell r="E3274" t="str">
            <v>49NMONTHLYAWASHINGTON FEDERATION OF STATE EMPLOYEES</v>
          </cell>
          <cell r="F3274" t="str">
            <v>49N</v>
          </cell>
          <cell r="G3274" t="str">
            <v>Monthly</v>
          </cell>
          <cell r="H3274" t="str">
            <v>A</v>
          </cell>
          <cell r="I3274">
            <v>3519</v>
          </cell>
          <cell r="J3274" t="str">
            <v>Washington Federation of State Employees</v>
          </cell>
          <cell r="K3274" t="str">
            <v>49N1 - per DOP website</v>
          </cell>
          <cell r="L3274">
            <v>41456</v>
          </cell>
          <cell r="M3274">
            <v>18570</v>
          </cell>
          <cell r="N3274" t="b">
            <v>1</v>
          </cell>
          <cell r="O3274">
            <v>3519</v>
          </cell>
        </row>
        <row r="3275">
          <cell r="E3275" t="str">
            <v>49NMONTHLYBCOALITION</v>
          </cell>
          <cell r="F3275" t="str">
            <v>49N</v>
          </cell>
          <cell r="G3275" t="str">
            <v>Monthly</v>
          </cell>
          <cell r="H3275" t="str">
            <v>B</v>
          </cell>
          <cell r="I3275">
            <v>3607</v>
          </cell>
          <cell r="J3275" t="str">
            <v>Coalition</v>
          </cell>
          <cell r="K3275" t="str">
            <v>49N1 - per DOP website</v>
          </cell>
          <cell r="L3275">
            <v>41456</v>
          </cell>
          <cell r="M3275">
            <v>20503</v>
          </cell>
          <cell r="N3275" t="b">
            <v>1</v>
          </cell>
          <cell r="O3275">
            <v>3607</v>
          </cell>
        </row>
        <row r="3276">
          <cell r="E3276" t="str">
            <v>49NMONTHLYBNON-REPRESENTED STATE EMPLOYEES</v>
          </cell>
          <cell r="F3276" t="str">
            <v>49N</v>
          </cell>
          <cell r="G3276" t="str">
            <v>Monthly</v>
          </cell>
          <cell r="H3276" t="str">
            <v>B</v>
          </cell>
          <cell r="I3276">
            <v>3607</v>
          </cell>
          <cell r="J3276" t="str">
            <v>Non-Represented State Employees</v>
          </cell>
          <cell r="K3276" t="str">
            <v>49N - per DOP website</v>
          </cell>
          <cell r="L3276">
            <v>41456</v>
          </cell>
          <cell r="M3276">
            <v>14707</v>
          </cell>
          <cell r="N3276" t="b">
            <v>1</v>
          </cell>
          <cell r="O3276">
            <v>3607</v>
          </cell>
        </row>
        <row r="3277">
          <cell r="E3277" t="str">
            <v>49NMONTHLYBSERVICE EMPLOYEES INTERNATIONAL UNION DISTRICT 1199 NW</v>
          </cell>
          <cell r="F3277" t="str">
            <v>49N</v>
          </cell>
          <cell r="G3277" t="str">
            <v>Monthly</v>
          </cell>
          <cell r="H3277" t="str">
            <v>B</v>
          </cell>
          <cell r="I3277">
            <v>3607</v>
          </cell>
          <cell r="J3277" t="str">
            <v>Service Employees International Union District 1199 NW</v>
          </cell>
          <cell r="K3277" t="str">
            <v>49N1 - per DOP website</v>
          </cell>
          <cell r="L3277">
            <v>41456</v>
          </cell>
          <cell r="M3277">
            <v>16639</v>
          </cell>
          <cell r="N3277" t="b">
            <v>1</v>
          </cell>
          <cell r="O3277">
            <v>3607</v>
          </cell>
        </row>
        <row r="3278">
          <cell r="E3278" t="str">
            <v>49NMONTHLYBTEAMSTERS LOCAL UNION NUMBER 117</v>
          </cell>
          <cell r="F3278" t="str">
            <v>49N</v>
          </cell>
          <cell r="G3278" t="str">
            <v>Monthly</v>
          </cell>
          <cell r="H3278" t="str">
            <v>B</v>
          </cell>
          <cell r="I3278">
            <v>3653</v>
          </cell>
          <cell r="J3278" t="str">
            <v>Teamsters Local Union Number 117</v>
          </cell>
          <cell r="K3278" t="str">
            <v>49N2 - per DOP website</v>
          </cell>
          <cell r="L3278">
            <v>41456</v>
          </cell>
          <cell r="M3278">
            <v>22435</v>
          </cell>
          <cell r="N3278" t="b">
            <v>1</v>
          </cell>
          <cell r="O3278">
            <v>3653</v>
          </cell>
        </row>
        <row r="3279">
          <cell r="E3279" t="str">
            <v>49NMONTHLYBWASHINGTON FEDERATION OF STATE EMPLOYEES</v>
          </cell>
          <cell r="F3279" t="str">
            <v>49N</v>
          </cell>
          <cell r="G3279" t="str">
            <v>Monthly</v>
          </cell>
          <cell r="H3279" t="str">
            <v>B</v>
          </cell>
          <cell r="I3279">
            <v>3607</v>
          </cell>
          <cell r="J3279" t="str">
            <v>Washington Federation of State Employees</v>
          </cell>
          <cell r="K3279" t="str">
            <v>49N1 - per DOP website</v>
          </cell>
          <cell r="L3279">
            <v>41456</v>
          </cell>
          <cell r="M3279">
            <v>18571</v>
          </cell>
          <cell r="N3279" t="b">
            <v>1</v>
          </cell>
          <cell r="O3279">
            <v>3607</v>
          </cell>
        </row>
        <row r="3280">
          <cell r="E3280" t="str">
            <v>49NMONTHLYCCOALITION</v>
          </cell>
          <cell r="F3280" t="str">
            <v>49N</v>
          </cell>
          <cell r="G3280" t="str">
            <v>Monthly</v>
          </cell>
          <cell r="H3280" t="str">
            <v>C</v>
          </cell>
          <cell r="I3280">
            <v>3696</v>
          </cell>
          <cell r="J3280" t="str">
            <v>Coalition</v>
          </cell>
          <cell r="K3280" t="str">
            <v>49N1 - per DOP website</v>
          </cell>
          <cell r="L3280">
            <v>41456</v>
          </cell>
          <cell r="M3280">
            <v>20504</v>
          </cell>
          <cell r="N3280" t="b">
            <v>1</v>
          </cell>
          <cell r="O3280">
            <v>3696</v>
          </cell>
        </row>
        <row r="3281">
          <cell r="E3281" t="str">
            <v>49NMONTHLYCNON-REPRESENTED STATE EMPLOYEES</v>
          </cell>
          <cell r="F3281" t="str">
            <v>49N</v>
          </cell>
          <cell r="G3281" t="str">
            <v>Monthly</v>
          </cell>
          <cell r="H3281" t="str">
            <v>C</v>
          </cell>
          <cell r="I3281">
            <v>3696</v>
          </cell>
          <cell r="J3281" t="str">
            <v>Non-Represented State Employees</v>
          </cell>
          <cell r="K3281" t="str">
            <v>49N - per DOP website</v>
          </cell>
          <cell r="L3281">
            <v>41456</v>
          </cell>
          <cell r="M3281">
            <v>14708</v>
          </cell>
          <cell r="N3281" t="b">
            <v>1</v>
          </cell>
          <cell r="O3281">
            <v>3696</v>
          </cell>
        </row>
        <row r="3282">
          <cell r="E3282" t="str">
            <v>49NMONTHLYCSERVICE EMPLOYEES INTERNATIONAL UNION DISTRICT 1199 NW</v>
          </cell>
          <cell r="F3282" t="str">
            <v>49N</v>
          </cell>
          <cell r="G3282" t="str">
            <v>Monthly</v>
          </cell>
          <cell r="H3282" t="str">
            <v>C</v>
          </cell>
          <cell r="I3282">
            <v>3696</v>
          </cell>
          <cell r="J3282" t="str">
            <v>Service Employees International Union District 1199 NW</v>
          </cell>
          <cell r="K3282" t="str">
            <v>49N1 - per DOP website</v>
          </cell>
          <cell r="L3282">
            <v>41456</v>
          </cell>
          <cell r="M3282">
            <v>16640</v>
          </cell>
          <cell r="N3282" t="b">
            <v>1</v>
          </cell>
          <cell r="O3282">
            <v>3696</v>
          </cell>
        </row>
        <row r="3283">
          <cell r="E3283" t="str">
            <v>49NMONTHLYCTEAMSTERS LOCAL UNION NUMBER 117</v>
          </cell>
          <cell r="F3283" t="str">
            <v>49N</v>
          </cell>
          <cell r="G3283" t="str">
            <v>Monthly</v>
          </cell>
          <cell r="H3283" t="str">
            <v>C</v>
          </cell>
          <cell r="I3283">
            <v>3744</v>
          </cell>
          <cell r="J3283" t="str">
            <v>Teamsters Local Union Number 117</v>
          </cell>
          <cell r="K3283" t="str">
            <v>49N2 - per DOP website</v>
          </cell>
          <cell r="L3283">
            <v>41456</v>
          </cell>
          <cell r="M3283">
            <v>22436</v>
          </cell>
          <cell r="N3283" t="b">
            <v>1</v>
          </cell>
          <cell r="O3283">
            <v>3744</v>
          </cell>
        </row>
        <row r="3284">
          <cell r="E3284" t="str">
            <v>49NMONTHLYCWASHINGTON FEDERATION OF STATE EMPLOYEES</v>
          </cell>
          <cell r="F3284" t="str">
            <v>49N</v>
          </cell>
          <cell r="G3284" t="str">
            <v>Monthly</v>
          </cell>
          <cell r="H3284" t="str">
            <v>C</v>
          </cell>
          <cell r="I3284">
            <v>3696</v>
          </cell>
          <cell r="J3284" t="str">
            <v>Washington Federation of State Employees</v>
          </cell>
          <cell r="K3284" t="str">
            <v>49N1 - per DOP website</v>
          </cell>
          <cell r="L3284">
            <v>41456</v>
          </cell>
          <cell r="M3284">
            <v>18572</v>
          </cell>
          <cell r="N3284" t="b">
            <v>1</v>
          </cell>
          <cell r="O3284">
            <v>3696</v>
          </cell>
        </row>
        <row r="3285">
          <cell r="E3285" t="str">
            <v>49NMONTHLYDCOALITION</v>
          </cell>
          <cell r="F3285" t="str">
            <v>49N</v>
          </cell>
          <cell r="G3285" t="str">
            <v>Monthly</v>
          </cell>
          <cell r="H3285" t="str">
            <v>D</v>
          </cell>
          <cell r="I3285">
            <v>3791</v>
          </cell>
          <cell r="J3285" t="str">
            <v>Coalition</v>
          </cell>
          <cell r="K3285" t="str">
            <v>49N1 - per DOP website</v>
          </cell>
          <cell r="L3285">
            <v>41456</v>
          </cell>
          <cell r="M3285">
            <v>20505</v>
          </cell>
          <cell r="N3285" t="b">
            <v>1</v>
          </cell>
          <cell r="O3285">
            <v>3791</v>
          </cell>
        </row>
        <row r="3286">
          <cell r="E3286" t="str">
            <v>49NMONTHLYDNON-REPRESENTED STATE EMPLOYEES</v>
          </cell>
          <cell r="F3286" t="str">
            <v>49N</v>
          </cell>
          <cell r="G3286" t="str">
            <v>Monthly</v>
          </cell>
          <cell r="H3286" t="str">
            <v>D</v>
          </cell>
          <cell r="I3286">
            <v>3791</v>
          </cell>
          <cell r="J3286" t="str">
            <v>Non-Represented State Employees</v>
          </cell>
          <cell r="K3286" t="str">
            <v>49N - per DOP website</v>
          </cell>
          <cell r="L3286">
            <v>41456</v>
          </cell>
          <cell r="M3286">
            <v>14709</v>
          </cell>
          <cell r="N3286" t="b">
            <v>1</v>
          </cell>
          <cell r="O3286">
            <v>3791</v>
          </cell>
        </row>
        <row r="3287">
          <cell r="E3287" t="str">
            <v>49NMONTHLYDSERVICE EMPLOYEES INTERNATIONAL UNION DISTRICT 1199 NW</v>
          </cell>
          <cell r="F3287" t="str">
            <v>49N</v>
          </cell>
          <cell r="G3287" t="str">
            <v>Monthly</v>
          </cell>
          <cell r="H3287" t="str">
            <v>D</v>
          </cell>
          <cell r="I3287">
            <v>3791</v>
          </cell>
          <cell r="J3287" t="str">
            <v>Service Employees International Union District 1199 NW</v>
          </cell>
          <cell r="K3287" t="str">
            <v>49N1 - per DOP website</v>
          </cell>
          <cell r="L3287">
            <v>41456</v>
          </cell>
          <cell r="M3287">
            <v>16641</v>
          </cell>
          <cell r="N3287" t="b">
            <v>1</v>
          </cell>
          <cell r="O3287">
            <v>3791</v>
          </cell>
        </row>
        <row r="3288">
          <cell r="E3288" t="str">
            <v>49NMONTHLYDTEAMSTERS LOCAL UNION NUMBER 117</v>
          </cell>
          <cell r="F3288" t="str">
            <v>49N</v>
          </cell>
          <cell r="G3288" t="str">
            <v>Monthly</v>
          </cell>
          <cell r="H3288" t="str">
            <v>D</v>
          </cell>
          <cell r="I3288">
            <v>3840</v>
          </cell>
          <cell r="J3288" t="str">
            <v>Teamsters Local Union Number 117</v>
          </cell>
          <cell r="K3288" t="str">
            <v>49N2 - per DOP website</v>
          </cell>
          <cell r="L3288">
            <v>41456</v>
          </cell>
          <cell r="M3288">
            <v>22437</v>
          </cell>
          <cell r="N3288" t="b">
            <v>1</v>
          </cell>
          <cell r="O3288">
            <v>3840</v>
          </cell>
        </row>
        <row r="3289">
          <cell r="E3289" t="str">
            <v>49NMONTHLYDWASHINGTON FEDERATION OF STATE EMPLOYEES</v>
          </cell>
          <cell r="F3289" t="str">
            <v>49N</v>
          </cell>
          <cell r="G3289" t="str">
            <v>Monthly</v>
          </cell>
          <cell r="H3289" t="str">
            <v>D</v>
          </cell>
          <cell r="I3289">
            <v>3791</v>
          </cell>
          <cell r="J3289" t="str">
            <v>Washington Federation of State Employees</v>
          </cell>
          <cell r="K3289" t="str">
            <v>49N1 - per DOP website</v>
          </cell>
          <cell r="L3289">
            <v>41456</v>
          </cell>
          <cell r="M3289">
            <v>18573</v>
          </cell>
          <cell r="N3289" t="b">
            <v>1</v>
          </cell>
          <cell r="O3289">
            <v>3791</v>
          </cell>
        </row>
        <row r="3290">
          <cell r="E3290" t="str">
            <v>49NMONTHLYECOALITION</v>
          </cell>
          <cell r="F3290" t="str">
            <v>49N</v>
          </cell>
          <cell r="G3290" t="str">
            <v>Monthly</v>
          </cell>
          <cell r="H3290" t="str">
            <v>E</v>
          </cell>
          <cell r="I3290">
            <v>3881</v>
          </cell>
          <cell r="J3290" t="str">
            <v>Coalition</v>
          </cell>
          <cell r="K3290" t="str">
            <v>49N1 - per DOP website</v>
          </cell>
          <cell r="L3290">
            <v>41456</v>
          </cell>
          <cell r="M3290">
            <v>20506</v>
          </cell>
          <cell r="N3290" t="b">
            <v>1</v>
          </cell>
          <cell r="O3290">
            <v>3881</v>
          </cell>
        </row>
        <row r="3291">
          <cell r="E3291" t="str">
            <v>49NMONTHLYENON-REPRESENTED STATE EMPLOYEES</v>
          </cell>
          <cell r="F3291" t="str">
            <v>49N</v>
          </cell>
          <cell r="G3291" t="str">
            <v>Monthly</v>
          </cell>
          <cell r="H3291" t="str">
            <v>E</v>
          </cell>
          <cell r="I3291">
            <v>3881</v>
          </cell>
          <cell r="J3291" t="str">
            <v>Non-Represented State Employees</v>
          </cell>
          <cell r="K3291" t="str">
            <v>49N - per DOP website</v>
          </cell>
          <cell r="L3291">
            <v>41456</v>
          </cell>
          <cell r="M3291">
            <v>14710</v>
          </cell>
          <cell r="N3291" t="b">
            <v>1</v>
          </cell>
          <cell r="O3291">
            <v>3881</v>
          </cell>
        </row>
        <row r="3292">
          <cell r="E3292" t="str">
            <v>49NMONTHLYESERVICE EMPLOYEES INTERNATIONAL UNION DISTRICT 1199 NW</v>
          </cell>
          <cell r="F3292" t="str">
            <v>49N</v>
          </cell>
          <cell r="G3292" t="str">
            <v>Monthly</v>
          </cell>
          <cell r="H3292" t="str">
            <v>E</v>
          </cell>
          <cell r="I3292">
            <v>3881</v>
          </cell>
          <cell r="J3292" t="str">
            <v>Service Employees International Union District 1199 NW</v>
          </cell>
          <cell r="K3292" t="str">
            <v>49N1 - per DOP website</v>
          </cell>
          <cell r="L3292">
            <v>41456</v>
          </cell>
          <cell r="M3292">
            <v>16642</v>
          </cell>
          <cell r="N3292" t="b">
            <v>1</v>
          </cell>
          <cell r="O3292">
            <v>3881</v>
          </cell>
        </row>
        <row r="3293">
          <cell r="E3293" t="str">
            <v>49NMONTHLYETEAMSTERS LOCAL UNION NUMBER 117</v>
          </cell>
          <cell r="F3293" t="str">
            <v>49N</v>
          </cell>
          <cell r="G3293" t="str">
            <v>Monthly</v>
          </cell>
          <cell r="H3293" t="str">
            <v>E</v>
          </cell>
          <cell r="I3293">
            <v>3930</v>
          </cell>
          <cell r="J3293" t="str">
            <v>Teamsters Local Union Number 117</v>
          </cell>
          <cell r="K3293" t="str">
            <v>49N2 - per DOP website</v>
          </cell>
          <cell r="L3293">
            <v>41456</v>
          </cell>
          <cell r="M3293">
            <v>22438</v>
          </cell>
          <cell r="N3293" t="b">
            <v>1</v>
          </cell>
          <cell r="O3293">
            <v>3930</v>
          </cell>
        </row>
        <row r="3294">
          <cell r="E3294" t="str">
            <v>49NMONTHLYEWASHINGTON FEDERATION OF STATE EMPLOYEES</v>
          </cell>
          <cell r="F3294" t="str">
            <v>49N</v>
          </cell>
          <cell r="G3294" t="str">
            <v>Monthly</v>
          </cell>
          <cell r="H3294" t="str">
            <v>E</v>
          </cell>
          <cell r="I3294">
            <v>3881</v>
          </cell>
          <cell r="J3294" t="str">
            <v>Washington Federation of State Employees</v>
          </cell>
          <cell r="K3294" t="str">
            <v>49N1 - per DOP website</v>
          </cell>
          <cell r="L3294">
            <v>41456</v>
          </cell>
          <cell r="M3294">
            <v>18574</v>
          </cell>
          <cell r="N3294" t="b">
            <v>1</v>
          </cell>
          <cell r="O3294">
            <v>3881</v>
          </cell>
        </row>
        <row r="3295">
          <cell r="E3295" t="str">
            <v>49NMONTHLYFCOALITION</v>
          </cell>
          <cell r="F3295" t="str">
            <v>49N</v>
          </cell>
          <cell r="G3295" t="str">
            <v>Monthly</v>
          </cell>
          <cell r="H3295" t="str">
            <v>F</v>
          </cell>
          <cell r="I3295">
            <v>3979</v>
          </cell>
          <cell r="J3295" t="str">
            <v>Coalition</v>
          </cell>
          <cell r="K3295" t="str">
            <v>49N1 - per DOP website</v>
          </cell>
          <cell r="L3295">
            <v>41456</v>
          </cell>
          <cell r="M3295">
            <v>20507</v>
          </cell>
          <cell r="N3295" t="b">
            <v>1</v>
          </cell>
          <cell r="O3295">
            <v>3979</v>
          </cell>
        </row>
        <row r="3296">
          <cell r="E3296" t="str">
            <v>49NMONTHLYFNON-REPRESENTED STATE EMPLOYEES</v>
          </cell>
          <cell r="F3296" t="str">
            <v>49N</v>
          </cell>
          <cell r="G3296" t="str">
            <v>Monthly</v>
          </cell>
          <cell r="H3296" t="str">
            <v>F</v>
          </cell>
          <cell r="I3296">
            <v>3979</v>
          </cell>
          <cell r="J3296" t="str">
            <v>Non-Represented State Employees</v>
          </cell>
          <cell r="K3296" t="str">
            <v>49N - per DOP website</v>
          </cell>
          <cell r="L3296">
            <v>41456</v>
          </cell>
          <cell r="M3296">
            <v>14711</v>
          </cell>
          <cell r="N3296" t="b">
            <v>1</v>
          </cell>
          <cell r="O3296">
            <v>3979</v>
          </cell>
        </row>
        <row r="3297">
          <cell r="E3297" t="str">
            <v>49NMONTHLYFSERVICE EMPLOYEES INTERNATIONAL UNION DISTRICT 1199 NW</v>
          </cell>
          <cell r="F3297" t="str">
            <v>49N</v>
          </cell>
          <cell r="G3297" t="str">
            <v>Monthly</v>
          </cell>
          <cell r="H3297" t="str">
            <v>F</v>
          </cell>
          <cell r="I3297">
            <v>3979</v>
          </cell>
          <cell r="J3297" t="str">
            <v>Service Employees International Union District 1199 NW</v>
          </cell>
          <cell r="K3297" t="str">
            <v>49N1 - per DOP website</v>
          </cell>
          <cell r="L3297">
            <v>41456</v>
          </cell>
          <cell r="M3297">
            <v>16643</v>
          </cell>
          <cell r="N3297" t="b">
            <v>1</v>
          </cell>
          <cell r="O3297">
            <v>3979</v>
          </cell>
        </row>
        <row r="3298">
          <cell r="E3298" t="str">
            <v>49NMONTHLYFTEAMSTERS LOCAL UNION NUMBER 117</v>
          </cell>
          <cell r="F3298" t="str">
            <v>49N</v>
          </cell>
          <cell r="G3298" t="str">
            <v>Monthly</v>
          </cell>
          <cell r="H3298" t="str">
            <v>F</v>
          </cell>
          <cell r="I3298">
            <v>4029</v>
          </cell>
          <cell r="J3298" t="str">
            <v>Teamsters Local Union Number 117</v>
          </cell>
          <cell r="K3298" t="str">
            <v>49N2 - per DOP website</v>
          </cell>
          <cell r="L3298">
            <v>41456</v>
          </cell>
          <cell r="M3298">
            <v>22439</v>
          </cell>
          <cell r="N3298" t="b">
            <v>1</v>
          </cell>
          <cell r="O3298">
            <v>4029</v>
          </cell>
        </row>
        <row r="3299">
          <cell r="E3299" t="str">
            <v>49NMONTHLYFWASHINGTON FEDERATION OF STATE EMPLOYEES</v>
          </cell>
          <cell r="F3299" t="str">
            <v>49N</v>
          </cell>
          <cell r="G3299" t="str">
            <v>Monthly</v>
          </cell>
          <cell r="H3299" t="str">
            <v>F</v>
          </cell>
          <cell r="I3299">
            <v>3979</v>
          </cell>
          <cell r="J3299" t="str">
            <v>Washington Federation of State Employees</v>
          </cell>
          <cell r="K3299" t="str">
            <v>49N1 - per DOP website</v>
          </cell>
          <cell r="L3299">
            <v>41456</v>
          </cell>
          <cell r="M3299">
            <v>18575</v>
          </cell>
          <cell r="N3299" t="b">
            <v>1</v>
          </cell>
          <cell r="O3299">
            <v>3979</v>
          </cell>
        </row>
        <row r="3300">
          <cell r="E3300" t="str">
            <v>49NMONTHLYGCOALITION</v>
          </cell>
          <cell r="F3300" t="str">
            <v>49N</v>
          </cell>
          <cell r="G3300" t="str">
            <v>Monthly</v>
          </cell>
          <cell r="H3300" t="str">
            <v>G</v>
          </cell>
          <cell r="I3300">
            <v>4079</v>
          </cell>
          <cell r="J3300" t="str">
            <v>Coalition</v>
          </cell>
          <cell r="K3300" t="str">
            <v>49N1 - per DOP website</v>
          </cell>
          <cell r="L3300">
            <v>41456</v>
          </cell>
          <cell r="M3300">
            <v>20508</v>
          </cell>
          <cell r="N3300" t="b">
            <v>1</v>
          </cell>
          <cell r="O3300">
            <v>4079</v>
          </cell>
        </row>
        <row r="3301">
          <cell r="E3301" t="str">
            <v>49NMONTHLYGNON-REPRESENTED STATE EMPLOYEES</v>
          </cell>
          <cell r="F3301" t="str">
            <v>49N</v>
          </cell>
          <cell r="G3301" t="str">
            <v>Monthly</v>
          </cell>
          <cell r="H3301" t="str">
            <v>G</v>
          </cell>
          <cell r="I3301">
            <v>4079</v>
          </cell>
          <cell r="J3301" t="str">
            <v>Non-Represented State Employees</v>
          </cell>
          <cell r="K3301" t="str">
            <v>49N - per DOP website</v>
          </cell>
          <cell r="L3301">
            <v>41456</v>
          </cell>
          <cell r="M3301">
            <v>14712</v>
          </cell>
          <cell r="N3301" t="b">
            <v>1</v>
          </cell>
          <cell r="O3301">
            <v>4079</v>
          </cell>
        </row>
        <row r="3302">
          <cell r="E3302" t="str">
            <v>49NMONTHLYGSERVICE EMPLOYEES INTERNATIONAL UNION DISTRICT 1199 NW</v>
          </cell>
          <cell r="F3302" t="str">
            <v>49N</v>
          </cell>
          <cell r="G3302" t="str">
            <v>Monthly</v>
          </cell>
          <cell r="H3302" t="str">
            <v>G</v>
          </cell>
          <cell r="I3302">
            <v>4079</v>
          </cell>
          <cell r="J3302" t="str">
            <v>Service Employees International Union District 1199 NW</v>
          </cell>
          <cell r="K3302" t="str">
            <v>49N1 - per DOP website</v>
          </cell>
          <cell r="L3302">
            <v>41456</v>
          </cell>
          <cell r="M3302">
            <v>16644</v>
          </cell>
          <cell r="N3302" t="b">
            <v>1</v>
          </cell>
          <cell r="O3302">
            <v>4079</v>
          </cell>
        </row>
        <row r="3303">
          <cell r="E3303" t="str">
            <v>49NMONTHLYGTEAMSTERS LOCAL UNION NUMBER 117</v>
          </cell>
          <cell r="F3303" t="str">
            <v>49N</v>
          </cell>
          <cell r="G3303" t="str">
            <v>Monthly</v>
          </cell>
          <cell r="H3303" t="str">
            <v>G</v>
          </cell>
          <cell r="I3303">
            <v>4132</v>
          </cell>
          <cell r="J3303" t="str">
            <v>Teamsters Local Union Number 117</v>
          </cell>
          <cell r="K3303" t="str">
            <v>49N2 - per DOP website</v>
          </cell>
          <cell r="L3303">
            <v>41456</v>
          </cell>
          <cell r="M3303">
            <v>22440</v>
          </cell>
          <cell r="N3303" t="b">
            <v>1</v>
          </cell>
          <cell r="O3303">
            <v>4132</v>
          </cell>
        </row>
        <row r="3304">
          <cell r="E3304" t="str">
            <v>49NMONTHLYGWASHINGTON FEDERATION OF STATE EMPLOYEES</v>
          </cell>
          <cell r="F3304" t="str">
            <v>49N</v>
          </cell>
          <cell r="G3304" t="str">
            <v>Monthly</v>
          </cell>
          <cell r="H3304" t="str">
            <v>G</v>
          </cell>
          <cell r="I3304">
            <v>4079</v>
          </cell>
          <cell r="J3304" t="str">
            <v>Washington Federation of State Employees</v>
          </cell>
          <cell r="K3304" t="str">
            <v>49N1 - per DOP website</v>
          </cell>
          <cell r="L3304">
            <v>41456</v>
          </cell>
          <cell r="M3304">
            <v>18576</v>
          </cell>
          <cell r="N3304" t="b">
            <v>1</v>
          </cell>
          <cell r="O3304">
            <v>4079</v>
          </cell>
        </row>
        <row r="3305">
          <cell r="E3305" t="str">
            <v>49NMONTHLYHCOALITION</v>
          </cell>
          <cell r="F3305" t="str">
            <v>49N</v>
          </cell>
          <cell r="G3305" t="str">
            <v>Monthly</v>
          </cell>
          <cell r="H3305" t="str">
            <v>H</v>
          </cell>
          <cell r="I3305">
            <v>4182</v>
          </cell>
          <cell r="J3305" t="str">
            <v>Coalition</v>
          </cell>
          <cell r="K3305" t="str">
            <v>49N1 - per DOP website</v>
          </cell>
          <cell r="L3305">
            <v>41456</v>
          </cell>
          <cell r="M3305">
            <v>20509</v>
          </cell>
          <cell r="N3305" t="b">
            <v>1</v>
          </cell>
          <cell r="O3305">
            <v>4182</v>
          </cell>
        </row>
        <row r="3306">
          <cell r="E3306" t="str">
            <v>49NMONTHLYHNON-REPRESENTED STATE EMPLOYEES</v>
          </cell>
          <cell r="F3306" t="str">
            <v>49N</v>
          </cell>
          <cell r="G3306" t="str">
            <v>Monthly</v>
          </cell>
          <cell r="H3306" t="str">
            <v>H</v>
          </cell>
          <cell r="I3306">
            <v>4182</v>
          </cell>
          <cell r="J3306" t="str">
            <v>Non-Represented State Employees</v>
          </cell>
          <cell r="K3306" t="str">
            <v>49N - per DOP website</v>
          </cell>
          <cell r="L3306">
            <v>41456</v>
          </cell>
          <cell r="M3306">
            <v>14713</v>
          </cell>
          <cell r="N3306" t="b">
            <v>1</v>
          </cell>
          <cell r="O3306">
            <v>4182</v>
          </cell>
        </row>
        <row r="3307">
          <cell r="E3307" t="str">
            <v>49NMONTHLYHSERVICE EMPLOYEES INTERNATIONAL UNION DISTRICT 1199 NW</v>
          </cell>
          <cell r="F3307" t="str">
            <v>49N</v>
          </cell>
          <cell r="G3307" t="str">
            <v>Monthly</v>
          </cell>
          <cell r="H3307" t="str">
            <v>H</v>
          </cell>
          <cell r="I3307">
            <v>4182</v>
          </cell>
          <cell r="J3307" t="str">
            <v>Service Employees International Union District 1199 NW</v>
          </cell>
          <cell r="K3307" t="str">
            <v>49N1 - per DOP website</v>
          </cell>
          <cell r="L3307">
            <v>41456</v>
          </cell>
          <cell r="M3307">
            <v>16645</v>
          </cell>
          <cell r="N3307" t="b">
            <v>1</v>
          </cell>
          <cell r="O3307">
            <v>4182</v>
          </cell>
        </row>
        <row r="3308">
          <cell r="E3308" t="str">
            <v>49NMONTHLYHTEAMSTERS LOCAL UNION NUMBER 117</v>
          </cell>
          <cell r="F3308" t="str">
            <v>49N</v>
          </cell>
          <cell r="G3308" t="str">
            <v>Monthly</v>
          </cell>
          <cell r="H3308" t="str">
            <v>H</v>
          </cell>
          <cell r="I3308">
            <v>4235</v>
          </cell>
          <cell r="J3308" t="str">
            <v>Teamsters Local Union Number 117</v>
          </cell>
          <cell r="K3308" t="str">
            <v>49N2 - per DOP website</v>
          </cell>
          <cell r="L3308">
            <v>41456</v>
          </cell>
          <cell r="M3308">
            <v>22441</v>
          </cell>
          <cell r="N3308" t="b">
            <v>1</v>
          </cell>
          <cell r="O3308">
            <v>4235</v>
          </cell>
        </row>
        <row r="3309">
          <cell r="E3309" t="str">
            <v>49NMONTHLYHWASHINGTON FEDERATION OF STATE EMPLOYEES</v>
          </cell>
          <cell r="F3309" t="str">
            <v>49N</v>
          </cell>
          <cell r="G3309" t="str">
            <v>Monthly</v>
          </cell>
          <cell r="H3309" t="str">
            <v>H</v>
          </cell>
          <cell r="I3309">
            <v>4182</v>
          </cell>
          <cell r="J3309" t="str">
            <v>Washington Federation of State Employees</v>
          </cell>
          <cell r="K3309" t="str">
            <v>49N1 - per DOP website</v>
          </cell>
          <cell r="L3309">
            <v>41456</v>
          </cell>
          <cell r="M3309">
            <v>18577</v>
          </cell>
          <cell r="N3309" t="b">
            <v>1</v>
          </cell>
          <cell r="O3309">
            <v>4182</v>
          </cell>
        </row>
        <row r="3310">
          <cell r="E3310" t="str">
            <v>49NMONTHLYICOALITION</v>
          </cell>
          <cell r="F3310" t="str">
            <v>49N</v>
          </cell>
          <cell r="G3310" t="str">
            <v>Monthly</v>
          </cell>
          <cell r="H3310" t="str">
            <v>I</v>
          </cell>
          <cell r="I3310">
            <v>4288</v>
          </cell>
          <cell r="J3310" t="str">
            <v>Coalition</v>
          </cell>
          <cell r="K3310" t="str">
            <v>49N1 - per DOP website</v>
          </cell>
          <cell r="L3310">
            <v>41456</v>
          </cell>
          <cell r="M3310">
            <v>20510</v>
          </cell>
          <cell r="N3310" t="b">
            <v>1</v>
          </cell>
          <cell r="O3310">
            <v>4288</v>
          </cell>
        </row>
        <row r="3311">
          <cell r="E3311" t="str">
            <v>49NMONTHLYINON-REPRESENTED STATE EMPLOYEES</v>
          </cell>
          <cell r="F3311" t="str">
            <v>49N</v>
          </cell>
          <cell r="G3311" t="str">
            <v>Monthly</v>
          </cell>
          <cell r="H3311" t="str">
            <v>I</v>
          </cell>
          <cell r="I3311">
            <v>4288</v>
          </cell>
          <cell r="J3311" t="str">
            <v>Non-Represented State Employees</v>
          </cell>
          <cell r="K3311" t="str">
            <v>49N - per DOP website</v>
          </cell>
          <cell r="L3311">
            <v>41456</v>
          </cell>
          <cell r="M3311">
            <v>14714</v>
          </cell>
          <cell r="N3311" t="b">
            <v>1</v>
          </cell>
          <cell r="O3311">
            <v>4288</v>
          </cell>
        </row>
        <row r="3312">
          <cell r="E3312" t="str">
            <v>49NMONTHLYISERVICE EMPLOYEES INTERNATIONAL UNION DISTRICT 1199 NW</v>
          </cell>
          <cell r="F3312" t="str">
            <v>49N</v>
          </cell>
          <cell r="G3312" t="str">
            <v>Monthly</v>
          </cell>
          <cell r="H3312" t="str">
            <v>I</v>
          </cell>
          <cell r="I3312">
            <v>4288</v>
          </cell>
          <cell r="J3312" t="str">
            <v>Service Employees International Union District 1199 NW</v>
          </cell>
          <cell r="K3312" t="str">
            <v>49N1 - per DOP website</v>
          </cell>
          <cell r="L3312">
            <v>41456</v>
          </cell>
          <cell r="M3312">
            <v>16646</v>
          </cell>
          <cell r="N3312" t="b">
            <v>1</v>
          </cell>
          <cell r="O3312">
            <v>4288</v>
          </cell>
        </row>
        <row r="3313">
          <cell r="E3313" t="str">
            <v>49NMONTHLYITEAMSTERS LOCAL UNION NUMBER 117</v>
          </cell>
          <cell r="F3313" t="str">
            <v>49N</v>
          </cell>
          <cell r="G3313" t="str">
            <v>Monthly</v>
          </cell>
          <cell r="H3313" t="str">
            <v>I</v>
          </cell>
          <cell r="I3313">
            <v>4343</v>
          </cell>
          <cell r="J3313" t="str">
            <v>Teamsters Local Union Number 117</v>
          </cell>
          <cell r="K3313" t="str">
            <v>49N2 - per DOP website</v>
          </cell>
          <cell r="L3313">
            <v>41456</v>
          </cell>
          <cell r="M3313">
            <v>22442</v>
          </cell>
          <cell r="N3313" t="b">
            <v>1</v>
          </cell>
          <cell r="O3313">
            <v>4343</v>
          </cell>
        </row>
        <row r="3314">
          <cell r="E3314" t="str">
            <v>49NMONTHLYIWASHINGTON FEDERATION OF STATE EMPLOYEES</v>
          </cell>
          <cell r="F3314" t="str">
            <v>49N</v>
          </cell>
          <cell r="G3314" t="str">
            <v>Monthly</v>
          </cell>
          <cell r="H3314" t="str">
            <v>I</v>
          </cell>
          <cell r="I3314">
            <v>4288</v>
          </cell>
          <cell r="J3314" t="str">
            <v>Washington Federation of State Employees</v>
          </cell>
          <cell r="K3314" t="str">
            <v>49N1 - per DOP website</v>
          </cell>
          <cell r="L3314">
            <v>41456</v>
          </cell>
          <cell r="M3314">
            <v>18578</v>
          </cell>
          <cell r="N3314" t="b">
            <v>1</v>
          </cell>
          <cell r="O3314">
            <v>4288</v>
          </cell>
        </row>
        <row r="3315">
          <cell r="E3315" t="str">
            <v>49NMONTHLYJCOALITION</v>
          </cell>
          <cell r="F3315" t="str">
            <v>49N</v>
          </cell>
          <cell r="G3315" t="str">
            <v>Monthly</v>
          </cell>
          <cell r="H3315" t="str">
            <v>J</v>
          </cell>
          <cell r="I3315">
            <v>4393</v>
          </cell>
          <cell r="J3315" t="str">
            <v>Coalition</v>
          </cell>
          <cell r="K3315" t="str">
            <v>49N1 - per DOP website</v>
          </cell>
          <cell r="L3315">
            <v>41456</v>
          </cell>
          <cell r="M3315">
            <v>20511</v>
          </cell>
          <cell r="N3315" t="b">
            <v>1</v>
          </cell>
          <cell r="O3315">
            <v>4393</v>
          </cell>
        </row>
        <row r="3316">
          <cell r="E3316" t="str">
            <v>49NMONTHLYJNON-REPRESENTED STATE EMPLOYEES</v>
          </cell>
          <cell r="F3316" t="str">
            <v>49N</v>
          </cell>
          <cell r="G3316" t="str">
            <v>Monthly</v>
          </cell>
          <cell r="H3316" t="str">
            <v>J</v>
          </cell>
          <cell r="I3316">
            <v>4393</v>
          </cell>
          <cell r="J3316" t="str">
            <v>Non-Represented State Employees</v>
          </cell>
          <cell r="K3316" t="str">
            <v>49N - per DOP website</v>
          </cell>
          <cell r="L3316">
            <v>41456</v>
          </cell>
          <cell r="M3316">
            <v>14715</v>
          </cell>
          <cell r="N3316" t="b">
            <v>1</v>
          </cell>
          <cell r="O3316">
            <v>4393</v>
          </cell>
        </row>
        <row r="3317">
          <cell r="E3317" t="str">
            <v>49NMONTHLYJSERVICE EMPLOYEES INTERNATIONAL UNION DISTRICT 1199 NW</v>
          </cell>
          <cell r="F3317" t="str">
            <v>49N</v>
          </cell>
          <cell r="G3317" t="str">
            <v>Monthly</v>
          </cell>
          <cell r="H3317" t="str">
            <v>J</v>
          </cell>
          <cell r="I3317">
            <v>4393</v>
          </cell>
          <cell r="J3317" t="str">
            <v>Service Employees International Union District 1199 NW</v>
          </cell>
          <cell r="K3317" t="str">
            <v>49N1 - per DOP website</v>
          </cell>
          <cell r="L3317">
            <v>41456</v>
          </cell>
          <cell r="M3317">
            <v>16647</v>
          </cell>
          <cell r="N3317" t="b">
            <v>1</v>
          </cell>
          <cell r="O3317">
            <v>4393</v>
          </cell>
        </row>
        <row r="3318">
          <cell r="E3318" t="str">
            <v>49NMONTHLYJTEAMSTERS LOCAL UNION NUMBER 117</v>
          </cell>
          <cell r="F3318" t="str">
            <v>49N</v>
          </cell>
          <cell r="G3318" t="str">
            <v>Monthly</v>
          </cell>
          <cell r="H3318" t="str">
            <v>J</v>
          </cell>
          <cell r="I3318">
            <v>4448</v>
          </cell>
          <cell r="J3318" t="str">
            <v>Teamsters Local Union Number 117</v>
          </cell>
          <cell r="K3318" t="str">
            <v>49N2 - per DOP website</v>
          </cell>
          <cell r="L3318">
            <v>41456</v>
          </cell>
          <cell r="M3318">
            <v>22443</v>
          </cell>
          <cell r="N3318" t="b">
            <v>1</v>
          </cell>
          <cell r="O3318">
            <v>4448</v>
          </cell>
        </row>
        <row r="3319">
          <cell r="E3319" t="str">
            <v>49NMONTHLYJWASHINGTON FEDERATION OF STATE EMPLOYEES</v>
          </cell>
          <cell r="F3319" t="str">
            <v>49N</v>
          </cell>
          <cell r="G3319" t="str">
            <v>Monthly</v>
          </cell>
          <cell r="H3319" t="str">
            <v>J</v>
          </cell>
          <cell r="I3319">
            <v>4393</v>
          </cell>
          <cell r="J3319" t="str">
            <v>Washington Federation of State Employees</v>
          </cell>
          <cell r="K3319" t="str">
            <v>49N1 - per DOP website</v>
          </cell>
          <cell r="L3319">
            <v>41456</v>
          </cell>
          <cell r="M3319">
            <v>18579</v>
          </cell>
          <cell r="N3319" t="b">
            <v>1</v>
          </cell>
          <cell r="O3319">
            <v>4393</v>
          </cell>
        </row>
        <row r="3320">
          <cell r="E3320" t="str">
            <v>49NMONTHLYKCOALITION</v>
          </cell>
          <cell r="F3320" t="str">
            <v>49N</v>
          </cell>
          <cell r="G3320" t="str">
            <v>Monthly</v>
          </cell>
          <cell r="H3320" t="str">
            <v>K</v>
          </cell>
          <cell r="I3320">
            <v>4503</v>
          </cell>
          <cell r="J3320" t="str">
            <v>Coalition</v>
          </cell>
          <cell r="K3320" t="str">
            <v>49N1 - per DOP website</v>
          </cell>
          <cell r="L3320">
            <v>41456</v>
          </cell>
          <cell r="M3320">
            <v>20512</v>
          </cell>
          <cell r="N3320" t="b">
            <v>1</v>
          </cell>
          <cell r="O3320">
            <v>4503</v>
          </cell>
        </row>
        <row r="3321">
          <cell r="E3321" t="str">
            <v>49NMONTHLYKNON-REPRESENTED STATE EMPLOYEES</v>
          </cell>
          <cell r="F3321" t="str">
            <v>49N</v>
          </cell>
          <cell r="G3321" t="str">
            <v>Monthly</v>
          </cell>
          <cell r="H3321" t="str">
            <v>K</v>
          </cell>
          <cell r="I3321">
            <v>4503</v>
          </cell>
          <cell r="J3321" t="str">
            <v>Non-Represented State Employees</v>
          </cell>
          <cell r="K3321" t="str">
            <v>49N - per DOP website</v>
          </cell>
          <cell r="L3321">
            <v>41456</v>
          </cell>
          <cell r="M3321">
            <v>14716</v>
          </cell>
          <cell r="N3321" t="b">
            <v>1</v>
          </cell>
          <cell r="O3321">
            <v>4503</v>
          </cell>
        </row>
        <row r="3322">
          <cell r="E3322" t="str">
            <v>49NMONTHLYKSERVICE EMPLOYEES INTERNATIONAL UNION DISTRICT 1199 NW</v>
          </cell>
          <cell r="F3322" t="str">
            <v>49N</v>
          </cell>
          <cell r="G3322" t="str">
            <v>Monthly</v>
          </cell>
          <cell r="H3322" t="str">
            <v>K</v>
          </cell>
          <cell r="I3322">
            <v>4503</v>
          </cell>
          <cell r="J3322" t="str">
            <v>Service Employees International Union District 1199 NW</v>
          </cell>
          <cell r="K3322" t="str">
            <v>49N1 - per DOP website</v>
          </cell>
          <cell r="L3322">
            <v>41456</v>
          </cell>
          <cell r="M3322">
            <v>16648</v>
          </cell>
          <cell r="N3322" t="b">
            <v>1</v>
          </cell>
          <cell r="O3322">
            <v>4503</v>
          </cell>
        </row>
        <row r="3323">
          <cell r="E3323" t="str">
            <v>49NMONTHLYKTEAMSTERS LOCAL UNION NUMBER 117</v>
          </cell>
          <cell r="F3323" t="str">
            <v>49N</v>
          </cell>
          <cell r="G3323" t="str">
            <v>Monthly</v>
          </cell>
          <cell r="H3323" t="str">
            <v>K</v>
          </cell>
          <cell r="I3323">
            <v>4561</v>
          </cell>
          <cell r="J3323" t="str">
            <v>Teamsters Local Union Number 117</v>
          </cell>
          <cell r="K3323" t="str">
            <v>49N2 - per DOP website</v>
          </cell>
          <cell r="L3323">
            <v>41456</v>
          </cell>
          <cell r="M3323">
            <v>22444</v>
          </cell>
          <cell r="N3323" t="b">
            <v>1</v>
          </cell>
          <cell r="O3323">
            <v>4561</v>
          </cell>
        </row>
        <row r="3324">
          <cell r="E3324" t="str">
            <v>49NMONTHLYKWASHINGTON FEDERATION OF STATE EMPLOYEES</v>
          </cell>
          <cell r="F3324" t="str">
            <v>49N</v>
          </cell>
          <cell r="G3324" t="str">
            <v>Monthly</v>
          </cell>
          <cell r="H3324" t="str">
            <v>K</v>
          </cell>
          <cell r="I3324">
            <v>4503</v>
          </cell>
          <cell r="J3324" t="str">
            <v>Washington Federation of State Employees</v>
          </cell>
          <cell r="K3324" t="str">
            <v>49N1 - per DOP website</v>
          </cell>
          <cell r="L3324">
            <v>41456</v>
          </cell>
          <cell r="M3324">
            <v>18580</v>
          </cell>
          <cell r="N3324" t="b">
            <v>1</v>
          </cell>
          <cell r="O3324">
            <v>4503</v>
          </cell>
        </row>
        <row r="3325">
          <cell r="E3325" t="str">
            <v>49NMONTHLYLCOALITION</v>
          </cell>
          <cell r="F3325" t="str">
            <v>49N</v>
          </cell>
          <cell r="G3325" t="str">
            <v>Monthly</v>
          </cell>
          <cell r="H3325" t="str">
            <v>L</v>
          </cell>
          <cell r="I3325">
            <v>4614</v>
          </cell>
          <cell r="J3325" t="str">
            <v>Coalition</v>
          </cell>
          <cell r="K3325" t="str">
            <v>49N1 - per DOP website</v>
          </cell>
          <cell r="L3325">
            <v>41456</v>
          </cell>
          <cell r="M3325">
            <v>20513</v>
          </cell>
          <cell r="N3325" t="b">
            <v>1</v>
          </cell>
          <cell r="O3325">
            <v>4614</v>
          </cell>
        </row>
        <row r="3326">
          <cell r="E3326" t="str">
            <v>49NMONTHLYLNON-REPRESENTED STATE EMPLOYEES</v>
          </cell>
          <cell r="F3326" t="str">
            <v>49N</v>
          </cell>
          <cell r="G3326" t="str">
            <v>Monthly</v>
          </cell>
          <cell r="H3326" t="str">
            <v>L</v>
          </cell>
          <cell r="I3326">
            <v>4614</v>
          </cell>
          <cell r="J3326" t="str">
            <v>Non-Represented State Employees</v>
          </cell>
          <cell r="K3326" t="str">
            <v>49N - per DOP website</v>
          </cell>
          <cell r="L3326">
            <v>41456</v>
          </cell>
          <cell r="M3326">
            <v>14717</v>
          </cell>
          <cell r="N3326" t="b">
            <v>1</v>
          </cell>
          <cell r="O3326">
            <v>4614</v>
          </cell>
        </row>
        <row r="3327">
          <cell r="E3327" t="str">
            <v>49NMONTHLYLSERVICE EMPLOYEES INTERNATIONAL UNION DISTRICT 1199 NW</v>
          </cell>
          <cell r="F3327" t="str">
            <v>49N</v>
          </cell>
          <cell r="G3327" t="str">
            <v>Monthly</v>
          </cell>
          <cell r="H3327" t="str">
            <v>L</v>
          </cell>
          <cell r="I3327">
            <v>4614</v>
          </cell>
          <cell r="J3327" t="str">
            <v>Service Employees International Union District 1199 NW</v>
          </cell>
          <cell r="K3327" t="str">
            <v>49N1 - per DOP website</v>
          </cell>
          <cell r="L3327">
            <v>41456</v>
          </cell>
          <cell r="M3327">
            <v>16649</v>
          </cell>
          <cell r="N3327" t="b">
            <v>1</v>
          </cell>
          <cell r="O3327">
            <v>4614</v>
          </cell>
        </row>
        <row r="3328">
          <cell r="E3328" t="str">
            <v>49NMONTHLYLTEAMSTERS LOCAL UNION NUMBER 117</v>
          </cell>
          <cell r="F3328" t="str">
            <v>49N</v>
          </cell>
          <cell r="G3328" t="str">
            <v>Monthly</v>
          </cell>
          <cell r="H3328" t="str">
            <v>L</v>
          </cell>
          <cell r="I3328">
            <v>4674</v>
          </cell>
          <cell r="J3328" t="str">
            <v>Teamsters Local Union Number 117</v>
          </cell>
          <cell r="K3328" t="str">
            <v>49N2 - per DOP website</v>
          </cell>
          <cell r="L3328">
            <v>41456</v>
          </cell>
          <cell r="M3328">
            <v>22445</v>
          </cell>
          <cell r="N3328" t="b">
            <v>1</v>
          </cell>
          <cell r="O3328">
            <v>4674</v>
          </cell>
        </row>
        <row r="3329">
          <cell r="E3329" t="str">
            <v>49NMONTHLYLWASHINGTON FEDERATION OF STATE EMPLOYEES</v>
          </cell>
          <cell r="F3329" t="str">
            <v>49N</v>
          </cell>
          <cell r="G3329" t="str">
            <v>Monthly</v>
          </cell>
          <cell r="H3329" t="str">
            <v>L</v>
          </cell>
          <cell r="I3329">
            <v>4614</v>
          </cell>
          <cell r="J3329" t="str">
            <v>Washington Federation of State Employees</v>
          </cell>
          <cell r="K3329" t="str">
            <v>49N1 - per DOP website</v>
          </cell>
          <cell r="L3329">
            <v>41456</v>
          </cell>
          <cell r="M3329">
            <v>18581</v>
          </cell>
          <cell r="N3329" t="b">
            <v>1</v>
          </cell>
          <cell r="O3329">
            <v>4614</v>
          </cell>
        </row>
        <row r="3330">
          <cell r="E3330" t="str">
            <v>49NMONTHLYMCOALITION</v>
          </cell>
          <cell r="F3330" t="str">
            <v>49N</v>
          </cell>
          <cell r="G3330" t="str">
            <v>Monthly</v>
          </cell>
          <cell r="H3330" t="str">
            <v>M</v>
          </cell>
          <cell r="I3330">
            <v>4734</v>
          </cell>
          <cell r="J3330" t="str">
            <v>Coalition</v>
          </cell>
          <cell r="K3330" t="str">
            <v>49N1 - per DOP website</v>
          </cell>
          <cell r="L3330">
            <v>41456</v>
          </cell>
          <cell r="M3330">
            <v>20514</v>
          </cell>
          <cell r="N3330" t="b">
            <v>1</v>
          </cell>
          <cell r="O3330">
            <v>4734</v>
          </cell>
        </row>
        <row r="3331">
          <cell r="E3331" t="str">
            <v>49NMONTHLYMNON-REPRESENTED STATE EMPLOYEES</v>
          </cell>
          <cell r="F3331" t="str">
            <v>49N</v>
          </cell>
          <cell r="G3331" t="str">
            <v>Monthly</v>
          </cell>
          <cell r="H3331" t="str">
            <v>M</v>
          </cell>
          <cell r="I3331">
            <v>4734</v>
          </cell>
          <cell r="J3331" t="str">
            <v>Non-Represented State Employees</v>
          </cell>
          <cell r="K3331" t="str">
            <v>49N - per DOP website</v>
          </cell>
          <cell r="L3331">
            <v>41456</v>
          </cell>
          <cell r="M3331">
            <v>14718</v>
          </cell>
          <cell r="N3331" t="b">
            <v>1</v>
          </cell>
          <cell r="O3331">
            <v>4734</v>
          </cell>
        </row>
        <row r="3332">
          <cell r="E3332" t="str">
            <v>49NMONTHLYMSERVICE EMPLOYEES INTERNATIONAL UNION DISTRICT 1199 NW</v>
          </cell>
          <cell r="F3332" t="str">
            <v>49N</v>
          </cell>
          <cell r="G3332" t="str">
            <v>Monthly</v>
          </cell>
          <cell r="H3332" t="str">
            <v>M</v>
          </cell>
          <cell r="I3332">
            <v>4734</v>
          </cell>
          <cell r="J3332" t="str">
            <v>Service Employees International Union District 1199 NW</v>
          </cell>
          <cell r="K3332" t="str">
            <v>49N1 - per DOP website</v>
          </cell>
          <cell r="L3332">
            <v>41456</v>
          </cell>
          <cell r="M3332">
            <v>16650</v>
          </cell>
          <cell r="N3332" t="b">
            <v>1</v>
          </cell>
          <cell r="O3332">
            <v>4734</v>
          </cell>
        </row>
        <row r="3333">
          <cell r="E3333" t="str">
            <v>49NMONTHLYMTEAMSTERS LOCAL UNION NUMBER 117</v>
          </cell>
          <cell r="F3333" t="str">
            <v>49N</v>
          </cell>
          <cell r="G3333" t="str">
            <v>Monthly</v>
          </cell>
          <cell r="H3333" t="str">
            <v>M</v>
          </cell>
          <cell r="I3333">
            <v>4794</v>
          </cell>
          <cell r="J3333" t="str">
            <v>Teamsters Local Union Number 117</v>
          </cell>
          <cell r="K3333" t="str">
            <v>49N2 - per DOP website</v>
          </cell>
          <cell r="L3333">
            <v>41456</v>
          </cell>
          <cell r="M3333">
            <v>22446</v>
          </cell>
          <cell r="N3333" t="b">
            <v>1</v>
          </cell>
          <cell r="O3333">
            <v>4794</v>
          </cell>
        </row>
        <row r="3334">
          <cell r="E3334" t="str">
            <v>49NMONTHLYMWASHINGTON FEDERATION OF STATE EMPLOYEES</v>
          </cell>
          <cell r="F3334" t="str">
            <v>49N</v>
          </cell>
          <cell r="G3334" t="str">
            <v>Monthly</v>
          </cell>
          <cell r="H3334" t="str">
            <v>M</v>
          </cell>
          <cell r="I3334">
            <v>4734</v>
          </cell>
          <cell r="J3334" t="str">
            <v>Washington Federation of State Employees</v>
          </cell>
          <cell r="K3334" t="str">
            <v>49N1 - per DOP website</v>
          </cell>
          <cell r="L3334">
            <v>41456</v>
          </cell>
          <cell r="M3334">
            <v>18582</v>
          </cell>
          <cell r="N3334" t="b">
            <v>1</v>
          </cell>
          <cell r="O3334">
            <v>4734</v>
          </cell>
        </row>
        <row r="3335">
          <cell r="E3335" t="str">
            <v>49NMONTHLYNCOALITION</v>
          </cell>
          <cell r="F3335" t="str">
            <v>49N</v>
          </cell>
          <cell r="G3335" t="str">
            <v>Monthly</v>
          </cell>
          <cell r="H3335" t="str">
            <v>N</v>
          </cell>
          <cell r="I3335">
            <v>4849</v>
          </cell>
          <cell r="J3335" t="str">
            <v>Coalition</v>
          </cell>
          <cell r="K3335" t="str">
            <v>49N1 - per DOP website</v>
          </cell>
          <cell r="L3335">
            <v>41456</v>
          </cell>
          <cell r="M3335">
            <v>20515</v>
          </cell>
          <cell r="N3335" t="b">
            <v>1</v>
          </cell>
          <cell r="O3335">
            <v>4849</v>
          </cell>
        </row>
        <row r="3336">
          <cell r="E3336" t="str">
            <v>49NMONTHLYNNON-REPRESENTED STATE EMPLOYEES</v>
          </cell>
          <cell r="F3336" t="str">
            <v>49N</v>
          </cell>
          <cell r="G3336" t="str">
            <v>Monthly</v>
          </cell>
          <cell r="H3336" t="str">
            <v>N</v>
          </cell>
          <cell r="I3336">
            <v>4849</v>
          </cell>
          <cell r="J3336" t="str">
            <v>Non-Represented State Employees</v>
          </cell>
          <cell r="K3336" t="str">
            <v>49N - per DOP website</v>
          </cell>
          <cell r="L3336">
            <v>41456</v>
          </cell>
          <cell r="M3336">
            <v>14719</v>
          </cell>
          <cell r="N3336" t="b">
            <v>1</v>
          </cell>
          <cell r="O3336">
            <v>4849</v>
          </cell>
        </row>
        <row r="3337">
          <cell r="E3337" t="str">
            <v>49NMONTHLYNSERVICE EMPLOYEES INTERNATIONAL UNION DISTRICT 1199 NW</v>
          </cell>
          <cell r="F3337" t="str">
            <v>49N</v>
          </cell>
          <cell r="G3337" t="str">
            <v>Monthly</v>
          </cell>
          <cell r="H3337" t="str">
            <v>N</v>
          </cell>
          <cell r="I3337">
            <v>4849</v>
          </cell>
          <cell r="J3337" t="str">
            <v>Service Employees International Union District 1199 NW</v>
          </cell>
          <cell r="K3337" t="str">
            <v>49N1 - per DOP website</v>
          </cell>
          <cell r="L3337">
            <v>41456</v>
          </cell>
          <cell r="M3337">
            <v>16651</v>
          </cell>
          <cell r="N3337" t="b">
            <v>1</v>
          </cell>
          <cell r="O3337">
            <v>4849</v>
          </cell>
        </row>
        <row r="3338">
          <cell r="E3338" t="str">
            <v>49NMONTHLYNTEAMSTERS LOCAL UNION NUMBER 117</v>
          </cell>
          <cell r="F3338" t="str">
            <v>49N</v>
          </cell>
          <cell r="G3338" t="str">
            <v>Monthly</v>
          </cell>
          <cell r="H3338" t="str">
            <v>N</v>
          </cell>
          <cell r="I3338">
            <v>4910</v>
          </cell>
          <cell r="J3338" t="str">
            <v>Teamsters Local Union Number 117</v>
          </cell>
          <cell r="K3338" t="str">
            <v>49N2 - per DOP website</v>
          </cell>
          <cell r="L3338">
            <v>41456</v>
          </cell>
          <cell r="M3338">
            <v>22447</v>
          </cell>
          <cell r="N3338" t="b">
            <v>1</v>
          </cell>
          <cell r="O3338">
            <v>4910</v>
          </cell>
        </row>
        <row r="3339">
          <cell r="E3339" t="str">
            <v>49NMONTHLYNWASHINGTON FEDERATION OF STATE EMPLOYEES</v>
          </cell>
          <cell r="F3339" t="str">
            <v>49N</v>
          </cell>
          <cell r="G3339" t="str">
            <v>Monthly</v>
          </cell>
          <cell r="H3339" t="str">
            <v>N</v>
          </cell>
          <cell r="I3339">
            <v>4849</v>
          </cell>
          <cell r="J3339" t="str">
            <v>Washington Federation of State Employees</v>
          </cell>
          <cell r="K3339" t="str">
            <v>49N1 - per DOP website</v>
          </cell>
          <cell r="L3339">
            <v>41456</v>
          </cell>
          <cell r="M3339">
            <v>18583</v>
          </cell>
          <cell r="N3339" t="b">
            <v>1</v>
          </cell>
          <cell r="O3339">
            <v>4849</v>
          </cell>
        </row>
        <row r="3340">
          <cell r="E3340" t="str">
            <v>49NMONTHLYOCOALITION</v>
          </cell>
          <cell r="F3340" t="str">
            <v>49N</v>
          </cell>
          <cell r="G3340" t="str">
            <v>Monthly</v>
          </cell>
          <cell r="H3340" t="str">
            <v>O</v>
          </cell>
          <cell r="I3340">
            <v>4971</v>
          </cell>
          <cell r="J3340" t="str">
            <v>Coalition</v>
          </cell>
          <cell r="K3340" t="str">
            <v>49N1 - per DOP website</v>
          </cell>
          <cell r="L3340">
            <v>41456</v>
          </cell>
          <cell r="M3340">
            <v>20516</v>
          </cell>
          <cell r="N3340" t="b">
            <v>1</v>
          </cell>
          <cell r="O3340">
            <v>4971</v>
          </cell>
        </row>
        <row r="3341">
          <cell r="E3341" t="str">
            <v>49NMONTHLYONON-REPRESENTED STATE EMPLOYEES</v>
          </cell>
          <cell r="F3341" t="str">
            <v>49N</v>
          </cell>
          <cell r="G3341" t="str">
            <v>Monthly</v>
          </cell>
          <cell r="H3341" t="str">
            <v>O</v>
          </cell>
          <cell r="I3341">
            <v>4971</v>
          </cell>
          <cell r="J3341" t="str">
            <v>Non-Represented State Employees</v>
          </cell>
          <cell r="K3341" t="str">
            <v>49N - per DOP website</v>
          </cell>
          <cell r="L3341">
            <v>41456</v>
          </cell>
          <cell r="M3341">
            <v>14720</v>
          </cell>
          <cell r="N3341" t="b">
            <v>1</v>
          </cell>
          <cell r="O3341">
            <v>4971</v>
          </cell>
        </row>
        <row r="3342">
          <cell r="E3342" t="str">
            <v>49NMONTHLYOSERVICE EMPLOYEES INTERNATIONAL UNION DISTRICT 1199 NW</v>
          </cell>
          <cell r="F3342" t="str">
            <v>49N</v>
          </cell>
          <cell r="G3342" t="str">
            <v>Monthly</v>
          </cell>
          <cell r="H3342" t="str">
            <v>O</v>
          </cell>
          <cell r="I3342">
            <v>4971</v>
          </cell>
          <cell r="J3342" t="str">
            <v>Service Employees International Union District 1199 NW</v>
          </cell>
          <cell r="K3342" t="str">
            <v>49N1 - per DOP website</v>
          </cell>
          <cell r="L3342">
            <v>41456</v>
          </cell>
          <cell r="M3342">
            <v>16652</v>
          </cell>
          <cell r="N3342" t="b">
            <v>1</v>
          </cell>
          <cell r="O3342">
            <v>4971</v>
          </cell>
        </row>
        <row r="3343">
          <cell r="E3343" t="str">
            <v>49NMONTHLYOTEAMSTERS LOCAL UNION NUMBER 117</v>
          </cell>
          <cell r="F3343" t="str">
            <v>49N</v>
          </cell>
          <cell r="G3343" t="str">
            <v>Monthly</v>
          </cell>
          <cell r="H3343" t="str">
            <v>O</v>
          </cell>
          <cell r="I3343">
            <v>5036</v>
          </cell>
          <cell r="J3343" t="str">
            <v>Teamsters Local Union Number 117</v>
          </cell>
          <cell r="K3343" t="str">
            <v>49N2 - per DOP website</v>
          </cell>
          <cell r="L3343">
            <v>41456</v>
          </cell>
          <cell r="M3343">
            <v>22448</v>
          </cell>
          <cell r="N3343" t="b">
            <v>1</v>
          </cell>
          <cell r="O3343">
            <v>5036</v>
          </cell>
        </row>
        <row r="3344">
          <cell r="E3344" t="str">
            <v>49NMONTHLYOWASHINGTON FEDERATION OF STATE EMPLOYEES</v>
          </cell>
          <cell r="F3344" t="str">
            <v>49N</v>
          </cell>
          <cell r="G3344" t="str">
            <v>Monthly</v>
          </cell>
          <cell r="H3344" t="str">
            <v>O</v>
          </cell>
          <cell r="I3344">
            <v>4971</v>
          </cell>
          <cell r="J3344" t="str">
            <v>Washington Federation of State Employees</v>
          </cell>
          <cell r="K3344" t="str">
            <v>49N1 - per DOP website</v>
          </cell>
          <cell r="L3344">
            <v>41456</v>
          </cell>
          <cell r="M3344">
            <v>18584</v>
          </cell>
          <cell r="N3344" t="b">
            <v>1</v>
          </cell>
          <cell r="O3344">
            <v>4971</v>
          </cell>
        </row>
        <row r="3345">
          <cell r="E3345" t="str">
            <v>49NMONTHLYPCOALITION</v>
          </cell>
          <cell r="F3345" t="str">
            <v>49N</v>
          </cell>
          <cell r="G3345" t="str">
            <v>Monthly</v>
          </cell>
          <cell r="H3345" t="str">
            <v>P</v>
          </cell>
          <cell r="I3345">
            <v>5096</v>
          </cell>
          <cell r="J3345" t="str">
            <v>Coalition</v>
          </cell>
          <cell r="K3345" t="str">
            <v>49N1 - per DOP website</v>
          </cell>
          <cell r="L3345">
            <v>41456</v>
          </cell>
          <cell r="M3345">
            <v>20517</v>
          </cell>
          <cell r="N3345" t="b">
            <v>1</v>
          </cell>
          <cell r="O3345">
            <v>5096</v>
          </cell>
        </row>
        <row r="3346">
          <cell r="E3346" t="str">
            <v>49NMONTHLYPNON-REPRESENTED STATE EMPLOYEES</v>
          </cell>
          <cell r="F3346" t="str">
            <v>49N</v>
          </cell>
          <cell r="G3346" t="str">
            <v>Monthly</v>
          </cell>
          <cell r="H3346" t="str">
            <v>P</v>
          </cell>
          <cell r="I3346">
            <v>5096</v>
          </cell>
          <cell r="J3346" t="str">
            <v>Non-Represented State Employees</v>
          </cell>
          <cell r="K3346" t="str">
            <v>49N - per DOP website</v>
          </cell>
          <cell r="L3346">
            <v>41456</v>
          </cell>
          <cell r="M3346">
            <v>14721</v>
          </cell>
          <cell r="N3346" t="b">
            <v>1</v>
          </cell>
          <cell r="O3346">
            <v>5096</v>
          </cell>
        </row>
        <row r="3347">
          <cell r="E3347" t="str">
            <v>49NMONTHLYPSERVICE EMPLOYEES INTERNATIONAL UNION DISTRICT 1199 NW</v>
          </cell>
          <cell r="F3347" t="str">
            <v>49N</v>
          </cell>
          <cell r="G3347" t="str">
            <v>Monthly</v>
          </cell>
          <cell r="H3347" t="str">
            <v>P</v>
          </cell>
          <cell r="I3347">
            <v>5096</v>
          </cell>
          <cell r="J3347" t="str">
            <v>Service Employees International Union District 1199 NW</v>
          </cell>
          <cell r="K3347" t="str">
            <v>49N1 - per DOP website</v>
          </cell>
          <cell r="L3347">
            <v>41456</v>
          </cell>
          <cell r="M3347">
            <v>16653</v>
          </cell>
          <cell r="N3347" t="b">
            <v>1</v>
          </cell>
          <cell r="O3347">
            <v>5096</v>
          </cell>
        </row>
        <row r="3348">
          <cell r="E3348" t="str">
            <v>49NMONTHLYPTEAMSTERS LOCAL UNION NUMBER 117</v>
          </cell>
          <cell r="F3348" t="str">
            <v>49N</v>
          </cell>
          <cell r="G3348" t="str">
            <v>Monthly</v>
          </cell>
          <cell r="H3348" t="str">
            <v>P</v>
          </cell>
          <cell r="I3348">
            <v>5161</v>
          </cell>
          <cell r="J3348" t="str">
            <v>Teamsters Local Union Number 117</v>
          </cell>
          <cell r="K3348" t="str">
            <v>49N2 - per DOP website</v>
          </cell>
          <cell r="L3348">
            <v>41456</v>
          </cell>
          <cell r="M3348">
            <v>22449</v>
          </cell>
          <cell r="N3348" t="b">
            <v>1</v>
          </cell>
          <cell r="O3348">
            <v>5161</v>
          </cell>
        </row>
        <row r="3349">
          <cell r="E3349" t="str">
            <v>49NMONTHLYPWASHINGTON FEDERATION OF STATE EMPLOYEES</v>
          </cell>
          <cell r="F3349" t="str">
            <v>49N</v>
          </cell>
          <cell r="G3349" t="str">
            <v>Monthly</v>
          </cell>
          <cell r="H3349" t="str">
            <v>P</v>
          </cell>
          <cell r="I3349">
            <v>5096</v>
          </cell>
          <cell r="J3349" t="str">
            <v>Washington Federation of State Employees</v>
          </cell>
          <cell r="K3349" t="str">
            <v>49N1 - per DOP website</v>
          </cell>
          <cell r="L3349">
            <v>41456</v>
          </cell>
          <cell r="M3349">
            <v>18585</v>
          </cell>
          <cell r="N3349" t="b">
            <v>1</v>
          </cell>
          <cell r="O3349">
            <v>5096</v>
          </cell>
        </row>
        <row r="3350">
          <cell r="E3350" t="str">
            <v>49NMONTHLYQCOALITION</v>
          </cell>
          <cell r="F3350" t="str">
            <v>49N</v>
          </cell>
          <cell r="G3350" t="str">
            <v>Monthly</v>
          </cell>
          <cell r="H3350" t="str">
            <v>Q</v>
          </cell>
          <cell r="I3350">
            <v>5221</v>
          </cell>
          <cell r="J3350" t="str">
            <v>Coalition</v>
          </cell>
          <cell r="K3350" t="str">
            <v>49N1 - per DOP website</v>
          </cell>
          <cell r="L3350">
            <v>41456</v>
          </cell>
          <cell r="M3350">
            <v>20518</v>
          </cell>
          <cell r="N3350" t="b">
            <v>1</v>
          </cell>
          <cell r="O3350">
            <v>5221</v>
          </cell>
        </row>
        <row r="3351">
          <cell r="E3351" t="str">
            <v>49NMONTHLYQNON-REPRESENTED STATE EMPLOYEES</v>
          </cell>
          <cell r="F3351" t="str">
            <v>49N</v>
          </cell>
          <cell r="G3351" t="str">
            <v>Monthly</v>
          </cell>
          <cell r="H3351" t="str">
            <v>Q</v>
          </cell>
          <cell r="I3351">
            <v>5221</v>
          </cell>
          <cell r="J3351" t="str">
            <v>Non-Represented State Employees</v>
          </cell>
          <cell r="K3351" t="str">
            <v>49N - per DOP website</v>
          </cell>
          <cell r="L3351">
            <v>41456</v>
          </cell>
          <cell r="M3351">
            <v>14722</v>
          </cell>
          <cell r="N3351" t="b">
            <v>1</v>
          </cell>
          <cell r="O3351">
            <v>5221</v>
          </cell>
        </row>
        <row r="3352">
          <cell r="E3352" t="str">
            <v>49NMONTHLYQSERVICE EMPLOYEES INTERNATIONAL UNION DISTRICT 1199 NW</v>
          </cell>
          <cell r="F3352" t="str">
            <v>49N</v>
          </cell>
          <cell r="G3352" t="str">
            <v>Monthly</v>
          </cell>
          <cell r="H3352" t="str">
            <v>Q</v>
          </cell>
          <cell r="I3352">
            <v>5221</v>
          </cell>
          <cell r="J3352" t="str">
            <v>Service Employees International Union District 1199 NW</v>
          </cell>
          <cell r="K3352" t="str">
            <v>49N1 - per DOP website</v>
          </cell>
          <cell r="L3352">
            <v>41456</v>
          </cell>
          <cell r="M3352">
            <v>16654</v>
          </cell>
          <cell r="N3352" t="b">
            <v>1</v>
          </cell>
          <cell r="O3352">
            <v>5221</v>
          </cell>
        </row>
        <row r="3353">
          <cell r="E3353" t="str">
            <v>49NMONTHLYQTEAMSTERS LOCAL UNION NUMBER 117</v>
          </cell>
          <cell r="F3353" t="str">
            <v>49N</v>
          </cell>
          <cell r="G3353" t="str">
            <v>Monthly</v>
          </cell>
          <cell r="H3353" t="str">
            <v>Q</v>
          </cell>
          <cell r="I3353">
            <v>5289</v>
          </cell>
          <cell r="J3353" t="str">
            <v>Teamsters Local Union Number 117</v>
          </cell>
          <cell r="K3353" t="str">
            <v>49N2 - per DOP website</v>
          </cell>
          <cell r="L3353">
            <v>41456</v>
          </cell>
          <cell r="M3353">
            <v>22450</v>
          </cell>
          <cell r="N3353" t="b">
            <v>1</v>
          </cell>
          <cell r="O3353">
            <v>5289</v>
          </cell>
        </row>
        <row r="3354">
          <cell r="E3354" t="str">
            <v>49NMONTHLYQWASHINGTON FEDERATION OF STATE EMPLOYEES</v>
          </cell>
          <cell r="F3354" t="str">
            <v>49N</v>
          </cell>
          <cell r="G3354" t="str">
            <v>Monthly</v>
          </cell>
          <cell r="H3354" t="str">
            <v>Q</v>
          </cell>
          <cell r="I3354">
            <v>5221</v>
          </cell>
          <cell r="J3354" t="str">
            <v>Washington Federation of State Employees</v>
          </cell>
          <cell r="K3354" t="str">
            <v>49N1 - per DOP website</v>
          </cell>
          <cell r="L3354">
            <v>41456</v>
          </cell>
          <cell r="M3354">
            <v>18586</v>
          </cell>
          <cell r="N3354" t="b">
            <v>1</v>
          </cell>
          <cell r="O3354">
            <v>5221</v>
          </cell>
        </row>
        <row r="3355">
          <cell r="E3355" t="str">
            <v>49NMONTHLYRCOALITION</v>
          </cell>
          <cell r="F3355" t="str">
            <v>49N</v>
          </cell>
          <cell r="G3355" t="str">
            <v>Monthly</v>
          </cell>
          <cell r="H3355" t="str">
            <v>R</v>
          </cell>
          <cell r="I3355">
            <v>5352</v>
          </cell>
          <cell r="J3355" t="str">
            <v>Coalition</v>
          </cell>
          <cell r="K3355" t="str">
            <v>49N1 - per DOP website</v>
          </cell>
          <cell r="L3355">
            <v>41456</v>
          </cell>
          <cell r="M3355">
            <v>20519</v>
          </cell>
          <cell r="N3355" t="b">
            <v>1</v>
          </cell>
          <cell r="O3355">
            <v>5352</v>
          </cell>
        </row>
        <row r="3356">
          <cell r="E3356" t="str">
            <v>49NMONTHLYRNON-REPRESENTED STATE EMPLOYEES</v>
          </cell>
          <cell r="F3356" t="str">
            <v>49N</v>
          </cell>
          <cell r="G3356" t="str">
            <v>Monthly</v>
          </cell>
          <cell r="H3356" t="str">
            <v>R</v>
          </cell>
          <cell r="I3356">
            <v>5352</v>
          </cell>
          <cell r="J3356" t="str">
            <v>Non-Represented State Employees</v>
          </cell>
          <cell r="K3356" t="str">
            <v>49N - per DOP website</v>
          </cell>
          <cell r="L3356">
            <v>41456</v>
          </cell>
          <cell r="M3356">
            <v>14723</v>
          </cell>
          <cell r="N3356" t="b">
            <v>1</v>
          </cell>
          <cell r="O3356">
            <v>5352</v>
          </cell>
        </row>
        <row r="3357">
          <cell r="E3357" t="str">
            <v>49NMONTHLYRSERVICE EMPLOYEES INTERNATIONAL UNION DISTRICT 1199 NW</v>
          </cell>
          <cell r="F3357" t="str">
            <v>49N</v>
          </cell>
          <cell r="G3357" t="str">
            <v>Monthly</v>
          </cell>
          <cell r="H3357" t="str">
            <v>R</v>
          </cell>
          <cell r="I3357">
            <v>5352</v>
          </cell>
          <cell r="J3357" t="str">
            <v>Service Employees International Union District 1199 NW</v>
          </cell>
          <cell r="K3357" t="str">
            <v>49N1 - per DOP website</v>
          </cell>
          <cell r="L3357">
            <v>41456</v>
          </cell>
          <cell r="M3357">
            <v>16655</v>
          </cell>
          <cell r="N3357" t="b">
            <v>1</v>
          </cell>
          <cell r="O3357">
            <v>5352</v>
          </cell>
        </row>
        <row r="3358">
          <cell r="E3358" t="str">
            <v>49NMONTHLYRTEAMSTERS LOCAL UNION NUMBER 117</v>
          </cell>
          <cell r="F3358" t="str">
            <v>49N</v>
          </cell>
          <cell r="G3358" t="str">
            <v>Monthly</v>
          </cell>
          <cell r="H3358" t="str">
            <v>R</v>
          </cell>
          <cell r="I3358">
            <v>5420</v>
          </cell>
          <cell r="J3358" t="str">
            <v>Teamsters Local Union Number 117</v>
          </cell>
          <cell r="K3358" t="str">
            <v>49N2 - per DOP website</v>
          </cell>
          <cell r="L3358">
            <v>41456</v>
          </cell>
          <cell r="M3358">
            <v>22451</v>
          </cell>
          <cell r="N3358" t="b">
            <v>1</v>
          </cell>
          <cell r="O3358">
            <v>5420</v>
          </cell>
        </row>
        <row r="3359">
          <cell r="E3359" t="str">
            <v>49NMONTHLYRWASHINGTON FEDERATION OF STATE EMPLOYEES</v>
          </cell>
          <cell r="F3359" t="str">
            <v>49N</v>
          </cell>
          <cell r="G3359" t="str">
            <v>Monthly</v>
          </cell>
          <cell r="H3359" t="str">
            <v>R</v>
          </cell>
          <cell r="I3359">
            <v>5352</v>
          </cell>
          <cell r="J3359" t="str">
            <v>Washington Federation of State Employees</v>
          </cell>
          <cell r="K3359" t="str">
            <v>49N1 - per DOP website</v>
          </cell>
          <cell r="L3359">
            <v>41456</v>
          </cell>
          <cell r="M3359">
            <v>18587</v>
          </cell>
          <cell r="N3359" t="b">
            <v>1</v>
          </cell>
          <cell r="O3359">
            <v>5352</v>
          </cell>
        </row>
        <row r="3360">
          <cell r="E3360" t="str">
            <v>49NMONTHLYSCOALITION</v>
          </cell>
          <cell r="F3360" t="str">
            <v>49N</v>
          </cell>
          <cell r="G3360" t="str">
            <v>Monthly</v>
          </cell>
          <cell r="H3360" t="str">
            <v>S</v>
          </cell>
          <cell r="I3360">
            <v>5487</v>
          </cell>
          <cell r="J3360" t="str">
            <v>Coalition</v>
          </cell>
          <cell r="K3360" t="str">
            <v>49N1 - per DOP website</v>
          </cell>
          <cell r="L3360">
            <v>41456</v>
          </cell>
          <cell r="M3360">
            <v>20520</v>
          </cell>
          <cell r="N3360" t="b">
            <v>1</v>
          </cell>
          <cell r="O3360">
            <v>5487</v>
          </cell>
        </row>
        <row r="3361">
          <cell r="E3361" t="str">
            <v>49NMONTHLYSNON-REPRESENTED STATE EMPLOYEES</v>
          </cell>
          <cell r="F3361" t="str">
            <v>49N</v>
          </cell>
          <cell r="G3361" t="str">
            <v>Monthly</v>
          </cell>
          <cell r="H3361" t="str">
            <v>S</v>
          </cell>
          <cell r="I3361">
            <v>5487</v>
          </cell>
          <cell r="J3361" t="str">
            <v>Non-Represented State Employees</v>
          </cell>
          <cell r="K3361" t="str">
            <v>49N - per DOP website</v>
          </cell>
          <cell r="L3361">
            <v>41456</v>
          </cell>
          <cell r="M3361">
            <v>14724</v>
          </cell>
          <cell r="N3361" t="b">
            <v>1</v>
          </cell>
          <cell r="O3361">
            <v>5487</v>
          </cell>
        </row>
        <row r="3362">
          <cell r="E3362" t="str">
            <v>49NMONTHLYSSERVICE EMPLOYEES INTERNATIONAL UNION DISTRICT 1199 NW</v>
          </cell>
          <cell r="F3362" t="str">
            <v>49N</v>
          </cell>
          <cell r="G3362" t="str">
            <v>Monthly</v>
          </cell>
          <cell r="H3362" t="str">
            <v>S</v>
          </cell>
          <cell r="I3362">
            <v>5487</v>
          </cell>
          <cell r="J3362" t="str">
            <v>Service Employees International Union District 1199 NW</v>
          </cell>
          <cell r="K3362" t="str">
            <v>49N1 - per DOP website</v>
          </cell>
          <cell r="L3362">
            <v>41456</v>
          </cell>
          <cell r="M3362">
            <v>16656</v>
          </cell>
          <cell r="N3362" t="b">
            <v>1</v>
          </cell>
          <cell r="O3362">
            <v>5487</v>
          </cell>
        </row>
        <row r="3363">
          <cell r="E3363" t="str">
            <v>49NMONTHLYSTEAMSTERS LOCAL UNION NUMBER 117</v>
          </cell>
          <cell r="F3363" t="str">
            <v>49N</v>
          </cell>
          <cell r="G3363" t="str">
            <v>Monthly</v>
          </cell>
          <cell r="H3363" t="str">
            <v>S</v>
          </cell>
          <cell r="I3363">
            <v>5557</v>
          </cell>
          <cell r="J3363" t="str">
            <v>Teamsters Local Union Number 117</v>
          </cell>
          <cell r="K3363" t="str">
            <v>49N2 - per DOP website</v>
          </cell>
          <cell r="L3363">
            <v>41456</v>
          </cell>
          <cell r="M3363">
            <v>22452</v>
          </cell>
          <cell r="N3363" t="b">
            <v>1</v>
          </cell>
          <cell r="O3363">
            <v>5557</v>
          </cell>
        </row>
        <row r="3364">
          <cell r="E3364" t="str">
            <v>49NMONTHLYSWASHINGTON FEDERATION OF STATE EMPLOYEES</v>
          </cell>
          <cell r="F3364" t="str">
            <v>49N</v>
          </cell>
          <cell r="G3364" t="str">
            <v>Monthly</v>
          </cell>
          <cell r="H3364" t="str">
            <v>S</v>
          </cell>
          <cell r="I3364">
            <v>5487</v>
          </cell>
          <cell r="J3364" t="str">
            <v>Washington Federation of State Employees</v>
          </cell>
          <cell r="K3364" t="str">
            <v>49N1 - per DOP website</v>
          </cell>
          <cell r="L3364">
            <v>41456</v>
          </cell>
          <cell r="M3364">
            <v>18588</v>
          </cell>
          <cell r="N3364" t="b">
            <v>1</v>
          </cell>
          <cell r="O3364">
            <v>5487</v>
          </cell>
        </row>
        <row r="3365">
          <cell r="E3365" t="str">
            <v>49NMONTHLYTCOALITION</v>
          </cell>
          <cell r="F3365" t="str">
            <v>49N</v>
          </cell>
          <cell r="G3365" t="str">
            <v>Monthly</v>
          </cell>
          <cell r="H3365" t="str">
            <v>T</v>
          </cell>
          <cell r="I3365">
            <v>5625</v>
          </cell>
          <cell r="J3365" t="str">
            <v>Coalition</v>
          </cell>
          <cell r="K3365" t="str">
            <v>49N1 - per DOP website</v>
          </cell>
          <cell r="L3365">
            <v>41456</v>
          </cell>
          <cell r="M3365">
            <v>20521</v>
          </cell>
          <cell r="N3365" t="b">
            <v>1</v>
          </cell>
          <cell r="O3365">
            <v>5625</v>
          </cell>
        </row>
        <row r="3366">
          <cell r="E3366" t="str">
            <v>49NMONTHLYTNON-REPRESENTED STATE EMPLOYEES</v>
          </cell>
          <cell r="F3366" t="str">
            <v>49N</v>
          </cell>
          <cell r="G3366" t="str">
            <v>Monthly</v>
          </cell>
          <cell r="H3366" t="str">
            <v>T</v>
          </cell>
          <cell r="I3366">
            <v>5625</v>
          </cell>
          <cell r="J3366" t="str">
            <v>Non-Represented State Employees</v>
          </cell>
          <cell r="K3366" t="str">
            <v>49N - per DOP website</v>
          </cell>
          <cell r="L3366">
            <v>41456</v>
          </cell>
          <cell r="M3366">
            <v>14725</v>
          </cell>
          <cell r="N3366" t="b">
            <v>1</v>
          </cell>
          <cell r="O3366">
            <v>5625</v>
          </cell>
        </row>
        <row r="3367">
          <cell r="E3367" t="str">
            <v>49NMONTHLYTSERVICE EMPLOYEES INTERNATIONAL UNION DISTRICT 1199 NW</v>
          </cell>
          <cell r="F3367" t="str">
            <v>49N</v>
          </cell>
          <cell r="G3367" t="str">
            <v>Monthly</v>
          </cell>
          <cell r="H3367" t="str">
            <v>T</v>
          </cell>
          <cell r="I3367">
            <v>5625</v>
          </cell>
          <cell r="J3367" t="str">
            <v>Service Employees International Union District 1199 NW</v>
          </cell>
          <cell r="K3367" t="str">
            <v>49N1 - per DOP website</v>
          </cell>
          <cell r="L3367">
            <v>41456</v>
          </cell>
          <cell r="M3367">
            <v>16657</v>
          </cell>
          <cell r="N3367" t="b">
            <v>1</v>
          </cell>
          <cell r="O3367">
            <v>5625</v>
          </cell>
        </row>
        <row r="3368">
          <cell r="E3368" t="str">
            <v>49NMONTHLYTTEAMSTERS LOCAL UNION NUMBER 117</v>
          </cell>
          <cell r="F3368" t="str">
            <v>49N</v>
          </cell>
          <cell r="G3368" t="str">
            <v>Monthly</v>
          </cell>
          <cell r="H3368" t="str">
            <v>T</v>
          </cell>
          <cell r="I3368">
            <v>5698</v>
          </cell>
          <cell r="J3368" t="str">
            <v>Teamsters Local Union Number 117</v>
          </cell>
          <cell r="K3368" t="str">
            <v>49N2 - per DOP website</v>
          </cell>
          <cell r="L3368">
            <v>41456</v>
          </cell>
          <cell r="M3368">
            <v>22453</v>
          </cell>
          <cell r="N3368" t="b">
            <v>1</v>
          </cell>
          <cell r="O3368">
            <v>5698</v>
          </cell>
        </row>
        <row r="3369">
          <cell r="E3369" t="str">
            <v>49NMONTHLYTWASHINGTON FEDERATION OF STATE EMPLOYEES</v>
          </cell>
          <cell r="F3369" t="str">
            <v>49N</v>
          </cell>
          <cell r="G3369" t="str">
            <v>Monthly</v>
          </cell>
          <cell r="H3369" t="str">
            <v>T</v>
          </cell>
          <cell r="I3369">
            <v>5625</v>
          </cell>
          <cell r="J3369" t="str">
            <v>Washington Federation of State Employees</v>
          </cell>
          <cell r="K3369" t="str">
            <v>49N1 - per DOP website</v>
          </cell>
          <cell r="L3369">
            <v>41456</v>
          </cell>
          <cell r="M3369">
            <v>18589</v>
          </cell>
          <cell r="N3369" t="b">
            <v>1</v>
          </cell>
          <cell r="O3369">
            <v>5625</v>
          </cell>
        </row>
        <row r="3370">
          <cell r="E3370" t="str">
            <v>49NMONTHLYUCOALITION</v>
          </cell>
          <cell r="F3370" t="str">
            <v>49N</v>
          </cell>
          <cell r="G3370" t="str">
            <v>Monthly</v>
          </cell>
          <cell r="H3370" t="str">
            <v>U</v>
          </cell>
          <cell r="I3370">
            <v>5763</v>
          </cell>
          <cell r="J3370" t="str">
            <v>Coalition</v>
          </cell>
          <cell r="K3370" t="str">
            <v>49N1 - per DOP website</v>
          </cell>
          <cell r="L3370">
            <v>41456</v>
          </cell>
          <cell r="M3370">
            <v>20522</v>
          </cell>
          <cell r="N3370" t="b">
            <v>1</v>
          </cell>
          <cell r="O3370">
            <v>5763</v>
          </cell>
        </row>
        <row r="3371">
          <cell r="E3371" t="str">
            <v>49NMONTHLYUNON-REPRESENTED STATE EMPLOYEES</v>
          </cell>
          <cell r="F3371" t="str">
            <v>49N</v>
          </cell>
          <cell r="G3371" t="str">
            <v>Monthly</v>
          </cell>
          <cell r="H3371" t="str">
            <v>U</v>
          </cell>
          <cell r="I3371">
            <v>5763</v>
          </cell>
          <cell r="J3371" t="str">
            <v>Non-Represented State Employees</v>
          </cell>
          <cell r="K3371" t="str">
            <v>49N - per DOP website</v>
          </cell>
          <cell r="L3371">
            <v>41456</v>
          </cell>
          <cell r="M3371">
            <v>14726</v>
          </cell>
          <cell r="N3371" t="b">
            <v>1</v>
          </cell>
          <cell r="O3371">
            <v>5763</v>
          </cell>
        </row>
        <row r="3372">
          <cell r="E3372" t="str">
            <v>49NMONTHLYUSERVICE EMPLOYEES INTERNATIONAL UNION DISTRICT 1199 NW</v>
          </cell>
          <cell r="F3372" t="str">
            <v>49N</v>
          </cell>
          <cell r="G3372" t="str">
            <v>Monthly</v>
          </cell>
          <cell r="H3372" t="str">
            <v>U</v>
          </cell>
          <cell r="I3372">
            <v>5763</v>
          </cell>
          <cell r="J3372" t="str">
            <v>Service Employees International Union District 1199 NW</v>
          </cell>
          <cell r="K3372" t="str">
            <v>49N1 - per DOP website</v>
          </cell>
          <cell r="L3372">
            <v>41456</v>
          </cell>
          <cell r="M3372">
            <v>16658</v>
          </cell>
          <cell r="N3372" t="b">
            <v>1</v>
          </cell>
          <cell r="O3372">
            <v>5763</v>
          </cell>
        </row>
        <row r="3373">
          <cell r="E3373" t="str">
            <v>49NMONTHLYUTEAMSTERS LOCAL UNION NUMBER 117</v>
          </cell>
          <cell r="F3373" t="str">
            <v>49N</v>
          </cell>
          <cell r="G3373" t="str">
            <v>Monthly</v>
          </cell>
          <cell r="H3373" t="str">
            <v>U</v>
          </cell>
          <cell r="I3373">
            <v>5836</v>
          </cell>
          <cell r="J3373" t="str">
            <v>Teamsters Local Union Number 117</v>
          </cell>
          <cell r="K3373" t="str">
            <v>49N2 - per DOP website</v>
          </cell>
          <cell r="L3373">
            <v>41456</v>
          </cell>
          <cell r="M3373">
            <v>22454</v>
          </cell>
          <cell r="N3373" t="b">
            <v>1</v>
          </cell>
          <cell r="O3373">
            <v>5836</v>
          </cell>
        </row>
        <row r="3374">
          <cell r="E3374" t="str">
            <v>49NMONTHLYUWASHINGTON FEDERATION OF STATE EMPLOYEES</v>
          </cell>
          <cell r="F3374" t="str">
            <v>49N</v>
          </cell>
          <cell r="G3374" t="str">
            <v>Monthly</v>
          </cell>
          <cell r="H3374" t="str">
            <v>U</v>
          </cell>
          <cell r="I3374">
            <v>5763</v>
          </cell>
          <cell r="J3374" t="str">
            <v>Washington Federation of State Employees</v>
          </cell>
          <cell r="K3374" t="str">
            <v>49N1 - per DOP website</v>
          </cell>
          <cell r="L3374">
            <v>41456</v>
          </cell>
          <cell r="M3374">
            <v>18590</v>
          </cell>
          <cell r="N3374" t="b">
            <v>1</v>
          </cell>
          <cell r="O3374">
            <v>5763</v>
          </cell>
        </row>
        <row r="3375">
          <cell r="E3375" t="str">
            <v>50EMONTHLYENON-REPRESENTED STATE EMPLOYEES</v>
          </cell>
          <cell r="F3375" t="str">
            <v>50E</v>
          </cell>
          <cell r="G3375" t="str">
            <v>Monthly</v>
          </cell>
          <cell r="H3375" t="str">
            <v>E</v>
          </cell>
          <cell r="I3375">
            <v>3726</v>
          </cell>
          <cell r="J3375" t="str">
            <v>Non-Represented State Employees</v>
          </cell>
          <cell r="K3375" t="str">
            <v>per DOP website</v>
          </cell>
          <cell r="L3375">
            <v>41456</v>
          </cell>
          <cell r="M3375">
            <v>13336</v>
          </cell>
          <cell r="N3375" t="b">
            <v>1</v>
          </cell>
          <cell r="O3375">
            <v>3726</v>
          </cell>
        </row>
        <row r="3376">
          <cell r="E3376" t="str">
            <v>50EMONTHLYFNON-REPRESENTED STATE EMPLOYEES</v>
          </cell>
          <cell r="F3376" t="str">
            <v>50E</v>
          </cell>
          <cell r="G3376" t="str">
            <v>Monthly</v>
          </cell>
          <cell r="H3376" t="str">
            <v>F</v>
          </cell>
          <cell r="I3376">
            <v>3819</v>
          </cell>
          <cell r="J3376" t="str">
            <v>Non-Represented State Employees</v>
          </cell>
          <cell r="K3376" t="str">
            <v>per DOP website</v>
          </cell>
          <cell r="L3376">
            <v>41456</v>
          </cell>
          <cell r="M3376">
            <v>13337</v>
          </cell>
          <cell r="N3376" t="b">
            <v>1</v>
          </cell>
          <cell r="O3376">
            <v>3819</v>
          </cell>
        </row>
        <row r="3377">
          <cell r="E3377" t="str">
            <v>50EMONTHLYGNON-REPRESENTED STATE EMPLOYEES</v>
          </cell>
          <cell r="F3377" t="str">
            <v>50E</v>
          </cell>
          <cell r="G3377" t="str">
            <v>Monthly</v>
          </cell>
          <cell r="H3377" t="str">
            <v>G</v>
          </cell>
          <cell r="I3377">
            <v>3918</v>
          </cell>
          <cell r="J3377" t="str">
            <v>Non-Represented State Employees</v>
          </cell>
          <cell r="K3377" t="str">
            <v>per DOP website</v>
          </cell>
          <cell r="L3377">
            <v>41456</v>
          </cell>
          <cell r="M3377">
            <v>13338</v>
          </cell>
          <cell r="N3377" t="b">
            <v>1</v>
          </cell>
          <cell r="O3377">
            <v>3918</v>
          </cell>
        </row>
        <row r="3378">
          <cell r="E3378" t="str">
            <v>50EMONTHLYHNON-REPRESENTED STATE EMPLOYEES</v>
          </cell>
          <cell r="F3378" t="str">
            <v>50E</v>
          </cell>
          <cell r="G3378" t="str">
            <v>Monthly</v>
          </cell>
          <cell r="H3378" t="str">
            <v>H</v>
          </cell>
          <cell r="I3378">
            <v>4014</v>
          </cell>
          <cell r="J3378" t="str">
            <v>Non-Represented State Employees</v>
          </cell>
          <cell r="K3378" t="str">
            <v>per DOP website</v>
          </cell>
          <cell r="L3378">
            <v>41456</v>
          </cell>
          <cell r="M3378">
            <v>13339</v>
          </cell>
          <cell r="N3378" t="b">
            <v>1</v>
          </cell>
          <cell r="O3378">
            <v>4014</v>
          </cell>
        </row>
        <row r="3379">
          <cell r="E3379" t="str">
            <v>50EMONTHLYINON-REPRESENTED STATE EMPLOYEES</v>
          </cell>
          <cell r="F3379" t="str">
            <v>50E</v>
          </cell>
          <cell r="G3379" t="str">
            <v>Monthly</v>
          </cell>
          <cell r="H3379" t="str">
            <v>I</v>
          </cell>
          <cell r="I3379">
            <v>4114</v>
          </cell>
          <cell r="J3379" t="str">
            <v>Non-Represented State Employees</v>
          </cell>
          <cell r="K3379" t="str">
            <v>per DOP website</v>
          </cell>
          <cell r="L3379">
            <v>41456</v>
          </cell>
          <cell r="M3379">
            <v>13340</v>
          </cell>
          <cell r="N3379" t="b">
            <v>1</v>
          </cell>
          <cell r="O3379">
            <v>4114</v>
          </cell>
        </row>
        <row r="3380">
          <cell r="E3380" t="str">
            <v>50EMONTHLYJNON-REPRESENTED STATE EMPLOYEES</v>
          </cell>
          <cell r="F3380" t="str">
            <v>50E</v>
          </cell>
          <cell r="G3380" t="str">
            <v>Monthly</v>
          </cell>
          <cell r="H3380" t="str">
            <v>J</v>
          </cell>
          <cell r="I3380">
            <v>4214</v>
          </cell>
          <cell r="J3380" t="str">
            <v>Non-Represented State Employees</v>
          </cell>
          <cell r="K3380" t="str">
            <v>per DOP website</v>
          </cell>
          <cell r="L3380">
            <v>41456</v>
          </cell>
          <cell r="M3380">
            <v>13341</v>
          </cell>
          <cell r="N3380" t="b">
            <v>1</v>
          </cell>
          <cell r="O3380">
            <v>4214</v>
          </cell>
        </row>
        <row r="3381">
          <cell r="E3381" t="str">
            <v>50EMONTHLYKNON-REPRESENTED STATE EMPLOYEES</v>
          </cell>
          <cell r="F3381" t="str">
            <v>50E</v>
          </cell>
          <cell r="G3381" t="str">
            <v>Monthly</v>
          </cell>
          <cell r="H3381" t="str">
            <v>K</v>
          </cell>
          <cell r="I3381">
            <v>4322</v>
          </cell>
          <cell r="J3381" t="str">
            <v>Non-Represented State Employees</v>
          </cell>
          <cell r="K3381" t="str">
            <v>per DOP website</v>
          </cell>
          <cell r="L3381">
            <v>41456</v>
          </cell>
          <cell r="M3381">
            <v>13342</v>
          </cell>
          <cell r="N3381" t="b">
            <v>1</v>
          </cell>
          <cell r="O3381">
            <v>4322</v>
          </cell>
        </row>
        <row r="3382">
          <cell r="E3382" t="str">
            <v>50EMONTHLYLNON-REPRESENTED STATE EMPLOYEES</v>
          </cell>
          <cell r="F3382" t="str">
            <v>50E</v>
          </cell>
          <cell r="G3382" t="str">
            <v>Monthly</v>
          </cell>
          <cell r="H3382" t="str">
            <v>L</v>
          </cell>
          <cell r="I3382">
            <v>4429</v>
          </cell>
          <cell r="J3382" t="str">
            <v>Non-Represented State Employees</v>
          </cell>
          <cell r="K3382" t="str">
            <v>per DOP website</v>
          </cell>
          <cell r="L3382">
            <v>41456</v>
          </cell>
          <cell r="M3382">
            <v>13343</v>
          </cell>
          <cell r="N3382" t="b">
            <v>1</v>
          </cell>
          <cell r="O3382">
            <v>4429</v>
          </cell>
        </row>
        <row r="3383">
          <cell r="E3383" t="str">
            <v>50EMONTHLYMNON-REPRESENTED STATE EMPLOYEES</v>
          </cell>
          <cell r="F3383" t="str">
            <v>50E</v>
          </cell>
          <cell r="G3383" t="str">
            <v>Monthly</v>
          </cell>
          <cell r="H3383" t="str">
            <v>M</v>
          </cell>
          <cell r="I3383">
            <v>4542</v>
          </cell>
          <cell r="J3383" t="str">
            <v>Non-Represented State Employees</v>
          </cell>
          <cell r="K3383" t="str">
            <v>per DOP website</v>
          </cell>
          <cell r="L3383">
            <v>41456</v>
          </cell>
          <cell r="M3383">
            <v>13343</v>
          </cell>
          <cell r="N3383" t="b">
            <v>1</v>
          </cell>
          <cell r="O3383">
            <v>4542</v>
          </cell>
        </row>
        <row r="3384">
          <cell r="E3384" t="str">
            <v>50GMONTHLYGNON-REPRESENTED STATE EMPLOYEES</v>
          </cell>
          <cell r="F3384" t="str">
            <v>50G</v>
          </cell>
          <cell r="G3384" t="str">
            <v>Monthly</v>
          </cell>
          <cell r="H3384" t="str">
            <v>G</v>
          </cell>
          <cell r="I3384">
            <v>3918</v>
          </cell>
          <cell r="J3384" t="str">
            <v>Non-Represented State Employees</v>
          </cell>
          <cell r="K3384" t="str">
            <v>per DOP website</v>
          </cell>
          <cell r="L3384">
            <v>41456</v>
          </cell>
          <cell r="M3384">
            <v>13388</v>
          </cell>
          <cell r="N3384" t="b">
            <v>1</v>
          </cell>
          <cell r="O3384">
            <v>3918</v>
          </cell>
        </row>
        <row r="3385">
          <cell r="E3385" t="str">
            <v>50GMONTHLYGWASHINGTON FEDERATION OF STATE EMPLOYEES</v>
          </cell>
          <cell r="F3385" t="str">
            <v>50G</v>
          </cell>
          <cell r="G3385" t="str">
            <v>Monthly</v>
          </cell>
          <cell r="H3385" t="str">
            <v>G</v>
          </cell>
          <cell r="I3385">
            <v>3918</v>
          </cell>
          <cell r="J3385" t="str">
            <v>Washington Federation of State Employees</v>
          </cell>
          <cell r="K3385" t="str">
            <v>per DOP website</v>
          </cell>
          <cell r="L3385">
            <v>41456</v>
          </cell>
          <cell r="M3385">
            <v>13389</v>
          </cell>
          <cell r="N3385" t="b">
            <v>1</v>
          </cell>
          <cell r="O3385">
            <v>3918</v>
          </cell>
        </row>
        <row r="3386">
          <cell r="E3386" t="str">
            <v>50GMONTHLYGWASHINGTON PUBLIC EMPLOYEES ASSOCIATION</v>
          </cell>
          <cell r="F3386" t="str">
            <v>50G</v>
          </cell>
          <cell r="G3386" t="str">
            <v>Monthly</v>
          </cell>
          <cell r="H3386" t="str">
            <v>G</v>
          </cell>
          <cell r="I3386">
            <v>3918</v>
          </cell>
          <cell r="J3386" t="str">
            <v>Washington Public Employees Association</v>
          </cell>
          <cell r="K3386" t="str">
            <v>per DOP website</v>
          </cell>
          <cell r="L3386">
            <v>41456</v>
          </cell>
          <cell r="M3386">
            <v>13390</v>
          </cell>
          <cell r="N3386" t="b">
            <v>1</v>
          </cell>
          <cell r="O3386">
            <v>3918</v>
          </cell>
        </row>
        <row r="3387">
          <cell r="E3387" t="str">
            <v>50GMONTHLYHNON-REPRESENTED STATE EMPLOYEES</v>
          </cell>
          <cell r="F3387" t="str">
            <v>50G</v>
          </cell>
          <cell r="G3387" t="str">
            <v>Monthly</v>
          </cell>
          <cell r="H3387" t="str">
            <v>H</v>
          </cell>
          <cell r="I3387">
            <v>4014</v>
          </cell>
          <cell r="J3387" t="str">
            <v>Non-Represented State Employees</v>
          </cell>
          <cell r="K3387" t="str">
            <v>per DOP website</v>
          </cell>
          <cell r="L3387">
            <v>41456</v>
          </cell>
          <cell r="M3387">
            <v>13391</v>
          </cell>
          <cell r="N3387" t="b">
            <v>1</v>
          </cell>
          <cell r="O3387">
            <v>4014</v>
          </cell>
        </row>
        <row r="3388">
          <cell r="E3388" t="str">
            <v>50GMONTHLYHWASHINGTON FEDERATION OF STATE EMPLOYEES</v>
          </cell>
          <cell r="F3388" t="str">
            <v>50G</v>
          </cell>
          <cell r="G3388" t="str">
            <v>Monthly</v>
          </cell>
          <cell r="H3388" t="str">
            <v>H</v>
          </cell>
          <cell r="I3388">
            <v>4014</v>
          </cell>
          <cell r="J3388" t="str">
            <v>Washington Federation of State Employees</v>
          </cell>
          <cell r="K3388" t="str">
            <v>per DOP website</v>
          </cell>
          <cell r="L3388">
            <v>41456</v>
          </cell>
          <cell r="M3388">
            <v>13392</v>
          </cell>
          <cell r="N3388" t="b">
            <v>1</v>
          </cell>
          <cell r="O3388">
            <v>4014</v>
          </cell>
        </row>
        <row r="3389">
          <cell r="E3389" t="str">
            <v>50GMONTHLYHWASHINGTON PUBLIC EMPLOYEES ASSOCIATION</v>
          </cell>
          <cell r="F3389" t="str">
            <v>50G</v>
          </cell>
          <cell r="G3389" t="str">
            <v>Monthly</v>
          </cell>
          <cell r="H3389" t="str">
            <v>H</v>
          </cell>
          <cell r="I3389">
            <v>4014</v>
          </cell>
          <cell r="J3389" t="str">
            <v>Washington Public Employees Association</v>
          </cell>
          <cell r="K3389" t="str">
            <v>per DOP website</v>
          </cell>
          <cell r="L3389">
            <v>41456</v>
          </cell>
          <cell r="M3389">
            <v>13393</v>
          </cell>
          <cell r="N3389" t="b">
            <v>1</v>
          </cell>
          <cell r="O3389">
            <v>4014</v>
          </cell>
        </row>
        <row r="3390">
          <cell r="E3390" t="str">
            <v>50GMONTHLYINON-REPRESENTED STATE EMPLOYEES</v>
          </cell>
          <cell r="F3390" t="str">
            <v>50G</v>
          </cell>
          <cell r="G3390" t="str">
            <v>Monthly</v>
          </cell>
          <cell r="H3390" t="str">
            <v>I</v>
          </cell>
          <cell r="I3390">
            <v>4114</v>
          </cell>
          <cell r="J3390" t="str">
            <v>Non-Represented State Employees</v>
          </cell>
          <cell r="K3390" t="str">
            <v>per DOP website</v>
          </cell>
          <cell r="L3390">
            <v>41456</v>
          </cell>
          <cell r="M3390">
            <v>13394</v>
          </cell>
          <cell r="N3390" t="b">
            <v>1</v>
          </cell>
          <cell r="O3390">
            <v>4114</v>
          </cell>
        </row>
        <row r="3391">
          <cell r="E3391" t="str">
            <v>50GMONTHLYIWASHINGTON FEDERATION OF STATE EMPLOYEES</v>
          </cell>
          <cell r="F3391" t="str">
            <v>50G</v>
          </cell>
          <cell r="G3391" t="str">
            <v>Monthly</v>
          </cell>
          <cell r="H3391" t="str">
            <v>I</v>
          </cell>
          <cell r="I3391">
            <v>4114</v>
          </cell>
          <cell r="J3391" t="str">
            <v>Washington Federation of State Employees</v>
          </cell>
          <cell r="K3391" t="str">
            <v>per DOP website</v>
          </cell>
          <cell r="L3391">
            <v>41456</v>
          </cell>
          <cell r="M3391">
            <v>13395</v>
          </cell>
          <cell r="N3391" t="b">
            <v>1</v>
          </cell>
          <cell r="O3391">
            <v>4114</v>
          </cell>
        </row>
        <row r="3392">
          <cell r="E3392" t="str">
            <v>50GMONTHLYIWASHINGTON PUBLIC EMPLOYEES ASSOCIATION</v>
          </cell>
          <cell r="F3392" t="str">
            <v>50G</v>
          </cell>
          <cell r="G3392" t="str">
            <v>Monthly</v>
          </cell>
          <cell r="H3392" t="str">
            <v>I</v>
          </cell>
          <cell r="I3392">
            <v>4114</v>
          </cell>
          <cell r="J3392" t="str">
            <v>Washington Public Employees Association</v>
          </cell>
          <cell r="K3392" t="str">
            <v>per DOP website</v>
          </cell>
          <cell r="L3392">
            <v>41456</v>
          </cell>
          <cell r="M3392">
            <v>13396</v>
          </cell>
          <cell r="N3392" t="b">
            <v>1</v>
          </cell>
          <cell r="O3392">
            <v>4114</v>
          </cell>
        </row>
        <row r="3393">
          <cell r="E3393" t="str">
            <v>50GMONTHLYJNON-REPRESENTED STATE EMPLOYEES</v>
          </cell>
          <cell r="F3393" t="str">
            <v>50G</v>
          </cell>
          <cell r="G3393" t="str">
            <v>Monthly</v>
          </cell>
          <cell r="H3393" t="str">
            <v>J</v>
          </cell>
          <cell r="I3393">
            <v>4214</v>
          </cell>
          <cell r="J3393" t="str">
            <v>Non-Represented State Employees</v>
          </cell>
          <cell r="K3393" t="str">
            <v>per DOP website</v>
          </cell>
          <cell r="L3393">
            <v>41456</v>
          </cell>
          <cell r="M3393">
            <v>13397</v>
          </cell>
          <cell r="N3393" t="b">
            <v>1</v>
          </cell>
          <cell r="O3393">
            <v>4214</v>
          </cell>
        </row>
        <row r="3394">
          <cell r="E3394" t="str">
            <v>50GMONTHLYJWASHINGTON FEDERATION OF STATE EMPLOYEES</v>
          </cell>
          <cell r="F3394" t="str">
            <v>50G</v>
          </cell>
          <cell r="G3394" t="str">
            <v>Monthly</v>
          </cell>
          <cell r="H3394" t="str">
            <v>J</v>
          </cell>
          <cell r="I3394">
            <v>4214</v>
          </cell>
          <cell r="J3394" t="str">
            <v>Washington Federation of State Employees</v>
          </cell>
          <cell r="K3394" t="str">
            <v>per DOP website</v>
          </cell>
          <cell r="L3394">
            <v>41456</v>
          </cell>
          <cell r="M3394">
            <v>13398</v>
          </cell>
          <cell r="N3394" t="b">
            <v>1</v>
          </cell>
          <cell r="O3394">
            <v>4214</v>
          </cell>
        </row>
        <row r="3395">
          <cell r="E3395" t="str">
            <v>50GMONTHLYJWASHINGTON PUBLIC EMPLOYEES ASSOCIATION</v>
          </cell>
          <cell r="F3395" t="str">
            <v>50G</v>
          </cell>
          <cell r="G3395" t="str">
            <v>Monthly</v>
          </cell>
          <cell r="H3395" t="str">
            <v>J</v>
          </cell>
          <cell r="I3395">
            <v>4214</v>
          </cell>
          <cell r="J3395" t="str">
            <v>Washington Public Employees Association</v>
          </cell>
          <cell r="K3395" t="str">
            <v>per DOP website</v>
          </cell>
          <cell r="L3395">
            <v>41456</v>
          </cell>
          <cell r="M3395">
            <v>13399</v>
          </cell>
          <cell r="N3395" t="b">
            <v>1</v>
          </cell>
          <cell r="O3395">
            <v>4214</v>
          </cell>
        </row>
        <row r="3396">
          <cell r="E3396" t="str">
            <v>50GMONTHLYKNON-REPRESENTED STATE EMPLOYEES</v>
          </cell>
          <cell r="F3396" t="str">
            <v>50G</v>
          </cell>
          <cell r="G3396" t="str">
            <v>Monthly</v>
          </cell>
          <cell r="H3396" t="str">
            <v>K</v>
          </cell>
          <cell r="I3396">
            <v>4322</v>
          </cell>
          <cell r="J3396" t="str">
            <v>Non-Represented State Employees</v>
          </cell>
          <cell r="K3396" t="str">
            <v>per DOP website</v>
          </cell>
          <cell r="L3396">
            <v>41456</v>
          </cell>
          <cell r="M3396">
            <v>13400</v>
          </cell>
          <cell r="N3396" t="b">
            <v>1</v>
          </cell>
          <cell r="O3396">
            <v>4322</v>
          </cell>
        </row>
        <row r="3397">
          <cell r="E3397" t="str">
            <v>50GMONTHLYKWASHINGTON FEDERATION OF STATE EMPLOYEES</v>
          </cell>
          <cell r="F3397" t="str">
            <v>50G</v>
          </cell>
          <cell r="G3397" t="str">
            <v>Monthly</v>
          </cell>
          <cell r="H3397" t="str">
            <v>K</v>
          </cell>
          <cell r="I3397">
            <v>4322</v>
          </cell>
          <cell r="J3397" t="str">
            <v>Washington Federation of State Employees</v>
          </cell>
          <cell r="K3397" t="str">
            <v>per DOP website</v>
          </cell>
          <cell r="L3397">
            <v>41456</v>
          </cell>
          <cell r="M3397">
            <v>13401</v>
          </cell>
          <cell r="N3397" t="b">
            <v>1</v>
          </cell>
          <cell r="O3397">
            <v>4322</v>
          </cell>
        </row>
        <row r="3398">
          <cell r="E3398" t="str">
            <v>50GMONTHLYKWASHINGTON PUBLIC EMPLOYEES ASSOCIATION</v>
          </cell>
          <cell r="F3398" t="str">
            <v>50G</v>
          </cell>
          <cell r="G3398" t="str">
            <v>Monthly</v>
          </cell>
          <cell r="H3398" t="str">
            <v>K</v>
          </cell>
          <cell r="I3398">
            <v>4322</v>
          </cell>
          <cell r="J3398" t="str">
            <v>Washington Public Employees Association</v>
          </cell>
          <cell r="K3398" t="str">
            <v>per DOP website</v>
          </cell>
          <cell r="L3398">
            <v>41456</v>
          </cell>
          <cell r="M3398">
            <v>13402</v>
          </cell>
          <cell r="N3398" t="b">
            <v>1</v>
          </cell>
          <cell r="O3398">
            <v>4322</v>
          </cell>
        </row>
        <row r="3399">
          <cell r="E3399" t="str">
            <v>50GMONTHLYLNON-REPRESENTED STATE EMPLOYEES</v>
          </cell>
          <cell r="F3399" t="str">
            <v>50G</v>
          </cell>
          <cell r="G3399" t="str">
            <v>Monthly</v>
          </cell>
          <cell r="H3399" t="str">
            <v>L</v>
          </cell>
          <cell r="I3399">
            <v>4429</v>
          </cell>
          <cell r="J3399" t="str">
            <v>Non-Represented State Employees</v>
          </cell>
          <cell r="K3399" t="str">
            <v>per DOP website</v>
          </cell>
          <cell r="L3399">
            <v>41456</v>
          </cell>
          <cell r="M3399">
            <v>13403</v>
          </cell>
          <cell r="N3399" t="b">
            <v>1</v>
          </cell>
          <cell r="O3399">
            <v>4429</v>
          </cell>
        </row>
        <row r="3400">
          <cell r="E3400" t="str">
            <v>50GMONTHLYLWASHINGTON FEDERATION OF STATE EMPLOYEES</v>
          </cell>
          <cell r="F3400" t="str">
            <v>50G</v>
          </cell>
          <cell r="G3400" t="str">
            <v>Monthly</v>
          </cell>
          <cell r="H3400" t="str">
            <v>L</v>
          </cell>
          <cell r="I3400">
            <v>4429</v>
          </cell>
          <cell r="J3400" t="str">
            <v>Washington Federation of State Employees</v>
          </cell>
          <cell r="K3400" t="str">
            <v>per DOP website</v>
          </cell>
          <cell r="L3400">
            <v>41456</v>
          </cell>
          <cell r="M3400">
            <v>13404</v>
          </cell>
          <cell r="N3400" t="b">
            <v>1</v>
          </cell>
          <cell r="O3400">
            <v>4429</v>
          </cell>
        </row>
        <row r="3401">
          <cell r="E3401" t="str">
            <v>50GMONTHLYLWASHINGTON PUBLIC EMPLOYEES ASSOCIATION</v>
          </cell>
          <cell r="F3401" t="str">
            <v>50G</v>
          </cell>
          <cell r="G3401" t="str">
            <v>Monthly</v>
          </cell>
          <cell r="H3401" t="str">
            <v>L</v>
          </cell>
          <cell r="I3401">
            <v>4429</v>
          </cell>
          <cell r="J3401" t="str">
            <v>Washington Public Employees Association</v>
          </cell>
          <cell r="K3401" t="str">
            <v>per DOP website</v>
          </cell>
          <cell r="L3401">
            <v>41456</v>
          </cell>
          <cell r="M3401">
            <v>13405</v>
          </cell>
          <cell r="N3401" t="b">
            <v>1</v>
          </cell>
          <cell r="O3401">
            <v>4429</v>
          </cell>
        </row>
        <row r="3402">
          <cell r="E3402" t="str">
            <v>50GMONTHLYMNON-REPRESENTED STATE EMPLOYEES</v>
          </cell>
          <cell r="F3402" t="str">
            <v>50G</v>
          </cell>
          <cell r="G3402" t="str">
            <v>Monthly</v>
          </cell>
          <cell r="H3402" t="str">
            <v>M</v>
          </cell>
          <cell r="I3402">
            <v>4542</v>
          </cell>
          <cell r="J3402" t="str">
            <v>Non-Represented State Employees</v>
          </cell>
          <cell r="K3402" t="str">
            <v>per DOP website</v>
          </cell>
          <cell r="L3402">
            <v>41456</v>
          </cell>
          <cell r="M3402">
            <v>13403</v>
          </cell>
          <cell r="N3402" t="b">
            <v>1</v>
          </cell>
          <cell r="O3402">
            <v>4542</v>
          </cell>
        </row>
        <row r="3403">
          <cell r="E3403" t="str">
            <v>50GMONTHLYMWASHINGTON FEDERATION OF STATE EMPLOYEES</v>
          </cell>
          <cell r="F3403" t="str">
            <v>50G</v>
          </cell>
          <cell r="G3403" t="str">
            <v>Monthly</v>
          </cell>
          <cell r="H3403" t="str">
            <v>M</v>
          </cell>
          <cell r="I3403">
            <v>4542</v>
          </cell>
          <cell r="J3403" t="str">
            <v>Washington Federation of State Employees</v>
          </cell>
          <cell r="K3403" t="str">
            <v>per DOP website</v>
          </cell>
          <cell r="L3403">
            <v>41456</v>
          </cell>
          <cell r="M3403">
            <v>13404</v>
          </cell>
          <cell r="N3403" t="b">
            <v>1</v>
          </cell>
          <cell r="O3403">
            <v>4542</v>
          </cell>
        </row>
        <row r="3404">
          <cell r="E3404" t="str">
            <v>50GMONTHLYMWASHINGTON PUBLIC EMPLOYEES ASSOCIATION</v>
          </cell>
          <cell r="F3404" t="str">
            <v>50G</v>
          </cell>
          <cell r="G3404" t="str">
            <v>Monthly</v>
          </cell>
          <cell r="H3404" t="str">
            <v>M</v>
          </cell>
          <cell r="I3404">
            <v>4542</v>
          </cell>
          <cell r="J3404" t="str">
            <v>Washington Public Employees Association</v>
          </cell>
          <cell r="K3404" t="str">
            <v>per DOP website</v>
          </cell>
          <cell r="L3404">
            <v>41456</v>
          </cell>
          <cell r="M3404">
            <v>13405</v>
          </cell>
          <cell r="N3404" t="b">
            <v>1</v>
          </cell>
          <cell r="O3404">
            <v>4542</v>
          </cell>
        </row>
        <row r="3405">
          <cell r="E3405" t="str">
            <v>50MONTHLYACOALITION</v>
          </cell>
          <cell r="F3405" t="str">
            <v>50</v>
          </cell>
          <cell r="G3405" t="str">
            <v>Monthly</v>
          </cell>
          <cell r="H3405" t="str">
            <v>A</v>
          </cell>
          <cell r="I3405">
            <v>3377</v>
          </cell>
          <cell r="J3405" t="str">
            <v>Coalition</v>
          </cell>
          <cell r="K3405" t="str">
            <v>per DOP website</v>
          </cell>
          <cell r="L3405">
            <v>41456</v>
          </cell>
          <cell r="M3405">
            <v>42658</v>
          </cell>
          <cell r="N3405" t="b">
            <v>0</v>
          </cell>
          <cell r="O3405">
            <v>3377</v>
          </cell>
        </row>
        <row r="3406">
          <cell r="E3406" t="str">
            <v>50MONTHLYANON-REPRESENTED STATE EMPLOYEES</v>
          </cell>
          <cell r="F3406" t="str">
            <v>50</v>
          </cell>
          <cell r="G3406" t="str">
            <v>Monthly</v>
          </cell>
          <cell r="H3406" t="str">
            <v>A</v>
          </cell>
          <cell r="I3406">
            <v>3377</v>
          </cell>
          <cell r="J3406" t="str">
            <v>Non-Represented State Employees</v>
          </cell>
          <cell r="K3406" t="str">
            <v>per DOP website</v>
          </cell>
          <cell r="L3406">
            <v>41456</v>
          </cell>
          <cell r="M3406">
            <v>11678</v>
          </cell>
          <cell r="N3406" t="b">
            <v>0</v>
          </cell>
          <cell r="O3406">
            <v>3377</v>
          </cell>
        </row>
        <row r="3407">
          <cell r="E3407" t="str">
            <v>50MONTHLYATEAMSTERS LOCAL UNION NUMBER 117</v>
          </cell>
          <cell r="F3407" t="str">
            <v>50</v>
          </cell>
          <cell r="G3407" t="str">
            <v>Monthly</v>
          </cell>
          <cell r="H3407" t="str">
            <v>A</v>
          </cell>
          <cell r="I3407">
            <v>3420</v>
          </cell>
          <cell r="J3407" t="str">
            <v>Teamsters Local Union Number 117</v>
          </cell>
          <cell r="K3407" t="str">
            <v>per Noli Benitez 201307</v>
          </cell>
          <cell r="L3407">
            <v>41456</v>
          </cell>
          <cell r="M3407">
            <v>11678</v>
          </cell>
          <cell r="N3407" t="b">
            <v>0</v>
          </cell>
          <cell r="O3407">
            <v>3420</v>
          </cell>
        </row>
        <row r="3408">
          <cell r="E3408" t="str">
            <v>50MONTHLYAWASHINGTON FEDERATION OF STATE EMPLOYEES</v>
          </cell>
          <cell r="F3408" t="str">
            <v>50</v>
          </cell>
          <cell r="G3408" t="str">
            <v>Monthly</v>
          </cell>
          <cell r="H3408" t="str">
            <v>A</v>
          </cell>
          <cell r="I3408">
            <v>3377</v>
          </cell>
          <cell r="J3408" t="str">
            <v>Washington Federation of State Employees</v>
          </cell>
          <cell r="K3408" t="str">
            <v>per DOP website</v>
          </cell>
          <cell r="L3408">
            <v>41456</v>
          </cell>
          <cell r="M3408">
            <v>25602</v>
          </cell>
          <cell r="N3408" t="b">
            <v>0</v>
          </cell>
          <cell r="O3408">
            <v>3377</v>
          </cell>
        </row>
        <row r="3409">
          <cell r="E3409" t="str">
            <v>50MONTHLYAWASHINGTON PUBLIC EMPLOYEES ASSOCIATION</v>
          </cell>
          <cell r="F3409" t="str">
            <v>50</v>
          </cell>
          <cell r="G3409" t="str">
            <v>Monthly</v>
          </cell>
          <cell r="H3409" t="str">
            <v>A</v>
          </cell>
          <cell r="I3409">
            <v>3377</v>
          </cell>
          <cell r="J3409" t="str">
            <v>Washington Public Employees Association</v>
          </cell>
          <cell r="K3409" t="str">
            <v>per DOP website</v>
          </cell>
          <cell r="L3409">
            <v>41456</v>
          </cell>
          <cell r="M3409">
            <v>29866</v>
          </cell>
          <cell r="N3409" t="b">
            <v>0</v>
          </cell>
          <cell r="O3409">
            <v>3377</v>
          </cell>
        </row>
        <row r="3410">
          <cell r="E3410" t="str">
            <v>50MONTHLYBCOALITION</v>
          </cell>
          <cell r="F3410" t="str">
            <v>50</v>
          </cell>
          <cell r="G3410" t="str">
            <v>Monthly</v>
          </cell>
          <cell r="H3410" t="str">
            <v>B</v>
          </cell>
          <cell r="I3410">
            <v>3459</v>
          </cell>
          <cell r="J3410" t="str">
            <v>Coalition</v>
          </cell>
          <cell r="K3410" t="str">
            <v>per DOP website</v>
          </cell>
          <cell r="L3410">
            <v>41456</v>
          </cell>
          <cell r="M3410">
            <v>42659</v>
          </cell>
          <cell r="N3410" t="b">
            <v>0</v>
          </cell>
          <cell r="O3410">
            <v>3459</v>
          </cell>
        </row>
        <row r="3411">
          <cell r="E3411" t="str">
            <v>50MONTHLYBNON-REPRESENTED STATE EMPLOYEES</v>
          </cell>
          <cell r="F3411" t="str">
            <v>50</v>
          </cell>
          <cell r="G3411" t="str">
            <v>Monthly</v>
          </cell>
          <cell r="H3411" t="str">
            <v>B</v>
          </cell>
          <cell r="I3411">
            <v>3459</v>
          </cell>
          <cell r="J3411" t="str">
            <v>Non-Represented State Employees</v>
          </cell>
          <cell r="K3411" t="str">
            <v>per DOP website</v>
          </cell>
          <cell r="L3411">
            <v>41456</v>
          </cell>
          <cell r="M3411">
            <v>11679</v>
          </cell>
          <cell r="N3411" t="b">
            <v>0</v>
          </cell>
          <cell r="O3411">
            <v>3459</v>
          </cell>
        </row>
        <row r="3412">
          <cell r="E3412" t="str">
            <v>50MONTHLYBTEAMSTERS LOCAL UNION NUMBER 117</v>
          </cell>
          <cell r="F3412" t="str">
            <v>50</v>
          </cell>
          <cell r="G3412" t="str">
            <v>Monthly</v>
          </cell>
          <cell r="H3412" t="str">
            <v>B</v>
          </cell>
          <cell r="I3412">
            <v>3503</v>
          </cell>
          <cell r="J3412" t="str">
            <v>Teamsters Local Union Number 117</v>
          </cell>
          <cell r="K3412" t="str">
            <v>per Noli Benitez 201307</v>
          </cell>
          <cell r="L3412">
            <v>41456</v>
          </cell>
          <cell r="M3412">
            <v>11679</v>
          </cell>
          <cell r="N3412" t="b">
            <v>0</v>
          </cell>
          <cell r="O3412">
            <v>3503</v>
          </cell>
        </row>
        <row r="3413">
          <cell r="E3413" t="str">
            <v>50MONTHLYBWASHINGTON FEDERATION OF STATE EMPLOYEES</v>
          </cell>
          <cell r="F3413" t="str">
            <v>50</v>
          </cell>
          <cell r="G3413" t="str">
            <v>Monthly</v>
          </cell>
          <cell r="H3413" t="str">
            <v>B</v>
          </cell>
          <cell r="I3413">
            <v>3459</v>
          </cell>
          <cell r="J3413" t="str">
            <v>Washington Federation of State Employees</v>
          </cell>
          <cell r="K3413" t="str">
            <v>per DOP website</v>
          </cell>
          <cell r="L3413">
            <v>41456</v>
          </cell>
          <cell r="M3413">
            <v>25603</v>
          </cell>
          <cell r="N3413" t="b">
            <v>0</v>
          </cell>
          <cell r="O3413">
            <v>3459</v>
          </cell>
        </row>
        <row r="3414">
          <cell r="E3414" t="str">
            <v>50MONTHLYBWASHINGTON PUBLIC EMPLOYEES ASSOCIATION</v>
          </cell>
          <cell r="F3414" t="str">
            <v>50</v>
          </cell>
          <cell r="G3414" t="str">
            <v>Monthly</v>
          </cell>
          <cell r="H3414" t="str">
            <v>B</v>
          </cell>
          <cell r="I3414">
            <v>3459</v>
          </cell>
          <cell r="J3414" t="str">
            <v>Washington Public Employees Association</v>
          </cell>
          <cell r="K3414" t="str">
            <v>per DOP website</v>
          </cell>
          <cell r="L3414">
            <v>41456</v>
          </cell>
          <cell r="M3414">
            <v>29867</v>
          </cell>
          <cell r="N3414" t="b">
            <v>0</v>
          </cell>
          <cell r="O3414">
            <v>3459</v>
          </cell>
        </row>
        <row r="3415">
          <cell r="E3415" t="str">
            <v>50MONTHLYCCOALITION</v>
          </cell>
          <cell r="F3415" t="str">
            <v>50</v>
          </cell>
          <cell r="G3415" t="str">
            <v>Monthly</v>
          </cell>
          <cell r="H3415" t="str">
            <v>C</v>
          </cell>
          <cell r="I3415">
            <v>3549</v>
          </cell>
          <cell r="J3415" t="str">
            <v>Coalition</v>
          </cell>
          <cell r="K3415" t="str">
            <v>per DOP website</v>
          </cell>
          <cell r="L3415">
            <v>41456</v>
          </cell>
          <cell r="M3415">
            <v>42660</v>
          </cell>
          <cell r="N3415" t="b">
            <v>0</v>
          </cell>
          <cell r="O3415">
            <v>3549</v>
          </cell>
        </row>
        <row r="3416">
          <cell r="E3416" t="str">
            <v>50MONTHLYCNON-REPRESENTED STATE EMPLOYEES</v>
          </cell>
          <cell r="F3416" t="str">
            <v>50</v>
          </cell>
          <cell r="G3416" t="str">
            <v>Monthly</v>
          </cell>
          <cell r="H3416" t="str">
            <v>C</v>
          </cell>
          <cell r="I3416">
            <v>3549</v>
          </cell>
          <cell r="J3416" t="str">
            <v>Non-Represented State Employees</v>
          </cell>
          <cell r="K3416" t="str">
            <v>per DOP website</v>
          </cell>
          <cell r="L3416">
            <v>41456</v>
          </cell>
          <cell r="M3416">
            <v>11680</v>
          </cell>
          <cell r="N3416" t="b">
            <v>0</v>
          </cell>
          <cell r="O3416">
            <v>3549</v>
          </cell>
        </row>
        <row r="3417">
          <cell r="E3417" t="str">
            <v>50MONTHLYCTEAMSTERS LOCAL UNION NUMBER 117</v>
          </cell>
          <cell r="F3417" t="str">
            <v>50</v>
          </cell>
          <cell r="G3417" t="str">
            <v>Monthly</v>
          </cell>
          <cell r="H3417" t="str">
            <v>C</v>
          </cell>
          <cell r="I3417">
            <v>3593</v>
          </cell>
          <cell r="J3417" t="str">
            <v>Teamsters Local Union Number 117</v>
          </cell>
          <cell r="K3417" t="str">
            <v>per Noli Benitez 201307</v>
          </cell>
          <cell r="L3417">
            <v>41456</v>
          </cell>
          <cell r="M3417">
            <v>11680</v>
          </cell>
          <cell r="N3417" t="b">
            <v>0</v>
          </cell>
          <cell r="O3417">
            <v>3593</v>
          </cell>
        </row>
        <row r="3418">
          <cell r="E3418" t="str">
            <v>50MONTHLYCWASHINGTON FEDERATION OF STATE EMPLOYEES</v>
          </cell>
          <cell r="F3418" t="str">
            <v>50</v>
          </cell>
          <cell r="G3418" t="str">
            <v>Monthly</v>
          </cell>
          <cell r="H3418" t="str">
            <v>C</v>
          </cell>
          <cell r="I3418">
            <v>3549</v>
          </cell>
          <cell r="J3418" t="str">
            <v>Washington Federation of State Employees</v>
          </cell>
          <cell r="K3418" t="str">
            <v>per DOP website</v>
          </cell>
          <cell r="L3418">
            <v>41456</v>
          </cell>
          <cell r="M3418">
            <v>25604</v>
          </cell>
          <cell r="N3418" t="b">
            <v>0</v>
          </cell>
          <cell r="O3418">
            <v>3549</v>
          </cell>
        </row>
        <row r="3419">
          <cell r="E3419" t="str">
            <v>50MONTHLYCWASHINGTON PUBLIC EMPLOYEES ASSOCIATION</v>
          </cell>
          <cell r="F3419" t="str">
            <v>50</v>
          </cell>
          <cell r="G3419" t="str">
            <v>Monthly</v>
          </cell>
          <cell r="H3419" t="str">
            <v>C</v>
          </cell>
          <cell r="I3419">
            <v>3549</v>
          </cell>
          <cell r="J3419" t="str">
            <v>Washington Public Employees Association</v>
          </cell>
          <cell r="K3419" t="str">
            <v>per DOP website</v>
          </cell>
          <cell r="L3419">
            <v>41456</v>
          </cell>
          <cell r="M3419">
            <v>29868</v>
          </cell>
          <cell r="N3419" t="b">
            <v>0</v>
          </cell>
          <cell r="O3419">
            <v>3549</v>
          </cell>
        </row>
        <row r="3420">
          <cell r="E3420" t="str">
            <v>50MONTHLYDCOALITION</v>
          </cell>
          <cell r="F3420" t="str">
            <v>50</v>
          </cell>
          <cell r="G3420" t="str">
            <v>Monthly</v>
          </cell>
          <cell r="H3420" t="str">
            <v>D</v>
          </cell>
          <cell r="I3420">
            <v>3631</v>
          </cell>
          <cell r="J3420" t="str">
            <v>Coalition</v>
          </cell>
          <cell r="K3420" t="str">
            <v>per DOP website</v>
          </cell>
          <cell r="L3420">
            <v>41456</v>
          </cell>
          <cell r="M3420">
            <v>42661</v>
          </cell>
          <cell r="N3420" t="b">
            <v>0</v>
          </cell>
          <cell r="O3420">
            <v>3631</v>
          </cell>
        </row>
        <row r="3421">
          <cell r="E3421" t="str">
            <v>50MONTHLYDNON-REPRESENTED STATE EMPLOYEES</v>
          </cell>
          <cell r="F3421" t="str">
            <v>50</v>
          </cell>
          <cell r="G3421" t="str">
            <v>Monthly</v>
          </cell>
          <cell r="H3421" t="str">
            <v>D</v>
          </cell>
          <cell r="I3421">
            <v>3631</v>
          </cell>
          <cell r="J3421" t="str">
            <v>Non-Represented State Employees</v>
          </cell>
          <cell r="K3421" t="str">
            <v>per DOP website</v>
          </cell>
          <cell r="L3421">
            <v>41456</v>
          </cell>
          <cell r="M3421">
            <v>11681</v>
          </cell>
          <cell r="N3421" t="b">
            <v>0</v>
          </cell>
          <cell r="O3421">
            <v>3631</v>
          </cell>
        </row>
        <row r="3422">
          <cell r="E3422" t="str">
            <v>50MONTHLYDTEAMSTERS LOCAL UNION NUMBER 117</v>
          </cell>
          <cell r="F3422" t="str">
            <v>50</v>
          </cell>
          <cell r="G3422" t="str">
            <v>Monthly</v>
          </cell>
          <cell r="H3422" t="str">
            <v>D</v>
          </cell>
          <cell r="I3422">
            <v>3678</v>
          </cell>
          <cell r="J3422" t="str">
            <v>Teamsters Local Union Number 117</v>
          </cell>
          <cell r="K3422" t="str">
            <v>per Noli Benitez 201307</v>
          </cell>
          <cell r="L3422">
            <v>41456</v>
          </cell>
          <cell r="M3422">
            <v>11681</v>
          </cell>
          <cell r="N3422" t="b">
            <v>0</v>
          </cell>
          <cell r="O3422">
            <v>3678</v>
          </cell>
        </row>
        <row r="3423">
          <cell r="E3423" t="str">
            <v>50MONTHLYDWASHINGTON FEDERATION OF STATE EMPLOYEES</v>
          </cell>
          <cell r="F3423" t="str">
            <v>50</v>
          </cell>
          <cell r="G3423" t="str">
            <v>Monthly</v>
          </cell>
          <cell r="H3423" t="str">
            <v>D</v>
          </cell>
          <cell r="I3423">
            <v>3631</v>
          </cell>
          <cell r="J3423" t="str">
            <v>Washington Federation of State Employees</v>
          </cell>
          <cell r="K3423" t="str">
            <v>per DOP website</v>
          </cell>
          <cell r="L3423">
            <v>41456</v>
          </cell>
          <cell r="M3423">
            <v>25605</v>
          </cell>
          <cell r="N3423" t="b">
            <v>0</v>
          </cell>
          <cell r="O3423">
            <v>3631</v>
          </cell>
        </row>
        <row r="3424">
          <cell r="E3424" t="str">
            <v>50MONTHLYDWASHINGTON PUBLIC EMPLOYEES ASSOCIATION</v>
          </cell>
          <cell r="F3424" t="str">
            <v>50</v>
          </cell>
          <cell r="G3424" t="str">
            <v>Monthly</v>
          </cell>
          <cell r="H3424" t="str">
            <v>D</v>
          </cell>
          <cell r="I3424">
            <v>3631</v>
          </cell>
          <cell r="J3424" t="str">
            <v>Washington Public Employees Association</v>
          </cell>
          <cell r="K3424" t="str">
            <v>per DOP website</v>
          </cell>
          <cell r="L3424">
            <v>41456</v>
          </cell>
          <cell r="M3424">
            <v>29869</v>
          </cell>
          <cell r="N3424" t="b">
            <v>0</v>
          </cell>
          <cell r="O3424">
            <v>3631</v>
          </cell>
        </row>
        <row r="3425">
          <cell r="E3425" t="str">
            <v>50MONTHLYECOALITION</v>
          </cell>
          <cell r="F3425" t="str">
            <v>50</v>
          </cell>
          <cell r="G3425" t="str">
            <v>Monthly</v>
          </cell>
          <cell r="H3425" t="str">
            <v>E</v>
          </cell>
          <cell r="I3425">
            <v>3726</v>
          </cell>
          <cell r="J3425" t="str">
            <v>Coalition</v>
          </cell>
          <cell r="K3425" t="str">
            <v>per DOP website</v>
          </cell>
          <cell r="L3425">
            <v>41456</v>
          </cell>
          <cell r="M3425">
            <v>42662</v>
          </cell>
          <cell r="N3425" t="b">
            <v>0</v>
          </cell>
          <cell r="O3425">
            <v>3726</v>
          </cell>
        </row>
        <row r="3426">
          <cell r="E3426" t="str">
            <v>50MONTHLYENON-REPRESENTED STATE EMPLOYEES</v>
          </cell>
          <cell r="F3426" t="str">
            <v>50</v>
          </cell>
          <cell r="G3426" t="str">
            <v>Monthly</v>
          </cell>
          <cell r="H3426" t="str">
            <v>E</v>
          </cell>
          <cell r="I3426">
            <v>3726</v>
          </cell>
          <cell r="J3426" t="str">
            <v>Non-Represented State Employees</v>
          </cell>
          <cell r="K3426" t="str">
            <v>per DOP website</v>
          </cell>
          <cell r="L3426">
            <v>41456</v>
          </cell>
          <cell r="M3426">
            <v>11682</v>
          </cell>
          <cell r="N3426" t="b">
            <v>0</v>
          </cell>
          <cell r="O3426">
            <v>3726</v>
          </cell>
        </row>
        <row r="3427">
          <cell r="E3427" t="str">
            <v>50MONTHLYETEAMSTERS LOCAL UNION NUMBER 117</v>
          </cell>
          <cell r="F3427" t="str">
            <v>50</v>
          </cell>
          <cell r="G3427" t="str">
            <v>Monthly</v>
          </cell>
          <cell r="H3427" t="str">
            <v>E</v>
          </cell>
          <cell r="I3427">
            <v>3774</v>
          </cell>
          <cell r="J3427" t="str">
            <v>Teamsters Local Union Number 117</v>
          </cell>
          <cell r="K3427" t="str">
            <v>per Noli Benitez 201307</v>
          </cell>
          <cell r="L3427">
            <v>41456</v>
          </cell>
          <cell r="M3427">
            <v>11682</v>
          </cell>
          <cell r="N3427" t="b">
            <v>0</v>
          </cell>
          <cell r="O3427">
            <v>3774</v>
          </cell>
        </row>
        <row r="3428">
          <cell r="E3428" t="str">
            <v>50MONTHLYEWASHINGTON FEDERATION OF STATE EMPLOYEES</v>
          </cell>
          <cell r="F3428" t="str">
            <v>50</v>
          </cell>
          <cell r="G3428" t="str">
            <v>Monthly</v>
          </cell>
          <cell r="H3428" t="str">
            <v>E</v>
          </cell>
          <cell r="I3428">
            <v>3726</v>
          </cell>
          <cell r="J3428" t="str">
            <v>Washington Federation of State Employees</v>
          </cell>
          <cell r="K3428" t="str">
            <v>per DOP website</v>
          </cell>
          <cell r="L3428">
            <v>41456</v>
          </cell>
          <cell r="M3428">
            <v>25606</v>
          </cell>
          <cell r="N3428" t="b">
            <v>0</v>
          </cell>
          <cell r="O3428">
            <v>3726</v>
          </cell>
        </row>
        <row r="3429">
          <cell r="E3429" t="str">
            <v>50MONTHLYEWASHINGTON PUBLIC EMPLOYEES ASSOCIATION</v>
          </cell>
          <cell r="F3429" t="str">
            <v>50</v>
          </cell>
          <cell r="G3429" t="str">
            <v>Monthly</v>
          </cell>
          <cell r="H3429" t="str">
            <v>E</v>
          </cell>
          <cell r="I3429">
            <v>3726</v>
          </cell>
          <cell r="J3429" t="str">
            <v>Washington Public Employees Association</v>
          </cell>
          <cell r="K3429" t="str">
            <v>per DOP website</v>
          </cell>
          <cell r="L3429">
            <v>41456</v>
          </cell>
          <cell r="M3429">
            <v>29870</v>
          </cell>
          <cell r="N3429" t="b">
            <v>0</v>
          </cell>
          <cell r="O3429">
            <v>3726</v>
          </cell>
        </row>
        <row r="3430">
          <cell r="E3430" t="str">
            <v>50MONTHLYFCOALITION</v>
          </cell>
          <cell r="F3430" t="str">
            <v>50</v>
          </cell>
          <cell r="G3430" t="str">
            <v>Monthly</v>
          </cell>
          <cell r="H3430" t="str">
            <v>F</v>
          </cell>
          <cell r="I3430">
            <v>3819</v>
          </cell>
          <cell r="J3430" t="str">
            <v>Coalition</v>
          </cell>
          <cell r="K3430" t="str">
            <v>per DOP website</v>
          </cell>
          <cell r="L3430">
            <v>41456</v>
          </cell>
          <cell r="M3430">
            <v>42663</v>
          </cell>
          <cell r="N3430" t="b">
            <v>0</v>
          </cell>
          <cell r="O3430">
            <v>3819</v>
          </cell>
        </row>
        <row r="3431">
          <cell r="E3431" t="str">
            <v>50MONTHLYFNON-REPRESENTED STATE EMPLOYEES</v>
          </cell>
          <cell r="F3431" t="str">
            <v>50</v>
          </cell>
          <cell r="G3431" t="str">
            <v>Monthly</v>
          </cell>
          <cell r="H3431" t="str">
            <v>F</v>
          </cell>
          <cell r="I3431">
            <v>3819</v>
          </cell>
          <cell r="J3431" t="str">
            <v>Non-Represented State Employees</v>
          </cell>
          <cell r="K3431" t="str">
            <v>per DOP website</v>
          </cell>
          <cell r="L3431">
            <v>41456</v>
          </cell>
          <cell r="M3431">
            <v>11683</v>
          </cell>
          <cell r="N3431" t="b">
            <v>0</v>
          </cell>
          <cell r="O3431">
            <v>3819</v>
          </cell>
        </row>
        <row r="3432">
          <cell r="E3432" t="str">
            <v>50MONTHLYFTEAMSTERS LOCAL UNION NUMBER 117</v>
          </cell>
          <cell r="F3432" t="str">
            <v>50</v>
          </cell>
          <cell r="G3432" t="str">
            <v>Monthly</v>
          </cell>
          <cell r="H3432" t="str">
            <v>F</v>
          </cell>
          <cell r="I3432">
            <v>3869</v>
          </cell>
          <cell r="J3432" t="str">
            <v>Teamsters Local Union Number 117</v>
          </cell>
          <cell r="K3432" t="str">
            <v>per Noli Benitez 201307</v>
          </cell>
          <cell r="L3432">
            <v>41456</v>
          </cell>
          <cell r="M3432">
            <v>11683</v>
          </cell>
          <cell r="N3432" t="b">
            <v>0</v>
          </cell>
          <cell r="O3432">
            <v>3869</v>
          </cell>
        </row>
        <row r="3433">
          <cell r="E3433" t="str">
            <v>50MONTHLYFWASHINGTON FEDERATION OF STATE EMPLOYEES</v>
          </cell>
          <cell r="F3433" t="str">
            <v>50</v>
          </cell>
          <cell r="G3433" t="str">
            <v>Monthly</v>
          </cell>
          <cell r="H3433" t="str">
            <v>F</v>
          </cell>
          <cell r="I3433">
            <v>3819</v>
          </cell>
          <cell r="J3433" t="str">
            <v>Washington Federation of State Employees</v>
          </cell>
          <cell r="K3433" t="str">
            <v>per DOP website</v>
          </cell>
          <cell r="L3433">
            <v>41456</v>
          </cell>
          <cell r="M3433">
            <v>25607</v>
          </cell>
          <cell r="N3433" t="b">
            <v>0</v>
          </cell>
          <cell r="O3433">
            <v>3819</v>
          </cell>
        </row>
        <row r="3434">
          <cell r="E3434" t="str">
            <v>50MONTHLYFWASHINGTON PUBLIC EMPLOYEES ASSOCIATION</v>
          </cell>
          <cell r="F3434" t="str">
            <v>50</v>
          </cell>
          <cell r="G3434" t="str">
            <v>Monthly</v>
          </cell>
          <cell r="H3434" t="str">
            <v>F</v>
          </cell>
          <cell r="I3434">
            <v>3819</v>
          </cell>
          <cell r="J3434" t="str">
            <v>Washington Public Employees Association</v>
          </cell>
          <cell r="K3434" t="str">
            <v>per DOP website</v>
          </cell>
          <cell r="L3434">
            <v>41456</v>
          </cell>
          <cell r="M3434">
            <v>29871</v>
          </cell>
          <cell r="N3434" t="b">
            <v>0</v>
          </cell>
          <cell r="O3434">
            <v>3819</v>
          </cell>
        </row>
        <row r="3435">
          <cell r="E3435" t="str">
            <v>50MONTHLYGCOALITION</v>
          </cell>
          <cell r="F3435" t="str">
            <v>50</v>
          </cell>
          <cell r="G3435" t="str">
            <v>Monthly</v>
          </cell>
          <cell r="H3435" t="str">
            <v>G</v>
          </cell>
          <cell r="I3435">
            <v>3918</v>
          </cell>
          <cell r="J3435" t="str">
            <v>Coalition</v>
          </cell>
          <cell r="K3435" t="str">
            <v>per DOP website</v>
          </cell>
          <cell r="L3435">
            <v>41456</v>
          </cell>
          <cell r="M3435">
            <v>42664</v>
          </cell>
          <cell r="N3435" t="b">
            <v>0</v>
          </cell>
          <cell r="O3435">
            <v>3918</v>
          </cell>
        </row>
        <row r="3436">
          <cell r="E3436" t="str">
            <v>50MONTHLYGNON-REPRESENTED STATE EMPLOYEES</v>
          </cell>
          <cell r="F3436" t="str">
            <v>50</v>
          </cell>
          <cell r="G3436" t="str">
            <v>Monthly</v>
          </cell>
          <cell r="H3436" t="str">
            <v>G</v>
          </cell>
          <cell r="I3436">
            <v>3918</v>
          </cell>
          <cell r="J3436" t="str">
            <v>Non-Represented State Employees</v>
          </cell>
          <cell r="K3436" t="str">
            <v>per DOP website</v>
          </cell>
          <cell r="L3436">
            <v>41456</v>
          </cell>
          <cell r="M3436">
            <v>11684</v>
          </cell>
          <cell r="N3436" t="b">
            <v>0</v>
          </cell>
          <cell r="O3436">
            <v>3918</v>
          </cell>
        </row>
        <row r="3437">
          <cell r="E3437" t="str">
            <v>50MONTHLYGTEAMSTERS LOCAL UNION NUMBER 117</v>
          </cell>
          <cell r="F3437" t="str">
            <v>50</v>
          </cell>
          <cell r="G3437" t="str">
            <v>Monthly</v>
          </cell>
          <cell r="H3437" t="str">
            <v>G</v>
          </cell>
          <cell r="I3437">
            <v>3968</v>
          </cell>
          <cell r="J3437" t="str">
            <v>Teamsters Local Union Number 117</v>
          </cell>
          <cell r="K3437" t="str">
            <v>per Noli Benitez 201307</v>
          </cell>
          <cell r="L3437">
            <v>41456</v>
          </cell>
          <cell r="M3437">
            <v>11684</v>
          </cell>
          <cell r="N3437" t="b">
            <v>0</v>
          </cell>
          <cell r="O3437">
            <v>3968</v>
          </cell>
        </row>
        <row r="3438">
          <cell r="E3438" t="str">
            <v>50MONTHLYGWASHINGTON FEDERATION OF STATE EMPLOYEES</v>
          </cell>
          <cell r="F3438" t="str">
            <v>50</v>
          </cell>
          <cell r="G3438" t="str">
            <v>Monthly</v>
          </cell>
          <cell r="H3438" t="str">
            <v>G</v>
          </cell>
          <cell r="I3438">
            <v>3918</v>
          </cell>
          <cell r="J3438" t="str">
            <v>Washington Federation of State Employees</v>
          </cell>
          <cell r="K3438" t="str">
            <v>per DOP website</v>
          </cell>
          <cell r="L3438">
            <v>41456</v>
          </cell>
          <cell r="M3438">
            <v>25608</v>
          </cell>
          <cell r="N3438" t="b">
            <v>0</v>
          </cell>
          <cell r="O3438">
            <v>3918</v>
          </cell>
        </row>
        <row r="3439">
          <cell r="E3439" t="str">
            <v>50MONTHLYGWASHINGTON PUBLIC EMPLOYEES ASSOCIATION</v>
          </cell>
          <cell r="F3439" t="str">
            <v>50</v>
          </cell>
          <cell r="G3439" t="str">
            <v>Monthly</v>
          </cell>
          <cell r="H3439" t="str">
            <v>G</v>
          </cell>
          <cell r="I3439">
            <v>3918</v>
          </cell>
          <cell r="J3439" t="str">
            <v>Washington Public Employees Association</v>
          </cell>
          <cell r="K3439" t="str">
            <v>per DOP website</v>
          </cell>
          <cell r="L3439">
            <v>41456</v>
          </cell>
          <cell r="M3439">
            <v>29872</v>
          </cell>
          <cell r="N3439" t="b">
            <v>0</v>
          </cell>
          <cell r="O3439">
            <v>3918</v>
          </cell>
        </row>
        <row r="3440">
          <cell r="E3440" t="str">
            <v>50MONTHLYHCOALITION</v>
          </cell>
          <cell r="F3440" t="str">
            <v>50</v>
          </cell>
          <cell r="G3440" t="str">
            <v>Monthly</v>
          </cell>
          <cell r="H3440" t="str">
            <v>H</v>
          </cell>
          <cell r="I3440">
            <v>4014</v>
          </cell>
          <cell r="J3440" t="str">
            <v>Coalition</v>
          </cell>
          <cell r="K3440" t="str">
            <v>per DOP website</v>
          </cell>
          <cell r="L3440">
            <v>41456</v>
          </cell>
          <cell r="M3440">
            <v>42665</v>
          </cell>
          <cell r="N3440" t="b">
            <v>0</v>
          </cell>
          <cell r="O3440">
            <v>4014</v>
          </cell>
        </row>
        <row r="3441">
          <cell r="E3441" t="str">
            <v>50MONTHLYHNON-REPRESENTED STATE EMPLOYEES</v>
          </cell>
          <cell r="F3441" t="str">
            <v>50</v>
          </cell>
          <cell r="G3441" t="str">
            <v>Monthly</v>
          </cell>
          <cell r="H3441" t="str">
            <v>H</v>
          </cell>
          <cell r="I3441">
            <v>4014</v>
          </cell>
          <cell r="J3441" t="str">
            <v>Non-Represented State Employees</v>
          </cell>
          <cell r="K3441" t="str">
            <v>per DOP website</v>
          </cell>
          <cell r="L3441">
            <v>41456</v>
          </cell>
          <cell r="M3441">
            <v>11685</v>
          </cell>
          <cell r="N3441" t="b">
            <v>0</v>
          </cell>
          <cell r="O3441">
            <v>4014</v>
          </cell>
        </row>
        <row r="3442">
          <cell r="E3442" t="str">
            <v>50MONTHLYHTEAMSTERS LOCAL UNION NUMBER 117</v>
          </cell>
          <cell r="F3442" t="str">
            <v>50</v>
          </cell>
          <cell r="G3442" t="str">
            <v>Monthly</v>
          </cell>
          <cell r="H3442" t="str">
            <v>H</v>
          </cell>
          <cell r="I3442">
            <v>4066</v>
          </cell>
          <cell r="J3442" t="str">
            <v>Teamsters Local Union Number 117</v>
          </cell>
          <cell r="K3442" t="str">
            <v>per Noli Benitez 201307</v>
          </cell>
          <cell r="L3442">
            <v>41456</v>
          </cell>
          <cell r="M3442">
            <v>11685</v>
          </cell>
          <cell r="N3442" t="b">
            <v>0</v>
          </cell>
          <cell r="O3442">
            <v>4066</v>
          </cell>
        </row>
        <row r="3443">
          <cell r="E3443" t="str">
            <v>50MONTHLYHWASHINGTON FEDERATION OF STATE EMPLOYEES</v>
          </cell>
          <cell r="F3443" t="str">
            <v>50</v>
          </cell>
          <cell r="G3443" t="str">
            <v>Monthly</v>
          </cell>
          <cell r="H3443" t="str">
            <v>H</v>
          </cell>
          <cell r="I3443">
            <v>4014</v>
          </cell>
          <cell r="J3443" t="str">
            <v>Washington Federation of State Employees</v>
          </cell>
          <cell r="K3443" t="str">
            <v>per DOP website</v>
          </cell>
          <cell r="L3443">
            <v>41456</v>
          </cell>
          <cell r="M3443">
            <v>25609</v>
          </cell>
          <cell r="N3443" t="b">
            <v>0</v>
          </cell>
          <cell r="O3443">
            <v>4014</v>
          </cell>
        </row>
        <row r="3444">
          <cell r="E3444" t="str">
            <v>50MONTHLYHWASHINGTON PUBLIC EMPLOYEES ASSOCIATION</v>
          </cell>
          <cell r="F3444" t="str">
            <v>50</v>
          </cell>
          <cell r="G3444" t="str">
            <v>Monthly</v>
          </cell>
          <cell r="H3444" t="str">
            <v>H</v>
          </cell>
          <cell r="I3444">
            <v>4014</v>
          </cell>
          <cell r="J3444" t="str">
            <v>Washington Public Employees Association</v>
          </cell>
          <cell r="K3444" t="str">
            <v>per DOP website</v>
          </cell>
          <cell r="L3444">
            <v>41456</v>
          </cell>
          <cell r="M3444">
            <v>29873</v>
          </cell>
          <cell r="N3444" t="b">
            <v>0</v>
          </cell>
          <cell r="O3444">
            <v>4014</v>
          </cell>
        </row>
        <row r="3445">
          <cell r="E3445" t="str">
            <v>50MONTHLYICOALITION</v>
          </cell>
          <cell r="F3445" t="str">
            <v>50</v>
          </cell>
          <cell r="G3445" t="str">
            <v>Monthly</v>
          </cell>
          <cell r="H3445" t="str">
            <v>I</v>
          </cell>
          <cell r="I3445">
            <v>4114</v>
          </cell>
          <cell r="J3445" t="str">
            <v>Coalition</v>
          </cell>
          <cell r="K3445" t="str">
            <v>per DOP website</v>
          </cell>
          <cell r="L3445">
            <v>41456</v>
          </cell>
          <cell r="M3445">
            <v>42666</v>
          </cell>
          <cell r="N3445" t="b">
            <v>0</v>
          </cell>
          <cell r="O3445">
            <v>4114</v>
          </cell>
        </row>
        <row r="3446">
          <cell r="E3446" t="str">
            <v>50MONTHLYINON-REPRESENTED STATE EMPLOYEES</v>
          </cell>
          <cell r="F3446" t="str">
            <v>50</v>
          </cell>
          <cell r="G3446" t="str">
            <v>Monthly</v>
          </cell>
          <cell r="H3446" t="str">
            <v>I</v>
          </cell>
          <cell r="I3446">
            <v>4114</v>
          </cell>
          <cell r="J3446" t="str">
            <v>Non-Represented State Employees</v>
          </cell>
          <cell r="K3446" t="str">
            <v>per DOP website</v>
          </cell>
          <cell r="L3446">
            <v>41456</v>
          </cell>
          <cell r="M3446">
            <v>11686</v>
          </cell>
          <cell r="N3446" t="b">
            <v>0</v>
          </cell>
          <cell r="O3446">
            <v>4114</v>
          </cell>
        </row>
        <row r="3447">
          <cell r="E3447" t="str">
            <v>50MONTHLYITEAMSTERS LOCAL UNION NUMBER 117</v>
          </cell>
          <cell r="F3447" t="str">
            <v>50</v>
          </cell>
          <cell r="G3447" t="str">
            <v>Monthly</v>
          </cell>
          <cell r="H3447" t="str">
            <v>I</v>
          </cell>
          <cell r="I3447">
            <v>4167</v>
          </cell>
          <cell r="J3447" t="str">
            <v>Teamsters Local Union Number 117</v>
          </cell>
          <cell r="K3447" t="str">
            <v>per Noli Benitez 201307</v>
          </cell>
          <cell r="L3447">
            <v>41456</v>
          </cell>
          <cell r="M3447">
            <v>11686</v>
          </cell>
          <cell r="N3447" t="b">
            <v>0</v>
          </cell>
          <cell r="O3447">
            <v>4167</v>
          </cell>
        </row>
        <row r="3448">
          <cell r="E3448" t="str">
            <v>50MONTHLYIWASHINGTON FEDERATION OF STATE EMPLOYEES</v>
          </cell>
          <cell r="F3448" t="str">
            <v>50</v>
          </cell>
          <cell r="G3448" t="str">
            <v>Monthly</v>
          </cell>
          <cell r="H3448" t="str">
            <v>I</v>
          </cell>
          <cell r="I3448">
            <v>4114</v>
          </cell>
          <cell r="J3448" t="str">
            <v>Washington Federation of State Employees</v>
          </cell>
          <cell r="K3448" t="str">
            <v>per DOP website</v>
          </cell>
          <cell r="L3448">
            <v>41456</v>
          </cell>
          <cell r="M3448">
            <v>25610</v>
          </cell>
          <cell r="N3448" t="b">
            <v>0</v>
          </cell>
          <cell r="O3448">
            <v>4114</v>
          </cell>
        </row>
        <row r="3449">
          <cell r="E3449" t="str">
            <v>50MONTHLYIWASHINGTON PUBLIC EMPLOYEES ASSOCIATION</v>
          </cell>
          <cell r="F3449" t="str">
            <v>50</v>
          </cell>
          <cell r="G3449" t="str">
            <v>Monthly</v>
          </cell>
          <cell r="H3449" t="str">
            <v>I</v>
          </cell>
          <cell r="I3449">
            <v>4114</v>
          </cell>
          <cell r="J3449" t="str">
            <v>Washington Public Employees Association</v>
          </cell>
          <cell r="K3449" t="str">
            <v>per DOP website</v>
          </cell>
          <cell r="L3449">
            <v>41456</v>
          </cell>
          <cell r="M3449">
            <v>29874</v>
          </cell>
          <cell r="N3449" t="b">
            <v>0</v>
          </cell>
          <cell r="O3449">
            <v>4114</v>
          </cell>
        </row>
        <row r="3450">
          <cell r="E3450" t="str">
            <v>50MONTHLYJCOALITION</v>
          </cell>
          <cell r="F3450" t="str">
            <v>50</v>
          </cell>
          <cell r="G3450" t="str">
            <v>Monthly</v>
          </cell>
          <cell r="H3450" t="str">
            <v>J</v>
          </cell>
          <cell r="I3450">
            <v>4214</v>
          </cell>
          <cell r="J3450" t="str">
            <v>Coalition</v>
          </cell>
          <cell r="K3450" t="str">
            <v>per DOP website</v>
          </cell>
          <cell r="L3450">
            <v>41456</v>
          </cell>
          <cell r="M3450">
            <v>42667</v>
          </cell>
          <cell r="N3450" t="b">
            <v>0</v>
          </cell>
          <cell r="O3450">
            <v>4214</v>
          </cell>
        </row>
        <row r="3451">
          <cell r="E3451" t="str">
            <v>50MONTHLYJNON-REPRESENTED STATE EMPLOYEES</v>
          </cell>
          <cell r="F3451" t="str">
            <v>50</v>
          </cell>
          <cell r="G3451" t="str">
            <v>Monthly</v>
          </cell>
          <cell r="H3451" t="str">
            <v>J</v>
          </cell>
          <cell r="I3451">
            <v>4214</v>
          </cell>
          <cell r="J3451" t="str">
            <v>Non-Represented State Employees</v>
          </cell>
          <cell r="K3451" t="str">
            <v>per DOP website</v>
          </cell>
          <cell r="L3451">
            <v>41456</v>
          </cell>
          <cell r="M3451">
            <v>11687</v>
          </cell>
          <cell r="N3451" t="b">
            <v>0</v>
          </cell>
          <cell r="O3451">
            <v>4214</v>
          </cell>
        </row>
        <row r="3452">
          <cell r="E3452" t="str">
            <v>50MONTHLYJTEAMSTERS LOCAL UNION NUMBER 117</v>
          </cell>
          <cell r="F3452" t="str">
            <v>50</v>
          </cell>
          <cell r="G3452" t="str">
            <v>Monthly</v>
          </cell>
          <cell r="H3452" t="str">
            <v>J</v>
          </cell>
          <cell r="I3452">
            <v>4268</v>
          </cell>
          <cell r="J3452" t="str">
            <v>Teamsters Local Union Number 117</v>
          </cell>
          <cell r="K3452" t="str">
            <v>per Noli Benitez 201307</v>
          </cell>
          <cell r="L3452">
            <v>41456</v>
          </cell>
          <cell r="M3452">
            <v>11687</v>
          </cell>
          <cell r="N3452" t="b">
            <v>0</v>
          </cell>
          <cell r="O3452">
            <v>4268</v>
          </cell>
        </row>
        <row r="3453">
          <cell r="E3453" t="str">
            <v>50MONTHLYJWASHINGTON FEDERATION OF STATE EMPLOYEES</v>
          </cell>
          <cell r="F3453" t="str">
            <v>50</v>
          </cell>
          <cell r="G3453" t="str">
            <v>Monthly</v>
          </cell>
          <cell r="H3453" t="str">
            <v>J</v>
          </cell>
          <cell r="I3453">
            <v>4214</v>
          </cell>
          <cell r="J3453" t="str">
            <v>Washington Federation of State Employees</v>
          </cell>
          <cell r="K3453" t="str">
            <v>per DOP website</v>
          </cell>
          <cell r="L3453">
            <v>41456</v>
          </cell>
          <cell r="M3453">
            <v>25611</v>
          </cell>
          <cell r="N3453" t="b">
            <v>0</v>
          </cell>
          <cell r="O3453">
            <v>4214</v>
          </cell>
        </row>
        <row r="3454">
          <cell r="E3454" t="str">
            <v>50MONTHLYJWASHINGTON PUBLIC EMPLOYEES ASSOCIATION</v>
          </cell>
          <cell r="F3454" t="str">
            <v>50</v>
          </cell>
          <cell r="G3454" t="str">
            <v>Monthly</v>
          </cell>
          <cell r="H3454" t="str">
            <v>J</v>
          </cell>
          <cell r="I3454">
            <v>4214</v>
          </cell>
          <cell r="J3454" t="str">
            <v>Washington Public Employees Association</v>
          </cell>
          <cell r="K3454" t="str">
            <v>per DOP website</v>
          </cell>
          <cell r="L3454">
            <v>41456</v>
          </cell>
          <cell r="M3454">
            <v>29875</v>
          </cell>
          <cell r="N3454" t="b">
            <v>0</v>
          </cell>
          <cell r="O3454">
            <v>4214</v>
          </cell>
        </row>
        <row r="3455">
          <cell r="E3455" t="str">
            <v>50MONTHLYKCOALITION</v>
          </cell>
          <cell r="F3455" t="str">
            <v>50</v>
          </cell>
          <cell r="G3455" t="str">
            <v>Monthly</v>
          </cell>
          <cell r="H3455" t="str">
            <v>K</v>
          </cell>
          <cell r="I3455">
            <v>4322</v>
          </cell>
          <cell r="J3455" t="str">
            <v>Coalition</v>
          </cell>
          <cell r="K3455" t="str">
            <v>per DOP website</v>
          </cell>
          <cell r="L3455">
            <v>41456</v>
          </cell>
          <cell r="M3455">
            <v>42668</v>
          </cell>
          <cell r="N3455" t="b">
            <v>0</v>
          </cell>
          <cell r="O3455">
            <v>4322</v>
          </cell>
        </row>
        <row r="3456">
          <cell r="E3456" t="str">
            <v>50MONTHLYKNON-REPRESENTED STATE EMPLOYEES</v>
          </cell>
          <cell r="F3456" t="str">
            <v>50</v>
          </cell>
          <cell r="G3456" t="str">
            <v>Monthly</v>
          </cell>
          <cell r="H3456" t="str">
            <v>K</v>
          </cell>
          <cell r="I3456">
            <v>4322</v>
          </cell>
          <cell r="J3456" t="str">
            <v>Non-Represented State Employees</v>
          </cell>
          <cell r="K3456" t="str">
            <v>per DOP website</v>
          </cell>
          <cell r="L3456">
            <v>41456</v>
          </cell>
          <cell r="M3456">
            <v>11688</v>
          </cell>
          <cell r="N3456" t="b">
            <v>0</v>
          </cell>
          <cell r="O3456">
            <v>4322</v>
          </cell>
        </row>
        <row r="3457">
          <cell r="E3457" t="str">
            <v>50MONTHLYKTEAMSTERS LOCAL UNION NUMBER 117</v>
          </cell>
          <cell r="F3457" t="str">
            <v>50</v>
          </cell>
          <cell r="G3457" t="str">
            <v>Monthly</v>
          </cell>
          <cell r="H3457" t="str">
            <v>K</v>
          </cell>
          <cell r="I3457">
            <v>4377</v>
          </cell>
          <cell r="J3457" t="str">
            <v>Teamsters Local Union Number 117</v>
          </cell>
          <cell r="K3457" t="str">
            <v>per Noli Benitez 201307</v>
          </cell>
          <cell r="L3457">
            <v>41456</v>
          </cell>
          <cell r="M3457">
            <v>11688</v>
          </cell>
          <cell r="N3457" t="b">
            <v>0</v>
          </cell>
          <cell r="O3457">
            <v>4377</v>
          </cell>
        </row>
        <row r="3458">
          <cell r="E3458" t="str">
            <v>50MONTHLYKWASHINGTON FEDERATION OF STATE EMPLOYEES</v>
          </cell>
          <cell r="F3458" t="str">
            <v>50</v>
          </cell>
          <cell r="G3458" t="str">
            <v>Monthly</v>
          </cell>
          <cell r="H3458" t="str">
            <v>K</v>
          </cell>
          <cell r="I3458">
            <v>4322</v>
          </cell>
          <cell r="J3458" t="str">
            <v>Washington Federation of State Employees</v>
          </cell>
          <cell r="K3458" t="str">
            <v>per DOP website</v>
          </cell>
          <cell r="L3458">
            <v>41456</v>
          </cell>
          <cell r="M3458">
            <v>25612</v>
          </cell>
          <cell r="N3458" t="b">
            <v>0</v>
          </cell>
          <cell r="O3458">
            <v>4322</v>
          </cell>
        </row>
        <row r="3459">
          <cell r="E3459" t="str">
            <v>50MONTHLYKWASHINGTON PUBLIC EMPLOYEES ASSOCIATION</v>
          </cell>
          <cell r="F3459" t="str">
            <v>50</v>
          </cell>
          <cell r="G3459" t="str">
            <v>Monthly</v>
          </cell>
          <cell r="H3459" t="str">
            <v>K</v>
          </cell>
          <cell r="I3459">
            <v>4322</v>
          </cell>
          <cell r="J3459" t="str">
            <v>Washington Public Employees Association</v>
          </cell>
          <cell r="K3459" t="str">
            <v>per DOP website</v>
          </cell>
          <cell r="L3459">
            <v>41456</v>
          </cell>
          <cell r="M3459">
            <v>29876</v>
          </cell>
          <cell r="N3459" t="b">
            <v>0</v>
          </cell>
          <cell r="O3459">
            <v>4322</v>
          </cell>
        </row>
        <row r="3460">
          <cell r="E3460" t="str">
            <v>50MONTHLYLCOALITION</v>
          </cell>
          <cell r="F3460" t="str">
            <v>50</v>
          </cell>
          <cell r="G3460" t="str">
            <v>Monthly</v>
          </cell>
          <cell r="H3460" t="str">
            <v>L</v>
          </cell>
          <cell r="I3460">
            <v>4429</v>
          </cell>
          <cell r="J3460" t="str">
            <v>Coalition</v>
          </cell>
          <cell r="K3460" t="str">
            <v>per DOP website</v>
          </cell>
          <cell r="L3460">
            <v>41456</v>
          </cell>
          <cell r="M3460">
            <v>42669</v>
          </cell>
          <cell r="N3460" t="b">
            <v>0</v>
          </cell>
          <cell r="O3460">
            <v>4429</v>
          </cell>
        </row>
        <row r="3461">
          <cell r="E3461" t="str">
            <v>50MONTHLYLNON-REPRESENTED STATE EMPLOYEES</v>
          </cell>
          <cell r="F3461" t="str">
            <v>50</v>
          </cell>
          <cell r="G3461" t="str">
            <v>Monthly</v>
          </cell>
          <cell r="H3461" t="str">
            <v>L</v>
          </cell>
          <cell r="I3461">
            <v>4429</v>
          </cell>
          <cell r="J3461" t="str">
            <v>Non-Represented State Employees</v>
          </cell>
          <cell r="K3461" t="str">
            <v>per DOP website</v>
          </cell>
          <cell r="L3461">
            <v>41456</v>
          </cell>
          <cell r="M3461">
            <v>11689</v>
          </cell>
          <cell r="N3461" t="b">
            <v>0</v>
          </cell>
          <cell r="O3461">
            <v>4429</v>
          </cell>
        </row>
        <row r="3462">
          <cell r="E3462" t="str">
            <v>50MONTHLYLTEAMSTERS LOCAL UNION NUMBER 117</v>
          </cell>
          <cell r="F3462" t="str">
            <v>50</v>
          </cell>
          <cell r="G3462" t="str">
            <v>Monthly</v>
          </cell>
          <cell r="H3462" t="str">
            <v>L</v>
          </cell>
          <cell r="I3462">
            <v>4485</v>
          </cell>
          <cell r="J3462" t="str">
            <v>Teamsters Local Union Number 117</v>
          </cell>
          <cell r="K3462" t="str">
            <v>per Noli Benitez 201307</v>
          </cell>
          <cell r="L3462">
            <v>41456</v>
          </cell>
          <cell r="M3462">
            <v>11689</v>
          </cell>
          <cell r="N3462" t="b">
            <v>0</v>
          </cell>
          <cell r="O3462">
            <v>4485</v>
          </cell>
        </row>
        <row r="3463">
          <cell r="E3463" t="str">
            <v>50MONTHLYLWASHINGTON FEDERATION OF STATE EMPLOYEES</v>
          </cell>
          <cell r="F3463" t="str">
            <v>50</v>
          </cell>
          <cell r="G3463" t="str">
            <v>Monthly</v>
          </cell>
          <cell r="H3463" t="str">
            <v>L</v>
          </cell>
          <cell r="I3463">
            <v>4429</v>
          </cell>
          <cell r="J3463" t="str">
            <v>Washington Federation of State Employees</v>
          </cell>
          <cell r="K3463" t="str">
            <v>per DOP website</v>
          </cell>
          <cell r="L3463">
            <v>41456</v>
          </cell>
          <cell r="M3463">
            <v>25613</v>
          </cell>
          <cell r="N3463" t="b">
            <v>0</v>
          </cell>
          <cell r="O3463">
            <v>4429</v>
          </cell>
        </row>
        <row r="3464">
          <cell r="E3464" t="str">
            <v>50MONTHLYLWASHINGTON PUBLIC EMPLOYEES ASSOCIATION</v>
          </cell>
          <cell r="F3464" t="str">
            <v>50</v>
          </cell>
          <cell r="G3464" t="str">
            <v>Monthly</v>
          </cell>
          <cell r="H3464" t="str">
            <v>L</v>
          </cell>
          <cell r="I3464">
            <v>4429</v>
          </cell>
          <cell r="J3464" t="str">
            <v>Washington Public Employees Association</v>
          </cell>
          <cell r="K3464" t="str">
            <v>per DOP website</v>
          </cell>
          <cell r="L3464">
            <v>41456</v>
          </cell>
          <cell r="M3464">
            <v>29877</v>
          </cell>
          <cell r="N3464" t="b">
            <v>0</v>
          </cell>
          <cell r="O3464">
            <v>4429</v>
          </cell>
        </row>
        <row r="3465">
          <cell r="E3465" t="str">
            <v>50MONTHLYMCOALITION</v>
          </cell>
          <cell r="F3465" t="str">
            <v>50</v>
          </cell>
          <cell r="G3465" t="str">
            <v>Monthly</v>
          </cell>
          <cell r="H3465" t="str">
            <v>M</v>
          </cell>
          <cell r="I3465">
            <v>4542</v>
          </cell>
          <cell r="J3465" t="str">
            <v>Coalition</v>
          </cell>
          <cell r="K3465" t="str">
            <v>per DOP website</v>
          </cell>
          <cell r="L3465">
            <v>41456</v>
          </cell>
          <cell r="M3465">
            <v>42670</v>
          </cell>
          <cell r="N3465" t="b">
            <v>0</v>
          </cell>
          <cell r="O3465">
            <v>4542</v>
          </cell>
        </row>
        <row r="3466">
          <cell r="E3466" t="str">
            <v>50MONTHLYMNON-REPRESENTED STATE EMPLOYEES</v>
          </cell>
          <cell r="F3466" t="str">
            <v>50</v>
          </cell>
          <cell r="G3466" t="str">
            <v>Monthly</v>
          </cell>
          <cell r="H3466" t="str">
            <v>M</v>
          </cell>
          <cell r="I3466">
            <v>4542</v>
          </cell>
          <cell r="J3466" t="str">
            <v>Non-Represented State Employees</v>
          </cell>
          <cell r="K3466" t="str">
            <v>per DOP website</v>
          </cell>
          <cell r="L3466">
            <v>41456</v>
          </cell>
          <cell r="M3466">
            <v>11690</v>
          </cell>
          <cell r="N3466" t="b">
            <v>0</v>
          </cell>
          <cell r="O3466">
            <v>4542</v>
          </cell>
        </row>
        <row r="3467">
          <cell r="E3467" t="str">
            <v>50MONTHLYMTEAMSTERS LOCAL UNION NUMBER 117</v>
          </cell>
          <cell r="F3467" t="str">
            <v>50</v>
          </cell>
          <cell r="G3467" t="str">
            <v>Monthly</v>
          </cell>
          <cell r="H3467" t="str">
            <v>M</v>
          </cell>
          <cell r="I3467">
            <v>4600</v>
          </cell>
          <cell r="J3467" t="str">
            <v>Teamsters Local Union Number 117</v>
          </cell>
          <cell r="K3467" t="str">
            <v>per Noli Benitez 201307</v>
          </cell>
          <cell r="L3467">
            <v>41456</v>
          </cell>
          <cell r="M3467">
            <v>11690</v>
          </cell>
          <cell r="N3467" t="b">
            <v>0</v>
          </cell>
          <cell r="O3467">
            <v>4600</v>
          </cell>
        </row>
        <row r="3468">
          <cell r="E3468" t="str">
            <v>50MONTHLYMWASHINGTON FEDERATION OF STATE EMPLOYEES</v>
          </cell>
          <cell r="F3468" t="str">
            <v>50</v>
          </cell>
          <cell r="G3468" t="str">
            <v>Monthly</v>
          </cell>
          <cell r="H3468" t="str">
            <v>M</v>
          </cell>
          <cell r="I3468">
            <v>4542</v>
          </cell>
          <cell r="J3468" t="str">
            <v>Washington Federation of State Employees</v>
          </cell>
          <cell r="K3468" t="str">
            <v>per DOP website</v>
          </cell>
          <cell r="L3468">
            <v>41456</v>
          </cell>
          <cell r="M3468">
            <v>25614</v>
          </cell>
          <cell r="N3468" t="b">
            <v>0</v>
          </cell>
          <cell r="O3468">
            <v>4542</v>
          </cell>
        </row>
        <row r="3469">
          <cell r="E3469" t="str">
            <v>50MONTHLYMWASHINGTON PUBLIC EMPLOYEES ASSOCIATION</v>
          </cell>
          <cell r="F3469" t="str">
            <v>50</v>
          </cell>
          <cell r="G3469" t="str">
            <v>Monthly</v>
          </cell>
          <cell r="H3469" t="str">
            <v>M</v>
          </cell>
          <cell r="I3469">
            <v>4542</v>
          </cell>
          <cell r="J3469" t="str">
            <v>Washington Public Employees Association</v>
          </cell>
          <cell r="K3469" t="str">
            <v>per DOP website</v>
          </cell>
          <cell r="L3469">
            <v>41456</v>
          </cell>
          <cell r="M3469">
            <v>29878</v>
          </cell>
          <cell r="N3469" t="b">
            <v>0</v>
          </cell>
          <cell r="O3469">
            <v>4542</v>
          </cell>
        </row>
        <row r="3470">
          <cell r="E3470" t="str">
            <v>50NMONTHLYACOALITION</v>
          </cell>
          <cell r="F3470" t="str">
            <v>50N</v>
          </cell>
          <cell r="G3470" t="str">
            <v>Monthly</v>
          </cell>
          <cell r="H3470" t="str">
            <v>A</v>
          </cell>
          <cell r="I3470">
            <v>3607</v>
          </cell>
          <cell r="J3470" t="str">
            <v>Coalition</v>
          </cell>
          <cell r="K3470" t="str">
            <v>50N1 - per DOP website</v>
          </cell>
          <cell r="L3470">
            <v>41456</v>
          </cell>
          <cell r="M3470">
            <v>20586</v>
          </cell>
          <cell r="N3470" t="b">
            <v>1</v>
          </cell>
          <cell r="O3470">
            <v>3607</v>
          </cell>
        </row>
        <row r="3471">
          <cell r="E3471" t="str">
            <v>50NMONTHLYANON-REPRESENTED STATE EMPLOYEES</v>
          </cell>
          <cell r="F3471" t="str">
            <v>50N</v>
          </cell>
          <cell r="G3471" t="str">
            <v>Monthly</v>
          </cell>
          <cell r="H3471" t="str">
            <v>A</v>
          </cell>
          <cell r="I3471">
            <v>3607</v>
          </cell>
          <cell r="J3471" t="str">
            <v>Non-Represented State Employees</v>
          </cell>
          <cell r="K3471" t="str">
            <v>50N - per DOP website</v>
          </cell>
          <cell r="L3471">
            <v>41456</v>
          </cell>
          <cell r="M3471">
            <v>14790</v>
          </cell>
          <cell r="N3471" t="b">
            <v>1</v>
          </cell>
          <cell r="O3471">
            <v>3607</v>
          </cell>
        </row>
        <row r="3472">
          <cell r="E3472" t="str">
            <v>50NMONTHLYASERVICE EMPLOYEES INTERNATIONAL UNION DISTRICT 1199 NW</v>
          </cell>
          <cell r="F3472" t="str">
            <v>50N</v>
          </cell>
          <cell r="G3472" t="str">
            <v>Monthly</v>
          </cell>
          <cell r="H3472" t="str">
            <v>A</v>
          </cell>
          <cell r="I3472">
            <v>3607</v>
          </cell>
          <cell r="J3472" t="str">
            <v>Service Employees International Union District 1199 NW</v>
          </cell>
          <cell r="K3472" t="str">
            <v>50N1 - per DOP website</v>
          </cell>
          <cell r="L3472">
            <v>41456</v>
          </cell>
          <cell r="M3472">
            <v>16722</v>
          </cell>
          <cell r="N3472" t="b">
            <v>1</v>
          </cell>
          <cell r="O3472">
            <v>3607</v>
          </cell>
        </row>
        <row r="3473">
          <cell r="E3473" t="str">
            <v>50NMONTHLYATEAMSTERS LOCAL UNION NUMBER 117</v>
          </cell>
          <cell r="F3473" t="str">
            <v>50N</v>
          </cell>
          <cell r="G3473" t="str">
            <v>Monthly</v>
          </cell>
          <cell r="H3473" t="str">
            <v>A</v>
          </cell>
          <cell r="I3473">
            <v>3653</v>
          </cell>
          <cell r="J3473" t="str">
            <v>Teamsters Local Union Number 117</v>
          </cell>
          <cell r="K3473" t="str">
            <v>50N2 - per DOP website</v>
          </cell>
          <cell r="L3473">
            <v>41456</v>
          </cell>
          <cell r="M3473">
            <v>22518</v>
          </cell>
          <cell r="N3473" t="b">
            <v>1</v>
          </cell>
          <cell r="O3473">
            <v>3653</v>
          </cell>
        </row>
        <row r="3474">
          <cell r="E3474" t="str">
            <v>50NMONTHLYAWASHINGTON FEDERATION OF STATE EMPLOYEES</v>
          </cell>
          <cell r="F3474" t="str">
            <v>50N</v>
          </cell>
          <cell r="G3474" t="str">
            <v>Monthly</v>
          </cell>
          <cell r="H3474" t="str">
            <v>A</v>
          </cell>
          <cell r="I3474">
            <v>3607</v>
          </cell>
          <cell r="J3474" t="str">
            <v>Washington Federation of State Employees</v>
          </cell>
          <cell r="K3474" t="str">
            <v>50N1 - per DOP website</v>
          </cell>
          <cell r="L3474">
            <v>41456</v>
          </cell>
          <cell r="M3474">
            <v>18654</v>
          </cell>
          <cell r="N3474" t="b">
            <v>1</v>
          </cell>
          <cell r="O3474">
            <v>3607</v>
          </cell>
        </row>
        <row r="3475">
          <cell r="E3475" t="str">
            <v>50NMONTHLYBCOALITION</v>
          </cell>
          <cell r="F3475" t="str">
            <v>50N</v>
          </cell>
          <cell r="G3475" t="str">
            <v>Monthly</v>
          </cell>
          <cell r="H3475" t="str">
            <v>B</v>
          </cell>
          <cell r="I3475">
            <v>3696</v>
          </cell>
          <cell r="J3475" t="str">
            <v>Coalition</v>
          </cell>
          <cell r="K3475" t="str">
            <v>50N1 - per DOP website</v>
          </cell>
          <cell r="L3475">
            <v>41456</v>
          </cell>
          <cell r="M3475">
            <v>20587</v>
          </cell>
          <cell r="N3475" t="b">
            <v>1</v>
          </cell>
          <cell r="O3475">
            <v>3696</v>
          </cell>
        </row>
        <row r="3476">
          <cell r="E3476" t="str">
            <v>50NMONTHLYBNON-REPRESENTED STATE EMPLOYEES</v>
          </cell>
          <cell r="F3476" t="str">
            <v>50N</v>
          </cell>
          <cell r="G3476" t="str">
            <v>Monthly</v>
          </cell>
          <cell r="H3476" t="str">
            <v>B</v>
          </cell>
          <cell r="I3476">
            <v>3696</v>
          </cell>
          <cell r="J3476" t="str">
            <v>Non-Represented State Employees</v>
          </cell>
          <cell r="K3476" t="str">
            <v>50N - per DOP website</v>
          </cell>
          <cell r="L3476">
            <v>41456</v>
          </cell>
          <cell r="M3476">
            <v>14791</v>
          </cell>
          <cell r="N3476" t="b">
            <v>1</v>
          </cell>
          <cell r="O3476">
            <v>3696</v>
          </cell>
        </row>
        <row r="3477">
          <cell r="E3477" t="str">
            <v>50NMONTHLYBSERVICE EMPLOYEES INTERNATIONAL UNION DISTRICT 1199 NW</v>
          </cell>
          <cell r="F3477" t="str">
            <v>50N</v>
          </cell>
          <cell r="G3477" t="str">
            <v>Monthly</v>
          </cell>
          <cell r="H3477" t="str">
            <v>B</v>
          </cell>
          <cell r="I3477">
            <v>3696</v>
          </cell>
          <cell r="J3477" t="str">
            <v>Service Employees International Union District 1199 NW</v>
          </cell>
          <cell r="K3477" t="str">
            <v>50N1 - per DOP website</v>
          </cell>
          <cell r="L3477">
            <v>41456</v>
          </cell>
          <cell r="M3477">
            <v>16723</v>
          </cell>
          <cell r="N3477" t="b">
            <v>1</v>
          </cell>
          <cell r="O3477">
            <v>3696</v>
          </cell>
        </row>
        <row r="3478">
          <cell r="E3478" t="str">
            <v>50NMONTHLYBTEAMSTERS LOCAL UNION NUMBER 117</v>
          </cell>
          <cell r="F3478" t="str">
            <v>50N</v>
          </cell>
          <cell r="G3478" t="str">
            <v>Monthly</v>
          </cell>
          <cell r="H3478" t="str">
            <v>B</v>
          </cell>
          <cell r="I3478">
            <v>3744</v>
          </cell>
          <cell r="J3478" t="str">
            <v>Teamsters Local Union Number 117</v>
          </cell>
          <cell r="K3478" t="str">
            <v>50N2 - per DOP website</v>
          </cell>
          <cell r="L3478">
            <v>41456</v>
          </cell>
          <cell r="M3478">
            <v>22519</v>
          </cell>
          <cell r="N3478" t="b">
            <v>1</v>
          </cell>
          <cell r="O3478">
            <v>3744</v>
          </cell>
        </row>
        <row r="3479">
          <cell r="E3479" t="str">
            <v>50NMONTHLYBWASHINGTON FEDERATION OF STATE EMPLOYEES</v>
          </cell>
          <cell r="F3479" t="str">
            <v>50N</v>
          </cell>
          <cell r="G3479" t="str">
            <v>Monthly</v>
          </cell>
          <cell r="H3479" t="str">
            <v>B</v>
          </cell>
          <cell r="I3479">
            <v>3696</v>
          </cell>
          <cell r="J3479" t="str">
            <v>Washington Federation of State Employees</v>
          </cell>
          <cell r="K3479" t="str">
            <v>50N1 - per DOP website</v>
          </cell>
          <cell r="L3479">
            <v>41456</v>
          </cell>
          <cell r="M3479">
            <v>18655</v>
          </cell>
          <cell r="N3479" t="b">
            <v>1</v>
          </cell>
          <cell r="O3479">
            <v>3696</v>
          </cell>
        </row>
        <row r="3480">
          <cell r="E3480" t="str">
            <v>50NMONTHLYCCOALITION</v>
          </cell>
          <cell r="F3480" t="str">
            <v>50N</v>
          </cell>
          <cell r="G3480" t="str">
            <v>Monthly</v>
          </cell>
          <cell r="H3480" t="str">
            <v>C</v>
          </cell>
          <cell r="I3480">
            <v>3791</v>
          </cell>
          <cell r="J3480" t="str">
            <v>Coalition</v>
          </cell>
          <cell r="K3480" t="str">
            <v>50N1 - per DOP website</v>
          </cell>
          <cell r="L3480">
            <v>41456</v>
          </cell>
          <cell r="M3480">
            <v>20588</v>
          </cell>
          <cell r="N3480" t="b">
            <v>1</v>
          </cell>
          <cell r="O3480">
            <v>3791</v>
          </cell>
        </row>
        <row r="3481">
          <cell r="E3481" t="str">
            <v>50NMONTHLYCNON-REPRESENTED STATE EMPLOYEES</v>
          </cell>
          <cell r="F3481" t="str">
            <v>50N</v>
          </cell>
          <cell r="G3481" t="str">
            <v>Monthly</v>
          </cell>
          <cell r="H3481" t="str">
            <v>C</v>
          </cell>
          <cell r="I3481">
            <v>3791</v>
          </cell>
          <cell r="J3481" t="str">
            <v>Non-Represented State Employees</v>
          </cell>
          <cell r="K3481" t="str">
            <v>50N - per DOP website</v>
          </cell>
          <cell r="L3481">
            <v>41456</v>
          </cell>
          <cell r="M3481">
            <v>14792</v>
          </cell>
          <cell r="N3481" t="b">
            <v>1</v>
          </cell>
          <cell r="O3481">
            <v>3791</v>
          </cell>
        </row>
        <row r="3482">
          <cell r="E3482" t="str">
            <v>50NMONTHLYCSERVICE EMPLOYEES INTERNATIONAL UNION DISTRICT 1199 NW</v>
          </cell>
          <cell r="F3482" t="str">
            <v>50N</v>
          </cell>
          <cell r="G3482" t="str">
            <v>Monthly</v>
          </cell>
          <cell r="H3482" t="str">
            <v>C</v>
          </cell>
          <cell r="I3482">
            <v>3791</v>
          </cell>
          <cell r="J3482" t="str">
            <v>Service Employees International Union District 1199 NW</v>
          </cell>
          <cell r="K3482" t="str">
            <v>50N1 - per DOP website</v>
          </cell>
          <cell r="L3482">
            <v>41456</v>
          </cell>
          <cell r="M3482">
            <v>16724</v>
          </cell>
          <cell r="N3482" t="b">
            <v>1</v>
          </cell>
          <cell r="O3482">
            <v>3791</v>
          </cell>
        </row>
        <row r="3483">
          <cell r="E3483" t="str">
            <v>50NMONTHLYCTEAMSTERS LOCAL UNION NUMBER 117</v>
          </cell>
          <cell r="F3483" t="str">
            <v>50N</v>
          </cell>
          <cell r="G3483" t="str">
            <v>Monthly</v>
          </cell>
          <cell r="H3483" t="str">
            <v>C</v>
          </cell>
          <cell r="I3483">
            <v>3840</v>
          </cell>
          <cell r="J3483" t="str">
            <v>Teamsters Local Union Number 117</v>
          </cell>
          <cell r="K3483" t="str">
            <v>50N2 - per DOP website</v>
          </cell>
          <cell r="L3483">
            <v>41456</v>
          </cell>
          <cell r="M3483">
            <v>22520</v>
          </cell>
          <cell r="N3483" t="b">
            <v>1</v>
          </cell>
          <cell r="O3483">
            <v>3840</v>
          </cell>
        </row>
        <row r="3484">
          <cell r="E3484" t="str">
            <v>50NMONTHLYCWASHINGTON FEDERATION OF STATE EMPLOYEES</v>
          </cell>
          <cell r="F3484" t="str">
            <v>50N</v>
          </cell>
          <cell r="G3484" t="str">
            <v>Monthly</v>
          </cell>
          <cell r="H3484" t="str">
            <v>C</v>
          </cell>
          <cell r="I3484">
            <v>3791</v>
          </cell>
          <cell r="J3484" t="str">
            <v>Washington Federation of State Employees</v>
          </cell>
          <cell r="K3484" t="str">
            <v>50N1 - per DOP website</v>
          </cell>
          <cell r="L3484">
            <v>41456</v>
          </cell>
          <cell r="M3484">
            <v>18656</v>
          </cell>
          <cell r="N3484" t="b">
            <v>1</v>
          </cell>
          <cell r="O3484">
            <v>3791</v>
          </cell>
        </row>
        <row r="3485">
          <cell r="E3485" t="str">
            <v>50NMONTHLYDCOALITION</v>
          </cell>
          <cell r="F3485" t="str">
            <v>50N</v>
          </cell>
          <cell r="G3485" t="str">
            <v>Monthly</v>
          </cell>
          <cell r="H3485" t="str">
            <v>D</v>
          </cell>
          <cell r="I3485">
            <v>3881</v>
          </cell>
          <cell r="J3485" t="str">
            <v>Coalition</v>
          </cell>
          <cell r="K3485" t="str">
            <v>50N1 - per DOP website</v>
          </cell>
          <cell r="L3485">
            <v>41456</v>
          </cell>
          <cell r="M3485">
            <v>20589</v>
          </cell>
          <cell r="N3485" t="b">
            <v>1</v>
          </cell>
          <cell r="O3485">
            <v>3881</v>
          </cell>
        </row>
        <row r="3486">
          <cell r="E3486" t="str">
            <v>50NMONTHLYDNON-REPRESENTED STATE EMPLOYEES</v>
          </cell>
          <cell r="F3486" t="str">
            <v>50N</v>
          </cell>
          <cell r="G3486" t="str">
            <v>Monthly</v>
          </cell>
          <cell r="H3486" t="str">
            <v>D</v>
          </cell>
          <cell r="I3486">
            <v>3881</v>
          </cell>
          <cell r="J3486" t="str">
            <v>Non-Represented State Employees</v>
          </cell>
          <cell r="K3486" t="str">
            <v>50N - per DOP website</v>
          </cell>
          <cell r="L3486">
            <v>41456</v>
          </cell>
          <cell r="M3486">
            <v>14793</v>
          </cell>
          <cell r="N3486" t="b">
            <v>1</v>
          </cell>
          <cell r="O3486">
            <v>3881</v>
          </cell>
        </row>
        <row r="3487">
          <cell r="E3487" t="str">
            <v>50NMONTHLYDSERVICE EMPLOYEES INTERNATIONAL UNION DISTRICT 1199 NW</v>
          </cell>
          <cell r="F3487" t="str">
            <v>50N</v>
          </cell>
          <cell r="G3487" t="str">
            <v>Monthly</v>
          </cell>
          <cell r="H3487" t="str">
            <v>D</v>
          </cell>
          <cell r="I3487">
            <v>3881</v>
          </cell>
          <cell r="J3487" t="str">
            <v>Service Employees International Union District 1199 NW</v>
          </cell>
          <cell r="K3487" t="str">
            <v>50N1 - per DOP website</v>
          </cell>
          <cell r="L3487">
            <v>41456</v>
          </cell>
          <cell r="M3487">
            <v>16725</v>
          </cell>
          <cell r="N3487" t="b">
            <v>1</v>
          </cell>
          <cell r="O3487">
            <v>3881</v>
          </cell>
        </row>
        <row r="3488">
          <cell r="E3488" t="str">
            <v>50NMONTHLYDTEAMSTERS LOCAL UNION NUMBER 117</v>
          </cell>
          <cell r="F3488" t="str">
            <v>50N</v>
          </cell>
          <cell r="G3488" t="str">
            <v>Monthly</v>
          </cell>
          <cell r="H3488" t="str">
            <v>D</v>
          </cell>
          <cell r="I3488">
            <v>3930</v>
          </cell>
          <cell r="J3488" t="str">
            <v>Teamsters Local Union Number 117</v>
          </cell>
          <cell r="K3488" t="str">
            <v>50N2 - per DOP website</v>
          </cell>
          <cell r="L3488">
            <v>41456</v>
          </cell>
          <cell r="M3488">
            <v>22521</v>
          </cell>
          <cell r="N3488" t="b">
            <v>1</v>
          </cell>
          <cell r="O3488">
            <v>3930</v>
          </cell>
        </row>
        <row r="3489">
          <cell r="E3489" t="str">
            <v>50NMONTHLYDWASHINGTON FEDERATION OF STATE EMPLOYEES</v>
          </cell>
          <cell r="F3489" t="str">
            <v>50N</v>
          </cell>
          <cell r="G3489" t="str">
            <v>Monthly</v>
          </cell>
          <cell r="H3489" t="str">
            <v>D</v>
          </cell>
          <cell r="I3489">
            <v>3881</v>
          </cell>
          <cell r="J3489" t="str">
            <v>Washington Federation of State Employees</v>
          </cell>
          <cell r="K3489" t="str">
            <v>50N1 - per DOP website</v>
          </cell>
          <cell r="L3489">
            <v>41456</v>
          </cell>
          <cell r="M3489">
            <v>18657</v>
          </cell>
          <cell r="N3489" t="b">
            <v>1</v>
          </cell>
          <cell r="O3489">
            <v>3881</v>
          </cell>
        </row>
        <row r="3490">
          <cell r="E3490" t="str">
            <v>50NMONTHLYECOALITION</v>
          </cell>
          <cell r="F3490" t="str">
            <v>50N</v>
          </cell>
          <cell r="G3490" t="str">
            <v>Monthly</v>
          </cell>
          <cell r="H3490" t="str">
            <v>E</v>
          </cell>
          <cell r="I3490">
            <v>3979</v>
          </cell>
          <cell r="J3490" t="str">
            <v>Coalition</v>
          </cell>
          <cell r="K3490" t="str">
            <v>50N1 - per DOP website</v>
          </cell>
          <cell r="L3490">
            <v>41456</v>
          </cell>
          <cell r="M3490">
            <v>20590</v>
          </cell>
          <cell r="N3490" t="b">
            <v>1</v>
          </cell>
          <cell r="O3490">
            <v>3979</v>
          </cell>
        </row>
        <row r="3491">
          <cell r="E3491" t="str">
            <v>50NMONTHLYENON-REPRESENTED STATE EMPLOYEES</v>
          </cell>
          <cell r="F3491" t="str">
            <v>50N</v>
          </cell>
          <cell r="G3491" t="str">
            <v>Monthly</v>
          </cell>
          <cell r="H3491" t="str">
            <v>E</v>
          </cell>
          <cell r="I3491">
            <v>3979</v>
          </cell>
          <cell r="J3491" t="str">
            <v>Non-Represented State Employees</v>
          </cell>
          <cell r="K3491" t="str">
            <v>50N - per DOP website</v>
          </cell>
          <cell r="L3491">
            <v>41456</v>
          </cell>
          <cell r="M3491">
            <v>14794</v>
          </cell>
          <cell r="N3491" t="b">
            <v>1</v>
          </cell>
          <cell r="O3491">
            <v>3979</v>
          </cell>
        </row>
        <row r="3492">
          <cell r="E3492" t="str">
            <v>50NMONTHLYESERVICE EMPLOYEES INTERNATIONAL UNION DISTRICT 1199 NW</v>
          </cell>
          <cell r="F3492" t="str">
            <v>50N</v>
          </cell>
          <cell r="G3492" t="str">
            <v>Monthly</v>
          </cell>
          <cell r="H3492" t="str">
            <v>E</v>
          </cell>
          <cell r="I3492">
            <v>3979</v>
          </cell>
          <cell r="J3492" t="str">
            <v>Service Employees International Union District 1199 NW</v>
          </cell>
          <cell r="K3492" t="str">
            <v>50N1 - per DOP website</v>
          </cell>
          <cell r="L3492">
            <v>41456</v>
          </cell>
          <cell r="M3492">
            <v>16726</v>
          </cell>
          <cell r="N3492" t="b">
            <v>1</v>
          </cell>
          <cell r="O3492">
            <v>3979</v>
          </cell>
        </row>
        <row r="3493">
          <cell r="E3493" t="str">
            <v>50NMONTHLYETEAMSTERS LOCAL UNION NUMBER 117</v>
          </cell>
          <cell r="F3493" t="str">
            <v>50N</v>
          </cell>
          <cell r="G3493" t="str">
            <v>Monthly</v>
          </cell>
          <cell r="H3493" t="str">
            <v>E</v>
          </cell>
          <cell r="I3493">
            <v>4029</v>
          </cell>
          <cell r="J3493" t="str">
            <v>Teamsters Local Union Number 117</v>
          </cell>
          <cell r="K3493" t="str">
            <v>50N2 - per DOP website</v>
          </cell>
          <cell r="L3493">
            <v>41456</v>
          </cell>
          <cell r="M3493">
            <v>22522</v>
          </cell>
          <cell r="N3493" t="b">
            <v>1</v>
          </cell>
          <cell r="O3493">
            <v>4029</v>
          </cell>
        </row>
        <row r="3494">
          <cell r="E3494" t="str">
            <v>50NMONTHLYEWASHINGTON FEDERATION OF STATE EMPLOYEES</v>
          </cell>
          <cell r="F3494" t="str">
            <v>50N</v>
          </cell>
          <cell r="G3494" t="str">
            <v>Monthly</v>
          </cell>
          <cell r="H3494" t="str">
            <v>E</v>
          </cell>
          <cell r="I3494">
            <v>3979</v>
          </cell>
          <cell r="J3494" t="str">
            <v>Washington Federation of State Employees</v>
          </cell>
          <cell r="K3494" t="str">
            <v>50N1 - per DOP website</v>
          </cell>
          <cell r="L3494">
            <v>41456</v>
          </cell>
          <cell r="M3494">
            <v>18658</v>
          </cell>
          <cell r="N3494" t="b">
            <v>1</v>
          </cell>
          <cell r="O3494">
            <v>3979</v>
          </cell>
        </row>
        <row r="3495">
          <cell r="E3495" t="str">
            <v>50NMONTHLYFCOALITION</v>
          </cell>
          <cell r="F3495" t="str">
            <v>50N</v>
          </cell>
          <cell r="G3495" t="str">
            <v>Monthly</v>
          </cell>
          <cell r="H3495" t="str">
            <v>F</v>
          </cell>
          <cell r="I3495">
            <v>4079</v>
          </cell>
          <cell r="J3495" t="str">
            <v>Coalition</v>
          </cell>
          <cell r="K3495" t="str">
            <v>50N1 - per DOP website</v>
          </cell>
          <cell r="L3495">
            <v>41456</v>
          </cell>
          <cell r="M3495">
            <v>20591</v>
          </cell>
          <cell r="N3495" t="b">
            <v>1</v>
          </cell>
          <cell r="O3495">
            <v>4079</v>
          </cell>
        </row>
        <row r="3496">
          <cell r="E3496" t="str">
            <v>50NMONTHLYFNON-REPRESENTED STATE EMPLOYEES</v>
          </cell>
          <cell r="F3496" t="str">
            <v>50N</v>
          </cell>
          <cell r="G3496" t="str">
            <v>Monthly</v>
          </cell>
          <cell r="H3496" t="str">
            <v>F</v>
          </cell>
          <cell r="I3496">
            <v>4079</v>
          </cell>
          <cell r="J3496" t="str">
            <v>Non-Represented State Employees</v>
          </cell>
          <cell r="K3496" t="str">
            <v>50N - per DOP website</v>
          </cell>
          <cell r="L3496">
            <v>41456</v>
          </cell>
          <cell r="M3496">
            <v>14795</v>
          </cell>
          <cell r="N3496" t="b">
            <v>1</v>
          </cell>
          <cell r="O3496">
            <v>4079</v>
          </cell>
        </row>
        <row r="3497">
          <cell r="E3497" t="str">
            <v>50NMONTHLYFSERVICE EMPLOYEES INTERNATIONAL UNION DISTRICT 1199 NW</v>
          </cell>
          <cell r="F3497" t="str">
            <v>50N</v>
          </cell>
          <cell r="G3497" t="str">
            <v>Monthly</v>
          </cell>
          <cell r="H3497" t="str">
            <v>F</v>
          </cell>
          <cell r="I3497">
            <v>4079</v>
          </cell>
          <cell r="J3497" t="str">
            <v>Service Employees International Union District 1199 NW</v>
          </cell>
          <cell r="K3497" t="str">
            <v>50N1 - per DOP website</v>
          </cell>
          <cell r="L3497">
            <v>41456</v>
          </cell>
          <cell r="M3497">
            <v>16727</v>
          </cell>
          <cell r="N3497" t="b">
            <v>1</v>
          </cell>
          <cell r="O3497">
            <v>4079</v>
          </cell>
        </row>
        <row r="3498">
          <cell r="E3498" t="str">
            <v>50NMONTHLYFTEAMSTERS LOCAL UNION NUMBER 117</v>
          </cell>
          <cell r="F3498" t="str">
            <v>50N</v>
          </cell>
          <cell r="G3498" t="str">
            <v>Monthly</v>
          </cell>
          <cell r="H3498" t="str">
            <v>F</v>
          </cell>
          <cell r="I3498">
            <v>4132</v>
          </cell>
          <cell r="J3498" t="str">
            <v>Teamsters Local Union Number 117</v>
          </cell>
          <cell r="K3498" t="str">
            <v>50N2 - per DOP website</v>
          </cell>
          <cell r="L3498">
            <v>41456</v>
          </cell>
          <cell r="M3498">
            <v>22523</v>
          </cell>
          <cell r="N3498" t="b">
            <v>1</v>
          </cell>
          <cell r="O3498">
            <v>4132</v>
          </cell>
        </row>
        <row r="3499">
          <cell r="E3499" t="str">
            <v>50NMONTHLYFWASHINGTON FEDERATION OF STATE EMPLOYEES</v>
          </cell>
          <cell r="F3499" t="str">
            <v>50N</v>
          </cell>
          <cell r="G3499" t="str">
            <v>Monthly</v>
          </cell>
          <cell r="H3499" t="str">
            <v>F</v>
          </cell>
          <cell r="I3499">
            <v>4079</v>
          </cell>
          <cell r="J3499" t="str">
            <v>Washington Federation of State Employees</v>
          </cell>
          <cell r="K3499" t="str">
            <v>50N1 - per DOP website</v>
          </cell>
          <cell r="L3499">
            <v>41456</v>
          </cell>
          <cell r="M3499">
            <v>18659</v>
          </cell>
          <cell r="N3499" t="b">
            <v>1</v>
          </cell>
          <cell r="O3499">
            <v>4079</v>
          </cell>
        </row>
        <row r="3500">
          <cell r="E3500" t="str">
            <v>50NMONTHLYGCOALITION</v>
          </cell>
          <cell r="F3500" t="str">
            <v>50N</v>
          </cell>
          <cell r="G3500" t="str">
            <v>Monthly</v>
          </cell>
          <cell r="H3500" t="str">
            <v>G</v>
          </cell>
          <cell r="I3500">
            <v>4182</v>
          </cell>
          <cell r="J3500" t="str">
            <v>Coalition</v>
          </cell>
          <cell r="K3500" t="str">
            <v>50N1 - per DOP website</v>
          </cell>
          <cell r="L3500">
            <v>41456</v>
          </cell>
          <cell r="M3500">
            <v>20592</v>
          </cell>
          <cell r="N3500" t="b">
            <v>1</v>
          </cell>
          <cell r="O3500">
            <v>4182</v>
          </cell>
        </row>
        <row r="3501">
          <cell r="E3501" t="str">
            <v>50NMONTHLYGNON-REPRESENTED STATE EMPLOYEES</v>
          </cell>
          <cell r="F3501" t="str">
            <v>50N</v>
          </cell>
          <cell r="G3501" t="str">
            <v>Monthly</v>
          </cell>
          <cell r="H3501" t="str">
            <v>G</v>
          </cell>
          <cell r="I3501">
            <v>4182</v>
          </cell>
          <cell r="J3501" t="str">
            <v>Non-Represented State Employees</v>
          </cell>
          <cell r="K3501" t="str">
            <v>50N - per DOP website</v>
          </cell>
          <cell r="L3501">
            <v>41456</v>
          </cell>
          <cell r="M3501">
            <v>14796</v>
          </cell>
          <cell r="N3501" t="b">
            <v>1</v>
          </cell>
          <cell r="O3501">
            <v>4182</v>
          </cell>
        </row>
        <row r="3502">
          <cell r="E3502" t="str">
            <v>50NMONTHLYGSERVICE EMPLOYEES INTERNATIONAL UNION DISTRICT 1199 NW</v>
          </cell>
          <cell r="F3502" t="str">
            <v>50N</v>
          </cell>
          <cell r="G3502" t="str">
            <v>Monthly</v>
          </cell>
          <cell r="H3502" t="str">
            <v>G</v>
          </cell>
          <cell r="I3502">
            <v>4182</v>
          </cell>
          <cell r="J3502" t="str">
            <v>Service Employees International Union District 1199 NW</v>
          </cell>
          <cell r="K3502" t="str">
            <v>50N1 - per DOP website</v>
          </cell>
          <cell r="L3502">
            <v>41456</v>
          </cell>
          <cell r="M3502">
            <v>16728</v>
          </cell>
          <cell r="N3502" t="b">
            <v>1</v>
          </cell>
          <cell r="O3502">
            <v>4182</v>
          </cell>
        </row>
        <row r="3503">
          <cell r="E3503" t="str">
            <v>50NMONTHLYGTEAMSTERS LOCAL UNION NUMBER 117</v>
          </cell>
          <cell r="F3503" t="str">
            <v>50N</v>
          </cell>
          <cell r="G3503" t="str">
            <v>Monthly</v>
          </cell>
          <cell r="H3503" t="str">
            <v>G</v>
          </cell>
          <cell r="I3503">
            <v>4235</v>
          </cell>
          <cell r="J3503" t="str">
            <v>Teamsters Local Union Number 117</v>
          </cell>
          <cell r="K3503" t="str">
            <v>50N2 - per DOP website</v>
          </cell>
          <cell r="L3503">
            <v>41456</v>
          </cell>
          <cell r="M3503">
            <v>22524</v>
          </cell>
          <cell r="N3503" t="b">
            <v>1</v>
          </cell>
          <cell r="O3503">
            <v>4235</v>
          </cell>
        </row>
        <row r="3504">
          <cell r="E3504" t="str">
            <v>50NMONTHLYGWASHINGTON FEDERATION OF STATE EMPLOYEES</v>
          </cell>
          <cell r="F3504" t="str">
            <v>50N</v>
          </cell>
          <cell r="G3504" t="str">
            <v>Monthly</v>
          </cell>
          <cell r="H3504" t="str">
            <v>G</v>
          </cell>
          <cell r="I3504">
            <v>4182</v>
          </cell>
          <cell r="J3504" t="str">
            <v>Washington Federation of State Employees</v>
          </cell>
          <cell r="K3504" t="str">
            <v>50N1 - per DOP website</v>
          </cell>
          <cell r="L3504">
            <v>41456</v>
          </cell>
          <cell r="M3504">
            <v>18660</v>
          </cell>
          <cell r="N3504" t="b">
            <v>1</v>
          </cell>
          <cell r="O3504">
            <v>4182</v>
          </cell>
        </row>
        <row r="3505">
          <cell r="E3505" t="str">
            <v>50NMONTHLYHCOALITION</v>
          </cell>
          <cell r="F3505" t="str">
            <v>50N</v>
          </cell>
          <cell r="G3505" t="str">
            <v>Monthly</v>
          </cell>
          <cell r="H3505" t="str">
            <v>H</v>
          </cell>
          <cell r="I3505">
            <v>4288</v>
          </cell>
          <cell r="J3505" t="str">
            <v>Coalition</v>
          </cell>
          <cell r="K3505" t="str">
            <v>50N1 - per DOP website</v>
          </cell>
          <cell r="L3505">
            <v>41456</v>
          </cell>
          <cell r="M3505">
            <v>20593</v>
          </cell>
          <cell r="N3505" t="b">
            <v>1</v>
          </cell>
          <cell r="O3505">
            <v>4288</v>
          </cell>
        </row>
        <row r="3506">
          <cell r="E3506" t="str">
            <v>50NMONTHLYHNON-REPRESENTED STATE EMPLOYEES</v>
          </cell>
          <cell r="F3506" t="str">
            <v>50N</v>
          </cell>
          <cell r="G3506" t="str">
            <v>Monthly</v>
          </cell>
          <cell r="H3506" t="str">
            <v>H</v>
          </cell>
          <cell r="I3506">
            <v>4288</v>
          </cell>
          <cell r="J3506" t="str">
            <v>Non-Represented State Employees</v>
          </cell>
          <cell r="K3506" t="str">
            <v>50N - per DOP website</v>
          </cell>
          <cell r="L3506">
            <v>41456</v>
          </cell>
          <cell r="M3506">
            <v>14797</v>
          </cell>
          <cell r="N3506" t="b">
            <v>1</v>
          </cell>
          <cell r="O3506">
            <v>4288</v>
          </cell>
        </row>
        <row r="3507">
          <cell r="E3507" t="str">
            <v>50NMONTHLYHSERVICE EMPLOYEES INTERNATIONAL UNION DISTRICT 1199 NW</v>
          </cell>
          <cell r="F3507" t="str">
            <v>50N</v>
          </cell>
          <cell r="G3507" t="str">
            <v>Monthly</v>
          </cell>
          <cell r="H3507" t="str">
            <v>H</v>
          </cell>
          <cell r="I3507">
            <v>4288</v>
          </cell>
          <cell r="J3507" t="str">
            <v>Service Employees International Union District 1199 NW</v>
          </cell>
          <cell r="K3507" t="str">
            <v>50N1 - per DOP website</v>
          </cell>
          <cell r="L3507">
            <v>41456</v>
          </cell>
          <cell r="M3507">
            <v>16729</v>
          </cell>
          <cell r="N3507" t="b">
            <v>1</v>
          </cell>
          <cell r="O3507">
            <v>4288</v>
          </cell>
        </row>
        <row r="3508">
          <cell r="E3508" t="str">
            <v>50NMONTHLYHTEAMSTERS LOCAL UNION NUMBER 117</v>
          </cell>
          <cell r="F3508" t="str">
            <v>50N</v>
          </cell>
          <cell r="G3508" t="str">
            <v>Monthly</v>
          </cell>
          <cell r="H3508" t="str">
            <v>H</v>
          </cell>
          <cell r="I3508">
            <v>4343</v>
          </cell>
          <cell r="J3508" t="str">
            <v>Teamsters Local Union Number 117</v>
          </cell>
          <cell r="K3508" t="str">
            <v>50N2 - per DOP website</v>
          </cell>
          <cell r="L3508">
            <v>41456</v>
          </cell>
          <cell r="M3508">
            <v>22525</v>
          </cell>
          <cell r="N3508" t="b">
            <v>1</v>
          </cell>
          <cell r="O3508">
            <v>4343</v>
          </cell>
        </row>
        <row r="3509">
          <cell r="E3509" t="str">
            <v>50NMONTHLYHWASHINGTON FEDERATION OF STATE EMPLOYEES</v>
          </cell>
          <cell r="F3509" t="str">
            <v>50N</v>
          </cell>
          <cell r="G3509" t="str">
            <v>Monthly</v>
          </cell>
          <cell r="H3509" t="str">
            <v>H</v>
          </cell>
          <cell r="I3509">
            <v>4288</v>
          </cell>
          <cell r="J3509" t="str">
            <v>Washington Federation of State Employees</v>
          </cell>
          <cell r="K3509" t="str">
            <v>50N1 - per DOP website</v>
          </cell>
          <cell r="L3509">
            <v>41456</v>
          </cell>
          <cell r="M3509">
            <v>18661</v>
          </cell>
          <cell r="N3509" t="b">
            <v>1</v>
          </cell>
          <cell r="O3509">
            <v>4288</v>
          </cell>
        </row>
        <row r="3510">
          <cell r="E3510" t="str">
            <v>50NMONTHLYICOALITION</v>
          </cell>
          <cell r="F3510" t="str">
            <v>50N</v>
          </cell>
          <cell r="G3510" t="str">
            <v>Monthly</v>
          </cell>
          <cell r="H3510" t="str">
            <v>I</v>
          </cell>
          <cell r="I3510">
            <v>4393</v>
          </cell>
          <cell r="J3510" t="str">
            <v>Coalition</v>
          </cell>
          <cell r="K3510" t="str">
            <v>50N1 - per DOP website</v>
          </cell>
          <cell r="L3510">
            <v>41456</v>
          </cell>
          <cell r="M3510">
            <v>20594</v>
          </cell>
          <cell r="N3510" t="b">
            <v>1</v>
          </cell>
          <cell r="O3510">
            <v>4393</v>
          </cell>
        </row>
        <row r="3511">
          <cell r="E3511" t="str">
            <v>50NMONTHLYINON-REPRESENTED STATE EMPLOYEES</v>
          </cell>
          <cell r="F3511" t="str">
            <v>50N</v>
          </cell>
          <cell r="G3511" t="str">
            <v>Monthly</v>
          </cell>
          <cell r="H3511" t="str">
            <v>I</v>
          </cell>
          <cell r="I3511">
            <v>4393</v>
          </cell>
          <cell r="J3511" t="str">
            <v>Non-Represented State Employees</v>
          </cell>
          <cell r="K3511" t="str">
            <v>50N - per DOP website</v>
          </cell>
          <cell r="L3511">
            <v>41456</v>
          </cell>
          <cell r="M3511">
            <v>14798</v>
          </cell>
          <cell r="N3511" t="b">
            <v>1</v>
          </cell>
          <cell r="O3511">
            <v>4393</v>
          </cell>
        </row>
        <row r="3512">
          <cell r="E3512" t="str">
            <v>50NMONTHLYISERVICE EMPLOYEES INTERNATIONAL UNION DISTRICT 1199 NW</v>
          </cell>
          <cell r="F3512" t="str">
            <v>50N</v>
          </cell>
          <cell r="G3512" t="str">
            <v>Monthly</v>
          </cell>
          <cell r="H3512" t="str">
            <v>I</v>
          </cell>
          <cell r="I3512">
            <v>4393</v>
          </cell>
          <cell r="J3512" t="str">
            <v>Service Employees International Union District 1199 NW</v>
          </cell>
          <cell r="K3512" t="str">
            <v>50N1 - per DOP website</v>
          </cell>
          <cell r="L3512">
            <v>41456</v>
          </cell>
          <cell r="M3512">
            <v>16730</v>
          </cell>
          <cell r="N3512" t="b">
            <v>1</v>
          </cell>
          <cell r="O3512">
            <v>4393</v>
          </cell>
        </row>
        <row r="3513">
          <cell r="E3513" t="str">
            <v>50NMONTHLYITEAMSTERS LOCAL UNION NUMBER 117</v>
          </cell>
          <cell r="F3513" t="str">
            <v>50N</v>
          </cell>
          <cell r="G3513" t="str">
            <v>Monthly</v>
          </cell>
          <cell r="H3513" t="str">
            <v>I</v>
          </cell>
          <cell r="I3513">
            <v>4448</v>
          </cell>
          <cell r="J3513" t="str">
            <v>Teamsters Local Union Number 117</v>
          </cell>
          <cell r="K3513" t="str">
            <v>50N2 - per DOP website</v>
          </cell>
          <cell r="L3513">
            <v>41456</v>
          </cell>
          <cell r="M3513">
            <v>22526</v>
          </cell>
          <cell r="N3513" t="b">
            <v>1</v>
          </cell>
          <cell r="O3513">
            <v>4448</v>
          </cell>
        </row>
        <row r="3514">
          <cell r="E3514" t="str">
            <v>50NMONTHLYIWASHINGTON FEDERATION OF STATE EMPLOYEES</v>
          </cell>
          <cell r="F3514" t="str">
            <v>50N</v>
          </cell>
          <cell r="G3514" t="str">
            <v>Monthly</v>
          </cell>
          <cell r="H3514" t="str">
            <v>I</v>
          </cell>
          <cell r="I3514">
            <v>4393</v>
          </cell>
          <cell r="J3514" t="str">
            <v>Washington Federation of State Employees</v>
          </cell>
          <cell r="K3514" t="str">
            <v>50N1 - per DOP website</v>
          </cell>
          <cell r="L3514">
            <v>41456</v>
          </cell>
          <cell r="M3514">
            <v>18662</v>
          </cell>
          <cell r="N3514" t="b">
            <v>1</v>
          </cell>
          <cell r="O3514">
            <v>4393</v>
          </cell>
        </row>
        <row r="3515">
          <cell r="E3515" t="str">
            <v>50NMONTHLYJCOALITION</v>
          </cell>
          <cell r="F3515" t="str">
            <v>50N</v>
          </cell>
          <cell r="G3515" t="str">
            <v>Monthly</v>
          </cell>
          <cell r="H3515" t="str">
            <v>J</v>
          </cell>
          <cell r="I3515">
            <v>4503</v>
          </cell>
          <cell r="J3515" t="str">
            <v>Coalition</v>
          </cell>
          <cell r="K3515" t="str">
            <v>50N1 - per DOP website</v>
          </cell>
          <cell r="L3515">
            <v>41456</v>
          </cell>
          <cell r="M3515">
            <v>20595</v>
          </cell>
          <cell r="N3515" t="b">
            <v>1</v>
          </cell>
          <cell r="O3515">
            <v>4503</v>
          </cell>
        </row>
        <row r="3516">
          <cell r="E3516" t="str">
            <v>50NMONTHLYJNON-REPRESENTED STATE EMPLOYEES</v>
          </cell>
          <cell r="F3516" t="str">
            <v>50N</v>
          </cell>
          <cell r="G3516" t="str">
            <v>Monthly</v>
          </cell>
          <cell r="H3516" t="str">
            <v>J</v>
          </cell>
          <cell r="I3516">
            <v>4503</v>
          </cell>
          <cell r="J3516" t="str">
            <v>Non-Represented State Employees</v>
          </cell>
          <cell r="K3516" t="str">
            <v>50N - per DOP website</v>
          </cell>
          <cell r="L3516">
            <v>41456</v>
          </cell>
          <cell r="M3516">
            <v>14799</v>
          </cell>
          <cell r="N3516" t="b">
            <v>1</v>
          </cell>
          <cell r="O3516">
            <v>4503</v>
          </cell>
        </row>
        <row r="3517">
          <cell r="E3517" t="str">
            <v>50NMONTHLYJSERVICE EMPLOYEES INTERNATIONAL UNION DISTRICT 1199 NW</v>
          </cell>
          <cell r="F3517" t="str">
            <v>50N</v>
          </cell>
          <cell r="G3517" t="str">
            <v>Monthly</v>
          </cell>
          <cell r="H3517" t="str">
            <v>J</v>
          </cell>
          <cell r="I3517">
            <v>4503</v>
          </cell>
          <cell r="J3517" t="str">
            <v>Service Employees International Union District 1199 NW</v>
          </cell>
          <cell r="K3517" t="str">
            <v>50N1 - per DOP website</v>
          </cell>
          <cell r="L3517">
            <v>41456</v>
          </cell>
          <cell r="M3517">
            <v>16731</v>
          </cell>
          <cell r="N3517" t="b">
            <v>1</v>
          </cell>
          <cell r="O3517">
            <v>4503</v>
          </cell>
        </row>
        <row r="3518">
          <cell r="E3518" t="str">
            <v>50NMONTHLYJTEAMSTERS LOCAL UNION NUMBER 117</v>
          </cell>
          <cell r="F3518" t="str">
            <v>50N</v>
          </cell>
          <cell r="G3518" t="str">
            <v>Monthly</v>
          </cell>
          <cell r="H3518" t="str">
            <v>J</v>
          </cell>
          <cell r="I3518">
            <v>4561</v>
          </cell>
          <cell r="J3518" t="str">
            <v>Teamsters Local Union Number 117</v>
          </cell>
          <cell r="K3518" t="str">
            <v>50N2 - per DOP website</v>
          </cell>
          <cell r="L3518">
            <v>41456</v>
          </cell>
          <cell r="M3518">
            <v>22527</v>
          </cell>
          <cell r="N3518" t="b">
            <v>1</v>
          </cell>
          <cell r="O3518">
            <v>4561</v>
          </cell>
        </row>
        <row r="3519">
          <cell r="E3519" t="str">
            <v>50NMONTHLYJWASHINGTON FEDERATION OF STATE EMPLOYEES</v>
          </cell>
          <cell r="F3519" t="str">
            <v>50N</v>
          </cell>
          <cell r="G3519" t="str">
            <v>Monthly</v>
          </cell>
          <cell r="H3519" t="str">
            <v>J</v>
          </cell>
          <cell r="I3519">
            <v>4503</v>
          </cell>
          <cell r="J3519" t="str">
            <v>Washington Federation of State Employees</v>
          </cell>
          <cell r="K3519" t="str">
            <v>50N1 - per DOP website</v>
          </cell>
          <cell r="L3519">
            <v>41456</v>
          </cell>
          <cell r="M3519">
            <v>18663</v>
          </cell>
          <cell r="N3519" t="b">
            <v>1</v>
          </cell>
          <cell r="O3519">
            <v>4503</v>
          </cell>
        </row>
        <row r="3520">
          <cell r="E3520" t="str">
            <v>50NMONTHLYKCOALITION</v>
          </cell>
          <cell r="F3520" t="str">
            <v>50N</v>
          </cell>
          <cell r="G3520" t="str">
            <v>Monthly</v>
          </cell>
          <cell r="H3520" t="str">
            <v>K</v>
          </cell>
          <cell r="I3520">
            <v>4614</v>
          </cell>
          <cell r="J3520" t="str">
            <v>Coalition</v>
          </cell>
          <cell r="K3520" t="str">
            <v>50N1 - per DOP website</v>
          </cell>
          <cell r="L3520">
            <v>41456</v>
          </cell>
          <cell r="M3520">
            <v>20596</v>
          </cell>
          <cell r="N3520" t="b">
            <v>1</v>
          </cell>
          <cell r="O3520">
            <v>4614</v>
          </cell>
        </row>
        <row r="3521">
          <cell r="E3521" t="str">
            <v>50NMONTHLYKNON-REPRESENTED STATE EMPLOYEES</v>
          </cell>
          <cell r="F3521" t="str">
            <v>50N</v>
          </cell>
          <cell r="G3521" t="str">
            <v>Monthly</v>
          </cell>
          <cell r="H3521" t="str">
            <v>K</v>
          </cell>
          <cell r="I3521">
            <v>4614</v>
          </cell>
          <cell r="J3521" t="str">
            <v>Non-Represented State Employees</v>
          </cell>
          <cell r="K3521" t="str">
            <v>50N - per DOP website</v>
          </cell>
          <cell r="L3521">
            <v>41456</v>
          </cell>
          <cell r="M3521">
            <v>14800</v>
          </cell>
          <cell r="N3521" t="b">
            <v>1</v>
          </cell>
          <cell r="O3521">
            <v>4614</v>
          </cell>
        </row>
        <row r="3522">
          <cell r="E3522" t="str">
            <v>50NMONTHLYKSERVICE EMPLOYEES INTERNATIONAL UNION DISTRICT 1199 NW</v>
          </cell>
          <cell r="F3522" t="str">
            <v>50N</v>
          </cell>
          <cell r="G3522" t="str">
            <v>Monthly</v>
          </cell>
          <cell r="H3522" t="str">
            <v>K</v>
          </cell>
          <cell r="I3522">
            <v>4614</v>
          </cell>
          <cell r="J3522" t="str">
            <v>Service Employees International Union District 1199 NW</v>
          </cell>
          <cell r="K3522" t="str">
            <v>50N1 - per DOP website</v>
          </cell>
          <cell r="L3522">
            <v>41456</v>
          </cell>
          <cell r="M3522">
            <v>16732</v>
          </cell>
          <cell r="N3522" t="b">
            <v>1</v>
          </cell>
          <cell r="O3522">
            <v>4614</v>
          </cell>
        </row>
        <row r="3523">
          <cell r="E3523" t="str">
            <v>50NMONTHLYKTEAMSTERS LOCAL UNION NUMBER 117</v>
          </cell>
          <cell r="F3523" t="str">
            <v>50N</v>
          </cell>
          <cell r="G3523" t="str">
            <v>Monthly</v>
          </cell>
          <cell r="H3523" t="str">
            <v>K</v>
          </cell>
          <cell r="I3523">
            <v>4674</v>
          </cell>
          <cell r="J3523" t="str">
            <v>Teamsters Local Union Number 117</v>
          </cell>
          <cell r="K3523" t="str">
            <v>50N2 - per DOP website</v>
          </cell>
          <cell r="L3523">
            <v>41456</v>
          </cell>
          <cell r="M3523">
            <v>22528</v>
          </cell>
          <cell r="N3523" t="b">
            <v>1</v>
          </cell>
          <cell r="O3523">
            <v>4674</v>
          </cell>
        </row>
        <row r="3524">
          <cell r="E3524" t="str">
            <v>50NMONTHLYKWASHINGTON FEDERATION OF STATE EMPLOYEES</v>
          </cell>
          <cell r="F3524" t="str">
            <v>50N</v>
          </cell>
          <cell r="G3524" t="str">
            <v>Monthly</v>
          </cell>
          <cell r="H3524" t="str">
            <v>K</v>
          </cell>
          <cell r="I3524">
            <v>4614</v>
          </cell>
          <cell r="J3524" t="str">
            <v>Washington Federation of State Employees</v>
          </cell>
          <cell r="K3524" t="str">
            <v>50N1 - per DOP website</v>
          </cell>
          <cell r="L3524">
            <v>41456</v>
          </cell>
          <cell r="M3524">
            <v>18664</v>
          </cell>
          <cell r="N3524" t="b">
            <v>1</v>
          </cell>
          <cell r="O3524">
            <v>4614</v>
          </cell>
        </row>
        <row r="3525">
          <cell r="E3525" t="str">
            <v>50NMONTHLYLCOALITION</v>
          </cell>
          <cell r="F3525" t="str">
            <v>50N</v>
          </cell>
          <cell r="G3525" t="str">
            <v>Monthly</v>
          </cell>
          <cell r="H3525" t="str">
            <v>L</v>
          </cell>
          <cell r="I3525">
            <v>4734</v>
          </cell>
          <cell r="J3525" t="str">
            <v>Coalition</v>
          </cell>
          <cell r="K3525" t="str">
            <v>50N1 - per DOP website</v>
          </cell>
          <cell r="L3525">
            <v>41456</v>
          </cell>
          <cell r="M3525">
            <v>20597</v>
          </cell>
          <cell r="N3525" t="b">
            <v>1</v>
          </cell>
          <cell r="O3525">
            <v>4734</v>
          </cell>
        </row>
        <row r="3526">
          <cell r="E3526" t="str">
            <v>50NMONTHLYLNON-REPRESENTED STATE EMPLOYEES</v>
          </cell>
          <cell r="F3526" t="str">
            <v>50N</v>
          </cell>
          <cell r="G3526" t="str">
            <v>Monthly</v>
          </cell>
          <cell r="H3526" t="str">
            <v>L</v>
          </cell>
          <cell r="I3526">
            <v>4734</v>
          </cell>
          <cell r="J3526" t="str">
            <v>Non-Represented State Employees</v>
          </cell>
          <cell r="K3526" t="str">
            <v>50N - per DOP website</v>
          </cell>
          <cell r="L3526">
            <v>41456</v>
          </cell>
          <cell r="M3526">
            <v>14801</v>
          </cell>
          <cell r="N3526" t="b">
            <v>1</v>
          </cell>
          <cell r="O3526">
            <v>4734</v>
          </cell>
        </row>
        <row r="3527">
          <cell r="E3527" t="str">
            <v>50NMONTHLYLSERVICE EMPLOYEES INTERNATIONAL UNION DISTRICT 1199 NW</v>
          </cell>
          <cell r="F3527" t="str">
            <v>50N</v>
          </cell>
          <cell r="G3527" t="str">
            <v>Monthly</v>
          </cell>
          <cell r="H3527" t="str">
            <v>L</v>
          </cell>
          <cell r="I3527">
            <v>4734</v>
          </cell>
          <cell r="J3527" t="str">
            <v>Service Employees International Union District 1199 NW</v>
          </cell>
          <cell r="K3527" t="str">
            <v>50N1 - per DOP website</v>
          </cell>
          <cell r="L3527">
            <v>41456</v>
          </cell>
          <cell r="M3527">
            <v>16733</v>
          </cell>
          <cell r="N3527" t="b">
            <v>1</v>
          </cell>
          <cell r="O3527">
            <v>4734</v>
          </cell>
        </row>
        <row r="3528">
          <cell r="E3528" t="str">
            <v>50NMONTHLYLTEAMSTERS LOCAL UNION NUMBER 117</v>
          </cell>
          <cell r="F3528" t="str">
            <v>50N</v>
          </cell>
          <cell r="G3528" t="str">
            <v>Monthly</v>
          </cell>
          <cell r="H3528" t="str">
            <v>L</v>
          </cell>
          <cell r="I3528">
            <v>4794</v>
          </cell>
          <cell r="J3528" t="str">
            <v>Teamsters Local Union Number 117</v>
          </cell>
          <cell r="K3528" t="str">
            <v>50N2 - per DOP website</v>
          </cell>
          <cell r="L3528">
            <v>41456</v>
          </cell>
          <cell r="M3528">
            <v>22529</v>
          </cell>
          <cell r="N3528" t="b">
            <v>1</v>
          </cell>
          <cell r="O3528">
            <v>4794</v>
          </cell>
        </row>
        <row r="3529">
          <cell r="E3529" t="str">
            <v>50NMONTHLYLWASHINGTON FEDERATION OF STATE EMPLOYEES</v>
          </cell>
          <cell r="F3529" t="str">
            <v>50N</v>
          </cell>
          <cell r="G3529" t="str">
            <v>Monthly</v>
          </cell>
          <cell r="H3529" t="str">
            <v>L</v>
          </cell>
          <cell r="I3529">
            <v>4734</v>
          </cell>
          <cell r="J3529" t="str">
            <v>Washington Federation of State Employees</v>
          </cell>
          <cell r="K3529" t="str">
            <v>50N1 - per DOP website</v>
          </cell>
          <cell r="L3529">
            <v>41456</v>
          </cell>
          <cell r="M3529">
            <v>18665</v>
          </cell>
          <cell r="N3529" t="b">
            <v>1</v>
          </cell>
          <cell r="O3529">
            <v>4734</v>
          </cell>
        </row>
        <row r="3530">
          <cell r="E3530" t="str">
            <v>50NMONTHLYMCOALITION</v>
          </cell>
          <cell r="F3530" t="str">
            <v>50N</v>
          </cell>
          <cell r="G3530" t="str">
            <v>Monthly</v>
          </cell>
          <cell r="H3530" t="str">
            <v>M</v>
          </cell>
          <cell r="I3530">
            <v>4849</v>
          </cell>
          <cell r="J3530" t="str">
            <v>Coalition</v>
          </cell>
          <cell r="K3530" t="str">
            <v>50N1 - per DOP website</v>
          </cell>
          <cell r="L3530">
            <v>41456</v>
          </cell>
          <cell r="M3530">
            <v>20598</v>
          </cell>
          <cell r="N3530" t="b">
            <v>1</v>
          </cell>
          <cell r="O3530">
            <v>4849</v>
          </cell>
        </row>
        <row r="3531">
          <cell r="E3531" t="str">
            <v>50NMONTHLYMNON-REPRESENTED STATE EMPLOYEES</v>
          </cell>
          <cell r="F3531" t="str">
            <v>50N</v>
          </cell>
          <cell r="G3531" t="str">
            <v>Monthly</v>
          </cell>
          <cell r="H3531" t="str">
            <v>M</v>
          </cell>
          <cell r="I3531">
            <v>4849</v>
          </cell>
          <cell r="J3531" t="str">
            <v>Non-Represented State Employees</v>
          </cell>
          <cell r="K3531" t="str">
            <v>50N - per DOP website</v>
          </cell>
          <cell r="L3531">
            <v>41456</v>
          </cell>
          <cell r="M3531">
            <v>14802</v>
          </cell>
          <cell r="N3531" t="b">
            <v>1</v>
          </cell>
          <cell r="O3531">
            <v>4849</v>
          </cell>
        </row>
        <row r="3532">
          <cell r="E3532" t="str">
            <v>50NMONTHLYMSERVICE EMPLOYEES INTERNATIONAL UNION DISTRICT 1199 NW</v>
          </cell>
          <cell r="F3532" t="str">
            <v>50N</v>
          </cell>
          <cell r="G3532" t="str">
            <v>Monthly</v>
          </cell>
          <cell r="H3532" t="str">
            <v>M</v>
          </cell>
          <cell r="I3532">
            <v>4849</v>
          </cell>
          <cell r="J3532" t="str">
            <v>Service Employees International Union District 1199 NW</v>
          </cell>
          <cell r="K3532" t="str">
            <v>50N1 - per DOP website</v>
          </cell>
          <cell r="L3532">
            <v>41456</v>
          </cell>
          <cell r="M3532">
            <v>16734</v>
          </cell>
          <cell r="N3532" t="b">
            <v>1</v>
          </cell>
          <cell r="O3532">
            <v>4849</v>
          </cell>
        </row>
        <row r="3533">
          <cell r="E3533" t="str">
            <v>50NMONTHLYMTEAMSTERS LOCAL UNION NUMBER 117</v>
          </cell>
          <cell r="F3533" t="str">
            <v>50N</v>
          </cell>
          <cell r="G3533" t="str">
            <v>Monthly</v>
          </cell>
          <cell r="H3533" t="str">
            <v>M</v>
          </cell>
          <cell r="I3533">
            <v>4910</v>
          </cell>
          <cell r="J3533" t="str">
            <v>Teamsters Local Union Number 117</v>
          </cell>
          <cell r="K3533" t="str">
            <v>50N2 - per DOP website</v>
          </cell>
          <cell r="L3533">
            <v>41456</v>
          </cell>
          <cell r="M3533">
            <v>22530</v>
          </cell>
          <cell r="N3533" t="b">
            <v>1</v>
          </cell>
          <cell r="O3533">
            <v>4910</v>
          </cell>
        </row>
        <row r="3534">
          <cell r="E3534" t="str">
            <v>50NMONTHLYMWASHINGTON FEDERATION OF STATE EMPLOYEES</v>
          </cell>
          <cell r="F3534" t="str">
            <v>50N</v>
          </cell>
          <cell r="G3534" t="str">
            <v>Monthly</v>
          </cell>
          <cell r="H3534" t="str">
            <v>M</v>
          </cell>
          <cell r="I3534">
            <v>4849</v>
          </cell>
          <cell r="J3534" t="str">
            <v>Washington Federation of State Employees</v>
          </cell>
          <cell r="K3534" t="str">
            <v>50N1 - per DOP website</v>
          </cell>
          <cell r="L3534">
            <v>41456</v>
          </cell>
          <cell r="M3534">
            <v>18666</v>
          </cell>
          <cell r="N3534" t="b">
            <v>1</v>
          </cell>
          <cell r="O3534">
            <v>4849</v>
          </cell>
        </row>
        <row r="3535">
          <cell r="E3535" t="str">
            <v>50NMONTHLYNCOALITION</v>
          </cell>
          <cell r="F3535" t="str">
            <v>50N</v>
          </cell>
          <cell r="G3535" t="str">
            <v>Monthly</v>
          </cell>
          <cell r="H3535" t="str">
            <v>N</v>
          </cell>
          <cell r="I3535">
            <v>4971</v>
          </cell>
          <cell r="J3535" t="str">
            <v>Coalition</v>
          </cell>
          <cell r="K3535" t="str">
            <v>50N1 - per DOP website</v>
          </cell>
          <cell r="L3535">
            <v>41456</v>
          </cell>
          <cell r="M3535">
            <v>20599</v>
          </cell>
          <cell r="N3535" t="b">
            <v>1</v>
          </cell>
          <cell r="O3535">
            <v>4971</v>
          </cell>
        </row>
        <row r="3536">
          <cell r="E3536" t="str">
            <v>50NMONTHLYNNON-REPRESENTED STATE EMPLOYEES</v>
          </cell>
          <cell r="F3536" t="str">
            <v>50N</v>
          </cell>
          <cell r="G3536" t="str">
            <v>Monthly</v>
          </cell>
          <cell r="H3536" t="str">
            <v>N</v>
          </cell>
          <cell r="I3536">
            <v>4971</v>
          </cell>
          <cell r="J3536" t="str">
            <v>Non-Represented State Employees</v>
          </cell>
          <cell r="K3536" t="str">
            <v>50N - per DOP website</v>
          </cell>
          <cell r="L3536">
            <v>41456</v>
          </cell>
          <cell r="M3536">
            <v>14803</v>
          </cell>
          <cell r="N3536" t="b">
            <v>1</v>
          </cell>
          <cell r="O3536">
            <v>4971</v>
          </cell>
        </row>
        <row r="3537">
          <cell r="E3537" t="str">
            <v>50NMONTHLYNSERVICE EMPLOYEES INTERNATIONAL UNION DISTRICT 1199 NW</v>
          </cell>
          <cell r="F3537" t="str">
            <v>50N</v>
          </cell>
          <cell r="G3537" t="str">
            <v>Monthly</v>
          </cell>
          <cell r="H3537" t="str">
            <v>N</v>
          </cell>
          <cell r="I3537">
            <v>4971</v>
          </cell>
          <cell r="J3537" t="str">
            <v>Service Employees International Union District 1199 NW</v>
          </cell>
          <cell r="K3537" t="str">
            <v>50N1 - per DOP website</v>
          </cell>
          <cell r="L3537">
            <v>41456</v>
          </cell>
          <cell r="M3537">
            <v>16735</v>
          </cell>
          <cell r="N3537" t="b">
            <v>1</v>
          </cell>
          <cell r="O3537">
            <v>4971</v>
          </cell>
        </row>
        <row r="3538">
          <cell r="E3538" t="str">
            <v>50NMONTHLYNTEAMSTERS LOCAL UNION NUMBER 117</v>
          </cell>
          <cell r="F3538" t="str">
            <v>50N</v>
          </cell>
          <cell r="G3538" t="str">
            <v>Monthly</v>
          </cell>
          <cell r="H3538" t="str">
            <v>N</v>
          </cell>
          <cell r="I3538">
            <v>5036</v>
          </cell>
          <cell r="J3538" t="str">
            <v>Teamsters Local Union Number 117</v>
          </cell>
          <cell r="K3538" t="str">
            <v>50N2 - per DOP website</v>
          </cell>
          <cell r="L3538">
            <v>41456</v>
          </cell>
          <cell r="M3538">
            <v>22531</v>
          </cell>
          <cell r="N3538" t="b">
            <v>1</v>
          </cell>
          <cell r="O3538">
            <v>5036</v>
          </cell>
        </row>
        <row r="3539">
          <cell r="E3539" t="str">
            <v>50NMONTHLYNWASHINGTON FEDERATION OF STATE EMPLOYEES</v>
          </cell>
          <cell r="F3539" t="str">
            <v>50N</v>
          </cell>
          <cell r="G3539" t="str">
            <v>Monthly</v>
          </cell>
          <cell r="H3539" t="str">
            <v>N</v>
          </cell>
          <cell r="I3539">
            <v>4971</v>
          </cell>
          <cell r="J3539" t="str">
            <v>Washington Federation of State Employees</v>
          </cell>
          <cell r="K3539" t="str">
            <v>50N1 - per DOP website</v>
          </cell>
          <cell r="L3539">
            <v>41456</v>
          </cell>
          <cell r="M3539">
            <v>18667</v>
          </cell>
          <cell r="N3539" t="b">
            <v>1</v>
          </cell>
          <cell r="O3539">
            <v>4971</v>
          </cell>
        </row>
        <row r="3540">
          <cell r="E3540" t="str">
            <v>50NMONTHLYOCOALITION</v>
          </cell>
          <cell r="F3540" t="str">
            <v>50N</v>
          </cell>
          <cell r="G3540" t="str">
            <v>Monthly</v>
          </cell>
          <cell r="H3540" t="str">
            <v>O</v>
          </cell>
          <cell r="I3540">
            <v>5096</v>
          </cell>
          <cell r="J3540" t="str">
            <v>Coalition</v>
          </cell>
          <cell r="K3540" t="str">
            <v>50N1 - per DOP website</v>
          </cell>
          <cell r="L3540">
            <v>41456</v>
          </cell>
          <cell r="M3540">
            <v>20600</v>
          </cell>
          <cell r="N3540" t="b">
            <v>1</v>
          </cell>
          <cell r="O3540">
            <v>5096</v>
          </cell>
        </row>
        <row r="3541">
          <cell r="E3541" t="str">
            <v>50NMONTHLYONON-REPRESENTED STATE EMPLOYEES</v>
          </cell>
          <cell r="F3541" t="str">
            <v>50N</v>
          </cell>
          <cell r="G3541" t="str">
            <v>Monthly</v>
          </cell>
          <cell r="H3541" t="str">
            <v>O</v>
          </cell>
          <cell r="I3541">
            <v>5096</v>
          </cell>
          <cell r="J3541" t="str">
            <v>Non-Represented State Employees</v>
          </cell>
          <cell r="K3541" t="str">
            <v>50N - per DOP website</v>
          </cell>
          <cell r="L3541">
            <v>41456</v>
          </cell>
          <cell r="M3541">
            <v>14804</v>
          </cell>
          <cell r="N3541" t="b">
            <v>1</v>
          </cell>
          <cell r="O3541">
            <v>5096</v>
          </cell>
        </row>
        <row r="3542">
          <cell r="E3542" t="str">
            <v>50NMONTHLYOSERVICE EMPLOYEES INTERNATIONAL UNION DISTRICT 1199 NW</v>
          </cell>
          <cell r="F3542" t="str">
            <v>50N</v>
          </cell>
          <cell r="G3542" t="str">
            <v>Monthly</v>
          </cell>
          <cell r="H3542" t="str">
            <v>O</v>
          </cell>
          <cell r="I3542">
            <v>5096</v>
          </cell>
          <cell r="J3542" t="str">
            <v>Service Employees International Union District 1199 NW</v>
          </cell>
          <cell r="K3542" t="str">
            <v>50N1 - per DOP website</v>
          </cell>
          <cell r="L3542">
            <v>41456</v>
          </cell>
          <cell r="M3542">
            <v>16736</v>
          </cell>
          <cell r="N3542" t="b">
            <v>1</v>
          </cell>
          <cell r="O3542">
            <v>5096</v>
          </cell>
        </row>
        <row r="3543">
          <cell r="E3543" t="str">
            <v>50NMONTHLYOTEAMSTERS LOCAL UNION NUMBER 117</v>
          </cell>
          <cell r="F3543" t="str">
            <v>50N</v>
          </cell>
          <cell r="G3543" t="str">
            <v>Monthly</v>
          </cell>
          <cell r="H3543" t="str">
            <v>O</v>
          </cell>
          <cell r="I3543">
            <v>5161</v>
          </cell>
          <cell r="J3543" t="str">
            <v>Teamsters Local Union Number 117</v>
          </cell>
          <cell r="K3543" t="str">
            <v>50N2 - per DOP website</v>
          </cell>
          <cell r="L3543">
            <v>41456</v>
          </cell>
          <cell r="M3543">
            <v>22532</v>
          </cell>
          <cell r="N3543" t="b">
            <v>1</v>
          </cell>
          <cell r="O3543">
            <v>5161</v>
          </cell>
        </row>
        <row r="3544">
          <cell r="E3544" t="str">
            <v>50NMONTHLYOWASHINGTON FEDERATION OF STATE EMPLOYEES</v>
          </cell>
          <cell r="F3544" t="str">
            <v>50N</v>
          </cell>
          <cell r="G3544" t="str">
            <v>Monthly</v>
          </cell>
          <cell r="H3544" t="str">
            <v>O</v>
          </cell>
          <cell r="I3544">
            <v>5096</v>
          </cell>
          <cell r="J3544" t="str">
            <v>Washington Federation of State Employees</v>
          </cell>
          <cell r="K3544" t="str">
            <v>50N1 - per DOP website</v>
          </cell>
          <cell r="L3544">
            <v>41456</v>
          </cell>
          <cell r="M3544">
            <v>18668</v>
          </cell>
          <cell r="N3544" t="b">
            <v>1</v>
          </cell>
          <cell r="O3544">
            <v>5096</v>
          </cell>
        </row>
        <row r="3545">
          <cell r="E3545" t="str">
            <v>50NMONTHLYPCOALITION</v>
          </cell>
          <cell r="F3545" t="str">
            <v>50N</v>
          </cell>
          <cell r="G3545" t="str">
            <v>Monthly</v>
          </cell>
          <cell r="H3545" t="str">
            <v>P</v>
          </cell>
          <cell r="I3545">
            <v>5221</v>
          </cell>
          <cell r="J3545" t="str">
            <v>Coalition</v>
          </cell>
          <cell r="K3545" t="str">
            <v>50N1 - per DOP website</v>
          </cell>
          <cell r="L3545">
            <v>41456</v>
          </cell>
          <cell r="M3545">
            <v>20601</v>
          </cell>
          <cell r="N3545" t="b">
            <v>1</v>
          </cell>
          <cell r="O3545">
            <v>5221</v>
          </cell>
        </row>
        <row r="3546">
          <cell r="E3546" t="str">
            <v>50NMONTHLYPNON-REPRESENTED STATE EMPLOYEES</v>
          </cell>
          <cell r="F3546" t="str">
            <v>50N</v>
          </cell>
          <cell r="G3546" t="str">
            <v>Monthly</v>
          </cell>
          <cell r="H3546" t="str">
            <v>P</v>
          </cell>
          <cell r="I3546">
            <v>5221</v>
          </cell>
          <cell r="J3546" t="str">
            <v>Non-Represented State Employees</v>
          </cell>
          <cell r="K3546" t="str">
            <v>50N - per DOP website</v>
          </cell>
          <cell r="L3546">
            <v>41456</v>
          </cell>
          <cell r="M3546">
            <v>14805</v>
          </cell>
          <cell r="N3546" t="b">
            <v>1</v>
          </cell>
          <cell r="O3546">
            <v>5221</v>
          </cell>
        </row>
        <row r="3547">
          <cell r="E3547" t="str">
            <v>50NMONTHLYPSERVICE EMPLOYEES INTERNATIONAL UNION DISTRICT 1199 NW</v>
          </cell>
          <cell r="F3547" t="str">
            <v>50N</v>
          </cell>
          <cell r="G3547" t="str">
            <v>Monthly</v>
          </cell>
          <cell r="H3547" t="str">
            <v>P</v>
          </cell>
          <cell r="I3547">
            <v>5221</v>
          </cell>
          <cell r="J3547" t="str">
            <v>Service Employees International Union District 1199 NW</v>
          </cell>
          <cell r="K3547" t="str">
            <v>50N1 - per DOP website</v>
          </cell>
          <cell r="L3547">
            <v>41456</v>
          </cell>
          <cell r="M3547">
            <v>16737</v>
          </cell>
          <cell r="N3547" t="b">
            <v>1</v>
          </cell>
          <cell r="O3547">
            <v>5221</v>
          </cell>
        </row>
        <row r="3548">
          <cell r="E3548" t="str">
            <v>50NMONTHLYPTEAMSTERS LOCAL UNION NUMBER 117</v>
          </cell>
          <cell r="F3548" t="str">
            <v>50N</v>
          </cell>
          <cell r="G3548" t="str">
            <v>Monthly</v>
          </cell>
          <cell r="H3548" t="str">
            <v>P</v>
          </cell>
          <cell r="I3548">
            <v>5289</v>
          </cell>
          <cell r="J3548" t="str">
            <v>Teamsters Local Union Number 117</v>
          </cell>
          <cell r="K3548" t="str">
            <v>50N2 - per DOP website</v>
          </cell>
          <cell r="L3548">
            <v>41456</v>
          </cell>
          <cell r="M3548">
            <v>22533</v>
          </cell>
          <cell r="N3548" t="b">
            <v>1</v>
          </cell>
          <cell r="O3548">
            <v>5289</v>
          </cell>
        </row>
        <row r="3549">
          <cell r="E3549" t="str">
            <v>50NMONTHLYPWASHINGTON FEDERATION OF STATE EMPLOYEES</v>
          </cell>
          <cell r="F3549" t="str">
            <v>50N</v>
          </cell>
          <cell r="G3549" t="str">
            <v>Monthly</v>
          </cell>
          <cell r="H3549" t="str">
            <v>P</v>
          </cell>
          <cell r="I3549">
            <v>5221</v>
          </cell>
          <cell r="J3549" t="str">
            <v>Washington Federation of State Employees</v>
          </cell>
          <cell r="K3549" t="str">
            <v>50N1 - per DOP website</v>
          </cell>
          <cell r="L3549">
            <v>41456</v>
          </cell>
          <cell r="M3549">
            <v>18669</v>
          </cell>
          <cell r="N3549" t="b">
            <v>1</v>
          </cell>
          <cell r="O3549">
            <v>5221</v>
          </cell>
        </row>
        <row r="3550">
          <cell r="E3550" t="str">
            <v>50NMONTHLYQCOALITION</v>
          </cell>
          <cell r="F3550" t="str">
            <v>50N</v>
          </cell>
          <cell r="G3550" t="str">
            <v>Monthly</v>
          </cell>
          <cell r="H3550" t="str">
            <v>Q</v>
          </cell>
          <cell r="I3550">
            <v>5352</v>
          </cell>
          <cell r="J3550" t="str">
            <v>Coalition</v>
          </cell>
          <cell r="K3550" t="str">
            <v>50N1 - per DOP website</v>
          </cell>
          <cell r="L3550">
            <v>41456</v>
          </cell>
          <cell r="M3550">
            <v>20602</v>
          </cell>
          <cell r="N3550" t="b">
            <v>1</v>
          </cell>
          <cell r="O3550">
            <v>5352</v>
          </cell>
        </row>
        <row r="3551">
          <cell r="E3551" t="str">
            <v>50NMONTHLYQNON-REPRESENTED STATE EMPLOYEES</v>
          </cell>
          <cell r="F3551" t="str">
            <v>50N</v>
          </cell>
          <cell r="G3551" t="str">
            <v>Monthly</v>
          </cell>
          <cell r="H3551" t="str">
            <v>Q</v>
          </cell>
          <cell r="I3551">
            <v>5352</v>
          </cell>
          <cell r="J3551" t="str">
            <v>Non-Represented State Employees</v>
          </cell>
          <cell r="K3551" t="str">
            <v>50N - per DOP website</v>
          </cell>
          <cell r="L3551">
            <v>41456</v>
          </cell>
          <cell r="M3551">
            <v>14806</v>
          </cell>
          <cell r="N3551" t="b">
            <v>1</v>
          </cell>
          <cell r="O3551">
            <v>5352</v>
          </cell>
        </row>
        <row r="3552">
          <cell r="E3552" t="str">
            <v>50NMONTHLYQSERVICE EMPLOYEES INTERNATIONAL UNION DISTRICT 1199 NW</v>
          </cell>
          <cell r="F3552" t="str">
            <v>50N</v>
          </cell>
          <cell r="G3552" t="str">
            <v>Monthly</v>
          </cell>
          <cell r="H3552" t="str">
            <v>Q</v>
          </cell>
          <cell r="I3552">
            <v>5352</v>
          </cell>
          <cell r="J3552" t="str">
            <v>Service Employees International Union District 1199 NW</v>
          </cell>
          <cell r="K3552" t="str">
            <v>50N1 - per DOP website</v>
          </cell>
          <cell r="L3552">
            <v>41456</v>
          </cell>
          <cell r="M3552">
            <v>16738</v>
          </cell>
          <cell r="N3552" t="b">
            <v>1</v>
          </cell>
          <cell r="O3552">
            <v>5352</v>
          </cell>
        </row>
        <row r="3553">
          <cell r="E3553" t="str">
            <v>50NMONTHLYQTEAMSTERS LOCAL UNION NUMBER 117</v>
          </cell>
          <cell r="F3553" t="str">
            <v>50N</v>
          </cell>
          <cell r="G3553" t="str">
            <v>Monthly</v>
          </cell>
          <cell r="H3553" t="str">
            <v>Q</v>
          </cell>
          <cell r="I3553">
            <v>5420</v>
          </cell>
          <cell r="J3553" t="str">
            <v>Teamsters Local Union Number 117</v>
          </cell>
          <cell r="K3553" t="str">
            <v>50N2 - per DOP website</v>
          </cell>
          <cell r="L3553">
            <v>41456</v>
          </cell>
          <cell r="M3553">
            <v>22534</v>
          </cell>
          <cell r="N3553" t="b">
            <v>1</v>
          </cell>
          <cell r="O3553">
            <v>5420</v>
          </cell>
        </row>
        <row r="3554">
          <cell r="E3554" t="str">
            <v>50NMONTHLYQWASHINGTON FEDERATION OF STATE EMPLOYEES</v>
          </cell>
          <cell r="F3554" t="str">
            <v>50N</v>
          </cell>
          <cell r="G3554" t="str">
            <v>Monthly</v>
          </cell>
          <cell r="H3554" t="str">
            <v>Q</v>
          </cell>
          <cell r="I3554">
            <v>5352</v>
          </cell>
          <cell r="J3554" t="str">
            <v>Washington Federation of State Employees</v>
          </cell>
          <cell r="K3554" t="str">
            <v>50N1 - per DOP website</v>
          </cell>
          <cell r="L3554">
            <v>41456</v>
          </cell>
          <cell r="M3554">
            <v>18670</v>
          </cell>
          <cell r="N3554" t="b">
            <v>1</v>
          </cell>
          <cell r="O3554">
            <v>5352</v>
          </cell>
        </row>
        <row r="3555">
          <cell r="E3555" t="str">
            <v>50NMONTHLYRCOALITION</v>
          </cell>
          <cell r="F3555" t="str">
            <v>50N</v>
          </cell>
          <cell r="G3555" t="str">
            <v>Monthly</v>
          </cell>
          <cell r="H3555" t="str">
            <v>R</v>
          </cell>
          <cell r="I3555">
            <v>5487</v>
          </cell>
          <cell r="J3555" t="str">
            <v>Coalition</v>
          </cell>
          <cell r="K3555" t="str">
            <v>50N1 - per DOP website</v>
          </cell>
          <cell r="L3555">
            <v>41456</v>
          </cell>
          <cell r="M3555">
            <v>20603</v>
          </cell>
          <cell r="N3555" t="b">
            <v>1</v>
          </cell>
          <cell r="O3555">
            <v>5487</v>
          </cell>
        </row>
        <row r="3556">
          <cell r="E3556" t="str">
            <v>50NMONTHLYRNON-REPRESENTED STATE EMPLOYEES</v>
          </cell>
          <cell r="F3556" t="str">
            <v>50N</v>
          </cell>
          <cell r="G3556" t="str">
            <v>Monthly</v>
          </cell>
          <cell r="H3556" t="str">
            <v>R</v>
          </cell>
          <cell r="I3556">
            <v>5487</v>
          </cell>
          <cell r="J3556" t="str">
            <v>Non-Represented State Employees</v>
          </cell>
          <cell r="K3556" t="str">
            <v>50N - per DOP website</v>
          </cell>
          <cell r="L3556">
            <v>41456</v>
          </cell>
          <cell r="M3556">
            <v>14807</v>
          </cell>
          <cell r="N3556" t="b">
            <v>1</v>
          </cell>
          <cell r="O3556">
            <v>5487</v>
          </cell>
        </row>
        <row r="3557">
          <cell r="E3557" t="str">
            <v>50NMONTHLYRSERVICE EMPLOYEES INTERNATIONAL UNION DISTRICT 1199 NW</v>
          </cell>
          <cell r="F3557" t="str">
            <v>50N</v>
          </cell>
          <cell r="G3557" t="str">
            <v>Monthly</v>
          </cell>
          <cell r="H3557" t="str">
            <v>R</v>
          </cell>
          <cell r="I3557">
            <v>5487</v>
          </cell>
          <cell r="J3557" t="str">
            <v>Service Employees International Union District 1199 NW</v>
          </cell>
          <cell r="K3557" t="str">
            <v>50N1 - per DOP website</v>
          </cell>
          <cell r="L3557">
            <v>41456</v>
          </cell>
          <cell r="M3557">
            <v>16739</v>
          </cell>
          <cell r="N3557" t="b">
            <v>1</v>
          </cell>
          <cell r="O3557">
            <v>5487</v>
          </cell>
        </row>
        <row r="3558">
          <cell r="E3558" t="str">
            <v>50NMONTHLYRTEAMSTERS LOCAL UNION NUMBER 117</v>
          </cell>
          <cell r="F3558" t="str">
            <v>50N</v>
          </cell>
          <cell r="G3558" t="str">
            <v>Monthly</v>
          </cell>
          <cell r="H3558" t="str">
            <v>R</v>
          </cell>
          <cell r="I3558">
            <v>5557</v>
          </cell>
          <cell r="J3558" t="str">
            <v>Teamsters Local Union Number 117</v>
          </cell>
          <cell r="K3558" t="str">
            <v>50N2 - per DOP website</v>
          </cell>
          <cell r="L3558">
            <v>41456</v>
          </cell>
          <cell r="M3558">
            <v>22535</v>
          </cell>
          <cell r="N3558" t="b">
            <v>1</v>
          </cell>
          <cell r="O3558">
            <v>5557</v>
          </cell>
        </row>
        <row r="3559">
          <cell r="E3559" t="str">
            <v>50NMONTHLYRWASHINGTON FEDERATION OF STATE EMPLOYEES</v>
          </cell>
          <cell r="F3559" t="str">
            <v>50N</v>
          </cell>
          <cell r="G3559" t="str">
            <v>Monthly</v>
          </cell>
          <cell r="H3559" t="str">
            <v>R</v>
          </cell>
          <cell r="I3559">
            <v>5487</v>
          </cell>
          <cell r="J3559" t="str">
            <v>Washington Federation of State Employees</v>
          </cell>
          <cell r="K3559" t="str">
            <v>50N1 - per DOP website</v>
          </cell>
          <cell r="L3559">
            <v>41456</v>
          </cell>
          <cell r="M3559">
            <v>18671</v>
          </cell>
          <cell r="N3559" t="b">
            <v>1</v>
          </cell>
          <cell r="O3559">
            <v>5487</v>
          </cell>
        </row>
        <row r="3560">
          <cell r="E3560" t="str">
            <v>50NMONTHLYSCOALITION</v>
          </cell>
          <cell r="F3560" t="str">
            <v>50N</v>
          </cell>
          <cell r="G3560" t="str">
            <v>Monthly</v>
          </cell>
          <cell r="H3560" t="str">
            <v>S</v>
          </cell>
          <cell r="I3560">
            <v>5625</v>
          </cell>
          <cell r="J3560" t="str">
            <v>Coalition</v>
          </cell>
          <cell r="K3560" t="str">
            <v>50N1 - per DOP website</v>
          </cell>
          <cell r="L3560">
            <v>41456</v>
          </cell>
          <cell r="M3560">
            <v>20604</v>
          </cell>
          <cell r="N3560" t="b">
            <v>1</v>
          </cell>
          <cell r="O3560">
            <v>5625</v>
          </cell>
        </row>
        <row r="3561">
          <cell r="E3561" t="str">
            <v>50NMONTHLYSNON-REPRESENTED STATE EMPLOYEES</v>
          </cell>
          <cell r="F3561" t="str">
            <v>50N</v>
          </cell>
          <cell r="G3561" t="str">
            <v>Monthly</v>
          </cell>
          <cell r="H3561" t="str">
            <v>S</v>
          </cell>
          <cell r="I3561">
            <v>5625</v>
          </cell>
          <cell r="J3561" t="str">
            <v>Non-Represented State Employees</v>
          </cell>
          <cell r="K3561" t="str">
            <v>50N - per DOP website</v>
          </cell>
          <cell r="L3561">
            <v>41456</v>
          </cell>
          <cell r="M3561">
            <v>14808</v>
          </cell>
          <cell r="N3561" t="b">
            <v>1</v>
          </cell>
          <cell r="O3561">
            <v>5625</v>
          </cell>
        </row>
        <row r="3562">
          <cell r="E3562" t="str">
            <v>50NMONTHLYSSERVICE EMPLOYEES INTERNATIONAL UNION DISTRICT 1199 NW</v>
          </cell>
          <cell r="F3562" t="str">
            <v>50N</v>
          </cell>
          <cell r="G3562" t="str">
            <v>Monthly</v>
          </cell>
          <cell r="H3562" t="str">
            <v>S</v>
          </cell>
          <cell r="I3562">
            <v>5625</v>
          </cell>
          <cell r="J3562" t="str">
            <v>Service Employees International Union District 1199 NW</v>
          </cell>
          <cell r="K3562" t="str">
            <v>50N1 - per DOP website</v>
          </cell>
          <cell r="L3562">
            <v>41456</v>
          </cell>
          <cell r="M3562">
            <v>16740</v>
          </cell>
          <cell r="N3562" t="b">
            <v>1</v>
          </cell>
          <cell r="O3562">
            <v>5625</v>
          </cell>
        </row>
        <row r="3563">
          <cell r="E3563" t="str">
            <v>50NMONTHLYSTEAMSTERS LOCAL UNION NUMBER 117</v>
          </cell>
          <cell r="F3563" t="str">
            <v>50N</v>
          </cell>
          <cell r="G3563" t="str">
            <v>Monthly</v>
          </cell>
          <cell r="H3563" t="str">
            <v>S</v>
          </cell>
          <cell r="I3563">
            <v>5698</v>
          </cell>
          <cell r="J3563" t="str">
            <v>Teamsters Local Union Number 117</v>
          </cell>
          <cell r="K3563" t="str">
            <v>50N2 - per DOP website</v>
          </cell>
          <cell r="L3563">
            <v>41456</v>
          </cell>
          <cell r="M3563">
            <v>22536</v>
          </cell>
          <cell r="N3563" t="b">
            <v>1</v>
          </cell>
          <cell r="O3563">
            <v>5698</v>
          </cell>
        </row>
        <row r="3564">
          <cell r="E3564" t="str">
            <v>50NMONTHLYSWASHINGTON FEDERATION OF STATE EMPLOYEES</v>
          </cell>
          <cell r="F3564" t="str">
            <v>50N</v>
          </cell>
          <cell r="G3564" t="str">
            <v>Monthly</v>
          </cell>
          <cell r="H3564" t="str">
            <v>S</v>
          </cell>
          <cell r="I3564">
            <v>5625</v>
          </cell>
          <cell r="J3564" t="str">
            <v>Washington Federation of State Employees</v>
          </cell>
          <cell r="K3564" t="str">
            <v>50N1 - per DOP website</v>
          </cell>
          <cell r="L3564">
            <v>41456</v>
          </cell>
          <cell r="M3564">
            <v>18672</v>
          </cell>
          <cell r="N3564" t="b">
            <v>1</v>
          </cell>
          <cell r="O3564">
            <v>5625</v>
          </cell>
        </row>
        <row r="3565">
          <cell r="E3565" t="str">
            <v>50NMONTHLYTCOALITION</v>
          </cell>
          <cell r="F3565" t="str">
            <v>50N</v>
          </cell>
          <cell r="G3565" t="str">
            <v>Monthly</v>
          </cell>
          <cell r="H3565" t="str">
            <v>T</v>
          </cell>
          <cell r="I3565">
            <v>5763</v>
          </cell>
          <cell r="J3565" t="str">
            <v>Coalition</v>
          </cell>
          <cell r="K3565" t="str">
            <v>50N1 - per DOP website</v>
          </cell>
          <cell r="L3565">
            <v>41456</v>
          </cell>
          <cell r="M3565">
            <v>20605</v>
          </cell>
          <cell r="N3565" t="b">
            <v>1</v>
          </cell>
          <cell r="O3565">
            <v>5763</v>
          </cell>
        </row>
        <row r="3566">
          <cell r="E3566" t="str">
            <v>50NMONTHLYTNON-REPRESENTED STATE EMPLOYEES</v>
          </cell>
          <cell r="F3566" t="str">
            <v>50N</v>
          </cell>
          <cell r="G3566" t="str">
            <v>Monthly</v>
          </cell>
          <cell r="H3566" t="str">
            <v>T</v>
          </cell>
          <cell r="I3566">
            <v>5763</v>
          </cell>
          <cell r="J3566" t="str">
            <v>Non-Represented State Employees</v>
          </cell>
          <cell r="K3566" t="str">
            <v>50N - per DOP website</v>
          </cell>
          <cell r="L3566">
            <v>41456</v>
          </cell>
          <cell r="M3566">
            <v>14809</v>
          </cell>
          <cell r="N3566" t="b">
            <v>1</v>
          </cell>
          <cell r="O3566">
            <v>5763</v>
          </cell>
        </row>
        <row r="3567">
          <cell r="E3567" t="str">
            <v>50NMONTHLYTSERVICE EMPLOYEES INTERNATIONAL UNION DISTRICT 1199 NW</v>
          </cell>
          <cell r="F3567" t="str">
            <v>50N</v>
          </cell>
          <cell r="G3567" t="str">
            <v>Monthly</v>
          </cell>
          <cell r="H3567" t="str">
            <v>T</v>
          </cell>
          <cell r="I3567">
            <v>5763</v>
          </cell>
          <cell r="J3567" t="str">
            <v>Service Employees International Union District 1199 NW</v>
          </cell>
          <cell r="K3567" t="str">
            <v>50N1 - per DOP website</v>
          </cell>
          <cell r="L3567">
            <v>41456</v>
          </cell>
          <cell r="M3567">
            <v>16741</v>
          </cell>
          <cell r="N3567" t="b">
            <v>1</v>
          </cell>
          <cell r="O3567">
            <v>5763</v>
          </cell>
        </row>
        <row r="3568">
          <cell r="E3568" t="str">
            <v>50NMONTHLYTTEAMSTERS LOCAL UNION NUMBER 117</v>
          </cell>
          <cell r="F3568" t="str">
            <v>50N</v>
          </cell>
          <cell r="G3568" t="str">
            <v>Monthly</v>
          </cell>
          <cell r="H3568" t="str">
            <v>T</v>
          </cell>
          <cell r="I3568">
            <v>5836</v>
          </cell>
          <cell r="J3568" t="str">
            <v>Teamsters Local Union Number 117</v>
          </cell>
          <cell r="K3568" t="str">
            <v>50N2 - per DOP website</v>
          </cell>
          <cell r="L3568">
            <v>41456</v>
          </cell>
          <cell r="M3568">
            <v>22537</v>
          </cell>
          <cell r="N3568" t="b">
            <v>1</v>
          </cell>
          <cell r="O3568">
            <v>5836</v>
          </cell>
        </row>
        <row r="3569">
          <cell r="E3569" t="str">
            <v>50NMONTHLYTWASHINGTON FEDERATION OF STATE EMPLOYEES</v>
          </cell>
          <cell r="F3569" t="str">
            <v>50N</v>
          </cell>
          <cell r="G3569" t="str">
            <v>Monthly</v>
          </cell>
          <cell r="H3569" t="str">
            <v>T</v>
          </cell>
          <cell r="I3569">
            <v>5763</v>
          </cell>
          <cell r="J3569" t="str">
            <v>Washington Federation of State Employees</v>
          </cell>
          <cell r="K3569" t="str">
            <v>50N1 - per DOP website</v>
          </cell>
          <cell r="L3569">
            <v>41456</v>
          </cell>
          <cell r="M3569">
            <v>18673</v>
          </cell>
          <cell r="N3569" t="b">
            <v>1</v>
          </cell>
          <cell r="O3569">
            <v>5763</v>
          </cell>
        </row>
        <row r="3570">
          <cell r="E3570" t="str">
            <v>50NMONTHLYUCOALITION</v>
          </cell>
          <cell r="F3570" t="str">
            <v>50N</v>
          </cell>
          <cell r="G3570" t="str">
            <v>Monthly</v>
          </cell>
          <cell r="H3570" t="str">
            <v>U</v>
          </cell>
          <cell r="I3570">
            <v>5911</v>
          </cell>
          <cell r="J3570" t="str">
            <v>Coalition</v>
          </cell>
          <cell r="K3570" t="str">
            <v>50N1 - per DOP website</v>
          </cell>
          <cell r="L3570">
            <v>41456</v>
          </cell>
          <cell r="M3570">
            <v>20606</v>
          </cell>
          <cell r="N3570" t="b">
            <v>1</v>
          </cell>
          <cell r="O3570">
            <v>5911</v>
          </cell>
        </row>
        <row r="3571">
          <cell r="E3571" t="str">
            <v>50NMONTHLYUNON-REPRESENTED STATE EMPLOYEES</v>
          </cell>
          <cell r="F3571" t="str">
            <v>50N</v>
          </cell>
          <cell r="G3571" t="str">
            <v>Monthly</v>
          </cell>
          <cell r="H3571" t="str">
            <v>U</v>
          </cell>
          <cell r="I3571">
            <v>5911</v>
          </cell>
          <cell r="J3571" t="str">
            <v>Non-Represented State Employees</v>
          </cell>
          <cell r="K3571" t="str">
            <v>50N - per DOP website</v>
          </cell>
          <cell r="L3571">
            <v>41456</v>
          </cell>
          <cell r="M3571">
            <v>14810</v>
          </cell>
          <cell r="N3571" t="b">
            <v>1</v>
          </cell>
          <cell r="O3571">
            <v>5911</v>
          </cell>
        </row>
        <row r="3572">
          <cell r="E3572" t="str">
            <v>50NMONTHLYUSERVICE EMPLOYEES INTERNATIONAL UNION DISTRICT 1199 NW</v>
          </cell>
          <cell r="F3572" t="str">
            <v>50N</v>
          </cell>
          <cell r="G3572" t="str">
            <v>Monthly</v>
          </cell>
          <cell r="H3572" t="str">
            <v>U</v>
          </cell>
          <cell r="I3572">
            <v>5911</v>
          </cell>
          <cell r="J3572" t="str">
            <v>Service Employees International Union District 1199 NW</v>
          </cell>
          <cell r="K3572" t="str">
            <v>50N1 - per DOP website</v>
          </cell>
          <cell r="L3572">
            <v>41456</v>
          </cell>
          <cell r="M3572">
            <v>16742</v>
          </cell>
          <cell r="N3572" t="b">
            <v>1</v>
          </cell>
          <cell r="O3572">
            <v>5911</v>
          </cell>
        </row>
        <row r="3573">
          <cell r="E3573" t="str">
            <v>50NMONTHLYUTEAMSTERS LOCAL UNION NUMBER 117</v>
          </cell>
          <cell r="F3573" t="str">
            <v>50N</v>
          </cell>
          <cell r="G3573" t="str">
            <v>Monthly</v>
          </cell>
          <cell r="H3573" t="str">
            <v>U</v>
          </cell>
          <cell r="I3573">
            <v>5986</v>
          </cell>
          <cell r="J3573" t="str">
            <v>Teamsters Local Union Number 117</v>
          </cell>
          <cell r="K3573" t="str">
            <v>50N2 - per DOP website</v>
          </cell>
          <cell r="L3573">
            <v>41456</v>
          </cell>
          <cell r="M3573">
            <v>22538</v>
          </cell>
          <cell r="N3573" t="b">
            <v>1</v>
          </cell>
          <cell r="O3573">
            <v>5986</v>
          </cell>
        </row>
        <row r="3574">
          <cell r="E3574" t="str">
            <v>50NMONTHLYUWASHINGTON FEDERATION OF STATE EMPLOYEES</v>
          </cell>
          <cell r="F3574" t="str">
            <v>50N</v>
          </cell>
          <cell r="G3574" t="str">
            <v>Monthly</v>
          </cell>
          <cell r="H3574" t="str">
            <v>U</v>
          </cell>
          <cell r="I3574">
            <v>5911</v>
          </cell>
          <cell r="J3574" t="str">
            <v>Washington Federation of State Employees</v>
          </cell>
          <cell r="K3574" t="str">
            <v>50N1 - per DOP website</v>
          </cell>
          <cell r="L3574">
            <v>41456</v>
          </cell>
          <cell r="M3574">
            <v>18674</v>
          </cell>
          <cell r="N3574" t="b">
            <v>1</v>
          </cell>
          <cell r="O3574">
            <v>5911</v>
          </cell>
        </row>
        <row r="3575">
          <cell r="E3575" t="str">
            <v>50TMONTHLY10WASHINGTON FEDERATION OF STATE EMPLOYEES</v>
          </cell>
          <cell r="F3575" t="str">
            <v>50T</v>
          </cell>
          <cell r="G3575" t="str">
            <v>Monthly</v>
          </cell>
          <cell r="H3575">
            <v>10</v>
          </cell>
          <cell r="I3575">
            <v>4322</v>
          </cell>
          <cell r="J3575" t="str">
            <v>Washington Federation of State Employees</v>
          </cell>
          <cell r="K3575" t="str">
            <v>per DOP website</v>
          </cell>
          <cell r="L3575">
            <v>41456</v>
          </cell>
          <cell r="M3575">
            <v>10070</v>
          </cell>
          <cell r="N3575" t="b">
            <v>1</v>
          </cell>
          <cell r="O3575">
            <v>4322</v>
          </cell>
        </row>
        <row r="3576">
          <cell r="E3576" t="str">
            <v>50TMONTHLY11WASHINGTON FEDERATION OF STATE EMPLOYEES</v>
          </cell>
          <cell r="F3576" t="str">
            <v>50T</v>
          </cell>
          <cell r="G3576" t="str">
            <v>Monthly</v>
          </cell>
          <cell r="H3576">
            <v>11</v>
          </cell>
          <cell r="I3576">
            <v>4542</v>
          </cell>
          <cell r="J3576" t="str">
            <v>Washington Federation of State Employees</v>
          </cell>
          <cell r="K3576" t="str">
            <v>per DOP website</v>
          </cell>
          <cell r="L3576">
            <v>41456</v>
          </cell>
          <cell r="M3576">
            <v>10071</v>
          </cell>
          <cell r="N3576" t="b">
            <v>1</v>
          </cell>
          <cell r="O3576">
            <v>4542</v>
          </cell>
        </row>
        <row r="3577">
          <cell r="E3577" t="str">
            <v>50TMONTHLY12WASHINGTON FEDERATION OF STATE EMPLOYEES</v>
          </cell>
          <cell r="F3577" t="str">
            <v>50T</v>
          </cell>
          <cell r="G3577" t="str">
            <v>Monthly</v>
          </cell>
          <cell r="H3577">
            <v>12</v>
          </cell>
          <cell r="I3577">
            <v>4770</v>
          </cell>
          <cell r="J3577" t="str">
            <v>Washington Federation of State Employees</v>
          </cell>
          <cell r="K3577" t="str">
            <v>per DOP website</v>
          </cell>
          <cell r="L3577">
            <v>41456</v>
          </cell>
          <cell r="M3577">
            <v>10072</v>
          </cell>
          <cell r="N3577" t="b">
            <v>1</v>
          </cell>
          <cell r="O3577">
            <v>4770</v>
          </cell>
        </row>
        <row r="3578">
          <cell r="E3578" t="str">
            <v>50TMONTHLY1WASHINGTON FEDERATION OF STATE EMPLOYEES</v>
          </cell>
          <cell r="F3578" t="str">
            <v>50T</v>
          </cell>
          <cell r="G3578" t="str">
            <v>Monthly</v>
          </cell>
          <cell r="H3578">
            <v>1</v>
          </cell>
          <cell r="I3578">
            <v>2789</v>
          </cell>
          <cell r="J3578" t="str">
            <v>Washington Federation of State Employees</v>
          </cell>
          <cell r="K3578" t="str">
            <v>per DOP website</v>
          </cell>
          <cell r="L3578">
            <v>41456</v>
          </cell>
          <cell r="M3578">
            <v>10061</v>
          </cell>
          <cell r="N3578" t="b">
            <v>1</v>
          </cell>
          <cell r="O3578">
            <v>2789</v>
          </cell>
        </row>
        <row r="3579">
          <cell r="E3579" t="str">
            <v>50TMONTHLY2WASHINGTON FEDERATION OF STATE EMPLOYEES</v>
          </cell>
          <cell r="F3579" t="str">
            <v>50T</v>
          </cell>
          <cell r="G3579" t="str">
            <v>Monthly</v>
          </cell>
          <cell r="H3579">
            <v>2</v>
          </cell>
          <cell r="I3579">
            <v>2920</v>
          </cell>
          <cell r="J3579" t="str">
            <v>Washington Federation of State Employees</v>
          </cell>
          <cell r="K3579" t="str">
            <v>per DOP website</v>
          </cell>
          <cell r="L3579">
            <v>41456</v>
          </cell>
          <cell r="M3579">
            <v>10062</v>
          </cell>
          <cell r="N3579" t="b">
            <v>1</v>
          </cell>
          <cell r="O3579">
            <v>2920</v>
          </cell>
        </row>
        <row r="3580">
          <cell r="E3580" t="str">
            <v>50TMONTHLY3WASHINGTON FEDERATION OF STATE EMPLOYEES</v>
          </cell>
          <cell r="F3580" t="str">
            <v>50T</v>
          </cell>
          <cell r="G3580" t="str">
            <v>Monthly</v>
          </cell>
          <cell r="H3580">
            <v>3</v>
          </cell>
          <cell r="I3580">
            <v>3063</v>
          </cell>
          <cell r="J3580" t="str">
            <v>Washington Federation of State Employees</v>
          </cell>
          <cell r="K3580" t="str">
            <v>per DOP website</v>
          </cell>
          <cell r="L3580">
            <v>41456</v>
          </cell>
          <cell r="M3580">
            <v>10063</v>
          </cell>
          <cell r="N3580" t="b">
            <v>1</v>
          </cell>
          <cell r="O3580">
            <v>3063</v>
          </cell>
        </row>
        <row r="3581">
          <cell r="E3581" t="str">
            <v>50TMONTHLY4WASHINGTON FEDERATION OF STATE EMPLOYEES</v>
          </cell>
          <cell r="F3581" t="str">
            <v>50T</v>
          </cell>
          <cell r="G3581" t="str">
            <v>Monthly</v>
          </cell>
          <cell r="H3581">
            <v>4</v>
          </cell>
          <cell r="I3581">
            <v>3213</v>
          </cell>
          <cell r="J3581" t="str">
            <v>Washington Federation of State Employees</v>
          </cell>
          <cell r="K3581" t="str">
            <v>per DOP website</v>
          </cell>
          <cell r="L3581">
            <v>41456</v>
          </cell>
          <cell r="M3581">
            <v>10064</v>
          </cell>
          <cell r="N3581" t="b">
            <v>1</v>
          </cell>
          <cell r="O3581">
            <v>3213</v>
          </cell>
        </row>
        <row r="3582">
          <cell r="E3582" t="str">
            <v>50TMONTHLY5WASHINGTON FEDERATION OF STATE EMPLOYEES</v>
          </cell>
          <cell r="F3582" t="str">
            <v>50T</v>
          </cell>
          <cell r="G3582" t="str">
            <v>Monthly</v>
          </cell>
          <cell r="H3582">
            <v>5</v>
          </cell>
          <cell r="I3582">
            <v>3377</v>
          </cell>
          <cell r="J3582" t="str">
            <v>Washington Federation of State Employees</v>
          </cell>
          <cell r="K3582" t="str">
            <v>per DOP website</v>
          </cell>
          <cell r="L3582">
            <v>41456</v>
          </cell>
          <cell r="M3582">
            <v>10065</v>
          </cell>
          <cell r="N3582" t="b">
            <v>1</v>
          </cell>
          <cell r="O3582">
            <v>3377</v>
          </cell>
        </row>
        <row r="3583">
          <cell r="E3583" t="str">
            <v>50TMONTHLY6WASHINGTON FEDERATION OF STATE EMPLOYEES</v>
          </cell>
          <cell r="F3583" t="str">
            <v>50T</v>
          </cell>
          <cell r="G3583" t="str">
            <v>Monthly</v>
          </cell>
          <cell r="H3583">
            <v>6</v>
          </cell>
          <cell r="I3583">
            <v>3549</v>
          </cell>
          <cell r="J3583" t="str">
            <v>Washington Federation of State Employees</v>
          </cell>
          <cell r="K3583" t="str">
            <v>per DOP website</v>
          </cell>
          <cell r="L3583">
            <v>41456</v>
          </cell>
          <cell r="M3583">
            <v>10066</v>
          </cell>
          <cell r="N3583" t="b">
            <v>1</v>
          </cell>
          <cell r="O3583">
            <v>3549</v>
          </cell>
        </row>
        <row r="3584">
          <cell r="E3584" t="str">
            <v>50TMONTHLY7WASHINGTON FEDERATION OF STATE EMPLOYEES</v>
          </cell>
          <cell r="F3584" t="str">
            <v>50T</v>
          </cell>
          <cell r="G3584" t="str">
            <v>Monthly</v>
          </cell>
          <cell r="H3584">
            <v>7</v>
          </cell>
          <cell r="I3584">
            <v>3726</v>
          </cell>
          <cell r="J3584" t="str">
            <v>Washington Federation of State Employees</v>
          </cell>
          <cell r="K3584" t="str">
            <v>per DOP website</v>
          </cell>
          <cell r="L3584">
            <v>41456</v>
          </cell>
          <cell r="M3584">
            <v>10067</v>
          </cell>
          <cell r="N3584" t="b">
            <v>1</v>
          </cell>
          <cell r="O3584">
            <v>3726</v>
          </cell>
        </row>
        <row r="3585">
          <cell r="E3585" t="str">
            <v>50TMONTHLY8WASHINGTON FEDERATION OF STATE EMPLOYEES</v>
          </cell>
          <cell r="F3585" t="str">
            <v>50T</v>
          </cell>
          <cell r="G3585" t="str">
            <v>Monthly</v>
          </cell>
          <cell r="H3585">
            <v>8</v>
          </cell>
          <cell r="I3585">
            <v>3918</v>
          </cell>
          <cell r="J3585" t="str">
            <v>Washington Federation of State Employees</v>
          </cell>
          <cell r="K3585" t="str">
            <v>per DOP website</v>
          </cell>
          <cell r="L3585">
            <v>41456</v>
          </cell>
          <cell r="M3585">
            <v>10068</v>
          </cell>
          <cell r="N3585" t="b">
            <v>1</v>
          </cell>
          <cell r="O3585">
            <v>3918</v>
          </cell>
        </row>
        <row r="3586">
          <cell r="E3586" t="str">
            <v>50TMONTHLY9WASHINGTON FEDERATION OF STATE EMPLOYEES</v>
          </cell>
          <cell r="F3586" t="str">
            <v>50T</v>
          </cell>
          <cell r="G3586" t="str">
            <v>Monthly</v>
          </cell>
          <cell r="H3586">
            <v>9</v>
          </cell>
          <cell r="I3586">
            <v>4114</v>
          </cell>
          <cell r="J3586" t="str">
            <v>Washington Federation of State Employees</v>
          </cell>
          <cell r="K3586" t="str">
            <v>per DOP website</v>
          </cell>
          <cell r="L3586">
            <v>41456</v>
          </cell>
          <cell r="M3586">
            <v>10069</v>
          </cell>
          <cell r="N3586" t="b">
            <v>1</v>
          </cell>
          <cell r="O3586">
            <v>4114</v>
          </cell>
        </row>
        <row r="3587">
          <cell r="E3587" t="str">
            <v>51GMONTHLYGNON-REPRESENTED STATE EMPLOYEES</v>
          </cell>
          <cell r="F3587" t="str">
            <v>51G</v>
          </cell>
          <cell r="G3587" t="str">
            <v>Monthly</v>
          </cell>
          <cell r="H3587" t="str">
            <v>G</v>
          </cell>
          <cell r="I3587">
            <v>4014</v>
          </cell>
          <cell r="J3587" t="str">
            <v>Non-Represented State Employees</v>
          </cell>
          <cell r="K3587" t="str">
            <v>per DOP website</v>
          </cell>
          <cell r="L3587">
            <v>41456</v>
          </cell>
          <cell r="M3587">
            <v>13508</v>
          </cell>
          <cell r="N3587" t="b">
            <v>1</v>
          </cell>
          <cell r="O3587">
            <v>4014</v>
          </cell>
        </row>
        <row r="3588">
          <cell r="E3588" t="str">
            <v>51GMONTHLYGWASHINGTON FEDERATION OF STATE EMPLOYEES</v>
          </cell>
          <cell r="F3588" t="str">
            <v>51G</v>
          </cell>
          <cell r="G3588" t="str">
            <v>Monthly</v>
          </cell>
          <cell r="H3588" t="str">
            <v>G</v>
          </cell>
          <cell r="I3588">
            <v>4014</v>
          </cell>
          <cell r="J3588" t="str">
            <v>Washington Federation of State Employees</v>
          </cell>
          <cell r="K3588" t="str">
            <v>per DOP website</v>
          </cell>
          <cell r="L3588">
            <v>41456</v>
          </cell>
          <cell r="M3588">
            <v>13509</v>
          </cell>
          <cell r="N3588" t="b">
            <v>1</v>
          </cell>
          <cell r="O3588">
            <v>4014</v>
          </cell>
        </row>
        <row r="3589">
          <cell r="E3589" t="str">
            <v>51GMONTHLYGWASHINGTON PUBLIC EMPLOYEES ASSOCIATION</v>
          </cell>
          <cell r="F3589" t="str">
            <v>51G</v>
          </cell>
          <cell r="G3589" t="str">
            <v>Monthly</v>
          </cell>
          <cell r="H3589" t="str">
            <v>G</v>
          </cell>
          <cell r="I3589">
            <v>4014</v>
          </cell>
          <cell r="J3589" t="str">
            <v>Washington Public Employees Association</v>
          </cell>
          <cell r="K3589" t="str">
            <v>per DOP website</v>
          </cell>
          <cell r="L3589">
            <v>41456</v>
          </cell>
          <cell r="M3589">
            <v>13510</v>
          </cell>
          <cell r="N3589" t="b">
            <v>1</v>
          </cell>
          <cell r="O3589">
            <v>4014</v>
          </cell>
        </row>
        <row r="3590">
          <cell r="E3590" t="str">
            <v>51GMONTHLYHNON-REPRESENTED STATE EMPLOYEES</v>
          </cell>
          <cell r="F3590" t="str">
            <v>51G</v>
          </cell>
          <cell r="G3590" t="str">
            <v>Monthly</v>
          </cell>
          <cell r="H3590" t="str">
            <v>H</v>
          </cell>
          <cell r="I3590">
            <v>4114</v>
          </cell>
          <cell r="J3590" t="str">
            <v>Non-Represented State Employees</v>
          </cell>
          <cell r="K3590" t="str">
            <v>per DOP website</v>
          </cell>
          <cell r="L3590">
            <v>41456</v>
          </cell>
          <cell r="M3590">
            <v>13511</v>
          </cell>
          <cell r="N3590" t="b">
            <v>1</v>
          </cell>
          <cell r="O3590">
            <v>4114</v>
          </cell>
        </row>
        <row r="3591">
          <cell r="E3591" t="str">
            <v>51GMONTHLYHWASHINGTON FEDERATION OF STATE EMPLOYEES</v>
          </cell>
          <cell r="F3591" t="str">
            <v>51G</v>
          </cell>
          <cell r="G3591" t="str">
            <v>Monthly</v>
          </cell>
          <cell r="H3591" t="str">
            <v>H</v>
          </cell>
          <cell r="I3591">
            <v>4114</v>
          </cell>
          <cell r="J3591" t="str">
            <v>Washington Federation of State Employees</v>
          </cell>
          <cell r="K3591" t="str">
            <v>per DOP website</v>
          </cell>
          <cell r="L3591">
            <v>41456</v>
          </cell>
          <cell r="M3591">
            <v>13512</v>
          </cell>
          <cell r="N3591" t="b">
            <v>1</v>
          </cell>
          <cell r="O3591">
            <v>4114</v>
          </cell>
        </row>
        <row r="3592">
          <cell r="E3592" t="str">
            <v>51GMONTHLYHWASHINGTON PUBLIC EMPLOYEES ASSOCIATION</v>
          </cell>
          <cell r="F3592" t="str">
            <v>51G</v>
          </cell>
          <cell r="G3592" t="str">
            <v>Monthly</v>
          </cell>
          <cell r="H3592" t="str">
            <v>H</v>
          </cell>
          <cell r="I3592">
            <v>4114</v>
          </cell>
          <cell r="J3592" t="str">
            <v>Washington Public Employees Association</v>
          </cell>
          <cell r="K3592" t="str">
            <v>per DOP website</v>
          </cell>
          <cell r="L3592">
            <v>41456</v>
          </cell>
          <cell r="M3592">
            <v>13513</v>
          </cell>
          <cell r="N3592" t="b">
            <v>1</v>
          </cell>
          <cell r="O3592">
            <v>4114</v>
          </cell>
        </row>
        <row r="3593">
          <cell r="E3593" t="str">
            <v>51GMONTHLYINON-REPRESENTED STATE EMPLOYEES</v>
          </cell>
          <cell r="F3593" t="str">
            <v>51G</v>
          </cell>
          <cell r="G3593" t="str">
            <v>Monthly</v>
          </cell>
          <cell r="H3593" t="str">
            <v>I</v>
          </cell>
          <cell r="I3593">
            <v>4214</v>
          </cell>
          <cell r="J3593" t="str">
            <v>Non-Represented State Employees</v>
          </cell>
          <cell r="K3593" t="str">
            <v>per DOP website</v>
          </cell>
          <cell r="L3593">
            <v>41456</v>
          </cell>
          <cell r="M3593">
            <v>13514</v>
          </cell>
          <cell r="N3593" t="b">
            <v>1</v>
          </cell>
          <cell r="O3593">
            <v>4214</v>
          </cell>
        </row>
        <row r="3594">
          <cell r="E3594" t="str">
            <v>51GMONTHLYIWASHINGTON FEDERATION OF STATE EMPLOYEES</v>
          </cell>
          <cell r="F3594" t="str">
            <v>51G</v>
          </cell>
          <cell r="G3594" t="str">
            <v>Monthly</v>
          </cell>
          <cell r="H3594" t="str">
            <v>I</v>
          </cell>
          <cell r="I3594">
            <v>4214</v>
          </cell>
          <cell r="J3594" t="str">
            <v>Washington Federation of State Employees</v>
          </cell>
          <cell r="K3594" t="str">
            <v>per DOP website</v>
          </cell>
          <cell r="L3594">
            <v>41456</v>
          </cell>
          <cell r="M3594">
            <v>13515</v>
          </cell>
          <cell r="N3594" t="b">
            <v>1</v>
          </cell>
          <cell r="O3594">
            <v>4214</v>
          </cell>
        </row>
        <row r="3595">
          <cell r="E3595" t="str">
            <v>51GMONTHLYIWASHINGTON PUBLIC EMPLOYEES ASSOCIATION</v>
          </cell>
          <cell r="F3595" t="str">
            <v>51G</v>
          </cell>
          <cell r="G3595" t="str">
            <v>Monthly</v>
          </cell>
          <cell r="H3595" t="str">
            <v>I</v>
          </cell>
          <cell r="I3595">
            <v>4214</v>
          </cell>
          <cell r="J3595" t="str">
            <v>Washington Public Employees Association</v>
          </cell>
          <cell r="K3595" t="str">
            <v>per DOP website</v>
          </cell>
          <cell r="L3595">
            <v>41456</v>
          </cell>
          <cell r="M3595">
            <v>13516</v>
          </cell>
          <cell r="N3595" t="b">
            <v>1</v>
          </cell>
          <cell r="O3595">
            <v>4214</v>
          </cell>
        </row>
        <row r="3596">
          <cell r="E3596" t="str">
            <v>51GMONTHLYJNON-REPRESENTED STATE EMPLOYEES</v>
          </cell>
          <cell r="F3596" t="str">
            <v>51G</v>
          </cell>
          <cell r="G3596" t="str">
            <v>Monthly</v>
          </cell>
          <cell r="H3596" t="str">
            <v>J</v>
          </cell>
          <cell r="I3596">
            <v>4322</v>
          </cell>
          <cell r="J3596" t="str">
            <v>Non-Represented State Employees</v>
          </cell>
          <cell r="K3596" t="str">
            <v>per DOP website</v>
          </cell>
          <cell r="L3596">
            <v>41456</v>
          </cell>
          <cell r="M3596">
            <v>13517</v>
          </cell>
          <cell r="N3596" t="b">
            <v>1</v>
          </cell>
          <cell r="O3596">
            <v>4322</v>
          </cell>
        </row>
        <row r="3597">
          <cell r="E3597" t="str">
            <v>51GMONTHLYJWASHINGTON FEDERATION OF STATE EMPLOYEES</v>
          </cell>
          <cell r="F3597" t="str">
            <v>51G</v>
          </cell>
          <cell r="G3597" t="str">
            <v>Monthly</v>
          </cell>
          <cell r="H3597" t="str">
            <v>J</v>
          </cell>
          <cell r="I3597">
            <v>4322</v>
          </cell>
          <cell r="J3597" t="str">
            <v>Washington Federation of State Employees</v>
          </cell>
          <cell r="K3597" t="str">
            <v>per DOP website</v>
          </cell>
          <cell r="L3597">
            <v>41456</v>
          </cell>
          <cell r="M3597">
            <v>13518</v>
          </cell>
          <cell r="N3597" t="b">
            <v>1</v>
          </cell>
          <cell r="O3597">
            <v>4322</v>
          </cell>
        </row>
        <row r="3598">
          <cell r="E3598" t="str">
            <v>51GMONTHLYJWASHINGTON PUBLIC EMPLOYEES ASSOCIATION</v>
          </cell>
          <cell r="F3598" t="str">
            <v>51G</v>
          </cell>
          <cell r="G3598" t="str">
            <v>Monthly</v>
          </cell>
          <cell r="H3598" t="str">
            <v>J</v>
          </cell>
          <cell r="I3598">
            <v>4322</v>
          </cell>
          <cell r="J3598" t="str">
            <v>Washington Public Employees Association</v>
          </cell>
          <cell r="K3598" t="str">
            <v>per DOP website</v>
          </cell>
          <cell r="L3598">
            <v>41456</v>
          </cell>
          <cell r="M3598">
            <v>13519</v>
          </cell>
          <cell r="N3598" t="b">
            <v>1</v>
          </cell>
          <cell r="O3598">
            <v>4322</v>
          </cell>
        </row>
        <row r="3599">
          <cell r="E3599" t="str">
            <v>51GMONTHLYKNON-REPRESENTED STATE EMPLOYEES</v>
          </cell>
          <cell r="F3599" t="str">
            <v>51G</v>
          </cell>
          <cell r="G3599" t="str">
            <v>Monthly</v>
          </cell>
          <cell r="H3599" t="str">
            <v>K</v>
          </cell>
          <cell r="I3599">
            <v>4429</v>
          </cell>
          <cell r="J3599" t="str">
            <v>Non-Represented State Employees</v>
          </cell>
          <cell r="K3599" t="str">
            <v>per DOP website</v>
          </cell>
          <cell r="L3599">
            <v>41456</v>
          </cell>
          <cell r="M3599">
            <v>13520</v>
          </cell>
          <cell r="N3599" t="b">
            <v>1</v>
          </cell>
          <cell r="O3599">
            <v>4429</v>
          </cell>
        </row>
        <row r="3600">
          <cell r="E3600" t="str">
            <v>51GMONTHLYKWASHINGTON FEDERATION OF STATE EMPLOYEES</v>
          </cell>
          <cell r="F3600" t="str">
            <v>51G</v>
          </cell>
          <cell r="G3600" t="str">
            <v>Monthly</v>
          </cell>
          <cell r="H3600" t="str">
            <v>K</v>
          </cell>
          <cell r="I3600">
            <v>4429</v>
          </cell>
          <cell r="J3600" t="str">
            <v>Washington Federation of State Employees</v>
          </cell>
          <cell r="K3600" t="str">
            <v>per DOP website</v>
          </cell>
          <cell r="L3600">
            <v>41456</v>
          </cell>
          <cell r="M3600">
            <v>13521</v>
          </cell>
          <cell r="N3600" t="b">
            <v>1</v>
          </cell>
          <cell r="O3600">
            <v>4429</v>
          </cell>
        </row>
        <row r="3601">
          <cell r="E3601" t="str">
            <v>51GMONTHLYKWASHINGTON PUBLIC EMPLOYEES ASSOCIATION</v>
          </cell>
          <cell r="F3601" t="str">
            <v>51G</v>
          </cell>
          <cell r="G3601" t="str">
            <v>Monthly</v>
          </cell>
          <cell r="H3601" t="str">
            <v>K</v>
          </cell>
          <cell r="I3601">
            <v>4429</v>
          </cell>
          <cell r="J3601" t="str">
            <v>Washington Public Employees Association</v>
          </cell>
          <cell r="K3601" t="str">
            <v>per DOP website</v>
          </cell>
          <cell r="L3601">
            <v>41456</v>
          </cell>
          <cell r="M3601">
            <v>13522</v>
          </cell>
          <cell r="N3601" t="b">
            <v>1</v>
          </cell>
          <cell r="O3601">
            <v>4429</v>
          </cell>
        </row>
        <row r="3602">
          <cell r="E3602" t="str">
            <v>51GMONTHLYLNON-REPRESENTED STATE EMPLOYEES</v>
          </cell>
          <cell r="F3602" t="str">
            <v>51G</v>
          </cell>
          <cell r="G3602" t="str">
            <v>Monthly</v>
          </cell>
          <cell r="H3602" t="str">
            <v>L</v>
          </cell>
          <cell r="I3602">
            <v>4542</v>
          </cell>
          <cell r="J3602" t="str">
            <v>Non-Represented State Employees</v>
          </cell>
          <cell r="K3602" t="str">
            <v>per DOP website</v>
          </cell>
          <cell r="L3602">
            <v>41456</v>
          </cell>
          <cell r="M3602">
            <v>13523</v>
          </cell>
          <cell r="N3602" t="b">
            <v>1</v>
          </cell>
          <cell r="O3602">
            <v>4542</v>
          </cell>
        </row>
        <row r="3603">
          <cell r="E3603" t="str">
            <v>51GMONTHLYLWASHINGTON FEDERATION OF STATE EMPLOYEES</v>
          </cell>
          <cell r="F3603" t="str">
            <v>51G</v>
          </cell>
          <cell r="G3603" t="str">
            <v>Monthly</v>
          </cell>
          <cell r="H3603" t="str">
            <v>L</v>
          </cell>
          <cell r="I3603">
            <v>4542</v>
          </cell>
          <cell r="J3603" t="str">
            <v>Washington Federation of State Employees</v>
          </cell>
          <cell r="K3603" t="str">
            <v>per DOP website</v>
          </cell>
          <cell r="L3603">
            <v>41456</v>
          </cell>
          <cell r="M3603">
            <v>13524</v>
          </cell>
          <cell r="N3603" t="b">
            <v>1</v>
          </cell>
          <cell r="O3603">
            <v>4542</v>
          </cell>
        </row>
        <row r="3604">
          <cell r="E3604" t="str">
            <v>51GMONTHLYLWASHINGTON PUBLIC EMPLOYEES ASSOCIATION</v>
          </cell>
          <cell r="F3604" t="str">
            <v>51G</v>
          </cell>
          <cell r="G3604" t="str">
            <v>Monthly</v>
          </cell>
          <cell r="H3604" t="str">
            <v>L</v>
          </cell>
          <cell r="I3604">
            <v>4542</v>
          </cell>
          <cell r="J3604" t="str">
            <v>Washington Public Employees Association</v>
          </cell>
          <cell r="K3604" t="str">
            <v>per DOP website</v>
          </cell>
          <cell r="L3604">
            <v>41456</v>
          </cell>
          <cell r="M3604">
            <v>13525</v>
          </cell>
          <cell r="N3604" t="b">
            <v>1</v>
          </cell>
          <cell r="O3604">
            <v>4542</v>
          </cell>
        </row>
        <row r="3605">
          <cell r="E3605" t="str">
            <v>51GMONTHLYMNON-REPRESENTED STATE EMPLOYEES</v>
          </cell>
          <cell r="F3605" t="str">
            <v>51G</v>
          </cell>
          <cell r="G3605" t="str">
            <v>Monthly</v>
          </cell>
          <cell r="H3605" t="str">
            <v>M</v>
          </cell>
          <cell r="I3605">
            <v>4653</v>
          </cell>
          <cell r="J3605" t="str">
            <v>Non-Represented State Employees</v>
          </cell>
          <cell r="K3605" t="str">
            <v>per DOP website</v>
          </cell>
          <cell r="L3605">
            <v>41456</v>
          </cell>
          <cell r="M3605">
            <v>13523</v>
          </cell>
          <cell r="N3605" t="b">
            <v>1</v>
          </cell>
          <cell r="O3605">
            <v>4653</v>
          </cell>
        </row>
        <row r="3606">
          <cell r="E3606" t="str">
            <v>51GMONTHLYMWASHINGTON FEDERATION OF STATE EMPLOYEES</v>
          </cell>
          <cell r="F3606" t="str">
            <v>51G</v>
          </cell>
          <cell r="G3606" t="str">
            <v>Monthly</v>
          </cell>
          <cell r="H3606" t="str">
            <v>M</v>
          </cell>
          <cell r="I3606">
            <v>4653</v>
          </cell>
          <cell r="J3606" t="str">
            <v>Washington Federation of State Employees</v>
          </cell>
          <cell r="K3606" t="str">
            <v>per DOP website</v>
          </cell>
          <cell r="L3606">
            <v>41456</v>
          </cell>
          <cell r="M3606">
            <v>13524</v>
          </cell>
          <cell r="N3606" t="b">
            <v>1</v>
          </cell>
          <cell r="O3606">
            <v>4653</v>
          </cell>
        </row>
        <row r="3607">
          <cell r="E3607" t="str">
            <v>51GMONTHLYMWASHINGTON PUBLIC EMPLOYEES ASSOCIATION</v>
          </cell>
          <cell r="F3607" t="str">
            <v>51G</v>
          </cell>
          <cell r="G3607" t="str">
            <v>Monthly</v>
          </cell>
          <cell r="H3607" t="str">
            <v>M</v>
          </cell>
          <cell r="I3607">
            <v>4653</v>
          </cell>
          <cell r="J3607" t="str">
            <v>Washington Public Employees Association</v>
          </cell>
          <cell r="K3607" t="str">
            <v>per DOP website</v>
          </cell>
          <cell r="L3607">
            <v>41456</v>
          </cell>
          <cell r="M3607">
            <v>13525</v>
          </cell>
          <cell r="N3607" t="b">
            <v>1</v>
          </cell>
          <cell r="O3607">
            <v>4653</v>
          </cell>
        </row>
        <row r="3608">
          <cell r="E3608" t="str">
            <v>51MONTHLYACOALITION</v>
          </cell>
          <cell r="F3608" t="str">
            <v>51</v>
          </cell>
          <cell r="G3608" t="str">
            <v>Monthly</v>
          </cell>
          <cell r="H3608" t="str">
            <v>A</v>
          </cell>
          <cell r="I3608">
            <v>3459</v>
          </cell>
          <cell r="J3608" t="str">
            <v>Coalition</v>
          </cell>
          <cell r="K3608" t="str">
            <v>per DOP website</v>
          </cell>
          <cell r="L3608">
            <v>41456</v>
          </cell>
          <cell r="M3608">
            <v>42710</v>
          </cell>
          <cell r="N3608" t="b">
            <v>0</v>
          </cell>
          <cell r="O3608">
            <v>3459</v>
          </cell>
        </row>
        <row r="3609">
          <cell r="E3609" t="str">
            <v>51MONTHLYANON-REPRESENTED STATE EMPLOYEES</v>
          </cell>
          <cell r="F3609" t="str">
            <v>51</v>
          </cell>
          <cell r="G3609" t="str">
            <v>Monthly</v>
          </cell>
          <cell r="H3609" t="str">
            <v>A</v>
          </cell>
          <cell r="I3609">
            <v>3459</v>
          </cell>
          <cell r="J3609" t="str">
            <v>Non-Represented State Employees</v>
          </cell>
          <cell r="K3609" t="str">
            <v>per DOP website</v>
          </cell>
          <cell r="L3609">
            <v>41456</v>
          </cell>
          <cell r="M3609">
            <v>11730</v>
          </cell>
          <cell r="N3609" t="b">
            <v>0</v>
          </cell>
          <cell r="O3609">
            <v>3459</v>
          </cell>
        </row>
        <row r="3610">
          <cell r="E3610" t="str">
            <v>51MONTHLYATEAMSTERS LOCAL UNION NUMBER 117</v>
          </cell>
          <cell r="F3610" t="str">
            <v>51</v>
          </cell>
          <cell r="G3610" t="str">
            <v>Monthly</v>
          </cell>
          <cell r="H3610" t="str">
            <v>A</v>
          </cell>
          <cell r="I3610">
            <v>3503</v>
          </cell>
          <cell r="J3610" t="str">
            <v>Teamsters Local Union Number 117</v>
          </cell>
          <cell r="K3610" t="str">
            <v>per Noli Benitez 201307</v>
          </cell>
          <cell r="L3610">
            <v>41456</v>
          </cell>
          <cell r="M3610">
            <v>11730</v>
          </cell>
          <cell r="N3610" t="b">
            <v>0</v>
          </cell>
          <cell r="O3610">
            <v>3503</v>
          </cell>
        </row>
        <row r="3611">
          <cell r="E3611" t="str">
            <v>51MONTHLYAWASHINGTON FEDERATION OF STATE EMPLOYEES</v>
          </cell>
          <cell r="F3611" t="str">
            <v>51</v>
          </cell>
          <cell r="G3611" t="str">
            <v>Monthly</v>
          </cell>
          <cell r="H3611" t="str">
            <v>A</v>
          </cell>
          <cell r="I3611">
            <v>3459</v>
          </cell>
          <cell r="J3611" t="str">
            <v>Washington Federation of State Employees</v>
          </cell>
          <cell r="K3611" t="str">
            <v>per DOP website</v>
          </cell>
          <cell r="L3611">
            <v>41456</v>
          </cell>
          <cell r="M3611">
            <v>25654</v>
          </cell>
          <cell r="N3611" t="b">
            <v>0</v>
          </cell>
          <cell r="O3611">
            <v>3459</v>
          </cell>
        </row>
        <row r="3612">
          <cell r="E3612" t="str">
            <v>51MONTHLYAWASHINGTON PUBLIC EMPLOYEES ASSOCIATION</v>
          </cell>
          <cell r="F3612" t="str">
            <v>51</v>
          </cell>
          <cell r="G3612" t="str">
            <v>Monthly</v>
          </cell>
          <cell r="H3612" t="str">
            <v>A</v>
          </cell>
          <cell r="I3612">
            <v>3459</v>
          </cell>
          <cell r="J3612" t="str">
            <v>Washington Public Employees Association</v>
          </cell>
          <cell r="K3612" t="str">
            <v>per DOP website</v>
          </cell>
          <cell r="L3612">
            <v>41456</v>
          </cell>
          <cell r="M3612">
            <v>29918</v>
          </cell>
          <cell r="N3612" t="b">
            <v>0</v>
          </cell>
          <cell r="O3612">
            <v>3459</v>
          </cell>
        </row>
        <row r="3613">
          <cell r="E3613" t="str">
            <v>51MONTHLYBCOALITION</v>
          </cell>
          <cell r="F3613" t="str">
            <v>51</v>
          </cell>
          <cell r="G3613" t="str">
            <v>Monthly</v>
          </cell>
          <cell r="H3613" t="str">
            <v>B</v>
          </cell>
          <cell r="I3613">
            <v>3549</v>
          </cell>
          <cell r="J3613" t="str">
            <v>Coalition</v>
          </cell>
          <cell r="K3613" t="str">
            <v>per DOP website</v>
          </cell>
          <cell r="L3613">
            <v>41456</v>
          </cell>
          <cell r="M3613">
            <v>42711</v>
          </cell>
          <cell r="N3613" t="b">
            <v>0</v>
          </cell>
          <cell r="O3613">
            <v>3549</v>
          </cell>
        </row>
        <row r="3614">
          <cell r="E3614" t="str">
            <v>51MONTHLYBNON-REPRESENTED STATE EMPLOYEES</v>
          </cell>
          <cell r="F3614" t="str">
            <v>51</v>
          </cell>
          <cell r="G3614" t="str">
            <v>Monthly</v>
          </cell>
          <cell r="H3614" t="str">
            <v>B</v>
          </cell>
          <cell r="I3614">
            <v>3549</v>
          </cell>
          <cell r="J3614" t="str">
            <v>Non-Represented State Employees</v>
          </cell>
          <cell r="K3614" t="str">
            <v>per DOP website</v>
          </cell>
          <cell r="L3614">
            <v>41456</v>
          </cell>
          <cell r="M3614">
            <v>11731</v>
          </cell>
          <cell r="N3614" t="b">
            <v>0</v>
          </cell>
          <cell r="O3614">
            <v>3549</v>
          </cell>
        </row>
        <row r="3615">
          <cell r="E3615" t="str">
            <v>51MONTHLYBTEAMSTERS LOCAL UNION NUMBER 117</v>
          </cell>
          <cell r="F3615" t="str">
            <v>51</v>
          </cell>
          <cell r="G3615" t="str">
            <v>Monthly</v>
          </cell>
          <cell r="H3615" t="str">
            <v>B</v>
          </cell>
          <cell r="I3615">
            <v>3593</v>
          </cell>
          <cell r="J3615" t="str">
            <v>Teamsters Local Union Number 117</v>
          </cell>
          <cell r="K3615" t="str">
            <v>per Noli Benitez 201307</v>
          </cell>
          <cell r="L3615">
            <v>41456</v>
          </cell>
          <cell r="M3615">
            <v>11731</v>
          </cell>
          <cell r="N3615" t="b">
            <v>0</v>
          </cell>
          <cell r="O3615">
            <v>3593</v>
          </cell>
        </row>
        <row r="3616">
          <cell r="E3616" t="str">
            <v>51MONTHLYBWASHINGTON FEDERATION OF STATE EMPLOYEES</v>
          </cell>
          <cell r="F3616" t="str">
            <v>51</v>
          </cell>
          <cell r="G3616" t="str">
            <v>Monthly</v>
          </cell>
          <cell r="H3616" t="str">
            <v>B</v>
          </cell>
          <cell r="I3616">
            <v>3549</v>
          </cell>
          <cell r="J3616" t="str">
            <v>Washington Federation of State Employees</v>
          </cell>
          <cell r="K3616" t="str">
            <v>per DOP website</v>
          </cell>
          <cell r="L3616">
            <v>41456</v>
          </cell>
          <cell r="M3616">
            <v>25655</v>
          </cell>
          <cell r="N3616" t="b">
            <v>0</v>
          </cell>
          <cell r="O3616">
            <v>3549</v>
          </cell>
        </row>
        <row r="3617">
          <cell r="E3617" t="str">
            <v>51MONTHLYBWASHINGTON PUBLIC EMPLOYEES ASSOCIATION</v>
          </cell>
          <cell r="F3617" t="str">
            <v>51</v>
          </cell>
          <cell r="G3617" t="str">
            <v>Monthly</v>
          </cell>
          <cell r="H3617" t="str">
            <v>B</v>
          </cell>
          <cell r="I3617">
            <v>3549</v>
          </cell>
          <cell r="J3617" t="str">
            <v>Washington Public Employees Association</v>
          </cell>
          <cell r="K3617" t="str">
            <v>per DOP website</v>
          </cell>
          <cell r="L3617">
            <v>41456</v>
          </cell>
          <cell r="M3617">
            <v>29919</v>
          </cell>
          <cell r="N3617" t="b">
            <v>0</v>
          </cell>
          <cell r="O3617">
            <v>3549</v>
          </cell>
        </row>
        <row r="3618">
          <cell r="E3618" t="str">
            <v>51MONTHLYCCOALITION</v>
          </cell>
          <cell r="F3618" t="str">
            <v>51</v>
          </cell>
          <cell r="G3618" t="str">
            <v>Monthly</v>
          </cell>
          <cell r="H3618" t="str">
            <v>C</v>
          </cell>
          <cell r="I3618">
            <v>3631</v>
          </cell>
          <cell r="J3618" t="str">
            <v>Coalition</v>
          </cell>
          <cell r="K3618" t="str">
            <v>per DOP website</v>
          </cell>
          <cell r="L3618">
            <v>41456</v>
          </cell>
          <cell r="M3618">
            <v>42712</v>
          </cell>
          <cell r="N3618" t="b">
            <v>0</v>
          </cell>
          <cell r="O3618">
            <v>3631</v>
          </cell>
        </row>
        <row r="3619">
          <cell r="E3619" t="str">
            <v>51MONTHLYCNON-REPRESENTED STATE EMPLOYEES</v>
          </cell>
          <cell r="F3619" t="str">
            <v>51</v>
          </cell>
          <cell r="G3619" t="str">
            <v>Monthly</v>
          </cell>
          <cell r="H3619" t="str">
            <v>C</v>
          </cell>
          <cell r="I3619">
            <v>3631</v>
          </cell>
          <cell r="J3619" t="str">
            <v>Non-Represented State Employees</v>
          </cell>
          <cell r="K3619" t="str">
            <v>per DOP website</v>
          </cell>
          <cell r="L3619">
            <v>41456</v>
          </cell>
          <cell r="M3619">
            <v>11732</v>
          </cell>
          <cell r="N3619" t="b">
            <v>0</v>
          </cell>
          <cell r="O3619">
            <v>3631</v>
          </cell>
        </row>
        <row r="3620">
          <cell r="E3620" t="str">
            <v>51MONTHLYCTEAMSTERS LOCAL UNION NUMBER 117</v>
          </cell>
          <cell r="F3620" t="str">
            <v>51</v>
          </cell>
          <cell r="G3620" t="str">
            <v>Monthly</v>
          </cell>
          <cell r="H3620" t="str">
            <v>C</v>
          </cell>
          <cell r="I3620">
            <v>3678</v>
          </cell>
          <cell r="J3620" t="str">
            <v>Teamsters Local Union Number 117</v>
          </cell>
          <cell r="K3620" t="str">
            <v>per Noli Benitez 201307</v>
          </cell>
          <cell r="L3620">
            <v>41456</v>
          </cell>
          <cell r="M3620">
            <v>11732</v>
          </cell>
          <cell r="N3620" t="b">
            <v>0</v>
          </cell>
          <cell r="O3620">
            <v>3678</v>
          </cell>
        </row>
        <row r="3621">
          <cell r="E3621" t="str">
            <v>51MONTHLYCWASHINGTON FEDERATION OF STATE EMPLOYEES</v>
          </cell>
          <cell r="F3621" t="str">
            <v>51</v>
          </cell>
          <cell r="G3621" t="str">
            <v>Monthly</v>
          </cell>
          <cell r="H3621" t="str">
            <v>C</v>
          </cell>
          <cell r="I3621">
            <v>3631</v>
          </cell>
          <cell r="J3621" t="str">
            <v>Washington Federation of State Employees</v>
          </cell>
          <cell r="K3621" t="str">
            <v>per DOP website</v>
          </cell>
          <cell r="L3621">
            <v>41456</v>
          </cell>
          <cell r="M3621">
            <v>25656</v>
          </cell>
          <cell r="N3621" t="b">
            <v>0</v>
          </cell>
          <cell r="O3621">
            <v>3631</v>
          </cell>
        </row>
        <row r="3622">
          <cell r="E3622" t="str">
            <v>51MONTHLYCWASHINGTON PUBLIC EMPLOYEES ASSOCIATION</v>
          </cell>
          <cell r="F3622" t="str">
            <v>51</v>
          </cell>
          <cell r="G3622" t="str">
            <v>Monthly</v>
          </cell>
          <cell r="H3622" t="str">
            <v>C</v>
          </cell>
          <cell r="I3622">
            <v>3631</v>
          </cell>
          <cell r="J3622" t="str">
            <v>Washington Public Employees Association</v>
          </cell>
          <cell r="K3622" t="str">
            <v>per DOP website</v>
          </cell>
          <cell r="L3622">
            <v>41456</v>
          </cell>
          <cell r="M3622">
            <v>29920</v>
          </cell>
          <cell r="N3622" t="b">
            <v>0</v>
          </cell>
          <cell r="O3622">
            <v>3631</v>
          </cell>
        </row>
        <row r="3623">
          <cell r="E3623" t="str">
            <v>51MONTHLYDCOALITION</v>
          </cell>
          <cell r="F3623" t="str">
            <v>51</v>
          </cell>
          <cell r="G3623" t="str">
            <v>Monthly</v>
          </cell>
          <cell r="H3623" t="str">
            <v>D</v>
          </cell>
          <cell r="I3623">
            <v>3726</v>
          </cell>
          <cell r="J3623" t="str">
            <v>Coalition</v>
          </cell>
          <cell r="K3623" t="str">
            <v>per DOP website</v>
          </cell>
          <cell r="L3623">
            <v>41456</v>
          </cell>
          <cell r="M3623">
            <v>42713</v>
          </cell>
          <cell r="N3623" t="b">
            <v>0</v>
          </cell>
          <cell r="O3623">
            <v>3726</v>
          </cell>
        </row>
        <row r="3624">
          <cell r="E3624" t="str">
            <v>51MONTHLYDNON-REPRESENTED STATE EMPLOYEES</v>
          </cell>
          <cell r="F3624" t="str">
            <v>51</v>
          </cell>
          <cell r="G3624" t="str">
            <v>Monthly</v>
          </cell>
          <cell r="H3624" t="str">
            <v>D</v>
          </cell>
          <cell r="I3624">
            <v>3726</v>
          </cell>
          <cell r="J3624" t="str">
            <v>Non-Represented State Employees</v>
          </cell>
          <cell r="K3624" t="str">
            <v>per DOP website</v>
          </cell>
          <cell r="L3624">
            <v>41456</v>
          </cell>
          <cell r="M3624">
            <v>11733</v>
          </cell>
          <cell r="N3624" t="b">
            <v>0</v>
          </cell>
          <cell r="O3624">
            <v>3726</v>
          </cell>
        </row>
        <row r="3625">
          <cell r="E3625" t="str">
            <v>51MONTHLYDTEAMSTERS LOCAL UNION NUMBER 117</v>
          </cell>
          <cell r="F3625" t="str">
            <v>51</v>
          </cell>
          <cell r="G3625" t="str">
            <v>Monthly</v>
          </cell>
          <cell r="H3625" t="str">
            <v>D</v>
          </cell>
          <cell r="I3625">
            <v>3774</v>
          </cell>
          <cell r="J3625" t="str">
            <v>Teamsters Local Union Number 117</v>
          </cell>
          <cell r="K3625" t="str">
            <v>per Noli Benitez 201307</v>
          </cell>
          <cell r="L3625">
            <v>41456</v>
          </cell>
          <cell r="M3625">
            <v>11733</v>
          </cell>
          <cell r="N3625" t="b">
            <v>0</v>
          </cell>
          <cell r="O3625">
            <v>3774</v>
          </cell>
        </row>
        <row r="3626">
          <cell r="E3626" t="str">
            <v>51MONTHLYDWASHINGTON FEDERATION OF STATE EMPLOYEES</v>
          </cell>
          <cell r="F3626" t="str">
            <v>51</v>
          </cell>
          <cell r="G3626" t="str">
            <v>Monthly</v>
          </cell>
          <cell r="H3626" t="str">
            <v>D</v>
          </cell>
          <cell r="I3626">
            <v>3726</v>
          </cell>
          <cell r="J3626" t="str">
            <v>Washington Federation of State Employees</v>
          </cell>
          <cell r="K3626" t="str">
            <v>per DOP website</v>
          </cell>
          <cell r="L3626">
            <v>41456</v>
          </cell>
          <cell r="M3626">
            <v>25657</v>
          </cell>
          <cell r="N3626" t="b">
            <v>0</v>
          </cell>
          <cell r="O3626">
            <v>3726</v>
          </cell>
        </row>
        <row r="3627">
          <cell r="E3627" t="str">
            <v>51MONTHLYDWASHINGTON PUBLIC EMPLOYEES ASSOCIATION</v>
          </cell>
          <cell r="F3627" t="str">
            <v>51</v>
          </cell>
          <cell r="G3627" t="str">
            <v>Monthly</v>
          </cell>
          <cell r="H3627" t="str">
            <v>D</v>
          </cell>
          <cell r="I3627">
            <v>3726</v>
          </cell>
          <cell r="J3627" t="str">
            <v>Washington Public Employees Association</v>
          </cell>
          <cell r="K3627" t="str">
            <v>per DOP website</v>
          </cell>
          <cell r="L3627">
            <v>41456</v>
          </cell>
          <cell r="M3627">
            <v>29921</v>
          </cell>
          <cell r="N3627" t="b">
            <v>0</v>
          </cell>
          <cell r="O3627">
            <v>3726</v>
          </cell>
        </row>
        <row r="3628">
          <cell r="E3628" t="str">
            <v>51MONTHLYECOALITION</v>
          </cell>
          <cell r="F3628" t="str">
            <v>51</v>
          </cell>
          <cell r="G3628" t="str">
            <v>Monthly</v>
          </cell>
          <cell r="H3628" t="str">
            <v>E</v>
          </cell>
          <cell r="I3628">
            <v>3819</v>
          </cell>
          <cell r="J3628" t="str">
            <v>Coalition</v>
          </cell>
          <cell r="K3628" t="str">
            <v>per DOP website</v>
          </cell>
          <cell r="L3628">
            <v>41456</v>
          </cell>
          <cell r="M3628">
            <v>42714</v>
          </cell>
          <cell r="N3628" t="b">
            <v>0</v>
          </cell>
          <cell r="O3628">
            <v>3819</v>
          </cell>
        </row>
        <row r="3629">
          <cell r="E3629" t="str">
            <v>51MONTHLYENON-REPRESENTED STATE EMPLOYEES</v>
          </cell>
          <cell r="F3629" t="str">
            <v>51</v>
          </cell>
          <cell r="G3629" t="str">
            <v>Monthly</v>
          </cell>
          <cell r="H3629" t="str">
            <v>E</v>
          </cell>
          <cell r="I3629">
            <v>3819</v>
          </cell>
          <cell r="J3629" t="str">
            <v>Non-Represented State Employees</v>
          </cell>
          <cell r="K3629" t="str">
            <v>per DOP website</v>
          </cell>
          <cell r="L3629">
            <v>41456</v>
          </cell>
          <cell r="M3629">
            <v>11734</v>
          </cell>
          <cell r="N3629" t="b">
            <v>0</v>
          </cell>
          <cell r="O3629">
            <v>3819</v>
          </cell>
        </row>
        <row r="3630">
          <cell r="E3630" t="str">
            <v>51MONTHLYETEAMSTERS LOCAL UNION NUMBER 117</v>
          </cell>
          <cell r="F3630" t="str">
            <v>51</v>
          </cell>
          <cell r="G3630" t="str">
            <v>Monthly</v>
          </cell>
          <cell r="H3630" t="str">
            <v>E</v>
          </cell>
          <cell r="I3630">
            <v>3869</v>
          </cell>
          <cell r="J3630" t="str">
            <v>Teamsters Local Union Number 117</v>
          </cell>
          <cell r="K3630" t="str">
            <v>per Noli Benitez 201307</v>
          </cell>
          <cell r="L3630">
            <v>41456</v>
          </cell>
          <cell r="M3630">
            <v>11734</v>
          </cell>
          <cell r="N3630" t="b">
            <v>0</v>
          </cell>
          <cell r="O3630">
            <v>3869</v>
          </cell>
        </row>
        <row r="3631">
          <cell r="E3631" t="str">
            <v>51MONTHLYEWASHINGTON FEDERATION OF STATE EMPLOYEES</v>
          </cell>
          <cell r="F3631" t="str">
            <v>51</v>
          </cell>
          <cell r="G3631" t="str">
            <v>Monthly</v>
          </cell>
          <cell r="H3631" t="str">
            <v>E</v>
          </cell>
          <cell r="I3631">
            <v>3819</v>
          </cell>
          <cell r="J3631" t="str">
            <v>Washington Federation of State Employees</v>
          </cell>
          <cell r="K3631" t="str">
            <v>per DOP website</v>
          </cell>
          <cell r="L3631">
            <v>41456</v>
          </cell>
          <cell r="M3631">
            <v>25658</v>
          </cell>
          <cell r="N3631" t="b">
            <v>0</v>
          </cell>
          <cell r="O3631">
            <v>3819</v>
          </cell>
        </row>
        <row r="3632">
          <cell r="E3632" t="str">
            <v>51MONTHLYEWASHINGTON PUBLIC EMPLOYEES ASSOCIATION</v>
          </cell>
          <cell r="F3632" t="str">
            <v>51</v>
          </cell>
          <cell r="G3632" t="str">
            <v>Monthly</v>
          </cell>
          <cell r="H3632" t="str">
            <v>E</v>
          </cell>
          <cell r="I3632">
            <v>3819</v>
          </cell>
          <cell r="J3632" t="str">
            <v>Washington Public Employees Association</v>
          </cell>
          <cell r="K3632" t="str">
            <v>per DOP website</v>
          </cell>
          <cell r="L3632">
            <v>41456</v>
          </cell>
          <cell r="M3632">
            <v>29922</v>
          </cell>
          <cell r="N3632" t="b">
            <v>0</v>
          </cell>
          <cell r="O3632">
            <v>3819</v>
          </cell>
        </row>
        <row r="3633">
          <cell r="E3633" t="str">
            <v>51MONTHLYFCOALITION</v>
          </cell>
          <cell r="F3633" t="str">
            <v>51</v>
          </cell>
          <cell r="G3633" t="str">
            <v>Monthly</v>
          </cell>
          <cell r="H3633" t="str">
            <v>F</v>
          </cell>
          <cell r="I3633">
            <v>3918</v>
          </cell>
          <cell r="J3633" t="str">
            <v>Coalition</v>
          </cell>
          <cell r="K3633" t="str">
            <v>per DOP website</v>
          </cell>
          <cell r="L3633">
            <v>41456</v>
          </cell>
          <cell r="M3633">
            <v>42715</v>
          </cell>
          <cell r="N3633" t="b">
            <v>0</v>
          </cell>
          <cell r="O3633">
            <v>3918</v>
          </cell>
        </row>
        <row r="3634">
          <cell r="E3634" t="str">
            <v>51MONTHLYFNON-REPRESENTED STATE EMPLOYEES</v>
          </cell>
          <cell r="F3634" t="str">
            <v>51</v>
          </cell>
          <cell r="G3634" t="str">
            <v>Monthly</v>
          </cell>
          <cell r="H3634" t="str">
            <v>F</v>
          </cell>
          <cell r="I3634">
            <v>3918</v>
          </cell>
          <cell r="J3634" t="str">
            <v>Non-Represented State Employees</v>
          </cell>
          <cell r="K3634" t="str">
            <v>per DOP website</v>
          </cell>
          <cell r="L3634">
            <v>41456</v>
          </cell>
          <cell r="M3634">
            <v>11735</v>
          </cell>
          <cell r="N3634" t="b">
            <v>0</v>
          </cell>
          <cell r="O3634">
            <v>3918</v>
          </cell>
        </row>
        <row r="3635">
          <cell r="E3635" t="str">
            <v>51MONTHLYFTEAMSTERS LOCAL UNION NUMBER 117</v>
          </cell>
          <cell r="F3635" t="str">
            <v>51</v>
          </cell>
          <cell r="G3635" t="str">
            <v>Monthly</v>
          </cell>
          <cell r="H3635" t="str">
            <v>F</v>
          </cell>
          <cell r="I3635">
            <v>3968</v>
          </cell>
          <cell r="J3635" t="str">
            <v>Teamsters Local Union Number 117</v>
          </cell>
          <cell r="K3635" t="str">
            <v>per Noli Benitez 201307</v>
          </cell>
          <cell r="L3635">
            <v>41456</v>
          </cell>
          <cell r="M3635">
            <v>11735</v>
          </cell>
          <cell r="N3635" t="b">
            <v>0</v>
          </cell>
          <cell r="O3635">
            <v>3968</v>
          </cell>
        </row>
        <row r="3636">
          <cell r="E3636" t="str">
            <v>51MONTHLYFWASHINGTON FEDERATION OF STATE EMPLOYEES</v>
          </cell>
          <cell r="F3636" t="str">
            <v>51</v>
          </cell>
          <cell r="G3636" t="str">
            <v>Monthly</v>
          </cell>
          <cell r="H3636" t="str">
            <v>F</v>
          </cell>
          <cell r="I3636">
            <v>3918</v>
          </cell>
          <cell r="J3636" t="str">
            <v>Washington Federation of State Employees</v>
          </cell>
          <cell r="K3636" t="str">
            <v>per DOP website</v>
          </cell>
          <cell r="L3636">
            <v>41456</v>
          </cell>
          <cell r="M3636">
            <v>25659</v>
          </cell>
          <cell r="N3636" t="b">
            <v>0</v>
          </cell>
          <cell r="O3636">
            <v>3918</v>
          </cell>
        </row>
        <row r="3637">
          <cell r="E3637" t="str">
            <v>51MONTHLYFWASHINGTON PUBLIC EMPLOYEES ASSOCIATION</v>
          </cell>
          <cell r="F3637" t="str">
            <v>51</v>
          </cell>
          <cell r="G3637" t="str">
            <v>Monthly</v>
          </cell>
          <cell r="H3637" t="str">
            <v>F</v>
          </cell>
          <cell r="I3637">
            <v>3918</v>
          </cell>
          <cell r="J3637" t="str">
            <v>Washington Public Employees Association</v>
          </cell>
          <cell r="K3637" t="str">
            <v>per DOP website</v>
          </cell>
          <cell r="L3637">
            <v>41456</v>
          </cell>
          <cell r="M3637">
            <v>29923</v>
          </cell>
          <cell r="N3637" t="b">
            <v>0</v>
          </cell>
          <cell r="O3637">
            <v>3918</v>
          </cell>
        </row>
        <row r="3638">
          <cell r="E3638" t="str">
            <v>51MONTHLYGCOALITION</v>
          </cell>
          <cell r="F3638" t="str">
            <v>51</v>
          </cell>
          <cell r="G3638" t="str">
            <v>Monthly</v>
          </cell>
          <cell r="H3638" t="str">
            <v>G</v>
          </cell>
          <cell r="I3638">
            <v>4014</v>
          </cell>
          <cell r="J3638" t="str">
            <v>Coalition</v>
          </cell>
          <cell r="K3638" t="str">
            <v>per DOP website</v>
          </cell>
          <cell r="L3638">
            <v>41456</v>
          </cell>
          <cell r="M3638">
            <v>42716</v>
          </cell>
          <cell r="N3638" t="b">
            <v>0</v>
          </cell>
          <cell r="O3638">
            <v>4014</v>
          </cell>
        </row>
        <row r="3639">
          <cell r="E3639" t="str">
            <v>51MONTHLYGNON-REPRESENTED STATE EMPLOYEES</v>
          </cell>
          <cell r="F3639" t="str">
            <v>51</v>
          </cell>
          <cell r="G3639" t="str">
            <v>Monthly</v>
          </cell>
          <cell r="H3639" t="str">
            <v>G</v>
          </cell>
          <cell r="I3639">
            <v>4014</v>
          </cell>
          <cell r="J3639" t="str">
            <v>Non-Represented State Employees</v>
          </cell>
          <cell r="K3639" t="str">
            <v>per DOP website</v>
          </cell>
          <cell r="L3639">
            <v>41456</v>
          </cell>
          <cell r="M3639">
            <v>11736</v>
          </cell>
          <cell r="N3639" t="b">
            <v>0</v>
          </cell>
          <cell r="O3639">
            <v>4014</v>
          </cell>
        </row>
        <row r="3640">
          <cell r="E3640" t="str">
            <v>51MONTHLYGTEAMSTERS LOCAL UNION NUMBER 117</v>
          </cell>
          <cell r="F3640" t="str">
            <v>51</v>
          </cell>
          <cell r="G3640" t="str">
            <v>Monthly</v>
          </cell>
          <cell r="H3640" t="str">
            <v>G</v>
          </cell>
          <cell r="I3640">
            <v>4066</v>
          </cell>
          <cell r="J3640" t="str">
            <v>Teamsters Local Union Number 117</v>
          </cell>
          <cell r="K3640" t="str">
            <v>per Noli Benitez 201307</v>
          </cell>
          <cell r="L3640">
            <v>41456</v>
          </cell>
          <cell r="M3640">
            <v>11736</v>
          </cell>
          <cell r="N3640" t="b">
            <v>0</v>
          </cell>
          <cell r="O3640">
            <v>4066</v>
          </cell>
        </row>
        <row r="3641">
          <cell r="E3641" t="str">
            <v>51MONTHLYGWASHINGTON FEDERATION OF STATE EMPLOYEES</v>
          </cell>
          <cell r="F3641" t="str">
            <v>51</v>
          </cell>
          <cell r="G3641" t="str">
            <v>Monthly</v>
          </cell>
          <cell r="H3641" t="str">
            <v>G</v>
          </cell>
          <cell r="I3641">
            <v>4014</v>
          </cell>
          <cell r="J3641" t="str">
            <v>Washington Federation of State Employees</v>
          </cell>
          <cell r="K3641" t="str">
            <v>per DOP website</v>
          </cell>
          <cell r="L3641">
            <v>41456</v>
          </cell>
          <cell r="M3641">
            <v>25660</v>
          </cell>
          <cell r="N3641" t="b">
            <v>0</v>
          </cell>
          <cell r="O3641">
            <v>4014</v>
          </cell>
        </row>
        <row r="3642">
          <cell r="E3642" t="str">
            <v>51MONTHLYGWASHINGTON PUBLIC EMPLOYEES ASSOCIATION</v>
          </cell>
          <cell r="F3642" t="str">
            <v>51</v>
          </cell>
          <cell r="G3642" t="str">
            <v>Monthly</v>
          </cell>
          <cell r="H3642" t="str">
            <v>G</v>
          </cell>
          <cell r="I3642">
            <v>4014</v>
          </cell>
          <cell r="J3642" t="str">
            <v>Washington Public Employees Association</v>
          </cell>
          <cell r="K3642" t="str">
            <v>per DOP website</v>
          </cell>
          <cell r="L3642">
            <v>41456</v>
          </cell>
          <cell r="M3642">
            <v>29924</v>
          </cell>
          <cell r="N3642" t="b">
            <v>0</v>
          </cell>
          <cell r="O3642">
            <v>4014</v>
          </cell>
        </row>
        <row r="3643">
          <cell r="E3643" t="str">
            <v>51MONTHLYHCOALITION</v>
          </cell>
          <cell r="F3643" t="str">
            <v>51</v>
          </cell>
          <cell r="G3643" t="str">
            <v>Monthly</v>
          </cell>
          <cell r="H3643" t="str">
            <v>H</v>
          </cell>
          <cell r="I3643">
            <v>4114</v>
          </cell>
          <cell r="J3643" t="str">
            <v>Coalition</v>
          </cell>
          <cell r="K3643" t="str">
            <v>per DOP website</v>
          </cell>
          <cell r="L3643">
            <v>41456</v>
          </cell>
          <cell r="M3643">
            <v>42717</v>
          </cell>
          <cell r="N3643" t="b">
            <v>0</v>
          </cell>
          <cell r="O3643">
            <v>4114</v>
          </cell>
        </row>
        <row r="3644">
          <cell r="E3644" t="str">
            <v>51MONTHLYHNON-REPRESENTED STATE EMPLOYEES</v>
          </cell>
          <cell r="F3644" t="str">
            <v>51</v>
          </cell>
          <cell r="G3644" t="str">
            <v>Monthly</v>
          </cell>
          <cell r="H3644" t="str">
            <v>H</v>
          </cell>
          <cell r="I3644">
            <v>4114</v>
          </cell>
          <cell r="J3644" t="str">
            <v>Non-Represented State Employees</v>
          </cell>
          <cell r="K3644" t="str">
            <v>per DOP website</v>
          </cell>
          <cell r="L3644">
            <v>41456</v>
          </cell>
          <cell r="M3644">
            <v>11737</v>
          </cell>
          <cell r="N3644" t="b">
            <v>0</v>
          </cell>
          <cell r="O3644">
            <v>4114</v>
          </cell>
        </row>
        <row r="3645">
          <cell r="E3645" t="str">
            <v>51MONTHLYHTEAMSTERS LOCAL UNION NUMBER 117</v>
          </cell>
          <cell r="F3645" t="str">
            <v>51</v>
          </cell>
          <cell r="G3645" t="str">
            <v>Monthly</v>
          </cell>
          <cell r="H3645" t="str">
            <v>H</v>
          </cell>
          <cell r="I3645">
            <v>4167</v>
          </cell>
          <cell r="J3645" t="str">
            <v>Teamsters Local Union Number 117</v>
          </cell>
          <cell r="K3645" t="str">
            <v>per Noli Benitez 201307</v>
          </cell>
          <cell r="L3645">
            <v>41456</v>
          </cell>
          <cell r="M3645">
            <v>11737</v>
          </cell>
          <cell r="N3645" t="b">
            <v>0</v>
          </cell>
          <cell r="O3645">
            <v>4167</v>
          </cell>
        </row>
        <row r="3646">
          <cell r="E3646" t="str">
            <v>51MONTHLYHWASHINGTON FEDERATION OF STATE EMPLOYEES</v>
          </cell>
          <cell r="F3646" t="str">
            <v>51</v>
          </cell>
          <cell r="G3646" t="str">
            <v>Monthly</v>
          </cell>
          <cell r="H3646" t="str">
            <v>H</v>
          </cell>
          <cell r="I3646">
            <v>4114</v>
          </cell>
          <cell r="J3646" t="str">
            <v>Washington Federation of State Employees</v>
          </cell>
          <cell r="K3646" t="str">
            <v>per DOP website</v>
          </cell>
          <cell r="L3646">
            <v>41456</v>
          </cell>
          <cell r="M3646">
            <v>25661</v>
          </cell>
          <cell r="N3646" t="b">
            <v>0</v>
          </cell>
          <cell r="O3646">
            <v>4114</v>
          </cell>
        </row>
        <row r="3647">
          <cell r="E3647" t="str">
            <v>51MONTHLYHWASHINGTON PUBLIC EMPLOYEES ASSOCIATION</v>
          </cell>
          <cell r="F3647" t="str">
            <v>51</v>
          </cell>
          <cell r="G3647" t="str">
            <v>Monthly</v>
          </cell>
          <cell r="H3647" t="str">
            <v>H</v>
          </cell>
          <cell r="I3647">
            <v>4114</v>
          </cell>
          <cell r="J3647" t="str">
            <v>Washington Public Employees Association</v>
          </cell>
          <cell r="K3647" t="str">
            <v>per DOP website</v>
          </cell>
          <cell r="L3647">
            <v>41456</v>
          </cell>
          <cell r="M3647">
            <v>29925</v>
          </cell>
          <cell r="N3647" t="b">
            <v>0</v>
          </cell>
          <cell r="O3647">
            <v>4114</v>
          </cell>
        </row>
        <row r="3648">
          <cell r="E3648" t="str">
            <v>51MONTHLYICOALITION</v>
          </cell>
          <cell r="F3648" t="str">
            <v>51</v>
          </cell>
          <cell r="G3648" t="str">
            <v>Monthly</v>
          </cell>
          <cell r="H3648" t="str">
            <v>I</v>
          </cell>
          <cell r="I3648">
            <v>4214</v>
          </cell>
          <cell r="J3648" t="str">
            <v>Coalition</v>
          </cell>
          <cell r="K3648" t="str">
            <v>per DOP website</v>
          </cell>
          <cell r="L3648">
            <v>41456</v>
          </cell>
          <cell r="M3648">
            <v>42718</v>
          </cell>
          <cell r="N3648" t="b">
            <v>0</v>
          </cell>
          <cell r="O3648">
            <v>4214</v>
          </cell>
        </row>
        <row r="3649">
          <cell r="E3649" t="str">
            <v>51MONTHLYINON-REPRESENTED STATE EMPLOYEES</v>
          </cell>
          <cell r="F3649" t="str">
            <v>51</v>
          </cell>
          <cell r="G3649" t="str">
            <v>Monthly</v>
          </cell>
          <cell r="H3649" t="str">
            <v>I</v>
          </cell>
          <cell r="I3649">
            <v>4214</v>
          </cell>
          <cell r="J3649" t="str">
            <v>Non-Represented State Employees</v>
          </cell>
          <cell r="K3649" t="str">
            <v>per DOP website</v>
          </cell>
          <cell r="L3649">
            <v>41456</v>
          </cell>
          <cell r="M3649">
            <v>11738</v>
          </cell>
          <cell r="N3649" t="b">
            <v>0</v>
          </cell>
          <cell r="O3649">
            <v>4214</v>
          </cell>
        </row>
        <row r="3650">
          <cell r="E3650" t="str">
            <v>51MONTHLYITEAMSTERS LOCAL UNION NUMBER 117</v>
          </cell>
          <cell r="F3650" t="str">
            <v>51</v>
          </cell>
          <cell r="G3650" t="str">
            <v>Monthly</v>
          </cell>
          <cell r="H3650" t="str">
            <v>I</v>
          </cell>
          <cell r="I3650">
            <v>4268</v>
          </cell>
          <cell r="J3650" t="str">
            <v>Teamsters Local Union Number 117</v>
          </cell>
          <cell r="K3650" t="str">
            <v>per Noli Benitez 201307</v>
          </cell>
          <cell r="L3650">
            <v>41456</v>
          </cell>
          <cell r="M3650">
            <v>11738</v>
          </cell>
          <cell r="N3650" t="b">
            <v>0</v>
          </cell>
          <cell r="O3650">
            <v>4268</v>
          </cell>
        </row>
        <row r="3651">
          <cell r="E3651" t="str">
            <v>51MONTHLYIWASHINGTON FEDERATION OF STATE EMPLOYEES</v>
          </cell>
          <cell r="F3651" t="str">
            <v>51</v>
          </cell>
          <cell r="G3651" t="str">
            <v>Monthly</v>
          </cell>
          <cell r="H3651" t="str">
            <v>I</v>
          </cell>
          <cell r="I3651">
            <v>4214</v>
          </cell>
          <cell r="J3651" t="str">
            <v>Washington Federation of State Employees</v>
          </cell>
          <cell r="K3651" t="str">
            <v>per DOP website</v>
          </cell>
          <cell r="L3651">
            <v>41456</v>
          </cell>
          <cell r="M3651">
            <v>25662</v>
          </cell>
          <cell r="N3651" t="b">
            <v>0</v>
          </cell>
          <cell r="O3651">
            <v>4214</v>
          </cell>
        </row>
        <row r="3652">
          <cell r="E3652" t="str">
            <v>51MONTHLYIWASHINGTON PUBLIC EMPLOYEES ASSOCIATION</v>
          </cell>
          <cell r="F3652" t="str">
            <v>51</v>
          </cell>
          <cell r="G3652" t="str">
            <v>Monthly</v>
          </cell>
          <cell r="H3652" t="str">
            <v>I</v>
          </cell>
          <cell r="I3652">
            <v>4214</v>
          </cell>
          <cell r="J3652" t="str">
            <v>Washington Public Employees Association</v>
          </cell>
          <cell r="K3652" t="str">
            <v>per DOP website</v>
          </cell>
          <cell r="L3652">
            <v>41456</v>
          </cell>
          <cell r="M3652">
            <v>29926</v>
          </cell>
          <cell r="N3652" t="b">
            <v>0</v>
          </cell>
          <cell r="O3652">
            <v>4214</v>
          </cell>
        </row>
        <row r="3653">
          <cell r="E3653" t="str">
            <v>51MONTHLYJCOALITION</v>
          </cell>
          <cell r="F3653" t="str">
            <v>51</v>
          </cell>
          <cell r="G3653" t="str">
            <v>Monthly</v>
          </cell>
          <cell r="H3653" t="str">
            <v>J</v>
          </cell>
          <cell r="I3653">
            <v>4322</v>
          </cell>
          <cell r="J3653" t="str">
            <v>Coalition</v>
          </cell>
          <cell r="K3653" t="str">
            <v>per DOP website</v>
          </cell>
          <cell r="L3653">
            <v>41456</v>
          </cell>
          <cell r="M3653">
            <v>42719</v>
          </cell>
          <cell r="N3653" t="b">
            <v>0</v>
          </cell>
          <cell r="O3653">
            <v>4322</v>
          </cell>
        </row>
        <row r="3654">
          <cell r="E3654" t="str">
            <v>51MONTHLYJNON-REPRESENTED STATE EMPLOYEES</v>
          </cell>
          <cell r="F3654" t="str">
            <v>51</v>
          </cell>
          <cell r="G3654" t="str">
            <v>Monthly</v>
          </cell>
          <cell r="H3654" t="str">
            <v>J</v>
          </cell>
          <cell r="I3654">
            <v>4322</v>
          </cell>
          <cell r="J3654" t="str">
            <v>Non-Represented State Employees</v>
          </cell>
          <cell r="K3654" t="str">
            <v>per DOP website</v>
          </cell>
          <cell r="L3654">
            <v>41456</v>
          </cell>
          <cell r="M3654">
            <v>11739</v>
          </cell>
          <cell r="N3654" t="b">
            <v>0</v>
          </cell>
          <cell r="O3654">
            <v>4322</v>
          </cell>
        </row>
        <row r="3655">
          <cell r="E3655" t="str">
            <v>51MONTHLYJTEAMSTERS LOCAL UNION NUMBER 117</v>
          </cell>
          <cell r="F3655" t="str">
            <v>51</v>
          </cell>
          <cell r="G3655" t="str">
            <v>Monthly</v>
          </cell>
          <cell r="H3655" t="str">
            <v>J</v>
          </cell>
          <cell r="I3655">
            <v>4377</v>
          </cell>
          <cell r="J3655" t="str">
            <v>Teamsters Local Union Number 117</v>
          </cell>
          <cell r="K3655" t="str">
            <v>per Noli Benitez 201307</v>
          </cell>
          <cell r="L3655">
            <v>41456</v>
          </cell>
          <cell r="M3655">
            <v>11739</v>
          </cell>
          <cell r="N3655" t="b">
            <v>0</v>
          </cell>
          <cell r="O3655">
            <v>4377</v>
          </cell>
        </row>
        <row r="3656">
          <cell r="E3656" t="str">
            <v>51MONTHLYJWASHINGTON FEDERATION OF STATE EMPLOYEES</v>
          </cell>
          <cell r="F3656" t="str">
            <v>51</v>
          </cell>
          <cell r="G3656" t="str">
            <v>Monthly</v>
          </cell>
          <cell r="H3656" t="str">
            <v>J</v>
          </cell>
          <cell r="I3656">
            <v>4322</v>
          </cell>
          <cell r="J3656" t="str">
            <v>Washington Federation of State Employees</v>
          </cell>
          <cell r="K3656" t="str">
            <v>per DOP website</v>
          </cell>
          <cell r="L3656">
            <v>41456</v>
          </cell>
          <cell r="M3656">
            <v>25663</v>
          </cell>
          <cell r="N3656" t="b">
            <v>0</v>
          </cell>
          <cell r="O3656">
            <v>4322</v>
          </cell>
        </row>
        <row r="3657">
          <cell r="E3657" t="str">
            <v>51MONTHLYJWASHINGTON PUBLIC EMPLOYEES ASSOCIATION</v>
          </cell>
          <cell r="F3657" t="str">
            <v>51</v>
          </cell>
          <cell r="G3657" t="str">
            <v>Monthly</v>
          </cell>
          <cell r="H3657" t="str">
            <v>J</v>
          </cell>
          <cell r="I3657">
            <v>4322</v>
          </cell>
          <cell r="J3657" t="str">
            <v>Washington Public Employees Association</v>
          </cell>
          <cell r="K3657" t="str">
            <v>per DOP website</v>
          </cell>
          <cell r="L3657">
            <v>41456</v>
          </cell>
          <cell r="M3657">
            <v>29927</v>
          </cell>
          <cell r="N3657" t="b">
            <v>0</v>
          </cell>
          <cell r="O3657">
            <v>4322</v>
          </cell>
        </row>
        <row r="3658">
          <cell r="E3658" t="str">
            <v>51MONTHLYKCOALITION</v>
          </cell>
          <cell r="F3658" t="str">
            <v>51</v>
          </cell>
          <cell r="G3658" t="str">
            <v>Monthly</v>
          </cell>
          <cell r="H3658" t="str">
            <v>K</v>
          </cell>
          <cell r="I3658">
            <v>4429</v>
          </cell>
          <cell r="J3658" t="str">
            <v>Coalition</v>
          </cell>
          <cell r="K3658" t="str">
            <v>per DOP website</v>
          </cell>
          <cell r="L3658">
            <v>41456</v>
          </cell>
          <cell r="M3658">
            <v>42720</v>
          </cell>
          <cell r="N3658" t="b">
            <v>0</v>
          </cell>
          <cell r="O3658">
            <v>4429</v>
          </cell>
        </row>
        <row r="3659">
          <cell r="E3659" t="str">
            <v>51MONTHLYKNON-REPRESENTED STATE EMPLOYEES</v>
          </cell>
          <cell r="F3659" t="str">
            <v>51</v>
          </cell>
          <cell r="G3659" t="str">
            <v>Monthly</v>
          </cell>
          <cell r="H3659" t="str">
            <v>K</v>
          </cell>
          <cell r="I3659">
            <v>4429</v>
          </cell>
          <cell r="J3659" t="str">
            <v>Non-Represented State Employees</v>
          </cell>
          <cell r="K3659" t="str">
            <v>per DOP website</v>
          </cell>
          <cell r="L3659">
            <v>41456</v>
          </cell>
          <cell r="M3659">
            <v>11740</v>
          </cell>
          <cell r="N3659" t="b">
            <v>0</v>
          </cell>
          <cell r="O3659">
            <v>4429</v>
          </cell>
        </row>
        <row r="3660">
          <cell r="E3660" t="str">
            <v>51MONTHLYKTEAMSTERS LOCAL UNION NUMBER 117</v>
          </cell>
          <cell r="F3660" t="str">
            <v>51</v>
          </cell>
          <cell r="G3660" t="str">
            <v>Monthly</v>
          </cell>
          <cell r="H3660" t="str">
            <v>K</v>
          </cell>
          <cell r="I3660">
            <v>4485</v>
          </cell>
          <cell r="J3660" t="str">
            <v>Teamsters Local Union Number 117</v>
          </cell>
          <cell r="K3660" t="str">
            <v>per Noli Benitez 201307</v>
          </cell>
          <cell r="L3660">
            <v>41456</v>
          </cell>
          <cell r="M3660">
            <v>11740</v>
          </cell>
          <cell r="N3660" t="b">
            <v>0</v>
          </cell>
          <cell r="O3660">
            <v>4485</v>
          </cell>
        </row>
        <row r="3661">
          <cell r="E3661" t="str">
            <v>51MONTHLYKWASHINGTON FEDERATION OF STATE EMPLOYEES</v>
          </cell>
          <cell r="F3661" t="str">
            <v>51</v>
          </cell>
          <cell r="G3661" t="str">
            <v>Monthly</v>
          </cell>
          <cell r="H3661" t="str">
            <v>K</v>
          </cell>
          <cell r="I3661">
            <v>4429</v>
          </cell>
          <cell r="J3661" t="str">
            <v>Washington Federation of State Employees</v>
          </cell>
          <cell r="K3661" t="str">
            <v>per DOP website</v>
          </cell>
          <cell r="L3661">
            <v>41456</v>
          </cell>
          <cell r="M3661">
            <v>25664</v>
          </cell>
          <cell r="N3661" t="b">
            <v>0</v>
          </cell>
          <cell r="O3661">
            <v>4429</v>
          </cell>
        </row>
        <row r="3662">
          <cell r="E3662" t="str">
            <v>51MONTHLYKWASHINGTON PUBLIC EMPLOYEES ASSOCIATION</v>
          </cell>
          <cell r="F3662" t="str">
            <v>51</v>
          </cell>
          <cell r="G3662" t="str">
            <v>Monthly</v>
          </cell>
          <cell r="H3662" t="str">
            <v>K</v>
          </cell>
          <cell r="I3662">
            <v>4429</v>
          </cell>
          <cell r="J3662" t="str">
            <v>Washington Public Employees Association</v>
          </cell>
          <cell r="K3662" t="str">
            <v>per DOP website</v>
          </cell>
          <cell r="L3662">
            <v>41456</v>
          </cell>
          <cell r="M3662">
            <v>29928</v>
          </cell>
          <cell r="N3662" t="b">
            <v>0</v>
          </cell>
          <cell r="O3662">
            <v>4429</v>
          </cell>
        </row>
        <row r="3663">
          <cell r="E3663" t="str">
            <v>51MONTHLYLCOALITION</v>
          </cell>
          <cell r="F3663" t="str">
            <v>51</v>
          </cell>
          <cell r="G3663" t="str">
            <v>Monthly</v>
          </cell>
          <cell r="H3663" t="str">
            <v>L</v>
          </cell>
          <cell r="I3663">
            <v>4542</v>
          </cell>
          <cell r="J3663" t="str">
            <v>Coalition</v>
          </cell>
          <cell r="K3663" t="str">
            <v>per DOP website</v>
          </cell>
          <cell r="L3663">
            <v>41456</v>
          </cell>
          <cell r="M3663">
            <v>42721</v>
          </cell>
          <cell r="N3663" t="b">
            <v>0</v>
          </cell>
          <cell r="O3663">
            <v>4542</v>
          </cell>
        </row>
        <row r="3664">
          <cell r="E3664" t="str">
            <v>51MONTHLYLNON-REPRESENTED STATE EMPLOYEES</v>
          </cell>
          <cell r="F3664" t="str">
            <v>51</v>
          </cell>
          <cell r="G3664" t="str">
            <v>Monthly</v>
          </cell>
          <cell r="H3664" t="str">
            <v>L</v>
          </cell>
          <cell r="I3664">
            <v>4542</v>
          </cell>
          <cell r="J3664" t="str">
            <v>Non-Represented State Employees</v>
          </cell>
          <cell r="K3664" t="str">
            <v>per DOP website</v>
          </cell>
          <cell r="L3664">
            <v>41456</v>
          </cell>
          <cell r="M3664">
            <v>11741</v>
          </cell>
          <cell r="N3664" t="b">
            <v>0</v>
          </cell>
          <cell r="O3664">
            <v>4542</v>
          </cell>
        </row>
        <row r="3665">
          <cell r="E3665" t="str">
            <v>51MONTHLYLTEAMSTERS LOCAL UNION NUMBER 117</v>
          </cell>
          <cell r="F3665" t="str">
            <v>51</v>
          </cell>
          <cell r="G3665" t="str">
            <v>Monthly</v>
          </cell>
          <cell r="H3665" t="str">
            <v>L</v>
          </cell>
          <cell r="I3665">
            <v>4600</v>
          </cell>
          <cell r="J3665" t="str">
            <v>Teamsters Local Union Number 117</v>
          </cell>
          <cell r="K3665" t="str">
            <v>per Noli Benitez 201307</v>
          </cell>
          <cell r="L3665">
            <v>41456</v>
          </cell>
          <cell r="M3665">
            <v>11741</v>
          </cell>
          <cell r="N3665" t="b">
            <v>0</v>
          </cell>
          <cell r="O3665">
            <v>4600</v>
          </cell>
        </row>
        <row r="3666">
          <cell r="E3666" t="str">
            <v>51MONTHLYLWASHINGTON FEDERATION OF STATE EMPLOYEES</v>
          </cell>
          <cell r="F3666" t="str">
            <v>51</v>
          </cell>
          <cell r="G3666" t="str">
            <v>Monthly</v>
          </cell>
          <cell r="H3666" t="str">
            <v>L</v>
          </cell>
          <cell r="I3666">
            <v>4542</v>
          </cell>
          <cell r="J3666" t="str">
            <v>Washington Federation of State Employees</v>
          </cell>
          <cell r="K3666" t="str">
            <v>per DOP website</v>
          </cell>
          <cell r="L3666">
            <v>41456</v>
          </cell>
          <cell r="M3666">
            <v>25665</v>
          </cell>
          <cell r="N3666" t="b">
            <v>0</v>
          </cell>
          <cell r="O3666">
            <v>4542</v>
          </cell>
        </row>
        <row r="3667">
          <cell r="E3667" t="str">
            <v>51MONTHLYLWASHINGTON PUBLIC EMPLOYEES ASSOCIATION</v>
          </cell>
          <cell r="F3667" t="str">
            <v>51</v>
          </cell>
          <cell r="G3667" t="str">
            <v>Monthly</v>
          </cell>
          <cell r="H3667" t="str">
            <v>L</v>
          </cell>
          <cell r="I3667">
            <v>4542</v>
          </cell>
          <cell r="J3667" t="str">
            <v>Washington Public Employees Association</v>
          </cell>
          <cell r="K3667" t="str">
            <v>per DOP website</v>
          </cell>
          <cell r="L3667">
            <v>41456</v>
          </cell>
          <cell r="M3667">
            <v>29929</v>
          </cell>
          <cell r="N3667" t="b">
            <v>0</v>
          </cell>
          <cell r="O3667">
            <v>4542</v>
          </cell>
        </row>
        <row r="3668">
          <cell r="E3668" t="str">
            <v>51MONTHLYMCOALITION</v>
          </cell>
          <cell r="F3668" t="str">
            <v>51</v>
          </cell>
          <cell r="G3668" t="str">
            <v>Monthly</v>
          </cell>
          <cell r="H3668" t="str">
            <v>M</v>
          </cell>
          <cell r="I3668">
            <v>4653</v>
          </cell>
          <cell r="J3668" t="str">
            <v>Coalition</v>
          </cell>
          <cell r="K3668" t="str">
            <v>per DOP website</v>
          </cell>
          <cell r="L3668">
            <v>41456</v>
          </cell>
          <cell r="M3668">
            <v>42722</v>
          </cell>
          <cell r="N3668" t="b">
            <v>0</v>
          </cell>
          <cell r="O3668">
            <v>4653</v>
          </cell>
        </row>
        <row r="3669">
          <cell r="E3669" t="str">
            <v>51MONTHLYMNON-REPRESENTED STATE EMPLOYEES</v>
          </cell>
          <cell r="F3669" t="str">
            <v>51</v>
          </cell>
          <cell r="G3669" t="str">
            <v>Monthly</v>
          </cell>
          <cell r="H3669" t="str">
            <v>M</v>
          </cell>
          <cell r="I3669">
            <v>4653</v>
          </cell>
          <cell r="J3669" t="str">
            <v>Non-Represented State Employees</v>
          </cell>
          <cell r="K3669" t="str">
            <v>per DOP website</v>
          </cell>
          <cell r="L3669">
            <v>41456</v>
          </cell>
          <cell r="M3669">
            <v>11742</v>
          </cell>
          <cell r="N3669" t="b">
            <v>0</v>
          </cell>
          <cell r="O3669">
            <v>4653</v>
          </cell>
        </row>
        <row r="3670">
          <cell r="E3670" t="str">
            <v>51MONTHLYMTEAMSTERS LOCAL UNION NUMBER 117</v>
          </cell>
          <cell r="F3670" t="str">
            <v>51</v>
          </cell>
          <cell r="G3670" t="str">
            <v>Monthly</v>
          </cell>
          <cell r="H3670" t="str">
            <v>M</v>
          </cell>
          <cell r="I3670">
            <v>4712</v>
          </cell>
          <cell r="J3670" t="str">
            <v>Teamsters Local Union Number 117</v>
          </cell>
          <cell r="K3670" t="str">
            <v>per Noli Benitez 201307</v>
          </cell>
          <cell r="L3670">
            <v>41456</v>
          </cell>
          <cell r="M3670">
            <v>11742</v>
          </cell>
          <cell r="N3670" t="b">
            <v>0</v>
          </cell>
          <cell r="O3670">
            <v>4712</v>
          </cell>
        </row>
        <row r="3671">
          <cell r="E3671" t="str">
            <v>51MONTHLYMWASHINGTON FEDERATION OF STATE EMPLOYEES</v>
          </cell>
          <cell r="F3671" t="str">
            <v>51</v>
          </cell>
          <cell r="G3671" t="str">
            <v>Monthly</v>
          </cell>
          <cell r="H3671" t="str">
            <v>M</v>
          </cell>
          <cell r="I3671">
            <v>4653</v>
          </cell>
          <cell r="J3671" t="str">
            <v>Washington Federation of State Employees</v>
          </cell>
          <cell r="K3671" t="str">
            <v>per DOP website</v>
          </cell>
          <cell r="L3671">
            <v>41456</v>
          </cell>
          <cell r="M3671">
            <v>25666</v>
          </cell>
          <cell r="N3671" t="b">
            <v>0</v>
          </cell>
          <cell r="O3671">
            <v>4653</v>
          </cell>
        </row>
        <row r="3672">
          <cell r="E3672" t="str">
            <v>51MONTHLYMWASHINGTON PUBLIC EMPLOYEES ASSOCIATION</v>
          </cell>
          <cell r="F3672" t="str">
            <v>51</v>
          </cell>
          <cell r="G3672" t="str">
            <v>Monthly</v>
          </cell>
          <cell r="H3672" t="str">
            <v>M</v>
          </cell>
          <cell r="I3672">
            <v>4653</v>
          </cell>
          <cell r="J3672" t="str">
            <v>Washington Public Employees Association</v>
          </cell>
          <cell r="K3672" t="str">
            <v>per DOP website</v>
          </cell>
          <cell r="L3672">
            <v>41456</v>
          </cell>
          <cell r="M3672">
            <v>29930</v>
          </cell>
          <cell r="N3672" t="b">
            <v>0</v>
          </cell>
          <cell r="O3672">
            <v>4653</v>
          </cell>
        </row>
        <row r="3673">
          <cell r="E3673" t="str">
            <v>51NMONTHLYACOALITION</v>
          </cell>
          <cell r="F3673" t="str">
            <v>51N</v>
          </cell>
          <cell r="G3673" t="str">
            <v>Monthly</v>
          </cell>
          <cell r="H3673" t="str">
            <v>A</v>
          </cell>
          <cell r="I3673">
            <v>3696</v>
          </cell>
          <cell r="J3673" t="str">
            <v>Coalition</v>
          </cell>
          <cell r="K3673" t="str">
            <v>51N1 - per DOP website</v>
          </cell>
          <cell r="L3673">
            <v>41456</v>
          </cell>
          <cell r="M3673">
            <v>20670</v>
          </cell>
          <cell r="N3673" t="b">
            <v>1</v>
          </cell>
          <cell r="O3673">
            <v>3696</v>
          </cell>
        </row>
        <row r="3674">
          <cell r="E3674" t="str">
            <v>51NMONTHLYANON-REPRESENTED STATE EMPLOYEES</v>
          </cell>
          <cell r="F3674" t="str">
            <v>51N</v>
          </cell>
          <cell r="G3674" t="str">
            <v>Monthly</v>
          </cell>
          <cell r="H3674" t="str">
            <v>A</v>
          </cell>
          <cell r="I3674">
            <v>3696</v>
          </cell>
          <cell r="J3674" t="str">
            <v>Non-Represented State Employees</v>
          </cell>
          <cell r="K3674" t="str">
            <v>51N - per DOP website</v>
          </cell>
          <cell r="L3674">
            <v>41456</v>
          </cell>
          <cell r="M3674">
            <v>14874</v>
          </cell>
          <cell r="N3674" t="b">
            <v>1</v>
          </cell>
          <cell r="O3674">
            <v>3696</v>
          </cell>
        </row>
        <row r="3675">
          <cell r="E3675" t="str">
            <v>51NMONTHLYASERVICE EMPLOYEES INTERNATIONAL UNION DISTRICT 1199 NW</v>
          </cell>
          <cell r="F3675" t="str">
            <v>51N</v>
          </cell>
          <cell r="G3675" t="str">
            <v>Monthly</v>
          </cell>
          <cell r="H3675" t="str">
            <v>A</v>
          </cell>
          <cell r="I3675">
            <v>3696</v>
          </cell>
          <cell r="J3675" t="str">
            <v>Service Employees International Union District 1199 NW</v>
          </cell>
          <cell r="K3675" t="str">
            <v>51N1 - per DOP website</v>
          </cell>
          <cell r="L3675">
            <v>41456</v>
          </cell>
          <cell r="M3675">
            <v>16806</v>
          </cell>
          <cell r="N3675" t="b">
            <v>1</v>
          </cell>
          <cell r="O3675">
            <v>3696</v>
          </cell>
        </row>
        <row r="3676">
          <cell r="E3676" t="str">
            <v>51NMONTHLYATEAMSTERS LOCAL UNION NUMBER 117</v>
          </cell>
          <cell r="F3676" t="str">
            <v>51N</v>
          </cell>
          <cell r="G3676" t="str">
            <v>Monthly</v>
          </cell>
          <cell r="H3676" t="str">
            <v>A</v>
          </cell>
          <cell r="I3676">
            <v>3744</v>
          </cell>
          <cell r="J3676" t="str">
            <v>Teamsters Local Union Number 117</v>
          </cell>
          <cell r="K3676" t="str">
            <v>51N2 - per DOP website</v>
          </cell>
          <cell r="L3676">
            <v>41456</v>
          </cell>
          <cell r="M3676">
            <v>22602</v>
          </cell>
          <cell r="N3676" t="b">
            <v>1</v>
          </cell>
          <cell r="O3676">
            <v>3744</v>
          </cell>
        </row>
        <row r="3677">
          <cell r="E3677" t="str">
            <v>51NMONTHLYAWASHINGTON FEDERATION OF STATE EMPLOYEES</v>
          </cell>
          <cell r="F3677" t="str">
            <v>51N</v>
          </cell>
          <cell r="G3677" t="str">
            <v>Monthly</v>
          </cell>
          <cell r="H3677" t="str">
            <v>A</v>
          </cell>
          <cell r="I3677">
            <v>3696</v>
          </cell>
          <cell r="J3677" t="str">
            <v>Washington Federation of State Employees</v>
          </cell>
          <cell r="K3677" t="str">
            <v>51N1 - per DOP website</v>
          </cell>
          <cell r="L3677">
            <v>41456</v>
          </cell>
          <cell r="M3677">
            <v>18738</v>
          </cell>
          <cell r="N3677" t="b">
            <v>1</v>
          </cell>
          <cell r="O3677">
            <v>3696</v>
          </cell>
        </row>
        <row r="3678">
          <cell r="E3678" t="str">
            <v>51NMONTHLYBCOALITION</v>
          </cell>
          <cell r="F3678" t="str">
            <v>51N</v>
          </cell>
          <cell r="G3678" t="str">
            <v>Monthly</v>
          </cell>
          <cell r="H3678" t="str">
            <v>B</v>
          </cell>
          <cell r="I3678">
            <v>3791</v>
          </cell>
          <cell r="J3678" t="str">
            <v>Coalition</v>
          </cell>
          <cell r="K3678" t="str">
            <v>51N1 - per DOP website</v>
          </cell>
          <cell r="L3678">
            <v>41456</v>
          </cell>
          <cell r="M3678">
            <v>20671</v>
          </cell>
          <cell r="N3678" t="b">
            <v>1</v>
          </cell>
          <cell r="O3678">
            <v>3791</v>
          </cell>
        </row>
        <row r="3679">
          <cell r="E3679" t="str">
            <v>51NMONTHLYBNON-REPRESENTED STATE EMPLOYEES</v>
          </cell>
          <cell r="F3679" t="str">
            <v>51N</v>
          </cell>
          <cell r="G3679" t="str">
            <v>Monthly</v>
          </cell>
          <cell r="H3679" t="str">
            <v>B</v>
          </cell>
          <cell r="I3679">
            <v>3791</v>
          </cell>
          <cell r="J3679" t="str">
            <v>Non-Represented State Employees</v>
          </cell>
          <cell r="K3679" t="str">
            <v>51N - per DOP website</v>
          </cell>
          <cell r="L3679">
            <v>41456</v>
          </cell>
          <cell r="M3679">
            <v>14875</v>
          </cell>
          <cell r="N3679" t="b">
            <v>1</v>
          </cell>
          <cell r="O3679">
            <v>3791</v>
          </cell>
        </row>
        <row r="3680">
          <cell r="E3680" t="str">
            <v>51NMONTHLYBSERVICE EMPLOYEES INTERNATIONAL UNION DISTRICT 1199 NW</v>
          </cell>
          <cell r="F3680" t="str">
            <v>51N</v>
          </cell>
          <cell r="G3680" t="str">
            <v>Monthly</v>
          </cell>
          <cell r="H3680" t="str">
            <v>B</v>
          </cell>
          <cell r="I3680">
            <v>3791</v>
          </cell>
          <cell r="J3680" t="str">
            <v>Service Employees International Union District 1199 NW</v>
          </cell>
          <cell r="K3680" t="str">
            <v>51N1 - per DOP website</v>
          </cell>
          <cell r="L3680">
            <v>41456</v>
          </cell>
          <cell r="M3680">
            <v>16807</v>
          </cell>
          <cell r="N3680" t="b">
            <v>1</v>
          </cell>
          <cell r="O3680">
            <v>3791</v>
          </cell>
        </row>
        <row r="3681">
          <cell r="E3681" t="str">
            <v>51NMONTHLYBTEAMSTERS LOCAL UNION NUMBER 117</v>
          </cell>
          <cell r="F3681" t="str">
            <v>51N</v>
          </cell>
          <cell r="G3681" t="str">
            <v>Monthly</v>
          </cell>
          <cell r="H3681" t="str">
            <v>B</v>
          </cell>
          <cell r="I3681">
            <v>3840</v>
          </cell>
          <cell r="J3681" t="str">
            <v>Teamsters Local Union Number 117</v>
          </cell>
          <cell r="K3681" t="str">
            <v>51N2 - per DOP website</v>
          </cell>
          <cell r="L3681">
            <v>41456</v>
          </cell>
          <cell r="M3681">
            <v>22603</v>
          </cell>
          <cell r="N3681" t="b">
            <v>1</v>
          </cell>
          <cell r="O3681">
            <v>3840</v>
          </cell>
        </row>
        <row r="3682">
          <cell r="E3682" t="str">
            <v>51NMONTHLYBWASHINGTON FEDERATION OF STATE EMPLOYEES</v>
          </cell>
          <cell r="F3682" t="str">
            <v>51N</v>
          </cell>
          <cell r="G3682" t="str">
            <v>Monthly</v>
          </cell>
          <cell r="H3682" t="str">
            <v>B</v>
          </cell>
          <cell r="I3682">
            <v>3791</v>
          </cell>
          <cell r="J3682" t="str">
            <v>Washington Federation of State Employees</v>
          </cell>
          <cell r="K3682" t="str">
            <v>51N1 - per DOP website</v>
          </cell>
          <cell r="L3682">
            <v>41456</v>
          </cell>
          <cell r="M3682">
            <v>18739</v>
          </cell>
          <cell r="N3682" t="b">
            <v>1</v>
          </cell>
          <cell r="O3682">
            <v>3791</v>
          </cell>
        </row>
        <row r="3683">
          <cell r="E3683" t="str">
            <v>51NMONTHLYCCOALITION</v>
          </cell>
          <cell r="F3683" t="str">
            <v>51N</v>
          </cell>
          <cell r="G3683" t="str">
            <v>Monthly</v>
          </cell>
          <cell r="H3683" t="str">
            <v>C</v>
          </cell>
          <cell r="I3683">
            <v>3881</v>
          </cell>
          <cell r="J3683" t="str">
            <v>Coalition</v>
          </cell>
          <cell r="K3683" t="str">
            <v>51N1 - per DOP website</v>
          </cell>
          <cell r="L3683">
            <v>41456</v>
          </cell>
          <cell r="M3683">
            <v>20672</v>
          </cell>
          <cell r="N3683" t="b">
            <v>1</v>
          </cell>
          <cell r="O3683">
            <v>3881</v>
          </cell>
        </row>
        <row r="3684">
          <cell r="E3684" t="str">
            <v>51NMONTHLYCNON-REPRESENTED STATE EMPLOYEES</v>
          </cell>
          <cell r="F3684" t="str">
            <v>51N</v>
          </cell>
          <cell r="G3684" t="str">
            <v>Monthly</v>
          </cell>
          <cell r="H3684" t="str">
            <v>C</v>
          </cell>
          <cell r="I3684">
            <v>3881</v>
          </cell>
          <cell r="J3684" t="str">
            <v>Non-Represented State Employees</v>
          </cell>
          <cell r="K3684" t="str">
            <v>51N - per DOP website</v>
          </cell>
          <cell r="L3684">
            <v>41456</v>
          </cell>
          <cell r="M3684">
            <v>14876</v>
          </cell>
          <cell r="N3684" t="b">
            <v>1</v>
          </cell>
          <cell r="O3684">
            <v>3881</v>
          </cell>
        </row>
        <row r="3685">
          <cell r="E3685" t="str">
            <v>51NMONTHLYCSERVICE EMPLOYEES INTERNATIONAL UNION DISTRICT 1199 NW</v>
          </cell>
          <cell r="F3685" t="str">
            <v>51N</v>
          </cell>
          <cell r="G3685" t="str">
            <v>Monthly</v>
          </cell>
          <cell r="H3685" t="str">
            <v>C</v>
          </cell>
          <cell r="I3685">
            <v>3881</v>
          </cell>
          <cell r="J3685" t="str">
            <v>Service Employees International Union District 1199 NW</v>
          </cell>
          <cell r="K3685" t="str">
            <v>51N1 - per DOP website</v>
          </cell>
          <cell r="L3685">
            <v>41456</v>
          </cell>
          <cell r="M3685">
            <v>16808</v>
          </cell>
          <cell r="N3685" t="b">
            <v>1</v>
          </cell>
          <cell r="O3685">
            <v>3881</v>
          </cell>
        </row>
        <row r="3686">
          <cell r="E3686" t="str">
            <v>51NMONTHLYCTEAMSTERS LOCAL UNION NUMBER 117</v>
          </cell>
          <cell r="F3686" t="str">
            <v>51N</v>
          </cell>
          <cell r="G3686" t="str">
            <v>Monthly</v>
          </cell>
          <cell r="H3686" t="str">
            <v>C</v>
          </cell>
          <cell r="I3686">
            <v>3930</v>
          </cell>
          <cell r="J3686" t="str">
            <v>Teamsters Local Union Number 117</v>
          </cell>
          <cell r="K3686" t="str">
            <v>51N2 - per DOP website</v>
          </cell>
          <cell r="L3686">
            <v>41456</v>
          </cell>
          <cell r="M3686">
            <v>22604</v>
          </cell>
          <cell r="N3686" t="b">
            <v>1</v>
          </cell>
          <cell r="O3686">
            <v>3930</v>
          </cell>
        </row>
        <row r="3687">
          <cell r="E3687" t="str">
            <v>51NMONTHLYCWASHINGTON FEDERATION OF STATE EMPLOYEES</v>
          </cell>
          <cell r="F3687" t="str">
            <v>51N</v>
          </cell>
          <cell r="G3687" t="str">
            <v>Monthly</v>
          </cell>
          <cell r="H3687" t="str">
            <v>C</v>
          </cell>
          <cell r="I3687">
            <v>3881</v>
          </cell>
          <cell r="J3687" t="str">
            <v>Washington Federation of State Employees</v>
          </cell>
          <cell r="K3687" t="str">
            <v>51N1 - per DOP website</v>
          </cell>
          <cell r="L3687">
            <v>41456</v>
          </cell>
          <cell r="M3687">
            <v>18740</v>
          </cell>
          <cell r="N3687" t="b">
            <v>1</v>
          </cell>
          <cell r="O3687">
            <v>3881</v>
          </cell>
        </row>
        <row r="3688">
          <cell r="E3688" t="str">
            <v>51NMONTHLYDCOALITION</v>
          </cell>
          <cell r="F3688" t="str">
            <v>51N</v>
          </cell>
          <cell r="G3688" t="str">
            <v>Monthly</v>
          </cell>
          <cell r="H3688" t="str">
            <v>D</v>
          </cell>
          <cell r="I3688">
            <v>3979</v>
          </cell>
          <cell r="J3688" t="str">
            <v>Coalition</v>
          </cell>
          <cell r="K3688" t="str">
            <v>51N1 - per DOP website</v>
          </cell>
          <cell r="L3688">
            <v>41456</v>
          </cell>
          <cell r="M3688">
            <v>20673</v>
          </cell>
          <cell r="N3688" t="b">
            <v>1</v>
          </cell>
          <cell r="O3688">
            <v>3979</v>
          </cell>
        </row>
        <row r="3689">
          <cell r="E3689" t="str">
            <v>51NMONTHLYDNON-REPRESENTED STATE EMPLOYEES</v>
          </cell>
          <cell r="F3689" t="str">
            <v>51N</v>
          </cell>
          <cell r="G3689" t="str">
            <v>Monthly</v>
          </cell>
          <cell r="H3689" t="str">
            <v>D</v>
          </cell>
          <cell r="I3689">
            <v>3979</v>
          </cell>
          <cell r="J3689" t="str">
            <v>Non-Represented State Employees</v>
          </cell>
          <cell r="K3689" t="str">
            <v>51N - per DOP website</v>
          </cell>
          <cell r="L3689">
            <v>41456</v>
          </cell>
          <cell r="M3689">
            <v>14877</v>
          </cell>
          <cell r="N3689" t="b">
            <v>1</v>
          </cell>
          <cell r="O3689">
            <v>3979</v>
          </cell>
        </row>
        <row r="3690">
          <cell r="E3690" t="str">
            <v>51NMONTHLYDSERVICE EMPLOYEES INTERNATIONAL UNION DISTRICT 1199 NW</v>
          </cell>
          <cell r="F3690" t="str">
            <v>51N</v>
          </cell>
          <cell r="G3690" t="str">
            <v>Monthly</v>
          </cell>
          <cell r="H3690" t="str">
            <v>D</v>
          </cell>
          <cell r="I3690">
            <v>3979</v>
          </cell>
          <cell r="J3690" t="str">
            <v>Service Employees International Union District 1199 NW</v>
          </cell>
          <cell r="K3690" t="str">
            <v>51N1 - per DOP website</v>
          </cell>
          <cell r="L3690">
            <v>41456</v>
          </cell>
          <cell r="M3690">
            <v>16809</v>
          </cell>
          <cell r="N3690" t="b">
            <v>1</v>
          </cell>
          <cell r="O3690">
            <v>3979</v>
          </cell>
        </row>
        <row r="3691">
          <cell r="E3691" t="str">
            <v>51NMONTHLYDTEAMSTERS LOCAL UNION NUMBER 117</v>
          </cell>
          <cell r="F3691" t="str">
            <v>51N</v>
          </cell>
          <cell r="G3691" t="str">
            <v>Monthly</v>
          </cell>
          <cell r="H3691" t="str">
            <v>D</v>
          </cell>
          <cell r="I3691">
            <v>4029</v>
          </cell>
          <cell r="J3691" t="str">
            <v>Teamsters Local Union Number 117</v>
          </cell>
          <cell r="K3691" t="str">
            <v>51N2 - per DOP website</v>
          </cell>
          <cell r="L3691">
            <v>41456</v>
          </cell>
          <cell r="M3691">
            <v>22605</v>
          </cell>
          <cell r="N3691" t="b">
            <v>1</v>
          </cell>
          <cell r="O3691">
            <v>4029</v>
          </cell>
        </row>
        <row r="3692">
          <cell r="E3692" t="str">
            <v>51NMONTHLYDWASHINGTON FEDERATION OF STATE EMPLOYEES</v>
          </cell>
          <cell r="F3692" t="str">
            <v>51N</v>
          </cell>
          <cell r="G3692" t="str">
            <v>Monthly</v>
          </cell>
          <cell r="H3692" t="str">
            <v>D</v>
          </cell>
          <cell r="I3692">
            <v>3979</v>
          </cell>
          <cell r="J3692" t="str">
            <v>Washington Federation of State Employees</v>
          </cell>
          <cell r="K3692" t="str">
            <v>51N1 - per DOP website</v>
          </cell>
          <cell r="L3692">
            <v>41456</v>
          </cell>
          <cell r="M3692">
            <v>18741</v>
          </cell>
          <cell r="N3692" t="b">
            <v>1</v>
          </cell>
          <cell r="O3692">
            <v>3979</v>
          </cell>
        </row>
        <row r="3693">
          <cell r="E3693" t="str">
            <v>51NMONTHLYECOALITION</v>
          </cell>
          <cell r="F3693" t="str">
            <v>51N</v>
          </cell>
          <cell r="G3693" t="str">
            <v>Monthly</v>
          </cell>
          <cell r="H3693" t="str">
            <v>E</v>
          </cell>
          <cell r="I3693">
            <v>4079</v>
          </cell>
          <cell r="J3693" t="str">
            <v>Coalition</v>
          </cell>
          <cell r="K3693" t="str">
            <v>51N1 - per DOP website</v>
          </cell>
          <cell r="L3693">
            <v>41456</v>
          </cell>
          <cell r="M3693">
            <v>20674</v>
          </cell>
          <cell r="N3693" t="b">
            <v>1</v>
          </cell>
          <cell r="O3693">
            <v>4079</v>
          </cell>
        </row>
        <row r="3694">
          <cell r="E3694" t="str">
            <v>51NMONTHLYENON-REPRESENTED STATE EMPLOYEES</v>
          </cell>
          <cell r="F3694" t="str">
            <v>51N</v>
          </cell>
          <cell r="G3694" t="str">
            <v>Monthly</v>
          </cell>
          <cell r="H3694" t="str">
            <v>E</v>
          </cell>
          <cell r="I3694">
            <v>4079</v>
          </cell>
          <cell r="J3694" t="str">
            <v>Non-Represented State Employees</v>
          </cell>
          <cell r="K3694" t="str">
            <v>51N - per DOP website</v>
          </cell>
          <cell r="L3694">
            <v>41456</v>
          </cell>
          <cell r="M3694">
            <v>14878</v>
          </cell>
          <cell r="N3694" t="b">
            <v>1</v>
          </cell>
          <cell r="O3694">
            <v>4079</v>
          </cell>
        </row>
        <row r="3695">
          <cell r="E3695" t="str">
            <v>51NMONTHLYESERVICE EMPLOYEES INTERNATIONAL UNION DISTRICT 1199 NW</v>
          </cell>
          <cell r="F3695" t="str">
            <v>51N</v>
          </cell>
          <cell r="G3695" t="str">
            <v>Monthly</v>
          </cell>
          <cell r="H3695" t="str">
            <v>E</v>
          </cell>
          <cell r="I3695">
            <v>4079</v>
          </cell>
          <cell r="J3695" t="str">
            <v>Service Employees International Union District 1199 NW</v>
          </cell>
          <cell r="K3695" t="str">
            <v>51N1 - per DOP website</v>
          </cell>
          <cell r="L3695">
            <v>41456</v>
          </cell>
          <cell r="M3695">
            <v>16810</v>
          </cell>
          <cell r="N3695" t="b">
            <v>1</v>
          </cell>
          <cell r="O3695">
            <v>4079</v>
          </cell>
        </row>
        <row r="3696">
          <cell r="E3696" t="str">
            <v>51NMONTHLYETEAMSTERS LOCAL UNION NUMBER 117</v>
          </cell>
          <cell r="F3696" t="str">
            <v>51N</v>
          </cell>
          <cell r="G3696" t="str">
            <v>Monthly</v>
          </cell>
          <cell r="H3696" t="str">
            <v>E</v>
          </cell>
          <cell r="I3696">
            <v>4132</v>
          </cell>
          <cell r="J3696" t="str">
            <v>Teamsters Local Union Number 117</v>
          </cell>
          <cell r="K3696" t="str">
            <v>51N2 - per DOP website</v>
          </cell>
          <cell r="L3696">
            <v>41456</v>
          </cell>
          <cell r="M3696">
            <v>22606</v>
          </cell>
          <cell r="N3696" t="b">
            <v>1</v>
          </cell>
          <cell r="O3696">
            <v>4132</v>
          </cell>
        </row>
        <row r="3697">
          <cell r="E3697" t="str">
            <v>51NMONTHLYEWASHINGTON FEDERATION OF STATE EMPLOYEES</v>
          </cell>
          <cell r="F3697" t="str">
            <v>51N</v>
          </cell>
          <cell r="G3697" t="str">
            <v>Monthly</v>
          </cell>
          <cell r="H3697" t="str">
            <v>E</v>
          </cell>
          <cell r="I3697">
            <v>4079</v>
          </cell>
          <cell r="J3697" t="str">
            <v>Washington Federation of State Employees</v>
          </cell>
          <cell r="K3697" t="str">
            <v>51N1 - per DOP website</v>
          </cell>
          <cell r="L3697">
            <v>41456</v>
          </cell>
          <cell r="M3697">
            <v>18742</v>
          </cell>
          <cell r="N3697" t="b">
            <v>1</v>
          </cell>
          <cell r="O3697">
            <v>4079</v>
          </cell>
        </row>
        <row r="3698">
          <cell r="E3698" t="str">
            <v>51NMONTHLYFCOALITION</v>
          </cell>
          <cell r="F3698" t="str">
            <v>51N</v>
          </cell>
          <cell r="G3698" t="str">
            <v>Monthly</v>
          </cell>
          <cell r="H3698" t="str">
            <v>F</v>
          </cell>
          <cell r="I3698">
            <v>4182</v>
          </cell>
          <cell r="J3698" t="str">
            <v>Coalition</v>
          </cell>
          <cell r="K3698" t="str">
            <v>51N1 - per DOP website</v>
          </cell>
          <cell r="L3698">
            <v>41456</v>
          </cell>
          <cell r="M3698">
            <v>20675</v>
          </cell>
          <cell r="N3698" t="b">
            <v>1</v>
          </cell>
          <cell r="O3698">
            <v>4182</v>
          </cell>
        </row>
        <row r="3699">
          <cell r="E3699" t="str">
            <v>51NMONTHLYFNON-REPRESENTED STATE EMPLOYEES</v>
          </cell>
          <cell r="F3699" t="str">
            <v>51N</v>
          </cell>
          <cell r="G3699" t="str">
            <v>Monthly</v>
          </cell>
          <cell r="H3699" t="str">
            <v>F</v>
          </cell>
          <cell r="I3699">
            <v>4182</v>
          </cell>
          <cell r="J3699" t="str">
            <v>Non-Represented State Employees</v>
          </cell>
          <cell r="K3699" t="str">
            <v>51N - per DOP website</v>
          </cell>
          <cell r="L3699">
            <v>41456</v>
          </cell>
          <cell r="M3699">
            <v>14879</v>
          </cell>
          <cell r="N3699" t="b">
            <v>1</v>
          </cell>
          <cell r="O3699">
            <v>4182</v>
          </cell>
        </row>
        <row r="3700">
          <cell r="E3700" t="str">
            <v>51NMONTHLYFSERVICE EMPLOYEES INTERNATIONAL UNION DISTRICT 1199 NW</v>
          </cell>
          <cell r="F3700" t="str">
            <v>51N</v>
          </cell>
          <cell r="G3700" t="str">
            <v>Monthly</v>
          </cell>
          <cell r="H3700" t="str">
            <v>F</v>
          </cell>
          <cell r="I3700">
            <v>4182</v>
          </cell>
          <cell r="J3700" t="str">
            <v>Service Employees International Union District 1199 NW</v>
          </cell>
          <cell r="K3700" t="str">
            <v>51N1 - per DOP website</v>
          </cell>
          <cell r="L3700">
            <v>41456</v>
          </cell>
          <cell r="M3700">
            <v>16811</v>
          </cell>
          <cell r="N3700" t="b">
            <v>1</v>
          </cell>
          <cell r="O3700">
            <v>4182</v>
          </cell>
        </row>
        <row r="3701">
          <cell r="E3701" t="str">
            <v>51NMONTHLYFTEAMSTERS LOCAL UNION NUMBER 117</v>
          </cell>
          <cell r="F3701" t="str">
            <v>51N</v>
          </cell>
          <cell r="G3701" t="str">
            <v>Monthly</v>
          </cell>
          <cell r="H3701" t="str">
            <v>F</v>
          </cell>
          <cell r="I3701">
            <v>4235</v>
          </cell>
          <cell r="J3701" t="str">
            <v>Teamsters Local Union Number 117</v>
          </cell>
          <cell r="K3701" t="str">
            <v>51N2 - per DOP website</v>
          </cell>
          <cell r="L3701">
            <v>41456</v>
          </cell>
          <cell r="M3701">
            <v>22607</v>
          </cell>
          <cell r="N3701" t="b">
            <v>1</v>
          </cell>
          <cell r="O3701">
            <v>4235</v>
          </cell>
        </row>
        <row r="3702">
          <cell r="E3702" t="str">
            <v>51NMONTHLYFWASHINGTON FEDERATION OF STATE EMPLOYEES</v>
          </cell>
          <cell r="F3702" t="str">
            <v>51N</v>
          </cell>
          <cell r="G3702" t="str">
            <v>Monthly</v>
          </cell>
          <cell r="H3702" t="str">
            <v>F</v>
          </cell>
          <cell r="I3702">
            <v>4182</v>
          </cell>
          <cell r="J3702" t="str">
            <v>Washington Federation of State Employees</v>
          </cell>
          <cell r="K3702" t="str">
            <v>51N1 - per DOP website</v>
          </cell>
          <cell r="L3702">
            <v>41456</v>
          </cell>
          <cell r="M3702">
            <v>18743</v>
          </cell>
          <cell r="N3702" t="b">
            <v>1</v>
          </cell>
          <cell r="O3702">
            <v>4182</v>
          </cell>
        </row>
        <row r="3703">
          <cell r="E3703" t="str">
            <v>51NMONTHLYGCOALITION</v>
          </cell>
          <cell r="F3703" t="str">
            <v>51N</v>
          </cell>
          <cell r="G3703" t="str">
            <v>Monthly</v>
          </cell>
          <cell r="H3703" t="str">
            <v>G</v>
          </cell>
          <cell r="I3703">
            <v>4288</v>
          </cell>
          <cell r="J3703" t="str">
            <v>Coalition</v>
          </cell>
          <cell r="K3703" t="str">
            <v>51N1 - per DOP website</v>
          </cell>
          <cell r="L3703">
            <v>41456</v>
          </cell>
          <cell r="M3703">
            <v>20676</v>
          </cell>
          <cell r="N3703" t="b">
            <v>1</v>
          </cell>
          <cell r="O3703">
            <v>4288</v>
          </cell>
        </row>
        <row r="3704">
          <cell r="E3704" t="str">
            <v>51NMONTHLYGNON-REPRESENTED STATE EMPLOYEES</v>
          </cell>
          <cell r="F3704" t="str">
            <v>51N</v>
          </cell>
          <cell r="G3704" t="str">
            <v>Monthly</v>
          </cell>
          <cell r="H3704" t="str">
            <v>G</v>
          </cell>
          <cell r="I3704">
            <v>4288</v>
          </cell>
          <cell r="J3704" t="str">
            <v>Non-Represented State Employees</v>
          </cell>
          <cell r="K3704" t="str">
            <v>51N - per DOP website</v>
          </cell>
          <cell r="L3704">
            <v>41456</v>
          </cell>
          <cell r="M3704">
            <v>14880</v>
          </cell>
          <cell r="N3704" t="b">
            <v>1</v>
          </cell>
          <cell r="O3704">
            <v>4288</v>
          </cell>
        </row>
        <row r="3705">
          <cell r="E3705" t="str">
            <v>51NMONTHLYGSERVICE EMPLOYEES INTERNATIONAL UNION DISTRICT 1199 NW</v>
          </cell>
          <cell r="F3705" t="str">
            <v>51N</v>
          </cell>
          <cell r="G3705" t="str">
            <v>Monthly</v>
          </cell>
          <cell r="H3705" t="str">
            <v>G</v>
          </cell>
          <cell r="I3705">
            <v>4288</v>
          </cell>
          <cell r="J3705" t="str">
            <v>Service Employees International Union District 1199 NW</v>
          </cell>
          <cell r="K3705" t="str">
            <v>51N1 - per DOP website</v>
          </cell>
          <cell r="L3705">
            <v>41456</v>
          </cell>
          <cell r="M3705">
            <v>16812</v>
          </cell>
          <cell r="N3705" t="b">
            <v>1</v>
          </cell>
          <cell r="O3705">
            <v>4288</v>
          </cell>
        </row>
        <row r="3706">
          <cell r="E3706" t="str">
            <v>51NMONTHLYGTEAMSTERS LOCAL UNION NUMBER 117</v>
          </cell>
          <cell r="F3706" t="str">
            <v>51N</v>
          </cell>
          <cell r="G3706" t="str">
            <v>Monthly</v>
          </cell>
          <cell r="H3706" t="str">
            <v>G</v>
          </cell>
          <cell r="I3706">
            <v>4343</v>
          </cell>
          <cell r="J3706" t="str">
            <v>Teamsters Local Union Number 117</v>
          </cell>
          <cell r="K3706" t="str">
            <v>51N2 - per DOP website</v>
          </cell>
          <cell r="L3706">
            <v>41456</v>
          </cell>
          <cell r="M3706">
            <v>22608</v>
          </cell>
          <cell r="N3706" t="b">
            <v>1</v>
          </cell>
          <cell r="O3706">
            <v>4343</v>
          </cell>
        </row>
        <row r="3707">
          <cell r="E3707" t="str">
            <v>51NMONTHLYGWASHINGTON FEDERATION OF STATE EMPLOYEES</v>
          </cell>
          <cell r="F3707" t="str">
            <v>51N</v>
          </cell>
          <cell r="G3707" t="str">
            <v>Monthly</v>
          </cell>
          <cell r="H3707" t="str">
            <v>G</v>
          </cell>
          <cell r="I3707">
            <v>4288</v>
          </cell>
          <cell r="J3707" t="str">
            <v>Washington Federation of State Employees</v>
          </cell>
          <cell r="K3707" t="str">
            <v>51N1 - per DOP website</v>
          </cell>
          <cell r="L3707">
            <v>41456</v>
          </cell>
          <cell r="M3707">
            <v>18744</v>
          </cell>
          <cell r="N3707" t="b">
            <v>1</v>
          </cell>
          <cell r="O3707">
            <v>4288</v>
          </cell>
        </row>
        <row r="3708">
          <cell r="E3708" t="str">
            <v>51NMONTHLYHCOALITION</v>
          </cell>
          <cell r="F3708" t="str">
            <v>51N</v>
          </cell>
          <cell r="G3708" t="str">
            <v>Monthly</v>
          </cell>
          <cell r="H3708" t="str">
            <v>H</v>
          </cell>
          <cell r="I3708">
            <v>4393</v>
          </cell>
          <cell r="J3708" t="str">
            <v>Coalition</v>
          </cell>
          <cell r="K3708" t="str">
            <v>51N1 - per DOP website</v>
          </cell>
          <cell r="L3708">
            <v>41456</v>
          </cell>
          <cell r="M3708">
            <v>20677</v>
          </cell>
          <cell r="N3708" t="b">
            <v>1</v>
          </cell>
          <cell r="O3708">
            <v>4393</v>
          </cell>
        </row>
        <row r="3709">
          <cell r="E3709" t="str">
            <v>51NMONTHLYHNON-REPRESENTED STATE EMPLOYEES</v>
          </cell>
          <cell r="F3709" t="str">
            <v>51N</v>
          </cell>
          <cell r="G3709" t="str">
            <v>Monthly</v>
          </cell>
          <cell r="H3709" t="str">
            <v>H</v>
          </cell>
          <cell r="I3709">
            <v>4393</v>
          </cell>
          <cell r="J3709" t="str">
            <v>Non-Represented State Employees</v>
          </cell>
          <cell r="K3709" t="str">
            <v>51N - per DOP website</v>
          </cell>
          <cell r="L3709">
            <v>41456</v>
          </cell>
          <cell r="M3709">
            <v>14881</v>
          </cell>
          <cell r="N3709" t="b">
            <v>1</v>
          </cell>
          <cell r="O3709">
            <v>4393</v>
          </cell>
        </row>
        <row r="3710">
          <cell r="E3710" t="str">
            <v>51NMONTHLYHSERVICE EMPLOYEES INTERNATIONAL UNION DISTRICT 1199 NW</v>
          </cell>
          <cell r="F3710" t="str">
            <v>51N</v>
          </cell>
          <cell r="G3710" t="str">
            <v>Monthly</v>
          </cell>
          <cell r="H3710" t="str">
            <v>H</v>
          </cell>
          <cell r="I3710">
            <v>4393</v>
          </cell>
          <cell r="J3710" t="str">
            <v>Service Employees International Union District 1199 NW</v>
          </cell>
          <cell r="K3710" t="str">
            <v>51N1 - per DOP website</v>
          </cell>
          <cell r="L3710">
            <v>41456</v>
          </cell>
          <cell r="M3710">
            <v>16813</v>
          </cell>
          <cell r="N3710" t="b">
            <v>1</v>
          </cell>
          <cell r="O3710">
            <v>4393</v>
          </cell>
        </row>
        <row r="3711">
          <cell r="E3711" t="str">
            <v>51NMONTHLYHTEAMSTERS LOCAL UNION NUMBER 117</v>
          </cell>
          <cell r="F3711" t="str">
            <v>51N</v>
          </cell>
          <cell r="G3711" t="str">
            <v>Monthly</v>
          </cell>
          <cell r="H3711" t="str">
            <v>H</v>
          </cell>
          <cell r="I3711">
            <v>4448</v>
          </cell>
          <cell r="J3711" t="str">
            <v>Teamsters Local Union Number 117</v>
          </cell>
          <cell r="K3711" t="str">
            <v>51N2 - per DOP website</v>
          </cell>
          <cell r="L3711">
            <v>41456</v>
          </cell>
          <cell r="M3711">
            <v>22609</v>
          </cell>
          <cell r="N3711" t="b">
            <v>1</v>
          </cell>
          <cell r="O3711">
            <v>4448</v>
          </cell>
        </row>
        <row r="3712">
          <cell r="E3712" t="str">
            <v>51NMONTHLYHWASHINGTON FEDERATION OF STATE EMPLOYEES</v>
          </cell>
          <cell r="F3712" t="str">
            <v>51N</v>
          </cell>
          <cell r="G3712" t="str">
            <v>Monthly</v>
          </cell>
          <cell r="H3712" t="str">
            <v>H</v>
          </cell>
          <cell r="I3712">
            <v>4393</v>
          </cell>
          <cell r="J3712" t="str">
            <v>Washington Federation of State Employees</v>
          </cell>
          <cell r="K3712" t="str">
            <v>51N1 - per DOP website</v>
          </cell>
          <cell r="L3712">
            <v>41456</v>
          </cell>
          <cell r="M3712">
            <v>18745</v>
          </cell>
          <cell r="N3712" t="b">
            <v>1</v>
          </cell>
          <cell r="O3712">
            <v>4393</v>
          </cell>
        </row>
        <row r="3713">
          <cell r="E3713" t="str">
            <v>51NMONTHLYICOALITION</v>
          </cell>
          <cell r="F3713" t="str">
            <v>51N</v>
          </cell>
          <cell r="G3713" t="str">
            <v>Monthly</v>
          </cell>
          <cell r="H3713" t="str">
            <v>I</v>
          </cell>
          <cell r="I3713">
            <v>4503</v>
          </cell>
          <cell r="J3713" t="str">
            <v>Coalition</v>
          </cell>
          <cell r="K3713" t="str">
            <v>51N1 - per DOP website</v>
          </cell>
          <cell r="L3713">
            <v>41456</v>
          </cell>
          <cell r="M3713">
            <v>20678</v>
          </cell>
          <cell r="N3713" t="b">
            <v>1</v>
          </cell>
          <cell r="O3713">
            <v>4503</v>
          </cell>
        </row>
        <row r="3714">
          <cell r="E3714" t="str">
            <v>51NMONTHLYINON-REPRESENTED STATE EMPLOYEES</v>
          </cell>
          <cell r="F3714" t="str">
            <v>51N</v>
          </cell>
          <cell r="G3714" t="str">
            <v>Monthly</v>
          </cell>
          <cell r="H3714" t="str">
            <v>I</v>
          </cell>
          <cell r="I3714">
            <v>4503</v>
          </cell>
          <cell r="J3714" t="str">
            <v>Non-Represented State Employees</v>
          </cell>
          <cell r="K3714" t="str">
            <v>51N - per DOP website</v>
          </cell>
          <cell r="L3714">
            <v>41456</v>
          </cell>
          <cell r="M3714">
            <v>14882</v>
          </cell>
          <cell r="N3714" t="b">
            <v>1</v>
          </cell>
          <cell r="O3714">
            <v>4503</v>
          </cell>
        </row>
        <row r="3715">
          <cell r="E3715" t="str">
            <v>51NMONTHLYISERVICE EMPLOYEES INTERNATIONAL UNION DISTRICT 1199 NW</v>
          </cell>
          <cell r="F3715" t="str">
            <v>51N</v>
          </cell>
          <cell r="G3715" t="str">
            <v>Monthly</v>
          </cell>
          <cell r="H3715" t="str">
            <v>I</v>
          </cell>
          <cell r="I3715">
            <v>4503</v>
          </cell>
          <cell r="J3715" t="str">
            <v>Service Employees International Union District 1199 NW</v>
          </cell>
          <cell r="K3715" t="str">
            <v>51N1 - per DOP website</v>
          </cell>
          <cell r="L3715">
            <v>41456</v>
          </cell>
          <cell r="M3715">
            <v>16814</v>
          </cell>
          <cell r="N3715" t="b">
            <v>1</v>
          </cell>
          <cell r="O3715">
            <v>4503</v>
          </cell>
        </row>
        <row r="3716">
          <cell r="E3716" t="str">
            <v>51NMONTHLYITEAMSTERS LOCAL UNION NUMBER 117</v>
          </cell>
          <cell r="F3716" t="str">
            <v>51N</v>
          </cell>
          <cell r="G3716" t="str">
            <v>Monthly</v>
          </cell>
          <cell r="H3716" t="str">
            <v>I</v>
          </cell>
          <cell r="I3716">
            <v>4561</v>
          </cell>
          <cell r="J3716" t="str">
            <v>Teamsters Local Union Number 117</v>
          </cell>
          <cell r="K3716" t="str">
            <v>51N2 - per DOP website</v>
          </cell>
          <cell r="L3716">
            <v>41456</v>
          </cell>
          <cell r="M3716">
            <v>22610</v>
          </cell>
          <cell r="N3716" t="b">
            <v>1</v>
          </cell>
          <cell r="O3716">
            <v>4561</v>
          </cell>
        </row>
        <row r="3717">
          <cell r="E3717" t="str">
            <v>51NMONTHLYIWASHINGTON FEDERATION OF STATE EMPLOYEES</v>
          </cell>
          <cell r="F3717" t="str">
            <v>51N</v>
          </cell>
          <cell r="G3717" t="str">
            <v>Monthly</v>
          </cell>
          <cell r="H3717" t="str">
            <v>I</v>
          </cell>
          <cell r="I3717">
            <v>4503</v>
          </cell>
          <cell r="J3717" t="str">
            <v>Washington Federation of State Employees</v>
          </cell>
          <cell r="K3717" t="str">
            <v>51N1 - per DOP website</v>
          </cell>
          <cell r="L3717">
            <v>41456</v>
          </cell>
          <cell r="M3717">
            <v>18746</v>
          </cell>
          <cell r="N3717" t="b">
            <v>1</v>
          </cell>
          <cell r="O3717">
            <v>4503</v>
          </cell>
        </row>
        <row r="3718">
          <cell r="E3718" t="str">
            <v>51NMONTHLYJCOALITION</v>
          </cell>
          <cell r="F3718" t="str">
            <v>51N</v>
          </cell>
          <cell r="G3718" t="str">
            <v>Monthly</v>
          </cell>
          <cell r="H3718" t="str">
            <v>J</v>
          </cell>
          <cell r="I3718">
            <v>4614</v>
          </cell>
          <cell r="J3718" t="str">
            <v>Coalition</v>
          </cell>
          <cell r="K3718" t="str">
            <v>51N1 - per DOP website</v>
          </cell>
          <cell r="L3718">
            <v>41456</v>
          </cell>
          <cell r="M3718">
            <v>20679</v>
          </cell>
          <cell r="N3718" t="b">
            <v>1</v>
          </cell>
          <cell r="O3718">
            <v>4614</v>
          </cell>
        </row>
        <row r="3719">
          <cell r="E3719" t="str">
            <v>51NMONTHLYJNON-REPRESENTED STATE EMPLOYEES</v>
          </cell>
          <cell r="F3719" t="str">
            <v>51N</v>
          </cell>
          <cell r="G3719" t="str">
            <v>Monthly</v>
          </cell>
          <cell r="H3719" t="str">
            <v>J</v>
          </cell>
          <cell r="I3719">
            <v>4614</v>
          </cell>
          <cell r="J3719" t="str">
            <v>Non-Represented State Employees</v>
          </cell>
          <cell r="K3719" t="str">
            <v>51N - per DOP website</v>
          </cell>
          <cell r="L3719">
            <v>41456</v>
          </cell>
          <cell r="M3719">
            <v>14883</v>
          </cell>
          <cell r="N3719" t="b">
            <v>1</v>
          </cell>
          <cell r="O3719">
            <v>4614</v>
          </cell>
        </row>
        <row r="3720">
          <cell r="E3720" t="str">
            <v>51NMONTHLYJSERVICE EMPLOYEES INTERNATIONAL UNION DISTRICT 1199 NW</v>
          </cell>
          <cell r="F3720" t="str">
            <v>51N</v>
          </cell>
          <cell r="G3720" t="str">
            <v>Monthly</v>
          </cell>
          <cell r="H3720" t="str">
            <v>J</v>
          </cell>
          <cell r="I3720">
            <v>4614</v>
          </cell>
          <cell r="J3720" t="str">
            <v>Service Employees International Union District 1199 NW</v>
          </cell>
          <cell r="K3720" t="str">
            <v>51N1 - per DOP website</v>
          </cell>
          <cell r="L3720">
            <v>41456</v>
          </cell>
          <cell r="M3720">
            <v>16815</v>
          </cell>
          <cell r="N3720" t="b">
            <v>1</v>
          </cell>
          <cell r="O3720">
            <v>4614</v>
          </cell>
        </row>
        <row r="3721">
          <cell r="E3721" t="str">
            <v>51NMONTHLYJTEAMSTERS LOCAL UNION NUMBER 117</v>
          </cell>
          <cell r="F3721" t="str">
            <v>51N</v>
          </cell>
          <cell r="G3721" t="str">
            <v>Monthly</v>
          </cell>
          <cell r="H3721" t="str">
            <v>J</v>
          </cell>
          <cell r="I3721">
            <v>4674</v>
          </cell>
          <cell r="J3721" t="str">
            <v>Teamsters Local Union Number 117</v>
          </cell>
          <cell r="K3721" t="str">
            <v>51N2 - per DOP website</v>
          </cell>
          <cell r="L3721">
            <v>41456</v>
          </cell>
          <cell r="M3721">
            <v>22611</v>
          </cell>
          <cell r="N3721" t="b">
            <v>1</v>
          </cell>
          <cell r="O3721">
            <v>4674</v>
          </cell>
        </row>
        <row r="3722">
          <cell r="E3722" t="str">
            <v>51NMONTHLYJWASHINGTON FEDERATION OF STATE EMPLOYEES</v>
          </cell>
          <cell r="F3722" t="str">
            <v>51N</v>
          </cell>
          <cell r="G3722" t="str">
            <v>Monthly</v>
          </cell>
          <cell r="H3722" t="str">
            <v>J</v>
          </cell>
          <cell r="I3722">
            <v>4614</v>
          </cell>
          <cell r="J3722" t="str">
            <v>Washington Federation of State Employees</v>
          </cell>
          <cell r="K3722" t="str">
            <v>51N1 - per DOP website</v>
          </cell>
          <cell r="L3722">
            <v>41456</v>
          </cell>
          <cell r="M3722">
            <v>18747</v>
          </cell>
          <cell r="N3722" t="b">
            <v>1</v>
          </cell>
          <cell r="O3722">
            <v>4614</v>
          </cell>
        </row>
        <row r="3723">
          <cell r="E3723" t="str">
            <v>51NMONTHLYKCOALITION</v>
          </cell>
          <cell r="F3723" t="str">
            <v>51N</v>
          </cell>
          <cell r="G3723" t="str">
            <v>Monthly</v>
          </cell>
          <cell r="H3723" t="str">
            <v>K</v>
          </cell>
          <cell r="I3723">
            <v>4734</v>
          </cell>
          <cell r="J3723" t="str">
            <v>Coalition</v>
          </cell>
          <cell r="K3723" t="str">
            <v>51N1 - per DOP website</v>
          </cell>
          <cell r="L3723">
            <v>41456</v>
          </cell>
          <cell r="M3723">
            <v>20680</v>
          </cell>
          <cell r="N3723" t="b">
            <v>1</v>
          </cell>
          <cell r="O3723">
            <v>4734</v>
          </cell>
        </row>
        <row r="3724">
          <cell r="E3724" t="str">
            <v>51NMONTHLYKNON-REPRESENTED STATE EMPLOYEES</v>
          </cell>
          <cell r="F3724" t="str">
            <v>51N</v>
          </cell>
          <cell r="G3724" t="str">
            <v>Monthly</v>
          </cell>
          <cell r="H3724" t="str">
            <v>K</v>
          </cell>
          <cell r="I3724">
            <v>4734</v>
          </cell>
          <cell r="J3724" t="str">
            <v>Non-Represented State Employees</v>
          </cell>
          <cell r="K3724" t="str">
            <v>51N - per DOP website</v>
          </cell>
          <cell r="L3724">
            <v>41456</v>
          </cell>
          <cell r="M3724">
            <v>14884</v>
          </cell>
          <cell r="N3724" t="b">
            <v>1</v>
          </cell>
          <cell r="O3724">
            <v>4734</v>
          </cell>
        </row>
        <row r="3725">
          <cell r="E3725" t="str">
            <v>51NMONTHLYKSERVICE EMPLOYEES INTERNATIONAL UNION DISTRICT 1199 NW</v>
          </cell>
          <cell r="F3725" t="str">
            <v>51N</v>
          </cell>
          <cell r="G3725" t="str">
            <v>Monthly</v>
          </cell>
          <cell r="H3725" t="str">
            <v>K</v>
          </cell>
          <cell r="I3725">
            <v>4734</v>
          </cell>
          <cell r="J3725" t="str">
            <v>Service Employees International Union District 1199 NW</v>
          </cell>
          <cell r="K3725" t="str">
            <v>51N1 - per DOP website</v>
          </cell>
          <cell r="L3725">
            <v>41456</v>
          </cell>
          <cell r="M3725">
            <v>16816</v>
          </cell>
          <cell r="N3725" t="b">
            <v>1</v>
          </cell>
          <cell r="O3725">
            <v>4734</v>
          </cell>
        </row>
        <row r="3726">
          <cell r="E3726" t="str">
            <v>51NMONTHLYKTEAMSTERS LOCAL UNION NUMBER 117</v>
          </cell>
          <cell r="F3726" t="str">
            <v>51N</v>
          </cell>
          <cell r="G3726" t="str">
            <v>Monthly</v>
          </cell>
          <cell r="H3726" t="str">
            <v>K</v>
          </cell>
          <cell r="I3726">
            <v>4794</v>
          </cell>
          <cell r="J3726" t="str">
            <v>Teamsters Local Union Number 117</v>
          </cell>
          <cell r="K3726" t="str">
            <v>51N2 - per DOP website</v>
          </cell>
          <cell r="L3726">
            <v>41456</v>
          </cell>
          <cell r="M3726">
            <v>22612</v>
          </cell>
          <cell r="N3726" t="b">
            <v>1</v>
          </cell>
          <cell r="O3726">
            <v>4794</v>
          </cell>
        </row>
        <row r="3727">
          <cell r="E3727" t="str">
            <v>51NMONTHLYKWASHINGTON FEDERATION OF STATE EMPLOYEES</v>
          </cell>
          <cell r="F3727" t="str">
            <v>51N</v>
          </cell>
          <cell r="G3727" t="str">
            <v>Monthly</v>
          </cell>
          <cell r="H3727" t="str">
            <v>K</v>
          </cell>
          <cell r="I3727">
            <v>4734</v>
          </cell>
          <cell r="J3727" t="str">
            <v>Washington Federation of State Employees</v>
          </cell>
          <cell r="K3727" t="str">
            <v>51N1 - per DOP website</v>
          </cell>
          <cell r="L3727">
            <v>41456</v>
          </cell>
          <cell r="M3727">
            <v>18748</v>
          </cell>
          <cell r="N3727" t="b">
            <v>1</v>
          </cell>
          <cell r="O3727">
            <v>4734</v>
          </cell>
        </row>
        <row r="3728">
          <cell r="E3728" t="str">
            <v>51NMONTHLYLCOALITION</v>
          </cell>
          <cell r="F3728" t="str">
            <v>51N</v>
          </cell>
          <cell r="G3728" t="str">
            <v>Monthly</v>
          </cell>
          <cell r="H3728" t="str">
            <v>L</v>
          </cell>
          <cell r="I3728">
            <v>4849</v>
          </cell>
          <cell r="J3728" t="str">
            <v>Coalition</v>
          </cell>
          <cell r="K3728" t="str">
            <v>51N1 - per DOP website</v>
          </cell>
          <cell r="L3728">
            <v>41456</v>
          </cell>
          <cell r="M3728">
            <v>20681</v>
          </cell>
          <cell r="N3728" t="b">
            <v>1</v>
          </cell>
          <cell r="O3728">
            <v>4849</v>
          </cell>
        </row>
        <row r="3729">
          <cell r="E3729" t="str">
            <v>51NMONTHLYLNON-REPRESENTED STATE EMPLOYEES</v>
          </cell>
          <cell r="F3729" t="str">
            <v>51N</v>
          </cell>
          <cell r="G3729" t="str">
            <v>Monthly</v>
          </cell>
          <cell r="H3729" t="str">
            <v>L</v>
          </cell>
          <cell r="I3729">
            <v>4849</v>
          </cell>
          <cell r="J3729" t="str">
            <v>Non-Represented State Employees</v>
          </cell>
          <cell r="K3729" t="str">
            <v>51N - per DOP website</v>
          </cell>
          <cell r="L3729">
            <v>41456</v>
          </cell>
          <cell r="M3729">
            <v>14885</v>
          </cell>
          <cell r="N3729" t="b">
            <v>1</v>
          </cell>
          <cell r="O3729">
            <v>4849</v>
          </cell>
        </row>
        <row r="3730">
          <cell r="E3730" t="str">
            <v>51NMONTHLYLSERVICE EMPLOYEES INTERNATIONAL UNION DISTRICT 1199 NW</v>
          </cell>
          <cell r="F3730" t="str">
            <v>51N</v>
          </cell>
          <cell r="G3730" t="str">
            <v>Monthly</v>
          </cell>
          <cell r="H3730" t="str">
            <v>L</v>
          </cell>
          <cell r="I3730">
            <v>4849</v>
          </cell>
          <cell r="J3730" t="str">
            <v>Service Employees International Union District 1199 NW</v>
          </cell>
          <cell r="K3730" t="str">
            <v>51N1 - per DOP website</v>
          </cell>
          <cell r="L3730">
            <v>41456</v>
          </cell>
          <cell r="M3730">
            <v>16817</v>
          </cell>
          <cell r="N3730" t="b">
            <v>1</v>
          </cell>
          <cell r="O3730">
            <v>4849</v>
          </cell>
        </row>
        <row r="3731">
          <cell r="E3731" t="str">
            <v>51NMONTHLYLTEAMSTERS LOCAL UNION NUMBER 117</v>
          </cell>
          <cell r="F3731" t="str">
            <v>51N</v>
          </cell>
          <cell r="G3731" t="str">
            <v>Monthly</v>
          </cell>
          <cell r="H3731" t="str">
            <v>L</v>
          </cell>
          <cell r="I3731">
            <v>4910</v>
          </cell>
          <cell r="J3731" t="str">
            <v>Teamsters Local Union Number 117</v>
          </cell>
          <cell r="K3731" t="str">
            <v>51N2 - per DOP website</v>
          </cell>
          <cell r="L3731">
            <v>41456</v>
          </cell>
          <cell r="M3731">
            <v>22613</v>
          </cell>
          <cell r="N3731" t="b">
            <v>1</v>
          </cell>
          <cell r="O3731">
            <v>4910</v>
          </cell>
        </row>
        <row r="3732">
          <cell r="E3732" t="str">
            <v>51NMONTHLYLWASHINGTON FEDERATION OF STATE EMPLOYEES</v>
          </cell>
          <cell r="F3732" t="str">
            <v>51N</v>
          </cell>
          <cell r="G3732" t="str">
            <v>Monthly</v>
          </cell>
          <cell r="H3732" t="str">
            <v>L</v>
          </cell>
          <cell r="I3732">
            <v>4849</v>
          </cell>
          <cell r="J3732" t="str">
            <v>Washington Federation of State Employees</v>
          </cell>
          <cell r="K3732" t="str">
            <v>51N1 - per DOP website</v>
          </cell>
          <cell r="L3732">
            <v>41456</v>
          </cell>
          <cell r="M3732">
            <v>18749</v>
          </cell>
          <cell r="N3732" t="b">
            <v>1</v>
          </cell>
          <cell r="O3732">
            <v>4849</v>
          </cell>
        </row>
        <row r="3733">
          <cell r="E3733" t="str">
            <v>51NMONTHLYMCOALITION</v>
          </cell>
          <cell r="F3733" t="str">
            <v>51N</v>
          </cell>
          <cell r="G3733" t="str">
            <v>Monthly</v>
          </cell>
          <cell r="H3733" t="str">
            <v>M</v>
          </cell>
          <cell r="I3733">
            <v>4971</v>
          </cell>
          <cell r="J3733" t="str">
            <v>Coalition</v>
          </cell>
          <cell r="K3733" t="str">
            <v>51N1 - per DOP website</v>
          </cell>
          <cell r="L3733">
            <v>41456</v>
          </cell>
          <cell r="M3733">
            <v>20682</v>
          </cell>
          <cell r="N3733" t="b">
            <v>1</v>
          </cell>
          <cell r="O3733">
            <v>4971</v>
          </cell>
        </row>
        <row r="3734">
          <cell r="E3734" t="str">
            <v>51NMONTHLYMNON-REPRESENTED STATE EMPLOYEES</v>
          </cell>
          <cell r="F3734" t="str">
            <v>51N</v>
          </cell>
          <cell r="G3734" t="str">
            <v>Monthly</v>
          </cell>
          <cell r="H3734" t="str">
            <v>M</v>
          </cell>
          <cell r="I3734">
            <v>4971</v>
          </cell>
          <cell r="J3734" t="str">
            <v>Non-Represented State Employees</v>
          </cell>
          <cell r="K3734" t="str">
            <v>51N - per DOP website</v>
          </cell>
          <cell r="L3734">
            <v>41456</v>
          </cell>
          <cell r="M3734">
            <v>14886</v>
          </cell>
          <cell r="N3734" t="b">
            <v>1</v>
          </cell>
          <cell r="O3734">
            <v>4971</v>
          </cell>
        </row>
        <row r="3735">
          <cell r="E3735" t="str">
            <v>51NMONTHLYMSERVICE EMPLOYEES INTERNATIONAL UNION DISTRICT 1199 NW</v>
          </cell>
          <cell r="F3735" t="str">
            <v>51N</v>
          </cell>
          <cell r="G3735" t="str">
            <v>Monthly</v>
          </cell>
          <cell r="H3735" t="str">
            <v>M</v>
          </cell>
          <cell r="I3735">
            <v>4971</v>
          </cell>
          <cell r="J3735" t="str">
            <v>Service Employees International Union District 1199 NW</v>
          </cell>
          <cell r="K3735" t="str">
            <v>51N1 - per DOP website</v>
          </cell>
          <cell r="L3735">
            <v>41456</v>
          </cell>
          <cell r="M3735">
            <v>16818</v>
          </cell>
          <cell r="N3735" t="b">
            <v>1</v>
          </cell>
          <cell r="O3735">
            <v>4971</v>
          </cell>
        </row>
        <row r="3736">
          <cell r="E3736" t="str">
            <v>51NMONTHLYMTEAMSTERS LOCAL UNION NUMBER 117</v>
          </cell>
          <cell r="F3736" t="str">
            <v>51N</v>
          </cell>
          <cell r="G3736" t="str">
            <v>Monthly</v>
          </cell>
          <cell r="H3736" t="str">
            <v>M</v>
          </cell>
          <cell r="I3736">
            <v>5036</v>
          </cell>
          <cell r="J3736" t="str">
            <v>Teamsters Local Union Number 117</v>
          </cell>
          <cell r="K3736" t="str">
            <v>51N2 - per DOP website</v>
          </cell>
          <cell r="L3736">
            <v>41456</v>
          </cell>
          <cell r="M3736">
            <v>22614</v>
          </cell>
          <cell r="N3736" t="b">
            <v>1</v>
          </cell>
          <cell r="O3736">
            <v>5036</v>
          </cell>
        </row>
        <row r="3737">
          <cell r="E3737" t="str">
            <v>51NMONTHLYMWASHINGTON FEDERATION OF STATE EMPLOYEES</v>
          </cell>
          <cell r="F3737" t="str">
            <v>51N</v>
          </cell>
          <cell r="G3737" t="str">
            <v>Monthly</v>
          </cell>
          <cell r="H3737" t="str">
            <v>M</v>
          </cell>
          <cell r="I3737">
            <v>4971</v>
          </cell>
          <cell r="J3737" t="str">
            <v>Washington Federation of State Employees</v>
          </cell>
          <cell r="K3737" t="str">
            <v>51N1 - per DOP website</v>
          </cell>
          <cell r="L3737">
            <v>41456</v>
          </cell>
          <cell r="M3737">
            <v>18750</v>
          </cell>
          <cell r="N3737" t="b">
            <v>1</v>
          </cell>
          <cell r="O3737">
            <v>4971</v>
          </cell>
        </row>
        <row r="3738">
          <cell r="E3738" t="str">
            <v>51NMONTHLYNCOALITION</v>
          </cell>
          <cell r="F3738" t="str">
            <v>51N</v>
          </cell>
          <cell r="G3738" t="str">
            <v>Monthly</v>
          </cell>
          <cell r="H3738" t="str">
            <v>N</v>
          </cell>
          <cell r="I3738">
            <v>5096</v>
          </cell>
          <cell r="J3738" t="str">
            <v>Coalition</v>
          </cell>
          <cell r="K3738" t="str">
            <v>51N1 - per DOP website</v>
          </cell>
          <cell r="L3738">
            <v>41456</v>
          </cell>
          <cell r="M3738">
            <v>20683</v>
          </cell>
          <cell r="N3738" t="b">
            <v>1</v>
          </cell>
          <cell r="O3738">
            <v>5096</v>
          </cell>
        </row>
        <row r="3739">
          <cell r="E3739" t="str">
            <v>51NMONTHLYNNON-REPRESENTED STATE EMPLOYEES</v>
          </cell>
          <cell r="F3739" t="str">
            <v>51N</v>
          </cell>
          <cell r="G3739" t="str">
            <v>Monthly</v>
          </cell>
          <cell r="H3739" t="str">
            <v>N</v>
          </cell>
          <cell r="I3739">
            <v>5096</v>
          </cell>
          <cell r="J3739" t="str">
            <v>Non-Represented State Employees</v>
          </cell>
          <cell r="K3739" t="str">
            <v>51N - per DOP website</v>
          </cell>
          <cell r="L3739">
            <v>41456</v>
          </cell>
          <cell r="M3739">
            <v>14887</v>
          </cell>
          <cell r="N3739" t="b">
            <v>1</v>
          </cell>
          <cell r="O3739">
            <v>5096</v>
          </cell>
        </row>
        <row r="3740">
          <cell r="E3740" t="str">
            <v>51NMONTHLYNSERVICE EMPLOYEES INTERNATIONAL UNION DISTRICT 1199 NW</v>
          </cell>
          <cell r="F3740" t="str">
            <v>51N</v>
          </cell>
          <cell r="G3740" t="str">
            <v>Monthly</v>
          </cell>
          <cell r="H3740" t="str">
            <v>N</v>
          </cell>
          <cell r="I3740">
            <v>5096</v>
          </cell>
          <cell r="J3740" t="str">
            <v>Service Employees International Union District 1199 NW</v>
          </cell>
          <cell r="K3740" t="str">
            <v>51N1 - per DOP website</v>
          </cell>
          <cell r="L3740">
            <v>41456</v>
          </cell>
          <cell r="M3740">
            <v>16819</v>
          </cell>
          <cell r="N3740" t="b">
            <v>1</v>
          </cell>
          <cell r="O3740">
            <v>5096</v>
          </cell>
        </row>
        <row r="3741">
          <cell r="E3741" t="str">
            <v>51NMONTHLYNTEAMSTERS LOCAL UNION NUMBER 117</v>
          </cell>
          <cell r="F3741" t="str">
            <v>51N</v>
          </cell>
          <cell r="G3741" t="str">
            <v>Monthly</v>
          </cell>
          <cell r="H3741" t="str">
            <v>N</v>
          </cell>
          <cell r="I3741">
            <v>5161</v>
          </cell>
          <cell r="J3741" t="str">
            <v>Teamsters Local Union Number 117</v>
          </cell>
          <cell r="K3741" t="str">
            <v>51N2 - per DOP website</v>
          </cell>
          <cell r="L3741">
            <v>41456</v>
          </cell>
          <cell r="M3741">
            <v>22615</v>
          </cell>
          <cell r="N3741" t="b">
            <v>1</v>
          </cell>
          <cell r="O3741">
            <v>5161</v>
          </cell>
        </row>
        <row r="3742">
          <cell r="E3742" t="str">
            <v>51NMONTHLYNWASHINGTON FEDERATION OF STATE EMPLOYEES</v>
          </cell>
          <cell r="F3742" t="str">
            <v>51N</v>
          </cell>
          <cell r="G3742" t="str">
            <v>Monthly</v>
          </cell>
          <cell r="H3742" t="str">
            <v>N</v>
          </cell>
          <cell r="I3742">
            <v>5096</v>
          </cell>
          <cell r="J3742" t="str">
            <v>Washington Federation of State Employees</v>
          </cell>
          <cell r="K3742" t="str">
            <v>51N1 - per DOP website</v>
          </cell>
          <cell r="L3742">
            <v>41456</v>
          </cell>
          <cell r="M3742">
            <v>18751</v>
          </cell>
          <cell r="N3742" t="b">
            <v>1</v>
          </cell>
          <cell r="O3742">
            <v>5096</v>
          </cell>
        </row>
        <row r="3743">
          <cell r="E3743" t="str">
            <v>51NMONTHLYOCOALITION</v>
          </cell>
          <cell r="F3743" t="str">
            <v>51N</v>
          </cell>
          <cell r="G3743" t="str">
            <v>Monthly</v>
          </cell>
          <cell r="H3743" t="str">
            <v>O</v>
          </cell>
          <cell r="I3743">
            <v>5221</v>
          </cell>
          <cell r="J3743" t="str">
            <v>Coalition</v>
          </cell>
          <cell r="K3743" t="str">
            <v>51N1 - per DOP website</v>
          </cell>
          <cell r="L3743">
            <v>41456</v>
          </cell>
          <cell r="M3743">
            <v>20684</v>
          </cell>
          <cell r="N3743" t="b">
            <v>1</v>
          </cell>
          <cell r="O3743">
            <v>5221</v>
          </cell>
        </row>
        <row r="3744">
          <cell r="E3744" t="str">
            <v>51NMONTHLYONON-REPRESENTED STATE EMPLOYEES</v>
          </cell>
          <cell r="F3744" t="str">
            <v>51N</v>
          </cell>
          <cell r="G3744" t="str">
            <v>Monthly</v>
          </cell>
          <cell r="H3744" t="str">
            <v>O</v>
          </cell>
          <cell r="I3744">
            <v>5221</v>
          </cell>
          <cell r="J3744" t="str">
            <v>Non-Represented State Employees</v>
          </cell>
          <cell r="K3744" t="str">
            <v>51N - per DOP website</v>
          </cell>
          <cell r="L3744">
            <v>41456</v>
          </cell>
          <cell r="M3744">
            <v>14888</v>
          </cell>
          <cell r="N3744" t="b">
            <v>1</v>
          </cell>
          <cell r="O3744">
            <v>5221</v>
          </cell>
        </row>
        <row r="3745">
          <cell r="E3745" t="str">
            <v>51NMONTHLYOSERVICE EMPLOYEES INTERNATIONAL UNION DISTRICT 1199 NW</v>
          </cell>
          <cell r="F3745" t="str">
            <v>51N</v>
          </cell>
          <cell r="G3745" t="str">
            <v>Monthly</v>
          </cell>
          <cell r="H3745" t="str">
            <v>O</v>
          </cell>
          <cell r="I3745">
            <v>5221</v>
          </cell>
          <cell r="J3745" t="str">
            <v>Service Employees International Union District 1199 NW</v>
          </cell>
          <cell r="K3745" t="str">
            <v>51N1 - per DOP website</v>
          </cell>
          <cell r="L3745">
            <v>41456</v>
          </cell>
          <cell r="M3745">
            <v>16820</v>
          </cell>
          <cell r="N3745" t="b">
            <v>1</v>
          </cell>
          <cell r="O3745">
            <v>5221</v>
          </cell>
        </row>
        <row r="3746">
          <cell r="E3746" t="str">
            <v>51NMONTHLYOTEAMSTERS LOCAL UNION NUMBER 117</v>
          </cell>
          <cell r="F3746" t="str">
            <v>51N</v>
          </cell>
          <cell r="G3746" t="str">
            <v>Monthly</v>
          </cell>
          <cell r="H3746" t="str">
            <v>O</v>
          </cell>
          <cell r="I3746">
            <v>5289</v>
          </cell>
          <cell r="J3746" t="str">
            <v>Teamsters Local Union Number 117</v>
          </cell>
          <cell r="K3746" t="str">
            <v>51N2 - per DOP website</v>
          </cell>
          <cell r="L3746">
            <v>41456</v>
          </cell>
          <cell r="M3746">
            <v>22616</v>
          </cell>
          <cell r="N3746" t="b">
            <v>1</v>
          </cell>
          <cell r="O3746">
            <v>5289</v>
          </cell>
        </row>
        <row r="3747">
          <cell r="E3747" t="str">
            <v>51NMONTHLYOWASHINGTON FEDERATION OF STATE EMPLOYEES</v>
          </cell>
          <cell r="F3747" t="str">
            <v>51N</v>
          </cell>
          <cell r="G3747" t="str">
            <v>Monthly</v>
          </cell>
          <cell r="H3747" t="str">
            <v>O</v>
          </cell>
          <cell r="I3747">
            <v>5221</v>
          </cell>
          <cell r="J3747" t="str">
            <v>Washington Federation of State Employees</v>
          </cell>
          <cell r="K3747" t="str">
            <v>51N1 - per DOP website</v>
          </cell>
          <cell r="L3747">
            <v>41456</v>
          </cell>
          <cell r="M3747">
            <v>18752</v>
          </cell>
          <cell r="N3747" t="b">
            <v>1</v>
          </cell>
          <cell r="O3747">
            <v>5221</v>
          </cell>
        </row>
        <row r="3748">
          <cell r="E3748" t="str">
            <v>51NMONTHLYPCOALITION</v>
          </cell>
          <cell r="F3748" t="str">
            <v>51N</v>
          </cell>
          <cell r="G3748" t="str">
            <v>Monthly</v>
          </cell>
          <cell r="H3748" t="str">
            <v>P</v>
          </cell>
          <cell r="I3748">
            <v>5352</v>
          </cell>
          <cell r="J3748" t="str">
            <v>Coalition</v>
          </cell>
          <cell r="K3748" t="str">
            <v>51N1 - per DOP website</v>
          </cell>
          <cell r="L3748">
            <v>41456</v>
          </cell>
          <cell r="M3748">
            <v>20685</v>
          </cell>
          <cell r="N3748" t="b">
            <v>1</v>
          </cell>
          <cell r="O3748">
            <v>5352</v>
          </cell>
        </row>
        <row r="3749">
          <cell r="E3749" t="str">
            <v>51NMONTHLYPNON-REPRESENTED STATE EMPLOYEES</v>
          </cell>
          <cell r="F3749" t="str">
            <v>51N</v>
          </cell>
          <cell r="G3749" t="str">
            <v>Monthly</v>
          </cell>
          <cell r="H3749" t="str">
            <v>P</v>
          </cell>
          <cell r="I3749">
            <v>5352</v>
          </cell>
          <cell r="J3749" t="str">
            <v>Non-Represented State Employees</v>
          </cell>
          <cell r="K3749" t="str">
            <v>51N - per DOP website</v>
          </cell>
          <cell r="L3749">
            <v>41456</v>
          </cell>
          <cell r="M3749">
            <v>14889</v>
          </cell>
          <cell r="N3749" t="b">
            <v>1</v>
          </cell>
          <cell r="O3749">
            <v>5352</v>
          </cell>
        </row>
        <row r="3750">
          <cell r="E3750" t="str">
            <v>51NMONTHLYPSERVICE EMPLOYEES INTERNATIONAL UNION DISTRICT 1199 NW</v>
          </cell>
          <cell r="F3750" t="str">
            <v>51N</v>
          </cell>
          <cell r="G3750" t="str">
            <v>Monthly</v>
          </cell>
          <cell r="H3750" t="str">
            <v>P</v>
          </cell>
          <cell r="I3750">
            <v>5352</v>
          </cell>
          <cell r="J3750" t="str">
            <v>Service Employees International Union District 1199 NW</v>
          </cell>
          <cell r="K3750" t="str">
            <v>51N1 - per DOP website</v>
          </cell>
          <cell r="L3750">
            <v>41456</v>
          </cell>
          <cell r="M3750">
            <v>16821</v>
          </cell>
          <cell r="N3750" t="b">
            <v>1</v>
          </cell>
          <cell r="O3750">
            <v>5352</v>
          </cell>
        </row>
        <row r="3751">
          <cell r="E3751" t="str">
            <v>51NMONTHLYPTEAMSTERS LOCAL UNION NUMBER 117</v>
          </cell>
          <cell r="F3751" t="str">
            <v>51N</v>
          </cell>
          <cell r="G3751" t="str">
            <v>Monthly</v>
          </cell>
          <cell r="H3751" t="str">
            <v>P</v>
          </cell>
          <cell r="I3751">
            <v>5420</v>
          </cell>
          <cell r="J3751" t="str">
            <v>Teamsters Local Union Number 117</v>
          </cell>
          <cell r="K3751" t="str">
            <v>51N2 - per DOP website</v>
          </cell>
          <cell r="L3751">
            <v>41456</v>
          </cell>
          <cell r="M3751">
            <v>22617</v>
          </cell>
          <cell r="N3751" t="b">
            <v>1</v>
          </cell>
          <cell r="O3751">
            <v>5420</v>
          </cell>
        </row>
        <row r="3752">
          <cell r="E3752" t="str">
            <v>51NMONTHLYPWASHINGTON FEDERATION OF STATE EMPLOYEES</v>
          </cell>
          <cell r="F3752" t="str">
            <v>51N</v>
          </cell>
          <cell r="G3752" t="str">
            <v>Monthly</v>
          </cell>
          <cell r="H3752" t="str">
            <v>P</v>
          </cell>
          <cell r="I3752">
            <v>5352</v>
          </cell>
          <cell r="J3752" t="str">
            <v>Washington Federation of State Employees</v>
          </cell>
          <cell r="K3752" t="str">
            <v>51N1 - per DOP website</v>
          </cell>
          <cell r="L3752">
            <v>41456</v>
          </cell>
          <cell r="M3752">
            <v>18753</v>
          </cell>
          <cell r="N3752" t="b">
            <v>1</v>
          </cell>
          <cell r="O3752">
            <v>5352</v>
          </cell>
        </row>
        <row r="3753">
          <cell r="E3753" t="str">
            <v>51NMONTHLYQCOALITION</v>
          </cell>
          <cell r="F3753" t="str">
            <v>51N</v>
          </cell>
          <cell r="G3753" t="str">
            <v>Monthly</v>
          </cell>
          <cell r="H3753" t="str">
            <v>Q</v>
          </cell>
          <cell r="I3753">
            <v>5487</v>
          </cell>
          <cell r="J3753" t="str">
            <v>Coalition</v>
          </cell>
          <cell r="K3753" t="str">
            <v>51N1 - per DOP website</v>
          </cell>
          <cell r="L3753">
            <v>41456</v>
          </cell>
          <cell r="M3753">
            <v>20686</v>
          </cell>
          <cell r="N3753" t="b">
            <v>1</v>
          </cell>
          <cell r="O3753">
            <v>5487</v>
          </cell>
        </row>
        <row r="3754">
          <cell r="E3754" t="str">
            <v>51NMONTHLYQNON-REPRESENTED STATE EMPLOYEES</v>
          </cell>
          <cell r="F3754" t="str">
            <v>51N</v>
          </cell>
          <cell r="G3754" t="str">
            <v>Monthly</v>
          </cell>
          <cell r="H3754" t="str">
            <v>Q</v>
          </cell>
          <cell r="I3754">
            <v>5487</v>
          </cell>
          <cell r="J3754" t="str">
            <v>Non-Represented State Employees</v>
          </cell>
          <cell r="K3754" t="str">
            <v>51N - per DOP website</v>
          </cell>
          <cell r="L3754">
            <v>41456</v>
          </cell>
          <cell r="M3754">
            <v>14890</v>
          </cell>
          <cell r="N3754" t="b">
            <v>1</v>
          </cell>
          <cell r="O3754">
            <v>5487</v>
          </cell>
        </row>
        <row r="3755">
          <cell r="E3755" t="str">
            <v>51NMONTHLYQSERVICE EMPLOYEES INTERNATIONAL UNION DISTRICT 1199 NW</v>
          </cell>
          <cell r="F3755" t="str">
            <v>51N</v>
          </cell>
          <cell r="G3755" t="str">
            <v>Monthly</v>
          </cell>
          <cell r="H3755" t="str">
            <v>Q</v>
          </cell>
          <cell r="I3755">
            <v>5487</v>
          </cell>
          <cell r="J3755" t="str">
            <v>Service Employees International Union District 1199 NW</v>
          </cell>
          <cell r="K3755" t="str">
            <v>51N1 - per DOP website</v>
          </cell>
          <cell r="L3755">
            <v>41456</v>
          </cell>
          <cell r="M3755">
            <v>16822</v>
          </cell>
          <cell r="N3755" t="b">
            <v>1</v>
          </cell>
          <cell r="O3755">
            <v>5487</v>
          </cell>
        </row>
        <row r="3756">
          <cell r="E3756" t="str">
            <v>51NMONTHLYQTEAMSTERS LOCAL UNION NUMBER 117</v>
          </cell>
          <cell r="F3756" t="str">
            <v>51N</v>
          </cell>
          <cell r="G3756" t="str">
            <v>Monthly</v>
          </cell>
          <cell r="H3756" t="str">
            <v>Q</v>
          </cell>
          <cell r="I3756">
            <v>5557</v>
          </cell>
          <cell r="J3756" t="str">
            <v>Teamsters Local Union Number 117</v>
          </cell>
          <cell r="K3756" t="str">
            <v>51N2 - per DOP website</v>
          </cell>
          <cell r="L3756">
            <v>41456</v>
          </cell>
          <cell r="M3756">
            <v>22618</v>
          </cell>
          <cell r="N3756" t="b">
            <v>1</v>
          </cell>
          <cell r="O3756">
            <v>5557</v>
          </cell>
        </row>
        <row r="3757">
          <cell r="E3757" t="str">
            <v>51NMONTHLYQWASHINGTON FEDERATION OF STATE EMPLOYEES</v>
          </cell>
          <cell r="F3757" t="str">
            <v>51N</v>
          </cell>
          <cell r="G3757" t="str">
            <v>Monthly</v>
          </cell>
          <cell r="H3757" t="str">
            <v>Q</v>
          </cell>
          <cell r="I3757">
            <v>5487</v>
          </cell>
          <cell r="J3757" t="str">
            <v>Washington Federation of State Employees</v>
          </cell>
          <cell r="K3757" t="str">
            <v>51N1 - per DOP website</v>
          </cell>
          <cell r="L3757">
            <v>41456</v>
          </cell>
          <cell r="M3757">
            <v>18754</v>
          </cell>
          <cell r="N3757" t="b">
            <v>1</v>
          </cell>
          <cell r="O3757">
            <v>5487</v>
          </cell>
        </row>
        <row r="3758">
          <cell r="E3758" t="str">
            <v>51NMONTHLYRCOALITION</v>
          </cell>
          <cell r="F3758" t="str">
            <v>51N</v>
          </cell>
          <cell r="G3758" t="str">
            <v>Monthly</v>
          </cell>
          <cell r="H3758" t="str">
            <v>R</v>
          </cell>
          <cell r="I3758">
            <v>5625</v>
          </cell>
          <cell r="J3758" t="str">
            <v>Coalition</v>
          </cell>
          <cell r="K3758" t="str">
            <v>51N1 - per DOP website</v>
          </cell>
          <cell r="L3758">
            <v>41456</v>
          </cell>
          <cell r="M3758">
            <v>20687</v>
          </cell>
          <cell r="N3758" t="b">
            <v>1</v>
          </cell>
          <cell r="O3758">
            <v>5625</v>
          </cell>
        </row>
        <row r="3759">
          <cell r="E3759" t="str">
            <v>51NMONTHLYRNON-REPRESENTED STATE EMPLOYEES</v>
          </cell>
          <cell r="F3759" t="str">
            <v>51N</v>
          </cell>
          <cell r="G3759" t="str">
            <v>Monthly</v>
          </cell>
          <cell r="H3759" t="str">
            <v>R</v>
          </cell>
          <cell r="I3759">
            <v>5625</v>
          </cell>
          <cell r="J3759" t="str">
            <v>Non-Represented State Employees</v>
          </cell>
          <cell r="K3759" t="str">
            <v>51N - per DOP website</v>
          </cell>
          <cell r="L3759">
            <v>41456</v>
          </cell>
          <cell r="M3759">
            <v>14891</v>
          </cell>
          <cell r="N3759" t="b">
            <v>1</v>
          </cell>
          <cell r="O3759">
            <v>5625</v>
          </cell>
        </row>
        <row r="3760">
          <cell r="E3760" t="str">
            <v>51NMONTHLYRSERVICE EMPLOYEES INTERNATIONAL UNION DISTRICT 1199 NW</v>
          </cell>
          <cell r="F3760" t="str">
            <v>51N</v>
          </cell>
          <cell r="G3760" t="str">
            <v>Monthly</v>
          </cell>
          <cell r="H3760" t="str">
            <v>R</v>
          </cell>
          <cell r="I3760">
            <v>5625</v>
          </cell>
          <cell r="J3760" t="str">
            <v>Service Employees International Union District 1199 NW</v>
          </cell>
          <cell r="K3760" t="str">
            <v>51N1 - per DOP website</v>
          </cell>
          <cell r="L3760">
            <v>41456</v>
          </cell>
          <cell r="M3760">
            <v>16823</v>
          </cell>
          <cell r="N3760" t="b">
            <v>1</v>
          </cell>
          <cell r="O3760">
            <v>5625</v>
          </cell>
        </row>
        <row r="3761">
          <cell r="E3761" t="str">
            <v>51NMONTHLYRTEAMSTERS LOCAL UNION NUMBER 117</v>
          </cell>
          <cell r="F3761" t="str">
            <v>51N</v>
          </cell>
          <cell r="G3761" t="str">
            <v>Monthly</v>
          </cell>
          <cell r="H3761" t="str">
            <v>R</v>
          </cell>
          <cell r="I3761">
            <v>5698</v>
          </cell>
          <cell r="J3761" t="str">
            <v>Teamsters Local Union Number 117</v>
          </cell>
          <cell r="K3761" t="str">
            <v>51N2 - per DOP website</v>
          </cell>
          <cell r="L3761">
            <v>41456</v>
          </cell>
          <cell r="M3761">
            <v>22619</v>
          </cell>
          <cell r="N3761" t="b">
            <v>1</v>
          </cell>
          <cell r="O3761">
            <v>5698</v>
          </cell>
        </row>
        <row r="3762">
          <cell r="E3762" t="str">
            <v>51NMONTHLYRWASHINGTON FEDERATION OF STATE EMPLOYEES</v>
          </cell>
          <cell r="F3762" t="str">
            <v>51N</v>
          </cell>
          <cell r="G3762" t="str">
            <v>Monthly</v>
          </cell>
          <cell r="H3762" t="str">
            <v>R</v>
          </cell>
          <cell r="I3762">
            <v>5625</v>
          </cell>
          <cell r="J3762" t="str">
            <v>Washington Federation of State Employees</v>
          </cell>
          <cell r="K3762" t="str">
            <v>51N1 - per DOP website</v>
          </cell>
          <cell r="L3762">
            <v>41456</v>
          </cell>
          <cell r="M3762">
            <v>18755</v>
          </cell>
          <cell r="N3762" t="b">
            <v>1</v>
          </cell>
          <cell r="O3762">
            <v>5625</v>
          </cell>
        </row>
        <row r="3763">
          <cell r="E3763" t="str">
            <v>51NMONTHLYSCOALITION</v>
          </cell>
          <cell r="F3763" t="str">
            <v>51N</v>
          </cell>
          <cell r="G3763" t="str">
            <v>Monthly</v>
          </cell>
          <cell r="H3763" t="str">
            <v>S</v>
          </cell>
          <cell r="I3763">
            <v>5763</v>
          </cell>
          <cell r="J3763" t="str">
            <v>Coalition</v>
          </cell>
          <cell r="K3763" t="str">
            <v>51N1 - per DOP website</v>
          </cell>
          <cell r="L3763">
            <v>41456</v>
          </cell>
          <cell r="M3763">
            <v>20688</v>
          </cell>
          <cell r="N3763" t="b">
            <v>1</v>
          </cell>
          <cell r="O3763">
            <v>5763</v>
          </cell>
        </row>
        <row r="3764">
          <cell r="E3764" t="str">
            <v>51NMONTHLYSNON-REPRESENTED STATE EMPLOYEES</v>
          </cell>
          <cell r="F3764" t="str">
            <v>51N</v>
          </cell>
          <cell r="G3764" t="str">
            <v>Monthly</v>
          </cell>
          <cell r="H3764" t="str">
            <v>S</v>
          </cell>
          <cell r="I3764">
            <v>5763</v>
          </cell>
          <cell r="J3764" t="str">
            <v>Non-Represented State Employees</v>
          </cell>
          <cell r="K3764" t="str">
            <v>51N - per DOP website</v>
          </cell>
          <cell r="L3764">
            <v>41456</v>
          </cell>
          <cell r="M3764">
            <v>14892</v>
          </cell>
          <cell r="N3764" t="b">
            <v>1</v>
          </cell>
          <cell r="O3764">
            <v>5763</v>
          </cell>
        </row>
        <row r="3765">
          <cell r="E3765" t="str">
            <v>51NMONTHLYSSERVICE EMPLOYEES INTERNATIONAL UNION DISTRICT 1199 NW</v>
          </cell>
          <cell r="F3765" t="str">
            <v>51N</v>
          </cell>
          <cell r="G3765" t="str">
            <v>Monthly</v>
          </cell>
          <cell r="H3765" t="str">
            <v>S</v>
          </cell>
          <cell r="I3765">
            <v>5763</v>
          </cell>
          <cell r="J3765" t="str">
            <v>Service Employees International Union District 1199 NW</v>
          </cell>
          <cell r="K3765" t="str">
            <v>51N1 - per DOP website</v>
          </cell>
          <cell r="L3765">
            <v>41456</v>
          </cell>
          <cell r="M3765">
            <v>16824</v>
          </cell>
          <cell r="N3765" t="b">
            <v>1</v>
          </cell>
          <cell r="O3765">
            <v>5763</v>
          </cell>
        </row>
        <row r="3766">
          <cell r="E3766" t="str">
            <v>51NMONTHLYSTEAMSTERS LOCAL UNION NUMBER 117</v>
          </cell>
          <cell r="F3766" t="str">
            <v>51N</v>
          </cell>
          <cell r="G3766" t="str">
            <v>Monthly</v>
          </cell>
          <cell r="H3766" t="str">
            <v>S</v>
          </cell>
          <cell r="I3766">
            <v>5836</v>
          </cell>
          <cell r="J3766" t="str">
            <v>Teamsters Local Union Number 117</v>
          </cell>
          <cell r="K3766" t="str">
            <v>51N2 - per DOP website</v>
          </cell>
          <cell r="L3766">
            <v>41456</v>
          </cell>
          <cell r="M3766">
            <v>22620</v>
          </cell>
          <cell r="N3766" t="b">
            <v>1</v>
          </cell>
          <cell r="O3766">
            <v>5836</v>
          </cell>
        </row>
        <row r="3767">
          <cell r="E3767" t="str">
            <v>51NMONTHLYSWASHINGTON FEDERATION OF STATE EMPLOYEES</v>
          </cell>
          <cell r="F3767" t="str">
            <v>51N</v>
          </cell>
          <cell r="G3767" t="str">
            <v>Monthly</v>
          </cell>
          <cell r="H3767" t="str">
            <v>S</v>
          </cell>
          <cell r="I3767">
            <v>5763</v>
          </cell>
          <cell r="J3767" t="str">
            <v>Washington Federation of State Employees</v>
          </cell>
          <cell r="K3767" t="str">
            <v>51N1 - per DOP website</v>
          </cell>
          <cell r="L3767">
            <v>41456</v>
          </cell>
          <cell r="M3767">
            <v>18756</v>
          </cell>
          <cell r="N3767" t="b">
            <v>1</v>
          </cell>
          <cell r="O3767">
            <v>5763</v>
          </cell>
        </row>
        <row r="3768">
          <cell r="E3768" t="str">
            <v>51NMONTHLYTCOALITION</v>
          </cell>
          <cell r="F3768" t="str">
            <v>51N</v>
          </cell>
          <cell r="G3768" t="str">
            <v>Monthly</v>
          </cell>
          <cell r="H3768" t="str">
            <v>T</v>
          </cell>
          <cell r="I3768">
            <v>5911</v>
          </cell>
          <cell r="J3768" t="str">
            <v>Coalition</v>
          </cell>
          <cell r="K3768" t="str">
            <v>51N1 - per DOP website</v>
          </cell>
          <cell r="L3768">
            <v>41456</v>
          </cell>
          <cell r="M3768">
            <v>20689</v>
          </cell>
          <cell r="N3768" t="b">
            <v>1</v>
          </cell>
          <cell r="O3768">
            <v>5911</v>
          </cell>
        </row>
        <row r="3769">
          <cell r="E3769" t="str">
            <v>51NMONTHLYTNON-REPRESENTED STATE EMPLOYEES</v>
          </cell>
          <cell r="F3769" t="str">
            <v>51N</v>
          </cell>
          <cell r="G3769" t="str">
            <v>Monthly</v>
          </cell>
          <cell r="H3769" t="str">
            <v>T</v>
          </cell>
          <cell r="I3769">
            <v>5911</v>
          </cell>
          <cell r="J3769" t="str">
            <v>Non-Represented State Employees</v>
          </cell>
          <cell r="K3769" t="str">
            <v>51N - per DOP website</v>
          </cell>
          <cell r="L3769">
            <v>41456</v>
          </cell>
          <cell r="M3769">
            <v>14893</v>
          </cell>
          <cell r="N3769" t="b">
            <v>1</v>
          </cell>
          <cell r="O3769">
            <v>5911</v>
          </cell>
        </row>
        <row r="3770">
          <cell r="E3770" t="str">
            <v>51NMONTHLYTSERVICE EMPLOYEES INTERNATIONAL UNION DISTRICT 1199 NW</v>
          </cell>
          <cell r="F3770" t="str">
            <v>51N</v>
          </cell>
          <cell r="G3770" t="str">
            <v>Monthly</v>
          </cell>
          <cell r="H3770" t="str">
            <v>T</v>
          </cell>
          <cell r="I3770">
            <v>5911</v>
          </cell>
          <cell r="J3770" t="str">
            <v>Service Employees International Union District 1199 NW</v>
          </cell>
          <cell r="K3770" t="str">
            <v>51N1 - per DOP website</v>
          </cell>
          <cell r="L3770">
            <v>41456</v>
          </cell>
          <cell r="M3770">
            <v>16825</v>
          </cell>
          <cell r="N3770" t="b">
            <v>1</v>
          </cell>
          <cell r="O3770">
            <v>5911</v>
          </cell>
        </row>
        <row r="3771">
          <cell r="E3771" t="str">
            <v>51NMONTHLYTTEAMSTERS LOCAL UNION NUMBER 117</v>
          </cell>
          <cell r="F3771" t="str">
            <v>51N</v>
          </cell>
          <cell r="G3771" t="str">
            <v>Monthly</v>
          </cell>
          <cell r="H3771" t="str">
            <v>T</v>
          </cell>
          <cell r="I3771">
            <v>5986</v>
          </cell>
          <cell r="J3771" t="str">
            <v>Teamsters Local Union Number 117</v>
          </cell>
          <cell r="K3771" t="str">
            <v>51N2 - per DOP website</v>
          </cell>
          <cell r="L3771">
            <v>41456</v>
          </cell>
          <cell r="M3771">
            <v>22621</v>
          </cell>
          <cell r="N3771" t="b">
            <v>1</v>
          </cell>
          <cell r="O3771">
            <v>5986</v>
          </cell>
        </row>
        <row r="3772">
          <cell r="E3772" t="str">
            <v>51NMONTHLYTWASHINGTON FEDERATION OF STATE EMPLOYEES</v>
          </cell>
          <cell r="F3772" t="str">
            <v>51N</v>
          </cell>
          <cell r="G3772" t="str">
            <v>Monthly</v>
          </cell>
          <cell r="H3772" t="str">
            <v>T</v>
          </cell>
          <cell r="I3772">
            <v>5911</v>
          </cell>
          <cell r="J3772" t="str">
            <v>Washington Federation of State Employees</v>
          </cell>
          <cell r="K3772" t="str">
            <v>51N1 - per DOP website</v>
          </cell>
          <cell r="L3772">
            <v>41456</v>
          </cell>
          <cell r="M3772">
            <v>18757</v>
          </cell>
          <cell r="N3772" t="b">
            <v>1</v>
          </cell>
          <cell r="O3772">
            <v>5911</v>
          </cell>
        </row>
        <row r="3773">
          <cell r="E3773" t="str">
            <v>51NMONTHLYUCOALITION</v>
          </cell>
          <cell r="F3773" t="str">
            <v>51N</v>
          </cell>
          <cell r="G3773" t="str">
            <v>Monthly</v>
          </cell>
          <cell r="H3773" t="str">
            <v>U</v>
          </cell>
          <cell r="I3773">
            <v>6057</v>
          </cell>
          <cell r="J3773" t="str">
            <v>Coalition</v>
          </cell>
          <cell r="K3773" t="str">
            <v>51N1 - per DOP website</v>
          </cell>
          <cell r="L3773">
            <v>41456</v>
          </cell>
          <cell r="M3773">
            <v>20690</v>
          </cell>
          <cell r="N3773" t="b">
            <v>1</v>
          </cell>
          <cell r="O3773">
            <v>6057</v>
          </cell>
        </row>
        <row r="3774">
          <cell r="E3774" t="str">
            <v>51NMONTHLYUNON-REPRESENTED STATE EMPLOYEES</v>
          </cell>
          <cell r="F3774" t="str">
            <v>51N</v>
          </cell>
          <cell r="G3774" t="str">
            <v>Monthly</v>
          </cell>
          <cell r="H3774" t="str">
            <v>U</v>
          </cell>
          <cell r="I3774">
            <v>6057</v>
          </cell>
          <cell r="J3774" t="str">
            <v>Non-Represented State Employees</v>
          </cell>
          <cell r="K3774" t="str">
            <v>51N - per DOP website</v>
          </cell>
          <cell r="L3774">
            <v>41456</v>
          </cell>
          <cell r="M3774">
            <v>14894</v>
          </cell>
          <cell r="N3774" t="b">
            <v>1</v>
          </cell>
          <cell r="O3774">
            <v>6057</v>
          </cell>
        </row>
        <row r="3775">
          <cell r="E3775" t="str">
            <v>51NMONTHLYUSERVICE EMPLOYEES INTERNATIONAL UNION DISTRICT 1199 NW</v>
          </cell>
          <cell r="F3775" t="str">
            <v>51N</v>
          </cell>
          <cell r="G3775" t="str">
            <v>Monthly</v>
          </cell>
          <cell r="H3775" t="str">
            <v>U</v>
          </cell>
          <cell r="I3775">
            <v>6057</v>
          </cell>
          <cell r="J3775" t="str">
            <v>Service Employees International Union District 1199 NW</v>
          </cell>
          <cell r="K3775" t="str">
            <v>51N1 - per DOP website</v>
          </cell>
          <cell r="L3775">
            <v>41456</v>
          </cell>
          <cell r="M3775">
            <v>16826</v>
          </cell>
          <cell r="N3775" t="b">
            <v>1</v>
          </cell>
          <cell r="O3775">
            <v>6057</v>
          </cell>
        </row>
        <row r="3776">
          <cell r="E3776" t="str">
            <v>51NMONTHLYUTEAMSTERS LOCAL UNION NUMBER 117</v>
          </cell>
          <cell r="F3776" t="str">
            <v>51N</v>
          </cell>
          <cell r="G3776" t="str">
            <v>Monthly</v>
          </cell>
          <cell r="H3776" t="str">
            <v>U</v>
          </cell>
          <cell r="I3776">
            <v>6133</v>
          </cell>
          <cell r="J3776" t="str">
            <v>Teamsters Local Union Number 117</v>
          </cell>
          <cell r="K3776" t="str">
            <v>51N2 - per DOP website</v>
          </cell>
          <cell r="L3776">
            <v>41456</v>
          </cell>
          <cell r="M3776">
            <v>22622</v>
          </cell>
          <cell r="N3776" t="b">
            <v>1</v>
          </cell>
          <cell r="O3776">
            <v>6133</v>
          </cell>
        </row>
        <row r="3777">
          <cell r="E3777" t="str">
            <v>51NMONTHLYUWASHINGTON FEDERATION OF STATE EMPLOYEES</v>
          </cell>
          <cell r="F3777" t="str">
            <v>51N</v>
          </cell>
          <cell r="G3777" t="str">
            <v>Monthly</v>
          </cell>
          <cell r="H3777" t="str">
            <v>U</v>
          </cell>
          <cell r="I3777">
            <v>6057</v>
          </cell>
          <cell r="J3777" t="str">
            <v>Washington Federation of State Employees</v>
          </cell>
          <cell r="K3777" t="str">
            <v>51N1 - per DOP website</v>
          </cell>
          <cell r="L3777">
            <v>41456</v>
          </cell>
          <cell r="M3777">
            <v>18758</v>
          </cell>
          <cell r="N3777" t="b">
            <v>1</v>
          </cell>
          <cell r="O3777">
            <v>6057</v>
          </cell>
        </row>
        <row r="3778">
          <cell r="E3778" t="str">
            <v>52EMONTHLYENON-REPRESENTED STATE EMPLOYEES</v>
          </cell>
          <cell r="F3778" t="str">
            <v>52E</v>
          </cell>
          <cell r="G3778" t="str">
            <v>Monthly</v>
          </cell>
          <cell r="H3778" t="str">
            <v>E</v>
          </cell>
          <cell r="I3778">
            <v>3918</v>
          </cell>
          <cell r="J3778" t="str">
            <v>Non-Represented State Employees</v>
          </cell>
          <cell r="K3778" t="str">
            <v>per DOP website</v>
          </cell>
          <cell r="L3778">
            <v>41456</v>
          </cell>
          <cell r="M3778">
            <v>13576</v>
          </cell>
          <cell r="N3778" t="b">
            <v>1</v>
          </cell>
          <cell r="O3778">
            <v>3918</v>
          </cell>
        </row>
        <row r="3779">
          <cell r="E3779" t="str">
            <v>52EMONTHLYETEAMSTERS LOCAL UNION NUMBER 117</v>
          </cell>
          <cell r="F3779" t="str">
            <v>52E</v>
          </cell>
          <cell r="G3779" t="str">
            <v>Monthly</v>
          </cell>
          <cell r="H3779" t="str">
            <v>E</v>
          </cell>
          <cell r="I3779">
            <v>3968</v>
          </cell>
          <cell r="J3779" t="str">
            <v>Teamsters Local Union Number 117</v>
          </cell>
          <cell r="K3779" t="str">
            <v>per DOP website</v>
          </cell>
          <cell r="L3779">
            <v>41456</v>
          </cell>
          <cell r="M3779">
            <v>13577</v>
          </cell>
          <cell r="N3779" t="b">
            <v>1</v>
          </cell>
          <cell r="O3779">
            <v>3968</v>
          </cell>
        </row>
        <row r="3780">
          <cell r="E3780" t="str">
            <v>52EMONTHLYFNON-REPRESENTED STATE EMPLOYEES</v>
          </cell>
          <cell r="F3780" t="str">
            <v>52E</v>
          </cell>
          <cell r="G3780" t="str">
            <v>Monthly</v>
          </cell>
          <cell r="H3780" t="str">
            <v>F</v>
          </cell>
          <cell r="I3780">
            <v>4014</v>
          </cell>
          <cell r="J3780" t="str">
            <v>Non-Represented State Employees</v>
          </cell>
          <cell r="K3780" t="str">
            <v>per DOP website</v>
          </cell>
          <cell r="L3780">
            <v>41456</v>
          </cell>
          <cell r="M3780">
            <v>13578</v>
          </cell>
          <cell r="N3780" t="b">
            <v>1</v>
          </cell>
          <cell r="O3780">
            <v>4014</v>
          </cell>
        </row>
        <row r="3781">
          <cell r="E3781" t="str">
            <v>52EMONTHLYFTEAMSTERS LOCAL UNION NUMBER 117</v>
          </cell>
          <cell r="F3781" t="str">
            <v>52E</v>
          </cell>
          <cell r="G3781" t="str">
            <v>Monthly</v>
          </cell>
          <cell r="H3781" t="str">
            <v>F</v>
          </cell>
          <cell r="I3781">
            <v>4066</v>
          </cell>
          <cell r="J3781" t="str">
            <v>Teamsters Local Union Number 117</v>
          </cell>
          <cell r="K3781" t="str">
            <v>per DOP website</v>
          </cell>
          <cell r="L3781">
            <v>41456</v>
          </cell>
          <cell r="M3781">
            <v>13579</v>
          </cell>
          <cell r="N3781" t="b">
            <v>1</v>
          </cell>
          <cell r="O3781">
            <v>4066</v>
          </cell>
        </row>
        <row r="3782">
          <cell r="E3782" t="str">
            <v>52EMONTHLYGNON-REPRESENTED STATE EMPLOYEES</v>
          </cell>
          <cell r="F3782" t="str">
            <v>52E</v>
          </cell>
          <cell r="G3782" t="str">
            <v>Monthly</v>
          </cell>
          <cell r="H3782" t="str">
            <v>G</v>
          </cell>
          <cell r="I3782">
            <v>4114</v>
          </cell>
          <cell r="J3782" t="str">
            <v>Non-Represented State Employees</v>
          </cell>
          <cell r="K3782" t="str">
            <v>per DOP website</v>
          </cell>
          <cell r="L3782">
            <v>41456</v>
          </cell>
          <cell r="M3782">
            <v>13580</v>
          </cell>
          <cell r="N3782" t="b">
            <v>1</v>
          </cell>
          <cell r="O3782">
            <v>4114</v>
          </cell>
        </row>
        <row r="3783">
          <cell r="E3783" t="str">
            <v>52EMONTHLYGTEAMSTERS LOCAL UNION NUMBER 117</v>
          </cell>
          <cell r="F3783" t="str">
            <v>52E</v>
          </cell>
          <cell r="G3783" t="str">
            <v>Monthly</v>
          </cell>
          <cell r="H3783" t="str">
            <v>G</v>
          </cell>
          <cell r="I3783">
            <v>4167</v>
          </cell>
          <cell r="J3783" t="str">
            <v>Teamsters Local Union Number 117</v>
          </cell>
          <cell r="K3783" t="str">
            <v>per DOP website</v>
          </cell>
          <cell r="L3783">
            <v>41456</v>
          </cell>
          <cell r="M3783">
            <v>13581</v>
          </cell>
          <cell r="N3783" t="b">
            <v>1</v>
          </cell>
          <cell r="O3783">
            <v>4167</v>
          </cell>
        </row>
        <row r="3784">
          <cell r="E3784" t="str">
            <v>52EMONTHLYHNON-REPRESENTED STATE EMPLOYEES</v>
          </cell>
          <cell r="F3784" t="str">
            <v>52E</v>
          </cell>
          <cell r="G3784" t="str">
            <v>Monthly</v>
          </cell>
          <cell r="H3784" t="str">
            <v>H</v>
          </cell>
          <cell r="I3784">
            <v>4214</v>
          </cell>
          <cell r="J3784" t="str">
            <v>Non-Represented State Employees</v>
          </cell>
          <cell r="K3784" t="str">
            <v>per DOP website</v>
          </cell>
          <cell r="L3784">
            <v>41456</v>
          </cell>
          <cell r="M3784">
            <v>13582</v>
          </cell>
          <cell r="N3784" t="b">
            <v>1</v>
          </cell>
          <cell r="O3784">
            <v>4214</v>
          </cell>
        </row>
        <row r="3785">
          <cell r="E3785" t="str">
            <v>52EMONTHLYHTEAMSTERS LOCAL UNION NUMBER 117</v>
          </cell>
          <cell r="F3785" t="str">
            <v>52E</v>
          </cell>
          <cell r="G3785" t="str">
            <v>Monthly</v>
          </cell>
          <cell r="H3785" t="str">
            <v>H</v>
          </cell>
          <cell r="I3785">
            <v>4268</v>
          </cell>
          <cell r="J3785" t="str">
            <v>Teamsters Local Union Number 117</v>
          </cell>
          <cell r="K3785" t="str">
            <v>per DOP website</v>
          </cell>
          <cell r="L3785">
            <v>41456</v>
          </cell>
          <cell r="M3785">
            <v>13583</v>
          </cell>
          <cell r="N3785" t="b">
            <v>1</v>
          </cell>
          <cell r="O3785">
            <v>4268</v>
          </cell>
        </row>
        <row r="3786">
          <cell r="E3786" t="str">
            <v>52EMONTHLYINON-REPRESENTED STATE EMPLOYEES</v>
          </cell>
          <cell r="F3786" t="str">
            <v>52E</v>
          </cell>
          <cell r="G3786" t="str">
            <v>Monthly</v>
          </cell>
          <cell r="H3786" t="str">
            <v>I</v>
          </cell>
          <cell r="I3786">
            <v>4322</v>
          </cell>
          <cell r="J3786" t="str">
            <v>Non-Represented State Employees</v>
          </cell>
          <cell r="K3786" t="str">
            <v>per DOP website</v>
          </cell>
          <cell r="L3786">
            <v>41456</v>
          </cell>
          <cell r="M3786">
            <v>13584</v>
          </cell>
          <cell r="N3786" t="b">
            <v>1</v>
          </cell>
          <cell r="O3786">
            <v>4322</v>
          </cell>
        </row>
        <row r="3787">
          <cell r="E3787" t="str">
            <v>52EMONTHLYITEAMSTERS LOCAL UNION NUMBER 117</v>
          </cell>
          <cell r="F3787" t="str">
            <v>52E</v>
          </cell>
          <cell r="G3787" t="str">
            <v>Monthly</v>
          </cell>
          <cell r="H3787" t="str">
            <v>I</v>
          </cell>
          <cell r="I3787">
            <v>4377</v>
          </cell>
          <cell r="J3787" t="str">
            <v>Teamsters Local Union Number 117</v>
          </cell>
          <cell r="K3787" t="str">
            <v>per DOP website</v>
          </cell>
          <cell r="L3787">
            <v>41456</v>
          </cell>
          <cell r="M3787">
            <v>13585</v>
          </cell>
          <cell r="N3787" t="b">
            <v>1</v>
          </cell>
          <cell r="O3787">
            <v>4377</v>
          </cell>
        </row>
        <row r="3788">
          <cell r="E3788" t="str">
            <v>52EMONTHLYJNON-REPRESENTED STATE EMPLOYEES</v>
          </cell>
          <cell r="F3788" t="str">
            <v>52E</v>
          </cell>
          <cell r="G3788" t="str">
            <v>Monthly</v>
          </cell>
          <cell r="H3788" t="str">
            <v>J</v>
          </cell>
          <cell r="I3788">
            <v>4429</v>
          </cell>
          <cell r="J3788" t="str">
            <v>Non-Represented State Employees</v>
          </cell>
          <cell r="K3788" t="str">
            <v>per DOP website</v>
          </cell>
          <cell r="L3788">
            <v>41456</v>
          </cell>
          <cell r="M3788">
            <v>13586</v>
          </cell>
          <cell r="N3788" t="b">
            <v>1</v>
          </cell>
          <cell r="O3788">
            <v>4429</v>
          </cell>
        </row>
        <row r="3789">
          <cell r="E3789" t="str">
            <v>52EMONTHLYJTEAMSTERS LOCAL UNION NUMBER 117</v>
          </cell>
          <cell r="F3789" t="str">
            <v>52E</v>
          </cell>
          <cell r="G3789" t="str">
            <v>Monthly</v>
          </cell>
          <cell r="H3789" t="str">
            <v>J</v>
          </cell>
          <cell r="I3789">
            <v>4485</v>
          </cell>
          <cell r="J3789" t="str">
            <v>Teamsters Local Union Number 117</v>
          </cell>
          <cell r="K3789" t="str">
            <v>per DOP website</v>
          </cell>
          <cell r="L3789">
            <v>41456</v>
          </cell>
          <cell r="M3789">
            <v>13587</v>
          </cell>
          <cell r="N3789" t="b">
            <v>1</v>
          </cell>
          <cell r="O3789">
            <v>4485</v>
          </cell>
        </row>
        <row r="3790">
          <cell r="E3790" t="str">
            <v>52EMONTHLYKNON-REPRESENTED STATE EMPLOYEES</v>
          </cell>
          <cell r="F3790" t="str">
            <v>52E</v>
          </cell>
          <cell r="G3790" t="str">
            <v>Monthly</v>
          </cell>
          <cell r="H3790" t="str">
            <v>K</v>
          </cell>
          <cell r="I3790">
            <v>4542</v>
          </cell>
          <cell r="J3790" t="str">
            <v>Non-Represented State Employees</v>
          </cell>
          <cell r="K3790" t="str">
            <v>per DOP website</v>
          </cell>
          <cell r="L3790">
            <v>41456</v>
          </cell>
          <cell r="M3790">
            <v>13588</v>
          </cell>
          <cell r="N3790" t="b">
            <v>1</v>
          </cell>
          <cell r="O3790">
            <v>4542</v>
          </cell>
        </row>
        <row r="3791">
          <cell r="E3791" t="str">
            <v>52EMONTHLYKTEAMSTERS LOCAL UNION NUMBER 117</v>
          </cell>
          <cell r="F3791" t="str">
            <v>52E</v>
          </cell>
          <cell r="G3791" t="str">
            <v>Monthly</v>
          </cell>
          <cell r="H3791" t="str">
            <v>K</v>
          </cell>
          <cell r="I3791">
            <v>4600</v>
          </cell>
          <cell r="J3791" t="str">
            <v>Teamsters Local Union Number 117</v>
          </cell>
          <cell r="K3791" t="str">
            <v>per DOP website</v>
          </cell>
          <cell r="L3791">
            <v>41456</v>
          </cell>
          <cell r="M3791">
            <v>13589</v>
          </cell>
          <cell r="N3791" t="b">
            <v>1</v>
          </cell>
          <cell r="O3791">
            <v>4600</v>
          </cell>
        </row>
        <row r="3792">
          <cell r="E3792" t="str">
            <v>52EMONTHLYLNON-REPRESENTED STATE EMPLOYEES</v>
          </cell>
          <cell r="F3792" t="str">
            <v>52E</v>
          </cell>
          <cell r="G3792" t="str">
            <v>Monthly</v>
          </cell>
          <cell r="H3792" t="str">
            <v>L</v>
          </cell>
          <cell r="I3792">
            <v>4653</v>
          </cell>
          <cell r="J3792" t="str">
            <v>Non-Represented State Employees</v>
          </cell>
          <cell r="K3792" t="str">
            <v>per DOP website</v>
          </cell>
          <cell r="L3792">
            <v>41456</v>
          </cell>
          <cell r="M3792">
            <v>13590</v>
          </cell>
          <cell r="N3792" t="b">
            <v>1</v>
          </cell>
          <cell r="O3792">
            <v>4653</v>
          </cell>
        </row>
        <row r="3793">
          <cell r="E3793" t="str">
            <v>52EMONTHLYLTEAMSTERS LOCAL UNION NUMBER 117</v>
          </cell>
          <cell r="F3793" t="str">
            <v>52E</v>
          </cell>
          <cell r="G3793" t="str">
            <v>Monthly</v>
          </cell>
          <cell r="H3793" t="str">
            <v>L</v>
          </cell>
          <cell r="I3793">
            <v>4712</v>
          </cell>
          <cell r="J3793" t="str">
            <v>Teamsters Local Union Number 117</v>
          </cell>
          <cell r="K3793" t="str">
            <v>per DOP website</v>
          </cell>
          <cell r="L3793">
            <v>41456</v>
          </cell>
          <cell r="M3793">
            <v>13591</v>
          </cell>
          <cell r="N3793" t="b">
            <v>1</v>
          </cell>
          <cell r="O3793">
            <v>4712</v>
          </cell>
        </row>
        <row r="3794">
          <cell r="E3794" t="str">
            <v>52EMONTHLYMNON-REPRESENTED STATE EMPLOYEES</v>
          </cell>
          <cell r="F3794" t="str">
            <v>52E</v>
          </cell>
          <cell r="G3794" t="str">
            <v>Monthly</v>
          </cell>
          <cell r="H3794" t="str">
            <v>M</v>
          </cell>
          <cell r="I3794">
            <v>4770</v>
          </cell>
          <cell r="J3794" t="str">
            <v>Non-Represented State Employees</v>
          </cell>
          <cell r="K3794" t="str">
            <v>per DOP website</v>
          </cell>
          <cell r="L3794">
            <v>41456</v>
          </cell>
          <cell r="M3794">
            <v>13590</v>
          </cell>
          <cell r="N3794" t="b">
            <v>1</v>
          </cell>
          <cell r="O3794">
            <v>4770</v>
          </cell>
        </row>
        <row r="3795">
          <cell r="E3795" t="str">
            <v>52EMONTHLYMTEAMSTERS LOCAL UNION NUMBER 117</v>
          </cell>
          <cell r="F3795" t="str">
            <v>52E</v>
          </cell>
          <cell r="G3795" t="str">
            <v>Monthly</v>
          </cell>
          <cell r="H3795" t="str">
            <v>M</v>
          </cell>
          <cell r="I3795">
            <v>4831</v>
          </cell>
          <cell r="J3795" t="str">
            <v>Teamsters Local Union Number 117</v>
          </cell>
          <cell r="K3795" t="str">
            <v>per DOP website</v>
          </cell>
          <cell r="L3795">
            <v>41456</v>
          </cell>
          <cell r="M3795">
            <v>13591</v>
          </cell>
          <cell r="N3795" t="b">
            <v>1</v>
          </cell>
          <cell r="O3795">
            <v>4831</v>
          </cell>
        </row>
        <row r="3796">
          <cell r="E3796" t="str">
            <v>52GMONTHLYGNON-REPRESENTED STATE EMPLOYEES</v>
          </cell>
          <cell r="F3796" t="str">
            <v>52G</v>
          </cell>
          <cell r="G3796" t="str">
            <v>Monthly</v>
          </cell>
          <cell r="H3796" t="str">
            <v>G</v>
          </cell>
          <cell r="I3796">
            <v>4114</v>
          </cell>
          <cell r="J3796" t="str">
            <v>Non-Represented State Employees</v>
          </cell>
          <cell r="K3796" t="str">
            <v>per DOP website</v>
          </cell>
          <cell r="L3796">
            <v>41456</v>
          </cell>
          <cell r="M3796">
            <v>13656</v>
          </cell>
          <cell r="N3796" t="b">
            <v>1</v>
          </cell>
          <cell r="O3796">
            <v>4114</v>
          </cell>
        </row>
        <row r="3797">
          <cell r="E3797" t="str">
            <v>52GMONTHLYGTEAMSTERS LOCAL UNION NUMBER 117</v>
          </cell>
          <cell r="F3797" t="str">
            <v>52G</v>
          </cell>
          <cell r="G3797" t="str">
            <v>Monthly</v>
          </cell>
          <cell r="H3797" t="str">
            <v>G</v>
          </cell>
          <cell r="I3797">
            <v>4167</v>
          </cell>
          <cell r="J3797" t="str">
            <v>Teamsters Local Union Number 117</v>
          </cell>
          <cell r="K3797" t="str">
            <v>per DOP website</v>
          </cell>
          <cell r="L3797">
            <v>41456</v>
          </cell>
          <cell r="M3797">
            <v>13657</v>
          </cell>
          <cell r="N3797" t="b">
            <v>1</v>
          </cell>
          <cell r="O3797">
            <v>4167</v>
          </cell>
        </row>
        <row r="3798">
          <cell r="E3798" t="str">
            <v>52GMONTHLYGWASHINGTON FEDERATION OF STATE EMPLOYEES</v>
          </cell>
          <cell r="F3798" t="str">
            <v>52G</v>
          </cell>
          <cell r="G3798" t="str">
            <v>Monthly</v>
          </cell>
          <cell r="H3798" t="str">
            <v>G</v>
          </cell>
          <cell r="I3798">
            <v>4114</v>
          </cell>
          <cell r="J3798" t="str">
            <v>Washington Federation of State Employees</v>
          </cell>
          <cell r="K3798" t="str">
            <v>per DOP website</v>
          </cell>
          <cell r="L3798">
            <v>41456</v>
          </cell>
          <cell r="M3798">
            <v>13658</v>
          </cell>
          <cell r="N3798" t="b">
            <v>1</v>
          </cell>
          <cell r="O3798">
            <v>4114</v>
          </cell>
        </row>
        <row r="3799">
          <cell r="E3799" t="str">
            <v>52GMONTHLYGWASHINGTON PUBLIC EMPLOYEES ASSOCIATION</v>
          </cell>
          <cell r="F3799" t="str">
            <v>52G</v>
          </cell>
          <cell r="G3799" t="str">
            <v>Monthly</v>
          </cell>
          <cell r="H3799" t="str">
            <v>G</v>
          </cell>
          <cell r="I3799">
            <v>4114</v>
          </cell>
          <cell r="J3799" t="str">
            <v>Washington Public Employees Association</v>
          </cell>
          <cell r="K3799" t="str">
            <v>per DOP website</v>
          </cell>
          <cell r="L3799">
            <v>41456</v>
          </cell>
          <cell r="M3799">
            <v>13659</v>
          </cell>
          <cell r="N3799" t="b">
            <v>1</v>
          </cell>
          <cell r="O3799">
            <v>4114</v>
          </cell>
        </row>
        <row r="3800">
          <cell r="E3800" t="str">
            <v>52GMONTHLYHNON-REPRESENTED STATE EMPLOYEES</v>
          </cell>
          <cell r="F3800" t="str">
            <v>52G</v>
          </cell>
          <cell r="G3800" t="str">
            <v>Monthly</v>
          </cell>
          <cell r="H3800" t="str">
            <v>H</v>
          </cell>
          <cell r="I3800">
            <v>4214</v>
          </cell>
          <cell r="J3800" t="str">
            <v>Non-Represented State Employees</v>
          </cell>
          <cell r="K3800" t="str">
            <v>per DOP website</v>
          </cell>
          <cell r="L3800">
            <v>41456</v>
          </cell>
          <cell r="M3800">
            <v>13660</v>
          </cell>
          <cell r="N3800" t="b">
            <v>1</v>
          </cell>
          <cell r="O3800">
            <v>4214</v>
          </cell>
        </row>
        <row r="3801">
          <cell r="E3801" t="str">
            <v>52GMONTHLYHTEAMSTERS LOCAL UNION NUMBER 117</v>
          </cell>
          <cell r="F3801" t="str">
            <v>52G</v>
          </cell>
          <cell r="G3801" t="str">
            <v>Monthly</v>
          </cell>
          <cell r="H3801" t="str">
            <v>H</v>
          </cell>
          <cell r="I3801">
            <v>4268</v>
          </cell>
          <cell r="J3801" t="str">
            <v>Teamsters Local Union Number 117</v>
          </cell>
          <cell r="K3801" t="str">
            <v>per DOP website</v>
          </cell>
          <cell r="L3801">
            <v>41456</v>
          </cell>
          <cell r="M3801">
            <v>13661</v>
          </cell>
          <cell r="N3801" t="b">
            <v>1</v>
          </cell>
          <cell r="O3801">
            <v>4268</v>
          </cell>
        </row>
        <row r="3802">
          <cell r="E3802" t="str">
            <v>52GMONTHLYHWASHINGTON FEDERATION OF STATE EMPLOYEES</v>
          </cell>
          <cell r="F3802" t="str">
            <v>52G</v>
          </cell>
          <cell r="G3802" t="str">
            <v>Monthly</v>
          </cell>
          <cell r="H3802" t="str">
            <v>H</v>
          </cell>
          <cell r="I3802">
            <v>4214</v>
          </cell>
          <cell r="J3802" t="str">
            <v>Washington Federation of State Employees</v>
          </cell>
          <cell r="K3802" t="str">
            <v>per DOP website</v>
          </cell>
          <cell r="L3802">
            <v>41456</v>
          </cell>
          <cell r="M3802">
            <v>13662</v>
          </cell>
          <cell r="N3802" t="b">
            <v>1</v>
          </cell>
          <cell r="O3802">
            <v>4214</v>
          </cell>
        </row>
        <row r="3803">
          <cell r="E3803" t="str">
            <v>52GMONTHLYHWASHINGTON PUBLIC EMPLOYEES ASSOCIATION</v>
          </cell>
          <cell r="F3803" t="str">
            <v>52G</v>
          </cell>
          <cell r="G3803" t="str">
            <v>Monthly</v>
          </cell>
          <cell r="H3803" t="str">
            <v>H</v>
          </cell>
          <cell r="I3803">
            <v>4214</v>
          </cell>
          <cell r="J3803" t="str">
            <v>Washington Public Employees Association</v>
          </cell>
          <cell r="K3803" t="str">
            <v>per DOP website</v>
          </cell>
          <cell r="L3803">
            <v>41456</v>
          </cell>
          <cell r="M3803">
            <v>13663</v>
          </cell>
          <cell r="N3803" t="b">
            <v>1</v>
          </cell>
          <cell r="O3803">
            <v>4214</v>
          </cell>
        </row>
        <row r="3804">
          <cell r="E3804" t="str">
            <v>52GMONTHLYINON-REPRESENTED STATE EMPLOYEES</v>
          </cell>
          <cell r="F3804" t="str">
            <v>52G</v>
          </cell>
          <cell r="G3804" t="str">
            <v>Monthly</v>
          </cell>
          <cell r="H3804" t="str">
            <v>I</v>
          </cell>
          <cell r="I3804">
            <v>4322</v>
          </cell>
          <cell r="J3804" t="str">
            <v>Non-Represented State Employees</v>
          </cell>
          <cell r="K3804" t="str">
            <v>per DOP website</v>
          </cell>
          <cell r="L3804">
            <v>41456</v>
          </cell>
          <cell r="M3804">
            <v>13664</v>
          </cell>
          <cell r="N3804" t="b">
            <v>1</v>
          </cell>
          <cell r="O3804">
            <v>4322</v>
          </cell>
        </row>
        <row r="3805">
          <cell r="E3805" t="str">
            <v>52GMONTHLYITEAMSTERS LOCAL UNION NUMBER 117</v>
          </cell>
          <cell r="F3805" t="str">
            <v>52G</v>
          </cell>
          <cell r="G3805" t="str">
            <v>Monthly</v>
          </cell>
          <cell r="H3805" t="str">
            <v>I</v>
          </cell>
          <cell r="I3805">
            <v>4377</v>
          </cell>
          <cell r="J3805" t="str">
            <v>Teamsters Local Union Number 117</v>
          </cell>
          <cell r="K3805" t="str">
            <v>per DOP website</v>
          </cell>
          <cell r="L3805">
            <v>41456</v>
          </cell>
          <cell r="M3805">
            <v>13665</v>
          </cell>
          <cell r="N3805" t="b">
            <v>1</v>
          </cell>
          <cell r="O3805">
            <v>4377</v>
          </cell>
        </row>
        <row r="3806">
          <cell r="E3806" t="str">
            <v>52GMONTHLYIWASHINGTON FEDERATION OF STATE EMPLOYEES</v>
          </cell>
          <cell r="F3806" t="str">
            <v>52G</v>
          </cell>
          <cell r="G3806" t="str">
            <v>Monthly</v>
          </cell>
          <cell r="H3806" t="str">
            <v>I</v>
          </cell>
          <cell r="I3806">
            <v>4322</v>
          </cell>
          <cell r="J3806" t="str">
            <v>Washington Federation of State Employees</v>
          </cell>
          <cell r="K3806" t="str">
            <v>per DOP website</v>
          </cell>
          <cell r="L3806">
            <v>41456</v>
          </cell>
          <cell r="M3806">
            <v>13666</v>
          </cell>
          <cell r="N3806" t="b">
            <v>1</v>
          </cell>
          <cell r="O3806">
            <v>4322</v>
          </cell>
        </row>
        <row r="3807">
          <cell r="E3807" t="str">
            <v>52GMONTHLYIWASHINGTON PUBLIC EMPLOYEES ASSOCIATION</v>
          </cell>
          <cell r="F3807" t="str">
            <v>52G</v>
          </cell>
          <cell r="G3807" t="str">
            <v>Monthly</v>
          </cell>
          <cell r="H3807" t="str">
            <v>I</v>
          </cell>
          <cell r="I3807">
            <v>4322</v>
          </cell>
          <cell r="J3807" t="str">
            <v>Washington Public Employees Association</v>
          </cell>
          <cell r="K3807" t="str">
            <v>per DOP website</v>
          </cell>
          <cell r="L3807">
            <v>41456</v>
          </cell>
          <cell r="M3807">
            <v>13667</v>
          </cell>
          <cell r="N3807" t="b">
            <v>1</v>
          </cell>
          <cell r="O3807">
            <v>4322</v>
          </cell>
        </row>
        <row r="3808">
          <cell r="E3808" t="str">
            <v>52GMONTHLYJNON-REPRESENTED STATE EMPLOYEES</v>
          </cell>
          <cell r="F3808" t="str">
            <v>52G</v>
          </cell>
          <cell r="G3808" t="str">
            <v>Monthly</v>
          </cell>
          <cell r="H3808" t="str">
            <v>J</v>
          </cell>
          <cell r="I3808">
            <v>4429</v>
          </cell>
          <cell r="J3808" t="str">
            <v>Non-Represented State Employees</v>
          </cell>
          <cell r="K3808" t="str">
            <v>per DOP website</v>
          </cell>
          <cell r="L3808">
            <v>41456</v>
          </cell>
          <cell r="M3808">
            <v>13668</v>
          </cell>
          <cell r="N3808" t="b">
            <v>1</v>
          </cell>
          <cell r="O3808">
            <v>4429</v>
          </cell>
        </row>
        <row r="3809">
          <cell r="E3809" t="str">
            <v>52GMONTHLYJTEAMSTERS LOCAL UNION NUMBER 117</v>
          </cell>
          <cell r="F3809" t="str">
            <v>52G</v>
          </cell>
          <cell r="G3809" t="str">
            <v>Monthly</v>
          </cell>
          <cell r="H3809" t="str">
            <v>J</v>
          </cell>
          <cell r="I3809">
            <v>4485</v>
          </cell>
          <cell r="J3809" t="str">
            <v>Teamsters Local Union Number 117</v>
          </cell>
          <cell r="K3809" t="str">
            <v>per DOP website</v>
          </cell>
          <cell r="L3809">
            <v>41456</v>
          </cell>
          <cell r="M3809">
            <v>13669</v>
          </cell>
          <cell r="N3809" t="b">
            <v>1</v>
          </cell>
          <cell r="O3809">
            <v>4485</v>
          </cell>
        </row>
        <row r="3810">
          <cell r="E3810" t="str">
            <v>52GMONTHLYJWASHINGTON FEDERATION OF STATE EMPLOYEES</v>
          </cell>
          <cell r="F3810" t="str">
            <v>52G</v>
          </cell>
          <cell r="G3810" t="str">
            <v>Monthly</v>
          </cell>
          <cell r="H3810" t="str">
            <v>J</v>
          </cell>
          <cell r="I3810">
            <v>4429</v>
          </cell>
          <cell r="J3810" t="str">
            <v>Washington Federation of State Employees</v>
          </cell>
          <cell r="K3810" t="str">
            <v>per DOP website</v>
          </cell>
          <cell r="L3810">
            <v>41456</v>
          </cell>
          <cell r="M3810">
            <v>13670</v>
          </cell>
          <cell r="N3810" t="b">
            <v>1</v>
          </cell>
          <cell r="O3810">
            <v>4429</v>
          </cell>
        </row>
        <row r="3811">
          <cell r="E3811" t="str">
            <v>52GMONTHLYJWASHINGTON PUBLIC EMPLOYEES ASSOCIATION</v>
          </cell>
          <cell r="F3811" t="str">
            <v>52G</v>
          </cell>
          <cell r="G3811" t="str">
            <v>Monthly</v>
          </cell>
          <cell r="H3811" t="str">
            <v>J</v>
          </cell>
          <cell r="I3811">
            <v>4429</v>
          </cell>
          <cell r="J3811" t="str">
            <v>Washington Public Employees Association</v>
          </cell>
          <cell r="K3811" t="str">
            <v>per DOP website</v>
          </cell>
          <cell r="L3811">
            <v>41456</v>
          </cell>
          <cell r="M3811">
            <v>13671</v>
          </cell>
          <cell r="N3811" t="b">
            <v>1</v>
          </cell>
          <cell r="O3811">
            <v>4429</v>
          </cell>
        </row>
        <row r="3812">
          <cell r="E3812" t="str">
            <v>52GMONTHLYKNON-REPRESENTED STATE EMPLOYEES</v>
          </cell>
          <cell r="F3812" t="str">
            <v>52G</v>
          </cell>
          <cell r="G3812" t="str">
            <v>Monthly</v>
          </cell>
          <cell r="H3812" t="str">
            <v>K</v>
          </cell>
          <cell r="I3812">
            <v>4542</v>
          </cell>
          <cell r="J3812" t="str">
            <v>Non-Represented State Employees</v>
          </cell>
          <cell r="K3812" t="str">
            <v>per DOP website</v>
          </cell>
          <cell r="L3812">
            <v>41456</v>
          </cell>
          <cell r="M3812">
            <v>13672</v>
          </cell>
          <cell r="N3812" t="b">
            <v>1</v>
          </cell>
          <cell r="O3812">
            <v>4542</v>
          </cell>
        </row>
        <row r="3813">
          <cell r="E3813" t="str">
            <v>52GMONTHLYKTEAMSTERS LOCAL UNION NUMBER 117</v>
          </cell>
          <cell r="F3813" t="str">
            <v>52G</v>
          </cell>
          <cell r="G3813" t="str">
            <v>Monthly</v>
          </cell>
          <cell r="H3813" t="str">
            <v>K</v>
          </cell>
          <cell r="I3813">
            <v>4600</v>
          </cell>
          <cell r="J3813" t="str">
            <v>Teamsters Local Union Number 117</v>
          </cell>
          <cell r="K3813" t="str">
            <v>per DOP website</v>
          </cell>
          <cell r="L3813">
            <v>41456</v>
          </cell>
          <cell r="M3813">
            <v>13673</v>
          </cell>
          <cell r="N3813" t="b">
            <v>1</v>
          </cell>
          <cell r="O3813">
            <v>4600</v>
          </cell>
        </row>
        <row r="3814">
          <cell r="E3814" t="str">
            <v>52GMONTHLYKWASHINGTON FEDERATION OF STATE EMPLOYEES</v>
          </cell>
          <cell r="F3814" t="str">
            <v>52G</v>
          </cell>
          <cell r="G3814" t="str">
            <v>Monthly</v>
          </cell>
          <cell r="H3814" t="str">
            <v>K</v>
          </cell>
          <cell r="I3814">
            <v>4542</v>
          </cell>
          <cell r="J3814" t="str">
            <v>Washington Federation of State Employees</v>
          </cell>
          <cell r="K3814" t="str">
            <v>per DOP website</v>
          </cell>
          <cell r="L3814">
            <v>41456</v>
          </cell>
          <cell r="M3814">
            <v>13674</v>
          </cell>
          <cell r="N3814" t="b">
            <v>1</v>
          </cell>
          <cell r="O3814">
            <v>4542</v>
          </cell>
        </row>
        <row r="3815">
          <cell r="E3815" t="str">
            <v>52GMONTHLYKWASHINGTON PUBLIC EMPLOYEES ASSOCIATION</v>
          </cell>
          <cell r="F3815" t="str">
            <v>52G</v>
          </cell>
          <cell r="G3815" t="str">
            <v>Monthly</v>
          </cell>
          <cell r="H3815" t="str">
            <v>K</v>
          </cell>
          <cell r="I3815">
            <v>4542</v>
          </cell>
          <cell r="J3815" t="str">
            <v>Washington Public Employees Association</v>
          </cell>
          <cell r="K3815" t="str">
            <v>per DOP website</v>
          </cell>
          <cell r="L3815">
            <v>41456</v>
          </cell>
          <cell r="M3815">
            <v>13675</v>
          </cell>
          <cell r="N3815" t="b">
            <v>1</v>
          </cell>
          <cell r="O3815">
            <v>4542</v>
          </cell>
        </row>
        <row r="3816">
          <cell r="E3816" t="str">
            <v>52GMONTHLYLNON-REPRESENTED STATE EMPLOYEES</v>
          </cell>
          <cell r="F3816" t="str">
            <v>52G</v>
          </cell>
          <cell r="G3816" t="str">
            <v>Monthly</v>
          </cell>
          <cell r="H3816" t="str">
            <v>L</v>
          </cell>
          <cell r="I3816">
            <v>4653</v>
          </cell>
          <cell r="J3816" t="str">
            <v>Non-Represented State Employees</v>
          </cell>
          <cell r="K3816" t="str">
            <v>per DOP website</v>
          </cell>
          <cell r="L3816">
            <v>41456</v>
          </cell>
          <cell r="M3816">
            <v>13676</v>
          </cell>
          <cell r="N3816" t="b">
            <v>1</v>
          </cell>
          <cell r="O3816">
            <v>4653</v>
          </cell>
        </row>
        <row r="3817">
          <cell r="E3817" t="str">
            <v>52GMONTHLYLTEAMSTERS LOCAL UNION NUMBER 117</v>
          </cell>
          <cell r="F3817" t="str">
            <v>52G</v>
          </cell>
          <cell r="G3817" t="str">
            <v>Monthly</v>
          </cell>
          <cell r="H3817" t="str">
            <v>L</v>
          </cell>
          <cell r="I3817">
            <v>4712</v>
          </cell>
          <cell r="J3817" t="str">
            <v>Teamsters Local Union Number 117</v>
          </cell>
          <cell r="K3817" t="str">
            <v>per DOP website</v>
          </cell>
          <cell r="L3817">
            <v>41456</v>
          </cell>
          <cell r="M3817">
            <v>13677</v>
          </cell>
          <cell r="N3817" t="b">
            <v>1</v>
          </cell>
          <cell r="O3817">
            <v>4712</v>
          </cell>
        </row>
        <row r="3818">
          <cell r="E3818" t="str">
            <v>52GMONTHLYLWASHINGTON FEDERATION OF STATE EMPLOYEES</v>
          </cell>
          <cell r="F3818" t="str">
            <v>52G</v>
          </cell>
          <cell r="G3818" t="str">
            <v>Monthly</v>
          </cell>
          <cell r="H3818" t="str">
            <v>L</v>
          </cell>
          <cell r="I3818">
            <v>4653</v>
          </cell>
          <cell r="J3818" t="str">
            <v>Washington Federation of State Employees</v>
          </cell>
          <cell r="K3818" t="str">
            <v>per DOP website</v>
          </cell>
          <cell r="L3818">
            <v>41456</v>
          </cell>
          <cell r="M3818">
            <v>13678</v>
          </cell>
          <cell r="N3818" t="b">
            <v>1</v>
          </cell>
          <cell r="O3818">
            <v>4653</v>
          </cell>
        </row>
        <row r="3819">
          <cell r="E3819" t="str">
            <v>52GMONTHLYLWASHINGTON PUBLIC EMPLOYEES ASSOCIATION</v>
          </cell>
          <cell r="F3819" t="str">
            <v>52G</v>
          </cell>
          <cell r="G3819" t="str">
            <v>Monthly</v>
          </cell>
          <cell r="H3819" t="str">
            <v>L</v>
          </cell>
          <cell r="I3819">
            <v>4653</v>
          </cell>
          <cell r="J3819" t="str">
            <v>Washington Public Employees Association</v>
          </cell>
          <cell r="K3819" t="str">
            <v>per DOP website</v>
          </cell>
          <cell r="L3819">
            <v>41456</v>
          </cell>
          <cell r="M3819">
            <v>13679</v>
          </cell>
          <cell r="N3819" t="b">
            <v>1</v>
          </cell>
          <cell r="O3819">
            <v>4653</v>
          </cell>
        </row>
        <row r="3820">
          <cell r="E3820" t="str">
            <v>52GMONTHLYMNON-REPRESENTED STATE EMPLOYEES</v>
          </cell>
          <cell r="F3820" t="str">
            <v>52G</v>
          </cell>
          <cell r="G3820" t="str">
            <v>Monthly</v>
          </cell>
          <cell r="H3820" t="str">
            <v>M</v>
          </cell>
          <cell r="I3820">
            <v>4770</v>
          </cell>
          <cell r="J3820" t="str">
            <v>Non-Represented State Employees</v>
          </cell>
          <cell r="K3820" t="str">
            <v>per DOP website</v>
          </cell>
          <cell r="L3820">
            <v>41456</v>
          </cell>
          <cell r="M3820">
            <v>13676</v>
          </cell>
          <cell r="N3820" t="b">
            <v>1</v>
          </cell>
          <cell r="O3820">
            <v>4770</v>
          </cell>
        </row>
        <row r="3821">
          <cell r="E3821" t="str">
            <v>52GMONTHLYMTEAMSTERS LOCAL UNION NUMBER 117</v>
          </cell>
          <cell r="F3821" t="str">
            <v>52G</v>
          </cell>
          <cell r="G3821" t="str">
            <v>Monthly</v>
          </cell>
          <cell r="H3821" t="str">
            <v>M</v>
          </cell>
          <cell r="I3821">
            <v>4831</v>
          </cell>
          <cell r="J3821" t="str">
            <v>Teamsters Local Union Number 117</v>
          </cell>
          <cell r="K3821" t="str">
            <v>per DOP website</v>
          </cell>
          <cell r="L3821">
            <v>41456</v>
          </cell>
          <cell r="M3821">
            <v>13677</v>
          </cell>
          <cell r="N3821" t="b">
            <v>1</v>
          </cell>
          <cell r="O3821">
            <v>4831</v>
          </cell>
        </row>
        <row r="3822">
          <cell r="E3822" t="str">
            <v>52GMONTHLYMWASHINGTON FEDERATION OF STATE EMPLOYEES</v>
          </cell>
          <cell r="F3822" t="str">
            <v>52G</v>
          </cell>
          <cell r="G3822" t="str">
            <v>Monthly</v>
          </cell>
          <cell r="H3822" t="str">
            <v>M</v>
          </cell>
          <cell r="I3822">
            <v>4770</v>
          </cell>
          <cell r="J3822" t="str">
            <v>Washington Federation of State Employees</v>
          </cell>
          <cell r="K3822" t="str">
            <v>per DOP website</v>
          </cell>
          <cell r="L3822">
            <v>41456</v>
          </cell>
          <cell r="M3822">
            <v>13678</v>
          </cell>
          <cell r="N3822" t="b">
            <v>1</v>
          </cell>
          <cell r="O3822">
            <v>4770</v>
          </cell>
        </row>
        <row r="3823">
          <cell r="E3823" t="str">
            <v>52GMONTHLYMWASHINGTON PUBLIC EMPLOYEES ASSOCIATION</v>
          </cell>
          <cell r="F3823" t="str">
            <v>52G</v>
          </cell>
          <cell r="G3823" t="str">
            <v>Monthly</v>
          </cell>
          <cell r="H3823" t="str">
            <v>M</v>
          </cell>
          <cell r="I3823">
            <v>4770</v>
          </cell>
          <cell r="J3823" t="str">
            <v>Washington Public Employees Association</v>
          </cell>
          <cell r="K3823" t="str">
            <v>per DOP website</v>
          </cell>
          <cell r="L3823">
            <v>41456</v>
          </cell>
          <cell r="M3823">
            <v>13679</v>
          </cell>
          <cell r="N3823" t="b">
            <v>1</v>
          </cell>
          <cell r="O3823">
            <v>4770</v>
          </cell>
        </row>
        <row r="3824">
          <cell r="E3824" t="str">
            <v>52MONTHLYACOALITION</v>
          </cell>
          <cell r="F3824" t="str">
            <v>52</v>
          </cell>
          <cell r="G3824" t="str">
            <v>Monthly</v>
          </cell>
          <cell r="H3824" t="str">
            <v>A</v>
          </cell>
          <cell r="I3824">
            <v>3549</v>
          </cell>
          <cell r="J3824" t="str">
            <v>Coalition</v>
          </cell>
          <cell r="K3824" t="str">
            <v>per DOP website</v>
          </cell>
          <cell r="L3824">
            <v>41456</v>
          </cell>
          <cell r="M3824">
            <v>42762</v>
          </cell>
          <cell r="N3824" t="b">
            <v>0</v>
          </cell>
          <cell r="O3824">
            <v>3549</v>
          </cell>
        </row>
        <row r="3825">
          <cell r="E3825" t="str">
            <v>52MONTHLYANON-REPRESENTED STATE EMPLOYEES</v>
          </cell>
          <cell r="F3825" t="str">
            <v>52</v>
          </cell>
          <cell r="G3825" t="str">
            <v>Monthly</v>
          </cell>
          <cell r="H3825" t="str">
            <v>A</v>
          </cell>
          <cell r="I3825">
            <v>3549</v>
          </cell>
          <cell r="J3825" t="str">
            <v>Non-Represented State Employees</v>
          </cell>
          <cell r="K3825" t="str">
            <v>per DOP website</v>
          </cell>
          <cell r="L3825">
            <v>41456</v>
          </cell>
          <cell r="M3825">
            <v>11782</v>
          </cell>
          <cell r="N3825" t="b">
            <v>0</v>
          </cell>
          <cell r="O3825">
            <v>3549</v>
          </cell>
        </row>
        <row r="3826">
          <cell r="E3826" t="str">
            <v>52MONTHLYATEAMSTERS LOCAL UNION NUMBER 117</v>
          </cell>
          <cell r="F3826" t="str">
            <v>52</v>
          </cell>
          <cell r="G3826" t="str">
            <v>Monthly</v>
          </cell>
          <cell r="H3826" t="str">
            <v>A</v>
          </cell>
          <cell r="I3826">
            <v>3593</v>
          </cell>
          <cell r="J3826" t="str">
            <v>Teamsters Local Union Number 117</v>
          </cell>
          <cell r="K3826" t="str">
            <v>per Noli Benitez 201307</v>
          </cell>
          <cell r="L3826">
            <v>41456</v>
          </cell>
          <cell r="M3826">
            <v>11782</v>
          </cell>
          <cell r="N3826" t="b">
            <v>0</v>
          </cell>
          <cell r="O3826">
            <v>3593</v>
          </cell>
        </row>
        <row r="3827">
          <cell r="E3827" t="str">
            <v>52MONTHLYAWASHINGTON FEDERATION OF STATE EMPLOYEES</v>
          </cell>
          <cell r="F3827" t="str">
            <v>52</v>
          </cell>
          <cell r="G3827" t="str">
            <v>Monthly</v>
          </cell>
          <cell r="H3827" t="str">
            <v>A</v>
          </cell>
          <cell r="I3827">
            <v>3549</v>
          </cell>
          <cell r="J3827" t="str">
            <v>Washington Federation of State Employees</v>
          </cell>
          <cell r="K3827" t="str">
            <v>per DOP website</v>
          </cell>
          <cell r="L3827">
            <v>41456</v>
          </cell>
          <cell r="M3827">
            <v>25706</v>
          </cell>
          <cell r="N3827" t="b">
            <v>0</v>
          </cell>
          <cell r="O3827">
            <v>3549</v>
          </cell>
        </row>
        <row r="3828">
          <cell r="E3828" t="str">
            <v>52MONTHLYAWASHINGTON PUBLIC EMPLOYEES ASSOCIATION</v>
          </cell>
          <cell r="F3828" t="str">
            <v>52</v>
          </cell>
          <cell r="G3828" t="str">
            <v>Monthly</v>
          </cell>
          <cell r="H3828" t="str">
            <v>A</v>
          </cell>
          <cell r="I3828">
            <v>3549</v>
          </cell>
          <cell r="J3828" t="str">
            <v>Washington Public Employees Association</v>
          </cell>
          <cell r="K3828" t="str">
            <v>per DOP website</v>
          </cell>
          <cell r="L3828">
            <v>41456</v>
          </cell>
          <cell r="M3828">
            <v>29970</v>
          </cell>
          <cell r="N3828" t="b">
            <v>0</v>
          </cell>
          <cell r="O3828">
            <v>3549</v>
          </cell>
        </row>
        <row r="3829">
          <cell r="E3829" t="str">
            <v>52MONTHLYBCOALITION</v>
          </cell>
          <cell r="F3829" t="str">
            <v>52</v>
          </cell>
          <cell r="G3829" t="str">
            <v>Monthly</v>
          </cell>
          <cell r="H3829" t="str">
            <v>B</v>
          </cell>
          <cell r="I3829">
            <v>3631</v>
          </cell>
          <cell r="J3829" t="str">
            <v>Coalition</v>
          </cell>
          <cell r="K3829" t="str">
            <v>per DOP website</v>
          </cell>
          <cell r="L3829">
            <v>41456</v>
          </cell>
          <cell r="M3829">
            <v>42763</v>
          </cell>
          <cell r="N3829" t="b">
            <v>0</v>
          </cell>
          <cell r="O3829">
            <v>3631</v>
          </cell>
        </row>
        <row r="3830">
          <cell r="E3830" t="str">
            <v>52MONTHLYBNON-REPRESENTED STATE EMPLOYEES</v>
          </cell>
          <cell r="F3830" t="str">
            <v>52</v>
          </cell>
          <cell r="G3830" t="str">
            <v>Monthly</v>
          </cell>
          <cell r="H3830" t="str">
            <v>B</v>
          </cell>
          <cell r="I3830">
            <v>3631</v>
          </cell>
          <cell r="J3830" t="str">
            <v>Non-Represented State Employees</v>
          </cell>
          <cell r="K3830" t="str">
            <v>per DOP website</v>
          </cell>
          <cell r="L3830">
            <v>41456</v>
          </cell>
          <cell r="M3830">
            <v>11783</v>
          </cell>
          <cell r="N3830" t="b">
            <v>0</v>
          </cell>
          <cell r="O3830">
            <v>3631</v>
          </cell>
        </row>
        <row r="3831">
          <cell r="E3831" t="str">
            <v>52MONTHLYBTEAMSTERS LOCAL UNION NUMBER 117</v>
          </cell>
          <cell r="F3831" t="str">
            <v>52</v>
          </cell>
          <cell r="G3831" t="str">
            <v>Monthly</v>
          </cell>
          <cell r="H3831" t="str">
            <v>B</v>
          </cell>
          <cell r="I3831">
            <v>3678</v>
          </cell>
          <cell r="J3831" t="str">
            <v>Teamsters Local Union Number 117</v>
          </cell>
          <cell r="K3831" t="str">
            <v>per Noli Benitez 201307</v>
          </cell>
          <cell r="L3831">
            <v>41456</v>
          </cell>
          <cell r="M3831">
            <v>11783</v>
          </cell>
          <cell r="N3831" t="b">
            <v>0</v>
          </cell>
          <cell r="O3831">
            <v>3678</v>
          </cell>
        </row>
        <row r="3832">
          <cell r="E3832" t="str">
            <v>52MONTHLYBWASHINGTON FEDERATION OF STATE EMPLOYEES</v>
          </cell>
          <cell r="F3832" t="str">
            <v>52</v>
          </cell>
          <cell r="G3832" t="str">
            <v>Monthly</v>
          </cell>
          <cell r="H3832" t="str">
            <v>B</v>
          </cell>
          <cell r="I3832">
            <v>3631</v>
          </cell>
          <cell r="J3832" t="str">
            <v>Washington Federation of State Employees</v>
          </cell>
          <cell r="K3832" t="str">
            <v>per DOP website</v>
          </cell>
          <cell r="L3832">
            <v>41456</v>
          </cell>
          <cell r="M3832">
            <v>25707</v>
          </cell>
          <cell r="N3832" t="b">
            <v>0</v>
          </cell>
          <cell r="O3832">
            <v>3631</v>
          </cell>
        </row>
        <row r="3833">
          <cell r="E3833" t="str">
            <v>52MONTHLYBWASHINGTON PUBLIC EMPLOYEES ASSOCIATION</v>
          </cell>
          <cell r="F3833" t="str">
            <v>52</v>
          </cell>
          <cell r="G3833" t="str">
            <v>Monthly</v>
          </cell>
          <cell r="H3833" t="str">
            <v>B</v>
          </cell>
          <cell r="I3833">
            <v>3631</v>
          </cell>
          <cell r="J3833" t="str">
            <v>Washington Public Employees Association</v>
          </cell>
          <cell r="K3833" t="str">
            <v>per DOP website</v>
          </cell>
          <cell r="L3833">
            <v>41456</v>
          </cell>
          <cell r="M3833">
            <v>29971</v>
          </cell>
          <cell r="N3833" t="b">
            <v>0</v>
          </cell>
          <cell r="O3833">
            <v>3631</v>
          </cell>
        </row>
        <row r="3834">
          <cell r="E3834" t="str">
            <v>52MONTHLYCCOALITION</v>
          </cell>
          <cell r="F3834" t="str">
            <v>52</v>
          </cell>
          <cell r="G3834" t="str">
            <v>Monthly</v>
          </cell>
          <cell r="H3834" t="str">
            <v>C</v>
          </cell>
          <cell r="I3834">
            <v>3726</v>
          </cell>
          <cell r="J3834" t="str">
            <v>Coalition</v>
          </cell>
          <cell r="K3834" t="str">
            <v>per DOP website</v>
          </cell>
          <cell r="L3834">
            <v>41456</v>
          </cell>
          <cell r="M3834">
            <v>42764</v>
          </cell>
          <cell r="N3834" t="b">
            <v>0</v>
          </cell>
          <cell r="O3834">
            <v>3726</v>
          </cell>
        </row>
        <row r="3835">
          <cell r="E3835" t="str">
            <v>52MONTHLYCNON-REPRESENTED STATE EMPLOYEES</v>
          </cell>
          <cell r="F3835" t="str">
            <v>52</v>
          </cell>
          <cell r="G3835" t="str">
            <v>Monthly</v>
          </cell>
          <cell r="H3835" t="str">
            <v>C</v>
          </cell>
          <cell r="I3835">
            <v>3726</v>
          </cell>
          <cell r="J3835" t="str">
            <v>Non-Represented State Employees</v>
          </cell>
          <cell r="K3835" t="str">
            <v>per DOP website</v>
          </cell>
          <cell r="L3835">
            <v>41456</v>
          </cell>
          <cell r="M3835">
            <v>11784</v>
          </cell>
          <cell r="N3835" t="b">
            <v>0</v>
          </cell>
          <cell r="O3835">
            <v>3726</v>
          </cell>
        </row>
        <row r="3836">
          <cell r="E3836" t="str">
            <v>52MONTHLYCTEAMSTERS LOCAL UNION NUMBER 117</v>
          </cell>
          <cell r="F3836" t="str">
            <v>52</v>
          </cell>
          <cell r="G3836" t="str">
            <v>Monthly</v>
          </cell>
          <cell r="H3836" t="str">
            <v>C</v>
          </cell>
          <cell r="I3836">
            <v>3774</v>
          </cell>
          <cell r="J3836" t="str">
            <v>Teamsters Local Union Number 117</v>
          </cell>
          <cell r="K3836" t="str">
            <v>per Noli Benitez 201307</v>
          </cell>
          <cell r="L3836">
            <v>41456</v>
          </cell>
          <cell r="M3836">
            <v>11784</v>
          </cell>
          <cell r="N3836" t="b">
            <v>0</v>
          </cell>
          <cell r="O3836">
            <v>3774</v>
          </cell>
        </row>
        <row r="3837">
          <cell r="E3837" t="str">
            <v>52MONTHLYCWASHINGTON FEDERATION OF STATE EMPLOYEES</v>
          </cell>
          <cell r="F3837" t="str">
            <v>52</v>
          </cell>
          <cell r="G3837" t="str">
            <v>Monthly</v>
          </cell>
          <cell r="H3837" t="str">
            <v>C</v>
          </cell>
          <cell r="I3837">
            <v>3726</v>
          </cell>
          <cell r="J3837" t="str">
            <v>Washington Federation of State Employees</v>
          </cell>
          <cell r="K3837" t="str">
            <v>per DOP website</v>
          </cell>
          <cell r="L3837">
            <v>41456</v>
          </cell>
          <cell r="M3837">
            <v>25708</v>
          </cell>
          <cell r="N3837" t="b">
            <v>0</v>
          </cell>
          <cell r="O3837">
            <v>3726</v>
          </cell>
        </row>
        <row r="3838">
          <cell r="E3838" t="str">
            <v>52MONTHLYCWASHINGTON PUBLIC EMPLOYEES ASSOCIATION</v>
          </cell>
          <cell r="F3838" t="str">
            <v>52</v>
          </cell>
          <cell r="G3838" t="str">
            <v>Monthly</v>
          </cell>
          <cell r="H3838" t="str">
            <v>C</v>
          </cell>
          <cell r="I3838">
            <v>3726</v>
          </cell>
          <cell r="J3838" t="str">
            <v>Washington Public Employees Association</v>
          </cell>
          <cell r="K3838" t="str">
            <v>per DOP website</v>
          </cell>
          <cell r="L3838">
            <v>41456</v>
          </cell>
          <cell r="M3838">
            <v>29972</v>
          </cell>
          <cell r="N3838" t="b">
            <v>0</v>
          </cell>
          <cell r="O3838">
            <v>3726</v>
          </cell>
        </row>
        <row r="3839">
          <cell r="E3839" t="str">
            <v>52MONTHLYDCOALITION</v>
          </cell>
          <cell r="F3839" t="str">
            <v>52</v>
          </cell>
          <cell r="G3839" t="str">
            <v>Monthly</v>
          </cell>
          <cell r="H3839" t="str">
            <v>D</v>
          </cell>
          <cell r="I3839">
            <v>3819</v>
          </cell>
          <cell r="J3839" t="str">
            <v>Coalition</v>
          </cell>
          <cell r="K3839" t="str">
            <v>per DOP website</v>
          </cell>
          <cell r="L3839">
            <v>41456</v>
          </cell>
          <cell r="M3839">
            <v>42765</v>
          </cell>
          <cell r="N3839" t="b">
            <v>0</v>
          </cell>
          <cell r="O3839">
            <v>3819</v>
          </cell>
        </row>
        <row r="3840">
          <cell r="E3840" t="str">
            <v>52MONTHLYDNON-REPRESENTED STATE EMPLOYEES</v>
          </cell>
          <cell r="F3840" t="str">
            <v>52</v>
          </cell>
          <cell r="G3840" t="str">
            <v>Monthly</v>
          </cell>
          <cell r="H3840" t="str">
            <v>D</v>
          </cell>
          <cell r="I3840">
            <v>3819</v>
          </cell>
          <cell r="J3840" t="str">
            <v>Non-Represented State Employees</v>
          </cell>
          <cell r="K3840" t="str">
            <v>per DOP website</v>
          </cell>
          <cell r="L3840">
            <v>41456</v>
          </cell>
          <cell r="M3840">
            <v>11785</v>
          </cell>
          <cell r="N3840" t="b">
            <v>0</v>
          </cell>
          <cell r="O3840">
            <v>3819</v>
          </cell>
        </row>
        <row r="3841">
          <cell r="E3841" t="str">
            <v>52MONTHLYDTEAMSTERS LOCAL UNION NUMBER 117</v>
          </cell>
          <cell r="F3841" t="str">
            <v>52</v>
          </cell>
          <cell r="G3841" t="str">
            <v>Monthly</v>
          </cell>
          <cell r="H3841" t="str">
            <v>D</v>
          </cell>
          <cell r="I3841">
            <v>3869</v>
          </cell>
          <cell r="J3841" t="str">
            <v>Teamsters Local Union Number 117</v>
          </cell>
          <cell r="K3841" t="str">
            <v>per Noli Benitez 201307</v>
          </cell>
          <cell r="L3841">
            <v>41456</v>
          </cell>
          <cell r="M3841">
            <v>11785</v>
          </cell>
          <cell r="N3841" t="b">
            <v>0</v>
          </cell>
          <cell r="O3841">
            <v>3869</v>
          </cell>
        </row>
        <row r="3842">
          <cell r="E3842" t="str">
            <v>52MONTHLYDWASHINGTON FEDERATION OF STATE EMPLOYEES</v>
          </cell>
          <cell r="F3842" t="str">
            <v>52</v>
          </cell>
          <cell r="G3842" t="str">
            <v>Monthly</v>
          </cell>
          <cell r="H3842" t="str">
            <v>D</v>
          </cell>
          <cell r="I3842">
            <v>3819</v>
          </cell>
          <cell r="J3842" t="str">
            <v>Washington Federation of State Employees</v>
          </cell>
          <cell r="K3842" t="str">
            <v>per DOP website</v>
          </cell>
          <cell r="L3842">
            <v>41456</v>
          </cell>
          <cell r="M3842">
            <v>25709</v>
          </cell>
          <cell r="N3842" t="b">
            <v>0</v>
          </cell>
          <cell r="O3842">
            <v>3819</v>
          </cell>
        </row>
        <row r="3843">
          <cell r="E3843" t="str">
            <v>52MONTHLYDWASHINGTON PUBLIC EMPLOYEES ASSOCIATION</v>
          </cell>
          <cell r="F3843" t="str">
            <v>52</v>
          </cell>
          <cell r="G3843" t="str">
            <v>Monthly</v>
          </cell>
          <cell r="H3843" t="str">
            <v>D</v>
          </cell>
          <cell r="I3843">
            <v>3819</v>
          </cell>
          <cell r="J3843" t="str">
            <v>Washington Public Employees Association</v>
          </cell>
          <cell r="K3843" t="str">
            <v>per DOP website</v>
          </cell>
          <cell r="L3843">
            <v>41456</v>
          </cell>
          <cell r="M3843">
            <v>29973</v>
          </cell>
          <cell r="N3843" t="b">
            <v>0</v>
          </cell>
          <cell r="O3843">
            <v>3819</v>
          </cell>
        </row>
        <row r="3844">
          <cell r="E3844" t="str">
            <v>52MONTHLYECOALITION</v>
          </cell>
          <cell r="F3844" t="str">
            <v>52</v>
          </cell>
          <cell r="G3844" t="str">
            <v>Monthly</v>
          </cell>
          <cell r="H3844" t="str">
            <v>E</v>
          </cell>
          <cell r="I3844">
            <v>3918</v>
          </cell>
          <cell r="J3844" t="str">
            <v>Coalition</v>
          </cell>
          <cell r="K3844" t="str">
            <v>per DOP website</v>
          </cell>
          <cell r="L3844">
            <v>41456</v>
          </cell>
          <cell r="M3844">
            <v>42766</v>
          </cell>
          <cell r="N3844" t="b">
            <v>0</v>
          </cell>
          <cell r="O3844">
            <v>3918</v>
          </cell>
        </row>
        <row r="3845">
          <cell r="E3845" t="str">
            <v>52MONTHLYENON-REPRESENTED STATE EMPLOYEES</v>
          </cell>
          <cell r="F3845" t="str">
            <v>52</v>
          </cell>
          <cell r="G3845" t="str">
            <v>Monthly</v>
          </cell>
          <cell r="H3845" t="str">
            <v>E</v>
          </cell>
          <cell r="I3845">
            <v>3918</v>
          </cell>
          <cell r="J3845" t="str">
            <v>Non-Represented State Employees</v>
          </cell>
          <cell r="K3845" t="str">
            <v>per DOP website</v>
          </cell>
          <cell r="L3845">
            <v>41456</v>
          </cell>
          <cell r="M3845">
            <v>11786</v>
          </cell>
          <cell r="N3845" t="b">
            <v>0</v>
          </cell>
          <cell r="O3845">
            <v>3918</v>
          </cell>
        </row>
        <row r="3846">
          <cell r="E3846" t="str">
            <v>52MONTHLYETEAMSTERS LOCAL UNION NUMBER 117</v>
          </cell>
          <cell r="F3846" t="str">
            <v>52</v>
          </cell>
          <cell r="G3846" t="str">
            <v>Monthly</v>
          </cell>
          <cell r="H3846" t="str">
            <v>E</v>
          </cell>
          <cell r="I3846">
            <v>3968</v>
          </cell>
          <cell r="J3846" t="str">
            <v>Teamsters Local Union Number 117</v>
          </cell>
          <cell r="K3846" t="str">
            <v>per Noli Benitez 201307</v>
          </cell>
          <cell r="L3846">
            <v>41456</v>
          </cell>
          <cell r="M3846">
            <v>11786</v>
          </cell>
          <cell r="N3846" t="b">
            <v>0</v>
          </cell>
          <cell r="O3846">
            <v>3968</v>
          </cell>
        </row>
        <row r="3847">
          <cell r="E3847" t="str">
            <v>52MONTHLYEWASHINGTON FEDERATION OF STATE EMPLOYEES</v>
          </cell>
          <cell r="F3847" t="str">
            <v>52</v>
          </cell>
          <cell r="G3847" t="str">
            <v>Monthly</v>
          </cell>
          <cell r="H3847" t="str">
            <v>E</v>
          </cell>
          <cell r="I3847">
            <v>3918</v>
          </cell>
          <cell r="J3847" t="str">
            <v>Washington Federation of State Employees</v>
          </cell>
          <cell r="K3847" t="str">
            <v>per DOP website</v>
          </cell>
          <cell r="L3847">
            <v>41456</v>
          </cell>
          <cell r="M3847">
            <v>25710</v>
          </cell>
          <cell r="N3847" t="b">
            <v>0</v>
          </cell>
          <cell r="O3847">
            <v>3918</v>
          </cell>
        </row>
        <row r="3848">
          <cell r="E3848" t="str">
            <v>52MONTHLYEWASHINGTON PUBLIC EMPLOYEES ASSOCIATION</v>
          </cell>
          <cell r="F3848" t="str">
            <v>52</v>
          </cell>
          <cell r="G3848" t="str">
            <v>Monthly</v>
          </cell>
          <cell r="H3848" t="str">
            <v>E</v>
          </cell>
          <cell r="I3848">
            <v>3918</v>
          </cell>
          <cell r="J3848" t="str">
            <v>Washington Public Employees Association</v>
          </cell>
          <cell r="K3848" t="str">
            <v>per DOP website</v>
          </cell>
          <cell r="L3848">
            <v>41456</v>
          </cell>
          <cell r="M3848">
            <v>29974</v>
          </cell>
          <cell r="N3848" t="b">
            <v>0</v>
          </cell>
          <cell r="O3848">
            <v>3918</v>
          </cell>
        </row>
        <row r="3849">
          <cell r="E3849" t="str">
            <v>52MONTHLYFCOALITION</v>
          </cell>
          <cell r="F3849" t="str">
            <v>52</v>
          </cell>
          <cell r="G3849" t="str">
            <v>Monthly</v>
          </cell>
          <cell r="H3849" t="str">
            <v>F</v>
          </cell>
          <cell r="I3849">
            <v>4014</v>
          </cell>
          <cell r="J3849" t="str">
            <v>Coalition</v>
          </cell>
          <cell r="K3849" t="str">
            <v>per DOP website</v>
          </cell>
          <cell r="L3849">
            <v>41456</v>
          </cell>
          <cell r="M3849">
            <v>42767</v>
          </cell>
          <cell r="N3849" t="b">
            <v>0</v>
          </cell>
          <cell r="O3849">
            <v>4014</v>
          </cell>
        </row>
        <row r="3850">
          <cell r="E3850" t="str">
            <v>52MONTHLYFNON-REPRESENTED STATE EMPLOYEES</v>
          </cell>
          <cell r="F3850" t="str">
            <v>52</v>
          </cell>
          <cell r="G3850" t="str">
            <v>Monthly</v>
          </cell>
          <cell r="H3850" t="str">
            <v>F</v>
          </cell>
          <cell r="I3850">
            <v>4014</v>
          </cell>
          <cell r="J3850" t="str">
            <v>Non-Represented State Employees</v>
          </cell>
          <cell r="K3850" t="str">
            <v>per DOP website</v>
          </cell>
          <cell r="L3850">
            <v>41456</v>
          </cell>
          <cell r="M3850">
            <v>11787</v>
          </cell>
          <cell r="N3850" t="b">
            <v>0</v>
          </cell>
          <cell r="O3850">
            <v>4014</v>
          </cell>
        </row>
        <row r="3851">
          <cell r="E3851" t="str">
            <v>52MONTHLYFTEAMSTERS LOCAL UNION NUMBER 117</v>
          </cell>
          <cell r="F3851" t="str">
            <v>52</v>
          </cell>
          <cell r="G3851" t="str">
            <v>Monthly</v>
          </cell>
          <cell r="H3851" t="str">
            <v>F</v>
          </cell>
          <cell r="I3851">
            <v>4066</v>
          </cell>
          <cell r="J3851" t="str">
            <v>Teamsters Local Union Number 117</v>
          </cell>
          <cell r="K3851" t="str">
            <v>per Noli Benitez 201307</v>
          </cell>
          <cell r="L3851">
            <v>41456</v>
          </cell>
          <cell r="M3851">
            <v>11787</v>
          </cell>
          <cell r="N3851" t="b">
            <v>0</v>
          </cell>
          <cell r="O3851">
            <v>4066</v>
          </cell>
        </row>
        <row r="3852">
          <cell r="E3852" t="str">
            <v>52MONTHLYFWASHINGTON FEDERATION OF STATE EMPLOYEES</v>
          </cell>
          <cell r="F3852" t="str">
            <v>52</v>
          </cell>
          <cell r="G3852" t="str">
            <v>Monthly</v>
          </cell>
          <cell r="H3852" t="str">
            <v>F</v>
          </cell>
          <cell r="I3852">
            <v>4014</v>
          </cell>
          <cell r="J3852" t="str">
            <v>Washington Federation of State Employees</v>
          </cell>
          <cell r="K3852" t="str">
            <v>per DOP website</v>
          </cell>
          <cell r="L3852">
            <v>41456</v>
          </cell>
          <cell r="M3852">
            <v>25711</v>
          </cell>
          <cell r="N3852" t="b">
            <v>0</v>
          </cell>
          <cell r="O3852">
            <v>4014</v>
          </cell>
        </row>
        <row r="3853">
          <cell r="E3853" t="str">
            <v>52MONTHLYFWASHINGTON PUBLIC EMPLOYEES ASSOCIATION</v>
          </cell>
          <cell r="F3853" t="str">
            <v>52</v>
          </cell>
          <cell r="G3853" t="str">
            <v>Monthly</v>
          </cell>
          <cell r="H3853" t="str">
            <v>F</v>
          </cell>
          <cell r="I3853">
            <v>4014</v>
          </cell>
          <cell r="J3853" t="str">
            <v>Washington Public Employees Association</v>
          </cell>
          <cell r="K3853" t="str">
            <v>per DOP website</v>
          </cell>
          <cell r="L3853">
            <v>41456</v>
          </cell>
          <cell r="M3853">
            <v>29975</v>
          </cell>
          <cell r="N3853" t="b">
            <v>0</v>
          </cell>
          <cell r="O3853">
            <v>4014</v>
          </cell>
        </row>
        <row r="3854">
          <cell r="E3854" t="str">
            <v>52MONTHLYGCOALITION</v>
          </cell>
          <cell r="F3854" t="str">
            <v>52</v>
          </cell>
          <cell r="G3854" t="str">
            <v>Monthly</v>
          </cell>
          <cell r="H3854" t="str">
            <v>G</v>
          </cell>
          <cell r="I3854">
            <v>4114</v>
          </cell>
          <cell r="J3854" t="str">
            <v>Coalition</v>
          </cell>
          <cell r="K3854" t="str">
            <v>per DOP website</v>
          </cell>
          <cell r="L3854">
            <v>41456</v>
          </cell>
          <cell r="M3854">
            <v>42768</v>
          </cell>
          <cell r="N3854" t="b">
            <v>0</v>
          </cell>
          <cell r="O3854">
            <v>4114</v>
          </cell>
        </row>
        <row r="3855">
          <cell r="E3855" t="str">
            <v>52MONTHLYGNON-REPRESENTED STATE EMPLOYEES</v>
          </cell>
          <cell r="F3855" t="str">
            <v>52</v>
          </cell>
          <cell r="G3855" t="str">
            <v>Monthly</v>
          </cell>
          <cell r="H3855" t="str">
            <v>G</v>
          </cell>
          <cell r="I3855">
            <v>4114</v>
          </cell>
          <cell r="J3855" t="str">
            <v>Non-Represented State Employees</v>
          </cell>
          <cell r="K3855" t="str">
            <v>per DOP website</v>
          </cell>
          <cell r="L3855">
            <v>41456</v>
          </cell>
          <cell r="M3855">
            <v>11788</v>
          </cell>
          <cell r="N3855" t="b">
            <v>0</v>
          </cell>
          <cell r="O3855">
            <v>4114</v>
          </cell>
        </row>
        <row r="3856">
          <cell r="E3856" t="str">
            <v>52MONTHLYGTEAMSTERS LOCAL UNION NUMBER 117</v>
          </cell>
          <cell r="F3856" t="str">
            <v>52</v>
          </cell>
          <cell r="G3856" t="str">
            <v>Monthly</v>
          </cell>
          <cell r="H3856" t="str">
            <v>G</v>
          </cell>
          <cell r="I3856">
            <v>4167</v>
          </cell>
          <cell r="J3856" t="str">
            <v>Teamsters Local Union Number 117</v>
          </cell>
          <cell r="K3856" t="str">
            <v>per Noli Benitez 201307</v>
          </cell>
          <cell r="L3856">
            <v>41456</v>
          </cell>
          <cell r="M3856">
            <v>11788</v>
          </cell>
          <cell r="N3856" t="b">
            <v>0</v>
          </cell>
          <cell r="O3856">
            <v>4167</v>
          </cell>
        </row>
        <row r="3857">
          <cell r="E3857" t="str">
            <v>52MONTHLYGWASHINGTON FEDERATION OF STATE EMPLOYEES</v>
          </cell>
          <cell r="F3857" t="str">
            <v>52</v>
          </cell>
          <cell r="G3857" t="str">
            <v>Monthly</v>
          </cell>
          <cell r="H3857" t="str">
            <v>G</v>
          </cell>
          <cell r="I3857">
            <v>4114</v>
          </cell>
          <cell r="J3857" t="str">
            <v>Washington Federation of State Employees</v>
          </cell>
          <cell r="K3857" t="str">
            <v>per DOP website</v>
          </cell>
          <cell r="L3857">
            <v>41456</v>
          </cell>
          <cell r="M3857">
            <v>25712</v>
          </cell>
          <cell r="N3857" t="b">
            <v>0</v>
          </cell>
          <cell r="O3857">
            <v>4114</v>
          </cell>
        </row>
        <row r="3858">
          <cell r="E3858" t="str">
            <v>52MONTHLYGWASHINGTON PUBLIC EMPLOYEES ASSOCIATION</v>
          </cell>
          <cell r="F3858" t="str">
            <v>52</v>
          </cell>
          <cell r="G3858" t="str">
            <v>Monthly</v>
          </cell>
          <cell r="H3858" t="str">
            <v>G</v>
          </cell>
          <cell r="I3858">
            <v>4114</v>
          </cell>
          <cell r="J3858" t="str">
            <v>Washington Public Employees Association</v>
          </cell>
          <cell r="K3858" t="str">
            <v>per DOP website</v>
          </cell>
          <cell r="L3858">
            <v>41456</v>
          </cell>
          <cell r="M3858">
            <v>29976</v>
          </cell>
          <cell r="N3858" t="b">
            <v>0</v>
          </cell>
          <cell r="O3858">
            <v>4114</v>
          </cell>
        </row>
        <row r="3859">
          <cell r="E3859" t="str">
            <v>52MONTHLYHCOALITION</v>
          </cell>
          <cell r="F3859" t="str">
            <v>52</v>
          </cell>
          <cell r="G3859" t="str">
            <v>Monthly</v>
          </cell>
          <cell r="H3859" t="str">
            <v>H</v>
          </cell>
          <cell r="I3859">
            <v>4214</v>
          </cell>
          <cell r="J3859" t="str">
            <v>Coalition</v>
          </cell>
          <cell r="K3859" t="str">
            <v>per DOP website</v>
          </cell>
          <cell r="L3859">
            <v>41456</v>
          </cell>
          <cell r="M3859">
            <v>42769</v>
          </cell>
          <cell r="N3859" t="b">
            <v>0</v>
          </cell>
          <cell r="O3859">
            <v>4214</v>
          </cell>
        </row>
        <row r="3860">
          <cell r="E3860" t="str">
            <v>52MONTHLYHNON-REPRESENTED STATE EMPLOYEES</v>
          </cell>
          <cell r="F3860" t="str">
            <v>52</v>
          </cell>
          <cell r="G3860" t="str">
            <v>Monthly</v>
          </cell>
          <cell r="H3860" t="str">
            <v>H</v>
          </cell>
          <cell r="I3860">
            <v>4214</v>
          </cell>
          <cell r="J3860" t="str">
            <v>Non-Represented State Employees</v>
          </cell>
          <cell r="K3860" t="str">
            <v>per DOP website</v>
          </cell>
          <cell r="L3860">
            <v>41456</v>
          </cell>
          <cell r="M3860">
            <v>11789</v>
          </cell>
          <cell r="N3860" t="b">
            <v>0</v>
          </cell>
          <cell r="O3860">
            <v>4214</v>
          </cell>
        </row>
        <row r="3861">
          <cell r="E3861" t="str">
            <v>52MONTHLYHTEAMSTERS LOCAL UNION NUMBER 117</v>
          </cell>
          <cell r="F3861" t="str">
            <v>52</v>
          </cell>
          <cell r="G3861" t="str">
            <v>Monthly</v>
          </cell>
          <cell r="H3861" t="str">
            <v>H</v>
          </cell>
          <cell r="I3861">
            <v>4268</v>
          </cell>
          <cell r="J3861" t="str">
            <v>Teamsters Local Union Number 117</v>
          </cell>
          <cell r="K3861" t="str">
            <v>per Noli Benitez 201307</v>
          </cell>
          <cell r="L3861">
            <v>41456</v>
          </cell>
          <cell r="M3861">
            <v>11789</v>
          </cell>
          <cell r="N3861" t="b">
            <v>0</v>
          </cell>
          <cell r="O3861">
            <v>4268</v>
          </cell>
        </row>
        <row r="3862">
          <cell r="E3862" t="str">
            <v>52MONTHLYHWASHINGTON FEDERATION OF STATE EMPLOYEES</v>
          </cell>
          <cell r="F3862" t="str">
            <v>52</v>
          </cell>
          <cell r="G3862" t="str">
            <v>Monthly</v>
          </cell>
          <cell r="H3862" t="str">
            <v>H</v>
          </cell>
          <cell r="I3862">
            <v>4214</v>
          </cell>
          <cell r="J3862" t="str">
            <v>Washington Federation of State Employees</v>
          </cell>
          <cell r="K3862" t="str">
            <v>per DOP website</v>
          </cell>
          <cell r="L3862">
            <v>41456</v>
          </cell>
          <cell r="M3862">
            <v>25713</v>
          </cell>
          <cell r="N3862" t="b">
            <v>0</v>
          </cell>
          <cell r="O3862">
            <v>4214</v>
          </cell>
        </row>
        <row r="3863">
          <cell r="E3863" t="str">
            <v>52MONTHLYHWASHINGTON PUBLIC EMPLOYEES ASSOCIATION</v>
          </cell>
          <cell r="F3863" t="str">
            <v>52</v>
          </cell>
          <cell r="G3863" t="str">
            <v>Monthly</v>
          </cell>
          <cell r="H3863" t="str">
            <v>H</v>
          </cell>
          <cell r="I3863">
            <v>4214</v>
          </cell>
          <cell r="J3863" t="str">
            <v>Washington Public Employees Association</v>
          </cell>
          <cell r="K3863" t="str">
            <v>per DOP website</v>
          </cell>
          <cell r="L3863">
            <v>41456</v>
          </cell>
          <cell r="M3863">
            <v>29977</v>
          </cell>
          <cell r="N3863" t="b">
            <v>0</v>
          </cell>
          <cell r="O3863">
            <v>4214</v>
          </cell>
        </row>
        <row r="3864">
          <cell r="E3864" t="str">
            <v>52MONTHLYICOALITION</v>
          </cell>
          <cell r="F3864" t="str">
            <v>52</v>
          </cell>
          <cell r="G3864" t="str">
            <v>Monthly</v>
          </cell>
          <cell r="H3864" t="str">
            <v>I</v>
          </cell>
          <cell r="I3864">
            <v>4322</v>
          </cell>
          <cell r="J3864" t="str">
            <v>Coalition</v>
          </cell>
          <cell r="K3864" t="str">
            <v>per DOP website</v>
          </cell>
          <cell r="L3864">
            <v>41456</v>
          </cell>
          <cell r="M3864">
            <v>42770</v>
          </cell>
          <cell r="N3864" t="b">
            <v>0</v>
          </cell>
          <cell r="O3864">
            <v>4322</v>
          </cell>
        </row>
        <row r="3865">
          <cell r="E3865" t="str">
            <v>52MONTHLYINON-REPRESENTED STATE EMPLOYEES</v>
          </cell>
          <cell r="F3865" t="str">
            <v>52</v>
          </cell>
          <cell r="G3865" t="str">
            <v>Monthly</v>
          </cell>
          <cell r="H3865" t="str">
            <v>I</v>
          </cell>
          <cell r="I3865">
            <v>4322</v>
          </cell>
          <cell r="J3865" t="str">
            <v>Non-Represented State Employees</v>
          </cell>
          <cell r="K3865" t="str">
            <v>per DOP website</v>
          </cell>
          <cell r="L3865">
            <v>41456</v>
          </cell>
          <cell r="M3865">
            <v>11790</v>
          </cell>
          <cell r="N3865" t="b">
            <v>0</v>
          </cell>
          <cell r="O3865">
            <v>4322</v>
          </cell>
        </row>
        <row r="3866">
          <cell r="E3866" t="str">
            <v>52MONTHLYITEAMSTERS LOCAL UNION NUMBER 117</v>
          </cell>
          <cell r="F3866" t="str">
            <v>52</v>
          </cell>
          <cell r="G3866" t="str">
            <v>Monthly</v>
          </cell>
          <cell r="H3866" t="str">
            <v>I</v>
          </cell>
          <cell r="I3866">
            <v>4377</v>
          </cell>
          <cell r="J3866" t="str">
            <v>Teamsters Local Union Number 117</v>
          </cell>
          <cell r="K3866" t="str">
            <v>per Noli Benitez 201307</v>
          </cell>
          <cell r="L3866">
            <v>41456</v>
          </cell>
          <cell r="M3866">
            <v>11790</v>
          </cell>
          <cell r="N3866" t="b">
            <v>0</v>
          </cell>
          <cell r="O3866">
            <v>4377</v>
          </cell>
        </row>
        <row r="3867">
          <cell r="E3867" t="str">
            <v>52MONTHLYIWASHINGTON FEDERATION OF STATE EMPLOYEES</v>
          </cell>
          <cell r="F3867" t="str">
            <v>52</v>
          </cell>
          <cell r="G3867" t="str">
            <v>Monthly</v>
          </cell>
          <cell r="H3867" t="str">
            <v>I</v>
          </cell>
          <cell r="I3867">
            <v>4322</v>
          </cell>
          <cell r="J3867" t="str">
            <v>Washington Federation of State Employees</v>
          </cell>
          <cell r="K3867" t="str">
            <v>per DOP website</v>
          </cell>
          <cell r="L3867">
            <v>41456</v>
          </cell>
          <cell r="M3867">
            <v>25714</v>
          </cell>
          <cell r="N3867" t="b">
            <v>0</v>
          </cell>
          <cell r="O3867">
            <v>4322</v>
          </cell>
        </row>
        <row r="3868">
          <cell r="E3868" t="str">
            <v>52MONTHLYIWASHINGTON PUBLIC EMPLOYEES ASSOCIATION</v>
          </cell>
          <cell r="F3868" t="str">
            <v>52</v>
          </cell>
          <cell r="G3868" t="str">
            <v>Monthly</v>
          </cell>
          <cell r="H3868" t="str">
            <v>I</v>
          </cell>
          <cell r="I3868">
            <v>4322</v>
          </cell>
          <cell r="J3868" t="str">
            <v>Washington Public Employees Association</v>
          </cell>
          <cell r="K3868" t="str">
            <v>per DOP website</v>
          </cell>
          <cell r="L3868">
            <v>41456</v>
          </cell>
          <cell r="M3868">
            <v>29978</v>
          </cell>
          <cell r="N3868" t="b">
            <v>0</v>
          </cell>
          <cell r="O3868">
            <v>4322</v>
          </cell>
        </row>
        <row r="3869">
          <cell r="E3869" t="str">
            <v>52MONTHLYJCOALITION</v>
          </cell>
          <cell r="F3869" t="str">
            <v>52</v>
          </cell>
          <cell r="G3869" t="str">
            <v>Monthly</v>
          </cell>
          <cell r="H3869" t="str">
            <v>J</v>
          </cell>
          <cell r="I3869">
            <v>4429</v>
          </cell>
          <cell r="J3869" t="str">
            <v>Coalition</v>
          </cell>
          <cell r="K3869" t="str">
            <v>per DOP website</v>
          </cell>
          <cell r="L3869">
            <v>41456</v>
          </cell>
          <cell r="M3869">
            <v>42771</v>
          </cell>
          <cell r="N3869" t="b">
            <v>0</v>
          </cell>
          <cell r="O3869">
            <v>4429</v>
          </cell>
        </row>
        <row r="3870">
          <cell r="E3870" t="str">
            <v>52MONTHLYJNON-REPRESENTED STATE EMPLOYEES</v>
          </cell>
          <cell r="F3870" t="str">
            <v>52</v>
          </cell>
          <cell r="G3870" t="str">
            <v>Monthly</v>
          </cell>
          <cell r="H3870" t="str">
            <v>J</v>
          </cell>
          <cell r="I3870">
            <v>4429</v>
          </cell>
          <cell r="J3870" t="str">
            <v>Non-Represented State Employees</v>
          </cell>
          <cell r="K3870" t="str">
            <v>per DOP website</v>
          </cell>
          <cell r="L3870">
            <v>41456</v>
          </cell>
          <cell r="M3870">
            <v>11791</v>
          </cell>
          <cell r="N3870" t="b">
            <v>0</v>
          </cell>
          <cell r="O3870">
            <v>4429</v>
          </cell>
        </row>
        <row r="3871">
          <cell r="E3871" t="str">
            <v>52MONTHLYJTEAMSTERS LOCAL UNION NUMBER 117</v>
          </cell>
          <cell r="F3871" t="str">
            <v>52</v>
          </cell>
          <cell r="G3871" t="str">
            <v>Monthly</v>
          </cell>
          <cell r="H3871" t="str">
            <v>J</v>
          </cell>
          <cell r="I3871">
            <v>4485</v>
          </cell>
          <cell r="J3871" t="str">
            <v>Teamsters Local Union Number 117</v>
          </cell>
          <cell r="K3871" t="str">
            <v>per Noli Benitez 201307</v>
          </cell>
          <cell r="L3871">
            <v>41456</v>
          </cell>
          <cell r="M3871">
            <v>11791</v>
          </cell>
          <cell r="N3871" t="b">
            <v>0</v>
          </cell>
          <cell r="O3871">
            <v>4485</v>
          </cell>
        </row>
        <row r="3872">
          <cell r="E3872" t="str">
            <v>52MONTHLYJWASHINGTON FEDERATION OF STATE EMPLOYEES</v>
          </cell>
          <cell r="F3872" t="str">
            <v>52</v>
          </cell>
          <cell r="G3872" t="str">
            <v>Monthly</v>
          </cell>
          <cell r="H3872" t="str">
            <v>J</v>
          </cell>
          <cell r="I3872">
            <v>4429</v>
          </cell>
          <cell r="J3872" t="str">
            <v>Washington Federation of State Employees</v>
          </cell>
          <cell r="K3872" t="str">
            <v>per DOP website</v>
          </cell>
          <cell r="L3872">
            <v>41456</v>
          </cell>
          <cell r="M3872">
            <v>25715</v>
          </cell>
          <cell r="N3872" t="b">
            <v>0</v>
          </cell>
          <cell r="O3872">
            <v>4429</v>
          </cell>
        </row>
        <row r="3873">
          <cell r="E3873" t="str">
            <v>52MONTHLYJWASHINGTON PUBLIC EMPLOYEES ASSOCIATION</v>
          </cell>
          <cell r="F3873" t="str">
            <v>52</v>
          </cell>
          <cell r="G3873" t="str">
            <v>Monthly</v>
          </cell>
          <cell r="H3873" t="str">
            <v>J</v>
          </cell>
          <cell r="I3873">
            <v>4429</v>
          </cell>
          <cell r="J3873" t="str">
            <v>Washington Public Employees Association</v>
          </cell>
          <cell r="K3873" t="str">
            <v>per DOP website</v>
          </cell>
          <cell r="L3873">
            <v>41456</v>
          </cell>
          <cell r="M3873">
            <v>29979</v>
          </cell>
          <cell r="N3873" t="b">
            <v>0</v>
          </cell>
          <cell r="O3873">
            <v>4429</v>
          </cell>
        </row>
        <row r="3874">
          <cell r="E3874" t="str">
            <v>52MONTHLYKCOALITION</v>
          </cell>
          <cell r="F3874" t="str">
            <v>52</v>
          </cell>
          <cell r="G3874" t="str">
            <v>Monthly</v>
          </cell>
          <cell r="H3874" t="str">
            <v>K</v>
          </cell>
          <cell r="I3874">
            <v>4542</v>
          </cell>
          <cell r="J3874" t="str">
            <v>Coalition</v>
          </cell>
          <cell r="K3874" t="str">
            <v>per DOP website</v>
          </cell>
          <cell r="L3874">
            <v>41456</v>
          </cell>
          <cell r="M3874">
            <v>42772</v>
          </cell>
          <cell r="N3874" t="b">
            <v>0</v>
          </cell>
          <cell r="O3874">
            <v>4542</v>
          </cell>
        </row>
        <row r="3875">
          <cell r="E3875" t="str">
            <v>52MONTHLYKNON-REPRESENTED STATE EMPLOYEES</v>
          </cell>
          <cell r="F3875" t="str">
            <v>52</v>
          </cell>
          <cell r="G3875" t="str">
            <v>Monthly</v>
          </cell>
          <cell r="H3875" t="str">
            <v>K</v>
          </cell>
          <cell r="I3875">
            <v>4542</v>
          </cell>
          <cell r="J3875" t="str">
            <v>Non-Represented State Employees</v>
          </cell>
          <cell r="K3875" t="str">
            <v>per DOP website</v>
          </cell>
          <cell r="L3875">
            <v>41456</v>
          </cell>
          <cell r="M3875">
            <v>11792</v>
          </cell>
          <cell r="N3875" t="b">
            <v>0</v>
          </cell>
          <cell r="O3875">
            <v>4542</v>
          </cell>
        </row>
        <row r="3876">
          <cell r="E3876" t="str">
            <v>52MONTHLYKTEAMSTERS LOCAL UNION NUMBER 117</v>
          </cell>
          <cell r="F3876" t="str">
            <v>52</v>
          </cell>
          <cell r="G3876" t="str">
            <v>Monthly</v>
          </cell>
          <cell r="H3876" t="str">
            <v>K</v>
          </cell>
          <cell r="I3876">
            <v>4600</v>
          </cell>
          <cell r="J3876" t="str">
            <v>Teamsters Local Union Number 117</v>
          </cell>
          <cell r="K3876" t="str">
            <v>per Noli Benitez 201307</v>
          </cell>
          <cell r="L3876">
            <v>41456</v>
          </cell>
          <cell r="M3876">
            <v>11792</v>
          </cell>
          <cell r="N3876" t="b">
            <v>0</v>
          </cell>
          <cell r="O3876">
            <v>4600</v>
          </cell>
        </row>
        <row r="3877">
          <cell r="E3877" t="str">
            <v>52MONTHLYKWASHINGTON FEDERATION OF STATE EMPLOYEES</v>
          </cell>
          <cell r="F3877" t="str">
            <v>52</v>
          </cell>
          <cell r="G3877" t="str">
            <v>Monthly</v>
          </cell>
          <cell r="H3877" t="str">
            <v>K</v>
          </cell>
          <cell r="I3877">
            <v>4542</v>
          </cell>
          <cell r="J3877" t="str">
            <v>Washington Federation of State Employees</v>
          </cell>
          <cell r="K3877" t="str">
            <v>per DOP website</v>
          </cell>
          <cell r="L3877">
            <v>41456</v>
          </cell>
          <cell r="M3877">
            <v>25716</v>
          </cell>
          <cell r="N3877" t="b">
            <v>0</v>
          </cell>
          <cell r="O3877">
            <v>4542</v>
          </cell>
        </row>
        <row r="3878">
          <cell r="E3878" t="str">
            <v>52MONTHLYKWASHINGTON PUBLIC EMPLOYEES ASSOCIATION</v>
          </cell>
          <cell r="F3878" t="str">
            <v>52</v>
          </cell>
          <cell r="G3878" t="str">
            <v>Monthly</v>
          </cell>
          <cell r="H3878" t="str">
            <v>K</v>
          </cell>
          <cell r="I3878">
            <v>4542</v>
          </cell>
          <cell r="J3878" t="str">
            <v>Washington Public Employees Association</v>
          </cell>
          <cell r="K3878" t="str">
            <v>per DOP website</v>
          </cell>
          <cell r="L3878">
            <v>41456</v>
          </cell>
          <cell r="M3878">
            <v>29980</v>
          </cell>
          <cell r="N3878" t="b">
            <v>0</v>
          </cell>
          <cell r="O3878">
            <v>4542</v>
          </cell>
        </row>
        <row r="3879">
          <cell r="E3879" t="str">
            <v>52MONTHLYLCOALITION</v>
          </cell>
          <cell r="F3879" t="str">
            <v>52</v>
          </cell>
          <cell r="G3879" t="str">
            <v>Monthly</v>
          </cell>
          <cell r="H3879" t="str">
            <v>L</v>
          </cell>
          <cell r="I3879">
            <v>4653</v>
          </cell>
          <cell r="J3879" t="str">
            <v>Coalition</v>
          </cell>
          <cell r="K3879" t="str">
            <v>per DOP website</v>
          </cell>
          <cell r="L3879">
            <v>41456</v>
          </cell>
          <cell r="M3879">
            <v>42773</v>
          </cell>
          <cell r="N3879" t="b">
            <v>0</v>
          </cell>
          <cell r="O3879">
            <v>4653</v>
          </cell>
        </row>
        <row r="3880">
          <cell r="E3880" t="str">
            <v>52MONTHLYLNON-REPRESENTED STATE EMPLOYEES</v>
          </cell>
          <cell r="F3880" t="str">
            <v>52</v>
          </cell>
          <cell r="G3880" t="str">
            <v>Monthly</v>
          </cell>
          <cell r="H3880" t="str">
            <v>L</v>
          </cell>
          <cell r="I3880">
            <v>4653</v>
          </cell>
          <cell r="J3880" t="str">
            <v>Non-Represented State Employees</v>
          </cell>
          <cell r="K3880" t="str">
            <v>per DOP website</v>
          </cell>
          <cell r="L3880">
            <v>41456</v>
          </cell>
          <cell r="M3880">
            <v>11793</v>
          </cell>
          <cell r="N3880" t="b">
            <v>0</v>
          </cell>
          <cell r="O3880">
            <v>4653</v>
          </cell>
        </row>
        <row r="3881">
          <cell r="E3881" t="str">
            <v>52MONTHLYLTEAMSTERS LOCAL UNION NUMBER 117</v>
          </cell>
          <cell r="F3881" t="str">
            <v>52</v>
          </cell>
          <cell r="G3881" t="str">
            <v>Monthly</v>
          </cell>
          <cell r="H3881" t="str">
            <v>L</v>
          </cell>
          <cell r="I3881">
            <v>4712</v>
          </cell>
          <cell r="J3881" t="str">
            <v>Teamsters Local Union Number 117</v>
          </cell>
          <cell r="K3881" t="str">
            <v>per Noli Benitez 201307</v>
          </cell>
          <cell r="L3881">
            <v>41456</v>
          </cell>
          <cell r="M3881">
            <v>11793</v>
          </cell>
          <cell r="N3881" t="b">
            <v>0</v>
          </cell>
          <cell r="O3881">
            <v>4712</v>
          </cell>
        </row>
        <row r="3882">
          <cell r="E3882" t="str">
            <v>52MONTHLYLWASHINGTON FEDERATION OF STATE EMPLOYEES</v>
          </cell>
          <cell r="F3882" t="str">
            <v>52</v>
          </cell>
          <cell r="G3882" t="str">
            <v>Monthly</v>
          </cell>
          <cell r="H3882" t="str">
            <v>L</v>
          </cell>
          <cell r="I3882">
            <v>4653</v>
          </cell>
          <cell r="J3882" t="str">
            <v>Washington Federation of State Employees</v>
          </cell>
          <cell r="K3882" t="str">
            <v>per DOP website</v>
          </cell>
          <cell r="L3882">
            <v>41456</v>
          </cell>
          <cell r="M3882">
            <v>25717</v>
          </cell>
          <cell r="N3882" t="b">
            <v>0</v>
          </cell>
          <cell r="O3882">
            <v>4653</v>
          </cell>
        </row>
        <row r="3883">
          <cell r="E3883" t="str">
            <v>52MONTHLYLWASHINGTON PUBLIC EMPLOYEES ASSOCIATION</v>
          </cell>
          <cell r="F3883" t="str">
            <v>52</v>
          </cell>
          <cell r="G3883" t="str">
            <v>Monthly</v>
          </cell>
          <cell r="H3883" t="str">
            <v>L</v>
          </cell>
          <cell r="I3883">
            <v>4653</v>
          </cell>
          <cell r="J3883" t="str">
            <v>Washington Public Employees Association</v>
          </cell>
          <cell r="K3883" t="str">
            <v>per DOP website</v>
          </cell>
          <cell r="L3883">
            <v>41456</v>
          </cell>
          <cell r="M3883">
            <v>29981</v>
          </cell>
          <cell r="N3883" t="b">
            <v>0</v>
          </cell>
          <cell r="O3883">
            <v>4653</v>
          </cell>
        </row>
        <row r="3884">
          <cell r="E3884" t="str">
            <v>52MONTHLYMCOALITION</v>
          </cell>
          <cell r="F3884" t="str">
            <v>52</v>
          </cell>
          <cell r="G3884" t="str">
            <v>Monthly</v>
          </cell>
          <cell r="H3884" t="str">
            <v>M</v>
          </cell>
          <cell r="I3884">
            <v>4770</v>
          </cell>
          <cell r="J3884" t="str">
            <v>Coalition</v>
          </cell>
          <cell r="K3884" t="str">
            <v>per DOP website</v>
          </cell>
          <cell r="L3884">
            <v>41456</v>
          </cell>
          <cell r="M3884">
            <v>42774</v>
          </cell>
          <cell r="N3884" t="b">
            <v>0</v>
          </cell>
          <cell r="O3884">
            <v>4770</v>
          </cell>
        </row>
        <row r="3885">
          <cell r="E3885" t="str">
            <v>52MONTHLYMNON-REPRESENTED STATE EMPLOYEES</v>
          </cell>
          <cell r="F3885" t="str">
            <v>52</v>
          </cell>
          <cell r="G3885" t="str">
            <v>Monthly</v>
          </cell>
          <cell r="H3885" t="str">
            <v>M</v>
          </cell>
          <cell r="I3885">
            <v>4770</v>
          </cell>
          <cell r="J3885" t="str">
            <v>Non-Represented State Employees</v>
          </cell>
          <cell r="K3885" t="str">
            <v>per DOP website</v>
          </cell>
          <cell r="L3885">
            <v>41456</v>
          </cell>
          <cell r="M3885">
            <v>11794</v>
          </cell>
          <cell r="N3885" t="b">
            <v>0</v>
          </cell>
          <cell r="O3885">
            <v>4770</v>
          </cell>
        </row>
        <row r="3886">
          <cell r="E3886" t="str">
            <v>52MONTHLYMTEAMSTERS LOCAL UNION NUMBER 117</v>
          </cell>
          <cell r="F3886" t="str">
            <v>52</v>
          </cell>
          <cell r="G3886" t="str">
            <v>Monthly</v>
          </cell>
          <cell r="H3886" t="str">
            <v>M</v>
          </cell>
          <cell r="I3886">
            <v>4831</v>
          </cell>
          <cell r="J3886" t="str">
            <v>Teamsters Local Union Number 117</v>
          </cell>
          <cell r="K3886" t="str">
            <v>per Noli Benitez 201307</v>
          </cell>
          <cell r="L3886">
            <v>41456</v>
          </cell>
          <cell r="M3886">
            <v>11794</v>
          </cell>
          <cell r="N3886" t="b">
            <v>0</v>
          </cell>
          <cell r="O3886">
            <v>4831</v>
          </cell>
        </row>
        <row r="3887">
          <cell r="E3887" t="str">
            <v>52MONTHLYMWASHINGTON FEDERATION OF STATE EMPLOYEES</v>
          </cell>
          <cell r="F3887" t="str">
            <v>52</v>
          </cell>
          <cell r="G3887" t="str">
            <v>Monthly</v>
          </cell>
          <cell r="H3887" t="str">
            <v>M</v>
          </cell>
          <cell r="I3887">
            <v>4770</v>
          </cell>
          <cell r="J3887" t="str">
            <v>Washington Federation of State Employees</v>
          </cell>
          <cell r="K3887" t="str">
            <v>per DOP website</v>
          </cell>
          <cell r="L3887">
            <v>41456</v>
          </cell>
          <cell r="M3887">
            <v>25718</v>
          </cell>
          <cell r="N3887" t="b">
            <v>0</v>
          </cell>
          <cell r="O3887">
            <v>4770</v>
          </cell>
        </row>
        <row r="3888">
          <cell r="E3888" t="str">
            <v>52MONTHLYMWASHINGTON PUBLIC EMPLOYEES ASSOCIATION</v>
          </cell>
          <cell r="F3888" t="str">
            <v>52</v>
          </cell>
          <cell r="G3888" t="str">
            <v>Monthly</v>
          </cell>
          <cell r="H3888" t="str">
            <v>M</v>
          </cell>
          <cell r="I3888">
            <v>4770</v>
          </cell>
          <cell r="J3888" t="str">
            <v>Washington Public Employees Association</v>
          </cell>
          <cell r="K3888" t="str">
            <v>per DOP website</v>
          </cell>
          <cell r="L3888">
            <v>41456</v>
          </cell>
          <cell r="M3888">
            <v>29982</v>
          </cell>
          <cell r="N3888" t="b">
            <v>0</v>
          </cell>
          <cell r="O3888">
            <v>4770</v>
          </cell>
        </row>
        <row r="3889">
          <cell r="E3889" t="str">
            <v>52NMONTHLYACOALITION</v>
          </cell>
          <cell r="F3889" t="str">
            <v>52N</v>
          </cell>
          <cell r="G3889" t="str">
            <v>Monthly</v>
          </cell>
          <cell r="H3889" t="str">
            <v>A</v>
          </cell>
          <cell r="I3889">
            <v>3791</v>
          </cell>
          <cell r="J3889" t="str">
            <v>Coalition</v>
          </cell>
          <cell r="K3889" t="str">
            <v>52N1 - per DOP website</v>
          </cell>
          <cell r="L3889">
            <v>41456</v>
          </cell>
          <cell r="M3889">
            <v>20754</v>
          </cell>
          <cell r="N3889" t="b">
            <v>1</v>
          </cell>
          <cell r="O3889">
            <v>3791</v>
          </cell>
        </row>
        <row r="3890">
          <cell r="E3890" t="str">
            <v>52NMONTHLYANON-REPRESENTED STATE EMPLOYEES</v>
          </cell>
          <cell r="F3890" t="str">
            <v>52N</v>
          </cell>
          <cell r="G3890" t="str">
            <v>Monthly</v>
          </cell>
          <cell r="H3890" t="str">
            <v>A</v>
          </cell>
          <cell r="I3890">
            <v>3791</v>
          </cell>
          <cell r="J3890" t="str">
            <v>Non-Represented State Employees</v>
          </cell>
          <cell r="K3890" t="str">
            <v>52N - per DOP website</v>
          </cell>
          <cell r="L3890">
            <v>41456</v>
          </cell>
          <cell r="M3890">
            <v>14958</v>
          </cell>
          <cell r="N3890" t="b">
            <v>1</v>
          </cell>
          <cell r="O3890">
            <v>3791</v>
          </cell>
        </row>
        <row r="3891">
          <cell r="E3891" t="str">
            <v>52NMONTHLYASERVICE EMPLOYEES INTERNATIONAL UNION DISTRICT 1199 NW</v>
          </cell>
          <cell r="F3891" t="str">
            <v>52N</v>
          </cell>
          <cell r="G3891" t="str">
            <v>Monthly</v>
          </cell>
          <cell r="H3891" t="str">
            <v>A</v>
          </cell>
          <cell r="I3891">
            <v>3791</v>
          </cell>
          <cell r="J3891" t="str">
            <v>Service Employees International Union District 1199 NW</v>
          </cell>
          <cell r="K3891" t="str">
            <v>52N1 - per DOP website</v>
          </cell>
          <cell r="L3891">
            <v>41456</v>
          </cell>
          <cell r="M3891">
            <v>16890</v>
          </cell>
          <cell r="N3891" t="b">
            <v>1</v>
          </cell>
          <cell r="O3891">
            <v>3791</v>
          </cell>
        </row>
        <row r="3892">
          <cell r="E3892" t="str">
            <v>52NMONTHLYATEAMSTERS LOCAL UNION NUMBER 117</v>
          </cell>
          <cell r="F3892" t="str">
            <v>52N</v>
          </cell>
          <cell r="G3892" t="str">
            <v>Monthly</v>
          </cell>
          <cell r="H3892" t="str">
            <v>A</v>
          </cell>
          <cell r="I3892">
            <v>3840</v>
          </cell>
          <cell r="J3892" t="str">
            <v>Teamsters Local Union Number 117</v>
          </cell>
          <cell r="K3892" t="str">
            <v>52N2 - per DOP website</v>
          </cell>
          <cell r="L3892">
            <v>41456</v>
          </cell>
          <cell r="M3892">
            <v>22686</v>
          </cell>
          <cell r="N3892" t="b">
            <v>1</v>
          </cell>
          <cell r="O3892">
            <v>3840</v>
          </cell>
        </row>
        <row r="3893">
          <cell r="E3893" t="str">
            <v>52NMONTHLYAWASHINGTON FEDERATION OF STATE EMPLOYEES</v>
          </cell>
          <cell r="F3893" t="str">
            <v>52N</v>
          </cell>
          <cell r="G3893" t="str">
            <v>Monthly</v>
          </cell>
          <cell r="H3893" t="str">
            <v>A</v>
          </cell>
          <cell r="I3893">
            <v>3791</v>
          </cell>
          <cell r="J3893" t="str">
            <v>Washington Federation of State Employees</v>
          </cell>
          <cell r="K3893" t="str">
            <v>52N1 - per DOP website</v>
          </cell>
          <cell r="L3893">
            <v>41456</v>
          </cell>
          <cell r="M3893">
            <v>18822</v>
          </cell>
          <cell r="N3893" t="b">
            <v>1</v>
          </cell>
          <cell r="O3893">
            <v>3791</v>
          </cell>
        </row>
        <row r="3894">
          <cell r="E3894" t="str">
            <v>52NMONTHLYBCOALITION</v>
          </cell>
          <cell r="F3894" t="str">
            <v>52N</v>
          </cell>
          <cell r="G3894" t="str">
            <v>Monthly</v>
          </cell>
          <cell r="H3894" t="str">
            <v>B</v>
          </cell>
          <cell r="I3894">
            <v>3881</v>
          </cell>
          <cell r="J3894" t="str">
            <v>Coalition</v>
          </cell>
          <cell r="K3894" t="str">
            <v>52N1 - per DOP website</v>
          </cell>
          <cell r="L3894">
            <v>41456</v>
          </cell>
          <cell r="M3894">
            <v>20755</v>
          </cell>
          <cell r="N3894" t="b">
            <v>1</v>
          </cell>
          <cell r="O3894">
            <v>3881</v>
          </cell>
        </row>
        <row r="3895">
          <cell r="E3895" t="str">
            <v>52NMONTHLYBNON-REPRESENTED STATE EMPLOYEES</v>
          </cell>
          <cell r="F3895" t="str">
            <v>52N</v>
          </cell>
          <cell r="G3895" t="str">
            <v>Monthly</v>
          </cell>
          <cell r="H3895" t="str">
            <v>B</v>
          </cell>
          <cell r="I3895">
            <v>3881</v>
          </cell>
          <cell r="J3895" t="str">
            <v>Non-Represented State Employees</v>
          </cell>
          <cell r="K3895" t="str">
            <v>52N - per DOP website</v>
          </cell>
          <cell r="L3895">
            <v>41456</v>
          </cell>
          <cell r="M3895">
            <v>14959</v>
          </cell>
          <cell r="N3895" t="b">
            <v>1</v>
          </cell>
          <cell r="O3895">
            <v>3881</v>
          </cell>
        </row>
        <row r="3896">
          <cell r="E3896" t="str">
            <v>52NMONTHLYBSERVICE EMPLOYEES INTERNATIONAL UNION DISTRICT 1199 NW</v>
          </cell>
          <cell r="F3896" t="str">
            <v>52N</v>
          </cell>
          <cell r="G3896" t="str">
            <v>Monthly</v>
          </cell>
          <cell r="H3896" t="str">
            <v>B</v>
          </cell>
          <cell r="I3896">
            <v>3881</v>
          </cell>
          <cell r="J3896" t="str">
            <v>Service Employees International Union District 1199 NW</v>
          </cell>
          <cell r="K3896" t="str">
            <v>52N1 - per DOP website</v>
          </cell>
          <cell r="L3896">
            <v>41456</v>
          </cell>
          <cell r="M3896">
            <v>16891</v>
          </cell>
          <cell r="N3896" t="b">
            <v>1</v>
          </cell>
          <cell r="O3896">
            <v>3881</v>
          </cell>
        </row>
        <row r="3897">
          <cell r="E3897" t="str">
            <v>52NMONTHLYBTEAMSTERS LOCAL UNION NUMBER 117</v>
          </cell>
          <cell r="F3897" t="str">
            <v>52N</v>
          </cell>
          <cell r="G3897" t="str">
            <v>Monthly</v>
          </cell>
          <cell r="H3897" t="str">
            <v>B</v>
          </cell>
          <cell r="I3897">
            <v>3930</v>
          </cell>
          <cell r="J3897" t="str">
            <v>Teamsters Local Union Number 117</v>
          </cell>
          <cell r="K3897" t="str">
            <v>52N2 - per DOP website</v>
          </cell>
          <cell r="L3897">
            <v>41456</v>
          </cell>
          <cell r="M3897">
            <v>22687</v>
          </cell>
          <cell r="N3897" t="b">
            <v>1</v>
          </cell>
          <cell r="O3897">
            <v>3930</v>
          </cell>
        </row>
        <row r="3898">
          <cell r="E3898" t="str">
            <v>52NMONTHLYBWASHINGTON FEDERATION OF STATE EMPLOYEES</v>
          </cell>
          <cell r="F3898" t="str">
            <v>52N</v>
          </cell>
          <cell r="G3898" t="str">
            <v>Monthly</v>
          </cell>
          <cell r="H3898" t="str">
            <v>B</v>
          </cell>
          <cell r="I3898">
            <v>3881</v>
          </cell>
          <cell r="J3898" t="str">
            <v>Washington Federation of State Employees</v>
          </cell>
          <cell r="K3898" t="str">
            <v>52N1 - per DOP website</v>
          </cell>
          <cell r="L3898">
            <v>41456</v>
          </cell>
          <cell r="M3898">
            <v>18823</v>
          </cell>
          <cell r="N3898" t="b">
            <v>1</v>
          </cell>
          <cell r="O3898">
            <v>3881</v>
          </cell>
        </row>
        <row r="3899">
          <cell r="E3899" t="str">
            <v>52NMONTHLYCCOALITION</v>
          </cell>
          <cell r="F3899" t="str">
            <v>52N</v>
          </cell>
          <cell r="G3899" t="str">
            <v>Monthly</v>
          </cell>
          <cell r="H3899" t="str">
            <v>C</v>
          </cell>
          <cell r="I3899">
            <v>3979</v>
          </cell>
          <cell r="J3899" t="str">
            <v>Coalition</v>
          </cell>
          <cell r="K3899" t="str">
            <v>52N1 - per DOP website</v>
          </cell>
          <cell r="L3899">
            <v>41456</v>
          </cell>
          <cell r="M3899">
            <v>20756</v>
          </cell>
          <cell r="N3899" t="b">
            <v>1</v>
          </cell>
          <cell r="O3899">
            <v>3979</v>
          </cell>
        </row>
        <row r="3900">
          <cell r="E3900" t="str">
            <v>52NMONTHLYCNON-REPRESENTED STATE EMPLOYEES</v>
          </cell>
          <cell r="F3900" t="str">
            <v>52N</v>
          </cell>
          <cell r="G3900" t="str">
            <v>Monthly</v>
          </cell>
          <cell r="H3900" t="str">
            <v>C</v>
          </cell>
          <cell r="I3900">
            <v>3979</v>
          </cell>
          <cell r="J3900" t="str">
            <v>Non-Represented State Employees</v>
          </cell>
          <cell r="K3900" t="str">
            <v>52N - per DOP website</v>
          </cell>
          <cell r="L3900">
            <v>41456</v>
          </cell>
          <cell r="M3900">
            <v>14960</v>
          </cell>
          <cell r="N3900" t="b">
            <v>1</v>
          </cell>
          <cell r="O3900">
            <v>3979</v>
          </cell>
        </row>
        <row r="3901">
          <cell r="E3901" t="str">
            <v>52NMONTHLYCSERVICE EMPLOYEES INTERNATIONAL UNION DISTRICT 1199 NW</v>
          </cell>
          <cell r="F3901" t="str">
            <v>52N</v>
          </cell>
          <cell r="G3901" t="str">
            <v>Monthly</v>
          </cell>
          <cell r="H3901" t="str">
            <v>C</v>
          </cell>
          <cell r="I3901">
            <v>3979</v>
          </cell>
          <cell r="J3901" t="str">
            <v>Service Employees International Union District 1199 NW</v>
          </cell>
          <cell r="K3901" t="str">
            <v>52N1 - per DOP website</v>
          </cell>
          <cell r="L3901">
            <v>41456</v>
          </cell>
          <cell r="M3901">
            <v>16892</v>
          </cell>
          <cell r="N3901" t="b">
            <v>1</v>
          </cell>
          <cell r="O3901">
            <v>3979</v>
          </cell>
        </row>
        <row r="3902">
          <cell r="E3902" t="str">
            <v>52NMONTHLYCTEAMSTERS LOCAL UNION NUMBER 117</v>
          </cell>
          <cell r="F3902" t="str">
            <v>52N</v>
          </cell>
          <cell r="G3902" t="str">
            <v>Monthly</v>
          </cell>
          <cell r="H3902" t="str">
            <v>C</v>
          </cell>
          <cell r="I3902">
            <v>4029</v>
          </cell>
          <cell r="J3902" t="str">
            <v>Teamsters Local Union Number 117</v>
          </cell>
          <cell r="K3902" t="str">
            <v>52N2 - per DOP website</v>
          </cell>
          <cell r="L3902">
            <v>41456</v>
          </cell>
          <cell r="M3902">
            <v>22688</v>
          </cell>
          <cell r="N3902" t="b">
            <v>1</v>
          </cell>
          <cell r="O3902">
            <v>4029</v>
          </cell>
        </row>
        <row r="3903">
          <cell r="E3903" t="str">
            <v>52NMONTHLYCWASHINGTON FEDERATION OF STATE EMPLOYEES</v>
          </cell>
          <cell r="F3903" t="str">
            <v>52N</v>
          </cell>
          <cell r="G3903" t="str">
            <v>Monthly</v>
          </cell>
          <cell r="H3903" t="str">
            <v>C</v>
          </cell>
          <cell r="I3903">
            <v>3979</v>
          </cell>
          <cell r="J3903" t="str">
            <v>Washington Federation of State Employees</v>
          </cell>
          <cell r="K3903" t="str">
            <v>52N1 - per DOP website</v>
          </cell>
          <cell r="L3903">
            <v>41456</v>
          </cell>
          <cell r="M3903">
            <v>18824</v>
          </cell>
          <cell r="N3903" t="b">
            <v>1</v>
          </cell>
          <cell r="O3903">
            <v>3979</v>
          </cell>
        </row>
        <row r="3904">
          <cell r="E3904" t="str">
            <v>52NMONTHLYDCOALITION</v>
          </cell>
          <cell r="F3904" t="str">
            <v>52N</v>
          </cell>
          <cell r="G3904" t="str">
            <v>Monthly</v>
          </cell>
          <cell r="H3904" t="str">
            <v>D</v>
          </cell>
          <cell r="I3904">
            <v>4079</v>
          </cell>
          <cell r="J3904" t="str">
            <v>Coalition</v>
          </cell>
          <cell r="K3904" t="str">
            <v>52N1 - per DOP website</v>
          </cell>
          <cell r="L3904">
            <v>41456</v>
          </cell>
          <cell r="M3904">
            <v>20757</v>
          </cell>
          <cell r="N3904" t="b">
            <v>1</v>
          </cell>
          <cell r="O3904">
            <v>4079</v>
          </cell>
        </row>
        <row r="3905">
          <cell r="E3905" t="str">
            <v>52NMONTHLYDNON-REPRESENTED STATE EMPLOYEES</v>
          </cell>
          <cell r="F3905" t="str">
            <v>52N</v>
          </cell>
          <cell r="G3905" t="str">
            <v>Monthly</v>
          </cell>
          <cell r="H3905" t="str">
            <v>D</v>
          </cell>
          <cell r="I3905">
            <v>4079</v>
          </cell>
          <cell r="J3905" t="str">
            <v>Non-Represented State Employees</v>
          </cell>
          <cell r="K3905" t="str">
            <v>52N - per DOP website</v>
          </cell>
          <cell r="L3905">
            <v>41456</v>
          </cell>
          <cell r="M3905">
            <v>14961</v>
          </cell>
          <cell r="N3905" t="b">
            <v>1</v>
          </cell>
          <cell r="O3905">
            <v>4079</v>
          </cell>
        </row>
        <row r="3906">
          <cell r="E3906" t="str">
            <v>52NMONTHLYDSERVICE EMPLOYEES INTERNATIONAL UNION DISTRICT 1199 NW</v>
          </cell>
          <cell r="F3906" t="str">
            <v>52N</v>
          </cell>
          <cell r="G3906" t="str">
            <v>Monthly</v>
          </cell>
          <cell r="H3906" t="str">
            <v>D</v>
          </cell>
          <cell r="I3906">
            <v>4079</v>
          </cell>
          <cell r="J3906" t="str">
            <v>Service Employees International Union District 1199 NW</v>
          </cell>
          <cell r="K3906" t="str">
            <v>52N1 - per DOP website</v>
          </cell>
          <cell r="L3906">
            <v>41456</v>
          </cell>
          <cell r="M3906">
            <v>16893</v>
          </cell>
          <cell r="N3906" t="b">
            <v>1</v>
          </cell>
          <cell r="O3906">
            <v>4079</v>
          </cell>
        </row>
        <row r="3907">
          <cell r="E3907" t="str">
            <v>52NMONTHLYDTEAMSTERS LOCAL UNION NUMBER 117</v>
          </cell>
          <cell r="F3907" t="str">
            <v>52N</v>
          </cell>
          <cell r="G3907" t="str">
            <v>Monthly</v>
          </cell>
          <cell r="H3907" t="str">
            <v>D</v>
          </cell>
          <cell r="I3907">
            <v>4132</v>
          </cell>
          <cell r="J3907" t="str">
            <v>Teamsters Local Union Number 117</v>
          </cell>
          <cell r="K3907" t="str">
            <v>52N2 - per DOP website</v>
          </cell>
          <cell r="L3907">
            <v>41456</v>
          </cell>
          <cell r="M3907">
            <v>22689</v>
          </cell>
          <cell r="N3907" t="b">
            <v>1</v>
          </cell>
          <cell r="O3907">
            <v>4132</v>
          </cell>
        </row>
        <row r="3908">
          <cell r="E3908" t="str">
            <v>52NMONTHLYDWASHINGTON FEDERATION OF STATE EMPLOYEES</v>
          </cell>
          <cell r="F3908" t="str">
            <v>52N</v>
          </cell>
          <cell r="G3908" t="str">
            <v>Monthly</v>
          </cell>
          <cell r="H3908" t="str">
            <v>D</v>
          </cell>
          <cell r="I3908">
            <v>4079</v>
          </cell>
          <cell r="J3908" t="str">
            <v>Washington Federation of State Employees</v>
          </cell>
          <cell r="K3908" t="str">
            <v>52N1 - per DOP website</v>
          </cell>
          <cell r="L3908">
            <v>41456</v>
          </cell>
          <cell r="M3908">
            <v>18825</v>
          </cell>
          <cell r="N3908" t="b">
            <v>1</v>
          </cell>
          <cell r="O3908">
            <v>4079</v>
          </cell>
        </row>
        <row r="3909">
          <cell r="E3909" t="str">
            <v>52NMONTHLYECOALITION</v>
          </cell>
          <cell r="F3909" t="str">
            <v>52N</v>
          </cell>
          <cell r="G3909" t="str">
            <v>Monthly</v>
          </cell>
          <cell r="H3909" t="str">
            <v>E</v>
          </cell>
          <cell r="I3909">
            <v>4182</v>
          </cell>
          <cell r="J3909" t="str">
            <v>Coalition</v>
          </cell>
          <cell r="K3909" t="str">
            <v>52N1 - per DOP website</v>
          </cell>
          <cell r="L3909">
            <v>41456</v>
          </cell>
          <cell r="M3909">
            <v>20758</v>
          </cell>
          <cell r="N3909" t="b">
            <v>1</v>
          </cell>
          <cell r="O3909">
            <v>4182</v>
          </cell>
        </row>
        <row r="3910">
          <cell r="E3910" t="str">
            <v>52NMONTHLYENON-REPRESENTED STATE EMPLOYEES</v>
          </cell>
          <cell r="F3910" t="str">
            <v>52N</v>
          </cell>
          <cell r="G3910" t="str">
            <v>Monthly</v>
          </cell>
          <cell r="H3910" t="str">
            <v>E</v>
          </cell>
          <cell r="I3910">
            <v>4182</v>
          </cell>
          <cell r="J3910" t="str">
            <v>Non-Represented State Employees</v>
          </cell>
          <cell r="K3910" t="str">
            <v>52N - per DOP website</v>
          </cell>
          <cell r="L3910">
            <v>41456</v>
          </cell>
          <cell r="M3910">
            <v>14962</v>
          </cell>
          <cell r="N3910" t="b">
            <v>1</v>
          </cell>
          <cell r="O3910">
            <v>4182</v>
          </cell>
        </row>
        <row r="3911">
          <cell r="E3911" t="str">
            <v>52NMONTHLYESERVICE EMPLOYEES INTERNATIONAL UNION DISTRICT 1199 NW</v>
          </cell>
          <cell r="F3911" t="str">
            <v>52N</v>
          </cell>
          <cell r="G3911" t="str">
            <v>Monthly</v>
          </cell>
          <cell r="H3911" t="str">
            <v>E</v>
          </cell>
          <cell r="I3911">
            <v>4182</v>
          </cell>
          <cell r="J3911" t="str">
            <v>Service Employees International Union District 1199 NW</v>
          </cell>
          <cell r="K3911" t="str">
            <v>52N1 - per DOP website</v>
          </cell>
          <cell r="L3911">
            <v>41456</v>
          </cell>
          <cell r="M3911">
            <v>16894</v>
          </cell>
          <cell r="N3911" t="b">
            <v>1</v>
          </cell>
          <cell r="O3911">
            <v>4182</v>
          </cell>
        </row>
        <row r="3912">
          <cell r="E3912" t="str">
            <v>52NMONTHLYETEAMSTERS LOCAL UNION NUMBER 117</v>
          </cell>
          <cell r="F3912" t="str">
            <v>52N</v>
          </cell>
          <cell r="G3912" t="str">
            <v>Monthly</v>
          </cell>
          <cell r="H3912" t="str">
            <v>E</v>
          </cell>
          <cell r="I3912">
            <v>4235</v>
          </cell>
          <cell r="J3912" t="str">
            <v>Teamsters Local Union Number 117</v>
          </cell>
          <cell r="K3912" t="str">
            <v>52N2 - per DOP website</v>
          </cell>
          <cell r="L3912">
            <v>41456</v>
          </cell>
          <cell r="M3912">
            <v>22690</v>
          </cell>
          <cell r="N3912" t="b">
            <v>1</v>
          </cell>
          <cell r="O3912">
            <v>4235</v>
          </cell>
        </row>
        <row r="3913">
          <cell r="E3913" t="str">
            <v>52NMONTHLYEWASHINGTON FEDERATION OF STATE EMPLOYEES</v>
          </cell>
          <cell r="F3913" t="str">
            <v>52N</v>
          </cell>
          <cell r="G3913" t="str">
            <v>Monthly</v>
          </cell>
          <cell r="H3913" t="str">
            <v>E</v>
          </cell>
          <cell r="I3913">
            <v>4182</v>
          </cell>
          <cell r="J3913" t="str">
            <v>Washington Federation of State Employees</v>
          </cell>
          <cell r="K3913" t="str">
            <v>52N1 - per DOP website</v>
          </cell>
          <cell r="L3913">
            <v>41456</v>
          </cell>
          <cell r="M3913">
            <v>18826</v>
          </cell>
          <cell r="N3913" t="b">
            <v>1</v>
          </cell>
          <cell r="O3913">
            <v>4182</v>
          </cell>
        </row>
        <row r="3914">
          <cell r="E3914" t="str">
            <v>52NMONTHLYFCOALITION</v>
          </cell>
          <cell r="F3914" t="str">
            <v>52N</v>
          </cell>
          <cell r="G3914" t="str">
            <v>Monthly</v>
          </cell>
          <cell r="H3914" t="str">
            <v>F</v>
          </cell>
          <cell r="I3914">
            <v>4288</v>
          </cell>
          <cell r="J3914" t="str">
            <v>Coalition</v>
          </cell>
          <cell r="K3914" t="str">
            <v>52N1 - per DOP website</v>
          </cell>
          <cell r="L3914">
            <v>41456</v>
          </cell>
          <cell r="M3914">
            <v>20759</v>
          </cell>
          <cell r="N3914" t="b">
            <v>1</v>
          </cell>
          <cell r="O3914">
            <v>4288</v>
          </cell>
        </row>
        <row r="3915">
          <cell r="E3915" t="str">
            <v>52NMONTHLYFNON-REPRESENTED STATE EMPLOYEES</v>
          </cell>
          <cell r="F3915" t="str">
            <v>52N</v>
          </cell>
          <cell r="G3915" t="str">
            <v>Monthly</v>
          </cell>
          <cell r="H3915" t="str">
            <v>F</v>
          </cell>
          <cell r="I3915">
            <v>4288</v>
          </cell>
          <cell r="J3915" t="str">
            <v>Non-Represented State Employees</v>
          </cell>
          <cell r="K3915" t="str">
            <v>52N - per DOP website</v>
          </cell>
          <cell r="L3915">
            <v>41456</v>
          </cell>
          <cell r="M3915">
            <v>14963</v>
          </cell>
          <cell r="N3915" t="b">
            <v>1</v>
          </cell>
          <cell r="O3915">
            <v>4288</v>
          </cell>
        </row>
        <row r="3916">
          <cell r="E3916" t="str">
            <v>52NMONTHLYFSERVICE EMPLOYEES INTERNATIONAL UNION DISTRICT 1199 NW</v>
          </cell>
          <cell r="F3916" t="str">
            <v>52N</v>
          </cell>
          <cell r="G3916" t="str">
            <v>Monthly</v>
          </cell>
          <cell r="H3916" t="str">
            <v>F</v>
          </cell>
          <cell r="I3916">
            <v>4288</v>
          </cell>
          <cell r="J3916" t="str">
            <v>Service Employees International Union District 1199 NW</v>
          </cell>
          <cell r="K3916" t="str">
            <v>52N1 - per DOP website</v>
          </cell>
          <cell r="L3916">
            <v>41456</v>
          </cell>
          <cell r="M3916">
            <v>16895</v>
          </cell>
          <cell r="N3916" t="b">
            <v>1</v>
          </cell>
          <cell r="O3916">
            <v>4288</v>
          </cell>
        </row>
        <row r="3917">
          <cell r="E3917" t="str">
            <v>52NMONTHLYFTEAMSTERS LOCAL UNION NUMBER 117</v>
          </cell>
          <cell r="F3917" t="str">
            <v>52N</v>
          </cell>
          <cell r="G3917" t="str">
            <v>Monthly</v>
          </cell>
          <cell r="H3917" t="str">
            <v>F</v>
          </cell>
          <cell r="I3917">
            <v>4343</v>
          </cell>
          <cell r="J3917" t="str">
            <v>Teamsters Local Union Number 117</v>
          </cell>
          <cell r="K3917" t="str">
            <v>52N2 - per DOP website</v>
          </cell>
          <cell r="L3917">
            <v>41456</v>
          </cell>
          <cell r="M3917">
            <v>22691</v>
          </cell>
          <cell r="N3917" t="b">
            <v>1</v>
          </cell>
          <cell r="O3917">
            <v>4343</v>
          </cell>
        </row>
        <row r="3918">
          <cell r="E3918" t="str">
            <v>52NMONTHLYFWASHINGTON FEDERATION OF STATE EMPLOYEES</v>
          </cell>
          <cell r="F3918" t="str">
            <v>52N</v>
          </cell>
          <cell r="G3918" t="str">
            <v>Monthly</v>
          </cell>
          <cell r="H3918" t="str">
            <v>F</v>
          </cell>
          <cell r="I3918">
            <v>4288</v>
          </cell>
          <cell r="J3918" t="str">
            <v>Washington Federation of State Employees</v>
          </cell>
          <cell r="K3918" t="str">
            <v>52N1 - per DOP website</v>
          </cell>
          <cell r="L3918">
            <v>41456</v>
          </cell>
          <cell r="M3918">
            <v>18827</v>
          </cell>
          <cell r="N3918" t="b">
            <v>1</v>
          </cell>
          <cell r="O3918">
            <v>4288</v>
          </cell>
        </row>
        <row r="3919">
          <cell r="E3919" t="str">
            <v>52NMONTHLYGCOALITION</v>
          </cell>
          <cell r="F3919" t="str">
            <v>52N</v>
          </cell>
          <cell r="G3919" t="str">
            <v>Monthly</v>
          </cell>
          <cell r="H3919" t="str">
            <v>G</v>
          </cell>
          <cell r="I3919">
            <v>4393</v>
          </cell>
          <cell r="J3919" t="str">
            <v>Coalition</v>
          </cell>
          <cell r="K3919" t="str">
            <v>52N1 - per DOP website</v>
          </cell>
          <cell r="L3919">
            <v>41456</v>
          </cell>
          <cell r="M3919">
            <v>20760</v>
          </cell>
          <cell r="N3919" t="b">
            <v>1</v>
          </cell>
          <cell r="O3919">
            <v>4393</v>
          </cell>
        </row>
        <row r="3920">
          <cell r="E3920" t="str">
            <v>52NMONTHLYGNON-REPRESENTED STATE EMPLOYEES</v>
          </cell>
          <cell r="F3920" t="str">
            <v>52N</v>
          </cell>
          <cell r="G3920" t="str">
            <v>Monthly</v>
          </cell>
          <cell r="H3920" t="str">
            <v>G</v>
          </cell>
          <cell r="I3920">
            <v>4393</v>
          </cell>
          <cell r="J3920" t="str">
            <v>Non-Represented State Employees</v>
          </cell>
          <cell r="K3920" t="str">
            <v>52N - per DOP website</v>
          </cell>
          <cell r="L3920">
            <v>41456</v>
          </cell>
          <cell r="M3920">
            <v>14964</v>
          </cell>
          <cell r="N3920" t="b">
            <v>1</v>
          </cell>
          <cell r="O3920">
            <v>4393</v>
          </cell>
        </row>
        <row r="3921">
          <cell r="E3921" t="str">
            <v>52NMONTHLYGSERVICE EMPLOYEES INTERNATIONAL UNION DISTRICT 1199 NW</v>
          </cell>
          <cell r="F3921" t="str">
            <v>52N</v>
          </cell>
          <cell r="G3921" t="str">
            <v>Monthly</v>
          </cell>
          <cell r="H3921" t="str">
            <v>G</v>
          </cell>
          <cell r="I3921">
            <v>4393</v>
          </cell>
          <cell r="J3921" t="str">
            <v>Service Employees International Union District 1199 NW</v>
          </cell>
          <cell r="K3921" t="str">
            <v>52N1 - per DOP website</v>
          </cell>
          <cell r="L3921">
            <v>41456</v>
          </cell>
          <cell r="M3921">
            <v>16896</v>
          </cell>
          <cell r="N3921" t="b">
            <v>1</v>
          </cell>
          <cell r="O3921">
            <v>4393</v>
          </cell>
        </row>
        <row r="3922">
          <cell r="E3922" t="str">
            <v>52NMONTHLYGTEAMSTERS LOCAL UNION NUMBER 117</v>
          </cell>
          <cell r="F3922" t="str">
            <v>52N</v>
          </cell>
          <cell r="G3922" t="str">
            <v>Monthly</v>
          </cell>
          <cell r="H3922" t="str">
            <v>G</v>
          </cell>
          <cell r="I3922">
            <v>4448</v>
          </cell>
          <cell r="J3922" t="str">
            <v>Teamsters Local Union Number 117</v>
          </cell>
          <cell r="K3922" t="str">
            <v>52N2 - per DOP website</v>
          </cell>
          <cell r="L3922">
            <v>41456</v>
          </cell>
          <cell r="M3922">
            <v>22692</v>
          </cell>
          <cell r="N3922" t="b">
            <v>1</v>
          </cell>
          <cell r="O3922">
            <v>4448</v>
          </cell>
        </row>
        <row r="3923">
          <cell r="E3923" t="str">
            <v>52NMONTHLYGWASHINGTON FEDERATION OF STATE EMPLOYEES</v>
          </cell>
          <cell r="F3923" t="str">
            <v>52N</v>
          </cell>
          <cell r="G3923" t="str">
            <v>Monthly</v>
          </cell>
          <cell r="H3923" t="str">
            <v>G</v>
          </cell>
          <cell r="I3923">
            <v>4393</v>
          </cell>
          <cell r="J3923" t="str">
            <v>Washington Federation of State Employees</v>
          </cell>
          <cell r="K3923" t="str">
            <v>52N1 - per DOP website</v>
          </cell>
          <cell r="L3923">
            <v>41456</v>
          </cell>
          <cell r="M3923">
            <v>18828</v>
          </cell>
          <cell r="N3923" t="b">
            <v>1</v>
          </cell>
          <cell r="O3923">
            <v>4393</v>
          </cell>
        </row>
        <row r="3924">
          <cell r="E3924" t="str">
            <v>52NMONTHLYHCOALITION</v>
          </cell>
          <cell r="F3924" t="str">
            <v>52N</v>
          </cell>
          <cell r="G3924" t="str">
            <v>Monthly</v>
          </cell>
          <cell r="H3924" t="str">
            <v>H</v>
          </cell>
          <cell r="I3924">
            <v>4503</v>
          </cell>
          <cell r="J3924" t="str">
            <v>Coalition</v>
          </cell>
          <cell r="K3924" t="str">
            <v>52N1 - per DOP website</v>
          </cell>
          <cell r="L3924">
            <v>41456</v>
          </cell>
          <cell r="M3924">
            <v>20761</v>
          </cell>
          <cell r="N3924" t="b">
            <v>1</v>
          </cell>
          <cell r="O3924">
            <v>4503</v>
          </cell>
        </row>
        <row r="3925">
          <cell r="E3925" t="str">
            <v>52NMONTHLYHNON-REPRESENTED STATE EMPLOYEES</v>
          </cell>
          <cell r="F3925" t="str">
            <v>52N</v>
          </cell>
          <cell r="G3925" t="str">
            <v>Monthly</v>
          </cell>
          <cell r="H3925" t="str">
            <v>H</v>
          </cell>
          <cell r="I3925">
            <v>4503</v>
          </cell>
          <cell r="J3925" t="str">
            <v>Non-Represented State Employees</v>
          </cell>
          <cell r="K3925" t="str">
            <v>52N - per DOP website</v>
          </cell>
          <cell r="L3925">
            <v>41456</v>
          </cell>
          <cell r="M3925">
            <v>14965</v>
          </cell>
          <cell r="N3925" t="b">
            <v>1</v>
          </cell>
          <cell r="O3925">
            <v>4503</v>
          </cell>
        </row>
        <row r="3926">
          <cell r="E3926" t="str">
            <v>52NMONTHLYHSERVICE EMPLOYEES INTERNATIONAL UNION DISTRICT 1199 NW</v>
          </cell>
          <cell r="F3926" t="str">
            <v>52N</v>
          </cell>
          <cell r="G3926" t="str">
            <v>Monthly</v>
          </cell>
          <cell r="H3926" t="str">
            <v>H</v>
          </cell>
          <cell r="I3926">
            <v>4503</v>
          </cell>
          <cell r="J3926" t="str">
            <v>Service Employees International Union District 1199 NW</v>
          </cell>
          <cell r="K3926" t="str">
            <v>52N1 - per DOP website</v>
          </cell>
          <cell r="L3926">
            <v>41456</v>
          </cell>
          <cell r="M3926">
            <v>16897</v>
          </cell>
          <cell r="N3926" t="b">
            <v>1</v>
          </cell>
          <cell r="O3926">
            <v>4503</v>
          </cell>
        </row>
        <row r="3927">
          <cell r="E3927" t="str">
            <v>52NMONTHLYHTEAMSTERS LOCAL UNION NUMBER 117</v>
          </cell>
          <cell r="F3927" t="str">
            <v>52N</v>
          </cell>
          <cell r="G3927" t="str">
            <v>Monthly</v>
          </cell>
          <cell r="H3927" t="str">
            <v>H</v>
          </cell>
          <cell r="I3927">
            <v>4561</v>
          </cell>
          <cell r="J3927" t="str">
            <v>Teamsters Local Union Number 117</v>
          </cell>
          <cell r="K3927" t="str">
            <v>52N2 - per DOP website</v>
          </cell>
          <cell r="L3927">
            <v>41456</v>
          </cell>
          <cell r="M3927">
            <v>22693</v>
          </cell>
          <cell r="N3927" t="b">
            <v>1</v>
          </cell>
          <cell r="O3927">
            <v>4561</v>
          </cell>
        </row>
        <row r="3928">
          <cell r="E3928" t="str">
            <v>52NMONTHLYHWASHINGTON FEDERATION OF STATE EMPLOYEES</v>
          </cell>
          <cell r="F3928" t="str">
            <v>52N</v>
          </cell>
          <cell r="G3928" t="str">
            <v>Monthly</v>
          </cell>
          <cell r="H3928" t="str">
            <v>H</v>
          </cell>
          <cell r="I3928">
            <v>4503</v>
          </cell>
          <cell r="J3928" t="str">
            <v>Washington Federation of State Employees</v>
          </cell>
          <cell r="K3928" t="str">
            <v>52N1 - per DOP website</v>
          </cell>
          <cell r="L3928">
            <v>41456</v>
          </cell>
          <cell r="M3928">
            <v>18829</v>
          </cell>
          <cell r="N3928" t="b">
            <v>1</v>
          </cell>
          <cell r="O3928">
            <v>4503</v>
          </cell>
        </row>
        <row r="3929">
          <cell r="E3929" t="str">
            <v>52NMONTHLYICOALITION</v>
          </cell>
          <cell r="F3929" t="str">
            <v>52N</v>
          </cell>
          <cell r="G3929" t="str">
            <v>Monthly</v>
          </cell>
          <cell r="H3929" t="str">
            <v>I</v>
          </cell>
          <cell r="I3929">
            <v>4614</v>
          </cell>
          <cell r="J3929" t="str">
            <v>Coalition</v>
          </cell>
          <cell r="K3929" t="str">
            <v>52N1 - per DOP website</v>
          </cell>
          <cell r="L3929">
            <v>41456</v>
          </cell>
          <cell r="M3929">
            <v>20762</v>
          </cell>
          <cell r="N3929" t="b">
            <v>1</v>
          </cell>
          <cell r="O3929">
            <v>4614</v>
          </cell>
        </row>
        <row r="3930">
          <cell r="E3930" t="str">
            <v>52NMONTHLYINON-REPRESENTED STATE EMPLOYEES</v>
          </cell>
          <cell r="F3930" t="str">
            <v>52N</v>
          </cell>
          <cell r="G3930" t="str">
            <v>Monthly</v>
          </cell>
          <cell r="H3930" t="str">
            <v>I</v>
          </cell>
          <cell r="I3930">
            <v>4614</v>
          </cell>
          <cell r="J3930" t="str">
            <v>Non-Represented State Employees</v>
          </cell>
          <cell r="K3930" t="str">
            <v>52N - per DOP website</v>
          </cell>
          <cell r="L3930">
            <v>41456</v>
          </cell>
          <cell r="M3930">
            <v>14966</v>
          </cell>
          <cell r="N3930" t="b">
            <v>1</v>
          </cell>
          <cell r="O3930">
            <v>4614</v>
          </cell>
        </row>
        <row r="3931">
          <cell r="E3931" t="str">
            <v>52NMONTHLYISERVICE EMPLOYEES INTERNATIONAL UNION DISTRICT 1199 NW</v>
          </cell>
          <cell r="F3931" t="str">
            <v>52N</v>
          </cell>
          <cell r="G3931" t="str">
            <v>Monthly</v>
          </cell>
          <cell r="H3931" t="str">
            <v>I</v>
          </cell>
          <cell r="I3931">
            <v>4614</v>
          </cell>
          <cell r="J3931" t="str">
            <v>Service Employees International Union District 1199 NW</v>
          </cell>
          <cell r="K3931" t="str">
            <v>52N1 - per DOP website</v>
          </cell>
          <cell r="L3931">
            <v>41456</v>
          </cell>
          <cell r="M3931">
            <v>16898</v>
          </cell>
          <cell r="N3931" t="b">
            <v>1</v>
          </cell>
          <cell r="O3931">
            <v>4614</v>
          </cell>
        </row>
        <row r="3932">
          <cell r="E3932" t="str">
            <v>52NMONTHLYITEAMSTERS LOCAL UNION NUMBER 117</v>
          </cell>
          <cell r="F3932" t="str">
            <v>52N</v>
          </cell>
          <cell r="G3932" t="str">
            <v>Monthly</v>
          </cell>
          <cell r="H3932" t="str">
            <v>I</v>
          </cell>
          <cell r="I3932">
            <v>4674</v>
          </cell>
          <cell r="J3932" t="str">
            <v>Teamsters Local Union Number 117</v>
          </cell>
          <cell r="K3932" t="str">
            <v>52N2 - per DOP website</v>
          </cell>
          <cell r="L3932">
            <v>41456</v>
          </cell>
          <cell r="M3932">
            <v>22694</v>
          </cell>
          <cell r="N3932" t="b">
            <v>1</v>
          </cell>
          <cell r="O3932">
            <v>4674</v>
          </cell>
        </row>
        <row r="3933">
          <cell r="E3933" t="str">
            <v>52NMONTHLYIWASHINGTON FEDERATION OF STATE EMPLOYEES</v>
          </cell>
          <cell r="F3933" t="str">
            <v>52N</v>
          </cell>
          <cell r="G3933" t="str">
            <v>Monthly</v>
          </cell>
          <cell r="H3933" t="str">
            <v>I</v>
          </cell>
          <cell r="I3933">
            <v>4614</v>
          </cell>
          <cell r="J3933" t="str">
            <v>Washington Federation of State Employees</v>
          </cell>
          <cell r="K3933" t="str">
            <v>52N1 - per DOP website</v>
          </cell>
          <cell r="L3933">
            <v>41456</v>
          </cell>
          <cell r="M3933">
            <v>18830</v>
          </cell>
          <cell r="N3933" t="b">
            <v>1</v>
          </cell>
          <cell r="O3933">
            <v>4614</v>
          </cell>
        </row>
        <row r="3934">
          <cell r="E3934" t="str">
            <v>52NMONTHLYJCOALITION</v>
          </cell>
          <cell r="F3934" t="str">
            <v>52N</v>
          </cell>
          <cell r="G3934" t="str">
            <v>Monthly</v>
          </cell>
          <cell r="H3934" t="str">
            <v>J</v>
          </cell>
          <cell r="I3934">
            <v>4734</v>
          </cell>
          <cell r="J3934" t="str">
            <v>Coalition</v>
          </cell>
          <cell r="K3934" t="str">
            <v>52N1 - per DOP website</v>
          </cell>
          <cell r="L3934">
            <v>41456</v>
          </cell>
          <cell r="M3934">
            <v>20763</v>
          </cell>
          <cell r="N3934" t="b">
            <v>1</v>
          </cell>
          <cell r="O3934">
            <v>4734</v>
          </cell>
        </row>
        <row r="3935">
          <cell r="E3935" t="str">
            <v>52NMONTHLYJNON-REPRESENTED STATE EMPLOYEES</v>
          </cell>
          <cell r="F3935" t="str">
            <v>52N</v>
          </cell>
          <cell r="G3935" t="str">
            <v>Monthly</v>
          </cell>
          <cell r="H3935" t="str">
            <v>J</v>
          </cell>
          <cell r="I3935">
            <v>4734</v>
          </cell>
          <cell r="J3935" t="str">
            <v>Non-Represented State Employees</v>
          </cell>
          <cell r="K3935" t="str">
            <v>52N - per DOP website</v>
          </cell>
          <cell r="L3935">
            <v>41456</v>
          </cell>
          <cell r="M3935">
            <v>14967</v>
          </cell>
          <cell r="N3935" t="b">
            <v>1</v>
          </cell>
          <cell r="O3935">
            <v>4734</v>
          </cell>
        </row>
        <row r="3936">
          <cell r="E3936" t="str">
            <v>52NMONTHLYJSERVICE EMPLOYEES INTERNATIONAL UNION DISTRICT 1199 NW</v>
          </cell>
          <cell r="F3936" t="str">
            <v>52N</v>
          </cell>
          <cell r="G3936" t="str">
            <v>Monthly</v>
          </cell>
          <cell r="H3936" t="str">
            <v>J</v>
          </cell>
          <cell r="I3936">
            <v>4734</v>
          </cell>
          <cell r="J3936" t="str">
            <v>Service Employees International Union District 1199 NW</v>
          </cell>
          <cell r="K3936" t="str">
            <v>52N1 - per DOP website</v>
          </cell>
          <cell r="L3936">
            <v>41456</v>
          </cell>
          <cell r="M3936">
            <v>16899</v>
          </cell>
          <cell r="N3936" t="b">
            <v>1</v>
          </cell>
          <cell r="O3936">
            <v>4734</v>
          </cell>
        </row>
        <row r="3937">
          <cell r="E3937" t="str">
            <v>52NMONTHLYJTEAMSTERS LOCAL UNION NUMBER 117</v>
          </cell>
          <cell r="F3937" t="str">
            <v>52N</v>
          </cell>
          <cell r="G3937" t="str">
            <v>Monthly</v>
          </cell>
          <cell r="H3937" t="str">
            <v>J</v>
          </cell>
          <cell r="I3937">
            <v>4794</v>
          </cell>
          <cell r="J3937" t="str">
            <v>Teamsters Local Union Number 117</v>
          </cell>
          <cell r="K3937" t="str">
            <v>52N2 - per DOP website</v>
          </cell>
          <cell r="L3937">
            <v>41456</v>
          </cell>
          <cell r="M3937">
            <v>22695</v>
          </cell>
          <cell r="N3937" t="b">
            <v>1</v>
          </cell>
          <cell r="O3937">
            <v>4794</v>
          </cell>
        </row>
        <row r="3938">
          <cell r="E3938" t="str">
            <v>52NMONTHLYJWASHINGTON FEDERATION OF STATE EMPLOYEES</v>
          </cell>
          <cell r="F3938" t="str">
            <v>52N</v>
          </cell>
          <cell r="G3938" t="str">
            <v>Monthly</v>
          </cell>
          <cell r="H3938" t="str">
            <v>J</v>
          </cell>
          <cell r="I3938">
            <v>4734</v>
          </cell>
          <cell r="J3938" t="str">
            <v>Washington Federation of State Employees</v>
          </cell>
          <cell r="K3938" t="str">
            <v>52N1 - per DOP website</v>
          </cell>
          <cell r="L3938">
            <v>41456</v>
          </cell>
          <cell r="M3938">
            <v>18831</v>
          </cell>
          <cell r="N3938" t="b">
            <v>1</v>
          </cell>
          <cell r="O3938">
            <v>4734</v>
          </cell>
        </row>
        <row r="3939">
          <cell r="E3939" t="str">
            <v>52NMONTHLYKCOALITION</v>
          </cell>
          <cell r="F3939" t="str">
            <v>52N</v>
          </cell>
          <cell r="G3939" t="str">
            <v>Monthly</v>
          </cell>
          <cell r="H3939" t="str">
            <v>K</v>
          </cell>
          <cell r="I3939">
            <v>4849</v>
          </cell>
          <cell r="J3939" t="str">
            <v>Coalition</v>
          </cell>
          <cell r="K3939" t="str">
            <v>52N1 - per DOP website</v>
          </cell>
          <cell r="L3939">
            <v>41456</v>
          </cell>
          <cell r="M3939">
            <v>20764</v>
          </cell>
          <cell r="N3939" t="b">
            <v>1</v>
          </cell>
          <cell r="O3939">
            <v>4849</v>
          </cell>
        </row>
        <row r="3940">
          <cell r="E3940" t="str">
            <v>52NMONTHLYKNON-REPRESENTED STATE EMPLOYEES</v>
          </cell>
          <cell r="F3940" t="str">
            <v>52N</v>
          </cell>
          <cell r="G3940" t="str">
            <v>Monthly</v>
          </cell>
          <cell r="H3940" t="str">
            <v>K</v>
          </cell>
          <cell r="I3940">
            <v>4849</v>
          </cell>
          <cell r="J3940" t="str">
            <v>Non-Represented State Employees</v>
          </cell>
          <cell r="K3940" t="str">
            <v>52N - per DOP website</v>
          </cell>
          <cell r="L3940">
            <v>41456</v>
          </cell>
          <cell r="M3940">
            <v>14968</v>
          </cell>
          <cell r="N3940" t="b">
            <v>1</v>
          </cell>
          <cell r="O3940">
            <v>4849</v>
          </cell>
        </row>
        <row r="3941">
          <cell r="E3941" t="str">
            <v>52NMONTHLYKSERVICE EMPLOYEES INTERNATIONAL UNION DISTRICT 1199 NW</v>
          </cell>
          <cell r="F3941" t="str">
            <v>52N</v>
          </cell>
          <cell r="G3941" t="str">
            <v>Monthly</v>
          </cell>
          <cell r="H3941" t="str">
            <v>K</v>
          </cell>
          <cell r="I3941">
            <v>4849</v>
          </cell>
          <cell r="J3941" t="str">
            <v>Service Employees International Union District 1199 NW</v>
          </cell>
          <cell r="K3941" t="str">
            <v>52N1 - per DOP website</v>
          </cell>
          <cell r="L3941">
            <v>41456</v>
          </cell>
          <cell r="M3941">
            <v>16900</v>
          </cell>
          <cell r="N3941" t="b">
            <v>1</v>
          </cell>
          <cell r="O3941">
            <v>4849</v>
          </cell>
        </row>
        <row r="3942">
          <cell r="E3942" t="str">
            <v>52NMONTHLYKTEAMSTERS LOCAL UNION NUMBER 117</v>
          </cell>
          <cell r="F3942" t="str">
            <v>52N</v>
          </cell>
          <cell r="G3942" t="str">
            <v>Monthly</v>
          </cell>
          <cell r="H3942" t="str">
            <v>K</v>
          </cell>
          <cell r="I3942">
            <v>4910</v>
          </cell>
          <cell r="J3942" t="str">
            <v>Teamsters Local Union Number 117</v>
          </cell>
          <cell r="K3942" t="str">
            <v>52N2 - per DOP website</v>
          </cell>
          <cell r="L3942">
            <v>41456</v>
          </cell>
          <cell r="M3942">
            <v>22696</v>
          </cell>
          <cell r="N3942" t="b">
            <v>1</v>
          </cell>
          <cell r="O3942">
            <v>4910</v>
          </cell>
        </row>
        <row r="3943">
          <cell r="E3943" t="str">
            <v>52NMONTHLYKWASHINGTON FEDERATION OF STATE EMPLOYEES</v>
          </cell>
          <cell r="F3943" t="str">
            <v>52N</v>
          </cell>
          <cell r="G3943" t="str">
            <v>Monthly</v>
          </cell>
          <cell r="H3943" t="str">
            <v>K</v>
          </cell>
          <cell r="I3943">
            <v>4849</v>
          </cell>
          <cell r="J3943" t="str">
            <v>Washington Federation of State Employees</v>
          </cell>
          <cell r="K3943" t="str">
            <v>52N1 - per DOP website</v>
          </cell>
          <cell r="L3943">
            <v>41456</v>
          </cell>
          <cell r="M3943">
            <v>18832</v>
          </cell>
          <cell r="N3943" t="b">
            <v>1</v>
          </cell>
          <cell r="O3943">
            <v>4849</v>
          </cell>
        </row>
        <row r="3944">
          <cell r="E3944" t="str">
            <v>52NMONTHLYLCOALITION</v>
          </cell>
          <cell r="F3944" t="str">
            <v>52N</v>
          </cell>
          <cell r="G3944" t="str">
            <v>Monthly</v>
          </cell>
          <cell r="H3944" t="str">
            <v>L</v>
          </cell>
          <cell r="I3944">
            <v>4971</v>
          </cell>
          <cell r="J3944" t="str">
            <v>Coalition</v>
          </cell>
          <cell r="K3944" t="str">
            <v>52N1 - per DOP website</v>
          </cell>
          <cell r="L3944">
            <v>41456</v>
          </cell>
          <cell r="M3944">
            <v>20765</v>
          </cell>
          <cell r="N3944" t="b">
            <v>1</v>
          </cell>
          <cell r="O3944">
            <v>4971</v>
          </cell>
        </row>
        <row r="3945">
          <cell r="E3945" t="str">
            <v>52NMONTHLYLNON-REPRESENTED STATE EMPLOYEES</v>
          </cell>
          <cell r="F3945" t="str">
            <v>52N</v>
          </cell>
          <cell r="G3945" t="str">
            <v>Monthly</v>
          </cell>
          <cell r="H3945" t="str">
            <v>L</v>
          </cell>
          <cell r="I3945">
            <v>4971</v>
          </cell>
          <cell r="J3945" t="str">
            <v>Non-Represented State Employees</v>
          </cell>
          <cell r="K3945" t="str">
            <v>52N - per DOP website</v>
          </cell>
          <cell r="L3945">
            <v>41456</v>
          </cell>
          <cell r="M3945">
            <v>14969</v>
          </cell>
          <cell r="N3945" t="b">
            <v>1</v>
          </cell>
          <cell r="O3945">
            <v>4971</v>
          </cell>
        </row>
        <row r="3946">
          <cell r="E3946" t="str">
            <v>52NMONTHLYLSERVICE EMPLOYEES INTERNATIONAL UNION DISTRICT 1199 NW</v>
          </cell>
          <cell r="F3946" t="str">
            <v>52N</v>
          </cell>
          <cell r="G3946" t="str">
            <v>Monthly</v>
          </cell>
          <cell r="H3946" t="str">
            <v>L</v>
          </cell>
          <cell r="I3946">
            <v>4971</v>
          </cell>
          <cell r="J3946" t="str">
            <v>Service Employees International Union District 1199 NW</v>
          </cell>
          <cell r="K3946" t="str">
            <v>52N1 - per DOP website</v>
          </cell>
          <cell r="L3946">
            <v>41456</v>
          </cell>
          <cell r="M3946">
            <v>16901</v>
          </cell>
          <cell r="N3946" t="b">
            <v>1</v>
          </cell>
          <cell r="O3946">
            <v>4971</v>
          </cell>
        </row>
        <row r="3947">
          <cell r="E3947" t="str">
            <v>52NMONTHLYLTEAMSTERS LOCAL UNION NUMBER 117</v>
          </cell>
          <cell r="F3947" t="str">
            <v>52N</v>
          </cell>
          <cell r="G3947" t="str">
            <v>Monthly</v>
          </cell>
          <cell r="H3947" t="str">
            <v>L</v>
          </cell>
          <cell r="I3947">
            <v>5036</v>
          </cell>
          <cell r="J3947" t="str">
            <v>Teamsters Local Union Number 117</v>
          </cell>
          <cell r="K3947" t="str">
            <v>52N2 - per DOP website</v>
          </cell>
          <cell r="L3947">
            <v>41456</v>
          </cell>
          <cell r="M3947">
            <v>22697</v>
          </cell>
          <cell r="N3947" t="b">
            <v>1</v>
          </cell>
          <cell r="O3947">
            <v>5036</v>
          </cell>
        </row>
        <row r="3948">
          <cell r="E3948" t="str">
            <v>52NMONTHLYLWASHINGTON FEDERATION OF STATE EMPLOYEES</v>
          </cell>
          <cell r="F3948" t="str">
            <v>52N</v>
          </cell>
          <cell r="G3948" t="str">
            <v>Monthly</v>
          </cell>
          <cell r="H3948" t="str">
            <v>L</v>
          </cell>
          <cell r="I3948">
            <v>4971</v>
          </cell>
          <cell r="J3948" t="str">
            <v>Washington Federation of State Employees</v>
          </cell>
          <cell r="K3948" t="str">
            <v>52N1 - per DOP website</v>
          </cell>
          <cell r="L3948">
            <v>41456</v>
          </cell>
          <cell r="M3948">
            <v>18833</v>
          </cell>
          <cell r="N3948" t="b">
            <v>1</v>
          </cell>
          <cell r="O3948">
            <v>4971</v>
          </cell>
        </row>
        <row r="3949">
          <cell r="E3949" t="str">
            <v>52NMONTHLYMCOALITION</v>
          </cell>
          <cell r="F3949" t="str">
            <v>52N</v>
          </cell>
          <cell r="G3949" t="str">
            <v>Monthly</v>
          </cell>
          <cell r="H3949" t="str">
            <v>M</v>
          </cell>
          <cell r="I3949">
            <v>5096</v>
          </cell>
          <cell r="J3949" t="str">
            <v>Coalition</v>
          </cell>
          <cell r="K3949" t="str">
            <v>52N1 - per DOP website</v>
          </cell>
          <cell r="L3949">
            <v>41456</v>
          </cell>
          <cell r="M3949">
            <v>20766</v>
          </cell>
          <cell r="N3949" t="b">
            <v>1</v>
          </cell>
          <cell r="O3949">
            <v>5096</v>
          </cell>
        </row>
        <row r="3950">
          <cell r="E3950" t="str">
            <v>52NMONTHLYMNON-REPRESENTED STATE EMPLOYEES</v>
          </cell>
          <cell r="F3950" t="str">
            <v>52N</v>
          </cell>
          <cell r="G3950" t="str">
            <v>Monthly</v>
          </cell>
          <cell r="H3950" t="str">
            <v>M</v>
          </cell>
          <cell r="I3950">
            <v>5096</v>
          </cell>
          <cell r="J3950" t="str">
            <v>Non-Represented State Employees</v>
          </cell>
          <cell r="K3950" t="str">
            <v>52N - per DOP website</v>
          </cell>
          <cell r="L3950">
            <v>41456</v>
          </cell>
          <cell r="M3950">
            <v>14970</v>
          </cell>
          <cell r="N3950" t="b">
            <v>1</v>
          </cell>
          <cell r="O3950">
            <v>5096</v>
          </cell>
        </row>
        <row r="3951">
          <cell r="E3951" t="str">
            <v>52NMONTHLYMSERVICE EMPLOYEES INTERNATIONAL UNION DISTRICT 1199 NW</v>
          </cell>
          <cell r="F3951" t="str">
            <v>52N</v>
          </cell>
          <cell r="G3951" t="str">
            <v>Monthly</v>
          </cell>
          <cell r="H3951" t="str">
            <v>M</v>
          </cell>
          <cell r="I3951">
            <v>5096</v>
          </cell>
          <cell r="J3951" t="str">
            <v>Service Employees International Union District 1199 NW</v>
          </cell>
          <cell r="K3951" t="str">
            <v>52N1 - per DOP website</v>
          </cell>
          <cell r="L3951">
            <v>41456</v>
          </cell>
          <cell r="M3951">
            <v>16902</v>
          </cell>
          <cell r="N3951" t="b">
            <v>1</v>
          </cell>
          <cell r="O3951">
            <v>5096</v>
          </cell>
        </row>
        <row r="3952">
          <cell r="E3952" t="str">
            <v>52NMONTHLYMTEAMSTERS LOCAL UNION NUMBER 117</v>
          </cell>
          <cell r="F3952" t="str">
            <v>52N</v>
          </cell>
          <cell r="G3952" t="str">
            <v>Monthly</v>
          </cell>
          <cell r="H3952" t="str">
            <v>M</v>
          </cell>
          <cell r="I3952">
            <v>5161</v>
          </cell>
          <cell r="J3952" t="str">
            <v>Teamsters Local Union Number 117</v>
          </cell>
          <cell r="K3952" t="str">
            <v>52N2 - per DOP website</v>
          </cell>
          <cell r="L3952">
            <v>41456</v>
          </cell>
          <cell r="M3952">
            <v>22698</v>
          </cell>
          <cell r="N3952" t="b">
            <v>1</v>
          </cell>
          <cell r="O3952">
            <v>5161</v>
          </cell>
        </row>
        <row r="3953">
          <cell r="E3953" t="str">
            <v>52NMONTHLYMWASHINGTON FEDERATION OF STATE EMPLOYEES</v>
          </cell>
          <cell r="F3953" t="str">
            <v>52N</v>
          </cell>
          <cell r="G3953" t="str">
            <v>Monthly</v>
          </cell>
          <cell r="H3953" t="str">
            <v>M</v>
          </cell>
          <cell r="I3953">
            <v>5096</v>
          </cell>
          <cell r="J3953" t="str">
            <v>Washington Federation of State Employees</v>
          </cell>
          <cell r="K3953" t="str">
            <v>52N1 - per DOP website</v>
          </cell>
          <cell r="L3953">
            <v>41456</v>
          </cell>
          <cell r="M3953">
            <v>18834</v>
          </cell>
          <cell r="N3953" t="b">
            <v>1</v>
          </cell>
          <cell r="O3953">
            <v>5096</v>
          </cell>
        </row>
        <row r="3954">
          <cell r="E3954" t="str">
            <v>52NMONTHLYNCOALITION</v>
          </cell>
          <cell r="F3954" t="str">
            <v>52N</v>
          </cell>
          <cell r="G3954" t="str">
            <v>Monthly</v>
          </cell>
          <cell r="H3954" t="str">
            <v>N</v>
          </cell>
          <cell r="I3954">
            <v>5221</v>
          </cell>
          <cell r="J3954" t="str">
            <v>Coalition</v>
          </cell>
          <cell r="K3954" t="str">
            <v>52N1 - per DOP website</v>
          </cell>
          <cell r="L3954">
            <v>41456</v>
          </cell>
          <cell r="M3954">
            <v>20767</v>
          </cell>
          <cell r="N3954" t="b">
            <v>1</v>
          </cell>
          <cell r="O3954">
            <v>5221</v>
          </cell>
        </row>
        <row r="3955">
          <cell r="E3955" t="str">
            <v>52NMONTHLYNNON-REPRESENTED STATE EMPLOYEES</v>
          </cell>
          <cell r="F3955" t="str">
            <v>52N</v>
          </cell>
          <cell r="G3955" t="str">
            <v>Monthly</v>
          </cell>
          <cell r="H3955" t="str">
            <v>N</v>
          </cell>
          <cell r="I3955">
            <v>5221</v>
          </cell>
          <cell r="J3955" t="str">
            <v>Non-Represented State Employees</v>
          </cell>
          <cell r="K3955" t="str">
            <v>52N - per DOP website</v>
          </cell>
          <cell r="L3955">
            <v>41456</v>
          </cell>
          <cell r="M3955">
            <v>14971</v>
          </cell>
          <cell r="N3955" t="b">
            <v>1</v>
          </cell>
          <cell r="O3955">
            <v>5221</v>
          </cell>
        </row>
        <row r="3956">
          <cell r="E3956" t="str">
            <v>52NMONTHLYNSERVICE EMPLOYEES INTERNATIONAL UNION DISTRICT 1199 NW</v>
          </cell>
          <cell r="F3956" t="str">
            <v>52N</v>
          </cell>
          <cell r="G3956" t="str">
            <v>Monthly</v>
          </cell>
          <cell r="H3956" t="str">
            <v>N</v>
          </cell>
          <cell r="I3956">
            <v>5221</v>
          </cell>
          <cell r="J3956" t="str">
            <v>Service Employees International Union District 1199 NW</v>
          </cell>
          <cell r="K3956" t="str">
            <v>52N1 - per DOP website</v>
          </cell>
          <cell r="L3956">
            <v>41456</v>
          </cell>
          <cell r="M3956">
            <v>16903</v>
          </cell>
          <cell r="N3956" t="b">
            <v>1</v>
          </cell>
          <cell r="O3956">
            <v>5221</v>
          </cell>
        </row>
        <row r="3957">
          <cell r="E3957" t="str">
            <v>52NMONTHLYNTEAMSTERS LOCAL UNION NUMBER 117</v>
          </cell>
          <cell r="F3957" t="str">
            <v>52N</v>
          </cell>
          <cell r="G3957" t="str">
            <v>Monthly</v>
          </cell>
          <cell r="H3957" t="str">
            <v>N</v>
          </cell>
          <cell r="I3957">
            <v>5289</v>
          </cell>
          <cell r="J3957" t="str">
            <v>Teamsters Local Union Number 117</v>
          </cell>
          <cell r="K3957" t="str">
            <v>52N2 - per DOP website</v>
          </cell>
          <cell r="L3957">
            <v>41456</v>
          </cell>
          <cell r="M3957">
            <v>22699</v>
          </cell>
          <cell r="N3957" t="b">
            <v>1</v>
          </cell>
          <cell r="O3957">
            <v>5289</v>
          </cell>
        </row>
        <row r="3958">
          <cell r="E3958" t="str">
            <v>52NMONTHLYNWASHINGTON FEDERATION OF STATE EMPLOYEES</v>
          </cell>
          <cell r="F3958" t="str">
            <v>52N</v>
          </cell>
          <cell r="G3958" t="str">
            <v>Monthly</v>
          </cell>
          <cell r="H3958" t="str">
            <v>N</v>
          </cell>
          <cell r="I3958">
            <v>5221</v>
          </cell>
          <cell r="J3958" t="str">
            <v>Washington Federation of State Employees</v>
          </cell>
          <cell r="K3958" t="str">
            <v>52N1 - per DOP website</v>
          </cell>
          <cell r="L3958">
            <v>41456</v>
          </cell>
          <cell r="M3958">
            <v>18835</v>
          </cell>
          <cell r="N3958" t="b">
            <v>1</v>
          </cell>
          <cell r="O3958">
            <v>5221</v>
          </cell>
        </row>
        <row r="3959">
          <cell r="E3959" t="str">
            <v>52NMONTHLYOCOALITION</v>
          </cell>
          <cell r="F3959" t="str">
            <v>52N</v>
          </cell>
          <cell r="G3959" t="str">
            <v>Monthly</v>
          </cell>
          <cell r="H3959" t="str">
            <v>O</v>
          </cell>
          <cell r="I3959">
            <v>5352</v>
          </cell>
          <cell r="J3959" t="str">
            <v>Coalition</v>
          </cell>
          <cell r="K3959" t="str">
            <v>52N1 - per DOP website</v>
          </cell>
          <cell r="L3959">
            <v>41456</v>
          </cell>
          <cell r="M3959">
            <v>20768</v>
          </cell>
          <cell r="N3959" t="b">
            <v>1</v>
          </cell>
          <cell r="O3959">
            <v>5352</v>
          </cell>
        </row>
        <row r="3960">
          <cell r="E3960" t="str">
            <v>52NMONTHLYONON-REPRESENTED STATE EMPLOYEES</v>
          </cell>
          <cell r="F3960" t="str">
            <v>52N</v>
          </cell>
          <cell r="G3960" t="str">
            <v>Monthly</v>
          </cell>
          <cell r="H3960" t="str">
            <v>O</v>
          </cell>
          <cell r="I3960">
            <v>5352</v>
          </cell>
          <cell r="J3960" t="str">
            <v>Non-Represented State Employees</v>
          </cell>
          <cell r="K3960" t="str">
            <v>52N - per DOP website</v>
          </cell>
          <cell r="L3960">
            <v>41456</v>
          </cell>
          <cell r="M3960">
            <v>14972</v>
          </cell>
          <cell r="N3960" t="b">
            <v>1</v>
          </cell>
          <cell r="O3960">
            <v>5352</v>
          </cell>
        </row>
        <row r="3961">
          <cell r="E3961" t="str">
            <v>52NMONTHLYOSERVICE EMPLOYEES INTERNATIONAL UNION DISTRICT 1199 NW</v>
          </cell>
          <cell r="F3961" t="str">
            <v>52N</v>
          </cell>
          <cell r="G3961" t="str">
            <v>Monthly</v>
          </cell>
          <cell r="H3961" t="str">
            <v>O</v>
          </cell>
          <cell r="I3961">
            <v>5352</v>
          </cell>
          <cell r="J3961" t="str">
            <v>Service Employees International Union District 1199 NW</v>
          </cell>
          <cell r="K3961" t="str">
            <v>52N1 - per DOP website</v>
          </cell>
          <cell r="L3961">
            <v>41456</v>
          </cell>
          <cell r="M3961">
            <v>16904</v>
          </cell>
          <cell r="N3961" t="b">
            <v>1</v>
          </cell>
          <cell r="O3961">
            <v>5352</v>
          </cell>
        </row>
        <row r="3962">
          <cell r="E3962" t="str">
            <v>52NMONTHLYOTEAMSTERS LOCAL UNION NUMBER 117</v>
          </cell>
          <cell r="F3962" t="str">
            <v>52N</v>
          </cell>
          <cell r="G3962" t="str">
            <v>Monthly</v>
          </cell>
          <cell r="H3962" t="str">
            <v>O</v>
          </cell>
          <cell r="I3962">
            <v>5420</v>
          </cell>
          <cell r="J3962" t="str">
            <v>Teamsters Local Union Number 117</v>
          </cell>
          <cell r="K3962" t="str">
            <v>52N2 - per DOP website</v>
          </cell>
          <cell r="L3962">
            <v>41456</v>
          </cell>
          <cell r="M3962">
            <v>22700</v>
          </cell>
          <cell r="N3962" t="b">
            <v>1</v>
          </cell>
          <cell r="O3962">
            <v>5420</v>
          </cell>
        </row>
        <row r="3963">
          <cell r="E3963" t="str">
            <v>52NMONTHLYOWASHINGTON FEDERATION OF STATE EMPLOYEES</v>
          </cell>
          <cell r="F3963" t="str">
            <v>52N</v>
          </cell>
          <cell r="G3963" t="str">
            <v>Monthly</v>
          </cell>
          <cell r="H3963" t="str">
            <v>O</v>
          </cell>
          <cell r="I3963">
            <v>5352</v>
          </cell>
          <cell r="J3963" t="str">
            <v>Washington Federation of State Employees</v>
          </cell>
          <cell r="K3963" t="str">
            <v>52N1 - per DOP website</v>
          </cell>
          <cell r="L3963">
            <v>41456</v>
          </cell>
          <cell r="M3963">
            <v>18836</v>
          </cell>
          <cell r="N3963" t="b">
            <v>1</v>
          </cell>
          <cell r="O3963">
            <v>5352</v>
          </cell>
        </row>
        <row r="3964">
          <cell r="E3964" t="str">
            <v>52NMONTHLYPCOALITION</v>
          </cell>
          <cell r="F3964" t="str">
            <v>52N</v>
          </cell>
          <cell r="G3964" t="str">
            <v>Monthly</v>
          </cell>
          <cell r="H3964" t="str">
            <v>P</v>
          </cell>
          <cell r="I3964">
            <v>5487</v>
          </cell>
          <cell r="J3964" t="str">
            <v>Coalition</v>
          </cell>
          <cell r="K3964" t="str">
            <v>52N1 - per DOP website</v>
          </cell>
          <cell r="L3964">
            <v>41456</v>
          </cell>
          <cell r="M3964">
            <v>20769</v>
          </cell>
          <cell r="N3964" t="b">
            <v>1</v>
          </cell>
          <cell r="O3964">
            <v>5487</v>
          </cell>
        </row>
        <row r="3965">
          <cell r="E3965" t="str">
            <v>52NMONTHLYPNON-REPRESENTED STATE EMPLOYEES</v>
          </cell>
          <cell r="F3965" t="str">
            <v>52N</v>
          </cell>
          <cell r="G3965" t="str">
            <v>Monthly</v>
          </cell>
          <cell r="H3965" t="str">
            <v>P</v>
          </cell>
          <cell r="I3965">
            <v>5487</v>
          </cell>
          <cell r="J3965" t="str">
            <v>Non-Represented State Employees</v>
          </cell>
          <cell r="K3965" t="str">
            <v>52N - per DOP website</v>
          </cell>
          <cell r="L3965">
            <v>41456</v>
          </cell>
          <cell r="M3965">
            <v>14973</v>
          </cell>
          <cell r="N3965" t="b">
            <v>1</v>
          </cell>
          <cell r="O3965">
            <v>5487</v>
          </cell>
        </row>
        <row r="3966">
          <cell r="E3966" t="str">
            <v>52NMONTHLYPSERVICE EMPLOYEES INTERNATIONAL UNION DISTRICT 1199 NW</v>
          </cell>
          <cell r="F3966" t="str">
            <v>52N</v>
          </cell>
          <cell r="G3966" t="str">
            <v>Monthly</v>
          </cell>
          <cell r="H3966" t="str">
            <v>P</v>
          </cell>
          <cell r="I3966">
            <v>5487</v>
          </cell>
          <cell r="J3966" t="str">
            <v>Service Employees International Union District 1199 NW</v>
          </cell>
          <cell r="K3966" t="str">
            <v>52N1 - per DOP website</v>
          </cell>
          <cell r="L3966">
            <v>41456</v>
          </cell>
          <cell r="M3966">
            <v>16905</v>
          </cell>
          <cell r="N3966" t="b">
            <v>1</v>
          </cell>
          <cell r="O3966">
            <v>5487</v>
          </cell>
        </row>
        <row r="3967">
          <cell r="E3967" t="str">
            <v>52NMONTHLYPTEAMSTERS LOCAL UNION NUMBER 117</v>
          </cell>
          <cell r="F3967" t="str">
            <v>52N</v>
          </cell>
          <cell r="G3967" t="str">
            <v>Monthly</v>
          </cell>
          <cell r="H3967" t="str">
            <v>P</v>
          </cell>
          <cell r="I3967">
            <v>5557</v>
          </cell>
          <cell r="J3967" t="str">
            <v>Teamsters Local Union Number 117</v>
          </cell>
          <cell r="K3967" t="str">
            <v>52N2 - per DOP website</v>
          </cell>
          <cell r="L3967">
            <v>41456</v>
          </cell>
          <cell r="M3967">
            <v>22701</v>
          </cell>
          <cell r="N3967" t="b">
            <v>1</v>
          </cell>
          <cell r="O3967">
            <v>5557</v>
          </cell>
        </row>
        <row r="3968">
          <cell r="E3968" t="str">
            <v>52NMONTHLYPWASHINGTON FEDERATION OF STATE EMPLOYEES</v>
          </cell>
          <cell r="F3968" t="str">
            <v>52N</v>
          </cell>
          <cell r="G3968" t="str">
            <v>Monthly</v>
          </cell>
          <cell r="H3968" t="str">
            <v>P</v>
          </cell>
          <cell r="I3968">
            <v>5487</v>
          </cell>
          <cell r="J3968" t="str">
            <v>Washington Federation of State Employees</v>
          </cell>
          <cell r="K3968" t="str">
            <v>52N1 - per DOP website</v>
          </cell>
          <cell r="L3968">
            <v>41456</v>
          </cell>
          <cell r="M3968">
            <v>18837</v>
          </cell>
          <cell r="N3968" t="b">
            <v>1</v>
          </cell>
          <cell r="O3968">
            <v>5487</v>
          </cell>
        </row>
        <row r="3969">
          <cell r="E3969" t="str">
            <v>52NMONTHLYQCOALITION</v>
          </cell>
          <cell r="F3969" t="str">
            <v>52N</v>
          </cell>
          <cell r="G3969" t="str">
            <v>Monthly</v>
          </cell>
          <cell r="H3969" t="str">
            <v>Q</v>
          </cell>
          <cell r="I3969">
            <v>5625</v>
          </cell>
          <cell r="J3969" t="str">
            <v>Coalition</v>
          </cell>
          <cell r="K3969" t="str">
            <v>52N1 - per DOP website</v>
          </cell>
          <cell r="L3969">
            <v>41456</v>
          </cell>
          <cell r="M3969">
            <v>20770</v>
          </cell>
          <cell r="N3969" t="b">
            <v>1</v>
          </cell>
          <cell r="O3969">
            <v>5625</v>
          </cell>
        </row>
        <row r="3970">
          <cell r="E3970" t="str">
            <v>52NMONTHLYQNON-REPRESENTED STATE EMPLOYEES</v>
          </cell>
          <cell r="F3970" t="str">
            <v>52N</v>
          </cell>
          <cell r="G3970" t="str">
            <v>Monthly</v>
          </cell>
          <cell r="H3970" t="str">
            <v>Q</v>
          </cell>
          <cell r="I3970">
            <v>5625</v>
          </cell>
          <cell r="J3970" t="str">
            <v>Non-Represented State Employees</v>
          </cell>
          <cell r="K3970" t="str">
            <v>52N - per DOP website</v>
          </cell>
          <cell r="L3970">
            <v>41456</v>
          </cell>
          <cell r="M3970">
            <v>14974</v>
          </cell>
          <cell r="N3970" t="b">
            <v>1</v>
          </cell>
          <cell r="O3970">
            <v>5625</v>
          </cell>
        </row>
        <row r="3971">
          <cell r="E3971" t="str">
            <v>52NMONTHLYQSERVICE EMPLOYEES INTERNATIONAL UNION DISTRICT 1199 NW</v>
          </cell>
          <cell r="F3971" t="str">
            <v>52N</v>
          </cell>
          <cell r="G3971" t="str">
            <v>Monthly</v>
          </cell>
          <cell r="H3971" t="str">
            <v>Q</v>
          </cell>
          <cell r="I3971">
            <v>5625</v>
          </cell>
          <cell r="J3971" t="str">
            <v>Service Employees International Union District 1199 NW</v>
          </cell>
          <cell r="K3971" t="str">
            <v>52N1 - per DOP website</v>
          </cell>
          <cell r="L3971">
            <v>41456</v>
          </cell>
          <cell r="M3971">
            <v>16906</v>
          </cell>
          <cell r="N3971" t="b">
            <v>1</v>
          </cell>
          <cell r="O3971">
            <v>5625</v>
          </cell>
        </row>
        <row r="3972">
          <cell r="E3972" t="str">
            <v>52NMONTHLYQTEAMSTERS LOCAL UNION NUMBER 117</v>
          </cell>
          <cell r="F3972" t="str">
            <v>52N</v>
          </cell>
          <cell r="G3972" t="str">
            <v>Monthly</v>
          </cell>
          <cell r="H3972" t="str">
            <v>Q</v>
          </cell>
          <cell r="I3972">
            <v>5698</v>
          </cell>
          <cell r="J3972" t="str">
            <v>Teamsters Local Union Number 117</v>
          </cell>
          <cell r="K3972" t="str">
            <v>52N2 - per DOP website</v>
          </cell>
          <cell r="L3972">
            <v>41456</v>
          </cell>
          <cell r="M3972">
            <v>22702</v>
          </cell>
          <cell r="N3972" t="b">
            <v>1</v>
          </cell>
          <cell r="O3972">
            <v>5698</v>
          </cell>
        </row>
        <row r="3973">
          <cell r="E3973" t="str">
            <v>52NMONTHLYQWASHINGTON FEDERATION OF STATE EMPLOYEES</v>
          </cell>
          <cell r="F3973" t="str">
            <v>52N</v>
          </cell>
          <cell r="G3973" t="str">
            <v>Monthly</v>
          </cell>
          <cell r="H3973" t="str">
            <v>Q</v>
          </cell>
          <cell r="I3973">
            <v>5625</v>
          </cell>
          <cell r="J3973" t="str">
            <v>Washington Federation of State Employees</v>
          </cell>
          <cell r="K3973" t="str">
            <v>52N1 - per DOP website</v>
          </cell>
          <cell r="L3973">
            <v>41456</v>
          </cell>
          <cell r="M3973">
            <v>18838</v>
          </cell>
          <cell r="N3973" t="b">
            <v>1</v>
          </cell>
          <cell r="O3973">
            <v>5625</v>
          </cell>
        </row>
        <row r="3974">
          <cell r="E3974" t="str">
            <v>52NMONTHLYRCOALITION</v>
          </cell>
          <cell r="F3974" t="str">
            <v>52N</v>
          </cell>
          <cell r="G3974" t="str">
            <v>Monthly</v>
          </cell>
          <cell r="H3974" t="str">
            <v>R</v>
          </cell>
          <cell r="I3974">
            <v>5763</v>
          </cell>
          <cell r="J3974" t="str">
            <v>Coalition</v>
          </cell>
          <cell r="K3974" t="str">
            <v>52N1 - per DOP website</v>
          </cell>
          <cell r="L3974">
            <v>41456</v>
          </cell>
          <cell r="M3974">
            <v>20771</v>
          </cell>
          <cell r="N3974" t="b">
            <v>1</v>
          </cell>
          <cell r="O3974">
            <v>5763</v>
          </cell>
        </row>
        <row r="3975">
          <cell r="E3975" t="str">
            <v>52NMONTHLYRNON-REPRESENTED STATE EMPLOYEES</v>
          </cell>
          <cell r="F3975" t="str">
            <v>52N</v>
          </cell>
          <cell r="G3975" t="str">
            <v>Monthly</v>
          </cell>
          <cell r="H3975" t="str">
            <v>R</v>
          </cell>
          <cell r="I3975">
            <v>5763</v>
          </cell>
          <cell r="J3975" t="str">
            <v>Non-Represented State Employees</v>
          </cell>
          <cell r="K3975" t="str">
            <v>52N - per DOP website</v>
          </cell>
          <cell r="L3975">
            <v>41456</v>
          </cell>
          <cell r="M3975">
            <v>14975</v>
          </cell>
          <cell r="N3975" t="b">
            <v>1</v>
          </cell>
          <cell r="O3975">
            <v>5763</v>
          </cell>
        </row>
        <row r="3976">
          <cell r="E3976" t="str">
            <v>52NMONTHLYRSERVICE EMPLOYEES INTERNATIONAL UNION DISTRICT 1199 NW</v>
          </cell>
          <cell r="F3976" t="str">
            <v>52N</v>
          </cell>
          <cell r="G3976" t="str">
            <v>Monthly</v>
          </cell>
          <cell r="H3976" t="str">
            <v>R</v>
          </cell>
          <cell r="I3976">
            <v>5763</v>
          </cell>
          <cell r="J3976" t="str">
            <v>Service Employees International Union District 1199 NW</v>
          </cell>
          <cell r="K3976" t="str">
            <v>52N1 - per DOP website</v>
          </cell>
          <cell r="L3976">
            <v>41456</v>
          </cell>
          <cell r="M3976">
            <v>16907</v>
          </cell>
          <cell r="N3976" t="b">
            <v>1</v>
          </cell>
          <cell r="O3976">
            <v>5763</v>
          </cell>
        </row>
        <row r="3977">
          <cell r="E3977" t="str">
            <v>52NMONTHLYRTEAMSTERS LOCAL UNION NUMBER 117</v>
          </cell>
          <cell r="F3977" t="str">
            <v>52N</v>
          </cell>
          <cell r="G3977" t="str">
            <v>Monthly</v>
          </cell>
          <cell r="H3977" t="str">
            <v>R</v>
          </cell>
          <cell r="I3977">
            <v>5836</v>
          </cell>
          <cell r="J3977" t="str">
            <v>Teamsters Local Union Number 117</v>
          </cell>
          <cell r="K3977" t="str">
            <v>52N2 - per DOP website</v>
          </cell>
          <cell r="L3977">
            <v>41456</v>
          </cell>
          <cell r="M3977">
            <v>22703</v>
          </cell>
          <cell r="N3977" t="b">
            <v>1</v>
          </cell>
          <cell r="O3977">
            <v>5836</v>
          </cell>
        </row>
        <row r="3978">
          <cell r="E3978" t="str">
            <v>52NMONTHLYRWASHINGTON FEDERATION OF STATE EMPLOYEES</v>
          </cell>
          <cell r="F3978" t="str">
            <v>52N</v>
          </cell>
          <cell r="G3978" t="str">
            <v>Monthly</v>
          </cell>
          <cell r="H3978" t="str">
            <v>R</v>
          </cell>
          <cell r="I3978">
            <v>5763</v>
          </cell>
          <cell r="J3978" t="str">
            <v>Washington Federation of State Employees</v>
          </cell>
          <cell r="K3978" t="str">
            <v>52N1 - per DOP website</v>
          </cell>
          <cell r="L3978">
            <v>41456</v>
          </cell>
          <cell r="M3978">
            <v>18839</v>
          </cell>
          <cell r="N3978" t="b">
            <v>1</v>
          </cell>
          <cell r="O3978">
            <v>5763</v>
          </cell>
        </row>
        <row r="3979">
          <cell r="E3979" t="str">
            <v>52NMONTHLYSCOALITION</v>
          </cell>
          <cell r="F3979" t="str">
            <v>52N</v>
          </cell>
          <cell r="G3979" t="str">
            <v>Monthly</v>
          </cell>
          <cell r="H3979" t="str">
            <v>S</v>
          </cell>
          <cell r="I3979">
            <v>5911</v>
          </cell>
          <cell r="J3979" t="str">
            <v>Coalition</v>
          </cell>
          <cell r="K3979" t="str">
            <v>52N1 - per DOP website</v>
          </cell>
          <cell r="L3979">
            <v>41456</v>
          </cell>
          <cell r="M3979">
            <v>20772</v>
          </cell>
          <cell r="N3979" t="b">
            <v>1</v>
          </cell>
          <cell r="O3979">
            <v>5911</v>
          </cell>
        </row>
        <row r="3980">
          <cell r="E3980" t="str">
            <v>52NMONTHLYSNON-REPRESENTED STATE EMPLOYEES</v>
          </cell>
          <cell r="F3980" t="str">
            <v>52N</v>
          </cell>
          <cell r="G3980" t="str">
            <v>Monthly</v>
          </cell>
          <cell r="H3980" t="str">
            <v>S</v>
          </cell>
          <cell r="I3980">
            <v>5911</v>
          </cell>
          <cell r="J3980" t="str">
            <v>Non-Represented State Employees</v>
          </cell>
          <cell r="K3980" t="str">
            <v>52N - per DOP website</v>
          </cell>
          <cell r="L3980">
            <v>41456</v>
          </cell>
          <cell r="M3980">
            <v>14976</v>
          </cell>
          <cell r="N3980" t="b">
            <v>1</v>
          </cell>
          <cell r="O3980">
            <v>5911</v>
          </cell>
        </row>
        <row r="3981">
          <cell r="E3981" t="str">
            <v>52NMONTHLYSSERVICE EMPLOYEES INTERNATIONAL UNION DISTRICT 1199 NW</v>
          </cell>
          <cell r="F3981" t="str">
            <v>52N</v>
          </cell>
          <cell r="G3981" t="str">
            <v>Monthly</v>
          </cell>
          <cell r="H3981" t="str">
            <v>S</v>
          </cell>
          <cell r="I3981">
            <v>5911</v>
          </cell>
          <cell r="J3981" t="str">
            <v>Service Employees International Union District 1199 NW</v>
          </cell>
          <cell r="K3981" t="str">
            <v>52N1 - per DOP website</v>
          </cell>
          <cell r="L3981">
            <v>41456</v>
          </cell>
          <cell r="M3981">
            <v>16908</v>
          </cell>
          <cell r="N3981" t="b">
            <v>1</v>
          </cell>
          <cell r="O3981">
            <v>5911</v>
          </cell>
        </row>
        <row r="3982">
          <cell r="E3982" t="str">
            <v>52NMONTHLYSTEAMSTERS LOCAL UNION NUMBER 117</v>
          </cell>
          <cell r="F3982" t="str">
            <v>52N</v>
          </cell>
          <cell r="G3982" t="str">
            <v>Monthly</v>
          </cell>
          <cell r="H3982" t="str">
            <v>S</v>
          </cell>
          <cell r="I3982">
            <v>5986</v>
          </cell>
          <cell r="J3982" t="str">
            <v>Teamsters Local Union Number 117</v>
          </cell>
          <cell r="K3982" t="str">
            <v>52N2 - per DOP website</v>
          </cell>
          <cell r="L3982">
            <v>41456</v>
          </cell>
          <cell r="M3982">
            <v>22704</v>
          </cell>
          <cell r="N3982" t="b">
            <v>1</v>
          </cell>
          <cell r="O3982">
            <v>5986</v>
          </cell>
        </row>
        <row r="3983">
          <cell r="E3983" t="str">
            <v>52NMONTHLYSWASHINGTON FEDERATION OF STATE EMPLOYEES</v>
          </cell>
          <cell r="F3983" t="str">
            <v>52N</v>
          </cell>
          <cell r="G3983" t="str">
            <v>Monthly</v>
          </cell>
          <cell r="H3983" t="str">
            <v>S</v>
          </cell>
          <cell r="I3983">
            <v>5911</v>
          </cell>
          <cell r="J3983" t="str">
            <v>Washington Federation of State Employees</v>
          </cell>
          <cell r="K3983" t="str">
            <v>52N1 - per DOP website</v>
          </cell>
          <cell r="L3983">
            <v>41456</v>
          </cell>
          <cell r="M3983">
            <v>18840</v>
          </cell>
          <cell r="N3983" t="b">
            <v>1</v>
          </cell>
          <cell r="O3983">
            <v>5911</v>
          </cell>
        </row>
        <row r="3984">
          <cell r="E3984" t="str">
            <v>52NMONTHLYTCOALITION</v>
          </cell>
          <cell r="F3984" t="str">
            <v>52N</v>
          </cell>
          <cell r="G3984" t="str">
            <v>Monthly</v>
          </cell>
          <cell r="H3984" t="str">
            <v>T</v>
          </cell>
          <cell r="I3984">
            <v>6057</v>
          </cell>
          <cell r="J3984" t="str">
            <v>Coalition</v>
          </cell>
          <cell r="K3984" t="str">
            <v>52N1 - per DOP website</v>
          </cell>
          <cell r="L3984">
            <v>41456</v>
          </cell>
          <cell r="M3984">
            <v>20773</v>
          </cell>
          <cell r="N3984" t="b">
            <v>1</v>
          </cell>
          <cell r="O3984">
            <v>6057</v>
          </cell>
        </row>
        <row r="3985">
          <cell r="E3985" t="str">
            <v>52NMONTHLYTNON-REPRESENTED STATE EMPLOYEES</v>
          </cell>
          <cell r="F3985" t="str">
            <v>52N</v>
          </cell>
          <cell r="G3985" t="str">
            <v>Monthly</v>
          </cell>
          <cell r="H3985" t="str">
            <v>T</v>
          </cell>
          <cell r="I3985">
            <v>6057</v>
          </cell>
          <cell r="J3985" t="str">
            <v>Non-Represented State Employees</v>
          </cell>
          <cell r="K3985" t="str">
            <v>52N - per DOP website</v>
          </cell>
          <cell r="L3985">
            <v>41456</v>
          </cell>
          <cell r="M3985">
            <v>14977</v>
          </cell>
          <cell r="N3985" t="b">
            <v>1</v>
          </cell>
          <cell r="O3985">
            <v>6057</v>
          </cell>
        </row>
        <row r="3986">
          <cell r="E3986" t="str">
            <v>52NMONTHLYTSERVICE EMPLOYEES INTERNATIONAL UNION DISTRICT 1199 NW</v>
          </cell>
          <cell r="F3986" t="str">
            <v>52N</v>
          </cell>
          <cell r="G3986" t="str">
            <v>Monthly</v>
          </cell>
          <cell r="H3986" t="str">
            <v>T</v>
          </cell>
          <cell r="I3986">
            <v>6057</v>
          </cell>
          <cell r="J3986" t="str">
            <v>Service Employees International Union District 1199 NW</v>
          </cell>
          <cell r="K3986" t="str">
            <v>52N1 - per DOP website</v>
          </cell>
          <cell r="L3986">
            <v>41456</v>
          </cell>
          <cell r="M3986">
            <v>16909</v>
          </cell>
          <cell r="N3986" t="b">
            <v>1</v>
          </cell>
          <cell r="O3986">
            <v>6057</v>
          </cell>
        </row>
        <row r="3987">
          <cell r="E3987" t="str">
            <v>52NMONTHLYTTEAMSTERS LOCAL UNION NUMBER 117</v>
          </cell>
          <cell r="F3987" t="str">
            <v>52N</v>
          </cell>
          <cell r="G3987" t="str">
            <v>Monthly</v>
          </cell>
          <cell r="H3987" t="str">
            <v>T</v>
          </cell>
          <cell r="I3987">
            <v>6133</v>
          </cell>
          <cell r="J3987" t="str">
            <v>Teamsters Local Union Number 117</v>
          </cell>
          <cell r="K3987" t="str">
            <v>52N2 - per DOP website</v>
          </cell>
          <cell r="L3987">
            <v>41456</v>
          </cell>
          <cell r="M3987">
            <v>22705</v>
          </cell>
          <cell r="N3987" t="b">
            <v>1</v>
          </cell>
          <cell r="O3987">
            <v>6133</v>
          </cell>
        </row>
        <row r="3988">
          <cell r="E3988" t="str">
            <v>52NMONTHLYTWASHINGTON FEDERATION OF STATE EMPLOYEES</v>
          </cell>
          <cell r="F3988" t="str">
            <v>52N</v>
          </cell>
          <cell r="G3988" t="str">
            <v>Monthly</v>
          </cell>
          <cell r="H3988" t="str">
            <v>T</v>
          </cell>
          <cell r="I3988">
            <v>6057</v>
          </cell>
          <cell r="J3988" t="str">
            <v>Washington Federation of State Employees</v>
          </cell>
          <cell r="K3988" t="str">
            <v>52N1 - per DOP website</v>
          </cell>
          <cell r="L3988">
            <v>41456</v>
          </cell>
          <cell r="M3988">
            <v>18841</v>
          </cell>
          <cell r="N3988" t="b">
            <v>1</v>
          </cell>
          <cell r="O3988">
            <v>6057</v>
          </cell>
        </row>
        <row r="3989">
          <cell r="E3989" t="str">
            <v>52NMONTHLYUCOALITION</v>
          </cell>
          <cell r="F3989" t="str">
            <v>52N</v>
          </cell>
          <cell r="G3989" t="str">
            <v>Monthly</v>
          </cell>
          <cell r="H3989" t="str">
            <v>U</v>
          </cell>
          <cell r="I3989">
            <v>6208</v>
          </cell>
          <cell r="J3989" t="str">
            <v>Coalition</v>
          </cell>
          <cell r="K3989" t="str">
            <v>52N1 - per DOP website</v>
          </cell>
          <cell r="L3989">
            <v>41456</v>
          </cell>
          <cell r="M3989">
            <v>20774</v>
          </cell>
          <cell r="N3989" t="b">
            <v>1</v>
          </cell>
          <cell r="O3989">
            <v>6208</v>
          </cell>
        </row>
        <row r="3990">
          <cell r="E3990" t="str">
            <v>52NMONTHLYUNON-REPRESENTED STATE EMPLOYEES</v>
          </cell>
          <cell r="F3990" t="str">
            <v>52N</v>
          </cell>
          <cell r="G3990" t="str">
            <v>Monthly</v>
          </cell>
          <cell r="H3990" t="str">
            <v>U</v>
          </cell>
          <cell r="I3990">
            <v>6208</v>
          </cell>
          <cell r="J3990" t="str">
            <v>Non-Represented State Employees</v>
          </cell>
          <cell r="K3990" t="str">
            <v>52N - per DOP website</v>
          </cell>
          <cell r="L3990">
            <v>41456</v>
          </cell>
          <cell r="M3990">
            <v>14978</v>
          </cell>
          <cell r="N3990" t="b">
            <v>1</v>
          </cell>
          <cell r="O3990">
            <v>6208</v>
          </cell>
        </row>
        <row r="3991">
          <cell r="E3991" t="str">
            <v>52NMONTHLYUSERVICE EMPLOYEES INTERNATIONAL UNION DISTRICT 1199 NW</v>
          </cell>
          <cell r="F3991" t="str">
            <v>52N</v>
          </cell>
          <cell r="G3991" t="str">
            <v>Monthly</v>
          </cell>
          <cell r="H3991" t="str">
            <v>U</v>
          </cell>
          <cell r="I3991">
            <v>6208</v>
          </cell>
          <cell r="J3991" t="str">
            <v>Service Employees International Union District 1199 NW</v>
          </cell>
          <cell r="K3991" t="str">
            <v>52N1 - per DOP website</v>
          </cell>
          <cell r="L3991">
            <v>41456</v>
          </cell>
          <cell r="M3991">
            <v>16910</v>
          </cell>
          <cell r="N3991" t="b">
            <v>1</v>
          </cell>
          <cell r="O3991">
            <v>6208</v>
          </cell>
        </row>
        <row r="3992">
          <cell r="E3992" t="str">
            <v>52NMONTHLYUTEAMSTERS LOCAL UNION NUMBER 117</v>
          </cell>
          <cell r="F3992" t="str">
            <v>52N</v>
          </cell>
          <cell r="G3992" t="str">
            <v>Monthly</v>
          </cell>
          <cell r="H3992" t="str">
            <v>U</v>
          </cell>
          <cell r="I3992">
            <v>6286</v>
          </cell>
          <cell r="J3992" t="str">
            <v>Teamsters Local Union Number 117</v>
          </cell>
          <cell r="K3992" t="str">
            <v>52N2 - per DOP website</v>
          </cell>
          <cell r="L3992">
            <v>41456</v>
          </cell>
          <cell r="M3992">
            <v>22706</v>
          </cell>
          <cell r="N3992" t="b">
            <v>1</v>
          </cell>
          <cell r="O3992">
            <v>6286</v>
          </cell>
        </row>
        <row r="3993">
          <cell r="E3993" t="str">
            <v>52NMONTHLYUWASHINGTON FEDERATION OF STATE EMPLOYEES</v>
          </cell>
          <cell r="F3993" t="str">
            <v>52N</v>
          </cell>
          <cell r="G3993" t="str">
            <v>Monthly</v>
          </cell>
          <cell r="H3993" t="str">
            <v>U</v>
          </cell>
          <cell r="I3993">
            <v>6208</v>
          </cell>
          <cell r="J3993" t="str">
            <v>Washington Federation of State Employees</v>
          </cell>
          <cell r="K3993" t="str">
            <v>52N1 - per DOP website</v>
          </cell>
          <cell r="L3993">
            <v>41456</v>
          </cell>
          <cell r="M3993">
            <v>18842</v>
          </cell>
          <cell r="N3993" t="b">
            <v>1</v>
          </cell>
          <cell r="O3993">
            <v>6208</v>
          </cell>
        </row>
        <row r="3994">
          <cell r="E3994" t="str">
            <v>53EMONTHLYENON-REPRESENTED STATE EMPLOYEES</v>
          </cell>
          <cell r="F3994" t="str">
            <v>53E</v>
          </cell>
          <cell r="G3994" t="str">
            <v>Monthly</v>
          </cell>
          <cell r="H3994" t="str">
            <v>E</v>
          </cell>
          <cell r="I3994">
            <v>4014</v>
          </cell>
          <cell r="J3994" t="str">
            <v>Non-Represented State Employees</v>
          </cell>
          <cell r="K3994" t="str">
            <v>per DOP website</v>
          </cell>
          <cell r="L3994">
            <v>41456</v>
          </cell>
          <cell r="M3994">
            <v>13736</v>
          </cell>
          <cell r="N3994" t="b">
            <v>1</v>
          </cell>
          <cell r="O3994">
            <v>4014</v>
          </cell>
        </row>
        <row r="3995">
          <cell r="E3995" t="str">
            <v>53EMONTHLYEWASHINGTON PUBLIC EMPLOYEES ASSOCIATION</v>
          </cell>
          <cell r="F3995" t="str">
            <v>53E</v>
          </cell>
          <cell r="G3995" t="str">
            <v>Monthly</v>
          </cell>
          <cell r="H3995" t="str">
            <v>E</v>
          </cell>
          <cell r="I3995">
            <v>4014</v>
          </cell>
          <cell r="J3995" t="str">
            <v>Washington Public Employees Association</v>
          </cell>
          <cell r="K3995" t="str">
            <v>per DOP website</v>
          </cell>
          <cell r="L3995">
            <v>41456</v>
          </cell>
          <cell r="M3995">
            <v>13737</v>
          </cell>
          <cell r="N3995" t="b">
            <v>1</v>
          </cell>
          <cell r="O3995">
            <v>4014</v>
          </cell>
        </row>
        <row r="3996">
          <cell r="E3996" t="str">
            <v>53EMONTHLYFNON-REPRESENTED STATE EMPLOYEES</v>
          </cell>
          <cell r="F3996" t="str">
            <v>53E</v>
          </cell>
          <cell r="G3996" t="str">
            <v>Monthly</v>
          </cell>
          <cell r="H3996" t="str">
            <v>F</v>
          </cell>
          <cell r="I3996">
            <v>4114</v>
          </cell>
          <cell r="J3996" t="str">
            <v>Non-Represented State Employees</v>
          </cell>
          <cell r="K3996" t="str">
            <v>per DOP website</v>
          </cell>
          <cell r="L3996">
            <v>41456</v>
          </cell>
          <cell r="M3996">
            <v>13738</v>
          </cell>
          <cell r="N3996" t="b">
            <v>1</v>
          </cell>
          <cell r="O3996">
            <v>4114</v>
          </cell>
        </row>
        <row r="3997">
          <cell r="E3997" t="str">
            <v>53EMONTHLYFWASHINGTON PUBLIC EMPLOYEES ASSOCIATION</v>
          </cell>
          <cell r="F3997" t="str">
            <v>53E</v>
          </cell>
          <cell r="G3997" t="str">
            <v>Monthly</v>
          </cell>
          <cell r="H3997" t="str">
            <v>F</v>
          </cell>
          <cell r="I3997">
            <v>4114</v>
          </cell>
          <cell r="J3997" t="str">
            <v>Washington Public Employees Association</v>
          </cell>
          <cell r="K3997" t="str">
            <v>per DOP website</v>
          </cell>
          <cell r="L3997">
            <v>41456</v>
          </cell>
          <cell r="M3997">
            <v>13739</v>
          </cell>
          <cell r="N3997" t="b">
            <v>1</v>
          </cell>
          <cell r="O3997">
            <v>4114</v>
          </cell>
        </row>
        <row r="3998">
          <cell r="E3998" t="str">
            <v>53EMONTHLYGNON-REPRESENTED STATE EMPLOYEES</v>
          </cell>
          <cell r="F3998" t="str">
            <v>53E</v>
          </cell>
          <cell r="G3998" t="str">
            <v>Monthly</v>
          </cell>
          <cell r="H3998" t="str">
            <v>G</v>
          </cell>
          <cell r="I3998">
            <v>4214</v>
          </cell>
          <cell r="J3998" t="str">
            <v>Non-Represented State Employees</v>
          </cell>
          <cell r="K3998" t="str">
            <v>per DOP website</v>
          </cell>
          <cell r="L3998">
            <v>41456</v>
          </cell>
          <cell r="M3998">
            <v>13740</v>
          </cell>
          <cell r="N3998" t="b">
            <v>1</v>
          </cell>
          <cell r="O3998">
            <v>4214</v>
          </cell>
        </row>
        <row r="3999">
          <cell r="E3999" t="str">
            <v>53EMONTHLYGWASHINGTON PUBLIC EMPLOYEES ASSOCIATION</v>
          </cell>
          <cell r="F3999" t="str">
            <v>53E</v>
          </cell>
          <cell r="G3999" t="str">
            <v>Monthly</v>
          </cell>
          <cell r="H3999" t="str">
            <v>G</v>
          </cell>
          <cell r="I3999">
            <v>4214</v>
          </cell>
          <cell r="J3999" t="str">
            <v>Washington Public Employees Association</v>
          </cell>
          <cell r="K3999" t="str">
            <v>per DOP website</v>
          </cell>
          <cell r="L3999">
            <v>41456</v>
          </cell>
          <cell r="M3999">
            <v>13741</v>
          </cell>
          <cell r="N3999" t="b">
            <v>1</v>
          </cell>
          <cell r="O3999">
            <v>4214</v>
          </cell>
        </row>
        <row r="4000">
          <cell r="E4000" t="str">
            <v>53EMONTHLYHNON-REPRESENTED STATE EMPLOYEES</v>
          </cell>
          <cell r="F4000" t="str">
            <v>53E</v>
          </cell>
          <cell r="G4000" t="str">
            <v>Monthly</v>
          </cell>
          <cell r="H4000" t="str">
            <v>H</v>
          </cell>
          <cell r="I4000">
            <v>4322</v>
          </cell>
          <cell r="J4000" t="str">
            <v>Non-Represented State Employees</v>
          </cell>
          <cell r="K4000" t="str">
            <v>per DOP website</v>
          </cell>
          <cell r="L4000">
            <v>41456</v>
          </cell>
          <cell r="M4000">
            <v>13742</v>
          </cell>
          <cell r="N4000" t="b">
            <v>1</v>
          </cell>
          <cell r="O4000">
            <v>4322</v>
          </cell>
        </row>
        <row r="4001">
          <cell r="E4001" t="str">
            <v>53EMONTHLYHWASHINGTON PUBLIC EMPLOYEES ASSOCIATION</v>
          </cell>
          <cell r="F4001" t="str">
            <v>53E</v>
          </cell>
          <cell r="G4001" t="str">
            <v>Monthly</v>
          </cell>
          <cell r="H4001" t="str">
            <v>H</v>
          </cell>
          <cell r="I4001">
            <v>4322</v>
          </cell>
          <cell r="J4001" t="str">
            <v>Washington Public Employees Association</v>
          </cell>
          <cell r="K4001" t="str">
            <v>per DOP website</v>
          </cell>
          <cell r="L4001">
            <v>41456</v>
          </cell>
          <cell r="M4001">
            <v>13743</v>
          </cell>
          <cell r="N4001" t="b">
            <v>1</v>
          </cell>
          <cell r="O4001">
            <v>4322</v>
          </cell>
        </row>
        <row r="4002">
          <cell r="E4002" t="str">
            <v>53EMONTHLYINON-REPRESENTED STATE EMPLOYEES</v>
          </cell>
          <cell r="F4002" t="str">
            <v>53E</v>
          </cell>
          <cell r="G4002" t="str">
            <v>Monthly</v>
          </cell>
          <cell r="H4002" t="str">
            <v>I</v>
          </cell>
          <cell r="I4002">
            <v>4429</v>
          </cell>
          <cell r="J4002" t="str">
            <v>Non-Represented State Employees</v>
          </cell>
          <cell r="K4002" t="str">
            <v>per DOP website</v>
          </cell>
          <cell r="L4002">
            <v>41456</v>
          </cell>
          <cell r="M4002">
            <v>13744</v>
          </cell>
          <cell r="N4002" t="b">
            <v>1</v>
          </cell>
          <cell r="O4002">
            <v>4429</v>
          </cell>
        </row>
        <row r="4003">
          <cell r="E4003" t="str">
            <v>53EMONTHLYIWASHINGTON PUBLIC EMPLOYEES ASSOCIATION</v>
          </cell>
          <cell r="F4003" t="str">
            <v>53E</v>
          </cell>
          <cell r="G4003" t="str">
            <v>Monthly</v>
          </cell>
          <cell r="H4003" t="str">
            <v>I</v>
          </cell>
          <cell r="I4003">
            <v>4429</v>
          </cell>
          <cell r="J4003" t="str">
            <v>Washington Public Employees Association</v>
          </cell>
          <cell r="K4003" t="str">
            <v>per DOP website</v>
          </cell>
          <cell r="L4003">
            <v>41456</v>
          </cell>
          <cell r="M4003">
            <v>13745</v>
          </cell>
          <cell r="N4003" t="b">
            <v>1</v>
          </cell>
          <cell r="O4003">
            <v>4429</v>
          </cell>
        </row>
        <row r="4004">
          <cell r="E4004" t="str">
            <v>53EMONTHLYJNON-REPRESENTED STATE EMPLOYEES</v>
          </cell>
          <cell r="F4004" t="str">
            <v>53E</v>
          </cell>
          <cell r="G4004" t="str">
            <v>Monthly</v>
          </cell>
          <cell r="H4004" t="str">
            <v>J</v>
          </cell>
          <cell r="I4004">
            <v>4542</v>
          </cell>
          <cell r="J4004" t="str">
            <v>Non-Represented State Employees</v>
          </cell>
          <cell r="K4004" t="str">
            <v>per DOP website</v>
          </cell>
          <cell r="L4004">
            <v>41456</v>
          </cell>
          <cell r="M4004">
            <v>13746</v>
          </cell>
          <cell r="N4004" t="b">
            <v>1</v>
          </cell>
          <cell r="O4004">
            <v>4542</v>
          </cell>
        </row>
        <row r="4005">
          <cell r="E4005" t="str">
            <v>53EMONTHLYJWASHINGTON PUBLIC EMPLOYEES ASSOCIATION</v>
          </cell>
          <cell r="F4005" t="str">
            <v>53E</v>
          </cell>
          <cell r="G4005" t="str">
            <v>Monthly</v>
          </cell>
          <cell r="H4005" t="str">
            <v>J</v>
          </cell>
          <cell r="I4005">
            <v>4542</v>
          </cell>
          <cell r="J4005" t="str">
            <v>Washington Public Employees Association</v>
          </cell>
          <cell r="K4005" t="str">
            <v>per DOP website</v>
          </cell>
          <cell r="L4005">
            <v>41456</v>
          </cell>
          <cell r="M4005">
            <v>13747</v>
          </cell>
          <cell r="N4005" t="b">
            <v>1</v>
          </cell>
          <cell r="O4005">
            <v>4542</v>
          </cell>
        </row>
        <row r="4006">
          <cell r="E4006" t="str">
            <v>53EMONTHLYKNON-REPRESENTED STATE EMPLOYEES</v>
          </cell>
          <cell r="F4006" t="str">
            <v>53E</v>
          </cell>
          <cell r="G4006" t="str">
            <v>Monthly</v>
          </cell>
          <cell r="H4006" t="str">
            <v>K</v>
          </cell>
          <cell r="I4006">
            <v>4653</v>
          </cell>
          <cell r="J4006" t="str">
            <v>Non-Represented State Employees</v>
          </cell>
          <cell r="K4006" t="str">
            <v>per DOP website</v>
          </cell>
          <cell r="L4006">
            <v>41456</v>
          </cell>
          <cell r="M4006">
            <v>13748</v>
          </cell>
          <cell r="N4006" t="b">
            <v>1</v>
          </cell>
          <cell r="O4006">
            <v>4653</v>
          </cell>
        </row>
        <row r="4007">
          <cell r="E4007" t="str">
            <v>53EMONTHLYKWASHINGTON PUBLIC EMPLOYEES ASSOCIATION</v>
          </cell>
          <cell r="F4007" t="str">
            <v>53E</v>
          </cell>
          <cell r="G4007" t="str">
            <v>Monthly</v>
          </cell>
          <cell r="H4007" t="str">
            <v>K</v>
          </cell>
          <cell r="I4007">
            <v>4653</v>
          </cell>
          <cell r="J4007" t="str">
            <v>Washington Public Employees Association</v>
          </cell>
          <cell r="K4007" t="str">
            <v>per DOP website</v>
          </cell>
          <cell r="L4007">
            <v>41456</v>
          </cell>
          <cell r="M4007">
            <v>13749</v>
          </cell>
          <cell r="N4007" t="b">
            <v>1</v>
          </cell>
          <cell r="O4007">
            <v>4653</v>
          </cell>
        </row>
        <row r="4008">
          <cell r="E4008" t="str">
            <v>53EMONTHLYLNON-REPRESENTED STATE EMPLOYEES</v>
          </cell>
          <cell r="F4008" t="str">
            <v>53E</v>
          </cell>
          <cell r="G4008" t="str">
            <v>Monthly</v>
          </cell>
          <cell r="H4008" t="str">
            <v>L</v>
          </cell>
          <cell r="I4008">
            <v>4770</v>
          </cell>
          <cell r="J4008" t="str">
            <v>Non-Represented State Employees</v>
          </cell>
          <cell r="K4008" t="str">
            <v>per DOP website</v>
          </cell>
          <cell r="L4008">
            <v>41456</v>
          </cell>
          <cell r="M4008">
            <v>13750</v>
          </cell>
          <cell r="N4008" t="b">
            <v>1</v>
          </cell>
          <cell r="O4008">
            <v>4770</v>
          </cell>
        </row>
        <row r="4009">
          <cell r="E4009" t="str">
            <v>53EMONTHLYLWASHINGTON PUBLIC EMPLOYEES ASSOCIATION</v>
          </cell>
          <cell r="F4009" t="str">
            <v>53E</v>
          </cell>
          <cell r="G4009" t="str">
            <v>Monthly</v>
          </cell>
          <cell r="H4009" t="str">
            <v>L</v>
          </cell>
          <cell r="I4009">
            <v>4770</v>
          </cell>
          <cell r="J4009" t="str">
            <v>Washington Public Employees Association</v>
          </cell>
          <cell r="K4009" t="str">
            <v>per DOP website</v>
          </cell>
          <cell r="L4009">
            <v>41456</v>
          </cell>
          <cell r="M4009">
            <v>13751</v>
          </cell>
          <cell r="N4009" t="b">
            <v>1</v>
          </cell>
          <cell r="O4009">
            <v>4770</v>
          </cell>
        </row>
        <row r="4010">
          <cell r="E4010" t="str">
            <v>53EMONTHLYMNON-REPRESENTED STATE EMPLOYEES</v>
          </cell>
          <cell r="F4010" t="str">
            <v>53E</v>
          </cell>
          <cell r="G4010" t="str">
            <v>Monthly</v>
          </cell>
          <cell r="H4010" t="str">
            <v>M</v>
          </cell>
          <cell r="I4010">
            <v>4888</v>
          </cell>
          <cell r="J4010" t="str">
            <v>Non-Represented State Employees</v>
          </cell>
          <cell r="K4010" t="str">
            <v>per DOP website</v>
          </cell>
          <cell r="L4010">
            <v>41456</v>
          </cell>
          <cell r="M4010">
            <v>13750</v>
          </cell>
          <cell r="N4010" t="b">
            <v>1</v>
          </cell>
          <cell r="O4010">
            <v>4888</v>
          </cell>
        </row>
        <row r="4011">
          <cell r="E4011" t="str">
            <v>53EMONTHLYMWASHINGTON PUBLIC EMPLOYEES ASSOCIATION</v>
          </cell>
          <cell r="F4011" t="str">
            <v>53E</v>
          </cell>
          <cell r="G4011" t="str">
            <v>Monthly</v>
          </cell>
          <cell r="H4011" t="str">
            <v>M</v>
          </cell>
          <cell r="I4011">
            <v>4888</v>
          </cell>
          <cell r="J4011" t="str">
            <v>Washington Public Employees Association</v>
          </cell>
          <cell r="K4011" t="str">
            <v>per DOP website</v>
          </cell>
          <cell r="L4011">
            <v>41456</v>
          </cell>
          <cell r="M4011">
            <v>13751</v>
          </cell>
          <cell r="N4011" t="b">
            <v>1</v>
          </cell>
          <cell r="O4011">
            <v>4888</v>
          </cell>
        </row>
        <row r="4012">
          <cell r="E4012" t="str">
            <v>53GMONTHLYGCOALITION</v>
          </cell>
          <cell r="F4012" t="str">
            <v>53G</v>
          </cell>
          <cell r="G4012" t="str">
            <v>Monthly</v>
          </cell>
          <cell r="H4012" t="str">
            <v>G</v>
          </cell>
          <cell r="I4012">
            <v>4214</v>
          </cell>
          <cell r="J4012" t="str">
            <v>Coalition</v>
          </cell>
          <cell r="K4012" t="str">
            <v>per DOP website</v>
          </cell>
          <cell r="L4012">
            <v>41456</v>
          </cell>
          <cell r="M4012">
            <v>13828</v>
          </cell>
          <cell r="N4012" t="b">
            <v>1</v>
          </cell>
          <cell r="O4012">
            <v>4214</v>
          </cell>
        </row>
        <row r="4013">
          <cell r="E4013" t="str">
            <v>53GMONTHLYGNON-REPRESENTED STATE EMPLOYEES</v>
          </cell>
          <cell r="F4013" t="str">
            <v>53G</v>
          </cell>
          <cell r="G4013" t="str">
            <v>Monthly</v>
          </cell>
          <cell r="H4013" t="str">
            <v>G</v>
          </cell>
          <cell r="I4013">
            <v>4214</v>
          </cell>
          <cell r="J4013" t="str">
            <v>Non-Represented State Employees</v>
          </cell>
          <cell r="K4013" t="str">
            <v>per DOP website</v>
          </cell>
          <cell r="L4013">
            <v>41456</v>
          </cell>
          <cell r="M4013">
            <v>13829</v>
          </cell>
          <cell r="N4013" t="b">
            <v>1</v>
          </cell>
          <cell r="O4013">
            <v>4214</v>
          </cell>
        </row>
        <row r="4014">
          <cell r="E4014" t="str">
            <v>53GMONTHLYGTEAMSTERS LOCAL UNION NUMBER 117</v>
          </cell>
          <cell r="F4014" t="str">
            <v>53G</v>
          </cell>
          <cell r="G4014" t="str">
            <v>Monthly</v>
          </cell>
          <cell r="H4014" t="str">
            <v>G</v>
          </cell>
          <cell r="I4014">
            <v>4268</v>
          </cell>
          <cell r="J4014" t="str">
            <v>Teamsters Local Union Number 117</v>
          </cell>
          <cell r="K4014" t="str">
            <v>per DOP website</v>
          </cell>
          <cell r="L4014">
            <v>41456</v>
          </cell>
          <cell r="M4014">
            <v>13830</v>
          </cell>
          <cell r="N4014" t="b">
            <v>1</v>
          </cell>
          <cell r="O4014">
            <v>4268</v>
          </cell>
        </row>
        <row r="4015">
          <cell r="E4015" t="str">
            <v>53GMONTHLYGWASHINGTON FEDERATION OF STATE EMPLOYEES</v>
          </cell>
          <cell r="F4015" t="str">
            <v>53G</v>
          </cell>
          <cell r="G4015" t="str">
            <v>Monthly</v>
          </cell>
          <cell r="H4015" t="str">
            <v>G</v>
          </cell>
          <cell r="I4015">
            <v>4214</v>
          </cell>
          <cell r="J4015" t="str">
            <v>Washington Federation of State Employees</v>
          </cell>
          <cell r="K4015" t="str">
            <v>per DOP website</v>
          </cell>
          <cell r="L4015">
            <v>41456</v>
          </cell>
          <cell r="M4015">
            <v>13831</v>
          </cell>
          <cell r="N4015" t="b">
            <v>1</v>
          </cell>
          <cell r="O4015">
            <v>4214</v>
          </cell>
        </row>
        <row r="4016">
          <cell r="E4016" t="str">
            <v>53GMONTHLYGWASHINGTON PUBLIC EMPLOYEES ASSOCIATION</v>
          </cell>
          <cell r="F4016" t="str">
            <v>53G</v>
          </cell>
          <cell r="G4016" t="str">
            <v>Monthly</v>
          </cell>
          <cell r="H4016" t="str">
            <v>G</v>
          </cell>
          <cell r="I4016">
            <v>4214</v>
          </cell>
          <cell r="J4016" t="str">
            <v>Washington Public Employees Association</v>
          </cell>
          <cell r="K4016" t="str">
            <v>per DOP website</v>
          </cell>
          <cell r="L4016">
            <v>41456</v>
          </cell>
          <cell r="M4016">
            <v>13832</v>
          </cell>
          <cell r="N4016" t="b">
            <v>1</v>
          </cell>
          <cell r="O4016">
            <v>4214</v>
          </cell>
        </row>
        <row r="4017">
          <cell r="E4017" t="str">
            <v>53GMONTHLYHCOALITION</v>
          </cell>
          <cell r="F4017" t="str">
            <v>53G</v>
          </cell>
          <cell r="G4017" t="str">
            <v>Monthly</v>
          </cell>
          <cell r="H4017" t="str">
            <v>H</v>
          </cell>
          <cell r="I4017">
            <v>4322</v>
          </cell>
          <cell r="J4017" t="str">
            <v>Coalition</v>
          </cell>
          <cell r="K4017" t="str">
            <v>per DOP website</v>
          </cell>
          <cell r="L4017">
            <v>41456</v>
          </cell>
          <cell r="M4017">
            <v>13833</v>
          </cell>
          <cell r="N4017" t="b">
            <v>1</v>
          </cell>
          <cell r="O4017">
            <v>4322</v>
          </cell>
        </row>
        <row r="4018">
          <cell r="E4018" t="str">
            <v>53GMONTHLYHNON-REPRESENTED STATE EMPLOYEES</v>
          </cell>
          <cell r="F4018" t="str">
            <v>53G</v>
          </cell>
          <cell r="G4018" t="str">
            <v>Monthly</v>
          </cell>
          <cell r="H4018" t="str">
            <v>H</v>
          </cell>
          <cell r="I4018">
            <v>4322</v>
          </cell>
          <cell r="J4018" t="str">
            <v>Non-Represented State Employees</v>
          </cell>
          <cell r="K4018" t="str">
            <v>per DOP website</v>
          </cell>
          <cell r="L4018">
            <v>41456</v>
          </cell>
          <cell r="M4018">
            <v>13834</v>
          </cell>
          <cell r="N4018" t="b">
            <v>1</v>
          </cell>
          <cell r="O4018">
            <v>4322</v>
          </cell>
        </row>
        <row r="4019">
          <cell r="E4019" t="str">
            <v>53GMONTHLYHTEAMSTERS LOCAL UNION NUMBER 117</v>
          </cell>
          <cell r="F4019" t="str">
            <v>53G</v>
          </cell>
          <cell r="G4019" t="str">
            <v>Monthly</v>
          </cell>
          <cell r="H4019" t="str">
            <v>H</v>
          </cell>
          <cell r="I4019">
            <v>4377</v>
          </cell>
          <cell r="J4019" t="str">
            <v>Teamsters Local Union Number 117</v>
          </cell>
          <cell r="K4019" t="str">
            <v>per DOP website</v>
          </cell>
          <cell r="L4019">
            <v>41456</v>
          </cell>
          <cell r="M4019">
            <v>13835</v>
          </cell>
          <cell r="N4019" t="b">
            <v>1</v>
          </cell>
          <cell r="O4019">
            <v>4377</v>
          </cell>
        </row>
        <row r="4020">
          <cell r="E4020" t="str">
            <v>53GMONTHLYHWASHINGTON FEDERATION OF STATE EMPLOYEES</v>
          </cell>
          <cell r="F4020" t="str">
            <v>53G</v>
          </cell>
          <cell r="G4020" t="str">
            <v>Monthly</v>
          </cell>
          <cell r="H4020" t="str">
            <v>H</v>
          </cell>
          <cell r="I4020">
            <v>4322</v>
          </cell>
          <cell r="J4020" t="str">
            <v>Washington Federation of State Employees</v>
          </cell>
          <cell r="K4020" t="str">
            <v>per DOP website</v>
          </cell>
          <cell r="L4020">
            <v>41456</v>
          </cell>
          <cell r="M4020">
            <v>13836</v>
          </cell>
          <cell r="N4020" t="b">
            <v>1</v>
          </cell>
          <cell r="O4020">
            <v>4322</v>
          </cell>
        </row>
        <row r="4021">
          <cell r="E4021" t="str">
            <v>53GMONTHLYHWASHINGTON PUBLIC EMPLOYEES ASSOCIATION</v>
          </cell>
          <cell r="F4021" t="str">
            <v>53G</v>
          </cell>
          <cell r="G4021" t="str">
            <v>Monthly</v>
          </cell>
          <cell r="H4021" t="str">
            <v>H</v>
          </cell>
          <cell r="I4021">
            <v>4322</v>
          </cell>
          <cell r="J4021" t="str">
            <v>Washington Public Employees Association</v>
          </cell>
          <cell r="K4021" t="str">
            <v>per DOP website</v>
          </cell>
          <cell r="L4021">
            <v>41456</v>
          </cell>
          <cell r="M4021">
            <v>13837</v>
          </cell>
          <cell r="N4021" t="b">
            <v>1</v>
          </cell>
          <cell r="O4021">
            <v>4322</v>
          </cell>
        </row>
        <row r="4022">
          <cell r="E4022" t="str">
            <v>53GMONTHLYICOALITION</v>
          </cell>
          <cell r="F4022" t="str">
            <v>53G</v>
          </cell>
          <cell r="G4022" t="str">
            <v>Monthly</v>
          </cell>
          <cell r="H4022" t="str">
            <v>I</v>
          </cell>
          <cell r="I4022">
            <v>4429</v>
          </cell>
          <cell r="J4022" t="str">
            <v>Coalition</v>
          </cell>
          <cell r="K4022" t="str">
            <v>per DOP website</v>
          </cell>
          <cell r="L4022">
            <v>41456</v>
          </cell>
          <cell r="M4022">
            <v>13838</v>
          </cell>
          <cell r="N4022" t="b">
            <v>1</v>
          </cell>
          <cell r="O4022">
            <v>4429</v>
          </cell>
        </row>
        <row r="4023">
          <cell r="E4023" t="str">
            <v>53GMONTHLYINON-REPRESENTED STATE EMPLOYEES</v>
          </cell>
          <cell r="F4023" t="str">
            <v>53G</v>
          </cell>
          <cell r="G4023" t="str">
            <v>Monthly</v>
          </cell>
          <cell r="H4023" t="str">
            <v>I</v>
          </cell>
          <cell r="I4023">
            <v>4429</v>
          </cell>
          <cell r="J4023" t="str">
            <v>Non-Represented State Employees</v>
          </cell>
          <cell r="K4023" t="str">
            <v>per DOP website</v>
          </cell>
          <cell r="L4023">
            <v>41456</v>
          </cell>
          <cell r="M4023">
            <v>13839</v>
          </cell>
          <cell r="N4023" t="b">
            <v>1</v>
          </cell>
          <cell r="O4023">
            <v>4429</v>
          </cell>
        </row>
        <row r="4024">
          <cell r="E4024" t="str">
            <v>53GMONTHLYITEAMSTERS LOCAL UNION NUMBER 117</v>
          </cell>
          <cell r="F4024" t="str">
            <v>53G</v>
          </cell>
          <cell r="G4024" t="str">
            <v>Monthly</v>
          </cell>
          <cell r="H4024" t="str">
            <v>I</v>
          </cell>
          <cell r="I4024">
            <v>4485</v>
          </cell>
          <cell r="J4024" t="str">
            <v>Teamsters Local Union Number 117</v>
          </cell>
          <cell r="K4024" t="str">
            <v>per DOP website</v>
          </cell>
          <cell r="L4024">
            <v>41456</v>
          </cell>
          <cell r="M4024">
            <v>13840</v>
          </cell>
          <cell r="N4024" t="b">
            <v>1</v>
          </cell>
          <cell r="O4024">
            <v>4485</v>
          </cell>
        </row>
        <row r="4025">
          <cell r="E4025" t="str">
            <v>53GMONTHLYIWASHINGTON FEDERATION OF STATE EMPLOYEES</v>
          </cell>
          <cell r="F4025" t="str">
            <v>53G</v>
          </cell>
          <cell r="G4025" t="str">
            <v>Monthly</v>
          </cell>
          <cell r="H4025" t="str">
            <v>I</v>
          </cell>
          <cell r="I4025">
            <v>4429</v>
          </cell>
          <cell r="J4025" t="str">
            <v>Washington Federation of State Employees</v>
          </cell>
          <cell r="K4025" t="str">
            <v>per DOP website</v>
          </cell>
          <cell r="L4025">
            <v>41456</v>
          </cell>
          <cell r="M4025">
            <v>13841</v>
          </cell>
          <cell r="N4025" t="b">
            <v>1</v>
          </cell>
          <cell r="O4025">
            <v>4429</v>
          </cell>
        </row>
        <row r="4026">
          <cell r="E4026" t="str">
            <v>53GMONTHLYIWASHINGTON PUBLIC EMPLOYEES ASSOCIATION</v>
          </cell>
          <cell r="F4026" t="str">
            <v>53G</v>
          </cell>
          <cell r="G4026" t="str">
            <v>Monthly</v>
          </cell>
          <cell r="H4026" t="str">
            <v>I</v>
          </cell>
          <cell r="I4026">
            <v>4429</v>
          </cell>
          <cell r="J4026" t="str">
            <v>Washington Public Employees Association</v>
          </cell>
          <cell r="K4026" t="str">
            <v>per DOP website</v>
          </cell>
          <cell r="L4026">
            <v>41456</v>
          </cell>
          <cell r="M4026">
            <v>13842</v>
          </cell>
          <cell r="N4026" t="b">
            <v>1</v>
          </cell>
          <cell r="O4026">
            <v>4429</v>
          </cell>
        </row>
        <row r="4027">
          <cell r="E4027" t="str">
            <v>53GMONTHLYJCOALITION</v>
          </cell>
          <cell r="F4027" t="str">
            <v>53G</v>
          </cell>
          <cell r="G4027" t="str">
            <v>Monthly</v>
          </cell>
          <cell r="H4027" t="str">
            <v>J</v>
          </cell>
          <cell r="I4027">
            <v>4542</v>
          </cell>
          <cell r="J4027" t="str">
            <v>Coalition</v>
          </cell>
          <cell r="K4027" t="str">
            <v>per DOP website</v>
          </cell>
          <cell r="L4027">
            <v>41456</v>
          </cell>
          <cell r="M4027">
            <v>13843</v>
          </cell>
          <cell r="N4027" t="b">
            <v>1</v>
          </cell>
          <cell r="O4027">
            <v>4542</v>
          </cell>
        </row>
        <row r="4028">
          <cell r="E4028" t="str">
            <v>53GMONTHLYJNON-REPRESENTED STATE EMPLOYEES</v>
          </cell>
          <cell r="F4028" t="str">
            <v>53G</v>
          </cell>
          <cell r="G4028" t="str">
            <v>Monthly</v>
          </cell>
          <cell r="H4028" t="str">
            <v>J</v>
          </cell>
          <cell r="I4028">
            <v>4542</v>
          </cell>
          <cell r="J4028" t="str">
            <v>Non-Represented State Employees</v>
          </cell>
          <cell r="K4028" t="str">
            <v>per DOP website</v>
          </cell>
          <cell r="L4028">
            <v>41456</v>
          </cell>
          <cell r="M4028">
            <v>13844</v>
          </cell>
          <cell r="N4028" t="b">
            <v>1</v>
          </cell>
          <cell r="O4028">
            <v>4542</v>
          </cell>
        </row>
        <row r="4029">
          <cell r="E4029" t="str">
            <v>53GMONTHLYJTEAMSTERS LOCAL UNION NUMBER 117</v>
          </cell>
          <cell r="F4029" t="str">
            <v>53G</v>
          </cell>
          <cell r="G4029" t="str">
            <v>Monthly</v>
          </cell>
          <cell r="H4029" t="str">
            <v>J</v>
          </cell>
          <cell r="I4029">
            <v>4600</v>
          </cell>
          <cell r="J4029" t="str">
            <v>Teamsters Local Union Number 117</v>
          </cell>
          <cell r="K4029" t="str">
            <v>per DOP website</v>
          </cell>
          <cell r="L4029">
            <v>41456</v>
          </cell>
          <cell r="M4029">
            <v>13845</v>
          </cell>
          <cell r="N4029" t="b">
            <v>1</v>
          </cell>
          <cell r="O4029">
            <v>4600</v>
          </cell>
        </row>
        <row r="4030">
          <cell r="E4030" t="str">
            <v>53GMONTHLYJWASHINGTON FEDERATION OF STATE EMPLOYEES</v>
          </cell>
          <cell r="F4030" t="str">
            <v>53G</v>
          </cell>
          <cell r="G4030" t="str">
            <v>Monthly</v>
          </cell>
          <cell r="H4030" t="str">
            <v>J</v>
          </cell>
          <cell r="I4030">
            <v>4542</v>
          </cell>
          <cell r="J4030" t="str">
            <v>Washington Federation of State Employees</v>
          </cell>
          <cell r="K4030" t="str">
            <v>per DOP website</v>
          </cell>
          <cell r="L4030">
            <v>41456</v>
          </cell>
          <cell r="M4030">
            <v>13846</v>
          </cell>
          <cell r="N4030" t="b">
            <v>1</v>
          </cell>
          <cell r="O4030">
            <v>4542</v>
          </cell>
        </row>
        <row r="4031">
          <cell r="E4031" t="str">
            <v>53GMONTHLYJWASHINGTON PUBLIC EMPLOYEES ASSOCIATION</v>
          </cell>
          <cell r="F4031" t="str">
            <v>53G</v>
          </cell>
          <cell r="G4031" t="str">
            <v>Monthly</v>
          </cell>
          <cell r="H4031" t="str">
            <v>J</v>
          </cell>
          <cell r="I4031">
            <v>4542</v>
          </cell>
          <cell r="J4031" t="str">
            <v>Washington Public Employees Association</v>
          </cell>
          <cell r="K4031" t="str">
            <v>per DOP website</v>
          </cell>
          <cell r="L4031">
            <v>41456</v>
          </cell>
          <cell r="M4031">
            <v>13847</v>
          </cell>
          <cell r="N4031" t="b">
            <v>1</v>
          </cell>
          <cell r="O4031">
            <v>4542</v>
          </cell>
        </row>
        <row r="4032">
          <cell r="E4032" t="str">
            <v>53GMONTHLYKCOALITION</v>
          </cell>
          <cell r="F4032" t="str">
            <v>53G</v>
          </cell>
          <cell r="G4032" t="str">
            <v>Monthly</v>
          </cell>
          <cell r="H4032" t="str">
            <v>K</v>
          </cell>
          <cell r="I4032">
            <v>4653</v>
          </cell>
          <cell r="J4032" t="str">
            <v>Coalition</v>
          </cell>
          <cell r="K4032" t="str">
            <v>per DOP website</v>
          </cell>
          <cell r="L4032">
            <v>41456</v>
          </cell>
          <cell r="M4032">
            <v>13848</v>
          </cell>
          <cell r="N4032" t="b">
            <v>1</v>
          </cell>
          <cell r="O4032">
            <v>4653</v>
          </cell>
        </row>
        <row r="4033">
          <cell r="E4033" t="str">
            <v>53GMONTHLYKNON-REPRESENTED STATE EMPLOYEES</v>
          </cell>
          <cell r="F4033" t="str">
            <v>53G</v>
          </cell>
          <cell r="G4033" t="str">
            <v>Monthly</v>
          </cell>
          <cell r="H4033" t="str">
            <v>K</v>
          </cell>
          <cell r="I4033">
            <v>4653</v>
          </cell>
          <cell r="J4033" t="str">
            <v>Non-Represented State Employees</v>
          </cell>
          <cell r="K4033" t="str">
            <v>per DOP website</v>
          </cell>
          <cell r="L4033">
            <v>41456</v>
          </cell>
          <cell r="M4033">
            <v>13849</v>
          </cell>
          <cell r="N4033" t="b">
            <v>1</v>
          </cell>
          <cell r="O4033">
            <v>4653</v>
          </cell>
        </row>
        <row r="4034">
          <cell r="E4034" t="str">
            <v>53GMONTHLYKTEAMSTERS LOCAL UNION NUMBER 117</v>
          </cell>
          <cell r="F4034" t="str">
            <v>53G</v>
          </cell>
          <cell r="G4034" t="str">
            <v>Monthly</v>
          </cell>
          <cell r="H4034" t="str">
            <v>K</v>
          </cell>
          <cell r="I4034">
            <v>4712</v>
          </cell>
          <cell r="J4034" t="str">
            <v>Teamsters Local Union Number 117</v>
          </cell>
          <cell r="K4034" t="str">
            <v>per DOP website</v>
          </cell>
          <cell r="L4034">
            <v>41456</v>
          </cell>
          <cell r="M4034">
            <v>13850</v>
          </cell>
          <cell r="N4034" t="b">
            <v>1</v>
          </cell>
          <cell r="O4034">
            <v>4712</v>
          </cell>
        </row>
        <row r="4035">
          <cell r="E4035" t="str">
            <v>53GMONTHLYKWASHINGTON FEDERATION OF STATE EMPLOYEES</v>
          </cell>
          <cell r="F4035" t="str">
            <v>53G</v>
          </cell>
          <cell r="G4035" t="str">
            <v>Monthly</v>
          </cell>
          <cell r="H4035" t="str">
            <v>K</v>
          </cell>
          <cell r="I4035">
            <v>4653</v>
          </cell>
          <cell r="J4035" t="str">
            <v>Washington Federation of State Employees</v>
          </cell>
          <cell r="K4035" t="str">
            <v>per DOP website</v>
          </cell>
          <cell r="L4035">
            <v>41456</v>
          </cell>
          <cell r="M4035">
            <v>13851</v>
          </cell>
          <cell r="N4035" t="b">
            <v>1</v>
          </cell>
          <cell r="O4035">
            <v>4653</v>
          </cell>
        </row>
        <row r="4036">
          <cell r="E4036" t="str">
            <v>53GMONTHLYKWASHINGTON PUBLIC EMPLOYEES ASSOCIATION</v>
          </cell>
          <cell r="F4036" t="str">
            <v>53G</v>
          </cell>
          <cell r="G4036" t="str">
            <v>Monthly</v>
          </cell>
          <cell r="H4036" t="str">
            <v>K</v>
          </cell>
          <cell r="I4036">
            <v>4653</v>
          </cell>
          <cell r="J4036" t="str">
            <v>Washington Public Employees Association</v>
          </cell>
          <cell r="K4036" t="str">
            <v>per DOP website</v>
          </cell>
          <cell r="L4036">
            <v>41456</v>
          </cell>
          <cell r="M4036">
            <v>13852</v>
          </cell>
          <cell r="N4036" t="b">
            <v>1</v>
          </cell>
          <cell r="O4036">
            <v>4653</v>
          </cell>
        </row>
        <row r="4037">
          <cell r="E4037" t="str">
            <v>53GMONTHLYLCOALITION</v>
          </cell>
          <cell r="F4037" t="str">
            <v>53G</v>
          </cell>
          <cell r="G4037" t="str">
            <v>Monthly</v>
          </cell>
          <cell r="H4037" t="str">
            <v>L</v>
          </cell>
          <cell r="I4037">
            <v>4770</v>
          </cell>
          <cell r="J4037" t="str">
            <v>Coalition</v>
          </cell>
          <cell r="K4037" t="str">
            <v>per DOP website</v>
          </cell>
          <cell r="L4037">
            <v>41456</v>
          </cell>
          <cell r="M4037">
            <v>13853</v>
          </cell>
          <cell r="N4037" t="b">
            <v>1</v>
          </cell>
          <cell r="O4037">
            <v>4770</v>
          </cell>
        </row>
        <row r="4038">
          <cell r="E4038" t="str">
            <v>53GMONTHLYLNON-REPRESENTED STATE EMPLOYEES</v>
          </cell>
          <cell r="F4038" t="str">
            <v>53G</v>
          </cell>
          <cell r="G4038" t="str">
            <v>Monthly</v>
          </cell>
          <cell r="H4038" t="str">
            <v>L</v>
          </cell>
          <cell r="I4038">
            <v>4770</v>
          </cell>
          <cell r="J4038" t="str">
            <v>Non-Represented State Employees</v>
          </cell>
          <cell r="K4038" t="str">
            <v>per DOP website</v>
          </cell>
          <cell r="L4038">
            <v>41456</v>
          </cell>
          <cell r="M4038">
            <v>13854</v>
          </cell>
          <cell r="N4038" t="b">
            <v>1</v>
          </cell>
          <cell r="O4038">
            <v>4770</v>
          </cell>
        </row>
        <row r="4039">
          <cell r="E4039" t="str">
            <v>53GMONTHLYLTEAMSTERS LOCAL UNION NUMBER 117</v>
          </cell>
          <cell r="F4039" t="str">
            <v>53G</v>
          </cell>
          <cell r="G4039" t="str">
            <v>Monthly</v>
          </cell>
          <cell r="H4039" t="str">
            <v>L</v>
          </cell>
          <cell r="I4039">
            <v>4831</v>
          </cell>
          <cell r="J4039" t="str">
            <v>Teamsters Local Union Number 117</v>
          </cell>
          <cell r="K4039" t="str">
            <v>per DOP website</v>
          </cell>
          <cell r="L4039">
            <v>41456</v>
          </cell>
          <cell r="M4039">
            <v>13855</v>
          </cell>
          <cell r="N4039" t="b">
            <v>1</v>
          </cell>
          <cell r="O4039">
            <v>4831</v>
          </cell>
        </row>
        <row r="4040">
          <cell r="E4040" t="str">
            <v>53GMONTHLYLWASHINGTON FEDERATION OF STATE EMPLOYEES</v>
          </cell>
          <cell r="F4040" t="str">
            <v>53G</v>
          </cell>
          <cell r="G4040" t="str">
            <v>Monthly</v>
          </cell>
          <cell r="H4040" t="str">
            <v>L</v>
          </cell>
          <cell r="I4040">
            <v>4770</v>
          </cell>
          <cell r="J4040" t="str">
            <v>Washington Federation of State Employees</v>
          </cell>
          <cell r="K4040" t="str">
            <v>per DOP website</v>
          </cell>
          <cell r="L4040">
            <v>41456</v>
          </cell>
          <cell r="M4040">
            <v>13856</v>
          </cell>
          <cell r="N4040" t="b">
            <v>1</v>
          </cell>
          <cell r="O4040">
            <v>4770</v>
          </cell>
        </row>
        <row r="4041">
          <cell r="E4041" t="str">
            <v>53GMONTHLYLWASHINGTON PUBLIC EMPLOYEES ASSOCIATION</v>
          </cell>
          <cell r="F4041" t="str">
            <v>53G</v>
          </cell>
          <cell r="G4041" t="str">
            <v>Monthly</v>
          </cell>
          <cell r="H4041" t="str">
            <v>L</v>
          </cell>
          <cell r="I4041">
            <v>4770</v>
          </cell>
          <cell r="J4041" t="str">
            <v>Washington Public Employees Association</v>
          </cell>
          <cell r="K4041" t="str">
            <v>per DOP website</v>
          </cell>
          <cell r="L4041">
            <v>41456</v>
          </cell>
          <cell r="M4041">
            <v>13857</v>
          </cell>
          <cell r="N4041" t="b">
            <v>1</v>
          </cell>
          <cell r="O4041">
            <v>4770</v>
          </cell>
        </row>
        <row r="4042">
          <cell r="E4042" t="str">
            <v>53GMONTHLYMCOALITION</v>
          </cell>
          <cell r="F4042" t="str">
            <v>53G</v>
          </cell>
          <cell r="G4042" t="str">
            <v>Monthly</v>
          </cell>
          <cell r="H4042" t="str">
            <v>M</v>
          </cell>
          <cell r="I4042">
            <v>4888</v>
          </cell>
          <cell r="J4042" t="str">
            <v>Coalition</v>
          </cell>
          <cell r="K4042" t="str">
            <v>per DOP website</v>
          </cell>
          <cell r="L4042">
            <v>41456</v>
          </cell>
          <cell r="M4042">
            <v>13853</v>
          </cell>
          <cell r="N4042" t="b">
            <v>1</v>
          </cell>
          <cell r="O4042">
            <v>4888</v>
          </cell>
        </row>
        <row r="4043">
          <cell r="E4043" t="str">
            <v>53GMONTHLYMNON-REPRESENTED STATE EMPLOYEES</v>
          </cell>
          <cell r="F4043" t="str">
            <v>53G</v>
          </cell>
          <cell r="G4043" t="str">
            <v>Monthly</v>
          </cell>
          <cell r="H4043" t="str">
            <v>M</v>
          </cell>
          <cell r="I4043">
            <v>4888</v>
          </cell>
          <cell r="J4043" t="str">
            <v>Non-Represented State Employees</v>
          </cell>
          <cell r="K4043" t="str">
            <v>per DOP website</v>
          </cell>
          <cell r="L4043">
            <v>41456</v>
          </cell>
          <cell r="M4043">
            <v>13854</v>
          </cell>
          <cell r="N4043" t="b">
            <v>1</v>
          </cell>
          <cell r="O4043">
            <v>4888</v>
          </cell>
        </row>
        <row r="4044">
          <cell r="E4044" t="str">
            <v>53GMONTHLYMTEAMSTERS LOCAL UNION NUMBER 117</v>
          </cell>
          <cell r="F4044" t="str">
            <v>53G</v>
          </cell>
          <cell r="G4044" t="str">
            <v>Monthly</v>
          </cell>
          <cell r="H4044" t="str">
            <v>M</v>
          </cell>
          <cell r="I4044">
            <v>4950</v>
          </cell>
          <cell r="J4044" t="str">
            <v>Teamsters Local Union Number 117</v>
          </cell>
          <cell r="K4044" t="str">
            <v>per DOP website</v>
          </cell>
          <cell r="L4044">
            <v>41456</v>
          </cell>
          <cell r="M4044">
            <v>13855</v>
          </cell>
          <cell r="N4044" t="b">
            <v>1</v>
          </cell>
          <cell r="O4044">
            <v>4950</v>
          </cell>
        </row>
        <row r="4045">
          <cell r="E4045" t="str">
            <v>53GMONTHLYMWASHINGTON FEDERATION OF STATE EMPLOYEES</v>
          </cell>
          <cell r="F4045" t="str">
            <v>53G</v>
          </cell>
          <cell r="G4045" t="str">
            <v>Monthly</v>
          </cell>
          <cell r="H4045" t="str">
            <v>M</v>
          </cell>
          <cell r="I4045">
            <v>4888</v>
          </cell>
          <cell r="J4045" t="str">
            <v>Washington Federation of State Employees</v>
          </cell>
          <cell r="K4045" t="str">
            <v>per DOP website</v>
          </cell>
          <cell r="L4045">
            <v>41456</v>
          </cell>
          <cell r="M4045">
            <v>13856</v>
          </cell>
          <cell r="N4045" t="b">
            <v>1</v>
          </cell>
          <cell r="O4045">
            <v>4888</v>
          </cell>
        </row>
        <row r="4046">
          <cell r="E4046" t="str">
            <v>53GMONTHLYMWASHINGTON PUBLIC EMPLOYEES ASSOCIATION</v>
          </cell>
          <cell r="F4046" t="str">
            <v>53G</v>
          </cell>
          <cell r="G4046" t="str">
            <v>Monthly</v>
          </cell>
          <cell r="H4046" t="str">
            <v>M</v>
          </cell>
          <cell r="I4046">
            <v>4888</v>
          </cell>
          <cell r="J4046" t="str">
            <v>Washington Public Employees Association</v>
          </cell>
          <cell r="K4046" t="str">
            <v>per DOP website</v>
          </cell>
          <cell r="L4046">
            <v>41456</v>
          </cell>
          <cell r="M4046">
            <v>13857</v>
          </cell>
          <cell r="N4046" t="b">
            <v>1</v>
          </cell>
          <cell r="O4046">
            <v>4888</v>
          </cell>
        </row>
        <row r="4047">
          <cell r="E4047" t="str">
            <v>53MONTHLYACOALITION</v>
          </cell>
          <cell r="F4047" t="str">
            <v>53</v>
          </cell>
          <cell r="G4047" t="str">
            <v>Monthly</v>
          </cell>
          <cell r="H4047" t="str">
            <v>A</v>
          </cell>
          <cell r="I4047">
            <v>3631</v>
          </cell>
          <cell r="J4047" t="str">
            <v>Coalition</v>
          </cell>
          <cell r="K4047" t="str">
            <v>per DOP website</v>
          </cell>
          <cell r="L4047">
            <v>41456</v>
          </cell>
          <cell r="M4047">
            <v>42814</v>
          </cell>
          <cell r="N4047" t="b">
            <v>0</v>
          </cell>
          <cell r="O4047">
            <v>3631</v>
          </cell>
        </row>
        <row r="4048">
          <cell r="E4048" t="str">
            <v>53MONTHLYANON-REPRESENTED STATE EMPLOYEES</v>
          </cell>
          <cell r="F4048" t="str">
            <v>53</v>
          </cell>
          <cell r="G4048" t="str">
            <v>Monthly</v>
          </cell>
          <cell r="H4048" t="str">
            <v>A</v>
          </cell>
          <cell r="I4048">
            <v>3631</v>
          </cell>
          <cell r="J4048" t="str">
            <v>Non-Represented State Employees</v>
          </cell>
          <cell r="K4048" t="str">
            <v>per DOP website</v>
          </cell>
          <cell r="L4048">
            <v>41456</v>
          </cell>
          <cell r="M4048">
            <v>11834</v>
          </cell>
          <cell r="N4048" t="b">
            <v>0</v>
          </cell>
          <cell r="O4048">
            <v>3631</v>
          </cell>
        </row>
        <row r="4049">
          <cell r="E4049" t="str">
            <v>53MONTHLYATEAMSTERS LOCAL UNION NUMBER 117</v>
          </cell>
          <cell r="F4049" t="str">
            <v>53</v>
          </cell>
          <cell r="G4049" t="str">
            <v>Monthly</v>
          </cell>
          <cell r="H4049" t="str">
            <v>A</v>
          </cell>
          <cell r="I4049">
            <v>3678</v>
          </cell>
          <cell r="J4049" t="str">
            <v>Teamsters Local Union Number 117</v>
          </cell>
          <cell r="K4049" t="str">
            <v>per Noli Benitez 201307</v>
          </cell>
          <cell r="L4049">
            <v>41456</v>
          </cell>
          <cell r="M4049">
            <v>11834</v>
          </cell>
          <cell r="N4049" t="b">
            <v>0</v>
          </cell>
          <cell r="O4049">
            <v>3678</v>
          </cell>
        </row>
        <row r="4050">
          <cell r="E4050" t="str">
            <v>53MONTHLYAWASHINGTON FEDERATION OF STATE EMPLOYEES</v>
          </cell>
          <cell r="F4050" t="str">
            <v>53</v>
          </cell>
          <cell r="G4050" t="str">
            <v>Monthly</v>
          </cell>
          <cell r="H4050" t="str">
            <v>A</v>
          </cell>
          <cell r="I4050">
            <v>3631</v>
          </cell>
          <cell r="J4050" t="str">
            <v>Washington Federation of State Employees</v>
          </cell>
          <cell r="K4050" t="str">
            <v>per DOP website</v>
          </cell>
          <cell r="L4050">
            <v>41456</v>
          </cell>
          <cell r="M4050">
            <v>25758</v>
          </cell>
          <cell r="N4050" t="b">
            <v>0</v>
          </cell>
          <cell r="O4050">
            <v>3631</v>
          </cell>
        </row>
        <row r="4051">
          <cell r="E4051" t="str">
            <v>53MONTHLYAWASHINGTON PUBLIC EMPLOYEES ASSOCIATION</v>
          </cell>
          <cell r="F4051" t="str">
            <v>53</v>
          </cell>
          <cell r="G4051" t="str">
            <v>Monthly</v>
          </cell>
          <cell r="H4051" t="str">
            <v>A</v>
          </cell>
          <cell r="I4051">
            <v>3631</v>
          </cell>
          <cell r="J4051" t="str">
            <v>Washington Public Employees Association</v>
          </cell>
          <cell r="K4051" t="str">
            <v>per DOP website</v>
          </cell>
          <cell r="L4051">
            <v>41456</v>
          </cell>
          <cell r="M4051">
            <v>30022</v>
          </cell>
          <cell r="N4051" t="b">
            <v>0</v>
          </cell>
          <cell r="O4051">
            <v>3631</v>
          </cell>
        </row>
        <row r="4052">
          <cell r="E4052" t="str">
            <v>53MONTHLYBCOALITION</v>
          </cell>
          <cell r="F4052" t="str">
            <v>53</v>
          </cell>
          <cell r="G4052" t="str">
            <v>Monthly</v>
          </cell>
          <cell r="H4052" t="str">
            <v>B</v>
          </cell>
          <cell r="I4052">
            <v>3726</v>
          </cell>
          <cell r="J4052" t="str">
            <v>Coalition</v>
          </cell>
          <cell r="K4052" t="str">
            <v>per DOP website</v>
          </cell>
          <cell r="L4052">
            <v>41456</v>
          </cell>
          <cell r="M4052">
            <v>42815</v>
          </cell>
          <cell r="N4052" t="b">
            <v>0</v>
          </cell>
          <cell r="O4052">
            <v>3726</v>
          </cell>
        </row>
        <row r="4053">
          <cell r="E4053" t="str">
            <v>53MONTHLYBNON-REPRESENTED STATE EMPLOYEES</v>
          </cell>
          <cell r="F4053" t="str">
            <v>53</v>
          </cell>
          <cell r="G4053" t="str">
            <v>Monthly</v>
          </cell>
          <cell r="H4053" t="str">
            <v>B</v>
          </cell>
          <cell r="I4053">
            <v>3726</v>
          </cell>
          <cell r="J4053" t="str">
            <v>Non-Represented State Employees</v>
          </cell>
          <cell r="K4053" t="str">
            <v>per DOP website</v>
          </cell>
          <cell r="L4053">
            <v>41456</v>
          </cell>
          <cell r="M4053">
            <v>11835</v>
          </cell>
          <cell r="N4053" t="b">
            <v>0</v>
          </cell>
          <cell r="O4053">
            <v>3726</v>
          </cell>
        </row>
        <row r="4054">
          <cell r="E4054" t="str">
            <v>53MONTHLYBTEAMSTERS LOCAL UNION NUMBER 117</v>
          </cell>
          <cell r="F4054" t="str">
            <v>53</v>
          </cell>
          <cell r="G4054" t="str">
            <v>Monthly</v>
          </cell>
          <cell r="H4054" t="str">
            <v>B</v>
          </cell>
          <cell r="I4054">
            <v>3774</v>
          </cell>
          <cell r="J4054" t="str">
            <v>Teamsters Local Union Number 117</v>
          </cell>
          <cell r="K4054" t="str">
            <v>per Noli Benitez 201307</v>
          </cell>
          <cell r="L4054">
            <v>41456</v>
          </cell>
          <cell r="M4054">
            <v>11835</v>
          </cell>
          <cell r="N4054" t="b">
            <v>0</v>
          </cell>
          <cell r="O4054">
            <v>3774</v>
          </cell>
        </row>
        <row r="4055">
          <cell r="E4055" t="str">
            <v>53MONTHLYBWASHINGTON FEDERATION OF STATE EMPLOYEES</v>
          </cell>
          <cell r="F4055" t="str">
            <v>53</v>
          </cell>
          <cell r="G4055" t="str">
            <v>Monthly</v>
          </cell>
          <cell r="H4055" t="str">
            <v>B</v>
          </cell>
          <cell r="I4055">
            <v>3726</v>
          </cell>
          <cell r="J4055" t="str">
            <v>Washington Federation of State Employees</v>
          </cell>
          <cell r="K4055" t="str">
            <v>per DOP website</v>
          </cell>
          <cell r="L4055">
            <v>41456</v>
          </cell>
          <cell r="M4055">
            <v>25759</v>
          </cell>
          <cell r="N4055" t="b">
            <v>0</v>
          </cell>
          <cell r="O4055">
            <v>3726</v>
          </cell>
        </row>
        <row r="4056">
          <cell r="E4056" t="str">
            <v>53MONTHLYBWASHINGTON PUBLIC EMPLOYEES ASSOCIATION</v>
          </cell>
          <cell r="F4056" t="str">
            <v>53</v>
          </cell>
          <cell r="G4056" t="str">
            <v>Monthly</v>
          </cell>
          <cell r="H4056" t="str">
            <v>B</v>
          </cell>
          <cell r="I4056">
            <v>3726</v>
          </cell>
          <cell r="J4056" t="str">
            <v>Washington Public Employees Association</v>
          </cell>
          <cell r="K4056" t="str">
            <v>per DOP website</v>
          </cell>
          <cell r="L4056">
            <v>41456</v>
          </cell>
          <cell r="M4056">
            <v>30023</v>
          </cell>
          <cell r="N4056" t="b">
            <v>0</v>
          </cell>
          <cell r="O4056">
            <v>3726</v>
          </cell>
        </row>
        <row r="4057">
          <cell r="E4057" t="str">
            <v>53MONTHLYCCOALITION</v>
          </cell>
          <cell r="F4057" t="str">
            <v>53</v>
          </cell>
          <cell r="G4057" t="str">
            <v>Monthly</v>
          </cell>
          <cell r="H4057" t="str">
            <v>C</v>
          </cell>
          <cell r="I4057">
            <v>3819</v>
          </cell>
          <cell r="J4057" t="str">
            <v>Coalition</v>
          </cell>
          <cell r="K4057" t="str">
            <v>per DOP website</v>
          </cell>
          <cell r="L4057">
            <v>41456</v>
          </cell>
          <cell r="M4057">
            <v>42816</v>
          </cell>
          <cell r="N4057" t="b">
            <v>0</v>
          </cell>
          <cell r="O4057">
            <v>3819</v>
          </cell>
        </row>
        <row r="4058">
          <cell r="E4058" t="str">
            <v>53MONTHLYCNON-REPRESENTED STATE EMPLOYEES</v>
          </cell>
          <cell r="F4058" t="str">
            <v>53</v>
          </cell>
          <cell r="G4058" t="str">
            <v>Monthly</v>
          </cell>
          <cell r="H4058" t="str">
            <v>C</v>
          </cell>
          <cell r="I4058">
            <v>3819</v>
          </cell>
          <cell r="J4058" t="str">
            <v>Non-Represented State Employees</v>
          </cell>
          <cell r="K4058" t="str">
            <v>per DOP website</v>
          </cell>
          <cell r="L4058">
            <v>41456</v>
          </cell>
          <cell r="M4058">
            <v>11836</v>
          </cell>
          <cell r="N4058" t="b">
            <v>0</v>
          </cell>
          <cell r="O4058">
            <v>3819</v>
          </cell>
        </row>
        <row r="4059">
          <cell r="E4059" t="str">
            <v>53MONTHLYCTEAMSTERS LOCAL UNION NUMBER 117</v>
          </cell>
          <cell r="F4059" t="str">
            <v>53</v>
          </cell>
          <cell r="G4059" t="str">
            <v>Monthly</v>
          </cell>
          <cell r="H4059" t="str">
            <v>C</v>
          </cell>
          <cell r="I4059">
            <v>3869</v>
          </cell>
          <cell r="J4059" t="str">
            <v>Teamsters Local Union Number 117</v>
          </cell>
          <cell r="K4059" t="str">
            <v>per Noli Benitez 201307</v>
          </cell>
          <cell r="L4059">
            <v>41456</v>
          </cell>
          <cell r="M4059">
            <v>11836</v>
          </cell>
          <cell r="N4059" t="b">
            <v>0</v>
          </cell>
          <cell r="O4059">
            <v>3869</v>
          </cell>
        </row>
        <row r="4060">
          <cell r="E4060" t="str">
            <v>53MONTHLYCWASHINGTON FEDERATION OF STATE EMPLOYEES</v>
          </cell>
          <cell r="F4060" t="str">
            <v>53</v>
          </cell>
          <cell r="G4060" t="str">
            <v>Monthly</v>
          </cell>
          <cell r="H4060" t="str">
            <v>C</v>
          </cell>
          <cell r="I4060">
            <v>3819</v>
          </cell>
          <cell r="J4060" t="str">
            <v>Washington Federation of State Employees</v>
          </cell>
          <cell r="K4060" t="str">
            <v>per DOP website</v>
          </cell>
          <cell r="L4060">
            <v>41456</v>
          </cell>
          <cell r="M4060">
            <v>25760</v>
          </cell>
          <cell r="N4060" t="b">
            <v>0</v>
          </cell>
          <cell r="O4060">
            <v>3819</v>
          </cell>
        </row>
        <row r="4061">
          <cell r="E4061" t="str">
            <v>53MONTHLYCWASHINGTON PUBLIC EMPLOYEES ASSOCIATION</v>
          </cell>
          <cell r="F4061" t="str">
            <v>53</v>
          </cell>
          <cell r="G4061" t="str">
            <v>Monthly</v>
          </cell>
          <cell r="H4061" t="str">
            <v>C</v>
          </cell>
          <cell r="I4061">
            <v>3819</v>
          </cell>
          <cell r="J4061" t="str">
            <v>Washington Public Employees Association</v>
          </cell>
          <cell r="K4061" t="str">
            <v>per DOP website</v>
          </cell>
          <cell r="L4061">
            <v>41456</v>
          </cell>
          <cell r="M4061">
            <v>30024</v>
          </cell>
          <cell r="N4061" t="b">
            <v>0</v>
          </cell>
          <cell r="O4061">
            <v>3819</v>
          </cell>
        </row>
        <row r="4062">
          <cell r="E4062" t="str">
            <v>53MONTHLYDCOALITION</v>
          </cell>
          <cell r="F4062" t="str">
            <v>53</v>
          </cell>
          <cell r="G4062" t="str">
            <v>Monthly</v>
          </cell>
          <cell r="H4062" t="str">
            <v>D</v>
          </cell>
          <cell r="I4062">
            <v>3918</v>
          </cell>
          <cell r="J4062" t="str">
            <v>Coalition</v>
          </cell>
          <cell r="K4062" t="str">
            <v>per DOP website</v>
          </cell>
          <cell r="L4062">
            <v>41456</v>
          </cell>
          <cell r="M4062">
            <v>42817</v>
          </cell>
          <cell r="N4062" t="b">
            <v>0</v>
          </cell>
          <cell r="O4062">
            <v>3918</v>
          </cell>
        </row>
        <row r="4063">
          <cell r="E4063" t="str">
            <v>53MONTHLYDNON-REPRESENTED STATE EMPLOYEES</v>
          </cell>
          <cell r="F4063" t="str">
            <v>53</v>
          </cell>
          <cell r="G4063" t="str">
            <v>Monthly</v>
          </cell>
          <cell r="H4063" t="str">
            <v>D</v>
          </cell>
          <cell r="I4063">
            <v>3918</v>
          </cell>
          <cell r="J4063" t="str">
            <v>Non-Represented State Employees</v>
          </cell>
          <cell r="K4063" t="str">
            <v>per DOP website</v>
          </cell>
          <cell r="L4063">
            <v>41456</v>
          </cell>
          <cell r="M4063">
            <v>11837</v>
          </cell>
          <cell r="N4063" t="b">
            <v>0</v>
          </cell>
          <cell r="O4063">
            <v>3918</v>
          </cell>
        </row>
        <row r="4064">
          <cell r="E4064" t="str">
            <v>53MONTHLYDTEAMSTERS LOCAL UNION NUMBER 117</v>
          </cell>
          <cell r="F4064" t="str">
            <v>53</v>
          </cell>
          <cell r="G4064" t="str">
            <v>Monthly</v>
          </cell>
          <cell r="H4064" t="str">
            <v>D</v>
          </cell>
          <cell r="I4064">
            <v>3968</v>
          </cell>
          <cell r="J4064" t="str">
            <v>Teamsters Local Union Number 117</v>
          </cell>
          <cell r="K4064" t="str">
            <v>per Noli Benitez 201307</v>
          </cell>
          <cell r="L4064">
            <v>41456</v>
          </cell>
          <cell r="M4064">
            <v>11837</v>
          </cell>
          <cell r="N4064" t="b">
            <v>0</v>
          </cell>
          <cell r="O4064">
            <v>3968</v>
          </cell>
        </row>
        <row r="4065">
          <cell r="E4065" t="str">
            <v>53MONTHLYDWASHINGTON FEDERATION OF STATE EMPLOYEES</v>
          </cell>
          <cell r="F4065" t="str">
            <v>53</v>
          </cell>
          <cell r="G4065" t="str">
            <v>Monthly</v>
          </cell>
          <cell r="H4065" t="str">
            <v>D</v>
          </cell>
          <cell r="I4065">
            <v>3918</v>
          </cell>
          <cell r="J4065" t="str">
            <v>Washington Federation of State Employees</v>
          </cell>
          <cell r="K4065" t="str">
            <v>per DOP website</v>
          </cell>
          <cell r="L4065">
            <v>41456</v>
          </cell>
          <cell r="M4065">
            <v>25761</v>
          </cell>
          <cell r="N4065" t="b">
            <v>0</v>
          </cell>
          <cell r="O4065">
            <v>3918</v>
          </cell>
        </row>
        <row r="4066">
          <cell r="E4066" t="str">
            <v>53MONTHLYDWASHINGTON PUBLIC EMPLOYEES ASSOCIATION</v>
          </cell>
          <cell r="F4066" t="str">
            <v>53</v>
          </cell>
          <cell r="G4066" t="str">
            <v>Monthly</v>
          </cell>
          <cell r="H4066" t="str">
            <v>D</v>
          </cell>
          <cell r="I4066">
            <v>3918</v>
          </cell>
          <cell r="J4066" t="str">
            <v>Washington Public Employees Association</v>
          </cell>
          <cell r="K4066" t="str">
            <v>per DOP website</v>
          </cell>
          <cell r="L4066">
            <v>41456</v>
          </cell>
          <cell r="M4066">
            <v>30025</v>
          </cell>
          <cell r="N4066" t="b">
            <v>0</v>
          </cell>
          <cell r="O4066">
            <v>3918</v>
          </cell>
        </row>
        <row r="4067">
          <cell r="E4067" t="str">
            <v>53MONTHLYECOALITION</v>
          </cell>
          <cell r="F4067" t="str">
            <v>53</v>
          </cell>
          <cell r="G4067" t="str">
            <v>Monthly</v>
          </cell>
          <cell r="H4067" t="str">
            <v>E</v>
          </cell>
          <cell r="I4067">
            <v>4014</v>
          </cell>
          <cell r="J4067" t="str">
            <v>Coalition</v>
          </cell>
          <cell r="K4067" t="str">
            <v>per DOP website</v>
          </cell>
          <cell r="L4067">
            <v>41456</v>
          </cell>
          <cell r="M4067">
            <v>42818</v>
          </cell>
          <cell r="N4067" t="b">
            <v>0</v>
          </cell>
          <cell r="O4067">
            <v>4014</v>
          </cell>
        </row>
        <row r="4068">
          <cell r="E4068" t="str">
            <v>53MONTHLYENON-REPRESENTED STATE EMPLOYEES</v>
          </cell>
          <cell r="F4068" t="str">
            <v>53</v>
          </cell>
          <cell r="G4068" t="str">
            <v>Monthly</v>
          </cell>
          <cell r="H4068" t="str">
            <v>E</v>
          </cell>
          <cell r="I4068">
            <v>4014</v>
          </cell>
          <cell r="J4068" t="str">
            <v>Non-Represented State Employees</v>
          </cell>
          <cell r="K4068" t="str">
            <v>per DOP website</v>
          </cell>
          <cell r="L4068">
            <v>41456</v>
          </cell>
          <cell r="M4068">
            <v>11838</v>
          </cell>
          <cell r="N4068" t="b">
            <v>0</v>
          </cell>
          <cell r="O4068">
            <v>4014</v>
          </cell>
        </row>
        <row r="4069">
          <cell r="E4069" t="str">
            <v>53MONTHLYETEAMSTERS LOCAL UNION NUMBER 117</v>
          </cell>
          <cell r="F4069" t="str">
            <v>53</v>
          </cell>
          <cell r="G4069" t="str">
            <v>Monthly</v>
          </cell>
          <cell r="H4069" t="str">
            <v>E</v>
          </cell>
          <cell r="I4069">
            <v>4066</v>
          </cell>
          <cell r="J4069" t="str">
            <v>Teamsters Local Union Number 117</v>
          </cell>
          <cell r="K4069" t="str">
            <v>per Noli Benitez 201307</v>
          </cell>
          <cell r="L4069">
            <v>41456</v>
          </cell>
          <cell r="M4069">
            <v>11838</v>
          </cell>
          <cell r="N4069" t="b">
            <v>0</v>
          </cell>
          <cell r="O4069">
            <v>4066</v>
          </cell>
        </row>
        <row r="4070">
          <cell r="E4070" t="str">
            <v>53MONTHLYEWASHINGTON FEDERATION OF STATE EMPLOYEES</v>
          </cell>
          <cell r="F4070" t="str">
            <v>53</v>
          </cell>
          <cell r="G4070" t="str">
            <v>Monthly</v>
          </cell>
          <cell r="H4070" t="str">
            <v>E</v>
          </cell>
          <cell r="I4070">
            <v>4014</v>
          </cell>
          <cell r="J4070" t="str">
            <v>Washington Federation of State Employees</v>
          </cell>
          <cell r="K4070" t="str">
            <v>per DOP website</v>
          </cell>
          <cell r="L4070">
            <v>41456</v>
          </cell>
          <cell r="M4070">
            <v>25762</v>
          </cell>
          <cell r="N4070" t="b">
            <v>0</v>
          </cell>
          <cell r="O4070">
            <v>4014</v>
          </cell>
        </row>
        <row r="4071">
          <cell r="E4071" t="str">
            <v>53MONTHLYEWASHINGTON PUBLIC EMPLOYEES ASSOCIATION</v>
          </cell>
          <cell r="F4071" t="str">
            <v>53</v>
          </cell>
          <cell r="G4071" t="str">
            <v>Monthly</v>
          </cell>
          <cell r="H4071" t="str">
            <v>E</v>
          </cell>
          <cell r="I4071">
            <v>4014</v>
          </cell>
          <cell r="J4071" t="str">
            <v>Washington Public Employees Association</v>
          </cell>
          <cell r="K4071" t="str">
            <v>per DOP website</v>
          </cell>
          <cell r="L4071">
            <v>41456</v>
          </cell>
          <cell r="M4071">
            <v>30026</v>
          </cell>
          <cell r="N4071" t="b">
            <v>0</v>
          </cell>
          <cell r="O4071">
            <v>4014</v>
          </cell>
        </row>
        <row r="4072">
          <cell r="E4072" t="str">
            <v>53MONTHLYFCOALITION</v>
          </cell>
          <cell r="F4072" t="str">
            <v>53</v>
          </cell>
          <cell r="G4072" t="str">
            <v>Monthly</v>
          </cell>
          <cell r="H4072" t="str">
            <v>F</v>
          </cell>
          <cell r="I4072">
            <v>4114</v>
          </cell>
          <cell r="J4072" t="str">
            <v>Coalition</v>
          </cell>
          <cell r="K4072" t="str">
            <v>per DOP website</v>
          </cell>
          <cell r="L4072">
            <v>41456</v>
          </cell>
          <cell r="M4072">
            <v>42819</v>
          </cell>
          <cell r="N4072" t="b">
            <v>0</v>
          </cell>
          <cell r="O4072">
            <v>4114</v>
          </cell>
        </row>
        <row r="4073">
          <cell r="E4073" t="str">
            <v>53MONTHLYFNON-REPRESENTED STATE EMPLOYEES</v>
          </cell>
          <cell r="F4073" t="str">
            <v>53</v>
          </cell>
          <cell r="G4073" t="str">
            <v>Monthly</v>
          </cell>
          <cell r="H4073" t="str">
            <v>F</v>
          </cell>
          <cell r="I4073">
            <v>4114</v>
          </cell>
          <cell r="J4073" t="str">
            <v>Non-Represented State Employees</v>
          </cell>
          <cell r="K4073" t="str">
            <v>per DOP website</v>
          </cell>
          <cell r="L4073">
            <v>41456</v>
          </cell>
          <cell r="M4073">
            <v>11839</v>
          </cell>
          <cell r="N4073" t="b">
            <v>0</v>
          </cell>
          <cell r="O4073">
            <v>4114</v>
          </cell>
        </row>
        <row r="4074">
          <cell r="E4074" t="str">
            <v>53MONTHLYFTEAMSTERS LOCAL UNION NUMBER 117</v>
          </cell>
          <cell r="F4074" t="str">
            <v>53</v>
          </cell>
          <cell r="G4074" t="str">
            <v>Monthly</v>
          </cell>
          <cell r="H4074" t="str">
            <v>F</v>
          </cell>
          <cell r="I4074">
            <v>4167</v>
          </cell>
          <cell r="J4074" t="str">
            <v>Teamsters Local Union Number 117</v>
          </cell>
          <cell r="K4074" t="str">
            <v>per Noli Benitez 201307</v>
          </cell>
          <cell r="L4074">
            <v>41456</v>
          </cell>
          <cell r="M4074">
            <v>11839</v>
          </cell>
          <cell r="N4074" t="b">
            <v>0</v>
          </cell>
          <cell r="O4074">
            <v>4167</v>
          </cell>
        </row>
        <row r="4075">
          <cell r="E4075" t="str">
            <v>53MONTHLYFWASHINGTON FEDERATION OF STATE EMPLOYEES</v>
          </cell>
          <cell r="F4075" t="str">
            <v>53</v>
          </cell>
          <cell r="G4075" t="str">
            <v>Monthly</v>
          </cell>
          <cell r="H4075" t="str">
            <v>F</v>
          </cell>
          <cell r="I4075">
            <v>4114</v>
          </cell>
          <cell r="J4075" t="str">
            <v>Washington Federation of State Employees</v>
          </cell>
          <cell r="K4075" t="str">
            <v>per DOP website</v>
          </cell>
          <cell r="L4075">
            <v>41456</v>
          </cell>
          <cell r="M4075">
            <v>25763</v>
          </cell>
          <cell r="N4075" t="b">
            <v>0</v>
          </cell>
          <cell r="O4075">
            <v>4114</v>
          </cell>
        </row>
        <row r="4076">
          <cell r="E4076" t="str">
            <v>53MONTHLYFWASHINGTON PUBLIC EMPLOYEES ASSOCIATION</v>
          </cell>
          <cell r="F4076" t="str">
            <v>53</v>
          </cell>
          <cell r="G4076" t="str">
            <v>Monthly</v>
          </cell>
          <cell r="H4076" t="str">
            <v>F</v>
          </cell>
          <cell r="I4076">
            <v>4114</v>
          </cell>
          <cell r="J4076" t="str">
            <v>Washington Public Employees Association</v>
          </cell>
          <cell r="K4076" t="str">
            <v>per DOP website</v>
          </cell>
          <cell r="L4076">
            <v>41456</v>
          </cell>
          <cell r="M4076">
            <v>30027</v>
          </cell>
          <cell r="N4076" t="b">
            <v>0</v>
          </cell>
          <cell r="O4076">
            <v>4114</v>
          </cell>
        </row>
        <row r="4077">
          <cell r="E4077" t="str">
            <v>53MONTHLYGCOALITION</v>
          </cell>
          <cell r="F4077" t="str">
            <v>53</v>
          </cell>
          <cell r="G4077" t="str">
            <v>Monthly</v>
          </cell>
          <cell r="H4077" t="str">
            <v>G</v>
          </cell>
          <cell r="I4077">
            <v>4214</v>
          </cell>
          <cell r="J4077" t="str">
            <v>Coalition</v>
          </cell>
          <cell r="K4077" t="str">
            <v>per DOP website</v>
          </cell>
          <cell r="L4077">
            <v>41456</v>
          </cell>
          <cell r="M4077">
            <v>42820</v>
          </cell>
          <cell r="N4077" t="b">
            <v>0</v>
          </cell>
          <cell r="O4077">
            <v>4214</v>
          </cell>
        </row>
        <row r="4078">
          <cell r="E4078" t="str">
            <v>53MONTHLYGNON-REPRESENTED STATE EMPLOYEES</v>
          </cell>
          <cell r="F4078" t="str">
            <v>53</v>
          </cell>
          <cell r="G4078" t="str">
            <v>Monthly</v>
          </cell>
          <cell r="H4078" t="str">
            <v>G</v>
          </cell>
          <cell r="I4078">
            <v>4214</v>
          </cell>
          <cell r="J4078" t="str">
            <v>Non-Represented State Employees</v>
          </cell>
          <cell r="K4078" t="str">
            <v>per DOP website</v>
          </cell>
          <cell r="L4078">
            <v>41456</v>
          </cell>
          <cell r="M4078">
            <v>11840</v>
          </cell>
          <cell r="N4078" t="b">
            <v>0</v>
          </cell>
          <cell r="O4078">
            <v>4214</v>
          </cell>
        </row>
        <row r="4079">
          <cell r="E4079" t="str">
            <v>53MONTHLYGTEAMSTERS LOCAL UNION NUMBER 117</v>
          </cell>
          <cell r="F4079" t="str">
            <v>53</v>
          </cell>
          <cell r="G4079" t="str">
            <v>Monthly</v>
          </cell>
          <cell r="H4079" t="str">
            <v>G</v>
          </cell>
          <cell r="I4079">
            <v>4268</v>
          </cell>
          <cell r="J4079" t="str">
            <v>Teamsters Local Union Number 117</v>
          </cell>
          <cell r="K4079" t="str">
            <v>per Noli Benitez 201307</v>
          </cell>
          <cell r="L4079">
            <v>41456</v>
          </cell>
          <cell r="M4079">
            <v>11840</v>
          </cell>
          <cell r="N4079" t="b">
            <v>0</v>
          </cell>
          <cell r="O4079">
            <v>4268</v>
          </cell>
        </row>
        <row r="4080">
          <cell r="E4080" t="str">
            <v>53MONTHLYGWASHINGTON FEDERATION OF STATE EMPLOYEES</v>
          </cell>
          <cell r="F4080" t="str">
            <v>53</v>
          </cell>
          <cell r="G4080" t="str">
            <v>Monthly</v>
          </cell>
          <cell r="H4080" t="str">
            <v>G</v>
          </cell>
          <cell r="I4080">
            <v>4214</v>
          </cell>
          <cell r="J4080" t="str">
            <v>Washington Federation of State Employees</v>
          </cell>
          <cell r="K4080" t="str">
            <v>per DOP website</v>
          </cell>
          <cell r="L4080">
            <v>41456</v>
          </cell>
          <cell r="M4080">
            <v>25764</v>
          </cell>
          <cell r="N4080" t="b">
            <v>0</v>
          </cell>
          <cell r="O4080">
            <v>4214</v>
          </cell>
        </row>
        <row r="4081">
          <cell r="E4081" t="str">
            <v>53MONTHLYGWASHINGTON PUBLIC EMPLOYEES ASSOCIATION</v>
          </cell>
          <cell r="F4081" t="str">
            <v>53</v>
          </cell>
          <cell r="G4081" t="str">
            <v>Monthly</v>
          </cell>
          <cell r="H4081" t="str">
            <v>G</v>
          </cell>
          <cell r="I4081">
            <v>4214</v>
          </cell>
          <cell r="J4081" t="str">
            <v>Washington Public Employees Association</v>
          </cell>
          <cell r="K4081" t="str">
            <v>per DOP website</v>
          </cell>
          <cell r="L4081">
            <v>41456</v>
          </cell>
          <cell r="M4081">
            <v>30028</v>
          </cell>
          <cell r="N4081" t="b">
            <v>0</v>
          </cell>
          <cell r="O4081">
            <v>4214</v>
          </cell>
        </row>
        <row r="4082">
          <cell r="E4082" t="str">
            <v>53MONTHLYHCOALITION</v>
          </cell>
          <cell r="F4082" t="str">
            <v>53</v>
          </cell>
          <cell r="G4082" t="str">
            <v>Monthly</v>
          </cell>
          <cell r="H4082" t="str">
            <v>H</v>
          </cell>
          <cell r="I4082">
            <v>4322</v>
          </cell>
          <cell r="J4082" t="str">
            <v>Coalition</v>
          </cell>
          <cell r="K4082" t="str">
            <v>per DOP website</v>
          </cell>
          <cell r="L4082">
            <v>41456</v>
          </cell>
          <cell r="M4082">
            <v>42821</v>
          </cell>
          <cell r="N4082" t="b">
            <v>0</v>
          </cell>
          <cell r="O4082">
            <v>4322</v>
          </cell>
        </row>
        <row r="4083">
          <cell r="E4083" t="str">
            <v>53MONTHLYHNON-REPRESENTED STATE EMPLOYEES</v>
          </cell>
          <cell r="F4083" t="str">
            <v>53</v>
          </cell>
          <cell r="G4083" t="str">
            <v>Monthly</v>
          </cell>
          <cell r="H4083" t="str">
            <v>H</v>
          </cell>
          <cell r="I4083">
            <v>4322</v>
          </cell>
          <cell r="J4083" t="str">
            <v>Non-Represented State Employees</v>
          </cell>
          <cell r="K4083" t="str">
            <v>per DOP website</v>
          </cell>
          <cell r="L4083">
            <v>41456</v>
          </cell>
          <cell r="M4083">
            <v>11841</v>
          </cell>
          <cell r="N4083" t="b">
            <v>0</v>
          </cell>
          <cell r="O4083">
            <v>4322</v>
          </cell>
        </row>
        <row r="4084">
          <cell r="E4084" t="str">
            <v>53MONTHLYHTEAMSTERS LOCAL UNION NUMBER 117</v>
          </cell>
          <cell r="F4084" t="str">
            <v>53</v>
          </cell>
          <cell r="G4084" t="str">
            <v>Monthly</v>
          </cell>
          <cell r="H4084" t="str">
            <v>H</v>
          </cell>
          <cell r="I4084">
            <v>4377</v>
          </cell>
          <cell r="J4084" t="str">
            <v>Teamsters Local Union Number 117</v>
          </cell>
          <cell r="K4084" t="str">
            <v>per Noli Benitez 201307</v>
          </cell>
          <cell r="L4084">
            <v>41456</v>
          </cell>
          <cell r="M4084">
            <v>11841</v>
          </cell>
          <cell r="N4084" t="b">
            <v>0</v>
          </cell>
          <cell r="O4084">
            <v>4377</v>
          </cell>
        </row>
        <row r="4085">
          <cell r="E4085" t="str">
            <v>53MONTHLYHWASHINGTON FEDERATION OF STATE EMPLOYEES</v>
          </cell>
          <cell r="F4085" t="str">
            <v>53</v>
          </cell>
          <cell r="G4085" t="str">
            <v>Monthly</v>
          </cell>
          <cell r="H4085" t="str">
            <v>H</v>
          </cell>
          <cell r="I4085">
            <v>4322</v>
          </cell>
          <cell r="J4085" t="str">
            <v>Washington Federation of State Employees</v>
          </cell>
          <cell r="K4085" t="str">
            <v>per DOP website</v>
          </cell>
          <cell r="L4085">
            <v>41456</v>
          </cell>
          <cell r="M4085">
            <v>25765</v>
          </cell>
          <cell r="N4085" t="b">
            <v>0</v>
          </cell>
          <cell r="O4085">
            <v>4322</v>
          </cell>
        </row>
        <row r="4086">
          <cell r="E4086" t="str">
            <v>53MONTHLYHWASHINGTON PUBLIC EMPLOYEES ASSOCIATION</v>
          </cell>
          <cell r="F4086" t="str">
            <v>53</v>
          </cell>
          <cell r="G4086" t="str">
            <v>Monthly</v>
          </cell>
          <cell r="H4086" t="str">
            <v>H</v>
          </cell>
          <cell r="I4086">
            <v>4322</v>
          </cell>
          <cell r="J4086" t="str">
            <v>Washington Public Employees Association</v>
          </cell>
          <cell r="K4086" t="str">
            <v>per DOP website</v>
          </cell>
          <cell r="L4086">
            <v>41456</v>
          </cell>
          <cell r="M4086">
            <v>30029</v>
          </cell>
          <cell r="N4086" t="b">
            <v>0</v>
          </cell>
          <cell r="O4086">
            <v>4322</v>
          </cell>
        </row>
        <row r="4087">
          <cell r="E4087" t="str">
            <v>53MONTHLYICOALITION</v>
          </cell>
          <cell r="F4087" t="str">
            <v>53</v>
          </cell>
          <cell r="G4087" t="str">
            <v>Monthly</v>
          </cell>
          <cell r="H4087" t="str">
            <v>I</v>
          </cell>
          <cell r="I4087">
            <v>4429</v>
          </cell>
          <cell r="J4087" t="str">
            <v>Coalition</v>
          </cell>
          <cell r="K4087" t="str">
            <v>per DOP website</v>
          </cell>
          <cell r="L4087">
            <v>41456</v>
          </cell>
          <cell r="M4087">
            <v>42822</v>
          </cell>
          <cell r="N4087" t="b">
            <v>0</v>
          </cell>
          <cell r="O4087">
            <v>4429</v>
          </cell>
        </row>
        <row r="4088">
          <cell r="E4088" t="str">
            <v>53MONTHLYINON-REPRESENTED STATE EMPLOYEES</v>
          </cell>
          <cell r="F4088" t="str">
            <v>53</v>
          </cell>
          <cell r="G4088" t="str">
            <v>Monthly</v>
          </cell>
          <cell r="H4088" t="str">
            <v>I</v>
          </cell>
          <cell r="I4088">
            <v>4429</v>
          </cell>
          <cell r="J4088" t="str">
            <v>Non-Represented State Employees</v>
          </cell>
          <cell r="K4088" t="str">
            <v>per DOP website</v>
          </cell>
          <cell r="L4088">
            <v>41456</v>
          </cell>
          <cell r="M4088">
            <v>11842</v>
          </cell>
          <cell r="N4088" t="b">
            <v>0</v>
          </cell>
          <cell r="O4088">
            <v>4429</v>
          </cell>
        </row>
        <row r="4089">
          <cell r="E4089" t="str">
            <v>53MONTHLYITEAMSTERS LOCAL UNION NUMBER 117</v>
          </cell>
          <cell r="F4089" t="str">
            <v>53</v>
          </cell>
          <cell r="G4089" t="str">
            <v>Monthly</v>
          </cell>
          <cell r="H4089" t="str">
            <v>I</v>
          </cell>
          <cell r="I4089">
            <v>4485</v>
          </cell>
          <cell r="J4089" t="str">
            <v>Teamsters Local Union Number 117</v>
          </cell>
          <cell r="K4089" t="str">
            <v>per Noli Benitez 201307</v>
          </cell>
          <cell r="L4089">
            <v>41456</v>
          </cell>
          <cell r="M4089">
            <v>11842</v>
          </cell>
          <cell r="N4089" t="b">
            <v>0</v>
          </cell>
          <cell r="O4089">
            <v>4485</v>
          </cell>
        </row>
        <row r="4090">
          <cell r="E4090" t="str">
            <v>53MONTHLYIWASHINGTON FEDERATION OF STATE EMPLOYEES</v>
          </cell>
          <cell r="F4090" t="str">
            <v>53</v>
          </cell>
          <cell r="G4090" t="str">
            <v>Monthly</v>
          </cell>
          <cell r="H4090" t="str">
            <v>I</v>
          </cell>
          <cell r="I4090">
            <v>4429</v>
          </cell>
          <cell r="J4090" t="str">
            <v>Washington Federation of State Employees</v>
          </cell>
          <cell r="K4090" t="str">
            <v>per DOP website</v>
          </cell>
          <cell r="L4090">
            <v>41456</v>
          </cell>
          <cell r="M4090">
            <v>25766</v>
          </cell>
          <cell r="N4090" t="b">
            <v>0</v>
          </cell>
          <cell r="O4090">
            <v>4429</v>
          </cell>
        </row>
        <row r="4091">
          <cell r="E4091" t="str">
            <v>53MONTHLYIWASHINGTON PUBLIC EMPLOYEES ASSOCIATION</v>
          </cell>
          <cell r="F4091" t="str">
            <v>53</v>
          </cell>
          <cell r="G4091" t="str">
            <v>Monthly</v>
          </cell>
          <cell r="H4091" t="str">
            <v>I</v>
          </cell>
          <cell r="I4091">
            <v>4429</v>
          </cell>
          <cell r="J4091" t="str">
            <v>Washington Public Employees Association</v>
          </cell>
          <cell r="K4091" t="str">
            <v>per DOP website</v>
          </cell>
          <cell r="L4091">
            <v>41456</v>
          </cell>
          <cell r="M4091">
            <v>30030</v>
          </cell>
          <cell r="N4091" t="b">
            <v>0</v>
          </cell>
          <cell r="O4091">
            <v>4429</v>
          </cell>
        </row>
        <row r="4092">
          <cell r="E4092" t="str">
            <v>53MONTHLYJCOALITION</v>
          </cell>
          <cell r="F4092" t="str">
            <v>53</v>
          </cell>
          <cell r="G4092" t="str">
            <v>Monthly</v>
          </cell>
          <cell r="H4092" t="str">
            <v>J</v>
          </cell>
          <cell r="I4092">
            <v>4542</v>
          </cell>
          <cell r="J4092" t="str">
            <v>Coalition</v>
          </cell>
          <cell r="K4092" t="str">
            <v>per DOP website</v>
          </cell>
          <cell r="L4092">
            <v>41456</v>
          </cell>
          <cell r="M4092">
            <v>42823</v>
          </cell>
          <cell r="N4092" t="b">
            <v>0</v>
          </cell>
          <cell r="O4092">
            <v>4542</v>
          </cell>
        </row>
        <row r="4093">
          <cell r="E4093" t="str">
            <v>53MONTHLYJNON-REPRESENTED STATE EMPLOYEES</v>
          </cell>
          <cell r="F4093" t="str">
            <v>53</v>
          </cell>
          <cell r="G4093" t="str">
            <v>Monthly</v>
          </cell>
          <cell r="H4093" t="str">
            <v>J</v>
          </cell>
          <cell r="I4093">
            <v>4542</v>
          </cell>
          <cell r="J4093" t="str">
            <v>Non-Represented State Employees</v>
          </cell>
          <cell r="K4093" t="str">
            <v>per DOP website</v>
          </cell>
          <cell r="L4093">
            <v>41456</v>
          </cell>
          <cell r="M4093">
            <v>11843</v>
          </cell>
          <cell r="N4093" t="b">
            <v>0</v>
          </cell>
          <cell r="O4093">
            <v>4542</v>
          </cell>
        </row>
        <row r="4094">
          <cell r="E4094" t="str">
            <v>53MONTHLYJTEAMSTERS LOCAL UNION NUMBER 117</v>
          </cell>
          <cell r="F4094" t="str">
            <v>53</v>
          </cell>
          <cell r="G4094" t="str">
            <v>Monthly</v>
          </cell>
          <cell r="H4094" t="str">
            <v>J</v>
          </cell>
          <cell r="I4094">
            <v>4600</v>
          </cell>
          <cell r="J4094" t="str">
            <v>Teamsters Local Union Number 117</v>
          </cell>
          <cell r="K4094" t="str">
            <v>per Noli Benitez 201307</v>
          </cell>
          <cell r="L4094">
            <v>41456</v>
          </cell>
          <cell r="M4094">
            <v>11843</v>
          </cell>
          <cell r="N4094" t="b">
            <v>0</v>
          </cell>
          <cell r="O4094">
            <v>4600</v>
          </cell>
        </row>
        <row r="4095">
          <cell r="E4095" t="str">
            <v>53MONTHLYJWASHINGTON FEDERATION OF STATE EMPLOYEES</v>
          </cell>
          <cell r="F4095" t="str">
            <v>53</v>
          </cell>
          <cell r="G4095" t="str">
            <v>Monthly</v>
          </cell>
          <cell r="H4095" t="str">
            <v>J</v>
          </cell>
          <cell r="I4095">
            <v>4542</v>
          </cell>
          <cell r="J4095" t="str">
            <v>Washington Federation of State Employees</v>
          </cell>
          <cell r="K4095" t="str">
            <v>per DOP website</v>
          </cell>
          <cell r="L4095">
            <v>41456</v>
          </cell>
          <cell r="M4095">
            <v>25767</v>
          </cell>
          <cell r="N4095" t="b">
            <v>0</v>
          </cell>
          <cell r="O4095">
            <v>4542</v>
          </cell>
        </row>
        <row r="4096">
          <cell r="E4096" t="str">
            <v>53MONTHLYJWASHINGTON PUBLIC EMPLOYEES ASSOCIATION</v>
          </cell>
          <cell r="F4096" t="str">
            <v>53</v>
          </cell>
          <cell r="G4096" t="str">
            <v>Monthly</v>
          </cell>
          <cell r="H4096" t="str">
            <v>J</v>
          </cell>
          <cell r="I4096">
            <v>4542</v>
          </cell>
          <cell r="J4096" t="str">
            <v>Washington Public Employees Association</v>
          </cell>
          <cell r="K4096" t="str">
            <v>per DOP website</v>
          </cell>
          <cell r="L4096">
            <v>41456</v>
          </cell>
          <cell r="M4096">
            <v>30031</v>
          </cell>
          <cell r="N4096" t="b">
            <v>0</v>
          </cell>
          <cell r="O4096">
            <v>4542</v>
          </cell>
        </row>
        <row r="4097">
          <cell r="E4097" t="str">
            <v>53MONTHLYKCOALITION</v>
          </cell>
          <cell r="F4097" t="str">
            <v>53</v>
          </cell>
          <cell r="G4097" t="str">
            <v>Monthly</v>
          </cell>
          <cell r="H4097" t="str">
            <v>K</v>
          </cell>
          <cell r="I4097">
            <v>4653</v>
          </cell>
          <cell r="J4097" t="str">
            <v>Coalition</v>
          </cell>
          <cell r="K4097" t="str">
            <v>per DOP website</v>
          </cell>
          <cell r="L4097">
            <v>41456</v>
          </cell>
          <cell r="M4097">
            <v>42824</v>
          </cell>
          <cell r="N4097" t="b">
            <v>0</v>
          </cell>
          <cell r="O4097">
            <v>4653</v>
          </cell>
        </row>
        <row r="4098">
          <cell r="E4098" t="str">
            <v>53MONTHLYKNON-REPRESENTED STATE EMPLOYEES</v>
          </cell>
          <cell r="F4098" t="str">
            <v>53</v>
          </cell>
          <cell r="G4098" t="str">
            <v>Monthly</v>
          </cell>
          <cell r="H4098" t="str">
            <v>K</v>
          </cell>
          <cell r="I4098">
            <v>4653</v>
          </cell>
          <cell r="J4098" t="str">
            <v>Non-Represented State Employees</v>
          </cell>
          <cell r="K4098" t="str">
            <v>per DOP website</v>
          </cell>
          <cell r="L4098">
            <v>41456</v>
          </cell>
          <cell r="M4098">
            <v>11844</v>
          </cell>
          <cell r="N4098" t="b">
            <v>0</v>
          </cell>
          <cell r="O4098">
            <v>4653</v>
          </cell>
        </row>
        <row r="4099">
          <cell r="E4099" t="str">
            <v>53MONTHLYKTEAMSTERS LOCAL UNION NUMBER 117</v>
          </cell>
          <cell r="F4099" t="str">
            <v>53</v>
          </cell>
          <cell r="G4099" t="str">
            <v>Monthly</v>
          </cell>
          <cell r="H4099" t="str">
            <v>K</v>
          </cell>
          <cell r="I4099">
            <v>4712</v>
          </cell>
          <cell r="J4099" t="str">
            <v>Teamsters Local Union Number 117</v>
          </cell>
          <cell r="K4099" t="str">
            <v>per Noli Benitez 201307</v>
          </cell>
          <cell r="L4099">
            <v>41456</v>
          </cell>
          <cell r="M4099">
            <v>11844</v>
          </cell>
          <cell r="N4099" t="b">
            <v>0</v>
          </cell>
          <cell r="O4099">
            <v>4712</v>
          </cell>
        </row>
        <row r="4100">
          <cell r="E4100" t="str">
            <v>53MONTHLYKWASHINGTON FEDERATION OF STATE EMPLOYEES</v>
          </cell>
          <cell r="F4100" t="str">
            <v>53</v>
          </cell>
          <cell r="G4100" t="str">
            <v>Monthly</v>
          </cell>
          <cell r="H4100" t="str">
            <v>K</v>
          </cell>
          <cell r="I4100">
            <v>4653</v>
          </cell>
          <cell r="J4100" t="str">
            <v>Washington Federation of State Employees</v>
          </cell>
          <cell r="K4100" t="str">
            <v>per DOP website</v>
          </cell>
          <cell r="L4100">
            <v>41456</v>
          </cell>
          <cell r="M4100">
            <v>25768</v>
          </cell>
          <cell r="N4100" t="b">
            <v>0</v>
          </cell>
          <cell r="O4100">
            <v>4653</v>
          </cell>
        </row>
        <row r="4101">
          <cell r="E4101" t="str">
            <v>53MONTHLYKWASHINGTON PUBLIC EMPLOYEES ASSOCIATION</v>
          </cell>
          <cell r="F4101" t="str">
            <v>53</v>
          </cell>
          <cell r="G4101" t="str">
            <v>Monthly</v>
          </cell>
          <cell r="H4101" t="str">
            <v>K</v>
          </cell>
          <cell r="I4101">
            <v>4653</v>
          </cell>
          <cell r="J4101" t="str">
            <v>Washington Public Employees Association</v>
          </cell>
          <cell r="K4101" t="str">
            <v>per DOP website</v>
          </cell>
          <cell r="L4101">
            <v>41456</v>
          </cell>
          <cell r="M4101">
            <v>30032</v>
          </cell>
          <cell r="N4101" t="b">
            <v>0</v>
          </cell>
          <cell r="O4101">
            <v>4653</v>
          </cell>
        </row>
        <row r="4102">
          <cell r="E4102" t="str">
            <v>53MONTHLYLCOALITION</v>
          </cell>
          <cell r="F4102" t="str">
            <v>53</v>
          </cell>
          <cell r="G4102" t="str">
            <v>Monthly</v>
          </cell>
          <cell r="H4102" t="str">
            <v>L</v>
          </cell>
          <cell r="I4102">
            <v>4770</v>
          </cell>
          <cell r="J4102" t="str">
            <v>Coalition</v>
          </cell>
          <cell r="K4102" t="str">
            <v>per DOP website</v>
          </cell>
          <cell r="L4102">
            <v>41456</v>
          </cell>
          <cell r="M4102">
            <v>42825</v>
          </cell>
          <cell r="N4102" t="b">
            <v>0</v>
          </cell>
          <cell r="O4102">
            <v>4770</v>
          </cell>
        </row>
        <row r="4103">
          <cell r="E4103" t="str">
            <v>53MONTHLYLNON-REPRESENTED STATE EMPLOYEES</v>
          </cell>
          <cell r="F4103" t="str">
            <v>53</v>
          </cell>
          <cell r="G4103" t="str">
            <v>Monthly</v>
          </cell>
          <cell r="H4103" t="str">
            <v>L</v>
          </cell>
          <cell r="I4103">
            <v>4770</v>
          </cell>
          <cell r="J4103" t="str">
            <v>Non-Represented State Employees</v>
          </cell>
          <cell r="K4103" t="str">
            <v>per DOP website</v>
          </cell>
          <cell r="L4103">
            <v>41456</v>
          </cell>
          <cell r="M4103">
            <v>11845</v>
          </cell>
          <cell r="N4103" t="b">
            <v>0</v>
          </cell>
          <cell r="O4103">
            <v>4770</v>
          </cell>
        </row>
        <row r="4104">
          <cell r="E4104" t="str">
            <v>53MONTHLYLTEAMSTERS LOCAL UNION NUMBER 117</v>
          </cell>
          <cell r="F4104" t="str">
            <v>53</v>
          </cell>
          <cell r="G4104" t="str">
            <v>Monthly</v>
          </cell>
          <cell r="H4104" t="str">
            <v>L</v>
          </cell>
          <cell r="I4104">
            <v>4831</v>
          </cell>
          <cell r="J4104" t="str">
            <v>Teamsters Local Union Number 117</v>
          </cell>
          <cell r="K4104" t="str">
            <v>per Noli Benitez 201307</v>
          </cell>
          <cell r="L4104">
            <v>41456</v>
          </cell>
          <cell r="M4104">
            <v>11845</v>
          </cell>
          <cell r="N4104" t="b">
            <v>0</v>
          </cell>
          <cell r="O4104">
            <v>4831</v>
          </cell>
        </row>
        <row r="4105">
          <cell r="E4105" t="str">
            <v>53MONTHLYLWASHINGTON FEDERATION OF STATE EMPLOYEES</v>
          </cell>
          <cell r="F4105" t="str">
            <v>53</v>
          </cell>
          <cell r="G4105" t="str">
            <v>Monthly</v>
          </cell>
          <cell r="H4105" t="str">
            <v>L</v>
          </cell>
          <cell r="I4105">
            <v>4770</v>
          </cell>
          <cell r="J4105" t="str">
            <v>Washington Federation of State Employees</v>
          </cell>
          <cell r="K4105" t="str">
            <v>per DOP website</v>
          </cell>
          <cell r="L4105">
            <v>41456</v>
          </cell>
          <cell r="M4105">
            <v>25769</v>
          </cell>
          <cell r="N4105" t="b">
            <v>0</v>
          </cell>
          <cell r="O4105">
            <v>4770</v>
          </cell>
        </row>
        <row r="4106">
          <cell r="E4106" t="str">
            <v>53MONTHLYLWASHINGTON PUBLIC EMPLOYEES ASSOCIATION</v>
          </cell>
          <cell r="F4106" t="str">
            <v>53</v>
          </cell>
          <cell r="G4106" t="str">
            <v>Monthly</v>
          </cell>
          <cell r="H4106" t="str">
            <v>L</v>
          </cell>
          <cell r="I4106">
            <v>4770</v>
          </cell>
          <cell r="J4106" t="str">
            <v>Washington Public Employees Association</v>
          </cell>
          <cell r="K4106" t="str">
            <v>per DOP website</v>
          </cell>
          <cell r="L4106">
            <v>41456</v>
          </cell>
          <cell r="M4106">
            <v>30033</v>
          </cell>
          <cell r="N4106" t="b">
            <v>0</v>
          </cell>
          <cell r="O4106">
            <v>4770</v>
          </cell>
        </row>
        <row r="4107">
          <cell r="E4107" t="str">
            <v>53MONTHLYMCOALITION</v>
          </cell>
          <cell r="F4107" t="str">
            <v>53</v>
          </cell>
          <cell r="G4107" t="str">
            <v>Monthly</v>
          </cell>
          <cell r="H4107" t="str">
            <v>M</v>
          </cell>
          <cell r="I4107">
            <v>4888</v>
          </cell>
          <cell r="J4107" t="str">
            <v>Coalition</v>
          </cell>
          <cell r="K4107" t="str">
            <v>per DOP website</v>
          </cell>
          <cell r="L4107">
            <v>41456</v>
          </cell>
          <cell r="M4107">
            <v>42826</v>
          </cell>
          <cell r="N4107" t="b">
            <v>0</v>
          </cell>
          <cell r="O4107">
            <v>4888</v>
          </cell>
        </row>
        <row r="4108">
          <cell r="E4108" t="str">
            <v>53MONTHLYMNON-REPRESENTED STATE EMPLOYEES</v>
          </cell>
          <cell r="F4108" t="str">
            <v>53</v>
          </cell>
          <cell r="G4108" t="str">
            <v>Monthly</v>
          </cell>
          <cell r="H4108" t="str">
            <v>M</v>
          </cell>
          <cell r="I4108">
            <v>4888</v>
          </cell>
          <cell r="J4108" t="str">
            <v>Non-Represented State Employees</v>
          </cell>
          <cell r="K4108" t="str">
            <v>per DOP website</v>
          </cell>
          <cell r="L4108">
            <v>41456</v>
          </cell>
          <cell r="M4108">
            <v>11846</v>
          </cell>
          <cell r="N4108" t="b">
            <v>0</v>
          </cell>
          <cell r="O4108">
            <v>4888</v>
          </cell>
        </row>
        <row r="4109">
          <cell r="E4109" t="str">
            <v>53MONTHLYMTEAMSTERS LOCAL UNION NUMBER 117</v>
          </cell>
          <cell r="F4109" t="str">
            <v>53</v>
          </cell>
          <cell r="G4109" t="str">
            <v>Monthly</v>
          </cell>
          <cell r="H4109" t="str">
            <v>M</v>
          </cell>
          <cell r="I4109">
            <v>4950</v>
          </cell>
          <cell r="J4109" t="str">
            <v>Teamsters Local Union Number 117</v>
          </cell>
          <cell r="K4109" t="str">
            <v>per Noli Benitez 201307</v>
          </cell>
          <cell r="L4109">
            <v>41456</v>
          </cell>
          <cell r="M4109">
            <v>11846</v>
          </cell>
          <cell r="N4109" t="b">
            <v>0</v>
          </cell>
          <cell r="O4109">
            <v>4950</v>
          </cell>
        </row>
        <row r="4110">
          <cell r="E4110" t="str">
            <v>53MONTHLYMWASHINGTON FEDERATION OF STATE EMPLOYEES</v>
          </cell>
          <cell r="F4110" t="str">
            <v>53</v>
          </cell>
          <cell r="G4110" t="str">
            <v>Monthly</v>
          </cell>
          <cell r="H4110" t="str">
            <v>M</v>
          </cell>
          <cell r="I4110">
            <v>4888</v>
          </cell>
          <cell r="J4110" t="str">
            <v>Washington Federation of State Employees</v>
          </cell>
          <cell r="K4110" t="str">
            <v>per DOP website</v>
          </cell>
          <cell r="L4110">
            <v>41456</v>
          </cell>
          <cell r="M4110">
            <v>25770</v>
          </cell>
          <cell r="N4110" t="b">
            <v>0</v>
          </cell>
          <cell r="O4110">
            <v>4888</v>
          </cell>
        </row>
        <row r="4111">
          <cell r="E4111" t="str">
            <v>53MONTHLYMWASHINGTON PUBLIC EMPLOYEES ASSOCIATION</v>
          </cell>
          <cell r="F4111" t="str">
            <v>53</v>
          </cell>
          <cell r="G4111" t="str">
            <v>Monthly</v>
          </cell>
          <cell r="H4111" t="str">
            <v>M</v>
          </cell>
          <cell r="I4111">
            <v>4888</v>
          </cell>
          <cell r="J4111" t="str">
            <v>Washington Public Employees Association</v>
          </cell>
          <cell r="K4111" t="str">
            <v>per DOP website</v>
          </cell>
          <cell r="L4111">
            <v>41456</v>
          </cell>
          <cell r="M4111">
            <v>30034</v>
          </cell>
          <cell r="N4111" t="b">
            <v>0</v>
          </cell>
          <cell r="O4111">
            <v>4888</v>
          </cell>
        </row>
        <row r="4112">
          <cell r="E4112" t="str">
            <v>53NMONTHLYACOALITION</v>
          </cell>
          <cell r="F4112" t="str">
            <v>53N</v>
          </cell>
          <cell r="G4112" t="str">
            <v>Monthly</v>
          </cell>
          <cell r="H4112" t="str">
            <v>A</v>
          </cell>
          <cell r="I4112">
            <v>3881</v>
          </cell>
          <cell r="J4112" t="str">
            <v>Coalition</v>
          </cell>
          <cell r="K4112" t="str">
            <v>53N1 - per DOP website</v>
          </cell>
          <cell r="L4112">
            <v>41456</v>
          </cell>
          <cell r="M4112">
            <v>20838</v>
          </cell>
          <cell r="N4112" t="b">
            <v>1</v>
          </cell>
          <cell r="O4112">
            <v>3881</v>
          </cell>
        </row>
        <row r="4113">
          <cell r="E4113" t="str">
            <v>53NMONTHLYANON-REPRESENTED STATE EMPLOYEES</v>
          </cell>
          <cell r="F4113" t="str">
            <v>53N</v>
          </cell>
          <cell r="G4113" t="str">
            <v>Monthly</v>
          </cell>
          <cell r="H4113" t="str">
            <v>A</v>
          </cell>
          <cell r="I4113">
            <v>3881</v>
          </cell>
          <cell r="J4113" t="str">
            <v>Non-Represented State Employees</v>
          </cell>
          <cell r="K4113" t="str">
            <v>53N - per DOP website</v>
          </cell>
          <cell r="L4113">
            <v>41456</v>
          </cell>
          <cell r="M4113">
            <v>15042</v>
          </cell>
          <cell r="N4113" t="b">
            <v>1</v>
          </cell>
          <cell r="O4113">
            <v>3881</v>
          </cell>
        </row>
        <row r="4114">
          <cell r="E4114" t="str">
            <v>53NMONTHLYASERVICE EMPLOYEES INTERNATIONAL UNION DISTRICT 1199 NW</v>
          </cell>
          <cell r="F4114" t="str">
            <v>53N</v>
          </cell>
          <cell r="G4114" t="str">
            <v>Monthly</v>
          </cell>
          <cell r="H4114" t="str">
            <v>A</v>
          </cell>
          <cell r="I4114">
            <v>3881</v>
          </cell>
          <cell r="J4114" t="str">
            <v>Service Employees International Union District 1199 NW</v>
          </cell>
          <cell r="K4114" t="str">
            <v>53N1 - per DOP website</v>
          </cell>
          <cell r="L4114">
            <v>41456</v>
          </cell>
          <cell r="M4114">
            <v>16974</v>
          </cell>
          <cell r="N4114" t="b">
            <v>1</v>
          </cell>
          <cell r="O4114">
            <v>3881</v>
          </cell>
        </row>
        <row r="4115">
          <cell r="E4115" t="str">
            <v>53NMONTHLYATEAMSTERS LOCAL UNION NUMBER 117</v>
          </cell>
          <cell r="F4115" t="str">
            <v>53N</v>
          </cell>
          <cell r="G4115" t="str">
            <v>Monthly</v>
          </cell>
          <cell r="H4115" t="str">
            <v>A</v>
          </cell>
          <cell r="I4115">
            <v>3930</v>
          </cell>
          <cell r="J4115" t="str">
            <v>Teamsters Local Union Number 117</v>
          </cell>
          <cell r="K4115" t="str">
            <v>53N2 - per DOP website</v>
          </cell>
          <cell r="L4115">
            <v>41456</v>
          </cell>
          <cell r="M4115">
            <v>22770</v>
          </cell>
          <cell r="N4115" t="b">
            <v>1</v>
          </cell>
          <cell r="O4115">
            <v>3930</v>
          </cell>
        </row>
        <row r="4116">
          <cell r="E4116" t="str">
            <v>53NMONTHLYAWASHINGTON FEDERATION OF STATE EMPLOYEES</v>
          </cell>
          <cell r="F4116" t="str">
            <v>53N</v>
          </cell>
          <cell r="G4116" t="str">
            <v>Monthly</v>
          </cell>
          <cell r="H4116" t="str">
            <v>A</v>
          </cell>
          <cell r="I4116">
            <v>3881</v>
          </cell>
          <cell r="J4116" t="str">
            <v>Washington Federation of State Employees</v>
          </cell>
          <cell r="K4116" t="str">
            <v>53N1 - per DOP website</v>
          </cell>
          <cell r="L4116">
            <v>41456</v>
          </cell>
          <cell r="M4116">
            <v>18906</v>
          </cell>
          <cell r="N4116" t="b">
            <v>1</v>
          </cell>
          <cell r="O4116">
            <v>3881</v>
          </cell>
        </row>
        <row r="4117">
          <cell r="E4117" t="str">
            <v>53NMONTHLYBCOALITION</v>
          </cell>
          <cell r="F4117" t="str">
            <v>53N</v>
          </cell>
          <cell r="G4117" t="str">
            <v>Monthly</v>
          </cell>
          <cell r="H4117" t="str">
            <v>B</v>
          </cell>
          <cell r="I4117">
            <v>3979</v>
          </cell>
          <cell r="J4117" t="str">
            <v>Coalition</v>
          </cell>
          <cell r="K4117" t="str">
            <v>53N1 - per DOP website</v>
          </cell>
          <cell r="L4117">
            <v>41456</v>
          </cell>
          <cell r="M4117">
            <v>20839</v>
          </cell>
          <cell r="N4117" t="b">
            <v>1</v>
          </cell>
          <cell r="O4117">
            <v>3979</v>
          </cell>
        </row>
        <row r="4118">
          <cell r="E4118" t="str">
            <v>53NMONTHLYBNON-REPRESENTED STATE EMPLOYEES</v>
          </cell>
          <cell r="F4118" t="str">
            <v>53N</v>
          </cell>
          <cell r="G4118" t="str">
            <v>Monthly</v>
          </cell>
          <cell r="H4118" t="str">
            <v>B</v>
          </cell>
          <cell r="I4118">
            <v>3979</v>
          </cell>
          <cell r="J4118" t="str">
            <v>Non-Represented State Employees</v>
          </cell>
          <cell r="K4118" t="str">
            <v>53N - per DOP website</v>
          </cell>
          <cell r="L4118">
            <v>41456</v>
          </cell>
          <cell r="M4118">
            <v>15043</v>
          </cell>
          <cell r="N4118" t="b">
            <v>1</v>
          </cell>
          <cell r="O4118">
            <v>3979</v>
          </cell>
        </row>
        <row r="4119">
          <cell r="E4119" t="str">
            <v>53NMONTHLYBSERVICE EMPLOYEES INTERNATIONAL UNION DISTRICT 1199 NW</v>
          </cell>
          <cell r="F4119" t="str">
            <v>53N</v>
          </cell>
          <cell r="G4119" t="str">
            <v>Monthly</v>
          </cell>
          <cell r="H4119" t="str">
            <v>B</v>
          </cell>
          <cell r="I4119">
            <v>3979</v>
          </cell>
          <cell r="J4119" t="str">
            <v>Service Employees International Union District 1199 NW</v>
          </cell>
          <cell r="K4119" t="str">
            <v>53N1 - per DOP website</v>
          </cell>
          <cell r="L4119">
            <v>41456</v>
          </cell>
          <cell r="M4119">
            <v>16975</v>
          </cell>
          <cell r="N4119" t="b">
            <v>1</v>
          </cell>
          <cell r="O4119">
            <v>3979</v>
          </cell>
        </row>
        <row r="4120">
          <cell r="E4120" t="str">
            <v>53NMONTHLYBTEAMSTERS LOCAL UNION NUMBER 117</v>
          </cell>
          <cell r="F4120" t="str">
            <v>53N</v>
          </cell>
          <cell r="G4120" t="str">
            <v>Monthly</v>
          </cell>
          <cell r="H4120" t="str">
            <v>B</v>
          </cell>
          <cell r="I4120">
            <v>4029</v>
          </cell>
          <cell r="J4120" t="str">
            <v>Teamsters Local Union Number 117</v>
          </cell>
          <cell r="K4120" t="str">
            <v>53N2 - per DOP website</v>
          </cell>
          <cell r="L4120">
            <v>41456</v>
          </cell>
          <cell r="M4120">
            <v>22771</v>
          </cell>
          <cell r="N4120" t="b">
            <v>1</v>
          </cell>
          <cell r="O4120">
            <v>4029</v>
          </cell>
        </row>
        <row r="4121">
          <cell r="E4121" t="str">
            <v>53NMONTHLYBWASHINGTON FEDERATION OF STATE EMPLOYEES</v>
          </cell>
          <cell r="F4121" t="str">
            <v>53N</v>
          </cell>
          <cell r="G4121" t="str">
            <v>Monthly</v>
          </cell>
          <cell r="H4121" t="str">
            <v>B</v>
          </cell>
          <cell r="I4121">
            <v>3979</v>
          </cell>
          <cell r="J4121" t="str">
            <v>Washington Federation of State Employees</v>
          </cell>
          <cell r="K4121" t="str">
            <v>53N1 - per DOP website</v>
          </cell>
          <cell r="L4121">
            <v>41456</v>
          </cell>
          <cell r="M4121">
            <v>18907</v>
          </cell>
          <cell r="N4121" t="b">
            <v>1</v>
          </cell>
          <cell r="O4121">
            <v>3979</v>
          </cell>
        </row>
        <row r="4122">
          <cell r="E4122" t="str">
            <v>53NMONTHLYCCOALITION</v>
          </cell>
          <cell r="F4122" t="str">
            <v>53N</v>
          </cell>
          <cell r="G4122" t="str">
            <v>Monthly</v>
          </cell>
          <cell r="H4122" t="str">
            <v>C</v>
          </cell>
          <cell r="I4122">
            <v>4079</v>
          </cell>
          <cell r="J4122" t="str">
            <v>Coalition</v>
          </cell>
          <cell r="K4122" t="str">
            <v>53N1 - per DOP website</v>
          </cell>
          <cell r="L4122">
            <v>41456</v>
          </cell>
          <cell r="M4122">
            <v>20840</v>
          </cell>
          <cell r="N4122" t="b">
            <v>1</v>
          </cell>
          <cell r="O4122">
            <v>4079</v>
          </cell>
        </row>
        <row r="4123">
          <cell r="E4123" t="str">
            <v>53NMONTHLYCNON-REPRESENTED STATE EMPLOYEES</v>
          </cell>
          <cell r="F4123" t="str">
            <v>53N</v>
          </cell>
          <cell r="G4123" t="str">
            <v>Monthly</v>
          </cell>
          <cell r="H4123" t="str">
            <v>C</v>
          </cell>
          <cell r="I4123">
            <v>4079</v>
          </cell>
          <cell r="J4123" t="str">
            <v>Non-Represented State Employees</v>
          </cell>
          <cell r="K4123" t="str">
            <v>53N - per DOP website</v>
          </cell>
          <cell r="L4123">
            <v>41456</v>
          </cell>
          <cell r="M4123">
            <v>15044</v>
          </cell>
          <cell r="N4123" t="b">
            <v>1</v>
          </cell>
          <cell r="O4123">
            <v>4079</v>
          </cell>
        </row>
        <row r="4124">
          <cell r="E4124" t="str">
            <v>53NMONTHLYCSERVICE EMPLOYEES INTERNATIONAL UNION DISTRICT 1199 NW</v>
          </cell>
          <cell r="F4124" t="str">
            <v>53N</v>
          </cell>
          <cell r="G4124" t="str">
            <v>Monthly</v>
          </cell>
          <cell r="H4124" t="str">
            <v>C</v>
          </cell>
          <cell r="I4124">
            <v>4079</v>
          </cell>
          <cell r="J4124" t="str">
            <v>Service Employees International Union District 1199 NW</v>
          </cell>
          <cell r="K4124" t="str">
            <v>53N1 - per DOP website</v>
          </cell>
          <cell r="L4124">
            <v>41456</v>
          </cell>
          <cell r="M4124">
            <v>16976</v>
          </cell>
          <cell r="N4124" t="b">
            <v>1</v>
          </cell>
          <cell r="O4124">
            <v>4079</v>
          </cell>
        </row>
        <row r="4125">
          <cell r="E4125" t="str">
            <v>53NMONTHLYCTEAMSTERS LOCAL UNION NUMBER 117</v>
          </cell>
          <cell r="F4125" t="str">
            <v>53N</v>
          </cell>
          <cell r="G4125" t="str">
            <v>Monthly</v>
          </cell>
          <cell r="H4125" t="str">
            <v>C</v>
          </cell>
          <cell r="I4125">
            <v>4132</v>
          </cell>
          <cell r="J4125" t="str">
            <v>Teamsters Local Union Number 117</v>
          </cell>
          <cell r="K4125" t="str">
            <v>53N2 - per DOP website</v>
          </cell>
          <cell r="L4125">
            <v>41456</v>
          </cell>
          <cell r="M4125">
            <v>22772</v>
          </cell>
          <cell r="N4125" t="b">
            <v>1</v>
          </cell>
          <cell r="O4125">
            <v>4132</v>
          </cell>
        </row>
        <row r="4126">
          <cell r="E4126" t="str">
            <v>53NMONTHLYCWASHINGTON FEDERATION OF STATE EMPLOYEES</v>
          </cell>
          <cell r="F4126" t="str">
            <v>53N</v>
          </cell>
          <cell r="G4126" t="str">
            <v>Monthly</v>
          </cell>
          <cell r="H4126" t="str">
            <v>C</v>
          </cell>
          <cell r="I4126">
            <v>4079</v>
          </cell>
          <cell r="J4126" t="str">
            <v>Washington Federation of State Employees</v>
          </cell>
          <cell r="K4126" t="str">
            <v>53N1 - per DOP website</v>
          </cell>
          <cell r="L4126">
            <v>41456</v>
          </cell>
          <cell r="M4126">
            <v>18908</v>
          </cell>
          <cell r="N4126" t="b">
            <v>1</v>
          </cell>
          <cell r="O4126">
            <v>4079</v>
          </cell>
        </row>
        <row r="4127">
          <cell r="E4127" t="str">
            <v>53NMONTHLYDCOALITION</v>
          </cell>
          <cell r="F4127" t="str">
            <v>53N</v>
          </cell>
          <cell r="G4127" t="str">
            <v>Monthly</v>
          </cell>
          <cell r="H4127" t="str">
            <v>D</v>
          </cell>
          <cell r="I4127">
            <v>4182</v>
          </cell>
          <cell r="J4127" t="str">
            <v>Coalition</v>
          </cell>
          <cell r="K4127" t="str">
            <v>53N1 - per DOP website</v>
          </cell>
          <cell r="L4127">
            <v>41456</v>
          </cell>
          <cell r="M4127">
            <v>20841</v>
          </cell>
          <cell r="N4127" t="b">
            <v>1</v>
          </cell>
          <cell r="O4127">
            <v>4182</v>
          </cell>
        </row>
        <row r="4128">
          <cell r="E4128" t="str">
            <v>53NMONTHLYDNON-REPRESENTED STATE EMPLOYEES</v>
          </cell>
          <cell r="F4128" t="str">
            <v>53N</v>
          </cell>
          <cell r="G4128" t="str">
            <v>Monthly</v>
          </cell>
          <cell r="H4128" t="str">
            <v>D</v>
          </cell>
          <cell r="I4128">
            <v>4182</v>
          </cell>
          <cell r="J4128" t="str">
            <v>Non-Represented State Employees</v>
          </cell>
          <cell r="K4128" t="str">
            <v>53N - per DOP website</v>
          </cell>
          <cell r="L4128">
            <v>41456</v>
          </cell>
          <cell r="M4128">
            <v>15045</v>
          </cell>
          <cell r="N4128" t="b">
            <v>1</v>
          </cell>
          <cell r="O4128">
            <v>4182</v>
          </cell>
        </row>
        <row r="4129">
          <cell r="E4129" t="str">
            <v>53NMONTHLYDSERVICE EMPLOYEES INTERNATIONAL UNION DISTRICT 1199 NW</v>
          </cell>
          <cell r="F4129" t="str">
            <v>53N</v>
          </cell>
          <cell r="G4129" t="str">
            <v>Monthly</v>
          </cell>
          <cell r="H4129" t="str">
            <v>D</v>
          </cell>
          <cell r="I4129">
            <v>4182</v>
          </cell>
          <cell r="J4129" t="str">
            <v>Service Employees International Union District 1199 NW</v>
          </cell>
          <cell r="K4129" t="str">
            <v>53N1 - per DOP website</v>
          </cell>
          <cell r="L4129">
            <v>41456</v>
          </cell>
          <cell r="M4129">
            <v>16977</v>
          </cell>
          <cell r="N4129" t="b">
            <v>1</v>
          </cell>
          <cell r="O4129">
            <v>4182</v>
          </cell>
        </row>
        <row r="4130">
          <cell r="E4130" t="str">
            <v>53NMONTHLYDTEAMSTERS LOCAL UNION NUMBER 117</v>
          </cell>
          <cell r="F4130" t="str">
            <v>53N</v>
          </cell>
          <cell r="G4130" t="str">
            <v>Monthly</v>
          </cell>
          <cell r="H4130" t="str">
            <v>D</v>
          </cell>
          <cell r="I4130">
            <v>4235</v>
          </cell>
          <cell r="J4130" t="str">
            <v>Teamsters Local Union Number 117</v>
          </cell>
          <cell r="K4130" t="str">
            <v>53N2 - per DOP website</v>
          </cell>
          <cell r="L4130">
            <v>41456</v>
          </cell>
          <cell r="M4130">
            <v>22773</v>
          </cell>
          <cell r="N4130" t="b">
            <v>1</v>
          </cell>
          <cell r="O4130">
            <v>4235</v>
          </cell>
        </row>
        <row r="4131">
          <cell r="E4131" t="str">
            <v>53NMONTHLYDWASHINGTON FEDERATION OF STATE EMPLOYEES</v>
          </cell>
          <cell r="F4131" t="str">
            <v>53N</v>
          </cell>
          <cell r="G4131" t="str">
            <v>Monthly</v>
          </cell>
          <cell r="H4131" t="str">
            <v>D</v>
          </cell>
          <cell r="I4131">
            <v>4182</v>
          </cell>
          <cell r="J4131" t="str">
            <v>Washington Federation of State Employees</v>
          </cell>
          <cell r="K4131" t="str">
            <v>53N1 - per DOP website</v>
          </cell>
          <cell r="L4131">
            <v>41456</v>
          </cell>
          <cell r="M4131">
            <v>18909</v>
          </cell>
          <cell r="N4131" t="b">
            <v>1</v>
          </cell>
          <cell r="O4131">
            <v>4182</v>
          </cell>
        </row>
        <row r="4132">
          <cell r="E4132" t="str">
            <v>53NMONTHLYECOALITION</v>
          </cell>
          <cell r="F4132" t="str">
            <v>53N</v>
          </cell>
          <cell r="G4132" t="str">
            <v>Monthly</v>
          </cell>
          <cell r="H4132" t="str">
            <v>E</v>
          </cell>
          <cell r="I4132">
            <v>4288</v>
          </cell>
          <cell r="J4132" t="str">
            <v>Coalition</v>
          </cell>
          <cell r="K4132" t="str">
            <v>53N1 - per DOP website</v>
          </cell>
          <cell r="L4132">
            <v>41456</v>
          </cell>
          <cell r="M4132">
            <v>20842</v>
          </cell>
          <cell r="N4132" t="b">
            <v>1</v>
          </cell>
          <cell r="O4132">
            <v>4288</v>
          </cell>
        </row>
        <row r="4133">
          <cell r="E4133" t="str">
            <v>53NMONTHLYENON-REPRESENTED STATE EMPLOYEES</v>
          </cell>
          <cell r="F4133" t="str">
            <v>53N</v>
          </cell>
          <cell r="G4133" t="str">
            <v>Monthly</v>
          </cell>
          <cell r="H4133" t="str">
            <v>E</v>
          </cell>
          <cell r="I4133">
            <v>4288</v>
          </cell>
          <cell r="J4133" t="str">
            <v>Non-Represented State Employees</v>
          </cell>
          <cell r="K4133" t="str">
            <v>53N - per DOP website</v>
          </cell>
          <cell r="L4133">
            <v>41456</v>
          </cell>
          <cell r="M4133">
            <v>15046</v>
          </cell>
          <cell r="N4133" t="b">
            <v>1</v>
          </cell>
          <cell r="O4133">
            <v>4288</v>
          </cell>
        </row>
        <row r="4134">
          <cell r="E4134" t="str">
            <v>53NMONTHLYESERVICE EMPLOYEES INTERNATIONAL UNION DISTRICT 1199 NW</v>
          </cell>
          <cell r="F4134" t="str">
            <v>53N</v>
          </cell>
          <cell r="G4134" t="str">
            <v>Monthly</v>
          </cell>
          <cell r="H4134" t="str">
            <v>E</v>
          </cell>
          <cell r="I4134">
            <v>4288</v>
          </cell>
          <cell r="J4134" t="str">
            <v>Service Employees International Union District 1199 NW</v>
          </cell>
          <cell r="K4134" t="str">
            <v>53N1 - per DOP website</v>
          </cell>
          <cell r="L4134">
            <v>41456</v>
          </cell>
          <cell r="M4134">
            <v>16978</v>
          </cell>
          <cell r="N4134" t="b">
            <v>1</v>
          </cell>
          <cell r="O4134">
            <v>4288</v>
          </cell>
        </row>
        <row r="4135">
          <cell r="E4135" t="str">
            <v>53NMONTHLYETEAMSTERS LOCAL UNION NUMBER 117</v>
          </cell>
          <cell r="F4135" t="str">
            <v>53N</v>
          </cell>
          <cell r="G4135" t="str">
            <v>Monthly</v>
          </cell>
          <cell r="H4135" t="str">
            <v>E</v>
          </cell>
          <cell r="I4135">
            <v>4343</v>
          </cell>
          <cell r="J4135" t="str">
            <v>Teamsters Local Union Number 117</v>
          </cell>
          <cell r="K4135" t="str">
            <v>53N2 - per DOP website</v>
          </cell>
          <cell r="L4135">
            <v>41456</v>
          </cell>
          <cell r="M4135">
            <v>22774</v>
          </cell>
          <cell r="N4135" t="b">
            <v>1</v>
          </cell>
          <cell r="O4135">
            <v>4343</v>
          </cell>
        </row>
        <row r="4136">
          <cell r="E4136" t="str">
            <v>53NMONTHLYEWASHINGTON FEDERATION OF STATE EMPLOYEES</v>
          </cell>
          <cell r="F4136" t="str">
            <v>53N</v>
          </cell>
          <cell r="G4136" t="str">
            <v>Monthly</v>
          </cell>
          <cell r="H4136" t="str">
            <v>E</v>
          </cell>
          <cell r="I4136">
            <v>4288</v>
          </cell>
          <cell r="J4136" t="str">
            <v>Washington Federation of State Employees</v>
          </cell>
          <cell r="K4136" t="str">
            <v>53N1 - per DOP website</v>
          </cell>
          <cell r="L4136">
            <v>41456</v>
          </cell>
          <cell r="M4136">
            <v>18910</v>
          </cell>
          <cell r="N4136" t="b">
            <v>1</v>
          </cell>
          <cell r="O4136">
            <v>4288</v>
          </cell>
        </row>
        <row r="4137">
          <cell r="E4137" t="str">
            <v>53NMONTHLYFCOALITION</v>
          </cell>
          <cell r="F4137" t="str">
            <v>53N</v>
          </cell>
          <cell r="G4137" t="str">
            <v>Monthly</v>
          </cell>
          <cell r="H4137" t="str">
            <v>F</v>
          </cell>
          <cell r="I4137">
            <v>4393</v>
          </cell>
          <cell r="J4137" t="str">
            <v>Coalition</v>
          </cell>
          <cell r="K4137" t="str">
            <v>53N1 - per DOP website</v>
          </cell>
          <cell r="L4137">
            <v>41456</v>
          </cell>
          <cell r="M4137">
            <v>20843</v>
          </cell>
          <cell r="N4137" t="b">
            <v>1</v>
          </cell>
          <cell r="O4137">
            <v>4393</v>
          </cell>
        </row>
        <row r="4138">
          <cell r="E4138" t="str">
            <v>53NMONTHLYFNON-REPRESENTED STATE EMPLOYEES</v>
          </cell>
          <cell r="F4138" t="str">
            <v>53N</v>
          </cell>
          <cell r="G4138" t="str">
            <v>Monthly</v>
          </cell>
          <cell r="H4138" t="str">
            <v>F</v>
          </cell>
          <cell r="I4138">
            <v>4393</v>
          </cell>
          <cell r="J4138" t="str">
            <v>Non-Represented State Employees</v>
          </cell>
          <cell r="K4138" t="str">
            <v>53N - per DOP website</v>
          </cell>
          <cell r="L4138">
            <v>41456</v>
          </cell>
          <cell r="M4138">
            <v>15047</v>
          </cell>
          <cell r="N4138" t="b">
            <v>1</v>
          </cell>
          <cell r="O4138">
            <v>4393</v>
          </cell>
        </row>
        <row r="4139">
          <cell r="E4139" t="str">
            <v>53NMONTHLYFSERVICE EMPLOYEES INTERNATIONAL UNION DISTRICT 1199 NW</v>
          </cell>
          <cell r="F4139" t="str">
            <v>53N</v>
          </cell>
          <cell r="G4139" t="str">
            <v>Monthly</v>
          </cell>
          <cell r="H4139" t="str">
            <v>F</v>
          </cell>
          <cell r="I4139">
            <v>4393</v>
          </cell>
          <cell r="J4139" t="str">
            <v>Service Employees International Union District 1199 NW</v>
          </cell>
          <cell r="K4139" t="str">
            <v>53N1 - per DOP website</v>
          </cell>
          <cell r="L4139">
            <v>41456</v>
          </cell>
          <cell r="M4139">
            <v>16979</v>
          </cell>
          <cell r="N4139" t="b">
            <v>1</v>
          </cell>
          <cell r="O4139">
            <v>4393</v>
          </cell>
        </row>
        <row r="4140">
          <cell r="E4140" t="str">
            <v>53NMONTHLYFTEAMSTERS LOCAL UNION NUMBER 117</v>
          </cell>
          <cell r="F4140" t="str">
            <v>53N</v>
          </cell>
          <cell r="G4140" t="str">
            <v>Monthly</v>
          </cell>
          <cell r="H4140" t="str">
            <v>F</v>
          </cell>
          <cell r="I4140">
            <v>4448</v>
          </cell>
          <cell r="J4140" t="str">
            <v>Teamsters Local Union Number 117</v>
          </cell>
          <cell r="K4140" t="str">
            <v>53N2 - per DOP website</v>
          </cell>
          <cell r="L4140">
            <v>41456</v>
          </cell>
          <cell r="M4140">
            <v>22775</v>
          </cell>
          <cell r="N4140" t="b">
            <v>1</v>
          </cell>
          <cell r="O4140">
            <v>4448</v>
          </cell>
        </row>
        <row r="4141">
          <cell r="E4141" t="str">
            <v>53NMONTHLYFWASHINGTON FEDERATION OF STATE EMPLOYEES</v>
          </cell>
          <cell r="F4141" t="str">
            <v>53N</v>
          </cell>
          <cell r="G4141" t="str">
            <v>Monthly</v>
          </cell>
          <cell r="H4141" t="str">
            <v>F</v>
          </cell>
          <cell r="I4141">
            <v>4393</v>
          </cell>
          <cell r="J4141" t="str">
            <v>Washington Federation of State Employees</v>
          </cell>
          <cell r="K4141" t="str">
            <v>53N1 - per DOP website</v>
          </cell>
          <cell r="L4141">
            <v>41456</v>
          </cell>
          <cell r="M4141">
            <v>18911</v>
          </cell>
          <cell r="N4141" t="b">
            <v>1</v>
          </cell>
          <cell r="O4141">
            <v>4393</v>
          </cell>
        </row>
        <row r="4142">
          <cell r="E4142" t="str">
            <v>53NMONTHLYGCOALITION</v>
          </cell>
          <cell r="F4142" t="str">
            <v>53N</v>
          </cell>
          <cell r="G4142" t="str">
            <v>Monthly</v>
          </cell>
          <cell r="H4142" t="str">
            <v>G</v>
          </cell>
          <cell r="I4142">
            <v>4503</v>
          </cell>
          <cell r="J4142" t="str">
            <v>Coalition</v>
          </cell>
          <cell r="K4142" t="str">
            <v>53N1 - per DOP website</v>
          </cell>
          <cell r="L4142">
            <v>41456</v>
          </cell>
          <cell r="M4142">
            <v>20844</v>
          </cell>
          <cell r="N4142" t="b">
            <v>1</v>
          </cell>
          <cell r="O4142">
            <v>4503</v>
          </cell>
        </row>
        <row r="4143">
          <cell r="E4143" t="str">
            <v>53NMONTHLYGNON-REPRESENTED STATE EMPLOYEES</v>
          </cell>
          <cell r="F4143" t="str">
            <v>53N</v>
          </cell>
          <cell r="G4143" t="str">
            <v>Monthly</v>
          </cell>
          <cell r="H4143" t="str">
            <v>G</v>
          </cell>
          <cell r="I4143">
            <v>4503</v>
          </cell>
          <cell r="J4143" t="str">
            <v>Non-Represented State Employees</v>
          </cell>
          <cell r="K4143" t="str">
            <v>53N - per DOP website</v>
          </cell>
          <cell r="L4143">
            <v>41456</v>
          </cell>
          <cell r="M4143">
            <v>15048</v>
          </cell>
          <cell r="N4143" t="b">
            <v>1</v>
          </cell>
          <cell r="O4143">
            <v>4503</v>
          </cell>
        </row>
        <row r="4144">
          <cell r="E4144" t="str">
            <v>53NMONTHLYGSERVICE EMPLOYEES INTERNATIONAL UNION DISTRICT 1199 NW</v>
          </cell>
          <cell r="F4144" t="str">
            <v>53N</v>
          </cell>
          <cell r="G4144" t="str">
            <v>Monthly</v>
          </cell>
          <cell r="H4144" t="str">
            <v>G</v>
          </cell>
          <cell r="I4144">
            <v>4503</v>
          </cell>
          <cell r="J4144" t="str">
            <v>Service Employees International Union District 1199 NW</v>
          </cell>
          <cell r="K4144" t="str">
            <v>53N1 - per DOP website</v>
          </cell>
          <cell r="L4144">
            <v>41456</v>
          </cell>
          <cell r="M4144">
            <v>16980</v>
          </cell>
          <cell r="N4144" t="b">
            <v>1</v>
          </cell>
          <cell r="O4144">
            <v>4503</v>
          </cell>
        </row>
        <row r="4145">
          <cell r="E4145" t="str">
            <v>53NMONTHLYGTEAMSTERS LOCAL UNION NUMBER 117</v>
          </cell>
          <cell r="F4145" t="str">
            <v>53N</v>
          </cell>
          <cell r="G4145" t="str">
            <v>Monthly</v>
          </cell>
          <cell r="H4145" t="str">
            <v>G</v>
          </cell>
          <cell r="I4145">
            <v>4561</v>
          </cell>
          <cell r="J4145" t="str">
            <v>Teamsters Local Union Number 117</v>
          </cell>
          <cell r="K4145" t="str">
            <v>53N2 - per DOP website</v>
          </cell>
          <cell r="L4145">
            <v>41456</v>
          </cell>
          <cell r="M4145">
            <v>22776</v>
          </cell>
          <cell r="N4145" t="b">
            <v>1</v>
          </cell>
          <cell r="O4145">
            <v>4561</v>
          </cell>
        </row>
        <row r="4146">
          <cell r="E4146" t="str">
            <v>53NMONTHLYGWASHINGTON FEDERATION OF STATE EMPLOYEES</v>
          </cell>
          <cell r="F4146" t="str">
            <v>53N</v>
          </cell>
          <cell r="G4146" t="str">
            <v>Monthly</v>
          </cell>
          <cell r="H4146" t="str">
            <v>G</v>
          </cell>
          <cell r="I4146">
            <v>4503</v>
          </cell>
          <cell r="J4146" t="str">
            <v>Washington Federation of State Employees</v>
          </cell>
          <cell r="K4146" t="str">
            <v>53N1 - per DOP website</v>
          </cell>
          <cell r="L4146">
            <v>41456</v>
          </cell>
          <cell r="M4146">
            <v>18912</v>
          </cell>
          <cell r="N4146" t="b">
            <v>1</v>
          </cell>
          <cell r="O4146">
            <v>4503</v>
          </cell>
        </row>
        <row r="4147">
          <cell r="E4147" t="str">
            <v>53NMONTHLYHCOALITION</v>
          </cell>
          <cell r="F4147" t="str">
            <v>53N</v>
          </cell>
          <cell r="G4147" t="str">
            <v>Monthly</v>
          </cell>
          <cell r="H4147" t="str">
            <v>H</v>
          </cell>
          <cell r="I4147">
            <v>4614</v>
          </cell>
          <cell r="J4147" t="str">
            <v>Coalition</v>
          </cell>
          <cell r="K4147" t="str">
            <v>53N1 - per DOP website</v>
          </cell>
          <cell r="L4147">
            <v>41456</v>
          </cell>
          <cell r="M4147">
            <v>20845</v>
          </cell>
          <cell r="N4147" t="b">
            <v>1</v>
          </cell>
          <cell r="O4147">
            <v>4614</v>
          </cell>
        </row>
        <row r="4148">
          <cell r="E4148" t="str">
            <v>53NMONTHLYHNON-REPRESENTED STATE EMPLOYEES</v>
          </cell>
          <cell r="F4148" t="str">
            <v>53N</v>
          </cell>
          <cell r="G4148" t="str">
            <v>Monthly</v>
          </cell>
          <cell r="H4148" t="str">
            <v>H</v>
          </cell>
          <cell r="I4148">
            <v>4614</v>
          </cell>
          <cell r="J4148" t="str">
            <v>Non-Represented State Employees</v>
          </cell>
          <cell r="K4148" t="str">
            <v>53N - per DOP website</v>
          </cell>
          <cell r="L4148">
            <v>41456</v>
          </cell>
          <cell r="M4148">
            <v>15049</v>
          </cell>
          <cell r="N4148" t="b">
            <v>1</v>
          </cell>
          <cell r="O4148">
            <v>4614</v>
          </cell>
        </row>
        <row r="4149">
          <cell r="E4149" t="str">
            <v>53NMONTHLYHSERVICE EMPLOYEES INTERNATIONAL UNION DISTRICT 1199 NW</v>
          </cell>
          <cell r="F4149" t="str">
            <v>53N</v>
          </cell>
          <cell r="G4149" t="str">
            <v>Monthly</v>
          </cell>
          <cell r="H4149" t="str">
            <v>H</v>
          </cell>
          <cell r="I4149">
            <v>4614</v>
          </cell>
          <cell r="J4149" t="str">
            <v>Service Employees International Union District 1199 NW</v>
          </cell>
          <cell r="K4149" t="str">
            <v>53N1 - per DOP website</v>
          </cell>
          <cell r="L4149">
            <v>41456</v>
          </cell>
          <cell r="M4149">
            <v>16981</v>
          </cell>
          <cell r="N4149" t="b">
            <v>1</v>
          </cell>
          <cell r="O4149">
            <v>4614</v>
          </cell>
        </row>
        <row r="4150">
          <cell r="E4150" t="str">
            <v>53NMONTHLYHTEAMSTERS LOCAL UNION NUMBER 117</v>
          </cell>
          <cell r="F4150" t="str">
            <v>53N</v>
          </cell>
          <cell r="G4150" t="str">
            <v>Monthly</v>
          </cell>
          <cell r="H4150" t="str">
            <v>H</v>
          </cell>
          <cell r="I4150">
            <v>4674</v>
          </cell>
          <cell r="J4150" t="str">
            <v>Teamsters Local Union Number 117</v>
          </cell>
          <cell r="K4150" t="str">
            <v>53N2 - per DOP website</v>
          </cell>
          <cell r="L4150">
            <v>41456</v>
          </cell>
          <cell r="M4150">
            <v>22777</v>
          </cell>
          <cell r="N4150" t="b">
            <v>1</v>
          </cell>
          <cell r="O4150">
            <v>4674</v>
          </cell>
        </row>
        <row r="4151">
          <cell r="E4151" t="str">
            <v>53NMONTHLYHWASHINGTON FEDERATION OF STATE EMPLOYEES</v>
          </cell>
          <cell r="F4151" t="str">
            <v>53N</v>
          </cell>
          <cell r="G4151" t="str">
            <v>Monthly</v>
          </cell>
          <cell r="H4151" t="str">
            <v>H</v>
          </cell>
          <cell r="I4151">
            <v>4614</v>
          </cell>
          <cell r="J4151" t="str">
            <v>Washington Federation of State Employees</v>
          </cell>
          <cell r="K4151" t="str">
            <v>53N1 - per DOP website</v>
          </cell>
          <cell r="L4151">
            <v>41456</v>
          </cell>
          <cell r="M4151">
            <v>18913</v>
          </cell>
          <cell r="N4151" t="b">
            <v>1</v>
          </cell>
          <cell r="O4151">
            <v>4614</v>
          </cell>
        </row>
        <row r="4152">
          <cell r="E4152" t="str">
            <v>53NMONTHLYICOALITION</v>
          </cell>
          <cell r="F4152" t="str">
            <v>53N</v>
          </cell>
          <cell r="G4152" t="str">
            <v>Monthly</v>
          </cell>
          <cell r="H4152" t="str">
            <v>I</v>
          </cell>
          <cell r="I4152">
            <v>4734</v>
          </cell>
          <cell r="J4152" t="str">
            <v>Coalition</v>
          </cell>
          <cell r="K4152" t="str">
            <v>53N1 - per DOP website</v>
          </cell>
          <cell r="L4152">
            <v>41456</v>
          </cell>
          <cell r="M4152">
            <v>20846</v>
          </cell>
          <cell r="N4152" t="b">
            <v>1</v>
          </cell>
          <cell r="O4152">
            <v>4734</v>
          </cell>
        </row>
        <row r="4153">
          <cell r="E4153" t="str">
            <v>53NMONTHLYINON-REPRESENTED STATE EMPLOYEES</v>
          </cell>
          <cell r="F4153" t="str">
            <v>53N</v>
          </cell>
          <cell r="G4153" t="str">
            <v>Monthly</v>
          </cell>
          <cell r="H4153" t="str">
            <v>I</v>
          </cell>
          <cell r="I4153">
            <v>4734</v>
          </cell>
          <cell r="J4153" t="str">
            <v>Non-Represented State Employees</v>
          </cell>
          <cell r="K4153" t="str">
            <v>53N - per DOP website</v>
          </cell>
          <cell r="L4153">
            <v>41456</v>
          </cell>
          <cell r="M4153">
            <v>15050</v>
          </cell>
          <cell r="N4153" t="b">
            <v>1</v>
          </cell>
          <cell r="O4153">
            <v>4734</v>
          </cell>
        </row>
        <row r="4154">
          <cell r="E4154" t="str">
            <v>53NMONTHLYISERVICE EMPLOYEES INTERNATIONAL UNION DISTRICT 1199 NW</v>
          </cell>
          <cell r="F4154" t="str">
            <v>53N</v>
          </cell>
          <cell r="G4154" t="str">
            <v>Monthly</v>
          </cell>
          <cell r="H4154" t="str">
            <v>I</v>
          </cell>
          <cell r="I4154">
            <v>4734</v>
          </cell>
          <cell r="J4154" t="str">
            <v>Service Employees International Union District 1199 NW</v>
          </cell>
          <cell r="K4154" t="str">
            <v>53N1 - per DOP website</v>
          </cell>
          <cell r="L4154">
            <v>41456</v>
          </cell>
          <cell r="M4154">
            <v>16982</v>
          </cell>
          <cell r="N4154" t="b">
            <v>1</v>
          </cell>
          <cell r="O4154">
            <v>4734</v>
          </cell>
        </row>
        <row r="4155">
          <cell r="E4155" t="str">
            <v>53NMONTHLYITEAMSTERS LOCAL UNION NUMBER 117</v>
          </cell>
          <cell r="F4155" t="str">
            <v>53N</v>
          </cell>
          <cell r="G4155" t="str">
            <v>Monthly</v>
          </cell>
          <cell r="H4155" t="str">
            <v>I</v>
          </cell>
          <cell r="I4155">
            <v>4794</v>
          </cell>
          <cell r="J4155" t="str">
            <v>Teamsters Local Union Number 117</v>
          </cell>
          <cell r="K4155" t="str">
            <v>53N2 - per DOP website</v>
          </cell>
          <cell r="L4155">
            <v>41456</v>
          </cell>
          <cell r="M4155">
            <v>22778</v>
          </cell>
          <cell r="N4155" t="b">
            <v>1</v>
          </cell>
          <cell r="O4155">
            <v>4794</v>
          </cell>
        </row>
        <row r="4156">
          <cell r="E4156" t="str">
            <v>53NMONTHLYIWASHINGTON FEDERATION OF STATE EMPLOYEES</v>
          </cell>
          <cell r="F4156" t="str">
            <v>53N</v>
          </cell>
          <cell r="G4156" t="str">
            <v>Monthly</v>
          </cell>
          <cell r="H4156" t="str">
            <v>I</v>
          </cell>
          <cell r="I4156">
            <v>4734</v>
          </cell>
          <cell r="J4156" t="str">
            <v>Washington Federation of State Employees</v>
          </cell>
          <cell r="K4156" t="str">
            <v>53N1 - per DOP website</v>
          </cell>
          <cell r="L4156">
            <v>41456</v>
          </cell>
          <cell r="M4156">
            <v>18914</v>
          </cell>
          <cell r="N4156" t="b">
            <v>1</v>
          </cell>
          <cell r="O4156">
            <v>4734</v>
          </cell>
        </row>
        <row r="4157">
          <cell r="E4157" t="str">
            <v>53NMONTHLYJCOALITION</v>
          </cell>
          <cell r="F4157" t="str">
            <v>53N</v>
          </cell>
          <cell r="G4157" t="str">
            <v>Monthly</v>
          </cell>
          <cell r="H4157" t="str">
            <v>J</v>
          </cell>
          <cell r="I4157">
            <v>4849</v>
          </cell>
          <cell r="J4157" t="str">
            <v>Coalition</v>
          </cell>
          <cell r="K4157" t="str">
            <v>53N1 - per DOP website</v>
          </cell>
          <cell r="L4157">
            <v>41456</v>
          </cell>
          <cell r="M4157">
            <v>20847</v>
          </cell>
          <cell r="N4157" t="b">
            <v>1</v>
          </cell>
          <cell r="O4157">
            <v>4849</v>
          </cell>
        </row>
        <row r="4158">
          <cell r="E4158" t="str">
            <v>53NMONTHLYJNON-REPRESENTED STATE EMPLOYEES</v>
          </cell>
          <cell r="F4158" t="str">
            <v>53N</v>
          </cell>
          <cell r="G4158" t="str">
            <v>Monthly</v>
          </cell>
          <cell r="H4158" t="str">
            <v>J</v>
          </cell>
          <cell r="I4158">
            <v>4849</v>
          </cell>
          <cell r="J4158" t="str">
            <v>Non-Represented State Employees</v>
          </cell>
          <cell r="K4158" t="str">
            <v>53N - per DOP website</v>
          </cell>
          <cell r="L4158">
            <v>41456</v>
          </cell>
          <cell r="M4158">
            <v>15051</v>
          </cell>
          <cell r="N4158" t="b">
            <v>1</v>
          </cell>
          <cell r="O4158">
            <v>4849</v>
          </cell>
        </row>
        <row r="4159">
          <cell r="E4159" t="str">
            <v>53NMONTHLYJSERVICE EMPLOYEES INTERNATIONAL UNION DISTRICT 1199 NW</v>
          </cell>
          <cell r="F4159" t="str">
            <v>53N</v>
          </cell>
          <cell r="G4159" t="str">
            <v>Monthly</v>
          </cell>
          <cell r="H4159" t="str">
            <v>J</v>
          </cell>
          <cell r="I4159">
            <v>4849</v>
          </cell>
          <cell r="J4159" t="str">
            <v>Service Employees International Union District 1199 NW</v>
          </cell>
          <cell r="K4159" t="str">
            <v>53N1 - per DOP website</v>
          </cell>
          <cell r="L4159">
            <v>41456</v>
          </cell>
          <cell r="M4159">
            <v>16983</v>
          </cell>
          <cell r="N4159" t="b">
            <v>1</v>
          </cell>
          <cell r="O4159">
            <v>4849</v>
          </cell>
        </row>
        <row r="4160">
          <cell r="E4160" t="str">
            <v>53NMONTHLYJTEAMSTERS LOCAL UNION NUMBER 117</v>
          </cell>
          <cell r="F4160" t="str">
            <v>53N</v>
          </cell>
          <cell r="G4160" t="str">
            <v>Monthly</v>
          </cell>
          <cell r="H4160" t="str">
            <v>J</v>
          </cell>
          <cell r="I4160">
            <v>4910</v>
          </cell>
          <cell r="J4160" t="str">
            <v>Teamsters Local Union Number 117</v>
          </cell>
          <cell r="K4160" t="str">
            <v>53N2 - per DOP website</v>
          </cell>
          <cell r="L4160">
            <v>41456</v>
          </cell>
          <cell r="M4160">
            <v>22779</v>
          </cell>
          <cell r="N4160" t="b">
            <v>1</v>
          </cell>
          <cell r="O4160">
            <v>4910</v>
          </cell>
        </row>
        <row r="4161">
          <cell r="E4161" t="str">
            <v>53NMONTHLYJWASHINGTON FEDERATION OF STATE EMPLOYEES</v>
          </cell>
          <cell r="F4161" t="str">
            <v>53N</v>
          </cell>
          <cell r="G4161" t="str">
            <v>Monthly</v>
          </cell>
          <cell r="H4161" t="str">
            <v>J</v>
          </cell>
          <cell r="I4161">
            <v>4849</v>
          </cell>
          <cell r="J4161" t="str">
            <v>Washington Federation of State Employees</v>
          </cell>
          <cell r="K4161" t="str">
            <v>53N1 - per DOP website</v>
          </cell>
          <cell r="L4161">
            <v>41456</v>
          </cell>
          <cell r="M4161">
            <v>18915</v>
          </cell>
          <cell r="N4161" t="b">
            <v>1</v>
          </cell>
          <cell r="O4161">
            <v>4849</v>
          </cell>
        </row>
        <row r="4162">
          <cell r="E4162" t="str">
            <v>53NMONTHLYKCOALITION</v>
          </cell>
          <cell r="F4162" t="str">
            <v>53N</v>
          </cell>
          <cell r="G4162" t="str">
            <v>Monthly</v>
          </cell>
          <cell r="H4162" t="str">
            <v>K</v>
          </cell>
          <cell r="I4162">
            <v>4971</v>
          </cell>
          <cell r="J4162" t="str">
            <v>Coalition</v>
          </cell>
          <cell r="K4162" t="str">
            <v>53N1 - per DOP website</v>
          </cell>
          <cell r="L4162">
            <v>41456</v>
          </cell>
          <cell r="M4162">
            <v>20848</v>
          </cell>
          <cell r="N4162" t="b">
            <v>1</v>
          </cell>
          <cell r="O4162">
            <v>4971</v>
          </cell>
        </row>
        <row r="4163">
          <cell r="E4163" t="str">
            <v>53NMONTHLYKNON-REPRESENTED STATE EMPLOYEES</v>
          </cell>
          <cell r="F4163" t="str">
            <v>53N</v>
          </cell>
          <cell r="G4163" t="str">
            <v>Monthly</v>
          </cell>
          <cell r="H4163" t="str">
            <v>K</v>
          </cell>
          <cell r="I4163">
            <v>4971</v>
          </cell>
          <cell r="J4163" t="str">
            <v>Non-Represented State Employees</v>
          </cell>
          <cell r="K4163" t="str">
            <v>53N - per DOP website</v>
          </cell>
          <cell r="L4163">
            <v>41456</v>
          </cell>
          <cell r="M4163">
            <v>15052</v>
          </cell>
          <cell r="N4163" t="b">
            <v>1</v>
          </cell>
          <cell r="O4163">
            <v>4971</v>
          </cell>
        </row>
        <row r="4164">
          <cell r="E4164" t="str">
            <v>53NMONTHLYKSERVICE EMPLOYEES INTERNATIONAL UNION DISTRICT 1199 NW</v>
          </cell>
          <cell r="F4164" t="str">
            <v>53N</v>
          </cell>
          <cell r="G4164" t="str">
            <v>Monthly</v>
          </cell>
          <cell r="H4164" t="str">
            <v>K</v>
          </cell>
          <cell r="I4164">
            <v>4971</v>
          </cell>
          <cell r="J4164" t="str">
            <v>Service Employees International Union District 1199 NW</v>
          </cell>
          <cell r="K4164" t="str">
            <v>53N1 - per DOP website</v>
          </cell>
          <cell r="L4164">
            <v>41456</v>
          </cell>
          <cell r="M4164">
            <v>16984</v>
          </cell>
          <cell r="N4164" t="b">
            <v>1</v>
          </cell>
          <cell r="O4164">
            <v>4971</v>
          </cell>
        </row>
        <row r="4165">
          <cell r="E4165" t="str">
            <v>53NMONTHLYKTEAMSTERS LOCAL UNION NUMBER 117</v>
          </cell>
          <cell r="F4165" t="str">
            <v>53N</v>
          </cell>
          <cell r="G4165" t="str">
            <v>Monthly</v>
          </cell>
          <cell r="H4165" t="str">
            <v>K</v>
          </cell>
          <cell r="I4165">
            <v>5036</v>
          </cell>
          <cell r="J4165" t="str">
            <v>Teamsters Local Union Number 117</v>
          </cell>
          <cell r="K4165" t="str">
            <v>53N2 - per DOP website</v>
          </cell>
          <cell r="L4165">
            <v>41456</v>
          </cell>
          <cell r="M4165">
            <v>22780</v>
          </cell>
          <cell r="N4165" t="b">
            <v>1</v>
          </cell>
          <cell r="O4165">
            <v>5036</v>
          </cell>
        </row>
        <row r="4166">
          <cell r="E4166" t="str">
            <v>53NMONTHLYKWASHINGTON FEDERATION OF STATE EMPLOYEES</v>
          </cell>
          <cell r="F4166" t="str">
            <v>53N</v>
          </cell>
          <cell r="G4166" t="str">
            <v>Monthly</v>
          </cell>
          <cell r="H4166" t="str">
            <v>K</v>
          </cell>
          <cell r="I4166">
            <v>4971</v>
          </cell>
          <cell r="J4166" t="str">
            <v>Washington Federation of State Employees</v>
          </cell>
          <cell r="K4166" t="str">
            <v>53N1 - per DOP website</v>
          </cell>
          <cell r="L4166">
            <v>41456</v>
          </cell>
          <cell r="M4166">
            <v>18916</v>
          </cell>
          <cell r="N4166" t="b">
            <v>1</v>
          </cell>
          <cell r="O4166">
            <v>4971</v>
          </cell>
        </row>
        <row r="4167">
          <cell r="E4167" t="str">
            <v>53NMONTHLYLCOALITION</v>
          </cell>
          <cell r="F4167" t="str">
            <v>53N</v>
          </cell>
          <cell r="G4167" t="str">
            <v>Monthly</v>
          </cell>
          <cell r="H4167" t="str">
            <v>L</v>
          </cell>
          <cell r="I4167">
            <v>5096</v>
          </cell>
          <cell r="J4167" t="str">
            <v>Coalition</v>
          </cell>
          <cell r="K4167" t="str">
            <v>53N1 - per DOP website</v>
          </cell>
          <cell r="L4167">
            <v>41456</v>
          </cell>
          <cell r="M4167">
            <v>20849</v>
          </cell>
          <cell r="N4167" t="b">
            <v>1</v>
          </cell>
          <cell r="O4167">
            <v>5096</v>
          </cell>
        </row>
        <row r="4168">
          <cell r="E4168" t="str">
            <v>53NMONTHLYLNON-REPRESENTED STATE EMPLOYEES</v>
          </cell>
          <cell r="F4168" t="str">
            <v>53N</v>
          </cell>
          <cell r="G4168" t="str">
            <v>Monthly</v>
          </cell>
          <cell r="H4168" t="str">
            <v>L</v>
          </cell>
          <cell r="I4168">
            <v>5096</v>
          </cell>
          <cell r="J4168" t="str">
            <v>Non-Represented State Employees</v>
          </cell>
          <cell r="K4168" t="str">
            <v>53N - per DOP website</v>
          </cell>
          <cell r="L4168">
            <v>41456</v>
          </cell>
          <cell r="M4168">
            <v>15053</v>
          </cell>
          <cell r="N4168" t="b">
            <v>1</v>
          </cell>
          <cell r="O4168">
            <v>5096</v>
          </cell>
        </row>
        <row r="4169">
          <cell r="E4169" t="str">
            <v>53NMONTHLYLSERVICE EMPLOYEES INTERNATIONAL UNION DISTRICT 1199 NW</v>
          </cell>
          <cell r="F4169" t="str">
            <v>53N</v>
          </cell>
          <cell r="G4169" t="str">
            <v>Monthly</v>
          </cell>
          <cell r="H4169" t="str">
            <v>L</v>
          </cell>
          <cell r="I4169">
            <v>5096</v>
          </cell>
          <cell r="J4169" t="str">
            <v>Service Employees International Union District 1199 NW</v>
          </cell>
          <cell r="K4169" t="str">
            <v>53N1 - per DOP website</v>
          </cell>
          <cell r="L4169">
            <v>41456</v>
          </cell>
          <cell r="M4169">
            <v>16985</v>
          </cell>
          <cell r="N4169" t="b">
            <v>1</v>
          </cell>
          <cell r="O4169">
            <v>5096</v>
          </cell>
        </row>
        <row r="4170">
          <cell r="E4170" t="str">
            <v>53NMONTHLYLTEAMSTERS LOCAL UNION NUMBER 117</v>
          </cell>
          <cell r="F4170" t="str">
            <v>53N</v>
          </cell>
          <cell r="G4170" t="str">
            <v>Monthly</v>
          </cell>
          <cell r="H4170" t="str">
            <v>L</v>
          </cell>
          <cell r="I4170">
            <v>5161</v>
          </cell>
          <cell r="J4170" t="str">
            <v>Teamsters Local Union Number 117</v>
          </cell>
          <cell r="K4170" t="str">
            <v>53N2 - per DOP website</v>
          </cell>
          <cell r="L4170">
            <v>41456</v>
          </cell>
          <cell r="M4170">
            <v>22781</v>
          </cell>
          <cell r="N4170" t="b">
            <v>1</v>
          </cell>
          <cell r="O4170">
            <v>5161</v>
          </cell>
        </row>
        <row r="4171">
          <cell r="E4171" t="str">
            <v>53NMONTHLYLWASHINGTON FEDERATION OF STATE EMPLOYEES</v>
          </cell>
          <cell r="F4171" t="str">
            <v>53N</v>
          </cell>
          <cell r="G4171" t="str">
            <v>Monthly</v>
          </cell>
          <cell r="H4171" t="str">
            <v>L</v>
          </cell>
          <cell r="I4171">
            <v>5096</v>
          </cell>
          <cell r="J4171" t="str">
            <v>Washington Federation of State Employees</v>
          </cell>
          <cell r="K4171" t="str">
            <v>53N1 - per DOP website</v>
          </cell>
          <cell r="L4171">
            <v>41456</v>
          </cell>
          <cell r="M4171">
            <v>18917</v>
          </cell>
          <cell r="N4171" t="b">
            <v>1</v>
          </cell>
          <cell r="O4171">
            <v>5096</v>
          </cell>
        </row>
        <row r="4172">
          <cell r="E4172" t="str">
            <v>53NMONTHLYMCOALITION</v>
          </cell>
          <cell r="F4172" t="str">
            <v>53N</v>
          </cell>
          <cell r="G4172" t="str">
            <v>Monthly</v>
          </cell>
          <cell r="H4172" t="str">
            <v>M</v>
          </cell>
          <cell r="I4172">
            <v>5221</v>
          </cell>
          <cell r="J4172" t="str">
            <v>Coalition</v>
          </cell>
          <cell r="K4172" t="str">
            <v>53N1 - per DOP website</v>
          </cell>
          <cell r="L4172">
            <v>41456</v>
          </cell>
          <cell r="M4172">
            <v>20850</v>
          </cell>
          <cell r="N4172" t="b">
            <v>1</v>
          </cell>
          <cell r="O4172">
            <v>5221</v>
          </cell>
        </row>
        <row r="4173">
          <cell r="E4173" t="str">
            <v>53NMONTHLYMNON-REPRESENTED STATE EMPLOYEES</v>
          </cell>
          <cell r="F4173" t="str">
            <v>53N</v>
          </cell>
          <cell r="G4173" t="str">
            <v>Monthly</v>
          </cell>
          <cell r="H4173" t="str">
            <v>M</v>
          </cell>
          <cell r="I4173">
            <v>5221</v>
          </cell>
          <cell r="J4173" t="str">
            <v>Non-Represented State Employees</v>
          </cell>
          <cell r="K4173" t="str">
            <v>53N - per DOP website</v>
          </cell>
          <cell r="L4173">
            <v>41456</v>
          </cell>
          <cell r="M4173">
            <v>15054</v>
          </cell>
          <cell r="N4173" t="b">
            <v>1</v>
          </cell>
          <cell r="O4173">
            <v>5221</v>
          </cell>
        </row>
        <row r="4174">
          <cell r="E4174" t="str">
            <v>53NMONTHLYMSERVICE EMPLOYEES INTERNATIONAL UNION DISTRICT 1199 NW</v>
          </cell>
          <cell r="F4174" t="str">
            <v>53N</v>
          </cell>
          <cell r="G4174" t="str">
            <v>Monthly</v>
          </cell>
          <cell r="H4174" t="str">
            <v>M</v>
          </cell>
          <cell r="I4174">
            <v>5221</v>
          </cell>
          <cell r="J4174" t="str">
            <v>Service Employees International Union District 1199 NW</v>
          </cell>
          <cell r="K4174" t="str">
            <v>53N1 - per DOP website</v>
          </cell>
          <cell r="L4174">
            <v>41456</v>
          </cell>
          <cell r="M4174">
            <v>16986</v>
          </cell>
          <cell r="N4174" t="b">
            <v>1</v>
          </cell>
          <cell r="O4174">
            <v>5221</v>
          </cell>
        </row>
        <row r="4175">
          <cell r="E4175" t="str">
            <v>53NMONTHLYMTEAMSTERS LOCAL UNION NUMBER 117</v>
          </cell>
          <cell r="F4175" t="str">
            <v>53N</v>
          </cell>
          <cell r="G4175" t="str">
            <v>Monthly</v>
          </cell>
          <cell r="H4175" t="str">
            <v>M</v>
          </cell>
          <cell r="I4175">
            <v>5289</v>
          </cell>
          <cell r="J4175" t="str">
            <v>Teamsters Local Union Number 117</v>
          </cell>
          <cell r="K4175" t="str">
            <v>53N2 - per DOP website</v>
          </cell>
          <cell r="L4175">
            <v>41456</v>
          </cell>
          <cell r="M4175">
            <v>22782</v>
          </cell>
          <cell r="N4175" t="b">
            <v>1</v>
          </cell>
          <cell r="O4175">
            <v>5289</v>
          </cell>
        </row>
        <row r="4176">
          <cell r="E4176" t="str">
            <v>53NMONTHLYMWASHINGTON FEDERATION OF STATE EMPLOYEES</v>
          </cell>
          <cell r="F4176" t="str">
            <v>53N</v>
          </cell>
          <cell r="G4176" t="str">
            <v>Monthly</v>
          </cell>
          <cell r="H4176" t="str">
            <v>M</v>
          </cell>
          <cell r="I4176">
            <v>5221</v>
          </cell>
          <cell r="J4176" t="str">
            <v>Washington Federation of State Employees</v>
          </cell>
          <cell r="K4176" t="str">
            <v>53N1 - per DOP website</v>
          </cell>
          <cell r="L4176">
            <v>41456</v>
          </cell>
          <cell r="M4176">
            <v>18918</v>
          </cell>
          <cell r="N4176" t="b">
            <v>1</v>
          </cell>
          <cell r="O4176">
            <v>5221</v>
          </cell>
        </row>
        <row r="4177">
          <cell r="E4177" t="str">
            <v>53NMONTHLYNCOALITION</v>
          </cell>
          <cell r="F4177" t="str">
            <v>53N</v>
          </cell>
          <cell r="G4177" t="str">
            <v>Monthly</v>
          </cell>
          <cell r="H4177" t="str">
            <v>N</v>
          </cell>
          <cell r="I4177">
            <v>5352</v>
          </cell>
          <cell r="J4177" t="str">
            <v>Coalition</v>
          </cell>
          <cell r="K4177" t="str">
            <v>53N1 - per DOP website</v>
          </cell>
          <cell r="L4177">
            <v>41456</v>
          </cell>
          <cell r="M4177">
            <v>20851</v>
          </cell>
          <cell r="N4177" t="b">
            <v>1</v>
          </cell>
          <cell r="O4177">
            <v>5352</v>
          </cell>
        </row>
        <row r="4178">
          <cell r="E4178" t="str">
            <v>53NMONTHLYNNON-REPRESENTED STATE EMPLOYEES</v>
          </cell>
          <cell r="F4178" t="str">
            <v>53N</v>
          </cell>
          <cell r="G4178" t="str">
            <v>Monthly</v>
          </cell>
          <cell r="H4178" t="str">
            <v>N</v>
          </cell>
          <cell r="I4178">
            <v>5352</v>
          </cell>
          <cell r="J4178" t="str">
            <v>Non-Represented State Employees</v>
          </cell>
          <cell r="K4178" t="str">
            <v>53N - per DOP website</v>
          </cell>
          <cell r="L4178">
            <v>41456</v>
          </cell>
          <cell r="M4178">
            <v>15055</v>
          </cell>
          <cell r="N4178" t="b">
            <v>1</v>
          </cell>
          <cell r="O4178">
            <v>5352</v>
          </cell>
        </row>
        <row r="4179">
          <cell r="E4179" t="str">
            <v>53NMONTHLYNSERVICE EMPLOYEES INTERNATIONAL UNION DISTRICT 1199 NW</v>
          </cell>
          <cell r="F4179" t="str">
            <v>53N</v>
          </cell>
          <cell r="G4179" t="str">
            <v>Monthly</v>
          </cell>
          <cell r="H4179" t="str">
            <v>N</v>
          </cell>
          <cell r="I4179">
            <v>5352</v>
          </cell>
          <cell r="J4179" t="str">
            <v>Service Employees International Union District 1199 NW</v>
          </cell>
          <cell r="K4179" t="str">
            <v>53N1 - per DOP website</v>
          </cell>
          <cell r="L4179">
            <v>41456</v>
          </cell>
          <cell r="M4179">
            <v>16987</v>
          </cell>
          <cell r="N4179" t="b">
            <v>1</v>
          </cell>
          <cell r="O4179">
            <v>5352</v>
          </cell>
        </row>
        <row r="4180">
          <cell r="E4180" t="str">
            <v>53NMONTHLYNTEAMSTERS LOCAL UNION NUMBER 117</v>
          </cell>
          <cell r="F4180" t="str">
            <v>53N</v>
          </cell>
          <cell r="G4180" t="str">
            <v>Monthly</v>
          </cell>
          <cell r="H4180" t="str">
            <v>N</v>
          </cell>
          <cell r="I4180">
            <v>5420</v>
          </cell>
          <cell r="J4180" t="str">
            <v>Teamsters Local Union Number 117</v>
          </cell>
          <cell r="K4180" t="str">
            <v>53N2 - per DOP website</v>
          </cell>
          <cell r="L4180">
            <v>41456</v>
          </cell>
          <cell r="M4180">
            <v>22783</v>
          </cell>
          <cell r="N4180" t="b">
            <v>1</v>
          </cell>
          <cell r="O4180">
            <v>5420</v>
          </cell>
        </row>
        <row r="4181">
          <cell r="E4181" t="str">
            <v>53NMONTHLYNWASHINGTON FEDERATION OF STATE EMPLOYEES</v>
          </cell>
          <cell r="F4181" t="str">
            <v>53N</v>
          </cell>
          <cell r="G4181" t="str">
            <v>Monthly</v>
          </cell>
          <cell r="H4181" t="str">
            <v>N</v>
          </cell>
          <cell r="I4181">
            <v>5352</v>
          </cell>
          <cell r="J4181" t="str">
            <v>Washington Federation of State Employees</v>
          </cell>
          <cell r="K4181" t="str">
            <v>53N1 - per DOP website</v>
          </cell>
          <cell r="L4181">
            <v>41456</v>
          </cell>
          <cell r="M4181">
            <v>18919</v>
          </cell>
          <cell r="N4181" t="b">
            <v>1</v>
          </cell>
          <cell r="O4181">
            <v>5352</v>
          </cell>
        </row>
        <row r="4182">
          <cell r="E4182" t="str">
            <v>53NMONTHLYOCOALITION</v>
          </cell>
          <cell r="F4182" t="str">
            <v>53N</v>
          </cell>
          <cell r="G4182" t="str">
            <v>Monthly</v>
          </cell>
          <cell r="H4182" t="str">
            <v>O</v>
          </cell>
          <cell r="I4182">
            <v>5487</v>
          </cell>
          <cell r="J4182" t="str">
            <v>Coalition</v>
          </cell>
          <cell r="K4182" t="str">
            <v>53N1 - per DOP website</v>
          </cell>
          <cell r="L4182">
            <v>41456</v>
          </cell>
          <cell r="M4182">
            <v>20852</v>
          </cell>
          <cell r="N4182" t="b">
            <v>1</v>
          </cell>
          <cell r="O4182">
            <v>5487</v>
          </cell>
        </row>
        <row r="4183">
          <cell r="E4183" t="str">
            <v>53NMONTHLYONON-REPRESENTED STATE EMPLOYEES</v>
          </cell>
          <cell r="F4183" t="str">
            <v>53N</v>
          </cell>
          <cell r="G4183" t="str">
            <v>Monthly</v>
          </cell>
          <cell r="H4183" t="str">
            <v>O</v>
          </cell>
          <cell r="I4183">
            <v>5487</v>
          </cell>
          <cell r="J4183" t="str">
            <v>Non-Represented State Employees</v>
          </cell>
          <cell r="K4183" t="str">
            <v>53N - per DOP website</v>
          </cell>
          <cell r="L4183">
            <v>41456</v>
          </cell>
          <cell r="M4183">
            <v>15056</v>
          </cell>
          <cell r="N4183" t="b">
            <v>1</v>
          </cell>
          <cell r="O4183">
            <v>5487</v>
          </cell>
        </row>
        <row r="4184">
          <cell r="E4184" t="str">
            <v>53NMONTHLYOSERVICE EMPLOYEES INTERNATIONAL UNION DISTRICT 1199 NW</v>
          </cell>
          <cell r="F4184" t="str">
            <v>53N</v>
          </cell>
          <cell r="G4184" t="str">
            <v>Monthly</v>
          </cell>
          <cell r="H4184" t="str">
            <v>O</v>
          </cell>
          <cell r="I4184">
            <v>5487</v>
          </cell>
          <cell r="J4184" t="str">
            <v>Service Employees International Union District 1199 NW</v>
          </cell>
          <cell r="K4184" t="str">
            <v>53N1 - per DOP website</v>
          </cell>
          <cell r="L4184">
            <v>41456</v>
          </cell>
          <cell r="M4184">
            <v>16988</v>
          </cell>
          <cell r="N4184" t="b">
            <v>1</v>
          </cell>
          <cell r="O4184">
            <v>5487</v>
          </cell>
        </row>
        <row r="4185">
          <cell r="E4185" t="str">
            <v>53NMONTHLYOTEAMSTERS LOCAL UNION NUMBER 117</v>
          </cell>
          <cell r="F4185" t="str">
            <v>53N</v>
          </cell>
          <cell r="G4185" t="str">
            <v>Monthly</v>
          </cell>
          <cell r="H4185" t="str">
            <v>O</v>
          </cell>
          <cell r="I4185">
            <v>5557</v>
          </cell>
          <cell r="J4185" t="str">
            <v>Teamsters Local Union Number 117</v>
          </cell>
          <cell r="K4185" t="str">
            <v>53N2 - per DOP website</v>
          </cell>
          <cell r="L4185">
            <v>41456</v>
          </cell>
          <cell r="M4185">
            <v>22784</v>
          </cell>
          <cell r="N4185" t="b">
            <v>1</v>
          </cell>
          <cell r="O4185">
            <v>5557</v>
          </cell>
        </row>
        <row r="4186">
          <cell r="E4186" t="str">
            <v>53NMONTHLYOWASHINGTON FEDERATION OF STATE EMPLOYEES</v>
          </cell>
          <cell r="F4186" t="str">
            <v>53N</v>
          </cell>
          <cell r="G4186" t="str">
            <v>Monthly</v>
          </cell>
          <cell r="H4186" t="str">
            <v>O</v>
          </cell>
          <cell r="I4186">
            <v>5487</v>
          </cell>
          <cell r="J4186" t="str">
            <v>Washington Federation of State Employees</v>
          </cell>
          <cell r="K4186" t="str">
            <v>53N1 - per DOP website</v>
          </cell>
          <cell r="L4186">
            <v>41456</v>
          </cell>
          <cell r="M4186">
            <v>18920</v>
          </cell>
          <cell r="N4186" t="b">
            <v>1</v>
          </cell>
          <cell r="O4186">
            <v>5487</v>
          </cell>
        </row>
        <row r="4187">
          <cell r="E4187" t="str">
            <v>53NMONTHLYPCOALITION</v>
          </cell>
          <cell r="F4187" t="str">
            <v>53N</v>
          </cell>
          <cell r="G4187" t="str">
            <v>Monthly</v>
          </cell>
          <cell r="H4187" t="str">
            <v>P</v>
          </cell>
          <cell r="I4187">
            <v>5625</v>
          </cell>
          <cell r="J4187" t="str">
            <v>Coalition</v>
          </cell>
          <cell r="K4187" t="str">
            <v>53N1 - per DOP website</v>
          </cell>
          <cell r="L4187">
            <v>41456</v>
          </cell>
          <cell r="M4187">
            <v>20853</v>
          </cell>
          <cell r="N4187" t="b">
            <v>1</v>
          </cell>
          <cell r="O4187">
            <v>5625</v>
          </cell>
        </row>
        <row r="4188">
          <cell r="E4188" t="str">
            <v>53NMONTHLYPNON-REPRESENTED STATE EMPLOYEES</v>
          </cell>
          <cell r="F4188" t="str">
            <v>53N</v>
          </cell>
          <cell r="G4188" t="str">
            <v>Monthly</v>
          </cell>
          <cell r="H4188" t="str">
            <v>P</v>
          </cell>
          <cell r="I4188">
            <v>5625</v>
          </cell>
          <cell r="J4188" t="str">
            <v>Non-Represented State Employees</v>
          </cell>
          <cell r="K4188" t="str">
            <v>53N - per DOP website</v>
          </cell>
          <cell r="L4188">
            <v>41456</v>
          </cell>
          <cell r="M4188">
            <v>15057</v>
          </cell>
          <cell r="N4188" t="b">
            <v>1</v>
          </cell>
          <cell r="O4188">
            <v>5625</v>
          </cell>
        </row>
        <row r="4189">
          <cell r="E4189" t="str">
            <v>53NMONTHLYPSERVICE EMPLOYEES INTERNATIONAL UNION DISTRICT 1199 NW</v>
          </cell>
          <cell r="F4189" t="str">
            <v>53N</v>
          </cell>
          <cell r="G4189" t="str">
            <v>Monthly</v>
          </cell>
          <cell r="H4189" t="str">
            <v>P</v>
          </cell>
          <cell r="I4189">
            <v>5625</v>
          </cell>
          <cell r="J4189" t="str">
            <v>Service Employees International Union District 1199 NW</v>
          </cell>
          <cell r="K4189" t="str">
            <v>53N1 - per DOP website</v>
          </cell>
          <cell r="L4189">
            <v>41456</v>
          </cell>
          <cell r="M4189">
            <v>16989</v>
          </cell>
          <cell r="N4189" t="b">
            <v>1</v>
          </cell>
          <cell r="O4189">
            <v>5625</v>
          </cell>
        </row>
        <row r="4190">
          <cell r="E4190" t="str">
            <v>53NMONTHLYPTEAMSTERS LOCAL UNION NUMBER 117</v>
          </cell>
          <cell r="F4190" t="str">
            <v>53N</v>
          </cell>
          <cell r="G4190" t="str">
            <v>Monthly</v>
          </cell>
          <cell r="H4190" t="str">
            <v>P</v>
          </cell>
          <cell r="I4190">
            <v>5698</v>
          </cell>
          <cell r="J4190" t="str">
            <v>Teamsters Local Union Number 117</v>
          </cell>
          <cell r="K4190" t="str">
            <v>53N2 - per DOP website</v>
          </cell>
          <cell r="L4190">
            <v>41456</v>
          </cell>
          <cell r="M4190">
            <v>22785</v>
          </cell>
          <cell r="N4190" t="b">
            <v>1</v>
          </cell>
          <cell r="O4190">
            <v>5698</v>
          </cell>
        </row>
        <row r="4191">
          <cell r="E4191" t="str">
            <v>53NMONTHLYPWASHINGTON FEDERATION OF STATE EMPLOYEES</v>
          </cell>
          <cell r="F4191" t="str">
            <v>53N</v>
          </cell>
          <cell r="G4191" t="str">
            <v>Monthly</v>
          </cell>
          <cell r="H4191" t="str">
            <v>P</v>
          </cell>
          <cell r="I4191">
            <v>5625</v>
          </cell>
          <cell r="J4191" t="str">
            <v>Washington Federation of State Employees</v>
          </cell>
          <cell r="K4191" t="str">
            <v>53N1 - per DOP website</v>
          </cell>
          <cell r="L4191">
            <v>41456</v>
          </cell>
          <cell r="M4191">
            <v>18921</v>
          </cell>
          <cell r="N4191" t="b">
            <v>1</v>
          </cell>
          <cell r="O4191">
            <v>5625</v>
          </cell>
        </row>
        <row r="4192">
          <cell r="E4192" t="str">
            <v>53NMONTHLYQCOALITION</v>
          </cell>
          <cell r="F4192" t="str">
            <v>53N</v>
          </cell>
          <cell r="G4192" t="str">
            <v>Monthly</v>
          </cell>
          <cell r="H4192" t="str">
            <v>Q</v>
          </cell>
          <cell r="I4192">
            <v>5763</v>
          </cell>
          <cell r="J4192" t="str">
            <v>Coalition</v>
          </cell>
          <cell r="K4192" t="str">
            <v>53N1 - per DOP website</v>
          </cell>
          <cell r="L4192">
            <v>41456</v>
          </cell>
          <cell r="M4192">
            <v>20854</v>
          </cell>
          <cell r="N4192" t="b">
            <v>1</v>
          </cell>
          <cell r="O4192">
            <v>5763</v>
          </cell>
        </row>
        <row r="4193">
          <cell r="E4193" t="str">
            <v>53NMONTHLYQNON-REPRESENTED STATE EMPLOYEES</v>
          </cell>
          <cell r="F4193" t="str">
            <v>53N</v>
          </cell>
          <cell r="G4193" t="str">
            <v>Monthly</v>
          </cell>
          <cell r="H4193" t="str">
            <v>Q</v>
          </cell>
          <cell r="I4193">
            <v>5763</v>
          </cell>
          <cell r="J4193" t="str">
            <v>Non-Represented State Employees</v>
          </cell>
          <cell r="K4193" t="str">
            <v>53N - per DOP website</v>
          </cell>
          <cell r="L4193">
            <v>41456</v>
          </cell>
          <cell r="M4193">
            <v>15058</v>
          </cell>
          <cell r="N4193" t="b">
            <v>1</v>
          </cell>
          <cell r="O4193">
            <v>5763</v>
          </cell>
        </row>
        <row r="4194">
          <cell r="E4194" t="str">
            <v>53NMONTHLYQSERVICE EMPLOYEES INTERNATIONAL UNION DISTRICT 1199 NW</v>
          </cell>
          <cell r="F4194" t="str">
            <v>53N</v>
          </cell>
          <cell r="G4194" t="str">
            <v>Monthly</v>
          </cell>
          <cell r="H4194" t="str">
            <v>Q</v>
          </cell>
          <cell r="I4194">
            <v>5763</v>
          </cell>
          <cell r="J4194" t="str">
            <v>Service Employees International Union District 1199 NW</v>
          </cell>
          <cell r="K4194" t="str">
            <v>53N1 - per DOP website</v>
          </cell>
          <cell r="L4194">
            <v>41456</v>
          </cell>
          <cell r="M4194">
            <v>16990</v>
          </cell>
          <cell r="N4194" t="b">
            <v>1</v>
          </cell>
          <cell r="O4194">
            <v>5763</v>
          </cell>
        </row>
        <row r="4195">
          <cell r="E4195" t="str">
            <v>53NMONTHLYQTEAMSTERS LOCAL UNION NUMBER 117</v>
          </cell>
          <cell r="F4195" t="str">
            <v>53N</v>
          </cell>
          <cell r="G4195" t="str">
            <v>Monthly</v>
          </cell>
          <cell r="H4195" t="str">
            <v>Q</v>
          </cell>
          <cell r="I4195">
            <v>5836</v>
          </cell>
          <cell r="J4195" t="str">
            <v>Teamsters Local Union Number 117</v>
          </cell>
          <cell r="K4195" t="str">
            <v>53N2 - per DOP website</v>
          </cell>
          <cell r="L4195">
            <v>41456</v>
          </cell>
          <cell r="M4195">
            <v>22786</v>
          </cell>
          <cell r="N4195" t="b">
            <v>1</v>
          </cell>
          <cell r="O4195">
            <v>5836</v>
          </cell>
        </row>
        <row r="4196">
          <cell r="E4196" t="str">
            <v>53NMONTHLYQWASHINGTON FEDERATION OF STATE EMPLOYEES</v>
          </cell>
          <cell r="F4196" t="str">
            <v>53N</v>
          </cell>
          <cell r="G4196" t="str">
            <v>Monthly</v>
          </cell>
          <cell r="H4196" t="str">
            <v>Q</v>
          </cell>
          <cell r="I4196">
            <v>5763</v>
          </cell>
          <cell r="J4196" t="str">
            <v>Washington Federation of State Employees</v>
          </cell>
          <cell r="K4196" t="str">
            <v>53N1 - per DOP website</v>
          </cell>
          <cell r="L4196">
            <v>41456</v>
          </cell>
          <cell r="M4196">
            <v>18922</v>
          </cell>
          <cell r="N4196" t="b">
            <v>1</v>
          </cell>
          <cell r="O4196">
            <v>5763</v>
          </cell>
        </row>
        <row r="4197">
          <cell r="E4197" t="str">
            <v>53NMONTHLYRCOALITION</v>
          </cell>
          <cell r="F4197" t="str">
            <v>53N</v>
          </cell>
          <cell r="G4197" t="str">
            <v>Monthly</v>
          </cell>
          <cell r="H4197" t="str">
            <v>R</v>
          </cell>
          <cell r="I4197">
            <v>5911</v>
          </cell>
          <cell r="J4197" t="str">
            <v>Coalition</v>
          </cell>
          <cell r="K4197" t="str">
            <v>53N1 - per DOP website</v>
          </cell>
          <cell r="L4197">
            <v>41456</v>
          </cell>
          <cell r="M4197">
            <v>20855</v>
          </cell>
          <cell r="N4197" t="b">
            <v>1</v>
          </cell>
          <cell r="O4197">
            <v>5911</v>
          </cell>
        </row>
        <row r="4198">
          <cell r="E4198" t="str">
            <v>53NMONTHLYRNON-REPRESENTED STATE EMPLOYEES</v>
          </cell>
          <cell r="F4198" t="str">
            <v>53N</v>
          </cell>
          <cell r="G4198" t="str">
            <v>Monthly</v>
          </cell>
          <cell r="H4198" t="str">
            <v>R</v>
          </cell>
          <cell r="I4198">
            <v>5911</v>
          </cell>
          <cell r="J4198" t="str">
            <v>Non-Represented State Employees</v>
          </cell>
          <cell r="K4198" t="str">
            <v>53N - per DOP website</v>
          </cell>
          <cell r="L4198">
            <v>41456</v>
          </cell>
          <cell r="M4198">
            <v>15059</v>
          </cell>
          <cell r="N4198" t="b">
            <v>1</v>
          </cell>
          <cell r="O4198">
            <v>5911</v>
          </cell>
        </row>
        <row r="4199">
          <cell r="E4199" t="str">
            <v>53NMONTHLYRSERVICE EMPLOYEES INTERNATIONAL UNION DISTRICT 1199 NW</v>
          </cell>
          <cell r="F4199" t="str">
            <v>53N</v>
          </cell>
          <cell r="G4199" t="str">
            <v>Monthly</v>
          </cell>
          <cell r="H4199" t="str">
            <v>R</v>
          </cell>
          <cell r="I4199">
            <v>5911</v>
          </cell>
          <cell r="J4199" t="str">
            <v>Service Employees International Union District 1199 NW</v>
          </cell>
          <cell r="K4199" t="str">
            <v>53N1 - per DOP website</v>
          </cell>
          <cell r="L4199">
            <v>41456</v>
          </cell>
          <cell r="M4199">
            <v>16991</v>
          </cell>
          <cell r="N4199" t="b">
            <v>1</v>
          </cell>
          <cell r="O4199">
            <v>5911</v>
          </cell>
        </row>
        <row r="4200">
          <cell r="E4200" t="str">
            <v>53NMONTHLYRTEAMSTERS LOCAL UNION NUMBER 117</v>
          </cell>
          <cell r="F4200" t="str">
            <v>53N</v>
          </cell>
          <cell r="G4200" t="str">
            <v>Monthly</v>
          </cell>
          <cell r="H4200" t="str">
            <v>R</v>
          </cell>
          <cell r="I4200">
            <v>5986</v>
          </cell>
          <cell r="J4200" t="str">
            <v>Teamsters Local Union Number 117</v>
          </cell>
          <cell r="K4200" t="str">
            <v>53N2 - per DOP website</v>
          </cell>
          <cell r="L4200">
            <v>41456</v>
          </cell>
          <cell r="M4200">
            <v>22787</v>
          </cell>
          <cell r="N4200" t="b">
            <v>1</v>
          </cell>
          <cell r="O4200">
            <v>5986</v>
          </cell>
        </row>
        <row r="4201">
          <cell r="E4201" t="str">
            <v>53NMONTHLYRWASHINGTON FEDERATION OF STATE EMPLOYEES</v>
          </cell>
          <cell r="F4201" t="str">
            <v>53N</v>
          </cell>
          <cell r="G4201" t="str">
            <v>Monthly</v>
          </cell>
          <cell r="H4201" t="str">
            <v>R</v>
          </cell>
          <cell r="I4201">
            <v>5911</v>
          </cell>
          <cell r="J4201" t="str">
            <v>Washington Federation of State Employees</v>
          </cell>
          <cell r="K4201" t="str">
            <v>53N1 - per DOP website</v>
          </cell>
          <cell r="L4201">
            <v>41456</v>
          </cell>
          <cell r="M4201">
            <v>18923</v>
          </cell>
          <cell r="N4201" t="b">
            <v>1</v>
          </cell>
          <cell r="O4201">
            <v>5911</v>
          </cell>
        </row>
        <row r="4202">
          <cell r="E4202" t="str">
            <v>53NMONTHLYSCOALITION</v>
          </cell>
          <cell r="F4202" t="str">
            <v>53N</v>
          </cell>
          <cell r="G4202" t="str">
            <v>Monthly</v>
          </cell>
          <cell r="H4202" t="str">
            <v>S</v>
          </cell>
          <cell r="I4202">
            <v>6057</v>
          </cell>
          <cell r="J4202" t="str">
            <v>Coalition</v>
          </cell>
          <cell r="K4202" t="str">
            <v>53N1 - per DOP website</v>
          </cell>
          <cell r="L4202">
            <v>41456</v>
          </cell>
          <cell r="M4202">
            <v>20856</v>
          </cell>
          <cell r="N4202" t="b">
            <v>1</v>
          </cell>
          <cell r="O4202">
            <v>6057</v>
          </cell>
        </row>
        <row r="4203">
          <cell r="E4203" t="str">
            <v>53NMONTHLYSNON-REPRESENTED STATE EMPLOYEES</v>
          </cell>
          <cell r="F4203" t="str">
            <v>53N</v>
          </cell>
          <cell r="G4203" t="str">
            <v>Monthly</v>
          </cell>
          <cell r="H4203" t="str">
            <v>S</v>
          </cell>
          <cell r="I4203">
            <v>6057</v>
          </cell>
          <cell r="J4203" t="str">
            <v>Non-Represented State Employees</v>
          </cell>
          <cell r="K4203" t="str">
            <v>53N - per DOP website</v>
          </cell>
          <cell r="L4203">
            <v>41456</v>
          </cell>
          <cell r="M4203">
            <v>15060</v>
          </cell>
          <cell r="N4203" t="b">
            <v>1</v>
          </cell>
          <cell r="O4203">
            <v>6057</v>
          </cell>
        </row>
        <row r="4204">
          <cell r="E4204" t="str">
            <v>53NMONTHLYSSERVICE EMPLOYEES INTERNATIONAL UNION DISTRICT 1199 NW</v>
          </cell>
          <cell r="F4204" t="str">
            <v>53N</v>
          </cell>
          <cell r="G4204" t="str">
            <v>Monthly</v>
          </cell>
          <cell r="H4204" t="str">
            <v>S</v>
          </cell>
          <cell r="I4204">
            <v>6057</v>
          </cell>
          <cell r="J4204" t="str">
            <v>Service Employees International Union District 1199 NW</v>
          </cell>
          <cell r="K4204" t="str">
            <v>53N1 - per DOP website</v>
          </cell>
          <cell r="L4204">
            <v>41456</v>
          </cell>
          <cell r="M4204">
            <v>16992</v>
          </cell>
          <cell r="N4204" t="b">
            <v>1</v>
          </cell>
          <cell r="O4204">
            <v>6057</v>
          </cell>
        </row>
        <row r="4205">
          <cell r="E4205" t="str">
            <v>53NMONTHLYSTEAMSTERS LOCAL UNION NUMBER 117</v>
          </cell>
          <cell r="F4205" t="str">
            <v>53N</v>
          </cell>
          <cell r="G4205" t="str">
            <v>Monthly</v>
          </cell>
          <cell r="H4205" t="str">
            <v>S</v>
          </cell>
          <cell r="I4205">
            <v>6133</v>
          </cell>
          <cell r="J4205" t="str">
            <v>Teamsters Local Union Number 117</v>
          </cell>
          <cell r="K4205" t="str">
            <v>53N2 - per DOP website</v>
          </cell>
          <cell r="L4205">
            <v>41456</v>
          </cell>
          <cell r="M4205">
            <v>22788</v>
          </cell>
          <cell r="N4205" t="b">
            <v>1</v>
          </cell>
          <cell r="O4205">
            <v>6133</v>
          </cell>
        </row>
        <row r="4206">
          <cell r="E4206" t="str">
            <v>53NMONTHLYSWASHINGTON FEDERATION OF STATE EMPLOYEES</v>
          </cell>
          <cell r="F4206" t="str">
            <v>53N</v>
          </cell>
          <cell r="G4206" t="str">
            <v>Monthly</v>
          </cell>
          <cell r="H4206" t="str">
            <v>S</v>
          </cell>
          <cell r="I4206">
            <v>6057</v>
          </cell>
          <cell r="J4206" t="str">
            <v>Washington Federation of State Employees</v>
          </cell>
          <cell r="K4206" t="str">
            <v>53N1 - per DOP website</v>
          </cell>
          <cell r="L4206">
            <v>41456</v>
          </cell>
          <cell r="M4206">
            <v>18924</v>
          </cell>
          <cell r="N4206" t="b">
            <v>1</v>
          </cell>
          <cell r="O4206">
            <v>6057</v>
          </cell>
        </row>
        <row r="4207">
          <cell r="E4207" t="str">
            <v>53NMONTHLYTCOALITION</v>
          </cell>
          <cell r="F4207" t="str">
            <v>53N</v>
          </cell>
          <cell r="G4207" t="str">
            <v>Monthly</v>
          </cell>
          <cell r="H4207" t="str">
            <v>T</v>
          </cell>
          <cell r="I4207">
            <v>6208</v>
          </cell>
          <cell r="J4207" t="str">
            <v>Coalition</v>
          </cell>
          <cell r="K4207" t="str">
            <v>53N1 - per DOP website</v>
          </cell>
          <cell r="L4207">
            <v>41456</v>
          </cell>
          <cell r="M4207">
            <v>20857</v>
          </cell>
          <cell r="N4207" t="b">
            <v>1</v>
          </cell>
          <cell r="O4207">
            <v>6208</v>
          </cell>
        </row>
        <row r="4208">
          <cell r="E4208" t="str">
            <v>53NMONTHLYTNON-REPRESENTED STATE EMPLOYEES</v>
          </cell>
          <cell r="F4208" t="str">
            <v>53N</v>
          </cell>
          <cell r="G4208" t="str">
            <v>Monthly</v>
          </cell>
          <cell r="H4208" t="str">
            <v>T</v>
          </cell>
          <cell r="I4208">
            <v>6208</v>
          </cell>
          <cell r="J4208" t="str">
            <v>Non-Represented State Employees</v>
          </cell>
          <cell r="K4208" t="str">
            <v>53N - per DOP website</v>
          </cell>
          <cell r="L4208">
            <v>41456</v>
          </cell>
          <cell r="M4208">
            <v>15061</v>
          </cell>
          <cell r="N4208" t="b">
            <v>1</v>
          </cell>
          <cell r="O4208">
            <v>6208</v>
          </cell>
        </row>
        <row r="4209">
          <cell r="E4209" t="str">
            <v>53NMONTHLYTSERVICE EMPLOYEES INTERNATIONAL UNION DISTRICT 1199 NW</v>
          </cell>
          <cell r="F4209" t="str">
            <v>53N</v>
          </cell>
          <cell r="G4209" t="str">
            <v>Monthly</v>
          </cell>
          <cell r="H4209" t="str">
            <v>T</v>
          </cell>
          <cell r="I4209">
            <v>6208</v>
          </cell>
          <cell r="J4209" t="str">
            <v>Service Employees International Union District 1199 NW</v>
          </cell>
          <cell r="K4209" t="str">
            <v>53N1 - per DOP website</v>
          </cell>
          <cell r="L4209">
            <v>41456</v>
          </cell>
          <cell r="M4209">
            <v>16993</v>
          </cell>
          <cell r="N4209" t="b">
            <v>1</v>
          </cell>
          <cell r="O4209">
            <v>6208</v>
          </cell>
        </row>
        <row r="4210">
          <cell r="E4210" t="str">
            <v>53NMONTHLYTTEAMSTERS LOCAL UNION NUMBER 117</v>
          </cell>
          <cell r="F4210" t="str">
            <v>53N</v>
          </cell>
          <cell r="G4210" t="str">
            <v>Monthly</v>
          </cell>
          <cell r="H4210" t="str">
            <v>T</v>
          </cell>
          <cell r="I4210">
            <v>6286</v>
          </cell>
          <cell r="J4210" t="str">
            <v>Teamsters Local Union Number 117</v>
          </cell>
          <cell r="K4210" t="str">
            <v>53N2 - per DOP website</v>
          </cell>
          <cell r="L4210">
            <v>41456</v>
          </cell>
          <cell r="M4210">
            <v>22789</v>
          </cell>
          <cell r="N4210" t="b">
            <v>1</v>
          </cell>
          <cell r="O4210">
            <v>6286</v>
          </cell>
        </row>
        <row r="4211">
          <cell r="E4211" t="str">
            <v>53NMONTHLYTWASHINGTON FEDERATION OF STATE EMPLOYEES</v>
          </cell>
          <cell r="F4211" t="str">
            <v>53N</v>
          </cell>
          <cell r="G4211" t="str">
            <v>Monthly</v>
          </cell>
          <cell r="H4211" t="str">
            <v>T</v>
          </cell>
          <cell r="I4211">
            <v>6208</v>
          </cell>
          <cell r="J4211" t="str">
            <v>Washington Federation of State Employees</v>
          </cell>
          <cell r="K4211" t="str">
            <v>53N1 - per DOP website</v>
          </cell>
          <cell r="L4211">
            <v>41456</v>
          </cell>
          <cell r="M4211">
            <v>18925</v>
          </cell>
          <cell r="N4211" t="b">
            <v>1</v>
          </cell>
          <cell r="O4211">
            <v>6208</v>
          </cell>
        </row>
        <row r="4212">
          <cell r="E4212" t="str">
            <v>53NMONTHLYUCOALITION</v>
          </cell>
          <cell r="F4212" t="str">
            <v>53N</v>
          </cell>
          <cell r="G4212" t="str">
            <v>Monthly</v>
          </cell>
          <cell r="H4212" t="str">
            <v>U</v>
          </cell>
          <cell r="I4212">
            <v>6366</v>
          </cell>
          <cell r="J4212" t="str">
            <v>Coalition</v>
          </cell>
          <cell r="K4212" t="str">
            <v>53N1 - per DOP website</v>
          </cell>
          <cell r="L4212">
            <v>41456</v>
          </cell>
          <cell r="M4212">
            <v>20858</v>
          </cell>
          <cell r="N4212" t="b">
            <v>1</v>
          </cell>
          <cell r="O4212">
            <v>6366</v>
          </cell>
        </row>
        <row r="4213">
          <cell r="E4213" t="str">
            <v>53NMONTHLYUNON-REPRESENTED STATE EMPLOYEES</v>
          </cell>
          <cell r="F4213" t="str">
            <v>53N</v>
          </cell>
          <cell r="G4213" t="str">
            <v>Monthly</v>
          </cell>
          <cell r="H4213" t="str">
            <v>U</v>
          </cell>
          <cell r="I4213">
            <v>6366</v>
          </cell>
          <cell r="J4213" t="str">
            <v>Non-Represented State Employees</v>
          </cell>
          <cell r="K4213" t="str">
            <v>53N - per DOP website</v>
          </cell>
          <cell r="L4213">
            <v>41456</v>
          </cell>
          <cell r="M4213">
            <v>15062</v>
          </cell>
          <cell r="N4213" t="b">
            <v>1</v>
          </cell>
          <cell r="O4213">
            <v>6366</v>
          </cell>
        </row>
        <row r="4214">
          <cell r="E4214" t="str">
            <v>53NMONTHLYUSERVICE EMPLOYEES INTERNATIONAL UNION DISTRICT 1199 NW</v>
          </cell>
          <cell r="F4214" t="str">
            <v>53N</v>
          </cell>
          <cell r="G4214" t="str">
            <v>Monthly</v>
          </cell>
          <cell r="H4214" t="str">
            <v>U</v>
          </cell>
          <cell r="I4214">
            <v>6366</v>
          </cell>
          <cell r="J4214" t="str">
            <v>Service Employees International Union District 1199 NW</v>
          </cell>
          <cell r="K4214" t="str">
            <v>53N1 - per DOP website</v>
          </cell>
          <cell r="L4214">
            <v>41456</v>
          </cell>
          <cell r="M4214">
            <v>16994</v>
          </cell>
          <cell r="N4214" t="b">
            <v>1</v>
          </cell>
          <cell r="O4214">
            <v>6366</v>
          </cell>
        </row>
        <row r="4215">
          <cell r="E4215" t="str">
            <v>53NMONTHLYUTEAMSTERS LOCAL UNION NUMBER 117</v>
          </cell>
          <cell r="F4215" t="str">
            <v>53N</v>
          </cell>
          <cell r="G4215" t="str">
            <v>Monthly</v>
          </cell>
          <cell r="H4215" t="str">
            <v>U</v>
          </cell>
          <cell r="I4215">
            <v>6447</v>
          </cell>
          <cell r="J4215" t="str">
            <v>Teamsters Local Union Number 117</v>
          </cell>
          <cell r="K4215" t="str">
            <v>53N2 - per DOP website</v>
          </cell>
          <cell r="L4215">
            <v>41456</v>
          </cell>
          <cell r="M4215">
            <v>22790</v>
          </cell>
          <cell r="N4215" t="b">
            <v>1</v>
          </cell>
          <cell r="O4215">
            <v>6447</v>
          </cell>
        </row>
        <row r="4216">
          <cell r="E4216" t="str">
            <v>53NMONTHLYUWASHINGTON FEDERATION OF STATE EMPLOYEES</v>
          </cell>
          <cell r="F4216" t="str">
            <v>53N</v>
          </cell>
          <cell r="G4216" t="str">
            <v>Monthly</v>
          </cell>
          <cell r="H4216" t="str">
            <v>U</v>
          </cell>
          <cell r="I4216">
            <v>6366</v>
          </cell>
          <cell r="J4216" t="str">
            <v>Washington Federation of State Employees</v>
          </cell>
          <cell r="K4216" t="str">
            <v>53N1 - per DOP website</v>
          </cell>
          <cell r="L4216">
            <v>41456</v>
          </cell>
          <cell r="M4216">
            <v>18926</v>
          </cell>
          <cell r="N4216" t="b">
            <v>1</v>
          </cell>
          <cell r="O4216">
            <v>6366</v>
          </cell>
        </row>
        <row r="4217">
          <cell r="E4217" t="str">
            <v>54GMONTHLYGNON-REPRESENTED STATE EMPLOYEES</v>
          </cell>
          <cell r="F4217" t="str">
            <v>54G</v>
          </cell>
          <cell r="G4217" t="str">
            <v>Monthly</v>
          </cell>
          <cell r="H4217" t="str">
            <v>G</v>
          </cell>
          <cell r="I4217">
            <v>4322</v>
          </cell>
          <cell r="J4217" t="str">
            <v>Non-Represented State Employees</v>
          </cell>
          <cell r="K4217" t="str">
            <v>per DOP website</v>
          </cell>
          <cell r="L4217">
            <v>41456</v>
          </cell>
          <cell r="M4217">
            <v>13936</v>
          </cell>
          <cell r="N4217" t="b">
            <v>1</v>
          </cell>
          <cell r="O4217">
            <v>4322</v>
          </cell>
        </row>
        <row r="4218">
          <cell r="E4218" t="str">
            <v>54GMONTHLYGTEAMSTERS LOCAL UNION NUMBER 117</v>
          </cell>
          <cell r="F4218" t="str">
            <v>54G</v>
          </cell>
          <cell r="G4218" t="str">
            <v>Monthly</v>
          </cell>
          <cell r="H4218" t="str">
            <v>G</v>
          </cell>
          <cell r="I4218">
            <v>4377</v>
          </cell>
          <cell r="J4218" t="str">
            <v>Teamsters Local Union Number 117</v>
          </cell>
          <cell r="K4218" t="str">
            <v>per DOP website</v>
          </cell>
          <cell r="L4218">
            <v>41456</v>
          </cell>
          <cell r="M4218">
            <v>13937</v>
          </cell>
          <cell r="N4218" t="b">
            <v>1</v>
          </cell>
          <cell r="O4218">
            <v>4377</v>
          </cell>
        </row>
        <row r="4219">
          <cell r="E4219" t="str">
            <v>54GMONTHLYGWASHINGTON FEDERATION OF STATE EMPLOYEES</v>
          </cell>
          <cell r="F4219" t="str">
            <v>54G</v>
          </cell>
          <cell r="G4219" t="str">
            <v>Monthly</v>
          </cell>
          <cell r="H4219" t="str">
            <v>G</v>
          </cell>
          <cell r="I4219">
            <v>4322</v>
          </cell>
          <cell r="J4219" t="str">
            <v>Washington Federation of State Employees</v>
          </cell>
          <cell r="K4219" t="str">
            <v>per DOP website</v>
          </cell>
          <cell r="L4219">
            <v>41456</v>
          </cell>
          <cell r="M4219">
            <v>13938</v>
          </cell>
          <cell r="N4219" t="b">
            <v>1</v>
          </cell>
          <cell r="O4219">
            <v>4322</v>
          </cell>
        </row>
        <row r="4220">
          <cell r="E4220" t="str">
            <v>54GMONTHLYGWASHINGTON PUBLIC EMPLOYEES ASSOCIATION</v>
          </cell>
          <cell r="F4220" t="str">
            <v>54G</v>
          </cell>
          <cell r="G4220" t="str">
            <v>Monthly</v>
          </cell>
          <cell r="H4220" t="str">
            <v>G</v>
          </cell>
          <cell r="I4220">
            <v>4322</v>
          </cell>
          <cell r="J4220" t="str">
            <v>Washington Public Employees Association</v>
          </cell>
          <cell r="K4220" t="str">
            <v>per DOP website</v>
          </cell>
          <cell r="L4220">
            <v>41456</v>
          </cell>
          <cell r="M4220">
            <v>13939</v>
          </cell>
          <cell r="N4220" t="b">
            <v>1</v>
          </cell>
          <cell r="O4220">
            <v>4322</v>
          </cell>
        </row>
        <row r="4221">
          <cell r="E4221" t="str">
            <v>54GMONTHLYHNON-REPRESENTED STATE EMPLOYEES</v>
          </cell>
          <cell r="F4221" t="str">
            <v>54G</v>
          </cell>
          <cell r="G4221" t="str">
            <v>Monthly</v>
          </cell>
          <cell r="H4221" t="str">
            <v>H</v>
          </cell>
          <cell r="I4221">
            <v>4429</v>
          </cell>
          <cell r="J4221" t="str">
            <v>Non-Represented State Employees</v>
          </cell>
          <cell r="K4221" t="str">
            <v>per DOP website</v>
          </cell>
          <cell r="L4221">
            <v>41456</v>
          </cell>
          <cell r="M4221">
            <v>13940</v>
          </cell>
          <cell r="N4221" t="b">
            <v>1</v>
          </cell>
          <cell r="O4221">
            <v>4429</v>
          </cell>
        </row>
        <row r="4222">
          <cell r="E4222" t="str">
            <v>54GMONTHLYHTEAMSTERS LOCAL UNION NUMBER 117</v>
          </cell>
          <cell r="F4222" t="str">
            <v>54G</v>
          </cell>
          <cell r="G4222" t="str">
            <v>Monthly</v>
          </cell>
          <cell r="H4222" t="str">
            <v>H</v>
          </cell>
          <cell r="I4222">
            <v>4485</v>
          </cell>
          <cell r="J4222" t="str">
            <v>Teamsters Local Union Number 117</v>
          </cell>
          <cell r="K4222" t="str">
            <v>per DOP website</v>
          </cell>
          <cell r="L4222">
            <v>41456</v>
          </cell>
          <cell r="M4222">
            <v>13941</v>
          </cell>
          <cell r="N4222" t="b">
            <v>1</v>
          </cell>
          <cell r="O4222">
            <v>4485</v>
          </cell>
        </row>
        <row r="4223">
          <cell r="E4223" t="str">
            <v>54GMONTHLYHWASHINGTON FEDERATION OF STATE EMPLOYEES</v>
          </cell>
          <cell r="F4223" t="str">
            <v>54G</v>
          </cell>
          <cell r="G4223" t="str">
            <v>Monthly</v>
          </cell>
          <cell r="H4223" t="str">
            <v>H</v>
          </cell>
          <cell r="I4223">
            <v>4429</v>
          </cell>
          <cell r="J4223" t="str">
            <v>Washington Federation of State Employees</v>
          </cell>
          <cell r="K4223" t="str">
            <v>per DOP website</v>
          </cell>
          <cell r="L4223">
            <v>41456</v>
          </cell>
          <cell r="M4223">
            <v>13942</v>
          </cell>
          <cell r="N4223" t="b">
            <v>1</v>
          </cell>
          <cell r="O4223">
            <v>4429</v>
          </cell>
        </row>
        <row r="4224">
          <cell r="E4224" t="str">
            <v>54GMONTHLYHWASHINGTON PUBLIC EMPLOYEES ASSOCIATION</v>
          </cell>
          <cell r="F4224" t="str">
            <v>54G</v>
          </cell>
          <cell r="G4224" t="str">
            <v>Monthly</v>
          </cell>
          <cell r="H4224" t="str">
            <v>H</v>
          </cell>
          <cell r="I4224">
            <v>4429</v>
          </cell>
          <cell r="J4224" t="str">
            <v>Washington Public Employees Association</v>
          </cell>
          <cell r="K4224" t="str">
            <v>per DOP website</v>
          </cell>
          <cell r="L4224">
            <v>41456</v>
          </cell>
          <cell r="M4224">
            <v>13943</v>
          </cell>
          <cell r="N4224" t="b">
            <v>1</v>
          </cell>
          <cell r="O4224">
            <v>4429</v>
          </cell>
        </row>
        <row r="4225">
          <cell r="E4225" t="str">
            <v>54GMONTHLYINON-REPRESENTED STATE EMPLOYEES</v>
          </cell>
          <cell r="F4225" t="str">
            <v>54G</v>
          </cell>
          <cell r="G4225" t="str">
            <v>Monthly</v>
          </cell>
          <cell r="H4225" t="str">
            <v>I</v>
          </cell>
          <cell r="I4225">
            <v>4542</v>
          </cell>
          <cell r="J4225" t="str">
            <v>Non-Represented State Employees</v>
          </cell>
          <cell r="K4225" t="str">
            <v>per DOP website</v>
          </cell>
          <cell r="L4225">
            <v>41456</v>
          </cell>
          <cell r="M4225">
            <v>13944</v>
          </cell>
          <cell r="N4225" t="b">
            <v>1</v>
          </cell>
          <cell r="O4225">
            <v>4542</v>
          </cell>
        </row>
        <row r="4226">
          <cell r="E4226" t="str">
            <v>54GMONTHLYITEAMSTERS LOCAL UNION NUMBER 117</v>
          </cell>
          <cell r="F4226" t="str">
            <v>54G</v>
          </cell>
          <cell r="G4226" t="str">
            <v>Monthly</v>
          </cell>
          <cell r="H4226" t="str">
            <v>I</v>
          </cell>
          <cell r="I4226">
            <v>4600</v>
          </cell>
          <cell r="J4226" t="str">
            <v>Teamsters Local Union Number 117</v>
          </cell>
          <cell r="K4226" t="str">
            <v>per DOP website</v>
          </cell>
          <cell r="L4226">
            <v>41456</v>
          </cell>
          <cell r="M4226">
            <v>13945</v>
          </cell>
          <cell r="N4226" t="b">
            <v>1</v>
          </cell>
          <cell r="O4226">
            <v>4600</v>
          </cell>
        </row>
        <row r="4227">
          <cell r="E4227" t="str">
            <v>54GMONTHLYIWASHINGTON FEDERATION OF STATE EMPLOYEES</v>
          </cell>
          <cell r="F4227" t="str">
            <v>54G</v>
          </cell>
          <cell r="G4227" t="str">
            <v>Monthly</v>
          </cell>
          <cell r="H4227" t="str">
            <v>I</v>
          </cell>
          <cell r="I4227">
            <v>4542</v>
          </cell>
          <cell r="J4227" t="str">
            <v>Washington Federation of State Employees</v>
          </cell>
          <cell r="K4227" t="str">
            <v>per DOP website</v>
          </cell>
          <cell r="L4227">
            <v>41456</v>
          </cell>
          <cell r="M4227">
            <v>13946</v>
          </cell>
          <cell r="N4227" t="b">
            <v>1</v>
          </cell>
          <cell r="O4227">
            <v>4542</v>
          </cell>
        </row>
        <row r="4228">
          <cell r="E4228" t="str">
            <v>54GMONTHLYIWASHINGTON PUBLIC EMPLOYEES ASSOCIATION</v>
          </cell>
          <cell r="F4228" t="str">
            <v>54G</v>
          </cell>
          <cell r="G4228" t="str">
            <v>Monthly</v>
          </cell>
          <cell r="H4228" t="str">
            <v>I</v>
          </cell>
          <cell r="I4228">
            <v>4542</v>
          </cell>
          <cell r="J4228" t="str">
            <v>Washington Public Employees Association</v>
          </cell>
          <cell r="K4228" t="str">
            <v>per DOP website</v>
          </cell>
          <cell r="L4228">
            <v>41456</v>
          </cell>
          <cell r="M4228">
            <v>13947</v>
          </cell>
          <cell r="N4228" t="b">
            <v>1</v>
          </cell>
          <cell r="O4228">
            <v>4542</v>
          </cell>
        </row>
        <row r="4229">
          <cell r="E4229" t="str">
            <v>54GMONTHLYJNON-REPRESENTED STATE EMPLOYEES</v>
          </cell>
          <cell r="F4229" t="str">
            <v>54G</v>
          </cell>
          <cell r="G4229" t="str">
            <v>Monthly</v>
          </cell>
          <cell r="H4229" t="str">
            <v>J</v>
          </cell>
          <cell r="I4229">
            <v>4653</v>
          </cell>
          <cell r="J4229" t="str">
            <v>Non-Represented State Employees</v>
          </cell>
          <cell r="K4229" t="str">
            <v>per DOP website</v>
          </cell>
          <cell r="L4229">
            <v>41456</v>
          </cell>
          <cell r="M4229">
            <v>13948</v>
          </cell>
          <cell r="N4229" t="b">
            <v>1</v>
          </cell>
          <cell r="O4229">
            <v>4653</v>
          </cell>
        </row>
        <row r="4230">
          <cell r="E4230" t="str">
            <v>54GMONTHLYJTEAMSTERS LOCAL UNION NUMBER 117</v>
          </cell>
          <cell r="F4230" t="str">
            <v>54G</v>
          </cell>
          <cell r="G4230" t="str">
            <v>Monthly</v>
          </cell>
          <cell r="H4230" t="str">
            <v>J</v>
          </cell>
          <cell r="I4230">
            <v>4712</v>
          </cell>
          <cell r="J4230" t="str">
            <v>Teamsters Local Union Number 117</v>
          </cell>
          <cell r="K4230" t="str">
            <v>per DOP website</v>
          </cell>
          <cell r="L4230">
            <v>41456</v>
          </cell>
          <cell r="M4230">
            <v>13949</v>
          </cell>
          <cell r="N4230" t="b">
            <v>1</v>
          </cell>
          <cell r="O4230">
            <v>4712</v>
          </cell>
        </row>
        <row r="4231">
          <cell r="E4231" t="str">
            <v>54GMONTHLYJWASHINGTON FEDERATION OF STATE EMPLOYEES</v>
          </cell>
          <cell r="F4231" t="str">
            <v>54G</v>
          </cell>
          <cell r="G4231" t="str">
            <v>Monthly</v>
          </cell>
          <cell r="H4231" t="str">
            <v>J</v>
          </cell>
          <cell r="I4231">
            <v>4653</v>
          </cell>
          <cell r="J4231" t="str">
            <v>Washington Federation of State Employees</v>
          </cell>
          <cell r="K4231" t="str">
            <v>per DOP website</v>
          </cell>
          <cell r="L4231">
            <v>41456</v>
          </cell>
          <cell r="M4231">
            <v>13950</v>
          </cell>
          <cell r="N4231" t="b">
            <v>1</v>
          </cell>
          <cell r="O4231">
            <v>4653</v>
          </cell>
        </row>
        <row r="4232">
          <cell r="E4232" t="str">
            <v>54GMONTHLYJWASHINGTON PUBLIC EMPLOYEES ASSOCIATION</v>
          </cell>
          <cell r="F4232" t="str">
            <v>54G</v>
          </cell>
          <cell r="G4232" t="str">
            <v>Monthly</v>
          </cell>
          <cell r="H4232" t="str">
            <v>J</v>
          </cell>
          <cell r="I4232">
            <v>4653</v>
          </cell>
          <cell r="J4232" t="str">
            <v>Washington Public Employees Association</v>
          </cell>
          <cell r="K4232" t="str">
            <v>per DOP website</v>
          </cell>
          <cell r="L4232">
            <v>41456</v>
          </cell>
          <cell r="M4232">
            <v>13951</v>
          </cell>
          <cell r="N4232" t="b">
            <v>1</v>
          </cell>
          <cell r="O4232">
            <v>4653</v>
          </cell>
        </row>
        <row r="4233">
          <cell r="E4233" t="str">
            <v>54GMONTHLYKNON-REPRESENTED STATE EMPLOYEES</v>
          </cell>
          <cell r="F4233" t="str">
            <v>54G</v>
          </cell>
          <cell r="G4233" t="str">
            <v>Monthly</v>
          </cell>
          <cell r="H4233" t="str">
            <v>K</v>
          </cell>
          <cell r="I4233">
            <v>4770</v>
          </cell>
          <cell r="J4233" t="str">
            <v>Non-Represented State Employees</v>
          </cell>
          <cell r="K4233" t="str">
            <v>per DOP website</v>
          </cell>
          <cell r="L4233">
            <v>41456</v>
          </cell>
          <cell r="M4233">
            <v>13952</v>
          </cell>
          <cell r="N4233" t="b">
            <v>1</v>
          </cell>
          <cell r="O4233">
            <v>4770</v>
          </cell>
        </row>
        <row r="4234">
          <cell r="E4234" t="str">
            <v>54GMONTHLYKTEAMSTERS LOCAL UNION NUMBER 117</v>
          </cell>
          <cell r="F4234" t="str">
            <v>54G</v>
          </cell>
          <cell r="G4234" t="str">
            <v>Monthly</v>
          </cell>
          <cell r="H4234" t="str">
            <v>K</v>
          </cell>
          <cell r="I4234">
            <v>4831</v>
          </cell>
          <cell r="J4234" t="str">
            <v>Teamsters Local Union Number 117</v>
          </cell>
          <cell r="K4234" t="str">
            <v>per DOP website</v>
          </cell>
          <cell r="L4234">
            <v>41456</v>
          </cell>
          <cell r="M4234">
            <v>13953</v>
          </cell>
          <cell r="N4234" t="b">
            <v>1</v>
          </cell>
          <cell r="O4234">
            <v>4831</v>
          </cell>
        </row>
        <row r="4235">
          <cell r="E4235" t="str">
            <v>54GMONTHLYKWASHINGTON FEDERATION OF STATE EMPLOYEES</v>
          </cell>
          <cell r="F4235" t="str">
            <v>54G</v>
          </cell>
          <cell r="G4235" t="str">
            <v>Monthly</v>
          </cell>
          <cell r="H4235" t="str">
            <v>K</v>
          </cell>
          <cell r="I4235">
            <v>4770</v>
          </cell>
          <cell r="J4235" t="str">
            <v>Washington Federation of State Employees</v>
          </cell>
          <cell r="K4235" t="str">
            <v>per DOP website</v>
          </cell>
          <cell r="L4235">
            <v>41456</v>
          </cell>
          <cell r="M4235">
            <v>13954</v>
          </cell>
          <cell r="N4235" t="b">
            <v>1</v>
          </cell>
          <cell r="O4235">
            <v>4770</v>
          </cell>
        </row>
        <row r="4236">
          <cell r="E4236" t="str">
            <v>54GMONTHLYKWASHINGTON PUBLIC EMPLOYEES ASSOCIATION</v>
          </cell>
          <cell r="F4236" t="str">
            <v>54G</v>
          </cell>
          <cell r="G4236" t="str">
            <v>Monthly</v>
          </cell>
          <cell r="H4236" t="str">
            <v>K</v>
          </cell>
          <cell r="I4236">
            <v>4770</v>
          </cell>
          <cell r="J4236" t="str">
            <v>Washington Public Employees Association</v>
          </cell>
          <cell r="K4236" t="str">
            <v>per DOP website</v>
          </cell>
          <cell r="L4236">
            <v>41456</v>
          </cell>
          <cell r="M4236">
            <v>13955</v>
          </cell>
          <cell r="N4236" t="b">
            <v>1</v>
          </cell>
          <cell r="O4236">
            <v>4770</v>
          </cell>
        </row>
        <row r="4237">
          <cell r="E4237" t="str">
            <v>54GMONTHLYLNON-REPRESENTED STATE EMPLOYEES</v>
          </cell>
          <cell r="F4237" t="str">
            <v>54G</v>
          </cell>
          <cell r="G4237" t="str">
            <v>Monthly</v>
          </cell>
          <cell r="H4237" t="str">
            <v>L</v>
          </cell>
          <cell r="I4237">
            <v>4888</v>
          </cell>
          <cell r="J4237" t="str">
            <v>Non-Represented State Employees</v>
          </cell>
          <cell r="K4237" t="str">
            <v>per DOP website</v>
          </cell>
          <cell r="L4237">
            <v>41456</v>
          </cell>
          <cell r="M4237">
            <v>13956</v>
          </cell>
          <cell r="N4237" t="b">
            <v>1</v>
          </cell>
          <cell r="O4237">
            <v>4888</v>
          </cell>
        </row>
        <row r="4238">
          <cell r="E4238" t="str">
            <v>54GMONTHLYLTEAMSTERS LOCAL UNION NUMBER 117</v>
          </cell>
          <cell r="F4238" t="str">
            <v>54G</v>
          </cell>
          <cell r="G4238" t="str">
            <v>Monthly</v>
          </cell>
          <cell r="H4238" t="str">
            <v>L</v>
          </cell>
          <cell r="I4238">
            <v>4950</v>
          </cell>
          <cell r="J4238" t="str">
            <v>Teamsters Local Union Number 117</v>
          </cell>
          <cell r="K4238" t="str">
            <v>per DOP website</v>
          </cell>
          <cell r="L4238">
            <v>41456</v>
          </cell>
          <cell r="M4238">
            <v>13957</v>
          </cell>
          <cell r="N4238" t="b">
            <v>1</v>
          </cell>
          <cell r="O4238">
            <v>4950</v>
          </cell>
        </row>
        <row r="4239">
          <cell r="E4239" t="str">
            <v>54GMONTHLYLWASHINGTON FEDERATION OF STATE EMPLOYEES</v>
          </cell>
          <cell r="F4239" t="str">
            <v>54G</v>
          </cell>
          <cell r="G4239" t="str">
            <v>Monthly</v>
          </cell>
          <cell r="H4239" t="str">
            <v>L</v>
          </cell>
          <cell r="I4239">
            <v>4888</v>
          </cell>
          <cell r="J4239" t="str">
            <v>Washington Federation of State Employees</v>
          </cell>
          <cell r="K4239" t="str">
            <v>per DOP website</v>
          </cell>
          <cell r="L4239">
            <v>41456</v>
          </cell>
          <cell r="M4239">
            <v>13958</v>
          </cell>
          <cell r="N4239" t="b">
            <v>1</v>
          </cell>
          <cell r="O4239">
            <v>4888</v>
          </cell>
        </row>
        <row r="4240">
          <cell r="E4240" t="str">
            <v>54GMONTHLYLWASHINGTON PUBLIC EMPLOYEES ASSOCIATION</v>
          </cell>
          <cell r="F4240" t="str">
            <v>54G</v>
          </cell>
          <cell r="G4240" t="str">
            <v>Monthly</v>
          </cell>
          <cell r="H4240" t="str">
            <v>L</v>
          </cell>
          <cell r="I4240">
            <v>4888</v>
          </cell>
          <cell r="J4240" t="str">
            <v>Washington Public Employees Association</v>
          </cell>
          <cell r="K4240" t="str">
            <v>per DOP website</v>
          </cell>
          <cell r="L4240">
            <v>41456</v>
          </cell>
          <cell r="M4240">
            <v>13959</v>
          </cell>
          <cell r="N4240" t="b">
            <v>1</v>
          </cell>
          <cell r="O4240">
            <v>4888</v>
          </cell>
        </row>
        <row r="4241">
          <cell r="E4241" t="str">
            <v>54GMONTHLYMNON-REPRESENTED STATE EMPLOYEES</v>
          </cell>
          <cell r="F4241" t="str">
            <v>54G</v>
          </cell>
          <cell r="G4241" t="str">
            <v>Monthly</v>
          </cell>
          <cell r="H4241" t="str">
            <v>M</v>
          </cell>
          <cell r="I4241">
            <v>5010</v>
          </cell>
          <cell r="J4241" t="str">
            <v>Non-Represented State Employees</v>
          </cell>
          <cell r="K4241" t="str">
            <v>per DOP website</v>
          </cell>
          <cell r="L4241">
            <v>41456</v>
          </cell>
          <cell r="M4241">
            <v>13956</v>
          </cell>
          <cell r="N4241" t="b">
            <v>1</v>
          </cell>
          <cell r="O4241">
            <v>5010</v>
          </cell>
        </row>
        <row r="4242">
          <cell r="E4242" t="str">
            <v>54GMONTHLYMTEAMSTERS LOCAL UNION NUMBER 117</v>
          </cell>
          <cell r="F4242" t="str">
            <v>54G</v>
          </cell>
          <cell r="G4242" t="str">
            <v>Monthly</v>
          </cell>
          <cell r="H4242" t="str">
            <v>M</v>
          </cell>
          <cell r="I4242">
            <v>5075</v>
          </cell>
          <cell r="J4242" t="str">
            <v>Teamsters Local Union Number 117</v>
          </cell>
          <cell r="K4242" t="str">
            <v>per DOP website</v>
          </cell>
          <cell r="L4242">
            <v>41456</v>
          </cell>
          <cell r="M4242">
            <v>13957</v>
          </cell>
          <cell r="N4242" t="b">
            <v>1</v>
          </cell>
          <cell r="O4242">
            <v>5075</v>
          </cell>
        </row>
        <row r="4243">
          <cell r="E4243" t="str">
            <v>54GMONTHLYMWASHINGTON FEDERATION OF STATE EMPLOYEES</v>
          </cell>
          <cell r="F4243" t="str">
            <v>54G</v>
          </cell>
          <cell r="G4243" t="str">
            <v>Monthly</v>
          </cell>
          <cell r="H4243" t="str">
            <v>M</v>
          </cell>
          <cell r="I4243">
            <v>5010</v>
          </cell>
          <cell r="J4243" t="str">
            <v>Washington Federation of State Employees</v>
          </cell>
          <cell r="K4243" t="str">
            <v>per DOP website</v>
          </cell>
          <cell r="L4243">
            <v>41456</v>
          </cell>
          <cell r="M4243">
            <v>13958</v>
          </cell>
          <cell r="N4243" t="b">
            <v>1</v>
          </cell>
          <cell r="O4243">
            <v>5010</v>
          </cell>
        </row>
        <row r="4244">
          <cell r="E4244" t="str">
            <v>54GMONTHLYMWASHINGTON PUBLIC EMPLOYEES ASSOCIATION</v>
          </cell>
          <cell r="F4244" t="str">
            <v>54G</v>
          </cell>
          <cell r="G4244" t="str">
            <v>Monthly</v>
          </cell>
          <cell r="H4244" t="str">
            <v>M</v>
          </cell>
          <cell r="I4244">
            <v>5010</v>
          </cell>
          <cell r="J4244" t="str">
            <v>Washington Public Employees Association</v>
          </cell>
          <cell r="K4244" t="str">
            <v>per DOP website</v>
          </cell>
          <cell r="L4244">
            <v>41456</v>
          </cell>
          <cell r="M4244">
            <v>13959</v>
          </cell>
          <cell r="N4244" t="b">
            <v>1</v>
          </cell>
          <cell r="O4244">
            <v>5010</v>
          </cell>
        </row>
        <row r="4245">
          <cell r="E4245" t="str">
            <v>54MONTHLYACOALITION</v>
          </cell>
          <cell r="F4245" t="str">
            <v>54</v>
          </cell>
          <cell r="G4245" t="str">
            <v>Monthly</v>
          </cell>
          <cell r="H4245" t="str">
            <v>A</v>
          </cell>
          <cell r="I4245">
            <v>3726</v>
          </cell>
          <cell r="J4245" t="str">
            <v>Coalition</v>
          </cell>
          <cell r="K4245" t="str">
            <v>per DOP website</v>
          </cell>
          <cell r="L4245">
            <v>41456</v>
          </cell>
          <cell r="M4245">
            <v>42866</v>
          </cell>
          <cell r="N4245" t="b">
            <v>0</v>
          </cell>
          <cell r="O4245">
            <v>3726</v>
          </cell>
        </row>
        <row r="4246">
          <cell r="E4246" t="str">
            <v>54MONTHLYANON-REPRESENTED STATE EMPLOYEES</v>
          </cell>
          <cell r="F4246" t="str">
            <v>54</v>
          </cell>
          <cell r="G4246" t="str">
            <v>Monthly</v>
          </cell>
          <cell r="H4246" t="str">
            <v>A</v>
          </cell>
          <cell r="I4246">
            <v>3726</v>
          </cell>
          <cell r="J4246" t="str">
            <v>Non-Represented State Employees</v>
          </cell>
          <cell r="K4246" t="str">
            <v>per DOP website</v>
          </cell>
          <cell r="L4246">
            <v>41456</v>
          </cell>
          <cell r="M4246">
            <v>11886</v>
          </cell>
          <cell r="N4246" t="b">
            <v>0</v>
          </cell>
          <cell r="O4246">
            <v>3726</v>
          </cell>
        </row>
        <row r="4247">
          <cell r="E4247" t="str">
            <v>54MONTHLYATEAMSTERS LOCAL UNION NUMBER 117</v>
          </cell>
          <cell r="F4247" t="str">
            <v>54</v>
          </cell>
          <cell r="G4247" t="str">
            <v>Monthly</v>
          </cell>
          <cell r="H4247" t="str">
            <v>A</v>
          </cell>
          <cell r="I4247">
            <v>3774</v>
          </cell>
          <cell r="J4247" t="str">
            <v>Teamsters Local Union Number 117</v>
          </cell>
          <cell r="K4247" t="str">
            <v>per Noli Benitez 201307</v>
          </cell>
          <cell r="L4247">
            <v>41456</v>
          </cell>
          <cell r="M4247">
            <v>11886</v>
          </cell>
          <cell r="N4247" t="b">
            <v>0</v>
          </cell>
          <cell r="O4247">
            <v>3774</v>
          </cell>
        </row>
        <row r="4248">
          <cell r="E4248" t="str">
            <v>54MONTHLYAWASHINGTON FEDERATION OF STATE EMPLOYEES</v>
          </cell>
          <cell r="F4248" t="str">
            <v>54</v>
          </cell>
          <cell r="G4248" t="str">
            <v>Monthly</v>
          </cell>
          <cell r="H4248" t="str">
            <v>A</v>
          </cell>
          <cell r="I4248">
            <v>3726</v>
          </cell>
          <cell r="J4248" t="str">
            <v>Washington Federation of State Employees</v>
          </cell>
          <cell r="K4248" t="str">
            <v>per DOP website</v>
          </cell>
          <cell r="L4248">
            <v>41456</v>
          </cell>
          <cell r="M4248">
            <v>25810</v>
          </cell>
          <cell r="N4248" t="b">
            <v>0</v>
          </cell>
          <cell r="O4248">
            <v>3726</v>
          </cell>
        </row>
        <row r="4249">
          <cell r="E4249" t="str">
            <v>54MONTHLYAWASHINGTON PUBLIC EMPLOYEES ASSOCIATION</v>
          </cell>
          <cell r="F4249" t="str">
            <v>54</v>
          </cell>
          <cell r="G4249" t="str">
            <v>Monthly</v>
          </cell>
          <cell r="H4249" t="str">
            <v>A</v>
          </cell>
          <cell r="I4249">
            <v>3726</v>
          </cell>
          <cell r="J4249" t="str">
            <v>Washington Public Employees Association</v>
          </cell>
          <cell r="K4249" t="str">
            <v>per DOP website</v>
          </cell>
          <cell r="L4249">
            <v>41456</v>
          </cell>
          <cell r="M4249">
            <v>30074</v>
          </cell>
          <cell r="N4249" t="b">
            <v>0</v>
          </cell>
          <cell r="O4249">
            <v>3726</v>
          </cell>
        </row>
        <row r="4250">
          <cell r="E4250" t="str">
            <v>54MONTHLYBCOALITION</v>
          </cell>
          <cell r="F4250" t="str">
            <v>54</v>
          </cell>
          <cell r="G4250" t="str">
            <v>Monthly</v>
          </cell>
          <cell r="H4250" t="str">
            <v>B</v>
          </cell>
          <cell r="I4250">
            <v>3819</v>
          </cell>
          <cell r="J4250" t="str">
            <v>Coalition</v>
          </cell>
          <cell r="K4250" t="str">
            <v>per DOP website</v>
          </cell>
          <cell r="L4250">
            <v>41456</v>
          </cell>
          <cell r="M4250">
            <v>42867</v>
          </cell>
          <cell r="N4250" t="b">
            <v>0</v>
          </cell>
          <cell r="O4250">
            <v>3819</v>
          </cell>
        </row>
        <row r="4251">
          <cell r="E4251" t="str">
            <v>54MONTHLYBNON-REPRESENTED STATE EMPLOYEES</v>
          </cell>
          <cell r="F4251" t="str">
            <v>54</v>
          </cell>
          <cell r="G4251" t="str">
            <v>Monthly</v>
          </cell>
          <cell r="H4251" t="str">
            <v>B</v>
          </cell>
          <cell r="I4251">
            <v>3819</v>
          </cell>
          <cell r="J4251" t="str">
            <v>Non-Represented State Employees</v>
          </cell>
          <cell r="K4251" t="str">
            <v>per DOP website</v>
          </cell>
          <cell r="L4251">
            <v>41456</v>
          </cell>
          <cell r="M4251">
            <v>11887</v>
          </cell>
          <cell r="N4251" t="b">
            <v>0</v>
          </cell>
          <cell r="O4251">
            <v>3819</v>
          </cell>
        </row>
        <row r="4252">
          <cell r="E4252" t="str">
            <v>54MONTHLYBTEAMSTERS LOCAL UNION NUMBER 117</v>
          </cell>
          <cell r="F4252" t="str">
            <v>54</v>
          </cell>
          <cell r="G4252" t="str">
            <v>Monthly</v>
          </cell>
          <cell r="H4252" t="str">
            <v>B</v>
          </cell>
          <cell r="I4252">
            <v>3869</v>
          </cell>
          <cell r="J4252" t="str">
            <v>Teamsters Local Union Number 117</v>
          </cell>
          <cell r="K4252" t="str">
            <v>per Noli Benitez 201307</v>
          </cell>
          <cell r="L4252">
            <v>41456</v>
          </cell>
          <cell r="M4252">
            <v>11887</v>
          </cell>
          <cell r="N4252" t="b">
            <v>0</v>
          </cell>
          <cell r="O4252">
            <v>3869</v>
          </cell>
        </row>
        <row r="4253">
          <cell r="E4253" t="str">
            <v>54MONTHLYBWASHINGTON FEDERATION OF STATE EMPLOYEES</v>
          </cell>
          <cell r="F4253" t="str">
            <v>54</v>
          </cell>
          <cell r="G4253" t="str">
            <v>Monthly</v>
          </cell>
          <cell r="H4253" t="str">
            <v>B</v>
          </cell>
          <cell r="I4253">
            <v>3819</v>
          </cell>
          <cell r="J4253" t="str">
            <v>Washington Federation of State Employees</v>
          </cell>
          <cell r="K4253" t="str">
            <v>per DOP website</v>
          </cell>
          <cell r="L4253">
            <v>41456</v>
          </cell>
          <cell r="M4253">
            <v>25811</v>
          </cell>
          <cell r="N4253" t="b">
            <v>0</v>
          </cell>
          <cell r="O4253">
            <v>3819</v>
          </cell>
        </row>
        <row r="4254">
          <cell r="E4254" t="str">
            <v>54MONTHLYBWASHINGTON PUBLIC EMPLOYEES ASSOCIATION</v>
          </cell>
          <cell r="F4254" t="str">
            <v>54</v>
          </cell>
          <cell r="G4254" t="str">
            <v>Monthly</v>
          </cell>
          <cell r="H4254" t="str">
            <v>B</v>
          </cell>
          <cell r="I4254">
            <v>3819</v>
          </cell>
          <cell r="J4254" t="str">
            <v>Washington Public Employees Association</v>
          </cell>
          <cell r="K4254" t="str">
            <v>per DOP website</v>
          </cell>
          <cell r="L4254">
            <v>41456</v>
          </cell>
          <cell r="M4254">
            <v>30075</v>
          </cell>
          <cell r="N4254" t="b">
            <v>0</v>
          </cell>
          <cell r="O4254">
            <v>3819</v>
          </cell>
        </row>
        <row r="4255">
          <cell r="E4255" t="str">
            <v>54MONTHLYCCOALITION</v>
          </cell>
          <cell r="F4255" t="str">
            <v>54</v>
          </cell>
          <cell r="G4255" t="str">
            <v>Monthly</v>
          </cell>
          <cell r="H4255" t="str">
            <v>C</v>
          </cell>
          <cell r="I4255">
            <v>3918</v>
          </cell>
          <cell r="J4255" t="str">
            <v>Coalition</v>
          </cell>
          <cell r="K4255" t="str">
            <v>per DOP website</v>
          </cell>
          <cell r="L4255">
            <v>41456</v>
          </cell>
          <cell r="M4255">
            <v>42868</v>
          </cell>
          <cell r="N4255" t="b">
            <v>0</v>
          </cell>
          <cell r="O4255">
            <v>3918</v>
          </cell>
        </row>
        <row r="4256">
          <cell r="E4256" t="str">
            <v>54MONTHLYCNON-REPRESENTED STATE EMPLOYEES</v>
          </cell>
          <cell r="F4256" t="str">
            <v>54</v>
          </cell>
          <cell r="G4256" t="str">
            <v>Monthly</v>
          </cell>
          <cell r="H4256" t="str">
            <v>C</v>
          </cell>
          <cell r="I4256">
            <v>3918</v>
          </cell>
          <cell r="J4256" t="str">
            <v>Non-Represented State Employees</v>
          </cell>
          <cell r="K4256" t="str">
            <v>per DOP website</v>
          </cell>
          <cell r="L4256">
            <v>41456</v>
          </cell>
          <cell r="M4256">
            <v>11888</v>
          </cell>
          <cell r="N4256" t="b">
            <v>0</v>
          </cell>
          <cell r="O4256">
            <v>3918</v>
          </cell>
        </row>
        <row r="4257">
          <cell r="E4257" t="str">
            <v>54MONTHLYCTEAMSTERS LOCAL UNION NUMBER 117</v>
          </cell>
          <cell r="F4257" t="str">
            <v>54</v>
          </cell>
          <cell r="G4257" t="str">
            <v>Monthly</v>
          </cell>
          <cell r="H4257" t="str">
            <v>C</v>
          </cell>
          <cell r="I4257">
            <v>3968</v>
          </cell>
          <cell r="J4257" t="str">
            <v>Teamsters Local Union Number 117</v>
          </cell>
          <cell r="K4257" t="str">
            <v>per Noli Benitez 201307</v>
          </cell>
          <cell r="L4257">
            <v>41456</v>
          </cell>
          <cell r="M4257">
            <v>11888</v>
          </cell>
          <cell r="N4257" t="b">
            <v>0</v>
          </cell>
          <cell r="O4257">
            <v>3968</v>
          </cell>
        </row>
        <row r="4258">
          <cell r="E4258" t="str">
            <v>54MONTHLYCWASHINGTON FEDERATION OF STATE EMPLOYEES</v>
          </cell>
          <cell r="F4258" t="str">
            <v>54</v>
          </cell>
          <cell r="G4258" t="str">
            <v>Monthly</v>
          </cell>
          <cell r="H4258" t="str">
            <v>C</v>
          </cell>
          <cell r="I4258">
            <v>3918</v>
          </cell>
          <cell r="J4258" t="str">
            <v>Washington Federation of State Employees</v>
          </cell>
          <cell r="K4258" t="str">
            <v>per DOP website</v>
          </cell>
          <cell r="L4258">
            <v>41456</v>
          </cell>
          <cell r="M4258">
            <v>25812</v>
          </cell>
          <cell r="N4258" t="b">
            <v>0</v>
          </cell>
          <cell r="O4258">
            <v>3918</v>
          </cell>
        </row>
        <row r="4259">
          <cell r="E4259" t="str">
            <v>54MONTHLYCWASHINGTON PUBLIC EMPLOYEES ASSOCIATION</v>
          </cell>
          <cell r="F4259" t="str">
            <v>54</v>
          </cell>
          <cell r="G4259" t="str">
            <v>Monthly</v>
          </cell>
          <cell r="H4259" t="str">
            <v>C</v>
          </cell>
          <cell r="I4259">
            <v>3918</v>
          </cell>
          <cell r="J4259" t="str">
            <v>Washington Public Employees Association</v>
          </cell>
          <cell r="K4259" t="str">
            <v>per DOP website</v>
          </cell>
          <cell r="L4259">
            <v>41456</v>
          </cell>
          <cell r="M4259">
            <v>30076</v>
          </cell>
          <cell r="N4259" t="b">
            <v>0</v>
          </cell>
          <cell r="O4259">
            <v>3918</v>
          </cell>
        </row>
        <row r="4260">
          <cell r="E4260" t="str">
            <v>54MONTHLYDCOALITION</v>
          </cell>
          <cell r="F4260" t="str">
            <v>54</v>
          </cell>
          <cell r="G4260" t="str">
            <v>Monthly</v>
          </cell>
          <cell r="H4260" t="str">
            <v>D</v>
          </cell>
          <cell r="I4260">
            <v>4014</v>
          </cell>
          <cell r="J4260" t="str">
            <v>Coalition</v>
          </cell>
          <cell r="K4260" t="str">
            <v>per DOP website</v>
          </cell>
          <cell r="L4260">
            <v>41456</v>
          </cell>
          <cell r="M4260">
            <v>42869</v>
          </cell>
          <cell r="N4260" t="b">
            <v>0</v>
          </cell>
          <cell r="O4260">
            <v>4014</v>
          </cell>
        </row>
        <row r="4261">
          <cell r="E4261" t="str">
            <v>54MONTHLYDNON-REPRESENTED STATE EMPLOYEES</v>
          </cell>
          <cell r="F4261" t="str">
            <v>54</v>
          </cell>
          <cell r="G4261" t="str">
            <v>Monthly</v>
          </cell>
          <cell r="H4261" t="str">
            <v>D</v>
          </cell>
          <cell r="I4261">
            <v>4014</v>
          </cell>
          <cell r="J4261" t="str">
            <v>Non-Represented State Employees</v>
          </cell>
          <cell r="K4261" t="str">
            <v>per DOP website</v>
          </cell>
          <cell r="L4261">
            <v>41456</v>
          </cell>
          <cell r="M4261">
            <v>11889</v>
          </cell>
          <cell r="N4261" t="b">
            <v>0</v>
          </cell>
          <cell r="O4261">
            <v>4014</v>
          </cell>
        </row>
        <row r="4262">
          <cell r="E4262" t="str">
            <v>54MONTHLYDTEAMSTERS LOCAL UNION NUMBER 117</v>
          </cell>
          <cell r="F4262" t="str">
            <v>54</v>
          </cell>
          <cell r="G4262" t="str">
            <v>Monthly</v>
          </cell>
          <cell r="H4262" t="str">
            <v>D</v>
          </cell>
          <cell r="I4262">
            <v>4066</v>
          </cell>
          <cell r="J4262" t="str">
            <v>Teamsters Local Union Number 117</v>
          </cell>
          <cell r="K4262" t="str">
            <v>per Noli Benitez 201307</v>
          </cell>
          <cell r="L4262">
            <v>41456</v>
          </cell>
          <cell r="M4262">
            <v>11889</v>
          </cell>
          <cell r="N4262" t="b">
            <v>0</v>
          </cell>
          <cell r="O4262">
            <v>4066</v>
          </cell>
        </row>
        <row r="4263">
          <cell r="E4263" t="str">
            <v>54MONTHLYDWASHINGTON FEDERATION OF STATE EMPLOYEES</v>
          </cell>
          <cell r="F4263" t="str">
            <v>54</v>
          </cell>
          <cell r="G4263" t="str">
            <v>Monthly</v>
          </cell>
          <cell r="H4263" t="str">
            <v>D</v>
          </cell>
          <cell r="I4263">
            <v>4014</v>
          </cell>
          <cell r="J4263" t="str">
            <v>Washington Federation of State Employees</v>
          </cell>
          <cell r="K4263" t="str">
            <v>per DOP website</v>
          </cell>
          <cell r="L4263">
            <v>41456</v>
          </cell>
          <cell r="M4263">
            <v>25813</v>
          </cell>
          <cell r="N4263" t="b">
            <v>0</v>
          </cell>
          <cell r="O4263">
            <v>4014</v>
          </cell>
        </row>
        <row r="4264">
          <cell r="E4264" t="str">
            <v>54MONTHLYDWASHINGTON PUBLIC EMPLOYEES ASSOCIATION</v>
          </cell>
          <cell r="F4264" t="str">
            <v>54</v>
          </cell>
          <cell r="G4264" t="str">
            <v>Monthly</v>
          </cell>
          <cell r="H4264" t="str">
            <v>D</v>
          </cell>
          <cell r="I4264">
            <v>4014</v>
          </cell>
          <cell r="J4264" t="str">
            <v>Washington Public Employees Association</v>
          </cell>
          <cell r="K4264" t="str">
            <v>per DOP website</v>
          </cell>
          <cell r="L4264">
            <v>41456</v>
          </cell>
          <cell r="M4264">
            <v>30077</v>
          </cell>
          <cell r="N4264" t="b">
            <v>0</v>
          </cell>
          <cell r="O4264">
            <v>4014</v>
          </cell>
        </row>
        <row r="4265">
          <cell r="E4265" t="str">
            <v>54MONTHLYECOALITION</v>
          </cell>
          <cell r="F4265" t="str">
            <v>54</v>
          </cell>
          <cell r="G4265" t="str">
            <v>Monthly</v>
          </cell>
          <cell r="H4265" t="str">
            <v>E</v>
          </cell>
          <cell r="I4265">
            <v>4114</v>
          </cell>
          <cell r="J4265" t="str">
            <v>Coalition</v>
          </cell>
          <cell r="K4265" t="str">
            <v>per DOP website</v>
          </cell>
          <cell r="L4265">
            <v>41456</v>
          </cell>
          <cell r="M4265">
            <v>42870</v>
          </cell>
          <cell r="N4265" t="b">
            <v>0</v>
          </cell>
          <cell r="O4265">
            <v>4114</v>
          </cell>
        </row>
        <row r="4266">
          <cell r="E4266" t="str">
            <v>54MONTHLYENON-REPRESENTED STATE EMPLOYEES</v>
          </cell>
          <cell r="F4266" t="str">
            <v>54</v>
          </cell>
          <cell r="G4266" t="str">
            <v>Monthly</v>
          </cell>
          <cell r="H4266" t="str">
            <v>E</v>
          </cell>
          <cell r="I4266">
            <v>4114</v>
          </cell>
          <cell r="J4266" t="str">
            <v>Non-Represented State Employees</v>
          </cell>
          <cell r="K4266" t="str">
            <v>per DOP website</v>
          </cell>
          <cell r="L4266">
            <v>41456</v>
          </cell>
          <cell r="M4266">
            <v>11890</v>
          </cell>
          <cell r="N4266" t="b">
            <v>0</v>
          </cell>
          <cell r="O4266">
            <v>4114</v>
          </cell>
        </row>
        <row r="4267">
          <cell r="E4267" t="str">
            <v>54MONTHLYETEAMSTERS LOCAL UNION NUMBER 117</v>
          </cell>
          <cell r="F4267" t="str">
            <v>54</v>
          </cell>
          <cell r="G4267" t="str">
            <v>Monthly</v>
          </cell>
          <cell r="H4267" t="str">
            <v>E</v>
          </cell>
          <cell r="I4267">
            <v>4167</v>
          </cell>
          <cell r="J4267" t="str">
            <v>Teamsters Local Union Number 117</v>
          </cell>
          <cell r="K4267" t="str">
            <v>per Noli Benitez 201307</v>
          </cell>
          <cell r="L4267">
            <v>41456</v>
          </cell>
          <cell r="M4267">
            <v>11890</v>
          </cell>
          <cell r="N4267" t="b">
            <v>0</v>
          </cell>
          <cell r="O4267">
            <v>4167</v>
          </cell>
        </row>
        <row r="4268">
          <cell r="E4268" t="str">
            <v>54MONTHLYEWASHINGTON FEDERATION OF STATE EMPLOYEES</v>
          </cell>
          <cell r="F4268" t="str">
            <v>54</v>
          </cell>
          <cell r="G4268" t="str">
            <v>Monthly</v>
          </cell>
          <cell r="H4268" t="str">
            <v>E</v>
          </cell>
          <cell r="I4268">
            <v>4114</v>
          </cell>
          <cell r="J4268" t="str">
            <v>Washington Federation of State Employees</v>
          </cell>
          <cell r="K4268" t="str">
            <v>per DOP website</v>
          </cell>
          <cell r="L4268">
            <v>41456</v>
          </cell>
          <cell r="M4268">
            <v>25814</v>
          </cell>
          <cell r="N4268" t="b">
            <v>0</v>
          </cell>
          <cell r="O4268">
            <v>4114</v>
          </cell>
        </row>
        <row r="4269">
          <cell r="E4269" t="str">
            <v>54MONTHLYEWASHINGTON PUBLIC EMPLOYEES ASSOCIATION</v>
          </cell>
          <cell r="F4269" t="str">
            <v>54</v>
          </cell>
          <cell r="G4269" t="str">
            <v>Monthly</v>
          </cell>
          <cell r="H4269" t="str">
            <v>E</v>
          </cell>
          <cell r="I4269">
            <v>4114</v>
          </cell>
          <cell r="J4269" t="str">
            <v>Washington Public Employees Association</v>
          </cell>
          <cell r="K4269" t="str">
            <v>per DOP website</v>
          </cell>
          <cell r="L4269">
            <v>41456</v>
          </cell>
          <cell r="M4269">
            <v>30078</v>
          </cell>
          <cell r="N4269" t="b">
            <v>0</v>
          </cell>
          <cell r="O4269">
            <v>4114</v>
          </cell>
        </row>
        <row r="4270">
          <cell r="E4270" t="str">
            <v>54MONTHLYFCOALITION</v>
          </cell>
          <cell r="F4270" t="str">
            <v>54</v>
          </cell>
          <cell r="G4270" t="str">
            <v>Monthly</v>
          </cell>
          <cell r="H4270" t="str">
            <v>F</v>
          </cell>
          <cell r="I4270">
            <v>4214</v>
          </cell>
          <cell r="J4270" t="str">
            <v>Coalition</v>
          </cell>
          <cell r="K4270" t="str">
            <v>per DOP website</v>
          </cell>
          <cell r="L4270">
            <v>41456</v>
          </cell>
          <cell r="M4270">
            <v>42871</v>
          </cell>
          <cell r="N4270" t="b">
            <v>0</v>
          </cell>
          <cell r="O4270">
            <v>4214</v>
          </cell>
        </row>
        <row r="4271">
          <cell r="E4271" t="str">
            <v>54MONTHLYFNON-REPRESENTED STATE EMPLOYEES</v>
          </cell>
          <cell r="F4271" t="str">
            <v>54</v>
          </cell>
          <cell r="G4271" t="str">
            <v>Monthly</v>
          </cell>
          <cell r="H4271" t="str">
            <v>F</v>
          </cell>
          <cell r="I4271">
            <v>4214</v>
          </cell>
          <cell r="J4271" t="str">
            <v>Non-Represented State Employees</v>
          </cell>
          <cell r="K4271" t="str">
            <v>per DOP website</v>
          </cell>
          <cell r="L4271">
            <v>41456</v>
          </cell>
          <cell r="M4271">
            <v>11891</v>
          </cell>
          <cell r="N4271" t="b">
            <v>0</v>
          </cell>
          <cell r="O4271">
            <v>4214</v>
          </cell>
        </row>
        <row r="4272">
          <cell r="E4272" t="str">
            <v>54MONTHLYFTEAMSTERS LOCAL UNION NUMBER 117</v>
          </cell>
          <cell r="F4272" t="str">
            <v>54</v>
          </cell>
          <cell r="G4272" t="str">
            <v>Monthly</v>
          </cell>
          <cell r="H4272" t="str">
            <v>F</v>
          </cell>
          <cell r="I4272">
            <v>4268</v>
          </cell>
          <cell r="J4272" t="str">
            <v>Teamsters Local Union Number 117</v>
          </cell>
          <cell r="K4272" t="str">
            <v>per Noli Benitez 201307</v>
          </cell>
          <cell r="L4272">
            <v>41456</v>
          </cell>
          <cell r="M4272">
            <v>11891</v>
          </cell>
          <cell r="N4272" t="b">
            <v>0</v>
          </cell>
          <cell r="O4272">
            <v>4268</v>
          </cell>
        </row>
        <row r="4273">
          <cell r="E4273" t="str">
            <v>54MONTHLYFWASHINGTON FEDERATION OF STATE EMPLOYEES</v>
          </cell>
          <cell r="F4273" t="str">
            <v>54</v>
          </cell>
          <cell r="G4273" t="str">
            <v>Monthly</v>
          </cell>
          <cell r="H4273" t="str">
            <v>F</v>
          </cell>
          <cell r="I4273">
            <v>4214</v>
          </cell>
          <cell r="J4273" t="str">
            <v>Washington Federation of State Employees</v>
          </cell>
          <cell r="K4273" t="str">
            <v>per DOP website</v>
          </cell>
          <cell r="L4273">
            <v>41456</v>
          </cell>
          <cell r="M4273">
            <v>25815</v>
          </cell>
          <cell r="N4273" t="b">
            <v>0</v>
          </cell>
          <cell r="O4273">
            <v>4214</v>
          </cell>
        </row>
        <row r="4274">
          <cell r="E4274" t="str">
            <v>54MONTHLYFWASHINGTON PUBLIC EMPLOYEES ASSOCIATION</v>
          </cell>
          <cell r="F4274" t="str">
            <v>54</v>
          </cell>
          <cell r="G4274" t="str">
            <v>Monthly</v>
          </cell>
          <cell r="H4274" t="str">
            <v>F</v>
          </cell>
          <cell r="I4274">
            <v>4214</v>
          </cell>
          <cell r="J4274" t="str">
            <v>Washington Public Employees Association</v>
          </cell>
          <cell r="K4274" t="str">
            <v>per DOP website</v>
          </cell>
          <cell r="L4274">
            <v>41456</v>
          </cell>
          <cell r="M4274">
            <v>30079</v>
          </cell>
          <cell r="N4274" t="b">
            <v>0</v>
          </cell>
          <cell r="O4274">
            <v>4214</v>
          </cell>
        </row>
        <row r="4275">
          <cell r="E4275" t="str">
            <v>54MONTHLYGCOALITION</v>
          </cell>
          <cell r="F4275" t="str">
            <v>54</v>
          </cell>
          <cell r="G4275" t="str">
            <v>Monthly</v>
          </cell>
          <cell r="H4275" t="str">
            <v>G</v>
          </cell>
          <cell r="I4275">
            <v>4322</v>
          </cell>
          <cell r="J4275" t="str">
            <v>Coalition</v>
          </cell>
          <cell r="K4275" t="str">
            <v>per DOP website</v>
          </cell>
          <cell r="L4275">
            <v>41456</v>
          </cell>
          <cell r="M4275">
            <v>42872</v>
          </cell>
          <cell r="N4275" t="b">
            <v>0</v>
          </cell>
          <cell r="O4275">
            <v>4322</v>
          </cell>
        </row>
        <row r="4276">
          <cell r="E4276" t="str">
            <v>54MONTHLYGNON-REPRESENTED STATE EMPLOYEES</v>
          </cell>
          <cell r="F4276" t="str">
            <v>54</v>
          </cell>
          <cell r="G4276" t="str">
            <v>Monthly</v>
          </cell>
          <cell r="H4276" t="str">
            <v>G</v>
          </cell>
          <cell r="I4276">
            <v>4322</v>
          </cell>
          <cell r="J4276" t="str">
            <v>Non-Represented State Employees</v>
          </cell>
          <cell r="K4276" t="str">
            <v>per DOP website</v>
          </cell>
          <cell r="L4276">
            <v>41456</v>
          </cell>
          <cell r="M4276">
            <v>11892</v>
          </cell>
          <cell r="N4276" t="b">
            <v>0</v>
          </cell>
          <cell r="O4276">
            <v>4322</v>
          </cell>
        </row>
        <row r="4277">
          <cell r="E4277" t="str">
            <v>54MONTHLYGTEAMSTERS LOCAL UNION NUMBER 117</v>
          </cell>
          <cell r="F4277" t="str">
            <v>54</v>
          </cell>
          <cell r="G4277" t="str">
            <v>Monthly</v>
          </cell>
          <cell r="H4277" t="str">
            <v>G</v>
          </cell>
          <cell r="I4277">
            <v>4377</v>
          </cell>
          <cell r="J4277" t="str">
            <v>Teamsters Local Union Number 117</v>
          </cell>
          <cell r="K4277" t="str">
            <v>per Noli Benitez 201307</v>
          </cell>
          <cell r="L4277">
            <v>41456</v>
          </cell>
          <cell r="M4277">
            <v>11892</v>
          </cell>
          <cell r="N4277" t="b">
            <v>0</v>
          </cell>
          <cell r="O4277">
            <v>4377</v>
          </cell>
        </row>
        <row r="4278">
          <cell r="E4278" t="str">
            <v>54MONTHLYGWASHINGTON FEDERATION OF STATE EMPLOYEES</v>
          </cell>
          <cell r="F4278" t="str">
            <v>54</v>
          </cell>
          <cell r="G4278" t="str">
            <v>Monthly</v>
          </cell>
          <cell r="H4278" t="str">
            <v>G</v>
          </cell>
          <cell r="I4278">
            <v>4322</v>
          </cell>
          <cell r="J4278" t="str">
            <v>Washington Federation of State Employees</v>
          </cell>
          <cell r="K4278" t="str">
            <v>per DOP website</v>
          </cell>
          <cell r="L4278">
            <v>41456</v>
          </cell>
          <cell r="M4278">
            <v>25816</v>
          </cell>
          <cell r="N4278" t="b">
            <v>0</v>
          </cell>
          <cell r="O4278">
            <v>4322</v>
          </cell>
        </row>
        <row r="4279">
          <cell r="E4279" t="str">
            <v>54MONTHLYGWASHINGTON PUBLIC EMPLOYEES ASSOCIATION</v>
          </cell>
          <cell r="F4279" t="str">
            <v>54</v>
          </cell>
          <cell r="G4279" t="str">
            <v>Monthly</v>
          </cell>
          <cell r="H4279" t="str">
            <v>G</v>
          </cell>
          <cell r="I4279">
            <v>4322</v>
          </cell>
          <cell r="J4279" t="str">
            <v>Washington Public Employees Association</v>
          </cell>
          <cell r="K4279" t="str">
            <v>per DOP website</v>
          </cell>
          <cell r="L4279">
            <v>41456</v>
          </cell>
          <cell r="M4279">
            <v>30080</v>
          </cell>
          <cell r="N4279" t="b">
            <v>0</v>
          </cell>
          <cell r="O4279">
            <v>4322</v>
          </cell>
        </row>
        <row r="4280">
          <cell r="E4280" t="str">
            <v>54MONTHLYHCOALITION</v>
          </cell>
          <cell r="F4280" t="str">
            <v>54</v>
          </cell>
          <cell r="G4280" t="str">
            <v>Monthly</v>
          </cell>
          <cell r="H4280" t="str">
            <v>H</v>
          </cell>
          <cell r="I4280">
            <v>4429</v>
          </cell>
          <cell r="J4280" t="str">
            <v>Coalition</v>
          </cell>
          <cell r="K4280" t="str">
            <v>per DOP website</v>
          </cell>
          <cell r="L4280">
            <v>41456</v>
          </cell>
          <cell r="M4280">
            <v>42873</v>
          </cell>
          <cell r="N4280" t="b">
            <v>0</v>
          </cell>
          <cell r="O4280">
            <v>4429</v>
          </cell>
        </row>
        <row r="4281">
          <cell r="E4281" t="str">
            <v>54MONTHLYHNON-REPRESENTED STATE EMPLOYEES</v>
          </cell>
          <cell r="F4281" t="str">
            <v>54</v>
          </cell>
          <cell r="G4281" t="str">
            <v>Monthly</v>
          </cell>
          <cell r="H4281" t="str">
            <v>H</v>
          </cell>
          <cell r="I4281">
            <v>4429</v>
          </cell>
          <cell r="J4281" t="str">
            <v>Non-Represented State Employees</v>
          </cell>
          <cell r="K4281" t="str">
            <v>per DOP website</v>
          </cell>
          <cell r="L4281">
            <v>41456</v>
          </cell>
          <cell r="M4281">
            <v>11893</v>
          </cell>
          <cell r="N4281" t="b">
            <v>0</v>
          </cell>
          <cell r="O4281">
            <v>4429</v>
          </cell>
        </row>
        <row r="4282">
          <cell r="E4282" t="str">
            <v>54MONTHLYHTEAMSTERS LOCAL UNION NUMBER 117</v>
          </cell>
          <cell r="F4282" t="str">
            <v>54</v>
          </cell>
          <cell r="G4282" t="str">
            <v>Monthly</v>
          </cell>
          <cell r="H4282" t="str">
            <v>H</v>
          </cell>
          <cell r="I4282">
            <v>4485</v>
          </cell>
          <cell r="J4282" t="str">
            <v>Teamsters Local Union Number 117</v>
          </cell>
          <cell r="K4282" t="str">
            <v>per Noli Benitez 201307</v>
          </cell>
          <cell r="L4282">
            <v>41456</v>
          </cell>
          <cell r="M4282">
            <v>11893</v>
          </cell>
          <cell r="N4282" t="b">
            <v>0</v>
          </cell>
          <cell r="O4282">
            <v>4485</v>
          </cell>
        </row>
        <row r="4283">
          <cell r="E4283" t="str">
            <v>54MONTHLYHWASHINGTON FEDERATION OF STATE EMPLOYEES</v>
          </cell>
          <cell r="F4283" t="str">
            <v>54</v>
          </cell>
          <cell r="G4283" t="str">
            <v>Monthly</v>
          </cell>
          <cell r="H4283" t="str">
            <v>H</v>
          </cell>
          <cell r="I4283">
            <v>4429</v>
          </cell>
          <cell r="J4283" t="str">
            <v>Washington Federation of State Employees</v>
          </cell>
          <cell r="K4283" t="str">
            <v>per DOP website</v>
          </cell>
          <cell r="L4283">
            <v>41456</v>
          </cell>
          <cell r="M4283">
            <v>25817</v>
          </cell>
          <cell r="N4283" t="b">
            <v>0</v>
          </cell>
          <cell r="O4283">
            <v>4429</v>
          </cell>
        </row>
        <row r="4284">
          <cell r="E4284" t="str">
            <v>54MONTHLYHWASHINGTON PUBLIC EMPLOYEES ASSOCIATION</v>
          </cell>
          <cell r="F4284" t="str">
            <v>54</v>
          </cell>
          <cell r="G4284" t="str">
            <v>Monthly</v>
          </cell>
          <cell r="H4284" t="str">
            <v>H</v>
          </cell>
          <cell r="I4284">
            <v>4429</v>
          </cell>
          <cell r="J4284" t="str">
            <v>Washington Public Employees Association</v>
          </cell>
          <cell r="K4284" t="str">
            <v>per DOP website</v>
          </cell>
          <cell r="L4284">
            <v>41456</v>
          </cell>
          <cell r="M4284">
            <v>30081</v>
          </cell>
          <cell r="N4284" t="b">
            <v>0</v>
          </cell>
          <cell r="O4284">
            <v>4429</v>
          </cell>
        </row>
        <row r="4285">
          <cell r="E4285" t="str">
            <v>54MONTHLYICOALITION</v>
          </cell>
          <cell r="F4285" t="str">
            <v>54</v>
          </cell>
          <cell r="G4285" t="str">
            <v>Monthly</v>
          </cell>
          <cell r="H4285" t="str">
            <v>I</v>
          </cell>
          <cell r="I4285">
            <v>4542</v>
          </cell>
          <cell r="J4285" t="str">
            <v>Coalition</v>
          </cell>
          <cell r="K4285" t="str">
            <v>per DOP website</v>
          </cell>
          <cell r="L4285">
            <v>41456</v>
          </cell>
          <cell r="M4285">
            <v>42874</v>
          </cell>
          <cell r="N4285" t="b">
            <v>0</v>
          </cell>
          <cell r="O4285">
            <v>4542</v>
          </cell>
        </row>
        <row r="4286">
          <cell r="E4286" t="str">
            <v>54MONTHLYINON-REPRESENTED STATE EMPLOYEES</v>
          </cell>
          <cell r="F4286" t="str">
            <v>54</v>
          </cell>
          <cell r="G4286" t="str">
            <v>Monthly</v>
          </cell>
          <cell r="H4286" t="str">
            <v>I</v>
          </cell>
          <cell r="I4286">
            <v>4542</v>
          </cell>
          <cell r="J4286" t="str">
            <v>Non-Represented State Employees</v>
          </cell>
          <cell r="K4286" t="str">
            <v>per DOP website</v>
          </cell>
          <cell r="L4286">
            <v>41456</v>
          </cell>
          <cell r="M4286">
            <v>11894</v>
          </cell>
          <cell r="N4286" t="b">
            <v>0</v>
          </cell>
          <cell r="O4286">
            <v>4542</v>
          </cell>
        </row>
        <row r="4287">
          <cell r="E4287" t="str">
            <v>54MONTHLYITEAMSTERS LOCAL UNION NUMBER 117</v>
          </cell>
          <cell r="F4287" t="str">
            <v>54</v>
          </cell>
          <cell r="G4287" t="str">
            <v>Monthly</v>
          </cell>
          <cell r="H4287" t="str">
            <v>I</v>
          </cell>
          <cell r="I4287">
            <v>4600</v>
          </cell>
          <cell r="J4287" t="str">
            <v>Teamsters Local Union Number 117</v>
          </cell>
          <cell r="K4287" t="str">
            <v>per Noli Benitez 201307</v>
          </cell>
          <cell r="L4287">
            <v>41456</v>
          </cell>
          <cell r="M4287">
            <v>11894</v>
          </cell>
          <cell r="N4287" t="b">
            <v>0</v>
          </cell>
          <cell r="O4287">
            <v>4600</v>
          </cell>
        </row>
        <row r="4288">
          <cell r="E4288" t="str">
            <v>54MONTHLYIWASHINGTON FEDERATION OF STATE EMPLOYEES</v>
          </cell>
          <cell r="F4288" t="str">
            <v>54</v>
          </cell>
          <cell r="G4288" t="str">
            <v>Monthly</v>
          </cell>
          <cell r="H4288" t="str">
            <v>I</v>
          </cell>
          <cell r="I4288">
            <v>4542</v>
          </cell>
          <cell r="J4288" t="str">
            <v>Washington Federation of State Employees</v>
          </cell>
          <cell r="K4288" t="str">
            <v>per DOP website</v>
          </cell>
          <cell r="L4288">
            <v>41456</v>
          </cell>
          <cell r="M4288">
            <v>25818</v>
          </cell>
          <cell r="N4288" t="b">
            <v>0</v>
          </cell>
          <cell r="O4288">
            <v>4542</v>
          </cell>
        </row>
        <row r="4289">
          <cell r="E4289" t="str">
            <v>54MONTHLYIWASHINGTON PUBLIC EMPLOYEES ASSOCIATION</v>
          </cell>
          <cell r="F4289" t="str">
            <v>54</v>
          </cell>
          <cell r="G4289" t="str">
            <v>Monthly</v>
          </cell>
          <cell r="H4289" t="str">
            <v>I</v>
          </cell>
          <cell r="I4289">
            <v>4542</v>
          </cell>
          <cell r="J4289" t="str">
            <v>Washington Public Employees Association</v>
          </cell>
          <cell r="K4289" t="str">
            <v>per DOP website</v>
          </cell>
          <cell r="L4289">
            <v>41456</v>
          </cell>
          <cell r="M4289">
            <v>30082</v>
          </cell>
          <cell r="N4289" t="b">
            <v>0</v>
          </cell>
          <cell r="O4289">
            <v>4542</v>
          </cell>
        </row>
        <row r="4290">
          <cell r="E4290" t="str">
            <v>54MONTHLYJCOALITION</v>
          </cell>
          <cell r="F4290" t="str">
            <v>54</v>
          </cell>
          <cell r="G4290" t="str">
            <v>Monthly</v>
          </cell>
          <cell r="H4290" t="str">
            <v>J</v>
          </cell>
          <cell r="I4290">
            <v>4653</v>
          </cell>
          <cell r="J4290" t="str">
            <v>Coalition</v>
          </cell>
          <cell r="K4290" t="str">
            <v>per DOP website</v>
          </cell>
          <cell r="L4290">
            <v>41456</v>
          </cell>
          <cell r="M4290">
            <v>42875</v>
          </cell>
          <cell r="N4290" t="b">
            <v>0</v>
          </cell>
          <cell r="O4290">
            <v>4653</v>
          </cell>
        </row>
        <row r="4291">
          <cell r="E4291" t="str">
            <v>54MONTHLYJNON-REPRESENTED STATE EMPLOYEES</v>
          </cell>
          <cell r="F4291" t="str">
            <v>54</v>
          </cell>
          <cell r="G4291" t="str">
            <v>Monthly</v>
          </cell>
          <cell r="H4291" t="str">
            <v>J</v>
          </cell>
          <cell r="I4291">
            <v>4653</v>
          </cell>
          <cell r="J4291" t="str">
            <v>Non-Represented State Employees</v>
          </cell>
          <cell r="K4291" t="str">
            <v>per DOP website</v>
          </cell>
          <cell r="L4291">
            <v>41456</v>
          </cell>
          <cell r="M4291">
            <v>11895</v>
          </cell>
          <cell r="N4291" t="b">
            <v>0</v>
          </cell>
          <cell r="O4291">
            <v>4653</v>
          </cell>
        </row>
        <row r="4292">
          <cell r="E4292" t="str">
            <v>54MONTHLYJTEAMSTERS LOCAL UNION NUMBER 117</v>
          </cell>
          <cell r="F4292" t="str">
            <v>54</v>
          </cell>
          <cell r="G4292" t="str">
            <v>Monthly</v>
          </cell>
          <cell r="H4292" t="str">
            <v>J</v>
          </cell>
          <cell r="I4292">
            <v>4712</v>
          </cell>
          <cell r="J4292" t="str">
            <v>Teamsters Local Union Number 117</v>
          </cell>
          <cell r="K4292" t="str">
            <v>per Noli Benitez 201307</v>
          </cell>
          <cell r="L4292">
            <v>41456</v>
          </cell>
          <cell r="M4292">
            <v>11895</v>
          </cell>
          <cell r="N4292" t="b">
            <v>0</v>
          </cell>
          <cell r="O4292">
            <v>4712</v>
          </cell>
        </row>
        <row r="4293">
          <cell r="E4293" t="str">
            <v>54MONTHLYJWASHINGTON FEDERATION OF STATE EMPLOYEES</v>
          </cell>
          <cell r="F4293" t="str">
            <v>54</v>
          </cell>
          <cell r="G4293" t="str">
            <v>Monthly</v>
          </cell>
          <cell r="H4293" t="str">
            <v>J</v>
          </cell>
          <cell r="I4293">
            <v>4653</v>
          </cell>
          <cell r="J4293" t="str">
            <v>Washington Federation of State Employees</v>
          </cell>
          <cell r="K4293" t="str">
            <v>per DOP website</v>
          </cell>
          <cell r="L4293">
            <v>41456</v>
          </cell>
          <cell r="M4293">
            <v>25819</v>
          </cell>
          <cell r="N4293" t="b">
            <v>0</v>
          </cell>
          <cell r="O4293">
            <v>4653</v>
          </cell>
        </row>
        <row r="4294">
          <cell r="E4294" t="str">
            <v>54MONTHLYJWASHINGTON PUBLIC EMPLOYEES ASSOCIATION</v>
          </cell>
          <cell r="F4294" t="str">
            <v>54</v>
          </cell>
          <cell r="G4294" t="str">
            <v>Monthly</v>
          </cell>
          <cell r="H4294" t="str">
            <v>J</v>
          </cell>
          <cell r="I4294">
            <v>4653</v>
          </cell>
          <cell r="J4294" t="str">
            <v>Washington Public Employees Association</v>
          </cell>
          <cell r="K4294" t="str">
            <v>per DOP website</v>
          </cell>
          <cell r="L4294">
            <v>41456</v>
          </cell>
          <cell r="M4294">
            <v>30083</v>
          </cell>
          <cell r="N4294" t="b">
            <v>0</v>
          </cell>
          <cell r="O4294">
            <v>4653</v>
          </cell>
        </row>
        <row r="4295">
          <cell r="E4295" t="str">
            <v>54MONTHLYKCOALITION</v>
          </cell>
          <cell r="F4295" t="str">
            <v>54</v>
          </cell>
          <cell r="G4295" t="str">
            <v>Monthly</v>
          </cell>
          <cell r="H4295" t="str">
            <v>K</v>
          </cell>
          <cell r="I4295">
            <v>4770</v>
          </cell>
          <cell r="J4295" t="str">
            <v>Coalition</v>
          </cell>
          <cell r="K4295" t="str">
            <v>per DOP website</v>
          </cell>
          <cell r="L4295">
            <v>41456</v>
          </cell>
          <cell r="M4295">
            <v>42876</v>
          </cell>
          <cell r="N4295" t="b">
            <v>0</v>
          </cell>
          <cell r="O4295">
            <v>4770</v>
          </cell>
        </row>
        <row r="4296">
          <cell r="E4296" t="str">
            <v>54MONTHLYKNON-REPRESENTED STATE EMPLOYEES</v>
          </cell>
          <cell r="F4296" t="str">
            <v>54</v>
          </cell>
          <cell r="G4296" t="str">
            <v>Monthly</v>
          </cell>
          <cell r="H4296" t="str">
            <v>K</v>
          </cell>
          <cell r="I4296">
            <v>4770</v>
          </cell>
          <cell r="J4296" t="str">
            <v>Non-Represented State Employees</v>
          </cell>
          <cell r="K4296" t="str">
            <v>per DOP website</v>
          </cell>
          <cell r="L4296">
            <v>41456</v>
          </cell>
          <cell r="M4296">
            <v>11896</v>
          </cell>
          <cell r="N4296" t="b">
            <v>0</v>
          </cell>
          <cell r="O4296">
            <v>4770</v>
          </cell>
        </row>
        <row r="4297">
          <cell r="E4297" t="str">
            <v>54MONTHLYKTEAMSTERS LOCAL UNION NUMBER 117</v>
          </cell>
          <cell r="F4297" t="str">
            <v>54</v>
          </cell>
          <cell r="G4297" t="str">
            <v>Monthly</v>
          </cell>
          <cell r="H4297" t="str">
            <v>K</v>
          </cell>
          <cell r="I4297">
            <v>4831</v>
          </cell>
          <cell r="J4297" t="str">
            <v>Teamsters Local Union Number 117</v>
          </cell>
          <cell r="K4297" t="str">
            <v>per Noli Benitez 201307</v>
          </cell>
          <cell r="L4297">
            <v>41456</v>
          </cell>
          <cell r="M4297">
            <v>11896</v>
          </cell>
          <cell r="N4297" t="b">
            <v>0</v>
          </cell>
          <cell r="O4297">
            <v>4831</v>
          </cell>
        </row>
        <row r="4298">
          <cell r="E4298" t="str">
            <v>54MONTHLYKWASHINGTON FEDERATION OF STATE EMPLOYEES</v>
          </cell>
          <cell r="F4298" t="str">
            <v>54</v>
          </cell>
          <cell r="G4298" t="str">
            <v>Monthly</v>
          </cell>
          <cell r="H4298" t="str">
            <v>K</v>
          </cell>
          <cell r="I4298">
            <v>4770</v>
          </cell>
          <cell r="J4298" t="str">
            <v>Washington Federation of State Employees</v>
          </cell>
          <cell r="K4298" t="str">
            <v>per DOP website</v>
          </cell>
          <cell r="L4298">
            <v>41456</v>
          </cell>
          <cell r="M4298">
            <v>25820</v>
          </cell>
          <cell r="N4298" t="b">
            <v>0</v>
          </cell>
          <cell r="O4298">
            <v>4770</v>
          </cell>
        </row>
        <row r="4299">
          <cell r="E4299" t="str">
            <v>54MONTHLYKWASHINGTON PUBLIC EMPLOYEES ASSOCIATION</v>
          </cell>
          <cell r="F4299" t="str">
            <v>54</v>
          </cell>
          <cell r="G4299" t="str">
            <v>Monthly</v>
          </cell>
          <cell r="H4299" t="str">
            <v>K</v>
          </cell>
          <cell r="I4299">
            <v>4770</v>
          </cell>
          <cell r="J4299" t="str">
            <v>Washington Public Employees Association</v>
          </cell>
          <cell r="K4299" t="str">
            <v>per DOP website</v>
          </cell>
          <cell r="L4299">
            <v>41456</v>
          </cell>
          <cell r="M4299">
            <v>30084</v>
          </cell>
          <cell r="N4299" t="b">
            <v>0</v>
          </cell>
          <cell r="O4299">
            <v>4770</v>
          </cell>
        </row>
        <row r="4300">
          <cell r="E4300" t="str">
            <v>54MONTHLYLCOALITION</v>
          </cell>
          <cell r="F4300" t="str">
            <v>54</v>
          </cell>
          <cell r="G4300" t="str">
            <v>Monthly</v>
          </cell>
          <cell r="H4300" t="str">
            <v>L</v>
          </cell>
          <cell r="I4300">
            <v>4888</v>
          </cell>
          <cell r="J4300" t="str">
            <v>Coalition</v>
          </cell>
          <cell r="K4300" t="str">
            <v>per DOP website</v>
          </cell>
          <cell r="L4300">
            <v>41456</v>
          </cell>
          <cell r="M4300">
            <v>42877</v>
          </cell>
          <cell r="N4300" t="b">
            <v>0</v>
          </cell>
          <cell r="O4300">
            <v>4888</v>
          </cell>
        </row>
        <row r="4301">
          <cell r="E4301" t="str">
            <v>54MONTHLYLNON-REPRESENTED STATE EMPLOYEES</v>
          </cell>
          <cell r="F4301" t="str">
            <v>54</v>
          </cell>
          <cell r="G4301" t="str">
            <v>Monthly</v>
          </cell>
          <cell r="H4301" t="str">
            <v>L</v>
          </cell>
          <cell r="I4301">
            <v>4888</v>
          </cell>
          <cell r="J4301" t="str">
            <v>Non-Represented State Employees</v>
          </cell>
          <cell r="K4301" t="str">
            <v>per DOP website</v>
          </cell>
          <cell r="L4301">
            <v>41456</v>
          </cell>
          <cell r="M4301">
            <v>11897</v>
          </cell>
          <cell r="N4301" t="b">
            <v>0</v>
          </cell>
          <cell r="O4301">
            <v>4888</v>
          </cell>
        </row>
        <row r="4302">
          <cell r="E4302" t="str">
            <v>54MONTHLYLTEAMSTERS LOCAL UNION NUMBER 117</v>
          </cell>
          <cell r="F4302" t="str">
            <v>54</v>
          </cell>
          <cell r="G4302" t="str">
            <v>Monthly</v>
          </cell>
          <cell r="H4302" t="str">
            <v>L</v>
          </cell>
          <cell r="I4302">
            <v>4950</v>
          </cell>
          <cell r="J4302" t="str">
            <v>Teamsters Local Union Number 117</v>
          </cell>
          <cell r="K4302" t="str">
            <v>per Noli Benitez 201307</v>
          </cell>
          <cell r="L4302">
            <v>41456</v>
          </cell>
          <cell r="M4302">
            <v>11897</v>
          </cell>
          <cell r="N4302" t="b">
            <v>0</v>
          </cell>
          <cell r="O4302">
            <v>4950</v>
          </cell>
        </row>
        <row r="4303">
          <cell r="E4303" t="str">
            <v>54MONTHLYLWASHINGTON FEDERATION OF STATE EMPLOYEES</v>
          </cell>
          <cell r="F4303" t="str">
            <v>54</v>
          </cell>
          <cell r="G4303" t="str">
            <v>Monthly</v>
          </cell>
          <cell r="H4303" t="str">
            <v>L</v>
          </cell>
          <cell r="I4303">
            <v>4888</v>
          </cell>
          <cell r="J4303" t="str">
            <v>Washington Federation of State Employees</v>
          </cell>
          <cell r="K4303" t="str">
            <v>per DOP website</v>
          </cell>
          <cell r="L4303">
            <v>41456</v>
          </cell>
          <cell r="M4303">
            <v>25821</v>
          </cell>
          <cell r="N4303" t="b">
            <v>0</v>
          </cell>
          <cell r="O4303">
            <v>4888</v>
          </cell>
        </row>
        <row r="4304">
          <cell r="E4304" t="str">
            <v>54MONTHLYLWASHINGTON PUBLIC EMPLOYEES ASSOCIATION</v>
          </cell>
          <cell r="F4304" t="str">
            <v>54</v>
          </cell>
          <cell r="G4304" t="str">
            <v>Monthly</v>
          </cell>
          <cell r="H4304" t="str">
            <v>L</v>
          </cell>
          <cell r="I4304">
            <v>4888</v>
          </cell>
          <cell r="J4304" t="str">
            <v>Washington Public Employees Association</v>
          </cell>
          <cell r="K4304" t="str">
            <v>per DOP website</v>
          </cell>
          <cell r="L4304">
            <v>41456</v>
          </cell>
          <cell r="M4304">
            <v>30085</v>
          </cell>
          <cell r="N4304" t="b">
            <v>0</v>
          </cell>
          <cell r="O4304">
            <v>4888</v>
          </cell>
        </row>
        <row r="4305">
          <cell r="E4305" t="str">
            <v>54MONTHLYMCOALITION</v>
          </cell>
          <cell r="F4305" t="str">
            <v>54</v>
          </cell>
          <cell r="G4305" t="str">
            <v>Monthly</v>
          </cell>
          <cell r="H4305" t="str">
            <v>M</v>
          </cell>
          <cell r="I4305">
            <v>5010</v>
          </cell>
          <cell r="J4305" t="str">
            <v>Coalition</v>
          </cell>
          <cell r="K4305" t="str">
            <v>per DOP website</v>
          </cell>
          <cell r="L4305">
            <v>41456</v>
          </cell>
          <cell r="M4305">
            <v>42878</v>
          </cell>
          <cell r="N4305" t="b">
            <v>0</v>
          </cell>
          <cell r="O4305">
            <v>5010</v>
          </cell>
        </row>
        <row r="4306">
          <cell r="E4306" t="str">
            <v>54MONTHLYMNON-REPRESENTED STATE EMPLOYEES</v>
          </cell>
          <cell r="F4306" t="str">
            <v>54</v>
          </cell>
          <cell r="G4306" t="str">
            <v>Monthly</v>
          </cell>
          <cell r="H4306" t="str">
            <v>M</v>
          </cell>
          <cell r="I4306">
            <v>5010</v>
          </cell>
          <cell r="J4306" t="str">
            <v>Non-Represented State Employees</v>
          </cell>
          <cell r="K4306" t="str">
            <v>per DOP website</v>
          </cell>
          <cell r="L4306">
            <v>41456</v>
          </cell>
          <cell r="M4306">
            <v>11898</v>
          </cell>
          <cell r="N4306" t="b">
            <v>0</v>
          </cell>
          <cell r="O4306">
            <v>5010</v>
          </cell>
        </row>
        <row r="4307">
          <cell r="E4307" t="str">
            <v>54MONTHLYMTEAMSTERS LOCAL UNION NUMBER 117</v>
          </cell>
          <cell r="F4307" t="str">
            <v>54</v>
          </cell>
          <cell r="G4307" t="str">
            <v>Monthly</v>
          </cell>
          <cell r="H4307" t="str">
            <v>M</v>
          </cell>
          <cell r="I4307">
            <v>5075</v>
          </cell>
          <cell r="J4307" t="str">
            <v>Teamsters Local Union Number 117</v>
          </cell>
          <cell r="K4307" t="str">
            <v>per Noli Benitez 201307</v>
          </cell>
          <cell r="L4307">
            <v>41456</v>
          </cell>
          <cell r="M4307">
            <v>11898</v>
          </cell>
          <cell r="N4307" t="b">
            <v>0</v>
          </cell>
          <cell r="O4307">
            <v>5075</v>
          </cell>
        </row>
        <row r="4308">
          <cell r="E4308" t="str">
            <v>54MONTHLYMWASHINGTON FEDERATION OF STATE EMPLOYEES</v>
          </cell>
          <cell r="F4308" t="str">
            <v>54</v>
          </cell>
          <cell r="G4308" t="str">
            <v>Monthly</v>
          </cell>
          <cell r="H4308" t="str">
            <v>M</v>
          </cell>
          <cell r="I4308">
            <v>5010</v>
          </cell>
          <cell r="J4308" t="str">
            <v>Washington Federation of State Employees</v>
          </cell>
          <cell r="K4308" t="str">
            <v>per DOP website</v>
          </cell>
          <cell r="L4308">
            <v>41456</v>
          </cell>
          <cell r="M4308">
            <v>25822</v>
          </cell>
          <cell r="N4308" t="b">
            <v>0</v>
          </cell>
          <cell r="O4308">
            <v>5010</v>
          </cell>
        </row>
        <row r="4309">
          <cell r="E4309" t="str">
            <v>54MONTHLYMWASHINGTON PUBLIC EMPLOYEES ASSOCIATION</v>
          </cell>
          <cell r="F4309" t="str">
            <v>54</v>
          </cell>
          <cell r="G4309" t="str">
            <v>Monthly</v>
          </cell>
          <cell r="H4309" t="str">
            <v>M</v>
          </cell>
          <cell r="I4309">
            <v>5010</v>
          </cell>
          <cell r="J4309" t="str">
            <v>Washington Public Employees Association</v>
          </cell>
          <cell r="K4309" t="str">
            <v>per DOP website</v>
          </cell>
          <cell r="L4309">
            <v>41456</v>
          </cell>
          <cell r="M4309">
            <v>30086</v>
          </cell>
          <cell r="N4309" t="b">
            <v>0</v>
          </cell>
          <cell r="O4309">
            <v>5010</v>
          </cell>
        </row>
        <row r="4310">
          <cell r="E4310" t="str">
            <v>54NMONTHLYACOALITION</v>
          </cell>
          <cell r="F4310" t="str">
            <v>54N</v>
          </cell>
          <cell r="G4310" t="str">
            <v>Monthly</v>
          </cell>
          <cell r="H4310" t="str">
            <v>A</v>
          </cell>
          <cell r="I4310">
            <v>3979</v>
          </cell>
          <cell r="J4310" t="str">
            <v>Coalition</v>
          </cell>
          <cell r="K4310" t="str">
            <v>54N1 - per DOP website</v>
          </cell>
          <cell r="L4310">
            <v>41456</v>
          </cell>
          <cell r="M4310">
            <v>20922</v>
          </cell>
          <cell r="N4310" t="b">
            <v>1</v>
          </cell>
          <cell r="O4310">
            <v>3979</v>
          </cell>
        </row>
        <row r="4311">
          <cell r="E4311" t="str">
            <v>54NMONTHLYANON-REPRESENTED STATE EMPLOYEES</v>
          </cell>
          <cell r="F4311" t="str">
            <v>54N</v>
          </cell>
          <cell r="G4311" t="str">
            <v>Monthly</v>
          </cell>
          <cell r="H4311" t="str">
            <v>A</v>
          </cell>
          <cell r="I4311">
            <v>3979</v>
          </cell>
          <cell r="J4311" t="str">
            <v>Non-Represented State Employees</v>
          </cell>
          <cell r="K4311" t="str">
            <v>54N - per DOP website</v>
          </cell>
          <cell r="L4311">
            <v>41456</v>
          </cell>
          <cell r="M4311">
            <v>15126</v>
          </cell>
          <cell r="N4311" t="b">
            <v>1</v>
          </cell>
          <cell r="O4311">
            <v>3979</v>
          </cell>
        </row>
        <row r="4312">
          <cell r="E4312" t="str">
            <v>54NMONTHLYASERVICE EMPLOYEES INTERNATIONAL UNION DISTRICT 1199 NW</v>
          </cell>
          <cell r="F4312" t="str">
            <v>54N</v>
          </cell>
          <cell r="G4312" t="str">
            <v>Monthly</v>
          </cell>
          <cell r="H4312" t="str">
            <v>A</v>
          </cell>
          <cell r="I4312">
            <v>3979</v>
          </cell>
          <cell r="J4312" t="str">
            <v>Service Employees International Union District 1199 NW</v>
          </cell>
          <cell r="K4312" t="str">
            <v>54N1 - per DOP website</v>
          </cell>
          <cell r="L4312">
            <v>41456</v>
          </cell>
          <cell r="M4312">
            <v>17058</v>
          </cell>
          <cell r="N4312" t="b">
            <v>1</v>
          </cell>
          <cell r="O4312">
            <v>3979</v>
          </cell>
        </row>
        <row r="4313">
          <cell r="E4313" t="str">
            <v>54NMONTHLYATEAMSTERS LOCAL UNION NUMBER 117</v>
          </cell>
          <cell r="F4313" t="str">
            <v>54N</v>
          </cell>
          <cell r="G4313" t="str">
            <v>Monthly</v>
          </cell>
          <cell r="H4313" t="str">
            <v>A</v>
          </cell>
          <cell r="I4313">
            <v>4029</v>
          </cell>
          <cell r="J4313" t="str">
            <v>Teamsters Local Union Number 117</v>
          </cell>
          <cell r="K4313" t="str">
            <v>54N2 - per DOP website</v>
          </cell>
          <cell r="L4313">
            <v>41456</v>
          </cell>
          <cell r="M4313">
            <v>22854</v>
          </cell>
          <cell r="N4313" t="b">
            <v>1</v>
          </cell>
          <cell r="O4313">
            <v>4029</v>
          </cell>
        </row>
        <row r="4314">
          <cell r="E4314" t="str">
            <v>54NMONTHLYAWASHINGTON FEDERATION OF STATE EMPLOYEES</v>
          </cell>
          <cell r="F4314" t="str">
            <v>54N</v>
          </cell>
          <cell r="G4314" t="str">
            <v>Monthly</v>
          </cell>
          <cell r="H4314" t="str">
            <v>A</v>
          </cell>
          <cell r="I4314">
            <v>3979</v>
          </cell>
          <cell r="J4314" t="str">
            <v>Washington Federation of State Employees</v>
          </cell>
          <cell r="K4314" t="str">
            <v>54N1 - per DOP website</v>
          </cell>
          <cell r="L4314">
            <v>41456</v>
          </cell>
          <cell r="M4314">
            <v>18990</v>
          </cell>
          <cell r="N4314" t="b">
            <v>1</v>
          </cell>
          <cell r="O4314">
            <v>3979</v>
          </cell>
        </row>
        <row r="4315">
          <cell r="E4315" t="str">
            <v>54NMONTHLYBCOALITION</v>
          </cell>
          <cell r="F4315" t="str">
            <v>54N</v>
          </cell>
          <cell r="G4315" t="str">
            <v>Monthly</v>
          </cell>
          <cell r="H4315" t="str">
            <v>B</v>
          </cell>
          <cell r="I4315">
            <v>4079</v>
          </cell>
          <cell r="J4315" t="str">
            <v>Coalition</v>
          </cell>
          <cell r="K4315" t="str">
            <v>54N1 - per DOP website</v>
          </cell>
          <cell r="L4315">
            <v>41456</v>
          </cell>
          <cell r="M4315">
            <v>20923</v>
          </cell>
          <cell r="N4315" t="b">
            <v>1</v>
          </cell>
          <cell r="O4315">
            <v>4079</v>
          </cell>
        </row>
        <row r="4316">
          <cell r="E4316" t="str">
            <v>54NMONTHLYBNON-REPRESENTED STATE EMPLOYEES</v>
          </cell>
          <cell r="F4316" t="str">
            <v>54N</v>
          </cell>
          <cell r="G4316" t="str">
            <v>Monthly</v>
          </cell>
          <cell r="H4316" t="str">
            <v>B</v>
          </cell>
          <cell r="I4316">
            <v>4079</v>
          </cell>
          <cell r="J4316" t="str">
            <v>Non-Represented State Employees</v>
          </cell>
          <cell r="K4316" t="str">
            <v>54N - per DOP website</v>
          </cell>
          <cell r="L4316">
            <v>41456</v>
          </cell>
          <cell r="M4316">
            <v>15127</v>
          </cell>
          <cell r="N4316" t="b">
            <v>1</v>
          </cell>
          <cell r="O4316">
            <v>4079</v>
          </cell>
        </row>
        <row r="4317">
          <cell r="E4317" t="str">
            <v>54NMONTHLYBSERVICE EMPLOYEES INTERNATIONAL UNION DISTRICT 1199 NW</v>
          </cell>
          <cell r="F4317" t="str">
            <v>54N</v>
          </cell>
          <cell r="G4317" t="str">
            <v>Monthly</v>
          </cell>
          <cell r="H4317" t="str">
            <v>B</v>
          </cell>
          <cell r="I4317">
            <v>4079</v>
          </cell>
          <cell r="J4317" t="str">
            <v>Service Employees International Union District 1199 NW</v>
          </cell>
          <cell r="K4317" t="str">
            <v>54N1 - per DOP website</v>
          </cell>
          <cell r="L4317">
            <v>41456</v>
          </cell>
          <cell r="M4317">
            <v>17059</v>
          </cell>
          <cell r="N4317" t="b">
            <v>1</v>
          </cell>
          <cell r="O4317">
            <v>4079</v>
          </cell>
        </row>
        <row r="4318">
          <cell r="E4318" t="str">
            <v>54NMONTHLYBTEAMSTERS LOCAL UNION NUMBER 117</v>
          </cell>
          <cell r="F4318" t="str">
            <v>54N</v>
          </cell>
          <cell r="G4318" t="str">
            <v>Monthly</v>
          </cell>
          <cell r="H4318" t="str">
            <v>B</v>
          </cell>
          <cell r="I4318">
            <v>4132</v>
          </cell>
          <cell r="J4318" t="str">
            <v>Teamsters Local Union Number 117</v>
          </cell>
          <cell r="K4318" t="str">
            <v>54N2 - per DOP website</v>
          </cell>
          <cell r="L4318">
            <v>41456</v>
          </cell>
          <cell r="M4318">
            <v>22855</v>
          </cell>
          <cell r="N4318" t="b">
            <v>1</v>
          </cell>
          <cell r="O4318">
            <v>4132</v>
          </cell>
        </row>
        <row r="4319">
          <cell r="E4319" t="str">
            <v>54NMONTHLYBWASHINGTON FEDERATION OF STATE EMPLOYEES</v>
          </cell>
          <cell r="F4319" t="str">
            <v>54N</v>
          </cell>
          <cell r="G4319" t="str">
            <v>Monthly</v>
          </cell>
          <cell r="H4319" t="str">
            <v>B</v>
          </cell>
          <cell r="I4319">
            <v>4079</v>
          </cell>
          <cell r="J4319" t="str">
            <v>Washington Federation of State Employees</v>
          </cell>
          <cell r="K4319" t="str">
            <v>54N1 - per DOP website</v>
          </cell>
          <cell r="L4319">
            <v>41456</v>
          </cell>
          <cell r="M4319">
            <v>18991</v>
          </cell>
          <cell r="N4319" t="b">
            <v>1</v>
          </cell>
          <cell r="O4319">
            <v>4079</v>
          </cell>
        </row>
        <row r="4320">
          <cell r="E4320" t="str">
            <v>54NMONTHLYCCOALITION</v>
          </cell>
          <cell r="F4320" t="str">
            <v>54N</v>
          </cell>
          <cell r="G4320" t="str">
            <v>Monthly</v>
          </cell>
          <cell r="H4320" t="str">
            <v>C</v>
          </cell>
          <cell r="I4320">
            <v>4182</v>
          </cell>
          <cell r="J4320" t="str">
            <v>Coalition</v>
          </cell>
          <cell r="K4320" t="str">
            <v>54N1 - per DOP website</v>
          </cell>
          <cell r="L4320">
            <v>41456</v>
          </cell>
          <cell r="M4320">
            <v>20924</v>
          </cell>
          <cell r="N4320" t="b">
            <v>1</v>
          </cell>
          <cell r="O4320">
            <v>4182</v>
          </cell>
        </row>
        <row r="4321">
          <cell r="E4321" t="str">
            <v>54NMONTHLYCNON-REPRESENTED STATE EMPLOYEES</v>
          </cell>
          <cell r="F4321" t="str">
            <v>54N</v>
          </cell>
          <cell r="G4321" t="str">
            <v>Monthly</v>
          </cell>
          <cell r="H4321" t="str">
            <v>C</v>
          </cell>
          <cell r="I4321">
            <v>4182</v>
          </cell>
          <cell r="J4321" t="str">
            <v>Non-Represented State Employees</v>
          </cell>
          <cell r="K4321" t="str">
            <v>54N - per DOP website</v>
          </cell>
          <cell r="L4321">
            <v>41456</v>
          </cell>
          <cell r="M4321">
            <v>15128</v>
          </cell>
          <cell r="N4321" t="b">
            <v>1</v>
          </cell>
          <cell r="O4321">
            <v>4182</v>
          </cell>
        </row>
        <row r="4322">
          <cell r="E4322" t="str">
            <v>54NMONTHLYCSERVICE EMPLOYEES INTERNATIONAL UNION DISTRICT 1199 NW</v>
          </cell>
          <cell r="F4322" t="str">
            <v>54N</v>
          </cell>
          <cell r="G4322" t="str">
            <v>Monthly</v>
          </cell>
          <cell r="H4322" t="str">
            <v>C</v>
          </cell>
          <cell r="I4322">
            <v>4182</v>
          </cell>
          <cell r="J4322" t="str">
            <v>Service Employees International Union District 1199 NW</v>
          </cell>
          <cell r="K4322" t="str">
            <v>54N1 - per DOP website</v>
          </cell>
          <cell r="L4322">
            <v>41456</v>
          </cell>
          <cell r="M4322">
            <v>17060</v>
          </cell>
          <cell r="N4322" t="b">
            <v>1</v>
          </cell>
          <cell r="O4322">
            <v>4182</v>
          </cell>
        </row>
        <row r="4323">
          <cell r="E4323" t="str">
            <v>54NMONTHLYCTEAMSTERS LOCAL UNION NUMBER 117</v>
          </cell>
          <cell r="F4323" t="str">
            <v>54N</v>
          </cell>
          <cell r="G4323" t="str">
            <v>Monthly</v>
          </cell>
          <cell r="H4323" t="str">
            <v>C</v>
          </cell>
          <cell r="I4323">
            <v>4235</v>
          </cell>
          <cell r="J4323" t="str">
            <v>Teamsters Local Union Number 117</v>
          </cell>
          <cell r="K4323" t="str">
            <v>54N2 - per DOP website</v>
          </cell>
          <cell r="L4323">
            <v>41456</v>
          </cell>
          <cell r="M4323">
            <v>22856</v>
          </cell>
          <cell r="N4323" t="b">
            <v>1</v>
          </cell>
          <cell r="O4323">
            <v>4235</v>
          </cell>
        </row>
        <row r="4324">
          <cell r="E4324" t="str">
            <v>54NMONTHLYCWASHINGTON FEDERATION OF STATE EMPLOYEES</v>
          </cell>
          <cell r="F4324" t="str">
            <v>54N</v>
          </cell>
          <cell r="G4324" t="str">
            <v>Monthly</v>
          </cell>
          <cell r="H4324" t="str">
            <v>C</v>
          </cell>
          <cell r="I4324">
            <v>4182</v>
          </cell>
          <cell r="J4324" t="str">
            <v>Washington Federation of State Employees</v>
          </cell>
          <cell r="K4324" t="str">
            <v>54N1 - per DOP website</v>
          </cell>
          <cell r="L4324">
            <v>41456</v>
          </cell>
          <cell r="M4324">
            <v>18992</v>
          </cell>
          <cell r="N4324" t="b">
            <v>1</v>
          </cell>
          <cell r="O4324">
            <v>4182</v>
          </cell>
        </row>
        <row r="4325">
          <cell r="E4325" t="str">
            <v>54NMONTHLYDCOALITION</v>
          </cell>
          <cell r="F4325" t="str">
            <v>54N</v>
          </cell>
          <cell r="G4325" t="str">
            <v>Monthly</v>
          </cell>
          <cell r="H4325" t="str">
            <v>D</v>
          </cell>
          <cell r="I4325">
            <v>4288</v>
          </cell>
          <cell r="J4325" t="str">
            <v>Coalition</v>
          </cell>
          <cell r="K4325" t="str">
            <v>54N1 - per DOP website</v>
          </cell>
          <cell r="L4325">
            <v>41456</v>
          </cell>
          <cell r="M4325">
            <v>20925</v>
          </cell>
          <cell r="N4325" t="b">
            <v>1</v>
          </cell>
          <cell r="O4325">
            <v>4288</v>
          </cell>
        </row>
        <row r="4326">
          <cell r="E4326" t="str">
            <v>54NMONTHLYDNON-REPRESENTED STATE EMPLOYEES</v>
          </cell>
          <cell r="F4326" t="str">
            <v>54N</v>
          </cell>
          <cell r="G4326" t="str">
            <v>Monthly</v>
          </cell>
          <cell r="H4326" t="str">
            <v>D</v>
          </cell>
          <cell r="I4326">
            <v>4288</v>
          </cell>
          <cell r="J4326" t="str">
            <v>Non-Represented State Employees</v>
          </cell>
          <cell r="K4326" t="str">
            <v>54N - per DOP website</v>
          </cell>
          <cell r="L4326">
            <v>41456</v>
          </cell>
          <cell r="M4326">
            <v>15129</v>
          </cell>
          <cell r="N4326" t="b">
            <v>1</v>
          </cell>
          <cell r="O4326">
            <v>4288</v>
          </cell>
        </row>
        <row r="4327">
          <cell r="E4327" t="str">
            <v>54NMONTHLYDSERVICE EMPLOYEES INTERNATIONAL UNION DISTRICT 1199 NW</v>
          </cell>
          <cell r="F4327" t="str">
            <v>54N</v>
          </cell>
          <cell r="G4327" t="str">
            <v>Monthly</v>
          </cell>
          <cell r="H4327" t="str">
            <v>D</v>
          </cell>
          <cell r="I4327">
            <v>4288</v>
          </cell>
          <cell r="J4327" t="str">
            <v>Service Employees International Union District 1199 NW</v>
          </cell>
          <cell r="K4327" t="str">
            <v>54N1 - per DOP website</v>
          </cell>
          <cell r="L4327">
            <v>41456</v>
          </cell>
          <cell r="M4327">
            <v>17061</v>
          </cell>
          <cell r="N4327" t="b">
            <v>1</v>
          </cell>
          <cell r="O4327">
            <v>4288</v>
          </cell>
        </row>
        <row r="4328">
          <cell r="E4328" t="str">
            <v>54NMONTHLYDTEAMSTERS LOCAL UNION NUMBER 117</v>
          </cell>
          <cell r="F4328" t="str">
            <v>54N</v>
          </cell>
          <cell r="G4328" t="str">
            <v>Monthly</v>
          </cell>
          <cell r="H4328" t="str">
            <v>D</v>
          </cell>
          <cell r="I4328">
            <v>4343</v>
          </cell>
          <cell r="J4328" t="str">
            <v>Teamsters Local Union Number 117</v>
          </cell>
          <cell r="K4328" t="str">
            <v>54N2 - per DOP website</v>
          </cell>
          <cell r="L4328">
            <v>41456</v>
          </cell>
          <cell r="M4328">
            <v>22857</v>
          </cell>
          <cell r="N4328" t="b">
            <v>1</v>
          </cell>
          <cell r="O4328">
            <v>4343</v>
          </cell>
        </row>
        <row r="4329">
          <cell r="E4329" t="str">
            <v>54NMONTHLYDWASHINGTON FEDERATION OF STATE EMPLOYEES</v>
          </cell>
          <cell r="F4329" t="str">
            <v>54N</v>
          </cell>
          <cell r="G4329" t="str">
            <v>Monthly</v>
          </cell>
          <cell r="H4329" t="str">
            <v>D</v>
          </cell>
          <cell r="I4329">
            <v>4288</v>
          </cell>
          <cell r="J4329" t="str">
            <v>Washington Federation of State Employees</v>
          </cell>
          <cell r="K4329" t="str">
            <v>54N1 - per DOP website</v>
          </cell>
          <cell r="L4329">
            <v>41456</v>
          </cell>
          <cell r="M4329">
            <v>18993</v>
          </cell>
          <cell r="N4329" t="b">
            <v>1</v>
          </cell>
          <cell r="O4329">
            <v>4288</v>
          </cell>
        </row>
        <row r="4330">
          <cell r="E4330" t="str">
            <v>54NMONTHLYECOALITION</v>
          </cell>
          <cell r="F4330" t="str">
            <v>54N</v>
          </cell>
          <cell r="G4330" t="str">
            <v>Monthly</v>
          </cell>
          <cell r="H4330" t="str">
            <v>E</v>
          </cell>
          <cell r="I4330">
            <v>4393</v>
          </cell>
          <cell r="J4330" t="str">
            <v>Coalition</v>
          </cell>
          <cell r="K4330" t="str">
            <v>54N1 - per DOP website</v>
          </cell>
          <cell r="L4330">
            <v>41456</v>
          </cell>
          <cell r="M4330">
            <v>20926</v>
          </cell>
          <cell r="N4330" t="b">
            <v>1</v>
          </cell>
          <cell r="O4330">
            <v>4393</v>
          </cell>
        </row>
        <row r="4331">
          <cell r="E4331" t="str">
            <v>54NMONTHLYENON-REPRESENTED STATE EMPLOYEES</v>
          </cell>
          <cell r="F4331" t="str">
            <v>54N</v>
          </cell>
          <cell r="G4331" t="str">
            <v>Monthly</v>
          </cell>
          <cell r="H4331" t="str">
            <v>E</v>
          </cell>
          <cell r="I4331">
            <v>4393</v>
          </cell>
          <cell r="J4331" t="str">
            <v>Non-Represented State Employees</v>
          </cell>
          <cell r="K4331" t="str">
            <v>54N - per DOP website</v>
          </cell>
          <cell r="L4331">
            <v>41456</v>
          </cell>
          <cell r="M4331">
            <v>15130</v>
          </cell>
          <cell r="N4331" t="b">
            <v>1</v>
          </cell>
          <cell r="O4331">
            <v>4393</v>
          </cell>
        </row>
        <row r="4332">
          <cell r="E4332" t="str">
            <v>54NMONTHLYESERVICE EMPLOYEES INTERNATIONAL UNION DISTRICT 1199 NW</v>
          </cell>
          <cell r="F4332" t="str">
            <v>54N</v>
          </cell>
          <cell r="G4332" t="str">
            <v>Monthly</v>
          </cell>
          <cell r="H4332" t="str">
            <v>E</v>
          </cell>
          <cell r="I4332">
            <v>4393</v>
          </cell>
          <cell r="J4332" t="str">
            <v>Service Employees International Union District 1199 NW</v>
          </cell>
          <cell r="K4332" t="str">
            <v>54N1 - per DOP website</v>
          </cell>
          <cell r="L4332">
            <v>41456</v>
          </cell>
          <cell r="M4332">
            <v>17062</v>
          </cell>
          <cell r="N4332" t="b">
            <v>1</v>
          </cell>
          <cell r="O4332">
            <v>4393</v>
          </cell>
        </row>
        <row r="4333">
          <cell r="E4333" t="str">
            <v>54NMONTHLYETEAMSTERS LOCAL UNION NUMBER 117</v>
          </cell>
          <cell r="F4333" t="str">
            <v>54N</v>
          </cell>
          <cell r="G4333" t="str">
            <v>Monthly</v>
          </cell>
          <cell r="H4333" t="str">
            <v>E</v>
          </cell>
          <cell r="I4333">
            <v>4448</v>
          </cell>
          <cell r="J4333" t="str">
            <v>Teamsters Local Union Number 117</v>
          </cell>
          <cell r="K4333" t="str">
            <v>54N2 - per DOP website</v>
          </cell>
          <cell r="L4333">
            <v>41456</v>
          </cell>
          <cell r="M4333">
            <v>22858</v>
          </cell>
          <cell r="N4333" t="b">
            <v>1</v>
          </cell>
          <cell r="O4333">
            <v>4448</v>
          </cell>
        </row>
        <row r="4334">
          <cell r="E4334" t="str">
            <v>54NMONTHLYEWASHINGTON FEDERATION OF STATE EMPLOYEES</v>
          </cell>
          <cell r="F4334" t="str">
            <v>54N</v>
          </cell>
          <cell r="G4334" t="str">
            <v>Monthly</v>
          </cell>
          <cell r="H4334" t="str">
            <v>E</v>
          </cell>
          <cell r="I4334">
            <v>4393</v>
          </cell>
          <cell r="J4334" t="str">
            <v>Washington Federation of State Employees</v>
          </cell>
          <cell r="K4334" t="str">
            <v>54N1 - per DOP website</v>
          </cell>
          <cell r="L4334">
            <v>41456</v>
          </cell>
          <cell r="M4334">
            <v>18994</v>
          </cell>
          <cell r="N4334" t="b">
            <v>1</v>
          </cell>
          <cell r="O4334">
            <v>4393</v>
          </cell>
        </row>
        <row r="4335">
          <cell r="E4335" t="str">
            <v>54NMONTHLYFCOALITION</v>
          </cell>
          <cell r="F4335" t="str">
            <v>54N</v>
          </cell>
          <cell r="G4335" t="str">
            <v>Monthly</v>
          </cell>
          <cell r="H4335" t="str">
            <v>F</v>
          </cell>
          <cell r="I4335">
            <v>4503</v>
          </cell>
          <cell r="J4335" t="str">
            <v>Coalition</v>
          </cell>
          <cell r="K4335" t="str">
            <v>54N1 - per DOP website</v>
          </cell>
          <cell r="L4335">
            <v>41456</v>
          </cell>
          <cell r="M4335">
            <v>20927</v>
          </cell>
          <cell r="N4335" t="b">
            <v>1</v>
          </cell>
          <cell r="O4335">
            <v>4503</v>
          </cell>
        </row>
        <row r="4336">
          <cell r="E4336" t="str">
            <v>54NMONTHLYFNON-REPRESENTED STATE EMPLOYEES</v>
          </cell>
          <cell r="F4336" t="str">
            <v>54N</v>
          </cell>
          <cell r="G4336" t="str">
            <v>Monthly</v>
          </cell>
          <cell r="H4336" t="str">
            <v>F</v>
          </cell>
          <cell r="I4336">
            <v>4503</v>
          </cell>
          <cell r="J4336" t="str">
            <v>Non-Represented State Employees</v>
          </cell>
          <cell r="K4336" t="str">
            <v>54N - per DOP website</v>
          </cell>
          <cell r="L4336">
            <v>41456</v>
          </cell>
          <cell r="M4336">
            <v>15131</v>
          </cell>
          <cell r="N4336" t="b">
            <v>1</v>
          </cell>
          <cell r="O4336">
            <v>4503</v>
          </cell>
        </row>
        <row r="4337">
          <cell r="E4337" t="str">
            <v>54NMONTHLYFSERVICE EMPLOYEES INTERNATIONAL UNION DISTRICT 1199 NW</v>
          </cell>
          <cell r="F4337" t="str">
            <v>54N</v>
          </cell>
          <cell r="G4337" t="str">
            <v>Monthly</v>
          </cell>
          <cell r="H4337" t="str">
            <v>F</v>
          </cell>
          <cell r="I4337">
            <v>4503</v>
          </cell>
          <cell r="J4337" t="str">
            <v>Service Employees International Union District 1199 NW</v>
          </cell>
          <cell r="K4337" t="str">
            <v>54N1 - per DOP website</v>
          </cell>
          <cell r="L4337">
            <v>41456</v>
          </cell>
          <cell r="M4337">
            <v>17063</v>
          </cell>
          <cell r="N4337" t="b">
            <v>1</v>
          </cell>
          <cell r="O4337">
            <v>4503</v>
          </cell>
        </row>
        <row r="4338">
          <cell r="E4338" t="str">
            <v>54NMONTHLYFTEAMSTERS LOCAL UNION NUMBER 117</v>
          </cell>
          <cell r="F4338" t="str">
            <v>54N</v>
          </cell>
          <cell r="G4338" t="str">
            <v>Monthly</v>
          </cell>
          <cell r="H4338" t="str">
            <v>F</v>
          </cell>
          <cell r="I4338">
            <v>4561</v>
          </cell>
          <cell r="J4338" t="str">
            <v>Teamsters Local Union Number 117</v>
          </cell>
          <cell r="K4338" t="str">
            <v>54N2 - per DOP website</v>
          </cell>
          <cell r="L4338">
            <v>41456</v>
          </cell>
          <cell r="M4338">
            <v>22859</v>
          </cell>
          <cell r="N4338" t="b">
            <v>1</v>
          </cell>
          <cell r="O4338">
            <v>4561</v>
          </cell>
        </row>
        <row r="4339">
          <cell r="E4339" t="str">
            <v>54NMONTHLYFWASHINGTON FEDERATION OF STATE EMPLOYEES</v>
          </cell>
          <cell r="F4339" t="str">
            <v>54N</v>
          </cell>
          <cell r="G4339" t="str">
            <v>Monthly</v>
          </cell>
          <cell r="H4339" t="str">
            <v>F</v>
          </cell>
          <cell r="I4339">
            <v>4503</v>
          </cell>
          <cell r="J4339" t="str">
            <v>Washington Federation of State Employees</v>
          </cell>
          <cell r="K4339" t="str">
            <v>54N1 - per DOP website</v>
          </cell>
          <cell r="L4339">
            <v>41456</v>
          </cell>
          <cell r="M4339">
            <v>18995</v>
          </cell>
          <cell r="N4339" t="b">
            <v>1</v>
          </cell>
          <cell r="O4339">
            <v>4503</v>
          </cell>
        </row>
        <row r="4340">
          <cell r="E4340" t="str">
            <v>54NMONTHLYGCOALITION</v>
          </cell>
          <cell r="F4340" t="str">
            <v>54N</v>
          </cell>
          <cell r="G4340" t="str">
            <v>Monthly</v>
          </cell>
          <cell r="H4340" t="str">
            <v>G</v>
          </cell>
          <cell r="I4340">
            <v>4614</v>
          </cell>
          <cell r="J4340" t="str">
            <v>Coalition</v>
          </cell>
          <cell r="K4340" t="str">
            <v>54N1 - per DOP website</v>
          </cell>
          <cell r="L4340">
            <v>41456</v>
          </cell>
          <cell r="M4340">
            <v>20928</v>
          </cell>
          <cell r="N4340" t="b">
            <v>1</v>
          </cell>
          <cell r="O4340">
            <v>4614</v>
          </cell>
        </row>
        <row r="4341">
          <cell r="E4341" t="str">
            <v>54NMONTHLYGNON-REPRESENTED STATE EMPLOYEES</v>
          </cell>
          <cell r="F4341" t="str">
            <v>54N</v>
          </cell>
          <cell r="G4341" t="str">
            <v>Monthly</v>
          </cell>
          <cell r="H4341" t="str">
            <v>G</v>
          </cell>
          <cell r="I4341">
            <v>4614</v>
          </cell>
          <cell r="J4341" t="str">
            <v>Non-Represented State Employees</v>
          </cell>
          <cell r="K4341" t="str">
            <v>54N - per DOP website</v>
          </cell>
          <cell r="L4341">
            <v>41456</v>
          </cell>
          <cell r="M4341">
            <v>15132</v>
          </cell>
          <cell r="N4341" t="b">
            <v>1</v>
          </cell>
          <cell r="O4341">
            <v>4614</v>
          </cell>
        </row>
        <row r="4342">
          <cell r="E4342" t="str">
            <v>54NMONTHLYGSERVICE EMPLOYEES INTERNATIONAL UNION DISTRICT 1199 NW</v>
          </cell>
          <cell r="F4342" t="str">
            <v>54N</v>
          </cell>
          <cell r="G4342" t="str">
            <v>Monthly</v>
          </cell>
          <cell r="H4342" t="str">
            <v>G</v>
          </cell>
          <cell r="I4342">
            <v>4614</v>
          </cell>
          <cell r="J4342" t="str">
            <v>Service Employees International Union District 1199 NW</v>
          </cell>
          <cell r="K4342" t="str">
            <v>54N1 - per DOP website</v>
          </cell>
          <cell r="L4342">
            <v>41456</v>
          </cell>
          <cell r="M4342">
            <v>17064</v>
          </cell>
          <cell r="N4342" t="b">
            <v>1</v>
          </cell>
          <cell r="O4342">
            <v>4614</v>
          </cell>
        </row>
        <row r="4343">
          <cell r="E4343" t="str">
            <v>54NMONTHLYGTEAMSTERS LOCAL UNION NUMBER 117</v>
          </cell>
          <cell r="F4343" t="str">
            <v>54N</v>
          </cell>
          <cell r="G4343" t="str">
            <v>Monthly</v>
          </cell>
          <cell r="H4343" t="str">
            <v>G</v>
          </cell>
          <cell r="I4343">
            <v>4674</v>
          </cell>
          <cell r="J4343" t="str">
            <v>Teamsters Local Union Number 117</v>
          </cell>
          <cell r="K4343" t="str">
            <v>54N2 - per DOP website</v>
          </cell>
          <cell r="L4343">
            <v>41456</v>
          </cell>
          <cell r="M4343">
            <v>22860</v>
          </cell>
          <cell r="N4343" t="b">
            <v>1</v>
          </cell>
          <cell r="O4343">
            <v>4674</v>
          </cell>
        </row>
        <row r="4344">
          <cell r="E4344" t="str">
            <v>54NMONTHLYGWASHINGTON FEDERATION OF STATE EMPLOYEES</v>
          </cell>
          <cell r="F4344" t="str">
            <v>54N</v>
          </cell>
          <cell r="G4344" t="str">
            <v>Monthly</v>
          </cell>
          <cell r="H4344" t="str">
            <v>G</v>
          </cell>
          <cell r="I4344">
            <v>4614</v>
          </cell>
          <cell r="J4344" t="str">
            <v>Washington Federation of State Employees</v>
          </cell>
          <cell r="K4344" t="str">
            <v>54N1 - per DOP website</v>
          </cell>
          <cell r="L4344">
            <v>41456</v>
          </cell>
          <cell r="M4344">
            <v>18996</v>
          </cell>
          <cell r="N4344" t="b">
            <v>1</v>
          </cell>
          <cell r="O4344">
            <v>4614</v>
          </cell>
        </row>
        <row r="4345">
          <cell r="E4345" t="str">
            <v>54NMONTHLYHCOALITION</v>
          </cell>
          <cell r="F4345" t="str">
            <v>54N</v>
          </cell>
          <cell r="G4345" t="str">
            <v>Monthly</v>
          </cell>
          <cell r="H4345" t="str">
            <v>H</v>
          </cell>
          <cell r="I4345">
            <v>4734</v>
          </cell>
          <cell r="J4345" t="str">
            <v>Coalition</v>
          </cell>
          <cell r="K4345" t="str">
            <v>54N1 - per DOP website</v>
          </cell>
          <cell r="L4345">
            <v>41456</v>
          </cell>
          <cell r="M4345">
            <v>20929</v>
          </cell>
          <cell r="N4345" t="b">
            <v>1</v>
          </cell>
          <cell r="O4345">
            <v>4734</v>
          </cell>
        </row>
        <row r="4346">
          <cell r="E4346" t="str">
            <v>54NMONTHLYHNON-REPRESENTED STATE EMPLOYEES</v>
          </cell>
          <cell r="F4346" t="str">
            <v>54N</v>
          </cell>
          <cell r="G4346" t="str">
            <v>Monthly</v>
          </cell>
          <cell r="H4346" t="str">
            <v>H</v>
          </cell>
          <cell r="I4346">
            <v>4734</v>
          </cell>
          <cell r="J4346" t="str">
            <v>Non-Represented State Employees</v>
          </cell>
          <cell r="K4346" t="str">
            <v>54N - per DOP website</v>
          </cell>
          <cell r="L4346">
            <v>41456</v>
          </cell>
          <cell r="M4346">
            <v>15133</v>
          </cell>
          <cell r="N4346" t="b">
            <v>1</v>
          </cell>
          <cell r="O4346">
            <v>4734</v>
          </cell>
        </row>
        <row r="4347">
          <cell r="E4347" t="str">
            <v>54NMONTHLYHSERVICE EMPLOYEES INTERNATIONAL UNION DISTRICT 1199 NW</v>
          </cell>
          <cell r="F4347" t="str">
            <v>54N</v>
          </cell>
          <cell r="G4347" t="str">
            <v>Monthly</v>
          </cell>
          <cell r="H4347" t="str">
            <v>H</v>
          </cell>
          <cell r="I4347">
            <v>4734</v>
          </cell>
          <cell r="J4347" t="str">
            <v>Service Employees International Union District 1199 NW</v>
          </cell>
          <cell r="K4347" t="str">
            <v>54N1 - per DOP website</v>
          </cell>
          <cell r="L4347">
            <v>41456</v>
          </cell>
          <cell r="M4347">
            <v>17065</v>
          </cell>
          <cell r="N4347" t="b">
            <v>1</v>
          </cell>
          <cell r="O4347">
            <v>4734</v>
          </cell>
        </row>
        <row r="4348">
          <cell r="E4348" t="str">
            <v>54NMONTHLYHTEAMSTERS LOCAL UNION NUMBER 117</v>
          </cell>
          <cell r="F4348" t="str">
            <v>54N</v>
          </cell>
          <cell r="G4348" t="str">
            <v>Monthly</v>
          </cell>
          <cell r="H4348" t="str">
            <v>H</v>
          </cell>
          <cell r="I4348">
            <v>4794</v>
          </cell>
          <cell r="J4348" t="str">
            <v>Teamsters Local Union Number 117</v>
          </cell>
          <cell r="K4348" t="str">
            <v>54N2 - per DOP website</v>
          </cell>
          <cell r="L4348">
            <v>41456</v>
          </cell>
          <cell r="M4348">
            <v>22861</v>
          </cell>
          <cell r="N4348" t="b">
            <v>1</v>
          </cell>
          <cell r="O4348">
            <v>4794</v>
          </cell>
        </row>
        <row r="4349">
          <cell r="E4349" t="str">
            <v>54NMONTHLYHWASHINGTON FEDERATION OF STATE EMPLOYEES</v>
          </cell>
          <cell r="F4349" t="str">
            <v>54N</v>
          </cell>
          <cell r="G4349" t="str">
            <v>Monthly</v>
          </cell>
          <cell r="H4349" t="str">
            <v>H</v>
          </cell>
          <cell r="I4349">
            <v>4734</v>
          </cell>
          <cell r="J4349" t="str">
            <v>Washington Federation of State Employees</v>
          </cell>
          <cell r="K4349" t="str">
            <v>54N1 - per DOP website</v>
          </cell>
          <cell r="L4349">
            <v>41456</v>
          </cell>
          <cell r="M4349">
            <v>18997</v>
          </cell>
          <cell r="N4349" t="b">
            <v>1</v>
          </cell>
          <cell r="O4349">
            <v>4734</v>
          </cell>
        </row>
        <row r="4350">
          <cell r="E4350" t="str">
            <v>54NMONTHLYICOALITION</v>
          </cell>
          <cell r="F4350" t="str">
            <v>54N</v>
          </cell>
          <cell r="G4350" t="str">
            <v>Monthly</v>
          </cell>
          <cell r="H4350" t="str">
            <v>I</v>
          </cell>
          <cell r="I4350">
            <v>4849</v>
          </cell>
          <cell r="J4350" t="str">
            <v>Coalition</v>
          </cell>
          <cell r="K4350" t="str">
            <v>54N1 - per DOP website</v>
          </cell>
          <cell r="L4350">
            <v>41456</v>
          </cell>
          <cell r="M4350">
            <v>20930</v>
          </cell>
          <cell r="N4350" t="b">
            <v>1</v>
          </cell>
          <cell r="O4350">
            <v>4849</v>
          </cell>
        </row>
        <row r="4351">
          <cell r="E4351" t="str">
            <v>54NMONTHLYINON-REPRESENTED STATE EMPLOYEES</v>
          </cell>
          <cell r="F4351" t="str">
            <v>54N</v>
          </cell>
          <cell r="G4351" t="str">
            <v>Monthly</v>
          </cell>
          <cell r="H4351" t="str">
            <v>I</v>
          </cell>
          <cell r="I4351">
            <v>4849</v>
          </cell>
          <cell r="J4351" t="str">
            <v>Non-Represented State Employees</v>
          </cell>
          <cell r="K4351" t="str">
            <v>54N - per DOP website</v>
          </cell>
          <cell r="L4351">
            <v>41456</v>
          </cell>
          <cell r="M4351">
            <v>15134</v>
          </cell>
          <cell r="N4351" t="b">
            <v>1</v>
          </cell>
          <cell r="O4351">
            <v>4849</v>
          </cell>
        </row>
        <row r="4352">
          <cell r="E4352" t="str">
            <v>54NMONTHLYISERVICE EMPLOYEES INTERNATIONAL UNION DISTRICT 1199 NW</v>
          </cell>
          <cell r="F4352" t="str">
            <v>54N</v>
          </cell>
          <cell r="G4352" t="str">
            <v>Monthly</v>
          </cell>
          <cell r="H4352" t="str">
            <v>I</v>
          </cell>
          <cell r="I4352">
            <v>4849</v>
          </cell>
          <cell r="J4352" t="str">
            <v>Service Employees International Union District 1199 NW</v>
          </cell>
          <cell r="K4352" t="str">
            <v>54N1 - per DOP website</v>
          </cell>
          <cell r="L4352">
            <v>41456</v>
          </cell>
          <cell r="M4352">
            <v>17066</v>
          </cell>
          <cell r="N4352" t="b">
            <v>1</v>
          </cell>
          <cell r="O4352">
            <v>4849</v>
          </cell>
        </row>
        <row r="4353">
          <cell r="E4353" t="str">
            <v>54NMONTHLYITEAMSTERS LOCAL UNION NUMBER 117</v>
          </cell>
          <cell r="F4353" t="str">
            <v>54N</v>
          </cell>
          <cell r="G4353" t="str">
            <v>Monthly</v>
          </cell>
          <cell r="H4353" t="str">
            <v>I</v>
          </cell>
          <cell r="I4353">
            <v>4910</v>
          </cell>
          <cell r="J4353" t="str">
            <v>Teamsters Local Union Number 117</v>
          </cell>
          <cell r="K4353" t="str">
            <v>54N2 - per DOP website</v>
          </cell>
          <cell r="L4353">
            <v>41456</v>
          </cell>
          <cell r="M4353">
            <v>22862</v>
          </cell>
          <cell r="N4353" t="b">
            <v>1</v>
          </cell>
          <cell r="O4353">
            <v>4910</v>
          </cell>
        </row>
        <row r="4354">
          <cell r="E4354" t="str">
            <v>54NMONTHLYIWASHINGTON FEDERATION OF STATE EMPLOYEES</v>
          </cell>
          <cell r="F4354" t="str">
            <v>54N</v>
          </cell>
          <cell r="G4354" t="str">
            <v>Monthly</v>
          </cell>
          <cell r="H4354" t="str">
            <v>I</v>
          </cell>
          <cell r="I4354">
            <v>4849</v>
          </cell>
          <cell r="J4354" t="str">
            <v>Washington Federation of State Employees</v>
          </cell>
          <cell r="K4354" t="str">
            <v>54N1 - per DOP website</v>
          </cell>
          <cell r="L4354">
            <v>41456</v>
          </cell>
          <cell r="M4354">
            <v>18998</v>
          </cell>
          <cell r="N4354" t="b">
            <v>1</v>
          </cell>
          <cell r="O4354">
            <v>4849</v>
          </cell>
        </row>
        <row r="4355">
          <cell r="E4355" t="str">
            <v>54NMONTHLYJCOALITION</v>
          </cell>
          <cell r="F4355" t="str">
            <v>54N</v>
          </cell>
          <cell r="G4355" t="str">
            <v>Monthly</v>
          </cell>
          <cell r="H4355" t="str">
            <v>J</v>
          </cell>
          <cell r="I4355">
            <v>4971</v>
          </cell>
          <cell r="J4355" t="str">
            <v>Coalition</v>
          </cell>
          <cell r="K4355" t="str">
            <v>54N1 - per DOP website</v>
          </cell>
          <cell r="L4355">
            <v>41456</v>
          </cell>
          <cell r="M4355">
            <v>20931</v>
          </cell>
          <cell r="N4355" t="b">
            <v>1</v>
          </cell>
          <cell r="O4355">
            <v>4971</v>
          </cell>
        </row>
        <row r="4356">
          <cell r="E4356" t="str">
            <v>54NMONTHLYJNON-REPRESENTED STATE EMPLOYEES</v>
          </cell>
          <cell r="F4356" t="str">
            <v>54N</v>
          </cell>
          <cell r="G4356" t="str">
            <v>Monthly</v>
          </cell>
          <cell r="H4356" t="str">
            <v>J</v>
          </cell>
          <cell r="I4356">
            <v>4971</v>
          </cell>
          <cell r="J4356" t="str">
            <v>Non-Represented State Employees</v>
          </cell>
          <cell r="K4356" t="str">
            <v>54N - per DOP website</v>
          </cell>
          <cell r="L4356">
            <v>41456</v>
          </cell>
          <cell r="M4356">
            <v>15135</v>
          </cell>
          <cell r="N4356" t="b">
            <v>1</v>
          </cell>
          <cell r="O4356">
            <v>4971</v>
          </cell>
        </row>
        <row r="4357">
          <cell r="E4357" t="str">
            <v>54NMONTHLYJSERVICE EMPLOYEES INTERNATIONAL UNION DISTRICT 1199 NW</v>
          </cell>
          <cell r="F4357" t="str">
            <v>54N</v>
          </cell>
          <cell r="G4357" t="str">
            <v>Monthly</v>
          </cell>
          <cell r="H4357" t="str">
            <v>J</v>
          </cell>
          <cell r="I4357">
            <v>4971</v>
          </cell>
          <cell r="J4357" t="str">
            <v>Service Employees International Union District 1199 NW</v>
          </cell>
          <cell r="K4357" t="str">
            <v>54N1 - per DOP website</v>
          </cell>
          <cell r="L4357">
            <v>41456</v>
          </cell>
          <cell r="M4357">
            <v>17067</v>
          </cell>
          <cell r="N4357" t="b">
            <v>1</v>
          </cell>
          <cell r="O4357">
            <v>4971</v>
          </cell>
        </row>
        <row r="4358">
          <cell r="E4358" t="str">
            <v>54NMONTHLYJTEAMSTERS LOCAL UNION NUMBER 117</v>
          </cell>
          <cell r="F4358" t="str">
            <v>54N</v>
          </cell>
          <cell r="G4358" t="str">
            <v>Monthly</v>
          </cell>
          <cell r="H4358" t="str">
            <v>J</v>
          </cell>
          <cell r="I4358">
            <v>5036</v>
          </cell>
          <cell r="J4358" t="str">
            <v>Teamsters Local Union Number 117</v>
          </cell>
          <cell r="K4358" t="str">
            <v>54N2 - per DOP website</v>
          </cell>
          <cell r="L4358">
            <v>41456</v>
          </cell>
          <cell r="M4358">
            <v>22863</v>
          </cell>
          <cell r="N4358" t="b">
            <v>1</v>
          </cell>
          <cell r="O4358">
            <v>5036</v>
          </cell>
        </row>
        <row r="4359">
          <cell r="E4359" t="str">
            <v>54NMONTHLYJWASHINGTON FEDERATION OF STATE EMPLOYEES</v>
          </cell>
          <cell r="F4359" t="str">
            <v>54N</v>
          </cell>
          <cell r="G4359" t="str">
            <v>Monthly</v>
          </cell>
          <cell r="H4359" t="str">
            <v>J</v>
          </cell>
          <cell r="I4359">
            <v>4971</v>
          </cell>
          <cell r="J4359" t="str">
            <v>Washington Federation of State Employees</v>
          </cell>
          <cell r="K4359" t="str">
            <v>54N1 - per DOP website</v>
          </cell>
          <cell r="L4359">
            <v>41456</v>
          </cell>
          <cell r="M4359">
            <v>18999</v>
          </cell>
          <cell r="N4359" t="b">
            <v>1</v>
          </cell>
          <cell r="O4359">
            <v>4971</v>
          </cell>
        </row>
        <row r="4360">
          <cell r="E4360" t="str">
            <v>54NMONTHLYKCOALITION</v>
          </cell>
          <cell r="F4360" t="str">
            <v>54N</v>
          </cell>
          <cell r="G4360" t="str">
            <v>Monthly</v>
          </cell>
          <cell r="H4360" t="str">
            <v>K</v>
          </cell>
          <cell r="I4360">
            <v>5096</v>
          </cell>
          <cell r="J4360" t="str">
            <v>Coalition</v>
          </cell>
          <cell r="K4360" t="str">
            <v>54N1 - per DOP website</v>
          </cell>
          <cell r="L4360">
            <v>41456</v>
          </cell>
          <cell r="M4360">
            <v>20932</v>
          </cell>
          <cell r="N4360" t="b">
            <v>1</v>
          </cell>
          <cell r="O4360">
            <v>5096</v>
          </cell>
        </row>
        <row r="4361">
          <cell r="E4361" t="str">
            <v>54NMONTHLYKNON-REPRESENTED STATE EMPLOYEES</v>
          </cell>
          <cell r="F4361" t="str">
            <v>54N</v>
          </cell>
          <cell r="G4361" t="str">
            <v>Monthly</v>
          </cell>
          <cell r="H4361" t="str">
            <v>K</v>
          </cell>
          <cell r="I4361">
            <v>5096</v>
          </cell>
          <cell r="J4361" t="str">
            <v>Non-Represented State Employees</v>
          </cell>
          <cell r="K4361" t="str">
            <v>54N - per DOP website</v>
          </cell>
          <cell r="L4361">
            <v>41456</v>
          </cell>
          <cell r="M4361">
            <v>15136</v>
          </cell>
          <cell r="N4361" t="b">
            <v>1</v>
          </cell>
          <cell r="O4361">
            <v>5096</v>
          </cell>
        </row>
        <row r="4362">
          <cell r="E4362" t="str">
            <v>54NMONTHLYKSERVICE EMPLOYEES INTERNATIONAL UNION DISTRICT 1199 NW</v>
          </cell>
          <cell r="F4362" t="str">
            <v>54N</v>
          </cell>
          <cell r="G4362" t="str">
            <v>Monthly</v>
          </cell>
          <cell r="H4362" t="str">
            <v>K</v>
          </cell>
          <cell r="I4362">
            <v>5096</v>
          </cell>
          <cell r="J4362" t="str">
            <v>Service Employees International Union District 1199 NW</v>
          </cell>
          <cell r="K4362" t="str">
            <v>54N1 - per DOP website</v>
          </cell>
          <cell r="L4362">
            <v>41456</v>
          </cell>
          <cell r="M4362">
            <v>17068</v>
          </cell>
          <cell r="N4362" t="b">
            <v>1</v>
          </cell>
          <cell r="O4362">
            <v>5096</v>
          </cell>
        </row>
        <row r="4363">
          <cell r="E4363" t="str">
            <v>54NMONTHLYKTEAMSTERS LOCAL UNION NUMBER 117</v>
          </cell>
          <cell r="F4363" t="str">
            <v>54N</v>
          </cell>
          <cell r="G4363" t="str">
            <v>Monthly</v>
          </cell>
          <cell r="H4363" t="str">
            <v>K</v>
          </cell>
          <cell r="I4363">
            <v>5161</v>
          </cell>
          <cell r="J4363" t="str">
            <v>Teamsters Local Union Number 117</v>
          </cell>
          <cell r="K4363" t="str">
            <v>54N2 - per DOP website</v>
          </cell>
          <cell r="L4363">
            <v>41456</v>
          </cell>
          <cell r="M4363">
            <v>22864</v>
          </cell>
          <cell r="N4363" t="b">
            <v>1</v>
          </cell>
          <cell r="O4363">
            <v>5161</v>
          </cell>
        </row>
        <row r="4364">
          <cell r="E4364" t="str">
            <v>54NMONTHLYKWASHINGTON FEDERATION OF STATE EMPLOYEES</v>
          </cell>
          <cell r="F4364" t="str">
            <v>54N</v>
          </cell>
          <cell r="G4364" t="str">
            <v>Monthly</v>
          </cell>
          <cell r="H4364" t="str">
            <v>K</v>
          </cell>
          <cell r="I4364">
            <v>5096</v>
          </cell>
          <cell r="J4364" t="str">
            <v>Washington Federation of State Employees</v>
          </cell>
          <cell r="K4364" t="str">
            <v>54N1 - per DOP website</v>
          </cell>
          <cell r="L4364">
            <v>41456</v>
          </cell>
          <cell r="M4364">
            <v>19000</v>
          </cell>
          <cell r="N4364" t="b">
            <v>1</v>
          </cell>
          <cell r="O4364">
            <v>5096</v>
          </cell>
        </row>
        <row r="4365">
          <cell r="E4365" t="str">
            <v>54NMONTHLYLCOALITION</v>
          </cell>
          <cell r="F4365" t="str">
            <v>54N</v>
          </cell>
          <cell r="G4365" t="str">
            <v>Monthly</v>
          </cell>
          <cell r="H4365" t="str">
            <v>L</v>
          </cell>
          <cell r="I4365">
            <v>5221</v>
          </cell>
          <cell r="J4365" t="str">
            <v>Coalition</v>
          </cell>
          <cell r="K4365" t="str">
            <v>54N1 - per DOP website</v>
          </cell>
          <cell r="L4365">
            <v>41456</v>
          </cell>
          <cell r="M4365">
            <v>20933</v>
          </cell>
          <cell r="N4365" t="b">
            <v>1</v>
          </cell>
          <cell r="O4365">
            <v>5221</v>
          </cell>
        </row>
        <row r="4366">
          <cell r="E4366" t="str">
            <v>54NMONTHLYLNON-REPRESENTED STATE EMPLOYEES</v>
          </cell>
          <cell r="F4366" t="str">
            <v>54N</v>
          </cell>
          <cell r="G4366" t="str">
            <v>Monthly</v>
          </cell>
          <cell r="H4366" t="str">
            <v>L</v>
          </cell>
          <cell r="I4366">
            <v>5221</v>
          </cell>
          <cell r="J4366" t="str">
            <v>Non-Represented State Employees</v>
          </cell>
          <cell r="K4366" t="str">
            <v>54N - per DOP website</v>
          </cell>
          <cell r="L4366">
            <v>41456</v>
          </cell>
          <cell r="M4366">
            <v>15137</v>
          </cell>
          <cell r="N4366" t="b">
            <v>1</v>
          </cell>
          <cell r="O4366">
            <v>5221</v>
          </cell>
        </row>
        <row r="4367">
          <cell r="E4367" t="str">
            <v>54NMONTHLYLSERVICE EMPLOYEES INTERNATIONAL UNION DISTRICT 1199 NW</v>
          </cell>
          <cell r="F4367" t="str">
            <v>54N</v>
          </cell>
          <cell r="G4367" t="str">
            <v>Monthly</v>
          </cell>
          <cell r="H4367" t="str">
            <v>L</v>
          </cell>
          <cell r="I4367">
            <v>5221</v>
          </cell>
          <cell r="J4367" t="str">
            <v>Service Employees International Union District 1199 NW</v>
          </cell>
          <cell r="K4367" t="str">
            <v>54N1 - per DOP website</v>
          </cell>
          <cell r="L4367">
            <v>41456</v>
          </cell>
          <cell r="M4367">
            <v>17069</v>
          </cell>
          <cell r="N4367" t="b">
            <v>1</v>
          </cell>
          <cell r="O4367">
            <v>5221</v>
          </cell>
        </row>
        <row r="4368">
          <cell r="E4368" t="str">
            <v>54NMONTHLYLTEAMSTERS LOCAL UNION NUMBER 117</v>
          </cell>
          <cell r="F4368" t="str">
            <v>54N</v>
          </cell>
          <cell r="G4368" t="str">
            <v>Monthly</v>
          </cell>
          <cell r="H4368" t="str">
            <v>L</v>
          </cell>
          <cell r="I4368">
            <v>5289</v>
          </cell>
          <cell r="J4368" t="str">
            <v>Teamsters Local Union Number 117</v>
          </cell>
          <cell r="K4368" t="str">
            <v>54N2 - per DOP website</v>
          </cell>
          <cell r="L4368">
            <v>41456</v>
          </cell>
          <cell r="M4368">
            <v>22865</v>
          </cell>
          <cell r="N4368" t="b">
            <v>1</v>
          </cell>
          <cell r="O4368">
            <v>5289</v>
          </cell>
        </row>
        <row r="4369">
          <cell r="E4369" t="str">
            <v>54NMONTHLYLWASHINGTON FEDERATION OF STATE EMPLOYEES</v>
          </cell>
          <cell r="F4369" t="str">
            <v>54N</v>
          </cell>
          <cell r="G4369" t="str">
            <v>Monthly</v>
          </cell>
          <cell r="H4369" t="str">
            <v>L</v>
          </cell>
          <cell r="I4369">
            <v>5221</v>
          </cell>
          <cell r="J4369" t="str">
            <v>Washington Federation of State Employees</v>
          </cell>
          <cell r="K4369" t="str">
            <v>54N1 - per DOP website</v>
          </cell>
          <cell r="L4369">
            <v>41456</v>
          </cell>
          <cell r="M4369">
            <v>19001</v>
          </cell>
          <cell r="N4369" t="b">
            <v>1</v>
          </cell>
          <cell r="O4369">
            <v>5221</v>
          </cell>
        </row>
        <row r="4370">
          <cell r="E4370" t="str">
            <v>54NMONTHLYMCOALITION</v>
          </cell>
          <cell r="F4370" t="str">
            <v>54N</v>
          </cell>
          <cell r="G4370" t="str">
            <v>Monthly</v>
          </cell>
          <cell r="H4370" t="str">
            <v>M</v>
          </cell>
          <cell r="I4370">
            <v>5352</v>
          </cell>
          <cell r="J4370" t="str">
            <v>Coalition</v>
          </cell>
          <cell r="K4370" t="str">
            <v>54N1 - per DOP website</v>
          </cell>
          <cell r="L4370">
            <v>41456</v>
          </cell>
          <cell r="M4370">
            <v>20934</v>
          </cell>
          <cell r="N4370" t="b">
            <v>1</v>
          </cell>
          <cell r="O4370">
            <v>5352</v>
          </cell>
        </row>
        <row r="4371">
          <cell r="E4371" t="str">
            <v>54NMONTHLYMNON-REPRESENTED STATE EMPLOYEES</v>
          </cell>
          <cell r="F4371" t="str">
            <v>54N</v>
          </cell>
          <cell r="G4371" t="str">
            <v>Monthly</v>
          </cell>
          <cell r="H4371" t="str">
            <v>M</v>
          </cell>
          <cell r="I4371">
            <v>5352</v>
          </cell>
          <cell r="J4371" t="str">
            <v>Non-Represented State Employees</v>
          </cell>
          <cell r="K4371" t="str">
            <v>54N - per DOP website</v>
          </cell>
          <cell r="L4371">
            <v>41456</v>
          </cell>
          <cell r="M4371">
            <v>15138</v>
          </cell>
          <cell r="N4371" t="b">
            <v>1</v>
          </cell>
          <cell r="O4371">
            <v>5352</v>
          </cell>
        </row>
        <row r="4372">
          <cell r="E4372" t="str">
            <v>54NMONTHLYMSERVICE EMPLOYEES INTERNATIONAL UNION DISTRICT 1199 NW</v>
          </cell>
          <cell r="F4372" t="str">
            <v>54N</v>
          </cell>
          <cell r="G4372" t="str">
            <v>Monthly</v>
          </cell>
          <cell r="H4372" t="str">
            <v>M</v>
          </cell>
          <cell r="I4372">
            <v>5352</v>
          </cell>
          <cell r="J4372" t="str">
            <v>Service Employees International Union District 1199 NW</v>
          </cell>
          <cell r="K4372" t="str">
            <v>54N1 - per DOP website</v>
          </cell>
          <cell r="L4372">
            <v>41456</v>
          </cell>
          <cell r="M4372">
            <v>17070</v>
          </cell>
          <cell r="N4372" t="b">
            <v>1</v>
          </cell>
          <cell r="O4372">
            <v>5352</v>
          </cell>
        </row>
        <row r="4373">
          <cell r="E4373" t="str">
            <v>54NMONTHLYMTEAMSTERS LOCAL UNION NUMBER 117</v>
          </cell>
          <cell r="F4373" t="str">
            <v>54N</v>
          </cell>
          <cell r="G4373" t="str">
            <v>Monthly</v>
          </cell>
          <cell r="H4373" t="str">
            <v>M</v>
          </cell>
          <cell r="I4373">
            <v>5420</v>
          </cell>
          <cell r="J4373" t="str">
            <v>Teamsters Local Union Number 117</v>
          </cell>
          <cell r="K4373" t="str">
            <v>54N2 - per DOP website</v>
          </cell>
          <cell r="L4373">
            <v>41456</v>
          </cell>
          <cell r="M4373">
            <v>22866</v>
          </cell>
          <cell r="N4373" t="b">
            <v>1</v>
          </cell>
          <cell r="O4373">
            <v>5420</v>
          </cell>
        </row>
        <row r="4374">
          <cell r="E4374" t="str">
            <v>54NMONTHLYMWASHINGTON FEDERATION OF STATE EMPLOYEES</v>
          </cell>
          <cell r="F4374" t="str">
            <v>54N</v>
          </cell>
          <cell r="G4374" t="str">
            <v>Monthly</v>
          </cell>
          <cell r="H4374" t="str">
            <v>M</v>
          </cell>
          <cell r="I4374">
            <v>5352</v>
          </cell>
          <cell r="J4374" t="str">
            <v>Washington Federation of State Employees</v>
          </cell>
          <cell r="K4374" t="str">
            <v>54N1 - per DOP website</v>
          </cell>
          <cell r="L4374">
            <v>41456</v>
          </cell>
          <cell r="M4374">
            <v>19002</v>
          </cell>
          <cell r="N4374" t="b">
            <v>1</v>
          </cell>
          <cell r="O4374">
            <v>5352</v>
          </cell>
        </row>
        <row r="4375">
          <cell r="E4375" t="str">
            <v>54NMONTHLYNCOALITION</v>
          </cell>
          <cell r="F4375" t="str">
            <v>54N</v>
          </cell>
          <cell r="G4375" t="str">
            <v>Monthly</v>
          </cell>
          <cell r="H4375" t="str">
            <v>N</v>
          </cell>
          <cell r="I4375">
            <v>5487</v>
          </cell>
          <cell r="J4375" t="str">
            <v>Coalition</v>
          </cell>
          <cell r="K4375" t="str">
            <v>54N1 - per DOP website</v>
          </cell>
          <cell r="L4375">
            <v>41456</v>
          </cell>
          <cell r="M4375">
            <v>20935</v>
          </cell>
          <cell r="N4375" t="b">
            <v>1</v>
          </cell>
          <cell r="O4375">
            <v>5487</v>
          </cell>
        </row>
        <row r="4376">
          <cell r="E4376" t="str">
            <v>54NMONTHLYNNON-REPRESENTED STATE EMPLOYEES</v>
          </cell>
          <cell r="F4376" t="str">
            <v>54N</v>
          </cell>
          <cell r="G4376" t="str">
            <v>Monthly</v>
          </cell>
          <cell r="H4376" t="str">
            <v>N</v>
          </cell>
          <cell r="I4376">
            <v>5487</v>
          </cell>
          <cell r="J4376" t="str">
            <v>Non-Represented State Employees</v>
          </cell>
          <cell r="K4376" t="str">
            <v>54N - per DOP website</v>
          </cell>
          <cell r="L4376">
            <v>41456</v>
          </cell>
          <cell r="M4376">
            <v>15139</v>
          </cell>
          <cell r="N4376" t="b">
            <v>1</v>
          </cell>
          <cell r="O4376">
            <v>5487</v>
          </cell>
        </row>
        <row r="4377">
          <cell r="E4377" t="str">
            <v>54NMONTHLYNSERVICE EMPLOYEES INTERNATIONAL UNION DISTRICT 1199 NW</v>
          </cell>
          <cell r="F4377" t="str">
            <v>54N</v>
          </cell>
          <cell r="G4377" t="str">
            <v>Monthly</v>
          </cell>
          <cell r="H4377" t="str">
            <v>N</v>
          </cell>
          <cell r="I4377">
            <v>5487</v>
          </cell>
          <cell r="J4377" t="str">
            <v>Service Employees International Union District 1199 NW</v>
          </cell>
          <cell r="K4377" t="str">
            <v>54N1 - per DOP website</v>
          </cell>
          <cell r="L4377">
            <v>41456</v>
          </cell>
          <cell r="M4377">
            <v>17071</v>
          </cell>
          <cell r="N4377" t="b">
            <v>1</v>
          </cell>
          <cell r="O4377">
            <v>5487</v>
          </cell>
        </row>
        <row r="4378">
          <cell r="E4378" t="str">
            <v>54NMONTHLYNTEAMSTERS LOCAL UNION NUMBER 117</v>
          </cell>
          <cell r="F4378" t="str">
            <v>54N</v>
          </cell>
          <cell r="G4378" t="str">
            <v>Monthly</v>
          </cell>
          <cell r="H4378" t="str">
            <v>N</v>
          </cell>
          <cell r="I4378">
            <v>5557</v>
          </cell>
          <cell r="J4378" t="str">
            <v>Teamsters Local Union Number 117</v>
          </cell>
          <cell r="K4378" t="str">
            <v>54N2 - per DOP website</v>
          </cell>
          <cell r="L4378">
            <v>41456</v>
          </cell>
          <cell r="M4378">
            <v>22867</v>
          </cell>
          <cell r="N4378" t="b">
            <v>1</v>
          </cell>
          <cell r="O4378">
            <v>5557</v>
          </cell>
        </row>
        <row r="4379">
          <cell r="E4379" t="str">
            <v>54NMONTHLYNWASHINGTON FEDERATION OF STATE EMPLOYEES</v>
          </cell>
          <cell r="F4379" t="str">
            <v>54N</v>
          </cell>
          <cell r="G4379" t="str">
            <v>Monthly</v>
          </cell>
          <cell r="H4379" t="str">
            <v>N</v>
          </cell>
          <cell r="I4379">
            <v>5487</v>
          </cell>
          <cell r="J4379" t="str">
            <v>Washington Federation of State Employees</v>
          </cell>
          <cell r="K4379" t="str">
            <v>54N1 - per DOP website</v>
          </cell>
          <cell r="L4379">
            <v>41456</v>
          </cell>
          <cell r="M4379">
            <v>19003</v>
          </cell>
          <cell r="N4379" t="b">
            <v>1</v>
          </cell>
          <cell r="O4379">
            <v>5487</v>
          </cell>
        </row>
        <row r="4380">
          <cell r="E4380" t="str">
            <v>54NMONTHLYOCOALITION</v>
          </cell>
          <cell r="F4380" t="str">
            <v>54N</v>
          </cell>
          <cell r="G4380" t="str">
            <v>Monthly</v>
          </cell>
          <cell r="H4380" t="str">
            <v>O</v>
          </cell>
          <cell r="I4380">
            <v>5625</v>
          </cell>
          <cell r="J4380" t="str">
            <v>Coalition</v>
          </cell>
          <cell r="K4380" t="str">
            <v>54N1 - per DOP website</v>
          </cell>
          <cell r="L4380">
            <v>41456</v>
          </cell>
          <cell r="M4380">
            <v>20936</v>
          </cell>
          <cell r="N4380" t="b">
            <v>1</v>
          </cell>
          <cell r="O4380">
            <v>5625</v>
          </cell>
        </row>
        <row r="4381">
          <cell r="E4381" t="str">
            <v>54NMONTHLYONON-REPRESENTED STATE EMPLOYEES</v>
          </cell>
          <cell r="F4381" t="str">
            <v>54N</v>
          </cell>
          <cell r="G4381" t="str">
            <v>Monthly</v>
          </cell>
          <cell r="H4381" t="str">
            <v>O</v>
          </cell>
          <cell r="I4381">
            <v>5625</v>
          </cell>
          <cell r="J4381" t="str">
            <v>Non-Represented State Employees</v>
          </cell>
          <cell r="K4381" t="str">
            <v>54N - per DOP website</v>
          </cell>
          <cell r="L4381">
            <v>41456</v>
          </cell>
          <cell r="M4381">
            <v>15140</v>
          </cell>
          <cell r="N4381" t="b">
            <v>1</v>
          </cell>
          <cell r="O4381">
            <v>5625</v>
          </cell>
        </row>
        <row r="4382">
          <cell r="E4382" t="str">
            <v>54NMONTHLYOSERVICE EMPLOYEES INTERNATIONAL UNION DISTRICT 1199 NW</v>
          </cell>
          <cell r="F4382" t="str">
            <v>54N</v>
          </cell>
          <cell r="G4382" t="str">
            <v>Monthly</v>
          </cell>
          <cell r="H4382" t="str">
            <v>O</v>
          </cell>
          <cell r="I4382">
            <v>5625</v>
          </cell>
          <cell r="J4382" t="str">
            <v>Service Employees International Union District 1199 NW</v>
          </cell>
          <cell r="K4382" t="str">
            <v>54N1 - per DOP website</v>
          </cell>
          <cell r="L4382">
            <v>41456</v>
          </cell>
          <cell r="M4382">
            <v>17072</v>
          </cell>
          <cell r="N4382" t="b">
            <v>1</v>
          </cell>
          <cell r="O4382">
            <v>5625</v>
          </cell>
        </row>
        <row r="4383">
          <cell r="E4383" t="str">
            <v>54NMONTHLYOTEAMSTERS LOCAL UNION NUMBER 117</v>
          </cell>
          <cell r="F4383" t="str">
            <v>54N</v>
          </cell>
          <cell r="G4383" t="str">
            <v>Monthly</v>
          </cell>
          <cell r="H4383" t="str">
            <v>O</v>
          </cell>
          <cell r="I4383">
            <v>5698</v>
          </cell>
          <cell r="J4383" t="str">
            <v>Teamsters Local Union Number 117</v>
          </cell>
          <cell r="K4383" t="str">
            <v>54N2 - per DOP website</v>
          </cell>
          <cell r="L4383">
            <v>41456</v>
          </cell>
          <cell r="M4383">
            <v>22868</v>
          </cell>
          <cell r="N4383" t="b">
            <v>1</v>
          </cell>
          <cell r="O4383">
            <v>5698</v>
          </cell>
        </row>
        <row r="4384">
          <cell r="E4384" t="str">
            <v>54NMONTHLYOWASHINGTON FEDERATION OF STATE EMPLOYEES</v>
          </cell>
          <cell r="F4384" t="str">
            <v>54N</v>
          </cell>
          <cell r="G4384" t="str">
            <v>Monthly</v>
          </cell>
          <cell r="H4384" t="str">
            <v>O</v>
          </cell>
          <cell r="I4384">
            <v>5625</v>
          </cell>
          <cell r="J4384" t="str">
            <v>Washington Federation of State Employees</v>
          </cell>
          <cell r="K4384" t="str">
            <v>54N1 - per DOP website</v>
          </cell>
          <cell r="L4384">
            <v>41456</v>
          </cell>
          <cell r="M4384">
            <v>19004</v>
          </cell>
          <cell r="N4384" t="b">
            <v>1</v>
          </cell>
          <cell r="O4384">
            <v>5625</v>
          </cell>
        </row>
        <row r="4385">
          <cell r="E4385" t="str">
            <v>54NMONTHLYPCOALITION</v>
          </cell>
          <cell r="F4385" t="str">
            <v>54N</v>
          </cell>
          <cell r="G4385" t="str">
            <v>Monthly</v>
          </cell>
          <cell r="H4385" t="str">
            <v>P</v>
          </cell>
          <cell r="I4385">
            <v>5763</v>
          </cell>
          <cell r="J4385" t="str">
            <v>Coalition</v>
          </cell>
          <cell r="K4385" t="str">
            <v>54N1 - per DOP website</v>
          </cell>
          <cell r="L4385">
            <v>41456</v>
          </cell>
          <cell r="M4385">
            <v>20937</v>
          </cell>
          <cell r="N4385" t="b">
            <v>1</v>
          </cell>
          <cell r="O4385">
            <v>5763</v>
          </cell>
        </row>
        <row r="4386">
          <cell r="E4386" t="str">
            <v>54NMONTHLYPNON-REPRESENTED STATE EMPLOYEES</v>
          </cell>
          <cell r="F4386" t="str">
            <v>54N</v>
          </cell>
          <cell r="G4386" t="str">
            <v>Monthly</v>
          </cell>
          <cell r="H4386" t="str">
            <v>P</v>
          </cell>
          <cell r="I4386">
            <v>5763</v>
          </cell>
          <cell r="J4386" t="str">
            <v>Non-Represented State Employees</v>
          </cell>
          <cell r="K4386" t="str">
            <v>54N - per DOP website</v>
          </cell>
          <cell r="L4386">
            <v>41456</v>
          </cell>
          <cell r="M4386">
            <v>15141</v>
          </cell>
          <cell r="N4386" t="b">
            <v>1</v>
          </cell>
          <cell r="O4386">
            <v>5763</v>
          </cell>
        </row>
        <row r="4387">
          <cell r="E4387" t="str">
            <v>54NMONTHLYPSERVICE EMPLOYEES INTERNATIONAL UNION DISTRICT 1199 NW</v>
          </cell>
          <cell r="F4387" t="str">
            <v>54N</v>
          </cell>
          <cell r="G4387" t="str">
            <v>Monthly</v>
          </cell>
          <cell r="H4387" t="str">
            <v>P</v>
          </cell>
          <cell r="I4387">
            <v>5763</v>
          </cell>
          <cell r="J4387" t="str">
            <v>Service Employees International Union District 1199 NW</v>
          </cell>
          <cell r="K4387" t="str">
            <v>54N1 - per DOP website</v>
          </cell>
          <cell r="L4387">
            <v>41456</v>
          </cell>
          <cell r="M4387">
            <v>17073</v>
          </cell>
          <cell r="N4387" t="b">
            <v>1</v>
          </cell>
          <cell r="O4387">
            <v>5763</v>
          </cell>
        </row>
        <row r="4388">
          <cell r="E4388" t="str">
            <v>54NMONTHLYPTEAMSTERS LOCAL UNION NUMBER 117</v>
          </cell>
          <cell r="F4388" t="str">
            <v>54N</v>
          </cell>
          <cell r="G4388" t="str">
            <v>Monthly</v>
          </cell>
          <cell r="H4388" t="str">
            <v>P</v>
          </cell>
          <cell r="I4388">
            <v>5836</v>
          </cell>
          <cell r="J4388" t="str">
            <v>Teamsters Local Union Number 117</v>
          </cell>
          <cell r="K4388" t="str">
            <v>54N2 - per DOP website</v>
          </cell>
          <cell r="L4388">
            <v>41456</v>
          </cell>
          <cell r="M4388">
            <v>22869</v>
          </cell>
          <cell r="N4388" t="b">
            <v>1</v>
          </cell>
          <cell r="O4388">
            <v>5836</v>
          </cell>
        </row>
        <row r="4389">
          <cell r="E4389" t="str">
            <v>54NMONTHLYPWASHINGTON FEDERATION OF STATE EMPLOYEES</v>
          </cell>
          <cell r="F4389" t="str">
            <v>54N</v>
          </cell>
          <cell r="G4389" t="str">
            <v>Monthly</v>
          </cell>
          <cell r="H4389" t="str">
            <v>P</v>
          </cell>
          <cell r="I4389">
            <v>5763</v>
          </cell>
          <cell r="J4389" t="str">
            <v>Washington Federation of State Employees</v>
          </cell>
          <cell r="K4389" t="str">
            <v>54N1 - per DOP website</v>
          </cell>
          <cell r="L4389">
            <v>41456</v>
          </cell>
          <cell r="M4389">
            <v>19005</v>
          </cell>
          <cell r="N4389" t="b">
            <v>1</v>
          </cell>
          <cell r="O4389">
            <v>5763</v>
          </cell>
        </row>
        <row r="4390">
          <cell r="E4390" t="str">
            <v>54NMONTHLYQCOALITION</v>
          </cell>
          <cell r="F4390" t="str">
            <v>54N</v>
          </cell>
          <cell r="G4390" t="str">
            <v>Monthly</v>
          </cell>
          <cell r="H4390" t="str">
            <v>Q</v>
          </cell>
          <cell r="I4390">
            <v>5911</v>
          </cell>
          <cell r="J4390" t="str">
            <v>Coalition</v>
          </cell>
          <cell r="K4390" t="str">
            <v>54N1 - per DOP website</v>
          </cell>
          <cell r="L4390">
            <v>41456</v>
          </cell>
          <cell r="M4390">
            <v>20938</v>
          </cell>
          <cell r="N4390" t="b">
            <v>1</v>
          </cell>
          <cell r="O4390">
            <v>5911</v>
          </cell>
        </row>
        <row r="4391">
          <cell r="E4391" t="str">
            <v>54NMONTHLYQNON-REPRESENTED STATE EMPLOYEES</v>
          </cell>
          <cell r="F4391" t="str">
            <v>54N</v>
          </cell>
          <cell r="G4391" t="str">
            <v>Monthly</v>
          </cell>
          <cell r="H4391" t="str">
            <v>Q</v>
          </cell>
          <cell r="I4391">
            <v>5911</v>
          </cell>
          <cell r="J4391" t="str">
            <v>Non-Represented State Employees</v>
          </cell>
          <cell r="K4391" t="str">
            <v>54N - per DOP website</v>
          </cell>
          <cell r="L4391">
            <v>41456</v>
          </cell>
          <cell r="M4391">
            <v>15142</v>
          </cell>
          <cell r="N4391" t="b">
            <v>1</v>
          </cell>
          <cell r="O4391">
            <v>5911</v>
          </cell>
        </row>
        <row r="4392">
          <cell r="E4392" t="str">
            <v>54NMONTHLYQSERVICE EMPLOYEES INTERNATIONAL UNION DISTRICT 1199 NW</v>
          </cell>
          <cell r="F4392" t="str">
            <v>54N</v>
          </cell>
          <cell r="G4392" t="str">
            <v>Monthly</v>
          </cell>
          <cell r="H4392" t="str">
            <v>Q</v>
          </cell>
          <cell r="I4392">
            <v>5911</v>
          </cell>
          <cell r="J4392" t="str">
            <v>Service Employees International Union District 1199 NW</v>
          </cell>
          <cell r="K4392" t="str">
            <v>54N1 - per DOP website</v>
          </cell>
          <cell r="L4392">
            <v>41456</v>
          </cell>
          <cell r="M4392">
            <v>17074</v>
          </cell>
          <cell r="N4392" t="b">
            <v>1</v>
          </cell>
          <cell r="O4392">
            <v>5911</v>
          </cell>
        </row>
        <row r="4393">
          <cell r="E4393" t="str">
            <v>54NMONTHLYQTEAMSTERS LOCAL UNION NUMBER 117</v>
          </cell>
          <cell r="F4393" t="str">
            <v>54N</v>
          </cell>
          <cell r="G4393" t="str">
            <v>Monthly</v>
          </cell>
          <cell r="H4393" t="str">
            <v>Q</v>
          </cell>
          <cell r="I4393">
            <v>5986</v>
          </cell>
          <cell r="J4393" t="str">
            <v>Teamsters Local Union Number 117</v>
          </cell>
          <cell r="K4393" t="str">
            <v>54N2 - per DOP website</v>
          </cell>
          <cell r="L4393">
            <v>41456</v>
          </cell>
          <cell r="M4393">
            <v>22870</v>
          </cell>
          <cell r="N4393" t="b">
            <v>1</v>
          </cell>
          <cell r="O4393">
            <v>5986</v>
          </cell>
        </row>
        <row r="4394">
          <cell r="E4394" t="str">
            <v>54NMONTHLYQWASHINGTON FEDERATION OF STATE EMPLOYEES</v>
          </cell>
          <cell r="F4394" t="str">
            <v>54N</v>
          </cell>
          <cell r="G4394" t="str">
            <v>Monthly</v>
          </cell>
          <cell r="H4394" t="str">
            <v>Q</v>
          </cell>
          <cell r="I4394">
            <v>5911</v>
          </cell>
          <cell r="J4394" t="str">
            <v>Washington Federation of State Employees</v>
          </cell>
          <cell r="K4394" t="str">
            <v>54N1 - per DOP website</v>
          </cell>
          <cell r="L4394">
            <v>41456</v>
          </cell>
          <cell r="M4394">
            <v>19006</v>
          </cell>
          <cell r="N4394" t="b">
            <v>1</v>
          </cell>
          <cell r="O4394">
            <v>5911</v>
          </cell>
        </row>
        <row r="4395">
          <cell r="E4395" t="str">
            <v>54NMONTHLYRCOALITION</v>
          </cell>
          <cell r="F4395" t="str">
            <v>54N</v>
          </cell>
          <cell r="G4395" t="str">
            <v>Monthly</v>
          </cell>
          <cell r="H4395" t="str">
            <v>R</v>
          </cell>
          <cell r="I4395">
            <v>6057</v>
          </cell>
          <cell r="J4395" t="str">
            <v>Coalition</v>
          </cell>
          <cell r="K4395" t="str">
            <v>54N1 - per DOP website</v>
          </cell>
          <cell r="L4395">
            <v>41456</v>
          </cell>
          <cell r="M4395">
            <v>20939</v>
          </cell>
          <cell r="N4395" t="b">
            <v>1</v>
          </cell>
          <cell r="O4395">
            <v>6057</v>
          </cell>
        </row>
        <row r="4396">
          <cell r="E4396" t="str">
            <v>54NMONTHLYRNON-REPRESENTED STATE EMPLOYEES</v>
          </cell>
          <cell r="F4396" t="str">
            <v>54N</v>
          </cell>
          <cell r="G4396" t="str">
            <v>Monthly</v>
          </cell>
          <cell r="H4396" t="str">
            <v>R</v>
          </cell>
          <cell r="I4396">
            <v>6057</v>
          </cell>
          <cell r="J4396" t="str">
            <v>Non-Represented State Employees</v>
          </cell>
          <cell r="K4396" t="str">
            <v>54N - per DOP website</v>
          </cell>
          <cell r="L4396">
            <v>41456</v>
          </cell>
          <cell r="M4396">
            <v>15143</v>
          </cell>
          <cell r="N4396" t="b">
            <v>1</v>
          </cell>
          <cell r="O4396">
            <v>6057</v>
          </cell>
        </row>
        <row r="4397">
          <cell r="E4397" t="str">
            <v>54NMONTHLYRSERVICE EMPLOYEES INTERNATIONAL UNION DISTRICT 1199 NW</v>
          </cell>
          <cell r="F4397" t="str">
            <v>54N</v>
          </cell>
          <cell r="G4397" t="str">
            <v>Monthly</v>
          </cell>
          <cell r="H4397" t="str">
            <v>R</v>
          </cell>
          <cell r="I4397">
            <v>6057</v>
          </cell>
          <cell r="J4397" t="str">
            <v>Service Employees International Union District 1199 NW</v>
          </cell>
          <cell r="K4397" t="str">
            <v>54N1 - per DOP website</v>
          </cell>
          <cell r="L4397">
            <v>41456</v>
          </cell>
          <cell r="M4397">
            <v>17075</v>
          </cell>
          <cell r="N4397" t="b">
            <v>1</v>
          </cell>
          <cell r="O4397">
            <v>6057</v>
          </cell>
        </row>
        <row r="4398">
          <cell r="E4398" t="str">
            <v>54NMONTHLYRTEAMSTERS LOCAL UNION NUMBER 117</v>
          </cell>
          <cell r="F4398" t="str">
            <v>54N</v>
          </cell>
          <cell r="G4398" t="str">
            <v>Monthly</v>
          </cell>
          <cell r="H4398" t="str">
            <v>R</v>
          </cell>
          <cell r="I4398">
            <v>6133</v>
          </cell>
          <cell r="J4398" t="str">
            <v>Teamsters Local Union Number 117</v>
          </cell>
          <cell r="K4398" t="str">
            <v>54N2 - per DOP website</v>
          </cell>
          <cell r="L4398">
            <v>41456</v>
          </cell>
          <cell r="M4398">
            <v>22871</v>
          </cell>
          <cell r="N4398" t="b">
            <v>1</v>
          </cell>
          <cell r="O4398">
            <v>6133</v>
          </cell>
        </row>
        <row r="4399">
          <cell r="E4399" t="str">
            <v>54NMONTHLYRWASHINGTON FEDERATION OF STATE EMPLOYEES</v>
          </cell>
          <cell r="F4399" t="str">
            <v>54N</v>
          </cell>
          <cell r="G4399" t="str">
            <v>Monthly</v>
          </cell>
          <cell r="H4399" t="str">
            <v>R</v>
          </cell>
          <cell r="I4399">
            <v>6057</v>
          </cell>
          <cell r="J4399" t="str">
            <v>Washington Federation of State Employees</v>
          </cell>
          <cell r="K4399" t="str">
            <v>54N1 - per DOP website</v>
          </cell>
          <cell r="L4399">
            <v>41456</v>
          </cell>
          <cell r="M4399">
            <v>19007</v>
          </cell>
          <cell r="N4399" t="b">
            <v>1</v>
          </cell>
          <cell r="O4399">
            <v>6057</v>
          </cell>
        </row>
        <row r="4400">
          <cell r="E4400" t="str">
            <v>54NMONTHLYSCOALITION</v>
          </cell>
          <cell r="F4400" t="str">
            <v>54N</v>
          </cell>
          <cell r="G4400" t="str">
            <v>Monthly</v>
          </cell>
          <cell r="H4400" t="str">
            <v>S</v>
          </cell>
          <cell r="I4400">
            <v>6208</v>
          </cell>
          <cell r="J4400" t="str">
            <v>Coalition</v>
          </cell>
          <cell r="K4400" t="str">
            <v>54N1 - per DOP website</v>
          </cell>
          <cell r="L4400">
            <v>41456</v>
          </cell>
          <cell r="M4400">
            <v>20940</v>
          </cell>
          <cell r="N4400" t="b">
            <v>1</v>
          </cell>
          <cell r="O4400">
            <v>6208</v>
          </cell>
        </row>
        <row r="4401">
          <cell r="E4401" t="str">
            <v>54NMONTHLYSNON-REPRESENTED STATE EMPLOYEES</v>
          </cell>
          <cell r="F4401" t="str">
            <v>54N</v>
          </cell>
          <cell r="G4401" t="str">
            <v>Monthly</v>
          </cell>
          <cell r="H4401" t="str">
            <v>S</v>
          </cell>
          <cell r="I4401">
            <v>6208</v>
          </cell>
          <cell r="J4401" t="str">
            <v>Non-Represented State Employees</v>
          </cell>
          <cell r="K4401" t="str">
            <v>54N - per DOP website</v>
          </cell>
          <cell r="L4401">
            <v>41456</v>
          </cell>
          <cell r="M4401">
            <v>15144</v>
          </cell>
          <cell r="N4401" t="b">
            <v>1</v>
          </cell>
          <cell r="O4401">
            <v>6208</v>
          </cell>
        </row>
        <row r="4402">
          <cell r="E4402" t="str">
            <v>54NMONTHLYSSERVICE EMPLOYEES INTERNATIONAL UNION DISTRICT 1199 NW</v>
          </cell>
          <cell r="F4402" t="str">
            <v>54N</v>
          </cell>
          <cell r="G4402" t="str">
            <v>Monthly</v>
          </cell>
          <cell r="H4402" t="str">
            <v>S</v>
          </cell>
          <cell r="I4402">
            <v>6208</v>
          </cell>
          <cell r="J4402" t="str">
            <v>Service Employees International Union District 1199 NW</v>
          </cell>
          <cell r="K4402" t="str">
            <v>54N1 - per DOP website</v>
          </cell>
          <cell r="L4402">
            <v>41456</v>
          </cell>
          <cell r="M4402">
            <v>17076</v>
          </cell>
          <cell r="N4402" t="b">
            <v>1</v>
          </cell>
          <cell r="O4402">
            <v>6208</v>
          </cell>
        </row>
        <row r="4403">
          <cell r="E4403" t="str">
            <v>54NMONTHLYSTEAMSTERS LOCAL UNION NUMBER 117</v>
          </cell>
          <cell r="F4403" t="str">
            <v>54N</v>
          </cell>
          <cell r="G4403" t="str">
            <v>Monthly</v>
          </cell>
          <cell r="H4403" t="str">
            <v>S</v>
          </cell>
          <cell r="I4403">
            <v>6286</v>
          </cell>
          <cell r="J4403" t="str">
            <v>Teamsters Local Union Number 117</v>
          </cell>
          <cell r="K4403" t="str">
            <v>54N2 - per DOP website</v>
          </cell>
          <cell r="L4403">
            <v>41456</v>
          </cell>
          <cell r="M4403">
            <v>22872</v>
          </cell>
          <cell r="N4403" t="b">
            <v>1</v>
          </cell>
          <cell r="O4403">
            <v>6286</v>
          </cell>
        </row>
        <row r="4404">
          <cell r="E4404" t="str">
            <v>54NMONTHLYSWASHINGTON FEDERATION OF STATE EMPLOYEES</v>
          </cell>
          <cell r="F4404" t="str">
            <v>54N</v>
          </cell>
          <cell r="G4404" t="str">
            <v>Monthly</v>
          </cell>
          <cell r="H4404" t="str">
            <v>S</v>
          </cell>
          <cell r="I4404">
            <v>6208</v>
          </cell>
          <cell r="J4404" t="str">
            <v>Washington Federation of State Employees</v>
          </cell>
          <cell r="K4404" t="str">
            <v>54N1 - per DOP website</v>
          </cell>
          <cell r="L4404">
            <v>41456</v>
          </cell>
          <cell r="M4404">
            <v>19008</v>
          </cell>
          <cell r="N4404" t="b">
            <v>1</v>
          </cell>
          <cell r="O4404">
            <v>6208</v>
          </cell>
        </row>
        <row r="4405">
          <cell r="E4405" t="str">
            <v>54NMONTHLYTCOALITION</v>
          </cell>
          <cell r="F4405" t="str">
            <v>54N</v>
          </cell>
          <cell r="G4405" t="str">
            <v>Monthly</v>
          </cell>
          <cell r="H4405" t="str">
            <v>T</v>
          </cell>
          <cell r="I4405">
            <v>6366</v>
          </cell>
          <cell r="J4405" t="str">
            <v>Coalition</v>
          </cell>
          <cell r="K4405" t="str">
            <v>54N1 - per DOP website</v>
          </cell>
          <cell r="L4405">
            <v>41456</v>
          </cell>
          <cell r="M4405">
            <v>20941</v>
          </cell>
          <cell r="N4405" t="b">
            <v>1</v>
          </cell>
          <cell r="O4405">
            <v>6366</v>
          </cell>
        </row>
        <row r="4406">
          <cell r="E4406" t="str">
            <v>54NMONTHLYTNON-REPRESENTED STATE EMPLOYEES</v>
          </cell>
          <cell r="F4406" t="str">
            <v>54N</v>
          </cell>
          <cell r="G4406" t="str">
            <v>Monthly</v>
          </cell>
          <cell r="H4406" t="str">
            <v>T</v>
          </cell>
          <cell r="I4406">
            <v>6366</v>
          </cell>
          <cell r="J4406" t="str">
            <v>Non-Represented State Employees</v>
          </cell>
          <cell r="K4406" t="str">
            <v>54N - per DOP website</v>
          </cell>
          <cell r="L4406">
            <v>41456</v>
          </cell>
          <cell r="M4406">
            <v>15145</v>
          </cell>
          <cell r="N4406" t="b">
            <v>1</v>
          </cell>
          <cell r="O4406">
            <v>6366</v>
          </cell>
        </row>
        <row r="4407">
          <cell r="E4407" t="str">
            <v>54NMONTHLYTSERVICE EMPLOYEES INTERNATIONAL UNION DISTRICT 1199 NW</v>
          </cell>
          <cell r="F4407" t="str">
            <v>54N</v>
          </cell>
          <cell r="G4407" t="str">
            <v>Monthly</v>
          </cell>
          <cell r="H4407" t="str">
            <v>T</v>
          </cell>
          <cell r="I4407">
            <v>6366</v>
          </cell>
          <cell r="J4407" t="str">
            <v>Service Employees International Union District 1199 NW</v>
          </cell>
          <cell r="K4407" t="str">
            <v>54N1 - per DOP website</v>
          </cell>
          <cell r="L4407">
            <v>41456</v>
          </cell>
          <cell r="M4407">
            <v>17077</v>
          </cell>
          <cell r="N4407" t="b">
            <v>1</v>
          </cell>
          <cell r="O4407">
            <v>6366</v>
          </cell>
        </row>
        <row r="4408">
          <cell r="E4408" t="str">
            <v>54NMONTHLYTTEAMSTERS LOCAL UNION NUMBER 117</v>
          </cell>
          <cell r="F4408" t="str">
            <v>54N</v>
          </cell>
          <cell r="G4408" t="str">
            <v>Monthly</v>
          </cell>
          <cell r="H4408" t="str">
            <v>T</v>
          </cell>
          <cell r="I4408">
            <v>6447</v>
          </cell>
          <cell r="J4408" t="str">
            <v>Teamsters Local Union Number 117</v>
          </cell>
          <cell r="K4408" t="str">
            <v>54N2 - per DOP website</v>
          </cell>
          <cell r="L4408">
            <v>41456</v>
          </cell>
          <cell r="M4408">
            <v>22873</v>
          </cell>
          <cell r="N4408" t="b">
            <v>1</v>
          </cell>
          <cell r="O4408">
            <v>6447</v>
          </cell>
        </row>
        <row r="4409">
          <cell r="E4409" t="str">
            <v>54NMONTHLYTWASHINGTON FEDERATION OF STATE EMPLOYEES</v>
          </cell>
          <cell r="F4409" t="str">
            <v>54N</v>
          </cell>
          <cell r="G4409" t="str">
            <v>Monthly</v>
          </cell>
          <cell r="H4409" t="str">
            <v>T</v>
          </cell>
          <cell r="I4409">
            <v>6366</v>
          </cell>
          <cell r="J4409" t="str">
            <v>Washington Federation of State Employees</v>
          </cell>
          <cell r="K4409" t="str">
            <v>54N1 - per DOP website</v>
          </cell>
          <cell r="L4409">
            <v>41456</v>
          </cell>
          <cell r="M4409">
            <v>19009</v>
          </cell>
          <cell r="N4409" t="b">
            <v>1</v>
          </cell>
          <cell r="O4409">
            <v>6366</v>
          </cell>
        </row>
        <row r="4410">
          <cell r="E4410" t="str">
            <v>54NMONTHLYUCOALITION</v>
          </cell>
          <cell r="F4410" t="str">
            <v>54N</v>
          </cell>
          <cell r="G4410" t="str">
            <v>Monthly</v>
          </cell>
          <cell r="H4410" t="str">
            <v>U</v>
          </cell>
          <cell r="I4410">
            <v>6521</v>
          </cell>
          <cell r="J4410" t="str">
            <v>Coalition</v>
          </cell>
          <cell r="K4410" t="str">
            <v>54N1 - per DOP website</v>
          </cell>
          <cell r="L4410">
            <v>41456</v>
          </cell>
          <cell r="M4410">
            <v>20942</v>
          </cell>
          <cell r="N4410" t="b">
            <v>1</v>
          </cell>
          <cell r="O4410">
            <v>6521</v>
          </cell>
        </row>
        <row r="4411">
          <cell r="E4411" t="str">
            <v>54NMONTHLYUNON-REPRESENTED STATE EMPLOYEES</v>
          </cell>
          <cell r="F4411" t="str">
            <v>54N</v>
          </cell>
          <cell r="G4411" t="str">
            <v>Monthly</v>
          </cell>
          <cell r="H4411" t="str">
            <v>U</v>
          </cell>
          <cell r="I4411">
            <v>6521</v>
          </cell>
          <cell r="J4411" t="str">
            <v>Non-Represented State Employees</v>
          </cell>
          <cell r="K4411" t="str">
            <v>54N - per DOP website</v>
          </cell>
          <cell r="L4411">
            <v>41456</v>
          </cell>
          <cell r="M4411">
            <v>15146</v>
          </cell>
          <cell r="N4411" t="b">
            <v>1</v>
          </cell>
          <cell r="O4411">
            <v>6521</v>
          </cell>
        </row>
        <row r="4412">
          <cell r="E4412" t="str">
            <v>54NMONTHLYUSERVICE EMPLOYEES INTERNATIONAL UNION DISTRICT 1199 NW</v>
          </cell>
          <cell r="F4412" t="str">
            <v>54N</v>
          </cell>
          <cell r="G4412" t="str">
            <v>Monthly</v>
          </cell>
          <cell r="H4412" t="str">
            <v>U</v>
          </cell>
          <cell r="I4412">
            <v>6521</v>
          </cell>
          <cell r="J4412" t="str">
            <v>Service Employees International Union District 1199 NW</v>
          </cell>
          <cell r="K4412" t="str">
            <v>54N1 - per DOP website</v>
          </cell>
          <cell r="L4412">
            <v>41456</v>
          </cell>
          <cell r="M4412">
            <v>17078</v>
          </cell>
          <cell r="N4412" t="b">
            <v>1</v>
          </cell>
          <cell r="O4412">
            <v>6521</v>
          </cell>
        </row>
        <row r="4413">
          <cell r="E4413" t="str">
            <v>54NMONTHLYUTEAMSTERS LOCAL UNION NUMBER 117</v>
          </cell>
          <cell r="F4413" t="str">
            <v>54N</v>
          </cell>
          <cell r="G4413" t="str">
            <v>Monthly</v>
          </cell>
          <cell r="H4413" t="str">
            <v>U</v>
          </cell>
          <cell r="I4413">
            <v>6605</v>
          </cell>
          <cell r="J4413" t="str">
            <v>Teamsters Local Union Number 117</v>
          </cell>
          <cell r="K4413" t="str">
            <v>54N2 - per DOP website</v>
          </cell>
          <cell r="L4413">
            <v>41456</v>
          </cell>
          <cell r="M4413">
            <v>22874</v>
          </cell>
          <cell r="N4413" t="b">
            <v>1</v>
          </cell>
          <cell r="O4413">
            <v>6605</v>
          </cell>
        </row>
        <row r="4414">
          <cell r="E4414" t="str">
            <v>54NMONTHLYUWASHINGTON FEDERATION OF STATE EMPLOYEES</v>
          </cell>
          <cell r="F4414" t="str">
            <v>54N</v>
          </cell>
          <cell r="G4414" t="str">
            <v>Monthly</v>
          </cell>
          <cell r="H4414" t="str">
            <v>U</v>
          </cell>
          <cell r="I4414">
            <v>6521</v>
          </cell>
          <cell r="J4414" t="str">
            <v>Washington Federation of State Employees</v>
          </cell>
          <cell r="K4414" t="str">
            <v>54N1 - per DOP website</v>
          </cell>
          <cell r="L4414">
            <v>41456</v>
          </cell>
          <cell r="M4414">
            <v>19010</v>
          </cell>
          <cell r="N4414" t="b">
            <v>1</v>
          </cell>
          <cell r="O4414">
            <v>6521</v>
          </cell>
        </row>
        <row r="4415">
          <cell r="E4415" t="str">
            <v>55GMONTHLYGNON-REPRESENTED STATE EMPLOYEES</v>
          </cell>
          <cell r="F4415" t="str">
            <v>55G</v>
          </cell>
          <cell r="G4415" t="str">
            <v>Monthly</v>
          </cell>
          <cell r="H4415" t="str">
            <v>G</v>
          </cell>
          <cell r="I4415">
            <v>4429</v>
          </cell>
          <cell r="J4415" t="str">
            <v>Non-Represented State Employees</v>
          </cell>
          <cell r="K4415" t="str">
            <v>per DOP website</v>
          </cell>
          <cell r="L4415">
            <v>41456</v>
          </cell>
          <cell r="M4415">
            <v>14316</v>
          </cell>
          <cell r="N4415" t="b">
            <v>1</v>
          </cell>
          <cell r="O4415">
            <v>4429</v>
          </cell>
        </row>
        <row r="4416">
          <cell r="E4416" t="str">
            <v>55GMONTHLYHNON-REPRESENTED STATE EMPLOYEES</v>
          </cell>
          <cell r="F4416" t="str">
            <v>55G</v>
          </cell>
          <cell r="G4416" t="str">
            <v>Monthly</v>
          </cell>
          <cell r="H4416" t="str">
            <v>H</v>
          </cell>
          <cell r="I4416">
            <v>4542</v>
          </cell>
          <cell r="J4416" t="str">
            <v>Non-Represented State Employees</v>
          </cell>
          <cell r="K4416" t="str">
            <v>per DOP website</v>
          </cell>
          <cell r="L4416">
            <v>41456</v>
          </cell>
          <cell r="M4416">
            <v>14317</v>
          </cell>
          <cell r="N4416" t="b">
            <v>1</v>
          </cell>
          <cell r="O4416">
            <v>4542</v>
          </cell>
        </row>
        <row r="4417">
          <cell r="E4417" t="str">
            <v>55GMONTHLYINON-REPRESENTED STATE EMPLOYEES</v>
          </cell>
          <cell r="F4417" t="str">
            <v>55G</v>
          </cell>
          <cell r="G4417" t="str">
            <v>Monthly</v>
          </cell>
          <cell r="H4417" t="str">
            <v>I</v>
          </cell>
          <cell r="I4417">
            <v>4653</v>
          </cell>
          <cell r="J4417" t="str">
            <v>Non-Represented State Employees</v>
          </cell>
          <cell r="K4417" t="str">
            <v>per DOP website</v>
          </cell>
          <cell r="L4417">
            <v>41456</v>
          </cell>
          <cell r="M4417">
            <v>14318</v>
          </cell>
          <cell r="N4417" t="b">
            <v>1</v>
          </cell>
          <cell r="O4417">
            <v>4653</v>
          </cell>
        </row>
        <row r="4418">
          <cell r="E4418" t="str">
            <v>55GMONTHLYJNON-REPRESENTED STATE EMPLOYEES</v>
          </cell>
          <cell r="F4418" t="str">
            <v>55G</v>
          </cell>
          <cell r="G4418" t="str">
            <v>Monthly</v>
          </cell>
          <cell r="H4418" t="str">
            <v>J</v>
          </cell>
          <cell r="I4418">
            <v>4770</v>
          </cell>
          <cell r="J4418" t="str">
            <v>Non-Represented State Employees</v>
          </cell>
          <cell r="K4418" t="str">
            <v>per DOP website</v>
          </cell>
          <cell r="L4418">
            <v>41456</v>
          </cell>
          <cell r="M4418">
            <v>14319</v>
          </cell>
          <cell r="N4418" t="b">
            <v>1</v>
          </cell>
          <cell r="O4418">
            <v>4770</v>
          </cell>
        </row>
        <row r="4419">
          <cell r="E4419" t="str">
            <v>55GMONTHLYKNON-REPRESENTED STATE EMPLOYEES</v>
          </cell>
          <cell r="F4419" t="str">
            <v>55G</v>
          </cell>
          <cell r="G4419" t="str">
            <v>Monthly</v>
          </cell>
          <cell r="H4419" t="str">
            <v>K</v>
          </cell>
          <cell r="I4419">
            <v>4888</v>
          </cell>
          <cell r="J4419" t="str">
            <v>Non-Represented State Employees</v>
          </cell>
          <cell r="K4419" t="str">
            <v>per DOP website</v>
          </cell>
          <cell r="L4419">
            <v>41456</v>
          </cell>
          <cell r="M4419">
            <v>14320</v>
          </cell>
          <cell r="N4419" t="b">
            <v>1</v>
          </cell>
          <cell r="O4419">
            <v>4888</v>
          </cell>
        </row>
        <row r="4420">
          <cell r="E4420" t="str">
            <v>55GMONTHLYLNON-REPRESENTED STATE EMPLOYEES</v>
          </cell>
          <cell r="F4420" t="str">
            <v>55G</v>
          </cell>
          <cell r="G4420" t="str">
            <v>Monthly</v>
          </cell>
          <cell r="H4420" t="str">
            <v>L</v>
          </cell>
          <cell r="I4420">
            <v>5010</v>
          </cell>
          <cell r="J4420" t="str">
            <v>Non-Represented State Employees</v>
          </cell>
          <cell r="K4420" t="str">
            <v>per DOP website</v>
          </cell>
          <cell r="L4420">
            <v>41456</v>
          </cell>
          <cell r="M4420">
            <v>14321</v>
          </cell>
          <cell r="N4420" t="b">
            <v>1</v>
          </cell>
          <cell r="O4420">
            <v>5010</v>
          </cell>
        </row>
        <row r="4421">
          <cell r="E4421" t="str">
            <v>55GMONTHLYMNON-REPRESENTED STATE EMPLOYEES</v>
          </cell>
          <cell r="F4421" t="str">
            <v>55G</v>
          </cell>
          <cell r="G4421" t="str">
            <v>Monthly</v>
          </cell>
          <cell r="H4421" t="str">
            <v>M</v>
          </cell>
          <cell r="I4421">
            <v>5136</v>
          </cell>
          <cell r="J4421" t="str">
            <v>Non-Represented State Employees</v>
          </cell>
          <cell r="K4421" t="str">
            <v>per DOP website</v>
          </cell>
          <cell r="L4421">
            <v>41456</v>
          </cell>
          <cell r="M4421">
            <v>14321</v>
          </cell>
          <cell r="N4421" t="b">
            <v>1</v>
          </cell>
          <cell r="O4421">
            <v>5136</v>
          </cell>
        </row>
        <row r="4422">
          <cell r="E4422" t="str">
            <v>55MONTHLYACOALITION</v>
          </cell>
          <cell r="F4422" t="str">
            <v>55</v>
          </cell>
          <cell r="G4422" t="str">
            <v>Monthly</v>
          </cell>
          <cell r="H4422" t="str">
            <v>A</v>
          </cell>
          <cell r="I4422">
            <v>3819</v>
          </cell>
          <cell r="J4422" t="str">
            <v>Coalition</v>
          </cell>
          <cell r="K4422" t="str">
            <v>per DOP website</v>
          </cell>
          <cell r="L4422">
            <v>41456</v>
          </cell>
          <cell r="M4422">
            <v>42918</v>
          </cell>
          <cell r="N4422" t="b">
            <v>0</v>
          </cell>
          <cell r="O4422">
            <v>3819</v>
          </cell>
        </row>
        <row r="4423">
          <cell r="E4423" t="str">
            <v>55MONTHLYANON-REPRESENTED STATE EMPLOYEES</v>
          </cell>
          <cell r="F4423" t="str">
            <v>55</v>
          </cell>
          <cell r="G4423" t="str">
            <v>Monthly</v>
          </cell>
          <cell r="H4423" t="str">
            <v>A</v>
          </cell>
          <cell r="I4423">
            <v>3819</v>
          </cell>
          <cell r="J4423" t="str">
            <v>Non-Represented State Employees</v>
          </cell>
          <cell r="K4423" t="str">
            <v>per DOP website</v>
          </cell>
          <cell r="L4423">
            <v>41456</v>
          </cell>
          <cell r="M4423">
            <v>11938</v>
          </cell>
          <cell r="N4423" t="b">
            <v>0</v>
          </cell>
          <cell r="O4423">
            <v>3819</v>
          </cell>
        </row>
        <row r="4424">
          <cell r="E4424" t="str">
            <v>55MONTHLYATEAMSTERS LOCAL UNION NUMBER 117</v>
          </cell>
          <cell r="F4424" t="str">
            <v>55</v>
          </cell>
          <cell r="G4424" t="str">
            <v>Monthly</v>
          </cell>
          <cell r="H4424" t="str">
            <v>A</v>
          </cell>
          <cell r="I4424">
            <v>3869</v>
          </cell>
          <cell r="J4424" t="str">
            <v>Teamsters Local Union Number 117</v>
          </cell>
          <cell r="K4424" t="str">
            <v>per Noli Benitez 201307</v>
          </cell>
          <cell r="L4424">
            <v>41456</v>
          </cell>
          <cell r="M4424">
            <v>11938</v>
          </cell>
          <cell r="N4424" t="b">
            <v>0</v>
          </cell>
          <cell r="O4424">
            <v>3869</v>
          </cell>
        </row>
        <row r="4425">
          <cell r="E4425" t="str">
            <v>55MONTHLYAWASHINGTON FEDERATION OF STATE EMPLOYEES</v>
          </cell>
          <cell r="F4425" t="str">
            <v>55</v>
          </cell>
          <cell r="G4425" t="str">
            <v>Monthly</v>
          </cell>
          <cell r="H4425" t="str">
            <v>A</v>
          </cell>
          <cell r="I4425">
            <v>3819</v>
          </cell>
          <cell r="J4425" t="str">
            <v>Washington Federation of State Employees</v>
          </cell>
          <cell r="K4425" t="str">
            <v>per DOP website</v>
          </cell>
          <cell r="L4425">
            <v>41456</v>
          </cell>
          <cell r="M4425">
            <v>25862</v>
          </cell>
          <cell r="N4425" t="b">
            <v>0</v>
          </cell>
          <cell r="O4425">
            <v>3819</v>
          </cell>
        </row>
        <row r="4426">
          <cell r="E4426" t="str">
            <v>55MONTHLYAWASHINGTON PUBLIC EMPLOYEES ASSOCIATION</v>
          </cell>
          <cell r="F4426" t="str">
            <v>55</v>
          </cell>
          <cell r="G4426" t="str">
            <v>Monthly</v>
          </cell>
          <cell r="H4426" t="str">
            <v>A</v>
          </cell>
          <cell r="I4426">
            <v>3819</v>
          </cell>
          <cell r="J4426" t="str">
            <v>Washington Public Employees Association</v>
          </cell>
          <cell r="K4426" t="str">
            <v>per DOP website</v>
          </cell>
          <cell r="L4426">
            <v>41456</v>
          </cell>
          <cell r="M4426">
            <v>30126</v>
          </cell>
          <cell r="N4426" t="b">
            <v>0</v>
          </cell>
          <cell r="O4426">
            <v>3819</v>
          </cell>
        </row>
        <row r="4427">
          <cell r="E4427" t="str">
            <v>55MONTHLYBCOALITION</v>
          </cell>
          <cell r="F4427" t="str">
            <v>55</v>
          </cell>
          <cell r="G4427" t="str">
            <v>Monthly</v>
          </cell>
          <cell r="H4427" t="str">
            <v>B</v>
          </cell>
          <cell r="I4427">
            <v>3918</v>
          </cell>
          <cell r="J4427" t="str">
            <v>Coalition</v>
          </cell>
          <cell r="K4427" t="str">
            <v>per DOP website</v>
          </cell>
          <cell r="L4427">
            <v>41456</v>
          </cell>
          <cell r="M4427">
            <v>42919</v>
          </cell>
          <cell r="N4427" t="b">
            <v>0</v>
          </cell>
          <cell r="O4427">
            <v>3918</v>
          </cell>
        </row>
        <row r="4428">
          <cell r="E4428" t="str">
            <v>55MONTHLYBNON-REPRESENTED STATE EMPLOYEES</v>
          </cell>
          <cell r="F4428" t="str">
            <v>55</v>
          </cell>
          <cell r="G4428" t="str">
            <v>Monthly</v>
          </cell>
          <cell r="H4428" t="str">
            <v>B</v>
          </cell>
          <cell r="I4428">
            <v>3918</v>
          </cell>
          <cell r="J4428" t="str">
            <v>Non-Represented State Employees</v>
          </cell>
          <cell r="K4428" t="str">
            <v>per DOP website</v>
          </cell>
          <cell r="L4428">
            <v>41456</v>
          </cell>
          <cell r="M4428">
            <v>11939</v>
          </cell>
          <cell r="N4428" t="b">
            <v>0</v>
          </cell>
          <cell r="O4428">
            <v>3918</v>
          </cell>
        </row>
        <row r="4429">
          <cell r="E4429" t="str">
            <v>55MONTHLYBTEAMSTERS LOCAL UNION NUMBER 117</v>
          </cell>
          <cell r="F4429" t="str">
            <v>55</v>
          </cell>
          <cell r="G4429" t="str">
            <v>Monthly</v>
          </cell>
          <cell r="H4429" t="str">
            <v>B</v>
          </cell>
          <cell r="I4429">
            <v>3968</v>
          </cell>
          <cell r="J4429" t="str">
            <v>Teamsters Local Union Number 117</v>
          </cell>
          <cell r="K4429" t="str">
            <v>per Noli Benitez 201307</v>
          </cell>
          <cell r="L4429">
            <v>41456</v>
          </cell>
          <cell r="M4429">
            <v>11939</v>
          </cell>
          <cell r="N4429" t="b">
            <v>0</v>
          </cell>
          <cell r="O4429">
            <v>3968</v>
          </cell>
        </row>
        <row r="4430">
          <cell r="E4430" t="str">
            <v>55MONTHLYBWASHINGTON FEDERATION OF STATE EMPLOYEES</v>
          </cell>
          <cell r="F4430" t="str">
            <v>55</v>
          </cell>
          <cell r="G4430" t="str">
            <v>Monthly</v>
          </cell>
          <cell r="H4430" t="str">
            <v>B</v>
          </cell>
          <cell r="I4430">
            <v>3918</v>
          </cell>
          <cell r="J4430" t="str">
            <v>Washington Federation of State Employees</v>
          </cell>
          <cell r="K4430" t="str">
            <v>per DOP website</v>
          </cell>
          <cell r="L4430">
            <v>41456</v>
          </cell>
          <cell r="M4430">
            <v>25863</v>
          </cell>
          <cell r="N4430" t="b">
            <v>0</v>
          </cell>
          <cell r="O4430">
            <v>3918</v>
          </cell>
        </row>
        <row r="4431">
          <cell r="E4431" t="str">
            <v>55MONTHLYBWASHINGTON PUBLIC EMPLOYEES ASSOCIATION</v>
          </cell>
          <cell r="F4431" t="str">
            <v>55</v>
          </cell>
          <cell r="G4431" t="str">
            <v>Monthly</v>
          </cell>
          <cell r="H4431" t="str">
            <v>B</v>
          </cell>
          <cell r="I4431">
            <v>3918</v>
          </cell>
          <cell r="J4431" t="str">
            <v>Washington Public Employees Association</v>
          </cell>
          <cell r="K4431" t="str">
            <v>per DOP website</v>
          </cell>
          <cell r="L4431">
            <v>41456</v>
          </cell>
          <cell r="M4431">
            <v>30127</v>
          </cell>
          <cell r="N4431" t="b">
            <v>0</v>
          </cell>
          <cell r="O4431">
            <v>3918</v>
          </cell>
        </row>
        <row r="4432">
          <cell r="E4432" t="str">
            <v>55MONTHLYCCOALITION</v>
          </cell>
          <cell r="F4432" t="str">
            <v>55</v>
          </cell>
          <cell r="G4432" t="str">
            <v>Monthly</v>
          </cell>
          <cell r="H4432" t="str">
            <v>C</v>
          </cell>
          <cell r="I4432">
            <v>4014</v>
          </cell>
          <cell r="J4432" t="str">
            <v>Coalition</v>
          </cell>
          <cell r="K4432" t="str">
            <v>per DOP website</v>
          </cell>
          <cell r="L4432">
            <v>41456</v>
          </cell>
          <cell r="M4432">
            <v>42920</v>
          </cell>
          <cell r="N4432" t="b">
            <v>0</v>
          </cell>
          <cell r="O4432">
            <v>4014</v>
          </cell>
        </row>
        <row r="4433">
          <cell r="E4433" t="str">
            <v>55MONTHLYCNON-REPRESENTED STATE EMPLOYEES</v>
          </cell>
          <cell r="F4433" t="str">
            <v>55</v>
          </cell>
          <cell r="G4433" t="str">
            <v>Monthly</v>
          </cell>
          <cell r="H4433" t="str">
            <v>C</v>
          </cell>
          <cell r="I4433">
            <v>4014</v>
          </cell>
          <cell r="J4433" t="str">
            <v>Non-Represented State Employees</v>
          </cell>
          <cell r="K4433" t="str">
            <v>per DOP website</v>
          </cell>
          <cell r="L4433">
            <v>41456</v>
          </cell>
          <cell r="M4433">
            <v>11940</v>
          </cell>
          <cell r="N4433" t="b">
            <v>0</v>
          </cell>
          <cell r="O4433">
            <v>4014</v>
          </cell>
        </row>
        <row r="4434">
          <cell r="E4434" t="str">
            <v>55MONTHLYCTEAMSTERS LOCAL UNION NUMBER 117</v>
          </cell>
          <cell r="F4434" t="str">
            <v>55</v>
          </cell>
          <cell r="G4434" t="str">
            <v>Monthly</v>
          </cell>
          <cell r="H4434" t="str">
            <v>C</v>
          </cell>
          <cell r="I4434">
            <v>4066</v>
          </cell>
          <cell r="J4434" t="str">
            <v>Teamsters Local Union Number 117</v>
          </cell>
          <cell r="K4434" t="str">
            <v>per Noli Benitez 201307</v>
          </cell>
          <cell r="L4434">
            <v>41456</v>
          </cell>
          <cell r="M4434">
            <v>11940</v>
          </cell>
          <cell r="N4434" t="b">
            <v>0</v>
          </cell>
          <cell r="O4434">
            <v>4066</v>
          </cell>
        </row>
        <row r="4435">
          <cell r="E4435" t="str">
            <v>55MONTHLYCWASHINGTON FEDERATION OF STATE EMPLOYEES</v>
          </cell>
          <cell r="F4435" t="str">
            <v>55</v>
          </cell>
          <cell r="G4435" t="str">
            <v>Monthly</v>
          </cell>
          <cell r="H4435" t="str">
            <v>C</v>
          </cell>
          <cell r="I4435">
            <v>4014</v>
          </cell>
          <cell r="J4435" t="str">
            <v>Washington Federation of State Employees</v>
          </cell>
          <cell r="K4435" t="str">
            <v>per DOP website</v>
          </cell>
          <cell r="L4435">
            <v>41456</v>
          </cell>
          <cell r="M4435">
            <v>25864</v>
          </cell>
          <cell r="N4435" t="b">
            <v>0</v>
          </cell>
          <cell r="O4435">
            <v>4014</v>
          </cell>
        </row>
        <row r="4436">
          <cell r="E4436" t="str">
            <v>55MONTHLYCWASHINGTON PUBLIC EMPLOYEES ASSOCIATION</v>
          </cell>
          <cell r="F4436" t="str">
            <v>55</v>
          </cell>
          <cell r="G4436" t="str">
            <v>Monthly</v>
          </cell>
          <cell r="H4436" t="str">
            <v>C</v>
          </cell>
          <cell r="I4436">
            <v>4014</v>
          </cell>
          <cell r="J4436" t="str">
            <v>Washington Public Employees Association</v>
          </cell>
          <cell r="K4436" t="str">
            <v>per DOP website</v>
          </cell>
          <cell r="L4436">
            <v>41456</v>
          </cell>
          <cell r="M4436">
            <v>30128</v>
          </cell>
          <cell r="N4436" t="b">
            <v>0</v>
          </cell>
          <cell r="O4436">
            <v>4014</v>
          </cell>
        </row>
        <row r="4437">
          <cell r="E4437" t="str">
            <v>55MONTHLYDCOALITION</v>
          </cell>
          <cell r="F4437" t="str">
            <v>55</v>
          </cell>
          <cell r="G4437" t="str">
            <v>Monthly</v>
          </cell>
          <cell r="H4437" t="str">
            <v>D</v>
          </cell>
          <cell r="I4437">
            <v>4114</v>
          </cell>
          <cell r="J4437" t="str">
            <v>Coalition</v>
          </cell>
          <cell r="K4437" t="str">
            <v>per DOP website</v>
          </cell>
          <cell r="L4437">
            <v>41456</v>
          </cell>
          <cell r="M4437">
            <v>42921</v>
          </cell>
          <cell r="N4437" t="b">
            <v>0</v>
          </cell>
          <cell r="O4437">
            <v>4114</v>
          </cell>
        </row>
        <row r="4438">
          <cell r="E4438" t="str">
            <v>55MONTHLYDNON-REPRESENTED STATE EMPLOYEES</v>
          </cell>
          <cell r="F4438" t="str">
            <v>55</v>
          </cell>
          <cell r="G4438" t="str">
            <v>Monthly</v>
          </cell>
          <cell r="H4438" t="str">
            <v>D</v>
          </cell>
          <cell r="I4438">
            <v>4114</v>
          </cell>
          <cell r="J4438" t="str">
            <v>Non-Represented State Employees</v>
          </cell>
          <cell r="K4438" t="str">
            <v>per DOP website</v>
          </cell>
          <cell r="L4438">
            <v>41456</v>
          </cell>
          <cell r="M4438">
            <v>11941</v>
          </cell>
          <cell r="N4438" t="b">
            <v>0</v>
          </cell>
          <cell r="O4438">
            <v>4114</v>
          </cell>
        </row>
        <row r="4439">
          <cell r="E4439" t="str">
            <v>55MONTHLYDTEAMSTERS LOCAL UNION NUMBER 117</v>
          </cell>
          <cell r="F4439" t="str">
            <v>55</v>
          </cell>
          <cell r="G4439" t="str">
            <v>Monthly</v>
          </cell>
          <cell r="H4439" t="str">
            <v>D</v>
          </cell>
          <cell r="I4439">
            <v>4167</v>
          </cell>
          <cell r="J4439" t="str">
            <v>Teamsters Local Union Number 117</v>
          </cell>
          <cell r="K4439" t="str">
            <v>per Noli Benitez 201307</v>
          </cell>
          <cell r="L4439">
            <v>41456</v>
          </cell>
          <cell r="M4439">
            <v>11941</v>
          </cell>
          <cell r="N4439" t="b">
            <v>0</v>
          </cell>
          <cell r="O4439">
            <v>4167</v>
          </cell>
        </row>
        <row r="4440">
          <cell r="E4440" t="str">
            <v>55MONTHLYDWASHINGTON FEDERATION OF STATE EMPLOYEES</v>
          </cell>
          <cell r="F4440" t="str">
            <v>55</v>
          </cell>
          <cell r="G4440" t="str">
            <v>Monthly</v>
          </cell>
          <cell r="H4440" t="str">
            <v>D</v>
          </cell>
          <cell r="I4440">
            <v>4114</v>
          </cell>
          <cell r="J4440" t="str">
            <v>Washington Federation of State Employees</v>
          </cell>
          <cell r="K4440" t="str">
            <v>per DOP website</v>
          </cell>
          <cell r="L4440">
            <v>41456</v>
          </cell>
          <cell r="M4440">
            <v>25865</v>
          </cell>
          <cell r="N4440" t="b">
            <v>0</v>
          </cell>
          <cell r="O4440">
            <v>4114</v>
          </cell>
        </row>
        <row r="4441">
          <cell r="E4441" t="str">
            <v>55MONTHLYDWASHINGTON PUBLIC EMPLOYEES ASSOCIATION</v>
          </cell>
          <cell r="F4441" t="str">
            <v>55</v>
          </cell>
          <cell r="G4441" t="str">
            <v>Monthly</v>
          </cell>
          <cell r="H4441" t="str">
            <v>D</v>
          </cell>
          <cell r="I4441">
            <v>4114</v>
          </cell>
          <cell r="J4441" t="str">
            <v>Washington Public Employees Association</v>
          </cell>
          <cell r="K4441" t="str">
            <v>per DOP website</v>
          </cell>
          <cell r="L4441">
            <v>41456</v>
          </cell>
          <cell r="M4441">
            <v>30129</v>
          </cell>
          <cell r="N4441" t="b">
            <v>0</v>
          </cell>
          <cell r="O4441">
            <v>4114</v>
          </cell>
        </row>
        <row r="4442">
          <cell r="E4442" t="str">
            <v>55MONTHLYECOALITION</v>
          </cell>
          <cell r="F4442" t="str">
            <v>55</v>
          </cell>
          <cell r="G4442" t="str">
            <v>Monthly</v>
          </cell>
          <cell r="H4442" t="str">
            <v>E</v>
          </cell>
          <cell r="I4442">
            <v>4214</v>
          </cell>
          <cell r="J4442" t="str">
            <v>Coalition</v>
          </cell>
          <cell r="K4442" t="str">
            <v>per DOP website</v>
          </cell>
          <cell r="L4442">
            <v>41456</v>
          </cell>
          <cell r="M4442">
            <v>42922</v>
          </cell>
          <cell r="N4442" t="b">
            <v>0</v>
          </cell>
          <cell r="O4442">
            <v>4214</v>
          </cell>
        </row>
        <row r="4443">
          <cell r="E4443" t="str">
            <v>55MONTHLYENON-REPRESENTED STATE EMPLOYEES</v>
          </cell>
          <cell r="F4443" t="str">
            <v>55</v>
          </cell>
          <cell r="G4443" t="str">
            <v>Monthly</v>
          </cell>
          <cell r="H4443" t="str">
            <v>E</v>
          </cell>
          <cell r="I4443">
            <v>4214</v>
          </cell>
          <cell r="J4443" t="str">
            <v>Non-Represented State Employees</v>
          </cell>
          <cell r="K4443" t="str">
            <v>per DOP website</v>
          </cell>
          <cell r="L4443">
            <v>41456</v>
          </cell>
          <cell r="M4443">
            <v>11942</v>
          </cell>
          <cell r="N4443" t="b">
            <v>0</v>
          </cell>
          <cell r="O4443">
            <v>4214</v>
          </cell>
        </row>
        <row r="4444">
          <cell r="E4444" t="str">
            <v>55MONTHLYETEAMSTERS LOCAL UNION NUMBER 117</v>
          </cell>
          <cell r="F4444" t="str">
            <v>55</v>
          </cell>
          <cell r="G4444" t="str">
            <v>Monthly</v>
          </cell>
          <cell r="H4444" t="str">
            <v>E</v>
          </cell>
          <cell r="I4444">
            <v>4268</v>
          </cell>
          <cell r="J4444" t="str">
            <v>Teamsters Local Union Number 117</v>
          </cell>
          <cell r="K4444" t="str">
            <v>per Noli Benitez 201307</v>
          </cell>
          <cell r="L4444">
            <v>41456</v>
          </cell>
          <cell r="M4444">
            <v>11942</v>
          </cell>
          <cell r="N4444" t="b">
            <v>0</v>
          </cell>
          <cell r="O4444">
            <v>4268</v>
          </cell>
        </row>
        <row r="4445">
          <cell r="E4445" t="str">
            <v>55MONTHLYEWASHINGTON FEDERATION OF STATE EMPLOYEES</v>
          </cell>
          <cell r="F4445" t="str">
            <v>55</v>
          </cell>
          <cell r="G4445" t="str">
            <v>Monthly</v>
          </cell>
          <cell r="H4445" t="str">
            <v>E</v>
          </cell>
          <cell r="I4445">
            <v>4214</v>
          </cell>
          <cell r="J4445" t="str">
            <v>Washington Federation of State Employees</v>
          </cell>
          <cell r="K4445" t="str">
            <v>per DOP website</v>
          </cell>
          <cell r="L4445">
            <v>41456</v>
          </cell>
          <cell r="M4445">
            <v>25866</v>
          </cell>
          <cell r="N4445" t="b">
            <v>0</v>
          </cell>
          <cell r="O4445">
            <v>4214</v>
          </cell>
        </row>
        <row r="4446">
          <cell r="E4446" t="str">
            <v>55MONTHLYEWASHINGTON PUBLIC EMPLOYEES ASSOCIATION</v>
          </cell>
          <cell r="F4446" t="str">
            <v>55</v>
          </cell>
          <cell r="G4446" t="str">
            <v>Monthly</v>
          </cell>
          <cell r="H4446" t="str">
            <v>E</v>
          </cell>
          <cell r="I4446">
            <v>4214</v>
          </cell>
          <cell r="J4446" t="str">
            <v>Washington Public Employees Association</v>
          </cell>
          <cell r="K4446" t="str">
            <v>per DOP website</v>
          </cell>
          <cell r="L4446">
            <v>41456</v>
          </cell>
          <cell r="M4446">
            <v>30130</v>
          </cell>
          <cell r="N4446" t="b">
            <v>0</v>
          </cell>
          <cell r="O4446">
            <v>4214</v>
          </cell>
        </row>
        <row r="4447">
          <cell r="E4447" t="str">
            <v>55MONTHLYFCOALITION</v>
          </cell>
          <cell r="F4447" t="str">
            <v>55</v>
          </cell>
          <cell r="G4447" t="str">
            <v>Monthly</v>
          </cell>
          <cell r="H4447" t="str">
            <v>F</v>
          </cell>
          <cell r="I4447">
            <v>4322</v>
          </cell>
          <cell r="J4447" t="str">
            <v>Coalition</v>
          </cell>
          <cell r="K4447" t="str">
            <v>per DOP website</v>
          </cell>
          <cell r="L4447">
            <v>41456</v>
          </cell>
          <cell r="M4447">
            <v>42923</v>
          </cell>
          <cell r="N4447" t="b">
            <v>0</v>
          </cell>
          <cell r="O4447">
            <v>4322</v>
          </cell>
        </row>
        <row r="4448">
          <cell r="E4448" t="str">
            <v>55MONTHLYFNON-REPRESENTED STATE EMPLOYEES</v>
          </cell>
          <cell r="F4448" t="str">
            <v>55</v>
          </cell>
          <cell r="G4448" t="str">
            <v>Monthly</v>
          </cell>
          <cell r="H4448" t="str">
            <v>F</v>
          </cell>
          <cell r="I4448">
            <v>4322</v>
          </cell>
          <cell r="J4448" t="str">
            <v>Non-Represented State Employees</v>
          </cell>
          <cell r="K4448" t="str">
            <v>per DOP website</v>
          </cell>
          <cell r="L4448">
            <v>41456</v>
          </cell>
          <cell r="M4448">
            <v>11943</v>
          </cell>
          <cell r="N4448" t="b">
            <v>0</v>
          </cell>
          <cell r="O4448">
            <v>4322</v>
          </cell>
        </row>
        <row r="4449">
          <cell r="E4449" t="str">
            <v>55MONTHLYFTEAMSTERS LOCAL UNION NUMBER 117</v>
          </cell>
          <cell r="F4449" t="str">
            <v>55</v>
          </cell>
          <cell r="G4449" t="str">
            <v>Monthly</v>
          </cell>
          <cell r="H4449" t="str">
            <v>F</v>
          </cell>
          <cell r="I4449">
            <v>4377</v>
          </cell>
          <cell r="J4449" t="str">
            <v>Teamsters Local Union Number 117</v>
          </cell>
          <cell r="K4449" t="str">
            <v>per Noli Benitez 201307</v>
          </cell>
          <cell r="L4449">
            <v>41456</v>
          </cell>
          <cell r="M4449">
            <v>11943</v>
          </cell>
          <cell r="N4449" t="b">
            <v>0</v>
          </cell>
          <cell r="O4449">
            <v>4377</v>
          </cell>
        </row>
        <row r="4450">
          <cell r="E4450" t="str">
            <v>55MONTHLYFWASHINGTON FEDERATION OF STATE EMPLOYEES</v>
          </cell>
          <cell r="F4450" t="str">
            <v>55</v>
          </cell>
          <cell r="G4450" t="str">
            <v>Monthly</v>
          </cell>
          <cell r="H4450" t="str">
            <v>F</v>
          </cell>
          <cell r="I4450">
            <v>4322</v>
          </cell>
          <cell r="J4450" t="str">
            <v>Washington Federation of State Employees</v>
          </cell>
          <cell r="K4450" t="str">
            <v>per DOP website</v>
          </cell>
          <cell r="L4450">
            <v>41456</v>
          </cell>
          <cell r="M4450">
            <v>25867</v>
          </cell>
          <cell r="N4450" t="b">
            <v>0</v>
          </cell>
          <cell r="O4450">
            <v>4322</v>
          </cell>
        </row>
        <row r="4451">
          <cell r="E4451" t="str">
            <v>55MONTHLYFWASHINGTON PUBLIC EMPLOYEES ASSOCIATION</v>
          </cell>
          <cell r="F4451" t="str">
            <v>55</v>
          </cell>
          <cell r="G4451" t="str">
            <v>Monthly</v>
          </cell>
          <cell r="H4451" t="str">
            <v>F</v>
          </cell>
          <cell r="I4451">
            <v>4322</v>
          </cell>
          <cell r="J4451" t="str">
            <v>Washington Public Employees Association</v>
          </cell>
          <cell r="K4451" t="str">
            <v>per DOP website</v>
          </cell>
          <cell r="L4451">
            <v>41456</v>
          </cell>
          <cell r="M4451">
            <v>30131</v>
          </cell>
          <cell r="N4451" t="b">
            <v>0</v>
          </cell>
          <cell r="O4451">
            <v>4322</v>
          </cell>
        </row>
        <row r="4452">
          <cell r="E4452" t="str">
            <v>55MONTHLYGCOALITION</v>
          </cell>
          <cell r="F4452" t="str">
            <v>55</v>
          </cell>
          <cell r="G4452" t="str">
            <v>Monthly</v>
          </cell>
          <cell r="H4452" t="str">
            <v>G</v>
          </cell>
          <cell r="I4452">
            <v>4429</v>
          </cell>
          <cell r="J4452" t="str">
            <v>Coalition</v>
          </cell>
          <cell r="K4452" t="str">
            <v>per DOP website</v>
          </cell>
          <cell r="L4452">
            <v>41456</v>
          </cell>
          <cell r="M4452">
            <v>42924</v>
          </cell>
          <cell r="N4452" t="b">
            <v>0</v>
          </cell>
          <cell r="O4452">
            <v>4429</v>
          </cell>
        </row>
        <row r="4453">
          <cell r="E4453" t="str">
            <v>55MONTHLYGNON-REPRESENTED STATE EMPLOYEES</v>
          </cell>
          <cell r="F4453" t="str">
            <v>55</v>
          </cell>
          <cell r="G4453" t="str">
            <v>Monthly</v>
          </cell>
          <cell r="H4453" t="str">
            <v>G</v>
          </cell>
          <cell r="I4453">
            <v>4429</v>
          </cell>
          <cell r="J4453" t="str">
            <v>Non-Represented State Employees</v>
          </cell>
          <cell r="K4453" t="str">
            <v>per DOP website</v>
          </cell>
          <cell r="L4453">
            <v>41456</v>
          </cell>
          <cell r="M4453">
            <v>11944</v>
          </cell>
          <cell r="N4453" t="b">
            <v>0</v>
          </cell>
          <cell r="O4453">
            <v>4429</v>
          </cell>
        </row>
        <row r="4454">
          <cell r="E4454" t="str">
            <v>55MONTHLYGTEAMSTERS LOCAL UNION NUMBER 117</v>
          </cell>
          <cell r="F4454" t="str">
            <v>55</v>
          </cell>
          <cell r="G4454" t="str">
            <v>Monthly</v>
          </cell>
          <cell r="H4454" t="str">
            <v>G</v>
          </cell>
          <cell r="I4454">
            <v>4485</v>
          </cell>
          <cell r="J4454" t="str">
            <v>Teamsters Local Union Number 117</v>
          </cell>
          <cell r="K4454" t="str">
            <v>per Noli Benitez 201307</v>
          </cell>
          <cell r="L4454">
            <v>41456</v>
          </cell>
          <cell r="M4454">
            <v>11944</v>
          </cell>
          <cell r="N4454" t="b">
            <v>0</v>
          </cell>
          <cell r="O4454">
            <v>4485</v>
          </cell>
        </row>
        <row r="4455">
          <cell r="E4455" t="str">
            <v>55MONTHLYGWASHINGTON FEDERATION OF STATE EMPLOYEES</v>
          </cell>
          <cell r="F4455" t="str">
            <v>55</v>
          </cell>
          <cell r="G4455" t="str">
            <v>Monthly</v>
          </cell>
          <cell r="H4455" t="str">
            <v>G</v>
          </cell>
          <cell r="I4455">
            <v>4429</v>
          </cell>
          <cell r="J4455" t="str">
            <v>Washington Federation of State Employees</v>
          </cell>
          <cell r="K4455" t="str">
            <v>per DOP website</v>
          </cell>
          <cell r="L4455">
            <v>41456</v>
          </cell>
          <cell r="M4455">
            <v>25868</v>
          </cell>
          <cell r="N4455" t="b">
            <v>0</v>
          </cell>
          <cell r="O4455">
            <v>4429</v>
          </cell>
        </row>
        <row r="4456">
          <cell r="E4456" t="str">
            <v>55MONTHLYGWASHINGTON PUBLIC EMPLOYEES ASSOCIATION</v>
          </cell>
          <cell r="F4456" t="str">
            <v>55</v>
          </cell>
          <cell r="G4456" t="str">
            <v>Monthly</v>
          </cell>
          <cell r="H4456" t="str">
            <v>G</v>
          </cell>
          <cell r="I4456">
            <v>4429</v>
          </cell>
          <cell r="J4456" t="str">
            <v>Washington Public Employees Association</v>
          </cell>
          <cell r="K4456" t="str">
            <v>per DOP website</v>
          </cell>
          <cell r="L4456">
            <v>41456</v>
          </cell>
          <cell r="M4456">
            <v>30132</v>
          </cell>
          <cell r="N4456" t="b">
            <v>0</v>
          </cell>
          <cell r="O4456">
            <v>4429</v>
          </cell>
        </row>
        <row r="4457">
          <cell r="E4457" t="str">
            <v>55MONTHLYHCOALITION</v>
          </cell>
          <cell r="F4457" t="str">
            <v>55</v>
          </cell>
          <cell r="G4457" t="str">
            <v>Monthly</v>
          </cell>
          <cell r="H4457" t="str">
            <v>H</v>
          </cell>
          <cell r="I4457">
            <v>4542</v>
          </cell>
          <cell r="J4457" t="str">
            <v>Coalition</v>
          </cell>
          <cell r="K4457" t="str">
            <v>per DOP website</v>
          </cell>
          <cell r="L4457">
            <v>41456</v>
          </cell>
          <cell r="M4457">
            <v>42925</v>
          </cell>
          <cell r="N4457" t="b">
            <v>0</v>
          </cell>
          <cell r="O4457">
            <v>4542</v>
          </cell>
        </row>
        <row r="4458">
          <cell r="E4458" t="str">
            <v>55MONTHLYHNON-REPRESENTED STATE EMPLOYEES</v>
          </cell>
          <cell r="F4458" t="str">
            <v>55</v>
          </cell>
          <cell r="G4458" t="str">
            <v>Monthly</v>
          </cell>
          <cell r="H4458" t="str">
            <v>H</v>
          </cell>
          <cell r="I4458">
            <v>4542</v>
          </cell>
          <cell r="J4458" t="str">
            <v>Non-Represented State Employees</v>
          </cell>
          <cell r="K4458" t="str">
            <v>per DOP website</v>
          </cell>
          <cell r="L4458">
            <v>41456</v>
          </cell>
          <cell r="M4458">
            <v>11945</v>
          </cell>
          <cell r="N4458" t="b">
            <v>0</v>
          </cell>
          <cell r="O4458">
            <v>4542</v>
          </cell>
        </row>
        <row r="4459">
          <cell r="E4459" t="str">
            <v>55MONTHLYHTEAMSTERS LOCAL UNION NUMBER 117</v>
          </cell>
          <cell r="F4459" t="str">
            <v>55</v>
          </cell>
          <cell r="G4459" t="str">
            <v>Monthly</v>
          </cell>
          <cell r="H4459" t="str">
            <v>H</v>
          </cell>
          <cell r="I4459">
            <v>4600</v>
          </cell>
          <cell r="J4459" t="str">
            <v>Teamsters Local Union Number 117</v>
          </cell>
          <cell r="K4459" t="str">
            <v>per Noli Benitez 201307</v>
          </cell>
          <cell r="L4459">
            <v>41456</v>
          </cell>
          <cell r="M4459">
            <v>11945</v>
          </cell>
          <cell r="N4459" t="b">
            <v>0</v>
          </cell>
          <cell r="O4459">
            <v>4600</v>
          </cell>
        </row>
        <row r="4460">
          <cell r="E4460" t="str">
            <v>55MONTHLYHWASHINGTON FEDERATION OF STATE EMPLOYEES</v>
          </cell>
          <cell r="F4460" t="str">
            <v>55</v>
          </cell>
          <cell r="G4460" t="str">
            <v>Monthly</v>
          </cell>
          <cell r="H4460" t="str">
            <v>H</v>
          </cell>
          <cell r="I4460">
            <v>4542</v>
          </cell>
          <cell r="J4460" t="str">
            <v>Washington Federation of State Employees</v>
          </cell>
          <cell r="K4460" t="str">
            <v>per DOP website</v>
          </cell>
          <cell r="L4460">
            <v>41456</v>
          </cell>
          <cell r="M4460">
            <v>25869</v>
          </cell>
          <cell r="N4460" t="b">
            <v>0</v>
          </cell>
          <cell r="O4460">
            <v>4542</v>
          </cell>
        </row>
        <row r="4461">
          <cell r="E4461" t="str">
            <v>55MONTHLYHWASHINGTON PUBLIC EMPLOYEES ASSOCIATION</v>
          </cell>
          <cell r="F4461" t="str">
            <v>55</v>
          </cell>
          <cell r="G4461" t="str">
            <v>Monthly</v>
          </cell>
          <cell r="H4461" t="str">
            <v>H</v>
          </cell>
          <cell r="I4461">
            <v>4542</v>
          </cell>
          <cell r="J4461" t="str">
            <v>Washington Public Employees Association</v>
          </cell>
          <cell r="K4461" t="str">
            <v>per DOP website</v>
          </cell>
          <cell r="L4461">
            <v>41456</v>
          </cell>
          <cell r="M4461">
            <v>30133</v>
          </cell>
          <cell r="N4461" t="b">
            <v>0</v>
          </cell>
          <cell r="O4461">
            <v>4542</v>
          </cell>
        </row>
        <row r="4462">
          <cell r="E4462" t="str">
            <v>55MONTHLYICOALITION</v>
          </cell>
          <cell r="F4462" t="str">
            <v>55</v>
          </cell>
          <cell r="G4462" t="str">
            <v>Monthly</v>
          </cell>
          <cell r="H4462" t="str">
            <v>I</v>
          </cell>
          <cell r="I4462">
            <v>4653</v>
          </cell>
          <cell r="J4462" t="str">
            <v>Coalition</v>
          </cell>
          <cell r="K4462" t="str">
            <v>per DOP website</v>
          </cell>
          <cell r="L4462">
            <v>41456</v>
          </cell>
          <cell r="M4462">
            <v>42926</v>
          </cell>
          <cell r="N4462" t="b">
            <v>0</v>
          </cell>
          <cell r="O4462">
            <v>4653</v>
          </cell>
        </row>
        <row r="4463">
          <cell r="E4463" t="str">
            <v>55MONTHLYINON-REPRESENTED STATE EMPLOYEES</v>
          </cell>
          <cell r="F4463" t="str">
            <v>55</v>
          </cell>
          <cell r="G4463" t="str">
            <v>Monthly</v>
          </cell>
          <cell r="H4463" t="str">
            <v>I</v>
          </cell>
          <cell r="I4463">
            <v>4653</v>
          </cell>
          <cell r="J4463" t="str">
            <v>Non-Represented State Employees</v>
          </cell>
          <cell r="K4463" t="str">
            <v>per DOP website</v>
          </cell>
          <cell r="L4463">
            <v>41456</v>
          </cell>
          <cell r="M4463">
            <v>11946</v>
          </cell>
          <cell r="N4463" t="b">
            <v>0</v>
          </cell>
          <cell r="O4463">
            <v>4653</v>
          </cell>
        </row>
        <row r="4464">
          <cell r="E4464" t="str">
            <v>55MONTHLYITEAMSTERS LOCAL UNION NUMBER 117</v>
          </cell>
          <cell r="F4464" t="str">
            <v>55</v>
          </cell>
          <cell r="G4464" t="str">
            <v>Monthly</v>
          </cell>
          <cell r="H4464" t="str">
            <v>I</v>
          </cell>
          <cell r="I4464">
            <v>4712</v>
          </cell>
          <cell r="J4464" t="str">
            <v>Teamsters Local Union Number 117</v>
          </cell>
          <cell r="K4464" t="str">
            <v>per Noli Benitez 201307</v>
          </cell>
          <cell r="L4464">
            <v>41456</v>
          </cell>
          <cell r="M4464">
            <v>11946</v>
          </cell>
          <cell r="N4464" t="b">
            <v>0</v>
          </cell>
          <cell r="O4464">
            <v>4712</v>
          </cell>
        </row>
        <row r="4465">
          <cell r="E4465" t="str">
            <v>55MONTHLYIWASHINGTON FEDERATION OF STATE EMPLOYEES</v>
          </cell>
          <cell r="F4465" t="str">
            <v>55</v>
          </cell>
          <cell r="G4465" t="str">
            <v>Monthly</v>
          </cell>
          <cell r="H4465" t="str">
            <v>I</v>
          </cell>
          <cell r="I4465">
            <v>4653</v>
          </cell>
          <cell r="J4465" t="str">
            <v>Washington Federation of State Employees</v>
          </cell>
          <cell r="K4465" t="str">
            <v>per DOP website</v>
          </cell>
          <cell r="L4465">
            <v>41456</v>
          </cell>
          <cell r="M4465">
            <v>25870</v>
          </cell>
          <cell r="N4465" t="b">
            <v>0</v>
          </cell>
          <cell r="O4465">
            <v>4653</v>
          </cell>
        </row>
        <row r="4466">
          <cell r="E4466" t="str">
            <v>55MONTHLYIWASHINGTON PUBLIC EMPLOYEES ASSOCIATION</v>
          </cell>
          <cell r="F4466" t="str">
            <v>55</v>
          </cell>
          <cell r="G4466" t="str">
            <v>Monthly</v>
          </cell>
          <cell r="H4466" t="str">
            <v>I</v>
          </cell>
          <cell r="I4466">
            <v>4653</v>
          </cell>
          <cell r="J4466" t="str">
            <v>Washington Public Employees Association</v>
          </cell>
          <cell r="K4466" t="str">
            <v>per DOP website</v>
          </cell>
          <cell r="L4466">
            <v>41456</v>
          </cell>
          <cell r="M4466">
            <v>30134</v>
          </cell>
          <cell r="N4466" t="b">
            <v>0</v>
          </cell>
          <cell r="O4466">
            <v>4653</v>
          </cell>
        </row>
        <row r="4467">
          <cell r="E4467" t="str">
            <v>55MONTHLYJCOALITION</v>
          </cell>
          <cell r="F4467" t="str">
            <v>55</v>
          </cell>
          <cell r="G4467" t="str">
            <v>Monthly</v>
          </cell>
          <cell r="H4467" t="str">
            <v>J</v>
          </cell>
          <cell r="I4467">
            <v>4770</v>
          </cell>
          <cell r="J4467" t="str">
            <v>Coalition</v>
          </cell>
          <cell r="K4467" t="str">
            <v>per DOP website</v>
          </cell>
          <cell r="L4467">
            <v>41456</v>
          </cell>
          <cell r="M4467">
            <v>42927</v>
          </cell>
          <cell r="N4467" t="b">
            <v>0</v>
          </cell>
          <cell r="O4467">
            <v>4770</v>
          </cell>
        </row>
        <row r="4468">
          <cell r="E4468" t="str">
            <v>55MONTHLYJNON-REPRESENTED STATE EMPLOYEES</v>
          </cell>
          <cell r="F4468" t="str">
            <v>55</v>
          </cell>
          <cell r="G4468" t="str">
            <v>Monthly</v>
          </cell>
          <cell r="H4468" t="str">
            <v>J</v>
          </cell>
          <cell r="I4468">
            <v>4770</v>
          </cell>
          <cell r="J4468" t="str">
            <v>Non-Represented State Employees</v>
          </cell>
          <cell r="K4468" t="str">
            <v>per DOP website</v>
          </cell>
          <cell r="L4468">
            <v>41456</v>
          </cell>
          <cell r="M4468">
            <v>11947</v>
          </cell>
          <cell r="N4468" t="b">
            <v>0</v>
          </cell>
          <cell r="O4468">
            <v>4770</v>
          </cell>
        </row>
        <row r="4469">
          <cell r="E4469" t="str">
            <v>55MONTHLYJTEAMSTERS LOCAL UNION NUMBER 117</v>
          </cell>
          <cell r="F4469" t="str">
            <v>55</v>
          </cell>
          <cell r="G4469" t="str">
            <v>Monthly</v>
          </cell>
          <cell r="H4469" t="str">
            <v>J</v>
          </cell>
          <cell r="I4469">
            <v>4831</v>
          </cell>
          <cell r="J4469" t="str">
            <v>Teamsters Local Union Number 117</v>
          </cell>
          <cell r="K4469" t="str">
            <v>per Noli Benitez 201307</v>
          </cell>
          <cell r="L4469">
            <v>41456</v>
          </cell>
          <cell r="M4469">
            <v>11947</v>
          </cell>
          <cell r="N4469" t="b">
            <v>0</v>
          </cell>
          <cell r="O4469">
            <v>4831</v>
          </cell>
        </row>
        <row r="4470">
          <cell r="E4470" t="str">
            <v>55MONTHLYJWASHINGTON FEDERATION OF STATE EMPLOYEES</v>
          </cell>
          <cell r="F4470" t="str">
            <v>55</v>
          </cell>
          <cell r="G4470" t="str">
            <v>Monthly</v>
          </cell>
          <cell r="H4470" t="str">
            <v>J</v>
          </cell>
          <cell r="I4470">
            <v>4770</v>
          </cell>
          <cell r="J4470" t="str">
            <v>Washington Federation of State Employees</v>
          </cell>
          <cell r="K4470" t="str">
            <v>per DOP website</v>
          </cell>
          <cell r="L4470">
            <v>41456</v>
          </cell>
          <cell r="M4470">
            <v>25871</v>
          </cell>
          <cell r="N4470" t="b">
            <v>0</v>
          </cell>
          <cell r="O4470">
            <v>4770</v>
          </cell>
        </row>
        <row r="4471">
          <cell r="E4471" t="str">
            <v>55MONTHLYJWASHINGTON PUBLIC EMPLOYEES ASSOCIATION</v>
          </cell>
          <cell r="F4471" t="str">
            <v>55</v>
          </cell>
          <cell r="G4471" t="str">
            <v>Monthly</v>
          </cell>
          <cell r="H4471" t="str">
            <v>J</v>
          </cell>
          <cell r="I4471">
            <v>4770</v>
          </cell>
          <cell r="J4471" t="str">
            <v>Washington Public Employees Association</v>
          </cell>
          <cell r="K4471" t="str">
            <v>per DOP website</v>
          </cell>
          <cell r="L4471">
            <v>41456</v>
          </cell>
          <cell r="M4471">
            <v>30135</v>
          </cell>
          <cell r="N4471" t="b">
            <v>0</v>
          </cell>
          <cell r="O4471">
            <v>4770</v>
          </cell>
        </row>
        <row r="4472">
          <cell r="E4472" t="str">
            <v>55MONTHLYKCOALITION</v>
          </cell>
          <cell r="F4472" t="str">
            <v>55</v>
          </cell>
          <cell r="G4472" t="str">
            <v>Monthly</v>
          </cell>
          <cell r="H4472" t="str">
            <v>K</v>
          </cell>
          <cell r="I4472">
            <v>4888</v>
          </cell>
          <cell r="J4472" t="str">
            <v>Coalition</v>
          </cell>
          <cell r="K4472" t="str">
            <v>per DOP website</v>
          </cell>
          <cell r="L4472">
            <v>41456</v>
          </cell>
          <cell r="M4472">
            <v>42928</v>
          </cell>
          <cell r="N4472" t="b">
            <v>0</v>
          </cell>
          <cell r="O4472">
            <v>4888</v>
          </cell>
        </row>
        <row r="4473">
          <cell r="E4473" t="str">
            <v>55MONTHLYKNON-REPRESENTED STATE EMPLOYEES</v>
          </cell>
          <cell r="F4473" t="str">
            <v>55</v>
          </cell>
          <cell r="G4473" t="str">
            <v>Monthly</v>
          </cell>
          <cell r="H4473" t="str">
            <v>K</v>
          </cell>
          <cell r="I4473">
            <v>4888</v>
          </cell>
          <cell r="J4473" t="str">
            <v>Non-Represented State Employees</v>
          </cell>
          <cell r="K4473" t="str">
            <v>per DOP website</v>
          </cell>
          <cell r="L4473">
            <v>41456</v>
          </cell>
          <cell r="M4473">
            <v>11948</v>
          </cell>
          <cell r="N4473" t="b">
            <v>0</v>
          </cell>
          <cell r="O4473">
            <v>4888</v>
          </cell>
        </row>
        <row r="4474">
          <cell r="E4474" t="str">
            <v>55MONTHLYKTEAMSTERS LOCAL UNION NUMBER 117</v>
          </cell>
          <cell r="F4474" t="str">
            <v>55</v>
          </cell>
          <cell r="G4474" t="str">
            <v>Monthly</v>
          </cell>
          <cell r="H4474" t="str">
            <v>K</v>
          </cell>
          <cell r="I4474">
            <v>4950</v>
          </cell>
          <cell r="J4474" t="str">
            <v>Teamsters Local Union Number 117</v>
          </cell>
          <cell r="K4474" t="str">
            <v>per Noli Benitez 201307</v>
          </cell>
          <cell r="L4474">
            <v>41456</v>
          </cell>
          <cell r="M4474">
            <v>11948</v>
          </cell>
          <cell r="N4474" t="b">
            <v>0</v>
          </cell>
          <cell r="O4474">
            <v>4950</v>
          </cell>
        </row>
        <row r="4475">
          <cell r="E4475" t="str">
            <v>55MONTHLYKWASHINGTON FEDERATION OF STATE EMPLOYEES</v>
          </cell>
          <cell r="F4475" t="str">
            <v>55</v>
          </cell>
          <cell r="G4475" t="str">
            <v>Monthly</v>
          </cell>
          <cell r="H4475" t="str">
            <v>K</v>
          </cell>
          <cell r="I4475">
            <v>4888</v>
          </cell>
          <cell r="J4475" t="str">
            <v>Washington Federation of State Employees</v>
          </cell>
          <cell r="K4475" t="str">
            <v>per DOP website</v>
          </cell>
          <cell r="L4475">
            <v>41456</v>
          </cell>
          <cell r="M4475">
            <v>25872</v>
          </cell>
          <cell r="N4475" t="b">
            <v>0</v>
          </cell>
          <cell r="O4475">
            <v>4888</v>
          </cell>
        </row>
        <row r="4476">
          <cell r="E4476" t="str">
            <v>55MONTHLYKWASHINGTON PUBLIC EMPLOYEES ASSOCIATION</v>
          </cell>
          <cell r="F4476" t="str">
            <v>55</v>
          </cell>
          <cell r="G4476" t="str">
            <v>Monthly</v>
          </cell>
          <cell r="H4476" t="str">
            <v>K</v>
          </cell>
          <cell r="I4476">
            <v>4888</v>
          </cell>
          <cell r="J4476" t="str">
            <v>Washington Public Employees Association</v>
          </cell>
          <cell r="K4476" t="str">
            <v>per DOP website</v>
          </cell>
          <cell r="L4476">
            <v>41456</v>
          </cell>
          <cell r="M4476">
            <v>30136</v>
          </cell>
          <cell r="N4476" t="b">
            <v>0</v>
          </cell>
          <cell r="O4476">
            <v>4888</v>
          </cell>
        </row>
        <row r="4477">
          <cell r="E4477" t="str">
            <v>55MONTHLYLCOALITION</v>
          </cell>
          <cell r="F4477" t="str">
            <v>55</v>
          </cell>
          <cell r="G4477" t="str">
            <v>Monthly</v>
          </cell>
          <cell r="H4477" t="str">
            <v>L</v>
          </cell>
          <cell r="I4477">
            <v>5010</v>
          </cell>
          <cell r="J4477" t="str">
            <v>Coalition</v>
          </cell>
          <cell r="K4477" t="str">
            <v>per DOP website</v>
          </cell>
          <cell r="L4477">
            <v>41456</v>
          </cell>
          <cell r="M4477">
            <v>42929</v>
          </cell>
          <cell r="N4477" t="b">
            <v>0</v>
          </cell>
          <cell r="O4477">
            <v>5010</v>
          </cell>
        </row>
        <row r="4478">
          <cell r="E4478" t="str">
            <v>55MONTHLYLNON-REPRESENTED STATE EMPLOYEES</v>
          </cell>
          <cell r="F4478" t="str">
            <v>55</v>
          </cell>
          <cell r="G4478" t="str">
            <v>Monthly</v>
          </cell>
          <cell r="H4478" t="str">
            <v>L</v>
          </cell>
          <cell r="I4478">
            <v>5010</v>
          </cell>
          <cell r="J4478" t="str">
            <v>Non-Represented State Employees</v>
          </cell>
          <cell r="K4478" t="str">
            <v>per DOP website</v>
          </cell>
          <cell r="L4478">
            <v>41456</v>
          </cell>
          <cell r="M4478">
            <v>11949</v>
          </cell>
          <cell r="N4478" t="b">
            <v>0</v>
          </cell>
          <cell r="O4478">
            <v>5010</v>
          </cell>
        </row>
        <row r="4479">
          <cell r="E4479" t="str">
            <v>55MONTHLYLTEAMSTERS LOCAL UNION NUMBER 117</v>
          </cell>
          <cell r="F4479" t="str">
            <v>55</v>
          </cell>
          <cell r="G4479" t="str">
            <v>Monthly</v>
          </cell>
          <cell r="H4479" t="str">
            <v>L</v>
          </cell>
          <cell r="I4479">
            <v>5075</v>
          </cell>
          <cell r="J4479" t="str">
            <v>Teamsters Local Union Number 117</v>
          </cell>
          <cell r="K4479" t="str">
            <v>per Noli Benitez 201307</v>
          </cell>
          <cell r="L4479">
            <v>41456</v>
          </cell>
          <cell r="M4479">
            <v>11949</v>
          </cell>
          <cell r="N4479" t="b">
            <v>0</v>
          </cell>
          <cell r="O4479">
            <v>5075</v>
          </cell>
        </row>
        <row r="4480">
          <cell r="E4480" t="str">
            <v>55MONTHLYLWASHINGTON FEDERATION OF STATE EMPLOYEES</v>
          </cell>
          <cell r="F4480" t="str">
            <v>55</v>
          </cell>
          <cell r="G4480" t="str">
            <v>Monthly</v>
          </cell>
          <cell r="H4480" t="str">
            <v>L</v>
          </cell>
          <cell r="I4480">
            <v>5010</v>
          </cell>
          <cell r="J4480" t="str">
            <v>Washington Federation of State Employees</v>
          </cell>
          <cell r="K4480" t="str">
            <v>per DOP website</v>
          </cell>
          <cell r="L4480">
            <v>41456</v>
          </cell>
          <cell r="M4480">
            <v>25873</v>
          </cell>
          <cell r="N4480" t="b">
            <v>0</v>
          </cell>
          <cell r="O4480">
            <v>5010</v>
          </cell>
        </row>
        <row r="4481">
          <cell r="E4481" t="str">
            <v>55MONTHLYLWASHINGTON PUBLIC EMPLOYEES ASSOCIATION</v>
          </cell>
          <cell r="F4481" t="str">
            <v>55</v>
          </cell>
          <cell r="G4481" t="str">
            <v>Monthly</v>
          </cell>
          <cell r="H4481" t="str">
            <v>L</v>
          </cell>
          <cell r="I4481">
            <v>5010</v>
          </cell>
          <cell r="J4481" t="str">
            <v>Washington Public Employees Association</v>
          </cell>
          <cell r="K4481" t="str">
            <v>per DOP website</v>
          </cell>
          <cell r="L4481">
            <v>41456</v>
          </cell>
          <cell r="M4481">
            <v>30137</v>
          </cell>
          <cell r="N4481" t="b">
            <v>0</v>
          </cell>
          <cell r="O4481">
            <v>5010</v>
          </cell>
        </row>
        <row r="4482">
          <cell r="E4482" t="str">
            <v>55MONTHLYMCOALITION</v>
          </cell>
          <cell r="F4482" t="str">
            <v>55</v>
          </cell>
          <cell r="G4482" t="str">
            <v>Monthly</v>
          </cell>
          <cell r="H4482" t="str">
            <v>M</v>
          </cell>
          <cell r="I4482">
            <v>5136</v>
          </cell>
          <cell r="J4482" t="str">
            <v>Coalition</v>
          </cell>
          <cell r="K4482" t="str">
            <v>per DOP website</v>
          </cell>
          <cell r="L4482">
            <v>41456</v>
          </cell>
          <cell r="M4482">
            <v>42930</v>
          </cell>
          <cell r="N4482" t="b">
            <v>0</v>
          </cell>
          <cell r="O4482">
            <v>5136</v>
          </cell>
        </row>
        <row r="4483">
          <cell r="E4483" t="str">
            <v>55MONTHLYMNON-REPRESENTED STATE EMPLOYEES</v>
          </cell>
          <cell r="F4483" t="str">
            <v>55</v>
          </cell>
          <cell r="G4483" t="str">
            <v>Monthly</v>
          </cell>
          <cell r="H4483" t="str">
            <v>M</v>
          </cell>
          <cell r="I4483">
            <v>5136</v>
          </cell>
          <cell r="J4483" t="str">
            <v>Non-Represented State Employees</v>
          </cell>
          <cell r="K4483" t="str">
            <v>per DOP website</v>
          </cell>
          <cell r="L4483">
            <v>41456</v>
          </cell>
          <cell r="M4483">
            <v>11950</v>
          </cell>
          <cell r="N4483" t="b">
            <v>0</v>
          </cell>
          <cell r="O4483">
            <v>5136</v>
          </cell>
        </row>
        <row r="4484">
          <cell r="E4484" t="str">
            <v>55MONTHLYMTEAMSTERS LOCAL UNION NUMBER 117</v>
          </cell>
          <cell r="F4484" t="str">
            <v>55</v>
          </cell>
          <cell r="G4484" t="str">
            <v>Monthly</v>
          </cell>
          <cell r="H4484" t="str">
            <v>M</v>
          </cell>
          <cell r="I4484">
            <v>5201</v>
          </cell>
          <cell r="J4484" t="str">
            <v>Teamsters Local Union Number 117</v>
          </cell>
          <cell r="K4484" t="str">
            <v>per Noli Benitez 201307</v>
          </cell>
          <cell r="L4484">
            <v>41456</v>
          </cell>
          <cell r="M4484">
            <v>11950</v>
          </cell>
          <cell r="N4484" t="b">
            <v>0</v>
          </cell>
          <cell r="O4484">
            <v>5201</v>
          </cell>
        </row>
        <row r="4485">
          <cell r="E4485" t="str">
            <v>55MONTHLYMWASHINGTON FEDERATION OF STATE EMPLOYEES</v>
          </cell>
          <cell r="F4485" t="str">
            <v>55</v>
          </cell>
          <cell r="G4485" t="str">
            <v>Monthly</v>
          </cell>
          <cell r="H4485" t="str">
            <v>M</v>
          </cell>
          <cell r="I4485">
            <v>5136</v>
          </cell>
          <cell r="J4485" t="str">
            <v>Washington Federation of State Employees</v>
          </cell>
          <cell r="K4485" t="str">
            <v>per DOP website</v>
          </cell>
          <cell r="L4485">
            <v>41456</v>
          </cell>
          <cell r="M4485">
            <v>25874</v>
          </cell>
          <cell r="N4485" t="b">
            <v>0</v>
          </cell>
          <cell r="O4485">
            <v>5136</v>
          </cell>
        </row>
        <row r="4486">
          <cell r="E4486" t="str">
            <v>55MONTHLYMWASHINGTON PUBLIC EMPLOYEES ASSOCIATION</v>
          </cell>
          <cell r="F4486" t="str">
            <v>55</v>
          </cell>
          <cell r="G4486" t="str">
            <v>Monthly</v>
          </cell>
          <cell r="H4486" t="str">
            <v>M</v>
          </cell>
          <cell r="I4486">
            <v>5136</v>
          </cell>
          <cell r="J4486" t="str">
            <v>Washington Public Employees Association</v>
          </cell>
          <cell r="K4486" t="str">
            <v>per DOP website</v>
          </cell>
          <cell r="L4486">
            <v>41456</v>
          </cell>
          <cell r="M4486">
            <v>30138</v>
          </cell>
          <cell r="N4486" t="b">
            <v>0</v>
          </cell>
          <cell r="O4486">
            <v>5136</v>
          </cell>
        </row>
        <row r="4487">
          <cell r="E4487" t="str">
            <v>55NMONTHLYACOALITION</v>
          </cell>
          <cell r="F4487" t="str">
            <v>55N</v>
          </cell>
          <cell r="G4487" t="str">
            <v>Monthly</v>
          </cell>
          <cell r="H4487" t="str">
            <v>A</v>
          </cell>
          <cell r="I4487">
            <v>4079</v>
          </cell>
          <cell r="J4487" t="str">
            <v>Coalition</v>
          </cell>
          <cell r="K4487" t="str">
            <v>55N1 - per DOP website</v>
          </cell>
          <cell r="L4487">
            <v>41456</v>
          </cell>
          <cell r="M4487">
            <v>21006</v>
          </cell>
          <cell r="N4487" t="b">
            <v>1</v>
          </cell>
          <cell r="O4487">
            <v>4079</v>
          </cell>
        </row>
        <row r="4488">
          <cell r="E4488" t="str">
            <v>55NMONTHLYANON-REPRESENTED STATE EMPLOYEES</v>
          </cell>
          <cell r="F4488" t="str">
            <v>55N</v>
          </cell>
          <cell r="G4488" t="str">
            <v>Monthly</v>
          </cell>
          <cell r="H4488" t="str">
            <v>A</v>
          </cell>
          <cell r="I4488">
            <v>4079</v>
          </cell>
          <cell r="J4488" t="str">
            <v>Non-Represented State Employees</v>
          </cell>
          <cell r="K4488" t="str">
            <v>55N - per DOP website</v>
          </cell>
          <cell r="L4488">
            <v>41456</v>
          </cell>
          <cell r="M4488">
            <v>15210</v>
          </cell>
          <cell r="N4488" t="b">
            <v>1</v>
          </cell>
          <cell r="O4488">
            <v>4079</v>
          </cell>
        </row>
        <row r="4489">
          <cell r="E4489" t="str">
            <v>55NMONTHLYASERVICE EMPLOYEES INTERNATIONAL UNION DISTRICT 1199 NW</v>
          </cell>
          <cell r="F4489" t="str">
            <v>55N</v>
          </cell>
          <cell r="G4489" t="str">
            <v>Monthly</v>
          </cell>
          <cell r="H4489" t="str">
            <v>A</v>
          </cell>
          <cell r="I4489">
            <v>4079</v>
          </cell>
          <cell r="J4489" t="str">
            <v>Service Employees International Union District 1199 NW</v>
          </cell>
          <cell r="K4489" t="str">
            <v>55N1 - per DOP website</v>
          </cell>
          <cell r="L4489">
            <v>41456</v>
          </cell>
          <cell r="M4489">
            <v>17142</v>
          </cell>
          <cell r="N4489" t="b">
            <v>1</v>
          </cell>
          <cell r="O4489">
            <v>4079</v>
          </cell>
        </row>
        <row r="4490">
          <cell r="E4490" t="str">
            <v>55NMONTHLYATEAMSTERS LOCAL UNION NUMBER 117</v>
          </cell>
          <cell r="F4490" t="str">
            <v>55N</v>
          </cell>
          <cell r="G4490" t="str">
            <v>Monthly</v>
          </cell>
          <cell r="H4490" t="str">
            <v>A</v>
          </cell>
          <cell r="I4490">
            <v>4132</v>
          </cell>
          <cell r="J4490" t="str">
            <v>Teamsters Local Union Number 117</v>
          </cell>
          <cell r="K4490" t="str">
            <v>55N2 - per DOP website</v>
          </cell>
          <cell r="L4490">
            <v>41456</v>
          </cell>
          <cell r="M4490">
            <v>22938</v>
          </cell>
          <cell r="N4490" t="b">
            <v>1</v>
          </cell>
          <cell r="O4490">
            <v>4132</v>
          </cell>
        </row>
        <row r="4491">
          <cell r="E4491" t="str">
            <v>55NMONTHLYAWASHINGTON FEDERATION OF STATE EMPLOYEES</v>
          </cell>
          <cell r="F4491" t="str">
            <v>55N</v>
          </cell>
          <cell r="G4491" t="str">
            <v>Monthly</v>
          </cell>
          <cell r="H4491" t="str">
            <v>A</v>
          </cell>
          <cell r="I4491">
            <v>4079</v>
          </cell>
          <cell r="J4491" t="str">
            <v>Washington Federation of State Employees</v>
          </cell>
          <cell r="K4491" t="str">
            <v>55N1 - per DOP website</v>
          </cell>
          <cell r="L4491">
            <v>41456</v>
          </cell>
          <cell r="M4491">
            <v>19074</v>
          </cell>
          <cell r="N4491" t="b">
            <v>1</v>
          </cell>
          <cell r="O4491">
            <v>4079</v>
          </cell>
        </row>
        <row r="4492">
          <cell r="E4492" t="str">
            <v>55NMONTHLYBCOALITION</v>
          </cell>
          <cell r="F4492" t="str">
            <v>55N</v>
          </cell>
          <cell r="G4492" t="str">
            <v>Monthly</v>
          </cell>
          <cell r="H4492" t="str">
            <v>B</v>
          </cell>
          <cell r="I4492">
            <v>4182</v>
          </cell>
          <cell r="J4492" t="str">
            <v>Coalition</v>
          </cell>
          <cell r="K4492" t="str">
            <v>55N1 - per DOP website</v>
          </cell>
          <cell r="L4492">
            <v>41456</v>
          </cell>
          <cell r="M4492">
            <v>21007</v>
          </cell>
          <cell r="N4492" t="b">
            <v>1</v>
          </cell>
          <cell r="O4492">
            <v>4182</v>
          </cell>
        </row>
        <row r="4493">
          <cell r="E4493" t="str">
            <v>55NMONTHLYBNON-REPRESENTED STATE EMPLOYEES</v>
          </cell>
          <cell r="F4493" t="str">
            <v>55N</v>
          </cell>
          <cell r="G4493" t="str">
            <v>Monthly</v>
          </cell>
          <cell r="H4493" t="str">
            <v>B</v>
          </cell>
          <cell r="I4493">
            <v>4182</v>
          </cell>
          <cell r="J4493" t="str">
            <v>Non-Represented State Employees</v>
          </cell>
          <cell r="K4493" t="str">
            <v>55N - per DOP website</v>
          </cell>
          <cell r="L4493">
            <v>41456</v>
          </cell>
          <cell r="M4493">
            <v>15211</v>
          </cell>
          <cell r="N4493" t="b">
            <v>1</v>
          </cell>
          <cell r="O4493">
            <v>4182</v>
          </cell>
        </row>
        <row r="4494">
          <cell r="E4494" t="str">
            <v>55NMONTHLYBSERVICE EMPLOYEES INTERNATIONAL UNION DISTRICT 1199 NW</v>
          </cell>
          <cell r="F4494" t="str">
            <v>55N</v>
          </cell>
          <cell r="G4494" t="str">
            <v>Monthly</v>
          </cell>
          <cell r="H4494" t="str">
            <v>B</v>
          </cell>
          <cell r="I4494">
            <v>4182</v>
          </cell>
          <cell r="J4494" t="str">
            <v>Service Employees International Union District 1199 NW</v>
          </cell>
          <cell r="K4494" t="str">
            <v>55N1 - per DOP website</v>
          </cell>
          <cell r="L4494">
            <v>41456</v>
          </cell>
          <cell r="M4494">
            <v>17143</v>
          </cell>
          <cell r="N4494" t="b">
            <v>1</v>
          </cell>
          <cell r="O4494">
            <v>4182</v>
          </cell>
        </row>
        <row r="4495">
          <cell r="E4495" t="str">
            <v>55NMONTHLYBTEAMSTERS LOCAL UNION NUMBER 117</v>
          </cell>
          <cell r="F4495" t="str">
            <v>55N</v>
          </cell>
          <cell r="G4495" t="str">
            <v>Monthly</v>
          </cell>
          <cell r="H4495" t="str">
            <v>B</v>
          </cell>
          <cell r="I4495">
            <v>4235</v>
          </cell>
          <cell r="J4495" t="str">
            <v>Teamsters Local Union Number 117</v>
          </cell>
          <cell r="K4495" t="str">
            <v>55N2 - per DOP website</v>
          </cell>
          <cell r="L4495">
            <v>41456</v>
          </cell>
          <cell r="M4495">
            <v>22939</v>
          </cell>
          <cell r="N4495" t="b">
            <v>1</v>
          </cell>
          <cell r="O4495">
            <v>4235</v>
          </cell>
        </row>
        <row r="4496">
          <cell r="E4496" t="str">
            <v>55NMONTHLYBWASHINGTON FEDERATION OF STATE EMPLOYEES</v>
          </cell>
          <cell r="F4496" t="str">
            <v>55N</v>
          </cell>
          <cell r="G4496" t="str">
            <v>Monthly</v>
          </cell>
          <cell r="H4496" t="str">
            <v>B</v>
          </cell>
          <cell r="I4496">
            <v>4182</v>
          </cell>
          <cell r="J4496" t="str">
            <v>Washington Federation of State Employees</v>
          </cell>
          <cell r="K4496" t="str">
            <v>55N1 - per DOP website</v>
          </cell>
          <cell r="L4496">
            <v>41456</v>
          </cell>
          <cell r="M4496">
            <v>19075</v>
          </cell>
          <cell r="N4496" t="b">
            <v>1</v>
          </cell>
          <cell r="O4496">
            <v>4182</v>
          </cell>
        </row>
        <row r="4497">
          <cell r="E4497" t="str">
            <v>55NMONTHLYCCOALITION</v>
          </cell>
          <cell r="F4497" t="str">
            <v>55N</v>
          </cell>
          <cell r="G4497" t="str">
            <v>Monthly</v>
          </cell>
          <cell r="H4497" t="str">
            <v>C</v>
          </cell>
          <cell r="I4497">
            <v>4288</v>
          </cell>
          <cell r="J4497" t="str">
            <v>Coalition</v>
          </cell>
          <cell r="K4497" t="str">
            <v>55N1 - per DOP website</v>
          </cell>
          <cell r="L4497">
            <v>41456</v>
          </cell>
          <cell r="M4497">
            <v>21008</v>
          </cell>
          <cell r="N4497" t="b">
            <v>1</v>
          </cell>
          <cell r="O4497">
            <v>4288</v>
          </cell>
        </row>
        <row r="4498">
          <cell r="E4498" t="str">
            <v>55NMONTHLYCNON-REPRESENTED STATE EMPLOYEES</v>
          </cell>
          <cell r="F4498" t="str">
            <v>55N</v>
          </cell>
          <cell r="G4498" t="str">
            <v>Monthly</v>
          </cell>
          <cell r="H4498" t="str">
            <v>C</v>
          </cell>
          <cell r="I4498">
            <v>4288</v>
          </cell>
          <cell r="J4498" t="str">
            <v>Non-Represented State Employees</v>
          </cell>
          <cell r="K4498" t="str">
            <v>55N - per DOP website</v>
          </cell>
          <cell r="L4498">
            <v>41456</v>
          </cell>
          <cell r="M4498">
            <v>15212</v>
          </cell>
          <cell r="N4498" t="b">
            <v>1</v>
          </cell>
          <cell r="O4498">
            <v>4288</v>
          </cell>
        </row>
        <row r="4499">
          <cell r="E4499" t="str">
            <v>55NMONTHLYCSERVICE EMPLOYEES INTERNATIONAL UNION DISTRICT 1199 NW</v>
          </cell>
          <cell r="F4499" t="str">
            <v>55N</v>
          </cell>
          <cell r="G4499" t="str">
            <v>Monthly</v>
          </cell>
          <cell r="H4499" t="str">
            <v>C</v>
          </cell>
          <cell r="I4499">
            <v>4288</v>
          </cell>
          <cell r="J4499" t="str">
            <v>Service Employees International Union District 1199 NW</v>
          </cell>
          <cell r="K4499" t="str">
            <v>55N1 - per DOP website</v>
          </cell>
          <cell r="L4499">
            <v>41456</v>
          </cell>
          <cell r="M4499">
            <v>17144</v>
          </cell>
          <cell r="N4499" t="b">
            <v>1</v>
          </cell>
          <cell r="O4499">
            <v>4288</v>
          </cell>
        </row>
        <row r="4500">
          <cell r="E4500" t="str">
            <v>55NMONTHLYCTEAMSTERS LOCAL UNION NUMBER 117</v>
          </cell>
          <cell r="F4500" t="str">
            <v>55N</v>
          </cell>
          <cell r="G4500" t="str">
            <v>Monthly</v>
          </cell>
          <cell r="H4500" t="str">
            <v>C</v>
          </cell>
          <cell r="I4500">
            <v>4343</v>
          </cell>
          <cell r="J4500" t="str">
            <v>Teamsters Local Union Number 117</v>
          </cell>
          <cell r="K4500" t="str">
            <v>55N2 - per DOP website</v>
          </cell>
          <cell r="L4500">
            <v>41456</v>
          </cell>
          <cell r="M4500">
            <v>22940</v>
          </cell>
          <cell r="N4500" t="b">
            <v>1</v>
          </cell>
          <cell r="O4500">
            <v>4343</v>
          </cell>
        </row>
        <row r="4501">
          <cell r="E4501" t="str">
            <v>55NMONTHLYCWASHINGTON FEDERATION OF STATE EMPLOYEES</v>
          </cell>
          <cell r="F4501" t="str">
            <v>55N</v>
          </cell>
          <cell r="G4501" t="str">
            <v>Monthly</v>
          </cell>
          <cell r="H4501" t="str">
            <v>C</v>
          </cell>
          <cell r="I4501">
            <v>4288</v>
          </cell>
          <cell r="J4501" t="str">
            <v>Washington Federation of State Employees</v>
          </cell>
          <cell r="K4501" t="str">
            <v>55N1 - per DOP website</v>
          </cell>
          <cell r="L4501">
            <v>41456</v>
          </cell>
          <cell r="M4501">
            <v>19076</v>
          </cell>
          <cell r="N4501" t="b">
            <v>1</v>
          </cell>
          <cell r="O4501">
            <v>4288</v>
          </cell>
        </row>
        <row r="4502">
          <cell r="E4502" t="str">
            <v>55NMONTHLYDCOALITION</v>
          </cell>
          <cell r="F4502" t="str">
            <v>55N</v>
          </cell>
          <cell r="G4502" t="str">
            <v>Monthly</v>
          </cell>
          <cell r="H4502" t="str">
            <v>D</v>
          </cell>
          <cell r="I4502">
            <v>4393</v>
          </cell>
          <cell r="J4502" t="str">
            <v>Coalition</v>
          </cell>
          <cell r="K4502" t="str">
            <v>55N1 - per DOP website</v>
          </cell>
          <cell r="L4502">
            <v>41456</v>
          </cell>
          <cell r="M4502">
            <v>21009</v>
          </cell>
          <cell r="N4502" t="b">
            <v>1</v>
          </cell>
          <cell r="O4502">
            <v>4393</v>
          </cell>
        </row>
        <row r="4503">
          <cell r="E4503" t="str">
            <v>55NMONTHLYDNON-REPRESENTED STATE EMPLOYEES</v>
          </cell>
          <cell r="F4503" t="str">
            <v>55N</v>
          </cell>
          <cell r="G4503" t="str">
            <v>Monthly</v>
          </cell>
          <cell r="H4503" t="str">
            <v>D</v>
          </cell>
          <cell r="I4503">
            <v>4393</v>
          </cell>
          <cell r="J4503" t="str">
            <v>Non-Represented State Employees</v>
          </cell>
          <cell r="K4503" t="str">
            <v>55N - per DOP website</v>
          </cell>
          <cell r="L4503">
            <v>41456</v>
          </cell>
          <cell r="M4503">
            <v>15213</v>
          </cell>
          <cell r="N4503" t="b">
            <v>1</v>
          </cell>
          <cell r="O4503">
            <v>4393</v>
          </cell>
        </row>
        <row r="4504">
          <cell r="E4504" t="str">
            <v>55NMONTHLYDSERVICE EMPLOYEES INTERNATIONAL UNION DISTRICT 1199 NW</v>
          </cell>
          <cell r="F4504" t="str">
            <v>55N</v>
          </cell>
          <cell r="G4504" t="str">
            <v>Monthly</v>
          </cell>
          <cell r="H4504" t="str">
            <v>D</v>
          </cell>
          <cell r="I4504">
            <v>4393</v>
          </cell>
          <cell r="J4504" t="str">
            <v>Service Employees International Union District 1199 NW</v>
          </cell>
          <cell r="K4504" t="str">
            <v>55N1 - per DOP website</v>
          </cell>
          <cell r="L4504">
            <v>41456</v>
          </cell>
          <cell r="M4504">
            <v>17145</v>
          </cell>
          <cell r="N4504" t="b">
            <v>1</v>
          </cell>
          <cell r="O4504">
            <v>4393</v>
          </cell>
        </row>
        <row r="4505">
          <cell r="E4505" t="str">
            <v>55NMONTHLYDTEAMSTERS LOCAL UNION NUMBER 117</v>
          </cell>
          <cell r="F4505" t="str">
            <v>55N</v>
          </cell>
          <cell r="G4505" t="str">
            <v>Monthly</v>
          </cell>
          <cell r="H4505" t="str">
            <v>D</v>
          </cell>
          <cell r="I4505">
            <v>4448</v>
          </cell>
          <cell r="J4505" t="str">
            <v>Teamsters Local Union Number 117</v>
          </cell>
          <cell r="K4505" t="str">
            <v>55N2 - per DOP website</v>
          </cell>
          <cell r="L4505">
            <v>41456</v>
          </cell>
          <cell r="M4505">
            <v>22941</v>
          </cell>
          <cell r="N4505" t="b">
            <v>1</v>
          </cell>
          <cell r="O4505">
            <v>4448</v>
          </cell>
        </row>
        <row r="4506">
          <cell r="E4506" t="str">
            <v>55NMONTHLYDWASHINGTON FEDERATION OF STATE EMPLOYEES</v>
          </cell>
          <cell r="F4506" t="str">
            <v>55N</v>
          </cell>
          <cell r="G4506" t="str">
            <v>Monthly</v>
          </cell>
          <cell r="H4506" t="str">
            <v>D</v>
          </cell>
          <cell r="I4506">
            <v>4393</v>
          </cell>
          <cell r="J4506" t="str">
            <v>Washington Federation of State Employees</v>
          </cell>
          <cell r="K4506" t="str">
            <v>55N1 - per DOP website</v>
          </cell>
          <cell r="L4506">
            <v>41456</v>
          </cell>
          <cell r="M4506">
            <v>19077</v>
          </cell>
          <cell r="N4506" t="b">
            <v>1</v>
          </cell>
          <cell r="O4506">
            <v>4393</v>
          </cell>
        </row>
        <row r="4507">
          <cell r="E4507" t="str">
            <v>55NMONTHLYECOALITION</v>
          </cell>
          <cell r="F4507" t="str">
            <v>55N</v>
          </cell>
          <cell r="G4507" t="str">
            <v>Monthly</v>
          </cell>
          <cell r="H4507" t="str">
            <v>E</v>
          </cell>
          <cell r="I4507">
            <v>4503</v>
          </cell>
          <cell r="J4507" t="str">
            <v>Coalition</v>
          </cell>
          <cell r="K4507" t="str">
            <v>55N1 - per DOP website</v>
          </cell>
          <cell r="L4507">
            <v>41456</v>
          </cell>
          <cell r="M4507">
            <v>21010</v>
          </cell>
          <cell r="N4507" t="b">
            <v>1</v>
          </cell>
          <cell r="O4507">
            <v>4503</v>
          </cell>
        </row>
        <row r="4508">
          <cell r="E4508" t="str">
            <v>55NMONTHLYENON-REPRESENTED STATE EMPLOYEES</v>
          </cell>
          <cell r="F4508" t="str">
            <v>55N</v>
          </cell>
          <cell r="G4508" t="str">
            <v>Monthly</v>
          </cell>
          <cell r="H4508" t="str">
            <v>E</v>
          </cell>
          <cell r="I4508">
            <v>4503</v>
          </cell>
          <cell r="J4508" t="str">
            <v>Non-Represented State Employees</v>
          </cell>
          <cell r="K4508" t="str">
            <v>55N - per DOP website</v>
          </cell>
          <cell r="L4508">
            <v>41456</v>
          </cell>
          <cell r="M4508">
            <v>15214</v>
          </cell>
          <cell r="N4508" t="b">
            <v>1</v>
          </cell>
          <cell r="O4508">
            <v>4503</v>
          </cell>
        </row>
        <row r="4509">
          <cell r="E4509" t="str">
            <v>55NMONTHLYESERVICE EMPLOYEES INTERNATIONAL UNION DISTRICT 1199 NW</v>
          </cell>
          <cell r="F4509" t="str">
            <v>55N</v>
          </cell>
          <cell r="G4509" t="str">
            <v>Monthly</v>
          </cell>
          <cell r="H4509" t="str">
            <v>E</v>
          </cell>
          <cell r="I4509">
            <v>4503</v>
          </cell>
          <cell r="J4509" t="str">
            <v>Service Employees International Union District 1199 NW</v>
          </cell>
          <cell r="K4509" t="str">
            <v>55N1 - per DOP website</v>
          </cell>
          <cell r="L4509">
            <v>41456</v>
          </cell>
          <cell r="M4509">
            <v>17146</v>
          </cell>
          <cell r="N4509" t="b">
            <v>1</v>
          </cell>
          <cell r="O4509">
            <v>4503</v>
          </cell>
        </row>
        <row r="4510">
          <cell r="E4510" t="str">
            <v>55NMONTHLYETEAMSTERS LOCAL UNION NUMBER 117</v>
          </cell>
          <cell r="F4510" t="str">
            <v>55N</v>
          </cell>
          <cell r="G4510" t="str">
            <v>Monthly</v>
          </cell>
          <cell r="H4510" t="str">
            <v>E</v>
          </cell>
          <cell r="I4510">
            <v>4561</v>
          </cell>
          <cell r="J4510" t="str">
            <v>Teamsters Local Union Number 117</v>
          </cell>
          <cell r="K4510" t="str">
            <v>55N2 - per DOP website</v>
          </cell>
          <cell r="L4510">
            <v>41456</v>
          </cell>
          <cell r="M4510">
            <v>22942</v>
          </cell>
          <cell r="N4510" t="b">
            <v>1</v>
          </cell>
          <cell r="O4510">
            <v>4561</v>
          </cell>
        </row>
        <row r="4511">
          <cell r="E4511" t="str">
            <v>55NMONTHLYEWASHINGTON FEDERATION OF STATE EMPLOYEES</v>
          </cell>
          <cell r="F4511" t="str">
            <v>55N</v>
          </cell>
          <cell r="G4511" t="str">
            <v>Monthly</v>
          </cell>
          <cell r="H4511" t="str">
            <v>E</v>
          </cell>
          <cell r="I4511">
            <v>4503</v>
          </cell>
          <cell r="J4511" t="str">
            <v>Washington Federation of State Employees</v>
          </cell>
          <cell r="K4511" t="str">
            <v>55N1 - per DOP website</v>
          </cell>
          <cell r="L4511">
            <v>41456</v>
          </cell>
          <cell r="M4511">
            <v>19078</v>
          </cell>
          <cell r="N4511" t="b">
            <v>1</v>
          </cell>
          <cell r="O4511">
            <v>4503</v>
          </cell>
        </row>
        <row r="4512">
          <cell r="E4512" t="str">
            <v>55NMONTHLYFCOALITION</v>
          </cell>
          <cell r="F4512" t="str">
            <v>55N</v>
          </cell>
          <cell r="G4512" t="str">
            <v>Monthly</v>
          </cell>
          <cell r="H4512" t="str">
            <v>F</v>
          </cell>
          <cell r="I4512">
            <v>4614</v>
          </cell>
          <cell r="J4512" t="str">
            <v>Coalition</v>
          </cell>
          <cell r="K4512" t="str">
            <v>55N1 - per DOP website</v>
          </cell>
          <cell r="L4512">
            <v>41456</v>
          </cell>
          <cell r="M4512">
            <v>21011</v>
          </cell>
          <cell r="N4512" t="b">
            <v>1</v>
          </cell>
          <cell r="O4512">
            <v>4614</v>
          </cell>
        </row>
        <row r="4513">
          <cell r="E4513" t="str">
            <v>55NMONTHLYFNON-REPRESENTED STATE EMPLOYEES</v>
          </cell>
          <cell r="F4513" t="str">
            <v>55N</v>
          </cell>
          <cell r="G4513" t="str">
            <v>Monthly</v>
          </cell>
          <cell r="H4513" t="str">
            <v>F</v>
          </cell>
          <cell r="I4513">
            <v>4614</v>
          </cell>
          <cell r="J4513" t="str">
            <v>Non-Represented State Employees</v>
          </cell>
          <cell r="K4513" t="str">
            <v>55N - per DOP website</v>
          </cell>
          <cell r="L4513">
            <v>41456</v>
          </cell>
          <cell r="M4513">
            <v>15215</v>
          </cell>
          <cell r="N4513" t="b">
            <v>1</v>
          </cell>
          <cell r="O4513">
            <v>4614</v>
          </cell>
        </row>
        <row r="4514">
          <cell r="E4514" t="str">
            <v>55NMONTHLYFSERVICE EMPLOYEES INTERNATIONAL UNION DISTRICT 1199 NW</v>
          </cell>
          <cell r="F4514" t="str">
            <v>55N</v>
          </cell>
          <cell r="G4514" t="str">
            <v>Monthly</v>
          </cell>
          <cell r="H4514" t="str">
            <v>F</v>
          </cell>
          <cell r="I4514">
            <v>4614</v>
          </cell>
          <cell r="J4514" t="str">
            <v>Service Employees International Union District 1199 NW</v>
          </cell>
          <cell r="K4514" t="str">
            <v>55N1 - per DOP website</v>
          </cell>
          <cell r="L4514">
            <v>41456</v>
          </cell>
          <cell r="M4514">
            <v>17147</v>
          </cell>
          <cell r="N4514" t="b">
            <v>1</v>
          </cell>
          <cell r="O4514">
            <v>4614</v>
          </cell>
        </row>
        <row r="4515">
          <cell r="E4515" t="str">
            <v>55NMONTHLYFTEAMSTERS LOCAL UNION NUMBER 117</v>
          </cell>
          <cell r="F4515" t="str">
            <v>55N</v>
          </cell>
          <cell r="G4515" t="str">
            <v>Monthly</v>
          </cell>
          <cell r="H4515" t="str">
            <v>F</v>
          </cell>
          <cell r="I4515">
            <v>4674</v>
          </cell>
          <cell r="J4515" t="str">
            <v>Teamsters Local Union Number 117</v>
          </cell>
          <cell r="K4515" t="str">
            <v>55N2 - per DOP website</v>
          </cell>
          <cell r="L4515">
            <v>41456</v>
          </cell>
          <cell r="M4515">
            <v>22943</v>
          </cell>
          <cell r="N4515" t="b">
            <v>1</v>
          </cell>
          <cell r="O4515">
            <v>4674</v>
          </cell>
        </row>
        <row r="4516">
          <cell r="E4516" t="str">
            <v>55NMONTHLYFWASHINGTON FEDERATION OF STATE EMPLOYEES</v>
          </cell>
          <cell r="F4516" t="str">
            <v>55N</v>
          </cell>
          <cell r="G4516" t="str">
            <v>Monthly</v>
          </cell>
          <cell r="H4516" t="str">
            <v>F</v>
          </cell>
          <cell r="I4516">
            <v>4614</v>
          </cell>
          <cell r="J4516" t="str">
            <v>Washington Federation of State Employees</v>
          </cell>
          <cell r="K4516" t="str">
            <v>55N1 - per DOP website</v>
          </cell>
          <cell r="L4516">
            <v>41456</v>
          </cell>
          <cell r="M4516">
            <v>19079</v>
          </cell>
          <cell r="N4516" t="b">
            <v>1</v>
          </cell>
          <cell r="O4516">
            <v>4614</v>
          </cell>
        </row>
        <row r="4517">
          <cell r="E4517" t="str">
            <v>55NMONTHLYGCOALITION</v>
          </cell>
          <cell r="F4517" t="str">
            <v>55N</v>
          </cell>
          <cell r="G4517" t="str">
            <v>Monthly</v>
          </cell>
          <cell r="H4517" t="str">
            <v>G</v>
          </cell>
          <cell r="I4517">
            <v>4734</v>
          </cell>
          <cell r="J4517" t="str">
            <v>Coalition</v>
          </cell>
          <cell r="K4517" t="str">
            <v>55N1 - per DOP website</v>
          </cell>
          <cell r="L4517">
            <v>41456</v>
          </cell>
          <cell r="M4517">
            <v>21012</v>
          </cell>
          <cell r="N4517" t="b">
            <v>1</v>
          </cell>
          <cell r="O4517">
            <v>4734</v>
          </cell>
        </row>
        <row r="4518">
          <cell r="E4518" t="str">
            <v>55NMONTHLYGNON-REPRESENTED STATE EMPLOYEES</v>
          </cell>
          <cell r="F4518" t="str">
            <v>55N</v>
          </cell>
          <cell r="G4518" t="str">
            <v>Monthly</v>
          </cell>
          <cell r="H4518" t="str">
            <v>G</v>
          </cell>
          <cell r="I4518">
            <v>4734</v>
          </cell>
          <cell r="J4518" t="str">
            <v>Non-Represented State Employees</v>
          </cell>
          <cell r="K4518" t="str">
            <v>55N - per DOP website</v>
          </cell>
          <cell r="L4518">
            <v>41456</v>
          </cell>
          <cell r="M4518">
            <v>15216</v>
          </cell>
          <cell r="N4518" t="b">
            <v>1</v>
          </cell>
          <cell r="O4518">
            <v>4734</v>
          </cell>
        </row>
        <row r="4519">
          <cell r="E4519" t="str">
            <v>55NMONTHLYGSERVICE EMPLOYEES INTERNATIONAL UNION DISTRICT 1199 NW</v>
          </cell>
          <cell r="F4519" t="str">
            <v>55N</v>
          </cell>
          <cell r="G4519" t="str">
            <v>Monthly</v>
          </cell>
          <cell r="H4519" t="str">
            <v>G</v>
          </cell>
          <cell r="I4519">
            <v>4734</v>
          </cell>
          <cell r="J4519" t="str">
            <v>Service Employees International Union District 1199 NW</v>
          </cell>
          <cell r="K4519" t="str">
            <v>55N1 - per DOP website</v>
          </cell>
          <cell r="L4519">
            <v>41456</v>
          </cell>
          <cell r="M4519">
            <v>17148</v>
          </cell>
          <cell r="N4519" t="b">
            <v>1</v>
          </cell>
          <cell r="O4519">
            <v>4734</v>
          </cell>
        </row>
        <row r="4520">
          <cell r="E4520" t="str">
            <v>55NMONTHLYGTEAMSTERS LOCAL UNION NUMBER 117</v>
          </cell>
          <cell r="F4520" t="str">
            <v>55N</v>
          </cell>
          <cell r="G4520" t="str">
            <v>Monthly</v>
          </cell>
          <cell r="H4520" t="str">
            <v>G</v>
          </cell>
          <cell r="I4520">
            <v>4794</v>
          </cell>
          <cell r="J4520" t="str">
            <v>Teamsters Local Union Number 117</v>
          </cell>
          <cell r="K4520" t="str">
            <v>55N2 - per DOP website</v>
          </cell>
          <cell r="L4520">
            <v>41456</v>
          </cell>
          <cell r="M4520">
            <v>22944</v>
          </cell>
          <cell r="N4520" t="b">
            <v>1</v>
          </cell>
          <cell r="O4520">
            <v>4794</v>
          </cell>
        </row>
        <row r="4521">
          <cell r="E4521" t="str">
            <v>55NMONTHLYGWASHINGTON FEDERATION OF STATE EMPLOYEES</v>
          </cell>
          <cell r="F4521" t="str">
            <v>55N</v>
          </cell>
          <cell r="G4521" t="str">
            <v>Monthly</v>
          </cell>
          <cell r="H4521" t="str">
            <v>G</v>
          </cell>
          <cell r="I4521">
            <v>4734</v>
          </cell>
          <cell r="J4521" t="str">
            <v>Washington Federation of State Employees</v>
          </cell>
          <cell r="K4521" t="str">
            <v>55N1 - per DOP website</v>
          </cell>
          <cell r="L4521">
            <v>41456</v>
          </cell>
          <cell r="M4521">
            <v>19080</v>
          </cell>
          <cell r="N4521" t="b">
            <v>1</v>
          </cell>
          <cell r="O4521">
            <v>4734</v>
          </cell>
        </row>
        <row r="4522">
          <cell r="E4522" t="str">
            <v>55NMONTHLYHCOALITION</v>
          </cell>
          <cell r="F4522" t="str">
            <v>55N</v>
          </cell>
          <cell r="G4522" t="str">
            <v>Monthly</v>
          </cell>
          <cell r="H4522" t="str">
            <v>H</v>
          </cell>
          <cell r="I4522">
            <v>4849</v>
          </cell>
          <cell r="J4522" t="str">
            <v>Coalition</v>
          </cell>
          <cell r="K4522" t="str">
            <v>55N1 - per DOP website</v>
          </cell>
          <cell r="L4522">
            <v>41456</v>
          </cell>
          <cell r="M4522">
            <v>21013</v>
          </cell>
          <cell r="N4522" t="b">
            <v>1</v>
          </cell>
          <cell r="O4522">
            <v>4849</v>
          </cell>
        </row>
        <row r="4523">
          <cell r="E4523" t="str">
            <v>55NMONTHLYHNON-REPRESENTED STATE EMPLOYEES</v>
          </cell>
          <cell r="F4523" t="str">
            <v>55N</v>
          </cell>
          <cell r="G4523" t="str">
            <v>Monthly</v>
          </cell>
          <cell r="H4523" t="str">
            <v>H</v>
          </cell>
          <cell r="I4523">
            <v>4849</v>
          </cell>
          <cell r="J4523" t="str">
            <v>Non-Represented State Employees</v>
          </cell>
          <cell r="K4523" t="str">
            <v>55N - per DOP website</v>
          </cell>
          <cell r="L4523">
            <v>41456</v>
          </cell>
          <cell r="M4523">
            <v>15217</v>
          </cell>
          <cell r="N4523" t="b">
            <v>1</v>
          </cell>
          <cell r="O4523">
            <v>4849</v>
          </cell>
        </row>
        <row r="4524">
          <cell r="E4524" t="str">
            <v>55NMONTHLYHSERVICE EMPLOYEES INTERNATIONAL UNION DISTRICT 1199 NW</v>
          </cell>
          <cell r="F4524" t="str">
            <v>55N</v>
          </cell>
          <cell r="G4524" t="str">
            <v>Monthly</v>
          </cell>
          <cell r="H4524" t="str">
            <v>H</v>
          </cell>
          <cell r="I4524">
            <v>4849</v>
          </cell>
          <cell r="J4524" t="str">
            <v>Service Employees International Union District 1199 NW</v>
          </cell>
          <cell r="K4524" t="str">
            <v>55N1 - per DOP website</v>
          </cell>
          <cell r="L4524">
            <v>41456</v>
          </cell>
          <cell r="M4524">
            <v>17149</v>
          </cell>
          <cell r="N4524" t="b">
            <v>1</v>
          </cell>
          <cell r="O4524">
            <v>4849</v>
          </cell>
        </row>
        <row r="4525">
          <cell r="E4525" t="str">
            <v>55NMONTHLYHTEAMSTERS LOCAL UNION NUMBER 117</v>
          </cell>
          <cell r="F4525" t="str">
            <v>55N</v>
          </cell>
          <cell r="G4525" t="str">
            <v>Monthly</v>
          </cell>
          <cell r="H4525" t="str">
            <v>H</v>
          </cell>
          <cell r="I4525">
            <v>4910</v>
          </cell>
          <cell r="J4525" t="str">
            <v>Teamsters Local Union Number 117</v>
          </cell>
          <cell r="K4525" t="str">
            <v>55N2 - per DOP website</v>
          </cell>
          <cell r="L4525">
            <v>41456</v>
          </cell>
          <cell r="M4525">
            <v>22945</v>
          </cell>
          <cell r="N4525" t="b">
            <v>1</v>
          </cell>
          <cell r="O4525">
            <v>4910</v>
          </cell>
        </row>
        <row r="4526">
          <cell r="E4526" t="str">
            <v>55NMONTHLYHWASHINGTON FEDERATION OF STATE EMPLOYEES</v>
          </cell>
          <cell r="F4526" t="str">
            <v>55N</v>
          </cell>
          <cell r="G4526" t="str">
            <v>Monthly</v>
          </cell>
          <cell r="H4526" t="str">
            <v>H</v>
          </cell>
          <cell r="I4526">
            <v>4849</v>
          </cell>
          <cell r="J4526" t="str">
            <v>Washington Federation of State Employees</v>
          </cell>
          <cell r="K4526" t="str">
            <v>55N1 - per DOP website</v>
          </cell>
          <cell r="L4526">
            <v>41456</v>
          </cell>
          <cell r="M4526">
            <v>19081</v>
          </cell>
          <cell r="N4526" t="b">
            <v>1</v>
          </cell>
          <cell r="O4526">
            <v>4849</v>
          </cell>
        </row>
        <row r="4527">
          <cell r="E4527" t="str">
            <v>55NMONTHLYICOALITION</v>
          </cell>
          <cell r="F4527" t="str">
            <v>55N</v>
          </cell>
          <cell r="G4527" t="str">
            <v>Monthly</v>
          </cell>
          <cell r="H4527" t="str">
            <v>I</v>
          </cell>
          <cell r="I4527">
            <v>4971</v>
          </cell>
          <cell r="J4527" t="str">
            <v>Coalition</v>
          </cell>
          <cell r="K4527" t="str">
            <v>55N1 - per DOP website</v>
          </cell>
          <cell r="L4527">
            <v>41456</v>
          </cell>
          <cell r="M4527">
            <v>21014</v>
          </cell>
          <cell r="N4527" t="b">
            <v>1</v>
          </cell>
          <cell r="O4527">
            <v>4971</v>
          </cell>
        </row>
        <row r="4528">
          <cell r="E4528" t="str">
            <v>55NMONTHLYINON-REPRESENTED STATE EMPLOYEES</v>
          </cell>
          <cell r="F4528" t="str">
            <v>55N</v>
          </cell>
          <cell r="G4528" t="str">
            <v>Monthly</v>
          </cell>
          <cell r="H4528" t="str">
            <v>I</v>
          </cell>
          <cell r="I4528">
            <v>4971</v>
          </cell>
          <cell r="J4528" t="str">
            <v>Non-Represented State Employees</v>
          </cell>
          <cell r="K4528" t="str">
            <v>55N - per DOP website</v>
          </cell>
          <cell r="L4528">
            <v>41456</v>
          </cell>
          <cell r="M4528">
            <v>15218</v>
          </cell>
          <cell r="N4528" t="b">
            <v>1</v>
          </cell>
          <cell r="O4528">
            <v>4971</v>
          </cell>
        </row>
        <row r="4529">
          <cell r="E4529" t="str">
            <v>55NMONTHLYISERVICE EMPLOYEES INTERNATIONAL UNION DISTRICT 1199 NW</v>
          </cell>
          <cell r="F4529" t="str">
            <v>55N</v>
          </cell>
          <cell r="G4529" t="str">
            <v>Monthly</v>
          </cell>
          <cell r="H4529" t="str">
            <v>I</v>
          </cell>
          <cell r="I4529">
            <v>4971</v>
          </cell>
          <cell r="J4529" t="str">
            <v>Service Employees International Union District 1199 NW</v>
          </cell>
          <cell r="K4529" t="str">
            <v>55N1 - per DOP website</v>
          </cell>
          <cell r="L4529">
            <v>41456</v>
          </cell>
          <cell r="M4529">
            <v>17150</v>
          </cell>
          <cell r="N4529" t="b">
            <v>1</v>
          </cell>
          <cell r="O4529">
            <v>4971</v>
          </cell>
        </row>
        <row r="4530">
          <cell r="E4530" t="str">
            <v>55NMONTHLYITEAMSTERS LOCAL UNION NUMBER 117</v>
          </cell>
          <cell r="F4530" t="str">
            <v>55N</v>
          </cell>
          <cell r="G4530" t="str">
            <v>Monthly</v>
          </cell>
          <cell r="H4530" t="str">
            <v>I</v>
          </cell>
          <cell r="I4530">
            <v>5036</v>
          </cell>
          <cell r="J4530" t="str">
            <v>Teamsters Local Union Number 117</v>
          </cell>
          <cell r="K4530" t="str">
            <v>55N2 - per DOP website</v>
          </cell>
          <cell r="L4530">
            <v>41456</v>
          </cell>
          <cell r="M4530">
            <v>22946</v>
          </cell>
          <cell r="N4530" t="b">
            <v>1</v>
          </cell>
          <cell r="O4530">
            <v>5036</v>
          </cell>
        </row>
        <row r="4531">
          <cell r="E4531" t="str">
            <v>55NMONTHLYIWASHINGTON FEDERATION OF STATE EMPLOYEES</v>
          </cell>
          <cell r="F4531" t="str">
            <v>55N</v>
          </cell>
          <cell r="G4531" t="str">
            <v>Monthly</v>
          </cell>
          <cell r="H4531" t="str">
            <v>I</v>
          </cell>
          <cell r="I4531">
            <v>4971</v>
          </cell>
          <cell r="J4531" t="str">
            <v>Washington Federation of State Employees</v>
          </cell>
          <cell r="K4531" t="str">
            <v>55N1 - per DOP website</v>
          </cell>
          <cell r="L4531">
            <v>41456</v>
          </cell>
          <cell r="M4531">
            <v>19082</v>
          </cell>
          <cell r="N4531" t="b">
            <v>1</v>
          </cell>
          <cell r="O4531">
            <v>4971</v>
          </cell>
        </row>
        <row r="4532">
          <cell r="E4532" t="str">
            <v>55NMONTHLYJCOALITION</v>
          </cell>
          <cell r="F4532" t="str">
            <v>55N</v>
          </cell>
          <cell r="G4532" t="str">
            <v>Monthly</v>
          </cell>
          <cell r="H4532" t="str">
            <v>J</v>
          </cell>
          <cell r="I4532">
            <v>5096</v>
          </cell>
          <cell r="J4532" t="str">
            <v>Coalition</v>
          </cell>
          <cell r="K4532" t="str">
            <v>55N1 - per DOP website</v>
          </cell>
          <cell r="L4532">
            <v>41456</v>
          </cell>
          <cell r="M4532">
            <v>21015</v>
          </cell>
          <cell r="N4532" t="b">
            <v>1</v>
          </cell>
          <cell r="O4532">
            <v>5096</v>
          </cell>
        </row>
        <row r="4533">
          <cell r="E4533" t="str">
            <v>55NMONTHLYJNON-REPRESENTED STATE EMPLOYEES</v>
          </cell>
          <cell r="F4533" t="str">
            <v>55N</v>
          </cell>
          <cell r="G4533" t="str">
            <v>Monthly</v>
          </cell>
          <cell r="H4533" t="str">
            <v>J</v>
          </cell>
          <cell r="I4533">
            <v>5096</v>
          </cell>
          <cell r="J4533" t="str">
            <v>Non-Represented State Employees</v>
          </cell>
          <cell r="K4533" t="str">
            <v>55N - per DOP website</v>
          </cell>
          <cell r="L4533">
            <v>41456</v>
          </cell>
          <cell r="M4533">
            <v>15219</v>
          </cell>
          <cell r="N4533" t="b">
            <v>1</v>
          </cell>
          <cell r="O4533">
            <v>5096</v>
          </cell>
        </row>
        <row r="4534">
          <cell r="E4534" t="str">
            <v>55NMONTHLYJSERVICE EMPLOYEES INTERNATIONAL UNION DISTRICT 1199 NW</v>
          </cell>
          <cell r="F4534" t="str">
            <v>55N</v>
          </cell>
          <cell r="G4534" t="str">
            <v>Monthly</v>
          </cell>
          <cell r="H4534" t="str">
            <v>J</v>
          </cell>
          <cell r="I4534">
            <v>5096</v>
          </cell>
          <cell r="J4534" t="str">
            <v>Service Employees International Union District 1199 NW</v>
          </cell>
          <cell r="K4534" t="str">
            <v>55N1 - per DOP website</v>
          </cell>
          <cell r="L4534">
            <v>41456</v>
          </cell>
          <cell r="M4534">
            <v>17151</v>
          </cell>
          <cell r="N4534" t="b">
            <v>1</v>
          </cell>
          <cell r="O4534">
            <v>5096</v>
          </cell>
        </row>
        <row r="4535">
          <cell r="E4535" t="str">
            <v>55NMONTHLYJTEAMSTERS LOCAL UNION NUMBER 117</v>
          </cell>
          <cell r="F4535" t="str">
            <v>55N</v>
          </cell>
          <cell r="G4535" t="str">
            <v>Monthly</v>
          </cell>
          <cell r="H4535" t="str">
            <v>J</v>
          </cell>
          <cell r="I4535">
            <v>5161</v>
          </cell>
          <cell r="J4535" t="str">
            <v>Teamsters Local Union Number 117</v>
          </cell>
          <cell r="K4535" t="str">
            <v>55N2 - per DOP website</v>
          </cell>
          <cell r="L4535">
            <v>41456</v>
          </cell>
          <cell r="M4535">
            <v>22947</v>
          </cell>
          <cell r="N4535" t="b">
            <v>1</v>
          </cell>
          <cell r="O4535">
            <v>5161</v>
          </cell>
        </row>
        <row r="4536">
          <cell r="E4536" t="str">
            <v>55NMONTHLYJWASHINGTON FEDERATION OF STATE EMPLOYEES</v>
          </cell>
          <cell r="F4536" t="str">
            <v>55N</v>
          </cell>
          <cell r="G4536" t="str">
            <v>Monthly</v>
          </cell>
          <cell r="H4536" t="str">
            <v>J</v>
          </cell>
          <cell r="I4536">
            <v>5096</v>
          </cell>
          <cell r="J4536" t="str">
            <v>Washington Federation of State Employees</v>
          </cell>
          <cell r="K4536" t="str">
            <v>55N1 - per DOP website</v>
          </cell>
          <cell r="L4536">
            <v>41456</v>
          </cell>
          <cell r="M4536">
            <v>19083</v>
          </cell>
          <cell r="N4536" t="b">
            <v>1</v>
          </cell>
          <cell r="O4536">
            <v>5096</v>
          </cell>
        </row>
        <row r="4537">
          <cell r="E4537" t="str">
            <v>55NMONTHLYKCOALITION</v>
          </cell>
          <cell r="F4537" t="str">
            <v>55N</v>
          </cell>
          <cell r="G4537" t="str">
            <v>Monthly</v>
          </cell>
          <cell r="H4537" t="str">
            <v>K</v>
          </cell>
          <cell r="I4537">
            <v>5221</v>
          </cell>
          <cell r="J4537" t="str">
            <v>Coalition</v>
          </cell>
          <cell r="K4537" t="str">
            <v>55N1 - per DOP website</v>
          </cell>
          <cell r="L4537">
            <v>41456</v>
          </cell>
          <cell r="M4537">
            <v>21016</v>
          </cell>
          <cell r="N4537" t="b">
            <v>1</v>
          </cell>
          <cell r="O4537">
            <v>5221</v>
          </cell>
        </row>
        <row r="4538">
          <cell r="E4538" t="str">
            <v>55NMONTHLYKNON-REPRESENTED STATE EMPLOYEES</v>
          </cell>
          <cell r="F4538" t="str">
            <v>55N</v>
          </cell>
          <cell r="G4538" t="str">
            <v>Monthly</v>
          </cell>
          <cell r="H4538" t="str">
            <v>K</v>
          </cell>
          <cell r="I4538">
            <v>5221</v>
          </cell>
          <cell r="J4538" t="str">
            <v>Non-Represented State Employees</v>
          </cell>
          <cell r="K4538" t="str">
            <v>55N - per DOP website</v>
          </cell>
          <cell r="L4538">
            <v>41456</v>
          </cell>
          <cell r="M4538">
            <v>15220</v>
          </cell>
          <cell r="N4538" t="b">
            <v>1</v>
          </cell>
          <cell r="O4538">
            <v>5221</v>
          </cell>
        </row>
        <row r="4539">
          <cell r="E4539" t="str">
            <v>55NMONTHLYKSERVICE EMPLOYEES INTERNATIONAL UNION DISTRICT 1199 NW</v>
          </cell>
          <cell r="F4539" t="str">
            <v>55N</v>
          </cell>
          <cell r="G4539" t="str">
            <v>Monthly</v>
          </cell>
          <cell r="H4539" t="str">
            <v>K</v>
          </cell>
          <cell r="I4539">
            <v>5221</v>
          </cell>
          <cell r="J4539" t="str">
            <v>Service Employees International Union District 1199 NW</v>
          </cell>
          <cell r="K4539" t="str">
            <v>55N1 - per DOP website</v>
          </cell>
          <cell r="L4539">
            <v>41456</v>
          </cell>
          <cell r="M4539">
            <v>17152</v>
          </cell>
          <cell r="N4539" t="b">
            <v>1</v>
          </cell>
          <cell r="O4539">
            <v>5221</v>
          </cell>
        </row>
        <row r="4540">
          <cell r="E4540" t="str">
            <v>55NMONTHLYKTEAMSTERS LOCAL UNION NUMBER 117</v>
          </cell>
          <cell r="F4540" t="str">
            <v>55N</v>
          </cell>
          <cell r="G4540" t="str">
            <v>Monthly</v>
          </cell>
          <cell r="H4540" t="str">
            <v>K</v>
          </cell>
          <cell r="I4540">
            <v>5289</v>
          </cell>
          <cell r="J4540" t="str">
            <v>Teamsters Local Union Number 117</v>
          </cell>
          <cell r="K4540" t="str">
            <v>55N2 - per DOP website</v>
          </cell>
          <cell r="L4540">
            <v>41456</v>
          </cell>
          <cell r="M4540">
            <v>22948</v>
          </cell>
          <cell r="N4540" t="b">
            <v>1</v>
          </cell>
          <cell r="O4540">
            <v>5289</v>
          </cell>
        </row>
        <row r="4541">
          <cell r="E4541" t="str">
            <v>55NMONTHLYKWASHINGTON FEDERATION OF STATE EMPLOYEES</v>
          </cell>
          <cell r="F4541" t="str">
            <v>55N</v>
          </cell>
          <cell r="G4541" t="str">
            <v>Monthly</v>
          </cell>
          <cell r="H4541" t="str">
            <v>K</v>
          </cell>
          <cell r="I4541">
            <v>5221</v>
          </cell>
          <cell r="J4541" t="str">
            <v>Washington Federation of State Employees</v>
          </cell>
          <cell r="K4541" t="str">
            <v>55N1 - per DOP website</v>
          </cell>
          <cell r="L4541">
            <v>41456</v>
          </cell>
          <cell r="M4541">
            <v>19084</v>
          </cell>
          <cell r="N4541" t="b">
            <v>1</v>
          </cell>
          <cell r="O4541">
            <v>5221</v>
          </cell>
        </row>
        <row r="4542">
          <cell r="E4542" t="str">
            <v>55NMONTHLYLCOALITION</v>
          </cell>
          <cell r="F4542" t="str">
            <v>55N</v>
          </cell>
          <cell r="G4542" t="str">
            <v>Monthly</v>
          </cell>
          <cell r="H4542" t="str">
            <v>L</v>
          </cell>
          <cell r="I4542">
            <v>5352</v>
          </cell>
          <cell r="J4542" t="str">
            <v>Coalition</v>
          </cell>
          <cell r="K4542" t="str">
            <v>55N1 - per DOP website</v>
          </cell>
          <cell r="L4542">
            <v>41456</v>
          </cell>
          <cell r="M4542">
            <v>21017</v>
          </cell>
          <cell r="N4542" t="b">
            <v>1</v>
          </cell>
          <cell r="O4542">
            <v>5352</v>
          </cell>
        </row>
        <row r="4543">
          <cell r="E4543" t="str">
            <v>55NMONTHLYLNON-REPRESENTED STATE EMPLOYEES</v>
          </cell>
          <cell r="F4543" t="str">
            <v>55N</v>
          </cell>
          <cell r="G4543" t="str">
            <v>Monthly</v>
          </cell>
          <cell r="H4543" t="str">
            <v>L</v>
          </cell>
          <cell r="I4543">
            <v>5352</v>
          </cell>
          <cell r="J4543" t="str">
            <v>Non-Represented State Employees</v>
          </cell>
          <cell r="K4543" t="str">
            <v>55N - per DOP website</v>
          </cell>
          <cell r="L4543">
            <v>41456</v>
          </cell>
          <cell r="M4543">
            <v>15221</v>
          </cell>
          <cell r="N4543" t="b">
            <v>1</v>
          </cell>
          <cell r="O4543">
            <v>5352</v>
          </cell>
        </row>
        <row r="4544">
          <cell r="E4544" t="str">
            <v>55NMONTHLYLSERVICE EMPLOYEES INTERNATIONAL UNION DISTRICT 1199 NW</v>
          </cell>
          <cell r="F4544" t="str">
            <v>55N</v>
          </cell>
          <cell r="G4544" t="str">
            <v>Monthly</v>
          </cell>
          <cell r="H4544" t="str">
            <v>L</v>
          </cell>
          <cell r="I4544">
            <v>5352</v>
          </cell>
          <cell r="J4544" t="str">
            <v>Service Employees International Union District 1199 NW</v>
          </cell>
          <cell r="K4544" t="str">
            <v>55N1 - per DOP website</v>
          </cell>
          <cell r="L4544">
            <v>41456</v>
          </cell>
          <cell r="M4544">
            <v>17153</v>
          </cell>
          <cell r="N4544" t="b">
            <v>1</v>
          </cell>
          <cell r="O4544">
            <v>5352</v>
          </cell>
        </row>
        <row r="4545">
          <cell r="E4545" t="str">
            <v>55NMONTHLYLTEAMSTERS LOCAL UNION NUMBER 117</v>
          </cell>
          <cell r="F4545" t="str">
            <v>55N</v>
          </cell>
          <cell r="G4545" t="str">
            <v>Monthly</v>
          </cell>
          <cell r="H4545" t="str">
            <v>L</v>
          </cell>
          <cell r="I4545">
            <v>5420</v>
          </cell>
          <cell r="J4545" t="str">
            <v>Teamsters Local Union Number 117</v>
          </cell>
          <cell r="K4545" t="str">
            <v>55N2 - per DOP website</v>
          </cell>
          <cell r="L4545">
            <v>41456</v>
          </cell>
          <cell r="M4545">
            <v>22949</v>
          </cell>
          <cell r="N4545" t="b">
            <v>1</v>
          </cell>
          <cell r="O4545">
            <v>5420</v>
          </cell>
        </row>
        <row r="4546">
          <cell r="E4546" t="str">
            <v>55NMONTHLYLWASHINGTON FEDERATION OF STATE EMPLOYEES</v>
          </cell>
          <cell r="F4546" t="str">
            <v>55N</v>
          </cell>
          <cell r="G4546" t="str">
            <v>Monthly</v>
          </cell>
          <cell r="H4546" t="str">
            <v>L</v>
          </cell>
          <cell r="I4546">
            <v>5352</v>
          </cell>
          <cell r="J4546" t="str">
            <v>Washington Federation of State Employees</v>
          </cell>
          <cell r="K4546" t="str">
            <v>55N1 - per DOP website</v>
          </cell>
          <cell r="L4546">
            <v>41456</v>
          </cell>
          <cell r="M4546">
            <v>19085</v>
          </cell>
          <cell r="N4546" t="b">
            <v>1</v>
          </cell>
          <cell r="O4546">
            <v>5352</v>
          </cell>
        </row>
        <row r="4547">
          <cell r="E4547" t="str">
            <v>55NMONTHLYMCOALITION</v>
          </cell>
          <cell r="F4547" t="str">
            <v>55N</v>
          </cell>
          <cell r="G4547" t="str">
            <v>Monthly</v>
          </cell>
          <cell r="H4547" t="str">
            <v>M</v>
          </cell>
          <cell r="I4547">
            <v>5487</v>
          </cell>
          <cell r="J4547" t="str">
            <v>Coalition</v>
          </cell>
          <cell r="K4547" t="str">
            <v>55N1 - per DOP website</v>
          </cell>
          <cell r="L4547">
            <v>41456</v>
          </cell>
          <cell r="M4547">
            <v>21018</v>
          </cell>
          <cell r="N4547" t="b">
            <v>1</v>
          </cell>
          <cell r="O4547">
            <v>5487</v>
          </cell>
        </row>
        <row r="4548">
          <cell r="E4548" t="str">
            <v>55NMONTHLYMNON-REPRESENTED STATE EMPLOYEES</v>
          </cell>
          <cell r="F4548" t="str">
            <v>55N</v>
          </cell>
          <cell r="G4548" t="str">
            <v>Monthly</v>
          </cell>
          <cell r="H4548" t="str">
            <v>M</v>
          </cell>
          <cell r="I4548">
            <v>5487</v>
          </cell>
          <cell r="J4548" t="str">
            <v>Non-Represented State Employees</v>
          </cell>
          <cell r="K4548" t="str">
            <v>55N - per DOP website</v>
          </cell>
          <cell r="L4548">
            <v>41456</v>
          </cell>
          <cell r="M4548">
            <v>15222</v>
          </cell>
          <cell r="N4548" t="b">
            <v>1</v>
          </cell>
          <cell r="O4548">
            <v>5487</v>
          </cell>
        </row>
        <row r="4549">
          <cell r="E4549" t="str">
            <v>55NMONTHLYMSERVICE EMPLOYEES INTERNATIONAL UNION DISTRICT 1199 NW</v>
          </cell>
          <cell r="F4549" t="str">
            <v>55N</v>
          </cell>
          <cell r="G4549" t="str">
            <v>Monthly</v>
          </cell>
          <cell r="H4549" t="str">
            <v>M</v>
          </cell>
          <cell r="I4549">
            <v>5487</v>
          </cell>
          <cell r="J4549" t="str">
            <v>Service Employees International Union District 1199 NW</v>
          </cell>
          <cell r="K4549" t="str">
            <v>55N1 - per DOP website</v>
          </cell>
          <cell r="L4549">
            <v>41456</v>
          </cell>
          <cell r="M4549">
            <v>17154</v>
          </cell>
          <cell r="N4549" t="b">
            <v>1</v>
          </cell>
          <cell r="O4549">
            <v>5487</v>
          </cell>
        </row>
        <row r="4550">
          <cell r="E4550" t="str">
            <v>55NMONTHLYMTEAMSTERS LOCAL UNION NUMBER 117</v>
          </cell>
          <cell r="F4550" t="str">
            <v>55N</v>
          </cell>
          <cell r="G4550" t="str">
            <v>Monthly</v>
          </cell>
          <cell r="H4550" t="str">
            <v>M</v>
          </cell>
          <cell r="I4550">
            <v>5557</v>
          </cell>
          <cell r="J4550" t="str">
            <v>Teamsters Local Union Number 117</v>
          </cell>
          <cell r="K4550" t="str">
            <v>55N2 - per DOP website</v>
          </cell>
          <cell r="L4550">
            <v>41456</v>
          </cell>
          <cell r="M4550">
            <v>22950</v>
          </cell>
          <cell r="N4550" t="b">
            <v>1</v>
          </cell>
          <cell r="O4550">
            <v>5557</v>
          </cell>
        </row>
        <row r="4551">
          <cell r="E4551" t="str">
            <v>55NMONTHLYMWASHINGTON FEDERATION OF STATE EMPLOYEES</v>
          </cell>
          <cell r="F4551" t="str">
            <v>55N</v>
          </cell>
          <cell r="G4551" t="str">
            <v>Monthly</v>
          </cell>
          <cell r="H4551" t="str">
            <v>M</v>
          </cell>
          <cell r="I4551">
            <v>5487</v>
          </cell>
          <cell r="J4551" t="str">
            <v>Washington Federation of State Employees</v>
          </cell>
          <cell r="K4551" t="str">
            <v>55N1 - per DOP website</v>
          </cell>
          <cell r="L4551">
            <v>41456</v>
          </cell>
          <cell r="M4551">
            <v>19086</v>
          </cell>
          <cell r="N4551" t="b">
            <v>1</v>
          </cell>
          <cell r="O4551">
            <v>5487</v>
          </cell>
        </row>
        <row r="4552">
          <cell r="E4552" t="str">
            <v>55NMONTHLYNCOALITION</v>
          </cell>
          <cell r="F4552" t="str">
            <v>55N</v>
          </cell>
          <cell r="G4552" t="str">
            <v>Monthly</v>
          </cell>
          <cell r="H4552" t="str">
            <v>N</v>
          </cell>
          <cell r="I4552">
            <v>5625</v>
          </cell>
          <cell r="J4552" t="str">
            <v>Coalition</v>
          </cell>
          <cell r="K4552" t="str">
            <v>55N1 - per DOP website</v>
          </cell>
          <cell r="L4552">
            <v>41456</v>
          </cell>
          <cell r="M4552">
            <v>21019</v>
          </cell>
          <cell r="N4552" t="b">
            <v>1</v>
          </cell>
          <cell r="O4552">
            <v>5625</v>
          </cell>
        </row>
        <row r="4553">
          <cell r="E4553" t="str">
            <v>55NMONTHLYNNON-REPRESENTED STATE EMPLOYEES</v>
          </cell>
          <cell r="F4553" t="str">
            <v>55N</v>
          </cell>
          <cell r="G4553" t="str">
            <v>Monthly</v>
          </cell>
          <cell r="H4553" t="str">
            <v>N</v>
          </cell>
          <cell r="I4553">
            <v>5625</v>
          </cell>
          <cell r="J4553" t="str">
            <v>Non-Represented State Employees</v>
          </cell>
          <cell r="K4553" t="str">
            <v>55N - per DOP website</v>
          </cell>
          <cell r="L4553">
            <v>41456</v>
          </cell>
          <cell r="M4553">
            <v>15223</v>
          </cell>
          <cell r="N4553" t="b">
            <v>1</v>
          </cell>
          <cell r="O4553">
            <v>5625</v>
          </cell>
        </row>
        <row r="4554">
          <cell r="E4554" t="str">
            <v>55NMONTHLYNSERVICE EMPLOYEES INTERNATIONAL UNION DISTRICT 1199 NW</v>
          </cell>
          <cell r="F4554" t="str">
            <v>55N</v>
          </cell>
          <cell r="G4554" t="str">
            <v>Monthly</v>
          </cell>
          <cell r="H4554" t="str">
            <v>N</v>
          </cell>
          <cell r="I4554">
            <v>5625</v>
          </cell>
          <cell r="J4554" t="str">
            <v>Service Employees International Union District 1199 NW</v>
          </cell>
          <cell r="K4554" t="str">
            <v>55N1 - per DOP website</v>
          </cell>
          <cell r="L4554">
            <v>41456</v>
          </cell>
          <cell r="M4554">
            <v>17155</v>
          </cell>
          <cell r="N4554" t="b">
            <v>1</v>
          </cell>
          <cell r="O4554">
            <v>5625</v>
          </cell>
        </row>
        <row r="4555">
          <cell r="E4555" t="str">
            <v>55NMONTHLYNTEAMSTERS LOCAL UNION NUMBER 117</v>
          </cell>
          <cell r="F4555" t="str">
            <v>55N</v>
          </cell>
          <cell r="G4555" t="str">
            <v>Monthly</v>
          </cell>
          <cell r="H4555" t="str">
            <v>N</v>
          </cell>
          <cell r="I4555">
            <v>5698</v>
          </cell>
          <cell r="J4555" t="str">
            <v>Teamsters Local Union Number 117</v>
          </cell>
          <cell r="K4555" t="str">
            <v>55N2 - per DOP website</v>
          </cell>
          <cell r="L4555">
            <v>41456</v>
          </cell>
          <cell r="M4555">
            <v>22951</v>
          </cell>
          <cell r="N4555" t="b">
            <v>1</v>
          </cell>
          <cell r="O4555">
            <v>5698</v>
          </cell>
        </row>
        <row r="4556">
          <cell r="E4556" t="str">
            <v>55NMONTHLYNWASHINGTON FEDERATION OF STATE EMPLOYEES</v>
          </cell>
          <cell r="F4556" t="str">
            <v>55N</v>
          </cell>
          <cell r="G4556" t="str">
            <v>Monthly</v>
          </cell>
          <cell r="H4556" t="str">
            <v>N</v>
          </cell>
          <cell r="I4556">
            <v>5625</v>
          </cell>
          <cell r="J4556" t="str">
            <v>Washington Federation of State Employees</v>
          </cell>
          <cell r="K4556" t="str">
            <v>55N1 - per DOP website</v>
          </cell>
          <cell r="L4556">
            <v>41456</v>
          </cell>
          <cell r="M4556">
            <v>19087</v>
          </cell>
          <cell r="N4556" t="b">
            <v>1</v>
          </cell>
          <cell r="O4556">
            <v>5625</v>
          </cell>
        </row>
        <row r="4557">
          <cell r="E4557" t="str">
            <v>55NMONTHLYOCOALITION</v>
          </cell>
          <cell r="F4557" t="str">
            <v>55N</v>
          </cell>
          <cell r="G4557" t="str">
            <v>Monthly</v>
          </cell>
          <cell r="H4557" t="str">
            <v>O</v>
          </cell>
          <cell r="I4557">
            <v>5763</v>
          </cell>
          <cell r="J4557" t="str">
            <v>Coalition</v>
          </cell>
          <cell r="K4557" t="str">
            <v>55N1 - per DOP website</v>
          </cell>
          <cell r="L4557">
            <v>41456</v>
          </cell>
          <cell r="M4557">
            <v>21020</v>
          </cell>
          <cell r="N4557" t="b">
            <v>1</v>
          </cell>
          <cell r="O4557">
            <v>5763</v>
          </cell>
        </row>
        <row r="4558">
          <cell r="E4558" t="str">
            <v>55NMONTHLYONON-REPRESENTED STATE EMPLOYEES</v>
          </cell>
          <cell r="F4558" t="str">
            <v>55N</v>
          </cell>
          <cell r="G4558" t="str">
            <v>Monthly</v>
          </cell>
          <cell r="H4558" t="str">
            <v>O</v>
          </cell>
          <cell r="I4558">
            <v>5763</v>
          </cell>
          <cell r="J4558" t="str">
            <v>Non-Represented State Employees</v>
          </cell>
          <cell r="K4558" t="str">
            <v>55N - per DOP website</v>
          </cell>
          <cell r="L4558">
            <v>41456</v>
          </cell>
          <cell r="M4558">
            <v>15224</v>
          </cell>
          <cell r="N4558" t="b">
            <v>1</v>
          </cell>
          <cell r="O4558">
            <v>5763</v>
          </cell>
        </row>
        <row r="4559">
          <cell r="E4559" t="str">
            <v>55NMONTHLYOSERVICE EMPLOYEES INTERNATIONAL UNION DISTRICT 1199 NW</v>
          </cell>
          <cell r="F4559" t="str">
            <v>55N</v>
          </cell>
          <cell r="G4559" t="str">
            <v>Monthly</v>
          </cell>
          <cell r="H4559" t="str">
            <v>O</v>
          </cell>
          <cell r="I4559">
            <v>5763</v>
          </cell>
          <cell r="J4559" t="str">
            <v>Service Employees International Union District 1199 NW</v>
          </cell>
          <cell r="K4559" t="str">
            <v>55N1 - per DOP website</v>
          </cell>
          <cell r="L4559">
            <v>41456</v>
          </cell>
          <cell r="M4559">
            <v>17156</v>
          </cell>
          <cell r="N4559" t="b">
            <v>1</v>
          </cell>
          <cell r="O4559">
            <v>5763</v>
          </cell>
        </row>
        <row r="4560">
          <cell r="E4560" t="str">
            <v>55NMONTHLYOTEAMSTERS LOCAL UNION NUMBER 117</v>
          </cell>
          <cell r="F4560" t="str">
            <v>55N</v>
          </cell>
          <cell r="G4560" t="str">
            <v>Monthly</v>
          </cell>
          <cell r="H4560" t="str">
            <v>O</v>
          </cell>
          <cell r="I4560">
            <v>5836</v>
          </cell>
          <cell r="J4560" t="str">
            <v>Teamsters Local Union Number 117</v>
          </cell>
          <cell r="K4560" t="str">
            <v>55N2 - per DOP website</v>
          </cell>
          <cell r="L4560">
            <v>41456</v>
          </cell>
          <cell r="M4560">
            <v>22952</v>
          </cell>
          <cell r="N4560" t="b">
            <v>1</v>
          </cell>
          <cell r="O4560">
            <v>5836</v>
          </cell>
        </row>
        <row r="4561">
          <cell r="E4561" t="str">
            <v>55NMONTHLYOWASHINGTON FEDERATION OF STATE EMPLOYEES</v>
          </cell>
          <cell r="F4561" t="str">
            <v>55N</v>
          </cell>
          <cell r="G4561" t="str">
            <v>Monthly</v>
          </cell>
          <cell r="H4561" t="str">
            <v>O</v>
          </cell>
          <cell r="I4561">
            <v>5763</v>
          </cell>
          <cell r="J4561" t="str">
            <v>Washington Federation of State Employees</v>
          </cell>
          <cell r="K4561" t="str">
            <v>55N1 - per DOP website</v>
          </cell>
          <cell r="L4561">
            <v>41456</v>
          </cell>
          <cell r="M4561">
            <v>19088</v>
          </cell>
          <cell r="N4561" t="b">
            <v>1</v>
          </cell>
          <cell r="O4561">
            <v>5763</v>
          </cell>
        </row>
        <row r="4562">
          <cell r="E4562" t="str">
            <v>55NMONTHLYPCOALITION</v>
          </cell>
          <cell r="F4562" t="str">
            <v>55N</v>
          </cell>
          <cell r="G4562" t="str">
            <v>Monthly</v>
          </cell>
          <cell r="H4562" t="str">
            <v>P</v>
          </cell>
          <cell r="I4562">
            <v>5911</v>
          </cell>
          <cell r="J4562" t="str">
            <v>Coalition</v>
          </cell>
          <cell r="K4562" t="str">
            <v>55N1 - per DOP website</v>
          </cell>
          <cell r="L4562">
            <v>41456</v>
          </cell>
          <cell r="M4562">
            <v>21021</v>
          </cell>
          <cell r="N4562" t="b">
            <v>1</v>
          </cell>
          <cell r="O4562">
            <v>5911</v>
          </cell>
        </row>
        <row r="4563">
          <cell r="E4563" t="str">
            <v>55NMONTHLYPNON-REPRESENTED STATE EMPLOYEES</v>
          </cell>
          <cell r="F4563" t="str">
            <v>55N</v>
          </cell>
          <cell r="G4563" t="str">
            <v>Monthly</v>
          </cell>
          <cell r="H4563" t="str">
            <v>P</v>
          </cell>
          <cell r="I4563">
            <v>5911</v>
          </cell>
          <cell r="J4563" t="str">
            <v>Non-Represented State Employees</v>
          </cell>
          <cell r="K4563" t="str">
            <v>55N - per DOP website</v>
          </cell>
          <cell r="L4563">
            <v>41456</v>
          </cell>
          <cell r="M4563">
            <v>15225</v>
          </cell>
          <cell r="N4563" t="b">
            <v>1</v>
          </cell>
          <cell r="O4563">
            <v>5911</v>
          </cell>
        </row>
        <row r="4564">
          <cell r="E4564" t="str">
            <v>55NMONTHLYPSERVICE EMPLOYEES INTERNATIONAL UNION DISTRICT 1199 NW</v>
          </cell>
          <cell r="F4564" t="str">
            <v>55N</v>
          </cell>
          <cell r="G4564" t="str">
            <v>Monthly</v>
          </cell>
          <cell r="H4564" t="str">
            <v>P</v>
          </cell>
          <cell r="I4564">
            <v>5911</v>
          </cell>
          <cell r="J4564" t="str">
            <v>Service Employees International Union District 1199 NW</v>
          </cell>
          <cell r="K4564" t="str">
            <v>55N1 - per DOP website</v>
          </cell>
          <cell r="L4564">
            <v>41456</v>
          </cell>
          <cell r="M4564">
            <v>17157</v>
          </cell>
          <cell r="N4564" t="b">
            <v>1</v>
          </cell>
          <cell r="O4564">
            <v>5911</v>
          </cell>
        </row>
        <row r="4565">
          <cell r="E4565" t="str">
            <v>55NMONTHLYPTEAMSTERS LOCAL UNION NUMBER 117</v>
          </cell>
          <cell r="F4565" t="str">
            <v>55N</v>
          </cell>
          <cell r="G4565" t="str">
            <v>Monthly</v>
          </cell>
          <cell r="H4565" t="str">
            <v>P</v>
          </cell>
          <cell r="I4565">
            <v>5986</v>
          </cell>
          <cell r="J4565" t="str">
            <v>Teamsters Local Union Number 117</v>
          </cell>
          <cell r="K4565" t="str">
            <v>55N2 - per DOP website</v>
          </cell>
          <cell r="L4565">
            <v>41456</v>
          </cell>
          <cell r="M4565">
            <v>22953</v>
          </cell>
          <cell r="N4565" t="b">
            <v>1</v>
          </cell>
          <cell r="O4565">
            <v>5986</v>
          </cell>
        </row>
        <row r="4566">
          <cell r="E4566" t="str">
            <v>55NMONTHLYPWASHINGTON FEDERATION OF STATE EMPLOYEES</v>
          </cell>
          <cell r="F4566" t="str">
            <v>55N</v>
          </cell>
          <cell r="G4566" t="str">
            <v>Monthly</v>
          </cell>
          <cell r="H4566" t="str">
            <v>P</v>
          </cell>
          <cell r="I4566">
            <v>5911</v>
          </cell>
          <cell r="J4566" t="str">
            <v>Washington Federation of State Employees</v>
          </cell>
          <cell r="K4566" t="str">
            <v>55N1 - per DOP website</v>
          </cell>
          <cell r="L4566">
            <v>41456</v>
          </cell>
          <cell r="M4566">
            <v>19089</v>
          </cell>
          <cell r="N4566" t="b">
            <v>1</v>
          </cell>
          <cell r="O4566">
            <v>5911</v>
          </cell>
        </row>
        <row r="4567">
          <cell r="E4567" t="str">
            <v>55NMONTHLYQCOALITION</v>
          </cell>
          <cell r="F4567" t="str">
            <v>55N</v>
          </cell>
          <cell r="G4567" t="str">
            <v>Monthly</v>
          </cell>
          <cell r="H4567" t="str">
            <v>Q</v>
          </cell>
          <cell r="I4567">
            <v>6057</v>
          </cell>
          <cell r="J4567" t="str">
            <v>Coalition</v>
          </cell>
          <cell r="K4567" t="str">
            <v>55N1 - per DOP website</v>
          </cell>
          <cell r="L4567">
            <v>41456</v>
          </cell>
          <cell r="M4567">
            <v>21022</v>
          </cell>
          <cell r="N4567" t="b">
            <v>1</v>
          </cell>
          <cell r="O4567">
            <v>6057</v>
          </cell>
        </row>
        <row r="4568">
          <cell r="E4568" t="str">
            <v>55NMONTHLYQNON-REPRESENTED STATE EMPLOYEES</v>
          </cell>
          <cell r="F4568" t="str">
            <v>55N</v>
          </cell>
          <cell r="G4568" t="str">
            <v>Monthly</v>
          </cell>
          <cell r="H4568" t="str">
            <v>Q</v>
          </cell>
          <cell r="I4568">
            <v>6057</v>
          </cell>
          <cell r="J4568" t="str">
            <v>Non-Represented State Employees</v>
          </cell>
          <cell r="K4568" t="str">
            <v>55N - per DOP website</v>
          </cell>
          <cell r="L4568">
            <v>41456</v>
          </cell>
          <cell r="M4568">
            <v>15226</v>
          </cell>
          <cell r="N4568" t="b">
            <v>1</v>
          </cell>
          <cell r="O4568">
            <v>6057</v>
          </cell>
        </row>
        <row r="4569">
          <cell r="E4569" t="str">
            <v>55NMONTHLYQSERVICE EMPLOYEES INTERNATIONAL UNION DISTRICT 1199 NW</v>
          </cell>
          <cell r="F4569" t="str">
            <v>55N</v>
          </cell>
          <cell r="G4569" t="str">
            <v>Monthly</v>
          </cell>
          <cell r="H4569" t="str">
            <v>Q</v>
          </cell>
          <cell r="I4569">
            <v>6057</v>
          </cell>
          <cell r="J4569" t="str">
            <v>Service Employees International Union District 1199 NW</v>
          </cell>
          <cell r="K4569" t="str">
            <v>55N1 - per DOP website</v>
          </cell>
          <cell r="L4569">
            <v>41456</v>
          </cell>
          <cell r="M4569">
            <v>17158</v>
          </cell>
          <cell r="N4569" t="b">
            <v>1</v>
          </cell>
          <cell r="O4569">
            <v>6057</v>
          </cell>
        </row>
        <row r="4570">
          <cell r="E4570" t="str">
            <v>55NMONTHLYQTEAMSTERS LOCAL UNION NUMBER 117</v>
          </cell>
          <cell r="F4570" t="str">
            <v>55N</v>
          </cell>
          <cell r="G4570" t="str">
            <v>Monthly</v>
          </cell>
          <cell r="H4570" t="str">
            <v>Q</v>
          </cell>
          <cell r="I4570">
            <v>6133</v>
          </cell>
          <cell r="J4570" t="str">
            <v>Teamsters Local Union Number 117</v>
          </cell>
          <cell r="K4570" t="str">
            <v>55N2 - per DOP website</v>
          </cell>
          <cell r="L4570">
            <v>41456</v>
          </cell>
          <cell r="M4570">
            <v>22954</v>
          </cell>
          <cell r="N4570" t="b">
            <v>1</v>
          </cell>
          <cell r="O4570">
            <v>6133</v>
          </cell>
        </row>
        <row r="4571">
          <cell r="E4571" t="str">
            <v>55NMONTHLYQWASHINGTON FEDERATION OF STATE EMPLOYEES</v>
          </cell>
          <cell r="F4571" t="str">
            <v>55N</v>
          </cell>
          <cell r="G4571" t="str">
            <v>Monthly</v>
          </cell>
          <cell r="H4571" t="str">
            <v>Q</v>
          </cell>
          <cell r="I4571">
            <v>6057</v>
          </cell>
          <cell r="J4571" t="str">
            <v>Washington Federation of State Employees</v>
          </cell>
          <cell r="K4571" t="str">
            <v>55N1 - per DOP website</v>
          </cell>
          <cell r="L4571">
            <v>41456</v>
          </cell>
          <cell r="M4571">
            <v>19090</v>
          </cell>
          <cell r="N4571" t="b">
            <v>1</v>
          </cell>
          <cell r="O4571">
            <v>6057</v>
          </cell>
        </row>
        <row r="4572">
          <cell r="E4572" t="str">
            <v>55NMONTHLYRCOALITION</v>
          </cell>
          <cell r="F4572" t="str">
            <v>55N</v>
          </cell>
          <cell r="G4572" t="str">
            <v>Monthly</v>
          </cell>
          <cell r="H4572" t="str">
            <v>R</v>
          </cell>
          <cell r="I4572">
            <v>6208</v>
          </cell>
          <cell r="J4572" t="str">
            <v>Coalition</v>
          </cell>
          <cell r="K4572" t="str">
            <v>55N1 - per DOP website</v>
          </cell>
          <cell r="L4572">
            <v>41456</v>
          </cell>
          <cell r="M4572">
            <v>21023</v>
          </cell>
          <cell r="N4572" t="b">
            <v>1</v>
          </cell>
          <cell r="O4572">
            <v>6208</v>
          </cell>
        </row>
        <row r="4573">
          <cell r="E4573" t="str">
            <v>55NMONTHLYRNON-REPRESENTED STATE EMPLOYEES</v>
          </cell>
          <cell r="F4573" t="str">
            <v>55N</v>
          </cell>
          <cell r="G4573" t="str">
            <v>Monthly</v>
          </cell>
          <cell r="H4573" t="str">
            <v>R</v>
          </cell>
          <cell r="I4573">
            <v>6208</v>
          </cell>
          <cell r="J4573" t="str">
            <v>Non-Represented State Employees</v>
          </cell>
          <cell r="K4573" t="str">
            <v>55N - per DOP website</v>
          </cell>
          <cell r="L4573">
            <v>41456</v>
          </cell>
          <cell r="M4573">
            <v>15227</v>
          </cell>
          <cell r="N4573" t="b">
            <v>1</v>
          </cell>
          <cell r="O4573">
            <v>6208</v>
          </cell>
        </row>
        <row r="4574">
          <cell r="E4574" t="str">
            <v>55NMONTHLYRSERVICE EMPLOYEES INTERNATIONAL UNION DISTRICT 1199 NW</v>
          </cell>
          <cell r="F4574" t="str">
            <v>55N</v>
          </cell>
          <cell r="G4574" t="str">
            <v>Monthly</v>
          </cell>
          <cell r="H4574" t="str">
            <v>R</v>
          </cell>
          <cell r="I4574">
            <v>6208</v>
          </cell>
          <cell r="J4574" t="str">
            <v>Service Employees International Union District 1199 NW</v>
          </cell>
          <cell r="K4574" t="str">
            <v>55N1 - per DOP website</v>
          </cell>
          <cell r="L4574">
            <v>41456</v>
          </cell>
          <cell r="M4574">
            <v>17159</v>
          </cell>
          <cell r="N4574" t="b">
            <v>1</v>
          </cell>
          <cell r="O4574">
            <v>6208</v>
          </cell>
        </row>
        <row r="4575">
          <cell r="E4575" t="str">
            <v>55NMONTHLYRTEAMSTERS LOCAL UNION NUMBER 117</v>
          </cell>
          <cell r="F4575" t="str">
            <v>55N</v>
          </cell>
          <cell r="G4575" t="str">
            <v>Monthly</v>
          </cell>
          <cell r="H4575" t="str">
            <v>R</v>
          </cell>
          <cell r="I4575">
            <v>6286</v>
          </cell>
          <cell r="J4575" t="str">
            <v>Teamsters Local Union Number 117</v>
          </cell>
          <cell r="K4575" t="str">
            <v>55N2 - per DOP website</v>
          </cell>
          <cell r="L4575">
            <v>41456</v>
          </cell>
          <cell r="M4575">
            <v>22955</v>
          </cell>
          <cell r="N4575" t="b">
            <v>1</v>
          </cell>
          <cell r="O4575">
            <v>6286</v>
          </cell>
        </row>
        <row r="4576">
          <cell r="E4576" t="str">
            <v>55NMONTHLYRWASHINGTON FEDERATION OF STATE EMPLOYEES</v>
          </cell>
          <cell r="F4576" t="str">
            <v>55N</v>
          </cell>
          <cell r="G4576" t="str">
            <v>Monthly</v>
          </cell>
          <cell r="H4576" t="str">
            <v>R</v>
          </cell>
          <cell r="I4576">
            <v>6208</v>
          </cell>
          <cell r="J4576" t="str">
            <v>Washington Federation of State Employees</v>
          </cell>
          <cell r="K4576" t="str">
            <v>55N1 - per DOP website</v>
          </cell>
          <cell r="L4576">
            <v>41456</v>
          </cell>
          <cell r="M4576">
            <v>19091</v>
          </cell>
          <cell r="N4576" t="b">
            <v>1</v>
          </cell>
          <cell r="O4576">
            <v>6208</v>
          </cell>
        </row>
        <row r="4577">
          <cell r="E4577" t="str">
            <v>55NMONTHLYSCOALITION</v>
          </cell>
          <cell r="F4577" t="str">
            <v>55N</v>
          </cell>
          <cell r="G4577" t="str">
            <v>Monthly</v>
          </cell>
          <cell r="H4577" t="str">
            <v>S</v>
          </cell>
          <cell r="I4577">
            <v>6366</v>
          </cell>
          <cell r="J4577" t="str">
            <v>Coalition</v>
          </cell>
          <cell r="K4577" t="str">
            <v>55N1 - per DOP website</v>
          </cell>
          <cell r="L4577">
            <v>41456</v>
          </cell>
          <cell r="M4577">
            <v>21024</v>
          </cell>
          <cell r="N4577" t="b">
            <v>1</v>
          </cell>
          <cell r="O4577">
            <v>6366</v>
          </cell>
        </row>
        <row r="4578">
          <cell r="E4578" t="str">
            <v>55NMONTHLYSNON-REPRESENTED STATE EMPLOYEES</v>
          </cell>
          <cell r="F4578" t="str">
            <v>55N</v>
          </cell>
          <cell r="G4578" t="str">
            <v>Monthly</v>
          </cell>
          <cell r="H4578" t="str">
            <v>S</v>
          </cell>
          <cell r="I4578">
            <v>6366</v>
          </cell>
          <cell r="J4578" t="str">
            <v>Non-Represented State Employees</v>
          </cell>
          <cell r="K4578" t="str">
            <v>55N - per DOP website</v>
          </cell>
          <cell r="L4578">
            <v>41456</v>
          </cell>
          <cell r="M4578">
            <v>15228</v>
          </cell>
          <cell r="N4578" t="b">
            <v>1</v>
          </cell>
          <cell r="O4578">
            <v>6366</v>
          </cell>
        </row>
        <row r="4579">
          <cell r="E4579" t="str">
            <v>55NMONTHLYSSERVICE EMPLOYEES INTERNATIONAL UNION DISTRICT 1199 NW</v>
          </cell>
          <cell r="F4579" t="str">
            <v>55N</v>
          </cell>
          <cell r="G4579" t="str">
            <v>Monthly</v>
          </cell>
          <cell r="H4579" t="str">
            <v>S</v>
          </cell>
          <cell r="I4579">
            <v>6366</v>
          </cell>
          <cell r="J4579" t="str">
            <v>Service Employees International Union District 1199 NW</v>
          </cell>
          <cell r="K4579" t="str">
            <v>55N1 - per DOP website</v>
          </cell>
          <cell r="L4579">
            <v>41456</v>
          </cell>
          <cell r="M4579">
            <v>17160</v>
          </cell>
          <cell r="N4579" t="b">
            <v>1</v>
          </cell>
          <cell r="O4579">
            <v>6366</v>
          </cell>
        </row>
        <row r="4580">
          <cell r="E4580" t="str">
            <v>55NMONTHLYSTEAMSTERS LOCAL UNION NUMBER 117</v>
          </cell>
          <cell r="F4580" t="str">
            <v>55N</v>
          </cell>
          <cell r="G4580" t="str">
            <v>Monthly</v>
          </cell>
          <cell r="H4580" t="str">
            <v>S</v>
          </cell>
          <cell r="I4580">
            <v>6447</v>
          </cell>
          <cell r="J4580" t="str">
            <v>Teamsters Local Union Number 117</v>
          </cell>
          <cell r="K4580" t="str">
            <v>55N2 - per DOP website</v>
          </cell>
          <cell r="L4580">
            <v>41456</v>
          </cell>
          <cell r="M4580">
            <v>22956</v>
          </cell>
          <cell r="N4580" t="b">
            <v>1</v>
          </cell>
          <cell r="O4580">
            <v>6447</v>
          </cell>
        </row>
        <row r="4581">
          <cell r="E4581" t="str">
            <v>55NMONTHLYSWASHINGTON FEDERATION OF STATE EMPLOYEES</v>
          </cell>
          <cell r="F4581" t="str">
            <v>55N</v>
          </cell>
          <cell r="G4581" t="str">
            <v>Monthly</v>
          </cell>
          <cell r="H4581" t="str">
            <v>S</v>
          </cell>
          <cell r="I4581">
            <v>6366</v>
          </cell>
          <cell r="J4581" t="str">
            <v>Washington Federation of State Employees</v>
          </cell>
          <cell r="K4581" t="str">
            <v>55N1 - per DOP website</v>
          </cell>
          <cell r="L4581">
            <v>41456</v>
          </cell>
          <cell r="M4581">
            <v>19092</v>
          </cell>
          <cell r="N4581" t="b">
            <v>1</v>
          </cell>
          <cell r="O4581">
            <v>6366</v>
          </cell>
        </row>
        <row r="4582">
          <cell r="E4582" t="str">
            <v>55NMONTHLYTCOALITION</v>
          </cell>
          <cell r="F4582" t="str">
            <v>55N</v>
          </cell>
          <cell r="G4582" t="str">
            <v>Monthly</v>
          </cell>
          <cell r="H4582" t="str">
            <v>T</v>
          </cell>
          <cell r="I4582">
            <v>6521</v>
          </cell>
          <cell r="J4582" t="str">
            <v>Coalition</v>
          </cell>
          <cell r="K4582" t="str">
            <v>55N1 - per DOP website</v>
          </cell>
          <cell r="L4582">
            <v>41456</v>
          </cell>
          <cell r="M4582">
            <v>21025</v>
          </cell>
          <cell r="N4582" t="b">
            <v>1</v>
          </cell>
          <cell r="O4582">
            <v>6521</v>
          </cell>
        </row>
        <row r="4583">
          <cell r="E4583" t="str">
            <v>55NMONTHLYTNON-REPRESENTED STATE EMPLOYEES</v>
          </cell>
          <cell r="F4583" t="str">
            <v>55N</v>
          </cell>
          <cell r="G4583" t="str">
            <v>Monthly</v>
          </cell>
          <cell r="H4583" t="str">
            <v>T</v>
          </cell>
          <cell r="I4583">
            <v>6521</v>
          </cell>
          <cell r="J4583" t="str">
            <v>Non-Represented State Employees</v>
          </cell>
          <cell r="K4583" t="str">
            <v>55N - per DOP website</v>
          </cell>
          <cell r="L4583">
            <v>41456</v>
          </cell>
          <cell r="M4583">
            <v>15229</v>
          </cell>
          <cell r="N4583" t="b">
            <v>1</v>
          </cell>
          <cell r="O4583">
            <v>6521</v>
          </cell>
        </row>
        <row r="4584">
          <cell r="E4584" t="str">
            <v>55NMONTHLYTSERVICE EMPLOYEES INTERNATIONAL UNION DISTRICT 1199 NW</v>
          </cell>
          <cell r="F4584" t="str">
            <v>55N</v>
          </cell>
          <cell r="G4584" t="str">
            <v>Monthly</v>
          </cell>
          <cell r="H4584" t="str">
            <v>T</v>
          </cell>
          <cell r="I4584">
            <v>6521</v>
          </cell>
          <cell r="J4584" t="str">
            <v>Service Employees International Union District 1199 NW</v>
          </cell>
          <cell r="K4584" t="str">
            <v>55N1 - per DOP website</v>
          </cell>
          <cell r="L4584">
            <v>41456</v>
          </cell>
          <cell r="M4584">
            <v>17161</v>
          </cell>
          <cell r="N4584" t="b">
            <v>1</v>
          </cell>
          <cell r="O4584">
            <v>6521</v>
          </cell>
        </row>
        <row r="4585">
          <cell r="E4585" t="str">
            <v>55NMONTHLYTTEAMSTERS LOCAL UNION NUMBER 117</v>
          </cell>
          <cell r="F4585" t="str">
            <v>55N</v>
          </cell>
          <cell r="G4585" t="str">
            <v>Monthly</v>
          </cell>
          <cell r="H4585" t="str">
            <v>T</v>
          </cell>
          <cell r="I4585">
            <v>6605</v>
          </cell>
          <cell r="J4585" t="str">
            <v>Teamsters Local Union Number 117</v>
          </cell>
          <cell r="K4585" t="str">
            <v>55N2 - per DOP website</v>
          </cell>
          <cell r="L4585">
            <v>41456</v>
          </cell>
          <cell r="M4585">
            <v>22957</v>
          </cell>
          <cell r="N4585" t="b">
            <v>1</v>
          </cell>
          <cell r="O4585">
            <v>6605</v>
          </cell>
        </row>
        <row r="4586">
          <cell r="E4586" t="str">
            <v>55NMONTHLYTWASHINGTON FEDERATION OF STATE EMPLOYEES</v>
          </cell>
          <cell r="F4586" t="str">
            <v>55N</v>
          </cell>
          <cell r="G4586" t="str">
            <v>Monthly</v>
          </cell>
          <cell r="H4586" t="str">
            <v>T</v>
          </cell>
          <cell r="I4586">
            <v>6521</v>
          </cell>
          <cell r="J4586" t="str">
            <v>Washington Federation of State Employees</v>
          </cell>
          <cell r="K4586" t="str">
            <v>55N1 - per DOP website</v>
          </cell>
          <cell r="L4586">
            <v>41456</v>
          </cell>
          <cell r="M4586">
            <v>19093</v>
          </cell>
          <cell r="N4586" t="b">
            <v>1</v>
          </cell>
          <cell r="O4586">
            <v>6521</v>
          </cell>
        </row>
        <row r="4587">
          <cell r="E4587" t="str">
            <v>55NMONTHLYUCOALITION</v>
          </cell>
          <cell r="F4587" t="str">
            <v>55N</v>
          </cell>
          <cell r="G4587" t="str">
            <v>Monthly</v>
          </cell>
          <cell r="H4587" t="str">
            <v>U</v>
          </cell>
          <cell r="I4587">
            <v>6684</v>
          </cell>
          <cell r="J4587" t="str">
            <v>Coalition</v>
          </cell>
          <cell r="K4587" t="str">
            <v>55N1 - per DOP website</v>
          </cell>
          <cell r="L4587">
            <v>41456</v>
          </cell>
          <cell r="M4587">
            <v>21026</v>
          </cell>
          <cell r="N4587" t="b">
            <v>1</v>
          </cell>
          <cell r="O4587">
            <v>6684</v>
          </cell>
        </row>
        <row r="4588">
          <cell r="E4588" t="str">
            <v>55NMONTHLYUNON-REPRESENTED STATE EMPLOYEES</v>
          </cell>
          <cell r="F4588" t="str">
            <v>55N</v>
          </cell>
          <cell r="G4588" t="str">
            <v>Monthly</v>
          </cell>
          <cell r="H4588" t="str">
            <v>U</v>
          </cell>
          <cell r="I4588">
            <v>6684</v>
          </cell>
          <cell r="J4588" t="str">
            <v>Non-Represented State Employees</v>
          </cell>
          <cell r="K4588" t="str">
            <v>55N - per DOP website</v>
          </cell>
          <cell r="L4588">
            <v>41456</v>
          </cell>
          <cell r="M4588">
            <v>15230</v>
          </cell>
          <cell r="N4588" t="b">
            <v>1</v>
          </cell>
          <cell r="O4588">
            <v>6684</v>
          </cell>
        </row>
        <row r="4589">
          <cell r="E4589" t="str">
            <v>55NMONTHLYUSERVICE EMPLOYEES INTERNATIONAL UNION DISTRICT 1199 NW</v>
          </cell>
          <cell r="F4589" t="str">
            <v>55N</v>
          </cell>
          <cell r="G4589" t="str">
            <v>Monthly</v>
          </cell>
          <cell r="H4589" t="str">
            <v>U</v>
          </cell>
          <cell r="I4589">
            <v>6684</v>
          </cell>
          <cell r="J4589" t="str">
            <v>Service Employees International Union District 1199 NW</v>
          </cell>
          <cell r="K4589" t="str">
            <v>55N1 - per DOP website</v>
          </cell>
          <cell r="L4589">
            <v>41456</v>
          </cell>
          <cell r="M4589">
            <v>17162</v>
          </cell>
          <cell r="N4589" t="b">
            <v>1</v>
          </cell>
          <cell r="O4589">
            <v>6684</v>
          </cell>
        </row>
        <row r="4590">
          <cell r="E4590" t="str">
            <v>55NMONTHLYUTEAMSTERS LOCAL UNION NUMBER 117</v>
          </cell>
          <cell r="F4590" t="str">
            <v>55N</v>
          </cell>
          <cell r="G4590" t="str">
            <v>Monthly</v>
          </cell>
          <cell r="H4590" t="str">
            <v>U</v>
          </cell>
          <cell r="I4590">
            <v>6770</v>
          </cell>
          <cell r="J4590" t="str">
            <v>Teamsters Local Union Number 117</v>
          </cell>
          <cell r="K4590" t="str">
            <v>55N2 - per DOP website</v>
          </cell>
          <cell r="L4590">
            <v>41456</v>
          </cell>
          <cell r="M4590">
            <v>22958</v>
          </cell>
          <cell r="N4590" t="b">
            <v>1</v>
          </cell>
          <cell r="O4590">
            <v>6770</v>
          </cell>
        </row>
        <row r="4591">
          <cell r="E4591" t="str">
            <v>55NMONTHLYUWASHINGTON FEDERATION OF STATE EMPLOYEES</v>
          </cell>
          <cell r="F4591" t="str">
            <v>55N</v>
          </cell>
          <cell r="G4591" t="str">
            <v>Monthly</v>
          </cell>
          <cell r="H4591" t="str">
            <v>U</v>
          </cell>
          <cell r="I4591">
            <v>6684</v>
          </cell>
          <cell r="J4591" t="str">
            <v>Washington Federation of State Employees</v>
          </cell>
          <cell r="K4591" t="str">
            <v>55N1 - per DOP website</v>
          </cell>
          <cell r="L4591">
            <v>41456</v>
          </cell>
          <cell r="M4591">
            <v>19094</v>
          </cell>
          <cell r="N4591" t="b">
            <v>1</v>
          </cell>
          <cell r="O4591">
            <v>6684</v>
          </cell>
        </row>
        <row r="4592">
          <cell r="E4592" t="str">
            <v>56EMONTHLYENON-REPRESENTED STATE EMPLOYEES</v>
          </cell>
          <cell r="F4592" t="str">
            <v>56E</v>
          </cell>
          <cell r="G4592" t="str">
            <v>Monthly</v>
          </cell>
          <cell r="H4592" t="str">
            <v>E</v>
          </cell>
          <cell r="I4592">
            <v>4322</v>
          </cell>
          <cell r="J4592" t="str">
            <v>Non-Represented State Employees</v>
          </cell>
          <cell r="K4592" t="str">
            <v>per DOP website</v>
          </cell>
          <cell r="L4592">
            <v>41456</v>
          </cell>
          <cell r="M4592">
            <v>14360</v>
          </cell>
          <cell r="N4592" t="b">
            <v>1</v>
          </cell>
          <cell r="O4592">
            <v>4322</v>
          </cell>
        </row>
        <row r="4593">
          <cell r="E4593" t="str">
            <v>56EMONTHLYETEAMSTERS LOCAL UNION NUMBER 117</v>
          </cell>
          <cell r="F4593" t="str">
            <v>56E</v>
          </cell>
          <cell r="G4593" t="str">
            <v>Monthly</v>
          </cell>
          <cell r="H4593" t="str">
            <v>E</v>
          </cell>
          <cell r="I4593">
            <v>4377</v>
          </cell>
          <cell r="J4593" t="str">
            <v>Teamsters Local Union Number 117</v>
          </cell>
          <cell r="K4593" t="str">
            <v>per DOP website</v>
          </cell>
          <cell r="L4593">
            <v>41456</v>
          </cell>
          <cell r="M4593">
            <v>14361</v>
          </cell>
          <cell r="N4593" t="b">
            <v>1</v>
          </cell>
          <cell r="O4593">
            <v>4377</v>
          </cell>
        </row>
        <row r="4594">
          <cell r="E4594" t="str">
            <v>56EMONTHLYFNON-REPRESENTED STATE EMPLOYEES</v>
          </cell>
          <cell r="F4594" t="str">
            <v>56E</v>
          </cell>
          <cell r="G4594" t="str">
            <v>Monthly</v>
          </cell>
          <cell r="H4594" t="str">
            <v>F</v>
          </cell>
          <cell r="I4594">
            <v>4429</v>
          </cell>
          <cell r="J4594" t="str">
            <v>Non-Represented State Employees</v>
          </cell>
          <cell r="K4594" t="str">
            <v>per DOP website</v>
          </cell>
          <cell r="L4594">
            <v>41456</v>
          </cell>
          <cell r="M4594">
            <v>14362</v>
          </cell>
          <cell r="N4594" t="b">
            <v>1</v>
          </cell>
          <cell r="O4594">
            <v>4429</v>
          </cell>
        </row>
        <row r="4595">
          <cell r="E4595" t="str">
            <v>56EMONTHLYFTEAMSTERS LOCAL UNION NUMBER 117</v>
          </cell>
          <cell r="F4595" t="str">
            <v>56E</v>
          </cell>
          <cell r="G4595" t="str">
            <v>Monthly</v>
          </cell>
          <cell r="H4595" t="str">
            <v>F</v>
          </cell>
          <cell r="I4595">
            <v>4485</v>
          </cell>
          <cell r="J4595" t="str">
            <v>Teamsters Local Union Number 117</v>
          </cell>
          <cell r="K4595" t="str">
            <v>per DOP website</v>
          </cell>
          <cell r="L4595">
            <v>41456</v>
          </cell>
          <cell r="M4595">
            <v>14363</v>
          </cell>
          <cell r="N4595" t="b">
            <v>1</v>
          </cell>
          <cell r="O4595">
            <v>4485</v>
          </cell>
        </row>
        <row r="4596">
          <cell r="E4596" t="str">
            <v>56EMONTHLYGNON-REPRESENTED STATE EMPLOYEES</v>
          </cell>
          <cell r="F4596" t="str">
            <v>56E</v>
          </cell>
          <cell r="G4596" t="str">
            <v>Monthly</v>
          </cell>
          <cell r="H4596" t="str">
            <v>G</v>
          </cell>
          <cell r="I4596">
            <v>4542</v>
          </cell>
          <cell r="J4596" t="str">
            <v>Non-Represented State Employees</v>
          </cell>
          <cell r="K4596" t="str">
            <v>per DOP website</v>
          </cell>
          <cell r="L4596">
            <v>41456</v>
          </cell>
          <cell r="M4596">
            <v>14364</v>
          </cell>
          <cell r="N4596" t="b">
            <v>1</v>
          </cell>
          <cell r="O4596">
            <v>4542</v>
          </cell>
        </row>
        <row r="4597">
          <cell r="E4597" t="str">
            <v>56EMONTHLYGTEAMSTERS LOCAL UNION NUMBER 117</v>
          </cell>
          <cell r="F4597" t="str">
            <v>56E</v>
          </cell>
          <cell r="G4597" t="str">
            <v>Monthly</v>
          </cell>
          <cell r="H4597" t="str">
            <v>G</v>
          </cell>
          <cell r="I4597">
            <v>4600</v>
          </cell>
          <cell r="J4597" t="str">
            <v>Teamsters Local Union Number 117</v>
          </cell>
          <cell r="K4597" t="str">
            <v>per DOP website</v>
          </cell>
          <cell r="L4597">
            <v>41456</v>
          </cell>
          <cell r="M4597">
            <v>14365</v>
          </cell>
          <cell r="N4597" t="b">
            <v>1</v>
          </cell>
          <cell r="O4597">
            <v>4600</v>
          </cell>
        </row>
        <row r="4598">
          <cell r="E4598" t="str">
            <v>56EMONTHLYHNON-REPRESENTED STATE EMPLOYEES</v>
          </cell>
          <cell r="F4598" t="str">
            <v>56E</v>
          </cell>
          <cell r="G4598" t="str">
            <v>Monthly</v>
          </cell>
          <cell r="H4598" t="str">
            <v>H</v>
          </cell>
          <cell r="I4598">
            <v>4653</v>
          </cell>
          <cell r="J4598" t="str">
            <v>Non-Represented State Employees</v>
          </cell>
          <cell r="K4598" t="str">
            <v>per DOP website</v>
          </cell>
          <cell r="L4598">
            <v>41456</v>
          </cell>
          <cell r="M4598">
            <v>14366</v>
          </cell>
          <cell r="N4598" t="b">
            <v>1</v>
          </cell>
          <cell r="O4598">
            <v>4653</v>
          </cell>
        </row>
        <row r="4599">
          <cell r="E4599" t="str">
            <v>56EMONTHLYHTEAMSTERS LOCAL UNION NUMBER 117</v>
          </cell>
          <cell r="F4599" t="str">
            <v>56E</v>
          </cell>
          <cell r="G4599" t="str">
            <v>Monthly</v>
          </cell>
          <cell r="H4599" t="str">
            <v>H</v>
          </cell>
          <cell r="I4599">
            <v>4712</v>
          </cell>
          <cell r="J4599" t="str">
            <v>Teamsters Local Union Number 117</v>
          </cell>
          <cell r="K4599" t="str">
            <v>per DOP website</v>
          </cell>
          <cell r="L4599">
            <v>41456</v>
          </cell>
          <cell r="M4599">
            <v>14367</v>
          </cell>
          <cell r="N4599" t="b">
            <v>1</v>
          </cell>
          <cell r="O4599">
            <v>4712</v>
          </cell>
        </row>
        <row r="4600">
          <cell r="E4600" t="str">
            <v>56EMONTHLYINON-REPRESENTED STATE EMPLOYEES</v>
          </cell>
          <cell r="F4600" t="str">
            <v>56E</v>
          </cell>
          <cell r="G4600" t="str">
            <v>Monthly</v>
          </cell>
          <cell r="H4600" t="str">
            <v>I</v>
          </cell>
          <cell r="I4600">
            <v>4770</v>
          </cell>
          <cell r="J4600" t="str">
            <v>Non-Represented State Employees</v>
          </cell>
          <cell r="K4600" t="str">
            <v>per DOP website</v>
          </cell>
          <cell r="L4600">
            <v>41456</v>
          </cell>
          <cell r="M4600">
            <v>14368</v>
          </cell>
          <cell r="N4600" t="b">
            <v>1</v>
          </cell>
          <cell r="O4600">
            <v>4770</v>
          </cell>
        </row>
        <row r="4601">
          <cell r="E4601" t="str">
            <v>56EMONTHLYITEAMSTERS LOCAL UNION NUMBER 117</v>
          </cell>
          <cell r="F4601" t="str">
            <v>56E</v>
          </cell>
          <cell r="G4601" t="str">
            <v>Monthly</v>
          </cell>
          <cell r="H4601" t="str">
            <v>I</v>
          </cell>
          <cell r="I4601">
            <v>4831</v>
          </cell>
          <cell r="J4601" t="str">
            <v>Teamsters Local Union Number 117</v>
          </cell>
          <cell r="K4601" t="str">
            <v>per DOP website</v>
          </cell>
          <cell r="L4601">
            <v>41456</v>
          </cell>
          <cell r="M4601">
            <v>14369</v>
          </cell>
          <cell r="N4601" t="b">
            <v>1</v>
          </cell>
          <cell r="O4601">
            <v>4831</v>
          </cell>
        </row>
        <row r="4602">
          <cell r="E4602" t="str">
            <v>56EMONTHLYJNON-REPRESENTED STATE EMPLOYEES</v>
          </cell>
          <cell r="F4602" t="str">
            <v>56E</v>
          </cell>
          <cell r="G4602" t="str">
            <v>Monthly</v>
          </cell>
          <cell r="H4602" t="str">
            <v>J</v>
          </cell>
          <cell r="I4602">
            <v>4888</v>
          </cell>
          <cell r="J4602" t="str">
            <v>Non-Represented State Employees</v>
          </cell>
          <cell r="K4602" t="str">
            <v>per DOP website</v>
          </cell>
          <cell r="L4602">
            <v>41456</v>
          </cell>
          <cell r="M4602">
            <v>14370</v>
          </cell>
          <cell r="N4602" t="b">
            <v>1</v>
          </cell>
          <cell r="O4602">
            <v>4888</v>
          </cell>
        </row>
        <row r="4603">
          <cell r="E4603" t="str">
            <v>56EMONTHLYJTEAMSTERS LOCAL UNION NUMBER 117</v>
          </cell>
          <cell r="F4603" t="str">
            <v>56E</v>
          </cell>
          <cell r="G4603" t="str">
            <v>Monthly</v>
          </cell>
          <cell r="H4603" t="str">
            <v>J</v>
          </cell>
          <cell r="I4603">
            <v>4950</v>
          </cell>
          <cell r="J4603" t="str">
            <v>Teamsters Local Union Number 117</v>
          </cell>
          <cell r="K4603" t="str">
            <v>per DOP website</v>
          </cell>
          <cell r="L4603">
            <v>41456</v>
          </cell>
          <cell r="M4603">
            <v>14371</v>
          </cell>
          <cell r="N4603" t="b">
            <v>1</v>
          </cell>
          <cell r="O4603">
            <v>4950</v>
          </cell>
        </row>
        <row r="4604">
          <cell r="E4604" t="str">
            <v>56EMONTHLYKNON-REPRESENTED STATE EMPLOYEES</v>
          </cell>
          <cell r="F4604" t="str">
            <v>56E</v>
          </cell>
          <cell r="G4604" t="str">
            <v>Monthly</v>
          </cell>
          <cell r="H4604" t="str">
            <v>K</v>
          </cell>
          <cell r="I4604">
            <v>5010</v>
          </cell>
          <cell r="J4604" t="str">
            <v>Non-Represented State Employees</v>
          </cell>
          <cell r="K4604" t="str">
            <v>per DOP website</v>
          </cell>
          <cell r="L4604">
            <v>41456</v>
          </cell>
          <cell r="M4604">
            <v>14372</v>
          </cell>
          <cell r="N4604" t="b">
            <v>1</v>
          </cell>
          <cell r="O4604">
            <v>5010</v>
          </cell>
        </row>
        <row r="4605">
          <cell r="E4605" t="str">
            <v>56EMONTHLYKTEAMSTERS LOCAL UNION NUMBER 117</v>
          </cell>
          <cell r="F4605" t="str">
            <v>56E</v>
          </cell>
          <cell r="G4605" t="str">
            <v>Monthly</v>
          </cell>
          <cell r="H4605" t="str">
            <v>K</v>
          </cell>
          <cell r="I4605">
            <v>5075</v>
          </cell>
          <cell r="J4605" t="str">
            <v>Teamsters Local Union Number 117</v>
          </cell>
          <cell r="K4605" t="str">
            <v>per DOP website</v>
          </cell>
          <cell r="L4605">
            <v>41456</v>
          </cell>
          <cell r="M4605">
            <v>14373</v>
          </cell>
          <cell r="N4605" t="b">
            <v>1</v>
          </cell>
          <cell r="O4605">
            <v>5075</v>
          </cell>
        </row>
        <row r="4606">
          <cell r="E4606" t="str">
            <v>56EMONTHLYLNON-REPRESENTED STATE EMPLOYEES</v>
          </cell>
          <cell r="F4606" t="str">
            <v>56E</v>
          </cell>
          <cell r="G4606" t="str">
            <v>Monthly</v>
          </cell>
          <cell r="H4606" t="str">
            <v>L</v>
          </cell>
          <cell r="I4606">
            <v>5136</v>
          </cell>
          <cell r="J4606" t="str">
            <v>Non-Represented State Employees</v>
          </cell>
          <cell r="K4606" t="str">
            <v>per DOP website</v>
          </cell>
          <cell r="L4606">
            <v>41456</v>
          </cell>
          <cell r="M4606">
            <v>14374</v>
          </cell>
          <cell r="N4606" t="b">
            <v>1</v>
          </cell>
          <cell r="O4606">
            <v>5136</v>
          </cell>
        </row>
        <row r="4607">
          <cell r="E4607" t="str">
            <v>56EMONTHLYLTEAMSTERS LOCAL UNION NUMBER 117</v>
          </cell>
          <cell r="F4607" t="str">
            <v>56E</v>
          </cell>
          <cell r="G4607" t="str">
            <v>Monthly</v>
          </cell>
          <cell r="H4607" t="str">
            <v>L</v>
          </cell>
          <cell r="I4607">
            <v>5201</v>
          </cell>
          <cell r="J4607" t="str">
            <v>Teamsters Local Union Number 117</v>
          </cell>
          <cell r="K4607" t="str">
            <v>per DOP website</v>
          </cell>
          <cell r="L4607">
            <v>41456</v>
          </cell>
          <cell r="M4607">
            <v>14375</v>
          </cell>
          <cell r="N4607" t="b">
            <v>1</v>
          </cell>
          <cell r="O4607">
            <v>5201</v>
          </cell>
        </row>
        <row r="4608">
          <cell r="E4608" t="str">
            <v>56EMONTHLYMNON-REPRESENTED STATE EMPLOYEES</v>
          </cell>
          <cell r="F4608" t="str">
            <v>56E</v>
          </cell>
          <cell r="G4608" t="str">
            <v>Monthly</v>
          </cell>
          <cell r="H4608" t="str">
            <v>M</v>
          </cell>
          <cell r="I4608">
            <v>5266</v>
          </cell>
          <cell r="J4608" t="str">
            <v>Non-Represented State Employees</v>
          </cell>
          <cell r="K4608" t="str">
            <v>per DOP website</v>
          </cell>
          <cell r="L4608">
            <v>41456</v>
          </cell>
          <cell r="M4608">
            <v>14374</v>
          </cell>
          <cell r="N4608" t="b">
            <v>1</v>
          </cell>
          <cell r="O4608">
            <v>5266</v>
          </cell>
        </row>
        <row r="4609">
          <cell r="E4609" t="str">
            <v>56EMONTHLYMTEAMSTERS LOCAL UNION NUMBER 117</v>
          </cell>
          <cell r="F4609" t="str">
            <v>56E</v>
          </cell>
          <cell r="G4609" t="str">
            <v>Monthly</v>
          </cell>
          <cell r="H4609" t="str">
            <v>M</v>
          </cell>
          <cell r="I4609">
            <v>5334</v>
          </cell>
          <cell r="J4609" t="str">
            <v>Teamsters Local Union Number 117</v>
          </cell>
          <cell r="K4609" t="str">
            <v>per DOP website</v>
          </cell>
          <cell r="L4609">
            <v>41456</v>
          </cell>
          <cell r="M4609">
            <v>14375</v>
          </cell>
          <cell r="N4609" t="b">
            <v>1</v>
          </cell>
          <cell r="O4609">
            <v>5334</v>
          </cell>
        </row>
        <row r="4610">
          <cell r="E4610" t="str">
            <v>56GMONTHLYGNON-REPRESENTED STATE EMPLOYEES</v>
          </cell>
          <cell r="F4610" t="str">
            <v>56G</v>
          </cell>
          <cell r="G4610" t="str">
            <v>Monthly</v>
          </cell>
          <cell r="H4610" t="str">
            <v>G</v>
          </cell>
          <cell r="I4610">
            <v>4542</v>
          </cell>
          <cell r="J4610" t="str">
            <v>Non-Represented State Employees</v>
          </cell>
          <cell r="K4610" t="str">
            <v>per DOP website</v>
          </cell>
          <cell r="L4610">
            <v>41456</v>
          </cell>
          <cell r="M4610">
            <v>14428</v>
          </cell>
          <cell r="N4610" t="b">
            <v>1</v>
          </cell>
          <cell r="O4610">
            <v>4542</v>
          </cell>
        </row>
        <row r="4611">
          <cell r="E4611" t="str">
            <v>56GMONTHLYGTEAMSTERS LOCAL UNION NUMBER 117</v>
          </cell>
          <cell r="F4611" t="str">
            <v>56G</v>
          </cell>
          <cell r="G4611" t="str">
            <v>Monthly</v>
          </cell>
          <cell r="H4611" t="str">
            <v>G</v>
          </cell>
          <cell r="I4611">
            <v>4600</v>
          </cell>
          <cell r="J4611" t="str">
            <v>Teamsters Local Union Number 117</v>
          </cell>
          <cell r="K4611" t="str">
            <v>per DOP website</v>
          </cell>
          <cell r="L4611">
            <v>41456</v>
          </cell>
          <cell r="M4611">
            <v>14429</v>
          </cell>
          <cell r="N4611" t="b">
            <v>1</v>
          </cell>
          <cell r="O4611">
            <v>4600</v>
          </cell>
        </row>
        <row r="4612">
          <cell r="E4612" t="str">
            <v>56GMONTHLYGWASHINGTON FEDERATION OF STATE EMPLOYEES</v>
          </cell>
          <cell r="F4612" t="str">
            <v>56G</v>
          </cell>
          <cell r="G4612" t="str">
            <v>Monthly</v>
          </cell>
          <cell r="H4612" t="str">
            <v>G</v>
          </cell>
          <cell r="I4612">
            <v>4542</v>
          </cell>
          <cell r="J4612" t="str">
            <v>Washington Federation of State Employees</v>
          </cell>
          <cell r="K4612" t="str">
            <v>per DOP website</v>
          </cell>
          <cell r="L4612">
            <v>41456</v>
          </cell>
          <cell r="M4612">
            <v>14430</v>
          </cell>
          <cell r="N4612" t="b">
            <v>1</v>
          </cell>
          <cell r="O4612">
            <v>4542</v>
          </cell>
        </row>
        <row r="4613">
          <cell r="E4613" t="str">
            <v>56GMONTHLYHNON-REPRESENTED STATE EMPLOYEES</v>
          </cell>
          <cell r="F4613" t="str">
            <v>56G</v>
          </cell>
          <cell r="G4613" t="str">
            <v>Monthly</v>
          </cell>
          <cell r="H4613" t="str">
            <v>H</v>
          </cell>
          <cell r="I4613">
            <v>4653</v>
          </cell>
          <cell r="J4613" t="str">
            <v>Non-Represented State Employees</v>
          </cell>
          <cell r="K4613" t="str">
            <v>per DOP website</v>
          </cell>
          <cell r="L4613">
            <v>41456</v>
          </cell>
          <cell r="M4613">
            <v>14431</v>
          </cell>
          <cell r="N4613" t="b">
            <v>1</v>
          </cell>
          <cell r="O4613">
            <v>4653</v>
          </cell>
        </row>
        <row r="4614">
          <cell r="E4614" t="str">
            <v>56GMONTHLYHTEAMSTERS LOCAL UNION NUMBER 117</v>
          </cell>
          <cell r="F4614" t="str">
            <v>56G</v>
          </cell>
          <cell r="G4614" t="str">
            <v>Monthly</v>
          </cell>
          <cell r="H4614" t="str">
            <v>H</v>
          </cell>
          <cell r="I4614">
            <v>4712</v>
          </cell>
          <cell r="J4614" t="str">
            <v>Teamsters Local Union Number 117</v>
          </cell>
          <cell r="K4614" t="str">
            <v>per DOP website</v>
          </cell>
          <cell r="L4614">
            <v>41456</v>
          </cell>
          <cell r="M4614">
            <v>14432</v>
          </cell>
          <cell r="N4614" t="b">
            <v>1</v>
          </cell>
          <cell r="O4614">
            <v>4712</v>
          </cell>
        </row>
        <row r="4615">
          <cell r="E4615" t="str">
            <v>56GMONTHLYHWASHINGTON FEDERATION OF STATE EMPLOYEES</v>
          </cell>
          <cell r="F4615" t="str">
            <v>56G</v>
          </cell>
          <cell r="G4615" t="str">
            <v>Monthly</v>
          </cell>
          <cell r="H4615" t="str">
            <v>H</v>
          </cell>
          <cell r="I4615">
            <v>4653</v>
          </cell>
          <cell r="J4615" t="str">
            <v>Washington Federation of State Employees</v>
          </cell>
          <cell r="K4615" t="str">
            <v>per DOP website</v>
          </cell>
          <cell r="L4615">
            <v>41456</v>
          </cell>
          <cell r="M4615">
            <v>14433</v>
          </cell>
          <cell r="N4615" t="b">
            <v>1</v>
          </cell>
          <cell r="O4615">
            <v>4653</v>
          </cell>
        </row>
        <row r="4616">
          <cell r="E4616" t="str">
            <v>56GMONTHLYINON-REPRESENTED STATE EMPLOYEES</v>
          </cell>
          <cell r="F4616" t="str">
            <v>56G</v>
          </cell>
          <cell r="G4616" t="str">
            <v>Monthly</v>
          </cell>
          <cell r="H4616" t="str">
            <v>I</v>
          </cell>
          <cell r="I4616">
            <v>4770</v>
          </cell>
          <cell r="J4616" t="str">
            <v>Non-Represented State Employees</v>
          </cell>
          <cell r="K4616" t="str">
            <v>per DOP website</v>
          </cell>
          <cell r="L4616">
            <v>41456</v>
          </cell>
          <cell r="M4616">
            <v>14434</v>
          </cell>
          <cell r="N4616" t="b">
            <v>1</v>
          </cell>
          <cell r="O4616">
            <v>4770</v>
          </cell>
        </row>
        <row r="4617">
          <cell r="E4617" t="str">
            <v>56GMONTHLYITEAMSTERS LOCAL UNION NUMBER 117</v>
          </cell>
          <cell r="F4617" t="str">
            <v>56G</v>
          </cell>
          <cell r="G4617" t="str">
            <v>Monthly</v>
          </cell>
          <cell r="H4617" t="str">
            <v>I</v>
          </cell>
          <cell r="I4617">
            <v>4831</v>
          </cell>
          <cell r="J4617" t="str">
            <v>Teamsters Local Union Number 117</v>
          </cell>
          <cell r="K4617" t="str">
            <v>per DOP website</v>
          </cell>
          <cell r="L4617">
            <v>41456</v>
          </cell>
          <cell r="M4617">
            <v>14435</v>
          </cell>
          <cell r="N4617" t="b">
            <v>1</v>
          </cell>
          <cell r="O4617">
            <v>4831</v>
          </cell>
        </row>
        <row r="4618">
          <cell r="E4618" t="str">
            <v>56GMONTHLYIWASHINGTON FEDERATION OF STATE EMPLOYEES</v>
          </cell>
          <cell r="F4618" t="str">
            <v>56G</v>
          </cell>
          <cell r="G4618" t="str">
            <v>Monthly</v>
          </cell>
          <cell r="H4618" t="str">
            <v>I</v>
          </cell>
          <cell r="I4618">
            <v>4770</v>
          </cell>
          <cell r="J4618" t="str">
            <v>Washington Federation of State Employees</v>
          </cell>
          <cell r="K4618" t="str">
            <v>per DOP website</v>
          </cell>
          <cell r="L4618">
            <v>41456</v>
          </cell>
          <cell r="M4618">
            <v>14436</v>
          </cell>
          <cell r="N4618" t="b">
            <v>1</v>
          </cell>
          <cell r="O4618">
            <v>4770</v>
          </cell>
        </row>
        <row r="4619">
          <cell r="E4619" t="str">
            <v>56GMONTHLYJNON-REPRESENTED STATE EMPLOYEES</v>
          </cell>
          <cell r="F4619" t="str">
            <v>56G</v>
          </cell>
          <cell r="G4619" t="str">
            <v>Monthly</v>
          </cell>
          <cell r="H4619" t="str">
            <v>J</v>
          </cell>
          <cell r="I4619">
            <v>4888</v>
          </cell>
          <cell r="J4619" t="str">
            <v>Non-Represented State Employees</v>
          </cell>
          <cell r="K4619" t="str">
            <v>per DOP website</v>
          </cell>
          <cell r="L4619">
            <v>41456</v>
          </cell>
          <cell r="M4619">
            <v>14437</v>
          </cell>
          <cell r="N4619" t="b">
            <v>1</v>
          </cell>
          <cell r="O4619">
            <v>4888</v>
          </cell>
        </row>
        <row r="4620">
          <cell r="E4620" t="str">
            <v>56GMONTHLYJTEAMSTERS LOCAL UNION NUMBER 117</v>
          </cell>
          <cell r="F4620" t="str">
            <v>56G</v>
          </cell>
          <cell r="G4620" t="str">
            <v>Monthly</v>
          </cell>
          <cell r="H4620" t="str">
            <v>J</v>
          </cell>
          <cell r="I4620">
            <v>4950</v>
          </cell>
          <cell r="J4620" t="str">
            <v>Teamsters Local Union Number 117</v>
          </cell>
          <cell r="K4620" t="str">
            <v>per DOP website</v>
          </cell>
          <cell r="L4620">
            <v>41456</v>
          </cell>
          <cell r="M4620">
            <v>14438</v>
          </cell>
          <cell r="N4620" t="b">
            <v>1</v>
          </cell>
          <cell r="O4620">
            <v>4950</v>
          </cell>
        </row>
        <row r="4621">
          <cell r="E4621" t="str">
            <v>56GMONTHLYJWASHINGTON FEDERATION OF STATE EMPLOYEES</v>
          </cell>
          <cell r="F4621" t="str">
            <v>56G</v>
          </cell>
          <cell r="G4621" t="str">
            <v>Monthly</v>
          </cell>
          <cell r="H4621" t="str">
            <v>J</v>
          </cell>
          <cell r="I4621">
            <v>4888</v>
          </cell>
          <cell r="J4621" t="str">
            <v>Washington Federation of State Employees</v>
          </cell>
          <cell r="K4621" t="str">
            <v>per DOP website</v>
          </cell>
          <cell r="L4621">
            <v>41456</v>
          </cell>
          <cell r="M4621">
            <v>14439</v>
          </cell>
          <cell r="N4621" t="b">
            <v>1</v>
          </cell>
          <cell r="O4621">
            <v>4888</v>
          </cell>
        </row>
        <row r="4622">
          <cell r="E4622" t="str">
            <v>56GMONTHLYKNON-REPRESENTED STATE EMPLOYEES</v>
          </cell>
          <cell r="F4622" t="str">
            <v>56G</v>
          </cell>
          <cell r="G4622" t="str">
            <v>Monthly</v>
          </cell>
          <cell r="H4622" t="str">
            <v>K</v>
          </cell>
          <cell r="I4622">
            <v>5010</v>
          </cell>
          <cell r="J4622" t="str">
            <v>Non-Represented State Employees</v>
          </cell>
          <cell r="K4622" t="str">
            <v>per DOP website</v>
          </cell>
          <cell r="L4622">
            <v>41456</v>
          </cell>
          <cell r="M4622">
            <v>14440</v>
          </cell>
          <cell r="N4622" t="b">
            <v>1</v>
          </cell>
          <cell r="O4622">
            <v>5010</v>
          </cell>
        </row>
        <row r="4623">
          <cell r="E4623" t="str">
            <v>56GMONTHLYKTEAMSTERS LOCAL UNION NUMBER 117</v>
          </cell>
          <cell r="F4623" t="str">
            <v>56G</v>
          </cell>
          <cell r="G4623" t="str">
            <v>Monthly</v>
          </cell>
          <cell r="H4623" t="str">
            <v>K</v>
          </cell>
          <cell r="I4623">
            <v>5075</v>
          </cell>
          <cell r="J4623" t="str">
            <v>Teamsters Local Union Number 117</v>
          </cell>
          <cell r="K4623" t="str">
            <v>per DOP website</v>
          </cell>
          <cell r="L4623">
            <v>41456</v>
          </cell>
          <cell r="M4623">
            <v>14441</v>
          </cell>
          <cell r="N4623" t="b">
            <v>1</v>
          </cell>
          <cell r="O4623">
            <v>5075</v>
          </cell>
        </row>
        <row r="4624">
          <cell r="E4624" t="str">
            <v>56GMONTHLYKWASHINGTON FEDERATION OF STATE EMPLOYEES</v>
          </cell>
          <cell r="F4624" t="str">
            <v>56G</v>
          </cell>
          <cell r="G4624" t="str">
            <v>Monthly</v>
          </cell>
          <cell r="H4624" t="str">
            <v>K</v>
          </cell>
          <cell r="I4624">
            <v>5010</v>
          </cell>
          <cell r="J4624" t="str">
            <v>Washington Federation of State Employees</v>
          </cell>
          <cell r="K4624" t="str">
            <v>per DOP website</v>
          </cell>
          <cell r="L4624">
            <v>41456</v>
          </cell>
          <cell r="M4624">
            <v>14442</v>
          </cell>
          <cell r="N4624" t="b">
            <v>1</v>
          </cell>
          <cell r="O4624">
            <v>5010</v>
          </cell>
        </row>
        <row r="4625">
          <cell r="E4625" t="str">
            <v>56GMONTHLYLNON-REPRESENTED STATE EMPLOYEES</v>
          </cell>
          <cell r="F4625" t="str">
            <v>56G</v>
          </cell>
          <cell r="G4625" t="str">
            <v>Monthly</v>
          </cell>
          <cell r="H4625" t="str">
            <v>L</v>
          </cell>
          <cell r="I4625">
            <v>5136</v>
          </cell>
          <cell r="J4625" t="str">
            <v>Non-Represented State Employees</v>
          </cell>
          <cell r="K4625" t="str">
            <v>per DOP website</v>
          </cell>
          <cell r="L4625">
            <v>41456</v>
          </cell>
          <cell r="M4625">
            <v>14443</v>
          </cell>
          <cell r="N4625" t="b">
            <v>1</v>
          </cell>
          <cell r="O4625">
            <v>5136</v>
          </cell>
        </row>
        <row r="4626">
          <cell r="E4626" t="str">
            <v>56GMONTHLYLTEAMSTERS LOCAL UNION NUMBER 117</v>
          </cell>
          <cell r="F4626" t="str">
            <v>56G</v>
          </cell>
          <cell r="G4626" t="str">
            <v>Monthly</v>
          </cell>
          <cell r="H4626" t="str">
            <v>L</v>
          </cell>
          <cell r="I4626">
            <v>5201</v>
          </cell>
          <cell r="J4626" t="str">
            <v>Teamsters Local Union Number 117</v>
          </cell>
          <cell r="K4626" t="str">
            <v>per DOP website</v>
          </cell>
          <cell r="L4626">
            <v>41456</v>
          </cell>
          <cell r="M4626">
            <v>14444</v>
          </cell>
          <cell r="N4626" t="b">
            <v>1</v>
          </cell>
          <cell r="O4626">
            <v>5201</v>
          </cell>
        </row>
        <row r="4627">
          <cell r="E4627" t="str">
            <v>56GMONTHLYLWASHINGTON FEDERATION OF STATE EMPLOYEES</v>
          </cell>
          <cell r="F4627" t="str">
            <v>56G</v>
          </cell>
          <cell r="G4627" t="str">
            <v>Monthly</v>
          </cell>
          <cell r="H4627" t="str">
            <v>L</v>
          </cell>
          <cell r="I4627">
            <v>5136</v>
          </cell>
          <cell r="J4627" t="str">
            <v>Washington Federation of State Employees</v>
          </cell>
          <cell r="K4627" t="str">
            <v>per DOP website</v>
          </cell>
          <cell r="L4627">
            <v>41456</v>
          </cell>
          <cell r="M4627">
            <v>14445</v>
          </cell>
          <cell r="N4627" t="b">
            <v>1</v>
          </cell>
          <cell r="O4627">
            <v>5136</v>
          </cell>
        </row>
        <row r="4628">
          <cell r="E4628" t="str">
            <v>56GMONTHLYMNON-REPRESENTED STATE EMPLOYEES</v>
          </cell>
          <cell r="F4628" t="str">
            <v>56G</v>
          </cell>
          <cell r="G4628" t="str">
            <v>Monthly</v>
          </cell>
          <cell r="H4628" t="str">
            <v>M</v>
          </cell>
          <cell r="I4628">
            <v>5266</v>
          </cell>
          <cell r="J4628" t="str">
            <v>Non-Represented State Employees</v>
          </cell>
          <cell r="K4628" t="str">
            <v>per DOP website</v>
          </cell>
          <cell r="L4628">
            <v>41456</v>
          </cell>
          <cell r="M4628">
            <v>14443</v>
          </cell>
          <cell r="N4628" t="b">
            <v>1</v>
          </cell>
          <cell r="O4628">
            <v>5266</v>
          </cell>
        </row>
        <row r="4629">
          <cell r="E4629" t="str">
            <v>56GMONTHLYMTEAMSTERS LOCAL UNION NUMBER 117</v>
          </cell>
          <cell r="F4629" t="str">
            <v>56G</v>
          </cell>
          <cell r="G4629" t="str">
            <v>Monthly</v>
          </cell>
          <cell r="H4629" t="str">
            <v>M</v>
          </cell>
          <cell r="I4629">
            <v>5334</v>
          </cell>
          <cell r="J4629" t="str">
            <v>Teamsters Local Union Number 117</v>
          </cell>
          <cell r="K4629" t="str">
            <v>per DOP website</v>
          </cell>
          <cell r="L4629">
            <v>41456</v>
          </cell>
          <cell r="M4629">
            <v>14444</v>
          </cell>
          <cell r="N4629" t="b">
            <v>1</v>
          </cell>
          <cell r="O4629">
            <v>5334</v>
          </cell>
        </row>
        <row r="4630">
          <cell r="E4630" t="str">
            <v>56GMONTHLYMWASHINGTON FEDERATION OF STATE EMPLOYEES</v>
          </cell>
          <cell r="F4630" t="str">
            <v>56G</v>
          </cell>
          <cell r="G4630" t="str">
            <v>Monthly</v>
          </cell>
          <cell r="H4630" t="str">
            <v>M</v>
          </cell>
          <cell r="I4630">
            <v>5266</v>
          </cell>
          <cell r="J4630" t="str">
            <v>Washington Federation of State Employees</v>
          </cell>
          <cell r="K4630" t="str">
            <v>per DOP website</v>
          </cell>
          <cell r="L4630">
            <v>41456</v>
          </cell>
          <cell r="M4630">
            <v>14445</v>
          </cell>
          <cell r="N4630" t="b">
            <v>1</v>
          </cell>
          <cell r="O4630">
            <v>5266</v>
          </cell>
        </row>
        <row r="4631">
          <cell r="E4631" t="str">
            <v>56MONTHLYACOALITION</v>
          </cell>
          <cell r="F4631" t="str">
            <v>56</v>
          </cell>
          <cell r="G4631" t="str">
            <v>Monthly</v>
          </cell>
          <cell r="H4631" t="str">
            <v>A</v>
          </cell>
          <cell r="I4631">
            <v>3918</v>
          </cell>
          <cell r="J4631" t="str">
            <v>Coalition</v>
          </cell>
          <cell r="K4631" t="str">
            <v>per DOP website</v>
          </cell>
          <cell r="L4631">
            <v>41456</v>
          </cell>
          <cell r="M4631">
            <v>42970</v>
          </cell>
          <cell r="N4631" t="b">
            <v>0</v>
          </cell>
          <cell r="O4631">
            <v>3918</v>
          </cell>
        </row>
        <row r="4632">
          <cell r="E4632" t="str">
            <v>56MONTHLYANON-REPRESENTED STATE EMPLOYEES</v>
          </cell>
          <cell r="F4632" t="str">
            <v>56</v>
          </cell>
          <cell r="G4632" t="str">
            <v>Monthly</v>
          </cell>
          <cell r="H4632" t="str">
            <v>A</v>
          </cell>
          <cell r="I4632">
            <v>3918</v>
          </cell>
          <cell r="J4632" t="str">
            <v>Non-Represented State Employees</v>
          </cell>
          <cell r="K4632" t="str">
            <v>per DOP website</v>
          </cell>
          <cell r="L4632">
            <v>41456</v>
          </cell>
          <cell r="M4632">
            <v>11990</v>
          </cell>
          <cell r="N4632" t="b">
            <v>0</v>
          </cell>
          <cell r="O4632">
            <v>3918</v>
          </cell>
        </row>
        <row r="4633">
          <cell r="E4633" t="str">
            <v>56MONTHLYATEAMSTERS LOCAL UNION NUMBER 117</v>
          </cell>
          <cell r="F4633" t="str">
            <v>56</v>
          </cell>
          <cell r="G4633" t="str">
            <v>Monthly</v>
          </cell>
          <cell r="H4633" t="str">
            <v>A</v>
          </cell>
          <cell r="I4633">
            <v>3968</v>
          </cell>
          <cell r="J4633" t="str">
            <v>Teamsters Local Union Number 117</v>
          </cell>
          <cell r="K4633" t="str">
            <v>per Noli Benitez 201307</v>
          </cell>
          <cell r="L4633">
            <v>41456</v>
          </cell>
          <cell r="M4633">
            <v>11990</v>
          </cell>
          <cell r="N4633" t="b">
            <v>0</v>
          </cell>
          <cell r="O4633">
            <v>3968</v>
          </cell>
        </row>
        <row r="4634">
          <cell r="E4634" t="str">
            <v>56MONTHLYAWASHINGTON FEDERATION OF STATE EMPLOYEES</v>
          </cell>
          <cell r="F4634" t="str">
            <v>56</v>
          </cell>
          <cell r="G4634" t="str">
            <v>Monthly</v>
          </cell>
          <cell r="H4634" t="str">
            <v>A</v>
          </cell>
          <cell r="I4634">
            <v>3918</v>
          </cell>
          <cell r="J4634" t="str">
            <v>Washington Federation of State Employees</v>
          </cell>
          <cell r="K4634" t="str">
            <v>per DOP website</v>
          </cell>
          <cell r="L4634">
            <v>41456</v>
          </cell>
          <cell r="M4634">
            <v>25914</v>
          </cell>
          <cell r="N4634" t="b">
            <v>0</v>
          </cell>
          <cell r="O4634">
            <v>3918</v>
          </cell>
        </row>
        <row r="4635">
          <cell r="E4635" t="str">
            <v>56MONTHLYAWASHINGTON PUBLIC EMPLOYEES ASSOCIATION</v>
          </cell>
          <cell r="F4635" t="str">
            <v>56</v>
          </cell>
          <cell r="G4635" t="str">
            <v>Monthly</v>
          </cell>
          <cell r="H4635" t="str">
            <v>A</v>
          </cell>
          <cell r="I4635">
            <v>3918</v>
          </cell>
          <cell r="J4635" t="str">
            <v>Washington Public Employees Association</v>
          </cell>
          <cell r="K4635" t="str">
            <v>per DOP website</v>
          </cell>
          <cell r="L4635">
            <v>41456</v>
          </cell>
          <cell r="M4635">
            <v>30178</v>
          </cell>
          <cell r="N4635" t="b">
            <v>0</v>
          </cell>
          <cell r="O4635">
            <v>3918</v>
          </cell>
        </row>
        <row r="4636">
          <cell r="E4636" t="str">
            <v>56MONTHLYBCOALITION</v>
          </cell>
          <cell r="F4636" t="str">
            <v>56</v>
          </cell>
          <cell r="G4636" t="str">
            <v>Monthly</v>
          </cell>
          <cell r="H4636" t="str">
            <v>B</v>
          </cell>
          <cell r="I4636">
            <v>4014</v>
          </cell>
          <cell r="J4636" t="str">
            <v>Coalition</v>
          </cell>
          <cell r="K4636" t="str">
            <v>per DOP website</v>
          </cell>
          <cell r="L4636">
            <v>41456</v>
          </cell>
          <cell r="M4636">
            <v>42971</v>
          </cell>
          <cell r="N4636" t="b">
            <v>0</v>
          </cell>
          <cell r="O4636">
            <v>4014</v>
          </cell>
        </row>
        <row r="4637">
          <cell r="E4637" t="str">
            <v>56MONTHLYBNON-REPRESENTED STATE EMPLOYEES</v>
          </cell>
          <cell r="F4637" t="str">
            <v>56</v>
          </cell>
          <cell r="G4637" t="str">
            <v>Monthly</v>
          </cell>
          <cell r="H4637" t="str">
            <v>B</v>
          </cell>
          <cell r="I4637">
            <v>4014</v>
          </cell>
          <cell r="J4637" t="str">
            <v>Non-Represented State Employees</v>
          </cell>
          <cell r="K4637" t="str">
            <v>per DOP website</v>
          </cell>
          <cell r="L4637">
            <v>41456</v>
          </cell>
          <cell r="M4637">
            <v>11991</v>
          </cell>
          <cell r="N4637" t="b">
            <v>0</v>
          </cell>
          <cell r="O4637">
            <v>4014</v>
          </cell>
        </row>
        <row r="4638">
          <cell r="E4638" t="str">
            <v>56MONTHLYBTEAMSTERS LOCAL UNION NUMBER 117</v>
          </cell>
          <cell r="F4638" t="str">
            <v>56</v>
          </cell>
          <cell r="G4638" t="str">
            <v>Monthly</v>
          </cell>
          <cell r="H4638" t="str">
            <v>B</v>
          </cell>
          <cell r="I4638">
            <v>4066</v>
          </cell>
          <cell r="J4638" t="str">
            <v>Teamsters Local Union Number 117</v>
          </cell>
          <cell r="K4638" t="str">
            <v>per Noli Benitez 201307</v>
          </cell>
          <cell r="L4638">
            <v>41456</v>
          </cell>
          <cell r="M4638">
            <v>11991</v>
          </cell>
          <cell r="N4638" t="b">
            <v>0</v>
          </cell>
          <cell r="O4638">
            <v>4066</v>
          </cell>
        </row>
        <row r="4639">
          <cell r="E4639" t="str">
            <v>56MONTHLYBWASHINGTON FEDERATION OF STATE EMPLOYEES</v>
          </cell>
          <cell r="F4639" t="str">
            <v>56</v>
          </cell>
          <cell r="G4639" t="str">
            <v>Monthly</v>
          </cell>
          <cell r="H4639" t="str">
            <v>B</v>
          </cell>
          <cell r="I4639">
            <v>4014</v>
          </cell>
          <cell r="J4639" t="str">
            <v>Washington Federation of State Employees</v>
          </cell>
          <cell r="K4639" t="str">
            <v>per DOP website</v>
          </cell>
          <cell r="L4639">
            <v>41456</v>
          </cell>
          <cell r="M4639">
            <v>25915</v>
          </cell>
          <cell r="N4639" t="b">
            <v>0</v>
          </cell>
          <cell r="O4639">
            <v>4014</v>
          </cell>
        </row>
        <row r="4640">
          <cell r="E4640" t="str">
            <v>56MONTHLYBWASHINGTON PUBLIC EMPLOYEES ASSOCIATION</v>
          </cell>
          <cell r="F4640" t="str">
            <v>56</v>
          </cell>
          <cell r="G4640" t="str">
            <v>Monthly</v>
          </cell>
          <cell r="H4640" t="str">
            <v>B</v>
          </cell>
          <cell r="I4640">
            <v>4014</v>
          </cell>
          <cell r="J4640" t="str">
            <v>Washington Public Employees Association</v>
          </cell>
          <cell r="K4640" t="str">
            <v>per DOP website</v>
          </cell>
          <cell r="L4640">
            <v>41456</v>
          </cell>
          <cell r="M4640">
            <v>30179</v>
          </cell>
          <cell r="N4640" t="b">
            <v>0</v>
          </cell>
          <cell r="O4640">
            <v>4014</v>
          </cell>
        </row>
        <row r="4641">
          <cell r="E4641" t="str">
            <v>56MONTHLYCCOALITION</v>
          </cell>
          <cell r="F4641" t="str">
            <v>56</v>
          </cell>
          <cell r="G4641" t="str">
            <v>Monthly</v>
          </cell>
          <cell r="H4641" t="str">
            <v>C</v>
          </cell>
          <cell r="I4641">
            <v>4114</v>
          </cell>
          <cell r="J4641" t="str">
            <v>Coalition</v>
          </cell>
          <cell r="K4641" t="str">
            <v>per DOP website</v>
          </cell>
          <cell r="L4641">
            <v>41456</v>
          </cell>
          <cell r="M4641">
            <v>42972</v>
          </cell>
          <cell r="N4641" t="b">
            <v>0</v>
          </cell>
          <cell r="O4641">
            <v>4114</v>
          </cell>
        </row>
        <row r="4642">
          <cell r="E4642" t="str">
            <v>56MONTHLYCNON-REPRESENTED STATE EMPLOYEES</v>
          </cell>
          <cell r="F4642" t="str">
            <v>56</v>
          </cell>
          <cell r="G4642" t="str">
            <v>Monthly</v>
          </cell>
          <cell r="H4642" t="str">
            <v>C</v>
          </cell>
          <cell r="I4642">
            <v>4114</v>
          </cell>
          <cell r="J4642" t="str">
            <v>Non-Represented State Employees</v>
          </cell>
          <cell r="K4642" t="str">
            <v>per DOP website</v>
          </cell>
          <cell r="L4642">
            <v>41456</v>
          </cell>
          <cell r="M4642">
            <v>11992</v>
          </cell>
          <cell r="N4642" t="b">
            <v>0</v>
          </cell>
          <cell r="O4642">
            <v>4114</v>
          </cell>
        </row>
        <row r="4643">
          <cell r="E4643" t="str">
            <v>56MONTHLYCTEAMSTERS LOCAL UNION NUMBER 117</v>
          </cell>
          <cell r="F4643" t="str">
            <v>56</v>
          </cell>
          <cell r="G4643" t="str">
            <v>Monthly</v>
          </cell>
          <cell r="H4643" t="str">
            <v>C</v>
          </cell>
          <cell r="I4643">
            <v>4167</v>
          </cell>
          <cell r="J4643" t="str">
            <v>Teamsters Local Union Number 117</v>
          </cell>
          <cell r="K4643" t="str">
            <v>per Noli Benitez 201307</v>
          </cell>
          <cell r="L4643">
            <v>41456</v>
          </cell>
          <cell r="M4643">
            <v>11992</v>
          </cell>
          <cell r="N4643" t="b">
            <v>0</v>
          </cell>
          <cell r="O4643">
            <v>4167</v>
          </cell>
        </row>
        <row r="4644">
          <cell r="E4644" t="str">
            <v>56MONTHLYCWASHINGTON FEDERATION OF STATE EMPLOYEES</v>
          </cell>
          <cell r="F4644" t="str">
            <v>56</v>
          </cell>
          <cell r="G4644" t="str">
            <v>Monthly</v>
          </cell>
          <cell r="H4644" t="str">
            <v>C</v>
          </cell>
          <cell r="I4644">
            <v>4114</v>
          </cell>
          <cell r="J4644" t="str">
            <v>Washington Federation of State Employees</v>
          </cell>
          <cell r="K4644" t="str">
            <v>per DOP website</v>
          </cell>
          <cell r="L4644">
            <v>41456</v>
          </cell>
          <cell r="M4644">
            <v>25916</v>
          </cell>
          <cell r="N4644" t="b">
            <v>0</v>
          </cell>
          <cell r="O4644">
            <v>4114</v>
          </cell>
        </row>
        <row r="4645">
          <cell r="E4645" t="str">
            <v>56MONTHLYCWASHINGTON PUBLIC EMPLOYEES ASSOCIATION</v>
          </cell>
          <cell r="F4645" t="str">
            <v>56</v>
          </cell>
          <cell r="G4645" t="str">
            <v>Monthly</v>
          </cell>
          <cell r="H4645" t="str">
            <v>C</v>
          </cell>
          <cell r="I4645">
            <v>4114</v>
          </cell>
          <cell r="J4645" t="str">
            <v>Washington Public Employees Association</v>
          </cell>
          <cell r="K4645" t="str">
            <v>per DOP website</v>
          </cell>
          <cell r="L4645">
            <v>41456</v>
          </cell>
          <cell r="M4645">
            <v>30180</v>
          </cell>
          <cell r="N4645" t="b">
            <v>0</v>
          </cell>
          <cell r="O4645">
            <v>4114</v>
          </cell>
        </row>
        <row r="4646">
          <cell r="E4646" t="str">
            <v>56MONTHLYDCOALITION</v>
          </cell>
          <cell r="F4646" t="str">
            <v>56</v>
          </cell>
          <cell r="G4646" t="str">
            <v>Monthly</v>
          </cell>
          <cell r="H4646" t="str">
            <v>D</v>
          </cell>
          <cell r="I4646">
            <v>4214</v>
          </cell>
          <cell r="J4646" t="str">
            <v>Coalition</v>
          </cell>
          <cell r="K4646" t="str">
            <v>per DOP website</v>
          </cell>
          <cell r="L4646">
            <v>41456</v>
          </cell>
          <cell r="M4646">
            <v>42973</v>
          </cell>
          <cell r="N4646" t="b">
            <v>0</v>
          </cell>
          <cell r="O4646">
            <v>4214</v>
          </cell>
        </row>
        <row r="4647">
          <cell r="E4647" t="str">
            <v>56MONTHLYDNON-REPRESENTED STATE EMPLOYEES</v>
          </cell>
          <cell r="F4647" t="str">
            <v>56</v>
          </cell>
          <cell r="G4647" t="str">
            <v>Monthly</v>
          </cell>
          <cell r="H4647" t="str">
            <v>D</v>
          </cell>
          <cell r="I4647">
            <v>4214</v>
          </cell>
          <cell r="J4647" t="str">
            <v>Non-Represented State Employees</v>
          </cell>
          <cell r="K4647" t="str">
            <v>per DOP website</v>
          </cell>
          <cell r="L4647">
            <v>41456</v>
          </cell>
          <cell r="M4647">
            <v>11993</v>
          </cell>
          <cell r="N4647" t="b">
            <v>0</v>
          </cell>
          <cell r="O4647">
            <v>4214</v>
          </cell>
        </row>
        <row r="4648">
          <cell r="E4648" t="str">
            <v>56MONTHLYDTEAMSTERS LOCAL UNION NUMBER 117</v>
          </cell>
          <cell r="F4648" t="str">
            <v>56</v>
          </cell>
          <cell r="G4648" t="str">
            <v>Monthly</v>
          </cell>
          <cell r="H4648" t="str">
            <v>D</v>
          </cell>
          <cell r="I4648">
            <v>4268</v>
          </cell>
          <cell r="J4648" t="str">
            <v>Teamsters Local Union Number 117</v>
          </cell>
          <cell r="K4648" t="str">
            <v>per Noli Benitez 201307</v>
          </cell>
          <cell r="L4648">
            <v>41456</v>
          </cell>
          <cell r="M4648">
            <v>11993</v>
          </cell>
          <cell r="N4648" t="b">
            <v>0</v>
          </cell>
          <cell r="O4648">
            <v>4268</v>
          </cell>
        </row>
        <row r="4649">
          <cell r="E4649" t="str">
            <v>56MONTHLYDWASHINGTON FEDERATION OF STATE EMPLOYEES</v>
          </cell>
          <cell r="F4649" t="str">
            <v>56</v>
          </cell>
          <cell r="G4649" t="str">
            <v>Monthly</v>
          </cell>
          <cell r="H4649" t="str">
            <v>D</v>
          </cell>
          <cell r="I4649">
            <v>4214</v>
          </cell>
          <cell r="J4649" t="str">
            <v>Washington Federation of State Employees</v>
          </cell>
          <cell r="K4649" t="str">
            <v>per DOP website</v>
          </cell>
          <cell r="L4649">
            <v>41456</v>
          </cell>
          <cell r="M4649">
            <v>25917</v>
          </cell>
          <cell r="N4649" t="b">
            <v>0</v>
          </cell>
          <cell r="O4649">
            <v>4214</v>
          </cell>
        </row>
        <row r="4650">
          <cell r="E4650" t="str">
            <v>56MONTHLYDWASHINGTON PUBLIC EMPLOYEES ASSOCIATION</v>
          </cell>
          <cell r="F4650" t="str">
            <v>56</v>
          </cell>
          <cell r="G4650" t="str">
            <v>Monthly</v>
          </cell>
          <cell r="H4650" t="str">
            <v>D</v>
          </cell>
          <cell r="I4650">
            <v>4214</v>
          </cell>
          <cell r="J4650" t="str">
            <v>Washington Public Employees Association</v>
          </cell>
          <cell r="K4650" t="str">
            <v>per DOP website</v>
          </cell>
          <cell r="L4650">
            <v>41456</v>
          </cell>
          <cell r="M4650">
            <v>30181</v>
          </cell>
          <cell r="N4650" t="b">
            <v>0</v>
          </cell>
          <cell r="O4650">
            <v>4214</v>
          </cell>
        </row>
        <row r="4651">
          <cell r="E4651" t="str">
            <v>56MONTHLYECOALITION</v>
          </cell>
          <cell r="F4651" t="str">
            <v>56</v>
          </cell>
          <cell r="G4651" t="str">
            <v>Monthly</v>
          </cell>
          <cell r="H4651" t="str">
            <v>E</v>
          </cell>
          <cell r="I4651">
            <v>4322</v>
          </cell>
          <cell r="J4651" t="str">
            <v>Coalition</v>
          </cell>
          <cell r="K4651" t="str">
            <v>per DOP website</v>
          </cell>
          <cell r="L4651">
            <v>41456</v>
          </cell>
          <cell r="M4651">
            <v>42974</v>
          </cell>
          <cell r="N4651" t="b">
            <v>0</v>
          </cell>
          <cell r="O4651">
            <v>4322</v>
          </cell>
        </row>
        <row r="4652">
          <cell r="E4652" t="str">
            <v>56MONTHLYENON-REPRESENTED STATE EMPLOYEES</v>
          </cell>
          <cell r="F4652" t="str">
            <v>56</v>
          </cell>
          <cell r="G4652" t="str">
            <v>Monthly</v>
          </cell>
          <cell r="H4652" t="str">
            <v>E</v>
          </cell>
          <cell r="I4652">
            <v>4322</v>
          </cell>
          <cell r="J4652" t="str">
            <v>Non-Represented State Employees</v>
          </cell>
          <cell r="K4652" t="str">
            <v>per DOP website</v>
          </cell>
          <cell r="L4652">
            <v>41456</v>
          </cell>
          <cell r="M4652">
            <v>11994</v>
          </cell>
          <cell r="N4652" t="b">
            <v>0</v>
          </cell>
          <cell r="O4652">
            <v>4322</v>
          </cell>
        </row>
        <row r="4653">
          <cell r="E4653" t="str">
            <v>56MONTHLYETEAMSTERS LOCAL UNION NUMBER 117</v>
          </cell>
          <cell r="F4653" t="str">
            <v>56</v>
          </cell>
          <cell r="G4653" t="str">
            <v>Monthly</v>
          </cell>
          <cell r="H4653" t="str">
            <v>E</v>
          </cell>
          <cell r="I4653">
            <v>4377</v>
          </cell>
          <cell r="J4653" t="str">
            <v>Teamsters Local Union Number 117</v>
          </cell>
          <cell r="K4653" t="str">
            <v>per Noli Benitez 201307</v>
          </cell>
          <cell r="L4653">
            <v>41456</v>
          </cell>
          <cell r="M4653">
            <v>11994</v>
          </cell>
          <cell r="N4653" t="b">
            <v>0</v>
          </cell>
          <cell r="O4653">
            <v>4377</v>
          </cell>
        </row>
        <row r="4654">
          <cell r="E4654" t="str">
            <v>56MONTHLYEWASHINGTON FEDERATION OF STATE EMPLOYEES</v>
          </cell>
          <cell r="F4654" t="str">
            <v>56</v>
          </cell>
          <cell r="G4654" t="str">
            <v>Monthly</v>
          </cell>
          <cell r="H4654" t="str">
            <v>E</v>
          </cell>
          <cell r="I4654">
            <v>4322</v>
          </cell>
          <cell r="J4654" t="str">
            <v>Washington Federation of State Employees</v>
          </cell>
          <cell r="K4654" t="str">
            <v>per DOP website</v>
          </cell>
          <cell r="L4654">
            <v>41456</v>
          </cell>
          <cell r="M4654">
            <v>25918</v>
          </cell>
          <cell r="N4654" t="b">
            <v>0</v>
          </cell>
          <cell r="O4654">
            <v>4322</v>
          </cell>
        </row>
        <row r="4655">
          <cell r="E4655" t="str">
            <v>56MONTHLYEWASHINGTON PUBLIC EMPLOYEES ASSOCIATION</v>
          </cell>
          <cell r="F4655" t="str">
            <v>56</v>
          </cell>
          <cell r="G4655" t="str">
            <v>Monthly</v>
          </cell>
          <cell r="H4655" t="str">
            <v>E</v>
          </cell>
          <cell r="I4655">
            <v>4322</v>
          </cell>
          <cell r="J4655" t="str">
            <v>Washington Public Employees Association</v>
          </cell>
          <cell r="K4655" t="str">
            <v>per DOP website</v>
          </cell>
          <cell r="L4655">
            <v>41456</v>
          </cell>
          <cell r="M4655">
            <v>30182</v>
          </cell>
          <cell r="N4655" t="b">
            <v>0</v>
          </cell>
          <cell r="O4655">
            <v>4322</v>
          </cell>
        </row>
        <row r="4656">
          <cell r="E4656" t="str">
            <v>56MONTHLYFCOALITION</v>
          </cell>
          <cell r="F4656" t="str">
            <v>56</v>
          </cell>
          <cell r="G4656" t="str">
            <v>Monthly</v>
          </cell>
          <cell r="H4656" t="str">
            <v>F</v>
          </cell>
          <cell r="I4656">
            <v>4429</v>
          </cell>
          <cell r="J4656" t="str">
            <v>Coalition</v>
          </cell>
          <cell r="K4656" t="str">
            <v>per DOP website</v>
          </cell>
          <cell r="L4656">
            <v>41456</v>
          </cell>
          <cell r="M4656">
            <v>42975</v>
          </cell>
          <cell r="N4656" t="b">
            <v>0</v>
          </cell>
          <cell r="O4656">
            <v>4429</v>
          </cell>
        </row>
        <row r="4657">
          <cell r="E4657" t="str">
            <v>56MONTHLYFNON-REPRESENTED STATE EMPLOYEES</v>
          </cell>
          <cell r="F4657" t="str">
            <v>56</v>
          </cell>
          <cell r="G4657" t="str">
            <v>Monthly</v>
          </cell>
          <cell r="H4657" t="str">
            <v>F</v>
          </cell>
          <cell r="I4657">
            <v>4429</v>
          </cell>
          <cell r="J4657" t="str">
            <v>Non-Represented State Employees</v>
          </cell>
          <cell r="K4657" t="str">
            <v>per DOP website</v>
          </cell>
          <cell r="L4657">
            <v>41456</v>
          </cell>
          <cell r="M4657">
            <v>11995</v>
          </cell>
          <cell r="N4657" t="b">
            <v>0</v>
          </cell>
          <cell r="O4657">
            <v>4429</v>
          </cell>
        </row>
        <row r="4658">
          <cell r="E4658" t="str">
            <v>56MONTHLYFTEAMSTERS LOCAL UNION NUMBER 117</v>
          </cell>
          <cell r="F4658" t="str">
            <v>56</v>
          </cell>
          <cell r="G4658" t="str">
            <v>Monthly</v>
          </cell>
          <cell r="H4658" t="str">
            <v>F</v>
          </cell>
          <cell r="I4658">
            <v>4485</v>
          </cell>
          <cell r="J4658" t="str">
            <v>Teamsters Local Union Number 117</v>
          </cell>
          <cell r="K4658" t="str">
            <v>per Noli Benitez 201307</v>
          </cell>
          <cell r="L4658">
            <v>41456</v>
          </cell>
          <cell r="M4658">
            <v>11995</v>
          </cell>
          <cell r="N4658" t="b">
            <v>0</v>
          </cell>
          <cell r="O4658">
            <v>4485</v>
          </cell>
        </row>
        <row r="4659">
          <cell r="E4659" t="str">
            <v>56MONTHLYFWASHINGTON FEDERATION OF STATE EMPLOYEES</v>
          </cell>
          <cell r="F4659" t="str">
            <v>56</v>
          </cell>
          <cell r="G4659" t="str">
            <v>Monthly</v>
          </cell>
          <cell r="H4659" t="str">
            <v>F</v>
          </cell>
          <cell r="I4659">
            <v>4429</v>
          </cell>
          <cell r="J4659" t="str">
            <v>Washington Federation of State Employees</v>
          </cell>
          <cell r="K4659" t="str">
            <v>per DOP website</v>
          </cell>
          <cell r="L4659">
            <v>41456</v>
          </cell>
          <cell r="M4659">
            <v>25919</v>
          </cell>
          <cell r="N4659" t="b">
            <v>0</v>
          </cell>
          <cell r="O4659">
            <v>4429</v>
          </cell>
        </row>
        <row r="4660">
          <cell r="E4660" t="str">
            <v>56MONTHLYFWASHINGTON PUBLIC EMPLOYEES ASSOCIATION</v>
          </cell>
          <cell r="F4660" t="str">
            <v>56</v>
          </cell>
          <cell r="G4660" t="str">
            <v>Monthly</v>
          </cell>
          <cell r="H4660" t="str">
            <v>F</v>
          </cell>
          <cell r="I4660">
            <v>4429</v>
          </cell>
          <cell r="J4660" t="str">
            <v>Washington Public Employees Association</v>
          </cell>
          <cell r="K4660" t="str">
            <v>per DOP website</v>
          </cell>
          <cell r="L4660">
            <v>41456</v>
          </cell>
          <cell r="M4660">
            <v>30183</v>
          </cell>
          <cell r="N4660" t="b">
            <v>0</v>
          </cell>
          <cell r="O4660">
            <v>4429</v>
          </cell>
        </row>
        <row r="4661">
          <cell r="E4661" t="str">
            <v>56MONTHLYGCOALITION</v>
          </cell>
          <cell r="F4661" t="str">
            <v>56</v>
          </cell>
          <cell r="G4661" t="str">
            <v>Monthly</v>
          </cell>
          <cell r="H4661" t="str">
            <v>G</v>
          </cell>
          <cell r="I4661">
            <v>4542</v>
          </cell>
          <cell r="J4661" t="str">
            <v>Coalition</v>
          </cell>
          <cell r="K4661" t="str">
            <v>per DOP website</v>
          </cell>
          <cell r="L4661">
            <v>41456</v>
          </cell>
          <cell r="M4661">
            <v>42976</v>
          </cell>
          <cell r="N4661" t="b">
            <v>0</v>
          </cell>
          <cell r="O4661">
            <v>4542</v>
          </cell>
        </row>
        <row r="4662">
          <cell r="E4662" t="str">
            <v>56MONTHLYGNON-REPRESENTED STATE EMPLOYEES</v>
          </cell>
          <cell r="F4662" t="str">
            <v>56</v>
          </cell>
          <cell r="G4662" t="str">
            <v>Monthly</v>
          </cell>
          <cell r="H4662" t="str">
            <v>G</v>
          </cell>
          <cell r="I4662">
            <v>4542</v>
          </cell>
          <cell r="J4662" t="str">
            <v>Non-Represented State Employees</v>
          </cell>
          <cell r="K4662" t="str">
            <v>per DOP website</v>
          </cell>
          <cell r="L4662">
            <v>41456</v>
          </cell>
          <cell r="M4662">
            <v>11996</v>
          </cell>
          <cell r="N4662" t="b">
            <v>0</v>
          </cell>
          <cell r="O4662">
            <v>4542</v>
          </cell>
        </row>
        <row r="4663">
          <cell r="E4663" t="str">
            <v>56MONTHLYGTEAMSTERS LOCAL UNION NUMBER 117</v>
          </cell>
          <cell r="F4663" t="str">
            <v>56</v>
          </cell>
          <cell r="G4663" t="str">
            <v>Monthly</v>
          </cell>
          <cell r="H4663" t="str">
            <v>G</v>
          </cell>
          <cell r="I4663">
            <v>4600</v>
          </cell>
          <cell r="J4663" t="str">
            <v>Teamsters Local Union Number 117</v>
          </cell>
          <cell r="K4663" t="str">
            <v>per Noli Benitez 201307</v>
          </cell>
          <cell r="L4663">
            <v>41456</v>
          </cell>
          <cell r="M4663">
            <v>11996</v>
          </cell>
          <cell r="N4663" t="b">
            <v>0</v>
          </cell>
          <cell r="O4663">
            <v>4600</v>
          </cell>
        </row>
        <row r="4664">
          <cell r="E4664" t="str">
            <v>56MONTHLYGWASHINGTON FEDERATION OF STATE EMPLOYEES</v>
          </cell>
          <cell r="F4664" t="str">
            <v>56</v>
          </cell>
          <cell r="G4664" t="str">
            <v>Monthly</v>
          </cell>
          <cell r="H4664" t="str">
            <v>G</v>
          </cell>
          <cell r="I4664">
            <v>4542</v>
          </cell>
          <cell r="J4664" t="str">
            <v>Washington Federation of State Employees</v>
          </cell>
          <cell r="K4664" t="str">
            <v>per DOP website</v>
          </cell>
          <cell r="L4664">
            <v>41456</v>
          </cell>
          <cell r="M4664">
            <v>25920</v>
          </cell>
          <cell r="N4664" t="b">
            <v>0</v>
          </cell>
          <cell r="O4664">
            <v>4542</v>
          </cell>
        </row>
        <row r="4665">
          <cell r="E4665" t="str">
            <v>56MONTHLYGWASHINGTON PUBLIC EMPLOYEES ASSOCIATION</v>
          </cell>
          <cell r="F4665" t="str">
            <v>56</v>
          </cell>
          <cell r="G4665" t="str">
            <v>Monthly</v>
          </cell>
          <cell r="H4665" t="str">
            <v>G</v>
          </cell>
          <cell r="I4665">
            <v>4542</v>
          </cell>
          <cell r="J4665" t="str">
            <v>Washington Public Employees Association</v>
          </cell>
          <cell r="K4665" t="str">
            <v>per DOP website</v>
          </cell>
          <cell r="L4665">
            <v>41456</v>
          </cell>
          <cell r="M4665">
            <v>30184</v>
          </cell>
          <cell r="N4665" t="b">
            <v>0</v>
          </cell>
          <cell r="O4665">
            <v>4542</v>
          </cell>
        </row>
        <row r="4666">
          <cell r="E4666" t="str">
            <v>56MONTHLYHCOALITION</v>
          </cell>
          <cell r="F4666" t="str">
            <v>56</v>
          </cell>
          <cell r="G4666" t="str">
            <v>Monthly</v>
          </cell>
          <cell r="H4666" t="str">
            <v>H</v>
          </cell>
          <cell r="I4666">
            <v>4653</v>
          </cell>
          <cell r="J4666" t="str">
            <v>Coalition</v>
          </cell>
          <cell r="K4666" t="str">
            <v>per DOP website</v>
          </cell>
          <cell r="L4666">
            <v>41456</v>
          </cell>
          <cell r="M4666">
            <v>42977</v>
          </cell>
          <cell r="N4666" t="b">
            <v>0</v>
          </cell>
          <cell r="O4666">
            <v>4653</v>
          </cell>
        </row>
        <row r="4667">
          <cell r="E4667" t="str">
            <v>56MONTHLYHNON-REPRESENTED STATE EMPLOYEES</v>
          </cell>
          <cell r="F4667" t="str">
            <v>56</v>
          </cell>
          <cell r="G4667" t="str">
            <v>Monthly</v>
          </cell>
          <cell r="H4667" t="str">
            <v>H</v>
          </cell>
          <cell r="I4667">
            <v>4653</v>
          </cell>
          <cell r="J4667" t="str">
            <v>Non-Represented State Employees</v>
          </cell>
          <cell r="K4667" t="str">
            <v>per DOP website</v>
          </cell>
          <cell r="L4667">
            <v>41456</v>
          </cell>
          <cell r="M4667">
            <v>11997</v>
          </cell>
          <cell r="N4667" t="b">
            <v>0</v>
          </cell>
          <cell r="O4667">
            <v>4653</v>
          </cell>
        </row>
        <row r="4668">
          <cell r="E4668" t="str">
            <v>56MONTHLYHTEAMSTERS LOCAL UNION NUMBER 117</v>
          </cell>
          <cell r="F4668" t="str">
            <v>56</v>
          </cell>
          <cell r="G4668" t="str">
            <v>Monthly</v>
          </cell>
          <cell r="H4668" t="str">
            <v>H</v>
          </cell>
          <cell r="I4668">
            <v>4712</v>
          </cell>
          <cell r="J4668" t="str">
            <v>Teamsters Local Union Number 117</v>
          </cell>
          <cell r="K4668" t="str">
            <v>per Noli Benitez 201307</v>
          </cell>
          <cell r="L4668">
            <v>41456</v>
          </cell>
          <cell r="M4668">
            <v>11997</v>
          </cell>
          <cell r="N4668" t="b">
            <v>0</v>
          </cell>
          <cell r="O4668">
            <v>4712</v>
          </cell>
        </row>
        <row r="4669">
          <cell r="E4669" t="str">
            <v>56MONTHLYHWASHINGTON FEDERATION OF STATE EMPLOYEES</v>
          </cell>
          <cell r="F4669" t="str">
            <v>56</v>
          </cell>
          <cell r="G4669" t="str">
            <v>Monthly</v>
          </cell>
          <cell r="H4669" t="str">
            <v>H</v>
          </cell>
          <cell r="I4669">
            <v>4653</v>
          </cell>
          <cell r="J4669" t="str">
            <v>Washington Federation of State Employees</v>
          </cell>
          <cell r="K4669" t="str">
            <v>per DOP website</v>
          </cell>
          <cell r="L4669">
            <v>41456</v>
          </cell>
          <cell r="M4669">
            <v>25921</v>
          </cell>
          <cell r="N4669" t="b">
            <v>0</v>
          </cell>
          <cell r="O4669">
            <v>4653</v>
          </cell>
        </row>
        <row r="4670">
          <cell r="E4670" t="str">
            <v>56MONTHLYHWASHINGTON PUBLIC EMPLOYEES ASSOCIATION</v>
          </cell>
          <cell r="F4670" t="str">
            <v>56</v>
          </cell>
          <cell r="G4670" t="str">
            <v>Monthly</v>
          </cell>
          <cell r="H4670" t="str">
            <v>H</v>
          </cell>
          <cell r="I4670">
            <v>4653</v>
          </cell>
          <cell r="J4670" t="str">
            <v>Washington Public Employees Association</v>
          </cell>
          <cell r="K4670" t="str">
            <v>per DOP website</v>
          </cell>
          <cell r="L4670">
            <v>41456</v>
          </cell>
          <cell r="M4670">
            <v>30185</v>
          </cell>
          <cell r="N4670" t="b">
            <v>0</v>
          </cell>
          <cell r="O4670">
            <v>4653</v>
          </cell>
        </row>
        <row r="4671">
          <cell r="E4671" t="str">
            <v>56MONTHLYICOALITION</v>
          </cell>
          <cell r="F4671" t="str">
            <v>56</v>
          </cell>
          <cell r="G4671" t="str">
            <v>Monthly</v>
          </cell>
          <cell r="H4671" t="str">
            <v>I</v>
          </cell>
          <cell r="I4671">
            <v>4770</v>
          </cell>
          <cell r="J4671" t="str">
            <v>Coalition</v>
          </cell>
          <cell r="K4671" t="str">
            <v>per DOP website</v>
          </cell>
          <cell r="L4671">
            <v>41456</v>
          </cell>
          <cell r="M4671">
            <v>42978</v>
          </cell>
          <cell r="N4671" t="b">
            <v>0</v>
          </cell>
          <cell r="O4671">
            <v>4770</v>
          </cell>
        </row>
        <row r="4672">
          <cell r="E4672" t="str">
            <v>56MONTHLYINON-REPRESENTED STATE EMPLOYEES</v>
          </cell>
          <cell r="F4672" t="str">
            <v>56</v>
          </cell>
          <cell r="G4672" t="str">
            <v>Monthly</v>
          </cell>
          <cell r="H4672" t="str">
            <v>I</v>
          </cell>
          <cell r="I4672">
            <v>4770</v>
          </cell>
          <cell r="J4672" t="str">
            <v>Non-Represented State Employees</v>
          </cell>
          <cell r="K4672" t="str">
            <v>per DOP website</v>
          </cell>
          <cell r="L4672">
            <v>41456</v>
          </cell>
          <cell r="M4672">
            <v>11998</v>
          </cell>
          <cell r="N4672" t="b">
            <v>0</v>
          </cell>
          <cell r="O4672">
            <v>4770</v>
          </cell>
        </row>
        <row r="4673">
          <cell r="E4673" t="str">
            <v>56MONTHLYITEAMSTERS LOCAL UNION NUMBER 117</v>
          </cell>
          <cell r="F4673" t="str">
            <v>56</v>
          </cell>
          <cell r="G4673" t="str">
            <v>Monthly</v>
          </cell>
          <cell r="H4673" t="str">
            <v>I</v>
          </cell>
          <cell r="I4673">
            <v>4831</v>
          </cell>
          <cell r="J4673" t="str">
            <v>Teamsters Local Union Number 117</v>
          </cell>
          <cell r="K4673" t="str">
            <v>per Noli Benitez 201307</v>
          </cell>
          <cell r="L4673">
            <v>41456</v>
          </cell>
          <cell r="M4673">
            <v>11998</v>
          </cell>
          <cell r="N4673" t="b">
            <v>0</v>
          </cell>
          <cell r="O4673">
            <v>4831</v>
          </cell>
        </row>
        <row r="4674">
          <cell r="E4674" t="str">
            <v>56MONTHLYIWASHINGTON FEDERATION OF STATE EMPLOYEES</v>
          </cell>
          <cell r="F4674" t="str">
            <v>56</v>
          </cell>
          <cell r="G4674" t="str">
            <v>Monthly</v>
          </cell>
          <cell r="H4674" t="str">
            <v>I</v>
          </cell>
          <cell r="I4674">
            <v>4770</v>
          </cell>
          <cell r="J4674" t="str">
            <v>Washington Federation of State Employees</v>
          </cell>
          <cell r="K4674" t="str">
            <v>per DOP website</v>
          </cell>
          <cell r="L4674">
            <v>41456</v>
          </cell>
          <cell r="M4674">
            <v>25922</v>
          </cell>
          <cell r="N4674" t="b">
            <v>0</v>
          </cell>
          <cell r="O4674">
            <v>4770</v>
          </cell>
        </row>
        <row r="4675">
          <cell r="E4675" t="str">
            <v>56MONTHLYIWASHINGTON PUBLIC EMPLOYEES ASSOCIATION</v>
          </cell>
          <cell r="F4675" t="str">
            <v>56</v>
          </cell>
          <cell r="G4675" t="str">
            <v>Monthly</v>
          </cell>
          <cell r="H4675" t="str">
            <v>I</v>
          </cell>
          <cell r="I4675">
            <v>4770</v>
          </cell>
          <cell r="J4675" t="str">
            <v>Washington Public Employees Association</v>
          </cell>
          <cell r="K4675" t="str">
            <v>per DOP website</v>
          </cell>
          <cell r="L4675">
            <v>41456</v>
          </cell>
          <cell r="M4675">
            <v>30186</v>
          </cell>
          <cell r="N4675" t="b">
            <v>0</v>
          </cell>
          <cell r="O4675">
            <v>4770</v>
          </cell>
        </row>
        <row r="4676">
          <cell r="E4676" t="str">
            <v>56MONTHLYJCOALITION</v>
          </cell>
          <cell r="F4676" t="str">
            <v>56</v>
          </cell>
          <cell r="G4676" t="str">
            <v>Monthly</v>
          </cell>
          <cell r="H4676" t="str">
            <v>J</v>
          </cell>
          <cell r="I4676">
            <v>4888</v>
          </cell>
          <cell r="J4676" t="str">
            <v>Coalition</v>
          </cell>
          <cell r="K4676" t="str">
            <v>per DOP website</v>
          </cell>
          <cell r="L4676">
            <v>41456</v>
          </cell>
          <cell r="M4676">
            <v>42979</v>
          </cell>
          <cell r="N4676" t="b">
            <v>0</v>
          </cell>
          <cell r="O4676">
            <v>4888</v>
          </cell>
        </row>
        <row r="4677">
          <cell r="E4677" t="str">
            <v>56MONTHLYJNON-REPRESENTED STATE EMPLOYEES</v>
          </cell>
          <cell r="F4677" t="str">
            <v>56</v>
          </cell>
          <cell r="G4677" t="str">
            <v>Monthly</v>
          </cell>
          <cell r="H4677" t="str">
            <v>J</v>
          </cell>
          <cell r="I4677">
            <v>4888</v>
          </cell>
          <cell r="J4677" t="str">
            <v>Non-Represented State Employees</v>
          </cell>
          <cell r="K4677" t="str">
            <v>per DOP website</v>
          </cell>
          <cell r="L4677">
            <v>41456</v>
          </cell>
          <cell r="M4677">
            <v>11999</v>
          </cell>
          <cell r="N4677" t="b">
            <v>0</v>
          </cell>
          <cell r="O4677">
            <v>4888</v>
          </cell>
        </row>
        <row r="4678">
          <cell r="E4678" t="str">
            <v>56MONTHLYJTEAMSTERS LOCAL UNION NUMBER 117</v>
          </cell>
          <cell r="F4678" t="str">
            <v>56</v>
          </cell>
          <cell r="G4678" t="str">
            <v>Monthly</v>
          </cell>
          <cell r="H4678" t="str">
            <v>J</v>
          </cell>
          <cell r="I4678">
            <v>4950</v>
          </cell>
          <cell r="J4678" t="str">
            <v>Teamsters Local Union Number 117</v>
          </cell>
          <cell r="K4678" t="str">
            <v>per Noli Benitez 201307</v>
          </cell>
          <cell r="L4678">
            <v>41456</v>
          </cell>
          <cell r="M4678">
            <v>11999</v>
          </cell>
          <cell r="N4678" t="b">
            <v>0</v>
          </cell>
          <cell r="O4678">
            <v>4950</v>
          </cell>
        </row>
        <row r="4679">
          <cell r="E4679" t="str">
            <v>56MONTHLYJWASHINGTON FEDERATION OF STATE EMPLOYEES</v>
          </cell>
          <cell r="F4679" t="str">
            <v>56</v>
          </cell>
          <cell r="G4679" t="str">
            <v>Monthly</v>
          </cell>
          <cell r="H4679" t="str">
            <v>J</v>
          </cell>
          <cell r="I4679">
            <v>4888</v>
          </cell>
          <cell r="J4679" t="str">
            <v>Washington Federation of State Employees</v>
          </cell>
          <cell r="K4679" t="str">
            <v>per DOP website</v>
          </cell>
          <cell r="L4679">
            <v>41456</v>
          </cell>
          <cell r="M4679">
            <v>25923</v>
          </cell>
          <cell r="N4679" t="b">
            <v>0</v>
          </cell>
          <cell r="O4679">
            <v>4888</v>
          </cell>
        </row>
        <row r="4680">
          <cell r="E4680" t="str">
            <v>56MONTHLYJWASHINGTON PUBLIC EMPLOYEES ASSOCIATION</v>
          </cell>
          <cell r="F4680" t="str">
            <v>56</v>
          </cell>
          <cell r="G4680" t="str">
            <v>Monthly</v>
          </cell>
          <cell r="H4680" t="str">
            <v>J</v>
          </cell>
          <cell r="I4680">
            <v>4888</v>
          </cell>
          <cell r="J4680" t="str">
            <v>Washington Public Employees Association</v>
          </cell>
          <cell r="K4680" t="str">
            <v>per DOP website</v>
          </cell>
          <cell r="L4680">
            <v>41456</v>
          </cell>
          <cell r="M4680">
            <v>30187</v>
          </cell>
          <cell r="N4680" t="b">
            <v>0</v>
          </cell>
          <cell r="O4680">
            <v>4888</v>
          </cell>
        </row>
        <row r="4681">
          <cell r="E4681" t="str">
            <v>56MONTHLYKCOALITION</v>
          </cell>
          <cell r="F4681" t="str">
            <v>56</v>
          </cell>
          <cell r="G4681" t="str">
            <v>Monthly</v>
          </cell>
          <cell r="H4681" t="str">
            <v>K</v>
          </cell>
          <cell r="I4681">
            <v>5010</v>
          </cell>
          <cell r="J4681" t="str">
            <v>Coalition</v>
          </cell>
          <cell r="K4681" t="str">
            <v>per DOP website</v>
          </cell>
          <cell r="L4681">
            <v>41456</v>
          </cell>
          <cell r="M4681">
            <v>42980</v>
          </cell>
          <cell r="N4681" t="b">
            <v>0</v>
          </cell>
          <cell r="O4681">
            <v>5010</v>
          </cell>
        </row>
        <row r="4682">
          <cell r="E4682" t="str">
            <v>56MONTHLYKNON-REPRESENTED STATE EMPLOYEES</v>
          </cell>
          <cell r="F4682" t="str">
            <v>56</v>
          </cell>
          <cell r="G4682" t="str">
            <v>Monthly</v>
          </cell>
          <cell r="H4682" t="str">
            <v>K</v>
          </cell>
          <cell r="I4682">
            <v>5010</v>
          </cell>
          <cell r="J4682" t="str">
            <v>Non-Represented State Employees</v>
          </cell>
          <cell r="K4682" t="str">
            <v>per DOP website</v>
          </cell>
          <cell r="L4682">
            <v>41456</v>
          </cell>
          <cell r="M4682">
            <v>12000</v>
          </cell>
          <cell r="N4682" t="b">
            <v>0</v>
          </cell>
          <cell r="O4682">
            <v>5010</v>
          </cell>
        </row>
        <row r="4683">
          <cell r="E4683" t="str">
            <v>56MONTHLYKTEAMSTERS LOCAL UNION NUMBER 117</v>
          </cell>
          <cell r="F4683" t="str">
            <v>56</v>
          </cell>
          <cell r="G4683" t="str">
            <v>Monthly</v>
          </cell>
          <cell r="H4683" t="str">
            <v>K</v>
          </cell>
          <cell r="I4683">
            <v>5075</v>
          </cell>
          <cell r="J4683" t="str">
            <v>Teamsters Local Union Number 117</v>
          </cell>
          <cell r="K4683" t="str">
            <v>per Noli Benitez 201307</v>
          </cell>
          <cell r="L4683">
            <v>41456</v>
          </cell>
          <cell r="M4683">
            <v>12000</v>
          </cell>
          <cell r="N4683" t="b">
            <v>0</v>
          </cell>
          <cell r="O4683">
            <v>5075</v>
          </cell>
        </row>
        <row r="4684">
          <cell r="E4684" t="str">
            <v>56MONTHLYKWASHINGTON FEDERATION OF STATE EMPLOYEES</v>
          </cell>
          <cell r="F4684" t="str">
            <v>56</v>
          </cell>
          <cell r="G4684" t="str">
            <v>Monthly</v>
          </cell>
          <cell r="H4684" t="str">
            <v>K</v>
          </cell>
          <cell r="I4684">
            <v>5010</v>
          </cell>
          <cell r="J4684" t="str">
            <v>Washington Federation of State Employees</v>
          </cell>
          <cell r="K4684" t="str">
            <v>per DOP website</v>
          </cell>
          <cell r="L4684">
            <v>41456</v>
          </cell>
          <cell r="M4684">
            <v>25924</v>
          </cell>
          <cell r="N4684" t="b">
            <v>0</v>
          </cell>
          <cell r="O4684">
            <v>5010</v>
          </cell>
        </row>
        <row r="4685">
          <cell r="E4685" t="str">
            <v>56MONTHLYKWASHINGTON PUBLIC EMPLOYEES ASSOCIATION</v>
          </cell>
          <cell r="F4685" t="str">
            <v>56</v>
          </cell>
          <cell r="G4685" t="str">
            <v>Monthly</v>
          </cell>
          <cell r="H4685" t="str">
            <v>K</v>
          </cell>
          <cell r="I4685">
            <v>5010</v>
          </cell>
          <cell r="J4685" t="str">
            <v>Washington Public Employees Association</v>
          </cell>
          <cell r="K4685" t="str">
            <v>per DOP website</v>
          </cell>
          <cell r="L4685">
            <v>41456</v>
          </cell>
          <cell r="M4685">
            <v>30188</v>
          </cell>
          <cell r="N4685" t="b">
            <v>0</v>
          </cell>
          <cell r="O4685">
            <v>5010</v>
          </cell>
        </row>
        <row r="4686">
          <cell r="E4686" t="str">
            <v>56MONTHLYLCOALITION</v>
          </cell>
          <cell r="F4686" t="str">
            <v>56</v>
          </cell>
          <cell r="G4686" t="str">
            <v>Monthly</v>
          </cell>
          <cell r="H4686" t="str">
            <v>L</v>
          </cell>
          <cell r="I4686">
            <v>5136</v>
          </cell>
          <cell r="J4686" t="str">
            <v>Coalition</v>
          </cell>
          <cell r="K4686" t="str">
            <v>per DOP website</v>
          </cell>
          <cell r="L4686">
            <v>41456</v>
          </cell>
          <cell r="M4686">
            <v>42981</v>
          </cell>
          <cell r="N4686" t="b">
            <v>0</v>
          </cell>
          <cell r="O4686">
            <v>5136</v>
          </cell>
        </row>
        <row r="4687">
          <cell r="E4687" t="str">
            <v>56MONTHLYLNON-REPRESENTED STATE EMPLOYEES</v>
          </cell>
          <cell r="F4687" t="str">
            <v>56</v>
          </cell>
          <cell r="G4687" t="str">
            <v>Monthly</v>
          </cell>
          <cell r="H4687" t="str">
            <v>L</v>
          </cell>
          <cell r="I4687">
            <v>5136</v>
          </cell>
          <cell r="J4687" t="str">
            <v>Non-Represented State Employees</v>
          </cell>
          <cell r="K4687" t="str">
            <v>per DOP website</v>
          </cell>
          <cell r="L4687">
            <v>41456</v>
          </cell>
          <cell r="M4687">
            <v>12001</v>
          </cell>
          <cell r="N4687" t="b">
            <v>0</v>
          </cell>
          <cell r="O4687">
            <v>5136</v>
          </cell>
        </row>
        <row r="4688">
          <cell r="E4688" t="str">
            <v>56MONTHLYLTEAMSTERS LOCAL UNION NUMBER 117</v>
          </cell>
          <cell r="F4688" t="str">
            <v>56</v>
          </cell>
          <cell r="G4688" t="str">
            <v>Monthly</v>
          </cell>
          <cell r="H4688" t="str">
            <v>L</v>
          </cell>
          <cell r="I4688">
            <v>5201</v>
          </cell>
          <cell r="J4688" t="str">
            <v>Teamsters Local Union Number 117</v>
          </cell>
          <cell r="K4688" t="str">
            <v>per Noli Benitez 201307</v>
          </cell>
          <cell r="L4688">
            <v>41456</v>
          </cell>
          <cell r="M4688">
            <v>12001</v>
          </cell>
          <cell r="N4688" t="b">
            <v>0</v>
          </cell>
          <cell r="O4688">
            <v>5201</v>
          </cell>
        </row>
        <row r="4689">
          <cell r="E4689" t="str">
            <v>56MONTHLYLWASHINGTON FEDERATION OF STATE EMPLOYEES</v>
          </cell>
          <cell r="F4689" t="str">
            <v>56</v>
          </cell>
          <cell r="G4689" t="str">
            <v>Monthly</v>
          </cell>
          <cell r="H4689" t="str">
            <v>L</v>
          </cell>
          <cell r="I4689">
            <v>5136</v>
          </cell>
          <cell r="J4689" t="str">
            <v>Washington Federation of State Employees</v>
          </cell>
          <cell r="K4689" t="str">
            <v>per DOP website</v>
          </cell>
          <cell r="L4689">
            <v>41456</v>
          </cell>
          <cell r="M4689">
            <v>25925</v>
          </cell>
          <cell r="N4689" t="b">
            <v>0</v>
          </cell>
          <cell r="O4689">
            <v>5136</v>
          </cell>
        </row>
        <row r="4690">
          <cell r="E4690" t="str">
            <v>56MONTHLYLWASHINGTON PUBLIC EMPLOYEES ASSOCIATION</v>
          </cell>
          <cell r="F4690" t="str">
            <v>56</v>
          </cell>
          <cell r="G4690" t="str">
            <v>Monthly</v>
          </cell>
          <cell r="H4690" t="str">
            <v>L</v>
          </cell>
          <cell r="I4690">
            <v>5136</v>
          </cell>
          <cell r="J4690" t="str">
            <v>Washington Public Employees Association</v>
          </cell>
          <cell r="K4690" t="str">
            <v>per DOP website</v>
          </cell>
          <cell r="L4690">
            <v>41456</v>
          </cell>
          <cell r="M4690">
            <v>30189</v>
          </cell>
          <cell r="N4690" t="b">
            <v>0</v>
          </cell>
          <cell r="O4690">
            <v>5136</v>
          </cell>
        </row>
        <row r="4691">
          <cell r="E4691" t="str">
            <v>56MONTHLYMCOALITION</v>
          </cell>
          <cell r="F4691" t="str">
            <v>56</v>
          </cell>
          <cell r="G4691" t="str">
            <v>Monthly</v>
          </cell>
          <cell r="H4691" t="str">
            <v>M</v>
          </cell>
          <cell r="I4691">
            <v>5266</v>
          </cell>
          <cell r="J4691" t="str">
            <v>Coalition</v>
          </cell>
          <cell r="K4691" t="str">
            <v>per DOP website</v>
          </cell>
          <cell r="L4691">
            <v>41456</v>
          </cell>
          <cell r="M4691">
            <v>42982</v>
          </cell>
          <cell r="N4691" t="b">
            <v>0</v>
          </cell>
          <cell r="O4691">
            <v>5266</v>
          </cell>
        </row>
        <row r="4692">
          <cell r="E4692" t="str">
            <v>56MONTHLYMNON-REPRESENTED STATE EMPLOYEES</v>
          </cell>
          <cell r="F4692" t="str">
            <v>56</v>
          </cell>
          <cell r="G4692" t="str">
            <v>Monthly</v>
          </cell>
          <cell r="H4692" t="str">
            <v>M</v>
          </cell>
          <cell r="I4692">
            <v>5266</v>
          </cell>
          <cell r="J4692" t="str">
            <v>Non-Represented State Employees</v>
          </cell>
          <cell r="K4692" t="str">
            <v>per DOP website</v>
          </cell>
          <cell r="L4692">
            <v>41456</v>
          </cell>
          <cell r="M4692">
            <v>12002</v>
          </cell>
          <cell r="N4692" t="b">
            <v>0</v>
          </cell>
          <cell r="O4692">
            <v>5266</v>
          </cell>
        </row>
        <row r="4693">
          <cell r="E4693" t="str">
            <v>56MONTHLYMTEAMSTERS LOCAL UNION NUMBER 117</v>
          </cell>
          <cell r="F4693" t="str">
            <v>56</v>
          </cell>
          <cell r="G4693" t="str">
            <v>Monthly</v>
          </cell>
          <cell r="H4693" t="str">
            <v>M</v>
          </cell>
          <cell r="I4693">
            <v>5334</v>
          </cell>
          <cell r="J4693" t="str">
            <v>Teamsters Local Union Number 117</v>
          </cell>
          <cell r="K4693" t="str">
            <v>per Noli Benitez 201307</v>
          </cell>
          <cell r="L4693">
            <v>41456</v>
          </cell>
          <cell r="M4693">
            <v>12002</v>
          </cell>
          <cell r="N4693" t="b">
            <v>0</v>
          </cell>
          <cell r="O4693">
            <v>5334</v>
          </cell>
        </row>
        <row r="4694">
          <cell r="E4694" t="str">
            <v>56MONTHLYMWASHINGTON FEDERATION OF STATE EMPLOYEES</v>
          </cell>
          <cell r="F4694" t="str">
            <v>56</v>
          </cell>
          <cell r="G4694" t="str">
            <v>Monthly</v>
          </cell>
          <cell r="H4694" t="str">
            <v>M</v>
          </cell>
          <cell r="I4694">
            <v>5266</v>
          </cell>
          <cell r="J4694" t="str">
            <v>Washington Federation of State Employees</v>
          </cell>
          <cell r="K4694" t="str">
            <v>per DOP website</v>
          </cell>
          <cell r="L4694">
            <v>41456</v>
          </cell>
          <cell r="M4694">
            <v>25926</v>
          </cell>
          <cell r="N4694" t="b">
            <v>0</v>
          </cell>
          <cell r="O4694">
            <v>5266</v>
          </cell>
        </row>
        <row r="4695">
          <cell r="E4695" t="str">
            <v>56MONTHLYMWASHINGTON PUBLIC EMPLOYEES ASSOCIATION</v>
          </cell>
          <cell r="F4695" t="str">
            <v>56</v>
          </cell>
          <cell r="G4695" t="str">
            <v>Monthly</v>
          </cell>
          <cell r="H4695" t="str">
            <v>M</v>
          </cell>
          <cell r="I4695">
            <v>5266</v>
          </cell>
          <cell r="J4695" t="str">
            <v>Washington Public Employees Association</v>
          </cell>
          <cell r="K4695" t="str">
            <v>per DOP website</v>
          </cell>
          <cell r="L4695">
            <v>41456</v>
          </cell>
          <cell r="M4695">
            <v>30190</v>
          </cell>
          <cell r="N4695" t="b">
            <v>0</v>
          </cell>
          <cell r="O4695">
            <v>5266</v>
          </cell>
        </row>
        <row r="4696">
          <cell r="E4696" t="str">
            <v>56NMONTHLYACOALITION</v>
          </cell>
          <cell r="F4696" t="str">
            <v>56N</v>
          </cell>
          <cell r="G4696" t="str">
            <v>Monthly</v>
          </cell>
          <cell r="H4696" t="str">
            <v>A</v>
          </cell>
          <cell r="I4696">
            <v>4182</v>
          </cell>
          <cell r="J4696" t="str">
            <v>Coalition</v>
          </cell>
          <cell r="K4696" t="str">
            <v>56N1 - per DOP website</v>
          </cell>
          <cell r="L4696">
            <v>41456</v>
          </cell>
          <cell r="M4696">
            <v>21090</v>
          </cell>
          <cell r="N4696" t="b">
            <v>1</v>
          </cell>
          <cell r="O4696">
            <v>4182</v>
          </cell>
        </row>
        <row r="4697">
          <cell r="E4697" t="str">
            <v>56NMONTHLYANON-REPRESENTED STATE EMPLOYEES</v>
          </cell>
          <cell r="F4697" t="str">
            <v>56N</v>
          </cell>
          <cell r="G4697" t="str">
            <v>Monthly</v>
          </cell>
          <cell r="H4697" t="str">
            <v>A</v>
          </cell>
          <cell r="I4697">
            <v>4182</v>
          </cell>
          <cell r="J4697" t="str">
            <v>Non-Represented State Employees</v>
          </cell>
          <cell r="K4697" t="str">
            <v>56N - per DOP website</v>
          </cell>
          <cell r="L4697">
            <v>41456</v>
          </cell>
          <cell r="M4697">
            <v>15294</v>
          </cell>
          <cell r="N4697" t="b">
            <v>1</v>
          </cell>
          <cell r="O4697">
            <v>4182</v>
          </cell>
        </row>
        <row r="4698">
          <cell r="E4698" t="str">
            <v>56NMONTHLYASERVICE EMPLOYEES INTERNATIONAL UNION DISTRICT 1199 NW</v>
          </cell>
          <cell r="F4698" t="str">
            <v>56N</v>
          </cell>
          <cell r="G4698" t="str">
            <v>Monthly</v>
          </cell>
          <cell r="H4698" t="str">
            <v>A</v>
          </cell>
          <cell r="I4698">
            <v>4182</v>
          </cell>
          <cell r="J4698" t="str">
            <v>Service Employees International Union District 1199 NW</v>
          </cell>
          <cell r="K4698" t="str">
            <v>56N1 - per DOP website</v>
          </cell>
          <cell r="L4698">
            <v>41456</v>
          </cell>
          <cell r="M4698">
            <v>17226</v>
          </cell>
          <cell r="N4698" t="b">
            <v>1</v>
          </cell>
          <cell r="O4698">
            <v>4182</v>
          </cell>
        </row>
        <row r="4699">
          <cell r="E4699" t="str">
            <v>56NMONTHLYATEAMSTERS LOCAL UNION NUMBER 117</v>
          </cell>
          <cell r="F4699" t="str">
            <v>56N</v>
          </cell>
          <cell r="G4699" t="str">
            <v>Monthly</v>
          </cell>
          <cell r="H4699" t="str">
            <v>A</v>
          </cell>
          <cell r="I4699">
            <v>4235</v>
          </cell>
          <cell r="J4699" t="str">
            <v>Teamsters Local Union Number 117</v>
          </cell>
          <cell r="K4699" t="str">
            <v>56N2 - per DOP website</v>
          </cell>
          <cell r="L4699">
            <v>41456</v>
          </cell>
          <cell r="M4699">
            <v>23022</v>
          </cell>
          <cell r="N4699" t="b">
            <v>1</v>
          </cell>
          <cell r="O4699">
            <v>4235</v>
          </cell>
        </row>
        <row r="4700">
          <cell r="E4700" t="str">
            <v>56NMONTHLYAWASHINGTON FEDERATION OF STATE EMPLOYEES</v>
          </cell>
          <cell r="F4700" t="str">
            <v>56N</v>
          </cell>
          <cell r="G4700" t="str">
            <v>Monthly</v>
          </cell>
          <cell r="H4700" t="str">
            <v>A</v>
          </cell>
          <cell r="I4700">
            <v>4182</v>
          </cell>
          <cell r="J4700" t="str">
            <v>Washington Federation of State Employees</v>
          </cell>
          <cell r="K4700" t="str">
            <v>56N1 - per DOP website</v>
          </cell>
          <cell r="L4700">
            <v>41456</v>
          </cell>
          <cell r="M4700">
            <v>19158</v>
          </cell>
          <cell r="N4700" t="b">
            <v>1</v>
          </cell>
          <cell r="O4700">
            <v>4182</v>
          </cell>
        </row>
        <row r="4701">
          <cell r="E4701" t="str">
            <v>56NMONTHLYBCOALITION</v>
          </cell>
          <cell r="F4701" t="str">
            <v>56N</v>
          </cell>
          <cell r="G4701" t="str">
            <v>Monthly</v>
          </cell>
          <cell r="H4701" t="str">
            <v>B</v>
          </cell>
          <cell r="I4701">
            <v>4288</v>
          </cell>
          <cell r="J4701" t="str">
            <v>Coalition</v>
          </cell>
          <cell r="K4701" t="str">
            <v>56N1 - per DOP website</v>
          </cell>
          <cell r="L4701">
            <v>41456</v>
          </cell>
          <cell r="M4701">
            <v>21091</v>
          </cell>
          <cell r="N4701" t="b">
            <v>1</v>
          </cell>
          <cell r="O4701">
            <v>4288</v>
          </cell>
        </row>
        <row r="4702">
          <cell r="E4702" t="str">
            <v>56NMONTHLYBNON-REPRESENTED STATE EMPLOYEES</v>
          </cell>
          <cell r="F4702" t="str">
            <v>56N</v>
          </cell>
          <cell r="G4702" t="str">
            <v>Monthly</v>
          </cell>
          <cell r="H4702" t="str">
            <v>B</v>
          </cell>
          <cell r="I4702">
            <v>4288</v>
          </cell>
          <cell r="J4702" t="str">
            <v>Non-Represented State Employees</v>
          </cell>
          <cell r="K4702" t="str">
            <v>56N - per DOP website</v>
          </cell>
          <cell r="L4702">
            <v>41456</v>
          </cell>
          <cell r="M4702">
            <v>15295</v>
          </cell>
          <cell r="N4702" t="b">
            <v>1</v>
          </cell>
          <cell r="O4702">
            <v>4288</v>
          </cell>
        </row>
        <row r="4703">
          <cell r="E4703" t="str">
            <v>56NMONTHLYBSERVICE EMPLOYEES INTERNATIONAL UNION DISTRICT 1199 NW</v>
          </cell>
          <cell r="F4703" t="str">
            <v>56N</v>
          </cell>
          <cell r="G4703" t="str">
            <v>Monthly</v>
          </cell>
          <cell r="H4703" t="str">
            <v>B</v>
          </cell>
          <cell r="I4703">
            <v>4288</v>
          </cell>
          <cell r="J4703" t="str">
            <v>Service Employees International Union District 1199 NW</v>
          </cell>
          <cell r="K4703" t="str">
            <v>56N1 - per DOP website</v>
          </cell>
          <cell r="L4703">
            <v>41456</v>
          </cell>
          <cell r="M4703">
            <v>17227</v>
          </cell>
          <cell r="N4703" t="b">
            <v>1</v>
          </cell>
          <cell r="O4703">
            <v>4288</v>
          </cell>
        </row>
        <row r="4704">
          <cell r="E4704" t="str">
            <v>56NMONTHLYBTEAMSTERS LOCAL UNION NUMBER 117</v>
          </cell>
          <cell r="F4704" t="str">
            <v>56N</v>
          </cell>
          <cell r="G4704" t="str">
            <v>Monthly</v>
          </cell>
          <cell r="H4704" t="str">
            <v>B</v>
          </cell>
          <cell r="I4704">
            <v>4343</v>
          </cell>
          <cell r="J4704" t="str">
            <v>Teamsters Local Union Number 117</v>
          </cell>
          <cell r="K4704" t="str">
            <v>56N2 - per DOP website</v>
          </cell>
          <cell r="L4704">
            <v>41456</v>
          </cell>
          <cell r="M4704">
            <v>23023</v>
          </cell>
          <cell r="N4704" t="b">
            <v>1</v>
          </cell>
          <cell r="O4704">
            <v>4343</v>
          </cell>
        </row>
        <row r="4705">
          <cell r="E4705" t="str">
            <v>56NMONTHLYBWASHINGTON FEDERATION OF STATE EMPLOYEES</v>
          </cell>
          <cell r="F4705" t="str">
            <v>56N</v>
          </cell>
          <cell r="G4705" t="str">
            <v>Monthly</v>
          </cell>
          <cell r="H4705" t="str">
            <v>B</v>
          </cell>
          <cell r="I4705">
            <v>4288</v>
          </cell>
          <cell r="J4705" t="str">
            <v>Washington Federation of State Employees</v>
          </cell>
          <cell r="K4705" t="str">
            <v>56N1 - per DOP website</v>
          </cell>
          <cell r="L4705">
            <v>41456</v>
          </cell>
          <cell r="M4705">
            <v>19159</v>
          </cell>
          <cell r="N4705" t="b">
            <v>1</v>
          </cell>
          <cell r="O4705">
            <v>4288</v>
          </cell>
        </row>
        <row r="4706">
          <cell r="E4706" t="str">
            <v>56NMONTHLYCCOALITION</v>
          </cell>
          <cell r="F4706" t="str">
            <v>56N</v>
          </cell>
          <cell r="G4706" t="str">
            <v>Monthly</v>
          </cell>
          <cell r="H4706" t="str">
            <v>C</v>
          </cell>
          <cell r="I4706">
            <v>4393</v>
          </cell>
          <cell r="J4706" t="str">
            <v>Coalition</v>
          </cell>
          <cell r="K4706" t="str">
            <v>56N1 - per DOP website</v>
          </cell>
          <cell r="L4706">
            <v>41456</v>
          </cell>
          <cell r="M4706">
            <v>21092</v>
          </cell>
          <cell r="N4706" t="b">
            <v>1</v>
          </cell>
          <cell r="O4706">
            <v>4393</v>
          </cell>
        </row>
        <row r="4707">
          <cell r="E4707" t="str">
            <v>56NMONTHLYCNON-REPRESENTED STATE EMPLOYEES</v>
          </cell>
          <cell r="F4707" t="str">
            <v>56N</v>
          </cell>
          <cell r="G4707" t="str">
            <v>Monthly</v>
          </cell>
          <cell r="H4707" t="str">
            <v>C</v>
          </cell>
          <cell r="I4707">
            <v>4393</v>
          </cell>
          <cell r="J4707" t="str">
            <v>Non-Represented State Employees</v>
          </cell>
          <cell r="K4707" t="str">
            <v>56N - per DOP website</v>
          </cell>
          <cell r="L4707">
            <v>41456</v>
          </cell>
          <cell r="M4707">
            <v>15296</v>
          </cell>
          <cell r="N4707" t="b">
            <v>1</v>
          </cell>
          <cell r="O4707">
            <v>4393</v>
          </cell>
        </row>
        <row r="4708">
          <cell r="E4708" t="str">
            <v>56NMONTHLYCSERVICE EMPLOYEES INTERNATIONAL UNION DISTRICT 1199 NW</v>
          </cell>
          <cell r="F4708" t="str">
            <v>56N</v>
          </cell>
          <cell r="G4708" t="str">
            <v>Monthly</v>
          </cell>
          <cell r="H4708" t="str">
            <v>C</v>
          </cell>
          <cell r="I4708">
            <v>4393</v>
          </cell>
          <cell r="J4708" t="str">
            <v>Service Employees International Union District 1199 NW</v>
          </cell>
          <cell r="K4708" t="str">
            <v>56N1 - per DOP website</v>
          </cell>
          <cell r="L4708">
            <v>41456</v>
          </cell>
          <cell r="M4708">
            <v>17228</v>
          </cell>
          <cell r="N4708" t="b">
            <v>1</v>
          </cell>
          <cell r="O4708">
            <v>4393</v>
          </cell>
        </row>
        <row r="4709">
          <cell r="E4709" t="str">
            <v>56NMONTHLYCTEAMSTERS LOCAL UNION NUMBER 117</v>
          </cell>
          <cell r="F4709" t="str">
            <v>56N</v>
          </cell>
          <cell r="G4709" t="str">
            <v>Monthly</v>
          </cell>
          <cell r="H4709" t="str">
            <v>C</v>
          </cell>
          <cell r="I4709">
            <v>4448</v>
          </cell>
          <cell r="J4709" t="str">
            <v>Teamsters Local Union Number 117</v>
          </cell>
          <cell r="K4709" t="str">
            <v>56N2 - per DOP website</v>
          </cell>
          <cell r="L4709">
            <v>41456</v>
          </cell>
          <cell r="M4709">
            <v>23024</v>
          </cell>
          <cell r="N4709" t="b">
            <v>1</v>
          </cell>
          <cell r="O4709">
            <v>4448</v>
          </cell>
        </row>
        <row r="4710">
          <cell r="E4710" t="str">
            <v>56NMONTHLYCWASHINGTON FEDERATION OF STATE EMPLOYEES</v>
          </cell>
          <cell r="F4710" t="str">
            <v>56N</v>
          </cell>
          <cell r="G4710" t="str">
            <v>Monthly</v>
          </cell>
          <cell r="H4710" t="str">
            <v>C</v>
          </cell>
          <cell r="I4710">
            <v>4393</v>
          </cell>
          <cell r="J4710" t="str">
            <v>Washington Federation of State Employees</v>
          </cell>
          <cell r="K4710" t="str">
            <v>56N1 - per DOP website</v>
          </cell>
          <cell r="L4710">
            <v>41456</v>
          </cell>
          <cell r="M4710">
            <v>19160</v>
          </cell>
          <cell r="N4710" t="b">
            <v>1</v>
          </cell>
          <cell r="O4710">
            <v>4393</v>
          </cell>
        </row>
        <row r="4711">
          <cell r="E4711" t="str">
            <v>56NMONTHLYDCOALITION</v>
          </cell>
          <cell r="F4711" t="str">
            <v>56N</v>
          </cell>
          <cell r="G4711" t="str">
            <v>Monthly</v>
          </cell>
          <cell r="H4711" t="str">
            <v>D</v>
          </cell>
          <cell r="I4711">
            <v>4503</v>
          </cell>
          <cell r="J4711" t="str">
            <v>Coalition</v>
          </cell>
          <cell r="K4711" t="str">
            <v>56N1 - per DOP website</v>
          </cell>
          <cell r="L4711">
            <v>41456</v>
          </cell>
          <cell r="M4711">
            <v>21093</v>
          </cell>
          <cell r="N4711" t="b">
            <v>1</v>
          </cell>
          <cell r="O4711">
            <v>4503</v>
          </cell>
        </row>
        <row r="4712">
          <cell r="E4712" t="str">
            <v>56NMONTHLYDNON-REPRESENTED STATE EMPLOYEES</v>
          </cell>
          <cell r="F4712" t="str">
            <v>56N</v>
          </cell>
          <cell r="G4712" t="str">
            <v>Monthly</v>
          </cell>
          <cell r="H4712" t="str">
            <v>D</v>
          </cell>
          <cell r="I4712">
            <v>4503</v>
          </cell>
          <cell r="J4712" t="str">
            <v>Non-Represented State Employees</v>
          </cell>
          <cell r="K4712" t="str">
            <v>56N - per DOP website</v>
          </cell>
          <cell r="L4712">
            <v>41456</v>
          </cell>
          <cell r="M4712">
            <v>15297</v>
          </cell>
          <cell r="N4712" t="b">
            <v>1</v>
          </cell>
          <cell r="O4712">
            <v>4503</v>
          </cell>
        </row>
        <row r="4713">
          <cell r="E4713" t="str">
            <v>56NMONTHLYDSERVICE EMPLOYEES INTERNATIONAL UNION DISTRICT 1199 NW</v>
          </cell>
          <cell r="F4713" t="str">
            <v>56N</v>
          </cell>
          <cell r="G4713" t="str">
            <v>Monthly</v>
          </cell>
          <cell r="H4713" t="str">
            <v>D</v>
          </cell>
          <cell r="I4713">
            <v>4503</v>
          </cell>
          <cell r="J4713" t="str">
            <v>Service Employees International Union District 1199 NW</v>
          </cell>
          <cell r="K4713" t="str">
            <v>56N1 - per DOP website</v>
          </cell>
          <cell r="L4713">
            <v>41456</v>
          </cell>
          <cell r="M4713">
            <v>17229</v>
          </cell>
          <cell r="N4713" t="b">
            <v>1</v>
          </cell>
          <cell r="O4713">
            <v>4503</v>
          </cell>
        </row>
        <row r="4714">
          <cell r="E4714" t="str">
            <v>56NMONTHLYDTEAMSTERS LOCAL UNION NUMBER 117</v>
          </cell>
          <cell r="F4714" t="str">
            <v>56N</v>
          </cell>
          <cell r="G4714" t="str">
            <v>Monthly</v>
          </cell>
          <cell r="H4714" t="str">
            <v>D</v>
          </cell>
          <cell r="I4714">
            <v>4561</v>
          </cell>
          <cell r="J4714" t="str">
            <v>Teamsters Local Union Number 117</v>
          </cell>
          <cell r="K4714" t="str">
            <v>56N2 - per DOP website</v>
          </cell>
          <cell r="L4714">
            <v>41456</v>
          </cell>
          <cell r="M4714">
            <v>23025</v>
          </cell>
          <cell r="N4714" t="b">
            <v>1</v>
          </cell>
          <cell r="O4714">
            <v>4561</v>
          </cell>
        </row>
        <row r="4715">
          <cell r="E4715" t="str">
            <v>56NMONTHLYDWASHINGTON FEDERATION OF STATE EMPLOYEES</v>
          </cell>
          <cell r="F4715" t="str">
            <v>56N</v>
          </cell>
          <cell r="G4715" t="str">
            <v>Monthly</v>
          </cell>
          <cell r="H4715" t="str">
            <v>D</v>
          </cell>
          <cell r="I4715">
            <v>4503</v>
          </cell>
          <cell r="J4715" t="str">
            <v>Washington Federation of State Employees</v>
          </cell>
          <cell r="K4715" t="str">
            <v>56N1 - per DOP website</v>
          </cell>
          <cell r="L4715">
            <v>41456</v>
          </cell>
          <cell r="M4715">
            <v>19161</v>
          </cell>
          <cell r="N4715" t="b">
            <v>1</v>
          </cell>
          <cell r="O4715">
            <v>4503</v>
          </cell>
        </row>
        <row r="4716">
          <cell r="E4716" t="str">
            <v>56NMONTHLYECOALITION</v>
          </cell>
          <cell r="F4716" t="str">
            <v>56N</v>
          </cell>
          <cell r="G4716" t="str">
            <v>Monthly</v>
          </cell>
          <cell r="H4716" t="str">
            <v>E</v>
          </cell>
          <cell r="I4716">
            <v>4614</v>
          </cell>
          <cell r="J4716" t="str">
            <v>Coalition</v>
          </cell>
          <cell r="K4716" t="str">
            <v>56N1 - per DOP website</v>
          </cell>
          <cell r="L4716">
            <v>41456</v>
          </cell>
          <cell r="M4716">
            <v>21094</v>
          </cell>
          <cell r="N4716" t="b">
            <v>1</v>
          </cell>
          <cell r="O4716">
            <v>4614</v>
          </cell>
        </row>
        <row r="4717">
          <cell r="E4717" t="str">
            <v>56NMONTHLYENON-REPRESENTED STATE EMPLOYEES</v>
          </cell>
          <cell r="F4717" t="str">
            <v>56N</v>
          </cell>
          <cell r="G4717" t="str">
            <v>Monthly</v>
          </cell>
          <cell r="H4717" t="str">
            <v>E</v>
          </cell>
          <cell r="I4717">
            <v>4614</v>
          </cell>
          <cell r="J4717" t="str">
            <v>Non-Represented State Employees</v>
          </cell>
          <cell r="K4717" t="str">
            <v>56N - per DOP website</v>
          </cell>
          <cell r="L4717">
            <v>41456</v>
          </cell>
          <cell r="M4717">
            <v>15298</v>
          </cell>
          <cell r="N4717" t="b">
            <v>1</v>
          </cell>
          <cell r="O4717">
            <v>4614</v>
          </cell>
        </row>
        <row r="4718">
          <cell r="E4718" t="str">
            <v>56NMONTHLYESERVICE EMPLOYEES INTERNATIONAL UNION DISTRICT 1199 NW</v>
          </cell>
          <cell r="F4718" t="str">
            <v>56N</v>
          </cell>
          <cell r="G4718" t="str">
            <v>Monthly</v>
          </cell>
          <cell r="H4718" t="str">
            <v>E</v>
          </cell>
          <cell r="I4718">
            <v>4614</v>
          </cell>
          <cell r="J4718" t="str">
            <v>Service Employees International Union District 1199 NW</v>
          </cell>
          <cell r="K4718" t="str">
            <v>56N1 - per DOP website</v>
          </cell>
          <cell r="L4718">
            <v>41456</v>
          </cell>
          <cell r="M4718">
            <v>17230</v>
          </cell>
          <cell r="N4718" t="b">
            <v>1</v>
          </cell>
          <cell r="O4718">
            <v>4614</v>
          </cell>
        </row>
        <row r="4719">
          <cell r="E4719" t="str">
            <v>56NMONTHLYETEAMSTERS LOCAL UNION NUMBER 117</v>
          </cell>
          <cell r="F4719" t="str">
            <v>56N</v>
          </cell>
          <cell r="G4719" t="str">
            <v>Monthly</v>
          </cell>
          <cell r="H4719" t="str">
            <v>E</v>
          </cell>
          <cell r="I4719">
            <v>4674</v>
          </cell>
          <cell r="J4719" t="str">
            <v>Teamsters Local Union Number 117</v>
          </cell>
          <cell r="K4719" t="str">
            <v>56N2 - per DOP website</v>
          </cell>
          <cell r="L4719">
            <v>41456</v>
          </cell>
          <cell r="M4719">
            <v>23026</v>
          </cell>
          <cell r="N4719" t="b">
            <v>1</v>
          </cell>
          <cell r="O4719">
            <v>4674</v>
          </cell>
        </row>
        <row r="4720">
          <cell r="E4720" t="str">
            <v>56NMONTHLYEWASHINGTON FEDERATION OF STATE EMPLOYEES</v>
          </cell>
          <cell r="F4720" t="str">
            <v>56N</v>
          </cell>
          <cell r="G4720" t="str">
            <v>Monthly</v>
          </cell>
          <cell r="H4720" t="str">
            <v>E</v>
          </cell>
          <cell r="I4720">
            <v>4614</v>
          </cell>
          <cell r="J4720" t="str">
            <v>Washington Federation of State Employees</v>
          </cell>
          <cell r="K4720" t="str">
            <v>56N1 - per DOP website</v>
          </cell>
          <cell r="L4720">
            <v>41456</v>
          </cell>
          <cell r="M4720">
            <v>19162</v>
          </cell>
          <cell r="N4720" t="b">
            <v>1</v>
          </cell>
          <cell r="O4720">
            <v>4614</v>
          </cell>
        </row>
        <row r="4721">
          <cell r="E4721" t="str">
            <v>56NMONTHLYFCOALITION</v>
          </cell>
          <cell r="F4721" t="str">
            <v>56N</v>
          </cell>
          <cell r="G4721" t="str">
            <v>Monthly</v>
          </cell>
          <cell r="H4721" t="str">
            <v>F</v>
          </cell>
          <cell r="I4721">
            <v>4734</v>
          </cell>
          <cell r="J4721" t="str">
            <v>Coalition</v>
          </cell>
          <cell r="K4721" t="str">
            <v>56N1 - per DOP website</v>
          </cell>
          <cell r="L4721">
            <v>41456</v>
          </cell>
          <cell r="M4721">
            <v>21095</v>
          </cell>
          <cell r="N4721" t="b">
            <v>1</v>
          </cell>
          <cell r="O4721">
            <v>4734</v>
          </cell>
        </row>
        <row r="4722">
          <cell r="E4722" t="str">
            <v>56NMONTHLYFNON-REPRESENTED STATE EMPLOYEES</v>
          </cell>
          <cell r="F4722" t="str">
            <v>56N</v>
          </cell>
          <cell r="G4722" t="str">
            <v>Monthly</v>
          </cell>
          <cell r="H4722" t="str">
            <v>F</v>
          </cell>
          <cell r="I4722">
            <v>4734</v>
          </cell>
          <cell r="J4722" t="str">
            <v>Non-Represented State Employees</v>
          </cell>
          <cell r="K4722" t="str">
            <v>56N - per DOP website</v>
          </cell>
          <cell r="L4722">
            <v>41456</v>
          </cell>
          <cell r="M4722">
            <v>15299</v>
          </cell>
          <cell r="N4722" t="b">
            <v>1</v>
          </cell>
          <cell r="O4722">
            <v>4734</v>
          </cell>
        </row>
        <row r="4723">
          <cell r="E4723" t="str">
            <v>56NMONTHLYFSERVICE EMPLOYEES INTERNATIONAL UNION DISTRICT 1199 NW</v>
          </cell>
          <cell r="F4723" t="str">
            <v>56N</v>
          </cell>
          <cell r="G4723" t="str">
            <v>Monthly</v>
          </cell>
          <cell r="H4723" t="str">
            <v>F</v>
          </cell>
          <cell r="I4723">
            <v>4734</v>
          </cell>
          <cell r="J4723" t="str">
            <v>Service Employees International Union District 1199 NW</v>
          </cell>
          <cell r="K4723" t="str">
            <v>56N1 - per DOP website</v>
          </cell>
          <cell r="L4723">
            <v>41456</v>
          </cell>
          <cell r="M4723">
            <v>17231</v>
          </cell>
          <cell r="N4723" t="b">
            <v>1</v>
          </cell>
          <cell r="O4723">
            <v>4734</v>
          </cell>
        </row>
        <row r="4724">
          <cell r="E4724" t="str">
            <v>56NMONTHLYFTEAMSTERS LOCAL UNION NUMBER 117</v>
          </cell>
          <cell r="F4724" t="str">
            <v>56N</v>
          </cell>
          <cell r="G4724" t="str">
            <v>Monthly</v>
          </cell>
          <cell r="H4724" t="str">
            <v>F</v>
          </cell>
          <cell r="I4724">
            <v>4794</v>
          </cell>
          <cell r="J4724" t="str">
            <v>Teamsters Local Union Number 117</v>
          </cell>
          <cell r="K4724" t="str">
            <v>56N2 - per DOP website</v>
          </cell>
          <cell r="L4724">
            <v>41456</v>
          </cell>
          <cell r="M4724">
            <v>23027</v>
          </cell>
          <cell r="N4724" t="b">
            <v>1</v>
          </cell>
          <cell r="O4724">
            <v>4794</v>
          </cell>
        </row>
        <row r="4725">
          <cell r="E4725" t="str">
            <v>56NMONTHLYFWASHINGTON FEDERATION OF STATE EMPLOYEES</v>
          </cell>
          <cell r="F4725" t="str">
            <v>56N</v>
          </cell>
          <cell r="G4725" t="str">
            <v>Monthly</v>
          </cell>
          <cell r="H4725" t="str">
            <v>F</v>
          </cell>
          <cell r="I4725">
            <v>4734</v>
          </cell>
          <cell r="J4725" t="str">
            <v>Washington Federation of State Employees</v>
          </cell>
          <cell r="K4725" t="str">
            <v>56N1 - per DOP website</v>
          </cell>
          <cell r="L4725">
            <v>41456</v>
          </cell>
          <cell r="M4725">
            <v>19163</v>
          </cell>
          <cell r="N4725" t="b">
            <v>1</v>
          </cell>
          <cell r="O4725">
            <v>4734</v>
          </cell>
        </row>
        <row r="4726">
          <cell r="E4726" t="str">
            <v>56NMONTHLYGCOALITION</v>
          </cell>
          <cell r="F4726" t="str">
            <v>56N</v>
          </cell>
          <cell r="G4726" t="str">
            <v>Monthly</v>
          </cell>
          <cell r="H4726" t="str">
            <v>G</v>
          </cell>
          <cell r="I4726">
            <v>4849</v>
          </cell>
          <cell r="J4726" t="str">
            <v>Coalition</v>
          </cell>
          <cell r="K4726" t="str">
            <v>56N1 - per DOP website</v>
          </cell>
          <cell r="L4726">
            <v>41456</v>
          </cell>
          <cell r="M4726">
            <v>21096</v>
          </cell>
          <cell r="N4726" t="b">
            <v>1</v>
          </cell>
          <cell r="O4726">
            <v>4849</v>
          </cell>
        </row>
        <row r="4727">
          <cell r="E4727" t="str">
            <v>56NMONTHLYGNON-REPRESENTED STATE EMPLOYEES</v>
          </cell>
          <cell r="F4727" t="str">
            <v>56N</v>
          </cell>
          <cell r="G4727" t="str">
            <v>Monthly</v>
          </cell>
          <cell r="H4727" t="str">
            <v>G</v>
          </cell>
          <cell r="I4727">
            <v>4849</v>
          </cell>
          <cell r="J4727" t="str">
            <v>Non-Represented State Employees</v>
          </cell>
          <cell r="K4727" t="str">
            <v>56N - per DOP website</v>
          </cell>
          <cell r="L4727">
            <v>41456</v>
          </cell>
          <cell r="M4727">
            <v>15300</v>
          </cell>
          <cell r="N4727" t="b">
            <v>1</v>
          </cell>
          <cell r="O4727">
            <v>4849</v>
          </cell>
        </row>
        <row r="4728">
          <cell r="E4728" t="str">
            <v>56NMONTHLYGSERVICE EMPLOYEES INTERNATIONAL UNION DISTRICT 1199 NW</v>
          </cell>
          <cell r="F4728" t="str">
            <v>56N</v>
          </cell>
          <cell r="G4728" t="str">
            <v>Monthly</v>
          </cell>
          <cell r="H4728" t="str">
            <v>G</v>
          </cell>
          <cell r="I4728">
            <v>4849</v>
          </cell>
          <cell r="J4728" t="str">
            <v>Service Employees International Union District 1199 NW</v>
          </cell>
          <cell r="K4728" t="str">
            <v>56N1 - per DOP website</v>
          </cell>
          <cell r="L4728">
            <v>41456</v>
          </cell>
          <cell r="M4728">
            <v>17232</v>
          </cell>
          <cell r="N4728" t="b">
            <v>1</v>
          </cell>
          <cell r="O4728">
            <v>4849</v>
          </cell>
        </row>
        <row r="4729">
          <cell r="E4729" t="str">
            <v>56NMONTHLYGTEAMSTERS LOCAL UNION NUMBER 117</v>
          </cell>
          <cell r="F4729" t="str">
            <v>56N</v>
          </cell>
          <cell r="G4729" t="str">
            <v>Monthly</v>
          </cell>
          <cell r="H4729" t="str">
            <v>G</v>
          </cell>
          <cell r="I4729">
            <v>4910</v>
          </cell>
          <cell r="J4729" t="str">
            <v>Teamsters Local Union Number 117</v>
          </cell>
          <cell r="K4729" t="str">
            <v>56N2 - per DOP website</v>
          </cell>
          <cell r="L4729">
            <v>41456</v>
          </cell>
          <cell r="M4729">
            <v>23028</v>
          </cell>
          <cell r="N4729" t="b">
            <v>1</v>
          </cell>
          <cell r="O4729">
            <v>4910</v>
          </cell>
        </row>
        <row r="4730">
          <cell r="E4730" t="str">
            <v>56NMONTHLYGWASHINGTON FEDERATION OF STATE EMPLOYEES</v>
          </cell>
          <cell r="F4730" t="str">
            <v>56N</v>
          </cell>
          <cell r="G4730" t="str">
            <v>Monthly</v>
          </cell>
          <cell r="H4730" t="str">
            <v>G</v>
          </cell>
          <cell r="I4730">
            <v>4849</v>
          </cell>
          <cell r="J4730" t="str">
            <v>Washington Federation of State Employees</v>
          </cell>
          <cell r="K4730" t="str">
            <v>56N1 - per DOP website</v>
          </cell>
          <cell r="L4730">
            <v>41456</v>
          </cell>
          <cell r="M4730">
            <v>19164</v>
          </cell>
          <cell r="N4730" t="b">
            <v>1</v>
          </cell>
          <cell r="O4730">
            <v>4849</v>
          </cell>
        </row>
        <row r="4731">
          <cell r="E4731" t="str">
            <v>56NMONTHLYHCOALITION</v>
          </cell>
          <cell r="F4731" t="str">
            <v>56N</v>
          </cell>
          <cell r="G4731" t="str">
            <v>Monthly</v>
          </cell>
          <cell r="H4731" t="str">
            <v>H</v>
          </cell>
          <cell r="I4731">
            <v>4971</v>
          </cell>
          <cell r="J4731" t="str">
            <v>Coalition</v>
          </cell>
          <cell r="K4731" t="str">
            <v>56N1 - per DOP website</v>
          </cell>
          <cell r="L4731">
            <v>41456</v>
          </cell>
          <cell r="M4731">
            <v>21097</v>
          </cell>
          <cell r="N4731" t="b">
            <v>1</v>
          </cell>
          <cell r="O4731">
            <v>4971</v>
          </cell>
        </row>
        <row r="4732">
          <cell r="E4732" t="str">
            <v>56NMONTHLYHNON-REPRESENTED STATE EMPLOYEES</v>
          </cell>
          <cell r="F4732" t="str">
            <v>56N</v>
          </cell>
          <cell r="G4732" t="str">
            <v>Monthly</v>
          </cell>
          <cell r="H4732" t="str">
            <v>H</v>
          </cell>
          <cell r="I4732">
            <v>4971</v>
          </cell>
          <cell r="J4732" t="str">
            <v>Non-Represented State Employees</v>
          </cell>
          <cell r="K4732" t="str">
            <v>56N - per DOP website</v>
          </cell>
          <cell r="L4732">
            <v>41456</v>
          </cell>
          <cell r="M4732">
            <v>15301</v>
          </cell>
          <cell r="N4732" t="b">
            <v>1</v>
          </cell>
          <cell r="O4732">
            <v>4971</v>
          </cell>
        </row>
        <row r="4733">
          <cell r="E4733" t="str">
            <v>56NMONTHLYHSERVICE EMPLOYEES INTERNATIONAL UNION DISTRICT 1199 NW</v>
          </cell>
          <cell r="F4733" t="str">
            <v>56N</v>
          </cell>
          <cell r="G4733" t="str">
            <v>Monthly</v>
          </cell>
          <cell r="H4733" t="str">
            <v>H</v>
          </cell>
          <cell r="I4733">
            <v>4971</v>
          </cell>
          <cell r="J4733" t="str">
            <v>Service Employees International Union District 1199 NW</v>
          </cell>
          <cell r="K4733" t="str">
            <v>56N1 - per DOP website</v>
          </cell>
          <cell r="L4733">
            <v>41456</v>
          </cell>
          <cell r="M4733">
            <v>17233</v>
          </cell>
          <cell r="N4733" t="b">
            <v>1</v>
          </cell>
          <cell r="O4733">
            <v>4971</v>
          </cell>
        </row>
        <row r="4734">
          <cell r="E4734" t="str">
            <v>56NMONTHLYHTEAMSTERS LOCAL UNION NUMBER 117</v>
          </cell>
          <cell r="F4734" t="str">
            <v>56N</v>
          </cell>
          <cell r="G4734" t="str">
            <v>Monthly</v>
          </cell>
          <cell r="H4734" t="str">
            <v>H</v>
          </cell>
          <cell r="I4734">
            <v>5036</v>
          </cell>
          <cell r="J4734" t="str">
            <v>Teamsters Local Union Number 117</v>
          </cell>
          <cell r="K4734" t="str">
            <v>56N2 - per DOP website</v>
          </cell>
          <cell r="L4734">
            <v>41456</v>
          </cell>
          <cell r="M4734">
            <v>23029</v>
          </cell>
          <cell r="N4734" t="b">
            <v>1</v>
          </cell>
          <cell r="O4734">
            <v>5036</v>
          </cell>
        </row>
        <row r="4735">
          <cell r="E4735" t="str">
            <v>56NMONTHLYHWASHINGTON FEDERATION OF STATE EMPLOYEES</v>
          </cell>
          <cell r="F4735" t="str">
            <v>56N</v>
          </cell>
          <cell r="G4735" t="str">
            <v>Monthly</v>
          </cell>
          <cell r="H4735" t="str">
            <v>H</v>
          </cell>
          <cell r="I4735">
            <v>4971</v>
          </cell>
          <cell r="J4735" t="str">
            <v>Washington Federation of State Employees</v>
          </cell>
          <cell r="K4735" t="str">
            <v>56N1 - per DOP website</v>
          </cell>
          <cell r="L4735">
            <v>41456</v>
          </cell>
          <cell r="M4735">
            <v>19165</v>
          </cell>
          <cell r="N4735" t="b">
            <v>1</v>
          </cell>
          <cell r="O4735">
            <v>4971</v>
          </cell>
        </row>
        <row r="4736">
          <cell r="E4736" t="str">
            <v>56NMONTHLYICOALITION</v>
          </cell>
          <cell r="F4736" t="str">
            <v>56N</v>
          </cell>
          <cell r="G4736" t="str">
            <v>Monthly</v>
          </cell>
          <cell r="H4736" t="str">
            <v>I</v>
          </cell>
          <cell r="I4736">
            <v>5096</v>
          </cell>
          <cell r="J4736" t="str">
            <v>Coalition</v>
          </cell>
          <cell r="K4736" t="str">
            <v>56N1 - per DOP website</v>
          </cell>
          <cell r="L4736">
            <v>41456</v>
          </cell>
          <cell r="M4736">
            <v>21098</v>
          </cell>
          <cell r="N4736" t="b">
            <v>1</v>
          </cell>
          <cell r="O4736">
            <v>5096</v>
          </cell>
        </row>
        <row r="4737">
          <cell r="E4737" t="str">
            <v>56NMONTHLYINON-REPRESENTED STATE EMPLOYEES</v>
          </cell>
          <cell r="F4737" t="str">
            <v>56N</v>
          </cell>
          <cell r="G4737" t="str">
            <v>Monthly</v>
          </cell>
          <cell r="H4737" t="str">
            <v>I</v>
          </cell>
          <cell r="I4737">
            <v>5096</v>
          </cell>
          <cell r="J4737" t="str">
            <v>Non-Represented State Employees</v>
          </cell>
          <cell r="K4737" t="str">
            <v>56N - per DOP website</v>
          </cell>
          <cell r="L4737">
            <v>41456</v>
          </cell>
          <cell r="M4737">
            <v>15302</v>
          </cell>
          <cell r="N4737" t="b">
            <v>1</v>
          </cell>
          <cell r="O4737">
            <v>5096</v>
          </cell>
        </row>
        <row r="4738">
          <cell r="E4738" t="str">
            <v>56NMONTHLYISERVICE EMPLOYEES INTERNATIONAL UNION DISTRICT 1199 NW</v>
          </cell>
          <cell r="F4738" t="str">
            <v>56N</v>
          </cell>
          <cell r="G4738" t="str">
            <v>Monthly</v>
          </cell>
          <cell r="H4738" t="str">
            <v>I</v>
          </cell>
          <cell r="I4738">
            <v>5096</v>
          </cell>
          <cell r="J4738" t="str">
            <v>Service Employees International Union District 1199 NW</v>
          </cell>
          <cell r="K4738" t="str">
            <v>56N1 - per DOP website</v>
          </cell>
          <cell r="L4738">
            <v>41456</v>
          </cell>
          <cell r="M4738">
            <v>17234</v>
          </cell>
          <cell r="N4738" t="b">
            <v>1</v>
          </cell>
          <cell r="O4738">
            <v>5096</v>
          </cell>
        </row>
        <row r="4739">
          <cell r="E4739" t="str">
            <v>56NMONTHLYITEAMSTERS LOCAL UNION NUMBER 117</v>
          </cell>
          <cell r="F4739" t="str">
            <v>56N</v>
          </cell>
          <cell r="G4739" t="str">
            <v>Monthly</v>
          </cell>
          <cell r="H4739" t="str">
            <v>I</v>
          </cell>
          <cell r="I4739">
            <v>5161</v>
          </cell>
          <cell r="J4739" t="str">
            <v>Teamsters Local Union Number 117</v>
          </cell>
          <cell r="K4739" t="str">
            <v>56N2 - per DOP website</v>
          </cell>
          <cell r="L4739">
            <v>41456</v>
          </cell>
          <cell r="M4739">
            <v>23030</v>
          </cell>
          <cell r="N4739" t="b">
            <v>1</v>
          </cell>
          <cell r="O4739">
            <v>5161</v>
          </cell>
        </row>
        <row r="4740">
          <cell r="E4740" t="str">
            <v>56NMONTHLYIWASHINGTON FEDERATION OF STATE EMPLOYEES</v>
          </cell>
          <cell r="F4740" t="str">
            <v>56N</v>
          </cell>
          <cell r="G4740" t="str">
            <v>Monthly</v>
          </cell>
          <cell r="H4740" t="str">
            <v>I</v>
          </cell>
          <cell r="I4740">
            <v>5096</v>
          </cell>
          <cell r="J4740" t="str">
            <v>Washington Federation of State Employees</v>
          </cell>
          <cell r="K4740" t="str">
            <v>56N1 - per DOP website</v>
          </cell>
          <cell r="L4740">
            <v>41456</v>
          </cell>
          <cell r="M4740">
            <v>19166</v>
          </cell>
          <cell r="N4740" t="b">
            <v>1</v>
          </cell>
          <cell r="O4740">
            <v>5096</v>
          </cell>
        </row>
        <row r="4741">
          <cell r="E4741" t="str">
            <v>56NMONTHLYJCOALITION</v>
          </cell>
          <cell r="F4741" t="str">
            <v>56N</v>
          </cell>
          <cell r="G4741" t="str">
            <v>Monthly</v>
          </cell>
          <cell r="H4741" t="str">
            <v>J</v>
          </cell>
          <cell r="I4741">
            <v>5221</v>
          </cell>
          <cell r="J4741" t="str">
            <v>Coalition</v>
          </cell>
          <cell r="K4741" t="str">
            <v>56N1 - per DOP website</v>
          </cell>
          <cell r="L4741">
            <v>41456</v>
          </cell>
          <cell r="M4741">
            <v>21099</v>
          </cell>
          <cell r="N4741" t="b">
            <v>1</v>
          </cell>
          <cell r="O4741">
            <v>5221</v>
          </cell>
        </row>
        <row r="4742">
          <cell r="E4742" t="str">
            <v>56NMONTHLYJNON-REPRESENTED STATE EMPLOYEES</v>
          </cell>
          <cell r="F4742" t="str">
            <v>56N</v>
          </cell>
          <cell r="G4742" t="str">
            <v>Monthly</v>
          </cell>
          <cell r="H4742" t="str">
            <v>J</v>
          </cell>
          <cell r="I4742">
            <v>5221</v>
          </cell>
          <cell r="J4742" t="str">
            <v>Non-Represented State Employees</v>
          </cell>
          <cell r="K4742" t="str">
            <v>56N - per DOP website</v>
          </cell>
          <cell r="L4742">
            <v>41456</v>
          </cell>
          <cell r="M4742">
            <v>15303</v>
          </cell>
          <cell r="N4742" t="b">
            <v>1</v>
          </cell>
          <cell r="O4742">
            <v>5221</v>
          </cell>
        </row>
        <row r="4743">
          <cell r="E4743" t="str">
            <v>56NMONTHLYJSERVICE EMPLOYEES INTERNATIONAL UNION DISTRICT 1199 NW</v>
          </cell>
          <cell r="F4743" t="str">
            <v>56N</v>
          </cell>
          <cell r="G4743" t="str">
            <v>Monthly</v>
          </cell>
          <cell r="H4743" t="str">
            <v>J</v>
          </cell>
          <cell r="I4743">
            <v>5221</v>
          </cell>
          <cell r="J4743" t="str">
            <v>Service Employees International Union District 1199 NW</v>
          </cell>
          <cell r="K4743" t="str">
            <v>56N1 - per DOP website</v>
          </cell>
          <cell r="L4743">
            <v>41456</v>
          </cell>
          <cell r="M4743">
            <v>17235</v>
          </cell>
          <cell r="N4743" t="b">
            <v>1</v>
          </cell>
          <cell r="O4743">
            <v>5221</v>
          </cell>
        </row>
        <row r="4744">
          <cell r="E4744" t="str">
            <v>56NMONTHLYJTEAMSTERS LOCAL UNION NUMBER 117</v>
          </cell>
          <cell r="F4744" t="str">
            <v>56N</v>
          </cell>
          <cell r="G4744" t="str">
            <v>Monthly</v>
          </cell>
          <cell r="H4744" t="str">
            <v>J</v>
          </cell>
          <cell r="I4744">
            <v>5289</v>
          </cell>
          <cell r="J4744" t="str">
            <v>Teamsters Local Union Number 117</v>
          </cell>
          <cell r="K4744" t="str">
            <v>56N2 - per DOP website</v>
          </cell>
          <cell r="L4744">
            <v>41456</v>
          </cell>
          <cell r="M4744">
            <v>23031</v>
          </cell>
          <cell r="N4744" t="b">
            <v>1</v>
          </cell>
          <cell r="O4744">
            <v>5289</v>
          </cell>
        </row>
        <row r="4745">
          <cell r="E4745" t="str">
            <v>56NMONTHLYJWASHINGTON FEDERATION OF STATE EMPLOYEES</v>
          </cell>
          <cell r="F4745" t="str">
            <v>56N</v>
          </cell>
          <cell r="G4745" t="str">
            <v>Monthly</v>
          </cell>
          <cell r="H4745" t="str">
            <v>J</v>
          </cell>
          <cell r="I4745">
            <v>5221</v>
          </cell>
          <cell r="J4745" t="str">
            <v>Washington Federation of State Employees</v>
          </cell>
          <cell r="K4745" t="str">
            <v>56N1 - per DOP website</v>
          </cell>
          <cell r="L4745">
            <v>41456</v>
          </cell>
          <cell r="M4745">
            <v>19167</v>
          </cell>
          <cell r="N4745" t="b">
            <v>1</v>
          </cell>
          <cell r="O4745">
            <v>5221</v>
          </cell>
        </row>
        <row r="4746">
          <cell r="E4746" t="str">
            <v>56NMONTHLYKCOALITION</v>
          </cell>
          <cell r="F4746" t="str">
            <v>56N</v>
          </cell>
          <cell r="G4746" t="str">
            <v>Monthly</v>
          </cell>
          <cell r="H4746" t="str">
            <v>K</v>
          </cell>
          <cell r="I4746">
            <v>5352</v>
          </cell>
          <cell r="J4746" t="str">
            <v>Coalition</v>
          </cell>
          <cell r="K4746" t="str">
            <v>56N1 - per DOP website</v>
          </cell>
          <cell r="L4746">
            <v>41456</v>
          </cell>
          <cell r="M4746">
            <v>21100</v>
          </cell>
          <cell r="N4746" t="b">
            <v>1</v>
          </cell>
          <cell r="O4746">
            <v>5352</v>
          </cell>
        </row>
        <row r="4747">
          <cell r="E4747" t="str">
            <v>56NMONTHLYKNON-REPRESENTED STATE EMPLOYEES</v>
          </cell>
          <cell r="F4747" t="str">
            <v>56N</v>
          </cell>
          <cell r="G4747" t="str">
            <v>Monthly</v>
          </cell>
          <cell r="H4747" t="str">
            <v>K</v>
          </cell>
          <cell r="I4747">
            <v>5352</v>
          </cell>
          <cell r="J4747" t="str">
            <v>Non-Represented State Employees</v>
          </cell>
          <cell r="K4747" t="str">
            <v>56N - per DOP website</v>
          </cell>
          <cell r="L4747">
            <v>41456</v>
          </cell>
          <cell r="M4747">
            <v>15304</v>
          </cell>
          <cell r="N4747" t="b">
            <v>1</v>
          </cell>
          <cell r="O4747">
            <v>5352</v>
          </cell>
        </row>
        <row r="4748">
          <cell r="E4748" t="str">
            <v>56NMONTHLYKSERVICE EMPLOYEES INTERNATIONAL UNION DISTRICT 1199 NW</v>
          </cell>
          <cell r="F4748" t="str">
            <v>56N</v>
          </cell>
          <cell r="G4748" t="str">
            <v>Monthly</v>
          </cell>
          <cell r="H4748" t="str">
            <v>K</v>
          </cell>
          <cell r="I4748">
            <v>5352</v>
          </cell>
          <cell r="J4748" t="str">
            <v>Service Employees International Union District 1199 NW</v>
          </cell>
          <cell r="K4748" t="str">
            <v>56N1 - per DOP website</v>
          </cell>
          <cell r="L4748">
            <v>41456</v>
          </cell>
          <cell r="M4748">
            <v>17236</v>
          </cell>
          <cell r="N4748" t="b">
            <v>1</v>
          </cell>
          <cell r="O4748">
            <v>5352</v>
          </cell>
        </row>
        <row r="4749">
          <cell r="E4749" t="str">
            <v>56NMONTHLYKTEAMSTERS LOCAL UNION NUMBER 117</v>
          </cell>
          <cell r="F4749" t="str">
            <v>56N</v>
          </cell>
          <cell r="G4749" t="str">
            <v>Monthly</v>
          </cell>
          <cell r="H4749" t="str">
            <v>K</v>
          </cell>
          <cell r="I4749">
            <v>5420</v>
          </cell>
          <cell r="J4749" t="str">
            <v>Teamsters Local Union Number 117</v>
          </cell>
          <cell r="K4749" t="str">
            <v>56N2 - per DOP website</v>
          </cell>
          <cell r="L4749">
            <v>41456</v>
          </cell>
          <cell r="M4749">
            <v>23032</v>
          </cell>
          <cell r="N4749" t="b">
            <v>1</v>
          </cell>
          <cell r="O4749">
            <v>5420</v>
          </cell>
        </row>
        <row r="4750">
          <cell r="E4750" t="str">
            <v>56NMONTHLYKWASHINGTON FEDERATION OF STATE EMPLOYEES</v>
          </cell>
          <cell r="F4750" t="str">
            <v>56N</v>
          </cell>
          <cell r="G4750" t="str">
            <v>Monthly</v>
          </cell>
          <cell r="H4750" t="str">
            <v>K</v>
          </cell>
          <cell r="I4750">
            <v>5352</v>
          </cell>
          <cell r="J4750" t="str">
            <v>Washington Federation of State Employees</v>
          </cell>
          <cell r="K4750" t="str">
            <v>56N1 - per DOP website</v>
          </cell>
          <cell r="L4750">
            <v>41456</v>
          </cell>
          <cell r="M4750">
            <v>19168</v>
          </cell>
          <cell r="N4750" t="b">
            <v>1</v>
          </cell>
          <cell r="O4750">
            <v>5352</v>
          </cell>
        </row>
        <row r="4751">
          <cell r="E4751" t="str">
            <v>56NMONTHLYLCOALITION</v>
          </cell>
          <cell r="F4751" t="str">
            <v>56N</v>
          </cell>
          <cell r="G4751" t="str">
            <v>Monthly</v>
          </cell>
          <cell r="H4751" t="str">
            <v>L</v>
          </cell>
          <cell r="I4751">
            <v>5487</v>
          </cell>
          <cell r="J4751" t="str">
            <v>Coalition</v>
          </cell>
          <cell r="K4751" t="str">
            <v>56N1 - per DOP website</v>
          </cell>
          <cell r="L4751">
            <v>41456</v>
          </cell>
          <cell r="M4751">
            <v>21101</v>
          </cell>
          <cell r="N4751" t="b">
            <v>1</v>
          </cell>
          <cell r="O4751">
            <v>5487</v>
          </cell>
        </row>
        <row r="4752">
          <cell r="E4752" t="str">
            <v>56NMONTHLYLNON-REPRESENTED STATE EMPLOYEES</v>
          </cell>
          <cell r="F4752" t="str">
            <v>56N</v>
          </cell>
          <cell r="G4752" t="str">
            <v>Monthly</v>
          </cell>
          <cell r="H4752" t="str">
            <v>L</v>
          </cell>
          <cell r="I4752">
            <v>5487</v>
          </cell>
          <cell r="J4752" t="str">
            <v>Non-Represented State Employees</v>
          </cell>
          <cell r="K4752" t="str">
            <v>56N - per DOP website</v>
          </cell>
          <cell r="L4752">
            <v>41456</v>
          </cell>
          <cell r="M4752">
            <v>15305</v>
          </cell>
          <cell r="N4752" t="b">
            <v>1</v>
          </cell>
          <cell r="O4752">
            <v>5487</v>
          </cell>
        </row>
        <row r="4753">
          <cell r="E4753" t="str">
            <v>56NMONTHLYLSERVICE EMPLOYEES INTERNATIONAL UNION DISTRICT 1199 NW</v>
          </cell>
          <cell r="F4753" t="str">
            <v>56N</v>
          </cell>
          <cell r="G4753" t="str">
            <v>Monthly</v>
          </cell>
          <cell r="H4753" t="str">
            <v>L</v>
          </cell>
          <cell r="I4753">
            <v>5487</v>
          </cell>
          <cell r="J4753" t="str">
            <v>Service Employees International Union District 1199 NW</v>
          </cell>
          <cell r="K4753" t="str">
            <v>56N1 - per DOP website</v>
          </cell>
          <cell r="L4753">
            <v>41456</v>
          </cell>
          <cell r="M4753">
            <v>17237</v>
          </cell>
          <cell r="N4753" t="b">
            <v>1</v>
          </cell>
          <cell r="O4753">
            <v>5487</v>
          </cell>
        </row>
        <row r="4754">
          <cell r="E4754" t="str">
            <v>56NMONTHLYLTEAMSTERS LOCAL UNION NUMBER 117</v>
          </cell>
          <cell r="F4754" t="str">
            <v>56N</v>
          </cell>
          <cell r="G4754" t="str">
            <v>Monthly</v>
          </cell>
          <cell r="H4754" t="str">
            <v>L</v>
          </cell>
          <cell r="I4754">
            <v>5557</v>
          </cell>
          <cell r="J4754" t="str">
            <v>Teamsters Local Union Number 117</v>
          </cell>
          <cell r="K4754" t="str">
            <v>56N2 - per DOP website</v>
          </cell>
          <cell r="L4754">
            <v>41456</v>
          </cell>
          <cell r="M4754">
            <v>23033</v>
          </cell>
          <cell r="N4754" t="b">
            <v>1</v>
          </cell>
          <cell r="O4754">
            <v>5557</v>
          </cell>
        </row>
        <row r="4755">
          <cell r="E4755" t="str">
            <v>56NMONTHLYLWASHINGTON FEDERATION OF STATE EMPLOYEES</v>
          </cell>
          <cell r="F4755" t="str">
            <v>56N</v>
          </cell>
          <cell r="G4755" t="str">
            <v>Monthly</v>
          </cell>
          <cell r="H4755" t="str">
            <v>L</v>
          </cell>
          <cell r="I4755">
            <v>5487</v>
          </cell>
          <cell r="J4755" t="str">
            <v>Washington Federation of State Employees</v>
          </cell>
          <cell r="K4755" t="str">
            <v>56N1 - per DOP website</v>
          </cell>
          <cell r="L4755">
            <v>41456</v>
          </cell>
          <cell r="M4755">
            <v>19169</v>
          </cell>
          <cell r="N4755" t="b">
            <v>1</v>
          </cell>
          <cell r="O4755">
            <v>5487</v>
          </cell>
        </row>
        <row r="4756">
          <cell r="E4756" t="str">
            <v>56NMONTHLYMCOALITION</v>
          </cell>
          <cell r="F4756" t="str">
            <v>56N</v>
          </cell>
          <cell r="G4756" t="str">
            <v>Monthly</v>
          </cell>
          <cell r="H4756" t="str">
            <v>M</v>
          </cell>
          <cell r="I4756">
            <v>5625</v>
          </cell>
          <cell r="J4756" t="str">
            <v>Coalition</v>
          </cell>
          <cell r="K4756" t="str">
            <v>56N1 - per DOP website</v>
          </cell>
          <cell r="L4756">
            <v>41456</v>
          </cell>
          <cell r="M4756">
            <v>21102</v>
          </cell>
          <cell r="N4756" t="b">
            <v>1</v>
          </cell>
          <cell r="O4756">
            <v>5625</v>
          </cell>
        </row>
        <row r="4757">
          <cell r="E4757" t="str">
            <v>56NMONTHLYMNON-REPRESENTED STATE EMPLOYEES</v>
          </cell>
          <cell r="F4757" t="str">
            <v>56N</v>
          </cell>
          <cell r="G4757" t="str">
            <v>Monthly</v>
          </cell>
          <cell r="H4757" t="str">
            <v>M</v>
          </cell>
          <cell r="I4757">
            <v>5625</v>
          </cell>
          <cell r="J4757" t="str">
            <v>Non-Represented State Employees</v>
          </cell>
          <cell r="K4757" t="str">
            <v>56N - per DOP website</v>
          </cell>
          <cell r="L4757">
            <v>41456</v>
          </cell>
          <cell r="M4757">
            <v>15306</v>
          </cell>
          <cell r="N4757" t="b">
            <v>1</v>
          </cell>
          <cell r="O4757">
            <v>5625</v>
          </cell>
        </row>
        <row r="4758">
          <cell r="E4758" t="str">
            <v>56NMONTHLYMSERVICE EMPLOYEES INTERNATIONAL UNION DISTRICT 1199 NW</v>
          </cell>
          <cell r="F4758" t="str">
            <v>56N</v>
          </cell>
          <cell r="G4758" t="str">
            <v>Monthly</v>
          </cell>
          <cell r="H4758" t="str">
            <v>M</v>
          </cell>
          <cell r="I4758">
            <v>5625</v>
          </cell>
          <cell r="J4758" t="str">
            <v>Service Employees International Union District 1199 NW</v>
          </cell>
          <cell r="K4758" t="str">
            <v>56N1 - per DOP website</v>
          </cell>
          <cell r="L4758">
            <v>41456</v>
          </cell>
          <cell r="M4758">
            <v>17238</v>
          </cell>
          <cell r="N4758" t="b">
            <v>1</v>
          </cell>
          <cell r="O4758">
            <v>5625</v>
          </cell>
        </row>
        <row r="4759">
          <cell r="E4759" t="str">
            <v>56NMONTHLYMTEAMSTERS LOCAL UNION NUMBER 117</v>
          </cell>
          <cell r="F4759" t="str">
            <v>56N</v>
          </cell>
          <cell r="G4759" t="str">
            <v>Monthly</v>
          </cell>
          <cell r="H4759" t="str">
            <v>M</v>
          </cell>
          <cell r="I4759">
            <v>5698</v>
          </cell>
          <cell r="J4759" t="str">
            <v>Teamsters Local Union Number 117</v>
          </cell>
          <cell r="K4759" t="str">
            <v>56N2 - per DOP website</v>
          </cell>
          <cell r="L4759">
            <v>41456</v>
          </cell>
          <cell r="M4759">
            <v>23034</v>
          </cell>
          <cell r="N4759" t="b">
            <v>1</v>
          </cell>
          <cell r="O4759">
            <v>5698</v>
          </cell>
        </row>
        <row r="4760">
          <cell r="E4760" t="str">
            <v>56NMONTHLYMWASHINGTON FEDERATION OF STATE EMPLOYEES</v>
          </cell>
          <cell r="F4760" t="str">
            <v>56N</v>
          </cell>
          <cell r="G4760" t="str">
            <v>Monthly</v>
          </cell>
          <cell r="H4760" t="str">
            <v>M</v>
          </cell>
          <cell r="I4760">
            <v>5625</v>
          </cell>
          <cell r="J4760" t="str">
            <v>Washington Federation of State Employees</v>
          </cell>
          <cell r="K4760" t="str">
            <v>56N1 - per DOP website</v>
          </cell>
          <cell r="L4760">
            <v>41456</v>
          </cell>
          <cell r="M4760">
            <v>19170</v>
          </cell>
          <cell r="N4760" t="b">
            <v>1</v>
          </cell>
          <cell r="O4760">
            <v>5625</v>
          </cell>
        </row>
        <row r="4761">
          <cell r="E4761" t="str">
            <v>56NMONTHLYNCOALITION</v>
          </cell>
          <cell r="F4761" t="str">
            <v>56N</v>
          </cell>
          <cell r="G4761" t="str">
            <v>Monthly</v>
          </cell>
          <cell r="H4761" t="str">
            <v>N</v>
          </cell>
          <cell r="I4761">
            <v>5763</v>
          </cell>
          <cell r="J4761" t="str">
            <v>Coalition</v>
          </cell>
          <cell r="K4761" t="str">
            <v>56N1 - per DOP website</v>
          </cell>
          <cell r="L4761">
            <v>41456</v>
          </cell>
          <cell r="M4761">
            <v>21103</v>
          </cell>
          <cell r="N4761" t="b">
            <v>1</v>
          </cell>
          <cell r="O4761">
            <v>5763</v>
          </cell>
        </row>
        <row r="4762">
          <cell r="E4762" t="str">
            <v>56NMONTHLYNNON-REPRESENTED STATE EMPLOYEES</v>
          </cell>
          <cell r="F4762" t="str">
            <v>56N</v>
          </cell>
          <cell r="G4762" t="str">
            <v>Monthly</v>
          </cell>
          <cell r="H4762" t="str">
            <v>N</v>
          </cell>
          <cell r="I4762">
            <v>5763</v>
          </cell>
          <cell r="J4762" t="str">
            <v>Non-Represented State Employees</v>
          </cell>
          <cell r="K4762" t="str">
            <v>56N - per DOP website</v>
          </cell>
          <cell r="L4762">
            <v>41456</v>
          </cell>
          <cell r="M4762">
            <v>15307</v>
          </cell>
          <cell r="N4762" t="b">
            <v>1</v>
          </cell>
          <cell r="O4762">
            <v>5763</v>
          </cell>
        </row>
        <row r="4763">
          <cell r="E4763" t="str">
            <v>56NMONTHLYNSERVICE EMPLOYEES INTERNATIONAL UNION DISTRICT 1199 NW</v>
          </cell>
          <cell r="F4763" t="str">
            <v>56N</v>
          </cell>
          <cell r="G4763" t="str">
            <v>Monthly</v>
          </cell>
          <cell r="H4763" t="str">
            <v>N</v>
          </cell>
          <cell r="I4763">
            <v>5763</v>
          </cell>
          <cell r="J4763" t="str">
            <v>Service Employees International Union District 1199 NW</v>
          </cell>
          <cell r="K4763" t="str">
            <v>56N1 - per DOP website</v>
          </cell>
          <cell r="L4763">
            <v>41456</v>
          </cell>
          <cell r="M4763">
            <v>17239</v>
          </cell>
          <cell r="N4763" t="b">
            <v>1</v>
          </cell>
          <cell r="O4763">
            <v>5763</v>
          </cell>
        </row>
        <row r="4764">
          <cell r="E4764" t="str">
            <v>56NMONTHLYNTEAMSTERS LOCAL UNION NUMBER 117</v>
          </cell>
          <cell r="F4764" t="str">
            <v>56N</v>
          </cell>
          <cell r="G4764" t="str">
            <v>Monthly</v>
          </cell>
          <cell r="H4764" t="str">
            <v>N</v>
          </cell>
          <cell r="I4764">
            <v>5836</v>
          </cell>
          <cell r="J4764" t="str">
            <v>Teamsters Local Union Number 117</v>
          </cell>
          <cell r="K4764" t="str">
            <v>56N2 - per DOP website</v>
          </cell>
          <cell r="L4764">
            <v>41456</v>
          </cell>
          <cell r="M4764">
            <v>23035</v>
          </cell>
          <cell r="N4764" t="b">
            <v>1</v>
          </cell>
          <cell r="O4764">
            <v>5836</v>
          </cell>
        </row>
        <row r="4765">
          <cell r="E4765" t="str">
            <v>56NMONTHLYNWASHINGTON FEDERATION OF STATE EMPLOYEES</v>
          </cell>
          <cell r="F4765" t="str">
            <v>56N</v>
          </cell>
          <cell r="G4765" t="str">
            <v>Monthly</v>
          </cell>
          <cell r="H4765" t="str">
            <v>N</v>
          </cell>
          <cell r="I4765">
            <v>5763</v>
          </cell>
          <cell r="J4765" t="str">
            <v>Washington Federation of State Employees</v>
          </cell>
          <cell r="K4765" t="str">
            <v>56N1 - per DOP website</v>
          </cell>
          <cell r="L4765">
            <v>41456</v>
          </cell>
          <cell r="M4765">
            <v>19171</v>
          </cell>
          <cell r="N4765" t="b">
            <v>1</v>
          </cell>
          <cell r="O4765">
            <v>5763</v>
          </cell>
        </row>
        <row r="4766">
          <cell r="E4766" t="str">
            <v>56NMONTHLYOCOALITION</v>
          </cell>
          <cell r="F4766" t="str">
            <v>56N</v>
          </cell>
          <cell r="G4766" t="str">
            <v>Monthly</v>
          </cell>
          <cell r="H4766" t="str">
            <v>O</v>
          </cell>
          <cell r="I4766">
            <v>5911</v>
          </cell>
          <cell r="J4766" t="str">
            <v>Coalition</v>
          </cell>
          <cell r="K4766" t="str">
            <v>56N1 - per DOP website</v>
          </cell>
          <cell r="L4766">
            <v>41456</v>
          </cell>
          <cell r="M4766">
            <v>21104</v>
          </cell>
          <cell r="N4766" t="b">
            <v>1</v>
          </cell>
          <cell r="O4766">
            <v>5911</v>
          </cell>
        </row>
        <row r="4767">
          <cell r="E4767" t="str">
            <v>56NMONTHLYONON-REPRESENTED STATE EMPLOYEES</v>
          </cell>
          <cell r="F4767" t="str">
            <v>56N</v>
          </cell>
          <cell r="G4767" t="str">
            <v>Monthly</v>
          </cell>
          <cell r="H4767" t="str">
            <v>O</v>
          </cell>
          <cell r="I4767">
            <v>5911</v>
          </cell>
          <cell r="J4767" t="str">
            <v>Non-Represented State Employees</v>
          </cell>
          <cell r="K4767" t="str">
            <v>56N - per DOP website</v>
          </cell>
          <cell r="L4767">
            <v>41456</v>
          </cell>
          <cell r="M4767">
            <v>15308</v>
          </cell>
          <cell r="N4767" t="b">
            <v>1</v>
          </cell>
          <cell r="O4767">
            <v>5911</v>
          </cell>
        </row>
        <row r="4768">
          <cell r="E4768" t="str">
            <v>56NMONTHLYOSERVICE EMPLOYEES INTERNATIONAL UNION DISTRICT 1199 NW</v>
          </cell>
          <cell r="F4768" t="str">
            <v>56N</v>
          </cell>
          <cell r="G4768" t="str">
            <v>Monthly</v>
          </cell>
          <cell r="H4768" t="str">
            <v>O</v>
          </cell>
          <cell r="I4768">
            <v>5911</v>
          </cell>
          <cell r="J4768" t="str">
            <v>Service Employees International Union District 1199 NW</v>
          </cell>
          <cell r="K4768" t="str">
            <v>56N1 - per DOP website</v>
          </cell>
          <cell r="L4768">
            <v>41456</v>
          </cell>
          <cell r="M4768">
            <v>17240</v>
          </cell>
          <cell r="N4768" t="b">
            <v>1</v>
          </cell>
          <cell r="O4768">
            <v>5911</v>
          </cell>
        </row>
        <row r="4769">
          <cell r="E4769" t="str">
            <v>56NMONTHLYOTEAMSTERS LOCAL UNION NUMBER 117</v>
          </cell>
          <cell r="F4769" t="str">
            <v>56N</v>
          </cell>
          <cell r="G4769" t="str">
            <v>Monthly</v>
          </cell>
          <cell r="H4769" t="str">
            <v>O</v>
          </cell>
          <cell r="I4769">
            <v>5986</v>
          </cell>
          <cell r="J4769" t="str">
            <v>Teamsters Local Union Number 117</v>
          </cell>
          <cell r="K4769" t="str">
            <v>56N2 - per DOP website</v>
          </cell>
          <cell r="L4769">
            <v>41456</v>
          </cell>
          <cell r="M4769">
            <v>23036</v>
          </cell>
          <cell r="N4769" t="b">
            <v>1</v>
          </cell>
          <cell r="O4769">
            <v>5986</v>
          </cell>
        </row>
        <row r="4770">
          <cell r="E4770" t="str">
            <v>56NMONTHLYOWASHINGTON FEDERATION OF STATE EMPLOYEES</v>
          </cell>
          <cell r="F4770" t="str">
            <v>56N</v>
          </cell>
          <cell r="G4770" t="str">
            <v>Monthly</v>
          </cell>
          <cell r="H4770" t="str">
            <v>O</v>
          </cell>
          <cell r="I4770">
            <v>5911</v>
          </cell>
          <cell r="J4770" t="str">
            <v>Washington Federation of State Employees</v>
          </cell>
          <cell r="K4770" t="str">
            <v>56N1 - per DOP website</v>
          </cell>
          <cell r="L4770">
            <v>41456</v>
          </cell>
          <cell r="M4770">
            <v>19172</v>
          </cell>
          <cell r="N4770" t="b">
            <v>1</v>
          </cell>
          <cell r="O4770">
            <v>5911</v>
          </cell>
        </row>
        <row r="4771">
          <cell r="E4771" t="str">
            <v>56NMONTHLYPCOALITION</v>
          </cell>
          <cell r="F4771" t="str">
            <v>56N</v>
          </cell>
          <cell r="G4771" t="str">
            <v>Monthly</v>
          </cell>
          <cell r="H4771" t="str">
            <v>P</v>
          </cell>
          <cell r="I4771">
            <v>6057</v>
          </cell>
          <cell r="J4771" t="str">
            <v>Coalition</v>
          </cell>
          <cell r="K4771" t="str">
            <v>56N1 - per DOP website</v>
          </cell>
          <cell r="L4771">
            <v>41456</v>
          </cell>
          <cell r="M4771">
            <v>21105</v>
          </cell>
          <cell r="N4771" t="b">
            <v>1</v>
          </cell>
          <cell r="O4771">
            <v>6057</v>
          </cell>
        </row>
        <row r="4772">
          <cell r="E4772" t="str">
            <v>56NMONTHLYPNON-REPRESENTED STATE EMPLOYEES</v>
          </cell>
          <cell r="F4772" t="str">
            <v>56N</v>
          </cell>
          <cell r="G4772" t="str">
            <v>Monthly</v>
          </cell>
          <cell r="H4772" t="str">
            <v>P</v>
          </cell>
          <cell r="I4772">
            <v>6057</v>
          </cell>
          <cell r="J4772" t="str">
            <v>Non-Represented State Employees</v>
          </cell>
          <cell r="K4772" t="str">
            <v>56N - per DOP website</v>
          </cell>
          <cell r="L4772">
            <v>41456</v>
          </cell>
          <cell r="M4772">
            <v>15309</v>
          </cell>
          <cell r="N4772" t="b">
            <v>1</v>
          </cell>
          <cell r="O4772">
            <v>6057</v>
          </cell>
        </row>
        <row r="4773">
          <cell r="E4773" t="str">
            <v>56NMONTHLYPSERVICE EMPLOYEES INTERNATIONAL UNION DISTRICT 1199 NW</v>
          </cell>
          <cell r="F4773" t="str">
            <v>56N</v>
          </cell>
          <cell r="G4773" t="str">
            <v>Monthly</v>
          </cell>
          <cell r="H4773" t="str">
            <v>P</v>
          </cell>
          <cell r="I4773">
            <v>6057</v>
          </cell>
          <cell r="J4773" t="str">
            <v>Service Employees International Union District 1199 NW</v>
          </cell>
          <cell r="K4773" t="str">
            <v>56N1 - per DOP website</v>
          </cell>
          <cell r="L4773">
            <v>41456</v>
          </cell>
          <cell r="M4773">
            <v>17241</v>
          </cell>
          <cell r="N4773" t="b">
            <v>1</v>
          </cell>
          <cell r="O4773">
            <v>6057</v>
          </cell>
        </row>
        <row r="4774">
          <cell r="E4774" t="str">
            <v>56NMONTHLYPTEAMSTERS LOCAL UNION NUMBER 117</v>
          </cell>
          <cell r="F4774" t="str">
            <v>56N</v>
          </cell>
          <cell r="G4774" t="str">
            <v>Monthly</v>
          </cell>
          <cell r="H4774" t="str">
            <v>P</v>
          </cell>
          <cell r="I4774">
            <v>6133</v>
          </cell>
          <cell r="J4774" t="str">
            <v>Teamsters Local Union Number 117</v>
          </cell>
          <cell r="K4774" t="str">
            <v>56N2 - per DOP website</v>
          </cell>
          <cell r="L4774">
            <v>41456</v>
          </cell>
          <cell r="M4774">
            <v>23037</v>
          </cell>
          <cell r="N4774" t="b">
            <v>1</v>
          </cell>
          <cell r="O4774">
            <v>6133</v>
          </cell>
        </row>
        <row r="4775">
          <cell r="E4775" t="str">
            <v>56NMONTHLYPWASHINGTON FEDERATION OF STATE EMPLOYEES</v>
          </cell>
          <cell r="F4775" t="str">
            <v>56N</v>
          </cell>
          <cell r="G4775" t="str">
            <v>Monthly</v>
          </cell>
          <cell r="H4775" t="str">
            <v>P</v>
          </cell>
          <cell r="I4775">
            <v>6057</v>
          </cell>
          <cell r="J4775" t="str">
            <v>Washington Federation of State Employees</v>
          </cell>
          <cell r="K4775" t="str">
            <v>56N1 - per DOP website</v>
          </cell>
          <cell r="L4775">
            <v>41456</v>
          </cell>
          <cell r="M4775">
            <v>19173</v>
          </cell>
          <cell r="N4775" t="b">
            <v>1</v>
          </cell>
          <cell r="O4775">
            <v>6057</v>
          </cell>
        </row>
        <row r="4776">
          <cell r="E4776" t="str">
            <v>56NMONTHLYQCOALITION</v>
          </cell>
          <cell r="F4776" t="str">
            <v>56N</v>
          </cell>
          <cell r="G4776" t="str">
            <v>Monthly</v>
          </cell>
          <cell r="H4776" t="str">
            <v>Q</v>
          </cell>
          <cell r="I4776">
            <v>6208</v>
          </cell>
          <cell r="J4776" t="str">
            <v>Coalition</v>
          </cell>
          <cell r="K4776" t="str">
            <v>56N1 - per DOP website</v>
          </cell>
          <cell r="L4776">
            <v>41456</v>
          </cell>
          <cell r="M4776">
            <v>21106</v>
          </cell>
          <cell r="N4776" t="b">
            <v>1</v>
          </cell>
          <cell r="O4776">
            <v>6208</v>
          </cell>
        </row>
        <row r="4777">
          <cell r="E4777" t="str">
            <v>56NMONTHLYQNON-REPRESENTED STATE EMPLOYEES</v>
          </cell>
          <cell r="F4777" t="str">
            <v>56N</v>
          </cell>
          <cell r="G4777" t="str">
            <v>Monthly</v>
          </cell>
          <cell r="H4777" t="str">
            <v>Q</v>
          </cell>
          <cell r="I4777">
            <v>6208</v>
          </cell>
          <cell r="J4777" t="str">
            <v>Non-Represented State Employees</v>
          </cell>
          <cell r="K4777" t="str">
            <v>56N - per DOP website</v>
          </cell>
          <cell r="L4777">
            <v>41456</v>
          </cell>
          <cell r="M4777">
            <v>15310</v>
          </cell>
          <cell r="N4777" t="b">
            <v>1</v>
          </cell>
          <cell r="O4777">
            <v>6208</v>
          </cell>
        </row>
        <row r="4778">
          <cell r="E4778" t="str">
            <v>56NMONTHLYQSERVICE EMPLOYEES INTERNATIONAL UNION DISTRICT 1199 NW</v>
          </cell>
          <cell r="F4778" t="str">
            <v>56N</v>
          </cell>
          <cell r="G4778" t="str">
            <v>Monthly</v>
          </cell>
          <cell r="H4778" t="str">
            <v>Q</v>
          </cell>
          <cell r="I4778">
            <v>6208</v>
          </cell>
          <cell r="J4778" t="str">
            <v>Service Employees International Union District 1199 NW</v>
          </cell>
          <cell r="K4778" t="str">
            <v>56N1 - per DOP website</v>
          </cell>
          <cell r="L4778">
            <v>41456</v>
          </cell>
          <cell r="M4778">
            <v>17242</v>
          </cell>
          <cell r="N4778" t="b">
            <v>1</v>
          </cell>
          <cell r="O4778">
            <v>6208</v>
          </cell>
        </row>
        <row r="4779">
          <cell r="E4779" t="str">
            <v>56NMONTHLYQTEAMSTERS LOCAL UNION NUMBER 117</v>
          </cell>
          <cell r="F4779" t="str">
            <v>56N</v>
          </cell>
          <cell r="G4779" t="str">
            <v>Monthly</v>
          </cell>
          <cell r="H4779" t="str">
            <v>Q</v>
          </cell>
          <cell r="I4779">
            <v>6286</v>
          </cell>
          <cell r="J4779" t="str">
            <v>Teamsters Local Union Number 117</v>
          </cell>
          <cell r="K4779" t="str">
            <v>56N2 - per DOP website</v>
          </cell>
          <cell r="L4779">
            <v>41456</v>
          </cell>
          <cell r="M4779">
            <v>23038</v>
          </cell>
          <cell r="N4779" t="b">
            <v>1</v>
          </cell>
          <cell r="O4779">
            <v>6286</v>
          </cell>
        </row>
        <row r="4780">
          <cell r="E4780" t="str">
            <v>56NMONTHLYQWASHINGTON FEDERATION OF STATE EMPLOYEES</v>
          </cell>
          <cell r="F4780" t="str">
            <v>56N</v>
          </cell>
          <cell r="G4780" t="str">
            <v>Monthly</v>
          </cell>
          <cell r="H4780" t="str">
            <v>Q</v>
          </cell>
          <cell r="I4780">
            <v>6208</v>
          </cell>
          <cell r="J4780" t="str">
            <v>Washington Federation of State Employees</v>
          </cell>
          <cell r="K4780" t="str">
            <v>56N1 - per DOP website</v>
          </cell>
          <cell r="L4780">
            <v>41456</v>
          </cell>
          <cell r="M4780">
            <v>19174</v>
          </cell>
          <cell r="N4780" t="b">
            <v>1</v>
          </cell>
          <cell r="O4780">
            <v>6208</v>
          </cell>
        </row>
        <row r="4781">
          <cell r="E4781" t="str">
            <v>56NMONTHLYRCOALITION</v>
          </cell>
          <cell r="F4781" t="str">
            <v>56N</v>
          </cell>
          <cell r="G4781" t="str">
            <v>Monthly</v>
          </cell>
          <cell r="H4781" t="str">
            <v>R</v>
          </cell>
          <cell r="I4781">
            <v>6366</v>
          </cell>
          <cell r="J4781" t="str">
            <v>Coalition</v>
          </cell>
          <cell r="K4781" t="str">
            <v>56N1 - per DOP website</v>
          </cell>
          <cell r="L4781">
            <v>41456</v>
          </cell>
          <cell r="M4781">
            <v>21107</v>
          </cell>
          <cell r="N4781" t="b">
            <v>1</v>
          </cell>
          <cell r="O4781">
            <v>6366</v>
          </cell>
        </row>
        <row r="4782">
          <cell r="E4782" t="str">
            <v>56NMONTHLYRNON-REPRESENTED STATE EMPLOYEES</v>
          </cell>
          <cell r="F4782" t="str">
            <v>56N</v>
          </cell>
          <cell r="G4782" t="str">
            <v>Monthly</v>
          </cell>
          <cell r="H4782" t="str">
            <v>R</v>
          </cell>
          <cell r="I4782">
            <v>6366</v>
          </cell>
          <cell r="J4782" t="str">
            <v>Non-Represented State Employees</v>
          </cell>
          <cell r="K4782" t="str">
            <v>56N - per DOP website</v>
          </cell>
          <cell r="L4782">
            <v>41456</v>
          </cell>
          <cell r="M4782">
            <v>15311</v>
          </cell>
          <cell r="N4782" t="b">
            <v>1</v>
          </cell>
          <cell r="O4782">
            <v>6366</v>
          </cell>
        </row>
        <row r="4783">
          <cell r="E4783" t="str">
            <v>56NMONTHLYRSERVICE EMPLOYEES INTERNATIONAL UNION DISTRICT 1199 NW</v>
          </cell>
          <cell r="F4783" t="str">
            <v>56N</v>
          </cell>
          <cell r="G4783" t="str">
            <v>Monthly</v>
          </cell>
          <cell r="H4783" t="str">
            <v>R</v>
          </cell>
          <cell r="I4783">
            <v>6366</v>
          </cell>
          <cell r="J4783" t="str">
            <v>Service Employees International Union District 1199 NW</v>
          </cell>
          <cell r="K4783" t="str">
            <v>56N1 - per DOP website</v>
          </cell>
          <cell r="L4783">
            <v>41456</v>
          </cell>
          <cell r="M4783">
            <v>17243</v>
          </cell>
          <cell r="N4783" t="b">
            <v>1</v>
          </cell>
          <cell r="O4783">
            <v>6366</v>
          </cell>
        </row>
        <row r="4784">
          <cell r="E4784" t="str">
            <v>56NMONTHLYRTEAMSTERS LOCAL UNION NUMBER 117</v>
          </cell>
          <cell r="F4784" t="str">
            <v>56N</v>
          </cell>
          <cell r="G4784" t="str">
            <v>Monthly</v>
          </cell>
          <cell r="H4784" t="str">
            <v>R</v>
          </cell>
          <cell r="I4784">
            <v>6447</v>
          </cell>
          <cell r="J4784" t="str">
            <v>Teamsters Local Union Number 117</v>
          </cell>
          <cell r="K4784" t="str">
            <v>56N2 - per DOP website</v>
          </cell>
          <cell r="L4784">
            <v>41456</v>
          </cell>
          <cell r="M4784">
            <v>23039</v>
          </cell>
          <cell r="N4784" t="b">
            <v>1</v>
          </cell>
          <cell r="O4784">
            <v>6447</v>
          </cell>
        </row>
        <row r="4785">
          <cell r="E4785" t="str">
            <v>56NMONTHLYRWASHINGTON FEDERATION OF STATE EMPLOYEES</v>
          </cell>
          <cell r="F4785" t="str">
            <v>56N</v>
          </cell>
          <cell r="G4785" t="str">
            <v>Monthly</v>
          </cell>
          <cell r="H4785" t="str">
            <v>R</v>
          </cell>
          <cell r="I4785">
            <v>6366</v>
          </cell>
          <cell r="J4785" t="str">
            <v>Washington Federation of State Employees</v>
          </cell>
          <cell r="K4785" t="str">
            <v>56N1 - per DOP website</v>
          </cell>
          <cell r="L4785">
            <v>41456</v>
          </cell>
          <cell r="M4785">
            <v>19175</v>
          </cell>
          <cell r="N4785" t="b">
            <v>1</v>
          </cell>
          <cell r="O4785">
            <v>6366</v>
          </cell>
        </row>
        <row r="4786">
          <cell r="E4786" t="str">
            <v>56NMONTHLYSCOALITION</v>
          </cell>
          <cell r="F4786" t="str">
            <v>56N</v>
          </cell>
          <cell r="G4786" t="str">
            <v>Monthly</v>
          </cell>
          <cell r="H4786" t="str">
            <v>S</v>
          </cell>
          <cell r="I4786">
            <v>6521</v>
          </cell>
          <cell r="J4786" t="str">
            <v>Coalition</v>
          </cell>
          <cell r="K4786" t="str">
            <v>56N1 - per DOP website</v>
          </cell>
          <cell r="L4786">
            <v>41456</v>
          </cell>
          <cell r="M4786">
            <v>21108</v>
          </cell>
          <cell r="N4786" t="b">
            <v>1</v>
          </cell>
          <cell r="O4786">
            <v>6521</v>
          </cell>
        </row>
        <row r="4787">
          <cell r="E4787" t="str">
            <v>56NMONTHLYSNON-REPRESENTED STATE EMPLOYEES</v>
          </cell>
          <cell r="F4787" t="str">
            <v>56N</v>
          </cell>
          <cell r="G4787" t="str">
            <v>Monthly</v>
          </cell>
          <cell r="H4787" t="str">
            <v>S</v>
          </cell>
          <cell r="I4787">
            <v>6521</v>
          </cell>
          <cell r="J4787" t="str">
            <v>Non-Represented State Employees</v>
          </cell>
          <cell r="K4787" t="str">
            <v>56N - per DOP website</v>
          </cell>
          <cell r="L4787">
            <v>41456</v>
          </cell>
          <cell r="M4787">
            <v>15312</v>
          </cell>
          <cell r="N4787" t="b">
            <v>1</v>
          </cell>
          <cell r="O4787">
            <v>6521</v>
          </cell>
        </row>
        <row r="4788">
          <cell r="E4788" t="str">
            <v>56NMONTHLYSSERVICE EMPLOYEES INTERNATIONAL UNION DISTRICT 1199 NW</v>
          </cell>
          <cell r="F4788" t="str">
            <v>56N</v>
          </cell>
          <cell r="G4788" t="str">
            <v>Monthly</v>
          </cell>
          <cell r="H4788" t="str">
            <v>S</v>
          </cell>
          <cell r="I4788">
            <v>6521</v>
          </cell>
          <cell r="J4788" t="str">
            <v>Service Employees International Union District 1199 NW</v>
          </cell>
          <cell r="K4788" t="str">
            <v>56N1 - per DOP website</v>
          </cell>
          <cell r="L4788">
            <v>41456</v>
          </cell>
          <cell r="M4788">
            <v>17244</v>
          </cell>
          <cell r="N4788" t="b">
            <v>1</v>
          </cell>
          <cell r="O4788">
            <v>6521</v>
          </cell>
        </row>
        <row r="4789">
          <cell r="E4789" t="str">
            <v>56NMONTHLYSTEAMSTERS LOCAL UNION NUMBER 117</v>
          </cell>
          <cell r="F4789" t="str">
            <v>56N</v>
          </cell>
          <cell r="G4789" t="str">
            <v>Monthly</v>
          </cell>
          <cell r="H4789" t="str">
            <v>S</v>
          </cell>
          <cell r="I4789">
            <v>6605</v>
          </cell>
          <cell r="J4789" t="str">
            <v>Teamsters Local Union Number 117</v>
          </cell>
          <cell r="K4789" t="str">
            <v>56N2 - per DOP website</v>
          </cell>
          <cell r="L4789">
            <v>41456</v>
          </cell>
          <cell r="M4789">
            <v>23040</v>
          </cell>
          <cell r="N4789" t="b">
            <v>1</v>
          </cell>
          <cell r="O4789">
            <v>6605</v>
          </cell>
        </row>
        <row r="4790">
          <cell r="E4790" t="str">
            <v>56NMONTHLYSWASHINGTON FEDERATION OF STATE EMPLOYEES</v>
          </cell>
          <cell r="F4790" t="str">
            <v>56N</v>
          </cell>
          <cell r="G4790" t="str">
            <v>Monthly</v>
          </cell>
          <cell r="H4790" t="str">
            <v>S</v>
          </cell>
          <cell r="I4790">
            <v>6521</v>
          </cell>
          <cell r="J4790" t="str">
            <v>Washington Federation of State Employees</v>
          </cell>
          <cell r="K4790" t="str">
            <v>56N1 - per DOP website</v>
          </cell>
          <cell r="L4790">
            <v>41456</v>
          </cell>
          <cell r="M4790">
            <v>19176</v>
          </cell>
          <cell r="N4790" t="b">
            <v>1</v>
          </cell>
          <cell r="O4790">
            <v>6521</v>
          </cell>
        </row>
        <row r="4791">
          <cell r="E4791" t="str">
            <v>56NMONTHLYTCOALITION</v>
          </cell>
          <cell r="F4791" t="str">
            <v>56N</v>
          </cell>
          <cell r="G4791" t="str">
            <v>Monthly</v>
          </cell>
          <cell r="H4791" t="str">
            <v>T</v>
          </cell>
          <cell r="I4791">
            <v>6684</v>
          </cell>
          <cell r="J4791" t="str">
            <v>Coalition</v>
          </cell>
          <cell r="K4791" t="str">
            <v>56N1 - per DOP website</v>
          </cell>
          <cell r="L4791">
            <v>41456</v>
          </cell>
          <cell r="M4791">
            <v>21109</v>
          </cell>
          <cell r="N4791" t="b">
            <v>1</v>
          </cell>
          <cell r="O4791">
            <v>6684</v>
          </cell>
        </row>
        <row r="4792">
          <cell r="E4792" t="str">
            <v>56NMONTHLYTNON-REPRESENTED STATE EMPLOYEES</v>
          </cell>
          <cell r="F4792" t="str">
            <v>56N</v>
          </cell>
          <cell r="G4792" t="str">
            <v>Monthly</v>
          </cell>
          <cell r="H4792" t="str">
            <v>T</v>
          </cell>
          <cell r="I4792">
            <v>6684</v>
          </cell>
          <cell r="J4792" t="str">
            <v>Non-Represented State Employees</v>
          </cell>
          <cell r="K4792" t="str">
            <v>56N - per DOP website</v>
          </cell>
          <cell r="L4792">
            <v>41456</v>
          </cell>
          <cell r="M4792">
            <v>15313</v>
          </cell>
          <cell r="N4792" t="b">
            <v>1</v>
          </cell>
          <cell r="O4792">
            <v>6684</v>
          </cell>
        </row>
        <row r="4793">
          <cell r="E4793" t="str">
            <v>56NMONTHLYTSERVICE EMPLOYEES INTERNATIONAL UNION DISTRICT 1199 NW</v>
          </cell>
          <cell r="F4793" t="str">
            <v>56N</v>
          </cell>
          <cell r="G4793" t="str">
            <v>Monthly</v>
          </cell>
          <cell r="H4793" t="str">
            <v>T</v>
          </cell>
          <cell r="I4793">
            <v>6684</v>
          </cell>
          <cell r="J4793" t="str">
            <v>Service Employees International Union District 1199 NW</v>
          </cell>
          <cell r="K4793" t="str">
            <v>56N1 - per DOP website</v>
          </cell>
          <cell r="L4793">
            <v>41456</v>
          </cell>
          <cell r="M4793">
            <v>17245</v>
          </cell>
          <cell r="N4793" t="b">
            <v>1</v>
          </cell>
          <cell r="O4793">
            <v>6684</v>
          </cell>
        </row>
        <row r="4794">
          <cell r="E4794" t="str">
            <v>56NMONTHLYTTEAMSTERS LOCAL UNION NUMBER 117</v>
          </cell>
          <cell r="F4794" t="str">
            <v>56N</v>
          </cell>
          <cell r="G4794" t="str">
            <v>Monthly</v>
          </cell>
          <cell r="H4794" t="str">
            <v>T</v>
          </cell>
          <cell r="I4794">
            <v>6770</v>
          </cell>
          <cell r="J4794" t="str">
            <v>Teamsters Local Union Number 117</v>
          </cell>
          <cell r="K4794" t="str">
            <v>56N2 - per DOP website</v>
          </cell>
          <cell r="L4794">
            <v>41456</v>
          </cell>
          <cell r="M4794">
            <v>23041</v>
          </cell>
          <cell r="N4794" t="b">
            <v>1</v>
          </cell>
          <cell r="O4794">
            <v>6770</v>
          </cell>
        </row>
        <row r="4795">
          <cell r="E4795" t="str">
            <v>56NMONTHLYTWASHINGTON FEDERATION OF STATE EMPLOYEES</v>
          </cell>
          <cell r="F4795" t="str">
            <v>56N</v>
          </cell>
          <cell r="G4795" t="str">
            <v>Monthly</v>
          </cell>
          <cell r="H4795" t="str">
            <v>T</v>
          </cell>
          <cell r="I4795">
            <v>6684</v>
          </cell>
          <cell r="J4795" t="str">
            <v>Washington Federation of State Employees</v>
          </cell>
          <cell r="K4795" t="str">
            <v>56N1 - per DOP website</v>
          </cell>
          <cell r="L4795">
            <v>41456</v>
          </cell>
          <cell r="M4795">
            <v>19177</v>
          </cell>
          <cell r="N4795" t="b">
            <v>1</v>
          </cell>
          <cell r="O4795">
            <v>6684</v>
          </cell>
        </row>
        <row r="4796">
          <cell r="E4796" t="str">
            <v>56NMONTHLYUCOALITION</v>
          </cell>
          <cell r="F4796" t="str">
            <v>56N</v>
          </cell>
          <cell r="G4796" t="str">
            <v>Monthly</v>
          </cell>
          <cell r="H4796" t="str">
            <v>U</v>
          </cell>
          <cell r="I4796">
            <v>6850</v>
          </cell>
          <cell r="J4796" t="str">
            <v>Coalition</v>
          </cell>
          <cell r="K4796" t="str">
            <v>56N1 - per DOP website</v>
          </cell>
          <cell r="L4796">
            <v>41456</v>
          </cell>
          <cell r="M4796">
            <v>21110</v>
          </cell>
          <cell r="N4796" t="b">
            <v>1</v>
          </cell>
          <cell r="O4796">
            <v>6850</v>
          </cell>
        </row>
        <row r="4797">
          <cell r="E4797" t="str">
            <v>56NMONTHLYUNON-REPRESENTED STATE EMPLOYEES</v>
          </cell>
          <cell r="F4797" t="str">
            <v>56N</v>
          </cell>
          <cell r="G4797" t="str">
            <v>Monthly</v>
          </cell>
          <cell r="H4797" t="str">
            <v>U</v>
          </cell>
          <cell r="I4797">
            <v>6850</v>
          </cell>
          <cell r="J4797" t="str">
            <v>Non-Represented State Employees</v>
          </cell>
          <cell r="K4797" t="str">
            <v>56N - per DOP website</v>
          </cell>
          <cell r="L4797">
            <v>41456</v>
          </cell>
          <cell r="M4797">
            <v>15314</v>
          </cell>
          <cell r="N4797" t="b">
            <v>1</v>
          </cell>
          <cell r="O4797">
            <v>6850</v>
          </cell>
        </row>
        <row r="4798">
          <cell r="E4798" t="str">
            <v>56NMONTHLYUSERVICE EMPLOYEES INTERNATIONAL UNION DISTRICT 1199 NW</v>
          </cell>
          <cell r="F4798" t="str">
            <v>56N</v>
          </cell>
          <cell r="G4798" t="str">
            <v>Monthly</v>
          </cell>
          <cell r="H4798" t="str">
            <v>U</v>
          </cell>
          <cell r="I4798">
            <v>6850</v>
          </cell>
          <cell r="J4798" t="str">
            <v>Service Employees International Union District 1199 NW</v>
          </cell>
          <cell r="K4798" t="str">
            <v>56N1 - per DOP website</v>
          </cell>
          <cell r="L4798">
            <v>41456</v>
          </cell>
          <cell r="M4798">
            <v>17246</v>
          </cell>
          <cell r="N4798" t="b">
            <v>1</v>
          </cell>
          <cell r="O4798">
            <v>6850</v>
          </cell>
        </row>
        <row r="4799">
          <cell r="E4799" t="str">
            <v>56NMONTHLYUTEAMSTERS LOCAL UNION NUMBER 117</v>
          </cell>
          <cell r="F4799" t="str">
            <v>56N</v>
          </cell>
          <cell r="G4799" t="str">
            <v>Monthly</v>
          </cell>
          <cell r="H4799" t="str">
            <v>U</v>
          </cell>
          <cell r="I4799">
            <v>6939</v>
          </cell>
          <cell r="J4799" t="str">
            <v>Teamsters Local Union Number 117</v>
          </cell>
          <cell r="K4799" t="str">
            <v>56N2 - per DOP website</v>
          </cell>
          <cell r="L4799">
            <v>41456</v>
          </cell>
          <cell r="M4799">
            <v>23042</v>
          </cell>
          <cell r="N4799" t="b">
            <v>1</v>
          </cell>
          <cell r="O4799">
            <v>6939</v>
          </cell>
        </row>
        <row r="4800">
          <cell r="E4800" t="str">
            <v>56NMONTHLYUWASHINGTON FEDERATION OF STATE EMPLOYEES</v>
          </cell>
          <cell r="F4800" t="str">
            <v>56N</v>
          </cell>
          <cell r="G4800" t="str">
            <v>Monthly</v>
          </cell>
          <cell r="H4800" t="str">
            <v>U</v>
          </cell>
          <cell r="I4800">
            <v>6850</v>
          </cell>
          <cell r="J4800" t="str">
            <v>Washington Federation of State Employees</v>
          </cell>
          <cell r="K4800" t="str">
            <v>56N1 - per DOP website</v>
          </cell>
          <cell r="L4800">
            <v>41456</v>
          </cell>
          <cell r="M4800">
            <v>19178</v>
          </cell>
          <cell r="N4800" t="b">
            <v>1</v>
          </cell>
          <cell r="O4800">
            <v>6850</v>
          </cell>
        </row>
        <row r="4801">
          <cell r="E4801" t="str">
            <v>57EMONTHLYECOALITION</v>
          </cell>
          <cell r="F4801" t="str">
            <v>57E</v>
          </cell>
          <cell r="G4801" t="str">
            <v>Monthly</v>
          </cell>
          <cell r="H4801" t="str">
            <v>E</v>
          </cell>
          <cell r="I4801">
            <v>4429</v>
          </cell>
          <cell r="J4801" t="str">
            <v>Coalition</v>
          </cell>
          <cell r="K4801" t="str">
            <v>per DOP website</v>
          </cell>
          <cell r="L4801">
            <v>41456</v>
          </cell>
          <cell r="M4801">
            <v>14512</v>
          </cell>
          <cell r="N4801" t="b">
            <v>1</v>
          </cell>
          <cell r="O4801">
            <v>4429</v>
          </cell>
        </row>
        <row r="4802">
          <cell r="E4802" t="str">
            <v>57EMONTHLYENON-REPRESENTED STATE EMPLOYEES</v>
          </cell>
          <cell r="F4802" t="str">
            <v>57E</v>
          </cell>
          <cell r="G4802" t="str">
            <v>Monthly</v>
          </cell>
          <cell r="H4802" t="str">
            <v>E</v>
          </cell>
          <cell r="I4802">
            <v>4429</v>
          </cell>
          <cell r="J4802" t="str">
            <v>Non-Represented State Employees</v>
          </cell>
          <cell r="K4802" t="str">
            <v>per DOP website</v>
          </cell>
          <cell r="L4802">
            <v>41456</v>
          </cell>
          <cell r="M4802">
            <v>14513</v>
          </cell>
          <cell r="N4802" t="b">
            <v>1</v>
          </cell>
          <cell r="O4802">
            <v>4429</v>
          </cell>
        </row>
        <row r="4803">
          <cell r="E4803" t="str">
            <v>57EMONTHLYEWASHINGTON FEDERATION OF STATE EMPLOYEES</v>
          </cell>
          <cell r="F4803" t="str">
            <v>57E</v>
          </cell>
          <cell r="G4803" t="str">
            <v>Monthly</v>
          </cell>
          <cell r="H4803" t="str">
            <v>E</v>
          </cell>
          <cell r="I4803">
            <v>4429</v>
          </cell>
          <cell r="J4803" t="str">
            <v>Washington Federation of State Employees</v>
          </cell>
          <cell r="K4803" t="str">
            <v>per DOP website</v>
          </cell>
          <cell r="L4803">
            <v>41456</v>
          </cell>
          <cell r="M4803">
            <v>14514</v>
          </cell>
          <cell r="N4803" t="b">
            <v>1</v>
          </cell>
          <cell r="O4803">
            <v>4429</v>
          </cell>
        </row>
        <row r="4804">
          <cell r="E4804" t="str">
            <v>57EMONTHLYFCOALITION</v>
          </cell>
          <cell r="F4804" t="str">
            <v>57E</v>
          </cell>
          <cell r="G4804" t="str">
            <v>Monthly</v>
          </cell>
          <cell r="H4804" t="str">
            <v>F</v>
          </cell>
          <cell r="I4804">
            <v>4542</v>
          </cell>
          <cell r="J4804" t="str">
            <v>Coalition</v>
          </cell>
          <cell r="K4804" t="str">
            <v>per DOP website</v>
          </cell>
          <cell r="L4804">
            <v>41456</v>
          </cell>
          <cell r="M4804">
            <v>14515</v>
          </cell>
          <cell r="N4804" t="b">
            <v>1</v>
          </cell>
          <cell r="O4804">
            <v>4542</v>
          </cell>
        </row>
        <row r="4805">
          <cell r="E4805" t="str">
            <v>57EMONTHLYFNON-REPRESENTED STATE EMPLOYEES</v>
          </cell>
          <cell r="F4805" t="str">
            <v>57E</v>
          </cell>
          <cell r="G4805" t="str">
            <v>Monthly</v>
          </cell>
          <cell r="H4805" t="str">
            <v>F</v>
          </cell>
          <cell r="I4805">
            <v>4542</v>
          </cell>
          <cell r="J4805" t="str">
            <v>Non-Represented State Employees</v>
          </cell>
          <cell r="K4805" t="str">
            <v>per DOP website</v>
          </cell>
          <cell r="L4805">
            <v>41456</v>
          </cell>
          <cell r="M4805">
            <v>14516</v>
          </cell>
          <cell r="N4805" t="b">
            <v>1</v>
          </cell>
          <cell r="O4805">
            <v>4542</v>
          </cell>
        </row>
        <row r="4806">
          <cell r="E4806" t="str">
            <v>57EMONTHLYFWASHINGTON FEDERATION OF STATE EMPLOYEES</v>
          </cell>
          <cell r="F4806" t="str">
            <v>57E</v>
          </cell>
          <cell r="G4806" t="str">
            <v>Monthly</v>
          </cell>
          <cell r="H4806" t="str">
            <v>F</v>
          </cell>
          <cell r="I4806">
            <v>4542</v>
          </cell>
          <cell r="J4806" t="str">
            <v>Washington Federation of State Employees</v>
          </cell>
          <cell r="K4806" t="str">
            <v>per DOP website</v>
          </cell>
          <cell r="L4806">
            <v>41456</v>
          </cell>
          <cell r="M4806">
            <v>14517</v>
          </cell>
          <cell r="N4806" t="b">
            <v>1</v>
          </cell>
          <cell r="O4806">
            <v>4542</v>
          </cell>
        </row>
        <row r="4807">
          <cell r="E4807" t="str">
            <v>57EMONTHLYGCOALITION</v>
          </cell>
          <cell r="F4807" t="str">
            <v>57E</v>
          </cell>
          <cell r="G4807" t="str">
            <v>Monthly</v>
          </cell>
          <cell r="H4807" t="str">
            <v>G</v>
          </cell>
          <cell r="I4807">
            <v>4653</v>
          </cell>
          <cell r="J4807" t="str">
            <v>Coalition</v>
          </cell>
          <cell r="K4807" t="str">
            <v>per DOP website</v>
          </cell>
          <cell r="L4807">
            <v>41456</v>
          </cell>
          <cell r="M4807">
            <v>14518</v>
          </cell>
          <cell r="N4807" t="b">
            <v>1</v>
          </cell>
          <cell r="O4807">
            <v>4653</v>
          </cell>
        </row>
        <row r="4808">
          <cell r="E4808" t="str">
            <v>57EMONTHLYGNON-REPRESENTED STATE EMPLOYEES</v>
          </cell>
          <cell r="F4808" t="str">
            <v>57E</v>
          </cell>
          <cell r="G4808" t="str">
            <v>Monthly</v>
          </cell>
          <cell r="H4808" t="str">
            <v>G</v>
          </cell>
          <cell r="I4808">
            <v>4653</v>
          </cell>
          <cell r="J4808" t="str">
            <v>Non-Represented State Employees</v>
          </cell>
          <cell r="K4808" t="str">
            <v>per DOP website</v>
          </cell>
          <cell r="L4808">
            <v>41456</v>
          </cell>
          <cell r="M4808">
            <v>14519</v>
          </cell>
          <cell r="N4808" t="b">
            <v>1</v>
          </cell>
          <cell r="O4808">
            <v>4653</v>
          </cell>
        </row>
        <row r="4809">
          <cell r="E4809" t="str">
            <v>57EMONTHLYGWASHINGTON FEDERATION OF STATE EMPLOYEES</v>
          </cell>
          <cell r="F4809" t="str">
            <v>57E</v>
          </cell>
          <cell r="G4809" t="str">
            <v>Monthly</v>
          </cell>
          <cell r="H4809" t="str">
            <v>G</v>
          </cell>
          <cell r="I4809">
            <v>4653</v>
          </cell>
          <cell r="J4809" t="str">
            <v>Washington Federation of State Employees</v>
          </cell>
          <cell r="K4809" t="str">
            <v>per DOP website</v>
          </cell>
          <cell r="L4809">
            <v>41456</v>
          </cell>
          <cell r="M4809">
            <v>14520</v>
          </cell>
          <cell r="N4809" t="b">
            <v>1</v>
          </cell>
          <cell r="O4809">
            <v>4653</v>
          </cell>
        </row>
        <row r="4810">
          <cell r="E4810" t="str">
            <v>57EMONTHLYHCOALITION</v>
          </cell>
          <cell r="F4810" t="str">
            <v>57E</v>
          </cell>
          <cell r="G4810" t="str">
            <v>Monthly</v>
          </cell>
          <cell r="H4810" t="str">
            <v>H</v>
          </cell>
          <cell r="I4810">
            <v>4770</v>
          </cell>
          <cell r="J4810" t="str">
            <v>Coalition</v>
          </cell>
          <cell r="K4810" t="str">
            <v>per DOP website</v>
          </cell>
          <cell r="L4810">
            <v>41456</v>
          </cell>
          <cell r="M4810">
            <v>14521</v>
          </cell>
          <cell r="N4810" t="b">
            <v>1</v>
          </cell>
          <cell r="O4810">
            <v>4770</v>
          </cell>
        </row>
        <row r="4811">
          <cell r="E4811" t="str">
            <v>57EMONTHLYHNON-REPRESENTED STATE EMPLOYEES</v>
          </cell>
          <cell r="F4811" t="str">
            <v>57E</v>
          </cell>
          <cell r="G4811" t="str">
            <v>Monthly</v>
          </cell>
          <cell r="H4811" t="str">
            <v>H</v>
          </cell>
          <cell r="I4811">
            <v>4770</v>
          </cell>
          <cell r="J4811" t="str">
            <v>Non-Represented State Employees</v>
          </cell>
          <cell r="K4811" t="str">
            <v>per DOP website</v>
          </cell>
          <cell r="L4811">
            <v>41456</v>
          </cell>
          <cell r="M4811">
            <v>14522</v>
          </cell>
          <cell r="N4811" t="b">
            <v>1</v>
          </cell>
          <cell r="O4811">
            <v>4770</v>
          </cell>
        </row>
        <row r="4812">
          <cell r="E4812" t="str">
            <v>57EMONTHLYHWASHINGTON FEDERATION OF STATE EMPLOYEES</v>
          </cell>
          <cell r="F4812" t="str">
            <v>57E</v>
          </cell>
          <cell r="G4812" t="str">
            <v>Monthly</v>
          </cell>
          <cell r="H4812" t="str">
            <v>H</v>
          </cell>
          <cell r="I4812">
            <v>4770</v>
          </cell>
          <cell r="J4812" t="str">
            <v>Washington Federation of State Employees</v>
          </cell>
          <cell r="K4812" t="str">
            <v>per DOP website</v>
          </cell>
          <cell r="L4812">
            <v>41456</v>
          </cell>
          <cell r="M4812">
            <v>14523</v>
          </cell>
          <cell r="N4812" t="b">
            <v>1</v>
          </cell>
          <cell r="O4812">
            <v>4770</v>
          </cell>
        </row>
        <row r="4813">
          <cell r="E4813" t="str">
            <v>57EMONTHLYICOALITION</v>
          </cell>
          <cell r="F4813" t="str">
            <v>57E</v>
          </cell>
          <cell r="G4813" t="str">
            <v>Monthly</v>
          </cell>
          <cell r="H4813" t="str">
            <v>I</v>
          </cell>
          <cell r="I4813">
            <v>4888</v>
          </cell>
          <cell r="J4813" t="str">
            <v>Coalition</v>
          </cell>
          <cell r="K4813" t="str">
            <v>per DOP website</v>
          </cell>
          <cell r="L4813">
            <v>41456</v>
          </cell>
          <cell r="M4813">
            <v>14524</v>
          </cell>
          <cell r="N4813" t="b">
            <v>1</v>
          </cell>
          <cell r="O4813">
            <v>4888</v>
          </cell>
        </row>
        <row r="4814">
          <cell r="E4814" t="str">
            <v>57EMONTHLYINON-REPRESENTED STATE EMPLOYEES</v>
          </cell>
          <cell r="F4814" t="str">
            <v>57E</v>
          </cell>
          <cell r="G4814" t="str">
            <v>Monthly</v>
          </cell>
          <cell r="H4814" t="str">
            <v>I</v>
          </cell>
          <cell r="I4814">
            <v>4888</v>
          </cell>
          <cell r="J4814" t="str">
            <v>Non-Represented State Employees</v>
          </cell>
          <cell r="K4814" t="str">
            <v>per DOP website</v>
          </cell>
          <cell r="L4814">
            <v>41456</v>
          </cell>
          <cell r="M4814">
            <v>14525</v>
          </cell>
          <cell r="N4814" t="b">
            <v>1</v>
          </cell>
          <cell r="O4814">
            <v>4888</v>
          </cell>
        </row>
        <row r="4815">
          <cell r="E4815" t="str">
            <v>57EMONTHLYIWASHINGTON FEDERATION OF STATE EMPLOYEES</v>
          </cell>
          <cell r="F4815" t="str">
            <v>57E</v>
          </cell>
          <cell r="G4815" t="str">
            <v>Monthly</v>
          </cell>
          <cell r="H4815" t="str">
            <v>I</v>
          </cell>
          <cell r="I4815">
            <v>4888</v>
          </cell>
          <cell r="J4815" t="str">
            <v>Washington Federation of State Employees</v>
          </cell>
          <cell r="K4815" t="str">
            <v>per DOP website</v>
          </cell>
          <cell r="L4815">
            <v>41456</v>
          </cell>
          <cell r="M4815">
            <v>14526</v>
          </cell>
          <cell r="N4815" t="b">
            <v>1</v>
          </cell>
          <cell r="O4815">
            <v>4888</v>
          </cell>
        </row>
        <row r="4816">
          <cell r="E4816" t="str">
            <v>57EMONTHLYJCOALITION</v>
          </cell>
          <cell r="F4816" t="str">
            <v>57E</v>
          </cell>
          <cell r="G4816" t="str">
            <v>Monthly</v>
          </cell>
          <cell r="H4816" t="str">
            <v>J</v>
          </cell>
          <cell r="I4816">
            <v>5010</v>
          </cell>
          <cell r="J4816" t="str">
            <v>Coalition</v>
          </cell>
          <cell r="K4816" t="str">
            <v>per DOP website</v>
          </cell>
          <cell r="L4816">
            <v>41456</v>
          </cell>
          <cell r="M4816">
            <v>14527</v>
          </cell>
          <cell r="N4816" t="b">
            <v>1</v>
          </cell>
          <cell r="O4816">
            <v>5010</v>
          </cell>
        </row>
        <row r="4817">
          <cell r="E4817" t="str">
            <v>57EMONTHLYJNON-REPRESENTED STATE EMPLOYEES</v>
          </cell>
          <cell r="F4817" t="str">
            <v>57E</v>
          </cell>
          <cell r="G4817" t="str">
            <v>Monthly</v>
          </cell>
          <cell r="H4817" t="str">
            <v>J</v>
          </cell>
          <cell r="I4817">
            <v>5010</v>
          </cell>
          <cell r="J4817" t="str">
            <v>Non-Represented State Employees</v>
          </cell>
          <cell r="K4817" t="str">
            <v>per DOP website</v>
          </cell>
          <cell r="L4817">
            <v>41456</v>
          </cell>
          <cell r="M4817">
            <v>14528</v>
          </cell>
          <cell r="N4817" t="b">
            <v>1</v>
          </cell>
          <cell r="O4817">
            <v>5010</v>
          </cell>
        </row>
        <row r="4818">
          <cell r="E4818" t="str">
            <v>57EMONTHLYJWASHINGTON FEDERATION OF STATE EMPLOYEES</v>
          </cell>
          <cell r="F4818" t="str">
            <v>57E</v>
          </cell>
          <cell r="G4818" t="str">
            <v>Monthly</v>
          </cell>
          <cell r="H4818" t="str">
            <v>J</v>
          </cell>
          <cell r="I4818">
            <v>5010</v>
          </cell>
          <cell r="J4818" t="str">
            <v>Washington Federation of State Employees</v>
          </cell>
          <cell r="K4818" t="str">
            <v>per DOP website</v>
          </cell>
          <cell r="L4818">
            <v>41456</v>
          </cell>
          <cell r="M4818">
            <v>14529</v>
          </cell>
          <cell r="N4818" t="b">
            <v>1</v>
          </cell>
          <cell r="O4818">
            <v>5010</v>
          </cell>
        </row>
        <row r="4819">
          <cell r="E4819" t="str">
            <v>57EMONTHLYKCOALITION</v>
          </cell>
          <cell r="F4819" t="str">
            <v>57E</v>
          </cell>
          <cell r="G4819" t="str">
            <v>Monthly</v>
          </cell>
          <cell r="H4819" t="str">
            <v>K</v>
          </cell>
          <cell r="I4819">
            <v>5136</v>
          </cell>
          <cell r="J4819" t="str">
            <v>Coalition</v>
          </cell>
          <cell r="K4819" t="str">
            <v>per DOP website</v>
          </cell>
          <cell r="L4819">
            <v>41456</v>
          </cell>
          <cell r="M4819">
            <v>14530</v>
          </cell>
          <cell r="N4819" t="b">
            <v>1</v>
          </cell>
          <cell r="O4819">
            <v>5136</v>
          </cell>
        </row>
        <row r="4820">
          <cell r="E4820" t="str">
            <v>57EMONTHLYKNON-REPRESENTED STATE EMPLOYEES</v>
          </cell>
          <cell r="F4820" t="str">
            <v>57E</v>
          </cell>
          <cell r="G4820" t="str">
            <v>Monthly</v>
          </cell>
          <cell r="H4820" t="str">
            <v>K</v>
          </cell>
          <cell r="I4820">
            <v>5136</v>
          </cell>
          <cell r="J4820" t="str">
            <v>Non-Represented State Employees</v>
          </cell>
          <cell r="K4820" t="str">
            <v>per DOP website</v>
          </cell>
          <cell r="L4820">
            <v>41456</v>
          </cell>
          <cell r="M4820">
            <v>14531</v>
          </cell>
          <cell r="N4820" t="b">
            <v>1</v>
          </cell>
          <cell r="O4820">
            <v>5136</v>
          </cell>
        </row>
        <row r="4821">
          <cell r="E4821" t="str">
            <v>57EMONTHLYKWASHINGTON FEDERATION OF STATE EMPLOYEES</v>
          </cell>
          <cell r="F4821" t="str">
            <v>57E</v>
          </cell>
          <cell r="G4821" t="str">
            <v>Monthly</v>
          </cell>
          <cell r="H4821" t="str">
            <v>K</v>
          </cell>
          <cell r="I4821">
            <v>5136</v>
          </cell>
          <cell r="J4821" t="str">
            <v>Washington Federation of State Employees</v>
          </cell>
          <cell r="K4821" t="str">
            <v>per DOP website</v>
          </cell>
          <cell r="L4821">
            <v>41456</v>
          </cell>
          <cell r="M4821">
            <v>14532</v>
          </cell>
          <cell r="N4821" t="b">
            <v>1</v>
          </cell>
          <cell r="O4821">
            <v>5136</v>
          </cell>
        </row>
        <row r="4822">
          <cell r="E4822" t="str">
            <v>57EMONTHLYLCOALITION</v>
          </cell>
          <cell r="F4822" t="str">
            <v>57E</v>
          </cell>
          <cell r="G4822" t="str">
            <v>Monthly</v>
          </cell>
          <cell r="H4822" t="str">
            <v>L</v>
          </cell>
          <cell r="I4822">
            <v>5266</v>
          </cell>
          <cell r="J4822" t="str">
            <v>Coalition</v>
          </cell>
          <cell r="K4822" t="str">
            <v>per DOP website</v>
          </cell>
          <cell r="L4822">
            <v>41456</v>
          </cell>
          <cell r="M4822">
            <v>14533</v>
          </cell>
          <cell r="N4822" t="b">
            <v>1</v>
          </cell>
          <cell r="O4822">
            <v>5266</v>
          </cell>
        </row>
        <row r="4823">
          <cell r="E4823" t="str">
            <v>57EMONTHLYLNON-REPRESENTED STATE EMPLOYEES</v>
          </cell>
          <cell r="F4823" t="str">
            <v>57E</v>
          </cell>
          <cell r="G4823" t="str">
            <v>Monthly</v>
          </cell>
          <cell r="H4823" t="str">
            <v>L</v>
          </cell>
          <cell r="I4823">
            <v>5266</v>
          </cell>
          <cell r="J4823" t="str">
            <v>Non-Represented State Employees</v>
          </cell>
          <cell r="K4823" t="str">
            <v>per DOP website</v>
          </cell>
          <cell r="L4823">
            <v>41456</v>
          </cell>
          <cell r="M4823">
            <v>14534</v>
          </cell>
          <cell r="N4823" t="b">
            <v>1</v>
          </cell>
          <cell r="O4823">
            <v>5266</v>
          </cell>
        </row>
        <row r="4824">
          <cell r="E4824" t="str">
            <v>57EMONTHLYLWASHINGTON FEDERATION OF STATE EMPLOYEES</v>
          </cell>
          <cell r="F4824" t="str">
            <v>57E</v>
          </cell>
          <cell r="G4824" t="str">
            <v>Monthly</v>
          </cell>
          <cell r="H4824" t="str">
            <v>L</v>
          </cell>
          <cell r="I4824">
            <v>5266</v>
          </cell>
          <cell r="J4824" t="str">
            <v>Washington Federation of State Employees</v>
          </cell>
          <cell r="K4824" t="str">
            <v>per DOP website</v>
          </cell>
          <cell r="L4824">
            <v>41456</v>
          </cell>
          <cell r="M4824">
            <v>14535</v>
          </cell>
          <cell r="N4824" t="b">
            <v>1</v>
          </cell>
          <cell r="O4824">
            <v>5266</v>
          </cell>
        </row>
        <row r="4825">
          <cell r="E4825" t="str">
            <v>57EMONTHLYMCOALITION</v>
          </cell>
          <cell r="F4825" t="str">
            <v>57E</v>
          </cell>
          <cell r="G4825" t="str">
            <v>Monthly</v>
          </cell>
          <cell r="H4825" t="str">
            <v>M</v>
          </cell>
          <cell r="I4825">
            <v>5395</v>
          </cell>
          <cell r="J4825" t="str">
            <v>Coalition</v>
          </cell>
          <cell r="K4825" t="str">
            <v>per DOP website</v>
          </cell>
          <cell r="L4825">
            <v>41456</v>
          </cell>
          <cell r="M4825">
            <v>14533</v>
          </cell>
          <cell r="N4825" t="b">
            <v>1</v>
          </cell>
          <cell r="O4825">
            <v>5395</v>
          </cell>
        </row>
        <row r="4826">
          <cell r="E4826" t="str">
            <v>57EMONTHLYMNON-REPRESENTED STATE EMPLOYEES</v>
          </cell>
          <cell r="F4826" t="str">
            <v>57E</v>
          </cell>
          <cell r="G4826" t="str">
            <v>Monthly</v>
          </cell>
          <cell r="H4826" t="str">
            <v>M</v>
          </cell>
          <cell r="I4826">
            <v>5395</v>
          </cell>
          <cell r="J4826" t="str">
            <v>Non-Represented State Employees</v>
          </cell>
          <cell r="K4826" t="str">
            <v>per DOP website</v>
          </cell>
          <cell r="L4826">
            <v>41456</v>
          </cell>
          <cell r="M4826">
            <v>14534</v>
          </cell>
          <cell r="N4826" t="b">
            <v>1</v>
          </cell>
          <cell r="O4826">
            <v>5395</v>
          </cell>
        </row>
        <row r="4827">
          <cell r="E4827" t="str">
            <v>57EMONTHLYMWASHINGTON FEDERATION OF STATE EMPLOYEES</v>
          </cell>
          <cell r="F4827" t="str">
            <v>57E</v>
          </cell>
          <cell r="G4827" t="str">
            <v>Monthly</v>
          </cell>
          <cell r="H4827" t="str">
            <v>M</v>
          </cell>
          <cell r="I4827">
            <v>5395</v>
          </cell>
          <cell r="J4827" t="str">
            <v>Washington Federation of State Employees</v>
          </cell>
          <cell r="K4827" t="str">
            <v>per DOP website</v>
          </cell>
          <cell r="L4827">
            <v>41456</v>
          </cell>
          <cell r="M4827">
            <v>14535</v>
          </cell>
          <cell r="N4827" t="b">
            <v>1</v>
          </cell>
          <cell r="O4827">
            <v>5395</v>
          </cell>
        </row>
        <row r="4828">
          <cell r="E4828" t="str">
            <v>57GMONTHLYGNON-REPRESENTED STATE EMPLOYEES</v>
          </cell>
          <cell r="F4828" t="str">
            <v>57G</v>
          </cell>
          <cell r="G4828" t="str">
            <v>Monthly</v>
          </cell>
          <cell r="H4828" t="str">
            <v>G</v>
          </cell>
          <cell r="I4828">
            <v>4653</v>
          </cell>
          <cell r="J4828" t="str">
            <v>Non-Represented State Employees</v>
          </cell>
          <cell r="K4828" t="str">
            <v>per DOP website</v>
          </cell>
          <cell r="L4828">
            <v>41456</v>
          </cell>
          <cell r="M4828">
            <v>14572</v>
          </cell>
          <cell r="N4828" t="b">
            <v>1</v>
          </cell>
          <cell r="O4828">
            <v>4653</v>
          </cell>
        </row>
        <row r="4829">
          <cell r="E4829" t="str">
            <v>57GMONTHLYHNON-REPRESENTED STATE EMPLOYEES</v>
          </cell>
          <cell r="F4829" t="str">
            <v>57G</v>
          </cell>
          <cell r="G4829" t="str">
            <v>Monthly</v>
          </cell>
          <cell r="H4829" t="str">
            <v>H</v>
          </cell>
          <cell r="I4829">
            <v>4770</v>
          </cell>
          <cell r="J4829" t="str">
            <v>Non-Represented State Employees</v>
          </cell>
          <cell r="K4829" t="str">
            <v>per DOP website</v>
          </cell>
          <cell r="L4829">
            <v>41456</v>
          </cell>
          <cell r="M4829">
            <v>14573</v>
          </cell>
          <cell r="N4829" t="b">
            <v>1</v>
          </cell>
          <cell r="O4829">
            <v>4770</v>
          </cell>
        </row>
        <row r="4830">
          <cell r="E4830" t="str">
            <v>57GMONTHLYINON-REPRESENTED STATE EMPLOYEES</v>
          </cell>
          <cell r="F4830" t="str">
            <v>57G</v>
          </cell>
          <cell r="G4830" t="str">
            <v>Monthly</v>
          </cell>
          <cell r="H4830" t="str">
            <v>I</v>
          </cell>
          <cell r="I4830">
            <v>4888</v>
          </cell>
          <cell r="J4830" t="str">
            <v>Non-Represented State Employees</v>
          </cell>
          <cell r="K4830" t="str">
            <v>per DOP website</v>
          </cell>
          <cell r="L4830">
            <v>41456</v>
          </cell>
          <cell r="M4830">
            <v>14574</v>
          </cell>
          <cell r="N4830" t="b">
            <v>1</v>
          </cell>
          <cell r="O4830">
            <v>4888</v>
          </cell>
        </row>
        <row r="4831">
          <cell r="E4831" t="str">
            <v>57GMONTHLYJNON-REPRESENTED STATE EMPLOYEES</v>
          </cell>
          <cell r="F4831" t="str">
            <v>57G</v>
          </cell>
          <cell r="G4831" t="str">
            <v>Monthly</v>
          </cell>
          <cell r="H4831" t="str">
            <v>J</v>
          </cell>
          <cell r="I4831">
            <v>5010</v>
          </cell>
          <cell r="J4831" t="str">
            <v>Non-Represented State Employees</v>
          </cell>
          <cell r="K4831" t="str">
            <v>per DOP website</v>
          </cell>
          <cell r="L4831">
            <v>41456</v>
          </cell>
          <cell r="M4831">
            <v>14575</v>
          </cell>
          <cell r="N4831" t="b">
            <v>1</v>
          </cell>
          <cell r="O4831">
            <v>5010</v>
          </cell>
        </row>
        <row r="4832">
          <cell r="E4832" t="str">
            <v>57GMONTHLYKNON-REPRESENTED STATE EMPLOYEES</v>
          </cell>
          <cell r="F4832" t="str">
            <v>57G</v>
          </cell>
          <cell r="G4832" t="str">
            <v>Monthly</v>
          </cell>
          <cell r="H4832" t="str">
            <v>K</v>
          </cell>
          <cell r="I4832">
            <v>5136</v>
          </cell>
          <cell r="J4832" t="str">
            <v>Non-Represented State Employees</v>
          </cell>
          <cell r="K4832" t="str">
            <v>per DOP website</v>
          </cell>
          <cell r="L4832">
            <v>41456</v>
          </cell>
          <cell r="M4832">
            <v>14576</v>
          </cell>
          <cell r="N4832" t="b">
            <v>1</v>
          </cell>
          <cell r="O4832">
            <v>5136</v>
          </cell>
        </row>
        <row r="4833">
          <cell r="E4833" t="str">
            <v>57GMONTHLYLNON-REPRESENTED STATE EMPLOYEES</v>
          </cell>
          <cell r="F4833" t="str">
            <v>57G</v>
          </cell>
          <cell r="G4833" t="str">
            <v>Monthly</v>
          </cell>
          <cell r="H4833" t="str">
            <v>L</v>
          </cell>
          <cell r="I4833">
            <v>5266</v>
          </cell>
          <cell r="J4833" t="str">
            <v>Non-Represented State Employees</v>
          </cell>
          <cell r="K4833" t="str">
            <v>per DOP website</v>
          </cell>
          <cell r="L4833">
            <v>41456</v>
          </cell>
          <cell r="M4833">
            <v>14577</v>
          </cell>
          <cell r="N4833" t="b">
            <v>1</v>
          </cell>
          <cell r="O4833">
            <v>5266</v>
          </cell>
        </row>
        <row r="4834">
          <cell r="E4834" t="str">
            <v>57GMONTHLYMNON-REPRESENTED STATE EMPLOYEES</v>
          </cell>
          <cell r="F4834" t="str">
            <v>57G</v>
          </cell>
          <cell r="G4834" t="str">
            <v>Monthly</v>
          </cell>
          <cell r="H4834" t="str">
            <v>M</v>
          </cell>
          <cell r="I4834">
            <v>5395</v>
          </cell>
          <cell r="J4834" t="str">
            <v>Non-Represented State Employees</v>
          </cell>
          <cell r="K4834" t="str">
            <v>per DOP website</v>
          </cell>
          <cell r="L4834">
            <v>41456</v>
          </cell>
          <cell r="M4834">
            <v>14577</v>
          </cell>
          <cell r="N4834" t="b">
            <v>1</v>
          </cell>
          <cell r="O4834">
            <v>5395</v>
          </cell>
        </row>
        <row r="4835">
          <cell r="E4835" t="str">
            <v>57MONTHLYACOALITION</v>
          </cell>
          <cell r="F4835" t="str">
            <v>57</v>
          </cell>
          <cell r="G4835" t="str">
            <v>Monthly</v>
          </cell>
          <cell r="H4835" t="str">
            <v>A</v>
          </cell>
          <cell r="I4835">
            <v>4014</v>
          </cell>
          <cell r="J4835" t="str">
            <v>Coalition</v>
          </cell>
          <cell r="K4835" t="str">
            <v>per DOP website</v>
          </cell>
          <cell r="L4835">
            <v>41456</v>
          </cell>
          <cell r="M4835">
            <v>43022</v>
          </cell>
          <cell r="N4835" t="b">
            <v>0</v>
          </cell>
          <cell r="O4835">
            <v>4014</v>
          </cell>
        </row>
        <row r="4836">
          <cell r="E4836" t="str">
            <v>57MONTHLYANON-REPRESENTED STATE EMPLOYEES</v>
          </cell>
          <cell r="F4836" t="str">
            <v>57</v>
          </cell>
          <cell r="G4836" t="str">
            <v>Monthly</v>
          </cell>
          <cell r="H4836" t="str">
            <v>A</v>
          </cell>
          <cell r="I4836">
            <v>4014</v>
          </cell>
          <cell r="J4836" t="str">
            <v>Non-Represented State Employees</v>
          </cell>
          <cell r="K4836" t="str">
            <v>per DOP website</v>
          </cell>
          <cell r="L4836">
            <v>41456</v>
          </cell>
          <cell r="M4836">
            <v>12042</v>
          </cell>
          <cell r="N4836" t="b">
            <v>0</v>
          </cell>
          <cell r="O4836">
            <v>4014</v>
          </cell>
        </row>
        <row r="4837">
          <cell r="E4837" t="str">
            <v>57MONTHLYATEAMSTERS LOCAL UNION NUMBER 117</v>
          </cell>
          <cell r="F4837" t="str">
            <v>57</v>
          </cell>
          <cell r="G4837" t="str">
            <v>Monthly</v>
          </cell>
          <cell r="H4837" t="str">
            <v>A</v>
          </cell>
          <cell r="I4837">
            <v>4066</v>
          </cell>
          <cell r="J4837" t="str">
            <v>Teamsters Local Union Number 117</v>
          </cell>
          <cell r="K4837" t="str">
            <v>per Noli Benitez 201307</v>
          </cell>
          <cell r="L4837">
            <v>41456</v>
          </cell>
          <cell r="M4837">
            <v>12042</v>
          </cell>
          <cell r="N4837" t="b">
            <v>0</v>
          </cell>
          <cell r="O4837">
            <v>4066</v>
          </cell>
        </row>
        <row r="4838">
          <cell r="E4838" t="str">
            <v>57MONTHLYAWASHINGTON FEDERATION OF STATE EMPLOYEES</v>
          </cell>
          <cell r="F4838" t="str">
            <v>57</v>
          </cell>
          <cell r="G4838" t="str">
            <v>Monthly</v>
          </cell>
          <cell r="H4838" t="str">
            <v>A</v>
          </cell>
          <cell r="I4838">
            <v>4014</v>
          </cell>
          <cell r="J4838" t="str">
            <v>Washington Federation of State Employees</v>
          </cell>
          <cell r="K4838" t="str">
            <v>per DOP website</v>
          </cell>
          <cell r="L4838">
            <v>41456</v>
          </cell>
          <cell r="M4838">
            <v>25966</v>
          </cell>
          <cell r="N4838" t="b">
            <v>0</v>
          </cell>
          <cell r="O4838">
            <v>4014</v>
          </cell>
        </row>
        <row r="4839">
          <cell r="E4839" t="str">
            <v>57MONTHLYAWASHINGTON PUBLIC EMPLOYEES ASSOCIATION</v>
          </cell>
          <cell r="F4839" t="str">
            <v>57</v>
          </cell>
          <cell r="G4839" t="str">
            <v>Monthly</v>
          </cell>
          <cell r="H4839" t="str">
            <v>A</v>
          </cell>
          <cell r="I4839">
            <v>4014</v>
          </cell>
          <cell r="J4839" t="str">
            <v>Washington Public Employees Association</v>
          </cell>
          <cell r="K4839" t="str">
            <v>per DOP website</v>
          </cell>
          <cell r="L4839">
            <v>41456</v>
          </cell>
          <cell r="M4839">
            <v>30230</v>
          </cell>
          <cell r="N4839" t="b">
            <v>0</v>
          </cell>
          <cell r="O4839">
            <v>4014</v>
          </cell>
        </row>
        <row r="4840">
          <cell r="E4840" t="str">
            <v>57MONTHLYBCOALITION</v>
          </cell>
          <cell r="F4840" t="str">
            <v>57</v>
          </cell>
          <cell r="G4840" t="str">
            <v>Monthly</v>
          </cell>
          <cell r="H4840" t="str">
            <v>B</v>
          </cell>
          <cell r="I4840">
            <v>4114</v>
          </cell>
          <cell r="J4840" t="str">
            <v>Coalition</v>
          </cell>
          <cell r="K4840" t="str">
            <v>per DOP website</v>
          </cell>
          <cell r="L4840">
            <v>41456</v>
          </cell>
          <cell r="M4840">
            <v>43023</v>
          </cell>
          <cell r="N4840" t="b">
            <v>0</v>
          </cell>
          <cell r="O4840">
            <v>4114</v>
          </cell>
        </row>
        <row r="4841">
          <cell r="E4841" t="str">
            <v>57MONTHLYBNON-REPRESENTED STATE EMPLOYEES</v>
          </cell>
          <cell r="F4841" t="str">
            <v>57</v>
          </cell>
          <cell r="G4841" t="str">
            <v>Monthly</v>
          </cell>
          <cell r="H4841" t="str">
            <v>B</v>
          </cell>
          <cell r="I4841">
            <v>4114</v>
          </cell>
          <cell r="J4841" t="str">
            <v>Non-Represented State Employees</v>
          </cell>
          <cell r="K4841" t="str">
            <v>per DOP website</v>
          </cell>
          <cell r="L4841">
            <v>41456</v>
          </cell>
          <cell r="M4841">
            <v>12043</v>
          </cell>
          <cell r="N4841" t="b">
            <v>0</v>
          </cell>
          <cell r="O4841">
            <v>4114</v>
          </cell>
        </row>
        <row r="4842">
          <cell r="E4842" t="str">
            <v>57MONTHLYBTEAMSTERS LOCAL UNION NUMBER 117</v>
          </cell>
          <cell r="F4842" t="str">
            <v>57</v>
          </cell>
          <cell r="G4842" t="str">
            <v>Monthly</v>
          </cell>
          <cell r="H4842" t="str">
            <v>B</v>
          </cell>
          <cell r="I4842">
            <v>4167</v>
          </cell>
          <cell r="J4842" t="str">
            <v>Teamsters Local Union Number 117</v>
          </cell>
          <cell r="K4842" t="str">
            <v>per Noli Benitez 201307</v>
          </cell>
          <cell r="L4842">
            <v>41456</v>
          </cell>
          <cell r="M4842">
            <v>12043</v>
          </cell>
          <cell r="N4842" t="b">
            <v>0</v>
          </cell>
          <cell r="O4842">
            <v>4167</v>
          </cell>
        </row>
        <row r="4843">
          <cell r="E4843" t="str">
            <v>57MONTHLYBWASHINGTON FEDERATION OF STATE EMPLOYEES</v>
          </cell>
          <cell r="F4843" t="str">
            <v>57</v>
          </cell>
          <cell r="G4843" t="str">
            <v>Monthly</v>
          </cell>
          <cell r="H4843" t="str">
            <v>B</v>
          </cell>
          <cell r="I4843">
            <v>4114</v>
          </cell>
          <cell r="J4843" t="str">
            <v>Washington Federation of State Employees</v>
          </cell>
          <cell r="K4843" t="str">
            <v>per DOP website</v>
          </cell>
          <cell r="L4843">
            <v>41456</v>
          </cell>
          <cell r="M4843">
            <v>25967</v>
          </cell>
          <cell r="N4843" t="b">
            <v>0</v>
          </cell>
          <cell r="O4843">
            <v>4114</v>
          </cell>
        </row>
        <row r="4844">
          <cell r="E4844" t="str">
            <v>57MONTHLYBWASHINGTON PUBLIC EMPLOYEES ASSOCIATION</v>
          </cell>
          <cell r="F4844" t="str">
            <v>57</v>
          </cell>
          <cell r="G4844" t="str">
            <v>Monthly</v>
          </cell>
          <cell r="H4844" t="str">
            <v>B</v>
          </cell>
          <cell r="I4844">
            <v>4114</v>
          </cell>
          <cell r="J4844" t="str">
            <v>Washington Public Employees Association</v>
          </cell>
          <cell r="K4844" t="str">
            <v>per DOP website</v>
          </cell>
          <cell r="L4844">
            <v>41456</v>
          </cell>
          <cell r="M4844">
            <v>30231</v>
          </cell>
          <cell r="N4844" t="b">
            <v>0</v>
          </cell>
          <cell r="O4844">
            <v>4114</v>
          </cell>
        </row>
        <row r="4845">
          <cell r="E4845" t="str">
            <v>57MONTHLYCCOALITION</v>
          </cell>
          <cell r="F4845" t="str">
            <v>57</v>
          </cell>
          <cell r="G4845" t="str">
            <v>Monthly</v>
          </cell>
          <cell r="H4845" t="str">
            <v>C</v>
          </cell>
          <cell r="I4845">
            <v>4214</v>
          </cell>
          <cell r="J4845" t="str">
            <v>Coalition</v>
          </cell>
          <cell r="K4845" t="str">
            <v>per DOP website</v>
          </cell>
          <cell r="L4845">
            <v>41456</v>
          </cell>
          <cell r="M4845">
            <v>43024</v>
          </cell>
          <cell r="N4845" t="b">
            <v>0</v>
          </cell>
          <cell r="O4845">
            <v>4214</v>
          </cell>
        </row>
        <row r="4846">
          <cell r="E4846" t="str">
            <v>57MONTHLYCNON-REPRESENTED STATE EMPLOYEES</v>
          </cell>
          <cell r="F4846" t="str">
            <v>57</v>
          </cell>
          <cell r="G4846" t="str">
            <v>Monthly</v>
          </cell>
          <cell r="H4846" t="str">
            <v>C</v>
          </cell>
          <cell r="I4846">
            <v>4214</v>
          </cell>
          <cell r="J4846" t="str">
            <v>Non-Represented State Employees</v>
          </cell>
          <cell r="K4846" t="str">
            <v>per DOP website</v>
          </cell>
          <cell r="L4846">
            <v>41456</v>
          </cell>
          <cell r="M4846">
            <v>12044</v>
          </cell>
          <cell r="N4846" t="b">
            <v>0</v>
          </cell>
          <cell r="O4846">
            <v>4214</v>
          </cell>
        </row>
        <row r="4847">
          <cell r="E4847" t="str">
            <v>57MONTHLYCTEAMSTERS LOCAL UNION NUMBER 117</v>
          </cell>
          <cell r="F4847" t="str">
            <v>57</v>
          </cell>
          <cell r="G4847" t="str">
            <v>Monthly</v>
          </cell>
          <cell r="H4847" t="str">
            <v>C</v>
          </cell>
          <cell r="I4847">
            <v>4268</v>
          </cell>
          <cell r="J4847" t="str">
            <v>Teamsters Local Union Number 117</v>
          </cell>
          <cell r="K4847" t="str">
            <v>per Noli Benitez 201307</v>
          </cell>
          <cell r="L4847">
            <v>41456</v>
          </cell>
          <cell r="M4847">
            <v>12044</v>
          </cell>
          <cell r="N4847" t="b">
            <v>0</v>
          </cell>
          <cell r="O4847">
            <v>4268</v>
          </cell>
        </row>
        <row r="4848">
          <cell r="E4848" t="str">
            <v>57MONTHLYCWASHINGTON FEDERATION OF STATE EMPLOYEES</v>
          </cell>
          <cell r="F4848" t="str">
            <v>57</v>
          </cell>
          <cell r="G4848" t="str">
            <v>Monthly</v>
          </cell>
          <cell r="H4848" t="str">
            <v>C</v>
          </cell>
          <cell r="I4848">
            <v>4214</v>
          </cell>
          <cell r="J4848" t="str">
            <v>Washington Federation of State Employees</v>
          </cell>
          <cell r="K4848" t="str">
            <v>per DOP website</v>
          </cell>
          <cell r="L4848">
            <v>41456</v>
          </cell>
          <cell r="M4848">
            <v>25968</v>
          </cell>
          <cell r="N4848" t="b">
            <v>0</v>
          </cell>
          <cell r="O4848">
            <v>4214</v>
          </cell>
        </row>
        <row r="4849">
          <cell r="E4849" t="str">
            <v>57MONTHLYCWASHINGTON PUBLIC EMPLOYEES ASSOCIATION</v>
          </cell>
          <cell r="F4849" t="str">
            <v>57</v>
          </cell>
          <cell r="G4849" t="str">
            <v>Monthly</v>
          </cell>
          <cell r="H4849" t="str">
            <v>C</v>
          </cell>
          <cell r="I4849">
            <v>4214</v>
          </cell>
          <cell r="J4849" t="str">
            <v>Washington Public Employees Association</v>
          </cell>
          <cell r="K4849" t="str">
            <v>per DOP website</v>
          </cell>
          <cell r="L4849">
            <v>41456</v>
          </cell>
          <cell r="M4849">
            <v>30232</v>
          </cell>
          <cell r="N4849" t="b">
            <v>0</v>
          </cell>
          <cell r="O4849">
            <v>4214</v>
          </cell>
        </row>
        <row r="4850">
          <cell r="E4850" t="str">
            <v>57MONTHLYDCOALITION</v>
          </cell>
          <cell r="F4850" t="str">
            <v>57</v>
          </cell>
          <cell r="G4850" t="str">
            <v>Monthly</v>
          </cell>
          <cell r="H4850" t="str">
            <v>D</v>
          </cell>
          <cell r="I4850">
            <v>4322</v>
          </cell>
          <cell r="J4850" t="str">
            <v>Coalition</v>
          </cell>
          <cell r="K4850" t="str">
            <v>per DOP website</v>
          </cell>
          <cell r="L4850">
            <v>41456</v>
          </cell>
          <cell r="M4850">
            <v>43025</v>
          </cell>
          <cell r="N4850" t="b">
            <v>0</v>
          </cell>
          <cell r="O4850">
            <v>4322</v>
          </cell>
        </row>
        <row r="4851">
          <cell r="E4851" t="str">
            <v>57MONTHLYDNON-REPRESENTED STATE EMPLOYEES</v>
          </cell>
          <cell r="F4851" t="str">
            <v>57</v>
          </cell>
          <cell r="G4851" t="str">
            <v>Monthly</v>
          </cell>
          <cell r="H4851" t="str">
            <v>D</v>
          </cell>
          <cell r="I4851">
            <v>4322</v>
          </cell>
          <cell r="J4851" t="str">
            <v>Non-Represented State Employees</v>
          </cell>
          <cell r="K4851" t="str">
            <v>per DOP website</v>
          </cell>
          <cell r="L4851">
            <v>41456</v>
          </cell>
          <cell r="M4851">
            <v>12045</v>
          </cell>
          <cell r="N4851" t="b">
            <v>0</v>
          </cell>
          <cell r="O4851">
            <v>4322</v>
          </cell>
        </row>
        <row r="4852">
          <cell r="E4852" t="str">
            <v>57MONTHLYDTEAMSTERS LOCAL UNION NUMBER 117</v>
          </cell>
          <cell r="F4852" t="str">
            <v>57</v>
          </cell>
          <cell r="G4852" t="str">
            <v>Monthly</v>
          </cell>
          <cell r="H4852" t="str">
            <v>D</v>
          </cell>
          <cell r="I4852">
            <v>4377</v>
          </cell>
          <cell r="J4852" t="str">
            <v>Teamsters Local Union Number 117</v>
          </cell>
          <cell r="K4852" t="str">
            <v>per Noli Benitez 201307</v>
          </cell>
          <cell r="L4852">
            <v>41456</v>
          </cell>
          <cell r="M4852">
            <v>12045</v>
          </cell>
          <cell r="N4852" t="b">
            <v>0</v>
          </cell>
          <cell r="O4852">
            <v>4377</v>
          </cell>
        </row>
        <row r="4853">
          <cell r="E4853" t="str">
            <v>57MONTHLYDWASHINGTON FEDERATION OF STATE EMPLOYEES</v>
          </cell>
          <cell r="F4853" t="str">
            <v>57</v>
          </cell>
          <cell r="G4853" t="str">
            <v>Monthly</v>
          </cell>
          <cell r="H4853" t="str">
            <v>D</v>
          </cell>
          <cell r="I4853">
            <v>4322</v>
          </cell>
          <cell r="J4853" t="str">
            <v>Washington Federation of State Employees</v>
          </cell>
          <cell r="K4853" t="str">
            <v>per DOP website</v>
          </cell>
          <cell r="L4853">
            <v>41456</v>
          </cell>
          <cell r="M4853">
            <v>25969</v>
          </cell>
          <cell r="N4853" t="b">
            <v>0</v>
          </cell>
          <cell r="O4853">
            <v>4322</v>
          </cell>
        </row>
        <row r="4854">
          <cell r="E4854" t="str">
            <v>57MONTHLYDWASHINGTON PUBLIC EMPLOYEES ASSOCIATION</v>
          </cell>
          <cell r="F4854" t="str">
            <v>57</v>
          </cell>
          <cell r="G4854" t="str">
            <v>Monthly</v>
          </cell>
          <cell r="H4854" t="str">
            <v>D</v>
          </cell>
          <cell r="I4854">
            <v>4322</v>
          </cell>
          <cell r="J4854" t="str">
            <v>Washington Public Employees Association</v>
          </cell>
          <cell r="K4854" t="str">
            <v>per DOP website</v>
          </cell>
          <cell r="L4854">
            <v>41456</v>
          </cell>
          <cell r="M4854">
            <v>30233</v>
          </cell>
          <cell r="N4854" t="b">
            <v>0</v>
          </cell>
          <cell r="O4854">
            <v>4322</v>
          </cell>
        </row>
        <row r="4855">
          <cell r="E4855" t="str">
            <v>57MONTHLYECOALITION</v>
          </cell>
          <cell r="F4855" t="str">
            <v>57</v>
          </cell>
          <cell r="G4855" t="str">
            <v>Monthly</v>
          </cell>
          <cell r="H4855" t="str">
            <v>E</v>
          </cell>
          <cell r="I4855">
            <v>4429</v>
          </cell>
          <cell r="J4855" t="str">
            <v>Coalition</v>
          </cell>
          <cell r="K4855" t="str">
            <v>per DOP website</v>
          </cell>
          <cell r="L4855">
            <v>41456</v>
          </cell>
          <cell r="M4855">
            <v>43026</v>
          </cell>
          <cell r="N4855" t="b">
            <v>0</v>
          </cell>
          <cell r="O4855">
            <v>4429</v>
          </cell>
        </row>
        <row r="4856">
          <cell r="E4856" t="str">
            <v>57MONTHLYENON-REPRESENTED STATE EMPLOYEES</v>
          </cell>
          <cell r="F4856" t="str">
            <v>57</v>
          </cell>
          <cell r="G4856" t="str">
            <v>Monthly</v>
          </cell>
          <cell r="H4856" t="str">
            <v>E</v>
          </cell>
          <cell r="I4856">
            <v>4429</v>
          </cell>
          <cell r="J4856" t="str">
            <v>Non-Represented State Employees</v>
          </cell>
          <cell r="K4856" t="str">
            <v>per DOP website</v>
          </cell>
          <cell r="L4856">
            <v>41456</v>
          </cell>
          <cell r="M4856">
            <v>12046</v>
          </cell>
          <cell r="N4856" t="b">
            <v>0</v>
          </cell>
          <cell r="O4856">
            <v>4429</v>
          </cell>
        </row>
        <row r="4857">
          <cell r="E4857" t="str">
            <v>57MONTHLYETEAMSTERS LOCAL UNION NUMBER 117</v>
          </cell>
          <cell r="F4857" t="str">
            <v>57</v>
          </cell>
          <cell r="G4857" t="str">
            <v>Monthly</v>
          </cell>
          <cell r="H4857" t="str">
            <v>E</v>
          </cell>
          <cell r="I4857">
            <v>4485</v>
          </cell>
          <cell r="J4857" t="str">
            <v>Teamsters Local Union Number 117</v>
          </cell>
          <cell r="K4857" t="str">
            <v>per Noli Benitez 201307</v>
          </cell>
          <cell r="L4857">
            <v>41456</v>
          </cell>
          <cell r="M4857">
            <v>12046</v>
          </cell>
          <cell r="N4857" t="b">
            <v>0</v>
          </cell>
          <cell r="O4857">
            <v>4485</v>
          </cell>
        </row>
        <row r="4858">
          <cell r="E4858" t="str">
            <v>57MONTHLYEWASHINGTON FEDERATION OF STATE EMPLOYEES</v>
          </cell>
          <cell r="F4858" t="str">
            <v>57</v>
          </cell>
          <cell r="G4858" t="str">
            <v>Monthly</v>
          </cell>
          <cell r="H4858" t="str">
            <v>E</v>
          </cell>
          <cell r="I4858">
            <v>4429</v>
          </cell>
          <cell r="J4858" t="str">
            <v>Washington Federation of State Employees</v>
          </cell>
          <cell r="K4858" t="str">
            <v>per DOP website</v>
          </cell>
          <cell r="L4858">
            <v>41456</v>
          </cell>
          <cell r="M4858">
            <v>25970</v>
          </cell>
          <cell r="N4858" t="b">
            <v>0</v>
          </cell>
          <cell r="O4858">
            <v>4429</v>
          </cell>
        </row>
        <row r="4859">
          <cell r="E4859" t="str">
            <v>57MONTHLYEWASHINGTON PUBLIC EMPLOYEES ASSOCIATION</v>
          </cell>
          <cell r="F4859" t="str">
            <v>57</v>
          </cell>
          <cell r="G4859" t="str">
            <v>Monthly</v>
          </cell>
          <cell r="H4859" t="str">
            <v>E</v>
          </cell>
          <cell r="I4859">
            <v>4429</v>
          </cell>
          <cell r="J4859" t="str">
            <v>Washington Public Employees Association</v>
          </cell>
          <cell r="K4859" t="str">
            <v>per DOP website</v>
          </cell>
          <cell r="L4859">
            <v>41456</v>
          </cell>
          <cell r="M4859">
            <v>30234</v>
          </cell>
          <cell r="N4859" t="b">
            <v>0</v>
          </cell>
          <cell r="O4859">
            <v>4429</v>
          </cell>
        </row>
        <row r="4860">
          <cell r="E4860" t="str">
            <v>57MONTHLYFCOALITION</v>
          </cell>
          <cell r="F4860" t="str">
            <v>57</v>
          </cell>
          <cell r="G4860" t="str">
            <v>Monthly</v>
          </cell>
          <cell r="H4860" t="str">
            <v>F</v>
          </cell>
          <cell r="I4860">
            <v>4542</v>
          </cell>
          <cell r="J4860" t="str">
            <v>Coalition</v>
          </cell>
          <cell r="K4860" t="str">
            <v>per DOP website</v>
          </cell>
          <cell r="L4860">
            <v>41456</v>
          </cell>
          <cell r="M4860">
            <v>43027</v>
          </cell>
          <cell r="N4860" t="b">
            <v>0</v>
          </cell>
          <cell r="O4860">
            <v>4542</v>
          </cell>
        </row>
        <row r="4861">
          <cell r="E4861" t="str">
            <v>57MONTHLYFNON-REPRESENTED STATE EMPLOYEES</v>
          </cell>
          <cell r="F4861" t="str">
            <v>57</v>
          </cell>
          <cell r="G4861" t="str">
            <v>Monthly</v>
          </cell>
          <cell r="H4861" t="str">
            <v>F</v>
          </cell>
          <cell r="I4861">
            <v>4542</v>
          </cell>
          <cell r="J4861" t="str">
            <v>Non-Represented State Employees</v>
          </cell>
          <cell r="K4861" t="str">
            <v>per DOP website</v>
          </cell>
          <cell r="L4861">
            <v>41456</v>
          </cell>
          <cell r="M4861">
            <v>12047</v>
          </cell>
          <cell r="N4861" t="b">
            <v>0</v>
          </cell>
          <cell r="O4861">
            <v>4542</v>
          </cell>
        </row>
        <row r="4862">
          <cell r="E4862" t="str">
            <v>57MONTHLYFTEAMSTERS LOCAL UNION NUMBER 117</v>
          </cell>
          <cell r="F4862" t="str">
            <v>57</v>
          </cell>
          <cell r="G4862" t="str">
            <v>Monthly</v>
          </cell>
          <cell r="H4862" t="str">
            <v>F</v>
          </cell>
          <cell r="I4862">
            <v>4600</v>
          </cell>
          <cell r="J4862" t="str">
            <v>Teamsters Local Union Number 117</v>
          </cell>
          <cell r="K4862" t="str">
            <v>per Noli Benitez 201307</v>
          </cell>
          <cell r="L4862">
            <v>41456</v>
          </cell>
          <cell r="M4862">
            <v>12047</v>
          </cell>
          <cell r="N4862" t="b">
            <v>0</v>
          </cell>
          <cell r="O4862">
            <v>4600</v>
          </cell>
        </row>
        <row r="4863">
          <cell r="E4863" t="str">
            <v>57MONTHLYFWASHINGTON FEDERATION OF STATE EMPLOYEES</v>
          </cell>
          <cell r="F4863" t="str">
            <v>57</v>
          </cell>
          <cell r="G4863" t="str">
            <v>Monthly</v>
          </cell>
          <cell r="H4863" t="str">
            <v>F</v>
          </cell>
          <cell r="I4863">
            <v>4542</v>
          </cell>
          <cell r="J4863" t="str">
            <v>Washington Federation of State Employees</v>
          </cell>
          <cell r="K4863" t="str">
            <v>per DOP website</v>
          </cell>
          <cell r="L4863">
            <v>41456</v>
          </cell>
          <cell r="M4863">
            <v>25971</v>
          </cell>
          <cell r="N4863" t="b">
            <v>0</v>
          </cell>
          <cell r="O4863">
            <v>4542</v>
          </cell>
        </row>
        <row r="4864">
          <cell r="E4864" t="str">
            <v>57MONTHLYFWASHINGTON PUBLIC EMPLOYEES ASSOCIATION</v>
          </cell>
          <cell r="F4864" t="str">
            <v>57</v>
          </cell>
          <cell r="G4864" t="str">
            <v>Monthly</v>
          </cell>
          <cell r="H4864" t="str">
            <v>F</v>
          </cell>
          <cell r="I4864">
            <v>4542</v>
          </cell>
          <cell r="J4864" t="str">
            <v>Washington Public Employees Association</v>
          </cell>
          <cell r="K4864" t="str">
            <v>per DOP website</v>
          </cell>
          <cell r="L4864">
            <v>41456</v>
          </cell>
          <cell r="M4864">
            <v>30235</v>
          </cell>
          <cell r="N4864" t="b">
            <v>0</v>
          </cell>
          <cell r="O4864">
            <v>4542</v>
          </cell>
        </row>
        <row r="4865">
          <cell r="E4865" t="str">
            <v>57MONTHLYGCOALITION</v>
          </cell>
          <cell r="F4865" t="str">
            <v>57</v>
          </cell>
          <cell r="G4865" t="str">
            <v>Monthly</v>
          </cell>
          <cell r="H4865" t="str">
            <v>G</v>
          </cell>
          <cell r="I4865">
            <v>4653</v>
          </cell>
          <cell r="J4865" t="str">
            <v>Coalition</v>
          </cell>
          <cell r="K4865" t="str">
            <v>per DOP website</v>
          </cell>
          <cell r="L4865">
            <v>41456</v>
          </cell>
          <cell r="M4865">
            <v>43028</v>
          </cell>
          <cell r="N4865" t="b">
            <v>0</v>
          </cell>
          <cell r="O4865">
            <v>4653</v>
          </cell>
        </row>
        <row r="4866">
          <cell r="E4866" t="str">
            <v>57MONTHLYGNON-REPRESENTED STATE EMPLOYEES</v>
          </cell>
          <cell r="F4866" t="str">
            <v>57</v>
          </cell>
          <cell r="G4866" t="str">
            <v>Monthly</v>
          </cell>
          <cell r="H4866" t="str">
            <v>G</v>
          </cell>
          <cell r="I4866">
            <v>4653</v>
          </cell>
          <cell r="J4866" t="str">
            <v>Non-Represented State Employees</v>
          </cell>
          <cell r="K4866" t="str">
            <v>per DOP website</v>
          </cell>
          <cell r="L4866">
            <v>41456</v>
          </cell>
          <cell r="M4866">
            <v>12048</v>
          </cell>
          <cell r="N4866" t="b">
            <v>0</v>
          </cell>
          <cell r="O4866">
            <v>4653</v>
          </cell>
        </row>
        <row r="4867">
          <cell r="E4867" t="str">
            <v>57MONTHLYGTEAMSTERS LOCAL UNION NUMBER 117</v>
          </cell>
          <cell r="F4867" t="str">
            <v>57</v>
          </cell>
          <cell r="G4867" t="str">
            <v>Monthly</v>
          </cell>
          <cell r="H4867" t="str">
            <v>G</v>
          </cell>
          <cell r="I4867">
            <v>4712</v>
          </cell>
          <cell r="J4867" t="str">
            <v>Teamsters Local Union Number 117</v>
          </cell>
          <cell r="K4867" t="str">
            <v>per Noli Benitez 201307</v>
          </cell>
          <cell r="L4867">
            <v>41456</v>
          </cell>
          <cell r="M4867">
            <v>12048</v>
          </cell>
          <cell r="N4867" t="b">
            <v>0</v>
          </cell>
          <cell r="O4867">
            <v>4712</v>
          </cell>
        </row>
        <row r="4868">
          <cell r="E4868" t="str">
            <v>57MONTHLYGWASHINGTON FEDERATION OF STATE EMPLOYEES</v>
          </cell>
          <cell r="F4868" t="str">
            <v>57</v>
          </cell>
          <cell r="G4868" t="str">
            <v>Monthly</v>
          </cell>
          <cell r="H4868" t="str">
            <v>G</v>
          </cell>
          <cell r="I4868">
            <v>4653</v>
          </cell>
          <cell r="J4868" t="str">
            <v>Washington Federation of State Employees</v>
          </cell>
          <cell r="K4868" t="str">
            <v>per DOP website</v>
          </cell>
          <cell r="L4868">
            <v>41456</v>
          </cell>
          <cell r="M4868">
            <v>25972</v>
          </cell>
          <cell r="N4868" t="b">
            <v>0</v>
          </cell>
          <cell r="O4868">
            <v>4653</v>
          </cell>
        </row>
        <row r="4869">
          <cell r="E4869" t="str">
            <v>57MONTHLYGWASHINGTON PUBLIC EMPLOYEES ASSOCIATION</v>
          </cell>
          <cell r="F4869" t="str">
            <v>57</v>
          </cell>
          <cell r="G4869" t="str">
            <v>Monthly</v>
          </cell>
          <cell r="H4869" t="str">
            <v>G</v>
          </cell>
          <cell r="I4869">
            <v>4653</v>
          </cell>
          <cell r="J4869" t="str">
            <v>Washington Public Employees Association</v>
          </cell>
          <cell r="K4869" t="str">
            <v>per DOP website</v>
          </cell>
          <cell r="L4869">
            <v>41456</v>
          </cell>
          <cell r="M4869">
            <v>30236</v>
          </cell>
          <cell r="N4869" t="b">
            <v>0</v>
          </cell>
          <cell r="O4869">
            <v>4653</v>
          </cell>
        </row>
        <row r="4870">
          <cell r="E4870" t="str">
            <v>57MONTHLYHCOALITION</v>
          </cell>
          <cell r="F4870" t="str">
            <v>57</v>
          </cell>
          <cell r="G4870" t="str">
            <v>Monthly</v>
          </cell>
          <cell r="H4870" t="str">
            <v>H</v>
          </cell>
          <cell r="I4870">
            <v>4770</v>
          </cell>
          <cell r="J4870" t="str">
            <v>Coalition</v>
          </cell>
          <cell r="K4870" t="str">
            <v>per DOP website</v>
          </cell>
          <cell r="L4870">
            <v>41456</v>
          </cell>
          <cell r="M4870">
            <v>43029</v>
          </cell>
          <cell r="N4870" t="b">
            <v>0</v>
          </cell>
          <cell r="O4870">
            <v>4770</v>
          </cell>
        </row>
        <row r="4871">
          <cell r="E4871" t="str">
            <v>57MONTHLYHNON-REPRESENTED STATE EMPLOYEES</v>
          </cell>
          <cell r="F4871" t="str">
            <v>57</v>
          </cell>
          <cell r="G4871" t="str">
            <v>Monthly</v>
          </cell>
          <cell r="H4871" t="str">
            <v>H</v>
          </cell>
          <cell r="I4871">
            <v>4770</v>
          </cell>
          <cell r="J4871" t="str">
            <v>Non-Represented State Employees</v>
          </cell>
          <cell r="K4871" t="str">
            <v>per DOP website</v>
          </cell>
          <cell r="L4871">
            <v>41456</v>
          </cell>
          <cell r="M4871">
            <v>12049</v>
          </cell>
          <cell r="N4871" t="b">
            <v>0</v>
          </cell>
          <cell r="O4871">
            <v>4770</v>
          </cell>
        </row>
        <row r="4872">
          <cell r="E4872" t="str">
            <v>57MONTHLYHTEAMSTERS LOCAL UNION NUMBER 117</v>
          </cell>
          <cell r="F4872" t="str">
            <v>57</v>
          </cell>
          <cell r="G4872" t="str">
            <v>Monthly</v>
          </cell>
          <cell r="H4872" t="str">
            <v>H</v>
          </cell>
          <cell r="I4872">
            <v>4831</v>
          </cell>
          <cell r="J4872" t="str">
            <v>Teamsters Local Union Number 117</v>
          </cell>
          <cell r="K4872" t="str">
            <v>per Noli Benitez 201307</v>
          </cell>
          <cell r="L4872">
            <v>41456</v>
          </cell>
          <cell r="M4872">
            <v>12049</v>
          </cell>
          <cell r="N4872" t="b">
            <v>0</v>
          </cell>
          <cell r="O4872">
            <v>4831</v>
          </cell>
        </row>
        <row r="4873">
          <cell r="E4873" t="str">
            <v>57MONTHLYHWASHINGTON FEDERATION OF STATE EMPLOYEES</v>
          </cell>
          <cell r="F4873" t="str">
            <v>57</v>
          </cell>
          <cell r="G4873" t="str">
            <v>Monthly</v>
          </cell>
          <cell r="H4873" t="str">
            <v>H</v>
          </cell>
          <cell r="I4873">
            <v>4770</v>
          </cell>
          <cell r="J4873" t="str">
            <v>Washington Federation of State Employees</v>
          </cell>
          <cell r="K4873" t="str">
            <v>per DOP website</v>
          </cell>
          <cell r="L4873">
            <v>41456</v>
          </cell>
          <cell r="M4873">
            <v>25973</v>
          </cell>
          <cell r="N4873" t="b">
            <v>0</v>
          </cell>
          <cell r="O4873">
            <v>4770</v>
          </cell>
        </row>
        <row r="4874">
          <cell r="E4874" t="str">
            <v>57MONTHLYHWASHINGTON PUBLIC EMPLOYEES ASSOCIATION</v>
          </cell>
          <cell r="F4874" t="str">
            <v>57</v>
          </cell>
          <cell r="G4874" t="str">
            <v>Monthly</v>
          </cell>
          <cell r="H4874" t="str">
            <v>H</v>
          </cell>
          <cell r="I4874">
            <v>4770</v>
          </cell>
          <cell r="J4874" t="str">
            <v>Washington Public Employees Association</v>
          </cell>
          <cell r="K4874" t="str">
            <v>per DOP website</v>
          </cell>
          <cell r="L4874">
            <v>41456</v>
          </cell>
          <cell r="M4874">
            <v>30237</v>
          </cell>
          <cell r="N4874" t="b">
            <v>0</v>
          </cell>
          <cell r="O4874">
            <v>4770</v>
          </cell>
        </row>
        <row r="4875">
          <cell r="E4875" t="str">
            <v>57MONTHLYICOALITION</v>
          </cell>
          <cell r="F4875" t="str">
            <v>57</v>
          </cell>
          <cell r="G4875" t="str">
            <v>Monthly</v>
          </cell>
          <cell r="H4875" t="str">
            <v>I</v>
          </cell>
          <cell r="I4875">
            <v>4888</v>
          </cell>
          <cell r="J4875" t="str">
            <v>Coalition</v>
          </cell>
          <cell r="K4875" t="str">
            <v>per DOP website</v>
          </cell>
          <cell r="L4875">
            <v>41456</v>
          </cell>
          <cell r="M4875">
            <v>43030</v>
          </cell>
          <cell r="N4875" t="b">
            <v>0</v>
          </cell>
          <cell r="O4875">
            <v>4888</v>
          </cell>
        </row>
        <row r="4876">
          <cell r="E4876" t="str">
            <v>57MONTHLYINON-REPRESENTED STATE EMPLOYEES</v>
          </cell>
          <cell r="F4876" t="str">
            <v>57</v>
          </cell>
          <cell r="G4876" t="str">
            <v>Monthly</v>
          </cell>
          <cell r="H4876" t="str">
            <v>I</v>
          </cell>
          <cell r="I4876">
            <v>4888</v>
          </cell>
          <cell r="J4876" t="str">
            <v>Non-Represented State Employees</v>
          </cell>
          <cell r="K4876" t="str">
            <v>per DOP website</v>
          </cell>
          <cell r="L4876">
            <v>41456</v>
          </cell>
          <cell r="M4876">
            <v>12050</v>
          </cell>
          <cell r="N4876" t="b">
            <v>0</v>
          </cell>
          <cell r="O4876">
            <v>4888</v>
          </cell>
        </row>
        <row r="4877">
          <cell r="E4877" t="str">
            <v>57MONTHLYITEAMSTERS LOCAL UNION NUMBER 117</v>
          </cell>
          <cell r="F4877" t="str">
            <v>57</v>
          </cell>
          <cell r="G4877" t="str">
            <v>Monthly</v>
          </cell>
          <cell r="H4877" t="str">
            <v>I</v>
          </cell>
          <cell r="I4877">
            <v>4950</v>
          </cell>
          <cell r="J4877" t="str">
            <v>Teamsters Local Union Number 117</v>
          </cell>
          <cell r="K4877" t="str">
            <v>per Noli Benitez 201307</v>
          </cell>
          <cell r="L4877">
            <v>41456</v>
          </cell>
          <cell r="M4877">
            <v>12050</v>
          </cell>
          <cell r="N4877" t="b">
            <v>0</v>
          </cell>
          <cell r="O4877">
            <v>4950</v>
          </cell>
        </row>
        <row r="4878">
          <cell r="E4878" t="str">
            <v>57MONTHLYIWASHINGTON FEDERATION OF STATE EMPLOYEES</v>
          </cell>
          <cell r="F4878" t="str">
            <v>57</v>
          </cell>
          <cell r="G4878" t="str">
            <v>Monthly</v>
          </cell>
          <cell r="H4878" t="str">
            <v>I</v>
          </cell>
          <cell r="I4878">
            <v>4888</v>
          </cell>
          <cell r="J4878" t="str">
            <v>Washington Federation of State Employees</v>
          </cell>
          <cell r="K4878" t="str">
            <v>per DOP website</v>
          </cell>
          <cell r="L4878">
            <v>41456</v>
          </cell>
          <cell r="M4878">
            <v>25974</v>
          </cell>
          <cell r="N4878" t="b">
            <v>0</v>
          </cell>
          <cell r="O4878">
            <v>4888</v>
          </cell>
        </row>
        <row r="4879">
          <cell r="E4879" t="str">
            <v>57MONTHLYIWASHINGTON PUBLIC EMPLOYEES ASSOCIATION</v>
          </cell>
          <cell r="F4879" t="str">
            <v>57</v>
          </cell>
          <cell r="G4879" t="str">
            <v>Monthly</v>
          </cell>
          <cell r="H4879" t="str">
            <v>I</v>
          </cell>
          <cell r="I4879">
            <v>4888</v>
          </cell>
          <cell r="J4879" t="str">
            <v>Washington Public Employees Association</v>
          </cell>
          <cell r="K4879" t="str">
            <v>per DOP website</v>
          </cell>
          <cell r="L4879">
            <v>41456</v>
          </cell>
          <cell r="M4879">
            <v>30238</v>
          </cell>
          <cell r="N4879" t="b">
            <v>0</v>
          </cell>
          <cell r="O4879">
            <v>4888</v>
          </cell>
        </row>
        <row r="4880">
          <cell r="E4880" t="str">
            <v>57MONTHLYJCOALITION</v>
          </cell>
          <cell r="F4880" t="str">
            <v>57</v>
          </cell>
          <cell r="G4880" t="str">
            <v>Monthly</v>
          </cell>
          <cell r="H4880" t="str">
            <v>J</v>
          </cell>
          <cell r="I4880">
            <v>5010</v>
          </cell>
          <cell r="J4880" t="str">
            <v>Coalition</v>
          </cell>
          <cell r="K4880" t="str">
            <v>per DOP website</v>
          </cell>
          <cell r="L4880">
            <v>41456</v>
          </cell>
          <cell r="M4880">
            <v>43031</v>
          </cell>
          <cell r="N4880" t="b">
            <v>0</v>
          </cell>
          <cell r="O4880">
            <v>5010</v>
          </cell>
        </row>
        <row r="4881">
          <cell r="E4881" t="str">
            <v>57MONTHLYJNON-REPRESENTED STATE EMPLOYEES</v>
          </cell>
          <cell r="F4881" t="str">
            <v>57</v>
          </cell>
          <cell r="G4881" t="str">
            <v>Monthly</v>
          </cell>
          <cell r="H4881" t="str">
            <v>J</v>
          </cell>
          <cell r="I4881">
            <v>5010</v>
          </cell>
          <cell r="J4881" t="str">
            <v>Non-Represented State Employees</v>
          </cell>
          <cell r="K4881" t="str">
            <v>per DOP website</v>
          </cell>
          <cell r="L4881">
            <v>41456</v>
          </cell>
          <cell r="M4881">
            <v>12051</v>
          </cell>
          <cell r="N4881" t="b">
            <v>0</v>
          </cell>
          <cell r="O4881">
            <v>5010</v>
          </cell>
        </row>
        <row r="4882">
          <cell r="E4882" t="str">
            <v>57MONTHLYJTEAMSTERS LOCAL UNION NUMBER 117</v>
          </cell>
          <cell r="F4882" t="str">
            <v>57</v>
          </cell>
          <cell r="G4882" t="str">
            <v>Monthly</v>
          </cell>
          <cell r="H4882" t="str">
            <v>J</v>
          </cell>
          <cell r="I4882">
            <v>5075</v>
          </cell>
          <cell r="J4882" t="str">
            <v>Teamsters Local Union Number 117</v>
          </cell>
          <cell r="K4882" t="str">
            <v>per Noli Benitez 201307</v>
          </cell>
          <cell r="L4882">
            <v>41456</v>
          </cell>
          <cell r="M4882">
            <v>12051</v>
          </cell>
          <cell r="N4882" t="b">
            <v>0</v>
          </cell>
          <cell r="O4882">
            <v>5075</v>
          </cell>
        </row>
        <row r="4883">
          <cell r="E4883" t="str">
            <v>57MONTHLYJWASHINGTON FEDERATION OF STATE EMPLOYEES</v>
          </cell>
          <cell r="F4883" t="str">
            <v>57</v>
          </cell>
          <cell r="G4883" t="str">
            <v>Monthly</v>
          </cell>
          <cell r="H4883" t="str">
            <v>J</v>
          </cell>
          <cell r="I4883">
            <v>5010</v>
          </cell>
          <cell r="J4883" t="str">
            <v>Washington Federation of State Employees</v>
          </cell>
          <cell r="K4883" t="str">
            <v>per DOP website</v>
          </cell>
          <cell r="L4883">
            <v>41456</v>
          </cell>
          <cell r="M4883">
            <v>25975</v>
          </cell>
          <cell r="N4883" t="b">
            <v>0</v>
          </cell>
          <cell r="O4883">
            <v>5010</v>
          </cell>
        </row>
        <row r="4884">
          <cell r="E4884" t="str">
            <v>57MONTHLYJWASHINGTON PUBLIC EMPLOYEES ASSOCIATION</v>
          </cell>
          <cell r="F4884" t="str">
            <v>57</v>
          </cell>
          <cell r="G4884" t="str">
            <v>Monthly</v>
          </cell>
          <cell r="H4884" t="str">
            <v>J</v>
          </cell>
          <cell r="I4884">
            <v>5010</v>
          </cell>
          <cell r="J4884" t="str">
            <v>Washington Public Employees Association</v>
          </cell>
          <cell r="K4884" t="str">
            <v>per DOP website</v>
          </cell>
          <cell r="L4884">
            <v>41456</v>
          </cell>
          <cell r="M4884">
            <v>30239</v>
          </cell>
          <cell r="N4884" t="b">
            <v>0</v>
          </cell>
          <cell r="O4884">
            <v>5010</v>
          </cell>
        </row>
        <row r="4885">
          <cell r="E4885" t="str">
            <v>57MONTHLYKCOALITION</v>
          </cell>
          <cell r="F4885" t="str">
            <v>57</v>
          </cell>
          <cell r="G4885" t="str">
            <v>Monthly</v>
          </cell>
          <cell r="H4885" t="str">
            <v>K</v>
          </cell>
          <cell r="I4885">
            <v>5136</v>
          </cell>
          <cell r="J4885" t="str">
            <v>Coalition</v>
          </cell>
          <cell r="K4885" t="str">
            <v>per DOP website</v>
          </cell>
          <cell r="L4885">
            <v>41456</v>
          </cell>
          <cell r="M4885">
            <v>43032</v>
          </cell>
          <cell r="N4885" t="b">
            <v>0</v>
          </cell>
          <cell r="O4885">
            <v>5136</v>
          </cell>
        </row>
        <row r="4886">
          <cell r="E4886" t="str">
            <v>57MONTHLYKNON-REPRESENTED STATE EMPLOYEES</v>
          </cell>
          <cell r="F4886" t="str">
            <v>57</v>
          </cell>
          <cell r="G4886" t="str">
            <v>Monthly</v>
          </cell>
          <cell r="H4886" t="str">
            <v>K</v>
          </cell>
          <cell r="I4886">
            <v>5136</v>
          </cell>
          <cell r="J4886" t="str">
            <v>Non-Represented State Employees</v>
          </cell>
          <cell r="K4886" t="str">
            <v>per DOP website</v>
          </cell>
          <cell r="L4886">
            <v>41456</v>
          </cell>
          <cell r="M4886">
            <v>12052</v>
          </cell>
          <cell r="N4886" t="b">
            <v>0</v>
          </cell>
          <cell r="O4886">
            <v>5136</v>
          </cell>
        </row>
        <row r="4887">
          <cell r="E4887" t="str">
            <v>57MONTHLYKTEAMSTERS LOCAL UNION NUMBER 117</v>
          </cell>
          <cell r="F4887" t="str">
            <v>57</v>
          </cell>
          <cell r="G4887" t="str">
            <v>Monthly</v>
          </cell>
          <cell r="H4887" t="str">
            <v>K</v>
          </cell>
          <cell r="I4887">
            <v>5201</v>
          </cell>
          <cell r="J4887" t="str">
            <v>Teamsters Local Union Number 117</v>
          </cell>
          <cell r="K4887" t="str">
            <v>per Noli Benitez 201307</v>
          </cell>
          <cell r="L4887">
            <v>41456</v>
          </cell>
          <cell r="M4887">
            <v>12052</v>
          </cell>
          <cell r="N4887" t="b">
            <v>0</v>
          </cell>
          <cell r="O4887">
            <v>5201</v>
          </cell>
        </row>
        <row r="4888">
          <cell r="E4888" t="str">
            <v>57MONTHLYKWASHINGTON FEDERATION OF STATE EMPLOYEES</v>
          </cell>
          <cell r="F4888" t="str">
            <v>57</v>
          </cell>
          <cell r="G4888" t="str">
            <v>Monthly</v>
          </cell>
          <cell r="H4888" t="str">
            <v>K</v>
          </cell>
          <cell r="I4888">
            <v>5136</v>
          </cell>
          <cell r="J4888" t="str">
            <v>Washington Federation of State Employees</v>
          </cell>
          <cell r="K4888" t="str">
            <v>per DOP website</v>
          </cell>
          <cell r="L4888">
            <v>41456</v>
          </cell>
          <cell r="M4888">
            <v>25976</v>
          </cell>
          <cell r="N4888" t="b">
            <v>0</v>
          </cell>
          <cell r="O4888">
            <v>5136</v>
          </cell>
        </row>
        <row r="4889">
          <cell r="E4889" t="str">
            <v>57MONTHLYKWASHINGTON PUBLIC EMPLOYEES ASSOCIATION</v>
          </cell>
          <cell r="F4889" t="str">
            <v>57</v>
          </cell>
          <cell r="G4889" t="str">
            <v>Monthly</v>
          </cell>
          <cell r="H4889" t="str">
            <v>K</v>
          </cell>
          <cell r="I4889">
            <v>5136</v>
          </cell>
          <cell r="J4889" t="str">
            <v>Washington Public Employees Association</v>
          </cell>
          <cell r="K4889" t="str">
            <v>per DOP website</v>
          </cell>
          <cell r="L4889">
            <v>41456</v>
          </cell>
          <cell r="M4889">
            <v>30240</v>
          </cell>
          <cell r="N4889" t="b">
            <v>0</v>
          </cell>
          <cell r="O4889">
            <v>5136</v>
          </cell>
        </row>
        <row r="4890">
          <cell r="E4890" t="str">
            <v>57MONTHLYLCOALITION</v>
          </cell>
          <cell r="F4890" t="str">
            <v>57</v>
          </cell>
          <cell r="G4890" t="str">
            <v>Monthly</v>
          </cell>
          <cell r="H4890" t="str">
            <v>L</v>
          </cell>
          <cell r="I4890">
            <v>5266</v>
          </cell>
          <cell r="J4890" t="str">
            <v>Coalition</v>
          </cell>
          <cell r="K4890" t="str">
            <v>per DOP website</v>
          </cell>
          <cell r="L4890">
            <v>41456</v>
          </cell>
          <cell r="M4890">
            <v>43033</v>
          </cell>
          <cell r="N4890" t="b">
            <v>0</v>
          </cell>
          <cell r="O4890">
            <v>5266</v>
          </cell>
        </row>
        <row r="4891">
          <cell r="E4891" t="str">
            <v>57MONTHLYLNON-REPRESENTED STATE EMPLOYEES</v>
          </cell>
          <cell r="F4891" t="str">
            <v>57</v>
          </cell>
          <cell r="G4891" t="str">
            <v>Monthly</v>
          </cell>
          <cell r="H4891" t="str">
            <v>L</v>
          </cell>
          <cell r="I4891">
            <v>5266</v>
          </cell>
          <cell r="J4891" t="str">
            <v>Non-Represented State Employees</v>
          </cell>
          <cell r="K4891" t="str">
            <v>per DOP website</v>
          </cell>
          <cell r="L4891">
            <v>41456</v>
          </cell>
          <cell r="M4891">
            <v>12053</v>
          </cell>
          <cell r="N4891" t="b">
            <v>0</v>
          </cell>
          <cell r="O4891">
            <v>5266</v>
          </cell>
        </row>
        <row r="4892">
          <cell r="E4892" t="str">
            <v>57MONTHLYLTEAMSTERS LOCAL UNION NUMBER 117</v>
          </cell>
          <cell r="F4892" t="str">
            <v>57</v>
          </cell>
          <cell r="G4892" t="str">
            <v>Monthly</v>
          </cell>
          <cell r="H4892" t="str">
            <v>L</v>
          </cell>
          <cell r="I4892">
            <v>5334</v>
          </cell>
          <cell r="J4892" t="str">
            <v>Teamsters Local Union Number 117</v>
          </cell>
          <cell r="K4892" t="str">
            <v>per Noli Benitez 201307</v>
          </cell>
          <cell r="L4892">
            <v>41456</v>
          </cell>
          <cell r="M4892">
            <v>12053</v>
          </cell>
          <cell r="N4892" t="b">
            <v>0</v>
          </cell>
          <cell r="O4892">
            <v>5334</v>
          </cell>
        </row>
        <row r="4893">
          <cell r="E4893" t="str">
            <v>57MONTHLYLWASHINGTON FEDERATION OF STATE EMPLOYEES</v>
          </cell>
          <cell r="F4893" t="str">
            <v>57</v>
          </cell>
          <cell r="G4893" t="str">
            <v>Monthly</v>
          </cell>
          <cell r="H4893" t="str">
            <v>L</v>
          </cell>
          <cell r="I4893">
            <v>5266</v>
          </cell>
          <cell r="J4893" t="str">
            <v>Washington Federation of State Employees</v>
          </cell>
          <cell r="K4893" t="str">
            <v>per DOP website</v>
          </cell>
          <cell r="L4893">
            <v>41456</v>
          </cell>
          <cell r="M4893">
            <v>25977</v>
          </cell>
          <cell r="N4893" t="b">
            <v>0</v>
          </cell>
          <cell r="O4893">
            <v>5266</v>
          </cell>
        </row>
        <row r="4894">
          <cell r="E4894" t="str">
            <v>57MONTHLYLWASHINGTON PUBLIC EMPLOYEES ASSOCIATION</v>
          </cell>
          <cell r="F4894" t="str">
            <v>57</v>
          </cell>
          <cell r="G4894" t="str">
            <v>Monthly</v>
          </cell>
          <cell r="H4894" t="str">
            <v>L</v>
          </cell>
          <cell r="I4894">
            <v>5266</v>
          </cell>
          <cell r="J4894" t="str">
            <v>Washington Public Employees Association</v>
          </cell>
          <cell r="K4894" t="str">
            <v>per DOP website</v>
          </cell>
          <cell r="L4894">
            <v>41456</v>
          </cell>
          <cell r="M4894">
            <v>30241</v>
          </cell>
          <cell r="N4894" t="b">
            <v>0</v>
          </cell>
          <cell r="O4894">
            <v>5266</v>
          </cell>
        </row>
        <row r="4895">
          <cell r="E4895" t="str">
            <v>57MONTHLYMCOALITION</v>
          </cell>
          <cell r="F4895" t="str">
            <v>57</v>
          </cell>
          <cell r="G4895" t="str">
            <v>Monthly</v>
          </cell>
          <cell r="H4895" t="str">
            <v>M</v>
          </cell>
          <cell r="I4895">
            <v>5395</v>
          </cell>
          <cell r="J4895" t="str">
            <v>Coalition</v>
          </cell>
          <cell r="K4895" t="str">
            <v>per DOP website</v>
          </cell>
          <cell r="L4895">
            <v>41456</v>
          </cell>
          <cell r="M4895">
            <v>43034</v>
          </cell>
          <cell r="N4895" t="b">
            <v>0</v>
          </cell>
          <cell r="O4895">
            <v>5395</v>
          </cell>
        </row>
        <row r="4896">
          <cell r="E4896" t="str">
            <v>57MONTHLYMNON-REPRESENTED STATE EMPLOYEES</v>
          </cell>
          <cell r="F4896" t="str">
            <v>57</v>
          </cell>
          <cell r="G4896" t="str">
            <v>Monthly</v>
          </cell>
          <cell r="H4896" t="str">
            <v>M</v>
          </cell>
          <cell r="I4896">
            <v>5395</v>
          </cell>
          <cell r="J4896" t="str">
            <v>Non-Represented State Employees</v>
          </cell>
          <cell r="K4896" t="str">
            <v>per DOP website</v>
          </cell>
          <cell r="L4896">
            <v>41456</v>
          </cell>
          <cell r="M4896">
            <v>12054</v>
          </cell>
          <cell r="N4896" t="b">
            <v>0</v>
          </cell>
          <cell r="O4896">
            <v>5395</v>
          </cell>
        </row>
        <row r="4897">
          <cell r="E4897" t="str">
            <v>57MONTHLYMTEAMSTERS LOCAL UNION NUMBER 117</v>
          </cell>
          <cell r="F4897" t="str">
            <v>57</v>
          </cell>
          <cell r="G4897" t="str">
            <v>Monthly</v>
          </cell>
          <cell r="H4897" t="str">
            <v>M</v>
          </cell>
          <cell r="I4897">
            <v>5463</v>
          </cell>
          <cell r="J4897" t="str">
            <v>Teamsters Local Union Number 117</v>
          </cell>
          <cell r="K4897" t="str">
            <v>per Noli Benitez 201307</v>
          </cell>
          <cell r="L4897">
            <v>41456</v>
          </cell>
          <cell r="M4897">
            <v>12054</v>
          </cell>
          <cell r="N4897" t="b">
            <v>0</v>
          </cell>
          <cell r="O4897">
            <v>5463</v>
          </cell>
        </row>
        <row r="4898">
          <cell r="E4898" t="str">
            <v>57MONTHLYMWASHINGTON FEDERATION OF STATE EMPLOYEES</v>
          </cell>
          <cell r="F4898" t="str">
            <v>57</v>
          </cell>
          <cell r="G4898" t="str">
            <v>Monthly</v>
          </cell>
          <cell r="H4898" t="str">
            <v>M</v>
          </cell>
          <cell r="I4898">
            <v>5395</v>
          </cell>
          <cell r="J4898" t="str">
            <v>Washington Federation of State Employees</v>
          </cell>
          <cell r="K4898" t="str">
            <v>per DOP website</v>
          </cell>
          <cell r="L4898">
            <v>41456</v>
          </cell>
          <cell r="M4898">
            <v>25978</v>
          </cell>
          <cell r="N4898" t="b">
            <v>0</v>
          </cell>
          <cell r="O4898">
            <v>5395</v>
          </cell>
        </row>
        <row r="4899">
          <cell r="E4899" t="str">
            <v>57MONTHLYMWASHINGTON PUBLIC EMPLOYEES ASSOCIATION</v>
          </cell>
          <cell r="F4899" t="str">
            <v>57</v>
          </cell>
          <cell r="G4899" t="str">
            <v>Monthly</v>
          </cell>
          <cell r="H4899" t="str">
            <v>M</v>
          </cell>
          <cell r="I4899">
            <v>5395</v>
          </cell>
          <cell r="J4899" t="str">
            <v>Washington Public Employees Association</v>
          </cell>
          <cell r="K4899" t="str">
            <v>per DOP website</v>
          </cell>
          <cell r="L4899">
            <v>41456</v>
          </cell>
          <cell r="M4899">
            <v>30242</v>
          </cell>
          <cell r="N4899" t="b">
            <v>0</v>
          </cell>
          <cell r="O4899">
            <v>5395</v>
          </cell>
        </row>
        <row r="4900">
          <cell r="E4900" t="str">
            <v>57NMONTHLYACOALITION</v>
          </cell>
          <cell r="F4900" t="str">
            <v>57N</v>
          </cell>
          <cell r="G4900" t="str">
            <v>Monthly</v>
          </cell>
          <cell r="H4900" t="str">
            <v>A</v>
          </cell>
          <cell r="I4900">
            <v>4288</v>
          </cell>
          <cell r="J4900" t="str">
            <v>Coalition</v>
          </cell>
          <cell r="K4900" t="str">
            <v>57N1 - per DOP website</v>
          </cell>
          <cell r="L4900">
            <v>41456</v>
          </cell>
          <cell r="M4900">
            <v>21174</v>
          </cell>
          <cell r="N4900" t="b">
            <v>1</v>
          </cell>
          <cell r="O4900">
            <v>4288</v>
          </cell>
        </row>
        <row r="4901">
          <cell r="E4901" t="str">
            <v>57NMONTHLYANON-REPRESENTED STATE EMPLOYEES</v>
          </cell>
          <cell r="F4901" t="str">
            <v>57N</v>
          </cell>
          <cell r="G4901" t="str">
            <v>Monthly</v>
          </cell>
          <cell r="H4901" t="str">
            <v>A</v>
          </cell>
          <cell r="I4901">
            <v>4288</v>
          </cell>
          <cell r="J4901" t="str">
            <v>Non-Represented State Employees</v>
          </cell>
          <cell r="K4901" t="str">
            <v>57N - per DOP website</v>
          </cell>
          <cell r="L4901">
            <v>41456</v>
          </cell>
          <cell r="M4901">
            <v>15378</v>
          </cell>
          <cell r="N4901" t="b">
            <v>1</v>
          </cell>
          <cell r="O4901">
            <v>4288</v>
          </cell>
        </row>
        <row r="4902">
          <cell r="E4902" t="str">
            <v>57NMONTHLYASERVICE EMPLOYEES INTERNATIONAL UNION DISTRICT 1199 NW</v>
          </cell>
          <cell r="F4902" t="str">
            <v>57N</v>
          </cell>
          <cell r="G4902" t="str">
            <v>Monthly</v>
          </cell>
          <cell r="H4902" t="str">
            <v>A</v>
          </cell>
          <cell r="I4902">
            <v>4288</v>
          </cell>
          <cell r="J4902" t="str">
            <v>Service Employees International Union District 1199 NW</v>
          </cell>
          <cell r="K4902" t="str">
            <v>57N1 - per DOP website</v>
          </cell>
          <cell r="L4902">
            <v>41456</v>
          </cell>
          <cell r="M4902">
            <v>17310</v>
          </cell>
          <cell r="N4902" t="b">
            <v>1</v>
          </cell>
          <cell r="O4902">
            <v>4288</v>
          </cell>
        </row>
        <row r="4903">
          <cell r="E4903" t="str">
            <v>57NMONTHLYATEAMSTERS LOCAL UNION NUMBER 117</v>
          </cell>
          <cell r="F4903" t="str">
            <v>57N</v>
          </cell>
          <cell r="G4903" t="str">
            <v>Monthly</v>
          </cell>
          <cell r="H4903" t="str">
            <v>A</v>
          </cell>
          <cell r="I4903">
            <v>4343</v>
          </cell>
          <cell r="J4903" t="str">
            <v>Teamsters Local Union Number 117</v>
          </cell>
          <cell r="K4903" t="str">
            <v>57N2 - per DOP website</v>
          </cell>
          <cell r="L4903">
            <v>41456</v>
          </cell>
          <cell r="M4903">
            <v>23106</v>
          </cell>
          <cell r="N4903" t="b">
            <v>1</v>
          </cell>
          <cell r="O4903">
            <v>4343</v>
          </cell>
        </row>
        <row r="4904">
          <cell r="E4904" t="str">
            <v>57NMONTHLYAWASHINGTON FEDERATION OF STATE EMPLOYEES</v>
          </cell>
          <cell r="F4904" t="str">
            <v>57N</v>
          </cell>
          <cell r="G4904" t="str">
            <v>Monthly</v>
          </cell>
          <cell r="H4904" t="str">
            <v>A</v>
          </cell>
          <cell r="I4904">
            <v>4288</v>
          </cell>
          <cell r="J4904" t="str">
            <v>Washington Federation of State Employees</v>
          </cell>
          <cell r="K4904" t="str">
            <v>57N1 - per DOP website</v>
          </cell>
          <cell r="L4904">
            <v>41456</v>
          </cell>
          <cell r="M4904">
            <v>19242</v>
          </cell>
          <cell r="N4904" t="b">
            <v>1</v>
          </cell>
          <cell r="O4904">
            <v>4288</v>
          </cell>
        </row>
        <row r="4905">
          <cell r="E4905" t="str">
            <v>57NMONTHLYBCOALITION</v>
          </cell>
          <cell r="F4905" t="str">
            <v>57N</v>
          </cell>
          <cell r="G4905" t="str">
            <v>Monthly</v>
          </cell>
          <cell r="H4905" t="str">
            <v>B</v>
          </cell>
          <cell r="I4905">
            <v>4393</v>
          </cell>
          <cell r="J4905" t="str">
            <v>Coalition</v>
          </cell>
          <cell r="K4905" t="str">
            <v>57N1 - per DOP website</v>
          </cell>
          <cell r="L4905">
            <v>41456</v>
          </cell>
          <cell r="M4905">
            <v>21175</v>
          </cell>
          <cell r="N4905" t="b">
            <v>1</v>
          </cell>
          <cell r="O4905">
            <v>4393</v>
          </cell>
        </row>
        <row r="4906">
          <cell r="E4906" t="str">
            <v>57NMONTHLYBNON-REPRESENTED STATE EMPLOYEES</v>
          </cell>
          <cell r="F4906" t="str">
            <v>57N</v>
          </cell>
          <cell r="G4906" t="str">
            <v>Monthly</v>
          </cell>
          <cell r="H4906" t="str">
            <v>B</v>
          </cell>
          <cell r="I4906">
            <v>4393</v>
          </cell>
          <cell r="J4906" t="str">
            <v>Non-Represented State Employees</v>
          </cell>
          <cell r="K4906" t="str">
            <v>57N - per DOP website</v>
          </cell>
          <cell r="L4906">
            <v>41456</v>
          </cell>
          <cell r="M4906">
            <v>15379</v>
          </cell>
          <cell r="N4906" t="b">
            <v>1</v>
          </cell>
          <cell r="O4906">
            <v>4393</v>
          </cell>
        </row>
        <row r="4907">
          <cell r="E4907" t="str">
            <v>57NMONTHLYBSERVICE EMPLOYEES INTERNATIONAL UNION DISTRICT 1199 NW</v>
          </cell>
          <cell r="F4907" t="str">
            <v>57N</v>
          </cell>
          <cell r="G4907" t="str">
            <v>Monthly</v>
          </cell>
          <cell r="H4907" t="str">
            <v>B</v>
          </cell>
          <cell r="I4907">
            <v>4393</v>
          </cell>
          <cell r="J4907" t="str">
            <v>Service Employees International Union District 1199 NW</v>
          </cell>
          <cell r="K4907" t="str">
            <v>57N1 - per DOP website</v>
          </cell>
          <cell r="L4907">
            <v>41456</v>
          </cell>
          <cell r="M4907">
            <v>17311</v>
          </cell>
          <cell r="N4907" t="b">
            <v>1</v>
          </cell>
          <cell r="O4907">
            <v>4393</v>
          </cell>
        </row>
        <row r="4908">
          <cell r="E4908" t="str">
            <v>57NMONTHLYBTEAMSTERS LOCAL UNION NUMBER 117</v>
          </cell>
          <cell r="F4908" t="str">
            <v>57N</v>
          </cell>
          <cell r="G4908" t="str">
            <v>Monthly</v>
          </cell>
          <cell r="H4908" t="str">
            <v>B</v>
          </cell>
          <cell r="I4908">
            <v>4448</v>
          </cell>
          <cell r="J4908" t="str">
            <v>Teamsters Local Union Number 117</v>
          </cell>
          <cell r="K4908" t="str">
            <v>57N2 - per DOP website</v>
          </cell>
          <cell r="L4908">
            <v>41456</v>
          </cell>
          <cell r="M4908">
            <v>23107</v>
          </cell>
          <cell r="N4908" t="b">
            <v>1</v>
          </cell>
          <cell r="O4908">
            <v>4448</v>
          </cell>
        </row>
        <row r="4909">
          <cell r="E4909" t="str">
            <v>57NMONTHLYBWASHINGTON FEDERATION OF STATE EMPLOYEES</v>
          </cell>
          <cell r="F4909" t="str">
            <v>57N</v>
          </cell>
          <cell r="G4909" t="str">
            <v>Monthly</v>
          </cell>
          <cell r="H4909" t="str">
            <v>B</v>
          </cell>
          <cell r="I4909">
            <v>4393</v>
          </cell>
          <cell r="J4909" t="str">
            <v>Washington Federation of State Employees</v>
          </cell>
          <cell r="K4909" t="str">
            <v>57N1 - per DOP website</v>
          </cell>
          <cell r="L4909">
            <v>41456</v>
          </cell>
          <cell r="M4909">
            <v>19243</v>
          </cell>
          <cell r="N4909" t="b">
            <v>1</v>
          </cell>
          <cell r="O4909">
            <v>4393</v>
          </cell>
        </row>
        <row r="4910">
          <cell r="E4910" t="str">
            <v>57NMONTHLYCCOALITION</v>
          </cell>
          <cell r="F4910" t="str">
            <v>57N</v>
          </cell>
          <cell r="G4910" t="str">
            <v>Monthly</v>
          </cell>
          <cell r="H4910" t="str">
            <v>C</v>
          </cell>
          <cell r="I4910">
            <v>4503</v>
          </cell>
          <cell r="J4910" t="str">
            <v>Coalition</v>
          </cell>
          <cell r="K4910" t="str">
            <v>57N1 - per DOP website</v>
          </cell>
          <cell r="L4910">
            <v>41456</v>
          </cell>
          <cell r="M4910">
            <v>21176</v>
          </cell>
          <cell r="N4910" t="b">
            <v>1</v>
          </cell>
          <cell r="O4910">
            <v>4503</v>
          </cell>
        </row>
        <row r="4911">
          <cell r="E4911" t="str">
            <v>57NMONTHLYCNON-REPRESENTED STATE EMPLOYEES</v>
          </cell>
          <cell r="F4911" t="str">
            <v>57N</v>
          </cell>
          <cell r="G4911" t="str">
            <v>Monthly</v>
          </cell>
          <cell r="H4911" t="str">
            <v>C</v>
          </cell>
          <cell r="I4911">
            <v>4503</v>
          </cell>
          <cell r="J4911" t="str">
            <v>Non-Represented State Employees</v>
          </cell>
          <cell r="K4911" t="str">
            <v>57N - per DOP website</v>
          </cell>
          <cell r="L4911">
            <v>41456</v>
          </cell>
          <cell r="M4911">
            <v>15380</v>
          </cell>
          <cell r="N4911" t="b">
            <v>1</v>
          </cell>
          <cell r="O4911">
            <v>4503</v>
          </cell>
        </row>
        <row r="4912">
          <cell r="E4912" t="str">
            <v>57NMONTHLYCSERVICE EMPLOYEES INTERNATIONAL UNION DISTRICT 1199 NW</v>
          </cell>
          <cell r="F4912" t="str">
            <v>57N</v>
          </cell>
          <cell r="G4912" t="str">
            <v>Monthly</v>
          </cell>
          <cell r="H4912" t="str">
            <v>C</v>
          </cell>
          <cell r="I4912">
            <v>4503</v>
          </cell>
          <cell r="J4912" t="str">
            <v>Service Employees International Union District 1199 NW</v>
          </cell>
          <cell r="K4912" t="str">
            <v>57N1 - per DOP website</v>
          </cell>
          <cell r="L4912">
            <v>41456</v>
          </cell>
          <cell r="M4912">
            <v>17312</v>
          </cell>
          <cell r="N4912" t="b">
            <v>1</v>
          </cell>
          <cell r="O4912">
            <v>4503</v>
          </cell>
        </row>
        <row r="4913">
          <cell r="E4913" t="str">
            <v>57NMONTHLYCTEAMSTERS LOCAL UNION NUMBER 117</v>
          </cell>
          <cell r="F4913" t="str">
            <v>57N</v>
          </cell>
          <cell r="G4913" t="str">
            <v>Monthly</v>
          </cell>
          <cell r="H4913" t="str">
            <v>C</v>
          </cell>
          <cell r="I4913">
            <v>4561</v>
          </cell>
          <cell r="J4913" t="str">
            <v>Teamsters Local Union Number 117</v>
          </cell>
          <cell r="K4913" t="str">
            <v>57N2 - per DOP website</v>
          </cell>
          <cell r="L4913">
            <v>41456</v>
          </cell>
          <cell r="M4913">
            <v>23108</v>
          </cell>
          <cell r="N4913" t="b">
            <v>1</v>
          </cell>
          <cell r="O4913">
            <v>4561</v>
          </cell>
        </row>
        <row r="4914">
          <cell r="E4914" t="str">
            <v>57NMONTHLYCWASHINGTON FEDERATION OF STATE EMPLOYEES</v>
          </cell>
          <cell r="F4914" t="str">
            <v>57N</v>
          </cell>
          <cell r="G4914" t="str">
            <v>Monthly</v>
          </cell>
          <cell r="H4914" t="str">
            <v>C</v>
          </cell>
          <cell r="I4914">
            <v>4503</v>
          </cell>
          <cell r="J4914" t="str">
            <v>Washington Federation of State Employees</v>
          </cell>
          <cell r="K4914" t="str">
            <v>57N1 - per DOP website</v>
          </cell>
          <cell r="L4914">
            <v>41456</v>
          </cell>
          <cell r="M4914">
            <v>19244</v>
          </cell>
          <cell r="N4914" t="b">
            <v>1</v>
          </cell>
          <cell r="O4914">
            <v>4503</v>
          </cell>
        </row>
        <row r="4915">
          <cell r="E4915" t="str">
            <v>57NMONTHLYDCOALITION</v>
          </cell>
          <cell r="F4915" t="str">
            <v>57N</v>
          </cell>
          <cell r="G4915" t="str">
            <v>Monthly</v>
          </cell>
          <cell r="H4915" t="str">
            <v>D</v>
          </cell>
          <cell r="I4915">
            <v>4614</v>
          </cell>
          <cell r="J4915" t="str">
            <v>Coalition</v>
          </cell>
          <cell r="K4915" t="str">
            <v>57N1 - per DOP website</v>
          </cell>
          <cell r="L4915">
            <v>41456</v>
          </cell>
          <cell r="M4915">
            <v>21177</v>
          </cell>
          <cell r="N4915" t="b">
            <v>1</v>
          </cell>
          <cell r="O4915">
            <v>4614</v>
          </cell>
        </row>
        <row r="4916">
          <cell r="E4916" t="str">
            <v>57NMONTHLYDNON-REPRESENTED STATE EMPLOYEES</v>
          </cell>
          <cell r="F4916" t="str">
            <v>57N</v>
          </cell>
          <cell r="G4916" t="str">
            <v>Monthly</v>
          </cell>
          <cell r="H4916" t="str">
            <v>D</v>
          </cell>
          <cell r="I4916">
            <v>4614</v>
          </cell>
          <cell r="J4916" t="str">
            <v>Non-Represented State Employees</v>
          </cell>
          <cell r="K4916" t="str">
            <v>57N - per DOP website</v>
          </cell>
          <cell r="L4916">
            <v>41456</v>
          </cell>
          <cell r="M4916">
            <v>15381</v>
          </cell>
          <cell r="N4916" t="b">
            <v>1</v>
          </cell>
          <cell r="O4916">
            <v>4614</v>
          </cell>
        </row>
        <row r="4917">
          <cell r="E4917" t="str">
            <v>57NMONTHLYDSERVICE EMPLOYEES INTERNATIONAL UNION DISTRICT 1199 NW</v>
          </cell>
          <cell r="F4917" t="str">
            <v>57N</v>
          </cell>
          <cell r="G4917" t="str">
            <v>Monthly</v>
          </cell>
          <cell r="H4917" t="str">
            <v>D</v>
          </cell>
          <cell r="I4917">
            <v>4614</v>
          </cell>
          <cell r="J4917" t="str">
            <v>Service Employees International Union District 1199 NW</v>
          </cell>
          <cell r="K4917" t="str">
            <v>57N1 - per DOP website</v>
          </cell>
          <cell r="L4917">
            <v>41456</v>
          </cell>
          <cell r="M4917">
            <v>17313</v>
          </cell>
          <cell r="N4917" t="b">
            <v>1</v>
          </cell>
          <cell r="O4917">
            <v>4614</v>
          </cell>
        </row>
        <row r="4918">
          <cell r="E4918" t="str">
            <v>57NMONTHLYDTEAMSTERS LOCAL UNION NUMBER 117</v>
          </cell>
          <cell r="F4918" t="str">
            <v>57N</v>
          </cell>
          <cell r="G4918" t="str">
            <v>Monthly</v>
          </cell>
          <cell r="H4918" t="str">
            <v>D</v>
          </cell>
          <cell r="I4918">
            <v>4674</v>
          </cell>
          <cell r="J4918" t="str">
            <v>Teamsters Local Union Number 117</v>
          </cell>
          <cell r="K4918" t="str">
            <v>57N2 - per DOP website</v>
          </cell>
          <cell r="L4918">
            <v>41456</v>
          </cell>
          <cell r="M4918">
            <v>23109</v>
          </cell>
          <cell r="N4918" t="b">
            <v>1</v>
          </cell>
          <cell r="O4918">
            <v>4674</v>
          </cell>
        </row>
        <row r="4919">
          <cell r="E4919" t="str">
            <v>57NMONTHLYDWASHINGTON FEDERATION OF STATE EMPLOYEES</v>
          </cell>
          <cell r="F4919" t="str">
            <v>57N</v>
          </cell>
          <cell r="G4919" t="str">
            <v>Monthly</v>
          </cell>
          <cell r="H4919" t="str">
            <v>D</v>
          </cell>
          <cell r="I4919">
            <v>4614</v>
          </cell>
          <cell r="J4919" t="str">
            <v>Washington Federation of State Employees</v>
          </cell>
          <cell r="K4919" t="str">
            <v>57N1 - per DOP website</v>
          </cell>
          <cell r="L4919">
            <v>41456</v>
          </cell>
          <cell r="M4919">
            <v>19245</v>
          </cell>
          <cell r="N4919" t="b">
            <v>1</v>
          </cell>
          <cell r="O4919">
            <v>4614</v>
          </cell>
        </row>
        <row r="4920">
          <cell r="E4920" t="str">
            <v>57NMONTHLYECOALITION</v>
          </cell>
          <cell r="F4920" t="str">
            <v>57N</v>
          </cell>
          <cell r="G4920" t="str">
            <v>Monthly</v>
          </cell>
          <cell r="H4920" t="str">
            <v>E</v>
          </cell>
          <cell r="I4920">
            <v>4734</v>
          </cell>
          <cell r="J4920" t="str">
            <v>Coalition</v>
          </cell>
          <cell r="K4920" t="str">
            <v>57N1 - per DOP website</v>
          </cell>
          <cell r="L4920">
            <v>41456</v>
          </cell>
          <cell r="M4920">
            <v>21178</v>
          </cell>
          <cell r="N4920" t="b">
            <v>1</v>
          </cell>
          <cell r="O4920">
            <v>4734</v>
          </cell>
        </row>
        <row r="4921">
          <cell r="E4921" t="str">
            <v>57NMONTHLYENON-REPRESENTED STATE EMPLOYEES</v>
          </cell>
          <cell r="F4921" t="str">
            <v>57N</v>
          </cell>
          <cell r="G4921" t="str">
            <v>Monthly</v>
          </cell>
          <cell r="H4921" t="str">
            <v>E</v>
          </cell>
          <cell r="I4921">
            <v>4734</v>
          </cell>
          <cell r="J4921" t="str">
            <v>Non-Represented State Employees</v>
          </cell>
          <cell r="K4921" t="str">
            <v>57N - per DOP website</v>
          </cell>
          <cell r="L4921">
            <v>41456</v>
          </cell>
          <cell r="M4921">
            <v>15382</v>
          </cell>
          <cell r="N4921" t="b">
            <v>1</v>
          </cell>
          <cell r="O4921">
            <v>4734</v>
          </cell>
        </row>
        <row r="4922">
          <cell r="E4922" t="str">
            <v>57NMONTHLYESERVICE EMPLOYEES INTERNATIONAL UNION DISTRICT 1199 NW</v>
          </cell>
          <cell r="F4922" t="str">
            <v>57N</v>
          </cell>
          <cell r="G4922" t="str">
            <v>Monthly</v>
          </cell>
          <cell r="H4922" t="str">
            <v>E</v>
          </cell>
          <cell r="I4922">
            <v>4734</v>
          </cell>
          <cell r="J4922" t="str">
            <v>Service Employees International Union District 1199 NW</v>
          </cell>
          <cell r="K4922" t="str">
            <v>57N1 - per DOP website</v>
          </cell>
          <cell r="L4922">
            <v>41456</v>
          </cell>
          <cell r="M4922">
            <v>17314</v>
          </cell>
          <cell r="N4922" t="b">
            <v>1</v>
          </cell>
          <cell r="O4922">
            <v>4734</v>
          </cell>
        </row>
        <row r="4923">
          <cell r="E4923" t="str">
            <v>57NMONTHLYETEAMSTERS LOCAL UNION NUMBER 117</v>
          </cell>
          <cell r="F4923" t="str">
            <v>57N</v>
          </cell>
          <cell r="G4923" t="str">
            <v>Monthly</v>
          </cell>
          <cell r="H4923" t="str">
            <v>E</v>
          </cell>
          <cell r="I4923">
            <v>4794</v>
          </cell>
          <cell r="J4923" t="str">
            <v>Teamsters Local Union Number 117</v>
          </cell>
          <cell r="K4923" t="str">
            <v>57N2 - per DOP website</v>
          </cell>
          <cell r="L4923">
            <v>41456</v>
          </cell>
          <cell r="M4923">
            <v>23110</v>
          </cell>
          <cell r="N4923" t="b">
            <v>1</v>
          </cell>
          <cell r="O4923">
            <v>4794</v>
          </cell>
        </row>
        <row r="4924">
          <cell r="E4924" t="str">
            <v>57NMONTHLYEWASHINGTON FEDERATION OF STATE EMPLOYEES</v>
          </cell>
          <cell r="F4924" t="str">
            <v>57N</v>
          </cell>
          <cell r="G4924" t="str">
            <v>Monthly</v>
          </cell>
          <cell r="H4924" t="str">
            <v>E</v>
          </cell>
          <cell r="I4924">
            <v>4734</v>
          </cell>
          <cell r="J4924" t="str">
            <v>Washington Federation of State Employees</v>
          </cell>
          <cell r="K4924" t="str">
            <v>57N1 - per DOP website</v>
          </cell>
          <cell r="L4924">
            <v>41456</v>
          </cell>
          <cell r="M4924">
            <v>19246</v>
          </cell>
          <cell r="N4924" t="b">
            <v>1</v>
          </cell>
          <cell r="O4924">
            <v>4734</v>
          </cell>
        </row>
        <row r="4925">
          <cell r="E4925" t="str">
            <v>57NMONTHLYFCOALITION</v>
          </cell>
          <cell r="F4925" t="str">
            <v>57N</v>
          </cell>
          <cell r="G4925" t="str">
            <v>Monthly</v>
          </cell>
          <cell r="H4925" t="str">
            <v>F</v>
          </cell>
          <cell r="I4925">
            <v>4849</v>
          </cell>
          <cell r="J4925" t="str">
            <v>Coalition</v>
          </cell>
          <cell r="K4925" t="str">
            <v>57N1 - per DOP website</v>
          </cell>
          <cell r="L4925">
            <v>41456</v>
          </cell>
          <cell r="M4925">
            <v>21179</v>
          </cell>
          <cell r="N4925" t="b">
            <v>1</v>
          </cell>
          <cell r="O4925">
            <v>4849</v>
          </cell>
        </row>
        <row r="4926">
          <cell r="E4926" t="str">
            <v>57NMONTHLYFNON-REPRESENTED STATE EMPLOYEES</v>
          </cell>
          <cell r="F4926" t="str">
            <v>57N</v>
          </cell>
          <cell r="G4926" t="str">
            <v>Monthly</v>
          </cell>
          <cell r="H4926" t="str">
            <v>F</v>
          </cell>
          <cell r="I4926">
            <v>4849</v>
          </cell>
          <cell r="J4926" t="str">
            <v>Non-Represented State Employees</v>
          </cell>
          <cell r="K4926" t="str">
            <v>57N - per DOP website</v>
          </cell>
          <cell r="L4926">
            <v>41456</v>
          </cell>
          <cell r="M4926">
            <v>15383</v>
          </cell>
          <cell r="N4926" t="b">
            <v>1</v>
          </cell>
          <cell r="O4926">
            <v>4849</v>
          </cell>
        </row>
        <row r="4927">
          <cell r="E4927" t="str">
            <v>57NMONTHLYFSERVICE EMPLOYEES INTERNATIONAL UNION DISTRICT 1199 NW</v>
          </cell>
          <cell r="F4927" t="str">
            <v>57N</v>
          </cell>
          <cell r="G4927" t="str">
            <v>Monthly</v>
          </cell>
          <cell r="H4927" t="str">
            <v>F</v>
          </cell>
          <cell r="I4927">
            <v>4849</v>
          </cell>
          <cell r="J4927" t="str">
            <v>Service Employees International Union District 1199 NW</v>
          </cell>
          <cell r="K4927" t="str">
            <v>57N1 - per DOP website</v>
          </cell>
          <cell r="L4927">
            <v>41456</v>
          </cell>
          <cell r="M4927">
            <v>17315</v>
          </cell>
          <cell r="N4927" t="b">
            <v>1</v>
          </cell>
          <cell r="O4927">
            <v>4849</v>
          </cell>
        </row>
        <row r="4928">
          <cell r="E4928" t="str">
            <v>57NMONTHLYFTEAMSTERS LOCAL UNION NUMBER 117</v>
          </cell>
          <cell r="F4928" t="str">
            <v>57N</v>
          </cell>
          <cell r="G4928" t="str">
            <v>Monthly</v>
          </cell>
          <cell r="H4928" t="str">
            <v>F</v>
          </cell>
          <cell r="I4928">
            <v>4910</v>
          </cell>
          <cell r="J4928" t="str">
            <v>Teamsters Local Union Number 117</v>
          </cell>
          <cell r="K4928" t="str">
            <v>57N2 - per DOP website</v>
          </cell>
          <cell r="L4928">
            <v>41456</v>
          </cell>
          <cell r="M4928">
            <v>23111</v>
          </cell>
          <cell r="N4928" t="b">
            <v>1</v>
          </cell>
          <cell r="O4928">
            <v>4910</v>
          </cell>
        </row>
        <row r="4929">
          <cell r="E4929" t="str">
            <v>57NMONTHLYFWASHINGTON FEDERATION OF STATE EMPLOYEES</v>
          </cell>
          <cell r="F4929" t="str">
            <v>57N</v>
          </cell>
          <cell r="G4929" t="str">
            <v>Monthly</v>
          </cell>
          <cell r="H4929" t="str">
            <v>F</v>
          </cell>
          <cell r="I4929">
            <v>4849</v>
          </cell>
          <cell r="J4929" t="str">
            <v>Washington Federation of State Employees</v>
          </cell>
          <cell r="K4929" t="str">
            <v>57N1 - per DOP website</v>
          </cell>
          <cell r="L4929">
            <v>41456</v>
          </cell>
          <cell r="M4929">
            <v>19247</v>
          </cell>
          <cell r="N4929" t="b">
            <v>1</v>
          </cell>
          <cell r="O4929">
            <v>4849</v>
          </cell>
        </row>
        <row r="4930">
          <cell r="E4930" t="str">
            <v>57NMONTHLYGCOALITION</v>
          </cell>
          <cell r="F4930" t="str">
            <v>57N</v>
          </cell>
          <cell r="G4930" t="str">
            <v>Monthly</v>
          </cell>
          <cell r="H4930" t="str">
            <v>G</v>
          </cell>
          <cell r="I4930">
            <v>4971</v>
          </cell>
          <cell r="J4930" t="str">
            <v>Coalition</v>
          </cell>
          <cell r="K4930" t="str">
            <v>57N1 - per DOP website</v>
          </cell>
          <cell r="L4930">
            <v>41456</v>
          </cell>
          <cell r="M4930">
            <v>21180</v>
          </cell>
          <cell r="N4930" t="b">
            <v>1</v>
          </cell>
          <cell r="O4930">
            <v>4971</v>
          </cell>
        </row>
        <row r="4931">
          <cell r="E4931" t="str">
            <v>57NMONTHLYGNON-REPRESENTED STATE EMPLOYEES</v>
          </cell>
          <cell r="F4931" t="str">
            <v>57N</v>
          </cell>
          <cell r="G4931" t="str">
            <v>Monthly</v>
          </cell>
          <cell r="H4931" t="str">
            <v>G</v>
          </cell>
          <cell r="I4931">
            <v>4971</v>
          </cell>
          <cell r="J4931" t="str">
            <v>Non-Represented State Employees</v>
          </cell>
          <cell r="K4931" t="str">
            <v>57N - per DOP website</v>
          </cell>
          <cell r="L4931">
            <v>41456</v>
          </cell>
          <cell r="M4931">
            <v>15384</v>
          </cell>
          <cell r="N4931" t="b">
            <v>1</v>
          </cell>
          <cell r="O4931">
            <v>4971</v>
          </cell>
        </row>
        <row r="4932">
          <cell r="E4932" t="str">
            <v>57NMONTHLYGSERVICE EMPLOYEES INTERNATIONAL UNION DISTRICT 1199 NW</v>
          </cell>
          <cell r="F4932" t="str">
            <v>57N</v>
          </cell>
          <cell r="G4932" t="str">
            <v>Monthly</v>
          </cell>
          <cell r="H4932" t="str">
            <v>G</v>
          </cell>
          <cell r="I4932">
            <v>4971</v>
          </cell>
          <cell r="J4932" t="str">
            <v>Service Employees International Union District 1199 NW</v>
          </cell>
          <cell r="K4932" t="str">
            <v>57N1 - per DOP website</v>
          </cell>
          <cell r="L4932">
            <v>41456</v>
          </cell>
          <cell r="M4932">
            <v>17316</v>
          </cell>
          <cell r="N4932" t="b">
            <v>1</v>
          </cell>
          <cell r="O4932">
            <v>4971</v>
          </cell>
        </row>
        <row r="4933">
          <cell r="E4933" t="str">
            <v>57NMONTHLYGTEAMSTERS LOCAL UNION NUMBER 117</v>
          </cell>
          <cell r="F4933" t="str">
            <v>57N</v>
          </cell>
          <cell r="G4933" t="str">
            <v>Monthly</v>
          </cell>
          <cell r="H4933" t="str">
            <v>G</v>
          </cell>
          <cell r="I4933">
            <v>5036</v>
          </cell>
          <cell r="J4933" t="str">
            <v>Teamsters Local Union Number 117</v>
          </cell>
          <cell r="K4933" t="str">
            <v>57N2 - per DOP website</v>
          </cell>
          <cell r="L4933">
            <v>41456</v>
          </cell>
          <cell r="M4933">
            <v>23112</v>
          </cell>
          <cell r="N4933" t="b">
            <v>1</v>
          </cell>
          <cell r="O4933">
            <v>5036</v>
          </cell>
        </row>
        <row r="4934">
          <cell r="E4934" t="str">
            <v>57NMONTHLYGWASHINGTON FEDERATION OF STATE EMPLOYEES</v>
          </cell>
          <cell r="F4934" t="str">
            <v>57N</v>
          </cell>
          <cell r="G4934" t="str">
            <v>Monthly</v>
          </cell>
          <cell r="H4934" t="str">
            <v>G</v>
          </cell>
          <cell r="I4934">
            <v>4971</v>
          </cell>
          <cell r="J4934" t="str">
            <v>Washington Federation of State Employees</v>
          </cell>
          <cell r="K4934" t="str">
            <v>57N1 - per DOP website</v>
          </cell>
          <cell r="L4934">
            <v>41456</v>
          </cell>
          <cell r="M4934">
            <v>19248</v>
          </cell>
          <cell r="N4934" t="b">
            <v>1</v>
          </cell>
          <cell r="O4934">
            <v>4971</v>
          </cell>
        </row>
        <row r="4935">
          <cell r="E4935" t="str">
            <v>57NMONTHLYHCOALITION</v>
          </cell>
          <cell r="F4935" t="str">
            <v>57N</v>
          </cell>
          <cell r="G4935" t="str">
            <v>Monthly</v>
          </cell>
          <cell r="H4935" t="str">
            <v>H</v>
          </cell>
          <cell r="I4935">
            <v>5096</v>
          </cell>
          <cell r="J4935" t="str">
            <v>Coalition</v>
          </cell>
          <cell r="K4935" t="str">
            <v>57N1 - per DOP website</v>
          </cell>
          <cell r="L4935">
            <v>41456</v>
          </cell>
          <cell r="M4935">
            <v>21181</v>
          </cell>
          <cell r="N4935" t="b">
            <v>1</v>
          </cell>
          <cell r="O4935">
            <v>5096</v>
          </cell>
        </row>
        <row r="4936">
          <cell r="E4936" t="str">
            <v>57NMONTHLYHNON-REPRESENTED STATE EMPLOYEES</v>
          </cell>
          <cell r="F4936" t="str">
            <v>57N</v>
          </cell>
          <cell r="G4936" t="str">
            <v>Monthly</v>
          </cell>
          <cell r="H4936" t="str">
            <v>H</v>
          </cell>
          <cell r="I4936">
            <v>5096</v>
          </cell>
          <cell r="J4936" t="str">
            <v>Non-Represented State Employees</v>
          </cell>
          <cell r="K4936" t="str">
            <v>57N - per DOP website</v>
          </cell>
          <cell r="L4936">
            <v>41456</v>
          </cell>
          <cell r="M4936">
            <v>15385</v>
          </cell>
          <cell r="N4936" t="b">
            <v>1</v>
          </cell>
          <cell r="O4936">
            <v>5096</v>
          </cell>
        </row>
        <row r="4937">
          <cell r="E4937" t="str">
            <v>57NMONTHLYHSERVICE EMPLOYEES INTERNATIONAL UNION DISTRICT 1199 NW</v>
          </cell>
          <cell r="F4937" t="str">
            <v>57N</v>
          </cell>
          <cell r="G4937" t="str">
            <v>Monthly</v>
          </cell>
          <cell r="H4937" t="str">
            <v>H</v>
          </cell>
          <cell r="I4937">
            <v>5096</v>
          </cell>
          <cell r="J4937" t="str">
            <v>Service Employees International Union District 1199 NW</v>
          </cell>
          <cell r="K4937" t="str">
            <v>57N1 - per DOP website</v>
          </cell>
          <cell r="L4937">
            <v>41456</v>
          </cell>
          <cell r="M4937">
            <v>17317</v>
          </cell>
          <cell r="N4937" t="b">
            <v>1</v>
          </cell>
          <cell r="O4937">
            <v>5096</v>
          </cell>
        </row>
        <row r="4938">
          <cell r="E4938" t="str">
            <v>57NMONTHLYHTEAMSTERS LOCAL UNION NUMBER 117</v>
          </cell>
          <cell r="F4938" t="str">
            <v>57N</v>
          </cell>
          <cell r="G4938" t="str">
            <v>Monthly</v>
          </cell>
          <cell r="H4938" t="str">
            <v>H</v>
          </cell>
          <cell r="I4938">
            <v>5161</v>
          </cell>
          <cell r="J4938" t="str">
            <v>Teamsters Local Union Number 117</v>
          </cell>
          <cell r="K4938" t="str">
            <v>57N2 - per DOP website</v>
          </cell>
          <cell r="L4938">
            <v>41456</v>
          </cell>
          <cell r="M4938">
            <v>23113</v>
          </cell>
          <cell r="N4938" t="b">
            <v>1</v>
          </cell>
          <cell r="O4938">
            <v>5161</v>
          </cell>
        </row>
        <row r="4939">
          <cell r="E4939" t="str">
            <v>57NMONTHLYHWASHINGTON FEDERATION OF STATE EMPLOYEES</v>
          </cell>
          <cell r="F4939" t="str">
            <v>57N</v>
          </cell>
          <cell r="G4939" t="str">
            <v>Monthly</v>
          </cell>
          <cell r="H4939" t="str">
            <v>H</v>
          </cell>
          <cell r="I4939">
            <v>5096</v>
          </cell>
          <cell r="J4939" t="str">
            <v>Washington Federation of State Employees</v>
          </cell>
          <cell r="K4939" t="str">
            <v>57N1 - per DOP website</v>
          </cell>
          <cell r="L4939">
            <v>41456</v>
          </cell>
          <cell r="M4939">
            <v>19249</v>
          </cell>
          <cell r="N4939" t="b">
            <v>1</v>
          </cell>
          <cell r="O4939">
            <v>5096</v>
          </cell>
        </row>
        <row r="4940">
          <cell r="E4940" t="str">
            <v>57NMONTHLYICOALITION</v>
          </cell>
          <cell r="F4940" t="str">
            <v>57N</v>
          </cell>
          <cell r="G4940" t="str">
            <v>Monthly</v>
          </cell>
          <cell r="H4940" t="str">
            <v>I</v>
          </cell>
          <cell r="I4940">
            <v>5221</v>
          </cell>
          <cell r="J4940" t="str">
            <v>Coalition</v>
          </cell>
          <cell r="K4940" t="str">
            <v>57N1 - per DOP website</v>
          </cell>
          <cell r="L4940">
            <v>41456</v>
          </cell>
          <cell r="M4940">
            <v>21182</v>
          </cell>
          <cell r="N4940" t="b">
            <v>1</v>
          </cell>
          <cell r="O4940">
            <v>5221</v>
          </cell>
        </row>
        <row r="4941">
          <cell r="E4941" t="str">
            <v>57NMONTHLYINON-REPRESENTED STATE EMPLOYEES</v>
          </cell>
          <cell r="F4941" t="str">
            <v>57N</v>
          </cell>
          <cell r="G4941" t="str">
            <v>Monthly</v>
          </cell>
          <cell r="H4941" t="str">
            <v>I</v>
          </cell>
          <cell r="I4941">
            <v>5221</v>
          </cell>
          <cell r="J4941" t="str">
            <v>Non-Represented State Employees</v>
          </cell>
          <cell r="K4941" t="str">
            <v>57N - per DOP website</v>
          </cell>
          <cell r="L4941">
            <v>41456</v>
          </cell>
          <cell r="M4941">
            <v>15386</v>
          </cell>
          <cell r="N4941" t="b">
            <v>1</v>
          </cell>
          <cell r="O4941">
            <v>5221</v>
          </cell>
        </row>
        <row r="4942">
          <cell r="E4942" t="str">
            <v>57NMONTHLYISERVICE EMPLOYEES INTERNATIONAL UNION DISTRICT 1199 NW</v>
          </cell>
          <cell r="F4942" t="str">
            <v>57N</v>
          </cell>
          <cell r="G4942" t="str">
            <v>Monthly</v>
          </cell>
          <cell r="H4942" t="str">
            <v>I</v>
          </cell>
          <cell r="I4942">
            <v>5221</v>
          </cell>
          <cell r="J4942" t="str">
            <v>Service Employees International Union District 1199 NW</v>
          </cell>
          <cell r="K4942" t="str">
            <v>57N1 - per DOP website</v>
          </cell>
          <cell r="L4942">
            <v>41456</v>
          </cell>
          <cell r="M4942">
            <v>17318</v>
          </cell>
          <cell r="N4942" t="b">
            <v>1</v>
          </cell>
          <cell r="O4942">
            <v>5221</v>
          </cell>
        </row>
        <row r="4943">
          <cell r="E4943" t="str">
            <v>57NMONTHLYITEAMSTERS LOCAL UNION NUMBER 117</v>
          </cell>
          <cell r="F4943" t="str">
            <v>57N</v>
          </cell>
          <cell r="G4943" t="str">
            <v>Monthly</v>
          </cell>
          <cell r="H4943" t="str">
            <v>I</v>
          </cell>
          <cell r="I4943">
            <v>5289</v>
          </cell>
          <cell r="J4943" t="str">
            <v>Teamsters Local Union Number 117</v>
          </cell>
          <cell r="K4943" t="str">
            <v>57N2 - per DOP website</v>
          </cell>
          <cell r="L4943">
            <v>41456</v>
          </cell>
          <cell r="M4943">
            <v>23114</v>
          </cell>
          <cell r="N4943" t="b">
            <v>1</v>
          </cell>
          <cell r="O4943">
            <v>5289</v>
          </cell>
        </row>
        <row r="4944">
          <cell r="E4944" t="str">
            <v>57NMONTHLYIWASHINGTON FEDERATION OF STATE EMPLOYEES</v>
          </cell>
          <cell r="F4944" t="str">
            <v>57N</v>
          </cell>
          <cell r="G4944" t="str">
            <v>Monthly</v>
          </cell>
          <cell r="H4944" t="str">
            <v>I</v>
          </cell>
          <cell r="I4944">
            <v>5221</v>
          </cell>
          <cell r="J4944" t="str">
            <v>Washington Federation of State Employees</v>
          </cell>
          <cell r="K4944" t="str">
            <v>57N1 - per DOP website</v>
          </cell>
          <cell r="L4944">
            <v>41456</v>
          </cell>
          <cell r="M4944">
            <v>19250</v>
          </cell>
          <cell r="N4944" t="b">
            <v>1</v>
          </cell>
          <cell r="O4944">
            <v>5221</v>
          </cell>
        </row>
        <row r="4945">
          <cell r="E4945" t="str">
            <v>57NMONTHLYJCOALITION</v>
          </cell>
          <cell r="F4945" t="str">
            <v>57N</v>
          </cell>
          <cell r="G4945" t="str">
            <v>Monthly</v>
          </cell>
          <cell r="H4945" t="str">
            <v>J</v>
          </cell>
          <cell r="I4945">
            <v>5352</v>
          </cell>
          <cell r="J4945" t="str">
            <v>Coalition</v>
          </cell>
          <cell r="K4945" t="str">
            <v>57N1 - per DOP website</v>
          </cell>
          <cell r="L4945">
            <v>41456</v>
          </cell>
          <cell r="M4945">
            <v>21183</v>
          </cell>
          <cell r="N4945" t="b">
            <v>1</v>
          </cell>
          <cell r="O4945">
            <v>5352</v>
          </cell>
        </row>
        <row r="4946">
          <cell r="E4946" t="str">
            <v>57NMONTHLYJNON-REPRESENTED STATE EMPLOYEES</v>
          </cell>
          <cell r="F4946" t="str">
            <v>57N</v>
          </cell>
          <cell r="G4946" t="str">
            <v>Monthly</v>
          </cell>
          <cell r="H4946" t="str">
            <v>J</v>
          </cell>
          <cell r="I4946">
            <v>5352</v>
          </cell>
          <cell r="J4946" t="str">
            <v>Non-Represented State Employees</v>
          </cell>
          <cell r="K4946" t="str">
            <v>57N - per DOP website</v>
          </cell>
          <cell r="L4946">
            <v>41456</v>
          </cell>
          <cell r="M4946">
            <v>15387</v>
          </cell>
          <cell r="N4946" t="b">
            <v>1</v>
          </cell>
          <cell r="O4946">
            <v>5352</v>
          </cell>
        </row>
        <row r="4947">
          <cell r="E4947" t="str">
            <v>57NMONTHLYJSERVICE EMPLOYEES INTERNATIONAL UNION DISTRICT 1199 NW</v>
          </cell>
          <cell r="F4947" t="str">
            <v>57N</v>
          </cell>
          <cell r="G4947" t="str">
            <v>Monthly</v>
          </cell>
          <cell r="H4947" t="str">
            <v>J</v>
          </cell>
          <cell r="I4947">
            <v>5352</v>
          </cell>
          <cell r="J4947" t="str">
            <v>Service Employees International Union District 1199 NW</v>
          </cell>
          <cell r="K4947" t="str">
            <v>57N1 - per DOP website</v>
          </cell>
          <cell r="L4947">
            <v>41456</v>
          </cell>
          <cell r="M4947">
            <v>17319</v>
          </cell>
          <cell r="N4947" t="b">
            <v>1</v>
          </cell>
          <cell r="O4947">
            <v>5352</v>
          </cell>
        </row>
        <row r="4948">
          <cell r="E4948" t="str">
            <v>57NMONTHLYJTEAMSTERS LOCAL UNION NUMBER 117</v>
          </cell>
          <cell r="F4948" t="str">
            <v>57N</v>
          </cell>
          <cell r="G4948" t="str">
            <v>Monthly</v>
          </cell>
          <cell r="H4948" t="str">
            <v>J</v>
          </cell>
          <cell r="I4948">
            <v>5420</v>
          </cell>
          <cell r="J4948" t="str">
            <v>Teamsters Local Union Number 117</v>
          </cell>
          <cell r="K4948" t="str">
            <v>57N2 - per DOP website</v>
          </cell>
          <cell r="L4948">
            <v>41456</v>
          </cell>
          <cell r="M4948">
            <v>23115</v>
          </cell>
          <cell r="N4948" t="b">
            <v>1</v>
          </cell>
          <cell r="O4948">
            <v>5420</v>
          </cell>
        </row>
        <row r="4949">
          <cell r="E4949" t="str">
            <v>57NMONTHLYJWASHINGTON FEDERATION OF STATE EMPLOYEES</v>
          </cell>
          <cell r="F4949" t="str">
            <v>57N</v>
          </cell>
          <cell r="G4949" t="str">
            <v>Monthly</v>
          </cell>
          <cell r="H4949" t="str">
            <v>J</v>
          </cell>
          <cell r="I4949">
            <v>5352</v>
          </cell>
          <cell r="J4949" t="str">
            <v>Washington Federation of State Employees</v>
          </cell>
          <cell r="K4949" t="str">
            <v>57N1 - per DOP website</v>
          </cell>
          <cell r="L4949">
            <v>41456</v>
          </cell>
          <cell r="M4949">
            <v>19251</v>
          </cell>
          <cell r="N4949" t="b">
            <v>1</v>
          </cell>
          <cell r="O4949">
            <v>5352</v>
          </cell>
        </row>
        <row r="4950">
          <cell r="E4950" t="str">
            <v>57NMONTHLYKCOALITION</v>
          </cell>
          <cell r="F4950" t="str">
            <v>57N</v>
          </cell>
          <cell r="G4950" t="str">
            <v>Monthly</v>
          </cell>
          <cell r="H4950" t="str">
            <v>K</v>
          </cell>
          <cell r="I4950">
            <v>5487</v>
          </cell>
          <cell r="J4950" t="str">
            <v>Coalition</v>
          </cell>
          <cell r="K4950" t="str">
            <v>57N1 - per DOP website</v>
          </cell>
          <cell r="L4950">
            <v>41456</v>
          </cell>
          <cell r="M4950">
            <v>21184</v>
          </cell>
          <cell r="N4950" t="b">
            <v>1</v>
          </cell>
          <cell r="O4950">
            <v>5487</v>
          </cell>
        </row>
        <row r="4951">
          <cell r="E4951" t="str">
            <v>57NMONTHLYKNON-REPRESENTED STATE EMPLOYEES</v>
          </cell>
          <cell r="F4951" t="str">
            <v>57N</v>
          </cell>
          <cell r="G4951" t="str">
            <v>Monthly</v>
          </cell>
          <cell r="H4951" t="str">
            <v>K</v>
          </cell>
          <cell r="I4951">
            <v>5487</v>
          </cell>
          <cell r="J4951" t="str">
            <v>Non-Represented State Employees</v>
          </cell>
          <cell r="K4951" t="str">
            <v>57N - per DOP website</v>
          </cell>
          <cell r="L4951">
            <v>41456</v>
          </cell>
          <cell r="M4951">
            <v>15388</v>
          </cell>
          <cell r="N4951" t="b">
            <v>1</v>
          </cell>
          <cell r="O4951">
            <v>5487</v>
          </cell>
        </row>
        <row r="4952">
          <cell r="E4952" t="str">
            <v>57NMONTHLYKSERVICE EMPLOYEES INTERNATIONAL UNION DISTRICT 1199 NW</v>
          </cell>
          <cell r="F4952" t="str">
            <v>57N</v>
          </cell>
          <cell r="G4952" t="str">
            <v>Monthly</v>
          </cell>
          <cell r="H4952" t="str">
            <v>K</v>
          </cell>
          <cell r="I4952">
            <v>5487</v>
          </cell>
          <cell r="J4952" t="str">
            <v>Service Employees International Union District 1199 NW</v>
          </cell>
          <cell r="K4952" t="str">
            <v>57N1 - per DOP website</v>
          </cell>
          <cell r="L4952">
            <v>41456</v>
          </cell>
          <cell r="M4952">
            <v>17320</v>
          </cell>
          <cell r="N4952" t="b">
            <v>1</v>
          </cell>
          <cell r="O4952">
            <v>5487</v>
          </cell>
        </row>
        <row r="4953">
          <cell r="E4953" t="str">
            <v>57NMONTHLYKTEAMSTERS LOCAL UNION NUMBER 117</v>
          </cell>
          <cell r="F4953" t="str">
            <v>57N</v>
          </cell>
          <cell r="G4953" t="str">
            <v>Monthly</v>
          </cell>
          <cell r="H4953" t="str">
            <v>K</v>
          </cell>
          <cell r="I4953">
            <v>5557</v>
          </cell>
          <cell r="J4953" t="str">
            <v>Teamsters Local Union Number 117</v>
          </cell>
          <cell r="K4953" t="str">
            <v>57N2 - per DOP website</v>
          </cell>
          <cell r="L4953">
            <v>41456</v>
          </cell>
          <cell r="M4953">
            <v>23116</v>
          </cell>
          <cell r="N4953" t="b">
            <v>1</v>
          </cell>
          <cell r="O4953">
            <v>5557</v>
          </cell>
        </row>
        <row r="4954">
          <cell r="E4954" t="str">
            <v>57NMONTHLYKWASHINGTON FEDERATION OF STATE EMPLOYEES</v>
          </cell>
          <cell r="F4954" t="str">
            <v>57N</v>
          </cell>
          <cell r="G4954" t="str">
            <v>Monthly</v>
          </cell>
          <cell r="H4954" t="str">
            <v>K</v>
          </cell>
          <cell r="I4954">
            <v>5487</v>
          </cell>
          <cell r="J4954" t="str">
            <v>Washington Federation of State Employees</v>
          </cell>
          <cell r="K4954" t="str">
            <v>57N1 - per DOP website</v>
          </cell>
          <cell r="L4954">
            <v>41456</v>
          </cell>
          <cell r="M4954">
            <v>19252</v>
          </cell>
          <cell r="N4954" t="b">
            <v>1</v>
          </cell>
          <cell r="O4954">
            <v>5487</v>
          </cell>
        </row>
        <row r="4955">
          <cell r="E4955" t="str">
            <v>57NMONTHLYLCOALITION</v>
          </cell>
          <cell r="F4955" t="str">
            <v>57N</v>
          </cell>
          <cell r="G4955" t="str">
            <v>Monthly</v>
          </cell>
          <cell r="H4955" t="str">
            <v>L</v>
          </cell>
          <cell r="I4955">
            <v>5625</v>
          </cell>
          <cell r="J4955" t="str">
            <v>Coalition</v>
          </cell>
          <cell r="K4955" t="str">
            <v>57N1 - per DOP website</v>
          </cell>
          <cell r="L4955">
            <v>41456</v>
          </cell>
          <cell r="M4955">
            <v>21185</v>
          </cell>
          <cell r="N4955" t="b">
            <v>1</v>
          </cell>
          <cell r="O4955">
            <v>5625</v>
          </cell>
        </row>
        <row r="4956">
          <cell r="E4956" t="str">
            <v>57NMONTHLYLNON-REPRESENTED STATE EMPLOYEES</v>
          </cell>
          <cell r="F4956" t="str">
            <v>57N</v>
          </cell>
          <cell r="G4956" t="str">
            <v>Monthly</v>
          </cell>
          <cell r="H4956" t="str">
            <v>L</v>
          </cell>
          <cell r="I4956">
            <v>5625</v>
          </cell>
          <cell r="J4956" t="str">
            <v>Non-Represented State Employees</v>
          </cell>
          <cell r="K4956" t="str">
            <v>57N - per DOP website</v>
          </cell>
          <cell r="L4956">
            <v>41456</v>
          </cell>
          <cell r="M4956">
            <v>15389</v>
          </cell>
          <cell r="N4956" t="b">
            <v>1</v>
          </cell>
          <cell r="O4956">
            <v>5625</v>
          </cell>
        </row>
        <row r="4957">
          <cell r="E4957" t="str">
            <v>57NMONTHLYLSERVICE EMPLOYEES INTERNATIONAL UNION DISTRICT 1199 NW</v>
          </cell>
          <cell r="F4957" t="str">
            <v>57N</v>
          </cell>
          <cell r="G4957" t="str">
            <v>Monthly</v>
          </cell>
          <cell r="H4957" t="str">
            <v>L</v>
          </cell>
          <cell r="I4957">
            <v>5625</v>
          </cell>
          <cell r="J4957" t="str">
            <v>Service Employees International Union District 1199 NW</v>
          </cell>
          <cell r="K4957" t="str">
            <v>57N1 - per DOP website</v>
          </cell>
          <cell r="L4957">
            <v>41456</v>
          </cell>
          <cell r="M4957">
            <v>17321</v>
          </cell>
          <cell r="N4957" t="b">
            <v>1</v>
          </cell>
          <cell r="O4957">
            <v>5625</v>
          </cell>
        </row>
        <row r="4958">
          <cell r="E4958" t="str">
            <v>57NMONTHLYLTEAMSTERS LOCAL UNION NUMBER 117</v>
          </cell>
          <cell r="F4958" t="str">
            <v>57N</v>
          </cell>
          <cell r="G4958" t="str">
            <v>Monthly</v>
          </cell>
          <cell r="H4958" t="str">
            <v>L</v>
          </cell>
          <cell r="I4958">
            <v>5698</v>
          </cell>
          <cell r="J4958" t="str">
            <v>Teamsters Local Union Number 117</v>
          </cell>
          <cell r="K4958" t="str">
            <v>57N2 - per DOP website</v>
          </cell>
          <cell r="L4958">
            <v>41456</v>
          </cell>
          <cell r="M4958">
            <v>23117</v>
          </cell>
          <cell r="N4958" t="b">
            <v>1</v>
          </cell>
          <cell r="O4958">
            <v>5698</v>
          </cell>
        </row>
        <row r="4959">
          <cell r="E4959" t="str">
            <v>57NMONTHLYLWASHINGTON FEDERATION OF STATE EMPLOYEES</v>
          </cell>
          <cell r="F4959" t="str">
            <v>57N</v>
          </cell>
          <cell r="G4959" t="str">
            <v>Monthly</v>
          </cell>
          <cell r="H4959" t="str">
            <v>L</v>
          </cell>
          <cell r="I4959">
            <v>5625</v>
          </cell>
          <cell r="J4959" t="str">
            <v>Washington Federation of State Employees</v>
          </cell>
          <cell r="K4959" t="str">
            <v>57N1 - per DOP website</v>
          </cell>
          <cell r="L4959">
            <v>41456</v>
          </cell>
          <cell r="M4959">
            <v>19253</v>
          </cell>
          <cell r="N4959" t="b">
            <v>1</v>
          </cell>
          <cell r="O4959">
            <v>5625</v>
          </cell>
        </row>
        <row r="4960">
          <cell r="E4960" t="str">
            <v>57NMONTHLYMCOALITION</v>
          </cell>
          <cell r="F4960" t="str">
            <v>57N</v>
          </cell>
          <cell r="G4960" t="str">
            <v>Monthly</v>
          </cell>
          <cell r="H4960" t="str">
            <v>M</v>
          </cell>
          <cell r="I4960">
            <v>5763</v>
          </cell>
          <cell r="J4960" t="str">
            <v>Coalition</v>
          </cell>
          <cell r="K4960" t="str">
            <v>57N1 - per DOP website</v>
          </cell>
          <cell r="L4960">
            <v>41456</v>
          </cell>
          <cell r="M4960">
            <v>21186</v>
          </cell>
          <cell r="N4960" t="b">
            <v>1</v>
          </cell>
          <cell r="O4960">
            <v>5763</v>
          </cell>
        </row>
        <row r="4961">
          <cell r="E4961" t="str">
            <v>57NMONTHLYMNON-REPRESENTED STATE EMPLOYEES</v>
          </cell>
          <cell r="F4961" t="str">
            <v>57N</v>
          </cell>
          <cell r="G4961" t="str">
            <v>Monthly</v>
          </cell>
          <cell r="H4961" t="str">
            <v>M</v>
          </cell>
          <cell r="I4961">
            <v>5763</v>
          </cell>
          <cell r="J4961" t="str">
            <v>Non-Represented State Employees</v>
          </cell>
          <cell r="K4961" t="str">
            <v>57N - per DOP website</v>
          </cell>
          <cell r="L4961">
            <v>41456</v>
          </cell>
          <cell r="M4961">
            <v>15390</v>
          </cell>
          <cell r="N4961" t="b">
            <v>1</v>
          </cell>
          <cell r="O4961">
            <v>5763</v>
          </cell>
        </row>
        <row r="4962">
          <cell r="E4962" t="str">
            <v>57NMONTHLYMSERVICE EMPLOYEES INTERNATIONAL UNION DISTRICT 1199 NW</v>
          </cell>
          <cell r="F4962" t="str">
            <v>57N</v>
          </cell>
          <cell r="G4962" t="str">
            <v>Monthly</v>
          </cell>
          <cell r="H4962" t="str">
            <v>M</v>
          </cell>
          <cell r="I4962">
            <v>5763</v>
          </cell>
          <cell r="J4962" t="str">
            <v>Service Employees International Union District 1199 NW</v>
          </cell>
          <cell r="K4962" t="str">
            <v>57N1 - per DOP website</v>
          </cell>
          <cell r="L4962">
            <v>41456</v>
          </cell>
          <cell r="M4962">
            <v>17322</v>
          </cell>
          <cell r="N4962" t="b">
            <v>1</v>
          </cell>
          <cell r="O4962">
            <v>5763</v>
          </cell>
        </row>
        <row r="4963">
          <cell r="E4963" t="str">
            <v>57NMONTHLYMTEAMSTERS LOCAL UNION NUMBER 117</v>
          </cell>
          <cell r="F4963" t="str">
            <v>57N</v>
          </cell>
          <cell r="G4963" t="str">
            <v>Monthly</v>
          </cell>
          <cell r="H4963" t="str">
            <v>M</v>
          </cell>
          <cell r="I4963">
            <v>5836</v>
          </cell>
          <cell r="J4963" t="str">
            <v>Teamsters Local Union Number 117</v>
          </cell>
          <cell r="K4963" t="str">
            <v>57N2 - per DOP website</v>
          </cell>
          <cell r="L4963">
            <v>41456</v>
          </cell>
          <cell r="M4963">
            <v>23118</v>
          </cell>
          <cell r="N4963" t="b">
            <v>1</v>
          </cell>
          <cell r="O4963">
            <v>5836</v>
          </cell>
        </row>
        <row r="4964">
          <cell r="E4964" t="str">
            <v>57NMONTHLYMWASHINGTON FEDERATION OF STATE EMPLOYEES</v>
          </cell>
          <cell r="F4964" t="str">
            <v>57N</v>
          </cell>
          <cell r="G4964" t="str">
            <v>Monthly</v>
          </cell>
          <cell r="H4964" t="str">
            <v>M</v>
          </cell>
          <cell r="I4964">
            <v>5763</v>
          </cell>
          <cell r="J4964" t="str">
            <v>Washington Federation of State Employees</v>
          </cell>
          <cell r="K4964" t="str">
            <v>57N1 - per DOP website</v>
          </cell>
          <cell r="L4964">
            <v>41456</v>
          </cell>
          <cell r="M4964">
            <v>19254</v>
          </cell>
          <cell r="N4964" t="b">
            <v>1</v>
          </cell>
          <cell r="O4964">
            <v>5763</v>
          </cell>
        </row>
        <row r="4965">
          <cell r="E4965" t="str">
            <v>57NMONTHLYNCOALITION</v>
          </cell>
          <cell r="F4965" t="str">
            <v>57N</v>
          </cell>
          <cell r="G4965" t="str">
            <v>Monthly</v>
          </cell>
          <cell r="H4965" t="str">
            <v>N</v>
          </cell>
          <cell r="I4965">
            <v>5911</v>
          </cell>
          <cell r="J4965" t="str">
            <v>Coalition</v>
          </cell>
          <cell r="K4965" t="str">
            <v>57N1 - per DOP website</v>
          </cell>
          <cell r="L4965">
            <v>41456</v>
          </cell>
          <cell r="M4965">
            <v>21187</v>
          </cell>
          <cell r="N4965" t="b">
            <v>1</v>
          </cell>
          <cell r="O4965">
            <v>5911</v>
          </cell>
        </row>
        <row r="4966">
          <cell r="E4966" t="str">
            <v>57NMONTHLYNNON-REPRESENTED STATE EMPLOYEES</v>
          </cell>
          <cell r="F4966" t="str">
            <v>57N</v>
          </cell>
          <cell r="G4966" t="str">
            <v>Monthly</v>
          </cell>
          <cell r="H4966" t="str">
            <v>N</v>
          </cell>
          <cell r="I4966">
            <v>5911</v>
          </cell>
          <cell r="J4966" t="str">
            <v>Non-Represented State Employees</v>
          </cell>
          <cell r="K4966" t="str">
            <v>57N - per DOP website</v>
          </cell>
          <cell r="L4966">
            <v>41456</v>
          </cell>
          <cell r="M4966">
            <v>15391</v>
          </cell>
          <cell r="N4966" t="b">
            <v>1</v>
          </cell>
          <cell r="O4966">
            <v>5911</v>
          </cell>
        </row>
        <row r="4967">
          <cell r="E4967" t="str">
            <v>57NMONTHLYNSERVICE EMPLOYEES INTERNATIONAL UNION DISTRICT 1199 NW</v>
          </cell>
          <cell r="F4967" t="str">
            <v>57N</v>
          </cell>
          <cell r="G4967" t="str">
            <v>Monthly</v>
          </cell>
          <cell r="H4967" t="str">
            <v>N</v>
          </cell>
          <cell r="I4967">
            <v>5911</v>
          </cell>
          <cell r="J4967" t="str">
            <v>Service Employees International Union District 1199 NW</v>
          </cell>
          <cell r="K4967" t="str">
            <v>57N1 - per DOP website</v>
          </cell>
          <cell r="L4967">
            <v>41456</v>
          </cell>
          <cell r="M4967">
            <v>17323</v>
          </cell>
          <cell r="N4967" t="b">
            <v>1</v>
          </cell>
          <cell r="O4967">
            <v>5911</v>
          </cell>
        </row>
        <row r="4968">
          <cell r="E4968" t="str">
            <v>57NMONTHLYNTEAMSTERS LOCAL UNION NUMBER 117</v>
          </cell>
          <cell r="F4968" t="str">
            <v>57N</v>
          </cell>
          <cell r="G4968" t="str">
            <v>Monthly</v>
          </cell>
          <cell r="H4968" t="str">
            <v>N</v>
          </cell>
          <cell r="I4968">
            <v>5986</v>
          </cell>
          <cell r="J4968" t="str">
            <v>Teamsters Local Union Number 117</v>
          </cell>
          <cell r="K4968" t="str">
            <v>57N2 - per DOP website</v>
          </cell>
          <cell r="L4968">
            <v>41456</v>
          </cell>
          <cell r="M4968">
            <v>23119</v>
          </cell>
          <cell r="N4968" t="b">
            <v>1</v>
          </cell>
          <cell r="O4968">
            <v>5986</v>
          </cell>
        </row>
        <row r="4969">
          <cell r="E4969" t="str">
            <v>57NMONTHLYNWASHINGTON FEDERATION OF STATE EMPLOYEES</v>
          </cell>
          <cell r="F4969" t="str">
            <v>57N</v>
          </cell>
          <cell r="G4969" t="str">
            <v>Monthly</v>
          </cell>
          <cell r="H4969" t="str">
            <v>N</v>
          </cell>
          <cell r="I4969">
            <v>5911</v>
          </cell>
          <cell r="J4969" t="str">
            <v>Washington Federation of State Employees</v>
          </cell>
          <cell r="K4969" t="str">
            <v>57N1 - per DOP website</v>
          </cell>
          <cell r="L4969">
            <v>41456</v>
          </cell>
          <cell r="M4969">
            <v>19255</v>
          </cell>
          <cell r="N4969" t="b">
            <v>1</v>
          </cell>
          <cell r="O4969">
            <v>5911</v>
          </cell>
        </row>
        <row r="4970">
          <cell r="E4970" t="str">
            <v>57NMONTHLYOCOALITION</v>
          </cell>
          <cell r="F4970" t="str">
            <v>57N</v>
          </cell>
          <cell r="G4970" t="str">
            <v>Monthly</v>
          </cell>
          <cell r="H4970" t="str">
            <v>O</v>
          </cell>
          <cell r="I4970">
            <v>6057</v>
          </cell>
          <cell r="J4970" t="str">
            <v>Coalition</v>
          </cell>
          <cell r="K4970" t="str">
            <v>57N1 - per DOP website</v>
          </cell>
          <cell r="L4970">
            <v>41456</v>
          </cell>
          <cell r="M4970">
            <v>21188</v>
          </cell>
          <cell r="N4970" t="b">
            <v>1</v>
          </cell>
          <cell r="O4970">
            <v>6057</v>
          </cell>
        </row>
        <row r="4971">
          <cell r="E4971" t="str">
            <v>57NMONTHLYONON-REPRESENTED STATE EMPLOYEES</v>
          </cell>
          <cell r="F4971" t="str">
            <v>57N</v>
          </cell>
          <cell r="G4971" t="str">
            <v>Monthly</v>
          </cell>
          <cell r="H4971" t="str">
            <v>O</v>
          </cell>
          <cell r="I4971">
            <v>6057</v>
          </cell>
          <cell r="J4971" t="str">
            <v>Non-Represented State Employees</v>
          </cell>
          <cell r="K4971" t="str">
            <v>57N - per DOP website</v>
          </cell>
          <cell r="L4971">
            <v>41456</v>
          </cell>
          <cell r="M4971">
            <v>15392</v>
          </cell>
          <cell r="N4971" t="b">
            <v>1</v>
          </cell>
          <cell r="O4971">
            <v>6057</v>
          </cell>
        </row>
        <row r="4972">
          <cell r="E4972" t="str">
            <v>57NMONTHLYOSERVICE EMPLOYEES INTERNATIONAL UNION DISTRICT 1199 NW</v>
          </cell>
          <cell r="F4972" t="str">
            <v>57N</v>
          </cell>
          <cell r="G4972" t="str">
            <v>Monthly</v>
          </cell>
          <cell r="H4972" t="str">
            <v>O</v>
          </cell>
          <cell r="I4972">
            <v>6057</v>
          </cell>
          <cell r="J4972" t="str">
            <v>Service Employees International Union District 1199 NW</v>
          </cell>
          <cell r="K4972" t="str">
            <v>57N1 - per DOP website</v>
          </cell>
          <cell r="L4972">
            <v>41456</v>
          </cell>
          <cell r="M4972">
            <v>17324</v>
          </cell>
          <cell r="N4972" t="b">
            <v>1</v>
          </cell>
          <cell r="O4972">
            <v>6057</v>
          </cell>
        </row>
        <row r="4973">
          <cell r="E4973" t="str">
            <v>57NMONTHLYOTEAMSTERS LOCAL UNION NUMBER 117</v>
          </cell>
          <cell r="F4973" t="str">
            <v>57N</v>
          </cell>
          <cell r="G4973" t="str">
            <v>Monthly</v>
          </cell>
          <cell r="H4973" t="str">
            <v>O</v>
          </cell>
          <cell r="I4973">
            <v>6133</v>
          </cell>
          <cell r="J4973" t="str">
            <v>Teamsters Local Union Number 117</v>
          </cell>
          <cell r="K4973" t="str">
            <v>57N2 - per DOP website</v>
          </cell>
          <cell r="L4973">
            <v>41456</v>
          </cell>
          <cell r="M4973">
            <v>23120</v>
          </cell>
          <cell r="N4973" t="b">
            <v>1</v>
          </cell>
          <cell r="O4973">
            <v>6133</v>
          </cell>
        </row>
        <row r="4974">
          <cell r="E4974" t="str">
            <v>57NMONTHLYOWASHINGTON FEDERATION OF STATE EMPLOYEES</v>
          </cell>
          <cell r="F4974" t="str">
            <v>57N</v>
          </cell>
          <cell r="G4974" t="str">
            <v>Monthly</v>
          </cell>
          <cell r="H4974" t="str">
            <v>O</v>
          </cell>
          <cell r="I4974">
            <v>6057</v>
          </cell>
          <cell r="J4974" t="str">
            <v>Washington Federation of State Employees</v>
          </cell>
          <cell r="K4974" t="str">
            <v>57N1 - per DOP website</v>
          </cell>
          <cell r="L4974">
            <v>41456</v>
          </cell>
          <cell r="M4974">
            <v>19256</v>
          </cell>
          <cell r="N4974" t="b">
            <v>1</v>
          </cell>
          <cell r="O4974">
            <v>6057</v>
          </cell>
        </row>
        <row r="4975">
          <cell r="E4975" t="str">
            <v>57NMONTHLYPCOALITION</v>
          </cell>
          <cell r="F4975" t="str">
            <v>57N</v>
          </cell>
          <cell r="G4975" t="str">
            <v>Monthly</v>
          </cell>
          <cell r="H4975" t="str">
            <v>P</v>
          </cell>
          <cell r="I4975">
            <v>6208</v>
          </cell>
          <cell r="J4975" t="str">
            <v>Coalition</v>
          </cell>
          <cell r="K4975" t="str">
            <v>57N1 - per DOP website</v>
          </cell>
          <cell r="L4975">
            <v>41456</v>
          </cell>
          <cell r="M4975">
            <v>21189</v>
          </cell>
          <cell r="N4975" t="b">
            <v>1</v>
          </cell>
          <cell r="O4975">
            <v>6208</v>
          </cell>
        </row>
        <row r="4976">
          <cell r="E4976" t="str">
            <v>57NMONTHLYPNON-REPRESENTED STATE EMPLOYEES</v>
          </cell>
          <cell r="F4976" t="str">
            <v>57N</v>
          </cell>
          <cell r="G4976" t="str">
            <v>Monthly</v>
          </cell>
          <cell r="H4976" t="str">
            <v>P</v>
          </cell>
          <cell r="I4976">
            <v>6208</v>
          </cell>
          <cell r="J4976" t="str">
            <v>Non-Represented State Employees</v>
          </cell>
          <cell r="K4976" t="str">
            <v>57N - per DOP website</v>
          </cell>
          <cell r="L4976">
            <v>41456</v>
          </cell>
          <cell r="M4976">
            <v>15393</v>
          </cell>
          <cell r="N4976" t="b">
            <v>1</v>
          </cell>
          <cell r="O4976">
            <v>6208</v>
          </cell>
        </row>
        <row r="4977">
          <cell r="E4977" t="str">
            <v>57NMONTHLYPSERVICE EMPLOYEES INTERNATIONAL UNION DISTRICT 1199 NW</v>
          </cell>
          <cell r="F4977" t="str">
            <v>57N</v>
          </cell>
          <cell r="G4977" t="str">
            <v>Monthly</v>
          </cell>
          <cell r="H4977" t="str">
            <v>P</v>
          </cell>
          <cell r="I4977">
            <v>6208</v>
          </cell>
          <cell r="J4977" t="str">
            <v>Service Employees International Union District 1199 NW</v>
          </cell>
          <cell r="K4977" t="str">
            <v>57N1 - per DOP website</v>
          </cell>
          <cell r="L4977">
            <v>41456</v>
          </cell>
          <cell r="M4977">
            <v>17325</v>
          </cell>
          <cell r="N4977" t="b">
            <v>1</v>
          </cell>
          <cell r="O4977">
            <v>6208</v>
          </cell>
        </row>
        <row r="4978">
          <cell r="E4978" t="str">
            <v>57NMONTHLYPTEAMSTERS LOCAL UNION NUMBER 117</v>
          </cell>
          <cell r="F4978" t="str">
            <v>57N</v>
          </cell>
          <cell r="G4978" t="str">
            <v>Monthly</v>
          </cell>
          <cell r="H4978" t="str">
            <v>P</v>
          </cell>
          <cell r="I4978">
            <v>6286</v>
          </cell>
          <cell r="J4978" t="str">
            <v>Teamsters Local Union Number 117</v>
          </cell>
          <cell r="K4978" t="str">
            <v>57N2 - per DOP website</v>
          </cell>
          <cell r="L4978">
            <v>41456</v>
          </cell>
          <cell r="M4978">
            <v>23121</v>
          </cell>
          <cell r="N4978" t="b">
            <v>1</v>
          </cell>
          <cell r="O4978">
            <v>6286</v>
          </cell>
        </row>
        <row r="4979">
          <cell r="E4979" t="str">
            <v>57NMONTHLYPWASHINGTON FEDERATION OF STATE EMPLOYEES</v>
          </cell>
          <cell r="F4979" t="str">
            <v>57N</v>
          </cell>
          <cell r="G4979" t="str">
            <v>Monthly</v>
          </cell>
          <cell r="H4979" t="str">
            <v>P</v>
          </cell>
          <cell r="I4979">
            <v>6208</v>
          </cell>
          <cell r="J4979" t="str">
            <v>Washington Federation of State Employees</v>
          </cell>
          <cell r="K4979" t="str">
            <v>57N1 - per DOP website</v>
          </cell>
          <cell r="L4979">
            <v>41456</v>
          </cell>
          <cell r="M4979">
            <v>19257</v>
          </cell>
          <cell r="N4979" t="b">
            <v>1</v>
          </cell>
          <cell r="O4979">
            <v>6208</v>
          </cell>
        </row>
        <row r="4980">
          <cell r="E4980" t="str">
            <v>57NMONTHLYQCOALITION</v>
          </cell>
          <cell r="F4980" t="str">
            <v>57N</v>
          </cell>
          <cell r="G4980" t="str">
            <v>Monthly</v>
          </cell>
          <cell r="H4980" t="str">
            <v>Q</v>
          </cell>
          <cell r="I4980">
            <v>6366</v>
          </cell>
          <cell r="J4980" t="str">
            <v>Coalition</v>
          </cell>
          <cell r="K4980" t="str">
            <v>57N1 - per DOP website</v>
          </cell>
          <cell r="L4980">
            <v>41456</v>
          </cell>
          <cell r="M4980">
            <v>21190</v>
          </cell>
          <cell r="N4980" t="b">
            <v>1</v>
          </cell>
          <cell r="O4980">
            <v>6366</v>
          </cell>
        </row>
        <row r="4981">
          <cell r="E4981" t="str">
            <v>57NMONTHLYQNON-REPRESENTED STATE EMPLOYEES</v>
          </cell>
          <cell r="F4981" t="str">
            <v>57N</v>
          </cell>
          <cell r="G4981" t="str">
            <v>Monthly</v>
          </cell>
          <cell r="H4981" t="str">
            <v>Q</v>
          </cell>
          <cell r="I4981">
            <v>6366</v>
          </cell>
          <cell r="J4981" t="str">
            <v>Non-Represented State Employees</v>
          </cell>
          <cell r="K4981" t="str">
            <v>57N - per DOP website</v>
          </cell>
          <cell r="L4981">
            <v>41456</v>
          </cell>
          <cell r="M4981">
            <v>15394</v>
          </cell>
          <cell r="N4981" t="b">
            <v>1</v>
          </cell>
          <cell r="O4981">
            <v>6366</v>
          </cell>
        </row>
        <row r="4982">
          <cell r="E4982" t="str">
            <v>57NMONTHLYQSERVICE EMPLOYEES INTERNATIONAL UNION DISTRICT 1199 NW</v>
          </cell>
          <cell r="F4982" t="str">
            <v>57N</v>
          </cell>
          <cell r="G4982" t="str">
            <v>Monthly</v>
          </cell>
          <cell r="H4982" t="str">
            <v>Q</v>
          </cell>
          <cell r="I4982">
            <v>6366</v>
          </cell>
          <cell r="J4982" t="str">
            <v>Service Employees International Union District 1199 NW</v>
          </cell>
          <cell r="K4982" t="str">
            <v>57N1 - per DOP website</v>
          </cell>
          <cell r="L4982">
            <v>41456</v>
          </cell>
          <cell r="M4982">
            <v>17326</v>
          </cell>
          <cell r="N4982" t="b">
            <v>1</v>
          </cell>
          <cell r="O4982">
            <v>6366</v>
          </cell>
        </row>
        <row r="4983">
          <cell r="E4983" t="str">
            <v>57NMONTHLYQTEAMSTERS LOCAL UNION NUMBER 117</v>
          </cell>
          <cell r="F4983" t="str">
            <v>57N</v>
          </cell>
          <cell r="G4983" t="str">
            <v>Monthly</v>
          </cell>
          <cell r="H4983" t="str">
            <v>Q</v>
          </cell>
          <cell r="I4983">
            <v>6447</v>
          </cell>
          <cell r="J4983" t="str">
            <v>Teamsters Local Union Number 117</v>
          </cell>
          <cell r="K4983" t="str">
            <v>57N2 - per DOP website</v>
          </cell>
          <cell r="L4983">
            <v>41456</v>
          </cell>
          <cell r="M4983">
            <v>23122</v>
          </cell>
          <cell r="N4983" t="b">
            <v>1</v>
          </cell>
          <cell r="O4983">
            <v>6447</v>
          </cell>
        </row>
        <row r="4984">
          <cell r="E4984" t="str">
            <v>57NMONTHLYQWASHINGTON FEDERATION OF STATE EMPLOYEES</v>
          </cell>
          <cell r="F4984" t="str">
            <v>57N</v>
          </cell>
          <cell r="G4984" t="str">
            <v>Monthly</v>
          </cell>
          <cell r="H4984" t="str">
            <v>Q</v>
          </cell>
          <cell r="I4984">
            <v>6366</v>
          </cell>
          <cell r="J4984" t="str">
            <v>Washington Federation of State Employees</v>
          </cell>
          <cell r="K4984" t="str">
            <v>57N1 - per DOP website</v>
          </cell>
          <cell r="L4984">
            <v>41456</v>
          </cell>
          <cell r="M4984">
            <v>19258</v>
          </cell>
          <cell r="N4984" t="b">
            <v>1</v>
          </cell>
          <cell r="O4984">
            <v>6366</v>
          </cell>
        </row>
        <row r="4985">
          <cell r="E4985" t="str">
            <v>57NMONTHLYRCOALITION</v>
          </cell>
          <cell r="F4985" t="str">
            <v>57N</v>
          </cell>
          <cell r="G4985" t="str">
            <v>Monthly</v>
          </cell>
          <cell r="H4985" t="str">
            <v>R</v>
          </cell>
          <cell r="I4985">
            <v>6521</v>
          </cell>
          <cell r="J4985" t="str">
            <v>Coalition</v>
          </cell>
          <cell r="K4985" t="str">
            <v>57N1 - per DOP website</v>
          </cell>
          <cell r="L4985">
            <v>41456</v>
          </cell>
          <cell r="M4985">
            <v>21191</v>
          </cell>
          <cell r="N4985" t="b">
            <v>1</v>
          </cell>
          <cell r="O4985">
            <v>6521</v>
          </cell>
        </row>
        <row r="4986">
          <cell r="E4986" t="str">
            <v>57NMONTHLYRNON-REPRESENTED STATE EMPLOYEES</v>
          </cell>
          <cell r="F4986" t="str">
            <v>57N</v>
          </cell>
          <cell r="G4986" t="str">
            <v>Monthly</v>
          </cell>
          <cell r="H4986" t="str">
            <v>R</v>
          </cell>
          <cell r="I4986">
            <v>6521</v>
          </cell>
          <cell r="J4986" t="str">
            <v>Non-Represented State Employees</v>
          </cell>
          <cell r="K4986" t="str">
            <v>57N - per DOP website</v>
          </cell>
          <cell r="L4986">
            <v>41456</v>
          </cell>
          <cell r="M4986">
            <v>15395</v>
          </cell>
          <cell r="N4986" t="b">
            <v>1</v>
          </cell>
          <cell r="O4986">
            <v>6521</v>
          </cell>
        </row>
        <row r="4987">
          <cell r="E4987" t="str">
            <v>57NMONTHLYRSERVICE EMPLOYEES INTERNATIONAL UNION DISTRICT 1199 NW</v>
          </cell>
          <cell r="F4987" t="str">
            <v>57N</v>
          </cell>
          <cell r="G4987" t="str">
            <v>Monthly</v>
          </cell>
          <cell r="H4987" t="str">
            <v>R</v>
          </cell>
          <cell r="I4987">
            <v>6521</v>
          </cell>
          <cell r="J4987" t="str">
            <v>Service Employees International Union District 1199 NW</v>
          </cell>
          <cell r="K4987" t="str">
            <v>57N1 - per DOP website</v>
          </cell>
          <cell r="L4987">
            <v>41456</v>
          </cell>
          <cell r="M4987">
            <v>17327</v>
          </cell>
          <cell r="N4987" t="b">
            <v>1</v>
          </cell>
          <cell r="O4987">
            <v>6521</v>
          </cell>
        </row>
        <row r="4988">
          <cell r="E4988" t="str">
            <v>57NMONTHLYRTEAMSTERS LOCAL UNION NUMBER 117</v>
          </cell>
          <cell r="F4988" t="str">
            <v>57N</v>
          </cell>
          <cell r="G4988" t="str">
            <v>Monthly</v>
          </cell>
          <cell r="H4988" t="str">
            <v>R</v>
          </cell>
          <cell r="I4988">
            <v>6605</v>
          </cell>
          <cell r="J4988" t="str">
            <v>Teamsters Local Union Number 117</v>
          </cell>
          <cell r="K4988" t="str">
            <v>57N2 - per DOP website</v>
          </cell>
          <cell r="L4988">
            <v>41456</v>
          </cell>
          <cell r="M4988">
            <v>23123</v>
          </cell>
          <cell r="N4988" t="b">
            <v>1</v>
          </cell>
          <cell r="O4988">
            <v>6605</v>
          </cell>
        </row>
        <row r="4989">
          <cell r="E4989" t="str">
            <v>57NMONTHLYRWASHINGTON FEDERATION OF STATE EMPLOYEES</v>
          </cell>
          <cell r="F4989" t="str">
            <v>57N</v>
          </cell>
          <cell r="G4989" t="str">
            <v>Monthly</v>
          </cell>
          <cell r="H4989" t="str">
            <v>R</v>
          </cell>
          <cell r="I4989">
            <v>6521</v>
          </cell>
          <cell r="J4989" t="str">
            <v>Washington Federation of State Employees</v>
          </cell>
          <cell r="K4989" t="str">
            <v>57N1 - per DOP website</v>
          </cell>
          <cell r="L4989">
            <v>41456</v>
          </cell>
          <cell r="M4989">
            <v>19259</v>
          </cell>
          <cell r="N4989" t="b">
            <v>1</v>
          </cell>
          <cell r="O4989">
            <v>6521</v>
          </cell>
        </row>
        <row r="4990">
          <cell r="E4990" t="str">
            <v>57NMONTHLYSCOALITION</v>
          </cell>
          <cell r="F4990" t="str">
            <v>57N</v>
          </cell>
          <cell r="G4990" t="str">
            <v>Monthly</v>
          </cell>
          <cell r="H4990" t="str">
            <v>S</v>
          </cell>
          <cell r="I4990">
            <v>6684</v>
          </cell>
          <cell r="J4990" t="str">
            <v>Coalition</v>
          </cell>
          <cell r="K4990" t="str">
            <v>57N1 - per DOP website</v>
          </cell>
          <cell r="L4990">
            <v>41456</v>
          </cell>
          <cell r="M4990">
            <v>21192</v>
          </cell>
          <cell r="N4990" t="b">
            <v>1</v>
          </cell>
          <cell r="O4990">
            <v>6684</v>
          </cell>
        </row>
        <row r="4991">
          <cell r="E4991" t="str">
            <v>57NMONTHLYSNON-REPRESENTED STATE EMPLOYEES</v>
          </cell>
          <cell r="F4991" t="str">
            <v>57N</v>
          </cell>
          <cell r="G4991" t="str">
            <v>Monthly</v>
          </cell>
          <cell r="H4991" t="str">
            <v>S</v>
          </cell>
          <cell r="I4991">
            <v>6684</v>
          </cell>
          <cell r="J4991" t="str">
            <v>Non-Represented State Employees</v>
          </cell>
          <cell r="K4991" t="str">
            <v>57N - per DOP website</v>
          </cell>
          <cell r="L4991">
            <v>41456</v>
          </cell>
          <cell r="M4991">
            <v>15396</v>
          </cell>
          <cell r="N4991" t="b">
            <v>1</v>
          </cell>
          <cell r="O4991">
            <v>6684</v>
          </cell>
        </row>
        <row r="4992">
          <cell r="E4992" t="str">
            <v>57NMONTHLYSSERVICE EMPLOYEES INTERNATIONAL UNION DISTRICT 1199 NW</v>
          </cell>
          <cell r="F4992" t="str">
            <v>57N</v>
          </cell>
          <cell r="G4992" t="str">
            <v>Monthly</v>
          </cell>
          <cell r="H4992" t="str">
            <v>S</v>
          </cell>
          <cell r="I4992">
            <v>6684</v>
          </cell>
          <cell r="J4992" t="str">
            <v>Service Employees International Union District 1199 NW</v>
          </cell>
          <cell r="K4992" t="str">
            <v>57N1 - per DOP website</v>
          </cell>
          <cell r="L4992">
            <v>41456</v>
          </cell>
          <cell r="M4992">
            <v>17328</v>
          </cell>
          <cell r="N4992" t="b">
            <v>1</v>
          </cell>
          <cell r="O4992">
            <v>6684</v>
          </cell>
        </row>
        <row r="4993">
          <cell r="E4993" t="str">
            <v>57NMONTHLYSTEAMSTERS LOCAL UNION NUMBER 117</v>
          </cell>
          <cell r="F4993" t="str">
            <v>57N</v>
          </cell>
          <cell r="G4993" t="str">
            <v>Monthly</v>
          </cell>
          <cell r="H4993" t="str">
            <v>S</v>
          </cell>
          <cell r="I4993">
            <v>6770</v>
          </cell>
          <cell r="J4993" t="str">
            <v>Teamsters Local Union Number 117</v>
          </cell>
          <cell r="K4993" t="str">
            <v>57N2 - per DOP website</v>
          </cell>
          <cell r="L4993">
            <v>41456</v>
          </cell>
          <cell r="M4993">
            <v>23124</v>
          </cell>
          <cell r="N4993" t="b">
            <v>1</v>
          </cell>
          <cell r="O4993">
            <v>6770</v>
          </cell>
        </row>
        <row r="4994">
          <cell r="E4994" t="str">
            <v>57NMONTHLYSWASHINGTON FEDERATION OF STATE EMPLOYEES</v>
          </cell>
          <cell r="F4994" t="str">
            <v>57N</v>
          </cell>
          <cell r="G4994" t="str">
            <v>Monthly</v>
          </cell>
          <cell r="H4994" t="str">
            <v>S</v>
          </cell>
          <cell r="I4994">
            <v>6684</v>
          </cell>
          <cell r="J4994" t="str">
            <v>Washington Federation of State Employees</v>
          </cell>
          <cell r="K4994" t="str">
            <v>57N1 - per DOP website</v>
          </cell>
          <cell r="L4994">
            <v>41456</v>
          </cell>
          <cell r="M4994">
            <v>19260</v>
          </cell>
          <cell r="N4994" t="b">
            <v>1</v>
          </cell>
          <cell r="O4994">
            <v>6684</v>
          </cell>
        </row>
        <row r="4995">
          <cell r="E4995" t="str">
            <v>57NMONTHLYTCOALITION</v>
          </cell>
          <cell r="F4995" t="str">
            <v>57N</v>
          </cell>
          <cell r="G4995" t="str">
            <v>Monthly</v>
          </cell>
          <cell r="H4995" t="str">
            <v>T</v>
          </cell>
          <cell r="I4995">
            <v>6850</v>
          </cell>
          <cell r="J4995" t="str">
            <v>Coalition</v>
          </cell>
          <cell r="K4995" t="str">
            <v>57N1 - per DOP website</v>
          </cell>
          <cell r="L4995">
            <v>41456</v>
          </cell>
          <cell r="M4995">
            <v>21193</v>
          </cell>
          <cell r="N4995" t="b">
            <v>1</v>
          </cell>
          <cell r="O4995">
            <v>6850</v>
          </cell>
        </row>
        <row r="4996">
          <cell r="E4996" t="str">
            <v>57NMONTHLYTNON-REPRESENTED STATE EMPLOYEES</v>
          </cell>
          <cell r="F4996" t="str">
            <v>57N</v>
          </cell>
          <cell r="G4996" t="str">
            <v>Monthly</v>
          </cell>
          <cell r="H4996" t="str">
            <v>T</v>
          </cell>
          <cell r="I4996">
            <v>6850</v>
          </cell>
          <cell r="J4996" t="str">
            <v>Non-Represented State Employees</v>
          </cell>
          <cell r="K4996" t="str">
            <v>57N - per DOP website</v>
          </cell>
          <cell r="L4996">
            <v>41456</v>
          </cell>
          <cell r="M4996">
            <v>15397</v>
          </cell>
          <cell r="N4996" t="b">
            <v>1</v>
          </cell>
          <cell r="O4996">
            <v>6850</v>
          </cell>
        </row>
        <row r="4997">
          <cell r="E4997" t="str">
            <v>57NMONTHLYTSERVICE EMPLOYEES INTERNATIONAL UNION DISTRICT 1199 NW</v>
          </cell>
          <cell r="F4997" t="str">
            <v>57N</v>
          </cell>
          <cell r="G4997" t="str">
            <v>Monthly</v>
          </cell>
          <cell r="H4997" t="str">
            <v>T</v>
          </cell>
          <cell r="I4997">
            <v>6850</v>
          </cell>
          <cell r="J4997" t="str">
            <v>Service Employees International Union District 1199 NW</v>
          </cell>
          <cell r="K4997" t="str">
            <v>57N1 - per DOP website</v>
          </cell>
          <cell r="L4997">
            <v>41456</v>
          </cell>
          <cell r="M4997">
            <v>17329</v>
          </cell>
          <cell r="N4997" t="b">
            <v>1</v>
          </cell>
          <cell r="O4997">
            <v>6850</v>
          </cell>
        </row>
        <row r="4998">
          <cell r="E4998" t="str">
            <v>57NMONTHLYTTEAMSTERS LOCAL UNION NUMBER 117</v>
          </cell>
          <cell r="F4998" t="str">
            <v>57N</v>
          </cell>
          <cell r="G4998" t="str">
            <v>Monthly</v>
          </cell>
          <cell r="H4998" t="str">
            <v>T</v>
          </cell>
          <cell r="I4998">
            <v>6939</v>
          </cell>
          <cell r="J4998" t="str">
            <v>Teamsters Local Union Number 117</v>
          </cell>
          <cell r="K4998" t="str">
            <v>57N2 - per DOP website</v>
          </cell>
          <cell r="L4998">
            <v>41456</v>
          </cell>
          <cell r="M4998">
            <v>23125</v>
          </cell>
          <cell r="N4998" t="b">
            <v>1</v>
          </cell>
          <cell r="O4998">
            <v>6939</v>
          </cell>
        </row>
        <row r="4999">
          <cell r="E4999" t="str">
            <v>57NMONTHLYTWASHINGTON FEDERATION OF STATE EMPLOYEES</v>
          </cell>
          <cell r="F4999" t="str">
            <v>57N</v>
          </cell>
          <cell r="G4999" t="str">
            <v>Monthly</v>
          </cell>
          <cell r="H4999" t="str">
            <v>T</v>
          </cell>
          <cell r="I4999">
            <v>6850</v>
          </cell>
          <cell r="J4999" t="str">
            <v>Washington Federation of State Employees</v>
          </cell>
          <cell r="K4999" t="str">
            <v>57N1 - per DOP website</v>
          </cell>
          <cell r="L4999">
            <v>41456</v>
          </cell>
          <cell r="M4999">
            <v>19261</v>
          </cell>
          <cell r="N4999" t="b">
            <v>1</v>
          </cell>
          <cell r="O4999">
            <v>6850</v>
          </cell>
        </row>
        <row r="5000">
          <cell r="E5000" t="str">
            <v>57NMONTHLYUCOALITION</v>
          </cell>
          <cell r="F5000" t="str">
            <v>57N</v>
          </cell>
          <cell r="G5000" t="str">
            <v>Monthly</v>
          </cell>
          <cell r="H5000" t="str">
            <v>U</v>
          </cell>
          <cell r="I5000">
            <v>7022</v>
          </cell>
          <cell r="J5000" t="str">
            <v>Coalition</v>
          </cell>
          <cell r="K5000" t="str">
            <v>57N1 - per DOP website</v>
          </cell>
          <cell r="L5000">
            <v>41456</v>
          </cell>
          <cell r="M5000">
            <v>21194</v>
          </cell>
          <cell r="N5000" t="b">
            <v>1</v>
          </cell>
          <cell r="O5000">
            <v>7022</v>
          </cell>
        </row>
        <row r="5001">
          <cell r="E5001" t="str">
            <v>57NMONTHLYUNON-REPRESENTED STATE EMPLOYEES</v>
          </cell>
          <cell r="F5001" t="str">
            <v>57N</v>
          </cell>
          <cell r="G5001" t="str">
            <v>Monthly</v>
          </cell>
          <cell r="H5001" t="str">
            <v>U</v>
          </cell>
          <cell r="I5001">
            <v>7022</v>
          </cell>
          <cell r="J5001" t="str">
            <v>Non-Represented State Employees</v>
          </cell>
          <cell r="K5001" t="str">
            <v>57N - per DOP website</v>
          </cell>
          <cell r="L5001">
            <v>41456</v>
          </cell>
          <cell r="M5001">
            <v>15398</v>
          </cell>
          <cell r="N5001" t="b">
            <v>1</v>
          </cell>
          <cell r="O5001">
            <v>7022</v>
          </cell>
        </row>
        <row r="5002">
          <cell r="E5002" t="str">
            <v>57NMONTHLYUSERVICE EMPLOYEES INTERNATIONAL UNION DISTRICT 1199 NW</v>
          </cell>
          <cell r="F5002" t="str">
            <v>57N</v>
          </cell>
          <cell r="G5002" t="str">
            <v>Monthly</v>
          </cell>
          <cell r="H5002" t="str">
            <v>U</v>
          </cell>
          <cell r="I5002">
            <v>7022</v>
          </cell>
          <cell r="J5002" t="str">
            <v>Service Employees International Union District 1199 NW</v>
          </cell>
          <cell r="K5002" t="str">
            <v>57N1 - per DOP website</v>
          </cell>
          <cell r="L5002">
            <v>41456</v>
          </cell>
          <cell r="M5002">
            <v>17330</v>
          </cell>
          <cell r="N5002" t="b">
            <v>1</v>
          </cell>
          <cell r="O5002">
            <v>7022</v>
          </cell>
        </row>
        <row r="5003">
          <cell r="E5003" t="str">
            <v>57NMONTHLYUTEAMSTERS LOCAL UNION NUMBER 117</v>
          </cell>
          <cell r="F5003" t="str">
            <v>57N</v>
          </cell>
          <cell r="G5003" t="str">
            <v>Monthly</v>
          </cell>
          <cell r="H5003" t="str">
            <v>U</v>
          </cell>
          <cell r="I5003">
            <v>7111</v>
          </cell>
          <cell r="J5003" t="str">
            <v>Teamsters Local Union Number 117</v>
          </cell>
          <cell r="K5003" t="str">
            <v>57N2 - per DOP website</v>
          </cell>
          <cell r="L5003">
            <v>41456</v>
          </cell>
          <cell r="M5003">
            <v>23126</v>
          </cell>
          <cell r="N5003" t="b">
            <v>1</v>
          </cell>
          <cell r="O5003">
            <v>7111</v>
          </cell>
        </row>
        <row r="5004">
          <cell r="E5004" t="str">
            <v>57NMONTHLYUWASHINGTON FEDERATION OF STATE EMPLOYEES</v>
          </cell>
          <cell r="F5004" t="str">
            <v>57N</v>
          </cell>
          <cell r="G5004" t="str">
            <v>Monthly</v>
          </cell>
          <cell r="H5004" t="str">
            <v>U</v>
          </cell>
          <cell r="I5004">
            <v>7022</v>
          </cell>
          <cell r="J5004" t="str">
            <v>Washington Federation of State Employees</v>
          </cell>
          <cell r="K5004" t="str">
            <v>57N1 - per DOP website</v>
          </cell>
          <cell r="L5004">
            <v>41456</v>
          </cell>
          <cell r="M5004">
            <v>19262</v>
          </cell>
          <cell r="N5004" t="b">
            <v>1</v>
          </cell>
          <cell r="O5004">
            <v>7022</v>
          </cell>
        </row>
        <row r="5005">
          <cell r="E5005" t="str">
            <v>58GMONTHLYGNON-REPRESENTED STATE EMPLOYEES</v>
          </cell>
          <cell r="F5005" t="str">
            <v>58G</v>
          </cell>
          <cell r="G5005" t="str">
            <v>Monthly</v>
          </cell>
          <cell r="H5005" t="str">
            <v>G</v>
          </cell>
          <cell r="I5005">
            <v>4770</v>
          </cell>
          <cell r="J5005" t="str">
            <v>Non-Represented State Employees</v>
          </cell>
          <cell r="K5005" t="str">
            <v>per DOP website</v>
          </cell>
          <cell r="L5005">
            <v>41456</v>
          </cell>
          <cell r="M5005">
            <v>14608</v>
          </cell>
          <cell r="N5005" t="b">
            <v>1</v>
          </cell>
          <cell r="O5005">
            <v>4770</v>
          </cell>
        </row>
        <row r="5006">
          <cell r="E5006" t="str">
            <v>58GMONTHLYGWASHINGTON FEDERATION OF STATE EMPLOYEES</v>
          </cell>
          <cell r="F5006" t="str">
            <v>58G</v>
          </cell>
          <cell r="G5006" t="str">
            <v>Monthly</v>
          </cell>
          <cell r="H5006" t="str">
            <v>G</v>
          </cell>
          <cell r="I5006">
            <v>4770</v>
          </cell>
          <cell r="J5006" t="str">
            <v>Washington Federation of State Employees</v>
          </cell>
          <cell r="K5006" t="str">
            <v>per DOP website</v>
          </cell>
          <cell r="L5006">
            <v>41456</v>
          </cell>
          <cell r="M5006">
            <v>14609</v>
          </cell>
          <cell r="N5006" t="b">
            <v>1</v>
          </cell>
          <cell r="O5006">
            <v>4770</v>
          </cell>
        </row>
        <row r="5007">
          <cell r="E5007" t="str">
            <v>58GMONTHLYHNON-REPRESENTED STATE EMPLOYEES</v>
          </cell>
          <cell r="F5007" t="str">
            <v>58G</v>
          </cell>
          <cell r="G5007" t="str">
            <v>Monthly</v>
          </cell>
          <cell r="H5007" t="str">
            <v>H</v>
          </cell>
          <cell r="I5007">
            <v>4888</v>
          </cell>
          <cell r="J5007" t="str">
            <v>Non-Represented State Employees</v>
          </cell>
          <cell r="K5007" t="str">
            <v>per DOP website</v>
          </cell>
          <cell r="L5007">
            <v>41456</v>
          </cell>
          <cell r="M5007">
            <v>14610</v>
          </cell>
          <cell r="N5007" t="b">
            <v>1</v>
          </cell>
          <cell r="O5007">
            <v>4888</v>
          </cell>
        </row>
        <row r="5008">
          <cell r="E5008" t="str">
            <v>58GMONTHLYHWASHINGTON FEDERATION OF STATE EMPLOYEES</v>
          </cell>
          <cell r="F5008" t="str">
            <v>58G</v>
          </cell>
          <cell r="G5008" t="str">
            <v>Monthly</v>
          </cell>
          <cell r="H5008" t="str">
            <v>H</v>
          </cell>
          <cell r="I5008">
            <v>4888</v>
          </cell>
          <cell r="J5008" t="str">
            <v>Washington Federation of State Employees</v>
          </cell>
          <cell r="K5008" t="str">
            <v>per DOP website</v>
          </cell>
          <cell r="L5008">
            <v>41456</v>
          </cell>
          <cell r="M5008">
            <v>14611</v>
          </cell>
          <cell r="N5008" t="b">
            <v>1</v>
          </cell>
          <cell r="O5008">
            <v>4888</v>
          </cell>
        </row>
        <row r="5009">
          <cell r="E5009" t="str">
            <v>58GMONTHLYINON-REPRESENTED STATE EMPLOYEES</v>
          </cell>
          <cell r="F5009" t="str">
            <v>58G</v>
          </cell>
          <cell r="G5009" t="str">
            <v>Monthly</v>
          </cell>
          <cell r="H5009" t="str">
            <v>I</v>
          </cell>
          <cell r="I5009">
            <v>5010</v>
          </cell>
          <cell r="J5009" t="str">
            <v>Non-Represented State Employees</v>
          </cell>
          <cell r="K5009" t="str">
            <v>per DOP website</v>
          </cell>
          <cell r="L5009">
            <v>41456</v>
          </cell>
          <cell r="M5009">
            <v>14612</v>
          </cell>
          <cell r="N5009" t="b">
            <v>1</v>
          </cell>
          <cell r="O5009">
            <v>5010</v>
          </cell>
        </row>
        <row r="5010">
          <cell r="E5010" t="str">
            <v>58GMONTHLYIWASHINGTON FEDERATION OF STATE EMPLOYEES</v>
          </cell>
          <cell r="F5010" t="str">
            <v>58G</v>
          </cell>
          <cell r="G5010" t="str">
            <v>Monthly</v>
          </cell>
          <cell r="H5010" t="str">
            <v>I</v>
          </cell>
          <cell r="I5010">
            <v>5010</v>
          </cell>
          <cell r="J5010" t="str">
            <v>Washington Federation of State Employees</v>
          </cell>
          <cell r="K5010" t="str">
            <v>per DOP website</v>
          </cell>
          <cell r="L5010">
            <v>41456</v>
          </cell>
          <cell r="M5010">
            <v>14613</v>
          </cell>
          <cell r="N5010" t="b">
            <v>1</v>
          </cell>
          <cell r="O5010">
            <v>5010</v>
          </cell>
        </row>
        <row r="5011">
          <cell r="E5011" t="str">
            <v>58GMONTHLYJNON-REPRESENTED STATE EMPLOYEES</v>
          </cell>
          <cell r="F5011" t="str">
            <v>58G</v>
          </cell>
          <cell r="G5011" t="str">
            <v>Monthly</v>
          </cell>
          <cell r="H5011" t="str">
            <v>J</v>
          </cell>
          <cell r="I5011">
            <v>5136</v>
          </cell>
          <cell r="J5011" t="str">
            <v>Non-Represented State Employees</v>
          </cell>
          <cell r="K5011" t="str">
            <v>per DOP website</v>
          </cell>
          <cell r="L5011">
            <v>41456</v>
          </cell>
          <cell r="M5011">
            <v>14614</v>
          </cell>
          <cell r="N5011" t="b">
            <v>1</v>
          </cell>
          <cell r="O5011">
            <v>5136</v>
          </cell>
        </row>
        <row r="5012">
          <cell r="E5012" t="str">
            <v>58GMONTHLYJWASHINGTON FEDERATION OF STATE EMPLOYEES</v>
          </cell>
          <cell r="F5012" t="str">
            <v>58G</v>
          </cell>
          <cell r="G5012" t="str">
            <v>Monthly</v>
          </cell>
          <cell r="H5012" t="str">
            <v>J</v>
          </cell>
          <cell r="I5012">
            <v>5136</v>
          </cell>
          <cell r="J5012" t="str">
            <v>Washington Federation of State Employees</v>
          </cell>
          <cell r="K5012" t="str">
            <v>per DOP website</v>
          </cell>
          <cell r="L5012">
            <v>41456</v>
          </cell>
          <cell r="M5012">
            <v>14615</v>
          </cell>
          <cell r="N5012" t="b">
            <v>1</v>
          </cell>
          <cell r="O5012">
            <v>5136</v>
          </cell>
        </row>
        <row r="5013">
          <cell r="E5013" t="str">
            <v>58GMONTHLYKNON-REPRESENTED STATE EMPLOYEES</v>
          </cell>
          <cell r="F5013" t="str">
            <v>58G</v>
          </cell>
          <cell r="G5013" t="str">
            <v>Monthly</v>
          </cell>
          <cell r="H5013" t="str">
            <v>K</v>
          </cell>
          <cell r="I5013">
            <v>5266</v>
          </cell>
          <cell r="J5013" t="str">
            <v>Non-Represented State Employees</v>
          </cell>
          <cell r="K5013" t="str">
            <v>per DOP website</v>
          </cell>
          <cell r="L5013">
            <v>41456</v>
          </cell>
          <cell r="M5013">
            <v>14616</v>
          </cell>
          <cell r="N5013" t="b">
            <v>1</v>
          </cell>
          <cell r="O5013">
            <v>5266</v>
          </cell>
        </row>
        <row r="5014">
          <cell r="E5014" t="str">
            <v>58GMONTHLYKWASHINGTON FEDERATION OF STATE EMPLOYEES</v>
          </cell>
          <cell r="F5014" t="str">
            <v>58G</v>
          </cell>
          <cell r="G5014" t="str">
            <v>Monthly</v>
          </cell>
          <cell r="H5014" t="str">
            <v>K</v>
          </cell>
          <cell r="I5014">
            <v>5266</v>
          </cell>
          <cell r="J5014" t="str">
            <v>Washington Federation of State Employees</v>
          </cell>
          <cell r="K5014" t="str">
            <v>per DOP website</v>
          </cell>
          <cell r="L5014">
            <v>41456</v>
          </cell>
          <cell r="M5014">
            <v>14617</v>
          </cell>
          <cell r="N5014" t="b">
            <v>1</v>
          </cell>
          <cell r="O5014">
            <v>5266</v>
          </cell>
        </row>
        <row r="5015">
          <cell r="E5015" t="str">
            <v>58GMONTHLYLNON-REPRESENTED STATE EMPLOYEES</v>
          </cell>
          <cell r="F5015" t="str">
            <v>58G</v>
          </cell>
          <cell r="G5015" t="str">
            <v>Monthly</v>
          </cell>
          <cell r="H5015" t="str">
            <v>L</v>
          </cell>
          <cell r="I5015">
            <v>5395</v>
          </cell>
          <cell r="J5015" t="str">
            <v>Non-Represented State Employees</v>
          </cell>
          <cell r="K5015" t="str">
            <v>per DOP website</v>
          </cell>
          <cell r="L5015">
            <v>41456</v>
          </cell>
          <cell r="M5015">
            <v>14618</v>
          </cell>
          <cell r="N5015" t="b">
            <v>1</v>
          </cell>
          <cell r="O5015">
            <v>5395</v>
          </cell>
        </row>
        <row r="5016">
          <cell r="E5016" t="str">
            <v>58GMONTHLYLWASHINGTON FEDERATION OF STATE EMPLOYEES</v>
          </cell>
          <cell r="F5016" t="str">
            <v>58G</v>
          </cell>
          <cell r="G5016" t="str">
            <v>Monthly</v>
          </cell>
          <cell r="H5016" t="str">
            <v>L</v>
          </cell>
          <cell r="I5016">
            <v>5395</v>
          </cell>
          <cell r="J5016" t="str">
            <v>Washington Federation of State Employees</v>
          </cell>
          <cell r="K5016" t="str">
            <v>per DOP website</v>
          </cell>
          <cell r="L5016">
            <v>41456</v>
          </cell>
          <cell r="M5016">
            <v>14619</v>
          </cell>
          <cell r="N5016" t="b">
            <v>1</v>
          </cell>
          <cell r="O5016">
            <v>5395</v>
          </cell>
        </row>
        <row r="5017">
          <cell r="E5017" t="str">
            <v>58GMONTHLYMNON-REPRESENTED STATE EMPLOYEES</v>
          </cell>
          <cell r="F5017" t="str">
            <v>58G</v>
          </cell>
          <cell r="G5017" t="str">
            <v>Monthly</v>
          </cell>
          <cell r="H5017" t="str">
            <v>M</v>
          </cell>
          <cell r="I5017">
            <v>5535</v>
          </cell>
          <cell r="J5017" t="str">
            <v>Non-Represented State Employees</v>
          </cell>
          <cell r="K5017" t="str">
            <v>per DOP website</v>
          </cell>
          <cell r="L5017">
            <v>41456</v>
          </cell>
          <cell r="M5017">
            <v>14618</v>
          </cell>
          <cell r="N5017" t="b">
            <v>1</v>
          </cell>
          <cell r="O5017">
            <v>5535</v>
          </cell>
        </row>
        <row r="5018">
          <cell r="E5018" t="str">
            <v>58GMONTHLYMWASHINGTON FEDERATION OF STATE EMPLOYEES</v>
          </cell>
          <cell r="F5018" t="str">
            <v>58G</v>
          </cell>
          <cell r="G5018" t="str">
            <v>Monthly</v>
          </cell>
          <cell r="H5018" t="str">
            <v>M</v>
          </cell>
          <cell r="I5018">
            <v>5535</v>
          </cell>
          <cell r="J5018" t="str">
            <v>Washington Federation of State Employees</v>
          </cell>
          <cell r="K5018" t="str">
            <v>per DOP website</v>
          </cell>
          <cell r="L5018">
            <v>41456</v>
          </cell>
          <cell r="M5018">
            <v>14619</v>
          </cell>
          <cell r="N5018" t="b">
            <v>1</v>
          </cell>
          <cell r="O5018">
            <v>5535</v>
          </cell>
        </row>
        <row r="5019">
          <cell r="E5019" t="str">
            <v>58MONTHLYACOALITION</v>
          </cell>
          <cell r="F5019" t="str">
            <v>58</v>
          </cell>
          <cell r="G5019" t="str">
            <v>Monthly</v>
          </cell>
          <cell r="H5019" t="str">
            <v>A</v>
          </cell>
          <cell r="I5019">
            <v>4114</v>
          </cell>
          <cell r="J5019" t="str">
            <v>Coalition</v>
          </cell>
          <cell r="K5019" t="str">
            <v>per DOP website</v>
          </cell>
          <cell r="L5019">
            <v>41456</v>
          </cell>
          <cell r="M5019">
            <v>43074</v>
          </cell>
          <cell r="N5019" t="b">
            <v>0</v>
          </cell>
          <cell r="O5019">
            <v>4114</v>
          </cell>
        </row>
        <row r="5020">
          <cell r="E5020" t="str">
            <v>58MONTHLYANON-REPRESENTED STATE EMPLOYEES</v>
          </cell>
          <cell r="F5020" t="str">
            <v>58</v>
          </cell>
          <cell r="G5020" t="str">
            <v>Monthly</v>
          </cell>
          <cell r="H5020" t="str">
            <v>A</v>
          </cell>
          <cell r="I5020">
            <v>4114</v>
          </cell>
          <cell r="J5020" t="str">
            <v>Non-Represented State Employees</v>
          </cell>
          <cell r="K5020" t="str">
            <v>per DOP website</v>
          </cell>
          <cell r="L5020">
            <v>41456</v>
          </cell>
          <cell r="M5020">
            <v>12094</v>
          </cell>
          <cell r="N5020" t="b">
            <v>0</v>
          </cell>
          <cell r="O5020">
            <v>4114</v>
          </cell>
        </row>
        <row r="5021">
          <cell r="E5021" t="str">
            <v>58MONTHLYATEAMSTERS LOCAL UNION NUMBER 117</v>
          </cell>
          <cell r="F5021" t="str">
            <v>58</v>
          </cell>
          <cell r="G5021" t="str">
            <v>Monthly</v>
          </cell>
          <cell r="H5021" t="str">
            <v>A</v>
          </cell>
          <cell r="I5021">
            <v>4167</v>
          </cell>
          <cell r="J5021" t="str">
            <v>Teamsters Local Union Number 117</v>
          </cell>
          <cell r="K5021" t="str">
            <v>per Noli Benitez 201307</v>
          </cell>
          <cell r="L5021">
            <v>41456</v>
          </cell>
          <cell r="M5021">
            <v>12094</v>
          </cell>
          <cell r="N5021" t="b">
            <v>0</v>
          </cell>
          <cell r="O5021">
            <v>4167</v>
          </cell>
        </row>
        <row r="5022">
          <cell r="E5022" t="str">
            <v>58MONTHLYAWASHINGTON FEDERATION OF STATE EMPLOYEES</v>
          </cell>
          <cell r="F5022" t="str">
            <v>58</v>
          </cell>
          <cell r="G5022" t="str">
            <v>Monthly</v>
          </cell>
          <cell r="H5022" t="str">
            <v>A</v>
          </cell>
          <cell r="I5022">
            <v>4114</v>
          </cell>
          <cell r="J5022" t="str">
            <v>Washington Federation of State Employees</v>
          </cell>
          <cell r="K5022" t="str">
            <v>per DOP website</v>
          </cell>
          <cell r="L5022">
            <v>41456</v>
          </cell>
          <cell r="M5022">
            <v>26018</v>
          </cell>
          <cell r="N5022" t="b">
            <v>0</v>
          </cell>
          <cell r="O5022">
            <v>4114</v>
          </cell>
        </row>
        <row r="5023">
          <cell r="E5023" t="str">
            <v>58MONTHLYAWASHINGTON PUBLIC EMPLOYEES ASSOCIATION</v>
          </cell>
          <cell r="F5023" t="str">
            <v>58</v>
          </cell>
          <cell r="G5023" t="str">
            <v>Monthly</v>
          </cell>
          <cell r="H5023" t="str">
            <v>A</v>
          </cell>
          <cell r="I5023">
            <v>4114</v>
          </cell>
          <cell r="J5023" t="str">
            <v>Washington Public Employees Association</v>
          </cell>
          <cell r="K5023" t="str">
            <v>per DOP website</v>
          </cell>
          <cell r="L5023">
            <v>41456</v>
          </cell>
          <cell r="M5023">
            <v>30282</v>
          </cell>
          <cell r="N5023" t="b">
            <v>0</v>
          </cell>
          <cell r="O5023">
            <v>4114</v>
          </cell>
        </row>
        <row r="5024">
          <cell r="E5024" t="str">
            <v>58MONTHLYBCOALITION</v>
          </cell>
          <cell r="F5024" t="str">
            <v>58</v>
          </cell>
          <cell r="G5024" t="str">
            <v>Monthly</v>
          </cell>
          <cell r="H5024" t="str">
            <v>B</v>
          </cell>
          <cell r="I5024">
            <v>4214</v>
          </cell>
          <cell r="J5024" t="str">
            <v>Coalition</v>
          </cell>
          <cell r="K5024" t="str">
            <v>per DOP website</v>
          </cell>
          <cell r="L5024">
            <v>41456</v>
          </cell>
          <cell r="M5024">
            <v>43075</v>
          </cell>
          <cell r="N5024" t="b">
            <v>0</v>
          </cell>
          <cell r="O5024">
            <v>4214</v>
          </cell>
        </row>
        <row r="5025">
          <cell r="E5025" t="str">
            <v>58MONTHLYBNON-REPRESENTED STATE EMPLOYEES</v>
          </cell>
          <cell r="F5025" t="str">
            <v>58</v>
          </cell>
          <cell r="G5025" t="str">
            <v>Monthly</v>
          </cell>
          <cell r="H5025" t="str">
            <v>B</v>
          </cell>
          <cell r="I5025">
            <v>4214</v>
          </cell>
          <cell r="J5025" t="str">
            <v>Non-Represented State Employees</v>
          </cell>
          <cell r="K5025" t="str">
            <v>per DOP website</v>
          </cell>
          <cell r="L5025">
            <v>41456</v>
          </cell>
          <cell r="M5025">
            <v>12095</v>
          </cell>
          <cell r="N5025" t="b">
            <v>0</v>
          </cell>
          <cell r="O5025">
            <v>4214</v>
          </cell>
        </row>
        <row r="5026">
          <cell r="E5026" t="str">
            <v>58MONTHLYBTEAMSTERS LOCAL UNION NUMBER 117</v>
          </cell>
          <cell r="F5026" t="str">
            <v>58</v>
          </cell>
          <cell r="G5026" t="str">
            <v>Monthly</v>
          </cell>
          <cell r="H5026" t="str">
            <v>B</v>
          </cell>
          <cell r="I5026">
            <v>4268</v>
          </cell>
          <cell r="J5026" t="str">
            <v>Teamsters Local Union Number 117</v>
          </cell>
          <cell r="K5026" t="str">
            <v>per Noli Benitez 201307</v>
          </cell>
          <cell r="L5026">
            <v>41456</v>
          </cell>
          <cell r="M5026">
            <v>12095</v>
          </cell>
          <cell r="N5026" t="b">
            <v>0</v>
          </cell>
          <cell r="O5026">
            <v>4268</v>
          </cell>
        </row>
        <row r="5027">
          <cell r="E5027" t="str">
            <v>58MONTHLYBWASHINGTON FEDERATION OF STATE EMPLOYEES</v>
          </cell>
          <cell r="F5027" t="str">
            <v>58</v>
          </cell>
          <cell r="G5027" t="str">
            <v>Monthly</v>
          </cell>
          <cell r="H5027" t="str">
            <v>B</v>
          </cell>
          <cell r="I5027">
            <v>4214</v>
          </cell>
          <cell r="J5027" t="str">
            <v>Washington Federation of State Employees</v>
          </cell>
          <cell r="K5027" t="str">
            <v>per DOP website</v>
          </cell>
          <cell r="L5027">
            <v>41456</v>
          </cell>
          <cell r="M5027">
            <v>26019</v>
          </cell>
          <cell r="N5027" t="b">
            <v>0</v>
          </cell>
          <cell r="O5027">
            <v>4214</v>
          </cell>
        </row>
        <row r="5028">
          <cell r="E5028" t="str">
            <v>58MONTHLYBWASHINGTON PUBLIC EMPLOYEES ASSOCIATION</v>
          </cell>
          <cell r="F5028" t="str">
            <v>58</v>
          </cell>
          <cell r="G5028" t="str">
            <v>Monthly</v>
          </cell>
          <cell r="H5028" t="str">
            <v>B</v>
          </cell>
          <cell r="I5028">
            <v>4214</v>
          </cell>
          <cell r="J5028" t="str">
            <v>Washington Public Employees Association</v>
          </cell>
          <cell r="K5028" t="str">
            <v>per DOP website</v>
          </cell>
          <cell r="L5028">
            <v>41456</v>
          </cell>
          <cell r="M5028">
            <v>30283</v>
          </cell>
          <cell r="N5028" t="b">
            <v>0</v>
          </cell>
          <cell r="O5028">
            <v>4214</v>
          </cell>
        </row>
        <row r="5029">
          <cell r="E5029" t="str">
            <v>58MONTHLYCCOALITION</v>
          </cell>
          <cell r="F5029" t="str">
            <v>58</v>
          </cell>
          <cell r="G5029" t="str">
            <v>Monthly</v>
          </cell>
          <cell r="H5029" t="str">
            <v>C</v>
          </cell>
          <cell r="I5029">
            <v>4322</v>
          </cell>
          <cell r="J5029" t="str">
            <v>Coalition</v>
          </cell>
          <cell r="K5029" t="str">
            <v>per DOP website</v>
          </cell>
          <cell r="L5029">
            <v>41456</v>
          </cell>
          <cell r="M5029">
            <v>43076</v>
          </cell>
          <cell r="N5029" t="b">
            <v>0</v>
          </cell>
          <cell r="O5029">
            <v>4322</v>
          </cell>
        </row>
        <row r="5030">
          <cell r="E5030" t="str">
            <v>58MONTHLYCNON-REPRESENTED STATE EMPLOYEES</v>
          </cell>
          <cell r="F5030" t="str">
            <v>58</v>
          </cell>
          <cell r="G5030" t="str">
            <v>Monthly</v>
          </cell>
          <cell r="H5030" t="str">
            <v>C</v>
          </cell>
          <cell r="I5030">
            <v>4322</v>
          </cell>
          <cell r="J5030" t="str">
            <v>Non-Represented State Employees</v>
          </cell>
          <cell r="K5030" t="str">
            <v>per DOP website</v>
          </cell>
          <cell r="L5030">
            <v>41456</v>
          </cell>
          <cell r="M5030">
            <v>12096</v>
          </cell>
          <cell r="N5030" t="b">
            <v>0</v>
          </cell>
          <cell r="O5030">
            <v>4322</v>
          </cell>
        </row>
        <row r="5031">
          <cell r="E5031" t="str">
            <v>58MONTHLYCTEAMSTERS LOCAL UNION NUMBER 117</v>
          </cell>
          <cell r="F5031" t="str">
            <v>58</v>
          </cell>
          <cell r="G5031" t="str">
            <v>Monthly</v>
          </cell>
          <cell r="H5031" t="str">
            <v>C</v>
          </cell>
          <cell r="I5031">
            <v>4377</v>
          </cell>
          <cell r="J5031" t="str">
            <v>Teamsters Local Union Number 117</v>
          </cell>
          <cell r="K5031" t="str">
            <v>per Noli Benitez 201307</v>
          </cell>
          <cell r="L5031">
            <v>41456</v>
          </cell>
          <cell r="M5031">
            <v>12096</v>
          </cell>
          <cell r="N5031" t="b">
            <v>0</v>
          </cell>
          <cell r="O5031">
            <v>4377</v>
          </cell>
        </row>
        <row r="5032">
          <cell r="E5032" t="str">
            <v>58MONTHLYCWASHINGTON FEDERATION OF STATE EMPLOYEES</v>
          </cell>
          <cell r="F5032" t="str">
            <v>58</v>
          </cell>
          <cell r="G5032" t="str">
            <v>Monthly</v>
          </cell>
          <cell r="H5032" t="str">
            <v>C</v>
          </cell>
          <cell r="I5032">
            <v>4322</v>
          </cell>
          <cell r="J5032" t="str">
            <v>Washington Federation of State Employees</v>
          </cell>
          <cell r="K5032" t="str">
            <v>per DOP website</v>
          </cell>
          <cell r="L5032">
            <v>41456</v>
          </cell>
          <cell r="M5032">
            <v>26020</v>
          </cell>
          <cell r="N5032" t="b">
            <v>0</v>
          </cell>
          <cell r="O5032">
            <v>4322</v>
          </cell>
        </row>
        <row r="5033">
          <cell r="E5033" t="str">
            <v>58MONTHLYCWASHINGTON PUBLIC EMPLOYEES ASSOCIATION</v>
          </cell>
          <cell r="F5033" t="str">
            <v>58</v>
          </cell>
          <cell r="G5033" t="str">
            <v>Monthly</v>
          </cell>
          <cell r="H5033" t="str">
            <v>C</v>
          </cell>
          <cell r="I5033">
            <v>4322</v>
          </cell>
          <cell r="J5033" t="str">
            <v>Washington Public Employees Association</v>
          </cell>
          <cell r="K5033" t="str">
            <v>per DOP website</v>
          </cell>
          <cell r="L5033">
            <v>41456</v>
          </cell>
          <cell r="M5033">
            <v>30284</v>
          </cell>
          <cell r="N5033" t="b">
            <v>0</v>
          </cell>
          <cell r="O5033">
            <v>4322</v>
          </cell>
        </row>
        <row r="5034">
          <cell r="E5034" t="str">
            <v>58MONTHLYDCOALITION</v>
          </cell>
          <cell r="F5034" t="str">
            <v>58</v>
          </cell>
          <cell r="G5034" t="str">
            <v>Monthly</v>
          </cell>
          <cell r="H5034" t="str">
            <v>D</v>
          </cell>
          <cell r="I5034">
            <v>4429</v>
          </cell>
          <cell r="J5034" t="str">
            <v>Coalition</v>
          </cell>
          <cell r="K5034" t="str">
            <v>per DOP website</v>
          </cell>
          <cell r="L5034">
            <v>41456</v>
          </cell>
          <cell r="M5034">
            <v>43077</v>
          </cell>
          <cell r="N5034" t="b">
            <v>0</v>
          </cell>
          <cell r="O5034">
            <v>4429</v>
          </cell>
        </row>
        <row r="5035">
          <cell r="E5035" t="str">
            <v>58MONTHLYDNON-REPRESENTED STATE EMPLOYEES</v>
          </cell>
          <cell r="F5035" t="str">
            <v>58</v>
          </cell>
          <cell r="G5035" t="str">
            <v>Monthly</v>
          </cell>
          <cell r="H5035" t="str">
            <v>D</v>
          </cell>
          <cell r="I5035">
            <v>4429</v>
          </cell>
          <cell r="J5035" t="str">
            <v>Non-Represented State Employees</v>
          </cell>
          <cell r="K5035" t="str">
            <v>per DOP website</v>
          </cell>
          <cell r="L5035">
            <v>41456</v>
          </cell>
          <cell r="M5035">
            <v>12097</v>
          </cell>
          <cell r="N5035" t="b">
            <v>0</v>
          </cell>
          <cell r="O5035">
            <v>4429</v>
          </cell>
        </row>
        <row r="5036">
          <cell r="E5036" t="str">
            <v>58MONTHLYDTEAMSTERS LOCAL UNION NUMBER 117</v>
          </cell>
          <cell r="F5036" t="str">
            <v>58</v>
          </cell>
          <cell r="G5036" t="str">
            <v>Monthly</v>
          </cell>
          <cell r="H5036" t="str">
            <v>D</v>
          </cell>
          <cell r="I5036">
            <v>4485</v>
          </cell>
          <cell r="J5036" t="str">
            <v>Teamsters Local Union Number 117</v>
          </cell>
          <cell r="K5036" t="str">
            <v>per Noli Benitez 201307</v>
          </cell>
          <cell r="L5036">
            <v>41456</v>
          </cell>
          <cell r="M5036">
            <v>12097</v>
          </cell>
          <cell r="N5036" t="b">
            <v>0</v>
          </cell>
          <cell r="O5036">
            <v>4485</v>
          </cell>
        </row>
        <row r="5037">
          <cell r="E5037" t="str">
            <v>58MONTHLYDWASHINGTON FEDERATION OF STATE EMPLOYEES</v>
          </cell>
          <cell r="F5037" t="str">
            <v>58</v>
          </cell>
          <cell r="G5037" t="str">
            <v>Monthly</v>
          </cell>
          <cell r="H5037" t="str">
            <v>D</v>
          </cell>
          <cell r="I5037">
            <v>4429</v>
          </cell>
          <cell r="J5037" t="str">
            <v>Washington Federation of State Employees</v>
          </cell>
          <cell r="K5037" t="str">
            <v>per DOP website</v>
          </cell>
          <cell r="L5037">
            <v>41456</v>
          </cell>
          <cell r="M5037">
            <v>26021</v>
          </cell>
          <cell r="N5037" t="b">
            <v>0</v>
          </cell>
          <cell r="O5037">
            <v>4429</v>
          </cell>
        </row>
        <row r="5038">
          <cell r="E5038" t="str">
            <v>58MONTHLYDWASHINGTON PUBLIC EMPLOYEES ASSOCIATION</v>
          </cell>
          <cell r="F5038" t="str">
            <v>58</v>
          </cell>
          <cell r="G5038" t="str">
            <v>Monthly</v>
          </cell>
          <cell r="H5038" t="str">
            <v>D</v>
          </cell>
          <cell r="I5038">
            <v>4429</v>
          </cell>
          <cell r="J5038" t="str">
            <v>Washington Public Employees Association</v>
          </cell>
          <cell r="K5038" t="str">
            <v>per DOP website</v>
          </cell>
          <cell r="L5038">
            <v>41456</v>
          </cell>
          <cell r="M5038">
            <v>30285</v>
          </cell>
          <cell r="N5038" t="b">
            <v>0</v>
          </cell>
          <cell r="O5038">
            <v>4429</v>
          </cell>
        </row>
        <row r="5039">
          <cell r="E5039" t="str">
            <v>58MONTHLYECOALITION</v>
          </cell>
          <cell r="F5039" t="str">
            <v>58</v>
          </cell>
          <cell r="G5039" t="str">
            <v>Monthly</v>
          </cell>
          <cell r="H5039" t="str">
            <v>E</v>
          </cell>
          <cell r="I5039">
            <v>4542</v>
          </cell>
          <cell r="J5039" t="str">
            <v>Coalition</v>
          </cell>
          <cell r="K5039" t="str">
            <v>per DOP website</v>
          </cell>
          <cell r="L5039">
            <v>41456</v>
          </cell>
          <cell r="M5039">
            <v>43078</v>
          </cell>
          <cell r="N5039" t="b">
            <v>0</v>
          </cell>
          <cell r="O5039">
            <v>4542</v>
          </cell>
        </row>
        <row r="5040">
          <cell r="E5040" t="str">
            <v>58MONTHLYENON-REPRESENTED STATE EMPLOYEES</v>
          </cell>
          <cell r="F5040" t="str">
            <v>58</v>
          </cell>
          <cell r="G5040" t="str">
            <v>Monthly</v>
          </cell>
          <cell r="H5040" t="str">
            <v>E</v>
          </cell>
          <cell r="I5040">
            <v>4542</v>
          </cell>
          <cell r="J5040" t="str">
            <v>Non-Represented State Employees</v>
          </cell>
          <cell r="K5040" t="str">
            <v>per DOP website</v>
          </cell>
          <cell r="L5040">
            <v>41456</v>
          </cell>
          <cell r="M5040">
            <v>12098</v>
          </cell>
          <cell r="N5040" t="b">
            <v>0</v>
          </cell>
          <cell r="O5040">
            <v>4542</v>
          </cell>
        </row>
        <row r="5041">
          <cell r="E5041" t="str">
            <v>58MONTHLYETEAMSTERS LOCAL UNION NUMBER 117</v>
          </cell>
          <cell r="F5041" t="str">
            <v>58</v>
          </cell>
          <cell r="G5041" t="str">
            <v>Monthly</v>
          </cell>
          <cell r="H5041" t="str">
            <v>E</v>
          </cell>
          <cell r="I5041">
            <v>4600</v>
          </cell>
          <cell r="J5041" t="str">
            <v>Teamsters Local Union Number 117</v>
          </cell>
          <cell r="K5041" t="str">
            <v>per Noli Benitez 201307</v>
          </cell>
          <cell r="L5041">
            <v>41456</v>
          </cell>
          <cell r="M5041">
            <v>12098</v>
          </cell>
          <cell r="N5041" t="b">
            <v>0</v>
          </cell>
          <cell r="O5041">
            <v>4600</v>
          </cell>
        </row>
        <row r="5042">
          <cell r="E5042" t="str">
            <v>58MONTHLYEWASHINGTON FEDERATION OF STATE EMPLOYEES</v>
          </cell>
          <cell r="F5042" t="str">
            <v>58</v>
          </cell>
          <cell r="G5042" t="str">
            <v>Monthly</v>
          </cell>
          <cell r="H5042" t="str">
            <v>E</v>
          </cell>
          <cell r="I5042">
            <v>4542</v>
          </cell>
          <cell r="J5042" t="str">
            <v>Washington Federation of State Employees</v>
          </cell>
          <cell r="K5042" t="str">
            <v>per DOP website</v>
          </cell>
          <cell r="L5042">
            <v>41456</v>
          </cell>
          <cell r="M5042">
            <v>26022</v>
          </cell>
          <cell r="N5042" t="b">
            <v>0</v>
          </cell>
          <cell r="O5042">
            <v>4542</v>
          </cell>
        </row>
        <row r="5043">
          <cell r="E5043" t="str">
            <v>58MONTHLYEWASHINGTON PUBLIC EMPLOYEES ASSOCIATION</v>
          </cell>
          <cell r="F5043" t="str">
            <v>58</v>
          </cell>
          <cell r="G5043" t="str">
            <v>Monthly</v>
          </cell>
          <cell r="H5043" t="str">
            <v>E</v>
          </cell>
          <cell r="I5043">
            <v>4542</v>
          </cell>
          <cell r="J5043" t="str">
            <v>Washington Public Employees Association</v>
          </cell>
          <cell r="K5043" t="str">
            <v>per DOP website</v>
          </cell>
          <cell r="L5043">
            <v>41456</v>
          </cell>
          <cell r="M5043">
            <v>30286</v>
          </cell>
          <cell r="N5043" t="b">
            <v>0</v>
          </cell>
          <cell r="O5043">
            <v>4542</v>
          </cell>
        </row>
        <row r="5044">
          <cell r="E5044" t="str">
            <v>58MONTHLYFCOALITION</v>
          </cell>
          <cell r="F5044" t="str">
            <v>58</v>
          </cell>
          <cell r="G5044" t="str">
            <v>Monthly</v>
          </cell>
          <cell r="H5044" t="str">
            <v>F</v>
          </cell>
          <cell r="I5044">
            <v>4653</v>
          </cell>
          <cell r="J5044" t="str">
            <v>Coalition</v>
          </cell>
          <cell r="K5044" t="str">
            <v>per DOP website</v>
          </cell>
          <cell r="L5044">
            <v>41456</v>
          </cell>
          <cell r="M5044">
            <v>43079</v>
          </cell>
          <cell r="N5044" t="b">
            <v>0</v>
          </cell>
          <cell r="O5044">
            <v>4653</v>
          </cell>
        </row>
        <row r="5045">
          <cell r="E5045" t="str">
            <v>58MONTHLYFNON-REPRESENTED STATE EMPLOYEES</v>
          </cell>
          <cell r="F5045" t="str">
            <v>58</v>
          </cell>
          <cell r="G5045" t="str">
            <v>Monthly</v>
          </cell>
          <cell r="H5045" t="str">
            <v>F</v>
          </cell>
          <cell r="I5045">
            <v>4653</v>
          </cell>
          <cell r="J5045" t="str">
            <v>Non-Represented State Employees</v>
          </cell>
          <cell r="K5045" t="str">
            <v>per DOP website</v>
          </cell>
          <cell r="L5045">
            <v>41456</v>
          </cell>
          <cell r="M5045">
            <v>12099</v>
          </cell>
          <cell r="N5045" t="b">
            <v>0</v>
          </cell>
          <cell r="O5045">
            <v>4653</v>
          </cell>
        </row>
        <row r="5046">
          <cell r="E5046" t="str">
            <v>58MONTHLYFTEAMSTERS LOCAL UNION NUMBER 117</v>
          </cell>
          <cell r="F5046" t="str">
            <v>58</v>
          </cell>
          <cell r="G5046" t="str">
            <v>Monthly</v>
          </cell>
          <cell r="H5046" t="str">
            <v>F</v>
          </cell>
          <cell r="I5046">
            <v>4712</v>
          </cell>
          <cell r="J5046" t="str">
            <v>Teamsters Local Union Number 117</v>
          </cell>
          <cell r="K5046" t="str">
            <v>per Noli Benitez 201307</v>
          </cell>
          <cell r="L5046">
            <v>41456</v>
          </cell>
          <cell r="M5046">
            <v>12099</v>
          </cell>
          <cell r="N5046" t="b">
            <v>0</v>
          </cell>
          <cell r="O5046">
            <v>4712</v>
          </cell>
        </row>
        <row r="5047">
          <cell r="E5047" t="str">
            <v>58MONTHLYFWASHINGTON FEDERATION OF STATE EMPLOYEES</v>
          </cell>
          <cell r="F5047" t="str">
            <v>58</v>
          </cell>
          <cell r="G5047" t="str">
            <v>Monthly</v>
          </cell>
          <cell r="H5047" t="str">
            <v>F</v>
          </cell>
          <cell r="I5047">
            <v>4653</v>
          </cell>
          <cell r="J5047" t="str">
            <v>Washington Federation of State Employees</v>
          </cell>
          <cell r="K5047" t="str">
            <v>per DOP website</v>
          </cell>
          <cell r="L5047">
            <v>41456</v>
          </cell>
          <cell r="M5047">
            <v>26023</v>
          </cell>
          <cell r="N5047" t="b">
            <v>0</v>
          </cell>
          <cell r="O5047">
            <v>4653</v>
          </cell>
        </row>
        <row r="5048">
          <cell r="E5048" t="str">
            <v>58MONTHLYFWASHINGTON PUBLIC EMPLOYEES ASSOCIATION</v>
          </cell>
          <cell r="F5048" t="str">
            <v>58</v>
          </cell>
          <cell r="G5048" t="str">
            <v>Monthly</v>
          </cell>
          <cell r="H5048" t="str">
            <v>F</v>
          </cell>
          <cell r="I5048">
            <v>4653</v>
          </cell>
          <cell r="J5048" t="str">
            <v>Washington Public Employees Association</v>
          </cell>
          <cell r="K5048" t="str">
            <v>per DOP website</v>
          </cell>
          <cell r="L5048">
            <v>41456</v>
          </cell>
          <cell r="M5048">
            <v>30287</v>
          </cell>
          <cell r="N5048" t="b">
            <v>0</v>
          </cell>
          <cell r="O5048">
            <v>4653</v>
          </cell>
        </row>
        <row r="5049">
          <cell r="E5049" t="str">
            <v>58MONTHLYGCOALITION</v>
          </cell>
          <cell r="F5049" t="str">
            <v>58</v>
          </cell>
          <cell r="G5049" t="str">
            <v>Monthly</v>
          </cell>
          <cell r="H5049" t="str">
            <v>G</v>
          </cell>
          <cell r="I5049">
            <v>4770</v>
          </cell>
          <cell r="J5049" t="str">
            <v>Coalition</v>
          </cell>
          <cell r="K5049" t="str">
            <v>per DOP website</v>
          </cell>
          <cell r="L5049">
            <v>41456</v>
          </cell>
          <cell r="M5049">
            <v>43080</v>
          </cell>
          <cell r="N5049" t="b">
            <v>0</v>
          </cell>
          <cell r="O5049">
            <v>4770</v>
          </cell>
        </row>
        <row r="5050">
          <cell r="E5050" t="str">
            <v>58MONTHLYGNON-REPRESENTED STATE EMPLOYEES</v>
          </cell>
          <cell r="F5050" t="str">
            <v>58</v>
          </cell>
          <cell r="G5050" t="str">
            <v>Monthly</v>
          </cell>
          <cell r="H5050" t="str">
            <v>G</v>
          </cell>
          <cell r="I5050">
            <v>4770</v>
          </cell>
          <cell r="J5050" t="str">
            <v>Non-Represented State Employees</v>
          </cell>
          <cell r="K5050" t="str">
            <v>per DOP website</v>
          </cell>
          <cell r="L5050">
            <v>41456</v>
          </cell>
          <cell r="M5050">
            <v>12100</v>
          </cell>
          <cell r="N5050" t="b">
            <v>0</v>
          </cell>
          <cell r="O5050">
            <v>4770</v>
          </cell>
        </row>
        <row r="5051">
          <cell r="E5051" t="str">
            <v>58MONTHLYGTEAMSTERS LOCAL UNION NUMBER 117</v>
          </cell>
          <cell r="F5051" t="str">
            <v>58</v>
          </cell>
          <cell r="G5051" t="str">
            <v>Monthly</v>
          </cell>
          <cell r="H5051" t="str">
            <v>G</v>
          </cell>
          <cell r="I5051">
            <v>4831</v>
          </cell>
          <cell r="J5051" t="str">
            <v>Teamsters Local Union Number 117</v>
          </cell>
          <cell r="K5051" t="str">
            <v>per Noli Benitez 201307</v>
          </cell>
          <cell r="L5051">
            <v>41456</v>
          </cell>
          <cell r="M5051">
            <v>12100</v>
          </cell>
          <cell r="N5051" t="b">
            <v>0</v>
          </cell>
          <cell r="O5051">
            <v>4831</v>
          </cell>
        </row>
        <row r="5052">
          <cell r="E5052" t="str">
            <v>58MONTHLYGWASHINGTON FEDERATION OF STATE EMPLOYEES</v>
          </cell>
          <cell r="F5052" t="str">
            <v>58</v>
          </cell>
          <cell r="G5052" t="str">
            <v>Monthly</v>
          </cell>
          <cell r="H5052" t="str">
            <v>G</v>
          </cell>
          <cell r="I5052">
            <v>4770</v>
          </cell>
          <cell r="J5052" t="str">
            <v>Washington Federation of State Employees</v>
          </cell>
          <cell r="K5052" t="str">
            <v>per DOP website</v>
          </cell>
          <cell r="L5052">
            <v>41456</v>
          </cell>
          <cell r="M5052">
            <v>26024</v>
          </cell>
          <cell r="N5052" t="b">
            <v>0</v>
          </cell>
          <cell r="O5052">
            <v>4770</v>
          </cell>
        </row>
        <row r="5053">
          <cell r="E5053" t="str">
            <v>58MONTHLYGWASHINGTON PUBLIC EMPLOYEES ASSOCIATION</v>
          </cell>
          <cell r="F5053" t="str">
            <v>58</v>
          </cell>
          <cell r="G5053" t="str">
            <v>Monthly</v>
          </cell>
          <cell r="H5053" t="str">
            <v>G</v>
          </cell>
          <cell r="I5053">
            <v>4770</v>
          </cell>
          <cell r="J5053" t="str">
            <v>Washington Public Employees Association</v>
          </cell>
          <cell r="K5053" t="str">
            <v>per DOP website</v>
          </cell>
          <cell r="L5053">
            <v>41456</v>
          </cell>
          <cell r="M5053">
            <v>30288</v>
          </cell>
          <cell r="N5053" t="b">
            <v>0</v>
          </cell>
          <cell r="O5053">
            <v>4770</v>
          </cell>
        </row>
        <row r="5054">
          <cell r="E5054" t="str">
            <v>58MONTHLYHCOALITION</v>
          </cell>
          <cell r="F5054" t="str">
            <v>58</v>
          </cell>
          <cell r="G5054" t="str">
            <v>Monthly</v>
          </cell>
          <cell r="H5054" t="str">
            <v>H</v>
          </cell>
          <cell r="I5054">
            <v>4888</v>
          </cell>
          <cell r="J5054" t="str">
            <v>Coalition</v>
          </cell>
          <cell r="K5054" t="str">
            <v>per DOP website</v>
          </cell>
          <cell r="L5054">
            <v>41456</v>
          </cell>
          <cell r="M5054">
            <v>43081</v>
          </cell>
          <cell r="N5054" t="b">
            <v>0</v>
          </cell>
          <cell r="O5054">
            <v>4888</v>
          </cell>
        </row>
        <row r="5055">
          <cell r="E5055" t="str">
            <v>58MONTHLYHNON-REPRESENTED STATE EMPLOYEES</v>
          </cell>
          <cell r="F5055" t="str">
            <v>58</v>
          </cell>
          <cell r="G5055" t="str">
            <v>Monthly</v>
          </cell>
          <cell r="H5055" t="str">
            <v>H</v>
          </cell>
          <cell r="I5055">
            <v>4888</v>
          </cell>
          <cell r="J5055" t="str">
            <v>Non-Represented State Employees</v>
          </cell>
          <cell r="K5055" t="str">
            <v>per DOP website</v>
          </cell>
          <cell r="L5055">
            <v>41456</v>
          </cell>
          <cell r="M5055">
            <v>12101</v>
          </cell>
          <cell r="N5055" t="b">
            <v>0</v>
          </cell>
          <cell r="O5055">
            <v>4888</v>
          </cell>
        </row>
        <row r="5056">
          <cell r="E5056" t="str">
            <v>58MONTHLYHTEAMSTERS LOCAL UNION NUMBER 117</v>
          </cell>
          <cell r="F5056" t="str">
            <v>58</v>
          </cell>
          <cell r="G5056" t="str">
            <v>Monthly</v>
          </cell>
          <cell r="H5056" t="str">
            <v>H</v>
          </cell>
          <cell r="I5056">
            <v>4950</v>
          </cell>
          <cell r="J5056" t="str">
            <v>Teamsters Local Union Number 117</v>
          </cell>
          <cell r="K5056" t="str">
            <v>per Noli Benitez 201307</v>
          </cell>
          <cell r="L5056">
            <v>41456</v>
          </cell>
          <cell r="M5056">
            <v>12101</v>
          </cell>
          <cell r="N5056" t="b">
            <v>0</v>
          </cell>
          <cell r="O5056">
            <v>4950</v>
          </cell>
        </row>
        <row r="5057">
          <cell r="E5057" t="str">
            <v>58MONTHLYHWASHINGTON FEDERATION OF STATE EMPLOYEES</v>
          </cell>
          <cell r="F5057" t="str">
            <v>58</v>
          </cell>
          <cell r="G5057" t="str">
            <v>Monthly</v>
          </cell>
          <cell r="H5057" t="str">
            <v>H</v>
          </cell>
          <cell r="I5057">
            <v>4888</v>
          </cell>
          <cell r="J5057" t="str">
            <v>Washington Federation of State Employees</v>
          </cell>
          <cell r="K5057" t="str">
            <v>per DOP website</v>
          </cell>
          <cell r="L5057">
            <v>41456</v>
          </cell>
          <cell r="M5057">
            <v>26025</v>
          </cell>
          <cell r="N5057" t="b">
            <v>0</v>
          </cell>
          <cell r="O5057">
            <v>4888</v>
          </cell>
        </row>
        <row r="5058">
          <cell r="E5058" t="str">
            <v>58MONTHLYHWASHINGTON PUBLIC EMPLOYEES ASSOCIATION</v>
          </cell>
          <cell r="F5058" t="str">
            <v>58</v>
          </cell>
          <cell r="G5058" t="str">
            <v>Monthly</v>
          </cell>
          <cell r="H5058" t="str">
            <v>H</v>
          </cell>
          <cell r="I5058">
            <v>4888</v>
          </cell>
          <cell r="J5058" t="str">
            <v>Washington Public Employees Association</v>
          </cell>
          <cell r="K5058" t="str">
            <v>per DOP website</v>
          </cell>
          <cell r="L5058">
            <v>41456</v>
          </cell>
          <cell r="M5058">
            <v>30289</v>
          </cell>
          <cell r="N5058" t="b">
            <v>0</v>
          </cell>
          <cell r="O5058">
            <v>4888</v>
          </cell>
        </row>
        <row r="5059">
          <cell r="E5059" t="str">
            <v>58MONTHLYICOALITION</v>
          </cell>
          <cell r="F5059" t="str">
            <v>58</v>
          </cell>
          <cell r="G5059" t="str">
            <v>Monthly</v>
          </cell>
          <cell r="H5059" t="str">
            <v>I</v>
          </cell>
          <cell r="I5059">
            <v>5010</v>
          </cell>
          <cell r="J5059" t="str">
            <v>Coalition</v>
          </cell>
          <cell r="K5059" t="str">
            <v>per DOP website</v>
          </cell>
          <cell r="L5059">
            <v>41456</v>
          </cell>
          <cell r="M5059">
            <v>43082</v>
          </cell>
          <cell r="N5059" t="b">
            <v>0</v>
          </cell>
          <cell r="O5059">
            <v>5010</v>
          </cell>
        </row>
        <row r="5060">
          <cell r="E5060" t="str">
            <v>58MONTHLYINON-REPRESENTED STATE EMPLOYEES</v>
          </cell>
          <cell r="F5060" t="str">
            <v>58</v>
          </cell>
          <cell r="G5060" t="str">
            <v>Monthly</v>
          </cell>
          <cell r="H5060" t="str">
            <v>I</v>
          </cell>
          <cell r="I5060">
            <v>5010</v>
          </cell>
          <cell r="J5060" t="str">
            <v>Non-Represented State Employees</v>
          </cell>
          <cell r="K5060" t="str">
            <v>per DOP website</v>
          </cell>
          <cell r="L5060">
            <v>41456</v>
          </cell>
          <cell r="M5060">
            <v>12102</v>
          </cell>
          <cell r="N5060" t="b">
            <v>0</v>
          </cell>
          <cell r="O5060">
            <v>5010</v>
          </cell>
        </row>
        <row r="5061">
          <cell r="E5061" t="str">
            <v>58MONTHLYITEAMSTERS LOCAL UNION NUMBER 117</v>
          </cell>
          <cell r="F5061" t="str">
            <v>58</v>
          </cell>
          <cell r="G5061" t="str">
            <v>Monthly</v>
          </cell>
          <cell r="H5061" t="str">
            <v>I</v>
          </cell>
          <cell r="I5061">
            <v>5075</v>
          </cell>
          <cell r="J5061" t="str">
            <v>Teamsters Local Union Number 117</v>
          </cell>
          <cell r="K5061" t="str">
            <v>per Noli Benitez 201307</v>
          </cell>
          <cell r="L5061">
            <v>41456</v>
          </cell>
          <cell r="M5061">
            <v>12102</v>
          </cell>
          <cell r="N5061" t="b">
            <v>0</v>
          </cell>
          <cell r="O5061">
            <v>5075</v>
          </cell>
        </row>
        <row r="5062">
          <cell r="E5062" t="str">
            <v>58MONTHLYIWASHINGTON FEDERATION OF STATE EMPLOYEES</v>
          </cell>
          <cell r="F5062" t="str">
            <v>58</v>
          </cell>
          <cell r="G5062" t="str">
            <v>Monthly</v>
          </cell>
          <cell r="H5062" t="str">
            <v>I</v>
          </cell>
          <cell r="I5062">
            <v>5010</v>
          </cell>
          <cell r="J5062" t="str">
            <v>Washington Federation of State Employees</v>
          </cell>
          <cell r="K5062" t="str">
            <v>per DOP website</v>
          </cell>
          <cell r="L5062">
            <v>41456</v>
          </cell>
          <cell r="M5062">
            <v>26026</v>
          </cell>
          <cell r="N5062" t="b">
            <v>0</v>
          </cell>
          <cell r="O5062">
            <v>5010</v>
          </cell>
        </row>
        <row r="5063">
          <cell r="E5063" t="str">
            <v>58MONTHLYIWASHINGTON PUBLIC EMPLOYEES ASSOCIATION</v>
          </cell>
          <cell r="F5063" t="str">
            <v>58</v>
          </cell>
          <cell r="G5063" t="str">
            <v>Monthly</v>
          </cell>
          <cell r="H5063" t="str">
            <v>I</v>
          </cell>
          <cell r="I5063">
            <v>5010</v>
          </cell>
          <cell r="J5063" t="str">
            <v>Washington Public Employees Association</v>
          </cell>
          <cell r="K5063" t="str">
            <v>per DOP website</v>
          </cell>
          <cell r="L5063">
            <v>41456</v>
          </cell>
          <cell r="M5063">
            <v>30290</v>
          </cell>
          <cell r="N5063" t="b">
            <v>0</v>
          </cell>
          <cell r="O5063">
            <v>5010</v>
          </cell>
        </row>
        <row r="5064">
          <cell r="E5064" t="str">
            <v>58MONTHLYJCOALITION</v>
          </cell>
          <cell r="F5064" t="str">
            <v>58</v>
          </cell>
          <cell r="G5064" t="str">
            <v>Monthly</v>
          </cell>
          <cell r="H5064" t="str">
            <v>J</v>
          </cell>
          <cell r="I5064">
            <v>5136</v>
          </cell>
          <cell r="J5064" t="str">
            <v>Coalition</v>
          </cell>
          <cell r="K5064" t="str">
            <v>per DOP website</v>
          </cell>
          <cell r="L5064">
            <v>41456</v>
          </cell>
          <cell r="M5064">
            <v>43083</v>
          </cell>
          <cell r="N5064" t="b">
            <v>0</v>
          </cell>
          <cell r="O5064">
            <v>5136</v>
          </cell>
        </row>
        <row r="5065">
          <cell r="E5065" t="str">
            <v>58MONTHLYJNON-REPRESENTED STATE EMPLOYEES</v>
          </cell>
          <cell r="F5065" t="str">
            <v>58</v>
          </cell>
          <cell r="G5065" t="str">
            <v>Monthly</v>
          </cell>
          <cell r="H5065" t="str">
            <v>J</v>
          </cell>
          <cell r="I5065">
            <v>5136</v>
          </cell>
          <cell r="J5065" t="str">
            <v>Non-Represented State Employees</v>
          </cell>
          <cell r="K5065" t="str">
            <v>per DOP website</v>
          </cell>
          <cell r="L5065">
            <v>41456</v>
          </cell>
          <cell r="M5065">
            <v>12103</v>
          </cell>
          <cell r="N5065" t="b">
            <v>0</v>
          </cell>
          <cell r="O5065">
            <v>5136</v>
          </cell>
        </row>
        <row r="5066">
          <cell r="E5066" t="str">
            <v>58MONTHLYJTEAMSTERS LOCAL UNION NUMBER 117</v>
          </cell>
          <cell r="F5066" t="str">
            <v>58</v>
          </cell>
          <cell r="G5066" t="str">
            <v>Monthly</v>
          </cell>
          <cell r="H5066" t="str">
            <v>J</v>
          </cell>
          <cell r="I5066">
            <v>5201</v>
          </cell>
          <cell r="J5066" t="str">
            <v>Teamsters Local Union Number 117</v>
          </cell>
          <cell r="K5066" t="str">
            <v>per Noli Benitez 201307</v>
          </cell>
          <cell r="L5066">
            <v>41456</v>
          </cell>
          <cell r="M5066">
            <v>12103</v>
          </cell>
          <cell r="N5066" t="b">
            <v>0</v>
          </cell>
          <cell r="O5066">
            <v>5201</v>
          </cell>
        </row>
        <row r="5067">
          <cell r="E5067" t="str">
            <v>58MONTHLYJWASHINGTON FEDERATION OF STATE EMPLOYEES</v>
          </cell>
          <cell r="F5067" t="str">
            <v>58</v>
          </cell>
          <cell r="G5067" t="str">
            <v>Monthly</v>
          </cell>
          <cell r="H5067" t="str">
            <v>J</v>
          </cell>
          <cell r="I5067">
            <v>5136</v>
          </cell>
          <cell r="J5067" t="str">
            <v>Washington Federation of State Employees</v>
          </cell>
          <cell r="K5067" t="str">
            <v>per DOP website</v>
          </cell>
          <cell r="L5067">
            <v>41456</v>
          </cell>
          <cell r="M5067">
            <v>26027</v>
          </cell>
          <cell r="N5067" t="b">
            <v>0</v>
          </cell>
          <cell r="O5067">
            <v>5136</v>
          </cell>
        </row>
        <row r="5068">
          <cell r="E5068" t="str">
            <v>58MONTHLYJWASHINGTON PUBLIC EMPLOYEES ASSOCIATION</v>
          </cell>
          <cell r="F5068" t="str">
            <v>58</v>
          </cell>
          <cell r="G5068" t="str">
            <v>Monthly</v>
          </cell>
          <cell r="H5068" t="str">
            <v>J</v>
          </cell>
          <cell r="I5068">
            <v>5136</v>
          </cell>
          <cell r="J5068" t="str">
            <v>Washington Public Employees Association</v>
          </cell>
          <cell r="K5068" t="str">
            <v>per DOP website</v>
          </cell>
          <cell r="L5068">
            <v>41456</v>
          </cell>
          <cell r="M5068">
            <v>30291</v>
          </cell>
          <cell r="N5068" t="b">
            <v>0</v>
          </cell>
          <cell r="O5068">
            <v>5136</v>
          </cell>
        </row>
        <row r="5069">
          <cell r="E5069" t="str">
            <v>58MONTHLYKCOALITION</v>
          </cell>
          <cell r="F5069" t="str">
            <v>58</v>
          </cell>
          <cell r="G5069" t="str">
            <v>Monthly</v>
          </cell>
          <cell r="H5069" t="str">
            <v>K</v>
          </cell>
          <cell r="I5069">
            <v>5266</v>
          </cell>
          <cell r="J5069" t="str">
            <v>Coalition</v>
          </cell>
          <cell r="K5069" t="str">
            <v>per DOP website</v>
          </cell>
          <cell r="L5069">
            <v>41456</v>
          </cell>
          <cell r="M5069">
            <v>43084</v>
          </cell>
          <cell r="N5069" t="b">
            <v>0</v>
          </cell>
          <cell r="O5069">
            <v>5266</v>
          </cell>
        </row>
        <row r="5070">
          <cell r="E5070" t="str">
            <v>58MONTHLYKNON-REPRESENTED STATE EMPLOYEES</v>
          </cell>
          <cell r="F5070" t="str">
            <v>58</v>
          </cell>
          <cell r="G5070" t="str">
            <v>Monthly</v>
          </cell>
          <cell r="H5070" t="str">
            <v>K</v>
          </cell>
          <cell r="I5070">
            <v>5266</v>
          </cell>
          <cell r="J5070" t="str">
            <v>Non-Represented State Employees</v>
          </cell>
          <cell r="K5070" t="str">
            <v>per DOP website</v>
          </cell>
          <cell r="L5070">
            <v>41456</v>
          </cell>
          <cell r="M5070">
            <v>12104</v>
          </cell>
          <cell r="N5070" t="b">
            <v>0</v>
          </cell>
          <cell r="O5070">
            <v>5266</v>
          </cell>
        </row>
        <row r="5071">
          <cell r="E5071" t="str">
            <v>58MONTHLYKTEAMSTERS LOCAL UNION NUMBER 117</v>
          </cell>
          <cell r="F5071" t="str">
            <v>58</v>
          </cell>
          <cell r="G5071" t="str">
            <v>Monthly</v>
          </cell>
          <cell r="H5071" t="str">
            <v>K</v>
          </cell>
          <cell r="I5071">
            <v>5334</v>
          </cell>
          <cell r="J5071" t="str">
            <v>Teamsters Local Union Number 117</v>
          </cell>
          <cell r="K5071" t="str">
            <v>per Noli Benitez 201307</v>
          </cell>
          <cell r="L5071">
            <v>41456</v>
          </cell>
          <cell r="M5071">
            <v>12104</v>
          </cell>
          <cell r="N5071" t="b">
            <v>0</v>
          </cell>
          <cell r="O5071">
            <v>5334</v>
          </cell>
        </row>
        <row r="5072">
          <cell r="E5072" t="str">
            <v>58MONTHLYKWASHINGTON FEDERATION OF STATE EMPLOYEES</v>
          </cell>
          <cell r="F5072" t="str">
            <v>58</v>
          </cell>
          <cell r="G5072" t="str">
            <v>Monthly</v>
          </cell>
          <cell r="H5072" t="str">
            <v>K</v>
          </cell>
          <cell r="I5072">
            <v>5266</v>
          </cell>
          <cell r="J5072" t="str">
            <v>Washington Federation of State Employees</v>
          </cell>
          <cell r="K5072" t="str">
            <v>per DOP website</v>
          </cell>
          <cell r="L5072">
            <v>41456</v>
          </cell>
          <cell r="M5072">
            <v>26028</v>
          </cell>
          <cell r="N5072" t="b">
            <v>0</v>
          </cell>
          <cell r="O5072">
            <v>5266</v>
          </cell>
        </row>
        <row r="5073">
          <cell r="E5073" t="str">
            <v>58MONTHLYKWASHINGTON PUBLIC EMPLOYEES ASSOCIATION</v>
          </cell>
          <cell r="F5073" t="str">
            <v>58</v>
          </cell>
          <cell r="G5073" t="str">
            <v>Monthly</v>
          </cell>
          <cell r="H5073" t="str">
            <v>K</v>
          </cell>
          <cell r="I5073">
            <v>5266</v>
          </cell>
          <cell r="J5073" t="str">
            <v>Washington Public Employees Association</v>
          </cell>
          <cell r="K5073" t="str">
            <v>per DOP website</v>
          </cell>
          <cell r="L5073">
            <v>41456</v>
          </cell>
          <cell r="M5073">
            <v>30292</v>
          </cell>
          <cell r="N5073" t="b">
            <v>0</v>
          </cell>
          <cell r="O5073">
            <v>5266</v>
          </cell>
        </row>
        <row r="5074">
          <cell r="E5074" t="str">
            <v>58MONTHLYLCOALITION</v>
          </cell>
          <cell r="F5074" t="str">
            <v>58</v>
          </cell>
          <cell r="G5074" t="str">
            <v>Monthly</v>
          </cell>
          <cell r="H5074" t="str">
            <v>L</v>
          </cell>
          <cell r="I5074">
            <v>5395</v>
          </cell>
          <cell r="J5074" t="str">
            <v>Coalition</v>
          </cell>
          <cell r="K5074" t="str">
            <v>per DOP website</v>
          </cell>
          <cell r="L5074">
            <v>41456</v>
          </cell>
          <cell r="M5074">
            <v>43085</v>
          </cell>
          <cell r="N5074" t="b">
            <v>0</v>
          </cell>
          <cell r="O5074">
            <v>5395</v>
          </cell>
        </row>
        <row r="5075">
          <cell r="E5075" t="str">
            <v>58MONTHLYLNON-REPRESENTED STATE EMPLOYEES</v>
          </cell>
          <cell r="F5075" t="str">
            <v>58</v>
          </cell>
          <cell r="G5075" t="str">
            <v>Monthly</v>
          </cell>
          <cell r="H5075" t="str">
            <v>L</v>
          </cell>
          <cell r="I5075">
            <v>5395</v>
          </cell>
          <cell r="J5075" t="str">
            <v>Non-Represented State Employees</v>
          </cell>
          <cell r="K5075" t="str">
            <v>per DOP website</v>
          </cell>
          <cell r="L5075">
            <v>41456</v>
          </cell>
          <cell r="M5075">
            <v>12105</v>
          </cell>
          <cell r="N5075" t="b">
            <v>0</v>
          </cell>
          <cell r="O5075">
            <v>5395</v>
          </cell>
        </row>
        <row r="5076">
          <cell r="E5076" t="str">
            <v>58MONTHLYLTEAMSTERS LOCAL UNION NUMBER 117</v>
          </cell>
          <cell r="F5076" t="str">
            <v>58</v>
          </cell>
          <cell r="G5076" t="str">
            <v>Monthly</v>
          </cell>
          <cell r="H5076" t="str">
            <v>L</v>
          </cell>
          <cell r="I5076">
            <v>5463</v>
          </cell>
          <cell r="J5076" t="str">
            <v>Teamsters Local Union Number 117</v>
          </cell>
          <cell r="K5076" t="str">
            <v>per Noli Benitez 201307</v>
          </cell>
          <cell r="L5076">
            <v>41456</v>
          </cell>
          <cell r="M5076">
            <v>12105</v>
          </cell>
          <cell r="N5076" t="b">
            <v>0</v>
          </cell>
          <cell r="O5076">
            <v>5463</v>
          </cell>
        </row>
        <row r="5077">
          <cell r="E5077" t="str">
            <v>58MONTHLYLWASHINGTON FEDERATION OF STATE EMPLOYEES</v>
          </cell>
          <cell r="F5077" t="str">
            <v>58</v>
          </cell>
          <cell r="G5077" t="str">
            <v>Monthly</v>
          </cell>
          <cell r="H5077" t="str">
            <v>L</v>
          </cell>
          <cell r="I5077">
            <v>5395</v>
          </cell>
          <cell r="J5077" t="str">
            <v>Washington Federation of State Employees</v>
          </cell>
          <cell r="K5077" t="str">
            <v>per DOP website</v>
          </cell>
          <cell r="L5077">
            <v>41456</v>
          </cell>
          <cell r="M5077">
            <v>26029</v>
          </cell>
          <cell r="N5077" t="b">
            <v>0</v>
          </cell>
          <cell r="O5077">
            <v>5395</v>
          </cell>
        </row>
        <row r="5078">
          <cell r="E5078" t="str">
            <v>58MONTHLYLWASHINGTON PUBLIC EMPLOYEES ASSOCIATION</v>
          </cell>
          <cell r="F5078" t="str">
            <v>58</v>
          </cell>
          <cell r="G5078" t="str">
            <v>Monthly</v>
          </cell>
          <cell r="H5078" t="str">
            <v>L</v>
          </cell>
          <cell r="I5078">
            <v>5395</v>
          </cell>
          <cell r="J5078" t="str">
            <v>Washington Public Employees Association</v>
          </cell>
          <cell r="K5078" t="str">
            <v>per DOP website</v>
          </cell>
          <cell r="L5078">
            <v>41456</v>
          </cell>
          <cell r="M5078">
            <v>30293</v>
          </cell>
          <cell r="N5078" t="b">
            <v>0</v>
          </cell>
          <cell r="O5078">
            <v>5395</v>
          </cell>
        </row>
        <row r="5079">
          <cell r="E5079" t="str">
            <v>58MONTHLYMCOALITION</v>
          </cell>
          <cell r="F5079" t="str">
            <v>58</v>
          </cell>
          <cell r="G5079" t="str">
            <v>Monthly</v>
          </cell>
          <cell r="H5079" t="str">
            <v>M</v>
          </cell>
          <cell r="I5079">
            <v>5535</v>
          </cell>
          <cell r="J5079" t="str">
            <v>Coalition</v>
          </cell>
          <cell r="K5079" t="str">
            <v>per DOP website</v>
          </cell>
          <cell r="L5079">
            <v>41456</v>
          </cell>
          <cell r="M5079">
            <v>43086</v>
          </cell>
          <cell r="N5079" t="b">
            <v>0</v>
          </cell>
          <cell r="O5079">
            <v>5535</v>
          </cell>
        </row>
        <row r="5080">
          <cell r="E5080" t="str">
            <v>58MONTHLYMNON-REPRESENTED STATE EMPLOYEES</v>
          </cell>
          <cell r="F5080" t="str">
            <v>58</v>
          </cell>
          <cell r="G5080" t="str">
            <v>Monthly</v>
          </cell>
          <cell r="H5080" t="str">
            <v>M</v>
          </cell>
          <cell r="I5080">
            <v>5535</v>
          </cell>
          <cell r="J5080" t="str">
            <v>Non-Represented State Employees</v>
          </cell>
          <cell r="K5080" t="str">
            <v>per DOP website</v>
          </cell>
          <cell r="L5080">
            <v>41456</v>
          </cell>
          <cell r="M5080">
            <v>12106</v>
          </cell>
          <cell r="N5080" t="b">
            <v>0</v>
          </cell>
          <cell r="O5080">
            <v>5535</v>
          </cell>
        </row>
        <row r="5081">
          <cell r="E5081" t="str">
            <v>58MONTHLYMTEAMSTERS LOCAL UNION NUMBER 117</v>
          </cell>
          <cell r="F5081" t="str">
            <v>58</v>
          </cell>
          <cell r="G5081" t="str">
            <v>Monthly</v>
          </cell>
          <cell r="H5081" t="str">
            <v>M</v>
          </cell>
          <cell r="I5081">
            <v>5605</v>
          </cell>
          <cell r="J5081" t="str">
            <v>Teamsters Local Union Number 117</v>
          </cell>
          <cell r="K5081" t="str">
            <v>per Noli Benitez 201307</v>
          </cell>
          <cell r="L5081">
            <v>41456</v>
          </cell>
          <cell r="M5081">
            <v>12106</v>
          </cell>
          <cell r="N5081" t="b">
            <v>0</v>
          </cell>
          <cell r="O5081">
            <v>5605</v>
          </cell>
        </row>
        <row r="5082">
          <cell r="E5082" t="str">
            <v>58MONTHLYMWASHINGTON FEDERATION OF STATE EMPLOYEES</v>
          </cell>
          <cell r="F5082" t="str">
            <v>58</v>
          </cell>
          <cell r="G5082" t="str">
            <v>Monthly</v>
          </cell>
          <cell r="H5082" t="str">
            <v>M</v>
          </cell>
          <cell r="I5082">
            <v>5535</v>
          </cell>
          <cell r="J5082" t="str">
            <v>Washington Federation of State Employees</v>
          </cell>
          <cell r="K5082" t="str">
            <v>per DOP website</v>
          </cell>
          <cell r="L5082">
            <v>41456</v>
          </cell>
          <cell r="M5082">
            <v>26030</v>
          </cell>
          <cell r="N5082" t="b">
            <v>0</v>
          </cell>
          <cell r="O5082">
            <v>5535</v>
          </cell>
        </row>
        <row r="5083">
          <cell r="E5083" t="str">
            <v>58MONTHLYMWASHINGTON PUBLIC EMPLOYEES ASSOCIATION</v>
          </cell>
          <cell r="F5083" t="str">
            <v>58</v>
          </cell>
          <cell r="G5083" t="str">
            <v>Monthly</v>
          </cell>
          <cell r="H5083" t="str">
            <v>M</v>
          </cell>
          <cell r="I5083">
            <v>5535</v>
          </cell>
          <cell r="J5083" t="str">
            <v>Washington Public Employees Association</v>
          </cell>
          <cell r="K5083" t="str">
            <v>per DOP website</v>
          </cell>
          <cell r="L5083">
            <v>41456</v>
          </cell>
          <cell r="M5083">
            <v>30294</v>
          </cell>
          <cell r="N5083" t="b">
            <v>0</v>
          </cell>
          <cell r="O5083">
            <v>5535</v>
          </cell>
        </row>
        <row r="5084">
          <cell r="E5084" t="str">
            <v>58NMONTHLYACOALITION</v>
          </cell>
          <cell r="F5084" t="str">
            <v>58N</v>
          </cell>
          <cell r="G5084" t="str">
            <v>Monthly</v>
          </cell>
          <cell r="H5084" t="str">
            <v>A</v>
          </cell>
          <cell r="I5084">
            <v>4393</v>
          </cell>
          <cell r="J5084" t="str">
            <v>Coalition</v>
          </cell>
          <cell r="K5084" t="str">
            <v>58N1 - per DOP website</v>
          </cell>
          <cell r="L5084">
            <v>41456</v>
          </cell>
          <cell r="M5084">
            <v>21258</v>
          </cell>
          <cell r="N5084" t="b">
            <v>1</v>
          </cell>
          <cell r="O5084">
            <v>4393</v>
          </cell>
        </row>
        <row r="5085">
          <cell r="E5085" t="str">
            <v>58NMONTHLYANON-REPRESENTED STATE EMPLOYEES</v>
          </cell>
          <cell r="F5085" t="str">
            <v>58N</v>
          </cell>
          <cell r="G5085" t="str">
            <v>Monthly</v>
          </cell>
          <cell r="H5085" t="str">
            <v>A</v>
          </cell>
          <cell r="I5085">
            <v>4393</v>
          </cell>
          <cell r="J5085" t="str">
            <v>Non-Represented State Employees</v>
          </cell>
          <cell r="K5085" t="str">
            <v>58N - per DOP website</v>
          </cell>
          <cell r="L5085">
            <v>41456</v>
          </cell>
          <cell r="M5085">
            <v>15462</v>
          </cell>
          <cell r="N5085" t="b">
            <v>1</v>
          </cell>
          <cell r="O5085">
            <v>4393</v>
          </cell>
        </row>
        <row r="5086">
          <cell r="E5086" t="str">
            <v>58NMONTHLYASERVICE EMPLOYEES INTERNATIONAL UNION DISTRICT 1199 NW</v>
          </cell>
          <cell r="F5086" t="str">
            <v>58N</v>
          </cell>
          <cell r="G5086" t="str">
            <v>Monthly</v>
          </cell>
          <cell r="H5086" t="str">
            <v>A</v>
          </cell>
          <cell r="I5086">
            <v>4393</v>
          </cell>
          <cell r="J5086" t="str">
            <v>Service Employees International Union District 1199 NW</v>
          </cell>
          <cell r="K5086" t="str">
            <v>58N1 - per DOP website</v>
          </cell>
          <cell r="L5086">
            <v>41456</v>
          </cell>
          <cell r="M5086">
            <v>17394</v>
          </cell>
          <cell r="N5086" t="b">
            <v>1</v>
          </cell>
          <cell r="O5086">
            <v>4393</v>
          </cell>
        </row>
        <row r="5087">
          <cell r="E5087" t="str">
            <v>58NMONTHLYATEAMSTERS LOCAL UNION NUMBER 117</v>
          </cell>
          <cell r="F5087" t="str">
            <v>58N</v>
          </cell>
          <cell r="G5087" t="str">
            <v>Monthly</v>
          </cell>
          <cell r="H5087" t="str">
            <v>A</v>
          </cell>
          <cell r="I5087">
            <v>4448</v>
          </cell>
          <cell r="J5087" t="str">
            <v>Teamsters Local Union Number 117</v>
          </cell>
          <cell r="K5087" t="str">
            <v>58N2 - per DOP website</v>
          </cell>
          <cell r="L5087">
            <v>41456</v>
          </cell>
          <cell r="M5087">
            <v>23190</v>
          </cell>
          <cell r="N5087" t="b">
            <v>1</v>
          </cell>
          <cell r="O5087">
            <v>4448</v>
          </cell>
        </row>
        <row r="5088">
          <cell r="E5088" t="str">
            <v>58NMONTHLYAWASHINGTON FEDERATION OF STATE EMPLOYEES</v>
          </cell>
          <cell r="F5088" t="str">
            <v>58N</v>
          </cell>
          <cell r="G5088" t="str">
            <v>Monthly</v>
          </cell>
          <cell r="H5088" t="str">
            <v>A</v>
          </cell>
          <cell r="I5088">
            <v>4393</v>
          </cell>
          <cell r="J5088" t="str">
            <v>Washington Federation of State Employees</v>
          </cell>
          <cell r="K5088" t="str">
            <v>58N1 - per DOP website</v>
          </cell>
          <cell r="L5088">
            <v>41456</v>
          </cell>
          <cell r="M5088">
            <v>19326</v>
          </cell>
          <cell r="N5088" t="b">
            <v>1</v>
          </cell>
          <cell r="O5088">
            <v>4393</v>
          </cell>
        </row>
        <row r="5089">
          <cell r="E5089" t="str">
            <v>58NMONTHLYBCOALITION</v>
          </cell>
          <cell r="F5089" t="str">
            <v>58N</v>
          </cell>
          <cell r="G5089" t="str">
            <v>Monthly</v>
          </cell>
          <cell r="H5089" t="str">
            <v>B</v>
          </cell>
          <cell r="I5089">
            <v>4503</v>
          </cell>
          <cell r="J5089" t="str">
            <v>Coalition</v>
          </cell>
          <cell r="K5089" t="str">
            <v>58N1 - per DOP website</v>
          </cell>
          <cell r="L5089">
            <v>41456</v>
          </cell>
          <cell r="M5089">
            <v>21259</v>
          </cell>
          <cell r="N5089" t="b">
            <v>1</v>
          </cell>
          <cell r="O5089">
            <v>4503</v>
          </cell>
        </row>
        <row r="5090">
          <cell r="E5090" t="str">
            <v>58NMONTHLYBNON-REPRESENTED STATE EMPLOYEES</v>
          </cell>
          <cell r="F5090" t="str">
            <v>58N</v>
          </cell>
          <cell r="G5090" t="str">
            <v>Monthly</v>
          </cell>
          <cell r="H5090" t="str">
            <v>B</v>
          </cell>
          <cell r="I5090">
            <v>4503</v>
          </cell>
          <cell r="J5090" t="str">
            <v>Non-Represented State Employees</v>
          </cell>
          <cell r="K5090" t="str">
            <v>58N - per DOP website</v>
          </cell>
          <cell r="L5090">
            <v>41456</v>
          </cell>
          <cell r="M5090">
            <v>15463</v>
          </cell>
          <cell r="N5090" t="b">
            <v>1</v>
          </cell>
          <cell r="O5090">
            <v>4503</v>
          </cell>
        </row>
        <row r="5091">
          <cell r="E5091" t="str">
            <v>58NMONTHLYBSERVICE EMPLOYEES INTERNATIONAL UNION DISTRICT 1199 NW</v>
          </cell>
          <cell r="F5091" t="str">
            <v>58N</v>
          </cell>
          <cell r="G5091" t="str">
            <v>Monthly</v>
          </cell>
          <cell r="H5091" t="str">
            <v>B</v>
          </cell>
          <cell r="I5091">
            <v>4503</v>
          </cell>
          <cell r="J5091" t="str">
            <v>Service Employees International Union District 1199 NW</v>
          </cell>
          <cell r="K5091" t="str">
            <v>58N1 - per DOP website</v>
          </cell>
          <cell r="L5091">
            <v>41456</v>
          </cell>
          <cell r="M5091">
            <v>17395</v>
          </cell>
          <cell r="N5091" t="b">
            <v>1</v>
          </cell>
          <cell r="O5091">
            <v>4503</v>
          </cell>
        </row>
        <row r="5092">
          <cell r="E5092" t="str">
            <v>58NMONTHLYBTEAMSTERS LOCAL UNION NUMBER 117</v>
          </cell>
          <cell r="F5092" t="str">
            <v>58N</v>
          </cell>
          <cell r="G5092" t="str">
            <v>Monthly</v>
          </cell>
          <cell r="H5092" t="str">
            <v>B</v>
          </cell>
          <cell r="I5092">
            <v>4561</v>
          </cell>
          <cell r="J5092" t="str">
            <v>Teamsters Local Union Number 117</v>
          </cell>
          <cell r="K5092" t="str">
            <v>58N2 - per DOP website</v>
          </cell>
          <cell r="L5092">
            <v>41456</v>
          </cell>
          <cell r="M5092">
            <v>23191</v>
          </cell>
          <cell r="N5092" t="b">
            <v>1</v>
          </cell>
          <cell r="O5092">
            <v>4561</v>
          </cell>
        </row>
        <row r="5093">
          <cell r="E5093" t="str">
            <v>58NMONTHLYBWASHINGTON FEDERATION OF STATE EMPLOYEES</v>
          </cell>
          <cell r="F5093" t="str">
            <v>58N</v>
          </cell>
          <cell r="G5093" t="str">
            <v>Monthly</v>
          </cell>
          <cell r="H5093" t="str">
            <v>B</v>
          </cell>
          <cell r="I5093">
            <v>4503</v>
          </cell>
          <cell r="J5093" t="str">
            <v>Washington Federation of State Employees</v>
          </cell>
          <cell r="K5093" t="str">
            <v>58N1 - per DOP website</v>
          </cell>
          <cell r="L5093">
            <v>41456</v>
          </cell>
          <cell r="M5093">
            <v>19327</v>
          </cell>
          <cell r="N5093" t="b">
            <v>1</v>
          </cell>
          <cell r="O5093">
            <v>4503</v>
          </cell>
        </row>
        <row r="5094">
          <cell r="E5094" t="str">
            <v>58NMONTHLYCCOALITION</v>
          </cell>
          <cell r="F5094" t="str">
            <v>58N</v>
          </cell>
          <cell r="G5094" t="str">
            <v>Monthly</v>
          </cell>
          <cell r="H5094" t="str">
            <v>C</v>
          </cell>
          <cell r="I5094">
            <v>4614</v>
          </cell>
          <cell r="J5094" t="str">
            <v>Coalition</v>
          </cell>
          <cell r="K5094" t="str">
            <v>58N1 - per DOP website</v>
          </cell>
          <cell r="L5094">
            <v>41456</v>
          </cell>
          <cell r="M5094">
            <v>21260</v>
          </cell>
          <cell r="N5094" t="b">
            <v>1</v>
          </cell>
          <cell r="O5094">
            <v>4614</v>
          </cell>
        </row>
        <row r="5095">
          <cell r="E5095" t="str">
            <v>58NMONTHLYCNON-REPRESENTED STATE EMPLOYEES</v>
          </cell>
          <cell r="F5095" t="str">
            <v>58N</v>
          </cell>
          <cell r="G5095" t="str">
            <v>Monthly</v>
          </cell>
          <cell r="H5095" t="str">
            <v>C</v>
          </cell>
          <cell r="I5095">
            <v>4614</v>
          </cell>
          <cell r="J5095" t="str">
            <v>Non-Represented State Employees</v>
          </cell>
          <cell r="K5095" t="str">
            <v>58N - per DOP website</v>
          </cell>
          <cell r="L5095">
            <v>41456</v>
          </cell>
          <cell r="M5095">
            <v>15464</v>
          </cell>
          <cell r="N5095" t="b">
            <v>1</v>
          </cell>
          <cell r="O5095">
            <v>4614</v>
          </cell>
        </row>
        <row r="5096">
          <cell r="E5096" t="str">
            <v>58NMONTHLYCSERVICE EMPLOYEES INTERNATIONAL UNION DISTRICT 1199 NW</v>
          </cell>
          <cell r="F5096" t="str">
            <v>58N</v>
          </cell>
          <cell r="G5096" t="str">
            <v>Monthly</v>
          </cell>
          <cell r="H5096" t="str">
            <v>C</v>
          </cell>
          <cell r="I5096">
            <v>4614</v>
          </cell>
          <cell r="J5096" t="str">
            <v>Service Employees International Union District 1199 NW</v>
          </cell>
          <cell r="K5096" t="str">
            <v>58N1 - per DOP website</v>
          </cell>
          <cell r="L5096">
            <v>41456</v>
          </cell>
          <cell r="M5096">
            <v>17396</v>
          </cell>
          <cell r="N5096" t="b">
            <v>1</v>
          </cell>
          <cell r="O5096">
            <v>4614</v>
          </cell>
        </row>
        <row r="5097">
          <cell r="E5097" t="str">
            <v>58NMONTHLYCTEAMSTERS LOCAL UNION NUMBER 117</v>
          </cell>
          <cell r="F5097" t="str">
            <v>58N</v>
          </cell>
          <cell r="G5097" t="str">
            <v>Monthly</v>
          </cell>
          <cell r="H5097" t="str">
            <v>C</v>
          </cell>
          <cell r="I5097">
            <v>4674</v>
          </cell>
          <cell r="J5097" t="str">
            <v>Teamsters Local Union Number 117</v>
          </cell>
          <cell r="K5097" t="str">
            <v>58N2 - per DOP website</v>
          </cell>
          <cell r="L5097">
            <v>41456</v>
          </cell>
          <cell r="M5097">
            <v>23192</v>
          </cell>
          <cell r="N5097" t="b">
            <v>1</v>
          </cell>
          <cell r="O5097">
            <v>4674</v>
          </cell>
        </row>
        <row r="5098">
          <cell r="E5098" t="str">
            <v>58NMONTHLYCWASHINGTON FEDERATION OF STATE EMPLOYEES</v>
          </cell>
          <cell r="F5098" t="str">
            <v>58N</v>
          </cell>
          <cell r="G5098" t="str">
            <v>Monthly</v>
          </cell>
          <cell r="H5098" t="str">
            <v>C</v>
          </cell>
          <cell r="I5098">
            <v>4614</v>
          </cell>
          <cell r="J5098" t="str">
            <v>Washington Federation of State Employees</v>
          </cell>
          <cell r="K5098" t="str">
            <v>58N1 - per DOP website</v>
          </cell>
          <cell r="L5098">
            <v>41456</v>
          </cell>
          <cell r="M5098">
            <v>19328</v>
          </cell>
          <cell r="N5098" t="b">
            <v>1</v>
          </cell>
          <cell r="O5098">
            <v>4614</v>
          </cell>
        </row>
        <row r="5099">
          <cell r="E5099" t="str">
            <v>58NMONTHLYDCOALITION</v>
          </cell>
          <cell r="F5099" t="str">
            <v>58N</v>
          </cell>
          <cell r="G5099" t="str">
            <v>Monthly</v>
          </cell>
          <cell r="H5099" t="str">
            <v>D</v>
          </cell>
          <cell r="I5099">
            <v>4734</v>
          </cell>
          <cell r="J5099" t="str">
            <v>Coalition</v>
          </cell>
          <cell r="K5099" t="str">
            <v>58N1 - per DOP website</v>
          </cell>
          <cell r="L5099">
            <v>41456</v>
          </cell>
          <cell r="M5099">
            <v>21261</v>
          </cell>
          <cell r="N5099" t="b">
            <v>1</v>
          </cell>
          <cell r="O5099">
            <v>4734</v>
          </cell>
        </row>
        <row r="5100">
          <cell r="E5100" t="str">
            <v>58NMONTHLYDNON-REPRESENTED STATE EMPLOYEES</v>
          </cell>
          <cell r="F5100" t="str">
            <v>58N</v>
          </cell>
          <cell r="G5100" t="str">
            <v>Monthly</v>
          </cell>
          <cell r="H5100" t="str">
            <v>D</v>
          </cell>
          <cell r="I5100">
            <v>4734</v>
          </cell>
          <cell r="J5100" t="str">
            <v>Non-Represented State Employees</v>
          </cell>
          <cell r="K5100" t="str">
            <v>58N - per DOP website</v>
          </cell>
          <cell r="L5100">
            <v>41456</v>
          </cell>
          <cell r="M5100">
            <v>15465</v>
          </cell>
          <cell r="N5100" t="b">
            <v>1</v>
          </cell>
          <cell r="O5100">
            <v>4734</v>
          </cell>
        </row>
        <row r="5101">
          <cell r="E5101" t="str">
            <v>58NMONTHLYDSERVICE EMPLOYEES INTERNATIONAL UNION DISTRICT 1199 NW</v>
          </cell>
          <cell r="F5101" t="str">
            <v>58N</v>
          </cell>
          <cell r="G5101" t="str">
            <v>Monthly</v>
          </cell>
          <cell r="H5101" t="str">
            <v>D</v>
          </cell>
          <cell r="I5101">
            <v>4734</v>
          </cell>
          <cell r="J5101" t="str">
            <v>Service Employees International Union District 1199 NW</v>
          </cell>
          <cell r="K5101" t="str">
            <v>58N1 - per DOP website</v>
          </cell>
          <cell r="L5101">
            <v>41456</v>
          </cell>
          <cell r="M5101">
            <v>17397</v>
          </cell>
          <cell r="N5101" t="b">
            <v>1</v>
          </cell>
          <cell r="O5101">
            <v>4734</v>
          </cell>
        </row>
        <row r="5102">
          <cell r="E5102" t="str">
            <v>58NMONTHLYDTEAMSTERS LOCAL UNION NUMBER 117</v>
          </cell>
          <cell r="F5102" t="str">
            <v>58N</v>
          </cell>
          <cell r="G5102" t="str">
            <v>Monthly</v>
          </cell>
          <cell r="H5102" t="str">
            <v>D</v>
          </cell>
          <cell r="I5102">
            <v>4794</v>
          </cell>
          <cell r="J5102" t="str">
            <v>Teamsters Local Union Number 117</v>
          </cell>
          <cell r="K5102" t="str">
            <v>58N2 - per DOP website</v>
          </cell>
          <cell r="L5102">
            <v>41456</v>
          </cell>
          <cell r="M5102">
            <v>23193</v>
          </cell>
          <cell r="N5102" t="b">
            <v>1</v>
          </cell>
          <cell r="O5102">
            <v>4794</v>
          </cell>
        </row>
        <row r="5103">
          <cell r="E5103" t="str">
            <v>58NMONTHLYDWASHINGTON FEDERATION OF STATE EMPLOYEES</v>
          </cell>
          <cell r="F5103" t="str">
            <v>58N</v>
          </cell>
          <cell r="G5103" t="str">
            <v>Monthly</v>
          </cell>
          <cell r="H5103" t="str">
            <v>D</v>
          </cell>
          <cell r="I5103">
            <v>4734</v>
          </cell>
          <cell r="J5103" t="str">
            <v>Washington Federation of State Employees</v>
          </cell>
          <cell r="K5103" t="str">
            <v>58N1 - per DOP website</v>
          </cell>
          <cell r="L5103">
            <v>41456</v>
          </cell>
          <cell r="M5103">
            <v>19329</v>
          </cell>
          <cell r="N5103" t="b">
            <v>1</v>
          </cell>
          <cell r="O5103">
            <v>4734</v>
          </cell>
        </row>
        <row r="5104">
          <cell r="E5104" t="str">
            <v>58NMONTHLYECOALITION</v>
          </cell>
          <cell r="F5104" t="str">
            <v>58N</v>
          </cell>
          <cell r="G5104" t="str">
            <v>Monthly</v>
          </cell>
          <cell r="H5104" t="str">
            <v>E</v>
          </cell>
          <cell r="I5104">
            <v>4849</v>
          </cell>
          <cell r="J5104" t="str">
            <v>Coalition</v>
          </cell>
          <cell r="K5104" t="str">
            <v>58N1 - per DOP website</v>
          </cell>
          <cell r="L5104">
            <v>41456</v>
          </cell>
          <cell r="M5104">
            <v>21262</v>
          </cell>
          <cell r="N5104" t="b">
            <v>1</v>
          </cell>
          <cell r="O5104">
            <v>4849</v>
          </cell>
        </row>
        <row r="5105">
          <cell r="E5105" t="str">
            <v>58NMONTHLYENON-REPRESENTED STATE EMPLOYEES</v>
          </cell>
          <cell r="F5105" t="str">
            <v>58N</v>
          </cell>
          <cell r="G5105" t="str">
            <v>Monthly</v>
          </cell>
          <cell r="H5105" t="str">
            <v>E</v>
          </cell>
          <cell r="I5105">
            <v>4849</v>
          </cell>
          <cell r="J5105" t="str">
            <v>Non-Represented State Employees</v>
          </cell>
          <cell r="K5105" t="str">
            <v>58N - per DOP website</v>
          </cell>
          <cell r="L5105">
            <v>41456</v>
          </cell>
          <cell r="M5105">
            <v>15466</v>
          </cell>
          <cell r="N5105" t="b">
            <v>1</v>
          </cell>
          <cell r="O5105">
            <v>4849</v>
          </cell>
        </row>
        <row r="5106">
          <cell r="E5106" t="str">
            <v>58NMONTHLYESERVICE EMPLOYEES INTERNATIONAL UNION DISTRICT 1199 NW</v>
          </cell>
          <cell r="F5106" t="str">
            <v>58N</v>
          </cell>
          <cell r="G5106" t="str">
            <v>Monthly</v>
          </cell>
          <cell r="H5106" t="str">
            <v>E</v>
          </cell>
          <cell r="I5106">
            <v>4849</v>
          </cell>
          <cell r="J5106" t="str">
            <v>Service Employees International Union District 1199 NW</v>
          </cell>
          <cell r="K5106" t="str">
            <v>58N1 - per DOP website</v>
          </cell>
          <cell r="L5106">
            <v>41456</v>
          </cell>
          <cell r="M5106">
            <v>17398</v>
          </cell>
          <cell r="N5106" t="b">
            <v>1</v>
          </cell>
          <cell r="O5106">
            <v>4849</v>
          </cell>
        </row>
        <row r="5107">
          <cell r="E5107" t="str">
            <v>58NMONTHLYETEAMSTERS LOCAL UNION NUMBER 117</v>
          </cell>
          <cell r="F5107" t="str">
            <v>58N</v>
          </cell>
          <cell r="G5107" t="str">
            <v>Monthly</v>
          </cell>
          <cell r="H5107" t="str">
            <v>E</v>
          </cell>
          <cell r="I5107">
            <v>4910</v>
          </cell>
          <cell r="J5107" t="str">
            <v>Teamsters Local Union Number 117</v>
          </cell>
          <cell r="K5107" t="str">
            <v>58N2 - per DOP website</v>
          </cell>
          <cell r="L5107">
            <v>41456</v>
          </cell>
          <cell r="M5107">
            <v>23194</v>
          </cell>
          <cell r="N5107" t="b">
            <v>1</v>
          </cell>
          <cell r="O5107">
            <v>4910</v>
          </cell>
        </row>
        <row r="5108">
          <cell r="E5108" t="str">
            <v>58NMONTHLYEWASHINGTON FEDERATION OF STATE EMPLOYEES</v>
          </cell>
          <cell r="F5108" t="str">
            <v>58N</v>
          </cell>
          <cell r="G5108" t="str">
            <v>Monthly</v>
          </cell>
          <cell r="H5108" t="str">
            <v>E</v>
          </cell>
          <cell r="I5108">
            <v>4849</v>
          </cell>
          <cell r="J5108" t="str">
            <v>Washington Federation of State Employees</v>
          </cell>
          <cell r="K5108" t="str">
            <v>58N1 - per DOP website</v>
          </cell>
          <cell r="L5108">
            <v>41456</v>
          </cell>
          <cell r="M5108">
            <v>19330</v>
          </cell>
          <cell r="N5108" t="b">
            <v>1</v>
          </cell>
          <cell r="O5108">
            <v>4849</v>
          </cell>
        </row>
        <row r="5109">
          <cell r="E5109" t="str">
            <v>58NMONTHLYFCOALITION</v>
          </cell>
          <cell r="F5109" t="str">
            <v>58N</v>
          </cell>
          <cell r="G5109" t="str">
            <v>Monthly</v>
          </cell>
          <cell r="H5109" t="str">
            <v>F</v>
          </cell>
          <cell r="I5109">
            <v>4971</v>
          </cell>
          <cell r="J5109" t="str">
            <v>Coalition</v>
          </cell>
          <cell r="K5109" t="str">
            <v>58N1 - per DOP website</v>
          </cell>
          <cell r="L5109">
            <v>41456</v>
          </cell>
          <cell r="M5109">
            <v>21263</v>
          </cell>
          <cell r="N5109" t="b">
            <v>1</v>
          </cell>
          <cell r="O5109">
            <v>4971</v>
          </cell>
        </row>
        <row r="5110">
          <cell r="E5110" t="str">
            <v>58NMONTHLYFNON-REPRESENTED STATE EMPLOYEES</v>
          </cell>
          <cell r="F5110" t="str">
            <v>58N</v>
          </cell>
          <cell r="G5110" t="str">
            <v>Monthly</v>
          </cell>
          <cell r="H5110" t="str">
            <v>F</v>
          </cell>
          <cell r="I5110">
            <v>4971</v>
          </cell>
          <cell r="J5110" t="str">
            <v>Non-Represented State Employees</v>
          </cell>
          <cell r="K5110" t="str">
            <v>58N - per DOP website</v>
          </cell>
          <cell r="L5110">
            <v>41456</v>
          </cell>
          <cell r="M5110">
            <v>15467</v>
          </cell>
          <cell r="N5110" t="b">
            <v>1</v>
          </cell>
          <cell r="O5110">
            <v>4971</v>
          </cell>
        </row>
        <row r="5111">
          <cell r="E5111" t="str">
            <v>58NMONTHLYFSERVICE EMPLOYEES INTERNATIONAL UNION DISTRICT 1199 NW</v>
          </cell>
          <cell r="F5111" t="str">
            <v>58N</v>
          </cell>
          <cell r="G5111" t="str">
            <v>Monthly</v>
          </cell>
          <cell r="H5111" t="str">
            <v>F</v>
          </cell>
          <cell r="I5111">
            <v>4971</v>
          </cell>
          <cell r="J5111" t="str">
            <v>Service Employees International Union District 1199 NW</v>
          </cell>
          <cell r="K5111" t="str">
            <v>58N1 - per DOP website</v>
          </cell>
          <cell r="L5111">
            <v>41456</v>
          </cell>
          <cell r="M5111">
            <v>17399</v>
          </cell>
          <cell r="N5111" t="b">
            <v>1</v>
          </cell>
          <cell r="O5111">
            <v>4971</v>
          </cell>
        </row>
        <row r="5112">
          <cell r="E5112" t="str">
            <v>58NMONTHLYFTEAMSTERS LOCAL UNION NUMBER 117</v>
          </cell>
          <cell r="F5112" t="str">
            <v>58N</v>
          </cell>
          <cell r="G5112" t="str">
            <v>Monthly</v>
          </cell>
          <cell r="H5112" t="str">
            <v>F</v>
          </cell>
          <cell r="I5112">
            <v>5036</v>
          </cell>
          <cell r="J5112" t="str">
            <v>Teamsters Local Union Number 117</v>
          </cell>
          <cell r="K5112" t="str">
            <v>58N2 - per DOP website</v>
          </cell>
          <cell r="L5112">
            <v>41456</v>
          </cell>
          <cell r="M5112">
            <v>23195</v>
          </cell>
          <cell r="N5112" t="b">
            <v>1</v>
          </cell>
          <cell r="O5112">
            <v>5036</v>
          </cell>
        </row>
        <row r="5113">
          <cell r="E5113" t="str">
            <v>58NMONTHLYFWASHINGTON FEDERATION OF STATE EMPLOYEES</v>
          </cell>
          <cell r="F5113" t="str">
            <v>58N</v>
          </cell>
          <cell r="G5113" t="str">
            <v>Monthly</v>
          </cell>
          <cell r="H5113" t="str">
            <v>F</v>
          </cell>
          <cell r="I5113">
            <v>4971</v>
          </cell>
          <cell r="J5113" t="str">
            <v>Washington Federation of State Employees</v>
          </cell>
          <cell r="K5113" t="str">
            <v>58N1 - per DOP website</v>
          </cell>
          <cell r="L5113">
            <v>41456</v>
          </cell>
          <cell r="M5113">
            <v>19331</v>
          </cell>
          <cell r="N5113" t="b">
            <v>1</v>
          </cell>
          <cell r="O5113">
            <v>4971</v>
          </cell>
        </row>
        <row r="5114">
          <cell r="E5114" t="str">
            <v>58NMONTHLYGCOALITION</v>
          </cell>
          <cell r="F5114" t="str">
            <v>58N</v>
          </cell>
          <cell r="G5114" t="str">
            <v>Monthly</v>
          </cell>
          <cell r="H5114" t="str">
            <v>G</v>
          </cell>
          <cell r="I5114">
            <v>5096</v>
          </cell>
          <cell r="J5114" t="str">
            <v>Coalition</v>
          </cell>
          <cell r="K5114" t="str">
            <v>58N1 - per DOP website</v>
          </cell>
          <cell r="L5114">
            <v>41456</v>
          </cell>
          <cell r="M5114">
            <v>21264</v>
          </cell>
          <cell r="N5114" t="b">
            <v>1</v>
          </cell>
          <cell r="O5114">
            <v>5096</v>
          </cell>
        </row>
        <row r="5115">
          <cell r="E5115" t="str">
            <v>58NMONTHLYGNON-REPRESENTED STATE EMPLOYEES</v>
          </cell>
          <cell r="F5115" t="str">
            <v>58N</v>
          </cell>
          <cell r="G5115" t="str">
            <v>Monthly</v>
          </cell>
          <cell r="H5115" t="str">
            <v>G</v>
          </cell>
          <cell r="I5115">
            <v>5096</v>
          </cell>
          <cell r="J5115" t="str">
            <v>Non-Represented State Employees</v>
          </cell>
          <cell r="K5115" t="str">
            <v>58N - per DOP website</v>
          </cell>
          <cell r="L5115">
            <v>41456</v>
          </cell>
          <cell r="M5115">
            <v>15468</v>
          </cell>
          <cell r="N5115" t="b">
            <v>1</v>
          </cell>
          <cell r="O5115">
            <v>5096</v>
          </cell>
        </row>
        <row r="5116">
          <cell r="E5116" t="str">
            <v>58NMONTHLYGSERVICE EMPLOYEES INTERNATIONAL UNION DISTRICT 1199 NW</v>
          </cell>
          <cell r="F5116" t="str">
            <v>58N</v>
          </cell>
          <cell r="G5116" t="str">
            <v>Monthly</v>
          </cell>
          <cell r="H5116" t="str">
            <v>G</v>
          </cell>
          <cell r="I5116">
            <v>5096</v>
          </cell>
          <cell r="J5116" t="str">
            <v>Service Employees International Union District 1199 NW</v>
          </cell>
          <cell r="K5116" t="str">
            <v>58N1 - per DOP website</v>
          </cell>
          <cell r="L5116">
            <v>41456</v>
          </cell>
          <cell r="M5116">
            <v>17400</v>
          </cell>
          <cell r="N5116" t="b">
            <v>1</v>
          </cell>
          <cell r="O5116">
            <v>5096</v>
          </cell>
        </row>
        <row r="5117">
          <cell r="E5117" t="str">
            <v>58NMONTHLYGTEAMSTERS LOCAL UNION NUMBER 117</v>
          </cell>
          <cell r="F5117" t="str">
            <v>58N</v>
          </cell>
          <cell r="G5117" t="str">
            <v>Monthly</v>
          </cell>
          <cell r="H5117" t="str">
            <v>G</v>
          </cell>
          <cell r="I5117">
            <v>5161</v>
          </cell>
          <cell r="J5117" t="str">
            <v>Teamsters Local Union Number 117</v>
          </cell>
          <cell r="K5117" t="str">
            <v>58N2 - per DOP website</v>
          </cell>
          <cell r="L5117">
            <v>41456</v>
          </cell>
          <cell r="M5117">
            <v>23196</v>
          </cell>
          <cell r="N5117" t="b">
            <v>1</v>
          </cell>
          <cell r="O5117">
            <v>5161</v>
          </cell>
        </row>
        <row r="5118">
          <cell r="E5118" t="str">
            <v>58NMONTHLYGWASHINGTON FEDERATION OF STATE EMPLOYEES</v>
          </cell>
          <cell r="F5118" t="str">
            <v>58N</v>
          </cell>
          <cell r="G5118" t="str">
            <v>Monthly</v>
          </cell>
          <cell r="H5118" t="str">
            <v>G</v>
          </cell>
          <cell r="I5118">
            <v>5096</v>
          </cell>
          <cell r="J5118" t="str">
            <v>Washington Federation of State Employees</v>
          </cell>
          <cell r="K5118" t="str">
            <v>58N1 - per DOP website</v>
          </cell>
          <cell r="L5118">
            <v>41456</v>
          </cell>
          <cell r="M5118">
            <v>19332</v>
          </cell>
          <cell r="N5118" t="b">
            <v>1</v>
          </cell>
          <cell r="O5118">
            <v>5096</v>
          </cell>
        </row>
        <row r="5119">
          <cell r="E5119" t="str">
            <v>58NMONTHLYHCOALITION</v>
          </cell>
          <cell r="F5119" t="str">
            <v>58N</v>
          </cell>
          <cell r="G5119" t="str">
            <v>Monthly</v>
          </cell>
          <cell r="H5119" t="str">
            <v>H</v>
          </cell>
          <cell r="I5119">
            <v>5221</v>
          </cell>
          <cell r="J5119" t="str">
            <v>Coalition</v>
          </cell>
          <cell r="K5119" t="str">
            <v>58N1 - per DOP website</v>
          </cell>
          <cell r="L5119">
            <v>41456</v>
          </cell>
          <cell r="M5119">
            <v>21265</v>
          </cell>
          <cell r="N5119" t="b">
            <v>1</v>
          </cell>
          <cell r="O5119">
            <v>5221</v>
          </cell>
        </row>
        <row r="5120">
          <cell r="E5120" t="str">
            <v>58NMONTHLYHNON-REPRESENTED STATE EMPLOYEES</v>
          </cell>
          <cell r="F5120" t="str">
            <v>58N</v>
          </cell>
          <cell r="G5120" t="str">
            <v>Monthly</v>
          </cell>
          <cell r="H5120" t="str">
            <v>H</v>
          </cell>
          <cell r="I5120">
            <v>5221</v>
          </cell>
          <cell r="J5120" t="str">
            <v>Non-Represented State Employees</v>
          </cell>
          <cell r="K5120" t="str">
            <v>58N - per DOP website</v>
          </cell>
          <cell r="L5120">
            <v>41456</v>
          </cell>
          <cell r="M5120">
            <v>15469</v>
          </cell>
          <cell r="N5120" t="b">
            <v>1</v>
          </cell>
          <cell r="O5120">
            <v>5221</v>
          </cell>
        </row>
        <row r="5121">
          <cell r="E5121" t="str">
            <v>58NMONTHLYHSERVICE EMPLOYEES INTERNATIONAL UNION DISTRICT 1199 NW</v>
          </cell>
          <cell r="F5121" t="str">
            <v>58N</v>
          </cell>
          <cell r="G5121" t="str">
            <v>Monthly</v>
          </cell>
          <cell r="H5121" t="str">
            <v>H</v>
          </cell>
          <cell r="I5121">
            <v>5221</v>
          </cell>
          <cell r="J5121" t="str">
            <v>Service Employees International Union District 1199 NW</v>
          </cell>
          <cell r="K5121" t="str">
            <v>58N1 - per DOP website</v>
          </cell>
          <cell r="L5121">
            <v>41456</v>
          </cell>
          <cell r="M5121">
            <v>17401</v>
          </cell>
          <cell r="N5121" t="b">
            <v>1</v>
          </cell>
          <cell r="O5121">
            <v>5221</v>
          </cell>
        </row>
        <row r="5122">
          <cell r="E5122" t="str">
            <v>58NMONTHLYHTEAMSTERS LOCAL UNION NUMBER 117</v>
          </cell>
          <cell r="F5122" t="str">
            <v>58N</v>
          </cell>
          <cell r="G5122" t="str">
            <v>Monthly</v>
          </cell>
          <cell r="H5122" t="str">
            <v>H</v>
          </cell>
          <cell r="I5122">
            <v>5289</v>
          </cell>
          <cell r="J5122" t="str">
            <v>Teamsters Local Union Number 117</v>
          </cell>
          <cell r="K5122" t="str">
            <v>58N2 - per DOP website</v>
          </cell>
          <cell r="L5122">
            <v>41456</v>
          </cell>
          <cell r="M5122">
            <v>23197</v>
          </cell>
          <cell r="N5122" t="b">
            <v>1</v>
          </cell>
          <cell r="O5122">
            <v>5289</v>
          </cell>
        </row>
        <row r="5123">
          <cell r="E5123" t="str">
            <v>58NMONTHLYHWASHINGTON FEDERATION OF STATE EMPLOYEES</v>
          </cell>
          <cell r="F5123" t="str">
            <v>58N</v>
          </cell>
          <cell r="G5123" t="str">
            <v>Monthly</v>
          </cell>
          <cell r="H5123" t="str">
            <v>H</v>
          </cell>
          <cell r="I5123">
            <v>5221</v>
          </cell>
          <cell r="J5123" t="str">
            <v>Washington Federation of State Employees</v>
          </cell>
          <cell r="K5123" t="str">
            <v>58N1 - per DOP website</v>
          </cell>
          <cell r="L5123">
            <v>41456</v>
          </cell>
          <cell r="M5123">
            <v>19333</v>
          </cell>
          <cell r="N5123" t="b">
            <v>1</v>
          </cell>
          <cell r="O5123">
            <v>5221</v>
          </cell>
        </row>
        <row r="5124">
          <cell r="E5124" t="str">
            <v>58NMONTHLYICOALITION</v>
          </cell>
          <cell r="F5124" t="str">
            <v>58N</v>
          </cell>
          <cell r="G5124" t="str">
            <v>Monthly</v>
          </cell>
          <cell r="H5124" t="str">
            <v>I</v>
          </cell>
          <cell r="I5124">
            <v>5352</v>
          </cell>
          <cell r="J5124" t="str">
            <v>Coalition</v>
          </cell>
          <cell r="K5124" t="str">
            <v>58N1 - per DOP website</v>
          </cell>
          <cell r="L5124">
            <v>41456</v>
          </cell>
          <cell r="M5124">
            <v>21266</v>
          </cell>
          <cell r="N5124" t="b">
            <v>1</v>
          </cell>
          <cell r="O5124">
            <v>5352</v>
          </cell>
        </row>
        <row r="5125">
          <cell r="E5125" t="str">
            <v>58NMONTHLYINON-REPRESENTED STATE EMPLOYEES</v>
          </cell>
          <cell r="F5125" t="str">
            <v>58N</v>
          </cell>
          <cell r="G5125" t="str">
            <v>Monthly</v>
          </cell>
          <cell r="H5125" t="str">
            <v>I</v>
          </cell>
          <cell r="I5125">
            <v>5352</v>
          </cell>
          <cell r="J5125" t="str">
            <v>Non-Represented State Employees</v>
          </cell>
          <cell r="K5125" t="str">
            <v>58N - per DOP website</v>
          </cell>
          <cell r="L5125">
            <v>41456</v>
          </cell>
          <cell r="M5125">
            <v>15470</v>
          </cell>
          <cell r="N5125" t="b">
            <v>1</v>
          </cell>
          <cell r="O5125">
            <v>5352</v>
          </cell>
        </row>
        <row r="5126">
          <cell r="E5126" t="str">
            <v>58NMONTHLYISERVICE EMPLOYEES INTERNATIONAL UNION DISTRICT 1199 NW</v>
          </cell>
          <cell r="F5126" t="str">
            <v>58N</v>
          </cell>
          <cell r="G5126" t="str">
            <v>Monthly</v>
          </cell>
          <cell r="H5126" t="str">
            <v>I</v>
          </cell>
          <cell r="I5126">
            <v>5352</v>
          </cell>
          <cell r="J5126" t="str">
            <v>Service Employees International Union District 1199 NW</v>
          </cell>
          <cell r="K5126" t="str">
            <v>58N1 - per DOP website</v>
          </cell>
          <cell r="L5126">
            <v>41456</v>
          </cell>
          <cell r="M5126">
            <v>17402</v>
          </cell>
          <cell r="N5126" t="b">
            <v>1</v>
          </cell>
          <cell r="O5126">
            <v>5352</v>
          </cell>
        </row>
        <row r="5127">
          <cell r="E5127" t="str">
            <v>58NMONTHLYITEAMSTERS LOCAL UNION NUMBER 117</v>
          </cell>
          <cell r="F5127" t="str">
            <v>58N</v>
          </cell>
          <cell r="G5127" t="str">
            <v>Monthly</v>
          </cell>
          <cell r="H5127" t="str">
            <v>I</v>
          </cell>
          <cell r="I5127">
            <v>5420</v>
          </cell>
          <cell r="J5127" t="str">
            <v>Teamsters Local Union Number 117</v>
          </cell>
          <cell r="K5127" t="str">
            <v>58N2 - per DOP website</v>
          </cell>
          <cell r="L5127">
            <v>41456</v>
          </cell>
          <cell r="M5127">
            <v>23198</v>
          </cell>
          <cell r="N5127" t="b">
            <v>1</v>
          </cell>
          <cell r="O5127">
            <v>5420</v>
          </cell>
        </row>
        <row r="5128">
          <cell r="E5128" t="str">
            <v>58NMONTHLYIWASHINGTON FEDERATION OF STATE EMPLOYEES</v>
          </cell>
          <cell r="F5128" t="str">
            <v>58N</v>
          </cell>
          <cell r="G5128" t="str">
            <v>Monthly</v>
          </cell>
          <cell r="H5128" t="str">
            <v>I</v>
          </cell>
          <cell r="I5128">
            <v>5352</v>
          </cell>
          <cell r="J5128" t="str">
            <v>Washington Federation of State Employees</v>
          </cell>
          <cell r="K5128" t="str">
            <v>58N1 - per DOP website</v>
          </cell>
          <cell r="L5128">
            <v>41456</v>
          </cell>
          <cell r="M5128">
            <v>19334</v>
          </cell>
          <cell r="N5128" t="b">
            <v>1</v>
          </cell>
          <cell r="O5128">
            <v>5352</v>
          </cell>
        </row>
        <row r="5129">
          <cell r="E5129" t="str">
            <v>58NMONTHLYJCOALITION</v>
          </cell>
          <cell r="F5129" t="str">
            <v>58N</v>
          </cell>
          <cell r="G5129" t="str">
            <v>Monthly</v>
          </cell>
          <cell r="H5129" t="str">
            <v>J</v>
          </cell>
          <cell r="I5129">
            <v>5487</v>
          </cell>
          <cell r="J5129" t="str">
            <v>Coalition</v>
          </cell>
          <cell r="K5129" t="str">
            <v>58N1 - per DOP website</v>
          </cell>
          <cell r="L5129">
            <v>41456</v>
          </cell>
          <cell r="M5129">
            <v>21267</v>
          </cell>
          <cell r="N5129" t="b">
            <v>1</v>
          </cell>
          <cell r="O5129">
            <v>5487</v>
          </cell>
        </row>
        <row r="5130">
          <cell r="E5130" t="str">
            <v>58NMONTHLYJNON-REPRESENTED STATE EMPLOYEES</v>
          </cell>
          <cell r="F5130" t="str">
            <v>58N</v>
          </cell>
          <cell r="G5130" t="str">
            <v>Monthly</v>
          </cell>
          <cell r="H5130" t="str">
            <v>J</v>
          </cell>
          <cell r="I5130">
            <v>5487</v>
          </cell>
          <cell r="J5130" t="str">
            <v>Non-Represented State Employees</v>
          </cell>
          <cell r="K5130" t="str">
            <v>58N - per DOP website</v>
          </cell>
          <cell r="L5130">
            <v>41456</v>
          </cell>
          <cell r="M5130">
            <v>15471</v>
          </cell>
          <cell r="N5130" t="b">
            <v>1</v>
          </cell>
          <cell r="O5130">
            <v>5487</v>
          </cell>
        </row>
        <row r="5131">
          <cell r="E5131" t="str">
            <v>58NMONTHLYJSERVICE EMPLOYEES INTERNATIONAL UNION DISTRICT 1199 NW</v>
          </cell>
          <cell r="F5131" t="str">
            <v>58N</v>
          </cell>
          <cell r="G5131" t="str">
            <v>Monthly</v>
          </cell>
          <cell r="H5131" t="str">
            <v>J</v>
          </cell>
          <cell r="I5131">
            <v>5487</v>
          </cell>
          <cell r="J5131" t="str">
            <v>Service Employees International Union District 1199 NW</v>
          </cell>
          <cell r="K5131" t="str">
            <v>58N1 - per DOP website</v>
          </cell>
          <cell r="L5131">
            <v>41456</v>
          </cell>
          <cell r="M5131">
            <v>17403</v>
          </cell>
          <cell r="N5131" t="b">
            <v>1</v>
          </cell>
          <cell r="O5131">
            <v>5487</v>
          </cell>
        </row>
        <row r="5132">
          <cell r="E5132" t="str">
            <v>58NMONTHLYJTEAMSTERS LOCAL UNION NUMBER 117</v>
          </cell>
          <cell r="F5132" t="str">
            <v>58N</v>
          </cell>
          <cell r="G5132" t="str">
            <v>Monthly</v>
          </cell>
          <cell r="H5132" t="str">
            <v>J</v>
          </cell>
          <cell r="I5132">
            <v>5557</v>
          </cell>
          <cell r="J5132" t="str">
            <v>Teamsters Local Union Number 117</v>
          </cell>
          <cell r="K5132" t="str">
            <v>58N2 - per DOP website</v>
          </cell>
          <cell r="L5132">
            <v>41456</v>
          </cell>
          <cell r="M5132">
            <v>23199</v>
          </cell>
          <cell r="N5132" t="b">
            <v>1</v>
          </cell>
          <cell r="O5132">
            <v>5557</v>
          </cell>
        </row>
        <row r="5133">
          <cell r="E5133" t="str">
            <v>58NMONTHLYJWASHINGTON FEDERATION OF STATE EMPLOYEES</v>
          </cell>
          <cell r="F5133" t="str">
            <v>58N</v>
          </cell>
          <cell r="G5133" t="str">
            <v>Monthly</v>
          </cell>
          <cell r="H5133" t="str">
            <v>J</v>
          </cell>
          <cell r="I5133">
            <v>5487</v>
          </cell>
          <cell r="J5133" t="str">
            <v>Washington Federation of State Employees</v>
          </cell>
          <cell r="K5133" t="str">
            <v>58N1 - per DOP website</v>
          </cell>
          <cell r="L5133">
            <v>41456</v>
          </cell>
          <cell r="M5133">
            <v>19335</v>
          </cell>
          <cell r="N5133" t="b">
            <v>1</v>
          </cell>
          <cell r="O5133">
            <v>5487</v>
          </cell>
        </row>
        <row r="5134">
          <cell r="E5134" t="str">
            <v>58NMONTHLYKCOALITION</v>
          </cell>
          <cell r="F5134" t="str">
            <v>58N</v>
          </cell>
          <cell r="G5134" t="str">
            <v>Monthly</v>
          </cell>
          <cell r="H5134" t="str">
            <v>K</v>
          </cell>
          <cell r="I5134">
            <v>5625</v>
          </cell>
          <cell r="J5134" t="str">
            <v>Coalition</v>
          </cell>
          <cell r="K5134" t="str">
            <v>58N1 - per DOP website</v>
          </cell>
          <cell r="L5134">
            <v>41456</v>
          </cell>
          <cell r="M5134">
            <v>21268</v>
          </cell>
          <cell r="N5134" t="b">
            <v>1</v>
          </cell>
          <cell r="O5134">
            <v>5625</v>
          </cell>
        </row>
        <row r="5135">
          <cell r="E5135" t="str">
            <v>58NMONTHLYKNON-REPRESENTED STATE EMPLOYEES</v>
          </cell>
          <cell r="F5135" t="str">
            <v>58N</v>
          </cell>
          <cell r="G5135" t="str">
            <v>Monthly</v>
          </cell>
          <cell r="H5135" t="str">
            <v>K</v>
          </cell>
          <cell r="I5135">
            <v>5625</v>
          </cell>
          <cell r="J5135" t="str">
            <v>Non-Represented State Employees</v>
          </cell>
          <cell r="K5135" t="str">
            <v>58N - per DOP website</v>
          </cell>
          <cell r="L5135">
            <v>41456</v>
          </cell>
          <cell r="M5135">
            <v>15472</v>
          </cell>
          <cell r="N5135" t="b">
            <v>1</v>
          </cell>
          <cell r="O5135">
            <v>5625</v>
          </cell>
        </row>
        <row r="5136">
          <cell r="E5136" t="str">
            <v>58NMONTHLYKSERVICE EMPLOYEES INTERNATIONAL UNION DISTRICT 1199 NW</v>
          </cell>
          <cell r="F5136" t="str">
            <v>58N</v>
          </cell>
          <cell r="G5136" t="str">
            <v>Monthly</v>
          </cell>
          <cell r="H5136" t="str">
            <v>K</v>
          </cell>
          <cell r="I5136">
            <v>5625</v>
          </cell>
          <cell r="J5136" t="str">
            <v>Service Employees International Union District 1199 NW</v>
          </cell>
          <cell r="K5136" t="str">
            <v>58N1 - per DOP website</v>
          </cell>
          <cell r="L5136">
            <v>41456</v>
          </cell>
          <cell r="M5136">
            <v>17404</v>
          </cell>
          <cell r="N5136" t="b">
            <v>1</v>
          </cell>
          <cell r="O5136">
            <v>5625</v>
          </cell>
        </row>
        <row r="5137">
          <cell r="E5137" t="str">
            <v>58NMONTHLYKTEAMSTERS LOCAL UNION NUMBER 117</v>
          </cell>
          <cell r="F5137" t="str">
            <v>58N</v>
          </cell>
          <cell r="G5137" t="str">
            <v>Monthly</v>
          </cell>
          <cell r="H5137" t="str">
            <v>K</v>
          </cell>
          <cell r="I5137">
            <v>5698</v>
          </cell>
          <cell r="J5137" t="str">
            <v>Teamsters Local Union Number 117</v>
          </cell>
          <cell r="K5137" t="str">
            <v>58N2 - per DOP website</v>
          </cell>
          <cell r="L5137">
            <v>41456</v>
          </cell>
          <cell r="M5137">
            <v>23200</v>
          </cell>
          <cell r="N5137" t="b">
            <v>1</v>
          </cell>
          <cell r="O5137">
            <v>5698</v>
          </cell>
        </row>
        <row r="5138">
          <cell r="E5138" t="str">
            <v>58NMONTHLYKWASHINGTON FEDERATION OF STATE EMPLOYEES</v>
          </cell>
          <cell r="F5138" t="str">
            <v>58N</v>
          </cell>
          <cell r="G5138" t="str">
            <v>Monthly</v>
          </cell>
          <cell r="H5138" t="str">
            <v>K</v>
          </cell>
          <cell r="I5138">
            <v>5625</v>
          </cell>
          <cell r="J5138" t="str">
            <v>Washington Federation of State Employees</v>
          </cell>
          <cell r="K5138" t="str">
            <v>58N1 - per DOP website</v>
          </cell>
          <cell r="L5138">
            <v>41456</v>
          </cell>
          <cell r="M5138">
            <v>19336</v>
          </cell>
          <cell r="N5138" t="b">
            <v>1</v>
          </cell>
          <cell r="O5138">
            <v>5625</v>
          </cell>
        </row>
        <row r="5139">
          <cell r="E5139" t="str">
            <v>58NMONTHLYLCOALITION</v>
          </cell>
          <cell r="F5139" t="str">
            <v>58N</v>
          </cell>
          <cell r="G5139" t="str">
            <v>Monthly</v>
          </cell>
          <cell r="H5139" t="str">
            <v>L</v>
          </cell>
          <cell r="I5139">
            <v>5763</v>
          </cell>
          <cell r="J5139" t="str">
            <v>Coalition</v>
          </cell>
          <cell r="K5139" t="str">
            <v>58N1 - per DOP website</v>
          </cell>
          <cell r="L5139">
            <v>41456</v>
          </cell>
          <cell r="M5139">
            <v>21269</v>
          </cell>
          <cell r="N5139" t="b">
            <v>1</v>
          </cell>
          <cell r="O5139">
            <v>5763</v>
          </cell>
        </row>
        <row r="5140">
          <cell r="E5140" t="str">
            <v>58NMONTHLYLNON-REPRESENTED STATE EMPLOYEES</v>
          </cell>
          <cell r="F5140" t="str">
            <v>58N</v>
          </cell>
          <cell r="G5140" t="str">
            <v>Monthly</v>
          </cell>
          <cell r="H5140" t="str">
            <v>L</v>
          </cell>
          <cell r="I5140">
            <v>5763</v>
          </cell>
          <cell r="J5140" t="str">
            <v>Non-Represented State Employees</v>
          </cell>
          <cell r="K5140" t="str">
            <v>58N - per DOP website</v>
          </cell>
          <cell r="L5140">
            <v>41456</v>
          </cell>
          <cell r="M5140">
            <v>15473</v>
          </cell>
          <cell r="N5140" t="b">
            <v>1</v>
          </cell>
          <cell r="O5140">
            <v>5763</v>
          </cell>
        </row>
        <row r="5141">
          <cell r="E5141" t="str">
            <v>58NMONTHLYLSERVICE EMPLOYEES INTERNATIONAL UNION DISTRICT 1199 NW</v>
          </cell>
          <cell r="F5141" t="str">
            <v>58N</v>
          </cell>
          <cell r="G5141" t="str">
            <v>Monthly</v>
          </cell>
          <cell r="H5141" t="str">
            <v>L</v>
          </cell>
          <cell r="I5141">
            <v>5763</v>
          </cell>
          <cell r="J5141" t="str">
            <v>Service Employees International Union District 1199 NW</v>
          </cell>
          <cell r="K5141" t="str">
            <v>58N1 - per DOP website</v>
          </cell>
          <cell r="L5141">
            <v>41456</v>
          </cell>
          <cell r="M5141">
            <v>17405</v>
          </cell>
          <cell r="N5141" t="b">
            <v>1</v>
          </cell>
          <cell r="O5141">
            <v>5763</v>
          </cell>
        </row>
        <row r="5142">
          <cell r="E5142" t="str">
            <v>58NMONTHLYLTEAMSTERS LOCAL UNION NUMBER 117</v>
          </cell>
          <cell r="F5142" t="str">
            <v>58N</v>
          </cell>
          <cell r="G5142" t="str">
            <v>Monthly</v>
          </cell>
          <cell r="H5142" t="str">
            <v>L</v>
          </cell>
          <cell r="I5142">
            <v>5836</v>
          </cell>
          <cell r="J5142" t="str">
            <v>Teamsters Local Union Number 117</v>
          </cell>
          <cell r="K5142" t="str">
            <v>58N2 - per DOP website</v>
          </cell>
          <cell r="L5142">
            <v>41456</v>
          </cell>
          <cell r="M5142">
            <v>23201</v>
          </cell>
          <cell r="N5142" t="b">
            <v>1</v>
          </cell>
          <cell r="O5142">
            <v>5836</v>
          </cell>
        </row>
        <row r="5143">
          <cell r="E5143" t="str">
            <v>58NMONTHLYLWASHINGTON FEDERATION OF STATE EMPLOYEES</v>
          </cell>
          <cell r="F5143" t="str">
            <v>58N</v>
          </cell>
          <cell r="G5143" t="str">
            <v>Monthly</v>
          </cell>
          <cell r="H5143" t="str">
            <v>L</v>
          </cell>
          <cell r="I5143">
            <v>5763</v>
          </cell>
          <cell r="J5143" t="str">
            <v>Washington Federation of State Employees</v>
          </cell>
          <cell r="K5143" t="str">
            <v>58N1 - per DOP website</v>
          </cell>
          <cell r="L5143">
            <v>41456</v>
          </cell>
          <cell r="M5143">
            <v>19337</v>
          </cell>
          <cell r="N5143" t="b">
            <v>1</v>
          </cell>
          <cell r="O5143">
            <v>5763</v>
          </cell>
        </row>
        <row r="5144">
          <cell r="E5144" t="str">
            <v>58NMONTHLYMCOALITION</v>
          </cell>
          <cell r="F5144" t="str">
            <v>58N</v>
          </cell>
          <cell r="G5144" t="str">
            <v>Monthly</v>
          </cell>
          <cell r="H5144" t="str">
            <v>M</v>
          </cell>
          <cell r="I5144">
            <v>5911</v>
          </cell>
          <cell r="J5144" t="str">
            <v>Coalition</v>
          </cell>
          <cell r="K5144" t="str">
            <v>58N1 - per DOP website</v>
          </cell>
          <cell r="L5144">
            <v>41456</v>
          </cell>
          <cell r="M5144">
            <v>21270</v>
          </cell>
          <cell r="N5144" t="b">
            <v>1</v>
          </cell>
          <cell r="O5144">
            <v>5911</v>
          </cell>
        </row>
        <row r="5145">
          <cell r="E5145" t="str">
            <v>58NMONTHLYMNON-REPRESENTED STATE EMPLOYEES</v>
          </cell>
          <cell r="F5145" t="str">
            <v>58N</v>
          </cell>
          <cell r="G5145" t="str">
            <v>Monthly</v>
          </cell>
          <cell r="H5145" t="str">
            <v>M</v>
          </cell>
          <cell r="I5145">
            <v>5911</v>
          </cell>
          <cell r="J5145" t="str">
            <v>Non-Represented State Employees</v>
          </cell>
          <cell r="K5145" t="str">
            <v>58N - per DOP website</v>
          </cell>
          <cell r="L5145">
            <v>41456</v>
          </cell>
          <cell r="M5145">
            <v>15474</v>
          </cell>
          <cell r="N5145" t="b">
            <v>1</v>
          </cell>
          <cell r="O5145">
            <v>5911</v>
          </cell>
        </row>
        <row r="5146">
          <cell r="E5146" t="str">
            <v>58NMONTHLYMSERVICE EMPLOYEES INTERNATIONAL UNION DISTRICT 1199 NW</v>
          </cell>
          <cell r="F5146" t="str">
            <v>58N</v>
          </cell>
          <cell r="G5146" t="str">
            <v>Monthly</v>
          </cell>
          <cell r="H5146" t="str">
            <v>M</v>
          </cell>
          <cell r="I5146">
            <v>5911</v>
          </cell>
          <cell r="J5146" t="str">
            <v>Service Employees International Union District 1199 NW</v>
          </cell>
          <cell r="K5146" t="str">
            <v>58N1 - per DOP website</v>
          </cell>
          <cell r="L5146">
            <v>41456</v>
          </cell>
          <cell r="M5146">
            <v>17406</v>
          </cell>
          <cell r="N5146" t="b">
            <v>1</v>
          </cell>
          <cell r="O5146">
            <v>5911</v>
          </cell>
        </row>
        <row r="5147">
          <cell r="E5147" t="str">
            <v>58NMONTHLYMTEAMSTERS LOCAL UNION NUMBER 117</v>
          </cell>
          <cell r="F5147" t="str">
            <v>58N</v>
          </cell>
          <cell r="G5147" t="str">
            <v>Monthly</v>
          </cell>
          <cell r="H5147" t="str">
            <v>M</v>
          </cell>
          <cell r="I5147">
            <v>5986</v>
          </cell>
          <cell r="J5147" t="str">
            <v>Teamsters Local Union Number 117</v>
          </cell>
          <cell r="K5147" t="str">
            <v>58N2 - per DOP website</v>
          </cell>
          <cell r="L5147">
            <v>41456</v>
          </cell>
          <cell r="M5147">
            <v>23202</v>
          </cell>
          <cell r="N5147" t="b">
            <v>1</v>
          </cell>
          <cell r="O5147">
            <v>5986</v>
          </cell>
        </row>
        <row r="5148">
          <cell r="E5148" t="str">
            <v>58NMONTHLYMWASHINGTON FEDERATION OF STATE EMPLOYEES</v>
          </cell>
          <cell r="F5148" t="str">
            <v>58N</v>
          </cell>
          <cell r="G5148" t="str">
            <v>Monthly</v>
          </cell>
          <cell r="H5148" t="str">
            <v>M</v>
          </cell>
          <cell r="I5148">
            <v>5911</v>
          </cell>
          <cell r="J5148" t="str">
            <v>Washington Federation of State Employees</v>
          </cell>
          <cell r="K5148" t="str">
            <v>58N1 - per DOP website</v>
          </cell>
          <cell r="L5148">
            <v>41456</v>
          </cell>
          <cell r="M5148">
            <v>19338</v>
          </cell>
          <cell r="N5148" t="b">
            <v>1</v>
          </cell>
          <cell r="O5148">
            <v>5911</v>
          </cell>
        </row>
        <row r="5149">
          <cell r="E5149" t="str">
            <v>58NMONTHLYNCOALITION</v>
          </cell>
          <cell r="F5149" t="str">
            <v>58N</v>
          </cell>
          <cell r="G5149" t="str">
            <v>Monthly</v>
          </cell>
          <cell r="H5149" t="str">
            <v>N</v>
          </cell>
          <cell r="I5149">
            <v>6057</v>
          </cell>
          <cell r="J5149" t="str">
            <v>Coalition</v>
          </cell>
          <cell r="K5149" t="str">
            <v>58N1 - per DOP website</v>
          </cell>
          <cell r="L5149">
            <v>41456</v>
          </cell>
          <cell r="M5149">
            <v>21271</v>
          </cell>
          <cell r="N5149" t="b">
            <v>1</v>
          </cell>
          <cell r="O5149">
            <v>6057</v>
          </cell>
        </row>
        <row r="5150">
          <cell r="E5150" t="str">
            <v>58NMONTHLYNNON-REPRESENTED STATE EMPLOYEES</v>
          </cell>
          <cell r="F5150" t="str">
            <v>58N</v>
          </cell>
          <cell r="G5150" t="str">
            <v>Monthly</v>
          </cell>
          <cell r="H5150" t="str">
            <v>N</v>
          </cell>
          <cell r="I5150">
            <v>6057</v>
          </cell>
          <cell r="J5150" t="str">
            <v>Non-Represented State Employees</v>
          </cell>
          <cell r="K5150" t="str">
            <v>58N - per DOP website</v>
          </cell>
          <cell r="L5150">
            <v>41456</v>
          </cell>
          <cell r="M5150">
            <v>15475</v>
          </cell>
          <cell r="N5150" t="b">
            <v>1</v>
          </cell>
          <cell r="O5150">
            <v>6057</v>
          </cell>
        </row>
        <row r="5151">
          <cell r="E5151" t="str">
            <v>58NMONTHLYNSERVICE EMPLOYEES INTERNATIONAL UNION DISTRICT 1199 NW</v>
          </cell>
          <cell r="F5151" t="str">
            <v>58N</v>
          </cell>
          <cell r="G5151" t="str">
            <v>Monthly</v>
          </cell>
          <cell r="H5151" t="str">
            <v>N</v>
          </cell>
          <cell r="I5151">
            <v>6057</v>
          </cell>
          <cell r="J5151" t="str">
            <v>Service Employees International Union District 1199 NW</v>
          </cell>
          <cell r="K5151" t="str">
            <v>58N1 - per DOP website</v>
          </cell>
          <cell r="L5151">
            <v>41456</v>
          </cell>
          <cell r="M5151">
            <v>17407</v>
          </cell>
          <cell r="N5151" t="b">
            <v>1</v>
          </cell>
          <cell r="O5151">
            <v>6057</v>
          </cell>
        </row>
        <row r="5152">
          <cell r="E5152" t="str">
            <v>58NMONTHLYNTEAMSTERS LOCAL UNION NUMBER 117</v>
          </cell>
          <cell r="F5152" t="str">
            <v>58N</v>
          </cell>
          <cell r="G5152" t="str">
            <v>Monthly</v>
          </cell>
          <cell r="H5152" t="str">
            <v>N</v>
          </cell>
          <cell r="I5152">
            <v>6133</v>
          </cell>
          <cell r="J5152" t="str">
            <v>Teamsters Local Union Number 117</v>
          </cell>
          <cell r="K5152" t="str">
            <v>58N2 - per DOP website</v>
          </cell>
          <cell r="L5152">
            <v>41456</v>
          </cell>
          <cell r="M5152">
            <v>23203</v>
          </cell>
          <cell r="N5152" t="b">
            <v>1</v>
          </cell>
          <cell r="O5152">
            <v>6133</v>
          </cell>
        </row>
        <row r="5153">
          <cell r="E5153" t="str">
            <v>58NMONTHLYNWASHINGTON FEDERATION OF STATE EMPLOYEES</v>
          </cell>
          <cell r="F5153" t="str">
            <v>58N</v>
          </cell>
          <cell r="G5153" t="str">
            <v>Monthly</v>
          </cell>
          <cell r="H5153" t="str">
            <v>N</v>
          </cell>
          <cell r="I5153">
            <v>6057</v>
          </cell>
          <cell r="J5153" t="str">
            <v>Washington Federation of State Employees</v>
          </cell>
          <cell r="K5153" t="str">
            <v>58N1 - per DOP website</v>
          </cell>
          <cell r="L5153">
            <v>41456</v>
          </cell>
          <cell r="M5153">
            <v>19339</v>
          </cell>
          <cell r="N5153" t="b">
            <v>1</v>
          </cell>
          <cell r="O5153">
            <v>6057</v>
          </cell>
        </row>
        <row r="5154">
          <cell r="E5154" t="str">
            <v>58NMONTHLYOCOALITION</v>
          </cell>
          <cell r="F5154" t="str">
            <v>58N</v>
          </cell>
          <cell r="G5154" t="str">
            <v>Monthly</v>
          </cell>
          <cell r="H5154" t="str">
            <v>O</v>
          </cell>
          <cell r="I5154">
            <v>6208</v>
          </cell>
          <cell r="J5154" t="str">
            <v>Coalition</v>
          </cell>
          <cell r="K5154" t="str">
            <v>58N1 - per DOP website</v>
          </cell>
          <cell r="L5154">
            <v>41456</v>
          </cell>
          <cell r="M5154">
            <v>21272</v>
          </cell>
          <cell r="N5154" t="b">
            <v>1</v>
          </cell>
          <cell r="O5154">
            <v>6208</v>
          </cell>
        </row>
        <row r="5155">
          <cell r="E5155" t="str">
            <v>58NMONTHLYONON-REPRESENTED STATE EMPLOYEES</v>
          </cell>
          <cell r="F5155" t="str">
            <v>58N</v>
          </cell>
          <cell r="G5155" t="str">
            <v>Monthly</v>
          </cell>
          <cell r="H5155" t="str">
            <v>O</v>
          </cell>
          <cell r="I5155">
            <v>6208</v>
          </cell>
          <cell r="J5155" t="str">
            <v>Non-Represented State Employees</v>
          </cell>
          <cell r="K5155" t="str">
            <v>58N - per DOP website</v>
          </cell>
          <cell r="L5155">
            <v>41456</v>
          </cell>
          <cell r="M5155">
            <v>15476</v>
          </cell>
          <cell r="N5155" t="b">
            <v>1</v>
          </cell>
          <cell r="O5155">
            <v>6208</v>
          </cell>
        </row>
        <row r="5156">
          <cell r="E5156" t="str">
            <v>58NMONTHLYOSERVICE EMPLOYEES INTERNATIONAL UNION DISTRICT 1199 NW</v>
          </cell>
          <cell r="F5156" t="str">
            <v>58N</v>
          </cell>
          <cell r="G5156" t="str">
            <v>Monthly</v>
          </cell>
          <cell r="H5156" t="str">
            <v>O</v>
          </cell>
          <cell r="I5156">
            <v>6208</v>
          </cell>
          <cell r="J5156" t="str">
            <v>Service Employees International Union District 1199 NW</v>
          </cell>
          <cell r="K5156" t="str">
            <v>58N1 - per DOP website</v>
          </cell>
          <cell r="L5156">
            <v>41456</v>
          </cell>
          <cell r="M5156">
            <v>17408</v>
          </cell>
          <cell r="N5156" t="b">
            <v>1</v>
          </cell>
          <cell r="O5156">
            <v>6208</v>
          </cell>
        </row>
        <row r="5157">
          <cell r="E5157" t="str">
            <v>58NMONTHLYOTEAMSTERS LOCAL UNION NUMBER 117</v>
          </cell>
          <cell r="F5157" t="str">
            <v>58N</v>
          </cell>
          <cell r="G5157" t="str">
            <v>Monthly</v>
          </cell>
          <cell r="H5157" t="str">
            <v>O</v>
          </cell>
          <cell r="I5157">
            <v>6286</v>
          </cell>
          <cell r="J5157" t="str">
            <v>Teamsters Local Union Number 117</v>
          </cell>
          <cell r="K5157" t="str">
            <v>58N2 - per DOP website</v>
          </cell>
          <cell r="L5157">
            <v>41456</v>
          </cell>
          <cell r="M5157">
            <v>23204</v>
          </cell>
          <cell r="N5157" t="b">
            <v>1</v>
          </cell>
          <cell r="O5157">
            <v>6286</v>
          </cell>
        </row>
        <row r="5158">
          <cell r="E5158" t="str">
            <v>58NMONTHLYOWASHINGTON FEDERATION OF STATE EMPLOYEES</v>
          </cell>
          <cell r="F5158" t="str">
            <v>58N</v>
          </cell>
          <cell r="G5158" t="str">
            <v>Monthly</v>
          </cell>
          <cell r="H5158" t="str">
            <v>O</v>
          </cell>
          <cell r="I5158">
            <v>6208</v>
          </cell>
          <cell r="J5158" t="str">
            <v>Washington Federation of State Employees</v>
          </cell>
          <cell r="K5158" t="str">
            <v>58N1 - per DOP website</v>
          </cell>
          <cell r="L5158">
            <v>41456</v>
          </cell>
          <cell r="M5158">
            <v>19340</v>
          </cell>
          <cell r="N5158" t="b">
            <v>1</v>
          </cell>
          <cell r="O5158">
            <v>6208</v>
          </cell>
        </row>
        <row r="5159">
          <cell r="E5159" t="str">
            <v>58NMONTHLYPCOALITION</v>
          </cell>
          <cell r="F5159" t="str">
            <v>58N</v>
          </cell>
          <cell r="G5159" t="str">
            <v>Monthly</v>
          </cell>
          <cell r="H5159" t="str">
            <v>P</v>
          </cell>
          <cell r="I5159">
            <v>6366</v>
          </cell>
          <cell r="J5159" t="str">
            <v>Coalition</v>
          </cell>
          <cell r="K5159" t="str">
            <v>58N1 - per DOP website</v>
          </cell>
          <cell r="L5159">
            <v>41456</v>
          </cell>
          <cell r="M5159">
            <v>21273</v>
          </cell>
          <cell r="N5159" t="b">
            <v>1</v>
          </cell>
          <cell r="O5159">
            <v>6366</v>
          </cell>
        </row>
        <row r="5160">
          <cell r="E5160" t="str">
            <v>58NMONTHLYPNON-REPRESENTED STATE EMPLOYEES</v>
          </cell>
          <cell r="F5160" t="str">
            <v>58N</v>
          </cell>
          <cell r="G5160" t="str">
            <v>Monthly</v>
          </cell>
          <cell r="H5160" t="str">
            <v>P</v>
          </cell>
          <cell r="I5160">
            <v>6366</v>
          </cell>
          <cell r="J5160" t="str">
            <v>Non-Represented State Employees</v>
          </cell>
          <cell r="K5160" t="str">
            <v>58N - per DOP website</v>
          </cell>
          <cell r="L5160">
            <v>41456</v>
          </cell>
          <cell r="M5160">
            <v>15477</v>
          </cell>
          <cell r="N5160" t="b">
            <v>1</v>
          </cell>
          <cell r="O5160">
            <v>6366</v>
          </cell>
        </row>
        <row r="5161">
          <cell r="E5161" t="str">
            <v>58NMONTHLYPSERVICE EMPLOYEES INTERNATIONAL UNION DISTRICT 1199 NW</v>
          </cell>
          <cell r="F5161" t="str">
            <v>58N</v>
          </cell>
          <cell r="G5161" t="str">
            <v>Monthly</v>
          </cell>
          <cell r="H5161" t="str">
            <v>P</v>
          </cell>
          <cell r="I5161">
            <v>6366</v>
          </cell>
          <cell r="J5161" t="str">
            <v>Service Employees International Union District 1199 NW</v>
          </cell>
          <cell r="K5161" t="str">
            <v>58N1 - per DOP website</v>
          </cell>
          <cell r="L5161">
            <v>41456</v>
          </cell>
          <cell r="M5161">
            <v>17409</v>
          </cell>
          <cell r="N5161" t="b">
            <v>1</v>
          </cell>
          <cell r="O5161">
            <v>6366</v>
          </cell>
        </row>
        <row r="5162">
          <cell r="E5162" t="str">
            <v>58NMONTHLYPTEAMSTERS LOCAL UNION NUMBER 117</v>
          </cell>
          <cell r="F5162" t="str">
            <v>58N</v>
          </cell>
          <cell r="G5162" t="str">
            <v>Monthly</v>
          </cell>
          <cell r="H5162" t="str">
            <v>P</v>
          </cell>
          <cell r="I5162">
            <v>6447</v>
          </cell>
          <cell r="J5162" t="str">
            <v>Teamsters Local Union Number 117</v>
          </cell>
          <cell r="K5162" t="str">
            <v>58N2 - per DOP website</v>
          </cell>
          <cell r="L5162">
            <v>41456</v>
          </cell>
          <cell r="M5162">
            <v>23205</v>
          </cell>
          <cell r="N5162" t="b">
            <v>1</v>
          </cell>
          <cell r="O5162">
            <v>6447</v>
          </cell>
        </row>
        <row r="5163">
          <cell r="E5163" t="str">
            <v>58NMONTHLYPWASHINGTON FEDERATION OF STATE EMPLOYEES</v>
          </cell>
          <cell r="F5163" t="str">
            <v>58N</v>
          </cell>
          <cell r="G5163" t="str">
            <v>Monthly</v>
          </cell>
          <cell r="H5163" t="str">
            <v>P</v>
          </cell>
          <cell r="I5163">
            <v>6366</v>
          </cell>
          <cell r="J5163" t="str">
            <v>Washington Federation of State Employees</v>
          </cell>
          <cell r="K5163" t="str">
            <v>58N1 - per DOP website</v>
          </cell>
          <cell r="L5163">
            <v>41456</v>
          </cell>
          <cell r="M5163">
            <v>19341</v>
          </cell>
          <cell r="N5163" t="b">
            <v>1</v>
          </cell>
          <cell r="O5163">
            <v>6366</v>
          </cell>
        </row>
        <row r="5164">
          <cell r="E5164" t="str">
            <v>58NMONTHLYQCOALITION</v>
          </cell>
          <cell r="F5164" t="str">
            <v>58N</v>
          </cell>
          <cell r="G5164" t="str">
            <v>Monthly</v>
          </cell>
          <cell r="H5164" t="str">
            <v>Q</v>
          </cell>
          <cell r="I5164">
            <v>6521</v>
          </cell>
          <cell r="J5164" t="str">
            <v>Coalition</v>
          </cell>
          <cell r="K5164" t="str">
            <v>58N1 - per DOP website</v>
          </cell>
          <cell r="L5164">
            <v>41456</v>
          </cell>
          <cell r="M5164">
            <v>21274</v>
          </cell>
          <cell r="N5164" t="b">
            <v>1</v>
          </cell>
          <cell r="O5164">
            <v>6521</v>
          </cell>
        </row>
        <row r="5165">
          <cell r="E5165" t="str">
            <v>58NMONTHLYQNON-REPRESENTED STATE EMPLOYEES</v>
          </cell>
          <cell r="F5165" t="str">
            <v>58N</v>
          </cell>
          <cell r="G5165" t="str">
            <v>Monthly</v>
          </cell>
          <cell r="H5165" t="str">
            <v>Q</v>
          </cell>
          <cell r="I5165">
            <v>6521</v>
          </cell>
          <cell r="J5165" t="str">
            <v>Non-Represented State Employees</v>
          </cell>
          <cell r="K5165" t="str">
            <v>58N - per DOP website</v>
          </cell>
          <cell r="L5165">
            <v>41456</v>
          </cell>
          <cell r="M5165">
            <v>15478</v>
          </cell>
          <cell r="N5165" t="b">
            <v>1</v>
          </cell>
          <cell r="O5165">
            <v>6521</v>
          </cell>
        </row>
        <row r="5166">
          <cell r="E5166" t="str">
            <v>58NMONTHLYQSERVICE EMPLOYEES INTERNATIONAL UNION DISTRICT 1199 NW</v>
          </cell>
          <cell r="F5166" t="str">
            <v>58N</v>
          </cell>
          <cell r="G5166" t="str">
            <v>Monthly</v>
          </cell>
          <cell r="H5166" t="str">
            <v>Q</v>
          </cell>
          <cell r="I5166">
            <v>6521</v>
          </cell>
          <cell r="J5166" t="str">
            <v>Service Employees International Union District 1199 NW</v>
          </cell>
          <cell r="K5166" t="str">
            <v>58N1 - per DOP website</v>
          </cell>
          <cell r="L5166">
            <v>41456</v>
          </cell>
          <cell r="M5166">
            <v>17410</v>
          </cell>
          <cell r="N5166" t="b">
            <v>1</v>
          </cell>
          <cell r="O5166">
            <v>6521</v>
          </cell>
        </row>
        <row r="5167">
          <cell r="E5167" t="str">
            <v>58NMONTHLYQTEAMSTERS LOCAL UNION NUMBER 117</v>
          </cell>
          <cell r="F5167" t="str">
            <v>58N</v>
          </cell>
          <cell r="G5167" t="str">
            <v>Monthly</v>
          </cell>
          <cell r="H5167" t="str">
            <v>Q</v>
          </cell>
          <cell r="I5167">
            <v>6605</v>
          </cell>
          <cell r="J5167" t="str">
            <v>Teamsters Local Union Number 117</v>
          </cell>
          <cell r="K5167" t="str">
            <v>58N2 - per DOP website</v>
          </cell>
          <cell r="L5167">
            <v>41456</v>
          </cell>
          <cell r="M5167">
            <v>23206</v>
          </cell>
          <cell r="N5167" t="b">
            <v>1</v>
          </cell>
          <cell r="O5167">
            <v>6605</v>
          </cell>
        </row>
        <row r="5168">
          <cell r="E5168" t="str">
            <v>58NMONTHLYQWASHINGTON FEDERATION OF STATE EMPLOYEES</v>
          </cell>
          <cell r="F5168" t="str">
            <v>58N</v>
          </cell>
          <cell r="G5168" t="str">
            <v>Monthly</v>
          </cell>
          <cell r="H5168" t="str">
            <v>Q</v>
          </cell>
          <cell r="I5168">
            <v>6521</v>
          </cell>
          <cell r="J5168" t="str">
            <v>Washington Federation of State Employees</v>
          </cell>
          <cell r="K5168" t="str">
            <v>58N1 - per DOP website</v>
          </cell>
          <cell r="L5168">
            <v>41456</v>
          </cell>
          <cell r="M5168">
            <v>19342</v>
          </cell>
          <cell r="N5168" t="b">
            <v>1</v>
          </cell>
          <cell r="O5168">
            <v>6521</v>
          </cell>
        </row>
        <row r="5169">
          <cell r="E5169" t="str">
            <v>58NMONTHLYRCOALITION</v>
          </cell>
          <cell r="F5169" t="str">
            <v>58N</v>
          </cell>
          <cell r="G5169" t="str">
            <v>Monthly</v>
          </cell>
          <cell r="H5169" t="str">
            <v>R</v>
          </cell>
          <cell r="I5169">
            <v>6684</v>
          </cell>
          <cell r="J5169" t="str">
            <v>Coalition</v>
          </cell>
          <cell r="K5169" t="str">
            <v>58N1 - per DOP website</v>
          </cell>
          <cell r="L5169">
            <v>41456</v>
          </cell>
          <cell r="M5169">
            <v>21275</v>
          </cell>
          <cell r="N5169" t="b">
            <v>1</v>
          </cell>
          <cell r="O5169">
            <v>6684</v>
          </cell>
        </row>
        <row r="5170">
          <cell r="E5170" t="str">
            <v>58NMONTHLYRNON-REPRESENTED STATE EMPLOYEES</v>
          </cell>
          <cell r="F5170" t="str">
            <v>58N</v>
          </cell>
          <cell r="G5170" t="str">
            <v>Monthly</v>
          </cell>
          <cell r="H5170" t="str">
            <v>R</v>
          </cell>
          <cell r="I5170">
            <v>6684</v>
          </cell>
          <cell r="J5170" t="str">
            <v>Non-Represented State Employees</v>
          </cell>
          <cell r="K5170" t="str">
            <v>58N - per DOP website</v>
          </cell>
          <cell r="L5170">
            <v>41456</v>
          </cell>
          <cell r="M5170">
            <v>15479</v>
          </cell>
          <cell r="N5170" t="b">
            <v>1</v>
          </cell>
          <cell r="O5170">
            <v>6684</v>
          </cell>
        </row>
        <row r="5171">
          <cell r="E5171" t="str">
            <v>58NMONTHLYRSERVICE EMPLOYEES INTERNATIONAL UNION DISTRICT 1199 NW</v>
          </cell>
          <cell r="F5171" t="str">
            <v>58N</v>
          </cell>
          <cell r="G5171" t="str">
            <v>Monthly</v>
          </cell>
          <cell r="H5171" t="str">
            <v>R</v>
          </cell>
          <cell r="I5171">
            <v>6684</v>
          </cell>
          <cell r="J5171" t="str">
            <v>Service Employees International Union District 1199 NW</v>
          </cell>
          <cell r="K5171" t="str">
            <v>58N1 - per DOP website</v>
          </cell>
          <cell r="L5171">
            <v>41456</v>
          </cell>
          <cell r="M5171">
            <v>17411</v>
          </cell>
          <cell r="N5171" t="b">
            <v>1</v>
          </cell>
          <cell r="O5171">
            <v>6684</v>
          </cell>
        </row>
        <row r="5172">
          <cell r="E5172" t="str">
            <v>58NMONTHLYRTEAMSTERS LOCAL UNION NUMBER 117</v>
          </cell>
          <cell r="F5172" t="str">
            <v>58N</v>
          </cell>
          <cell r="G5172" t="str">
            <v>Monthly</v>
          </cell>
          <cell r="H5172" t="str">
            <v>R</v>
          </cell>
          <cell r="I5172">
            <v>6770</v>
          </cell>
          <cell r="J5172" t="str">
            <v>Teamsters Local Union Number 117</v>
          </cell>
          <cell r="K5172" t="str">
            <v>58N2 - per DOP website</v>
          </cell>
          <cell r="L5172">
            <v>41456</v>
          </cell>
          <cell r="M5172">
            <v>23207</v>
          </cell>
          <cell r="N5172" t="b">
            <v>1</v>
          </cell>
          <cell r="O5172">
            <v>6770</v>
          </cell>
        </row>
        <row r="5173">
          <cell r="E5173" t="str">
            <v>58NMONTHLYRWASHINGTON FEDERATION OF STATE EMPLOYEES</v>
          </cell>
          <cell r="F5173" t="str">
            <v>58N</v>
          </cell>
          <cell r="G5173" t="str">
            <v>Monthly</v>
          </cell>
          <cell r="H5173" t="str">
            <v>R</v>
          </cell>
          <cell r="I5173">
            <v>6684</v>
          </cell>
          <cell r="J5173" t="str">
            <v>Washington Federation of State Employees</v>
          </cell>
          <cell r="K5173" t="str">
            <v>58N1 - per DOP website</v>
          </cell>
          <cell r="L5173">
            <v>41456</v>
          </cell>
          <cell r="M5173">
            <v>19343</v>
          </cell>
          <cell r="N5173" t="b">
            <v>1</v>
          </cell>
          <cell r="O5173">
            <v>6684</v>
          </cell>
        </row>
        <row r="5174">
          <cell r="E5174" t="str">
            <v>58NMONTHLYSCOALITION</v>
          </cell>
          <cell r="F5174" t="str">
            <v>58N</v>
          </cell>
          <cell r="G5174" t="str">
            <v>Monthly</v>
          </cell>
          <cell r="H5174" t="str">
            <v>S</v>
          </cell>
          <cell r="I5174">
            <v>6850</v>
          </cell>
          <cell r="J5174" t="str">
            <v>Coalition</v>
          </cell>
          <cell r="K5174" t="str">
            <v>58N1 - per DOP website</v>
          </cell>
          <cell r="L5174">
            <v>41456</v>
          </cell>
          <cell r="M5174">
            <v>21276</v>
          </cell>
          <cell r="N5174" t="b">
            <v>1</v>
          </cell>
          <cell r="O5174">
            <v>6850</v>
          </cell>
        </row>
        <row r="5175">
          <cell r="E5175" t="str">
            <v>58NMONTHLYSNON-REPRESENTED STATE EMPLOYEES</v>
          </cell>
          <cell r="F5175" t="str">
            <v>58N</v>
          </cell>
          <cell r="G5175" t="str">
            <v>Monthly</v>
          </cell>
          <cell r="H5175" t="str">
            <v>S</v>
          </cell>
          <cell r="I5175">
            <v>6850</v>
          </cell>
          <cell r="J5175" t="str">
            <v>Non-Represented State Employees</v>
          </cell>
          <cell r="K5175" t="str">
            <v>58N - per DOP website</v>
          </cell>
          <cell r="L5175">
            <v>41456</v>
          </cell>
          <cell r="M5175">
            <v>15480</v>
          </cell>
          <cell r="N5175" t="b">
            <v>1</v>
          </cell>
          <cell r="O5175">
            <v>6850</v>
          </cell>
        </row>
        <row r="5176">
          <cell r="E5176" t="str">
            <v>58NMONTHLYSSERVICE EMPLOYEES INTERNATIONAL UNION DISTRICT 1199 NW</v>
          </cell>
          <cell r="F5176" t="str">
            <v>58N</v>
          </cell>
          <cell r="G5176" t="str">
            <v>Monthly</v>
          </cell>
          <cell r="H5176" t="str">
            <v>S</v>
          </cell>
          <cell r="I5176">
            <v>6850</v>
          </cell>
          <cell r="J5176" t="str">
            <v>Service Employees International Union District 1199 NW</v>
          </cell>
          <cell r="K5176" t="str">
            <v>58N1 - per DOP website</v>
          </cell>
          <cell r="L5176">
            <v>41456</v>
          </cell>
          <cell r="M5176">
            <v>17412</v>
          </cell>
          <cell r="N5176" t="b">
            <v>1</v>
          </cell>
          <cell r="O5176">
            <v>6850</v>
          </cell>
        </row>
        <row r="5177">
          <cell r="E5177" t="str">
            <v>58NMONTHLYSTEAMSTERS LOCAL UNION NUMBER 117</v>
          </cell>
          <cell r="F5177" t="str">
            <v>58N</v>
          </cell>
          <cell r="G5177" t="str">
            <v>Monthly</v>
          </cell>
          <cell r="H5177" t="str">
            <v>S</v>
          </cell>
          <cell r="I5177">
            <v>6939</v>
          </cell>
          <cell r="J5177" t="str">
            <v>Teamsters Local Union Number 117</v>
          </cell>
          <cell r="K5177" t="str">
            <v>58N2 - per DOP website</v>
          </cell>
          <cell r="L5177">
            <v>41456</v>
          </cell>
          <cell r="M5177">
            <v>23208</v>
          </cell>
          <cell r="N5177" t="b">
            <v>1</v>
          </cell>
          <cell r="O5177">
            <v>6939</v>
          </cell>
        </row>
        <row r="5178">
          <cell r="E5178" t="str">
            <v>58NMONTHLYSWASHINGTON FEDERATION OF STATE EMPLOYEES</v>
          </cell>
          <cell r="F5178" t="str">
            <v>58N</v>
          </cell>
          <cell r="G5178" t="str">
            <v>Monthly</v>
          </cell>
          <cell r="H5178" t="str">
            <v>S</v>
          </cell>
          <cell r="I5178">
            <v>6850</v>
          </cell>
          <cell r="J5178" t="str">
            <v>Washington Federation of State Employees</v>
          </cell>
          <cell r="K5178" t="str">
            <v>58N1 - per DOP website</v>
          </cell>
          <cell r="L5178">
            <v>41456</v>
          </cell>
          <cell r="M5178">
            <v>19344</v>
          </cell>
          <cell r="N5178" t="b">
            <v>1</v>
          </cell>
          <cell r="O5178">
            <v>6850</v>
          </cell>
        </row>
        <row r="5179">
          <cell r="E5179" t="str">
            <v>58NMONTHLYTCOALITION</v>
          </cell>
          <cell r="F5179" t="str">
            <v>58N</v>
          </cell>
          <cell r="G5179" t="str">
            <v>Monthly</v>
          </cell>
          <cell r="H5179" t="str">
            <v>T</v>
          </cell>
          <cell r="I5179">
            <v>7022</v>
          </cell>
          <cell r="J5179" t="str">
            <v>Coalition</v>
          </cell>
          <cell r="K5179" t="str">
            <v>58N1 - per DOP website</v>
          </cell>
          <cell r="L5179">
            <v>41456</v>
          </cell>
          <cell r="M5179">
            <v>21277</v>
          </cell>
          <cell r="N5179" t="b">
            <v>1</v>
          </cell>
          <cell r="O5179">
            <v>7022</v>
          </cell>
        </row>
        <row r="5180">
          <cell r="E5180" t="str">
            <v>58NMONTHLYTNON-REPRESENTED STATE EMPLOYEES</v>
          </cell>
          <cell r="F5180" t="str">
            <v>58N</v>
          </cell>
          <cell r="G5180" t="str">
            <v>Monthly</v>
          </cell>
          <cell r="H5180" t="str">
            <v>T</v>
          </cell>
          <cell r="I5180">
            <v>7022</v>
          </cell>
          <cell r="J5180" t="str">
            <v>Non-Represented State Employees</v>
          </cell>
          <cell r="K5180" t="str">
            <v>58N - per DOP website</v>
          </cell>
          <cell r="L5180">
            <v>41456</v>
          </cell>
          <cell r="M5180">
            <v>15481</v>
          </cell>
          <cell r="N5180" t="b">
            <v>1</v>
          </cell>
          <cell r="O5180">
            <v>7022</v>
          </cell>
        </row>
        <row r="5181">
          <cell r="E5181" t="str">
            <v>58NMONTHLYTSERVICE EMPLOYEES INTERNATIONAL UNION DISTRICT 1199 NW</v>
          </cell>
          <cell r="F5181" t="str">
            <v>58N</v>
          </cell>
          <cell r="G5181" t="str">
            <v>Monthly</v>
          </cell>
          <cell r="H5181" t="str">
            <v>T</v>
          </cell>
          <cell r="I5181">
            <v>7022</v>
          </cell>
          <cell r="J5181" t="str">
            <v>Service Employees International Union District 1199 NW</v>
          </cell>
          <cell r="K5181" t="str">
            <v>58N1 - per DOP website</v>
          </cell>
          <cell r="L5181">
            <v>41456</v>
          </cell>
          <cell r="M5181">
            <v>17413</v>
          </cell>
          <cell r="N5181" t="b">
            <v>1</v>
          </cell>
          <cell r="O5181">
            <v>7022</v>
          </cell>
        </row>
        <row r="5182">
          <cell r="E5182" t="str">
            <v>58NMONTHLYTTEAMSTERS LOCAL UNION NUMBER 117</v>
          </cell>
          <cell r="F5182" t="str">
            <v>58N</v>
          </cell>
          <cell r="G5182" t="str">
            <v>Monthly</v>
          </cell>
          <cell r="H5182" t="str">
            <v>T</v>
          </cell>
          <cell r="I5182">
            <v>7111</v>
          </cell>
          <cell r="J5182" t="str">
            <v>Teamsters Local Union Number 117</v>
          </cell>
          <cell r="K5182" t="str">
            <v>58N2 - per DOP website</v>
          </cell>
          <cell r="L5182">
            <v>41456</v>
          </cell>
          <cell r="M5182">
            <v>23209</v>
          </cell>
          <cell r="N5182" t="b">
            <v>1</v>
          </cell>
          <cell r="O5182">
            <v>7111</v>
          </cell>
        </row>
        <row r="5183">
          <cell r="E5183" t="str">
            <v>58NMONTHLYTWASHINGTON FEDERATION OF STATE EMPLOYEES</v>
          </cell>
          <cell r="F5183" t="str">
            <v>58N</v>
          </cell>
          <cell r="G5183" t="str">
            <v>Monthly</v>
          </cell>
          <cell r="H5183" t="str">
            <v>T</v>
          </cell>
          <cell r="I5183">
            <v>7022</v>
          </cell>
          <cell r="J5183" t="str">
            <v>Washington Federation of State Employees</v>
          </cell>
          <cell r="K5183" t="str">
            <v>58N1 - per DOP website</v>
          </cell>
          <cell r="L5183">
            <v>41456</v>
          </cell>
          <cell r="M5183">
            <v>19345</v>
          </cell>
          <cell r="N5183" t="b">
            <v>1</v>
          </cell>
          <cell r="O5183">
            <v>7022</v>
          </cell>
        </row>
        <row r="5184">
          <cell r="E5184" t="str">
            <v>58NMONTHLYUCOALITION</v>
          </cell>
          <cell r="F5184" t="str">
            <v>58N</v>
          </cell>
          <cell r="G5184" t="str">
            <v>Monthly</v>
          </cell>
          <cell r="H5184" t="str">
            <v>U</v>
          </cell>
          <cell r="I5184">
            <v>7200</v>
          </cell>
          <cell r="J5184" t="str">
            <v>Coalition</v>
          </cell>
          <cell r="K5184" t="str">
            <v>58N1 - per DOP website</v>
          </cell>
          <cell r="L5184">
            <v>41456</v>
          </cell>
          <cell r="M5184">
            <v>21278</v>
          </cell>
          <cell r="N5184" t="b">
            <v>1</v>
          </cell>
          <cell r="O5184">
            <v>7200</v>
          </cell>
        </row>
        <row r="5185">
          <cell r="E5185" t="str">
            <v>58NMONTHLYUNON-REPRESENTED STATE EMPLOYEES</v>
          </cell>
          <cell r="F5185" t="str">
            <v>58N</v>
          </cell>
          <cell r="G5185" t="str">
            <v>Monthly</v>
          </cell>
          <cell r="H5185" t="str">
            <v>U</v>
          </cell>
          <cell r="I5185">
            <v>7200</v>
          </cell>
          <cell r="J5185" t="str">
            <v>Non-Represented State Employees</v>
          </cell>
          <cell r="K5185" t="str">
            <v>58N - per DOP website</v>
          </cell>
          <cell r="L5185">
            <v>41456</v>
          </cell>
          <cell r="M5185">
            <v>15482</v>
          </cell>
          <cell r="N5185" t="b">
            <v>1</v>
          </cell>
          <cell r="O5185">
            <v>7200</v>
          </cell>
        </row>
        <row r="5186">
          <cell r="E5186" t="str">
            <v>58NMONTHLYUSERVICE EMPLOYEES INTERNATIONAL UNION DISTRICT 1199 NW</v>
          </cell>
          <cell r="F5186" t="str">
            <v>58N</v>
          </cell>
          <cell r="G5186" t="str">
            <v>Monthly</v>
          </cell>
          <cell r="H5186" t="str">
            <v>U</v>
          </cell>
          <cell r="I5186">
            <v>7200</v>
          </cell>
          <cell r="J5186" t="str">
            <v>Service Employees International Union District 1199 NW</v>
          </cell>
          <cell r="K5186" t="str">
            <v>58N1 - per DOP website</v>
          </cell>
          <cell r="L5186">
            <v>41456</v>
          </cell>
          <cell r="M5186">
            <v>17414</v>
          </cell>
          <cell r="N5186" t="b">
            <v>1</v>
          </cell>
          <cell r="O5186">
            <v>7200</v>
          </cell>
        </row>
        <row r="5187">
          <cell r="E5187" t="str">
            <v>58NMONTHLYUTEAMSTERS LOCAL UNION NUMBER 117</v>
          </cell>
          <cell r="F5187" t="str">
            <v>58N</v>
          </cell>
          <cell r="G5187" t="str">
            <v>Monthly</v>
          </cell>
          <cell r="H5187" t="str">
            <v>U</v>
          </cell>
          <cell r="I5187">
            <v>7292</v>
          </cell>
          <cell r="J5187" t="str">
            <v>Teamsters Local Union Number 117</v>
          </cell>
          <cell r="K5187" t="str">
            <v>58N2 - per DOP website</v>
          </cell>
          <cell r="L5187">
            <v>41456</v>
          </cell>
          <cell r="M5187">
            <v>23210</v>
          </cell>
          <cell r="N5187" t="b">
            <v>1</v>
          </cell>
          <cell r="O5187">
            <v>7292</v>
          </cell>
        </row>
        <row r="5188">
          <cell r="E5188" t="str">
            <v>58NMONTHLYUWASHINGTON FEDERATION OF STATE EMPLOYEES</v>
          </cell>
          <cell r="F5188" t="str">
            <v>58N</v>
          </cell>
          <cell r="G5188" t="str">
            <v>Monthly</v>
          </cell>
          <cell r="H5188" t="str">
            <v>U</v>
          </cell>
          <cell r="I5188">
            <v>7200</v>
          </cell>
          <cell r="J5188" t="str">
            <v>Washington Federation of State Employees</v>
          </cell>
          <cell r="K5188" t="str">
            <v>58N1 - per DOP website</v>
          </cell>
          <cell r="L5188">
            <v>41456</v>
          </cell>
          <cell r="M5188">
            <v>19346</v>
          </cell>
          <cell r="N5188" t="b">
            <v>1</v>
          </cell>
          <cell r="O5188">
            <v>7200</v>
          </cell>
        </row>
        <row r="5189">
          <cell r="E5189" t="str">
            <v>58TMONTHLY10WASHINGTON FEDERATION OF STATE EMPLOYEES</v>
          </cell>
          <cell r="F5189" t="str">
            <v>58T</v>
          </cell>
          <cell r="G5189" t="str">
            <v>Monthly</v>
          </cell>
          <cell r="H5189">
            <v>10</v>
          </cell>
          <cell r="I5189">
            <v>5266</v>
          </cell>
          <cell r="J5189" t="str">
            <v>Washington Federation of State Employees</v>
          </cell>
          <cell r="K5189" t="str">
            <v>per DOP website</v>
          </cell>
          <cell r="L5189">
            <v>41456</v>
          </cell>
          <cell r="M5189">
            <v>10118</v>
          </cell>
          <cell r="N5189" t="b">
            <v>1</v>
          </cell>
          <cell r="O5189">
            <v>5266</v>
          </cell>
        </row>
        <row r="5190">
          <cell r="E5190" t="str">
            <v>58TMONTHLY11WASHINGTON FEDERATION OF STATE EMPLOYEES</v>
          </cell>
          <cell r="F5190" t="str">
            <v>58T</v>
          </cell>
          <cell r="G5190" t="str">
            <v>Monthly</v>
          </cell>
          <cell r="H5190">
            <v>11</v>
          </cell>
          <cell r="I5190">
            <v>5535</v>
          </cell>
          <cell r="J5190" t="str">
            <v>Washington Federation of State Employees</v>
          </cell>
          <cell r="K5190" t="str">
            <v>per DOP website</v>
          </cell>
          <cell r="L5190">
            <v>41456</v>
          </cell>
          <cell r="M5190">
            <v>10119</v>
          </cell>
          <cell r="N5190" t="b">
            <v>1</v>
          </cell>
          <cell r="O5190">
            <v>5535</v>
          </cell>
        </row>
        <row r="5191">
          <cell r="E5191" t="str">
            <v>58TMONTHLY12WASHINGTON FEDERATION OF STATE EMPLOYEES</v>
          </cell>
          <cell r="F5191" t="str">
            <v>58T</v>
          </cell>
          <cell r="G5191" t="str">
            <v>Monthly</v>
          </cell>
          <cell r="H5191">
            <v>12</v>
          </cell>
          <cell r="I5191">
            <v>5813</v>
          </cell>
          <cell r="J5191" t="str">
            <v>Washington Federation of State Employees</v>
          </cell>
          <cell r="K5191" t="str">
            <v>per DOP website</v>
          </cell>
          <cell r="L5191">
            <v>41456</v>
          </cell>
          <cell r="M5191">
            <v>10120</v>
          </cell>
          <cell r="N5191" t="b">
            <v>1</v>
          </cell>
          <cell r="O5191">
            <v>5813</v>
          </cell>
        </row>
        <row r="5192">
          <cell r="E5192" t="str">
            <v>58TMONTHLY1WASHINGTON FEDERATION OF STATE EMPLOYEES</v>
          </cell>
          <cell r="F5192" t="str">
            <v>58T</v>
          </cell>
          <cell r="G5192" t="str">
            <v>Monthly</v>
          </cell>
          <cell r="H5192">
            <v>1</v>
          </cell>
          <cell r="I5192">
            <v>3377</v>
          </cell>
          <cell r="J5192" t="str">
            <v>Washington Federation of State Employees</v>
          </cell>
          <cell r="K5192" t="str">
            <v>per DOP website</v>
          </cell>
          <cell r="L5192">
            <v>41456</v>
          </cell>
          <cell r="M5192">
            <v>10109</v>
          </cell>
          <cell r="N5192" t="b">
            <v>1</v>
          </cell>
          <cell r="O5192">
            <v>3377</v>
          </cell>
        </row>
        <row r="5193">
          <cell r="E5193" t="str">
            <v>58TMONTHLY2WASHINGTON FEDERATION OF STATE EMPLOYEES</v>
          </cell>
          <cell r="F5193" t="str">
            <v>58T</v>
          </cell>
          <cell r="G5193" t="str">
            <v>Monthly</v>
          </cell>
          <cell r="H5193">
            <v>2</v>
          </cell>
          <cell r="I5193">
            <v>3549</v>
          </cell>
          <cell r="J5193" t="str">
            <v>Washington Federation of State Employees</v>
          </cell>
          <cell r="K5193" t="str">
            <v>per DOP website</v>
          </cell>
          <cell r="L5193">
            <v>41456</v>
          </cell>
          <cell r="M5193">
            <v>10110</v>
          </cell>
          <cell r="N5193" t="b">
            <v>1</v>
          </cell>
          <cell r="O5193">
            <v>3549</v>
          </cell>
        </row>
        <row r="5194">
          <cell r="E5194" t="str">
            <v>58TMONTHLY3WASHINGTON FEDERATION OF STATE EMPLOYEES</v>
          </cell>
          <cell r="F5194" t="str">
            <v>58T</v>
          </cell>
          <cell r="G5194" t="str">
            <v>Monthly</v>
          </cell>
          <cell r="H5194">
            <v>3</v>
          </cell>
          <cell r="I5194">
            <v>3726</v>
          </cell>
          <cell r="J5194" t="str">
            <v>Washington Federation of State Employees</v>
          </cell>
          <cell r="K5194" t="str">
            <v>per DOP website</v>
          </cell>
          <cell r="L5194">
            <v>41456</v>
          </cell>
          <cell r="M5194">
            <v>10111</v>
          </cell>
          <cell r="N5194" t="b">
            <v>1</v>
          </cell>
          <cell r="O5194">
            <v>3726</v>
          </cell>
        </row>
        <row r="5195">
          <cell r="E5195" t="str">
            <v>58TMONTHLY4WASHINGTON FEDERATION OF STATE EMPLOYEES</v>
          </cell>
          <cell r="F5195" t="str">
            <v>58T</v>
          </cell>
          <cell r="G5195" t="str">
            <v>Monthly</v>
          </cell>
          <cell r="H5195">
            <v>4</v>
          </cell>
          <cell r="I5195">
            <v>3918</v>
          </cell>
          <cell r="J5195" t="str">
            <v>Washington Federation of State Employees</v>
          </cell>
          <cell r="K5195" t="str">
            <v>per DOP website</v>
          </cell>
          <cell r="L5195">
            <v>41456</v>
          </cell>
          <cell r="M5195">
            <v>10112</v>
          </cell>
          <cell r="N5195" t="b">
            <v>1</v>
          </cell>
          <cell r="O5195">
            <v>3918</v>
          </cell>
        </row>
        <row r="5196">
          <cell r="E5196" t="str">
            <v>58TMONTHLY5WASHINGTON FEDERATION OF STATE EMPLOYEES</v>
          </cell>
          <cell r="F5196" t="str">
            <v>58T</v>
          </cell>
          <cell r="G5196" t="str">
            <v>Monthly</v>
          </cell>
          <cell r="H5196">
            <v>5</v>
          </cell>
          <cell r="I5196">
            <v>4114</v>
          </cell>
          <cell r="J5196" t="str">
            <v>Washington Federation of State Employees</v>
          </cell>
          <cell r="K5196" t="str">
            <v>per DOP website</v>
          </cell>
          <cell r="L5196">
            <v>41456</v>
          </cell>
          <cell r="M5196">
            <v>10113</v>
          </cell>
          <cell r="N5196" t="b">
            <v>1</v>
          </cell>
          <cell r="O5196">
            <v>4114</v>
          </cell>
        </row>
        <row r="5197">
          <cell r="E5197" t="str">
            <v>58TMONTHLY6WASHINGTON FEDERATION OF STATE EMPLOYEES</v>
          </cell>
          <cell r="F5197" t="str">
            <v>58T</v>
          </cell>
          <cell r="G5197" t="str">
            <v>Monthly</v>
          </cell>
          <cell r="H5197">
            <v>6</v>
          </cell>
          <cell r="I5197">
            <v>4322</v>
          </cell>
          <cell r="J5197" t="str">
            <v>Washington Federation of State Employees</v>
          </cell>
          <cell r="K5197" t="str">
            <v>per DOP website</v>
          </cell>
          <cell r="L5197">
            <v>41456</v>
          </cell>
          <cell r="M5197">
            <v>10114</v>
          </cell>
          <cell r="N5197" t="b">
            <v>1</v>
          </cell>
          <cell r="O5197">
            <v>4322</v>
          </cell>
        </row>
        <row r="5198">
          <cell r="E5198" t="str">
            <v>58TMONTHLY7WASHINGTON FEDERATION OF STATE EMPLOYEES</v>
          </cell>
          <cell r="F5198" t="str">
            <v>58T</v>
          </cell>
          <cell r="G5198" t="str">
            <v>Monthly</v>
          </cell>
          <cell r="H5198">
            <v>7</v>
          </cell>
          <cell r="I5198">
            <v>4542</v>
          </cell>
          <cell r="J5198" t="str">
            <v>Washington Federation of State Employees</v>
          </cell>
          <cell r="K5198" t="str">
            <v>per DOP website</v>
          </cell>
          <cell r="L5198">
            <v>41456</v>
          </cell>
          <cell r="M5198">
            <v>10115</v>
          </cell>
          <cell r="N5198" t="b">
            <v>1</v>
          </cell>
          <cell r="O5198">
            <v>4542</v>
          </cell>
        </row>
        <row r="5199">
          <cell r="E5199" t="str">
            <v>58TMONTHLY8WASHINGTON FEDERATION OF STATE EMPLOYEES</v>
          </cell>
          <cell r="F5199" t="str">
            <v>58T</v>
          </cell>
          <cell r="G5199" t="str">
            <v>Monthly</v>
          </cell>
          <cell r="H5199">
            <v>8</v>
          </cell>
          <cell r="I5199">
            <v>4770</v>
          </cell>
          <cell r="J5199" t="str">
            <v>Washington Federation of State Employees</v>
          </cell>
          <cell r="K5199" t="str">
            <v>per DOP website</v>
          </cell>
          <cell r="L5199">
            <v>41456</v>
          </cell>
          <cell r="M5199">
            <v>10116</v>
          </cell>
          <cell r="N5199" t="b">
            <v>1</v>
          </cell>
          <cell r="O5199">
            <v>4770</v>
          </cell>
        </row>
        <row r="5200">
          <cell r="E5200" t="str">
            <v>58TMONTHLY9WASHINGTON FEDERATION OF STATE EMPLOYEES</v>
          </cell>
          <cell r="F5200" t="str">
            <v>58T</v>
          </cell>
          <cell r="G5200" t="str">
            <v>Monthly</v>
          </cell>
          <cell r="H5200">
            <v>9</v>
          </cell>
          <cell r="I5200">
            <v>5010</v>
          </cell>
          <cell r="J5200" t="str">
            <v>Washington Federation of State Employees</v>
          </cell>
          <cell r="K5200" t="str">
            <v>per DOP website</v>
          </cell>
          <cell r="L5200">
            <v>41456</v>
          </cell>
          <cell r="M5200">
            <v>10117</v>
          </cell>
          <cell r="N5200" t="b">
            <v>1</v>
          </cell>
          <cell r="O5200">
            <v>5010</v>
          </cell>
        </row>
        <row r="5201">
          <cell r="E5201" t="str">
            <v>59EMONTHLYECOALITION</v>
          </cell>
          <cell r="F5201" t="str">
            <v>59E</v>
          </cell>
          <cell r="G5201" t="str">
            <v>Monthly</v>
          </cell>
          <cell r="H5201" t="str">
            <v>E</v>
          </cell>
          <cell r="I5201">
            <v>4653</v>
          </cell>
          <cell r="J5201" t="str">
            <v>Coalition</v>
          </cell>
          <cell r="K5201" t="str">
            <v>per DOP website</v>
          </cell>
          <cell r="L5201">
            <v>41456</v>
          </cell>
          <cell r="M5201">
            <v>15140</v>
          </cell>
          <cell r="N5201" t="b">
            <v>1</v>
          </cell>
          <cell r="O5201">
            <v>4653</v>
          </cell>
        </row>
        <row r="5202">
          <cell r="E5202" t="str">
            <v>59EMONTHLYENON-REPRESENTED STATE EMPLOYEES</v>
          </cell>
          <cell r="F5202" t="str">
            <v>59E</v>
          </cell>
          <cell r="G5202" t="str">
            <v>Monthly</v>
          </cell>
          <cell r="H5202" t="str">
            <v>E</v>
          </cell>
          <cell r="I5202">
            <v>4653</v>
          </cell>
          <cell r="J5202" t="str">
            <v>Non-Represented State Employees</v>
          </cell>
          <cell r="K5202" t="str">
            <v>per DOP website</v>
          </cell>
          <cell r="L5202">
            <v>41456</v>
          </cell>
          <cell r="M5202">
            <v>15141</v>
          </cell>
          <cell r="N5202" t="b">
            <v>1</v>
          </cell>
          <cell r="O5202">
            <v>4653</v>
          </cell>
        </row>
        <row r="5203">
          <cell r="E5203" t="str">
            <v>59EMONTHLYEWASHINGTON FEDERATION OF STATE EMPLOYEES</v>
          </cell>
          <cell r="F5203" t="str">
            <v>59E</v>
          </cell>
          <cell r="G5203" t="str">
            <v>Monthly</v>
          </cell>
          <cell r="H5203" t="str">
            <v>E</v>
          </cell>
          <cell r="I5203">
            <v>4653</v>
          </cell>
          <cell r="J5203" t="str">
            <v>Washington Federation of State Employees</v>
          </cell>
          <cell r="K5203" t="str">
            <v>per DOP website</v>
          </cell>
          <cell r="L5203">
            <v>41456</v>
          </cell>
          <cell r="M5203">
            <v>15142</v>
          </cell>
          <cell r="N5203" t="b">
            <v>1</v>
          </cell>
          <cell r="O5203">
            <v>4653</v>
          </cell>
        </row>
        <row r="5204">
          <cell r="E5204" t="str">
            <v>59EMONTHLYEWASHINGTON PUBLIC EMPLOYEES ASSOCIATION</v>
          </cell>
          <cell r="F5204" t="str">
            <v>59E</v>
          </cell>
          <cell r="G5204" t="str">
            <v>Monthly</v>
          </cell>
          <cell r="H5204" t="str">
            <v>E</v>
          </cell>
          <cell r="I5204">
            <v>4653</v>
          </cell>
          <cell r="J5204" t="str">
            <v>Washington Public Employees Association</v>
          </cell>
          <cell r="K5204" t="str">
            <v>per DOP website</v>
          </cell>
          <cell r="L5204">
            <v>41456</v>
          </cell>
          <cell r="M5204">
            <v>15143</v>
          </cell>
          <cell r="N5204" t="b">
            <v>1</v>
          </cell>
          <cell r="O5204">
            <v>4653</v>
          </cell>
        </row>
        <row r="5205">
          <cell r="E5205" t="str">
            <v>59EMONTHLYFCOALITION</v>
          </cell>
          <cell r="F5205" t="str">
            <v>59E</v>
          </cell>
          <cell r="G5205" t="str">
            <v>Monthly</v>
          </cell>
          <cell r="H5205" t="str">
            <v>F</v>
          </cell>
          <cell r="I5205">
            <v>4770</v>
          </cell>
          <cell r="J5205" t="str">
            <v>Coalition</v>
          </cell>
          <cell r="K5205" t="str">
            <v>per DOP website</v>
          </cell>
          <cell r="L5205">
            <v>41456</v>
          </cell>
          <cell r="M5205">
            <v>15144</v>
          </cell>
          <cell r="N5205" t="b">
            <v>1</v>
          </cell>
          <cell r="O5205">
            <v>4770</v>
          </cell>
        </row>
        <row r="5206">
          <cell r="E5206" t="str">
            <v>59EMONTHLYFNON-REPRESENTED STATE EMPLOYEES</v>
          </cell>
          <cell r="F5206" t="str">
            <v>59E</v>
          </cell>
          <cell r="G5206" t="str">
            <v>Monthly</v>
          </cell>
          <cell r="H5206" t="str">
            <v>F</v>
          </cell>
          <cell r="I5206">
            <v>4770</v>
          </cell>
          <cell r="J5206" t="str">
            <v>Non-Represented State Employees</v>
          </cell>
          <cell r="K5206" t="str">
            <v>per DOP website</v>
          </cell>
          <cell r="L5206">
            <v>41456</v>
          </cell>
          <cell r="M5206">
            <v>15145</v>
          </cell>
          <cell r="N5206" t="b">
            <v>1</v>
          </cell>
          <cell r="O5206">
            <v>4770</v>
          </cell>
        </row>
        <row r="5207">
          <cell r="E5207" t="str">
            <v>59EMONTHLYFWASHINGTON FEDERATION OF STATE EMPLOYEES</v>
          </cell>
          <cell r="F5207" t="str">
            <v>59E</v>
          </cell>
          <cell r="G5207" t="str">
            <v>Monthly</v>
          </cell>
          <cell r="H5207" t="str">
            <v>F</v>
          </cell>
          <cell r="I5207">
            <v>4770</v>
          </cell>
          <cell r="J5207" t="str">
            <v>Washington Federation of State Employees</v>
          </cell>
          <cell r="K5207" t="str">
            <v>per DOP website</v>
          </cell>
          <cell r="L5207">
            <v>41456</v>
          </cell>
          <cell r="M5207">
            <v>15146</v>
          </cell>
          <cell r="N5207" t="b">
            <v>1</v>
          </cell>
          <cell r="O5207">
            <v>4770</v>
          </cell>
        </row>
        <row r="5208">
          <cell r="E5208" t="str">
            <v>59EMONTHLYFWASHINGTON PUBLIC EMPLOYEES ASSOCIATION</v>
          </cell>
          <cell r="F5208" t="str">
            <v>59E</v>
          </cell>
          <cell r="G5208" t="str">
            <v>Monthly</v>
          </cell>
          <cell r="H5208" t="str">
            <v>F</v>
          </cell>
          <cell r="I5208">
            <v>4770</v>
          </cell>
          <cell r="J5208" t="str">
            <v>Washington Public Employees Association</v>
          </cell>
          <cell r="K5208" t="str">
            <v>per DOP website</v>
          </cell>
          <cell r="L5208">
            <v>41456</v>
          </cell>
          <cell r="M5208">
            <v>15147</v>
          </cell>
          <cell r="N5208" t="b">
            <v>1</v>
          </cell>
          <cell r="O5208">
            <v>4770</v>
          </cell>
        </row>
        <row r="5209">
          <cell r="E5209" t="str">
            <v>59EMONTHLYGCOALITION</v>
          </cell>
          <cell r="F5209" t="str">
            <v>59E</v>
          </cell>
          <cell r="G5209" t="str">
            <v>Monthly</v>
          </cell>
          <cell r="H5209" t="str">
            <v>G</v>
          </cell>
          <cell r="I5209">
            <v>4888</v>
          </cell>
          <cell r="J5209" t="str">
            <v>Coalition</v>
          </cell>
          <cell r="K5209" t="str">
            <v>per DOP website</v>
          </cell>
          <cell r="L5209">
            <v>41456</v>
          </cell>
          <cell r="M5209">
            <v>15148</v>
          </cell>
          <cell r="N5209" t="b">
            <v>1</v>
          </cell>
          <cell r="O5209">
            <v>4888</v>
          </cell>
        </row>
        <row r="5210">
          <cell r="E5210" t="str">
            <v>59EMONTHLYGNON-REPRESENTED STATE EMPLOYEES</v>
          </cell>
          <cell r="F5210" t="str">
            <v>59E</v>
          </cell>
          <cell r="G5210" t="str">
            <v>Monthly</v>
          </cell>
          <cell r="H5210" t="str">
            <v>G</v>
          </cell>
          <cell r="I5210">
            <v>4888</v>
          </cell>
          <cell r="J5210" t="str">
            <v>Non-Represented State Employees</v>
          </cell>
          <cell r="K5210" t="str">
            <v>per DOP website</v>
          </cell>
          <cell r="L5210">
            <v>41456</v>
          </cell>
          <cell r="M5210">
            <v>15149</v>
          </cell>
          <cell r="N5210" t="b">
            <v>1</v>
          </cell>
          <cell r="O5210">
            <v>4888</v>
          </cell>
        </row>
        <row r="5211">
          <cell r="E5211" t="str">
            <v>59EMONTHLYGWASHINGTON FEDERATION OF STATE EMPLOYEES</v>
          </cell>
          <cell r="F5211" t="str">
            <v>59E</v>
          </cell>
          <cell r="G5211" t="str">
            <v>Monthly</v>
          </cell>
          <cell r="H5211" t="str">
            <v>G</v>
          </cell>
          <cell r="I5211">
            <v>4888</v>
          </cell>
          <cell r="J5211" t="str">
            <v>Washington Federation of State Employees</v>
          </cell>
          <cell r="K5211" t="str">
            <v>per DOP website</v>
          </cell>
          <cell r="L5211">
            <v>41456</v>
          </cell>
          <cell r="M5211">
            <v>15150</v>
          </cell>
          <cell r="N5211" t="b">
            <v>1</v>
          </cell>
          <cell r="O5211">
            <v>4888</v>
          </cell>
        </row>
        <row r="5212">
          <cell r="E5212" t="str">
            <v>59EMONTHLYGWASHINGTON PUBLIC EMPLOYEES ASSOCIATION</v>
          </cell>
          <cell r="F5212" t="str">
            <v>59E</v>
          </cell>
          <cell r="G5212" t="str">
            <v>Monthly</v>
          </cell>
          <cell r="H5212" t="str">
            <v>G</v>
          </cell>
          <cell r="I5212">
            <v>4888</v>
          </cell>
          <cell r="J5212" t="str">
            <v>Washington Public Employees Association</v>
          </cell>
          <cell r="K5212" t="str">
            <v>per DOP website</v>
          </cell>
          <cell r="L5212">
            <v>41456</v>
          </cell>
          <cell r="M5212">
            <v>15151</v>
          </cell>
          <cell r="N5212" t="b">
            <v>1</v>
          </cell>
          <cell r="O5212">
            <v>4888</v>
          </cell>
        </row>
        <row r="5213">
          <cell r="E5213" t="str">
            <v>59EMONTHLYHCOALITION</v>
          </cell>
          <cell r="F5213" t="str">
            <v>59E</v>
          </cell>
          <cell r="G5213" t="str">
            <v>Monthly</v>
          </cell>
          <cell r="H5213" t="str">
            <v>H</v>
          </cell>
          <cell r="I5213">
            <v>5010</v>
          </cell>
          <cell r="J5213" t="str">
            <v>Coalition</v>
          </cell>
          <cell r="K5213" t="str">
            <v>per DOP website</v>
          </cell>
          <cell r="L5213">
            <v>41456</v>
          </cell>
          <cell r="M5213">
            <v>15152</v>
          </cell>
          <cell r="N5213" t="b">
            <v>1</v>
          </cell>
          <cell r="O5213">
            <v>5010</v>
          </cell>
        </row>
        <row r="5214">
          <cell r="E5214" t="str">
            <v>59EMONTHLYHNON-REPRESENTED STATE EMPLOYEES</v>
          </cell>
          <cell r="F5214" t="str">
            <v>59E</v>
          </cell>
          <cell r="G5214" t="str">
            <v>Monthly</v>
          </cell>
          <cell r="H5214" t="str">
            <v>H</v>
          </cell>
          <cell r="I5214">
            <v>5010</v>
          </cell>
          <cell r="J5214" t="str">
            <v>Non-Represented State Employees</v>
          </cell>
          <cell r="K5214" t="str">
            <v>per DOP website</v>
          </cell>
          <cell r="L5214">
            <v>41456</v>
          </cell>
          <cell r="M5214">
            <v>15153</v>
          </cell>
          <cell r="N5214" t="b">
            <v>1</v>
          </cell>
          <cell r="O5214">
            <v>5010</v>
          </cell>
        </row>
        <row r="5215">
          <cell r="E5215" t="str">
            <v>59EMONTHLYHWASHINGTON FEDERATION OF STATE EMPLOYEES</v>
          </cell>
          <cell r="F5215" t="str">
            <v>59E</v>
          </cell>
          <cell r="G5215" t="str">
            <v>Monthly</v>
          </cell>
          <cell r="H5215" t="str">
            <v>H</v>
          </cell>
          <cell r="I5215">
            <v>5010</v>
          </cell>
          <cell r="J5215" t="str">
            <v>Washington Federation of State Employees</v>
          </cell>
          <cell r="K5215" t="str">
            <v>per DOP website</v>
          </cell>
          <cell r="L5215">
            <v>41456</v>
          </cell>
          <cell r="M5215">
            <v>15154</v>
          </cell>
          <cell r="N5215" t="b">
            <v>1</v>
          </cell>
          <cell r="O5215">
            <v>5010</v>
          </cell>
        </row>
        <row r="5216">
          <cell r="E5216" t="str">
            <v>59EMONTHLYHWASHINGTON PUBLIC EMPLOYEES ASSOCIATION</v>
          </cell>
          <cell r="F5216" t="str">
            <v>59E</v>
          </cell>
          <cell r="G5216" t="str">
            <v>Monthly</v>
          </cell>
          <cell r="H5216" t="str">
            <v>H</v>
          </cell>
          <cell r="I5216">
            <v>5010</v>
          </cell>
          <cell r="J5216" t="str">
            <v>Washington Public Employees Association</v>
          </cell>
          <cell r="K5216" t="str">
            <v>per DOP website</v>
          </cell>
          <cell r="L5216">
            <v>41456</v>
          </cell>
          <cell r="M5216">
            <v>15155</v>
          </cell>
          <cell r="N5216" t="b">
            <v>1</v>
          </cell>
          <cell r="O5216">
            <v>5010</v>
          </cell>
        </row>
        <row r="5217">
          <cell r="E5217" t="str">
            <v>59EMONTHLYICOALITION</v>
          </cell>
          <cell r="F5217" t="str">
            <v>59E</v>
          </cell>
          <cell r="G5217" t="str">
            <v>Monthly</v>
          </cell>
          <cell r="H5217" t="str">
            <v>I</v>
          </cell>
          <cell r="I5217">
            <v>5136</v>
          </cell>
          <cell r="J5217" t="str">
            <v>Coalition</v>
          </cell>
          <cell r="K5217" t="str">
            <v>per DOP website</v>
          </cell>
          <cell r="L5217">
            <v>41456</v>
          </cell>
          <cell r="M5217">
            <v>15156</v>
          </cell>
          <cell r="N5217" t="b">
            <v>1</v>
          </cell>
          <cell r="O5217">
            <v>5136</v>
          </cell>
        </row>
        <row r="5218">
          <cell r="E5218" t="str">
            <v>59EMONTHLYINON-REPRESENTED STATE EMPLOYEES</v>
          </cell>
          <cell r="F5218" t="str">
            <v>59E</v>
          </cell>
          <cell r="G5218" t="str">
            <v>Monthly</v>
          </cell>
          <cell r="H5218" t="str">
            <v>I</v>
          </cell>
          <cell r="I5218">
            <v>5136</v>
          </cell>
          <cell r="J5218" t="str">
            <v>Non-Represented State Employees</v>
          </cell>
          <cell r="K5218" t="str">
            <v>per DOP website</v>
          </cell>
          <cell r="L5218">
            <v>41456</v>
          </cell>
          <cell r="M5218">
            <v>15157</v>
          </cell>
          <cell r="N5218" t="b">
            <v>1</v>
          </cell>
          <cell r="O5218">
            <v>5136</v>
          </cell>
        </row>
        <row r="5219">
          <cell r="E5219" t="str">
            <v>59EMONTHLYIWASHINGTON FEDERATION OF STATE EMPLOYEES</v>
          </cell>
          <cell r="F5219" t="str">
            <v>59E</v>
          </cell>
          <cell r="G5219" t="str">
            <v>Monthly</v>
          </cell>
          <cell r="H5219" t="str">
            <v>I</v>
          </cell>
          <cell r="I5219">
            <v>5136</v>
          </cell>
          <cell r="J5219" t="str">
            <v>Washington Federation of State Employees</v>
          </cell>
          <cell r="K5219" t="str">
            <v>per DOP website</v>
          </cell>
          <cell r="L5219">
            <v>41456</v>
          </cell>
          <cell r="M5219">
            <v>15158</v>
          </cell>
          <cell r="N5219" t="b">
            <v>1</v>
          </cell>
          <cell r="O5219">
            <v>5136</v>
          </cell>
        </row>
        <row r="5220">
          <cell r="E5220" t="str">
            <v>59EMONTHLYIWASHINGTON PUBLIC EMPLOYEES ASSOCIATION</v>
          </cell>
          <cell r="F5220" t="str">
            <v>59E</v>
          </cell>
          <cell r="G5220" t="str">
            <v>Monthly</v>
          </cell>
          <cell r="H5220" t="str">
            <v>I</v>
          </cell>
          <cell r="I5220">
            <v>5136</v>
          </cell>
          <cell r="J5220" t="str">
            <v>Washington Public Employees Association</v>
          </cell>
          <cell r="K5220" t="str">
            <v>per DOP website</v>
          </cell>
          <cell r="L5220">
            <v>41456</v>
          </cell>
          <cell r="M5220">
            <v>15159</v>
          </cell>
          <cell r="N5220" t="b">
            <v>1</v>
          </cell>
          <cell r="O5220">
            <v>5136</v>
          </cell>
        </row>
        <row r="5221">
          <cell r="E5221" t="str">
            <v>59EMONTHLYJCOALITION</v>
          </cell>
          <cell r="F5221" t="str">
            <v>59E</v>
          </cell>
          <cell r="G5221" t="str">
            <v>Monthly</v>
          </cell>
          <cell r="H5221" t="str">
            <v>J</v>
          </cell>
          <cell r="I5221">
            <v>5266</v>
          </cell>
          <cell r="J5221" t="str">
            <v>Coalition</v>
          </cell>
          <cell r="K5221" t="str">
            <v>per DOP website</v>
          </cell>
          <cell r="L5221">
            <v>41456</v>
          </cell>
          <cell r="M5221">
            <v>15160</v>
          </cell>
          <cell r="N5221" t="b">
            <v>1</v>
          </cell>
          <cell r="O5221">
            <v>5266</v>
          </cell>
        </row>
        <row r="5222">
          <cell r="E5222" t="str">
            <v>59EMONTHLYJNON-REPRESENTED STATE EMPLOYEES</v>
          </cell>
          <cell r="F5222" t="str">
            <v>59E</v>
          </cell>
          <cell r="G5222" t="str">
            <v>Monthly</v>
          </cell>
          <cell r="H5222" t="str">
            <v>J</v>
          </cell>
          <cell r="I5222">
            <v>5266</v>
          </cell>
          <cell r="J5222" t="str">
            <v>Non-Represented State Employees</v>
          </cell>
          <cell r="K5222" t="str">
            <v>per DOP website</v>
          </cell>
          <cell r="L5222">
            <v>41456</v>
          </cell>
          <cell r="M5222">
            <v>15161</v>
          </cell>
          <cell r="N5222" t="b">
            <v>1</v>
          </cell>
          <cell r="O5222">
            <v>5266</v>
          </cell>
        </row>
        <row r="5223">
          <cell r="E5223" t="str">
            <v>59EMONTHLYJWASHINGTON FEDERATION OF STATE EMPLOYEES</v>
          </cell>
          <cell r="F5223" t="str">
            <v>59E</v>
          </cell>
          <cell r="G5223" t="str">
            <v>Monthly</v>
          </cell>
          <cell r="H5223" t="str">
            <v>J</v>
          </cell>
          <cell r="I5223">
            <v>5266</v>
          </cell>
          <cell r="J5223" t="str">
            <v>Washington Federation of State Employees</v>
          </cell>
          <cell r="K5223" t="str">
            <v>per DOP website</v>
          </cell>
          <cell r="L5223">
            <v>41456</v>
          </cell>
          <cell r="M5223">
            <v>15162</v>
          </cell>
          <cell r="N5223" t="b">
            <v>1</v>
          </cell>
          <cell r="O5223">
            <v>5266</v>
          </cell>
        </row>
        <row r="5224">
          <cell r="E5224" t="str">
            <v>59EMONTHLYJWASHINGTON PUBLIC EMPLOYEES ASSOCIATION</v>
          </cell>
          <cell r="F5224" t="str">
            <v>59E</v>
          </cell>
          <cell r="G5224" t="str">
            <v>Monthly</v>
          </cell>
          <cell r="H5224" t="str">
            <v>J</v>
          </cell>
          <cell r="I5224">
            <v>5266</v>
          </cell>
          <cell r="J5224" t="str">
            <v>Washington Public Employees Association</v>
          </cell>
          <cell r="K5224" t="str">
            <v>per DOP website</v>
          </cell>
          <cell r="L5224">
            <v>41456</v>
          </cell>
          <cell r="M5224">
            <v>15163</v>
          </cell>
          <cell r="N5224" t="b">
            <v>1</v>
          </cell>
          <cell r="O5224">
            <v>5266</v>
          </cell>
        </row>
        <row r="5225">
          <cell r="E5225" t="str">
            <v>59EMONTHLYKCOALITION</v>
          </cell>
          <cell r="F5225" t="str">
            <v>59E</v>
          </cell>
          <cell r="G5225" t="str">
            <v>Monthly</v>
          </cell>
          <cell r="H5225" t="str">
            <v>K</v>
          </cell>
          <cell r="I5225">
            <v>5395</v>
          </cell>
          <cell r="J5225" t="str">
            <v>Coalition</v>
          </cell>
          <cell r="K5225" t="str">
            <v>per DOP website</v>
          </cell>
          <cell r="L5225">
            <v>41456</v>
          </cell>
          <cell r="M5225">
            <v>15164</v>
          </cell>
          <cell r="N5225" t="b">
            <v>1</v>
          </cell>
          <cell r="O5225">
            <v>5395</v>
          </cell>
        </row>
        <row r="5226">
          <cell r="E5226" t="str">
            <v>59EMONTHLYKNON-REPRESENTED STATE EMPLOYEES</v>
          </cell>
          <cell r="F5226" t="str">
            <v>59E</v>
          </cell>
          <cell r="G5226" t="str">
            <v>Monthly</v>
          </cell>
          <cell r="H5226" t="str">
            <v>K</v>
          </cell>
          <cell r="I5226">
            <v>5395</v>
          </cell>
          <cell r="J5226" t="str">
            <v>Non-Represented State Employees</v>
          </cell>
          <cell r="K5226" t="str">
            <v>per DOP website</v>
          </cell>
          <cell r="L5226">
            <v>41456</v>
          </cell>
          <cell r="M5226">
            <v>15165</v>
          </cell>
          <cell r="N5226" t="b">
            <v>1</v>
          </cell>
          <cell r="O5226">
            <v>5395</v>
          </cell>
        </row>
        <row r="5227">
          <cell r="E5227" t="str">
            <v>59EMONTHLYKWASHINGTON FEDERATION OF STATE EMPLOYEES</v>
          </cell>
          <cell r="F5227" t="str">
            <v>59E</v>
          </cell>
          <cell r="G5227" t="str">
            <v>Monthly</v>
          </cell>
          <cell r="H5227" t="str">
            <v>K</v>
          </cell>
          <cell r="I5227">
            <v>5395</v>
          </cell>
          <cell r="J5227" t="str">
            <v>Washington Federation of State Employees</v>
          </cell>
          <cell r="K5227" t="str">
            <v>per DOP website</v>
          </cell>
          <cell r="L5227">
            <v>41456</v>
          </cell>
          <cell r="M5227">
            <v>15166</v>
          </cell>
          <cell r="N5227" t="b">
            <v>1</v>
          </cell>
          <cell r="O5227">
            <v>5395</v>
          </cell>
        </row>
        <row r="5228">
          <cell r="E5228" t="str">
            <v>59EMONTHLYKWASHINGTON PUBLIC EMPLOYEES ASSOCIATION</v>
          </cell>
          <cell r="F5228" t="str">
            <v>59E</v>
          </cell>
          <cell r="G5228" t="str">
            <v>Monthly</v>
          </cell>
          <cell r="H5228" t="str">
            <v>K</v>
          </cell>
          <cell r="I5228">
            <v>5395</v>
          </cell>
          <cell r="J5228" t="str">
            <v>Washington Public Employees Association</v>
          </cell>
          <cell r="K5228" t="str">
            <v>per DOP website</v>
          </cell>
          <cell r="L5228">
            <v>41456</v>
          </cell>
          <cell r="M5228">
            <v>15167</v>
          </cell>
          <cell r="N5228" t="b">
            <v>1</v>
          </cell>
          <cell r="O5228">
            <v>5395</v>
          </cell>
        </row>
        <row r="5229">
          <cell r="E5229" t="str">
            <v>59EMONTHLYLCOALITION</v>
          </cell>
          <cell r="F5229" t="str">
            <v>59E</v>
          </cell>
          <cell r="G5229" t="str">
            <v>Monthly</v>
          </cell>
          <cell r="H5229" t="str">
            <v>L</v>
          </cell>
          <cell r="I5229">
            <v>5535</v>
          </cell>
          <cell r="J5229" t="str">
            <v>Coalition</v>
          </cell>
          <cell r="K5229" t="str">
            <v>per DOP website</v>
          </cell>
          <cell r="L5229">
            <v>41456</v>
          </cell>
          <cell r="M5229">
            <v>15168</v>
          </cell>
          <cell r="N5229" t="b">
            <v>1</v>
          </cell>
          <cell r="O5229">
            <v>5535</v>
          </cell>
        </row>
        <row r="5230">
          <cell r="E5230" t="str">
            <v>59EMONTHLYLNON-REPRESENTED STATE EMPLOYEES</v>
          </cell>
          <cell r="F5230" t="str">
            <v>59E</v>
          </cell>
          <cell r="G5230" t="str">
            <v>Monthly</v>
          </cell>
          <cell r="H5230" t="str">
            <v>L</v>
          </cell>
          <cell r="I5230">
            <v>5535</v>
          </cell>
          <cell r="J5230" t="str">
            <v>Non-Represented State Employees</v>
          </cell>
          <cell r="K5230" t="str">
            <v>per DOP website</v>
          </cell>
          <cell r="L5230">
            <v>41456</v>
          </cell>
          <cell r="M5230">
            <v>15169</v>
          </cell>
          <cell r="N5230" t="b">
            <v>1</v>
          </cell>
          <cell r="O5230">
            <v>5535</v>
          </cell>
        </row>
        <row r="5231">
          <cell r="E5231" t="str">
            <v>59EMONTHLYLWASHINGTON FEDERATION OF STATE EMPLOYEES</v>
          </cell>
          <cell r="F5231" t="str">
            <v>59E</v>
          </cell>
          <cell r="G5231" t="str">
            <v>Monthly</v>
          </cell>
          <cell r="H5231" t="str">
            <v>L</v>
          </cell>
          <cell r="I5231">
            <v>5535</v>
          </cell>
          <cell r="J5231" t="str">
            <v>Washington Federation of State Employees</v>
          </cell>
          <cell r="K5231" t="str">
            <v>per DOP website</v>
          </cell>
          <cell r="L5231">
            <v>41456</v>
          </cell>
          <cell r="M5231">
            <v>15170</v>
          </cell>
          <cell r="N5231" t="b">
            <v>1</v>
          </cell>
          <cell r="O5231">
            <v>5535</v>
          </cell>
        </row>
        <row r="5232">
          <cell r="E5232" t="str">
            <v>59EMONTHLYLWASHINGTON PUBLIC EMPLOYEES ASSOCIATION</v>
          </cell>
          <cell r="F5232" t="str">
            <v>59E</v>
          </cell>
          <cell r="G5232" t="str">
            <v>Monthly</v>
          </cell>
          <cell r="H5232" t="str">
            <v>L</v>
          </cell>
          <cell r="I5232">
            <v>5535</v>
          </cell>
          <cell r="J5232" t="str">
            <v>Washington Public Employees Association</v>
          </cell>
          <cell r="K5232" t="str">
            <v>per DOP website</v>
          </cell>
          <cell r="L5232">
            <v>41456</v>
          </cell>
          <cell r="M5232">
            <v>15171</v>
          </cell>
          <cell r="N5232" t="b">
            <v>1</v>
          </cell>
          <cell r="O5232">
            <v>5535</v>
          </cell>
        </row>
        <row r="5233">
          <cell r="E5233" t="str">
            <v>59EMONTHLYMCOALITION</v>
          </cell>
          <cell r="F5233" t="str">
            <v>59E</v>
          </cell>
          <cell r="G5233" t="str">
            <v>Monthly</v>
          </cell>
          <cell r="H5233" t="str">
            <v>M</v>
          </cell>
          <cell r="I5233">
            <v>5668</v>
          </cell>
          <cell r="J5233" t="str">
            <v>Coalition</v>
          </cell>
          <cell r="K5233" t="str">
            <v>per DOP website</v>
          </cell>
          <cell r="L5233">
            <v>41456</v>
          </cell>
          <cell r="M5233">
            <v>15168</v>
          </cell>
          <cell r="N5233" t="b">
            <v>1</v>
          </cell>
          <cell r="O5233">
            <v>5668</v>
          </cell>
        </row>
        <row r="5234">
          <cell r="E5234" t="str">
            <v>59EMONTHLYMNON-REPRESENTED STATE EMPLOYEES</v>
          </cell>
          <cell r="F5234" t="str">
            <v>59E</v>
          </cell>
          <cell r="G5234" t="str">
            <v>Monthly</v>
          </cell>
          <cell r="H5234" t="str">
            <v>M</v>
          </cell>
          <cell r="I5234">
            <v>5668</v>
          </cell>
          <cell r="J5234" t="str">
            <v>Non-Represented State Employees</v>
          </cell>
          <cell r="K5234" t="str">
            <v>per DOP website</v>
          </cell>
          <cell r="L5234">
            <v>41456</v>
          </cell>
          <cell r="M5234">
            <v>15169</v>
          </cell>
          <cell r="N5234" t="b">
            <v>1</v>
          </cell>
          <cell r="O5234">
            <v>5668</v>
          </cell>
        </row>
        <row r="5235">
          <cell r="E5235" t="str">
            <v>59EMONTHLYMWASHINGTON FEDERATION OF STATE EMPLOYEES</v>
          </cell>
          <cell r="F5235" t="str">
            <v>59E</v>
          </cell>
          <cell r="G5235" t="str">
            <v>Monthly</v>
          </cell>
          <cell r="H5235" t="str">
            <v>M</v>
          </cell>
          <cell r="I5235">
            <v>5668</v>
          </cell>
          <cell r="J5235" t="str">
            <v>Washington Federation of State Employees</v>
          </cell>
          <cell r="K5235" t="str">
            <v>per DOP website</v>
          </cell>
          <cell r="L5235">
            <v>41456</v>
          </cell>
          <cell r="M5235">
            <v>15170</v>
          </cell>
          <cell r="N5235" t="b">
            <v>1</v>
          </cell>
          <cell r="O5235">
            <v>5668</v>
          </cell>
        </row>
        <row r="5236">
          <cell r="E5236" t="str">
            <v>59EMONTHLYMWASHINGTON PUBLIC EMPLOYEES ASSOCIATION</v>
          </cell>
          <cell r="F5236" t="str">
            <v>59E</v>
          </cell>
          <cell r="G5236" t="str">
            <v>Monthly</v>
          </cell>
          <cell r="H5236" t="str">
            <v>M</v>
          </cell>
          <cell r="I5236">
            <v>5668</v>
          </cell>
          <cell r="J5236" t="str">
            <v>Washington Public Employees Association</v>
          </cell>
          <cell r="K5236" t="str">
            <v>per DOP website</v>
          </cell>
          <cell r="L5236">
            <v>41456</v>
          </cell>
          <cell r="M5236">
            <v>15171</v>
          </cell>
          <cell r="N5236" t="b">
            <v>1</v>
          </cell>
          <cell r="O5236">
            <v>5668</v>
          </cell>
        </row>
        <row r="5237">
          <cell r="E5237" t="str">
            <v>59MONTHLYACOALITION</v>
          </cell>
          <cell r="F5237" t="str">
            <v>59</v>
          </cell>
          <cell r="G5237" t="str">
            <v>Monthly</v>
          </cell>
          <cell r="H5237" t="str">
            <v>A</v>
          </cell>
          <cell r="I5237">
            <v>4214</v>
          </cell>
          <cell r="J5237" t="str">
            <v>Coalition</v>
          </cell>
          <cell r="K5237" t="str">
            <v>per DOP website</v>
          </cell>
          <cell r="L5237">
            <v>41456</v>
          </cell>
          <cell r="M5237">
            <v>43126</v>
          </cell>
          <cell r="N5237" t="b">
            <v>0</v>
          </cell>
          <cell r="O5237">
            <v>4214</v>
          </cell>
        </row>
        <row r="5238">
          <cell r="E5238" t="str">
            <v>59MONTHLYANON-REPRESENTED STATE EMPLOYEES</v>
          </cell>
          <cell r="F5238" t="str">
            <v>59</v>
          </cell>
          <cell r="G5238" t="str">
            <v>Monthly</v>
          </cell>
          <cell r="H5238" t="str">
            <v>A</v>
          </cell>
          <cell r="I5238">
            <v>4214</v>
          </cell>
          <cell r="J5238" t="str">
            <v>Non-Represented State Employees</v>
          </cell>
          <cell r="K5238" t="str">
            <v>per DOP website</v>
          </cell>
          <cell r="L5238">
            <v>41456</v>
          </cell>
          <cell r="M5238">
            <v>12146</v>
          </cell>
          <cell r="N5238" t="b">
            <v>0</v>
          </cell>
          <cell r="O5238">
            <v>4214</v>
          </cell>
        </row>
        <row r="5239">
          <cell r="E5239" t="str">
            <v>59MONTHLYATEAMSTERS LOCAL UNION NUMBER 117</v>
          </cell>
          <cell r="F5239" t="str">
            <v>59</v>
          </cell>
          <cell r="G5239" t="str">
            <v>Monthly</v>
          </cell>
          <cell r="H5239" t="str">
            <v>A</v>
          </cell>
          <cell r="I5239">
            <v>4268</v>
          </cell>
          <cell r="J5239" t="str">
            <v>Teamsters Local Union Number 117</v>
          </cell>
          <cell r="K5239" t="str">
            <v>per Noli Benitez 201307</v>
          </cell>
          <cell r="L5239">
            <v>41456</v>
          </cell>
          <cell r="M5239">
            <v>12146</v>
          </cell>
          <cell r="N5239" t="b">
            <v>0</v>
          </cell>
          <cell r="O5239">
            <v>4268</v>
          </cell>
        </row>
        <row r="5240">
          <cell r="E5240" t="str">
            <v>59MONTHLYAWASHINGTON FEDERATION OF STATE EMPLOYEES</v>
          </cell>
          <cell r="F5240" t="str">
            <v>59</v>
          </cell>
          <cell r="G5240" t="str">
            <v>Monthly</v>
          </cell>
          <cell r="H5240" t="str">
            <v>A</v>
          </cell>
          <cell r="I5240">
            <v>4214</v>
          </cell>
          <cell r="J5240" t="str">
            <v>Washington Federation of State Employees</v>
          </cell>
          <cell r="K5240" t="str">
            <v>per DOP website</v>
          </cell>
          <cell r="L5240">
            <v>41456</v>
          </cell>
          <cell r="M5240">
            <v>26070</v>
          </cell>
          <cell r="N5240" t="b">
            <v>0</v>
          </cell>
          <cell r="O5240">
            <v>4214</v>
          </cell>
        </row>
        <row r="5241">
          <cell r="E5241" t="str">
            <v>59MONTHLYAWASHINGTON PUBLIC EMPLOYEES ASSOCIATION</v>
          </cell>
          <cell r="F5241" t="str">
            <v>59</v>
          </cell>
          <cell r="G5241" t="str">
            <v>Monthly</v>
          </cell>
          <cell r="H5241" t="str">
            <v>A</v>
          </cell>
          <cell r="I5241">
            <v>4214</v>
          </cell>
          <cell r="J5241" t="str">
            <v>Washington Public Employees Association</v>
          </cell>
          <cell r="K5241" t="str">
            <v>per DOP website</v>
          </cell>
          <cell r="L5241">
            <v>41456</v>
          </cell>
          <cell r="M5241">
            <v>30334</v>
          </cell>
          <cell r="N5241" t="b">
            <v>0</v>
          </cell>
          <cell r="O5241">
            <v>4214</v>
          </cell>
        </row>
        <row r="5242">
          <cell r="E5242" t="str">
            <v>59MONTHLYBCOALITION</v>
          </cell>
          <cell r="F5242" t="str">
            <v>59</v>
          </cell>
          <cell r="G5242" t="str">
            <v>Monthly</v>
          </cell>
          <cell r="H5242" t="str">
            <v>B</v>
          </cell>
          <cell r="I5242">
            <v>4322</v>
          </cell>
          <cell r="J5242" t="str">
            <v>Coalition</v>
          </cell>
          <cell r="K5242" t="str">
            <v>per DOP website</v>
          </cell>
          <cell r="L5242">
            <v>41456</v>
          </cell>
          <cell r="M5242">
            <v>43127</v>
          </cell>
          <cell r="N5242" t="b">
            <v>0</v>
          </cell>
          <cell r="O5242">
            <v>4322</v>
          </cell>
        </row>
        <row r="5243">
          <cell r="E5243" t="str">
            <v>59MONTHLYBNON-REPRESENTED STATE EMPLOYEES</v>
          </cell>
          <cell r="F5243" t="str">
            <v>59</v>
          </cell>
          <cell r="G5243" t="str">
            <v>Monthly</v>
          </cell>
          <cell r="H5243" t="str">
            <v>B</v>
          </cell>
          <cell r="I5243">
            <v>4322</v>
          </cell>
          <cell r="J5243" t="str">
            <v>Non-Represented State Employees</v>
          </cell>
          <cell r="K5243" t="str">
            <v>per DOP website</v>
          </cell>
          <cell r="L5243">
            <v>41456</v>
          </cell>
          <cell r="M5243">
            <v>12147</v>
          </cell>
          <cell r="N5243" t="b">
            <v>0</v>
          </cell>
          <cell r="O5243">
            <v>4322</v>
          </cell>
        </row>
        <row r="5244">
          <cell r="E5244" t="str">
            <v>59MONTHLYBTEAMSTERS LOCAL UNION NUMBER 117</v>
          </cell>
          <cell r="F5244" t="str">
            <v>59</v>
          </cell>
          <cell r="G5244" t="str">
            <v>Monthly</v>
          </cell>
          <cell r="H5244" t="str">
            <v>B</v>
          </cell>
          <cell r="I5244">
            <v>4377</v>
          </cell>
          <cell r="J5244" t="str">
            <v>Teamsters Local Union Number 117</v>
          </cell>
          <cell r="K5244" t="str">
            <v>per Noli Benitez 201307</v>
          </cell>
          <cell r="L5244">
            <v>41456</v>
          </cell>
          <cell r="M5244">
            <v>12147</v>
          </cell>
          <cell r="N5244" t="b">
            <v>0</v>
          </cell>
          <cell r="O5244">
            <v>4377</v>
          </cell>
        </row>
        <row r="5245">
          <cell r="E5245" t="str">
            <v>59MONTHLYBWASHINGTON FEDERATION OF STATE EMPLOYEES</v>
          </cell>
          <cell r="F5245" t="str">
            <v>59</v>
          </cell>
          <cell r="G5245" t="str">
            <v>Monthly</v>
          </cell>
          <cell r="H5245" t="str">
            <v>B</v>
          </cell>
          <cell r="I5245">
            <v>4322</v>
          </cell>
          <cell r="J5245" t="str">
            <v>Washington Federation of State Employees</v>
          </cell>
          <cell r="K5245" t="str">
            <v>per DOP website</v>
          </cell>
          <cell r="L5245">
            <v>41456</v>
          </cell>
          <cell r="M5245">
            <v>26071</v>
          </cell>
          <cell r="N5245" t="b">
            <v>0</v>
          </cell>
          <cell r="O5245">
            <v>4322</v>
          </cell>
        </row>
        <row r="5246">
          <cell r="E5246" t="str">
            <v>59MONTHLYBWASHINGTON PUBLIC EMPLOYEES ASSOCIATION</v>
          </cell>
          <cell r="F5246" t="str">
            <v>59</v>
          </cell>
          <cell r="G5246" t="str">
            <v>Monthly</v>
          </cell>
          <cell r="H5246" t="str">
            <v>B</v>
          </cell>
          <cell r="I5246">
            <v>4322</v>
          </cell>
          <cell r="J5246" t="str">
            <v>Washington Public Employees Association</v>
          </cell>
          <cell r="K5246" t="str">
            <v>per DOP website</v>
          </cell>
          <cell r="L5246">
            <v>41456</v>
          </cell>
          <cell r="M5246">
            <v>30335</v>
          </cell>
          <cell r="N5246" t="b">
            <v>0</v>
          </cell>
          <cell r="O5246">
            <v>4322</v>
          </cell>
        </row>
        <row r="5247">
          <cell r="E5247" t="str">
            <v>59MONTHLYCCOALITION</v>
          </cell>
          <cell r="F5247" t="str">
            <v>59</v>
          </cell>
          <cell r="G5247" t="str">
            <v>Monthly</v>
          </cell>
          <cell r="H5247" t="str">
            <v>C</v>
          </cell>
          <cell r="I5247">
            <v>4429</v>
          </cell>
          <cell r="J5247" t="str">
            <v>Coalition</v>
          </cell>
          <cell r="K5247" t="str">
            <v>per DOP website</v>
          </cell>
          <cell r="L5247">
            <v>41456</v>
          </cell>
          <cell r="M5247">
            <v>43128</v>
          </cell>
          <cell r="N5247" t="b">
            <v>0</v>
          </cell>
          <cell r="O5247">
            <v>4429</v>
          </cell>
        </row>
        <row r="5248">
          <cell r="E5248" t="str">
            <v>59MONTHLYCNON-REPRESENTED STATE EMPLOYEES</v>
          </cell>
          <cell r="F5248" t="str">
            <v>59</v>
          </cell>
          <cell r="G5248" t="str">
            <v>Monthly</v>
          </cell>
          <cell r="H5248" t="str">
            <v>C</v>
          </cell>
          <cell r="I5248">
            <v>4429</v>
          </cell>
          <cell r="J5248" t="str">
            <v>Non-Represented State Employees</v>
          </cell>
          <cell r="K5248" t="str">
            <v>per DOP website</v>
          </cell>
          <cell r="L5248">
            <v>41456</v>
          </cell>
          <cell r="M5248">
            <v>12148</v>
          </cell>
          <cell r="N5248" t="b">
            <v>0</v>
          </cell>
          <cell r="O5248">
            <v>4429</v>
          </cell>
        </row>
        <row r="5249">
          <cell r="E5249" t="str">
            <v>59MONTHLYCTEAMSTERS LOCAL UNION NUMBER 117</v>
          </cell>
          <cell r="F5249" t="str">
            <v>59</v>
          </cell>
          <cell r="G5249" t="str">
            <v>Monthly</v>
          </cell>
          <cell r="H5249" t="str">
            <v>C</v>
          </cell>
          <cell r="I5249">
            <v>4485</v>
          </cell>
          <cell r="J5249" t="str">
            <v>Teamsters Local Union Number 117</v>
          </cell>
          <cell r="K5249" t="str">
            <v>per Noli Benitez 201307</v>
          </cell>
          <cell r="L5249">
            <v>41456</v>
          </cell>
          <cell r="M5249">
            <v>12148</v>
          </cell>
          <cell r="N5249" t="b">
            <v>0</v>
          </cell>
          <cell r="O5249">
            <v>4485</v>
          </cell>
        </row>
        <row r="5250">
          <cell r="E5250" t="str">
            <v>59MONTHLYCWASHINGTON FEDERATION OF STATE EMPLOYEES</v>
          </cell>
          <cell r="F5250" t="str">
            <v>59</v>
          </cell>
          <cell r="G5250" t="str">
            <v>Monthly</v>
          </cell>
          <cell r="H5250" t="str">
            <v>C</v>
          </cell>
          <cell r="I5250">
            <v>4429</v>
          </cell>
          <cell r="J5250" t="str">
            <v>Washington Federation of State Employees</v>
          </cell>
          <cell r="K5250" t="str">
            <v>per DOP website</v>
          </cell>
          <cell r="L5250">
            <v>41456</v>
          </cell>
          <cell r="M5250">
            <v>26072</v>
          </cell>
          <cell r="N5250" t="b">
            <v>0</v>
          </cell>
          <cell r="O5250">
            <v>4429</v>
          </cell>
        </row>
        <row r="5251">
          <cell r="E5251" t="str">
            <v>59MONTHLYCWASHINGTON PUBLIC EMPLOYEES ASSOCIATION</v>
          </cell>
          <cell r="F5251" t="str">
            <v>59</v>
          </cell>
          <cell r="G5251" t="str">
            <v>Monthly</v>
          </cell>
          <cell r="H5251" t="str">
            <v>C</v>
          </cell>
          <cell r="I5251">
            <v>4429</v>
          </cell>
          <cell r="J5251" t="str">
            <v>Washington Public Employees Association</v>
          </cell>
          <cell r="K5251" t="str">
            <v>per DOP website</v>
          </cell>
          <cell r="L5251">
            <v>41456</v>
          </cell>
          <cell r="M5251">
            <v>30336</v>
          </cell>
          <cell r="N5251" t="b">
            <v>0</v>
          </cell>
          <cell r="O5251">
            <v>4429</v>
          </cell>
        </row>
        <row r="5252">
          <cell r="E5252" t="str">
            <v>59MONTHLYDCOALITION</v>
          </cell>
          <cell r="F5252" t="str">
            <v>59</v>
          </cell>
          <cell r="G5252" t="str">
            <v>Monthly</v>
          </cell>
          <cell r="H5252" t="str">
            <v>D</v>
          </cell>
          <cell r="I5252">
            <v>4542</v>
          </cell>
          <cell r="J5252" t="str">
            <v>Coalition</v>
          </cell>
          <cell r="K5252" t="str">
            <v>per DOP website</v>
          </cell>
          <cell r="L5252">
            <v>41456</v>
          </cell>
          <cell r="M5252">
            <v>43129</v>
          </cell>
          <cell r="N5252" t="b">
            <v>0</v>
          </cell>
          <cell r="O5252">
            <v>4542</v>
          </cell>
        </row>
        <row r="5253">
          <cell r="E5253" t="str">
            <v>59MONTHLYDNON-REPRESENTED STATE EMPLOYEES</v>
          </cell>
          <cell r="F5253" t="str">
            <v>59</v>
          </cell>
          <cell r="G5253" t="str">
            <v>Monthly</v>
          </cell>
          <cell r="H5253" t="str">
            <v>D</v>
          </cell>
          <cell r="I5253">
            <v>4542</v>
          </cell>
          <cell r="J5253" t="str">
            <v>Non-Represented State Employees</v>
          </cell>
          <cell r="K5253" t="str">
            <v>per DOP website</v>
          </cell>
          <cell r="L5253">
            <v>41456</v>
          </cell>
          <cell r="M5253">
            <v>12149</v>
          </cell>
          <cell r="N5253" t="b">
            <v>0</v>
          </cell>
          <cell r="O5253">
            <v>4542</v>
          </cell>
        </row>
        <row r="5254">
          <cell r="E5254" t="str">
            <v>59MONTHLYDTEAMSTERS LOCAL UNION NUMBER 117</v>
          </cell>
          <cell r="F5254" t="str">
            <v>59</v>
          </cell>
          <cell r="G5254" t="str">
            <v>Monthly</v>
          </cell>
          <cell r="H5254" t="str">
            <v>D</v>
          </cell>
          <cell r="I5254">
            <v>4600</v>
          </cell>
          <cell r="J5254" t="str">
            <v>Teamsters Local Union Number 117</v>
          </cell>
          <cell r="K5254" t="str">
            <v>per Noli Benitez 201307</v>
          </cell>
          <cell r="L5254">
            <v>41456</v>
          </cell>
          <cell r="M5254">
            <v>12149</v>
          </cell>
          <cell r="N5254" t="b">
            <v>0</v>
          </cell>
          <cell r="O5254">
            <v>4600</v>
          </cell>
        </row>
        <row r="5255">
          <cell r="E5255" t="str">
            <v>59MONTHLYDWASHINGTON FEDERATION OF STATE EMPLOYEES</v>
          </cell>
          <cell r="F5255" t="str">
            <v>59</v>
          </cell>
          <cell r="G5255" t="str">
            <v>Monthly</v>
          </cell>
          <cell r="H5255" t="str">
            <v>D</v>
          </cell>
          <cell r="I5255">
            <v>4542</v>
          </cell>
          <cell r="J5255" t="str">
            <v>Washington Federation of State Employees</v>
          </cell>
          <cell r="K5255" t="str">
            <v>per DOP website</v>
          </cell>
          <cell r="L5255">
            <v>41456</v>
          </cell>
          <cell r="M5255">
            <v>26073</v>
          </cell>
          <cell r="N5255" t="b">
            <v>0</v>
          </cell>
          <cell r="O5255">
            <v>4542</v>
          </cell>
        </row>
        <row r="5256">
          <cell r="E5256" t="str">
            <v>59MONTHLYDWASHINGTON PUBLIC EMPLOYEES ASSOCIATION</v>
          </cell>
          <cell r="F5256" t="str">
            <v>59</v>
          </cell>
          <cell r="G5256" t="str">
            <v>Monthly</v>
          </cell>
          <cell r="H5256" t="str">
            <v>D</v>
          </cell>
          <cell r="I5256">
            <v>4542</v>
          </cell>
          <cell r="J5256" t="str">
            <v>Washington Public Employees Association</v>
          </cell>
          <cell r="K5256" t="str">
            <v>per DOP website</v>
          </cell>
          <cell r="L5256">
            <v>41456</v>
          </cell>
          <cell r="M5256">
            <v>30337</v>
          </cell>
          <cell r="N5256" t="b">
            <v>0</v>
          </cell>
          <cell r="O5256">
            <v>4542</v>
          </cell>
        </row>
        <row r="5257">
          <cell r="E5257" t="str">
            <v>59MONTHLYECOALITION</v>
          </cell>
          <cell r="F5257" t="str">
            <v>59</v>
          </cell>
          <cell r="G5257" t="str">
            <v>Monthly</v>
          </cell>
          <cell r="H5257" t="str">
            <v>E</v>
          </cell>
          <cell r="I5257">
            <v>4653</v>
          </cell>
          <cell r="J5257" t="str">
            <v>Coalition</v>
          </cell>
          <cell r="K5257" t="str">
            <v>per DOP website</v>
          </cell>
          <cell r="L5257">
            <v>41456</v>
          </cell>
          <cell r="M5257">
            <v>43130</v>
          </cell>
          <cell r="N5257" t="b">
            <v>0</v>
          </cell>
          <cell r="O5257">
            <v>4653</v>
          </cell>
        </row>
        <row r="5258">
          <cell r="E5258" t="str">
            <v>59MONTHLYENON-REPRESENTED STATE EMPLOYEES</v>
          </cell>
          <cell r="F5258" t="str">
            <v>59</v>
          </cell>
          <cell r="G5258" t="str">
            <v>Monthly</v>
          </cell>
          <cell r="H5258" t="str">
            <v>E</v>
          </cell>
          <cell r="I5258">
            <v>4653</v>
          </cell>
          <cell r="J5258" t="str">
            <v>Non-Represented State Employees</v>
          </cell>
          <cell r="K5258" t="str">
            <v>per DOP website</v>
          </cell>
          <cell r="L5258">
            <v>41456</v>
          </cell>
          <cell r="M5258">
            <v>12150</v>
          </cell>
          <cell r="N5258" t="b">
            <v>0</v>
          </cell>
          <cell r="O5258">
            <v>4653</v>
          </cell>
        </row>
        <row r="5259">
          <cell r="E5259" t="str">
            <v>59MONTHLYETEAMSTERS LOCAL UNION NUMBER 117</v>
          </cell>
          <cell r="F5259" t="str">
            <v>59</v>
          </cell>
          <cell r="G5259" t="str">
            <v>Monthly</v>
          </cell>
          <cell r="H5259" t="str">
            <v>E</v>
          </cell>
          <cell r="I5259">
            <v>4712</v>
          </cell>
          <cell r="J5259" t="str">
            <v>Teamsters Local Union Number 117</v>
          </cell>
          <cell r="K5259" t="str">
            <v>per Noli Benitez 201307</v>
          </cell>
          <cell r="L5259">
            <v>41456</v>
          </cell>
          <cell r="M5259">
            <v>12150</v>
          </cell>
          <cell r="N5259" t="b">
            <v>0</v>
          </cell>
          <cell r="O5259">
            <v>4712</v>
          </cell>
        </row>
        <row r="5260">
          <cell r="E5260" t="str">
            <v>59MONTHLYEWASHINGTON FEDERATION OF STATE EMPLOYEES</v>
          </cell>
          <cell r="F5260" t="str">
            <v>59</v>
          </cell>
          <cell r="G5260" t="str">
            <v>Monthly</v>
          </cell>
          <cell r="H5260" t="str">
            <v>E</v>
          </cell>
          <cell r="I5260">
            <v>4653</v>
          </cell>
          <cell r="J5260" t="str">
            <v>Washington Federation of State Employees</v>
          </cell>
          <cell r="K5260" t="str">
            <v>per DOP website</v>
          </cell>
          <cell r="L5260">
            <v>41456</v>
          </cell>
          <cell r="M5260">
            <v>26074</v>
          </cell>
          <cell r="N5260" t="b">
            <v>0</v>
          </cell>
          <cell r="O5260">
            <v>4653</v>
          </cell>
        </row>
        <row r="5261">
          <cell r="E5261" t="str">
            <v>59MONTHLYEWASHINGTON PUBLIC EMPLOYEES ASSOCIATION</v>
          </cell>
          <cell r="F5261" t="str">
            <v>59</v>
          </cell>
          <cell r="G5261" t="str">
            <v>Monthly</v>
          </cell>
          <cell r="H5261" t="str">
            <v>E</v>
          </cell>
          <cell r="I5261">
            <v>4653</v>
          </cell>
          <cell r="J5261" t="str">
            <v>Washington Public Employees Association</v>
          </cell>
          <cell r="K5261" t="str">
            <v>per DOP website</v>
          </cell>
          <cell r="L5261">
            <v>41456</v>
          </cell>
          <cell r="M5261">
            <v>30338</v>
          </cell>
          <cell r="N5261" t="b">
            <v>0</v>
          </cell>
          <cell r="O5261">
            <v>4653</v>
          </cell>
        </row>
        <row r="5262">
          <cell r="E5262" t="str">
            <v>59MONTHLYFCOALITION</v>
          </cell>
          <cell r="F5262" t="str">
            <v>59</v>
          </cell>
          <cell r="G5262" t="str">
            <v>Monthly</v>
          </cell>
          <cell r="H5262" t="str">
            <v>F</v>
          </cell>
          <cell r="I5262">
            <v>4770</v>
          </cell>
          <cell r="J5262" t="str">
            <v>Coalition</v>
          </cell>
          <cell r="K5262" t="str">
            <v>per DOP website</v>
          </cell>
          <cell r="L5262">
            <v>41456</v>
          </cell>
          <cell r="M5262">
            <v>43131</v>
          </cell>
          <cell r="N5262" t="b">
            <v>0</v>
          </cell>
          <cell r="O5262">
            <v>4770</v>
          </cell>
        </row>
        <row r="5263">
          <cell r="E5263" t="str">
            <v>59MONTHLYFNON-REPRESENTED STATE EMPLOYEES</v>
          </cell>
          <cell r="F5263" t="str">
            <v>59</v>
          </cell>
          <cell r="G5263" t="str">
            <v>Monthly</v>
          </cell>
          <cell r="H5263" t="str">
            <v>F</v>
          </cell>
          <cell r="I5263">
            <v>4770</v>
          </cell>
          <cell r="J5263" t="str">
            <v>Non-Represented State Employees</v>
          </cell>
          <cell r="K5263" t="str">
            <v>per DOP website</v>
          </cell>
          <cell r="L5263">
            <v>41456</v>
          </cell>
          <cell r="M5263">
            <v>12151</v>
          </cell>
          <cell r="N5263" t="b">
            <v>0</v>
          </cell>
          <cell r="O5263">
            <v>4770</v>
          </cell>
        </row>
        <row r="5264">
          <cell r="E5264" t="str">
            <v>59MONTHLYFTEAMSTERS LOCAL UNION NUMBER 117</v>
          </cell>
          <cell r="F5264" t="str">
            <v>59</v>
          </cell>
          <cell r="G5264" t="str">
            <v>Monthly</v>
          </cell>
          <cell r="H5264" t="str">
            <v>F</v>
          </cell>
          <cell r="I5264">
            <v>4831</v>
          </cell>
          <cell r="J5264" t="str">
            <v>Teamsters Local Union Number 117</v>
          </cell>
          <cell r="K5264" t="str">
            <v>per Noli Benitez 201307</v>
          </cell>
          <cell r="L5264">
            <v>41456</v>
          </cell>
          <cell r="M5264">
            <v>12151</v>
          </cell>
          <cell r="N5264" t="b">
            <v>0</v>
          </cell>
          <cell r="O5264">
            <v>4831</v>
          </cell>
        </row>
        <row r="5265">
          <cell r="E5265" t="str">
            <v>59MONTHLYFWASHINGTON FEDERATION OF STATE EMPLOYEES</v>
          </cell>
          <cell r="F5265" t="str">
            <v>59</v>
          </cell>
          <cell r="G5265" t="str">
            <v>Monthly</v>
          </cell>
          <cell r="H5265" t="str">
            <v>F</v>
          </cell>
          <cell r="I5265">
            <v>4770</v>
          </cell>
          <cell r="J5265" t="str">
            <v>Washington Federation of State Employees</v>
          </cell>
          <cell r="K5265" t="str">
            <v>per DOP website</v>
          </cell>
          <cell r="L5265">
            <v>41456</v>
          </cell>
          <cell r="M5265">
            <v>26075</v>
          </cell>
          <cell r="N5265" t="b">
            <v>0</v>
          </cell>
          <cell r="O5265">
            <v>4770</v>
          </cell>
        </row>
        <row r="5266">
          <cell r="E5266" t="str">
            <v>59MONTHLYFWASHINGTON PUBLIC EMPLOYEES ASSOCIATION</v>
          </cell>
          <cell r="F5266" t="str">
            <v>59</v>
          </cell>
          <cell r="G5266" t="str">
            <v>Monthly</v>
          </cell>
          <cell r="H5266" t="str">
            <v>F</v>
          </cell>
          <cell r="I5266">
            <v>4770</v>
          </cell>
          <cell r="J5266" t="str">
            <v>Washington Public Employees Association</v>
          </cell>
          <cell r="K5266" t="str">
            <v>per DOP website</v>
          </cell>
          <cell r="L5266">
            <v>41456</v>
          </cell>
          <cell r="M5266">
            <v>30339</v>
          </cell>
          <cell r="N5266" t="b">
            <v>0</v>
          </cell>
          <cell r="O5266">
            <v>4770</v>
          </cell>
        </row>
        <row r="5267">
          <cell r="E5267" t="str">
            <v>59MONTHLYGCOALITION</v>
          </cell>
          <cell r="F5267" t="str">
            <v>59</v>
          </cell>
          <cell r="G5267" t="str">
            <v>Monthly</v>
          </cell>
          <cell r="H5267" t="str">
            <v>G</v>
          </cell>
          <cell r="I5267">
            <v>4888</v>
          </cell>
          <cell r="J5267" t="str">
            <v>Coalition</v>
          </cell>
          <cell r="K5267" t="str">
            <v>per DOP website</v>
          </cell>
          <cell r="L5267">
            <v>41456</v>
          </cell>
          <cell r="M5267">
            <v>43132</v>
          </cell>
          <cell r="N5267" t="b">
            <v>0</v>
          </cell>
          <cell r="O5267">
            <v>4888</v>
          </cell>
        </row>
        <row r="5268">
          <cell r="E5268" t="str">
            <v>59MONTHLYGNON-REPRESENTED STATE EMPLOYEES</v>
          </cell>
          <cell r="F5268" t="str">
            <v>59</v>
          </cell>
          <cell r="G5268" t="str">
            <v>Monthly</v>
          </cell>
          <cell r="H5268" t="str">
            <v>G</v>
          </cell>
          <cell r="I5268">
            <v>4888</v>
          </cell>
          <cell r="J5268" t="str">
            <v>Non-Represented State Employees</v>
          </cell>
          <cell r="K5268" t="str">
            <v>per DOP website</v>
          </cell>
          <cell r="L5268">
            <v>41456</v>
          </cell>
          <cell r="M5268">
            <v>12152</v>
          </cell>
          <cell r="N5268" t="b">
            <v>0</v>
          </cell>
          <cell r="O5268">
            <v>4888</v>
          </cell>
        </row>
        <row r="5269">
          <cell r="E5269" t="str">
            <v>59MONTHLYGTEAMSTERS LOCAL UNION NUMBER 117</v>
          </cell>
          <cell r="F5269" t="str">
            <v>59</v>
          </cell>
          <cell r="G5269" t="str">
            <v>Monthly</v>
          </cell>
          <cell r="H5269" t="str">
            <v>G</v>
          </cell>
          <cell r="I5269">
            <v>4950</v>
          </cell>
          <cell r="J5269" t="str">
            <v>Teamsters Local Union Number 117</v>
          </cell>
          <cell r="K5269" t="str">
            <v>per Noli Benitez 201307</v>
          </cell>
          <cell r="L5269">
            <v>41456</v>
          </cell>
          <cell r="M5269">
            <v>12152</v>
          </cell>
          <cell r="N5269" t="b">
            <v>0</v>
          </cell>
          <cell r="O5269">
            <v>4950</v>
          </cell>
        </row>
        <row r="5270">
          <cell r="E5270" t="str">
            <v>59MONTHLYGWASHINGTON FEDERATION OF STATE EMPLOYEES</v>
          </cell>
          <cell r="F5270" t="str">
            <v>59</v>
          </cell>
          <cell r="G5270" t="str">
            <v>Monthly</v>
          </cell>
          <cell r="H5270" t="str">
            <v>G</v>
          </cell>
          <cell r="I5270">
            <v>4888</v>
          </cell>
          <cell r="J5270" t="str">
            <v>Washington Federation of State Employees</v>
          </cell>
          <cell r="K5270" t="str">
            <v>per DOP website</v>
          </cell>
          <cell r="L5270">
            <v>41456</v>
          </cell>
          <cell r="M5270">
            <v>26076</v>
          </cell>
          <cell r="N5270" t="b">
            <v>0</v>
          </cell>
          <cell r="O5270">
            <v>4888</v>
          </cell>
        </row>
        <row r="5271">
          <cell r="E5271" t="str">
            <v>59MONTHLYGWASHINGTON PUBLIC EMPLOYEES ASSOCIATION</v>
          </cell>
          <cell r="F5271" t="str">
            <v>59</v>
          </cell>
          <cell r="G5271" t="str">
            <v>Monthly</v>
          </cell>
          <cell r="H5271" t="str">
            <v>G</v>
          </cell>
          <cell r="I5271">
            <v>4888</v>
          </cell>
          <cell r="J5271" t="str">
            <v>Washington Public Employees Association</v>
          </cell>
          <cell r="K5271" t="str">
            <v>per DOP website</v>
          </cell>
          <cell r="L5271">
            <v>41456</v>
          </cell>
          <cell r="M5271">
            <v>30340</v>
          </cell>
          <cell r="N5271" t="b">
            <v>0</v>
          </cell>
          <cell r="O5271">
            <v>4888</v>
          </cell>
        </row>
        <row r="5272">
          <cell r="E5272" t="str">
            <v>59MONTHLYHCOALITION</v>
          </cell>
          <cell r="F5272" t="str">
            <v>59</v>
          </cell>
          <cell r="G5272" t="str">
            <v>Monthly</v>
          </cell>
          <cell r="H5272" t="str">
            <v>H</v>
          </cell>
          <cell r="I5272">
            <v>5010</v>
          </cell>
          <cell r="J5272" t="str">
            <v>Coalition</v>
          </cell>
          <cell r="K5272" t="str">
            <v>per DOP website</v>
          </cell>
          <cell r="L5272">
            <v>41456</v>
          </cell>
          <cell r="M5272">
            <v>43133</v>
          </cell>
          <cell r="N5272" t="b">
            <v>0</v>
          </cell>
          <cell r="O5272">
            <v>5010</v>
          </cell>
        </row>
        <row r="5273">
          <cell r="E5273" t="str">
            <v>59MONTHLYHNON-REPRESENTED STATE EMPLOYEES</v>
          </cell>
          <cell r="F5273" t="str">
            <v>59</v>
          </cell>
          <cell r="G5273" t="str">
            <v>Monthly</v>
          </cell>
          <cell r="H5273" t="str">
            <v>H</v>
          </cell>
          <cell r="I5273">
            <v>5010</v>
          </cell>
          <cell r="J5273" t="str">
            <v>Non-Represented State Employees</v>
          </cell>
          <cell r="K5273" t="str">
            <v>per DOP website</v>
          </cell>
          <cell r="L5273">
            <v>41456</v>
          </cell>
          <cell r="M5273">
            <v>12153</v>
          </cell>
          <cell r="N5273" t="b">
            <v>0</v>
          </cell>
          <cell r="O5273">
            <v>5010</v>
          </cell>
        </row>
        <row r="5274">
          <cell r="E5274" t="str">
            <v>59MONTHLYHTEAMSTERS LOCAL UNION NUMBER 117</v>
          </cell>
          <cell r="F5274" t="str">
            <v>59</v>
          </cell>
          <cell r="G5274" t="str">
            <v>Monthly</v>
          </cell>
          <cell r="H5274" t="str">
            <v>H</v>
          </cell>
          <cell r="I5274">
            <v>5075</v>
          </cell>
          <cell r="J5274" t="str">
            <v>Teamsters Local Union Number 117</v>
          </cell>
          <cell r="K5274" t="str">
            <v>per Noli Benitez 201307</v>
          </cell>
          <cell r="L5274">
            <v>41456</v>
          </cell>
          <cell r="M5274">
            <v>12153</v>
          </cell>
          <cell r="N5274" t="b">
            <v>0</v>
          </cell>
          <cell r="O5274">
            <v>5075</v>
          </cell>
        </row>
        <row r="5275">
          <cell r="E5275" t="str">
            <v>59MONTHLYHWASHINGTON FEDERATION OF STATE EMPLOYEES</v>
          </cell>
          <cell r="F5275" t="str">
            <v>59</v>
          </cell>
          <cell r="G5275" t="str">
            <v>Monthly</v>
          </cell>
          <cell r="H5275" t="str">
            <v>H</v>
          </cell>
          <cell r="I5275">
            <v>5010</v>
          </cell>
          <cell r="J5275" t="str">
            <v>Washington Federation of State Employees</v>
          </cell>
          <cell r="K5275" t="str">
            <v>per DOP website</v>
          </cell>
          <cell r="L5275">
            <v>41456</v>
          </cell>
          <cell r="M5275">
            <v>26077</v>
          </cell>
          <cell r="N5275" t="b">
            <v>0</v>
          </cell>
          <cell r="O5275">
            <v>5010</v>
          </cell>
        </row>
        <row r="5276">
          <cell r="E5276" t="str">
            <v>59MONTHLYHWASHINGTON PUBLIC EMPLOYEES ASSOCIATION</v>
          </cell>
          <cell r="F5276" t="str">
            <v>59</v>
          </cell>
          <cell r="G5276" t="str">
            <v>Monthly</v>
          </cell>
          <cell r="H5276" t="str">
            <v>H</v>
          </cell>
          <cell r="I5276">
            <v>5010</v>
          </cell>
          <cell r="J5276" t="str">
            <v>Washington Public Employees Association</v>
          </cell>
          <cell r="K5276" t="str">
            <v>per DOP website</v>
          </cell>
          <cell r="L5276">
            <v>41456</v>
          </cell>
          <cell r="M5276">
            <v>30341</v>
          </cell>
          <cell r="N5276" t="b">
            <v>0</v>
          </cell>
          <cell r="O5276">
            <v>5010</v>
          </cell>
        </row>
        <row r="5277">
          <cell r="E5277" t="str">
            <v>59MONTHLYICOALITION</v>
          </cell>
          <cell r="F5277" t="str">
            <v>59</v>
          </cell>
          <cell r="G5277" t="str">
            <v>Monthly</v>
          </cell>
          <cell r="H5277" t="str">
            <v>I</v>
          </cell>
          <cell r="I5277">
            <v>5136</v>
          </cell>
          <cell r="J5277" t="str">
            <v>Coalition</v>
          </cell>
          <cell r="K5277" t="str">
            <v>per DOP website</v>
          </cell>
          <cell r="L5277">
            <v>41456</v>
          </cell>
          <cell r="M5277">
            <v>43134</v>
          </cell>
          <cell r="N5277" t="b">
            <v>0</v>
          </cell>
          <cell r="O5277">
            <v>5136</v>
          </cell>
        </row>
        <row r="5278">
          <cell r="E5278" t="str">
            <v>59MONTHLYINON-REPRESENTED STATE EMPLOYEES</v>
          </cell>
          <cell r="F5278" t="str">
            <v>59</v>
          </cell>
          <cell r="G5278" t="str">
            <v>Monthly</v>
          </cell>
          <cell r="H5278" t="str">
            <v>I</v>
          </cell>
          <cell r="I5278">
            <v>5136</v>
          </cell>
          <cell r="J5278" t="str">
            <v>Non-Represented State Employees</v>
          </cell>
          <cell r="K5278" t="str">
            <v>per DOP website</v>
          </cell>
          <cell r="L5278">
            <v>41456</v>
          </cell>
          <cell r="M5278">
            <v>12154</v>
          </cell>
          <cell r="N5278" t="b">
            <v>0</v>
          </cell>
          <cell r="O5278">
            <v>5136</v>
          </cell>
        </row>
        <row r="5279">
          <cell r="E5279" t="str">
            <v>59MONTHLYITEAMSTERS LOCAL UNION NUMBER 117</v>
          </cell>
          <cell r="F5279" t="str">
            <v>59</v>
          </cell>
          <cell r="G5279" t="str">
            <v>Monthly</v>
          </cell>
          <cell r="H5279" t="str">
            <v>I</v>
          </cell>
          <cell r="I5279">
            <v>5201</v>
          </cell>
          <cell r="J5279" t="str">
            <v>Teamsters Local Union Number 117</v>
          </cell>
          <cell r="K5279" t="str">
            <v>per Noli Benitez 201307</v>
          </cell>
          <cell r="L5279">
            <v>41456</v>
          </cell>
          <cell r="M5279">
            <v>12154</v>
          </cell>
          <cell r="N5279" t="b">
            <v>0</v>
          </cell>
          <cell r="O5279">
            <v>5201</v>
          </cell>
        </row>
        <row r="5280">
          <cell r="E5280" t="str">
            <v>59MONTHLYIWASHINGTON FEDERATION OF STATE EMPLOYEES</v>
          </cell>
          <cell r="F5280" t="str">
            <v>59</v>
          </cell>
          <cell r="G5280" t="str">
            <v>Monthly</v>
          </cell>
          <cell r="H5280" t="str">
            <v>I</v>
          </cell>
          <cell r="I5280">
            <v>5136</v>
          </cell>
          <cell r="J5280" t="str">
            <v>Washington Federation of State Employees</v>
          </cell>
          <cell r="K5280" t="str">
            <v>per DOP website</v>
          </cell>
          <cell r="L5280">
            <v>41456</v>
          </cell>
          <cell r="M5280">
            <v>26078</v>
          </cell>
          <cell r="N5280" t="b">
            <v>0</v>
          </cell>
          <cell r="O5280">
            <v>5136</v>
          </cell>
        </row>
        <row r="5281">
          <cell r="E5281" t="str">
            <v>59MONTHLYIWASHINGTON PUBLIC EMPLOYEES ASSOCIATION</v>
          </cell>
          <cell r="F5281" t="str">
            <v>59</v>
          </cell>
          <cell r="G5281" t="str">
            <v>Monthly</v>
          </cell>
          <cell r="H5281" t="str">
            <v>I</v>
          </cell>
          <cell r="I5281">
            <v>5136</v>
          </cell>
          <cell r="J5281" t="str">
            <v>Washington Public Employees Association</v>
          </cell>
          <cell r="K5281" t="str">
            <v>per DOP website</v>
          </cell>
          <cell r="L5281">
            <v>41456</v>
          </cell>
          <cell r="M5281">
            <v>30342</v>
          </cell>
          <cell r="N5281" t="b">
            <v>0</v>
          </cell>
          <cell r="O5281">
            <v>5136</v>
          </cell>
        </row>
        <row r="5282">
          <cell r="E5282" t="str">
            <v>59MONTHLYJCOALITION</v>
          </cell>
          <cell r="F5282" t="str">
            <v>59</v>
          </cell>
          <cell r="G5282" t="str">
            <v>Monthly</v>
          </cell>
          <cell r="H5282" t="str">
            <v>J</v>
          </cell>
          <cell r="I5282">
            <v>5266</v>
          </cell>
          <cell r="J5282" t="str">
            <v>Coalition</v>
          </cell>
          <cell r="K5282" t="str">
            <v>per DOP website</v>
          </cell>
          <cell r="L5282">
            <v>41456</v>
          </cell>
          <cell r="M5282">
            <v>43135</v>
          </cell>
          <cell r="N5282" t="b">
            <v>0</v>
          </cell>
          <cell r="O5282">
            <v>5266</v>
          </cell>
        </row>
        <row r="5283">
          <cell r="E5283" t="str">
            <v>59MONTHLYJNON-REPRESENTED STATE EMPLOYEES</v>
          </cell>
          <cell r="F5283" t="str">
            <v>59</v>
          </cell>
          <cell r="G5283" t="str">
            <v>Monthly</v>
          </cell>
          <cell r="H5283" t="str">
            <v>J</v>
          </cell>
          <cell r="I5283">
            <v>5266</v>
          </cell>
          <cell r="J5283" t="str">
            <v>Non-Represented State Employees</v>
          </cell>
          <cell r="K5283" t="str">
            <v>per DOP website</v>
          </cell>
          <cell r="L5283">
            <v>41456</v>
          </cell>
          <cell r="M5283">
            <v>12155</v>
          </cell>
          <cell r="N5283" t="b">
            <v>0</v>
          </cell>
          <cell r="O5283">
            <v>5266</v>
          </cell>
        </row>
        <row r="5284">
          <cell r="E5284" t="str">
            <v>59MONTHLYJTEAMSTERS LOCAL UNION NUMBER 117</v>
          </cell>
          <cell r="F5284" t="str">
            <v>59</v>
          </cell>
          <cell r="G5284" t="str">
            <v>Monthly</v>
          </cell>
          <cell r="H5284" t="str">
            <v>J</v>
          </cell>
          <cell r="I5284">
            <v>5334</v>
          </cell>
          <cell r="J5284" t="str">
            <v>Teamsters Local Union Number 117</v>
          </cell>
          <cell r="K5284" t="str">
            <v>per Noli Benitez 201307</v>
          </cell>
          <cell r="L5284">
            <v>41456</v>
          </cell>
          <cell r="M5284">
            <v>12155</v>
          </cell>
          <cell r="N5284" t="b">
            <v>0</v>
          </cell>
          <cell r="O5284">
            <v>5334</v>
          </cell>
        </row>
        <row r="5285">
          <cell r="E5285" t="str">
            <v>59MONTHLYJWASHINGTON FEDERATION OF STATE EMPLOYEES</v>
          </cell>
          <cell r="F5285" t="str">
            <v>59</v>
          </cell>
          <cell r="G5285" t="str">
            <v>Monthly</v>
          </cell>
          <cell r="H5285" t="str">
            <v>J</v>
          </cell>
          <cell r="I5285">
            <v>5266</v>
          </cell>
          <cell r="J5285" t="str">
            <v>Washington Federation of State Employees</v>
          </cell>
          <cell r="K5285" t="str">
            <v>per DOP website</v>
          </cell>
          <cell r="L5285">
            <v>41456</v>
          </cell>
          <cell r="M5285">
            <v>26079</v>
          </cell>
          <cell r="N5285" t="b">
            <v>0</v>
          </cell>
          <cell r="O5285">
            <v>5266</v>
          </cell>
        </row>
        <row r="5286">
          <cell r="E5286" t="str">
            <v>59MONTHLYJWASHINGTON PUBLIC EMPLOYEES ASSOCIATION</v>
          </cell>
          <cell r="F5286" t="str">
            <v>59</v>
          </cell>
          <cell r="G5286" t="str">
            <v>Monthly</v>
          </cell>
          <cell r="H5286" t="str">
            <v>J</v>
          </cell>
          <cell r="I5286">
            <v>5266</v>
          </cell>
          <cell r="J5286" t="str">
            <v>Washington Public Employees Association</v>
          </cell>
          <cell r="K5286" t="str">
            <v>per DOP website</v>
          </cell>
          <cell r="L5286">
            <v>41456</v>
          </cell>
          <cell r="M5286">
            <v>30343</v>
          </cell>
          <cell r="N5286" t="b">
            <v>0</v>
          </cell>
          <cell r="O5286">
            <v>5266</v>
          </cell>
        </row>
        <row r="5287">
          <cell r="E5287" t="str">
            <v>59MONTHLYKCOALITION</v>
          </cell>
          <cell r="F5287" t="str">
            <v>59</v>
          </cell>
          <cell r="G5287" t="str">
            <v>Monthly</v>
          </cell>
          <cell r="H5287" t="str">
            <v>K</v>
          </cell>
          <cell r="I5287">
            <v>5395</v>
          </cell>
          <cell r="J5287" t="str">
            <v>Coalition</v>
          </cell>
          <cell r="K5287" t="str">
            <v>per DOP website</v>
          </cell>
          <cell r="L5287">
            <v>41456</v>
          </cell>
          <cell r="M5287">
            <v>43136</v>
          </cell>
          <cell r="N5287" t="b">
            <v>0</v>
          </cell>
          <cell r="O5287">
            <v>5395</v>
          </cell>
        </row>
        <row r="5288">
          <cell r="E5288" t="str">
            <v>59MONTHLYKNON-REPRESENTED STATE EMPLOYEES</v>
          </cell>
          <cell r="F5288" t="str">
            <v>59</v>
          </cell>
          <cell r="G5288" t="str">
            <v>Monthly</v>
          </cell>
          <cell r="H5288" t="str">
            <v>K</v>
          </cell>
          <cell r="I5288">
            <v>5395</v>
          </cell>
          <cell r="J5288" t="str">
            <v>Non-Represented State Employees</v>
          </cell>
          <cell r="K5288" t="str">
            <v>per DOP website</v>
          </cell>
          <cell r="L5288">
            <v>41456</v>
          </cell>
          <cell r="M5288">
            <v>12156</v>
          </cell>
          <cell r="N5288" t="b">
            <v>0</v>
          </cell>
          <cell r="O5288">
            <v>5395</v>
          </cell>
        </row>
        <row r="5289">
          <cell r="E5289" t="str">
            <v>59MONTHLYKTEAMSTERS LOCAL UNION NUMBER 117</v>
          </cell>
          <cell r="F5289" t="str">
            <v>59</v>
          </cell>
          <cell r="G5289" t="str">
            <v>Monthly</v>
          </cell>
          <cell r="H5289" t="str">
            <v>K</v>
          </cell>
          <cell r="I5289">
            <v>5463</v>
          </cell>
          <cell r="J5289" t="str">
            <v>Teamsters Local Union Number 117</v>
          </cell>
          <cell r="K5289" t="str">
            <v>per Noli Benitez 201307</v>
          </cell>
          <cell r="L5289">
            <v>41456</v>
          </cell>
          <cell r="M5289">
            <v>12156</v>
          </cell>
          <cell r="N5289" t="b">
            <v>0</v>
          </cell>
          <cell r="O5289">
            <v>5463</v>
          </cell>
        </row>
        <row r="5290">
          <cell r="E5290" t="str">
            <v>59MONTHLYKWASHINGTON FEDERATION OF STATE EMPLOYEES</v>
          </cell>
          <cell r="F5290" t="str">
            <v>59</v>
          </cell>
          <cell r="G5290" t="str">
            <v>Monthly</v>
          </cell>
          <cell r="H5290" t="str">
            <v>K</v>
          </cell>
          <cell r="I5290">
            <v>5395</v>
          </cell>
          <cell r="J5290" t="str">
            <v>Washington Federation of State Employees</v>
          </cell>
          <cell r="K5290" t="str">
            <v>per DOP website</v>
          </cell>
          <cell r="L5290">
            <v>41456</v>
          </cell>
          <cell r="M5290">
            <v>26080</v>
          </cell>
          <cell r="N5290" t="b">
            <v>0</v>
          </cell>
          <cell r="O5290">
            <v>5395</v>
          </cell>
        </row>
        <row r="5291">
          <cell r="E5291" t="str">
            <v>59MONTHLYKWASHINGTON PUBLIC EMPLOYEES ASSOCIATION</v>
          </cell>
          <cell r="F5291" t="str">
            <v>59</v>
          </cell>
          <cell r="G5291" t="str">
            <v>Monthly</v>
          </cell>
          <cell r="H5291" t="str">
            <v>K</v>
          </cell>
          <cell r="I5291">
            <v>5395</v>
          </cell>
          <cell r="J5291" t="str">
            <v>Washington Public Employees Association</v>
          </cell>
          <cell r="K5291" t="str">
            <v>per DOP website</v>
          </cell>
          <cell r="L5291">
            <v>41456</v>
          </cell>
          <cell r="M5291">
            <v>30344</v>
          </cell>
          <cell r="N5291" t="b">
            <v>0</v>
          </cell>
          <cell r="O5291">
            <v>5395</v>
          </cell>
        </row>
        <row r="5292">
          <cell r="E5292" t="str">
            <v>59MONTHLYLCOALITION</v>
          </cell>
          <cell r="F5292" t="str">
            <v>59</v>
          </cell>
          <cell r="G5292" t="str">
            <v>Monthly</v>
          </cell>
          <cell r="H5292" t="str">
            <v>L</v>
          </cell>
          <cell r="I5292">
            <v>5535</v>
          </cell>
          <cell r="J5292" t="str">
            <v>Coalition</v>
          </cell>
          <cell r="K5292" t="str">
            <v>per DOP website</v>
          </cell>
          <cell r="L5292">
            <v>41456</v>
          </cell>
          <cell r="M5292">
            <v>43137</v>
          </cell>
          <cell r="N5292" t="b">
            <v>0</v>
          </cell>
          <cell r="O5292">
            <v>5535</v>
          </cell>
        </row>
        <row r="5293">
          <cell r="E5293" t="str">
            <v>59MONTHLYLNON-REPRESENTED STATE EMPLOYEES</v>
          </cell>
          <cell r="F5293" t="str">
            <v>59</v>
          </cell>
          <cell r="G5293" t="str">
            <v>Monthly</v>
          </cell>
          <cell r="H5293" t="str">
            <v>L</v>
          </cell>
          <cell r="I5293">
            <v>5535</v>
          </cell>
          <cell r="J5293" t="str">
            <v>Non-Represented State Employees</v>
          </cell>
          <cell r="K5293" t="str">
            <v>per DOP website</v>
          </cell>
          <cell r="L5293">
            <v>41456</v>
          </cell>
          <cell r="M5293">
            <v>12157</v>
          </cell>
          <cell r="N5293" t="b">
            <v>0</v>
          </cell>
          <cell r="O5293">
            <v>5535</v>
          </cell>
        </row>
        <row r="5294">
          <cell r="E5294" t="str">
            <v>59MONTHLYLTEAMSTERS LOCAL UNION NUMBER 117</v>
          </cell>
          <cell r="F5294" t="str">
            <v>59</v>
          </cell>
          <cell r="G5294" t="str">
            <v>Monthly</v>
          </cell>
          <cell r="H5294" t="str">
            <v>L</v>
          </cell>
          <cell r="I5294">
            <v>5605</v>
          </cell>
          <cell r="J5294" t="str">
            <v>Teamsters Local Union Number 117</v>
          </cell>
          <cell r="K5294" t="str">
            <v>per Noli Benitez 201307</v>
          </cell>
          <cell r="L5294">
            <v>41456</v>
          </cell>
          <cell r="M5294">
            <v>12157</v>
          </cell>
          <cell r="N5294" t="b">
            <v>0</v>
          </cell>
          <cell r="O5294">
            <v>5605</v>
          </cell>
        </row>
        <row r="5295">
          <cell r="E5295" t="str">
            <v>59MONTHLYLWASHINGTON FEDERATION OF STATE EMPLOYEES</v>
          </cell>
          <cell r="F5295" t="str">
            <v>59</v>
          </cell>
          <cell r="G5295" t="str">
            <v>Monthly</v>
          </cell>
          <cell r="H5295" t="str">
            <v>L</v>
          </cell>
          <cell r="I5295">
            <v>5535</v>
          </cell>
          <cell r="J5295" t="str">
            <v>Washington Federation of State Employees</v>
          </cell>
          <cell r="K5295" t="str">
            <v>per DOP website</v>
          </cell>
          <cell r="L5295">
            <v>41456</v>
          </cell>
          <cell r="M5295">
            <v>26081</v>
          </cell>
          <cell r="N5295" t="b">
            <v>0</v>
          </cell>
          <cell r="O5295">
            <v>5535</v>
          </cell>
        </row>
        <row r="5296">
          <cell r="E5296" t="str">
            <v>59MONTHLYLWASHINGTON PUBLIC EMPLOYEES ASSOCIATION</v>
          </cell>
          <cell r="F5296" t="str">
            <v>59</v>
          </cell>
          <cell r="G5296" t="str">
            <v>Monthly</v>
          </cell>
          <cell r="H5296" t="str">
            <v>L</v>
          </cell>
          <cell r="I5296">
            <v>5535</v>
          </cell>
          <cell r="J5296" t="str">
            <v>Washington Public Employees Association</v>
          </cell>
          <cell r="K5296" t="str">
            <v>per DOP website</v>
          </cell>
          <cell r="L5296">
            <v>41456</v>
          </cell>
          <cell r="M5296">
            <v>30345</v>
          </cell>
          <cell r="N5296" t="b">
            <v>0</v>
          </cell>
          <cell r="O5296">
            <v>5535</v>
          </cell>
        </row>
        <row r="5297">
          <cell r="E5297" t="str">
            <v>59MONTHLYMCOALITION</v>
          </cell>
          <cell r="F5297" t="str">
            <v>59</v>
          </cell>
          <cell r="G5297" t="str">
            <v>Monthly</v>
          </cell>
          <cell r="H5297" t="str">
            <v>M</v>
          </cell>
          <cell r="I5297">
            <v>5668</v>
          </cell>
          <cell r="J5297" t="str">
            <v>Coalition</v>
          </cell>
          <cell r="K5297" t="str">
            <v>per DOP website</v>
          </cell>
          <cell r="L5297">
            <v>41456</v>
          </cell>
          <cell r="M5297">
            <v>43138</v>
          </cell>
          <cell r="N5297" t="b">
            <v>0</v>
          </cell>
          <cell r="O5297">
            <v>5668</v>
          </cell>
        </row>
        <row r="5298">
          <cell r="E5298" t="str">
            <v>59MONTHLYMNON-REPRESENTED STATE EMPLOYEES</v>
          </cell>
          <cell r="F5298" t="str">
            <v>59</v>
          </cell>
          <cell r="G5298" t="str">
            <v>Monthly</v>
          </cell>
          <cell r="H5298" t="str">
            <v>M</v>
          </cell>
          <cell r="I5298">
            <v>5668</v>
          </cell>
          <cell r="J5298" t="str">
            <v>Non-Represented State Employees</v>
          </cell>
          <cell r="K5298" t="str">
            <v>per DOP website</v>
          </cell>
          <cell r="L5298">
            <v>41456</v>
          </cell>
          <cell r="M5298">
            <v>12158</v>
          </cell>
          <cell r="N5298" t="b">
            <v>0</v>
          </cell>
          <cell r="O5298">
            <v>5668</v>
          </cell>
        </row>
        <row r="5299">
          <cell r="E5299" t="str">
            <v>59MONTHLYMTEAMSTERS LOCAL UNION NUMBER 117</v>
          </cell>
          <cell r="F5299" t="str">
            <v>59</v>
          </cell>
          <cell r="G5299" t="str">
            <v>Monthly</v>
          </cell>
          <cell r="H5299" t="str">
            <v>M</v>
          </cell>
          <cell r="I5299">
            <v>5742</v>
          </cell>
          <cell r="J5299" t="str">
            <v>Teamsters Local Union Number 117</v>
          </cell>
          <cell r="K5299" t="str">
            <v>per Noli Benitez 201307</v>
          </cell>
          <cell r="L5299">
            <v>41456</v>
          </cell>
          <cell r="M5299">
            <v>12158</v>
          </cell>
          <cell r="N5299" t="b">
            <v>0</v>
          </cell>
          <cell r="O5299">
            <v>5742</v>
          </cell>
        </row>
        <row r="5300">
          <cell r="E5300" t="str">
            <v>59MONTHLYMWASHINGTON FEDERATION OF STATE EMPLOYEES</v>
          </cell>
          <cell r="F5300" t="str">
            <v>59</v>
          </cell>
          <cell r="G5300" t="str">
            <v>Monthly</v>
          </cell>
          <cell r="H5300" t="str">
            <v>M</v>
          </cell>
          <cell r="I5300">
            <v>5668</v>
          </cell>
          <cell r="J5300" t="str">
            <v>Washington Federation of State Employees</v>
          </cell>
          <cell r="K5300" t="str">
            <v>per DOP website</v>
          </cell>
          <cell r="L5300">
            <v>41456</v>
          </cell>
          <cell r="M5300">
            <v>26082</v>
          </cell>
          <cell r="N5300" t="b">
            <v>0</v>
          </cell>
          <cell r="O5300">
            <v>5668</v>
          </cell>
        </row>
        <row r="5301">
          <cell r="E5301" t="str">
            <v>59MONTHLYMWASHINGTON PUBLIC EMPLOYEES ASSOCIATION</v>
          </cell>
          <cell r="F5301" t="str">
            <v>59</v>
          </cell>
          <cell r="G5301" t="str">
            <v>Monthly</v>
          </cell>
          <cell r="H5301" t="str">
            <v>M</v>
          </cell>
          <cell r="I5301">
            <v>5668</v>
          </cell>
          <cell r="J5301" t="str">
            <v>Washington Public Employees Association</v>
          </cell>
          <cell r="K5301" t="str">
            <v>per DOP website</v>
          </cell>
          <cell r="L5301">
            <v>41456</v>
          </cell>
          <cell r="M5301">
            <v>30346</v>
          </cell>
          <cell r="N5301" t="b">
            <v>0</v>
          </cell>
          <cell r="O5301">
            <v>5668</v>
          </cell>
        </row>
        <row r="5302">
          <cell r="E5302" t="str">
            <v>59NMONTHLYACOALITION</v>
          </cell>
          <cell r="F5302" t="str">
            <v>59N</v>
          </cell>
          <cell r="G5302" t="str">
            <v>Monthly</v>
          </cell>
          <cell r="H5302" t="str">
            <v>A</v>
          </cell>
          <cell r="I5302">
            <v>4503</v>
          </cell>
          <cell r="J5302" t="str">
            <v>Coalition</v>
          </cell>
          <cell r="K5302" t="str">
            <v>59N1 - per DOP website</v>
          </cell>
          <cell r="L5302">
            <v>41456</v>
          </cell>
          <cell r="M5302">
            <v>21342</v>
          </cell>
          <cell r="N5302" t="b">
            <v>1</v>
          </cell>
          <cell r="O5302">
            <v>4503</v>
          </cell>
        </row>
        <row r="5303">
          <cell r="E5303" t="str">
            <v>59NMONTHLYANON-REPRESENTED STATE EMPLOYEES</v>
          </cell>
          <cell r="F5303" t="str">
            <v>59N</v>
          </cell>
          <cell r="G5303" t="str">
            <v>Monthly</v>
          </cell>
          <cell r="H5303" t="str">
            <v>A</v>
          </cell>
          <cell r="I5303">
            <v>4503</v>
          </cell>
          <cell r="J5303" t="str">
            <v>Non-Represented State Employees</v>
          </cell>
          <cell r="K5303" t="str">
            <v>59N - per DOP website</v>
          </cell>
          <cell r="L5303">
            <v>41456</v>
          </cell>
          <cell r="M5303">
            <v>15546</v>
          </cell>
          <cell r="N5303" t="b">
            <v>1</v>
          </cell>
          <cell r="O5303">
            <v>4503</v>
          </cell>
        </row>
        <row r="5304">
          <cell r="E5304" t="str">
            <v>59NMONTHLYASERVICE EMPLOYEES INTERNATIONAL UNION DISTRICT 1199 NW</v>
          </cell>
          <cell r="F5304" t="str">
            <v>59N</v>
          </cell>
          <cell r="G5304" t="str">
            <v>Monthly</v>
          </cell>
          <cell r="H5304" t="str">
            <v>A</v>
          </cell>
          <cell r="I5304">
            <v>4503</v>
          </cell>
          <cell r="J5304" t="str">
            <v>Service Employees International Union District 1199 NW</v>
          </cell>
          <cell r="K5304" t="str">
            <v>59N1 - per DOP website</v>
          </cell>
          <cell r="L5304">
            <v>41456</v>
          </cell>
          <cell r="M5304">
            <v>17478</v>
          </cell>
          <cell r="N5304" t="b">
            <v>1</v>
          </cell>
          <cell r="O5304">
            <v>4503</v>
          </cell>
        </row>
        <row r="5305">
          <cell r="E5305" t="str">
            <v>59NMONTHLYATEAMSTERS LOCAL UNION NUMBER 117</v>
          </cell>
          <cell r="F5305" t="str">
            <v>59N</v>
          </cell>
          <cell r="G5305" t="str">
            <v>Monthly</v>
          </cell>
          <cell r="H5305" t="str">
            <v>A</v>
          </cell>
          <cell r="I5305">
            <v>4561</v>
          </cell>
          <cell r="J5305" t="str">
            <v>Teamsters Local Union Number 117</v>
          </cell>
          <cell r="K5305" t="str">
            <v>59N2 - per DOP website</v>
          </cell>
          <cell r="L5305">
            <v>41456</v>
          </cell>
          <cell r="M5305">
            <v>23274</v>
          </cell>
          <cell r="N5305" t="b">
            <v>1</v>
          </cell>
          <cell r="O5305">
            <v>4561</v>
          </cell>
        </row>
        <row r="5306">
          <cell r="E5306" t="str">
            <v>59NMONTHLYAWASHINGTON FEDERATION OF STATE EMPLOYEES</v>
          </cell>
          <cell r="F5306" t="str">
            <v>59N</v>
          </cell>
          <cell r="G5306" t="str">
            <v>Monthly</v>
          </cell>
          <cell r="H5306" t="str">
            <v>A</v>
          </cell>
          <cell r="I5306">
            <v>4503</v>
          </cell>
          <cell r="J5306" t="str">
            <v>Washington Federation of State Employees</v>
          </cell>
          <cell r="K5306" t="str">
            <v>59N1 - per DOP website</v>
          </cell>
          <cell r="L5306">
            <v>41456</v>
          </cell>
          <cell r="M5306">
            <v>19410</v>
          </cell>
          <cell r="N5306" t="b">
            <v>1</v>
          </cell>
          <cell r="O5306">
            <v>4503</v>
          </cell>
        </row>
        <row r="5307">
          <cell r="E5307" t="str">
            <v>59NMONTHLYBCOALITION</v>
          </cell>
          <cell r="F5307" t="str">
            <v>59N</v>
          </cell>
          <cell r="G5307" t="str">
            <v>Monthly</v>
          </cell>
          <cell r="H5307" t="str">
            <v>B</v>
          </cell>
          <cell r="I5307">
            <v>4614</v>
          </cell>
          <cell r="J5307" t="str">
            <v>Coalition</v>
          </cell>
          <cell r="K5307" t="str">
            <v>59N1 - per DOP website</v>
          </cell>
          <cell r="L5307">
            <v>41456</v>
          </cell>
          <cell r="M5307">
            <v>21343</v>
          </cell>
          <cell r="N5307" t="b">
            <v>1</v>
          </cell>
          <cell r="O5307">
            <v>4614</v>
          </cell>
        </row>
        <row r="5308">
          <cell r="E5308" t="str">
            <v>59NMONTHLYBNON-REPRESENTED STATE EMPLOYEES</v>
          </cell>
          <cell r="F5308" t="str">
            <v>59N</v>
          </cell>
          <cell r="G5308" t="str">
            <v>Monthly</v>
          </cell>
          <cell r="H5308" t="str">
            <v>B</v>
          </cell>
          <cell r="I5308">
            <v>4614</v>
          </cell>
          <cell r="J5308" t="str">
            <v>Non-Represented State Employees</v>
          </cell>
          <cell r="K5308" t="str">
            <v>59N - per DOP website</v>
          </cell>
          <cell r="L5308">
            <v>41456</v>
          </cell>
          <cell r="M5308">
            <v>15547</v>
          </cell>
          <cell r="N5308" t="b">
            <v>1</v>
          </cell>
          <cell r="O5308">
            <v>4614</v>
          </cell>
        </row>
        <row r="5309">
          <cell r="E5309" t="str">
            <v>59NMONTHLYBSERVICE EMPLOYEES INTERNATIONAL UNION DISTRICT 1199 NW</v>
          </cell>
          <cell r="F5309" t="str">
            <v>59N</v>
          </cell>
          <cell r="G5309" t="str">
            <v>Monthly</v>
          </cell>
          <cell r="H5309" t="str">
            <v>B</v>
          </cell>
          <cell r="I5309">
            <v>4614</v>
          </cell>
          <cell r="J5309" t="str">
            <v>Service Employees International Union District 1199 NW</v>
          </cell>
          <cell r="K5309" t="str">
            <v>59N1 - per DOP website</v>
          </cell>
          <cell r="L5309">
            <v>41456</v>
          </cell>
          <cell r="M5309">
            <v>17479</v>
          </cell>
          <cell r="N5309" t="b">
            <v>1</v>
          </cell>
          <cell r="O5309">
            <v>4614</v>
          </cell>
        </row>
        <row r="5310">
          <cell r="E5310" t="str">
            <v>59NMONTHLYBTEAMSTERS LOCAL UNION NUMBER 117</v>
          </cell>
          <cell r="F5310" t="str">
            <v>59N</v>
          </cell>
          <cell r="G5310" t="str">
            <v>Monthly</v>
          </cell>
          <cell r="H5310" t="str">
            <v>B</v>
          </cell>
          <cell r="I5310">
            <v>4674</v>
          </cell>
          <cell r="J5310" t="str">
            <v>Teamsters Local Union Number 117</v>
          </cell>
          <cell r="K5310" t="str">
            <v>59N2 - per DOP website</v>
          </cell>
          <cell r="L5310">
            <v>41456</v>
          </cell>
          <cell r="M5310">
            <v>23275</v>
          </cell>
          <cell r="N5310" t="b">
            <v>1</v>
          </cell>
          <cell r="O5310">
            <v>4674</v>
          </cell>
        </row>
        <row r="5311">
          <cell r="E5311" t="str">
            <v>59NMONTHLYBWASHINGTON FEDERATION OF STATE EMPLOYEES</v>
          </cell>
          <cell r="F5311" t="str">
            <v>59N</v>
          </cell>
          <cell r="G5311" t="str">
            <v>Monthly</v>
          </cell>
          <cell r="H5311" t="str">
            <v>B</v>
          </cell>
          <cell r="I5311">
            <v>4614</v>
          </cell>
          <cell r="J5311" t="str">
            <v>Washington Federation of State Employees</v>
          </cell>
          <cell r="K5311" t="str">
            <v>59N1 - per DOP website</v>
          </cell>
          <cell r="L5311">
            <v>41456</v>
          </cell>
          <cell r="M5311">
            <v>19411</v>
          </cell>
          <cell r="N5311" t="b">
            <v>1</v>
          </cell>
          <cell r="O5311">
            <v>4614</v>
          </cell>
        </row>
        <row r="5312">
          <cell r="E5312" t="str">
            <v>59NMONTHLYCCOALITION</v>
          </cell>
          <cell r="F5312" t="str">
            <v>59N</v>
          </cell>
          <cell r="G5312" t="str">
            <v>Monthly</v>
          </cell>
          <cell r="H5312" t="str">
            <v>C</v>
          </cell>
          <cell r="I5312">
            <v>4734</v>
          </cell>
          <cell r="J5312" t="str">
            <v>Coalition</v>
          </cell>
          <cell r="K5312" t="str">
            <v>59N1 - per DOP website</v>
          </cell>
          <cell r="L5312">
            <v>41456</v>
          </cell>
          <cell r="M5312">
            <v>21344</v>
          </cell>
          <cell r="N5312" t="b">
            <v>1</v>
          </cell>
          <cell r="O5312">
            <v>4734</v>
          </cell>
        </row>
        <row r="5313">
          <cell r="E5313" t="str">
            <v>59NMONTHLYCNON-REPRESENTED STATE EMPLOYEES</v>
          </cell>
          <cell r="F5313" t="str">
            <v>59N</v>
          </cell>
          <cell r="G5313" t="str">
            <v>Monthly</v>
          </cell>
          <cell r="H5313" t="str">
            <v>C</v>
          </cell>
          <cell r="I5313">
            <v>4734</v>
          </cell>
          <cell r="J5313" t="str">
            <v>Non-Represented State Employees</v>
          </cell>
          <cell r="K5313" t="str">
            <v>59N - per DOP website</v>
          </cell>
          <cell r="L5313">
            <v>41456</v>
          </cell>
          <cell r="M5313">
            <v>15548</v>
          </cell>
          <cell r="N5313" t="b">
            <v>1</v>
          </cell>
          <cell r="O5313">
            <v>4734</v>
          </cell>
        </row>
        <row r="5314">
          <cell r="E5314" t="str">
            <v>59NMONTHLYCSERVICE EMPLOYEES INTERNATIONAL UNION DISTRICT 1199 NW</v>
          </cell>
          <cell r="F5314" t="str">
            <v>59N</v>
          </cell>
          <cell r="G5314" t="str">
            <v>Monthly</v>
          </cell>
          <cell r="H5314" t="str">
            <v>C</v>
          </cell>
          <cell r="I5314">
            <v>4734</v>
          </cell>
          <cell r="J5314" t="str">
            <v>Service Employees International Union District 1199 NW</v>
          </cell>
          <cell r="K5314" t="str">
            <v>59N1 - per DOP website</v>
          </cell>
          <cell r="L5314">
            <v>41456</v>
          </cell>
          <cell r="M5314">
            <v>17480</v>
          </cell>
          <cell r="N5314" t="b">
            <v>1</v>
          </cell>
          <cell r="O5314">
            <v>4734</v>
          </cell>
        </row>
        <row r="5315">
          <cell r="E5315" t="str">
            <v>59NMONTHLYCTEAMSTERS LOCAL UNION NUMBER 117</v>
          </cell>
          <cell r="F5315" t="str">
            <v>59N</v>
          </cell>
          <cell r="G5315" t="str">
            <v>Monthly</v>
          </cell>
          <cell r="H5315" t="str">
            <v>C</v>
          </cell>
          <cell r="I5315">
            <v>4794</v>
          </cell>
          <cell r="J5315" t="str">
            <v>Teamsters Local Union Number 117</v>
          </cell>
          <cell r="K5315" t="str">
            <v>59N2 - per DOP website</v>
          </cell>
          <cell r="L5315">
            <v>41456</v>
          </cell>
          <cell r="M5315">
            <v>23276</v>
          </cell>
          <cell r="N5315" t="b">
            <v>1</v>
          </cell>
          <cell r="O5315">
            <v>4794</v>
          </cell>
        </row>
        <row r="5316">
          <cell r="E5316" t="str">
            <v>59NMONTHLYCWASHINGTON FEDERATION OF STATE EMPLOYEES</v>
          </cell>
          <cell r="F5316" t="str">
            <v>59N</v>
          </cell>
          <cell r="G5316" t="str">
            <v>Monthly</v>
          </cell>
          <cell r="H5316" t="str">
            <v>C</v>
          </cell>
          <cell r="I5316">
            <v>4734</v>
          </cell>
          <cell r="J5316" t="str">
            <v>Washington Federation of State Employees</v>
          </cell>
          <cell r="K5316" t="str">
            <v>59N1 - per DOP website</v>
          </cell>
          <cell r="L5316">
            <v>41456</v>
          </cell>
          <cell r="M5316">
            <v>19412</v>
          </cell>
          <cell r="N5316" t="b">
            <v>1</v>
          </cell>
          <cell r="O5316">
            <v>4734</v>
          </cell>
        </row>
        <row r="5317">
          <cell r="E5317" t="str">
            <v>59NMONTHLYDCOALITION</v>
          </cell>
          <cell r="F5317" t="str">
            <v>59N</v>
          </cell>
          <cell r="G5317" t="str">
            <v>Monthly</v>
          </cell>
          <cell r="H5317" t="str">
            <v>D</v>
          </cell>
          <cell r="I5317">
            <v>4849</v>
          </cell>
          <cell r="J5317" t="str">
            <v>Coalition</v>
          </cell>
          <cell r="K5317" t="str">
            <v>59N1 - per DOP website</v>
          </cell>
          <cell r="L5317">
            <v>41456</v>
          </cell>
          <cell r="M5317">
            <v>21345</v>
          </cell>
          <cell r="N5317" t="b">
            <v>1</v>
          </cell>
          <cell r="O5317">
            <v>4849</v>
          </cell>
        </row>
        <row r="5318">
          <cell r="E5318" t="str">
            <v>59NMONTHLYDNON-REPRESENTED STATE EMPLOYEES</v>
          </cell>
          <cell r="F5318" t="str">
            <v>59N</v>
          </cell>
          <cell r="G5318" t="str">
            <v>Monthly</v>
          </cell>
          <cell r="H5318" t="str">
            <v>D</v>
          </cell>
          <cell r="I5318">
            <v>4849</v>
          </cell>
          <cell r="J5318" t="str">
            <v>Non-Represented State Employees</v>
          </cell>
          <cell r="K5318" t="str">
            <v>59N - per DOP website</v>
          </cell>
          <cell r="L5318">
            <v>41456</v>
          </cell>
          <cell r="M5318">
            <v>15549</v>
          </cell>
          <cell r="N5318" t="b">
            <v>1</v>
          </cell>
          <cell r="O5318">
            <v>4849</v>
          </cell>
        </row>
        <row r="5319">
          <cell r="E5319" t="str">
            <v>59NMONTHLYDSERVICE EMPLOYEES INTERNATIONAL UNION DISTRICT 1199 NW</v>
          </cell>
          <cell r="F5319" t="str">
            <v>59N</v>
          </cell>
          <cell r="G5319" t="str">
            <v>Monthly</v>
          </cell>
          <cell r="H5319" t="str">
            <v>D</v>
          </cell>
          <cell r="I5319">
            <v>4849</v>
          </cell>
          <cell r="J5319" t="str">
            <v>Service Employees International Union District 1199 NW</v>
          </cell>
          <cell r="K5319" t="str">
            <v>59N1 - per DOP website</v>
          </cell>
          <cell r="L5319">
            <v>41456</v>
          </cell>
          <cell r="M5319">
            <v>17481</v>
          </cell>
          <cell r="N5319" t="b">
            <v>1</v>
          </cell>
          <cell r="O5319">
            <v>4849</v>
          </cell>
        </row>
        <row r="5320">
          <cell r="E5320" t="str">
            <v>59NMONTHLYDTEAMSTERS LOCAL UNION NUMBER 117</v>
          </cell>
          <cell r="F5320" t="str">
            <v>59N</v>
          </cell>
          <cell r="G5320" t="str">
            <v>Monthly</v>
          </cell>
          <cell r="H5320" t="str">
            <v>D</v>
          </cell>
          <cell r="I5320">
            <v>4910</v>
          </cell>
          <cell r="J5320" t="str">
            <v>Teamsters Local Union Number 117</v>
          </cell>
          <cell r="K5320" t="str">
            <v>59N2 - per DOP website</v>
          </cell>
          <cell r="L5320">
            <v>41456</v>
          </cell>
          <cell r="M5320">
            <v>23277</v>
          </cell>
          <cell r="N5320" t="b">
            <v>1</v>
          </cell>
          <cell r="O5320">
            <v>4910</v>
          </cell>
        </row>
        <row r="5321">
          <cell r="E5321" t="str">
            <v>59NMONTHLYDWASHINGTON FEDERATION OF STATE EMPLOYEES</v>
          </cell>
          <cell r="F5321" t="str">
            <v>59N</v>
          </cell>
          <cell r="G5321" t="str">
            <v>Monthly</v>
          </cell>
          <cell r="H5321" t="str">
            <v>D</v>
          </cell>
          <cell r="I5321">
            <v>4849</v>
          </cell>
          <cell r="J5321" t="str">
            <v>Washington Federation of State Employees</v>
          </cell>
          <cell r="K5321" t="str">
            <v>59N1 - per DOP website</v>
          </cell>
          <cell r="L5321">
            <v>41456</v>
          </cell>
          <cell r="M5321">
            <v>19413</v>
          </cell>
          <cell r="N5321" t="b">
            <v>1</v>
          </cell>
          <cell r="O5321">
            <v>4849</v>
          </cell>
        </row>
        <row r="5322">
          <cell r="E5322" t="str">
            <v>59NMONTHLYECOALITION</v>
          </cell>
          <cell r="F5322" t="str">
            <v>59N</v>
          </cell>
          <cell r="G5322" t="str">
            <v>Monthly</v>
          </cell>
          <cell r="H5322" t="str">
            <v>E</v>
          </cell>
          <cell r="I5322">
            <v>4971</v>
          </cell>
          <cell r="J5322" t="str">
            <v>Coalition</v>
          </cell>
          <cell r="K5322" t="str">
            <v>59N1 - per DOP website</v>
          </cell>
          <cell r="L5322">
            <v>41456</v>
          </cell>
          <cell r="M5322">
            <v>21346</v>
          </cell>
          <cell r="N5322" t="b">
            <v>1</v>
          </cell>
          <cell r="O5322">
            <v>4971</v>
          </cell>
        </row>
        <row r="5323">
          <cell r="E5323" t="str">
            <v>59NMONTHLYENON-REPRESENTED STATE EMPLOYEES</v>
          </cell>
          <cell r="F5323" t="str">
            <v>59N</v>
          </cell>
          <cell r="G5323" t="str">
            <v>Monthly</v>
          </cell>
          <cell r="H5323" t="str">
            <v>E</v>
          </cell>
          <cell r="I5323">
            <v>4971</v>
          </cell>
          <cell r="J5323" t="str">
            <v>Non-Represented State Employees</v>
          </cell>
          <cell r="K5323" t="str">
            <v>59N - per DOP website</v>
          </cell>
          <cell r="L5323">
            <v>41456</v>
          </cell>
          <cell r="M5323">
            <v>15550</v>
          </cell>
          <cell r="N5323" t="b">
            <v>1</v>
          </cell>
          <cell r="O5323">
            <v>4971</v>
          </cell>
        </row>
        <row r="5324">
          <cell r="E5324" t="str">
            <v>59NMONTHLYESERVICE EMPLOYEES INTERNATIONAL UNION DISTRICT 1199 NW</v>
          </cell>
          <cell r="F5324" t="str">
            <v>59N</v>
          </cell>
          <cell r="G5324" t="str">
            <v>Monthly</v>
          </cell>
          <cell r="H5324" t="str">
            <v>E</v>
          </cell>
          <cell r="I5324">
            <v>4971</v>
          </cell>
          <cell r="J5324" t="str">
            <v>Service Employees International Union District 1199 NW</v>
          </cell>
          <cell r="K5324" t="str">
            <v>59N1 - per DOP website</v>
          </cell>
          <cell r="L5324">
            <v>41456</v>
          </cell>
          <cell r="M5324">
            <v>17482</v>
          </cell>
          <cell r="N5324" t="b">
            <v>1</v>
          </cell>
          <cell r="O5324">
            <v>4971</v>
          </cell>
        </row>
        <row r="5325">
          <cell r="E5325" t="str">
            <v>59NMONTHLYETEAMSTERS LOCAL UNION NUMBER 117</v>
          </cell>
          <cell r="F5325" t="str">
            <v>59N</v>
          </cell>
          <cell r="G5325" t="str">
            <v>Monthly</v>
          </cell>
          <cell r="H5325" t="str">
            <v>E</v>
          </cell>
          <cell r="I5325">
            <v>5036</v>
          </cell>
          <cell r="J5325" t="str">
            <v>Teamsters Local Union Number 117</v>
          </cell>
          <cell r="K5325" t="str">
            <v>59N2 - per DOP website</v>
          </cell>
          <cell r="L5325">
            <v>41456</v>
          </cell>
          <cell r="M5325">
            <v>23278</v>
          </cell>
          <cell r="N5325" t="b">
            <v>1</v>
          </cell>
          <cell r="O5325">
            <v>5036</v>
          </cell>
        </row>
        <row r="5326">
          <cell r="E5326" t="str">
            <v>59NMONTHLYEWASHINGTON FEDERATION OF STATE EMPLOYEES</v>
          </cell>
          <cell r="F5326" t="str">
            <v>59N</v>
          </cell>
          <cell r="G5326" t="str">
            <v>Monthly</v>
          </cell>
          <cell r="H5326" t="str">
            <v>E</v>
          </cell>
          <cell r="I5326">
            <v>4971</v>
          </cell>
          <cell r="J5326" t="str">
            <v>Washington Federation of State Employees</v>
          </cell>
          <cell r="K5326" t="str">
            <v>59N1 - per DOP website</v>
          </cell>
          <cell r="L5326">
            <v>41456</v>
          </cell>
          <cell r="M5326">
            <v>19414</v>
          </cell>
          <cell r="N5326" t="b">
            <v>1</v>
          </cell>
          <cell r="O5326">
            <v>4971</v>
          </cell>
        </row>
        <row r="5327">
          <cell r="E5327" t="str">
            <v>59NMONTHLYFCOALITION</v>
          </cell>
          <cell r="F5327" t="str">
            <v>59N</v>
          </cell>
          <cell r="G5327" t="str">
            <v>Monthly</v>
          </cell>
          <cell r="H5327" t="str">
            <v>F</v>
          </cell>
          <cell r="I5327">
            <v>5096</v>
          </cell>
          <cell r="J5327" t="str">
            <v>Coalition</v>
          </cell>
          <cell r="K5327" t="str">
            <v>59N1 - per DOP website</v>
          </cell>
          <cell r="L5327">
            <v>41456</v>
          </cell>
          <cell r="M5327">
            <v>21347</v>
          </cell>
          <cell r="N5327" t="b">
            <v>1</v>
          </cell>
          <cell r="O5327">
            <v>5096</v>
          </cell>
        </row>
        <row r="5328">
          <cell r="E5328" t="str">
            <v>59NMONTHLYFNON-REPRESENTED STATE EMPLOYEES</v>
          </cell>
          <cell r="F5328" t="str">
            <v>59N</v>
          </cell>
          <cell r="G5328" t="str">
            <v>Monthly</v>
          </cell>
          <cell r="H5328" t="str">
            <v>F</v>
          </cell>
          <cell r="I5328">
            <v>5096</v>
          </cell>
          <cell r="J5328" t="str">
            <v>Non-Represented State Employees</v>
          </cell>
          <cell r="K5328" t="str">
            <v>59N - per DOP website</v>
          </cell>
          <cell r="L5328">
            <v>41456</v>
          </cell>
          <cell r="M5328">
            <v>15551</v>
          </cell>
          <cell r="N5328" t="b">
            <v>1</v>
          </cell>
          <cell r="O5328">
            <v>5096</v>
          </cell>
        </row>
        <row r="5329">
          <cell r="E5329" t="str">
            <v>59NMONTHLYFSERVICE EMPLOYEES INTERNATIONAL UNION DISTRICT 1199 NW</v>
          </cell>
          <cell r="F5329" t="str">
            <v>59N</v>
          </cell>
          <cell r="G5329" t="str">
            <v>Monthly</v>
          </cell>
          <cell r="H5329" t="str">
            <v>F</v>
          </cell>
          <cell r="I5329">
            <v>5096</v>
          </cell>
          <cell r="J5329" t="str">
            <v>Service Employees International Union District 1199 NW</v>
          </cell>
          <cell r="K5329" t="str">
            <v>59N1 - per DOP website</v>
          </cell>
          <cell r="L5329">
            <v>41456</v>
          </cell>
          <cell r="M5329">
            <v>17483</v>
          </cell>
          <cell r="N5329" t="b">
            <v>1</v>
          </cell>
          <cell r="O5329">
            <v>5096</v>
          </cell>
        </row>
        <row r="5330">
          <cell r="E5330" t="str">
            <v>59NMONTHLYFTEAMSTERS LOCAL UNION NUMBER 117</v>
          </cell>
          <cell r="F5330" t="str">
            <v>59N</v>
          </cell>
          <cell r="G5330" t="str">
            <v>Monthly</v>
          </cell>
          <cell r="H5330" t="str">
            <v>F</v>
          </cell>
          <cell r="I5330">
            <v>5161</v>
          </cell>
          <cell r="J5330" t="str">
            <v>Teamsters Local Union Number 117</v>
          </cell>
          <cell r="K5330" t="str">
            <v>59N2 - per DOP website</v>
          </cell>
          <cell r="L5330">
            <v>41456</v>
          </cell>
          <cell r="M5330">
            <v>23279</v>
          </cell>
          <cell r="N5330" t="b">
            <v>1</v>
          </cell>
          <cell r="O5330">
            <v>5161</v>
          </cell>
        </row>
        <row r="5331">
          <cell r="E5331" t="str">
            <v>59NMONTHLYFWASHINGTON FEDERATION OF STATE EMPLOYEES</v>
          </cell>
          <cell r="F5331" t="str">
            <v>59N</v>
          </cell>
          <cell r="G5331" t="str">
            <v>Monthly</v>
          </cell>
          <cell r="H5331" t="str">
            <v>F</v>
          </cell>
          <cell r="I5331">
            <v>5096</v>
          </cell>
          <cell r="J5331" t="str">
            <v>Washington Federation of State Employees</v>
          </cell>
          <cell r="K5331" t="str">
            <v>59N1 - per DOP website</v>
          </cell>
          <cell r="L5331">
            <v>41456</v>
          </cell>
          <cell r="M5331">
            <v>19415</v>
          </cell>
          <cell r="N5331" t="b">
            <v>1</v>
          </cell>
          <cell r="O5331">
            <v>5096</v>
          </cell>
        </row>
        <row r="5332">
          <cell r="E5332" t="str">
            <v>59NMONTHLYGCOALITION</v>
          </cell>
          <cell r="F5332" t="str">
            <v>59N</v>
          </cell>
          <cell r="G5332" t="str">
            <v>Monthly</v>
          </cell>
          <cell r="H5332" t="str">
            <v>G</v>
          </cell>
          <cell r="I5332">
            <v>5221</v>
          </cell>
          <cell r="J5332" t="str">
            <v>Coalition</v>
          </cell>
          <cell r="K5332" t="str">
            <v>59N1 - per DOP website</v>
          </cell>
          <cell r="L5332">
            <v>41456</v>
          </cell>
          <cell r="M5332">
            <v>21348</v>
          </cell>
          <cell r="N5332" t="b">
            <v>1</v>
          </cell>
          <cell r="O5332">
            <v>5221</v>
          </cell>
        </row>
        <row r="5333">
          <cell r="E5333" t="str">
            <v>59NMONTHLYGNON-REPRESENTED STATE EMPLOYEES</v>
          </cell>
          <cell r="F5333" t="str">
            <v>59N</v>
          </cell>
          <cell r="G5333" t="str">
            <v>Monthly</v>
          </cell>
          <cell r="H5333" t="str">
            <v>G</v>
          </cell>
          <cell r="I5333">
            <v>5221</v>
          </cell>
          <cell r="J5333" t="str">
            <v>Non-Represented State Employees</v>
          </cell>
          <cell r="K5333" t="str">
            <v>59N - per DOP website</v>
          </cell>
          <cell r="L5333">
            <v>41456</v>
          </cell>
          <cell r="M5333">
            <v>15552</v>
          </cell>
          <cell r="N5333" t="b">
            <v>1</v>
          </cell>
          <cell r="O5333">
            <v>5221</v>
          </cell>
        </row>
        <row r="5334">
          <cell r="E5334" t="str">
            <v>59NMONTHLYGSERVICE EMPLOYEES INTERNATIONAL UNION DISTRICT 1199 NW</v>
          </cell>
          <cell r="F5334" t="str">
            <v>59N</v>
          </cell>
          <cell r="G5334" t="str">
            <v>Monthly</v>
          </cell>
          <cell r="H5334" t="str">
            <v>G</v>
          </cell>
          <cell r="I5334">
            <v>5221</v>
          </cell>
          <cell r="J5334" t="str">
            <v>Service Employees International Union District 1199 NW</v>
          </cell>
          <cell r="K5334" t="str">
            <v>59N1 - per DOP website</v>
          </cell>
          <cell r="L5334">
            <v>41456</v>
          </cell>
          <cell r="M5334">
            <v>17484</v>
          </cell>
          <cell r="N5334" t="b">
            <v>1</v>
          </cell>
          <cell r="O5334">
            <v>5221</v>
          </cell>
        </row>
        <row r="5335">
          <cell r="E5335" t="str">
            <v>59NMONTHLYGTEAMSTERS LOCAL UNION NUMBER 117</v>
          </cell>
          <cell r="F5335" t="str">
            <v>59N</v>
          </cell>
          <cell r="G5335" t="str">
            <v>Monthly</v>
          </cell>
          <cell r="H5335" t="str">
            <v>G</v>
          </cell>
          <cell r="I5335">
            <v>5289</v>
          </cell>
          <cell r="J5335" t="str">
            <v>Teamsters Local Union Number 117</v>
          </cell>
          <cell r="K5335" t="str">
            <v>59N2 - per DOP website</v>
          </cell>
          <cell r="L5335">
            <v>41456</v>
          </cell>
          <cell r="M5335">
            <v>23280</v>
          </cell>
          <cell r="N5335" t="b">
            <v>1</v>
          </cell>
          <cell r="O5335">
            <v>5289</v>
          </cell>
        </row>
        <row r="5336">
          <cell r="E5336" t="str">
            <v>59NMONTHLYGWASHINGTON FEDERATION OF STATE EMPLOYEES</v>
          </cell>
          <cell r="F5336" t="str">
            <v>59N</v>
          </cell>
          <cell r="G5336" t="str">
            <v>Monthly</v>
          </cell>
          <cell r="H5336" t="str">
            <v>G</v>
          </cell>
          <cell r="I5336">
            <v>5221</v>
          </cell>
          <cell r="J5336" t="str">
            <v>Washington Federation of State Employees</v>
          </cell>
          <cell r="K5336" t="str">
            <v>59N1 - per DOP website</v>
          </cell>
          <cell r="L5336">
            <v>41456</v>
          </cell>
          <cell r="M5336">
            <v>19416</v>
          </cell>
          <cell r="N5336" t="b">
            <v>1</v>
          </cell>
          <cell r="O5336">
            <v>5221</v>
          </cell>
        </row>
        <row r="5337">
          <cell r="E5337" t="str">
            <v>59NMONTHLYHCOALITION</v>
          </cell>
          <cell r="F5337" t="str">
            <v>59N</v>
          </cell>
          <cell r="G5337" t="str">
            <v>Monthly</v>
          </cell>
          <cell r="H5337" t="str">
            <v>H</v>
          </cell>
          <cell r="I5337">
            <v>5352</v>
          </cell>
          <cell r="J5337" t="str">
            <v>Coalition</v>
          </cell>
          <cell r="K5337" t="str">
            <v>59N1 - per DOP website</v>
          </cell>
          <cell r="L5337">
            <v>41456</v>
          </cell>
          <cell r="M5337">
            <v>21349</v>
          </cell>
          <cell r="N5337" t="b">
            <v>1</v>
          </cell>
          <cell r="O5337">
            <v>5352</v>
          </cell>
        </row>
        <row r="5338">
          <cell r="E5338" t="str">
            <v>59NMONTHLYHNON-REPRESENTED STATE EMPLOYEES</v>
          </cell>
          <cell r="F5338" t="str">
            <v>59N</v>
          </cell>
          <cell r="G5338" t="str">
            <v>Monthly</v>
          </cell>
          <cell r="H5338" t="str">
            <v>H</v>
          </cell>
          <cell r="I5338">
            <v>5352</v>
          </cell>
          <cell r="J5338" t="str">
            <v>Non-Represented State Employees</v>
          </cell>
          <cell r="K5338" t="str">
            <v>59N - per DOP website</v>
          </cell>
          <cell r="L5338">
            <v>41456</v>
          </cell>
          <cell r="M5338">
            <v>15553</v>
          </cell>
          <cell r="N5338" t="b">
            <v>1</v>
          </cell>
          <cell r="O5338">
            <v>5352</v>
          </cell>
        </row>
        <row r="5339">
          <cell r="E5339" t="str">
            <v>59NMONTHLYHSERVICE EMPLOYEES INTERNATIONAL UNION DISTRICT 1199 NW</v>
          </cell>
          <cell r="F5339" t="str">
            <v>59N</v>
          </cell>
          <cell r="G5339" t="str">
            <v>Monthly</v>
          </cell>
          <cell r="H5339" t="str">
            <v>H</v>
          </cell>
          <cell r="I5339">
            <v>5352</v>
          </cell>
          <cell r="J5339" t="str">
            <v>Service Employees International Union District 1199 NW</v>
          </cell>
          <cell r="K5339" t="str">
            <v>59N1 - per DOP website</v>
          </cell>
          <cell r="L5339">
            <v>41456</v>
          </cell>
          <cell r="M5339">
            <v>17485</v>
          </cell>
          <cell r="N5339" t="b">
            <v>1</v>
          </cell>
          <cell r="O5339">
            <v>5352</v>
          </cell>
        </row>
        <row r="5340">
          <cell r="E5340" t="str">
            <v>59NMONTHLYHTEAMSTERS LOCAL UNION NUMBER 117</v>
          </cell>
          <cell r="F5340" t="str">
            <v>59N</v>
          </cell>
          <cell r="G5340" t="str">
            <v>Monthly</v>
          </cell>
          <cell r="H5340" t="str">
            <v>H</v>
          </cell>
          <cell r="I5340">
            <v>5420</v>
          </cell>
          <cell r="J5340" t="str">
            <v>Teamsters Local Union Number 117</v>
          </cell>
          <cell r="K5340" t="str">
            <v>59N2 - per DOP website</v>
          </cell>
          <cell r="L5340">
            <v>41456</v>
          </cell>
          <cell r="M5340">
            <v>23281</v>
          </cell>
          <cell r="N5340" t="b">
            <v>1</v>
          </cell>
          <cell r="O5340">
            <v>5420</v>
          </cell>
        </row>
        <row r="5341">
          <cell r="E5341" t="str">
            <v>59NMONTHLYHWASHINGTON FEDERATION OF STATE EMPLOYEES</v>
          </cell>
          <cell r="F5341" t="str">
            <v>59N</v>
          </cell>
          <cell r="G5341" t="str">
            <v>Monthly</v>
          </cell>
          <cell r="H5341" t="str">
            <v>H</v>
          </cell>
          <cell r="I5341">
            <v>5352</v>
          </cell>
          <cell r="J5341" t="str">
            <v>Washington Federation of State Employees</v>
          </cell>
          <cell r="K5341" t="str">
            <v>59N1 - per DOP website</v>
          </cell>
          <cell r="L5341">
            <v>41456</v>
          </cell>
          <cell r="M5341">
            <v>19417</v>
          </cell>
          <cell r="N5341" t="b">
            <v>1</v>
          </cell>
          <cell r="O5341">
            <v>5352</v>
          </cell>
        </row>
        <row r="5342">
          <cell r="E5342" t="str">
            <v>59NMONTHLYICOALITION</v>
          </cell>
          <cell r="F5342" t="str">
            <v>59N</v>
          </cell>
          <cell r="G5342" t="str">
            <v>Monthly</v>
          </cell>
          <cell r="H5342" t="str">
            <v>I</v>
          </cell>
          <cell r="I5342">
            <v>5487</v>
          </cell>
          <cell r="J5342" t="str">
            <v>Coalition</v>
          </cell>
          <cell r="K5342" t="str">
            <v>59N1 - per DOP website</v>
          </cell>
          <cell r="L5342">
            <v>41456</v>
          </cell>
          <cell r="M5342">
            <v>21350</v>
          </cell>
          <cell r="N5342" t="b">
            <v>1</v>
          </cell>
          <cell r="O5342">
            <v>5487</v>
          </cell>
        </row>
        <row r="5343">
          <cell r="E5343" t="str">
            <v>59NMONTHLYINON-REPRESENTED STATE EMPLOYEES</v>
          </cell>
          <cell r="F5343" t="str">
            <v>59N</v>
          </cell>
          <cell r="G5343" t="str">
            <v>Monthly</v>
          </cell>
          <cell r="H5343" t="str">
            <v>I</v>
          </cell>
          <cell r="I5343">
            <v>5487</v>
          </cell>
          <cell r="J5343" t="str">
            <v>Non-Represented State Employees</v>
          </cell>
          <cell r="K5343" t="str">
            <v>59N - per DOP website</v>
          </cell>
          <cell r="L5343">
            <v>41456</v>
          </cell>
          <cell r="M5343">
            <v>15554</v>
          </cell>
          <cell r="N5343" t="b">
            <v>1</v>
          </cell>
          <cell r="O5343">
            <v>5487</v>
          </cell>
        </row>
        <row r="5344">
          <cell r="E5344" t="str">
            <v>59NMONTHLYISERVICE EMPLOYEES INTERNATIONAL UNION DISTRICT 1199 NW</v>
          </cell>
          <cell r="F5344" t="str">
            <v>59N</v>
          </cell>
          <cell r="G5344" t="str">
            <v>Monthly</v>
          </cell>
          <cell r="H5344" t="str">
            <v>I</v>
          </cell>
          <cell r="I5344">
            <v>5487</v>
          </cell>
          <cell r="J5344" t="str">
            <v>Service Employees International Union District 1199 NW</v>
          </cell>
          <cell r="K5344" t="str">
            <v>59N1 - per DOP website</v>
          </cell>
          <cell r="L5344">
            <v>41456</v>
          </cell>
          <cell r="M5344">
            <v>17486</v>
          </cell>
          <cell r="N5344" t="b">
            <v>1</v>
          </cell>
          <cell r="O5344">
            <v>5487</v>
          </cell>
        </row>
        <row r="5345">
          <cell r="E5345" t="str">
            <v>59NMONTHLYITEAMSTERS LOCAL UNION NUMBER 117</v>
          </cell>
          <cell r="F5345" t="str">
            <v>59N</v>
          </cell>
          <cell r="G5345" t="str">
            <v>Monthly</v>
          </cell>
          <cell r="H5345" t="str">
            <v>I</v>
          </cell>
          <cell r="I5345">
            <v>5557</v>
          </cell>
          <cell r="J5345" t="str">
            <v>Teamsters Local Union Number 117</v>
          </cell>
          <cell r="K5345" t="str">
            <v>59N2 - per DOP website</v>
          </cell>
          <cell r="L5345">
            <v>41456</v>
          </cell>
          <cell r="M5345">
            <v>23282</v>
          </cell>
          <cell r="N5345" t="b">
            <v>1</v>
          </cell>
          <cell r="O5345">
            <v>5557</v>
          </cell>
        </row>
        <row r="5346">
          <cell r="E5346" t="str">
            <v>59NMONTHLYIWASHINGTON FEDERATION OF STATE EMPLOYEES</v>
          </cell>
          <cell r="F5346" t="str">
            <v>59N</v>
          </cell>
          <cell r="G5346" t="str">
            <v>Monthly</v>
          </cell>
          <cell r="H5346" t="str">
            <v>I</v>
          </cell>
          <cell r="I5346">
            <v>5487</v>
          </cell>
          <cell r="J5346" t="str">
            <v>Washington Federation of State Employees</v>
          </cell>
          <cell r="K5346" t="str">
            <v>59N1 - per DOP website</v>
          </cell>
          <cell r="L5346">
            <v>41456</v>
          </cell>
          <cell r="M5346">
            <v>19418</v>
          </cell>
          <cell r="N5346" t="b">
            <v>1</v>
          </cell>
          <cell r="O5346">
            <v>5487</v>
          </cell>
        </row>
        <row r="5347">
          <cell r="E5347" t="str">
            <v>59NMONTHLYJCOALITION</v>
          </cell>
          <cell r="F5347" t="str">
            <v>59N</v>
          </cell>
          <cell r="G5347" t="str">
            <v>Monthly</v>
          </cell>
          <cell r="H5347" t="str">
            <v>J</v>
          </cell>
          <cell r="I5347">
            <v>5625</v>
          </cell>
          <cell r="J5347" t="str">
            <v>Coalition</v>
          </cell>
          <cell r="K5347" t="str">
            <v>59N1 - per DOP website</v>
          </cell>
          <cell r="L5347">
            <v>41456</v>
          </cell>
          <cell r="M5347">
            <v>21351</v>
          </cell>
          <cell r="N5347" t="b">
            <v>1</v>
          </cell>
          <cell r="O5347">
            <v>5625</v>
          </cell>
        </row>
        <row r="5348">
          <cell r="E5348" t="str">
            <v>59NMONTHLYJNON-REPRESENTED STATE EMPLOYEES</v>
          </cell>
          <cell r="F5348" t="str">
            <v>59N</v>
          </cell>
          <cell r="G5348" t="str">
            <v>Monthly</v>
          </cell>
          <cell r="H5348" t="str">
            <v>J</v>
          </cell>
          <cell r="I5348">
            <v>5625</v>
          </cell>
          <cell r="J5348" t="str">
            <v>Non-Represented State Employees</v>
          </cell>
          <cell r="K5348" t="str">
            <v>59N - per DOP website</v>
          </cell>
          <cell r="L5348">
            <v>41456</v>
          </cell>
          <cell r="M5348">
            <v>15555</v>
          </cell>
          <cell r="N5348" t="b">
            <v>1</v>
          </cell>
          <cell r="O5348">
            <v>5625</v>
          </cell>
        </row>
        <row r="5349">
          <cell r="E5349" t="str">
            <v>59NMONTHLYJSERVICE EMPLOYEES INTERNATIONAL UNION DISTRICT 1199 NW</v>
          </cell>
          <cell r="F5349" t="str">
            <v>59N</v>
          </cell>
          <cell r="G5349" t="str">
            <v>Monthly</v>
          </cell>
          <cell r="H5349" t="str">
            <v>J</v>
          </cell>
          <cell r="I5349">
            <v>5625</v>
          </cell>
          <cell r="J5349" t="str">
            <v>Service Employees International Union District 1199 NW</v>
          </cell>
          <cell r="K5349" t="str">
            <v>59N1 - per DOP website</v>
          </cell>
          <cell r="L5349">
            <v>41456</v>
          </cell>
          <cell r="M5349">
            <v>17487</v>
          </cell>
          <cell r="N5349" t="b">
            <v>1</v>
          </cell>
          <cell r="O5349">
            <v>5625</v>
          </cell>
        </row>
        <row r="5350">
          <cell r="E5350" t="str">
            <v>59NMONTHLYJTEAMSTERS LOCAL UNION NUMBER 117</v>
          </cell>
          <cell r="F5350" t="str">
            <v>59N</v>
          </cell>
          <cell r="G5350" t="str">
            <v>Monthly</v>
          </cell>
          <cell r="H5350" t="str">
            <v>J</v>
          </cell>
          <cell r="I5350">
            <v>5698</v>
          </cell>
          <cell r="J5350" t="str">
            <v>Teamsters Local Union Number 117</v>
          </cell>
          <cell r="K5350" t="str">
            <v>59N2 - per DOP website</v>
          </cell>
          <cell r="L5350">
            <v>41456</v>
          </cell>
          <cell r="M5350">
            <v>23283</v>
          </cell>
          <cell r="N5350" t="b">
            <v>1</v>
          </cell>
          <cell r="O5350">
            <v>5698</v>
          </cell>
        </row>
        <row r="5351">
          <cell r="E5351" t="str">
            <v>59NMONTHLYJWASHINGTON FEDERATION OF STATE EMPLOYEES</v>
          </cell>
          <cell r="F5351" t="str">
            <v>59N</v>
          </cell>
          <cell r="G5351" t="str">
            <v>Monthly</v>
          </cell>
          <cell r="H5351" t="str">
            <v>J</v>
          </cell>
          <cell r="I5351">
            <v>5625</v>
          </cell>
          <cell r="J5351" t="str">
            <v>Washington Federation of State Employees</v>
          </cell>
          <cell r="K5351" t="str">
            <v>59N1 - per DOP website</v>
          </cell>
          <cell r="L5351">
            <v>41456</v>
          </cell>
          <cell r="M5351">
            <v>19419</v>
          </cell>
          <cell r="N5351" t="b">
            <v>1</v>
          </cell>
          <cell r="O5351">
            <v>5625</v>
          </cell>
        </row>
        <row r="5352">
          <cell r="E5352" t="str">
            <v>59NMONTHLYKCOALITION</v>
          </cell>
          <cell r="F5352" t="str">
            <v>59N</v>
          </cell>
          <cell r="G5352" t="str">
            <v>Monthly</v>
          </cell>
          <cell r="H5352" t="str">
            <v>K</v>
          </cell>
          <cell r="I5352">
            <v>5763</v>
          </cell>
          <cell r="J5352" t="str">
            <v>Coalition</v>
          </cell>
          <cell r="K5352" t="str">
            <v>59N1 - per DOP website</v>
          </cell>
          <cell r="L5352">
            <v>41456</v>
          </cell>
          <cell r="M5352">
            <v>21352</v>
          </cell>
          <cell r="N5352" t="b">
            <v>1</v>
          </cell>
          <cell r="O5352">
            <v>5763</v>
          </cell>
        </row>
        <row r="5353">
          <cell r="E5353" t="str">
            <v>59NMONTHLYKNON-REPRESENTED STATE EMPLOYEES</v>
          </cell>
          <cell r="F5353" t="str">
            <v>59N</v>
          </cell>
          <cell r="G5353" t="str">
            <v>Monthly</v>
          </cell>
          <cell r="H5353" t="str">
            <v>K</v>
          </cell>
          <cell r="I5353">
            <v>5763</v>
          </cell>
          <cell r="J5353" t="str">
            <v>Non-Represented State Employees</v>
          </cell>
          <cell r="K5353" t="str">
            <v>59N - per DOP website</v>
          </cell>
          <cell r="L5353">
            <v>41456</v>
          </cell>
          <cell r="M5353">
            <v>15556</v>
          </cell>
          <cell r="N5353" t="b">
            <v>1</v>
          </cell>
          <cell r="O5353">
            <v>5763</v>
          </cell>
        </row>
        <row r="5354">
          <cell r="E5354" t="str">
            <v>59NMONTHLYKSERVICE EMPLOYEES INTERNATIONAL UNION DISTRICT 1199 NW</v>
          </cell>
          <cell r="F5354" t="str">
            <v>59N</v>
          </cell>
          <cell r="G5354" t="str">
            <v>Monthly</v>
          </cell>
          <cell r="H5354" t="str">
            <v>K</v>
          </cell>
          <cell r="I5354">
            <v>5763</v>
          </cell>
          <cell r="J5354" t="str">
            <v>Service Employees International Union District 1199 NW</v>
          </cell>
          <cell r="K5354" t="str">
            <v>59N1 - per DOP website</v>
          </cell>
          <cell r="L5354">
            <v>41456</v>
          </cell>
          <cell r="M5354">
            <v>17488</v>
          </cell>
          <cell r="N5354" t="b">
            <v>1</v>
          </cell>
          <cell r="O5354">
            <v>5763</v>
          </cell>
        </row>
        <row r="5355">
          <cell r="E5355" t="str">
            <v>59NMONTHLYKTEAMSTERS LOCAL UNION NUMBER 117</v>
          </cell>
          <cell r="F5355" t="str">
            <v>59N</v>
          </cell>
          <cell r="G5355" t="str">
            <v>Monthly</v>
          </cell>
          <cell r="H5355" t="str">
            <v>K</v>
          </cell>
          <cell r="I5355">
            <v>5836</v>
          </cell>
          <cell r="J5355" t="str">
            <v>Teamsters Local Union Number 117</v>
          </cell>
          <cell r="K5355" t="str">
            <v>59N2 - per DOP website</v>
          </cell>
          <cell r="L5355">
            <v>41456</v>
          </cell>
          <cell r="M5355">
            <v>23284</v>
          </cell>
          <cell r="N5355" t="b">
            <v>1</v>
          </cell>
          <cell r="O5355">
            <v>5836</v>
          </cell>
        </row>
        <row r="5356">
          <cell r="E5356" t="str">
            <v>59NMONTHLYKWASHINGTON FEDERATION OF STATE EMPLOYEES</v>
          </cell>
          <cell r="F5356" t="str">
            <v>59N</v>
          </cell>
          <cell r="G5356" t="str">
            <v>Monthly</v>
          </cell>
          <cell r="H5356" t="str">
            <v>K</v>
          </cell>
          <cell r="I5356">
            <v>5763</v>
          </cell>
          <cell r="J5356" t="str">
            <v>Washington Federation of State Employees</v>
          </cell>
          <cell r="K5356" t="str">
            <v>59N1 - per DOP website</v>
          </cell>
          <cell r="L5356">
            <v>41456</v>
          </cell>
          <cell r="M5356">
            <v>19420</v>
          </cell>
          <cell r="N5356" t="b">
            <v>1</v>
          </cell>
          <cell r="O5356">
            <v>5763</v>
          </cell>
        </row>
        <row r="5357">
          <cell r="E5357" t="str">
            <v>59NMONTHLYLCOALITION</v>
          </cell>
          <cell r="F5357" t="str">
            <v>59N</v>
          </cell>
          <cell r="G5357" t="str">
            <v>Monthly</v>
          </cell>
          <cell r="H5357" t="str">
            <v>L</v>
          </cell>
          <cell r="I5357">
            <v>5911</v>
          </cell>
          <cell r="J5357" t="str">
            <v>Coalition</v>
          </cell>
          <cell r="K5357" t="str">
            <v>59N1 - per DOP website</v>
          </cell>
          <cell r="L5357">
            <v>41456</v>
          </cell>
          <cell r="M5357">
            <v>21353</v>
          </cell>
          <cell r="N5357" t="b">
            <v>1</v>
          </cell>
          <cell r="O5357">
            <v>5911</v>
          </cell>
        </row>
        <row r="5358">
          <cell r="E5358" t="str">
            <v>59NMONTHLYLNON-REPRESENTED STATE EMPLOYEES</v>
          </cell>
          <cell r="F5358" t="str">
            <v>59N</v>
          </cell>
          <cell r="G5358" t="str">
            <v>Monthly</v>
          </cell>
          <cell r="H5358" t="str">
            <v>L</v>
          </cell>
          <cell r="I5358">
            <v>5911</v>
          </cell>
          <cell r="J5358" t="str">
            <v>Non-Represented State Employees</v>
          </cell>
          <cell r="K5358" t="str">
            <v>59N - per DOP website</v>
          </cell>
          <cell r="L5358">
            <v>41456</v>
          </cell>
          <cell r="M5358">
            <v>15557</v>
          </cell>
          <cell r="N5358" t="b">
            <v>1</v>
          </cell>
          <cell r="O5358">
            <v>5911</v>
          </cell>
        </row>
        <row r="5359">
          <cell r="E5359" t="str">
            <v>59NMONTHLYLSERVICE EMPLOYEES INTERNATIONAL UNION DISTRICT 1199 NW</v>
          </cell>
          <cell r="F5359" t="str">
            <v>59N</v>
          </cell>
          <cell r="G5359" t="str">
            <v>Monthly</v>
          </cell>
          <cell r="H5359" t="str">
            <v>L</v>
          </cell>
          <cell r="I5359">
            <v>5911</v>
          </cell>
          <cell r="J5359" t="str">
            <v>Service Employees International Union District 1199 NW</v>
          </cell>
          <cell r="K5359" t="str">
            <v>59N1 - per DOP website</v>
          </cell>
          <cell r="L5359">
            <v>41456</v>
          </cell>
          <cell r="M5359">
            <v>17489</v>
          </cell>
          <cell r="N5359" t="b">
            <v>1</v>
          </cell>
          <cell r="O5359">
            <v>5911</v>
          </cell>
        </row>
        <row r="5360">
          <cell r="E5360" t="str">
            <v>59NMONTHLYLTEAMSTERS LOCAL UNION NUMBER 117</v>
          </cell>
          <cell r="F5360" t="str">
            <v>59N</v>
          </cell>
          <cell r="G5360" t="str">
            <v>Monthly</v>
          </cell>
          <cell r="H5360" t="str">
            <v>L</v>
          </cell>
          <cell r="I5360">
            <v>5986</v>
          </cell>
          <cell r="J5360" t="str">
            <v>Teamsters Local Union Number 117</v>
          </cell>
          <cell r="K5360" t="str">
            <v>59N2 - per DOP website</v>
          </cell>
          <cell r="L5360">
            <v>41456</v>
          </cell>
          <cell r="M5360">
            <v>23285</v>
          </cell>
          <cell r="N5360" t="b">
            <v>1</v>
          </cell>
          <cell r="O5360">
            <v>5986</v>
          </cell>
        </row>
        <row r="5361">
          <cell r="E5361" t="str">
            <v>59NMONTHLYLWASHINGTON FEDERATION OF STATE EMPLOYEES</v>
          </cell>
          <cell r="F5361" t="str">
            <v>59N</v>
          </cell>
          <cell r="G5361" t="str">
            <v>Monthly</v>
          </cell>
          <cell r="H5361" t="str">
            <v>L</v>
          </cell>
          <cell r="I5361">
            <v>5911</v>
          </cell>
          <cell r="J5361" t="str">
            <v>Washington Federation of State Employees</v>
          </cell>
          <cell r="K5361" t="str">
            <v>59N1 - per DOP website</v>
          </cell>
          <cell r="L5361">
            <v>41456</v>
          </cell>
          <cell r="M5361">
            <v>19421</v>
          </cell>
          <cell r="N5361" t="b">
            <v>1</v>
          </cell>
          <cell r="O5361">
            <v>5911</v>
          </cell>
        </row>
        <row r="5362">
          <cell r="E5362" t="str">
            <v>59NMONTHLYMCOALITION</v>
          </cell>
          <cell r="F5362" t="str">
            <v>59N</v>
          </cell>
          <cell r="G5362" t="str">
            <v>Monthly</v>
          </cell>
          <cell r="H5362" t="str">
            <v>M</v>
          </cell>
          <cell r="I5362">
            <v>6057</v>
          </cell>
          <cell r="J5362" t="str">
            <v>Coalition</v>
          </cell>
          <cell r="K5362" t="str">
            <v>59N1 - per DOP website</v>
          </cell>
          <cell r="L5362">
            <v>41456</v>
          </cell>
          <cell r="M5362">
            <v>21354</v>
          </cell>
          <cell r="N5362" t="b">
            <v>1</v>
          </cell>
          <cell r="O5362">
            <v>6057</v>
          </cell>
        </row>
        <row r="5363">
          <cell r="E5363" t="str">
            <v>59NMONTHLYMNON-REPRESENTED STATE EMPLOYEES</v>
          </cell>
          <cell r="F5363" t="str">
            <v>59N</v>
          </cell>
          <cell r="G5363" t="str">
            <v>Monthly</v>
          </cell>
          <cell r="H5363" t="str">
            <v>M</v>
          </cell>
          <cell r="I5363">
            <v>6057</v>
          </cell>
          <cell r="J5363" t="str">
            <v>Non-Represented State Employees</v>
          </cell>
          <cell r="K5363" t="str">
            <v>59N - per DOP website</v>
          </cell>
          <cell r="L5363">
            <v>41456</v>
          </cell>
          <cell r="M5363">
            <v>15558</v>
          </cell>
          <cell r="N5363" t="b">
            <v>1</v>
          </cell>
          <cell r="O5363">
            <v>6057</v>
          </cell>
        </row>
        <row r="5364">
          <cell r="E5364" t="str">
            <v>59NMONTHLYMSERVICE EMPLOYEES INTERNATIONAL UNION DISTRICT 1199 NW</v>
          </cell>
          <cell r="F5364" t="str">
            <v>59N</v>
          </cell>
          <cell r="G5364" t="str">
            <v>Monthly</v>
          </cell>
          <cell r="H5364" t="str">
            <v>M</v>
          </cell>
          <cell r="I5364">
            <v>6057</v>
          </cell>
          <cell r="J5364" t="str">
            <v>Service Employees International Union District 1199 NW</v>
          </cell>
          <cell r="K5364" t="str">
            <v>59N1 - per DOP website</v>
          </cell>
          <cell r="L5364">
            <v>41456</v>
          </cell>
          <cell r="M5364">
            <v>17490</v>
          </cell>
          <cell r="N5364" t="b">
            <v>1</v>
          </cell>
          <cell r="O5364">
            <v>6057</v>
          </cell>
        </row>
        <row r="5365">
          <cell r="E5365" t="str">
            <v>59NMONTHLYMTEAMSTERS LOCAL UNION NUMBER 117</v>
          </cell>
          <cell r="F5365" t="str">
            <v>59N</v>
          </cell>
          <cell r="G5365" t="str">
            <v>Monthly</v>
          </cell>
          <cell r="H5365" t="str">
            <v>M</v>
          </cell>
          <cell r="I5365">
            <v>6133</v>
          </cell>
          <cell r="J5365" t="str">
            <v>Teamsters Local Union Number 117</v>
          </cell>
          <cell r="K5365" t="str">
            <v>59N2 - per DOP website</v>
          </cell>
          <cell r="L5365">
            <v>41456</v>
          </cell>
          <cell r="M5365">
            <v>23286</v>
          </cell>
          <cell r="N5365" t="b">
            <v>1</v>
          </cell>
          <cell r="O5365">
            <v>6133</v>
          </cell>
        </row>
        <row r="5366">
          <cell r="E5366" t="str">
            <v>59NMONTHLYMWASHINGTON FEDERATION OF STATE EMPLOYEES</v>
          </cell>
          <cell r="F5366" t="str">
            <v>59N</v>
          </cell>
          <cell r="G5366" t="str">
            <v>Monthly</v>
          </cell>
          <cell r="H5366" t="str">
            <v>M</v>
          </cell>
          <cell r="I5366">
            <v>6057</v>
          </cell>
          <cell r="J5366" t="str">
            <v>Washington Federation of State Employees</v>
          </cell>
          <cell r="K5366" t="str">
            <v>59N1 - per DOP website</v>
          </cell>
          <cell r="L5366">
            <v>41456</v>
          </cell>
          <cell r="M5366">
            <v>19422</v>
          </cell>
          <cell r="N5366" t="b">
            <v>1</v>
          </cell>
          <cell r="O5366">
            <v>6057</v>
          </cell>
        </row>
        <row r="5367">
          <cell r="E5367" t="str">
            <v>59NMONTHLYNCOALITION</v>
          </cell>
          <cell r="F5367" t="str">
            <v>59N</v>
          </cell>
          <cell r="G5367" t="str">
            <v>Monthly</v>
          </cell>
          <cell r="H5367" t="str">
            <v>N</v>
          </cell>
          <cell r="I5367">
            <v>6208</v>
          </cell>
          <cell r="J5367" t="str">
            <v>Coalition</v>
          </cell>
          <cell r="K5367" t="str">
            <v>59N1 - per DOP website</v>
          </cell>
          <cell r="L5367">
            <v>41456</v>
          </cell>
          <cell r="M5367">
            <v>21355</v>
          </cell>
          <cell r="N5367" t="b">
            <v>1</v>
          </cell>
          <cell r="O5367">
            <v>6208</v>
          </cell>
        </row>
        <row r="5368">
          <cell r="E5368" t="str">
            <v>59NMONTHLYNNON-REPRESENTED STATE EMPLOYEES</v>
          </cell>
          <cell r="F5368" t="str">
            <v>59N</v>
          </cell>
          <cell r="G5368" t="str">
            <v>Monthly</v>
          </cell>
          <cell r="H5368" t="str">
            <v>N</v>
          </cell>
          <cell r="I5368">
            <v>6208</v>
          </cell>
          <cell r="J5368" t="str">
            <v>Non-Represented State Employees</v>
          </cell>
          <cell r="K5368" t="str">
            <v>59N - per DOP website</v>
          </cell>
          <cell r="L5368">
            <v>41456</v>
          </cell>
          <cell r="M5368">
            <v>15559</v>
          </cell>
          <cell r="N5368" t="b">
            <v>1</v>
          </cell>
          <cell r="O5368">
            <v>6208</v>
          </cell>
        </row>
        <row r="5369">
          <cell r="E5369" t="str">
            <v>59NMONTHLYNSERVICE EMPLOYEES INTERNATIONAL UNION DISTRICT 1199 NW</v>
          </cell>
          <cell r="F5369" t="str">
            <v>59N</v>
          </cell>
          <cell r="G5369" t="str">
            <v>Monthly</v>
          </cell>
          <cell r="H5369" t="str">
            <v>N</v>
          </cell>
          <cell r="I5369">
            <v>6208</v>
          </cell>
          <cell r="J5369" t="str">
            <v>Service Employees International Union District 1199 NW</v>
          </cell>
          <cell r="K5369" t="str">
            <v>59N1 - per DOP website</v>
          </cell>
          <cell r="L5369">
            <v>41456</v>
          </cell>
          <cell r="M5369">
            <v>17491</v>
          </cell>
          <cell r="N5369" t="b">
            <v>1</v>
          </cell>
          <cell r="O5369">
            <v>6208</v>
          </cell>
        </row>
        <row r="5370">
          <cell r="E5370" t="str">
            <v>59NMONTHLYNTEAMSTERS LOCAL UNION NUMBER 117</v>
          </cell>
          <cell r="F5370" t="str">
            <v>59N</v>
          </cell>
          <cell r="G5370" t="str">
            <v>Monthly</v>
          </cell>
          <cell r="H5370" t="str">
            <v>N</v>
          </cell>
          <cell r="I5370">
            <v>6286</v>
          </cell>
          <cell r="J5370" t="str">
            <v>Teamsters Local Union Number 117</v>
          </cell>
          <cell r="K5370" t="str">
            <v>59N2 - per DOP website</v>
          </cell>
          <cell r="L5370">
            <v>41456</v>
          </cell>
          <cell r="M5370">
            <v>23287</v>
          </cell>
          <cell r="N5370" t="b">
            <v>1</v>
          </cell>
          <cell r="O5370">
            <v>6286</v>
          </cell>
        </row>
        <row r="5371">
          <cell r="E5371" t="str">
            <v>59NMONTHLYNWASHINGTON FEDERATION OF STATE EMPLOYEES</v>
          </cell>
          <cell r="F5371" t="str">
            <v>59N</v>
          </cell>
          <cell r="G5371" t="str">
            <v>Monthly</v>
          </cell>
          <cell r="H5371" t="str">
            <v>N</v>
          </cell>
          <cell r="I5371">
            <v>6208</v>
          </cell>
          <cell r="J5371" t="str">
            <v>Washington Federation of State Employees</v>
          </cell>
          <cell r="K5371" t="str">
            <v>59N1 - per DOP website</v>
          </cell>
          <cell r="L5371">
            <v>41456</v>
          </cell>
          <cell r="M5371">
            <v>19423</v>
          </cell>
          <cell r="N5371" t="b">
            <v>1</v>
          </cell>
          <cell r="O5371">
            <v>6208</v>
          </cell>
        </row>
        <row r="5372">
          <cell r="E5372" t="str">
            <v>59NMONTHLYOCOALITION</v>
          </cell>
          <cell r="F5372" t="str">
            <v>59N</v>
          </cell>
          <cell r="G5372" t="str">
            <v>Monthly</v>
          </cell>
          <cell r="H5372" t="str">
            <v>O</v>
          </cell>
          <cell r="I5372">
            <v>6366</v>
          </cell>
          <cell r="J5372" t="str">
            <v>Coalition</v>
          </cell>
          <cell r="K5372" t="str">
            <v>59N1 - per DOP website</v>
          </cell>
          <cell r="L5372">
            <v>41456</v>
          </cell>
          <cell r="M5372">
            <v>21356</v>
          </cell>
          <cell r="N5372" t="b">
            <v>1</v>
          </cell>
          <cell r="O5372">
            <v>6366</v>
          </cell>
        </row>
        <row r="5373">
          <cell r="E5373" t="str">
            <v>59NMONTHLYONON-REPRESENTED STATE EMPLOYEES</v>
          </cell>
          <cell r="F5373" t="str">
            <v>59N</v>
          </cell>
          <cell r="G5373" t="str">
            <v>Monthly</v>
          </cell>
          <cell r="H5373" t="str">
            <v>O</v>
          </cell>
          <cell r="I5373">
            <v>6366</v>
          </cell>
          <cell r="J5373" t="str">
            <v>Non-Represented State Employees</v>
          </cell>
          <cell r="K5373" t="str">
            <v>59N - per DOP website</v>
          </cell>
          <cell r="L5373">
            <v>41456</v>
          </cell>
          <cell r="M5373">
            <v>15560</v>
          </cell>
          <cell r="N5373" t="b">
            <v>1</v>
          </cell>
          <cell r="O5373">
            <v>6366</v>
          </cell>
        </row>
        <row r="5374">
          <cell r="E5374" t="str">
            <v>59NMONTHLYOSERVICE EMPLOYEES INTERNATIONAL UNION DISTRICT 1199 NW</v>
          </cell>
          <cell r="F5374" t="str">
            <v>59N</v>
          </cell>
          <cell r="G5374" t="str">
            <v>Monthly</v>
          </cell>
          <cell r="H5374" t="str">
            <v>O</v>
          </cell>
          <cell r="I5374">
            <v>6366</v>
          </cell>
          <cell r="J5374" t="str">
            <v>Service Employees International Union District 1199 NW</v>
          </cell>
          <cell r="K5374" t="str">
            <v>59N1 - per DOP website</v>
          </cell>
          <cell r="L5374">
            <v>41456</v>
          </cell>
          <cell r="M5374">
            <v>17492</v>
          </cell>
          <cell r="N5374" t="b">
            <v>1</v>
          </cell>
          <cell r="O5374">
            <v>6366</v>
          </cell>
        </row>
        <row r="5375">
          <cell r="E5375" t="str">
            <v>59NMONTHLYOTEAMSTERS LOCAL UNION NUMBER 117</v>
          </cell>
          <cell r="F5375" t="str">
            <v>59N</v>
          </cell>
          <cell r="G5375" t="str">
            <v>Monthly</v>
          </cell>
          <cell r="H5375" t="str">
            <v>O</v>
          </cell>
          <cell r="I5375">
            <v>6447</v>
          </cell>
          <cell r="J5375" t="str">
            <v>Teamsters Local Union Number 117</v>
          </cell>
          <cell r="K5375" t="str">
            <v>59N2 - per DOP website</v>
          </cell>
          <cell r="L5375">
            <v>41456</v>
          </cell>
          <cell r="M5375">
            <v>23288</v>
          </cell>
          <cell r="N5375" t="b">
            <v>1</v>
          </cell>
          <cell r="O5375">
            <v>6447</v>
          </cell>
        </row>
        <row r="5376">
          <cell r="E5376" t="str">
            <v>59NMONTHLYOWASHINGTON FEDERATION OF STATE EMPLOYEES</v>
          </cell>
          <cell r="F5376" t="str">
            <v>59N</v>
          </cell>
          <cell r="G5376" t="str">
            <v>Monthly</v>
          </cell>
          <cell r="H5376" t="str">
            <v>O</v>
          </cell>
          <cell r="I5376">
            <v>6366</v>
          </cell>
          <cell r="J5376" t="str">
            <v>Washington Federation of State Employees</v>
          </cell>
          <cell r="K5376" t="str">
            <v>59N1 - per DOP website</v>
          </cell>
          <cell r="L5376">
            <v>41456</v>
          </cell>
          <cell r="M5376">
            <v>19424</v>
          </cell>
          <cell r="N5376" t="b">
            <v>1</v>
          </cell>
          <cell r="O5376">
            <v>6366</v>
          </cell>
        </row>
        <row r="5377">
          <cell r="E5377" t="str">
            <v>59NMONTHLYPCOALITION</v>
          </cell>
          <cell r="F5377" t="str">
            <v>59N</v>
          </cell>
          <cell r="G5377" t="str">
            <v>Monthly</v>
          </cell>
          <cell r="H5377" t="str">
            <v>P</v>
          </cell>
          <cell r="I5377">
            <v>6521</v>
          </cell>
          <cell r="J5377" t="str">
            <v>Coalition</v>
          </cell>
          <cell r="K5377" t="str">
            <v>59N1 - per DOP website</v>
          </cell>
          <cell r="L5377">
            <v>41456</v>
          </cell>
          <cell r="M5377">
            <v>21357</v>
          </cell>
          <cell r="N5377" t="b">
            <v>1</v>
          </cell>
          <cell r="O5377">
            <v>6521</v>
          </cell>
        </row>
        <row r="5378">
          <cell r="E5378" t="str">
            <v>59NMONTHLYPNON-REPRESENTED STATE EMPLOYEES</v>
          </cell>
          <cell r="F5378" t="str">
            <v>59N</v>
          </cell>
          <cell r="G5378" t="str">
            <v>Monthly</v>
          </cell>
          <cell r="H5378" t="str">
            <v>P</v>
          </cell>
          <cell r="I5378">
            <v>6521</v>
          </cell>
          <cell r="J5378" t="str">
            <v>Non-Represented State Employees</v>
          </cell>
          <cell r="K5378" t="str">
            <v>59N - per DOP website</v>
          </cell>
          <cell r="L5378">
            <v>41456</v>
          </cell>
          <cell r="M5378">
            <v>15561</v>
          </cell>
          <cell r="N5378" t="b">
            <v>1</v>
          </cell>
          <cell r="O5378">
            <v>6521</v>
          </cell>
        </row>
        <row r="5379">
          <cell r="E5379" t="str">
            <v>59NMONTHLYPSERVICE EMPLOYEES INTERNATIONAL UNION DISTRICT 1199 NW</v>
          </cell>
          <cell r="F5379" t="str">
            <v>59N</v>
          </cell>
          <cell r="G5379" t="str">
            <v>Monthly</v>
          </cell>
          <cell r="H5379" t="str">
            <v>P</v>
          </cell>
          <cell r="I5379">
            <v>6521</v>
          </cell>
          <cell r="J5379" t="str">
            <v>Service Employees International Union District 1199 NW</v>
          </cell>
          <cell r="K5379" t="str">
            <v>59N1 - per DOP website</v>
          </cell>
          <cell r="L5379">
            <v>41456</v>
          </cell>
          <cell r="M5379">
            <v>17493</v>
          </cell>
          <cell r="N5379" t="b">
            <v>1</v>
          </cell>
          <cell r="O5379">
            <v>6521</v>
          </cell>
        </row>
        <row r="5380">
          <cell r="E5380" t="str">
            <v>59NMONTHLYPTEAMSTERS LOCAL UNION NUMBER 117</v>
          </cell>
          <cell r="F5380" t="str">
            <v>59N</v>
          </cell>
          <cell r="G5380" t="str">
            <v>Monthly</v>
          </cell>
          <cell r="H5380" t="str">
            <v>P</v>
          </cell>
          <cell r="I5380">
            <v>6605</v>
          </cell>
          <cell r="J5380" t="str">
            <v>Teamsters Local Union Number 117</v>
          </cell>
          <cell r="K5380" t="str">
            <v>59N2 - per DOP website</v>
          </cell>
          <cell r="L5380">
            <v>41456</v>
          </cell>
          <cell r="M5380">
            <v>23289</v>
          </cell>
          <cell r="N5380" t="b">
            <v>1</v>
          </cell>
          <cell r="O5380">
            <v>6605</v>
          </cell>
        </row>
        <row r="5381">
          <cell r="E5381" t="str">
            <v>59NMONTHLYPWASHINGTON FEDERATION OF STATE EMPLOYEES</v>
          </cell>
          <cell r="F5381" t="str">
            <v>59N</v>
          </cell>
          <cell r="G5381" t="str">
            <v>Monthly</v>
          </cell>
          <cell r="H5381" t="str">
            <v>P</v>
          </cell>
          <cell r="I5381">
            <v>6521</v>
          </cell>
          <cell r="J5381" t="str">
            <v>Washington Federation of State Employees</v>
          </cell>
          <cell r="K5381" t="str">
            <v>59N1 - per DOP website</v>
          </cell>
          <cell r="L5381">
            <v>41456</v>
          </cell>
          <cell r="M5381">
            <v>19425</v>
          </cell>
          <cell r="N5381" t="b">
            <v>1</v>
          </cell>
          <cell r="O5381">
            <v>6521</v>
          </cell>
        </row>
        <row r="5382">
          <cell r="E5382" t="str">
            <v>59NMONTHLYQCOALITION</v>
          </cell>
          <cell r="F5382" t="str">
            <v>59N</v>
          </cell>
          <cell r="G5382" t="str">
            <v>Monthly</v>
          </cell>
          <cell r="H5382" t="str">
            <v>Q</v>
          </cell>
          <cell r="I5382">
            <v>6684</v>
          </cell>
          <cell r="J5382" t="str">
            <v>Coalition</v>
          </cell>
          <cell r="K5382" t="str">
            <v>59N1 - per DOP website</v>
          </cell>
          <cell r="L5382">
            <v>41456</v>
          </cell>
          <cell r="M5382">
            <v>21358</v>
          </cell>
          <cell r="N5382" t="b">
            <v>1</v>
          </cell>
          <cell r="O5382">
            <v>6684</v>
          </cell>
        </row>
        <row r="5383">
          <cell r="E5383" t="str">
            <v>59NMONTHLYQNON-REPRESENTED STATE EMPLOYEES</v>
          </cell>
          <cell r="F5383" t="str">
            <v>59N</v>
          </cell>
          <cell r="G5383" t="str">
            <v>Monthly</v>
          </cell>
          <cell r="H5383" t="str">
            <v>Q</v>
          </cell>
          <cell r="I5383">
            <v>6684</v>
          </cell>
          <cell r="J5383" t="str">
            <v>Non-Represented State Employees</v>
          </cell>
          <cell r="K5383" t="str">
            <v>59N - per DOP website</v>
          </cell>
          <cell r="L5383">
            <v>41456</v>
          </cell>
          <cell r="M5383">
            <v>15562</v>
          </cell>
          <cell r="N5383" t="b">
            <v>1</v>
          </cell>
          <cell r="O5383">
            <v>6684</v>
          </cell>
        </row>
        <row r="5384">
          <cell r="E5384" t="str">
            <v>59NMONTHLYQSERVICE EMPLOYEES INTERNATIONAL UNION DISTRICT 1199 NW</v>
          </cell>
          <cell r="F5384" t="str">
            <v>59N</v>
          </cell>
          <cell r="G5384" t="str">
            <v>Monthly</v>
          </cell>
          <cell r="H5384" t="str">
            <v>Q</v>
          </cell>
          <cell r="I5384">
            <v>6684</v>
          </cell>
          <cell r="J5384" t="str">
            <v>Service Employees International Union District 1199 NW</v>
          </cell>
          <cell r="K5384" t="str">
            <v>59N1 - per DOP website</v>
          </cell>
          <cell r="L5384">
            <v>41456</v>
          </cell>
          <cell r="M5384">
            <v>17494</v>
          </cell>
          <cell r="N5384" t="b">
            <v>1</v>
          </cell>
          <cell r="O5384">
            <v>6684</v>
          </cell>
        </row>
        <row r="5385">
          <cell r="E5385" t="str">
            <v>59NMONTHLYQTEAMSTERS LOCAL UNION NUMBER 117</v>
          </cell>
          <cell r="F5385" t="str">
            <v>59N</v>
          </cell>
          <cell r="G5385" t="str">
            <v>Monthly</v>
          </cell>
          <cell r="H5385" t="str">
            <v>Q</v>
          </cell>
          <cell r="I5385">
            <v>6770</v>
          </cell>
          <cell r="J5385" t="str">
            <v>Teamsters Local Union Number 117</v>
          </cell>
          <cell r="K5385" t="str">
            <v>59N2 - per DOP website</v>
          </cell>
          <cell r="L5385">
            <v>41456</v>
          </cell>
          <cell r="M5385">
            <v>23290</v>
          </cell>
          <cell r="N5385" t="b">
            <v>1</v>
          </cell>
          <cell r="O5385">
            <v>6770</v>
          </cell>
        </row>
        <row r="5386">
          <cell r="E5386" t="str">
            <v>59NMONTHLYQWASHINGTON FEDERATION OF STATE EMPLOYEES</v>
          </cell>
          <cell r="F5386" t="str">
            <v>59N</v>
          </cell>
          <cell r="G5386" t="str">
            <v>Monthly</v>
          </cell>
          <cell r="H5386" t="str">
            <v>Q</v>
          </cell>
          <cell r="I5386">
            <v>6684</v>
          </cell>
          <cell r="J5386" t="str">
            <v>Washington Federation of State Employees</v>
          </cell>
          <cell r="K5386" t="str">
            <v>59N1 - per DOP website</v>
          </cell>
          <cell r="L5386">
            <v>41456</v>
          </cell>
          <cell r="M5386">
            <v>19426</v>
          </cell>
          <cell r="N5386" t="b">
            <v>1</v>
          </cell>
          <cell r="O5386">
            <v>6684</v>
          </cell>
        </row>
        <row r="5387">
          <cell r="E5387" t="str">
            <v>59NMONTHLYRCOALITION</v>
          </cell>
          <cell r="F5387" t="str">
            <v>59N</v>
          </cell>
          <cell r="G5387" t="str">
            <v>Monthly</v>
          </cell>
          <cell r="H5387" t="str">
            <v>R</v>
          </cell>
          <cell r="I5387">
            <v>6850</v>
          </cell>
          <cell r="J5387" t="str">
            <v>Coalition</v>
          </cell>
          <cell r="K5387" t="str">
            <v>59N1 - per DOP website</v>
          </cell>
          <cell r="L5387">
            <v>41456</v>
          </cell>
          <cell r="M5387">
            <v>21359</v>
          </cell>
          <cell r="N5387" t="b">
            <v>1</v>
          </cell>
          <cell r="O5387">
            <v>6850</v>
          </cell>
        </row>
        <row r="5388">
          <cell r="E5388" t="str">
            <v>59NMONTHLYRNON-REPRESENTED STATE EMPLOYEES</v>
          </cell>
          <cell r="F5388" t="str">
            <v>59N</v>
          </cell>
          <cell r="G5388" t="str">
            <v>Monthly</v>
          </cell>
          <cell r="H5388" t="str">
            <v>R</v>
          </cell>
          <cell r="I5388">
            <v>6850</v>
          </cell>
          <cell r="J5388" t="str">
            <v>Non-Represented State Employees</v>
          </cell>
          <cell r="K5388" t="str">
            <v>59N - per DOP website</v>
          </cell>
          <cell r="L5388">
            <v>41456</v>
          </cell>
          <cell r="M5388">
            <v>15563</v>
          </cell>
          <cell r="N5388" t="b">
            <v>1</v>
          </cell>
          <cell r="O5388">
            <v>6850</v>
          </cell>
        </row>
        <row r="5389">
          <cell r="E5389" t="str">
            <v>59NMONTHLYRSERVICE EMPLOYEES INTERNATIONAL UNION DISTRICT 1199 NW</v>
          </cell>
          <cell r="F5389" t="str">
            <v>59N</v>
          </cell>
          <cell r="G5389" t="str">
            <v>Monthly</v>
          </cell>
          <cell r="H5389" t="str">
            <v>R</v>
          </cell>
          <cell r="I5389">
            <v>6850</v>
          </cell>
          <cell r="J5389" t="str">
            <v>Service Employees International Union District 1199 NW</v>
          </cell>
          <cell r="K5389" t="str">
            <v>59N1 - per DOP website</v>
          </cell>
          <cell r="L5389">
            <v>41456</v>
          </cell>
          <cell r="M5389">
            <v>17495</v>
          </cell>
          <cell r="N5389" t="b">
            <v>1</v>
          </cell>
          <cell r="O5389">
            <v>6850</v>
          </cell>
        </row>
        <row r="5390">
          <cell r="E5390" t="str">
            <v>59NMONTHLYRTEAMSTERS LOCAL UNION NUMBER 117</v>
          </cell>
          <cell r="F5390" t="str">
            <v>59N</v>
          </cell>
          <cell r="G5390" t="str">
            <v>Monthly</v>
          </cell>
          <cell r="H5390" t="str">
            <v>R</v>
          </cell>
          <cell r="I5390">
            <v>6939</v>
          </cell>
          <cell r="J5390" t="str">
            <v>Teamsters Local Union Number 117</v>
          </cell>
          <cell r="K5390" t="str">
            <v>59N2 - per DOP website</v>
          </cell>
          <cell r="L5390">
            <v>41456</v>
          </cell>
          <cell r="M5390">
            <v>23291</v>
          </cell>
          <cell r="N5390" t="b">
            <v>1</v>
          </cell>
          <cell r="O5390">
            <v>6939</v>
          </cell>
        </row>
        <row r="5391">
          <cell r="E5391" t="str">
            <v>59NMONTHLYRWASHINGTON FEDERATION OF STATE EMPLOYEES</v>
          </cell>
          <cell r="F5391" t="str">
            <v>59N</v>
          </cell>
          <cell r="G5391" t="str">
            <v>Monthly</v>
          </cell>
          <cell r="H5391" t="str">
            <v>R</v>
          </cell>
          <cell r="I5391">
            <v>6850</v>
          </cell>
          <cell r="J5391" t="str">
            <v>Washington Federation of State Employees</v>
          </cell>
          <cell r="K5391" t="str">
            <v>59N1 - per DOP website</v>
          </cell>
          <cell r="L5391">
            <v>41456</v>
          </cell>
          <cell r="M5391">
            <v>19427</v>
          </cell>
          <cell r="N5391" t="b">
            <v>1</v>
          </cell>
          <cell r="O5391">
            <v>6850</v>
          </cell>
        </row>
        <row r="5392">
          <cell r="E5392" t="str">
            <v>59NMONTHLYSCOALITION</v>
          </cell>
          <cell r="F5392" t="str">
            <v>59N</v>
          </cell>
          <cell r="G5392" t="str">
            <v>Monthly</v>
          </cell>
          <cell r="H5392" t="str">
            <v>S</v>
          </cell>
          <cell r="I5392">
            <v>7022</v>
          </cell>
          <cell r="J5392" t="str">
            <v>Coalition</v>
          </cell>
          <cell r="K5392" t="str">
            <v>59N1 - per DOP website</v>
          </cell>
          <cell r="L5392">
            <v>41456</v>
          </cell>
          <cell r="M5392">
            <v>21360</v>
          </cell>
          <cell r="N5392" t="b">
            <v>1</v>
          </cell>
          <cell r="O5392">
            <v>7022</v>
          </cell>
        </row>
        <row r="5393">
          <cell r="E5393" t="str">
            <v>59NMONTHLYSNON-REPRESENTED STATE EMPLOYEES</v>
          </cell>
          <cell r="F5393" t="str">
            <v>59N</v>
          </cell>
          <cell r="G5393" t="str">
            <v>Monthly</v>
          </cell>
          <cell r="H5393" t="str">
            <v>S</v>
          </cell>
          <cell r="I5393">
            <v>7022</v>
          </cell>
          <cell r="J5393" t="str">
            <v>Non-Represented State Employees</v>
          </cell>
          <cell r="K5393" t="str">
            <v>59N - per DOP website</v>
          </cell>
          <cell r="L5393">
            <v>41456</v>
          </cell>
          <cell r="M5393">
            <v>15564</v>
          </cell>
          <cell r="N5393" t="b">
            <v>1</v>
          </cell>
          <cell r="O5393">
            <v>7022</v>
          </cell>
        </row>
        <row r="5394">
          <cell r="E5394" t="str">
            <v>59NMONTHLYSSERVICE EMPLOYEES INTERNATIONAL UNION DISTRICT 1199 NW</v>
          </cell>
          <cell r="F5394" t="str">
            <v>59N</v>
          </cell>
          <cell r="G5394" t="str">
            <v>Monthly</v>
          </cell>
          <cell r="H5394" t="str">
            <v>S</v>
          </cell>
          <cell r="I5394">
            <v>7022</v>
          </cell>
          <cell r="J5394" t="str">
            <v>Service Employees International Union District 1199 NW</v>
          </cell>
          <cell r="K5394" t="str">
            <v>59N1 - per DOP website</v>
          </cell>
          <cell r="L5394">
            <v>41456</v>
          </cell>
          <cell r="M5394">
            <v>17496</v>
          </cell>
          <cell r="N5394" t="b">
            <v>1</v>
          </cell>
          <cell r="O5394">
            <v>7022</v>
          </cell>
        </row>
        <row r="5395">
          <cell r="E5395" t="str">
            <v>59NMONTHLYSTEAMSTERS LOCAL UNION NUMBER 117</v>
          </cell>
          <cell r="F5395" t="str">
            <v>59N</v>
          </cell>
          <cell r="G5395" t="str">
            <v>Monthly</v>
          </cell>
          <cell r="H5395" t="str">
            <v>S</v>
          </cell>
          <cell r="I5395">
            <v>7111</v>
          </cell>
          <cell r="J5395" t="str">
            <v>Teamsters Local Union Number 117</v>
          </cell>
          <cell r="K5395" t="str">
            <v>59N2 - per DOP website</v>
          </cell>
          <cell r="L5395">
            <v>41456</v>
          </cell>
          <cell r="M5395">
            <v>23292</v>
          </cell>
          <cell r="N5395" t="b">
            <v>1</v>
          </cell>
          <cell r="O5395">
            <v>7111</v>
          </cell>
        </row>
        <row r="5396">
          <cell r="E5396" t="str">
            <v>59NMONTHLYSWASHINGTON FEDERATION OF STATE EMPLOYEES</v>
          </cell>
          <cell r="F5396" t="str">
            <v>59N</v>
          </cell>
          <cell r="G5396" t="str">
            <v>Monthly</v>
          </cell>
          <cell r="H5396" t="str">
            <v>S</v>
          </cell>
          <cell r="I5396">
            <v>7022</v>
          </cell>
          <cell r="J5396" t="str">
            <v>Washington Federation of State Employees</v>
          </cell>
          <cell r="K5396" t="str">
            <v>59N1 - per DOP website</v>
          </cell>
          <cell r="L5396">
            <v>41456</v>
          </cell>
          <cell r="M5396">
            <v>19428</v>
          </cell>
          <cell r="N5396" t="b">
            <v>1</v>
          </cell>
          <cell r="O5396">
            <v>7022</v>
          </cell>
        </row>
        <row r="5397">
          <cell r="E5397" t="str">
            <v>59NMONTHLYTCOALITION</v>
          </cell>
          <cell r="F5397" t="str">
            <v>59N</v>
          </cell>
          <cell r="G5397" t="str">
            <v>Monthly</v>
          </cell>
          <cell r="H5397" t="str">
            <v>T</v>
          </cell>
          <cell r="I5397">
            <v>7200</v>
          </cell>
          <cell r="J5397" t="str">
            <v>Coalition</v>
          </cell>
          <cell r="K5397" t="str">
            <v>59N1 - per DOP website</v>
          </cell>
          <cell r="L5397">
            <v>41456</v>
          </cell>
          <cell r="M5397">
            <v>21361</v>
          </cell>
          <cell r="N5397" t="b">
            <v>1</v>
          </cell>
          <cell r="O5397">
            <v>7200</v>
          </cell>
        </row>
        <row r="5398">
          <cell r="E5398" t="str">
            <v>59NMONTHLYTNON-REPRESENTED STATE EMPLOYEES</v>
          </cell>
          <cell r="F5398" t="str">
            <v>59N</v>
          </cell>
          <cell r="G5398" t="str">
            <v>Monthly</v>
          </cell>
          <cell r="H5398" t="str">
            <v>T</v>
          </cell>
          <cell r="I5398">
            <v>7200</v>
          </cell>
          <cell r="J5398" t="str">
            <v>Non-Represented State Employees</v>
          </cell>
          <cell r="K5398" t="str">
            <v>59N - per DOP website</v>
          </cell>
          <cell r="L5398">
            <v>41456</v>
          </cell>
          <cell r="M5398">
            <v>15565</v>
          </cell>
          <cell r="N5398" t="b">
            <v>1</v>
          </cell>
          <cell r="O5398">
            <v>7200</v>
          </cell>
        </row>
        <row r="5399">
          <cell r="E5399" t="str">
            <v>59NMONTHLYTSERVICE EMPLOYEES INTERNATIONAL UNION DISTRICT 1199 NW</v>
          </cell>
          <cell r="F5399" t="str">
            <v>59N</v>
          </cell>
          <cell r="G5399" t="str">
            <v>Monthly</v>
          </cell>
          <cell r="H5399" t="str">
            <v>T</v>
          </cell>
          <cell r="I5399">
            <v>7200</v>
          </cell>
          <cell r="J5399" t="str">
            <v>Service Employees International Union District 1199 NW</v>
          </cell>
          <cell r="K5399" t="str">
            <v>59N1 - per DOP website</v>
          </cell>
          <cell r="L5399">
            <v>41456</v>
          </cell>
          <cell r="M5399">
            <v>17497</v>
          </cell>
          <cell r="N5399" t="b">
            <v>1</v>
          </cell>
          <cell r="O5399">
            <v>7200</v>
          </cell>
        </row>
        <row r="5400">
          <cell r="E5400" t="str">
            <v>59NMONTHLYTTEAMSTERS LOCAL UNION NUMBER 117</v>
          </cell>
          <cell r="F5400" t="str">
            <v>59N</v>
          </cell>
          <cell r="G5400" t="str">
            <v>Monthly</v>
          </cell>
          <cell r="H5400" t="str">
            <v>T</v>
          </cell>
          <cell r="I5400">
            <v>7292</v>
          </cell>
          <cell r="J5400" t="str">
            <v>Teamsters Local Union Number 117</v>
          </cell>
          <cell r="K5400" t="str">
            <v>59N2 - per DOP website</v>
          </cell>
          <cell r="L5400">
            <v>41456</v>
          </cell>
          <cell r="M5400">
            <v>23293</v>
          </cell>
          <cell r="N5400" t="b">
            <v>1</v>
          </cell>
          <cell r="O5400">
            <v>7292</v>
          </cell>
        </row>
        <row r="5401">
          <cell r="E5401" t="str">
            <v>59NMONTHLYTWASHINGTON FEDERATION OF STATE EMPLOYEES</v>
          </cell>
          <cell r="F5401" t="str">
            <v>59N</v>
          </cell>
          <cell r="G5401" t="str">
            <v>Monthly</v>
          </cell>
          <cell r="H5401" t="str">
            <v>T</v>
          </cell>
          <cell r="I5401">
            <v>7200</v>
          </cell>
          <cell r="J5401" t="str">
            <v>Washington Federation of State Employees</v>
          </cell>
          <cell r="K5401" t="str">
            <v>59N1 - per DOP website</v>
          </cell>
          <cell r="L5401">
            <v>41456</v>
          </cell>
          <cell r="M5401">
            <v>19429</v>
          </cell>
          <cell r="N5401" t="b">
            <v>1</v>
          </cell>
          <cell r="O5401">
            <v>7200</v>
          </cell>
        </row>
        <row r="5402">
          <cell r="E5402" t="str">
            <v>59NMONTHLYUCOALITION</v>
          </cell>
          <cell r="F5402" t="str">
            <v>59N</v>
          </cell>
          <cell r="G5402" t="str">
            <v>Monthly</v>
          </cell>
          <cell r="H5402" t="str">
            <v>U</v>
          </cell>
          <cell r="I5402">
            <v>7380</v>
          </cell>
          <cell r="J5402" t="str">
            <v>Coalition</v>
          </cell>
          <cell r="K5402" t="str">
            <v>59N1 - per DOP website</v>
          </cell>
          <cell r="L5402">
            <v>41456</v>
          </cell>
          <cell r="M5402">
            <v>21362</v>
          </cell>
          <cell r="N5402" t="b">
            <v>1</v>
          </cell>
          <cell r="O5402">
            <v>7380</v>
          </cell>
        </row>
        <row r="5403">
          <cell r="E5403" t="str">
            <v>59NMONTHLYUNON-REPRESENTED STATE EMPLOYEES</v>
          </cell>
          <cell r="F5403" t="str">
            <v>59N</v>
          </cell>
          <cell r="G5403" t="str">
            <v>Monthly</v>
          </cell>
          <cell r="H5403" t="str">
            <v>U</v>
          </cell>
          <cell r="I5403">
            <v>7380</v>
          </cell>
          <cell r="J5403" t="str">
            <v>Non-Represented State Employees</v>
          </cell>
          <cell r="K5403" t="str">
            <v>59N - per DOP website</v>
          </cell>
          <cell r="L5403">
            <v>41456</v>
          </cell>
          <cell r="M5403">
            <v>15566</v>
          </cell>
          <cell r="N5403" t="b">
            <v>1</v>
          </cell>
          <cell r="O5403">
            <v>7380</v>
          </cell>
        </row>
        <row r="5404">
          <cell r="E5404" t="str">
            <v>59NMONTHLYUSERVICE EMPLOYEES INTERNATIONAL UNION DISTRICT 1199 NW</v>
          </cell>
          <cell r="F5404" t="str">
            <v>59N</v>
          </cell>
          <cell r="G5404" t="str">
            <v>Monthly</v>
          </cell>
          <cell r="H5404" t="str">
            <v>U</v>
          </cell>
          <cell r="I5404">
            <v>7380</v>
          </cell>
          <cell r="J5404" t="str">
            <v>Service Employees International Union District 1199 NW</v>
          </cell>
          <cell r="K5404" t="str">
            <v>59N1 - per DOP website</v>
          </cell>
          <cell r="L5404">
            <v>41456</v>
          </cell>
          <cell r="M5404">
            <v>17498</v>
          </cell>
          <cell r="N5404" t="b">
            <v>1</v>
          </cell>
          <cell r="O5404">
            <v>7380</v>
          </cell>
        </row>
        <row r="5405">
          <cell r="E5405" t="str">
            <v>59NMONTHLYUTEAMSTERS LOCAL UNION NUMBER 117</v>
          </cell>
          <cell r="F5405" t="str">
            <v>59N</v>
          </cell>
          <cell r="G5405" t="str">
            <v>Monthly</v>
          </cell>
          <cell r="H5405" t="str">
            <v>U</v>
          </cell>
          <cell r="I5405">
            <v>7475</v>
          </cell>
          <cell r="J5405" t="str">
            <v>Teamsters Local Union Number 117</v>
          </cell>
          <cell r="K5405" t="str">
            <v>59N2 - per DOP website</v>
          </cell>
          <cell r="L5405">
            <v>41456</v>
          </cell>
          <cell r="M5405">
            <v>23294</v>
          </cell>
          <cell r="N5405" t="b">
            <v>1</v>
          </cell>
          <cell r="O5405">
            <v>7475</v>
          </cell>
        </row>
        <row r="5406">
          <cell r="E5406" t="str">
            <v>59NMONTHLYUWASHINGTON FEDERATION OF STATE EMPLOYEES</v>
          </cell>
          <cell r="F5406" t="str">
            <v>59N</v>
          </cell>
          <cell r="G5406" t="str">
            <v>Monthly</v>
          </cell>
          <cell r="H5406" t="str">
            <v>U</v>
          </cell>
          <cell r="I5406">
            <v>7380</v>
          </cell>
          <cell r="J5406" t="str">
            <v>Washington Federation of State Employees</v>
          </cell>
          <cell r="K5406" t="str">
            <v>59N1 - per DOP website</v>
          </cell>
          <cell r="L5406">
            <v>41456</v>
          </cell>
          <cell r="M5406">
            <v>19430</v>
          </cell>
          <cell r="N5406" t="b">
            <v>1</v>
          </cell>
          <cell r="O5406">
            <v>7380</v>
          </cell>
        </row>
        <row r="5407">
          <cell r="E5407" t="str">
            <v>60GMONTHLYGNON-REPRESENTED STATE EMPLOYEES</v>
          </cell>
          <cell r="F5407" t="str">
            <v>60G</v>
          </cell>
          <cell r="G5407" t="str">
            <v>Monthly</v>
          </cell>
          <cell r="H5407" t="str">
            <v>G</v>
          </cell>
          <cell r="I5407">
            <v>5010</v>
          </cell>
          <cell r="J5407" t="str">
            <v>Non-Represented State Employees</v>
          </cell>
          <cell r="K5407" t="str">
            <v>per DOP website</v>
          </cell>
          <cell r="L5407">
            <v>41456</v>
          </cell>
          <cell r="M5407">
            <v>15228</v>
          </cell>
          <cell r="N5407" t="b">
            <v>1</v>
          </cell>
          <cell r="O5407">
            <v>5010</v>
          </cell>
        </row>
        <row r="5408">
          <cell r="E5408" t="str">
            <v>60GMONTHLYGWASHINGTON FEDERATION OF STATE EMPLOYEES</v>
          </cell>
          <cell r="F5408" t="str">
            <v>60G</v>
          </cell>
          <cell r="G5408" t="str">
            <v>Monthly</v>
          </cell>
          <cell r="H5408" t="str">
            <v>G</v>
          </cell>
          <cell r="I5408">
            <v>5010</v>
          </cell>
          <cell r="J5408" t="str">
            <v>Washington Federation of State Employees</v>
          </cell>
          <cell r="K5408" t="str">
            <v>per DOP website</v>
          </cell>
          <cell r="L5408">
            <v>41456</v>
          </cell>
          <cell r="M5408">
            <v>15229</v>
          </cell>
          <cell r="N5408" t="b">
            <v>1</v>
          </cell>
          <cell r="O5408">
            <v>5010</v>
          </cell>
        </row>
        <row r="5409">
          <cell r="E5409" t="str">
            <v>60GMONTHLYHNON-REPRESENTED STATE EMPLOYEES</v>
          </cell>
          <cell r="F5409" t="str">
            <v>60G</v>
          </cell>
          <cell r="G5409" t="str">
            <v>Monthly</v>
          </cell>
          <cell r="H5409" t="str">
            <v>H</v>
          </cell>
          <cell r="I5409">
            <v>5136</v>
          </cell>
          <cell r="J5409" t="str">
            <v>Non-Represented State Employees</v>
          </cell>
          <cell r="K5409" t="str">
            <v>per DOP website</v>
          </cell>
          <cell r="L5409">
            <v>41456</v>
          </cell>
          <cell r="M5409">
            <v>15230</v>
          </cell>
          <cell r="N5409" t="b">
            <v>1</v>
          </cell>
          <cell r="O5409">
            <v>5136</v>
          </cell>
        </row>
        <row r="5410">
          <cell r="E5410" t="str">
            <v>60GMONTHLYHWASHINGTON FEDERATION OF STATE EMPLOYEES</v>
          </cell>
          <cell r="F5410" t="str">
            <v>60G</v>
          </cell>
          <cell r="G5410" t="str">
            <v>Monthly</v>
          </cell>
          <cell r="H5410" t="str">
            <v>H</v>
          </cell>
          <cell r="I5410">
            <v>5136</v>
          </cell>
          <cell r="J5410" t="str">
            <v>Washington Federation of State Employees</v>
          </cell>
          <cell r="K5410" t="str">
            <v>per DOP website</v>
          </cell>
          <cell r="L5410">
            <v>41456</v>
          </cell>
          <cell r="M5410">
            <v>15231</v>
          </cell>
          <cell r="N5410" t="b">
            <v>1</v>
          </cell>
          <cell r="O5410">
            <v>5136</v>
          </cell>
        </row>
        <row r="5411">
          <cell r="E5411" t="str">
            <v>60GMONTHLYINON-REPRESENTED STATE EMPLOYEES</v>
          </cell>
          <cell r="F5411" t="str">
            <v>60G</v>
          </cell>
          <cell r="G5411" t="str">
            <v>Monthly</v>
          </cell>
          <cell r="H5411" t="str">
            <v>I</v>
          </cell>
          <cell r="I5411">
            <v>5266</v>
          </cell>
          <cell r="J5411" t="str">
            <v>Non-Represented State Employees</v>
          </cell>
          <cell r="K5411" t="str">
            <v>per DOP website</v>
          </cell>
          <cell r="L5411">
            <v>41456</v>
          </cell>
          <cell r="M5411">
            <v>15232</v>
          </cell>
          <cell r="N5411" t="b">
            <v>1</v>
          </cell>
          <cell r="O5411">
            <v>5266</v>
          </cell>
        </row>
        <row r="5412">
          <cell r="E5412" t="str">
            <v>60GMONTHLYIWASHINGTON FEDERATION OF STATE EMPLOYEES</v>
          </cell>
          <cell r="F5412" t="str">
            <v>60G</v>
          </cell>
          <cell r="G5412" t="str">
            <v>Monthly</v>
          </cell>
          <cell r="H5412" t="str">
            <v>I</v>
          </cell>
          <cell r="I5412">
            <v>5266</v>
          </cell>
          <cell r="J5412" t="str">
            <v>Washington Federation of State Employees</v>
          </cell>
          <cell r="K5412" t="str">
            <v>per DOP website</v>
          </cell>
          <cell r="L5412">
            <v>41456</v>
          </cell>
          <cell r="M5412">
            <v>15233</v>
          </cell>
          <cell r="N5412" t="b">
            <v>1</v>
          </cell>
          <cell r="O5412">
            <v>5266</v>
          </cell>
        </row>
        <row r="5413">
          <cell r="E5413" t="str">
            <v>60GMONTHLYJNON-REPRESENTED STATE EMPLOYEES</v>
          </cell>
          <cell r="F5413" t="str">
            <v>60G</v>
          </cell>
          <cell r="G5413" t="str">
            <v>Monthly</v>
          </cell>
          <cell r="H5413" t="str">
            <v>J</v>
          </cell>
          <cell r="I5413">
            <v>5395</v>
          </cell>
          <cell r="J5413" t="str">
            <v>Non-Represented State Employees</v>
          </cell>
          <cell r="K5413" t="str">
            <v>per DOP website</v>
          </cell>
          <cell r="L5413">
            <v>41456</v>
          </cell>
          <cell r="M5413">
            <v>15234</v>
          </cell>
          <cell r="N5413" t="b">
            <v>1</v>
          </cell>
          <cell r="O5413">
            <v>5395</v>
          </cell>
        </row>
        <row r="5414">
          <cell r="E5414" t="str">
            <v>60GMONTHLYJWASHINGTON FEDERATION OF STATE EMPLOYEES</v>
          </cell>
          <cell r="F5414" t="str">
            <v>60G</v>
          </cell>
          <cell r="G5414" t="str">
            <v>Monthly</v>
          </cell>
          <cell r="H5414" t="str">
            <v>J</v>
          </cell>
          <cell r="I5414">
            <v>5395</v>
          </cell>
          <cell r="J5414" t="str">
            <v>Washington Federation of State Employees</v>
          </cell>
          <cell r="K5414" t="str">
            <v>per DOP website</v>
          </cell>
          <cell r="L5414">
            <v>41456</v>
          </cell>
          <cell r="M5414">
            <v>15235</v>
          </cell>
          <cell r="N5414" t="b">
            <v>1</v>
          </cell>
          <cell r="O5414">
            <v>5395</v>
          </cell>
        </row>
        <row r="5415">
          <cell r="E5415" t="str">
            <v>60GMONTHLYKNON-REPRESENTED STATE EMPLOYEES</v>
          </cell>
          <cell r="F5415" t="str">
            <v>60G</v>
          </cell>
          <cell r="G5415" t="str">
            <v>Monthly</v>
          </cell>
          <cell r="H5415" t="str">
            <v>K</v>
          </cell>
          <cell r="I5415">
            <v>5535</v>
          </cell>
          <cell r="J5415" t="str">
            <v>Non-Represented State Employees</v>
          </cell>
          <cell r="K5415" t="str">
            <v>per DOP website</v>
          </cell>
          <cell r="L5415">
            <v>41456</v>
          </cell>
          <cell r="M5415">
            <v>15236</v>
          </cell>
          <cell r="N5415" t="b">
            <v>1</v>
          </cell>
          <cell r="O5415">
            <v>5535</v>
          </cell>
        </row>
        <row r="5416">
          <cell r="E5416" t="str">
            <v>60GMONTHLYKWASHINGTON FEDERATION OF STATE EMPLOYEES</v>
          </cell>
          <cell r="F5416" t="str">
            <v>60G</v>
          </cell>
          <cell r="G5416" t="str">
            <v>Monthly</v>
          </cell>
          <cell r="H5416" t="str">
            <v>K</v>
          </cell>
          <cell r="I5416">
            <v>5535</v>
          </cell>
          <cell r="J5416" t="str">
            <v>Washington Federation of State Employees</v>
          </cell>
          <cell r="K5416" t="str">
            <v>per DOP website</v>
          </cell>
          <cell r="L5416">
            <v>41456</v>
          </cell>
          <cell r="M5416">
            <v>15237</v>
          </cell>
          <cell r="N5416" t="b">
            <v>1</v>
          </cell>
          <cell r="O5416">
            <v>5535</v>
          </cell>
        </row>
        <row r="5417">
          <cell r="E5417" t="str">
            <v>60GMONTHLYLNON-REPRESENTED STATE EMPLOYEES</v>
          </cell>
          <cell r="F5417" t="str">
            <v>60G</v>
          </cell>
          <cell r="G5417" t="str">
            <v>Monthly</v>
          </cell>
          <cell r="H5417" t="str">
            <v>L</v>
          </cell>
          <cell r="I5417">
            <v>5668</v>
          </cell>
          <cell r="J5417" t="str">
            <v>Non-Represented State Employees</v>
          </cell>
          <cell r="K5417" t="str">
            <v>per DOP website</v>
          </cell>
          <cell r="L5417">
            <v>41456</v>
          </cell>
          <cell r="M5417">
            <v>15238</v>
          </cell>
          <cell r="N5417" t="b">
            <v>1</v>
          </cell>
          <cell r="O5417">
            <v>5668</v>
          </cell>
        </row>
        <row r="5418">
          <cell r="E5418" t="str">
            <v>60GMONTHLYLWASHINGTON FEDERATION OF STATE EMPLOYEES</v>
          </cell>
          <cell r="F5418" t="str">
            <v>60G</v>
          </cell>
          <cell r="G5418" t="str">
            <v>Monthly</v>
          </cell>
          <cell r="H5418" t="str">
            <v>L</v>
          </cell>
          <cell r="I5418">
            <v>5668</v>
          </cell>
          <cell r="J5418" t="str">
            <v>Washington Federation of State Employees</v>
          </cell>
          <cell r="K5418" t="str">
            <v>per DOP website</v>
          </cell>
          <cell r="L5418">
            <v>41456</v>
          </cell>
          <cell r="M5418">
            <v>15239</v>
          </cell>
          <cell r="N5418" t="b">
            <v>1</v>
          </cell>
          <cell r="O5418">
            <v>5668</v>
          </cell>
        </row>
        <row r="5419">
          <cell r="E5419" t="str">
            <v>60GMONTHLYMNON-REPRESENTED STATE EMPLOYEES</v>
          </cell>
          <cell r="F5419" t="str">
            <v>60G</v>
          </cell>
          <cell r="G5419" t="str">
            <v>Monthly</v>
          </cell>
          <cell r="H5419" t="str">
            <v>M</v>
          </cell>
          <cell r="I5419">
            <v>5813</v>
          </cell>
          <cell r="J5419" t="str">
            <v>Non-Represented State Employees</v>
          </cell>
          <cell r="K5419" t="str">
            <v>per DOP website</v>
          </cell>
          <cell r="L5419">
            <v>41456</v>
          </cell>
          <cell r="M5419">
            <v>15238</v>
          </cell>
          <cell r="N5419" t="b">
            <v>1</v>
          </cell>
          <cell r="O5419">
            <v>5813</v>
          </cell>
        </row>
        <row r="5420">
          <cell r="E5420" t="str">
            <v>60GMONTHLYMWASHINGTON FEDERATION OF STATE EMPLOYEES</v>
          </cell>
          <cell r="F5420" t="str">
            <v>60G</v>
          </cell>
          <cell r="G5420" t="str">
            <v>Monthly</v>
          </cell>
          <cell r="H5420" t="str">
            <v>M</v>
          </cell>
          <cell r="I5420">
            <v>5813</v>
          </cell>
          <cell r="J5420" t="str">
            <v>Washington Federation of State Employees</v>
          </cell>
          <cell r="K5420" t="str">
            <v>per DOP website</v>
          </cell>
          <cell r="L5420">
            <v>41456</v>
          </cell>
          <cell r="M5420">
            <v>15239</v>
          </cell>
          <cell r="N5420" t="b">
            <v>1</v>
          </cell>
          <cell r="O5420">
            <v>5813</v>
          </cell>
        </row>
        <row r="5421">
          <cell r="E5421" t="str">
            <v>60MONTHLYACOALITION</v>
          </cell>
          <cell r="F5421" t="str">
            <v>60</v>
          </cell>
          <cell r="G5421" t="str">
            <v>Monthly</v>
          </cell>
          <cell r="H5421" t="str">
            <v>A</v>
          </cell>
          <cell r="I5421">
            <v>4322</v>
          </cell>
          <cell r="J5421" t="str">
            <v>Coalition</v>
          </cell>
          <cell r="K5421" t="str">
            <v>per DOP website</v>
          </cell>
          <cell r="L5421">
            <v>41456</v>
          </cell>
          <cell r="M5421">
            <v>43178</v>
          </cell>
          <cell r="N5421" t="b">
            <v>0</v>
          </cell>
          <cell r="O5421">
            <v>4322</v>
          </cell>
        </row>
        <row r="5422">
          <cell r="E5422" t="str">
            <v>60MONTHLYANON-REPRESENTED STATE EMPLOYEES</v>
          </cell>
          <cell r="F5422" t="str">
            <v>60</v>
          </cell>
          <cell r="G5422" t="str">
            <v>Monthly</v>
          </cell>
          <cell r="H5422" t="str">
            <v>A</v>
          </cell>
          <cell r="I5422">
            <v>4322</v>
          </cell>
          <cell r="J5422" t="str">
            <v>Non-Represented State Employees</v>
          </cell>
          <cell r="K5422" t="str">
            <v>per DOP website</v>
          </cell>
          <cell r="L5422">
            <v>41456</v>
          </cell>
          <cell r="M5422">
            <v>12198</v>
          </cell>
          <cell r="N5422" t="b">
            <v>0</v>
          </cell>
          <cell r="O5422">
            <v>4322</v>
          </cell>
        </row>
        <row r="5423">
          <cell r="E5423" t="str">
            <v>60MONTHLYATEAMSTERS LOCAL UNION NUMBER 117</v>
          </cell>
          <cell r="F5423" t="str">
            <v>60</v>
          </cell>
          <cell r="G5423" t="str">
            <v>Monthly</v>
          </cell>
          <cell r="H5423" t="str">
            <v>A</v>
          </cell>
          <cell r="I5423">
            <v>4377</v>
          </cell>
          <cell r="J5423" t="str">
            <v>Teamsters Local Union Number 117</v>
          </cell>
          <cell r="K5423" t="str">
            <v>per Noli Benitez 201307</v>
          </cell>
          <cell r="L5423">
            <v>41456</v>
          </cell>
          <cell r="M5423">
            <v>12198</v>
          </cell>
          <cell r="N5423" t="b">
            <v>0</v>
          </cell>
          <cell r="O5423">
            <v>4377</v>
          </cell>
        </row>
        <row r="5424">
          <cell r="E5424" t="str">
            <v>60MONTHLYAWASHINGTON FEDERATION OF STATE EMPLOYEES</v>
          </cell>
          <cell r="F5424" t="str">
            <v>60</v>
          </cell>
          <cell r="G5424" t="str">
            <v>Monthly</v>
          </cell>
          <cell r="H5424" t="str">
            <v>A</v>
          </cell>
          <cell r="I5424">
            <v>4322</v>
          </cell>
          <cell r="J5424" t="str">
            <v>Washington Federation of State Employees</v>
          </cell>
          <cell r="K5424" t="str">
            <v>per DOP website</v>
          </cell>
          <cell r="L5424">
            <v>41456</v>
          </cell>
          <cell r="M5424">
            <v>26122</v>
          </cell>
          <cell r="N5424" t="b">
            <v>0</v>
          </cell>
          <cell r="O5424">
            <v>4322</v>
          </cell>
        </row>
        <row r="5425">
          <cell r="E5425" t="str">
            <v>60MONTHLYAWASHINGTON PUBLIC EMPLOYEES ASSOCIATION</v>
          </cell>
          <cell r="F5425" t="str">
            <v>60</v>
          </cell>
          <cell r="G5425" t="str">
            <v>Monthly</v>
          </cell>
          <cell r="H5425" t="str">
            <v>A</v>
          </cell>
          <cell r="I5425">
            <v>4322</v>
          </cell>
          <cell r="J5425" t="str">
            <v>Washington Public Employees Association</v>
          </cell>
          <cell r="K5425" t="str">
            <v>per DOP website</v>
          </cell>
          <cell r="L5425">
            <v>41456</v>
          </cell>
          <cell r="M5425">
            <v>30386</v>
          </cell>
          <cell r="N5425" t="b">
            <v>0</v>
          </cell>
          <cell r="O5425">
            <v>4322</v>
          </cell>
        </row>
        <row r="5426">
          <cell r="E5426" t="str">
            <v>60MONTHLYBCOALITION</v>
          </cell>
          <cell r="F5426" t="str">
            <v>60</v>
          </cell>
          <cell r="G5426" t="str">
            <v>Monthly</v>
          </cell>
          <cell r="H5426" t="str">
            <v>B</v>
          </cell>
          <cell r="I5426">
            <v>4429</v>
          </cell>
          <cell r="J5426" t="str">
            <v>Coalition</v>
          </cell>
          <cell r="K5426" t="str">
            <v>per DOP website</v>
          </cell>
          <cell r="L5426">
            <v>41456</v>
          </cell>
          <cell r="M5426">
            <v>43179</v>
          </cell>
          <cell r="N5426" t="b">
            <v>0</v>
          </cell>
          <cell r="O5426">
            <v>4429</v>
          </cell>
        </row>
        <row r="5427">
          <cell r="E5427" t="str">
            <v>60MONTHLYBNON-REPRESENTED STATE EMPLOYEES</v>
          </cell>
          <cell r="F5427" t="str">
            <v>60</v>
          </cell>
          <cell r="G5427" t="str">
            <v>Monthly</v>
          </cell>
          <cell r="H5427" t="str">
            <v>B</v>
          </cell>
          <cell r="I5427">
            <v>4429</v>
          </cell>
          <cell r="J5427" t="str">
            <v>Non-Represented State Employees</v>
          </cell>
          <cell r="K5427" t="str">
            <v>per DOP website</v>
          </cell>
          <cell r="L5427">
            <v>41456</v>
          </cell>
          <cell r="M5427">
            <v>12199</v>
          </cell>
          <cell r="N5427" t="b">
            <v>0</v>
          </cell>
          <cell r="O5427">
            <v>4429</v>
          </cell>
        </row>
        <row r="5428">
          <cell r="E5428" t="str">
            <v>60MONTHLYBTEAMSTERS LOCAL UNION NUMBER 117</v>
          </cell>
          <cell r="F5428" t="str">
            <v>60</v>
          </cell>
          <cell r="G5428" t="str">
            <v>Monthly</v>
          </cell>
          <cell r="H5428" t="str">
            <v>B</v>
          </cell>
          <cell r="I5428">
            <v>4485</v>
          </cell>
          <cell r="J5428" t="str">
            <v>Teamsters Local Union Number 117</v>
          </cell>
          <cell r="K5428" t="str">
            <v>per Noli Benitez 201307</v>
          </cell>
          <cell r="L5428">
            <v>41456</v>
          </cell>
          <cell r="M5428">
            <v>12199</v>
          </cell>
          <cell r="N5428" t="b">
            <v>0</v>
          </cell>
          <cell r="O5428">
            <v>4485</v>
          </cell>
        </row>
        <row r="5429">
          <cell r="E5429" t="str">
            <v>60MONTHLYBWASHINGTON FEDERATION OF STATE EMPLOYEES</v>
          </cell>
          <cell r="F5429" t="str">
            <v>60</v>
          </cell>
          <cell r="G5429" t="str">
            <v>Monthly</v>
          </cell>
          <cell r="H5429" t="str">
            <v>B</v>
          </cell>
          <cell r="I5429">
            <v>4429</v>
          </cell>
          <cell r="J5429" t="str">
            <v>Washington Federation of State Employees</v>
          </cell>
          <cell r="K5429" t="str">
            <v>per DOP website</v>
          </cell>
          <cell r="L5429">
            <v>41456</v>
          </cell>
          <cell r="M5429">
            <v>26123</v>
          </cell>
          <cell r="N5429" t="b">
            <v>0</v>
          </cell>
          <cell r="O5429">
            <v>4429</v>
          </cell>
        </row>
        <row r="5430">
          <cell r="E5430" t="str">
            <v>60MONTHLYBWASHINGTON PUBLIC EMPLOYEES ASSOCIATION</v>
          </cell>
          <cell r="F5430" t="str">
            <v>60</v>
          </cell>
          <cell r="G5430" t="str">
            <v>Monthly</v>
          </cell>
          <cell r="H5430" t="str">
            <v>B</v>
          </cell>
          <cell r="I5430">
            <v>4429</v>
          </cell>
          <cell r="J5430" t="str">
            <v>Washington Public Employees Association</v>
          </cell>
          <cell r="K5430" t="str">
            <v>per DOP website</v>
          </cell>
          <cell r="L5430">
            <v>41456</v>
          </cell>
          <cell r="M5430">
            <v>30387</v>
          </cell>
          <cell r="N5430" t="b">
            <v>0</v>
          </cell>
          <cell r="O5430">
            <v>4429</v>
          </cell>
        </row>
        <row r="5431">
          <cell r="E5431" t="str">
            <v>60MONTHLYCCOALITION</v>
          </cell>
          <cell r="F5431" t="str">
            <v>60</v>
          </cell>
          <cell r="G5431" t="str">
            <v>Monthly</v>
          </cell>
          <cell r="H5431" t="str">
            <v>C</v>
          </cell>
          <cell r="I5431">
            <v>4542</v>
          </cell>
          <cell r="J5431" t="str">
            <v>Coalition</v>
          </cell>
          <cell r="K5431" t="str">
            <v>per DOP website</v>
          </cell>
          <cell r="L5431">
            <v>41456</v>
          </cell>
          <cell r="M5431">
            <v>43180</v>
          </cell>
          <cell r="N5431" t="b">
            <v>0</v>
          </cell>
          <cell r="O5431">
            <v>4542</v>
          </cell>
        </row>
        <row r="5432">
          <cell r="E5432" t="str">
            <v>60MONTHLYCNON-REPRESENTED STATE EMPLOYEES</v>
          </cell>
          <cell r="F5432" t="str">
            <v>60</v>
          </cell>
          <cell r="G5432" t="str">
            <v>Monthly</v>
          </cell>
          <cell r="H5432" t="str">
            <v>C</v>
          </cell>
          <cell r="I5432">
            <v>4542</v>
          </cell>
          <cell r="J5432" t="str">
            <v>Non-Represented State Employees</v>
          </cell>
          <cell r="K5432" t="str">
            <v>per DOP website</v>
          </cell>
          <cell r="L5432">
            <v>41456</v>
          </cell>
          <cell r="M5432">
            <v>12200</v>
          </cell>
          <cell r="N5432" t="b">
            <v>0</v>
          </cell>
          <cell r="O5432">
            <v>4542</v>
          </cell>
        </row>
        <row r="5433">
          <cell r="E5433" t="str">
            <v>60MONTHLYCTEAMSTERS LOCAL UNION NUMBER 117</v>
          </cell>
          <cell r="F5433" t="str">
            <v>60</v>
          </cell>
          <cell r="G5433" t="str">
            <v>Monthly</v>
          </cell>
          <cell r="H5433" t="str">
            <v>C</v>
          </cell>
          <cell r="I5433">
            <v>4600</v>
          </cell>
          <cell r="J5433" t="str">
            <v>Teamsters Local Union Number 117</v>
          </cell>
          <cell r="K5433" t="str">
            <v>per Noli Benitez 201307</v>
          </cell>
          <cell r="L5433">
            <v>41456</v>
          </cell>
          <cell r="M5433">
            <v>12200</v>
          </cell>
          <cell r="N5433" t="b">
            <v>0</v>
          </cell>
          <cell r="O5433">
            <v>4600</v>
          </cell>
        </row>
        <row r="5434">
          <cell r="E5434" t="str">
            <v>60MONTHLYCWASHINGTON FEDERATION OF STATE EMPLOYEES</v>
          </cell>
          <cell r="F5434" t="str">
            <v>60</v>
          </cell>
          <cell r="G5434" t="str">
            <v>Monthly</v>
          </cell>
          <cell r="H5434" t="str">
            <v>C</v>
          </cell>
          <cell r="I5434">
            <v>4542</v>
          </cell>
          <cell r="J5434" t="str">
            <v>Washington Federation of State Employees</v>
          </cell>
          <cell r="K5434" t="str">
            <v>per DOP website</v>
          </cell>
          <cell r="L5434">
            <v>41456</v>
          </cell>
          <cell r="M5434">
            <v>26124</v>
          </cell>
          <cell r="N5434" t="b">
            <v>0</v>
          </cell>
          <cell r="O5434">
            <v>4542</v>
          </cell>
        </row>
        <row r="5435">
          <cell r="E5435" t="str">
            <v>60MONTHLYCWASHINGTON PUBLIC EMPLOYEES ASSOCIATION</v>
          </cell>
          <cell r="F5435" t="str">
            <v>60</v>
          </cell>
          <cell r="G5435" t="str">
            <v>Monthly</v>
          </cell>
          <cell r="H5435" t="str">
            <v>C</v>
          </cell>
          <cell r="I5435">
            <v>4542</v>
          </cell>
          <cell r="J5435" t="str">
            <v>Washington Public Employees Association</v>
          </cell>
          <cell r="K5435" t="str">
            <v>per DOP website</v>
          </cell>
          <cell r="L5435">
            <v>41456</v>
          </cell>
          <cell r="M5435">
            <v>30388</v>
          </cell>
          <cell r="N5435" t="b">
            <v>0</v>
          </cell>
          <cell r="O5435">
            <v>4542</v>
          </cell>
        </row>
        <row r="5436">
          <cell r="E5436" t="str">
            <v>60MONTHLYDCOALITION</v>
          </cell>
          <cell r="F5436" t="str">
            <v>60</v>
          </cell>
          <cell r="G5436" t="str">
            <v>Monthly</v>
          </cell>
          <cell r="H5436" t="str">
            <v>D</v>
          </cell>
          <cell r="I5436">
            <v>4653</v>
          </cell>
          <cell r="J5436" t="str">
            <v>Coalition</v>
          </cell>
          <cell r="K5436" t="str">
            <v>per DOP website</v>
          </cell>
          <cell r="L5436">
            <v>41456</v>
          </cell>
          <cell r="M5436">
            <v>43181</v>
          </cell>
          <cell r="N5436" t="b">
            <v>0</v>
          </cell>
          <cell r="O5436">
            <v>4653</v>
          </cell>
        </row>
        <row r="5437">
          <cell r="E5437" t="str">
            <v>60MONTHLYDNON-REPRESENTED STATE EMPLOYEES</v>
          </cell>
          <cell r="F5437" t="str">
            <v>60</v>
          </cell>
          <cell r="G5437" t="str">
            <v>Monthly</v>
          </cell>
          <cell r="H5437" t="str">
            <v>D</v>
          </cell>
          <cell r="I5437">
            <v>4653</v>
          </cell>
          <cell r="J5437" t="str">
            <v>Non-Represented State Employees</v>
          </cell>
          <cell r="K5437" t="str">
            <v>per DOP website</v>
          </cell>
          <cell r="L5437">
            <v>41456</v>
          </cell>
          <cell r="M5437">
            <v>12201</v>
          </cell>
          <cell r="N5437" t="b">
            <v>0</v>
          </cell>
          <cell r="O5437">
            <v>4653</v>
          </cell>
        </row>
        <row r="5438">
          <cell r="E5438" t="str">
            <v>60MONTHLYDTEAMSTERS LOCAL UNION NUMBER 117</v>
          </cell>
          <cell r="F5438" t="str">
            <v>60</v>
          </cell>
          <cell r="G5438" t="str">
            <v>Monthly</v>
          </cell>
          <cell r="H5438" t="str">
            <v>D</v>
          </cell>
          <cell r="I5438">
            <v>4712</v>
          </cell>
          <cell r="J5438" t="str">
            <v>Teamsters Local Union Number 117</v>
          </cell>
          <cell r="K5438" t="str">
            <v>per Noli Benitez 201307</v>
          </cell>
          <cell r="L5438">
            <v>41456</v>
          </cell>
          <cell r="M5438">
            <v>12201</v>
          </cell>
          <cell r="N5438" t="b">
            <v>0</v>
          </cell>
          <cell r="O5438">
            <v>4712</v>
          </cell>
        </row>
        <row r="5439">
          <cell r="E5439" t="str">
            <v>60MONTHLYDWASHINGTON FEDERATION OF STATE EMPLOYEES</v>
          </cell>
          <cell r="F5439" t="str">
            <v>60</v>
          </cell>
          <cell r="G5439" t="str">
            <v>Monthly</v>
          </cell>
          <cell r="H5439" t="str">
            <v>D</v>
          </cell>
          <cell r="I5439">
            <v>4653</v>
          </cell>
          <cell r="J5439" t="str">
            <v>Washington Federation of State Employees</v>
          </cell>
          <cell r="K5439" t="str">
            <v>per DOP website</v>
          </cell>
          <cell r="L5439">
            <v>41456</v>
          </cell>
          <cell r="M5439">
            <v>26125</v>
          </cell>
          <cell r="N5439" t="b">
            <v>0</v>
          </cell>
          <cell r="O5439">
            <v>4653</v>
          </cell>
        </row>
        <row r="5440">
          <cell r="E5440" t="str">
            <v>60MONTHLYDWASHINGTON PUBLIC EMPLOYEES ASSOCIATION</v>
          </cell>
          <cell r="F5440" t="str">
            <v>60</v>
          </cell>
          <cell r="G5440" t="str">
            <v>Monthly</v>
          </cell>
          <cell r="H5440" t="str">
            <v>D</v>
          </cell>
          <cell r="I5440">
            <v>4653</v>
          </cell>
          <cell r="J5440" t="str">
            <v>Washington Public Employees Association</v>
          </cell>
          <cell r="K5440" t="str">
            <v>per DOP website</v>
          </cell>
          <cell r="L5440">
            <v>41456</v>
          </cell>
          <cell r="M5440">
            <v>30389</v>
          </cell>
          <cell r="N5440" t="b">
            <v>0</v>
          </cell>
          <cell r="O5440">
            <v>4653</v>
          </cell>
        </row>
        <row r="5441">
          <cell r="E5441" t="str">
            <v>60MONTHLYECOALITION</v>
          </cell>
          <cell r="F5441" t="str">
            <v>60</v>
          </cell>
          <cell r="G5441" t="str">
            <v>Monthly</v>
          </cell>
          <cell r="H5441" t="str">
            <v>E</v>
          </cell>
          <cell r="I5441">
            <v>4770</v>
          </cell>
          <cell r="J5441" t="str">
            <v>Coalition</v>
          </cell>
          <cell r="K5441" t="str">
            <v>per DOP website</v>
          </cell>
          <cell r="L5441">
            <v>41456</v>
          </cell>
          <cell r="M5441">
            <v>43182</v>
          </cell>
          <cell r="N5441" t="b">
            <v>0</v>
          </cell>
          <cell r="O5441">
            <v>4770</v>
          </cell>
        </row>
        <row r="5442">
          <cell r="E5442" t="str">
            <v>60MONTHLYENON-REPRESENTED STATE EMPLOYEES</v>
          </cell>
          <cell r="F5442" t="str">
            <v>60</v>
          </cell>
          <cell r="G5442" t="str">
            <v>Monthly</v>
          </cell>
          <cell r="H5442" t="str">
            <v>E</v>
          </cell>
          <cell r="I5442">
            <v>4770</v>
          </cell>
          <cell r="J5442" t="str">
            <v>Non-Represented State Employees</v>
          </cell>
          <cell r="K5442" t="str">
            <v>per DOP website</v>
          </cell>
          <cell r="L5442">
            <v>41456</v>
          </cell>
          <cell r="M5442">
            <v>12202</v>
          </cell>
          <cell r="N5442" t="b">
            <v>0</v>
          </cell>
          <cell r="O5442">
            <v>4770</v>
          </cell>
        </row>
        <row r="5443">
          <cell r="E5443" t="str">
            <v>60MONTHLYETEAMSTERS LOCAL UNION NUMBER 117</v>
          </cell>
          <cell r="F5443" t="str">
            <v>60</v>
          </cell>
          <cell r="G5443" t="str">
            <v>Monthly</v>
          </cell>
          <cell r="H5443" t="str">
            <v>E</v>
          </cell>
          <cell r="I5443">
            <v>4831</v>
          </cell>
          <cell r="J5443" t="str">
            <v>Teamsters Local Union Number 117</v>
          </cell>
          <cell r="K5443" t="str">
            <v>per Noli Benitez 201307</v>
          </cell>
          <cell r="L5443">
            <v>41456</v>
          </cell>
          <cell r="M5443">
            <v>12202</v>
          </cell>
          <cell r="N5443" t="b">
            <v>0</v>
          </cell>
          <cell r="O5443">
            <v>4831</v>
          </cell>
        </row>
        <row r="5444">
          <cell r="E5444" t="str">
            <v>60MONTHLYEWASHINGTON FEDERATION OF STATE EMPLOYEES</v>
          </cell>
          <cell r="F5444" t="str">
            <v>60</v>
          </cell>
          <cell r="G5444" t="str">
            <v>Monthly</v>
          </cell>
          <cell r="H5444" t="str">
            <v>E</v>
          </cell>
          <cell r="I5444">
            <v>4770</v>
          </cell>
          <cell r="J5444" t="str">
            <v>Washington Federation of State Employees</v>
          </cell>
          <cell r="K5444" t="str">
            <v>per DOP website</v>
          </cell>
          <cell r="L5444">
            <v>41456</v>
          </cell>
          <cell r="M5444">
            <v>26126</v>
          </cell>
          <cell r="N5444" t="b">
            <v>0</v>
          </cell>
          <cell r="O5444">
            <v>4770</v>
          </cell>
        </row>
        <row r="5445">
          <cell r="E5445" t="str">
            <v>60MONTHLYEWASHINGTON PUBLIC EMPLOYEES ASSOCIATION</v>
          </cell>
          <cell r="F5445" t="str">
            <v>60</v>
          </cell>
          <cell r="G5445" t="str">
            <v>Monthly</v>
          </cell>
          <cell r="H5445" t="str">
            <v>E</v>
          </cell>
          <cell r="I5445">
            <v>4770</v>
          </cell>
          <cell r="J5445" t="str">
            <v>Washington Public Employees Association</v>
          </cell>
          <cell r="K5445" t="str">
            <v>per DOP website</v>
          </cell>
          <cell r="L5445">
            <v>41456</v>
          </cell>
          <cell r="M5445">
            <v>30390</v>
          </cell>
          <cell r="N5445" t="b">
            <v>0</v>
          </cell>
          <cell r="O5445">
            <v>4770</v>
          </cell>
        </row>
        <row r="5446">
          <cell r="E5446" t="str">
            <v>60MONTHLYFCOALITION</v>
          </cell>
          <cell r="F5446" t="str">
            <v>60</v>
          </cell>
          <cell r="G5446" t="str">
            <v>Monthly</v>
          </cell>
          <cell r="H5446" t="str">
            <v>F</v>
          </cell>
          <cell r="I5446">
            <v>4888</v>
          </cell>
          <cell r="J5446" t="str">
            <v>Coalition</v>
          </cell>
          <cell r="K5446" t="str">
            <v>per DOP website</v>
          </cell>
          <cell r="L5446">
            <v>41456</v>
          </cell>
          <cell r="M5446">
            <v>43183</v>
          </cell>
          <cell r="N5446" t="b">
            <v>0</v>
          </cell>
          <cell r="O5446">
            <v>4888</v>
          </cell>
        </row>
        <row r="5447">
          <cell r="E5447" t="str">
            <v>60MONTHLYFNON-REPRESENTED STATE EMPLOYEES</v>
          </cell>
          <cell r="F5447" t="str">
            <v>60</v>
          </cell>
          <cell r="G5447" t="str">
            <v>Monthly</v>
          </cell>
          <cell r="H5447" t="str">
            <v>F</v>
          </cell>
          <cell r="I5447">
            <v>4888</v>
          </cell>
          <cell r="J5447" t="str">
            <v>Non-Represented State Employees</v>
          </cell>
          <cell r="K5447" t="str">
            <v>per DOP website</v>
          </cell>
          <cell r="L5447">
            <v>41456</v>
          </cell>
          <cell r="M5447">
            <v>12203</v>
          </cell>
          <cell r="N5447" t="b">
            <v>0</v>
          </cell>
          <cell r="O5447">
            <v>4888</v>
          </cell>
        </row>
        <row r="5448">
          <cell r="E5448" t="str">
            <v>60MONTHLYFTEAMSTERS LOCAL UNION NUMBER 117</v>
          </cell>
          <cell r="F5448" t="str">
            <v>60</v>
          </cell>
          <cell r="G5448" t="str">
            <v>Monthly</v>
          </cell>
          <cell r="H5448" t="str">
            <v>F</v>
          </cell>
          <cell r="I5448">
            <v>4950</v>
          </cell>
          <cell r="J5448" t="str">
            <v>Teamsters Local Union Number 117</v>
          </cell>
          <cell r="K5448" t="str">
            <v>per Noli Benitez 201307</v>
          </cell>
          <cell r="L5448">
            <v>41456</v>
          </cell>
          <cell r="M5448">
            <v>12203</v>
          </cell>
          <cell r="N5448" t="b">
            <v>0</v>
          </cell>
          <cell r="O5448">
            <v>4950</v>
          </cell>
        </row>
        <row r="5449">
          <cell r="E5449" t="str">
            <v>60MONTHLYFWASHINGTON FEDERATION OF STATE EMPLOYEES</v>
          </cell>
          <cell r="F5449" t="str">
            <v>60</v>
          </cell>
          <cell r="G5449" t="str">
            <v>Monthly</v>
          </cell>
          <cell r="H5449" t="str">
            <v>F</v>
          </cell>
          <cell r="I5449">
            <v>4888</v>
          </cell>
          <cell r="J5449" t="str">
            <v>Washington Federation of State Employees</v>
          </cell>
          <cell r="K5449" t="str">
            <v>per DOP website</v>
          </cell>
          <cell r="L5449">
            <v>41456</v>
          </cell>
          <cell r="M5449">
            <v>26127</v>
          </cell>
          <cell r="N5449" t="b">
            <v>0</v>
          </cell>
          <cell r="O5449">
            <v>4888</v>
          </cell>
        </row>
        <row r="5450">
          <cell r="E5450" t="str">
            <v>60MONTHLYFWASHINGTON PUBLIC EMPLOYEES ASSOCIATION</v>
          </cell>
          <cell r="F5450" t="str">
            <v>60</v>
          </cell>
          <cell r="G5450" t="str">
            <v>Monthly</v>
          </cell>
          <cell r="H5450" t="str">
            <v>F</v>
          </cell>
          <cell r="I5450">
            <v>4888</v>
          </cell>
          <cell r="J5450" t="str">
            <v>Washington Public Employees Association</v>
          </cell>
          <cell r="K5450" t="str">
            <v>per DOP website</v>
          </cell>
          <cell r="L5450">
            <v>41456</v>
          </cell>
          <cell r="M5450">
            <v>30391</v>
          </cell>
          <cell r="N5450" t="b">
            <v>0</v>
          </cell>
          <cell r="O5450">
            <v>4888</v>
          </cell>
        </row>
        <row r="5451">
          <cell r="E5451" t="str">
            <v>60MONTHLYGCOALITION</v>
          </cell>
          <cell r="F5451" t="str">
            <v>60</v>
          </cell>
          <cell r="G5451" t="str">
            <v>Monthly</v>
          </cell>
          <cell r="H5451" t="str">
            <v>G</v>
          </cell>
          <cell r="I5451">
            <v>5010</v>
          </cell>
          <cell r="J5451" t="str">
            <v>Coalition</v>
          </cell>
          <cell r="K5451" t="str">
            <v>per DOP website</v>
          </cell>
          <cell r="L5451">
            <v>41456</v>
          </cell>
          <cell r="M5451">
            <v>43184</v>
          </cell>
          <cell r="N5451" t="b">
            <v>0</v>
          </cell>
          <cell r="O5451">
            <v>5010</v>
          </cell>
        </row>
        <row r="5452">
          <cell r="E5452" t="str">
            <v>60MONTHLYGNON-REPRESENTED STATE EMPLOYEES</v>
          </cell>
          <cell r="F5452" t="str">
            <v>60</v>
          </cell>
          <cell r="G5452" t="str">
            <v>Monthly</v>
          </cell>
          <cell r="H5452" t="str">
            <v>G</v>
          </cell>
          <cell r="I5452">
            <v>5010</v>
          </cell>
          <cell r="J5452" t="str">
            <v>Non-Represented State Employees</v>
          </cell>
          <cell r="K5452" t="str">
            <v>per DOP website</v>
          </cell>
          <cell r="L5452">
            <v>41456</v>
          </cell>
          <cell r="M5452">
            <v>12204</v>
          </cell>
          <cell r="N5452" t="b">
            <v>0</v>
          </cell>
          <cell r="O5452">
            <v>5010</v>
          </cell>
        </row>
        <row r="5453">
          <cell r="E5453" t="str">
            <v>60MONTHLYGTEAMSTERS LOCAL UNION NUMBER 117</v>
          </cell>
          <cell r="F5453" t="str">
            <v>60</v>
          </cell>
          <cell r="G5453" t="str">
            <v>Monthly</v>
          </cell>
          <cell r="H5453" t="str">
            <v>G</v>
          </cell>
          <cell r="I5453">
            <v>5075</v>
          </cell>
          <cell r="J5453" t="str">
            <v>Teamsters Local Union Number 117</v>
          </cell>
          <cell r="K5453" t="str">
            <v>per Noli Benitez 201307</v>
          </cell>
          <cell r="L5453">
            <v>41456</v>
          </cell>
          <cell r="M5453">
            <v>12204</v>
          </cell>
          <cell r="N5453" t="b">
            <v>0</v>
          </cell>
          <cell r="O5453">
            <v>5075</v>
          </cell>
        </row>
        <row r="5454">
          <cell r="E5454" t="str">
            <v>60MONTHLYGWASHINGTON FEDERATION OF STATE EMPLOYEES</v>
          </cell>
          <cell r="F5454" t="str">
            <v>60</v>
          </cell>
          <cell r="G5454" t="str">
            <v>Monthly</v>
          </cell>
          <cell r="H5454" t="str">
            <v>G</v>
          </cell>
          <cell r="I5454">
            <v>5010</v>
          </cell>
          <cell r="J5454" t="str">
            <v>Washington Federation of State Employees</v>
          </cell>
          <cell r="K5454" t="str">
            <v>per DOP website</v>
          </cell>
          <cell r="L5454">
            <v>41456</v>
          </cell>
          <cell r="M5454">
            <v>26128</v>
          </cell>
          <cell r="N5454" t="b">
            <v>0</v>
          </cell>
          <cell r="O5454">
            <v>5010</v>
          </cell>
        </row>
        <row r="5455">
          <cell r="E5455" t="str">
            <v>60MONTHLYGWASHINGTON PUBLIC EMPLOYEES ASSOCIATION</v>
          </cell>
          <cell r="F5455" t="str">
            <v>60</v>
          </cell>
          <cell r="G5455" t="str">
            <v>Monthly</v>
          </cell>
          <cell r="H5455" t="str">
            <v>G</v>
          </cell>
          <cell r="I5455">
            <v>5010</v>
          </cell>
          <cell r="J5455" t="str">
            <v>Washington Public Employees Association</v>
          </cell>
          <cell r="K5455" t="str">
            <v>per DOP website</v>
          </cell>
          <cell r="L5455">
            <v>41456</v>
          </cell>
          <cell r="M5455">
            <v>30392</v>
          </cell>
          <cell r="N5455" t="b">
            <v>0</v>
          </cell>
          <cell r="O5455">
            <v>5010</v>
          </cell>
        </row>
        <row r="5456">
          <cell r="E5456" t="str">
            <v>60MONTHLYHCOALITION</v>
          </cell>
          <cell r="F5456" t="str">
            <v>60</v>
          </cell>
          <cell r="G5456" t="str">
            <v>Monthly</v>
          </cell>
          <cell r="H5456" t="str">
            <v>H</v>
          </cell>
          <cell r="I5456">
            <v>5136</v>
          </cell>
          <cell r="J5456" t="str">
            <v>Coalition</v>
          </cell>
          <cell r="K5456" t="str">
            <v>per DOP website</v>
          </cell>
          <cell r="L5456">
            <v>41456</v>
          </cell>
          <cell r="M5456">
            <v>43185</v>
          </cell>
          <cell r="N5456" t="b">
            <v>0</v>
          </cell>
          <cell r="O5456">
            <v>5136</v>
          </cell>
        </row>
        <row r="5457">
          <cell r="E5457" t="str">
            <v>60MONTHLYHNON-REPRESENTED STATE EMPLOYEES</v>
          </cell>
          <cell r="F5457" t="str">
            <v>60</v>
          </cell>
          <cell r="G5457" t="str">
            <v>Monthly</v>
          </cell>
          <cell r="H5457" t="str">
            <v>H</v>
          </cell>
          <cell r="I5457">
            <v>5136</v>
          </cell>
          <cell r="J5457" t="str">
            <v>Non-Represented State Employees</v>
          </cell>
          <cell r="K5457" t="str">
            <v>per DOP website</v>
          </cell>
          <cell r="L5457">
            <v>41456</v>
          </cell>
          <cell r="M5457">
            <v>12205</v>
          </cell>
          <cell r="N5457" t="b">
            <v>0</v>
          </cell>
          <cell r="O5457">
            <v>5136</v>
          </cell>
        </row>
        <row r="5458">
          <cell r="E5458" t="str">
            <v>60MONTHLYHTEAMSTERS LOCAL UNION NUMBER 117</v>
          </cell>
          <cell r="F5458" t="str">
            <v>60</v>
          </cell>
          <cell r="G5458" t="str">
            <v>Monthly</v>
          </cell>
          <cell r="H5458" t="str">
            <v>H</v>
          </cell>
          <cell r="I5458">
            <v>5201</v>
          </cell>
          <cell r="J5458" t="str">
            <v>Teamsters Local Union Number 117</v>
          </cell>
          <cell r="K5458" t="str">
            <v>per Noli Benitez 201307</v>
          </cell>
          <cell r="L5458">
            <v>41456</v>
          </cell>
          <cell r="M5458">
            <v>12205</v>
          </cell>
          <cell r="N5458" t="b">
            <v>0</v>
          </cell>
          <cell r="O5458">
            <v>5201</v>
          </cell>
        </row>
        <row r="5459">
          <cell r="E5459" t="str">
            <v>60MONTHLYHWASHINGTON FEDERATION OF STATE EMPLOYEES</v>
          </cell>
          <cell r="F5459" t="str">
            <v>60</v>
          </cell>
          <cell r="G5459" t="str">
            <v>Monthly</v>
          </cell>
          <cell r="H5459" t="str">
            <v>H</v>
          </cell>
          <cell r="I5459">
            <v>5136</v>
          </cell>
          <cell r="J5459" t="str">
            <v>Washington Federation of State Employees</v>
          </cell>
          <cell r="K5459" t="str">
            <v>per DOP website</v>
          </cell>
          <cell r="L5459">
            <v>41456</v>
          </cell>
          <cell r="M5459">
            <v>26129</v>
          </cell>
          <cell r="N5459" t="b">
            <v>0</v>
          </cell>
          <cell r="O5459">
            <v>5136</v>
          </cell>
        </row>
        <row r="5460">
          <cell r="E5460" t="str">
            <v>60MONTHLYHWASHINGTON PUBLIC EMPLOYEES ASSOCIATION</v>
          </cell>
          <cell r="F5460" t="str">
            <v>60</v>
          </cell>
          <cell r="G5460" t="str">
            <v>Monthly</v>
          </cell>
          <cell r="H5460" t="str">
            <v>H</v>
          </cell>
          <cell r="I5460">
            <v>5136</v>
          </cell>
          <cell r="J5460" t="str">
            <v>Washington Public Employees Association</v>
          </cell>
          <cell r="K5460" t="str">
            <v>per DOP website</v>
          </cell>
          <cell r="L5460">
            <v>41456</v>
          </cell>
          <cell r="M5460">
            <v>30393</v>
          </cell>
          <cell r="N5460" t="b">
            <v>0</v>
          </cell>
          <cell r="O5460">
            <v>5136</v>
          </cell>
        </row>
        <row r="5461">
          <cell r="E5461" t="str">
            <v>60MONTHLYICOALITION</v>
          </cell>
          <cell r="F5461" t="str">
            <v>60</v>
          </cell>
          <cell r="G5461" t="str">
            <v>Monthly</v>
          </cell>
          <cell r="H5461" t="str">
            <v>I</v>
          </cell>
          <cell r="I5461">
            <v>5266</v>
          </cell>
          <cell r="J5461" t="str">
            <v>Coalition</v>
          </cell>
          <cell r="K5461" t="str">
            <v>per DOP website</v>
          </cell>
          <cell r="L5461">
            <v>41456</v>
          </cell>
          <cell r="M5461">
            <v>43186</v>
          </cell>
          <cell r="N5461" t="b">
            <v>0</v>
          </cell>
          <cell r="O5461">
            <v>5266</v>
          </cell>
        </row>
        <row r="5462">
          <cell r="E5462" t="str">
            <v>60MONTHLYINON-REPRESENTED STATE EMPLOYEES</v>
          </cell>
          <cell r="F5462" t="str">
            <v>60</v>
          </cell>
          <cell r="G5462" t="str">
            <v>Monthly</v>
          </cell>
          <cell r="H5462" t="str">
            <v>I</v>
          </cell>
          <cell r="I5462">
            <v>5266</v>
          </cell>
          <cell r="J5462" t="str">
            <v>Non-Represented State Employees</v>
          </cell>
          <cell r="K5462" t="str">
            <v>per DOP website</v>
          </cell>
          <cell r="L5462">
            <v>41456</v>
          </cell>
          <cell r="M5462">
            <v>12206</v>
          </cell>
          <cell r="N5462" t="b">
            <v>0</v>
          </cell>
          <cell r="O5462">
            <v>5266</v>
          </cell>
        </row>
        <row r="5463">
          <cell r="E5463" t="str">
            <v>60MONTHLYITEAMSTERS LOCAL UNION NUMBER 117</v>
          </cell>
          <cell r="F5463" t="str">
            <v>60</v>
          </cell>
          <cell r="G5463" t="str">
            <v>Monthly</v>
          </cell>
          <cell r="H5463" t="str">
            <v>I</v>
          </cell>
          <cell r="I5463">
            <v>5334</v>
          </cell>
          <cell r="J5463" t="str">
            <v>Teamsters Local Union Number 117</v>
          </cell>
          <cell r="K5463" t="str">
            <v>per Noli Benitez 201307</v>
          </cell>
          <cell r="L5463">
            <v>41456</v>
          </cell>
          <cell r="M5463">
            <v>12206</v>
          </cell>
          <cell r="N5463" t="b">
            <v>0</v>
          </cell>
          <cell r="O5463">
            <v>5334</v>
          </cell>
        </row>
        <row r="5464">
          <cell r="E5464" t="str">
            <v>60MONTHLYIWASHINGTON FEDERATION OF STATE EMPLOYEES</v>
          </cell>
          <cell r="F5464" t="str">
            <v>60</v>
          </cell>
          <cell r="G5464" t="str">
            <v>Monthly</v>
          </cell>
          <cell r="H5464" t="str">
            <v>I</v>
          </cell>
          <cell r="I5464">
            <v>5266</v>
          </cell>
          <cell r="J5464" t="str">
            <v>Washington Federation of State Employees</v>
          </cell>
          <cell r="K5464" t="str">
            <v>per DOP website</v>
          </cell>
          <cell r="L5464">
            <v>41456</v>
          </cell>
          <cell r="M5464">
            <v>26130</v>
          </cell>
          <cell r="N5464" t="b">
            <v>0</v>
          </cell>
          <cell r="O5464">
            <v>5266</v>
          </cell>
        </row>
        <row r="5465">
          <cell r="E5465" t="str">
            <v>60MONTHLYIWASHINGTON PUBLIC EMPLOYEES ASSOCIATION</v>
          </cell>
          <cell r="F5465" t="str">
            <v>60</v>
          </cell>
          <cell r="G5465" t="str">
            <v>Monthly</v>
          </cell>
          <cell r="H5465" t="str">
            <v>I</v>
          </cell>
          <cell r="I5465">
            <v>5266</v>
          </cell>
          <cell r="J5465" t="str">
            <v>Washington Public Employees Association</v>
          </cell>
          <cell r="K5465" t="str">
            <v>per DOP website</v>
          </cell>
          <cell r="L5465">
            <v>41456</v>
          </cell>
          <cell r="M5465">
            <v>30394</v>
          </cell>
          <cell r="N5465" t="b">
            <v>0</v>
          </cell>
          <cell r="O5465">
            <v>5266</v>
          </cell>
        </row>
        <row r="5466">
          <cell r="E5466" t="str">
            <v>60MONTHLYJCOALITION</v>
          </cell>
          <cell r="F5466" t="str">
            <v>60</v>
          </cell>
          <cell r="G5466" t="str">
            <v>Monthly</v>
          </cell>
          <cell r="H5466" t="str">
            <v>J</v>
          </cell>
          <cell r="I5466">
            <v>5395</v>
          </cell>
          <cell r="J5466" t="str">
            <v>Coalition</v>
          </cell>
          <cell r="K5466" t="str">
            <v>per DOP website</v>
          </cell>
          <cell r="L5466">
            <v>41456</v>
          </cell>
          <cell r="M5466">
            <v>43187</v>
          </cell>
          <cell r="N5466" t="b">
            <v>0</v>
          </cell>
          <cell r="O5466">
            <v>5395</v>
          </cell>
        </row>
        <row r="5467">
          <cell r="E5467" t="str">
            <v>60MONTHLYJNON-REPRESENTED STATE EMPLOYEES</v>
          </cell>
          <cell r="F5467" t="str">
            <v>60</v>
          </cell>
          <cell r="G5467" t="str">
            <v>Monthly</v>
          </cell>
          <cell r="H5467" t="str">
            <v>J</v>
          </cell>
          <cell r="I5467">
            <v>5395</v>
          </cell>
          <cell r="J5467" t="str">
            <v>Non-Represented State Employees</v>
          </cell>
          <cell r="K5467" t="str">
            <v>per DOP website</v>
          </cell>
          <cell r="L5467">
            <v>41456</v>
          </cell>
          <cell r="M5467">
            <v>12207</v>
          </cell>
          <cell r="N5467" t="b">
            <v>0</v>
          </cell>
          <cell r="O5467">
            <v>5395</v>
          </cell>
        </row>
        <row r="5468">
          <cell r="E5468" t="str">
            <v>60MONTHLYJTEAMSTERS LOCAL UNION NUMBER 117</v>
          </cell>
          <cell r="F5468" t="str">
            <v>60</v>
          </cell>
          <cell r="G5468" t="str">
            <v>Monthly</v>
          </cell>
          <cell r="H5468" t="str">
            <v>J</v>
          </cell>
          <cell r="I5468">
            <v>5463</v>
          </cell>
          <cell r="J5468" t="str">
            <v>Teamsters Local Union Number 117</v>
          </cell>
          <cell r="K5468" t="str">
            <v>per Noli Benitez 201307</v>
          </cell>
          <cell r="L5468">
            <v>41456</v>
          </cell>
          <cell r="M5468">
            <v>12207</v>
          </cell>
          <cell r="N5468" t="b">
            <v>0</v>
          </cell>
          <cell r="O5468">
            <v>5463</v>
          </cell>
        </row>
        <row r="5469">
          <cell r="E5469" t="str">
            <v>60MONTHLYJWASHINGTON FEDERATION OF STATE EMPLOYEES</v>
          </cell>
          <cell r="F5469" t="str">
            <v>60</v>
          </cell>
          <cell r="G5469" t="str">
            <v>Monthly</v>
          </cell>
          <cell r="H5469" t="str">
            <v>J</v>
          </cell>
          <cell r="I5469">
            <v>5395</v>
          </cell>
          <cell r="J5469" t="str">
            <v>Washington Federation of State Employees</v>
          </cell>
          <cell r="K5469" t="str">
            <v>per DOP website</v>
          </cell>
          <cell r="L5469">
            <v>41456</v>
          </cell>
          <cell r="M5469">
            <v>26131</v>
          </cell>
          <cell r="N5469" t="b">
            <v>0</v>
          </cell>
          <cell r="O5469">
            <v>5395</v>
          </cell>
        </row>
        <row r="5470">
          <cell r="E5470" t="str">
            <v>60MONTHLYJWASHINGTON PUBLIC EMPLOYEES ASSOCIATION</v>
          </cell>
          <cell r="F5470" t="str">
            <v>60</v>
          </cell>
          <cell r="G5470" t="str">
            <v>Monthly</v>
          </cell>
          <cell r="H5470" t="str">
            <v>J</v>
          </cell>
          <cell r="I5470">
            <v>5395</v>
          </cell>
          <cell r="J5470" t="str">
            <v>Washington Public Employees Association</v>
          </cell>
          <cell r="K5470" t="str">
            <v>per DOP website</v>
          </cell>
          <cell r="L5470">
            <v>41456</v>
          </cell>
          <cell r="M5470">
            <v>30395</v>
          </cell>
          <cell r="N5470" t="b">
            <v>0</v>
          </cell>
          <cell r="O5470">
            <v>5395</v>
          </cell>
        </row>
        <row r="5471">
          <cell r="E5471" t="str">
            <v>60MONTHLYKCOALITION</v>
          </cell>
          <cell r="F5471" t="str">
            <v>60</v>
          </cell>
          <cell r="G5471" t="str">
            <v>Monthly</v>
          </cell>
          <cell r="H5471" t="str">
            <v>K</v>
          </cell>
          <cell r="I5471">
            <v>5535</v>
          </cell>
          <cell r="J5471" t="str">
            <v>Coalition</v>
          </cell>
          <cell r="K5471" t="str">
            <v>per DOP website</v>
          </cell>
          <cell r="L5471">
            <v>41456</v>
          </cell>
          <cell r="M5471">
            <v>43188</v>
          </cell>
          <cell r="N5471" t="b">
            <v>0</v>
          </cell>
          <cell r="O5471">
            <v>5535</v>
          </cell>
        </row>
        <row r="5472">
          <cell r="E5472" t="str">
            <v>60MONTHLYKNON-REPRESENTED STATE EMPLOYEES</v>
          </cell>
          <cell r="F5472" t="str">
            <v>60</v>
          </cell>
          <cell r="G5472" t="str">
            <v>Monthly</v>
          </cell>
          <cell r="H5472" t="str">
            <v>K</v>
          </cell>
          <cell r="I5472">
            <v>5535</v>
          </cell>
          <cell r="J5472" t="str">
            <v>Non-Represented State Employees</v>
          </cell>
          <cell r="K5472" t="str">
            <v>per DOP website</v>
          </cell>
          <cell r="L5472">
            <v>41456</v>
          </cell>
          <cell r="M5472">
            <v>12208</v>
          </cell>
          <cell r="N5472" t="b">
            <v>0</v>
          </cell>
          <cell r="O5472">
            <v>5535</v>
          </cell>
        </row>
        <row r="5473">
          <cell r="E5473" t="str">
            <v>60MONTHLYKTEAMSTERS LOCAL UNION NUMBER 117</v>
          </cell>
          <cell r="F5473" t="str">
            <v>60</v>
          </cell>
          <cell r="G5473" t="str">
            <v>Monthly</v>
          </cell>
          <cell r="H5473" t="str">
            <v>K</v>
          </cell>
          <cell r="I5473">
            <v>5605</v>
          </cell>
          <cell r="J5473" t="str">
            <v>Teamsters Local Union Number 117</v>
          </cell>
          <cell r="K5473" t="str">
            <v>per Noli Benitez 201307</v>
          </cell>
          <cell r="L5473">
            <v>41456</v>
          </cell>
          <cell r="M5473">
            <v>12208</v>
          </cell>
          <cell r="N5473" t="b">
            <v>0</v>
          </cell>
          <cell r="O5473">
            <v>5605</v>
          </cell>
        </row>
        <row r="5474">
          <cell r="E5474" t="str">
            <v>60MONTHLYKWASHINGTON FEDERATION OF STATE EMPLOYEES</v>
          </cell>
          <cell r="F5474" t="str">
            <v>60</v>
          </cell>
          <cell r="G5474" t="str">
            <v>Monthly</v>
          </cell>
          <cell r="H5474" t="str">
            <v>K</v>
          </cell>
          <cell r="I5474">
            <v>5535</v>
          </cell>
          <cell r="J5474" t="str">
            <v>Washington Federation of State Employees</v>
          </cell>
          <cell r="K5474" t="str">
            <v>per DOP website</v>
          </cell>
          <cell r="L5474">
            <v>41456</v>
          </cell>
          <cell r="M5474">
            <v>26132</v>
          </cell>
          <cell r="N5474" t="b">
            <v>0</v>
          </cell>
          <cell r="O5474">
            <v>5535</v>
          </cell>
        </row>
        <row r="5475">
          <cell r="E5475" t="str">
            <v>60MONTHLYKWASHINGTON PUBLIC EMPLOYEES ASSOCIATION</v>
          </cell>
          <cell r="F5475" t="str">
            <v>60</v>
          </cell>
          <cell r="G5475" t="str">
            <v>Monthly</v>
          </cell>
          <cell r="H5475" t="str">
            <v>K</v>
          </cell>
          <cell r="I5475">
            <v>5535</v>
          </cell>
          <cell r="J5475" t="str">
            <v>Washington Public Employees Association</v>
          </cell>
          <cell r="K5475" t="str">
            <v>per DOP website</v>
          </cell>
          <cell r="L5475">
            <v>41456</v>
          </cell>
          <cell r="M5475">
            <v>30396</v>
          </cell>
          <cell r="N5475" t="b">
            <v>0</v>
          </cell>
          <cell r="O5475">
            <v>5535</v>
          </cell>
        </row>
        <row r="5476">
          <cell r="E5476" t="str">
            <v>60MONTHLYLCOALITION</v>
          </cell>
          <cell r="F5476" t="str">
            <v>60</v>
          </cell>
          <cell r="G5476" t="str">
            <v>Monthly</v>
          </cell>
          <cell r="H5476" t="str">
            <v>L</v>
          </cell>
          <cell r="I5476">
            <v>5668</v>
          </cell>
          <cell r="J5476" t="str">
            <v>Coalition</v>
          </cell>
          <cell r="K5476" t="str">
            <v>per DOP website</v>
          </cell>
          <cell r="L5476">
            <v>41456</v>
          </cell>
          <cell r="M5476">
            <v>43189</v>
          </cell>
          <cell r="N5476" t="b">
            <v>0</v>
          </cell>
          <cell r="O5476">
            <v>5668</v>
          </cell>
        </row>
        <row r="5477">
          <cell r="E5477" t="str">
            <v>60MONTHLYLNON-REPRESENTED STATE EMPLOYEES</v>
          </cell>
          <cell r="F5477" t="str">
            <v>60</v>
          </cell>
          <cell r="G5477" t="str">
            <v>Monthly</v>
          </cell>
          <cell r="H5477" t="str">
            <v>L</v>
          </cell>
          <cell r="I5477">
            <v>5668</v>
          </cell>
          <cell r="J5477" t="str">
            <v>Non-Represented State Employees</v>
          </cell>
          <cell r="K5477" t="str">
            <v>per DOP website</v>
          </cell>
          <cell r="L5477">
            <v>41456</v>
          </cell>
          <cell r="M5477">
            <v>12209</v>
          </cell>
          <cell r="N5477" t="b">
            <v>0</v>
          </cell>
          <cell r="O5477">
            <v>5668</v>
          </cell>
        </row>
        <row r="5478">
          <cell r="E5478" t="str">
            <v>60MONTHLYLTEAMSTERS LOCAL UNION NUMBER 117</v>
          </cell>
          <cell r="F5478" t="str">
            <v>60</v>
          </cell>
          <cell r="G5478" t="str">
            <v>Monthly</v>
          </cell>
          <cell r="H5478" t="str">
            <v>L</v>
          </cell>
          <cell r="I5478">
            <v>5742</v>
          </cell>
          <cell r="J5478" t="str">
            <v>Teamsters Local Union Number 117</v>
          </cell>
          <cell r="K5478" t="str">
            <v>per Noli Benitez 201307</v>
          </cell>
          <cell r="L5478">
            <v>41456</v>
          </cell>
          <cell r="M5478">
            <v>12209</v>
          </cell>
          <cell r="N5478" t="b">
            <v>0</v>
          </cell>
          <cell r="O5478">
            <v>5742</v>
          </cell>
        </row>
        <row r="5479">
          <cell r="E5479" t="str">
            <v>60MONTHLYLWASHINGTON FEDERATION OF STATE EMPLOYEES</v>
          </cell>
          <cell r="F5479" t="str">
            <v>60</v>
          </cell>
          <cell r="G5479" t="str">
            <v>Monthly</v>
          </cell>
          <cell r="H5479" t="str">
            <v>L</v>
          </cell>
          <cell r="I5479">
            <v>5668</v>
          </cell>
          <cell r="J5479" t="str">
            <v>Washington Federation of State Employees</v>
          </cell>
          <cell r="K5479" t="str">
            <v>per DOP website</v>
          </cell>
          <cell r="L5479">
            <v>41456</v>
          </cell>
          <cell r="M5479">
            <v>26133</v>
          </cell>
          <cell r="N5479" t="b">
            <v>0</v>
          </cell>
          <cell r="O5479">
            <v>5668</v>
          </cell>
        </row>
        <row r="5480">
          <cell r="E5480" t="str">
            <v>60MONTHLYLWASHINGTON PUBLIC EMPLOYEES ASSOCIATION</v>
          </cell>
          <cell r="F5480" t="str">
            <v>60</v>
          </cell>
          <cell r="G5480" t="str">
            <v>Monthly</v>
          </cell>
          <cell r="H5480" t="str">
            <v>L</v>
          </cell>
          <cell r="I5480">
            <v>5668</v>
          </cell>
          <cell r="J5480" t="str">
            <v>Washington Public Employees Association</v>
          </cell>
          <cell r="K5480" t="str">
            <v>per DOP website</v>
          </cell>
          <cell r="L5480">
            <v>41456</v>
          </cell>
          <cell r="M5480">
            <v>30397</v>
          </cell>
          <cell r="N5480" t="b">
            <v>0</v>
          </cell>
          <cell r="O5480">
            <v>5668</v>
          </cell>
        </row>
        <row r="5481">
          <cell r="E5481" t="str">
            <v>60MONTHLYMCOALITION</v>
          </cell>
          <cell r="F5481" t="str">
            <v>60</v>
          </cell>
          <cell r="G5481" t="str">
            <v>Monthly</v>
          </cell>
          <cell r="H5481" t="str">
            <v>M</v>
          </cell>
          <cell r="I5481">
            <v>5813</v>
          </cell>
          <cell r="J5481" t="str">
            <v>Coalition</v>
          </cell>
          <cell r="K5481" t="str">
            <v>per DOP website</v>
          </cell>
          <cell r="L5481">
            <v>41456</v>
          </cell>
          <cell r="M5481">
            <v>43190</v>
          </cell>
          <cell r="N5481" t="b">
            <v>0</v>
          </cell>
          <cell r="O5481">
            <v>5813</v>
          </cell>
        </row>
        <row r="5482">
          <cell r="E5482" t="str">
            <v>60MONTHLYMNON-REPRESENTED STATE EMPLOYEES</v>
          </cell>
          <cell r="F5482" t="str">
            <v>60</v>
          </cell>
          <cell r="G5482" t="str">
            <v>Monthly</v>
          </cell>
          <cell r="H5482" t="str">
            <v>M</v>
          </cell>
          <cell r="I5482">
            <v>5813</v>
          </cell>
          <cell r="J5482" t="str">
            <v>Non-Represented State Employees</v>
          </cell>
          <cell r="K5482" t="str">
            <v>per DOP website</v>
          </cell>
          <cell r="L5482">
            <v>41456</v>
          </cell>
          <cell r="M5482">
            <v>12210</v>
          </cell>
          <cell r="N5482" t="b">
            <v>0</v>
          </cell>
          <cell r="O5482">
            <v>5813</v>
          </cell>
        </row>
        <row r="5483">
          <cell r="E5483" t="str">
            <v>60MONTHLYMTEAMSTERS LOCAL UNION NUMBER 117</v>
          </cell>
          <cell r="F5483" t="str">
            <v>60</v>
          </cell>
          <cell r="G5483" t="str">
            <v>Monthly</v>
          </cell>
          <cell r="H5483" t="str">
            <v>M</v>
          </cell>
          <cell r="I5483">
            <v>5887</v>
          </cell>
          <cell r="J5483" t="str">
            <v>Teamsters Local Union Number 117</v>
          </cell>
          <cell r="K5483" t="str">
            <v>per Noli Benitez 201307</v>
          </cell>
          <cell r="L5483">
            <v>41456</v>
          </cell>
          <cell r="M5483">
            <v>12210</v>
          </cell>
          <cell r="N5483" t="b">
            <v>0</v>
          </cell>
          <cell r="O5483">
            <v>5887</v>
          </cell>
        </row>
        <row r="5484">
          <cell r="E5484" t="str">
            <v>60MONTHLYMWASHINGTON FEDERATION OF STATE EMPLOYEES</v>
          </cell>
          <cell r="F5484" t="str">
            <v>60</v>
          </cell>
          <cell r="G5484" t="str">
            <v>Monthly</v>
          </cell>
          <cell r="H5484" t="str">
            <v>M</v>
          </cell>
          <cell r="I5484">
            <v>5813</v>
          </cell>
          <cell r="J5484" t="str">
            <v>Washington Federation of State Employees</v>
          </cell>
          <cell r="K5484" t="str">
            <v>per DOP website</v>
          </cell>
          <cell r="L5484">
            <v>41456</v>
          </cell>
          <cell r="M5484">
            <v>26134</v>
          </cell>
          <cell r="N5484" t="b">
            <v>0</v>
          </cell>
          <cell r="O5484">
            <v>5813</v>
          </cell>
        </row>
        <row r="5485">
          <cell r="E5485" t="str">
            <v>60MONTHLYMWASHINGTON PUBLIC EMPLOYEES ASSOCIATION</v>
          </cell>
          <cell r="F5485" t="str">
            <v>60</v>
          </cell>
          <cell r="G5485" t="str">
            <v>Monthly</v>
          </cell>
          <cell r="H5485" t="str">
            <v>M</v>
          </cell>
          <cell r="I5485">
            <v>5813</v>
          </cell>
          <cell r="J5485" t="str">
            <v>Washington Public Employees Association</v>
          </cell>
          <cell r="K5485" t="str">
            <v>per DOP website</v>
          </cell>
          <cell r="L5485">
            <v>41456</v>
          </cell>
          <cell r="M5485">
            <v>30398</v>
          </cell>
          <cell r="N5485" t="b">
            <v>0</v>
          </cell>
          <cell r="O5485">
            <v>5813</v>
          </cell>
        </row>
        <row r="5486">
          <cell r="E5486" t="str">
            <v>60NMONTHLYACOALITION</v>
          </cell>
          <cell r="F5486" t="str">
            <v>60N</v>
          </cell>
          <cell r="G5486" t="str">
            <v>Monthly</v>
          </cell>
          <cell r="H5486" t="str">
            <v>A</v>
          </cell>
          <cell r="I5486">
            <v>4614</v>
          </cell>
          <cell r="J5486" t="str">
            <v>Coalition</v>
          </cell>
          <cell r="K5486" t="str">
            <v>60N1</v>
          </cell>
          <cell r="L5486">
            <v>41456</v>
          </cell>
          <cell r="M5486">
            <v>21426</v>
          </cell>
          <cell r="N5486" t="b">
            <v>1</v>
          </cell>
          <cell r="O5486">
            <v>4614</v>
          </cell>
        </row>
        <row r="5487">
          <cell r="E5487" t="str">
            <v>60NMONTHLYANON-REPRESENTED STATE EMPLOYEES</v>
          </cell>
          <cell r="F5487" t="str">
            <v>60N</v>
          </cell>
          <cell r="G5487" t="str">
            <v>Monthly</v>
          </cell>
          <cell r="H5487" t="str">
            <v>A</v>
          </cell>
          <cell r="I5487">
            <v>4614</v>
          </cell>
          <cell r="J5487" t="str">
            <v>Non-Represented State Employees</v>
          </cell>
          <cell r="K5487" t="str">
            <v>60N</v>
          </cell>
          <cell r="L5487">
            <v>41456</v>
          </cell>
          <cell r="M5487">
            <v>15630</v>
          </cell>
          <cell r="N5487" t="b">
            <v>1</v>
          </cell>
          <cell r="O5487">
            <v>4614</v>
          </cell>
        </row>
        <row r="5488">
          <cell r="E5488" t="str">
            <v>60NMONTHLYASERVICE EMPLOYEES INTERNATIONAL UNION DISTRICT 1199 NW</v>
          </cell>
          <cell r="F5488" t="str">
            <v>60N</v>
          </cell>
          <cell r="G5488" t="str">
            <v>Monthly</v>
          </cell>
          <cell r="H5488" t="str">
            <v>A</v>
          </cell>
          <cell r="I5488">
            <v>4614</v>
          </cell>
          <cell r="J5488" t="str">
            <v>Service Employees International Union District 1199 NW</v>
          </cell>
          <cell r="K5488" t="str">
            <v>60N1</v>
          </cell>
          <cell r="L5488">
            <v>41456</v>
          </cell>
          <cell r="M5488">
            <v>17562</v>
          </cell>
          <cell r="N5488" t="b">
            <v>1</v>
          </cell>
          <cell r="O5488">
            <v>4614</v>
          </cell>
        </row>
        <row r="5489">
          <cell r="E5489" t="str">
            <v>60NMONTHLYATEAMSTERS LOCAL UNION NUMBER 117</v>
          </cell>
          <cell r="F5489" t="str">
            <v>60N</v>
          </cell>
          <cell r="G5489" t="str">
            <v>Monthly</v>
          </cell>
          <cell r="H5489" t="str">
            <v>A</v>
          </cell>
          <cell r="I5489">
            <v>4674</v>
          </cell>
          <cell r="J5489" t="str">
            <v>Teamsters Local Union Number 117</v>
          </cell>
          <cell r="K5489" t="str">
            <v>60N2</v>
          </cell>
          <cell r="L5489">
            <v>41456</v>
          </cell>
          <cell r="M5489">
            <v>23358</v>
          </cell>
          <cell r="N5489" t="b">
            <v>1</v>
          </cell>
          <cell r="O5489">
            <v>4674</v>
          </cell>
        </row>
        <row r="5490">
          <cell r="E5490" t="str">
            <v>60NMONTHLYAWASHINGTON FEDERATION OF STATE EMPLOYEES</v>
          </cell>
          <cell r="F5490" t="str">
            <v>60N</v>
          </cell>
          <cell r="G5490" t="str">
            <v>Monthly</v>
          </cell>
          <cell r="H5490" t="str">
            <v>A</v>
          </cell>
          <cell r="I5490">
            <v>4614</v>
          </cell>
          <cell r="J5490" t="str">
            <v>Washington Federation of State Employees</v>
          </cell>
          <cell r="K5490" t="str">
            <v>60N1</v>
          </cell>
          <cell r="L5490">
            <v>41456</v>
          </cell>
          <cell r="M5490">
            <v>19494</v>
          </cell>
          <cell r="N5490" t="b">
            <v>1</v>
          </cell>
          <cell r="O5490">
            <v>4614</v>
          </cell>
        </row>
        <row r="5491">
          <cell r="E5491" t="str">
            <v>60NMONTHLYBCOALITION</v>
          </cell>
          <cell r="F5491" t="str">
            <v>60N</v>
          </cell>
          <cell r="G5491" t="str">
            <v>Monthly</v>
          </cell>
          <cell r="H5491" t="str">
            <v>B</v>
          </cell>
          <cell r="I5491">
            <v>4734</v>
          </cell>
          <cell r="J5491" t="str">
            <v>Coalition</v>
          </cell>
          <cell r="K5491" t="str">
            <v>60N1</v>
          </cell>
          <cell r="L5491">
            <v>41456</v>
          </cell>
          <cell r="M5491">
            <v>21427</v>
          </cell>
          <cell r="N5491" t="b">
            <v>1</v>
          </cell>
          <cell r="O5491">
            <v>4734</v>
          </cell>
        </row>
        <row r="5492">
          <cell r="E5492" t="str">
            <v>60NMONTHLYBNON-REPRESENTED STATE EMPLOYEES</v>
          </cell>
          <cell r="F5492" t="str">
            <v>60N</v>
          </cell>
          <cell r="G5492" t="str">
            <v>Monthly</v>
          </cell>
          <cell r="H5492" t="str">
            <v>B</v>
          </cell>
          <cell r="I5492">
            <v>4734</v>
          </cell>
          <cell r="J5492" t="str">
            <v>Non-Represented State Employees</v>
          </cell>
          <cell r="K5492" t="str">
            <v>60N</v>
          </cell>
          <cell r="L5492">
            <v>41456</v>
          </cell>
          <cell r="M5492">
            <v>15631</v>
          </cell>
          <cell r="N5492" t="b">
            <v>1</v>
          </cell>
          <cell r="O5492">
            <v>4734</v>
          </cell>
        </row>
        <row r="5493">
          <cell r="E5493" t="str">
            <v>60NMONTHLYBSERVICE EMPLOYEES INTERNATIONAL UNION DISTRICT 1199 NW</v>
          </cell>
          <cell r="F5493" t="str">
            <v>60N</v>
          </cell>
          <cell r="G5493" t="str">
            <v>Monthly</v>
          </cell>
          <cell r="H5493" t="str">
            <v>B</v>
          </cell>
          <cell r="I5493">
            <v>4734</v>
          </cell>
          <cell r="J5493" t="str">
            <v>Service Employees International Union District 1199 NW</v>
          </cell>
          <cell r="K5493" t="str">
            <v>60N1</v>
          </cell>
          <cell r="L5493">
            <v>41456</v>
          </cell>
          <cell r="M5493">
            <v>17563</v>
          </cell>
          <cell r="N5493" t="b">
            <v>1</v>
          </cell>
          <cell r="O5493">
            <v>4734</v>
          </cell>
        </row>
        <row r="5494">
          <cell r="E5494" t="str">
            <v>60NMONTHLYBTEAMSTERS LOCAL UNION NUMBER 117</v>
          </cell>
          <cell r="F5494" t="str">
            <v>60N</v>
          </cell>
          <cell r="G5494" t="str">
            <v>Monthly</v>
          </cell>
          <cell r="H5494" t="str">
            <v>B</v>
          </cell>
          <cell r="I5494">
            <v>4794</v>
          </cell>
          <cell r="J5494" t="str">
            <v>Teamsters Local Union Number 117</v>
          </cell>
          <cell r="K5494" t="str">
            <v>60N2</v>
          </cell>
          <cell r="L5494">
            <v>41456</v>
          </cell>
          <cell r="M5494">
            <v>23359</v>
          </cell>
          <cell r="N5494" t="b">
            <v>1</v>
          </cell>
          <cell r="O5494">
            <v>4794</v>
          </cell>
        </row>
        <row r="5495">
          <cell r="E5495" t="str">
            <v>60NMONTHLYBWASHINGTON FEDERATION OF STATE EMPLOYEES</v>
          </cell>
          <cell r="F5495" t="str">
            <v>60N</v>
          </cell>
          <cell r="G5495" t="str">
            <v>Monthly</v>
          </cell>
          <cell r="H5495" t="str">
            <v>B</v>
          </cell>
          <cell r="I5495">
            <v>4734</v>
          </cell>
          <cell r="J5495" t="str">
            <v>Washington Federation of State Employees</v>
          </cell>
          <cell r="K5495" t="str">
            <v>60N1</v>
          </cell>
          <cell r="L5495">
            <v>41456</v>
          </cell>
          <cell r="M5495">
            <v>19495</v>
          </cell>
          <cell r="N5495" t="b">
            <v>1</v>
          </cell>
          <cell r="O5495">
            <v>4734</v>
          </cell>
        </row>
        <row r="5496">
          <cell r="E5496" t="str">
            <v>60NMONTHLYCCOALITION</v>
          </cell>
          <cell r="F5496" t="str">
            <v>60N</v>
          </cell>
          <cell r="G5496" t="str">
            <v>Monthly</v>
          </cell>
          <cell r="H5496" t="str">
            <v>C</v>
          </cell>
          <cell r="I5496">
            <v>4849</v>
          </cell>
          <cell r="J5496" t="str">
            <v>Coalition</v>
          </cell>
          <cell r="K5496" t="str">
            <v>60N1</v>
          </cell>
          <cell r="L5496">
            <v>41456</v>
          </cell>
          <cell r="M5496">
            <v>21428</v>
          </cell>
          <cell r="N5496" t="b">
            <v>1</v>
          </cell>
          <cell r="O5496">
            <v>4849</v>
          </cell>
        </row>
        <row r="5497">
          <cell r="E5497" t="str">
            <v>60NMONTHLYCNON-REPRESENTED STATE EMPLOYEES</v>
          </cell>
          <cell r="F5497" t="str">
            <v>60N</v>
          </cell>
          <cell r="G5497" t="str">
            <v>Monthly</v>
          </cell>
          <cell r="H5497" t="str">
            <v>C</v>
          </cell>
          <cell r="I5497">
            <v>4849</v>
          </cell>
          <cell r="J5497" t="str">
            <v>Non-Represented State Employees</v>
          </cell>
          <cell r="K5497" t="str">
            <v>60N</v>
          </cell>
          <cell r="L5497">
            <v>41456</v>
          </cell>
          <cell r="M5497">
            <v>15632</v>
          </cell>
          <cell r="N5497" t="b">
            <v>1</v>
          </cell>
          <cell r="O5497">
            <v>4849</v>
          </cell>
        </row>
        <row r="5498">
          <cell r="E5498" t="str">
            <v>60NMONTHLYCSERVICE EMPLOYEES INTERNATIONAL UNION DISTRICT 1199 NW</v>
          </cell>
          <cell r="F5498" t="str">
            <v>60N</v>
          </cell>
          <cell r="G5498" t="str">
            <v>Monthly</v>
          </cell>
          <cell r="H5498" t="str">
            <v>C</v>
          </cell>
          <cell r="I5498">
            <v>4849</v>
          </cell>
          <cell r="J5498" t="str">
            <v>Service Employees International Union District 1199 NW</v>
          </cell>
          <cell r="K5498" t="str">
            <v>60N1</v>
          </cell>
          <cell r="L5498">
            <v>41456</v>
          </cell>
          <cell r="M5498">
            <v>17564</v>
          </cell>
          <cell r="N5498" t="b">
            <v>1</v>
          </cell>
          <cell r="O5498">
            <v>4849</v>
          </cell>
        </row>
        <row r="5499">
          <cell r="E5499" t="str">
            <v>60NMONTHLYCTEAMSTERS LOCAL UNION NUMBER 117</v>
          </cell>
          <cell r="F5499" t="str">
            <v>60N</v>
          </cell>
          <cell r="G5499" t="str">
            <v>Monthly</v>
          </cell>
          <cell r="H5499" t="str">
            <v>C</v>
          </cell>
          <cell r="I5499">
            <v>4910</v>
          </cell>
          <cell r="J5499" t="str">
            <v>Teamsters Local Union Number 117</v>
          </cell>
          <cell r="K5499" t="str">
            <v>60N2</v>
          </cell>
          <cell r="L5499">
            <v>41456</v>
          </cell>
          <cell r="M5499">
            <v>23360</v>
          </cell>
          <cell r="N5499" t="b">
            <v>1</v>
          </cell>
          <cell r="O5499">
            <v>4910</v>
          </cell>
        </row>
        <row r="5500">
          <cell r="E5500" t="str">
            <v>60NMONTHLYCWASHINGTON FEDERATION OF STATE EMPLOYEES</v>
          </cell>
          <cell r="F5500" t="str">
            <v>60N</v>
          </cell>
          <cell r="G5500" t="str">
            <v>Monthly</v>
          </cell>
          <cell r="H5500" t="str">
            <v>C</v>
          </cell>
          <cell r="I5500">
            <v>4849</v>
          </cell>
          <cell r="J5500" t="str">
            <v>Washington Federation of State Employees</v>
          </cell>
          <cell r="K5500" t="str">
            <v>60N1</v>
          </cell>
          <cell r="L5500">
            <v>41456</v>
          </cell>
          <cell r="M5500">
            <v>19496</v>
          </cell>
          <cell r="N5500" t="b">
            <v>1</v>
          </cell>
          <cell r="O5500">
            <v>4849</v>
          </cell>
        </row>
        <row r="5501">
          <cell r="E5501" t="str">
            <v>60NMONTHLYDCOALITION</v>
          </cell>
          <cell r="F5501" t="str">
            <v>60N</v>
          </cell>
          <cell r="G5501" t="str">
            <v>Monthly</v>
          </cell>
          <cell r="H5501" t="str">
            <v>D</v>
          </cell>
          <cell r="I5501">
            <v>4971</v>
          </cell>
          <cell r="J5501" t="str">
            <v>Coalition</v>
          </cell>
          <cell r="K5501" t="str">
            <v>60N1</v>
          </cell>
          <cell r="L5501">
            <v>41456</v>
          </cell>
          <cell r="M5501">
            <v>21429</v>
          </cell>
          <cell r="N5501" t="b">
            <v>1</v>
          </cell>
          <cell r="O5501">
            <v>4971</v>
          </cell>
        </row>
        <row r="5502">
          <cell r="E5502" t="str">
            <v>60NMONTHLYDNON-REPRESENTED STATE EMPLOYEES</v>
          </cell>
          <cell r="F5502" t="str">
            <v>60N</v>
          </cell>
          <cell r="G5502" t="str">
            <v>Monthly</v>
          </cell>
          <cell r="H5502" t="str">
            <v>D</v>
          </cell>
          <cell r="I5502">
            <v>4971</v>
          </cell>
          <cell r="J5502" t="str">
            <v>Non-Represented State Employees</v>
          </cell>
          <cell r="K5502" t="str">
            <v>60N</v>
          </cell>
          <cell r="L5502">
            <v>41456</v>
          </cell>
          <cell r="M5502">
            <v>15633</v>
          </cell>
          <cell r="N5502" t="b">
            <v>1</v>
          </cell>
          <cell r="O5502">
            <v>4971</v>
          </cell>
        </row>
        <row r="5503">
          <cell r="E5503" t="str">
            <v>60NMONTHLYDSERVICE EMPLOYEES INTERNATIONAL UNION DISTRICT 1199 NW</v>
          </cell>
          <cell r="F5503" t="str">
            <v>60N</v>
          </cell>
          <cell r="G5503" t="str">
            <v>Monthly</v>
          </cell>
          <cell r="H5503" t="str">
            <v>D</v>
          </cell>
          <cell r="I5503">
            <v>4971</v>
          </cell>
          <cell r="J5503" t="str">
            <v>Service Employees International Union District 1199 NW</v>
          </cell>
          <cell r="K5503" t="str">
            <v>60N1</v>
          </cell>
          <cell r="L5503">
            <v>41456</v>
          </cell>
          <cell r="M5503">
            <v>17565</v>
          </cell>
          <cell r="N5503" t="b">
            <v>1</v>
          </cell>
          <cell r="O5503">
            <v>4971</v>
          </cell>
        </row>
        <row r="5504">
          <cell r="E5504" t="str">
            <v>60NMONTHLYDTEAMSTERS LOCAL UNION NUMBER 117</v>
          </cell>
          <cell r="F5504" t="str">
            <v>60N</v>
          </cell>
          <cell r="G5504" t="str">
            <v>Monthly</v>
          </cell>
          <cell r="H5504" t="str">
            <v>D</v>
          </cell>
          <cell r="I5504">
            <v>5036</v>
          </cell>
          <cell r="J5504" t="str">
            <v>Teamsters Local Union Number 117</v>
          </cell>
          <cell r="K5504" t="str">
            <v>60N2</v>
          </cell>
          <cell r="L5504">
            <v>41456</v>
          </cell>
          <cell r="M5504">
            <v>23361</v>
          </cell>
          <cell r="N5504" t="b">
            <v>1</v>
          </cell>
          <cell r="O5504">
            <v>5036</v>
          </cell>
        </row>
        <row r="5505">
          <cell r="E5505" t="str">
            <v>60NMONTHLYDWASHINGTON FEDERATION OF STATE EMPLOYEES</v>
          </cell>
          <cell r="F5505" t="str">
            <v>60N</v>
          </cell>
          <cell r="G5505" t="str">
            <v>Monthly</v>
          </cell>
          <cell r="H5505" t="str">
            <v>D</v>
          </cell>
          <cell r="I5505">
            <v>4971</v>
          </cell>
          <cell r="J5505" t="str">
            <v>Washington Federation of State Employees</v>
          </cell>
          <cell r="K5505" t="str">
            <v>60N1</v>
          </cell>
          <cell r="L5505">
            <v>41456</v>
          </cell>
          <cell r="M5505">
            <v>19497</v>
          </cell>
          <cell r="N5505" t="b">
            <v>1</v>
          </cell>
          <cell r="O5505">
            <v>4971</v>
          </cell>
        </row>
        <row r="5506">
          <cell r="E5506" t="str">
            <v>60NMONTHLYECOALITION</v>
          </cell>
          <cell r="F5506" t="str">
            <v>60N</v>
          </cell>
          <cell r="G5506" t="str">
            <v>Monthly</v>
          </cell>
          <cell r="H5506" t="str">
            <v>E</v>
          </cell>
          <cell r="I5506">
            <v>5096</v>
          </cell>
          <cell r="J5506" t="str">
            <v>Coalition</v>
          </cell>
          <cell r="K5506" t="str">
            <v>60N1</v>
          </cell>
          <cell r="L5506">
            <v>41456</v>
          </cell>
          <cell r="M5506">
            <v>21430</v>
          </cell>
          <cell r="N5506" t="b">
            <v>1</v>
          </cell>
          <cell r="O5506">
            <v>5096</v>
          </cell>
        </row>
        <row r="5507">
          <cell r="E5507" t="str">
            <v>60NMONTHLYENON-REPRESENTED STATE EMPLOYEES</v>
          </cell>
          <cell r="F5507" t="str">
            <v>60N</v>
          </cell>
          <cell r="G5507" t="str">
            <v>Monthly</v>
          </cell>
          <cell r="H5507" t="str">
            <v>E</v>
          </cell>
          <cell r="I5507">
            <v>5096</v>
          </cell>
          <cell r="J5507" t="str">
            <v>Non-Represented State Employees</v>
          </cell>
          <cell r="K5507" t="str">
            <v>60N</v>
          </cell>
          <cell r="L5507">
            <v>41456</v>
          </cell>
          <cell r="M5507">
            <v>15634</v>
          </cell>
          <cell r="N5507" t="b">
            <v>1</v>
          </cell>
          <cell r="O5507">
            <v>5096</v>
          </cell>
        </row>
        <row r="5508">
          <cell r="E5508" t="str">
            <v>60NMONTHLYESERVICE EMPLOYEES INTERNATIONAL UNION DISTRICT 1199 NW</v>
          </cell>
          <cell r="F5508" t="str">
            <v>60N</v>
          </cell>
          <cell r="G5508" t="str">
            <v>Monthly</v>
          </cell>
          <cell r="H5508" t="str">
            <v>E</v>
          </cell>
          <cell r="I5508">
            <v>5096</v>
          </cell>
          <cell r="J5508" t="str">
            <v>Service Employees International Union District 1199 NW</v>
          </cell>
          <cell r="K5508" t="str">
            <v>60N1</v>
          </cell>
          <cell r="L5508">
            <v>41456</v>
          </cell>
          <cell r="M5508">
            <v>17566</v>
          </cell>
          <cell r="N5508" t="b">
            <v>1</v>
          </cell>
          <cell r="O5508">
            <v>5096</v>
          </cell>
        </row>
        <row r="5509">
          <cell r="E5509" t="str">
            <v>60NMONTHLYETEAMSTERS LOCAL UNION NUMBER 117</v>
          </cell>
          <cell r="F5509" t="str">
            <v>60N</v>
          </cell>
          <cell r="G5509" t="str">
            <v>Monthly</v>
          </cell>
          <cell r="H5509" t="str">
            <v>E</v>
          </cell>
          <cell r="I5509">
            <v>5161</v>
          </cell>
          <cell r="J5509" t="str">
            <v>Teamsters Local Union Number 117</v>
          </cell>
          <cell r="K5509" t="str">
            <v>60N2</v>
          </cell>
          <cell r="L5509">
            <v>41456</v>
          </cell>
          <cell r="M5509">
            <v>23362</v>
          </cell>
          <cell r="N5509" t="b">
            <v>1</v>
          </cell>
          <cell r="O5509">
            <v>5161</v>
          </cell>
        </row>
        <row r="5510">
          <cell r="E5510" t="str">
            <v>60NMONTHLYEWASHINGTON FEDERATION OF STATE EMPLOYEES</v>
          </cell>
          <cell r="F5510" t="str">
            <v>60N</v>
          </cell>
          <cell r="G5510" t="str">
            <v>Monthly</v>
          </cell>
          <cell r="H5510" t="str">
            <v>E</v>
          </cell>
          <cell r="I5510">
            <v>5096</v>
          </cell>
          <cell r="J5510" t="str">
            <v>Washington Federation of State Employees</v>
          </cell>
          <cell r="K5510" t="str">
            <v>60N1</v>
          </cell>
          <cell r="L5510">
            <v>41456</v>
          </cell>
          <cell r="M5510">
            <v>19498</v>
          </cell>
          <cell r="N5510" t="b">
            <v>1</v>
          </cell>
          <cell r="O5510">
            <v>5096</v>
          </cell>
        </row>
        <row r="5511">
          <cell r="E5511" t="str">
            <v>60NMONTHLYFCOALITION</v>
          </cell>
          <cell r="F5511" t="str">
            <v>60N</v>
          </cell>
          <cell r="G5511" t="str">
            <v>Monthly</v>
          </cell>
          <cell r="H5511" t="str">
            <v>F</v>
          </cell>
          <cell r="I5511">
            <v>5221</v>
          </cell>
          <cell r="J5511" t="str">
            <v>Coalition</v>
          </cell>
          <cell r="K5511" t="str">
            <v>60N1</v>
          </cell>
          <cell r="L5511">
            <v>41456</v>
          </cell>
          <cell r="M5511">
            <v>21431</v>
          </cell>
          <cell r="N5511" t="b">
            <v>1</v>
          </cell>
          <cell r="O5511">
            <v>5221</v>
          </cell>
        </row>
        <row r="5512">
          <cell r="E5512" t="str">
            <v>60NMONTHLYFNON-REPRESENTED STATE EMPLOYEES</v>
          </cell>
          <cell r="F5512" t="str">
            <v>60N</v>
          </cell>
          <cell r="G5512" t="str">
            <v>Monthly</v>
          </cell>
          <cell r="H5512" t="str">
            <v>F</v>
          </cell>
          <cell r="I5512">
            <v>5221</v>
          </cell>
          <cell r="J5512" t="str">
            <v>Non-Represented State Employees</v>
          </cell>
          <cell r="K5512" t="str">
            <v>60N</v>
          </cell>
          <cell r="L5512">
            <v>41456</v>
          </cell>
          <cell r="M5512">
            <v>15635</v>
          </cell>
          <cell r="N5512" t="b">
            <v>1</v>
          </cell>
          <cell r="O5512">
            <v>5221</v>
          </cell>
        </row>
        <row r="5513">
          <cell r="E5513" t="str">
            <v>60NMONTHLYFSERVICE EMPLOYEES INTERNATIONAL UNION DISTRICT 1199 NW</v>
          </cell>
          <cell r="F5513" t="str">
            <v>60N</v>
          </cell>
          <cell r="G5513" t="str">
            <v>Monthly</v>
          </cell>
          <cell r="H5513" t="str">
            <v>F</v>
          </cell>
          <cell r="I5513">
            <v>5221</v>
          </cell>
          <cell r="J5513" t="str">
            <v>Service Employees International Union District 1199 NW</v>
          </cell>
          <cell r="K5513" t="str">
            <v>60N1</v>
          </cell>
          <cell r="L5513">
            <v>41456</v>
          </cell>
          <cell r="M5513">
            <v>17567</v>
          </cell>
          <cell r="N5513" t="b">
            <v>1</v>
          </cell>
          <cell r="O5513">
            <v>5221</v>
          </cell>
        </row>
        <row r="5514">
          <cell r="E5514" t="str">
            <v>60NMONTHLYFTEAMSTERS LOCAL UNION NUMBER 117</v>
          </cell>
          <cell r="F5514" t="str">
            <v>60N</v>
          </cell>
          <cell r="G5514" t="str">
            <v>Monthly</v>
          </cell>
          <cell r="H5514" t="str">
            <v>F</v>
          </cell>
          <cell r="I5514">
            <v>5289</v>
          </cell>
          <cell r="J5514" t="str">
            <v>Teamsters Local Union Number 117</v>
          </cell>
          <cell r="K5514" t="str">
            <v>60N2</v>
          </cell>
          <cell r="L5514">
            <v>41456</v>
          </cell>
          <cell r="M5514">
            <v>23363</v>
          </cell>
          <cell r="N5514" t="b">
            <v>1</v>
          </cell>
          <cell r="O5514">
            <v>5289</v>
          </cell>
        </row>
        <row r="5515">
          <cell r="E5515" t="str">
            <v>60NMONTHLYFWASHINGTON FEDERATION OF STATE EMPLOYEES</v>
          </cell>
          <cell r="F5515" t="str">
            <v>60N</v>
          </cell>
          <cell r="G5515" t="str">
            <v>Monthly</v>
          </cell>
          <cell r="H5515" t="str">
            <v>F</v>
          </cell>
          <cell r="I5515">
            <v>5221</v>
          </cell>
          <cell r="J5515" t="str">
            <v>Washington Federation of State Employees</v>
          </cell>
          <cell r="K5515" t="str">
            <v>60N1</v>
          </cell>
          <cell r="L5515">
            <v>41456</v>
          </cell>
          <cell r="M5515">
            <v>19499</v>
          </cell>
          <cell r="N5515" t="b">
            <v>1</v>
          </cell>
          <cell r="O5515">
            <v>5221</v>
          </cell>
        </row>
        <row r="5516">
          <cell r="E5516" t="str">
            <v>60NMONTHLYGCOALITION</v>
          </cell>
          <cell r="F5516" t="str">
            <v>60N</v>
          </cell>
          <cell r="G5516" t="str">
            <v>Monthly</v>
          </cell>
          <cell r="H5516" t="str">
            <v>G</v>
          </cell>
          <cell r="I5516">
            <v>5352</v>
          </cell>
          <cell r="J5516" t="str">
            <v>Coalition</v>
          </cell>
          <cell r="K5516" t="str">
            <v>60N1</v>
          </cell>
          <cell r="L5516">
            <v>41456</v>
          </cell>
          <cell r="M5516">
            <v>21432</v>
          </cell>
          <cell r="N5516" t="b">
            <v>1</v>
          </cell>
          <cell r="O5516">
            <v>5352</v>
          </cell>
        </row>
        <row r="5517">
          <cell r="E5517" t="str">
            <v>60NMONTHLYGNON-REPRESENTED STATE EMPLOYEES</v>
          </cell>
          <cell r="F5517" t="str">
            <v>60N</v>
          </cell>
          <cell r="G5517" t="str">
            <v>Monthly</v>
          </cell>
          <cell r="H5517" t="str">
            <v>G</v>
          </cell>
          <cell r="I5517">
            <v>5352</v>
          </cell>
          <cell r="J5517" t="str">
            <v>Non-Represented State Employees</v>
          </cell>
          <cell r="K5517" t="str">
            <v>60N</v>
          </cell>
          <cell r="L5517">
            <v>41456</v>
          </cell>
          <cell r="M5517">
            <v>15636</v>
          </cell>
          <cell r="N5517" t="b">
            <v>1</v>
          </cell>
          <cell r="O5517">
            <v>5352</v>
          </cell>
        </row>
        <row r="5518">
          <cell r="E5518" t="str">
            <v>60NMONTHLYGSERVICE EMPLOYEES INTERNATIONAL UNION DISTRICT 1199 NW</v>
          </cell>
          <cell r="F5518" t="str">
            <v>60N</v>
          </cell>
          <cell r="G5518" t="str">
            <v>Monthly</v>
          </cell>
          <cell r="H5518" t="str">
            <v>G</v>
          </cell>
          <cell r="I5518">
            <v>5352</v>
          </cell>
          <cell r="J5518" t="str">
            <v>Service Employees International Union District 1199 NW</v>
          </cell>
          <cell r="K5518" t="str">
            <v>60N1</v>
          </cell>
          <cell r="L5518">
            <v>41456</v>
          </cell>
          <cell r="M5518">
            <v>17568</v>
          </cell>
          <cell r="N5518" t="b">
            <v>1</v>
          </cell>
          <cell r="O5518">
            <v>5352</v>
          </cell>
        </row>
        <row r="5519">
          <cell r="E5519" t="str">
            <v>60NMONTHLYGTEAMSTERS LOCAL UNION NUMBER 117</v>
          </cell>
          <cell r="F5519" t="str">
            <v>60N</v>
          </cell>
          <cell r="G5519" t="str">
            <v>Monthly</v>
          </cell>
          <cell r="H5519" t="str">
            <v>G</v>
          </cell>
          <cell r="I5519">
            <v>5420</v>
          </cell>
          <cell r="J5519" t="str">
            <v>Teamsters Local Union Number 117</v>
          </cell>
          <cell r="K5519" t="str">
            <v>60N2</v>
          </cell>
          <cell r="L5519">
            <v>41456</v>
          </cell>
          <cell r="M5519">
            <v>23364</v>
          </cell>
          <cell r="N5519" t="b">
            <v>1</v>
          </cell>
          <cell r="O5519">
            <v>5420</v>
          </cell>
        </row>
        <row r="5520">
          <cell r="E5520" t="str">
            <v>60NMONTHLYGWASHINGTON FEDERATION OF STATE EMPLOYEES</v>
          </cell>
          <cell r="F5520" t="str">
            <v>60N</v>
          </cell>
          <cell r="G5520" t="str">
            <v>Monthly</v>
          </cell>
          <cell r="H5520" t="str">
            <v>G</v>
          </cell>
          <cell r="I5520">
            <v>5352</v>
          </cell>
          <cell r="J5520" t="str">
            <v>Washington Federation of State Employees</v>
          </cell>
          <cell r="K5520" t="str">
            <v>60N1</v>
          </cell>
          <cell r="L5520">
            <v>41456</v>
          </cell>
          <cell r="M5520">
            <v>19500</v>
          </cell>
          <cell r="N5520" t="b">
            <v>1</v>
          </cell>
          <cell r="O5520">
            <v>5352</v>
          </cell>
        </row>
        <row r="5521">
          <cell r="E5521" t="str">
            <v>60NMONTHLYHCOALITION</v>
          </cell>
          <cell r="F5521" t="str">
            <v>60N</v>
          </cell>
          <cell r="G5521" t="str">
            <v>Monthly</v>
          </cell>
          <cell r="H5521" t="str">
            <v>H</v>
          </cell>
          <cell r="I5521">
            <v>5487</v>
          </cell>
          <cell r="J5521" t="str">
            <v>Coalition</v>
          </cell>
          <cell r="K5521" t="str">
            <v>60N1</v>
          </cell>
          <cell r="L5521">
            <v>41456</v>
          </cell>
          <cell r="M5521">
            <v>21433</v>
          </cell>
          <cell r="N5521" t="b">
            <v>1</v>
          </cell>
          <cell r="O5521">
            <v>5487</v>
          </cell>
        </row>
        <row r="5522">
          <cell r="E5522" t="str">
            <v>60NMONTHLYHNON-REPRESENTED STATE EMPLOYEES</v>
          </cell>
          <cell r="F5522" t="str">
            <v>60N</v>
          </cell>
          <cell r="G5522" t="str">
            <v>Monthly</v>
          </cell>
          <cell r="H5522" t="str">
            <v>H</v>
          </cell>
          <cell r="I5522">
            <v>5487</v>
          </cell>
          <cell r="J5522" t="str">
            <v>Non-Represented State Employees</v>
          </cell>
          <cell r="K5522" t="str">
            <v>60N</v>
          </cell>
          <cell r="L5522">
            <v>41456</v>
          </cell>
          <cell r="M5522">
            <v>15637</v>
          </cell>
          <cell r="N5522" t="b">
            <v>1</v>
          </cell>
          <cell r="O5522">
            <v>5487</v>
          </cell>
        </row>
        <row r="5523">
          <cell r="E5523" t="str">
            <v>60NMONTHLYHSERVICE EMPLOYEES INTERNATIONAL UNION DISTRICT 1199 NW</v>
          </cell>
          <cell r="F5523" t="str">
            <v>60N</v>
          </cell>
          <cell r="G5523" t="str">
            <v>Monthly</v>
          </cell>
          <cell r="H5523" t="str">
            <v>H</v>
          </cell>
          <cell r="I5523">
            <v>5487</v>
          </cell>
          <cell r="J5523" t="str">
            <v>Service Employees International Union District 1199 NW</v>
          </cell>
          <cell r="K5523" t="str">
            <v>60N1</v>
          </cell>
          <cell r="L5523">
            <v>41456</v>
          </cell>
          <cell r="M5523">
            <v>17569</v>
          </cell>
          <cell r="N5523" t="b">
            <v>1</v>
          </cell>
          <cell r="O5523">
            <v>5487</v>
          </cell>
        </row>
        <row r="5524">
          <cell r="E5524" t="str">
            <v>60NMONTHLYHTEAMSTERS LOCAL UNION NUMBER 117</v>
          </cell>
          <cell r="F5524" t="str">
            <v>60N</v>
          </cell>
          <cell r="G5524" t="str">
            <v>Monthly</v>
          </cell>
          <cell r="H5524" t="str">
            <v>H</v>
          </cell>
          <cell r="I5524">
            <v>5557</v>
          </cell>
          <cell r="J5524" t="str">
            <v>Teamsters Local Union Number 117</v>
          </cell>
          <cell r="K5524" t="str">
            <v>60N2</v>
          </cell>
          <cell r="L5524">
            <v>41456</v>
          </cell>
          <cell r="M5524">
            <v>23365</v>
          </cell>
          <cell r="N5524" t="b">
            <v>1</v>
          </cell>
          <cell r="O5524">
            <v>5557</v>
          </cell>
        </row>
        <row r="5525">
          <cell r="E5525" t="str">
            <v>60NMONTHLYHWASHINGTON FEDERATION OF STATE EMPLOYEES</v>
          </cell>
          <cell r="F5525" t="str">
            <v>60N</v>
          </cell>
          <cell r="G5525" t="str">
            <v>Monthly</v>
          </cell>
          <cell r="H5525" t="str">
            <v>H</v>
          </cell>
          <cell r="I5525">
            <v>5487</v>
          </cell>
          <cell r="J5525" t="str">
            <v>Washington Federation of State Employees</v>
          </cell>
          <cell r="K5525" t="str">
            <v>60N1</v>
          </cell>
          <cell r="L5525">
            <v>41456</v>
          </cell>
          <cell r="M5525">
            <v>19501</v>
          </cell>
          <cell r="N5525" t="b">
            <v>1</v>
          </cell>
          <cell r="O5525">
            <v>5487</v>
          </cell>
        </row>
        <row r="5526">
          <cell r="E5526" t="str">
            <v>60NMONTHLYICOALITION</v>
          </cell>
          <cell r="F5526" t="str">
            <v>60N</v>
          </cell>
          <cell r="G5526" t="str">
            <v>Monthly</v>
          </cell>
          <cell r="H5526" t="str">
            <v>I</v>
          </cell>
          <cell r="I5526">
            <v>5625</v>
          </cell>
          <cell r="J5526" t="str">
            <v>Coalition</v>
          </cell>
          <cell r="K5526" t="str">
            <v>60N1</v>
          </cell>
          <cell r="L5526">
            <v>41456</v>
          </cell>
          <cell r="M5526">
            <v>21434</v>
          </cell>
          <cell r="N5526" t="b">
            <v>1</v>
          </cell>
          <cell r="O5526">
            <v>5625</v>
          </cell>
        </row>
        <row r="5527">
          <cell r="E5527" t="str">
            <v>60NMONTHLYINON-REPRESENTED STATE EMPLOYEES</v>
          </cell>
          <cell r="F5527" t="str">
            <v>60N</v>
          </cell>
          <cell r="G5527" t="str">
            <v>Monthly</v>
          </cell>
          <cell r="H5527" t="str">
            <v>I</v>
          </cell>
          <cell r="I5527">
            <v>5625</v>
          </cell>
          <cell r="J5527" t="str">
            <v>Non-Represented State Employees</v>
          </cell>
          <cell r="K5527" t="str">
            <v>60N</v>
          </cell>
          <cell r="L5527">
            <v>41456</v>
          </cell>
          <cell r="M5527">
            <v>15638</v>
          </cell>
          <cell r="N5527" t="b">
            <v>1</v>
          </cell>
          <cell r="O5527">
            <v>5625</v>
          </cell>
        </row>
        <row r="5528">
          <cell r="E5528" t="str">
            <v>60NMONTHLYISERVICE EMPLOYEES INTERNATIONAL UNION DISTRICT 1199 NW</v>
          </cell>
          <cell r="F5528" t="str">
            <v>60N</v>
          </cell>
          <cell r="G5528" t="str">
            <v>Monthly</v>
          </cell>
          <cell r="H5528" t="str">
            <v>I</v>
          </cell>
          <cell r="I5528">
            <v>5625</v>
          </cell>
          <cell r="J5528" t="str">
            <v>Service Employees International Union District 1199 NW</v>
          </cell>
          <cell r="K5528" t="str">
            <v>60N1</v>
          </cell>
          <cell r="L5528">
            <v>41456</v>
          </cell>
          <cell r="M5528">
            <v>17570</v>
          </cell>
          <cell r="N5528" t="b">
            <v>1</v>
          </cell>
          <cell r="O5528">
            <v>5625</v>
          </cell>
        </row>
        <row r="5529">
          <cell r="E5529" t="str">
            <v>60NMONTHLYITEAMSTERS LOCAL UNION NUMBER 117</v>
          </cell>
          <cell r="F5529" t="str">
            <v>60N</v>
          </cell>
          <cell r="G5529" t="str">
            <v>Monthly</v>
          </cell>
          <cell r="H5529" t="str">
            <v>I</v>
          </cell>
          <cell r="I5529">
            <v>5698</v>
          </cell>
          <cell r="J5529" t="str">
            <v>Teamsters Local Union Number 117</v>
          </cell>
          <cell r="K5529" t="str">
            <v>60N2</v>
          </cell>
          <cell r="L5529">
            <v>41456</v>
          </cell>
          <cell r="M5529">
            <v>23366</v>
          </cell>
          <cell r="N5529" t="b">
            <v>1</v>
          </cell>
          <cell r="O5529">
            <v>5698</v>
          </cell>
        </row>
        <row r="5530">
          <cell r="E5530" t="str">
            <v>60NMONTHLYIWASHINGTON FEDERATION OF STATE EMPLOYEES</v>
          </cell>
          <cell r="F5530" t="str">
            <v>60N</v>
          </cell>
          <cell r="G5530" t="str">
            <v>Monthly</v>
          </cell>
          <cell r="H5530" t="str">
            <v>I</v>
          </cell>
          <cell r="I5530">
            <v>5625</v>
          </cell>
          <cell r="J5530" t="str">
            <v>Washington Federation of State Employees</v>
          </cell>
          <cell r="K5530" t="str">
            <v>60N1</v>
          </cell>
          <cell r="L5530">
            <v>41456</v>
          </cell>
          <cell r="M5530">
            <v>19502</v>
          </cell>
          <cell r="N5530" t="b">
            <v>1</v>
          </cell>
          <cell r="O5530">
            <v>5625</v>
          </cell>
        </row>
        <row r="5531">
          <cell r="E5531" t="str">
            <v>60NMONTHLYJCOALITION</v>
          </cell>
          <cell r="F5531" t="str">
            <v>60N</v>
          </cell>
          <cell r="G5531" t="str">
            <v>Monthly</v>
          </cell>
          <cell r="H5531" t="str">
            <v>J</v>
          </cell>
          <cell r="I5531">
            <v>5763</v>
          </cell>
          <cell r="J5531" t="str">
            <v>Coalition</v>
          </cell>
          <cell r="K5531" t="str">
            <v>60N1</v>
          </cell>
          <cell r="L5531">
            <v>41456</v>
          </cell>
          <cell r="M5531">
            <v>21435</v>
          </cell>
          <cell r="N5531" t="b">
            <v>1</v>
          </cell>
          <cell r="O5531">
            <v>5763</v>
          </cell>
        </row>
        <row r="5532">
          <cell r="E5532" t="str">
            <v>60NMONTHLYJNON-REPRESENTED STATE EMPLOYEES</v>
          </cell>
          <cell r="F5532" t="str">
            <v>60N</v>
          </cell>
          <cell r="G5532" t="str">
            <v>Monthly</v>
          </cell>
          <cell r="H5532" t="str">
            <v>J</v>
          </cell>
          <cell r="I5532">
            <v>5763</v>
          </cell>
          <cell r="J5532" t="str">
            <v>Non-Represented State Employees</v>
          </cell>
          <cell r="K5532" t="str">
            <v>60N</v>
          </cell>
          <cell r="L5532">
            <v>41456</v>
          </cell>
          <cell r="M5532">
            <v>15639</v>
          </cell>
          <cell r="N5532" t="b">
            <v>1</v>
          </cell>
          <cell r="O5532">
            <v>5763</v>
          </cell>
        </row>
        <row r="5533">
          <cell r="E5533" t="str">
            <v>60NMONTHLYJSERVICE EMPLOYEES INTERNATIONAL UNION DISTRICT 1199 NW</v>
          </cell>
          <cell r="F5533" t="str">
            <v>60N</v>
          </cell>
          <cell r="G5533" t="str">
            <v>Monthly</v>
          </cell>
          <cell r="H5533" t="str">
            <v>J</v>
          </cell>
          <cell r="I5533">
            <v>5763</v>
          </cell>
          <cell r="J5533" t="str">
            <v>Service Employees International Union District 1199 NW</v>
          </cell>
          <cell r="K5533" t="str">
            <v>60N1</v>
          </cell>
          <cell r="L5533">
            <v>41456</v>
          </cell>
          <cell r="M5533">
            <v>17571</v>
          </cell>
          <cell r="N5533" t="b">
            <v>1</v>
          </cell>
          <cell r="O5533">
            <v>5763</v>
          </cell>
        </row>
        <row r="5534">
          <cell r="E5534" t="str">
            <v>60NMONTHLYJTEAMSTERS LOCAL UNION NUMBER 117</v>
          </cell>
          <cell r="F5534" t="str">
            <v>60N</v>
          </cell>
          <cell r="G5534" t="str">
            <v>Monthly</v>
          </cell>
          <cell r="H5534" t="str">
            <v>J</v>
          </cell>
          <cell r="I5534">
            <v>5836</v>
          </cell>
          <cell r="J5534" t="str">
            <v>Teamsters Local Union Number 117</v>
          </cell>
          <cell r="K5534" t="str">
            <v>60N2</v>
          </cell>
          <cell r="L5534">
            <v>41456</v>
          </cell>
          <cell r="M5534">
            <v>23367</v>
          </cell>
          <cell r="N5534" t="b">
            <v>1</v>
          </cell>
          <cell r="O5534">
            <v>5836</v>
          </cell>
        </row>
        <row r="5535">
          <cell r="E5535" t="str">
            <v>60NMONTHLYJWASHINGTON FEDERATION OF STATE EMPLOYEES</v>
          </cell>
          <cell r="F5535" t="str">
            <v>60N</v>
          </cell>
          <cell r="G5535" t="str">
            <v>Monthly</v>
          </cell>
          <cell r="H5535" t="str">
            <v>J</v>
          </cell>
          <cell r="I5535">
            <v>5763</v>
          </cell>
          <cell r="J5535" t="str">
            <v>Washington Federation of State Employees</v>
          </cell>
          <cell r="K5535" t="str">
            <v>60N1</v>
          </cell>
          <cell r="L5535">
            <v>41456</v>
          </cell>
          <cell r="M5535">
            <v>19503</v>
          </cell>
          <cell r="N5535" t="b">
            <v>1</v>
          </cell>
          <cell r="O5535">
            <v>5763</v>
          </cell>
        </row>
        <row r="5536">
          <cell r="E5536" t="str">
            <v>60NMONTHLYKCOALITION</v>
          </cell>
          <cell r="F5536" t="str">
            <v>60N</v>
          </cell>
          <cell r="G5536" t="str">
            <v>Monthly</v>
          </cell>
          <cell r="H5536" t="str">
            <v>K</v>
          </cell>
          <cell r="I5536">
            <v>5911</v>
          </cell>
          <cell r="J5536" t="str">
            <v>Coalition</v>
          </cell>
          <cell r="K5536" t="str">
            <v>60N1</v>
          </cell>
          <cell r="L5536">
            <v>41456</v>
          </cell>
          <cell r="M5536">
            <v>21436</v>
          </cell>
          <cell r="N5536" t="b">
            <v>1</v>
          </cell>
          <cell r="O5536">
            <v>5911</v>
          </cell>
        </row>
        <row r="5537">
          <cell r="E5537" t="str">
            <v>60NMONTHLYKNON-REPRESENTED STATE EMPLOYEES</v>
          </cell>
          <cell r="F5537" t="str">
            <v>60N</v>
          </cell>
          <cell r="G5537" t="str">
            <v>Monthly</v>
          </cell>
          <cell r="H5537" t="str">
            <v>K</v>
          </cell>
          <cell r="I5537">
            <v>5911</v>
          </cell>
          <cell r="J5537" t="str">
            <v>Non-Represented State Employees</v>
          </cell>
          <cell r="K5537" t="str">
            <v>60N</v>
          </cell>
          <cell r="L5537">
            <v>41456</v>
          </cell>
          <cell r="M5537">
            <v>15640</v>
          </cell>
          <cell r="N5537" t="b">
            <v>1</v>
          </cell>
          <cell r="O5537">
            <v>5911</v>
          </cell>
        </row>
        <row r="5538">
          <cell r="E5538" t="str">
            <v>60NMONTHLYKSERVICE EMPLOYEES INTERNATIONAL UNION DISTRICT 1199 NW</v>
          </cell>
          <cell r="F5538" t="str">
            <v>60N</v>
          </cell>
          <cell r="G5538" t="str">
            <v>Monthly</v>
          </cell>
          <cell r="H5538" t="str">
            <v>K</v>
          </cell>
          <cell r="I5538">
            <v>5911</v>
          </cell>
          <cell r="J5538" t="str">
            <v>Service Employees International Union District 1199 NW</v>
          </cell>
          <cell r="K5538" t="str">
            <v>60N1</v>
          </cell>
          <cell r="L5538">
            <v>41456</v>
          </cell>
          <cell r="M5538">
            <v>17572</v>
          </cell>
          <cell r="N5538" t="b">
            <v>1</v>
          </cell>
          <cell r="O5538">
            <v>5911</v>
          </cell>
        </row>
        <row r="5539">
          <cell r="E5539" t="str">
            <v>60NMONTHLYKTEAMSTERS LOCAL UNION NUMBER 117</v>
          </cell>
          <cell r="F5539" t="str">
            <v>60N</v>
          </cell>
          <cell r="G5539" t="str">
            <v>Monthly</v>
          </cell>
          <cell r="H5539" t="str">
            <v>K</v>
          </cell>
          <cell r="I5539">
            <v>5986</v>
          </cell>
          <cell r="J5539" t="str">
            <v>Teamsters Local Union Number 117</v>
          </cell>
          <cell r="K5539" t="str">
            <v>60N2</v>
          </cell>
          <cell r="L5539">
            <v>41456</v>
          </cell>
          <cell r="M5539">
            <v>23368</v>
          </cell>
          <cell r="N5539" t="b">
            <v>1</v>
          </cell>
          <cell r="O5539">
            <v>5986</v>
          </cell>
        </row>
        <row r="5540">
          <cell r="E5540" t="str">
            <v>60NMONTHLYKWASHINGTON FEDERATION OF STATE EMPLOYEES</v>
          </cell>
          <cell r="F5540" t="str">
            <v>60N</v>
          </cell>
          <cell r="G5540" t="str">
            <v>Monthly</v>
          </cell>
          <cell r="H5540" t="str">
            <v>K</v>
          </cell>
          <cell r="I5540">
            <v>5911</v>
          </cell>
          <cell r="J5540" t="str">
            <v>Washington Federation of State Employees</v>
          </cell>
          <cell r="K5540" t="str">
            <v>60N1</v>
          </cell>
          <cell r="L5540">
            <v>41456</v>
          </cell>
          <cell r="M5540">
            <v>19504</v>
          </cell>
          <cell r="N5540" t="b">
            <v>1</v>
          </cell>
          <cell r="O5540">
            <v>5911</v>
          </cell>
        </row>
        <row r="5541">
          <cell r="E5541" t="str">
            <v>60NMONTHLYLCOALITION</v>
          </cell>
          <cell r="F5541" t="str">
            <v>60N</v>
          </cell>
          <cell r="G5541" t="str">
            <v>Monthly</v>
          </cell>
          <cell r="H5541" t="str">
            <v>L</v>
          </cell>
          <cell r="I5541">
            <v>6057</v>
          </cell>
          <cell r="J5541" t="str">
            <v>Coalition</v>
          </cell>
          <cell r="K5541" t="str">
            <v>60N1</v>
          </cell>
          <cell r="L5541">
            <v>41456</v>
          </cell>
          <cell r="M5541">
            <v>21437</v>
          </cell>
          <cell r="N5541" t="b">
            <v>1</v>
          </cell>
          <cell r="O5541">
            <v>6057</v>
          </cell>
        </row>
        <row r="5542">
          <cell r="E5542" t="str">
            <v>60NMONTHLYLNON-REPRESENTED STATE EMPLOYEES</v>
          </cell>
          <cell r="F5542" t="str">
            <v>60N</v>
          </cell>
          <cell r="G5542" t="str">
            <v>Monthly</v>
          </cell>
          <cell r="H5542" t="str">
            <v>L</v>
          </cell>
          <cell r="I5542">
            <v>6057</v>
          </cell>
          <cell r="J5542" t="str">
            <v>Non-Represented State Employees</v>
          </cell>
          <cell r="K5542" t="str">
            <v>60N</v>
          </cell>
          <cell r="L5542">
            <v>41456</v>
          </cell>
          <cell r="M5542">
            <v>15641</v>
          </cell>
          <cell r="N5542" t="b">
            <v>1</v>
          </cell>
          <cell r="O5542">
            <v>6057</v>
          </cell>
        </row>
        <row r="5543">
          <cell r="E5543" t="str">
            <v>60NMONTHLYLSERVICE EMPLOYEES INTERNATIONAL UNION DISTRICT 1199 NW</v>
          </cell>
          <cell r="F5543" t="str">
            <v>60N</v>
          </cell>
          <cell r="G5543" t="str">
            <v>Monthly</v>
          </cell>
          <cell r="H5543" t="str">
            <v>L</v>
          </cell>
          <cell r="I5543">
            <v>6057</v>
          </cell>
          <cell r="J5543" t="str">
            <v>Service Employees International Union District 1199 NW</v>
          </cell>
          <cell r="K5543" t="str">
            <v>60N1</v>
          </cell>
          <cell r="L5543">
            <v>41456</v>
          </cell>
          <cell r="M5543">
            <v>17573</v>
          </cell>
          <cell r="N5543" t="b">
            <v>1</v>
          </cell>
          <cell r="O5543">
            <v>6057</v>
          </cell>
        </row>
        <row r="5544">
          <cell r="E5544" t="str">
            <v>60NMONTHLYLTEAMSTERS LOCAL UNION NUMBER 117</v>
          </cell>
          <cell r="F5544" t="str">
            <v>60N</v>
          </cell>
          <cell r="G5544" t="str">
            <v>Monthly</v>
          </cell>
          <cell r="H5544" t="str">
            <v>L</v>
          </cell>
          <cell r="I5544">
            <v>6133</v>
          </cell>
          <cell r="J5544" t="str">
            <v>Teamsters Local Union Number 117</v>
          </cell>
          <cell r="K5544" t="str">
            <v>60N2</v>
          </cell>
          <cell r="L5544">
            <v>41456</v>
          </cell>
          <cell r="M5544">
            <v>23369</v>
          </cell>
          <cell r="N5544" t="b">
            <v>1</v>
          </cell>
          <cell r="O5544">
            <v>6133</v>
          </cell>
        </row>
        <row r="5545">
          <cell r="E5545" t="str">
            <v>60NMONTHLYLWASHINGTON FEDERATION OF STATE EMPLOYEES</v>
          </cell>
          <cell r="F5545" t="str">
            <v>60N</v>
          </cell>
          <cell r="G5545" t="str">
            <v>Monthly</v>
          </cell>
          <cell r="H5545" t="str">
            <v>L</v>
          </cell>
          <cell r="I5545">
            <v>6057</v>
          </cell>
          <cell r="J5545" t="str">
            <v>Washington Federation of State Employees</v>
          </cell>
          <cell r="K5545" t="str">
            <v>60N1</v>
          </cell>
          <cell r="L5545">
            <v>41456</v>
          </cell>
          <cell r="M5545">
            <v>19505</v>
          </cell>
          <cell r="N5545" t="b">
            <v>1</v>
          </cell>
          <cell r="O5545">
            <v>6057</v>
          </cell>
        </row>
        <row r="5546">
          <cell r="E5546" t="str">
            <v>60NMONTHLYMCOALITION</v>
          </cell>
          <cell r="F5546" t="str">
            <v>60N</v>
          </cell>
          <cell r="G5546" t="str">
            <v>Monthly</v>
          </cell>
          <cell r="H5546" t="str">
            <v>M</v>
          </cell>
          <cell r="I5546">
            <v>6208</v>
          </cell>
          <cell r="J5546" t="str">
            <v>Coalition</v>
          </cell>
          <cell r="K5546" t="str">
            <v>60N1</v>
          </cell>
          <cell r="L5546">
            <v>41456</v>
          </cell>
          <cell r="M5546">
            <v>21438</v>
          </cell>
          <cell r="N5546" t="b">
            <v>1</v>
          </cell>
          <cell r="O5546">
            <v>6208</v>
          </cell>
        </row>
        <row r="5547">
          <cell r="E5547" t="str">
            <v>60NMONTHLYMNON-REPRESENTED STATE EMPLOYEES</v>
          </cell>
          <cell r="F5547" t="str">
            <v>60N</v>
          </cell>
          <cell r="G5547" t="str">
            <v>Monthly</v>
          </cell>
          <cell r="H5547" t="str">
            <v>M</v>
          </cell>
          <cell r="I5547">
            <v>6208</v>
          </cell>
          <cell r="J5547" t="str">
            <v>Non-Represented State Employees</v>
          </cell>
          <cell r="K5547" t="str">
            <v>60N</v>
          </cell>
          <cell r="L5547">
            <v>41456</v>
          </cell>
          <cell r="M5547">
            <v>15642</v>
          </cell>
          <cell r="N5547" t="b">
            <v>1</v>
          </cell>
          <cell r="O5547">
            <v>6208</v>
          </cell>
        </row>
        <row r="5548">
          <cell r="E5548" t="str">
            <v>60NMONTHLYMSERVICE EMPLOYEES INTERNATIONAL UNION DISTRICT 1199 NW</v>
          </cell>
          <cell r="F5548" t="str">
            <v>60N</v>
          </cell>
          <cell r="G5548" t="str">
            <v>Monthly</v>
          </cell>
          <cell r="H5548" t="str">
            <v>M</v>
          </cell>
          <cell r="I5548">
            <v>6208</v>
          </cell>
          <cell r="J5548" t="str">
            <v>Service Employees International Union District 1199 NW</v>
          </cell>
          <cell r="K5548" t="str">
            <v>60N1</v>
          </cell>
          <cell r="L5548">
            <v>41456</v>
          </cell>
          <cell r="M5548">
            <v>17574</v>
          </cell>
          <cell r="N5548" t="b">
            <v>1</v>
          </cell>
          <cell r="O5548">
            <v>6208</v>
          </cell>
        </row>
        <row r="5549">
          <cell r="E5549" t="str">
            <v>60NMONTHLYMTEAMSTERS LOCAL UNION NUMBER 117</v>
          </cell>
          <cell r="F5549" t="str">
            <v>60N</v>
          </cell>
          <cell r="G5549" t="str">
            <v>Monthly</v>
          </cell>
          <cell r="H5549" t="str">
            <v>M</v>
          </cell>
          <cell r="I5549">
            <v>6286</v>
          </cell>
          <cell r="J5549" t="str">
            <v>Teamsters Local Union Number 117</v>
          </cell>
          <cell r="K5549" t="str">
            <v>60N2</v>
          </cell>
          <cell r="L5549">
            <v>41456</v>
          </cell>
          <cell r="M5549">
            <v>23370</v>
          </cell>
          <cell r="N5549" t="b">
            <v>1</v>
          </cell>
          <cell r="O5549">
            <v>6286</v>
          </cell>
        </row>
        <row r="5550">
          <cell r="E5550" t="str">
            <v>60NMONTHLYMWASHINGTON FEDERATION OF STATE EMPLOYEES</v>
          </cell>
          <cell r="F5550" t="str">
            <v>60N</v>
          </cell>
          <cell r="G5550" t="str">
            <v>Monthly</v>
          </cell>
          <cell r="H5550" t="str">
            <v>M</v>
          </cell>
          <cell r="I5550">
            <v>6208</v>
          </cell>
          <cell r="J5550" t="str">
            <v>Washington Federation of State Employees</v>
          </cell>
          <cell r="K5550" t="str">
            <v>60N1</v>
          </cell>
          <cell r="L5550">
            <v>41456</v>
          </cell>
          <cell r="M5550">
            <v>19506</v>
          </cell>
          <cell r="N5550" t="b">
            <v>1</v>
          </cell>
          <cell r="O5550">
            <v>6208</v>
          </cell>
        </row>
        <row r="5551">
          <cell r="E5551" t="str">
            <v>60NMONTHLYNCOALITION</v>
          </cell>
          <cell r="F5551" t="str">
            <v>60N</v>
          </cell>
          <cell r="G5551" t="str">
            <v>Monthly</v>
          </cell>
          <cell r="H5551" t="str">
            <v>N</v>
          </cell>
          <cell r="I5551">
            <v>6366</v>
          </cell>
          <cell r="J5551" t="str">
            <v>Coalition</v>
          </cell>
          <cell r="K5551" t="str">
            <v>60N1</v>
          </cell>
          <cell r="L5551">
            <v>41456</v>
          </cell>
          <cell r="M5551">
            <v>21439</v>
          </cell>
          <cell r="N5551" t="b">
            <v>1</v>
          </cell>
          <cell r="O5551">
            <v>6366</v>
          </cell>
        </row>
        <row r="5552">
          <cell r="E5552" t="str">
            <v>60NMONTHLYNNON-REPRESENTED STATE EMPLOYEES</v>
          </cell>
          <cell r="F5552" t="str">
            <v>60N</v>
          </cell>
          <cell r="G5552" t="str">
            <v>Monthly</v>
          </cell>
          <cell r="H5552" t="str">
            <v>N</v>
          </cell>
          <cell r="I5552">
            <v>6366</v>
          </cell>
          <cell r="J5552" t="str">
            <v>Non-Represented State Employees</v>
          </cell>
          <cell r="K5552" t="str">
            <v>60N</v>
          </cell>
          <cell r="L5552">
            <v>41456</v>
          </cell>
          <cell r="M5552">
            <v>15643</v>
          </cell>
          <cell r="N5552" t="b">
            <v>1</v>
          </cell>
          <cell r="O5552">
            <v>6366</v>
          </cell>
        </row>
        <row r="5553">
          <cell r="E5553" t="str">
            <v>60NMONTHLYNSERVICE EMPLOYEES INTERNATIONAL UNION DISTRICT 1199 NW</v>
          </cell>
          <cell r="F5553" t="str">
            <v>60N</v>
          </cell>
          <cell r="G5553" t="str">
            <v>Monthly</v>
          </cell>
          <cell r="H5553" t="str">
            <v>N</v>
          </cell>
          <cell r="I5553">
            <v>6366</v>
          </cell>
          <cell r="J5553" t="str">
            <v>Service Employees International Union District 1199 NW</v>
          </cell>
          <cell r="K5553" t="str">
            <v>60N1</v>
          </cell>
          <cell r="L5553">
            <v>41456</v>
          </cell>
          <cell r="M5553">
            <v>17575</v>
          </cell>
          <cell r="N5553" t="b">
            <v>1</v>
          </cell>
          <cell r="O5553">
            <v>6366</v>
          </cell>
        </row>
        <row r="5554">
          <cell r="E5554" t="str">
            <v>60NMONTHLYNTEAMSTERS LOCAL UNION NUMBER 117</v>
          </cell>
          <cell r="F5554" t="str">
            <v>60N</v>
          </cell>
          <cell r="G5554" t="str">
            <v>Monthly</v>
          </cell>
          <cell r="H5554" t="str">
            <v>N</v>
          </cell>
          <cell r="I5554">
            <v>6447</v>
          </cell>
          <cell r="J5554" t="str">
            <v>Teamsters Local Union Number 117</v>
          </cell>
          <cell r="K5554" t="str">
            <v>60N2</v>
          </cell>
          <cell r="L5554">
            <v>41456</v>
          </cell>
          <cell r="M5554">
            <v>23371</v>
          </cell>
          <cell r="N5554" t="b">
            <v>1</v>
          </cell>
          <cell r="O5554">
            <v>6447</v>
          </cell>
        </row>
        <row r="5555">
          <cell r="E5555" t="str">
            <v>60NMONTHLYNWASHINGTON FEDERATION OF STATE EMPLOYEES</v>
          </cell>
          <cell r="F5555" t="str">
            <v>60N</v>
          </cell>
          <cell r="G5555" t="str">
            <v>Monthly</v>
          </cell>
          <cell r="H5555" t="str">
            <v>N</v>
          </cell>
          <cell r="I5555">
            <v>6366</v>
          </cell>
          <cell r="J5555" t="str">
            <v>Washington Federation of State Employees</v>
          </cell>
          <cell r="K5555" t="str">
            <v>60N1</v>
          </cell>
          <cell r="L5555">
            <v>41456</v>
          </cell>
          <cell r="M5555">
            <v>19507</v>
          </cell>
          <cell r="N5555" t="b">
            <v>1</v>
          </cell>
          <cell r="O5555">
            <v>6366</v>
          </cell>
        </row>
        <row r="5556">
          <cell r="E5556" t="str">
            <v>60NMONTHLYOCOALITION</v>
          </cell>
          <cell r="F5556" t="str">
            <v>60N</v>
          </cell>
          <cell r="G5556" t="str">
            <v>Monthly</v>
          </cell>
          <cell r="H5556" t="str">
            <v>O</v>
          </cell>
          <cell r="I5556">
            <v>6521</v>
          </cell>
          <cell r="J5556" t="str">
            <v>Coalition</v>
          </cell>
          <cell r="K5556" t="str">
            <v>60N1</v>
          </cell>
          <cell r="L5556">
            <v>41456</v>
          </cell>
          <cell r="M5556">
            <v>21440</v>
          </cell>
          <cell r="N5556" t="b">
            <v>1</v>
          </cell>
          <cell r="O5556">
            <v>6521</v>
          </cell>
        </row>
        <row r="5557">
          <cell r="E5557" t="str">
            <v>60NMONTHLYONON-REPRESENTED STATE EMPLOYEES</v>
          </cell>
          <cell r="F5557" t="str">
            <v>60N</v>
          </cell>
          <cell r="G5557" t="str">
            <v>Monthly</v>
          </cell>
          <cell r="H5557" t="str">
            <v>O</v>
          </cell>
          <cell r="I5557">
            <v>6521</v>
          </cell>
          <cell r="J5557" t="str">
            <v>Non-Represented State Employees</v>
          </cell>
          <cell r="K5557" t="str">
            <v>60N</v>
          </cell>
          <cell r="L5557">
            <v>41456</v>
          </cell>
          <cell r="M5557">
            <v>15644</v>
          </cell>
          <cell r="N5557" t="b">
            <v>1</v>
          </cell>
          <cell r="O5557">
            <v>6521</v>
          </cell>
        </row>
        <row r="5558">
          <cell r="E5558" t="str">
            <v>60NMONTHLYOSERVICE EMPLOYEES INTERNATIONAL UNION DISTRICT 1199 NW</v>
          </cell>
          <cell r="F5558" t="str">
            <v>60N</v>
          </cell>
          <cell r="G5558" t="str">
            <v>Monthly</v>
          </cell>
          <cell r="H5558" t="str">
            <v>O</v>
          </cell>
          <cell r="I5558">
            <v>6521</v>
          </cell>
          <cell r="J5558" t="str">
            <v>Service Employees International Union District 1199 NW</v>
          </cell>
          <cell r="K5558" t="str">
            <v>60N1</v>
          </cell>
          <cell r="L5558">
            <v>41456</v>
          </cell>
          <cell r="M5558">
            <v>17576</v>
          </cell>
          <cell r="N5558" t="b">
            <v>1</v>
          </cell>
          <cell r="O5558">
            <v>6521</v>
          </cell>
        </row>
        <row r="5559">
          <cell r="E5559" t="str">
            <v>60NMONTHLYOTEAMSTERS LOCAL UNION NUMBER 117</v>
          </cell>
          <cell r="F5559" t="str">
            <v>60N</v>
          </cell>
          <cell r="G5559" t="str">
            <v>Monthly</v>
          </cell>
          <cell r="H5559" t="str">
            <v>O</v>
          </cell>
          <cell r="I5559">
            <v>6605</v>
          </cell>
          <cell r="J5559" t="str">
            <v>Teamsters Local Union Number 117</v>
          </cell>
          <cell r="K5559" t="str">
            <v>60N2</v>
          </cell>
          <cell r="L5559">
            <v>41456</v>
          </cell>
          <cell r="M5559">
            <v>23372</v>
          </cell>
          <cell r="N5559" t="b">
            <v>1</v>
          </cell>
          <cell r="O5559">
            <v>6605</v>
          </cell>
        </row>
        <row r="5560">
          <cell r="E5560" t="str">
            <v>60NMONTHLYOWASHINGTON FEDERATION OF STATE EMPLOYEES</v>
          </cell>
          <cell r="F5560" t="str">
            <v>60N</v>
          </cell>
          <cell r="G5560" t="str">
            <v>Monthly</v>
          </cell>
          <cell r="H5560" t="str">
            <v>O</v>
          </cell>
          <cell r="I5560">
            <v>6521</v>
          </cell>
          <cell r="J5560" t="str">
            <v>Washington Federation of State Employees</v>
          </cell>
          <cell r="K5560" t="str">
            <v>60N1</v>
          </cell>
          <cell r="L5560">
            <v>41456</v>
          </cell>
          <cell r="M5560">
            <v>19508</v>
          </cell>
          <cell r="N5560" t="b">
            <v>1</v>
          </cell>
          <cell r="O5560">
            <v>6521</v>
          </cell>
        </row>
        <row r="5561">
          <cell r="E5561" t="str">
            <v>60NMONTHLYPCOALITION</v>
          </cell>
          <cell r="F5561" t="str">
            <v>60N</v>
          </cell>
          <cell r="G5561" t="str">
            <v>Monthly</v>
          </cell>
          <cell r="H5561" t="str">
            <v>P</v>
          </cell>
          <cell r="I5561">
            <v>6684</v>
          </cell>
          <cell r="J5561" t="str">
            <v>Coalition</v>
          </cell>
          <cell r="K5561" t="str">
            <v>60N1</v>
          </cell>
          <cell r="L5561">
            <v>41456</v>
          </cell>
          <cell r="M5561">
            <v>21441</v>
          </cell>
          <cell r="N5561" t="b">
            <v>1</v>
          </cell>
          <cell r="O5561">
            <v>6684</v>
          </cell>
        </row>
        <row r="5562">
          <cell r="E5562" t="str">
            <v>60NMONTHLYPNON-REPRESENTED STATE EMPLOYEES</v>
          </cell>
          <cell r="F5562" t="str">
            <v>60N</v>
          </cell>
          <cell r="G5562" t="str">
            <v>Monthly</v>
          </cell>
          <cell r="H5562" t="str">
            <v>P</v>
          </cell>
          <cell r="I5562">
            <v>6684</v>
          </cell>
          <cell r="J5562" t="str">
            <v>Non-Represented State Employees</v>
          </cell>
          <cell r="K5562" t="str">
            <v>60N</v>
          </cell>
          <cell r="L5562">
            <v>41456</v>
          </cell>
          <cell r="M5562">
            <v>15645</v>
          </cell>
          <cell r="N5562" t="b">
            <v>1</v>
          </cell>
          <cell r="O5562">
            <v>6684</v>
          </cell>
        </row>
        <row r="5563">
          <cell r="E5563" t="str">
            <v>60NMONTHLYPSERVICE EMPLOYEES INTERNATIONAL UNION DISTRICT 1199 NW</v>
          </cell>
          <cell r="F5563" t="str">
            <v>60N</v>
          </cell>
          <cell r="G5563" t="str">
            <v>Monthly</v>
          </cell>
          <cell r="H5563" t="str">
            <v>P</v>
          </cell>
          <cell r="I5563">
            <v>6684</v>
          </cell>
          <cell r="J5563" t="str">
            <v>Service Employees International Union District 1199 NW</v>
          </cell>
          <cell r="K5563" t="str">
            <v>60N1</v>
          </cell>
          <cell r="L5563">
            <v>41456</v>
          </cell>
          <cell r="M5563">
            <v>17577</v>
          </cell>
          <cell r="N5563" t="b">
            <v>1</v>
          </cell>
          <cell r="O5563">
            <v>6684</v>
          </cell>
        </row>
        <row r="5564">
          <cell r="E5564" t="str">
            <v>60NMONTHLYPTEAMSTERS LOCAL UNION NUMBER 117</v>
          </cell>
          <cell r="F5564" t="str">
            <v>60N</v>
          </cell>
          <cell r="G5564" t="str">
            <v>Monthly</v>
          </cell>
          <cell r="H5564" t="str">
            <v>P</v>
          </cell>
          <cell r="I5564">
            <v>6770</v>
          </cell>
          <cell r="J5564" t="str">
            <v>Teamsters Local Union Number 117</v>
          </cell>
          <cell r="K5564" t="str">
            <v>60N2</v>
          </cell>
          <cell r="L5564">
            <v>41456</v>
          </cell>
          <cell r="M5564">
            <v>23373</v>
          </cell>
          <cell r="N5564" t="b">
            <v>1</v>
          </cell>
          <cell r="O5564">
            <v>6770</v>
          </cell>
        </row>
        <row r="5565">
          <cell r="E5565" t="str">
            <v>60NMONTHLYPWASHINGTON FEDERATION OF STATE EMPLOYEES</v>
          </cell>
          <cell r="F5565" t="str">
            <v>60N</v>
          </cell>
          <cell r="G5565" t="str">
            <v>Monthly</v>
          </cell>
          <cell r="H5565" t="str">
            <v>P</v>
          </cell>
          <cell r="I5565">
            <v>6684</v>
          </cell>
          <cell r="J5565" t="str">
            <v>Washington Federation of State Employees</v>
          </cell>
          <cell r="K5565" t="str">
            <v>60N1</v>
          </cell>
          <cell r="L5565">
            <v>41456</v>
          </cell>
          <cell r="M5565">
            <v>19509</v>
          </cell>
          <cell r="N5565" t="b">
            <v>1</v>
          </cell>
          <cell r="O5565">
            <v>6684</v>
          </cell>
        </row>
        <row r="5566">
          <cell r="E5566" t="str">
            <v>60NMONTHLYQCOALITION</v>
          </cell>
          <cell r="F5566" t="str">
            <v>60N</v>
          </cell>
          <cell r="G5566" t="str">
            <v>Monthly</v>
          </cell>
          <cell r="H5566" t="str">
            <v>Q</v>
          </cell>
          <cell r="I5566">
            <v>6850</v>
          </cell>
          <cell r="J5566" t="str">
            <v>Coalition</v>
          </cell>
          <cell r="K5566" t="str">
            <v>60N1</v>
          </cell>
          <cell r="L5566">
            <v>41456</v>
          </cell>
          <cell r="M5566">
            <v>21442</v>
          </cell>
          <cell r="N5566" t="b">
            <v>1</v>
          </cell>
          <cell r="O5566">
            <v>6850</v>
          </cell>
        </row>
        <row r="5567">
          <cell r="E5567" t="str">
            <v>60NMONTHLYQNON-REPRESENTED STATE EMPLOYEES</v>
          </cell>
          <cell r="F5567" t="str">
            <v>60N</v>
          </cell>
          <cell r="G5567" t="str">
            <v>Monthly</v>
          </cell>
          <cell r="H5567" t="str">
            <v>Q</v>
          </cell>
          <cell r="I5567">
            <v>6850</v>
          </cell>
          <cell r="J5567" t="str">
            <v>Non-Represented State Employees</v>
          </cell>
          <cell r="K5567" t="str">
            <v>60N</v>
          </cell>
          <cell r="L5567">
            <v>41456</v>
          </cell>
          <cell r="M5567">
            <v>15646</v>
          </cell>
          <cell r="N5567" t="b">
            <v>1</v>
          </cell>
          <cell r="O5567">
            <v>6850</v>
          </cell>
        </row>
        <row r="5568">
          <cell r="E5568" t="str">
            <v>60NMONTHLYQSERVICE EMPLOYEES INTERNATIONAL UNION DISTRICT 1199 NW</v>
          </cell>
          <cell r="F5568" t="str">
            <v>60N</v>
          </cell>
          <cell r="G5568" t="str">
            <v>Monthly</v>
          </cell>
          <cell r="H5568" t="str">
            <v>Q</v>
          </cell>
          <cell r="I5568">
            <v>6850</v>
          </cell>
          <cell r="J5568" t="str">
            <v>Service Employees International Union District 1199 NW</v>
          </cell>
          <cell r="K5568" t="str">
            <v>60N1</v>
          </cell>
          <cell r="L5568">
            <v>41456</v>
          </cell>
          <cell r="M5568">
            <v>17578</v>
          </cell>
          <cell r="N5568" t="b">
            <v>1</v>
          </cell>
          <cell r="O5568">
            <v>6850</v>
          </cell>
        </row>
        <row r="5569">
          <cell r="E5569" t="str">
            <v>60NMONTHLYQTEAMSTERS LOCAL UNION NUMBER 117</v>
          </cell>
          <cell r="F5569" t="str">
            <v>60N</v>
          </cell>
          <cell r="G5569" t="str">
            <v>Monthly</v>
          </cell>
          <cell r="H5569" t="str">
            <v>Q</v>
          </cell>
          <cell r="I5569">
            <v>6939</v>
          </cell>
          <cell r="J5569" t="str">
            <v>Teamsters Local Union Number 117</v>
          </cell>
          <cell r="K5569" t="str">
            <v>60N2</v>
          </cell>
          <cell r="L5569">
            <v>41456</v>
          </cell>
          <cell r="M5569">
            <v>23374</v>
          </cell>
          <cell r="N5569" t="b">
            <v>1</v>
          </cell>
          <cell r="O5569">
            <v>6939</v>
          </cell>
        </row>
        <row r="5570">
          <cell r="E5570" t="str">
            <v>60NMONTHLYQWASHINGTON FEDERATION OF STATE EMPLOYEES</v>
          </cell>
          <cell r="F5570" t="str">
            <v>60N</v>
          </cell>
          <cell r="G5570" t="str">
            <v>Monthly</v>
          </cell>
          <cell r="H5570" t="str">
            <v>Q</v>
          </cell>
          <cell r="I5570">
            <v>6850</v>
          </cell>
          <cell r="J5570" t="str">
            <v>Washington Federation of State Employees</v>
          </cell>
          <cell r="K5570" t="str">
            <v>60N1</v>
          </cell>
          <cell r="L5570">
            <v>41456</v>
          </cell>
          <cell r="M5570">
            <v>19510</v>
          </cell>
          <cell r="N5570" t="b">
            <v>1</v>
          </cell>
          <cell r="O5570">
            <v>6850</v>
          </cell>
        </row>
        <row r="5571">
          <cell r="E5571" t="str">
            <v>60NMONTHLYRCOALITION</v>
          </cell>
          <cell r="F5571" t="str">
            <v>60N</v>
          </cell>
          <cell r="G5571" t="str">
            <v>Monthly</v>
          </cell>
          <cell r="H5571" t="str">
            <v>R</v>
          </cell>
          <cell r="I5571">
            <v>7022</v>
          </cell>
          <cell r="J5571" t="str">
            <v>Coalition</v>
          </cell>
          <cell r="K5571" t="str">
            <v>60N1</v>
          </cell>
          <cell r="L5571">
            <v>41456</v>
          </cell>
          <cell r="M5571">
            <v>21443</v>
          </cell>
          <cell r="N5571" t="b">
            <v>1</v>
          </cell>
          <cell r="O5571">
            <v>7022</v>
          </cell>
        </row>
        <row r="5572">
          <cell r="E5572" t="str">
            <v>60NMONTHLYRNON-REPRESENTED STATE EMPLOYEES</v>
          </cell>
          <cell r="F5572" t="str">
            <v>60N</v>
          </cell>
          <cell r="G5572" t="str">
            <v>Monthly</v>
          </cell>
          <cell r="H5572" t="str">
            <v>R</v>
          </cell>
          <cell r="I5572">
            <v>7022</v>
          </cell>
          <cell r="J5572" t="str">
            <v>Non-Represented State Employees</v>
          </cell>
          <cell r="K5572" t="str">
            <v>60N</v>
          </cell>
          <cell r="L5572">
            <v>41456</v>
          </cell>
          <cell r="M5572">
            <v>15647</v>
          </cell>
          <cell r="N5572" t="b">
            <v>1</v>
          </cell>
          <cell r="O5572">
            <v>7022</v>
          </cell>
        </row>
        <row r="5573">
          <cell r="E5573" t="str">
            <v>60NMONTHLYRSERVICE EMPLOYEES INTERNATIONAL UNION DISTRICT 1199 NW</v>
          </cell>
          <cell r="F5573" t="str">
            <v>60N</v>
          </cell>
          <cell r="G5573" t="str">
            <v>Monthly</v>
          </cell>
          <cell r="H5573" t="str">
            <v>R</v>
          </cell>
          <cell r="I5573">
            <v>7022</v>
          </cell>
          <cell r="J5573" t="str">
            <v>Service Employees International Union District 1199 NW</v>
          </cell>
          <cell r="K5573" t="str">
            <v>60N1</v>
          </cell>
          <cell r="L5573">
            <v>41456</v>
          </cell>
          <cell r="M5573">
            <v>17579</v>
          </cell>
          <cell r="N5573" t="b">
            <v>1</v>
          </cell>
          <cell r="O5573">
            <v>7022</v>
          </cell>
        </row>
        <row r="5574">
          <cell r="E5574" t="str">
            <v>60NMONTHLYRTEAMSTERS LOCAL UNION NUMBER 117</v>
          </cell>
          <cell r="F5574" t="str">
            <v>60N</v>
          </cell>
          <cell r="G5574" t="str">
            <v>Monthly</v>
          </cell>
          <cell r="H5574" t="str">
            <v>R</v>
          </cell>
          <cell r="I5574">
            <v>7111</v>
          </cell>
          <cell r="J5574" t="str">
            <v>Teamsters Local Union Number 117</v>
          </cell>
          <cell r="K5574" t="str">
            <v>60N2</v>
          </cell>
          <cell r="L5574">
            <v>41456</v>
          </cell>
          <cell r="M5574">
            <v>23375</v>
          </cell>
          <cell r="N5574" t="b">
            <v>1</v>
          </cell>
          <cell r="O5574">
            <v>7111</v>
          </cell>
        </row>
        <row r="5575">
          <cell r="E5575" t="str">
            <v>60NMONTHLYRWASHINGTON FEDERATION OF STATE EMPLOYEES</v>
          </cell>
          <cell r="F5575" t="str">
            <v>60N</v>
          </cell>
          <cell r="G5575" t="str">
            <v>Monthly</v>
          </cell>
          <cell r="H5575" t="str">
            <v>R</v>
          </cell>
          <cell r="I5575">
            <v>7022</v>
          </cell>
          <cell r="J5575" t="str">
            <v>Washington Federation of State Employees</v>
          </cell>
          <cell r="K5575" t="str">
            <v>60N1</v>
          </cell>
          <cell r="L5575">
            <v>41456</v>
          </cell>
          <cell r="M5575">
            <v>19511</v>
          </cell>
          <cell r="N5575" t="b">
            <v>1</v>
          </cell>
          <cell r="O5575">
            <v>7022</v>
          </cell>
        </row>
        <row r="5576">
          <cell r="E5576" t="str">
            <v>60NMONTHLYSCOALITION</v>
          </cell>
          <cell r="F5576" t="str">
            <v>60N</v>
          </cell>
          <cell r="G5576" t="str">
            <v>Monthly</v>
          </cell>
          <cell r="H5576" t="str">
            <v>S</v>
          </cell>
          <cell r="I5576">
            <v>7200</v>
          </cell>
          <cell r="J5576" t="str">
            <v>Coalition</v>
          </cell>
          <cell r="K5576" t="str">
            <v>60N1</v>
          </cell>
          <cell r="L5576">
            <v>41456</v>
          </cell>
          <cell r="M5576">
            <v>21444</v>
          </cell>
          <cell r="N5576" t="b">
            <v>1</v>
          </cell>
          <cell r="O5576">
            <v>7200</v>
          </cell>
        </row>
        <row r="5577">
          <cell r="E5577" t="str">
            <v>60NMONTHLYSNON-REPRESENTED STATE EMPLOYEES</v>
          </cell>
          <cell r="F5577" t="str">
            <v>60N</v>
          </cell>
          <cell r="G5577" t="str">
            <v>Monthly</v>
          </cell>
          <cell r="H5577" t="str">
            <v>S</v>
          </cell>
          <cell r="I5577">
            <v>7200</v>
          </cell>
          <cell r="J5577" t="str">
            <v>Non-Represented State Employees</v>
          </cell>
          <cell r="K5577" t="str">
            <v>60N</v>
          </cell>
          <cell r="L5577">
            <v>41456</v>
          </cell>
          <cell r="M5577">
            <v>15648</v>
          </cell>
          <cell r="N5577" t="b">
            <v>1</v>
          </cell>
          <cell r="O5577">
            <v>7200</v>
          </cell>
        </row>
        <row r="5578">
          <cell r="E5578" t="str">
            <v>60NMONTHLYSSERVICE EMPLOYEES INTERNATIONAL UNION DISTRICT 1199 NW</v>
          </cell>
          <cell r="F5578" t="str">
            <v>60N</v>
          </cell>
          <cell r="G5578" t="str">
            <v>Monthly</v>
          </cell>
          <cell r="H5578" t="str">
            <v>S</v>
          </cell>
          <cell r="I5578">
            <v>7200</v>
          </cell>
          <cell r="J5578" t="str">
            <v>Service Employees International Union District 1199 NW</v>
          </cell>
          <cell r="K5578" t="str">
            <v>60N1</v>
          </cell>
          <cell r="L5578">
            <v>41456</v>
          </cell>
          <cell r="M5578">
            <v>17580</v>
          </cell>
          <cell r="N5578" t="b">
            <v>1</v>
          </cell>
          <cell r="O5578">
            <v>7200</v>
          </cell>
        </row>
        <row r="5579">
          <cell r="E5579" t="str">
            <v>60NMONTHLYSTEAMSTERS LOCAL UNION NUMBER 117</v>
          </cell>
          <cell r="F5579" t="str">
            <v>60N</v>
          </cell>
          <cell r="G5579" t="str">
            <v>Monthly</v>
          </cell>
          <cell r="H5579" t="str">
            <v>S</v>
          </cell>
          <cell r="I5579">
            <v>7292</v>
          </cell>
          <cell r="J5579" t="str">
            <v>Teamsters Local Union Number 117</v>
          </cell>
          <cell r="K5579" t="str">
            <v>60N2</v>
          </cell>
          <cell r="L5579">
            <v>41456</v>
          </cell>
          <cell r="M5579">
            <v>23376</v>
          </cell>
          <cell r="N5579" t="b">
            <v>1</v>
          </cell>
          <cell r="O5579">
            <v>7292</v>
          </cell>
        </row>
        <row r="5580">
          <cell r="E5580" t="str">
            <v>60NMONTHLYSWASHINGTON FEDERATION OF STATE EMPLOYEES</v>
          </cell>
          <cell r="F5580" t="str">
            <v>60N</v>
          </cell>
          <cell r="G5580" t="str">
            <v>Monthly</v>
          </cell>
          <cell r="H5580" t="str">
            <v>S</v>
          </cell>
          <cell r="I5580">
            <v>7200</v>
          </cell>
          <cell r="J5580" t="str">
            <v>Washington Federation of State Employees</v>
          </cell>
          <cell r="K5580" t="str">
            <v>60N1</v>
          </cell>
          <cell r="L5580">
            <v>41456</v>
          </cell>
          <cell r="M5580">
            <v>19512</v>
          </cell>
          <cell r="N5580" t="b">
            <v>1</v>
          </cell>
          <cell r="O5580">
            <v>7200</v>
          </cell>
        </row>
        <row r="5581">
          <cell r="E5581" t="str">
            <v>60NMONTHLYTCOALITION</v>
          </cell>
          <cell r="F5581" t="str">
            <v>60N</v>
          </cell>
          <cell r="G5581" t="str">
            <v>Monthly</v>
          </cell>
          <cell r="H5581" t="str">
            <v>T</v>
          </cell>
          <cell r="I5581">
            <v>7380</v>
          </cell>
          <cell r="J5581" t="str">
            <v>Coalition</v>
          </cell>
          <cell r="K5581" t="str">
            <v>60N1</v>
          </cell>
          <cell r="L5581">
            <v>41456</v>
          </cell>
          <cell r="M5581">
            <v>21445</v>
          </cell>
          <cell r="N5581" t="b">
            <v>1</v>
          </cell>
          <cell r="O5581">
            <v>7380</v>
          </cell>
        </row>
        <row r="5582">
          <cell r="E5582" t="str">
            <v>60NMONTHLYTNON-REPRESENTED STATE EMPLOYEES</v>
          </cell>
          <cell r="F5582" t="str">
            <v>60N</v>
          </cell>
          <cell r="G5582" t="str">
            <v>Monthly</v>
          </cell>
          <cell r="H5582" t="str">
            <v>T</v>
          </cell>
          <cell r="I5582">
            <v>7380</v>
          </cell>
          <cell r="J5582" t="str">
            <v>Non-Represented State Employees</v>
          </cell>
          <cell r="K5582" t="str">
            <v>60N</v>
          </cell>
          <cell r="L5582">
            <v>41456</v>
          </cell>
          <cell r="M5582">
            <v>15649</v>
          </cell>
          <cell r="N5582" t="b">
            <v>1</v>
          </cell>
          <cell r="O5582">
            <v>7380</v>
          </cell>
        </row>
        <row r="5583">
          <cell r="E5583" t="str">
            <v>60NMONTHLYTSERVICE EMPLOYEES INTERNATIONAL UNION DISTRICT 1199 NW</v>
          </cell>
          <cell r="F5583" t="str">
            <v>60N</v>
          </cell>
          <cell r="G5583" t="str">
            <v>Monthly</v>
          </cell>
          <cell r="H5583" t="str">
            <v>T</v>
          </cell>
          <cell r="I5583">
            <v>7380</v>
          </cell>
          <cell r="J5583" t="str">
            <v>Service Employees International Union District 1199 NW</v>
          </cell>
          <cell r="K5583" t="str">
            <v>60N1</v>
          </cell>
          <cell r="L5583">
            <v>41456</v>
          </cell>
          <cell r="M5583">
            <v>17581</v>
          </cell>
          <cell r="N5583" t="b">
            <v>1</v>
          </cell>
          <cell r="O5583">
            <v>7380</v>
          </cell>
        </row>
        <row r="5584">
          <cell r="E5584" t="str">
            <v>60NMONTHLYTTEAMSTERS LOCAL UNION NUMBER 117</v>
          </cell>
          <cell r="F5584" t="str">
            <v>60N</v>
          </cell>
          <cell r="G5584" t="str">
            <v>Monthly</v>
          </cell>
          <cell r="H5584" t="str">
            <v>T</v>
          </cell>
          <cell r="I5584">
            <v>7475</v>
          </cell>
          <cell r="J5584" t="str">
            <v>Teamsters Local Union Number 117</v>
          </cell>
          <cell r="K5584" t="str">
            <v>60N2</v>
          </cell>
          <cell r="L5584">
            <v>41456</v>
          </cell>
          <cell r="M5584">
            <v>23377</v>
          </cell>
          <cell r="N5584" t="b">
            <v>1</v>
          </cell>
          <cell r="O5584">
            <v>7475</v>
          </cell>
        </row>
        <row r="5585">
          <cell r="E5585" t="str">
            <v>60NMONTHLYTWASHINGTON FEDERATION OF STATE EMPLOYEES</v>
          </cell>
          <cell r="F5585" t="str">
            <v>60N</v>
          </cell>
          <cell r="G5585" t="str">
            <v>Monthly</v>
          </cell>
          <cell r="H5585" t="str">
            <v>T</v>
          </cell>
          <cell r="I5585">
            <v>7380</v>
          </cell>
          <cell r="J5585" t="str">
            <v>Washington Federation of State Employees</v>
          </cell>
          <cell r="K5585" t="str">
            <v>60N1</v>
          </cell>
          <cell r="L5585">
            <v>41456</v>
          </cell>
          <cell r="M5585">
            <v>19513</v>
          </cell>
          <cell r="N5585" t="b">
            <v>1</v>
          </cell>
          <cell r="O5585">
            <v>7380</v>
          </cell>
        </row>
        <row r="5586">
          <cell r="E5586" t="str">
            <v>60NMONTHLYUCOALITION</v>
          </cell>
          <cell r="F5586" t="str">
            <v>60N</v>
          </cell>
          <cell r="G5586" t="str">
            <v>Monthly</v>
          </cell>
          <cell r="H5586" t="str">
            <v>U</v>
          </cell>
          <cell r="I5586">
            <v>7565</v>
          </cell>
          <cell r="J5586" t="str">
            <v>Coalition</v>
          </cell>
          <cell r="K5586" t="str">
            <v>60N1</v>
          </cell>
          <cell r="L5586">
            <v>41456</v>
          </cell>
          <cell r="M5586">
            <v>21446</v>
          </cell>
          <cell r="N5586" t="b">
            <v>1</v>
          </cell>
          <cell r="O5586">
            <v>7565</v>
          </cell>
        </row>
        <row r="5587">
          <cell r="E5587" t="str">
            <v>60NMONTHLYUNON-REPRESENTED STATE EMPLOYEES</v>
          </cell>
          <cell r="F5587" t="str">
            <v>60N</v>
          </cell>
          <cell r="G5587" t="str">
            <v>Monthly</v>
          </cell>
          <cell r="H5587" t="str">
            <v>U</v>
          </cell>
          <cell r="I5587">
            <v>7565</v>
          </cell>
          <cell r="J5587" t="str">
            <v>Non-Represented State Employees</v>
          </cell>
          <cell r="K5587" t="str">
            <v>60N</v>
          </cell>
          <cell r="L5587">
            <v>41456</v>
          </cell>
          <cell r="M5587">
            <v>15650</v>
          </cell>
          <cell r="N5587" t="b">
            <v>1</v>
          </cell>
          <cell r="O5587">
            <v>7565</v>
          </cell>
        </row>
        <row r="5588">
          <cell r="E5588" t="str">
            <v>60NMONTHLYUSERVICE EMPLOYEES INTERNATIONAL UNION DISTRICT 1199 NW</v>
          </cell>
          <cell r="F5588" t="str">
            <v>60N</v>
          </cell>
          <cell r="G5588" t="str">
            <v>Monthly</v>
          </cell>
          <cell r="H5588" t="str">
            <v>U</v>
          </cell>
          <cell r="I5588">
            <v>7565</v>
          </cell>
          <cell r="J5588" t="str">
            <v>Service Employees International Union District 1199 NW</v>
          </cell>
          <cell r="K5588" t="str">
            <v>60N1</v>
          </cell>
          <cell r="L5588">
            <v>41456</v>
          </cell>
          <cell r="M5588">
            <v>17582</v>
          </cell>
          <cell r="N5588" t="b">
            <v>1</v>
          </cell>
          <cell r="O5588">
            <v>7565</v>
          </cell>
        </row>
        <row r="5589">
          <cell r="E5589" t="str">
            <v>60NMONTHLYUTEAMSTERS LOCAL UNION NUMBER 117</v>
          </cell>
          <cell r="F5589" t="str">
            <v>60N</v>
          </cell>
          <cell r="G5589" t="str">
            <v>Monthly</v>
          </cell>
          <cell r="H5589" t="str">
            <v>U</v>
          </cell>
          <cell r="I5589">
            <v>7662</v>
          </cell>
          <cell r="J5589" t="str">
            <v>Teamsters Local Union Number 117</v>
          </cell>
          <cell r="K5589" t="str">
            <v>60N2</v>
          </cell>
          <cell r="L5589">
            <v>41456</v>
          </cell>
          <cell r="M5589">
            <v>23378</v>
          </cell>
          <cell r="N5589" t="b">
            <v>1</v>
          </cell>
          <cell r="O5589">
            <v>7662</v>
          </cell>
        </row>
        <row r="5590">
          <cell r="E5590" t="str">
            <v>60NMONTHLYUWASHINGTON FEDERATION OF STATE EMPLOYEES</v>
          </cell>
          <cell r="F5590" t="str">
            <v>60N</v>
          </cell>
          <cell r="G5590" t="str">
            <v>Monthly</v>
          </cell>
          <cell r="H5590" t="str">
            <v>U</v>
          </cell>
          <cell r="I5590">
            <v>7565</v>
          </cell>
          <cell r="J5590" t="str">
            <v>Washington Federation of State Employees</v>
          </cell>
          <cell r="K5590" t="str">
            <v>60N1</v>
          </cell>
          <cell r="L5590">
            <v>41456</v>
          </cell>
          <cell r="M5590">
            <v>19514</v>
          </cell>
          <cell r="N5590" t="b">
            <v>1</v>
          </cell>
          <cell r="O5590">
            <v>7565</v>
          </cell>
        </row>
        <row r="5591">
          <cell r="E5591" t="str">
            <v>61EMONTHLYECOALITION</v>
          </cell>
          <cell r="F5591" t="str">
            <v>61E</v>
          </cell>
          <cell r="G5591" t="str">
            <v>Monthly</v>
          </cell>
          <cell r="H5591" t="str">
            <v>E</v>
          </cell>
          <cell r="I5591">
            <v>4888</v>
          </cell>
          <cell r="J5591" t="str">
            <v>Coalition</v>
          </cell>
          <cell r="K5591" t="str">
            <v>per DOP website</v>
          </cell>
          <cell r="L5591">
            <v>41456</v>
          </cell>
          <cell r="M5591">
            <v>15556</v>
          </cell>
          <cell r="N5591" t="b">
            <v>1</v>
          </cell>
          <cell r="O5591">
            <v>4888</v>
          </cell>
        </row>
        <row r="5592">
          <cell r="E5592" t="str">
            <v>61EMONTHLYENON-REPRESENTED STATE EMPLOYEES</v>
          </cell>
          <cell r="F5592" t="str">
            <v>61E</v>
          </cell>
          <cell r="G5592" t="str">
            <v>Monthly</v>
          </cell>
          <cell r="H5592" t="str">
            <v>E</v>
          </cell>
          <cell r="I5592">
            <v>4888</v>
          </cell>
          <cell r="J5592" t="str">
            <v>Non-Represented State Employees</v>
          </cell>
          <cell r="K5592" t="str">
            <v>per DOP website</v>
          </cell>
          <cell r="L5592">
            <v>41456</v>
          </cell>
          <cell r="M5592">
            <v>15558</v>
          </cell>
          <cell r="N5592" t="b">
            <v>1</v>
          </cell>
          <cell r="O5592">
            <v>4888</v>
          </cell>
        </row>
        <row r="5593">
          <cell r="E5593" t="str">
            <v>61EMONTHLYEWASHINGTON FEDERATION OF STATE EMPLOYEES</v>
          </cell>
          <cell r="F5593" t="str">
            <v>61E</v>
          </cell>
          <cell r="G5593" t="str">
            <v>Monthly</v>
          </cell>
          <cell r="H5593" t="str">
            <v>E</v>
          </cell>
          <cell r="I5593">
            <v>4888</v>
          </cell>
          <cell r="J5593" t="str">
            <v>Washington Federation of State Employees</v>
          </cell>
          <cell r="K5593" t="str">
            <v>per DOP website</v>
          </cell>
          <cell r="L5593">
            <v>41456</v>
          </cell>
          <cell r="M5593">
            <v>15559</v>
          </cell>
          <cell r="N5593" t="b">
            <v>1</v>
          </cell>
          <cell r="O5593">
            <v>4888</v>
          </cell>
        </row>
        <row r="5594">
          <cell r="E5594" t="str">
            <v>61EMONTHLYFCOALITION</v>
          </cell>
          <cell r="F5594" t="str">
            <v>61E</v>
          </cell>
          <cell r="G5594" t="str">
            <v>Monthly</v>
          </cell>
          <cell r="H5594" t="str">
            <v>F</v>
          </cell>
          <cell r="I5594">
            <v>5010</v>
          </cell>
          <cell r="J5594" t="str">
            <v>Coalition</v>
          </cell>
          <cell r="K5594" t="str">
            <v>per DOP website</v>
          </cell>
          <cell r="L5594">
            <v>41456</v>
          </cell>
          <cell r="M5594">
            <v>15560</v>
          </cell>
          <cell r="N5594" t="b">
            <v>1</v>
          </cell>
          <cell r="O5594">
            <v>5010</v>
          </cell>
        </row>
        <row r="5595">
          <cell r="E5595" t="str">
            <v>61EMONTHLYFNON-REPRESENTED STATE EMPLOYEES</v>
          </cell>
          <cell r="F5595" t="str">
            <v>61E</v>
          </cell>
          <cell r="G5595" t="str">
            <v>Monthly</v>
          </cell>
          <cell r="H5595" t="str">
            <v>F</v>
          </cell>
          <cell r="I5595">
            <v>5010</v>
          </cell>
          <cell r="J5595" t="str">
            <v>Non-Represented State Employees</v>
          </cell>
          <cell r="K5595" t="str">
            <v>per DOP website</v>
          </cell>
          <cell r="L5595">
            <v>41456</v>
          </cell>
          <cell r="M5595">
            <v>15562</v>
          </cell>
          <cell r="N5595" t="b">
            <v>1</v>
          </cell>
          <cell r="O5595">
            <v>5010</v>
          </cell>
        </row>
        <row r="5596">
          <cell r="E5596" t="str">
            <v>61EMONTHLYFWASHINGTON FEDERATION OF STATE EMPLOYEES</v>
          </cell>
          <cell r="F5596" t="str">
            <v>61E</v>
          </cell>
          <cell r="G5596" t="str">
            <v>Monthly</v>
          </cell>
          <cell r="H5596" t="str">
            <v>F</v>
          </cell>
          <cell r="I5596">
            <v>5010</v>
          </cell>
          <cell r="J5596" t="str">
            <v>Washington Federation of State Employees</v>
          </cell>
          <cell r="K5596" t="str">
            <v>per DOP website</v>
          </cell>
          <cell r="L5596">
            <v>41456</v>
          </cell>
          <cell r="M5596">
            <v>15563</v>
          </cell>
          <cell r="N5596" t="b">
            <v>1</v>
          </cell>
          <cell r="O5596">
            <v>5010</v>
          </cell>
        </row>
        <row r="5597">
          <cell r="E5597" t="str">
            <v>61EMONTHLYGCOALITION</v>
          </cell>
          <cell r="F5597" t="str">
            <v>61E</v>
          </cell>
          <cell r="G5597" t="str">
            <v>Monthly</v>
          </cell>
          <cell r="H5597" t="str">
            <v>G</v>
          </cell>
          <cell r="I5597">
            <v>5136</v>
          </cell>
          <cell r="J5597" t="str">
            <v>Coalition</v>
          </cell>
          <cell r="K5597" t="str">
            <v>per DOP website</v>
          </cell>
          <cell r="L5597">
            <v>41456</v>
          </cell>
          <cell r="M5597">
            <v>15564</v>
          </cell>
          <cell r="N5597" t="b">
            <v>1</v>
          </cell>
          <cell r="O5597">
            <v>5136</v>
          </cell>
        </row>
        <row r="5598">
          <cell r="E5598" t="str">
            <v>61EMONTHLYGNON-REPRESENTED STATE EMPLOYEES</v>
          </cell>
          <cell r="F5598" t="str">
            <v>61E</v>
          </cell>
          <cell r="G5598" t="str">
            <v>Monthly</v>
          </cell>
          <cell r="H5598" t="str">
            <v>G</v>
          </cell>
          <cell r="I5598">
            <v>5136</v>
          </cell>
          <cell r="J5598" t="str">
            <v>Non-Represented State Employees</v>
          </cell>
          <cell r="K5598" t="str">
            <v>per DOP website</v>
          </cell>
          <cell r="L5598">
            <v>41456</v>
          </cell>
          <cell r="M5598">
            <v>15566</v>
          </cell>
          <cell r="N5598" t="b">
            <v>1</v>
          </cell>
          <cell r="O5598">
            <v>5136</v>
          </cell>
        </row>
        <row r="5599">
          <cell r="E5599" t="str">
            <v>61EMONTHLYGWASHINGTON FEDERATION OF STATE EMPLOYEES</v>
          </cell>
          <cell r="F5599" t="str">
            <v>61E</v>
          </cell>
          <cell r="G5599" t="str">
            <v>Monthly</v>
          </cell>
          <cell r="H5599" t="str">
            <v>G</v>
          </cell>
          <cell r="I5599">
            <v>5136</v>
          </cell>
          <cell r="J5599" t="str">
            <v>Washington Federation of State Employees</v>
          </cell>
          <cell r="K5599" t="str">
            <v>per DOP website</v>
          </cell>
          <cell r="L5599">
            <v>41456</v>
          </cell>
          <cell r="M5599">
            <v>15567</v>
          </cell>
          <cell r="N5599" t="b">
            <v>1</v>
          </cell>
          <cell r="O5599">
            <v>5136</v>
          </cell>
        </row>
        <row r="5600">
          <cell r="E5600" t="str">
            <v>61EMONTHLYHCOALITION</v>
          </cell>
          <cell r="F5600" t="str">
            <v>61E</v>
          </cell>
          <cell r="G5600" t="str">
            <v>Monthly</v>
          </cell>
          <cell r="H5600" t="str">
            <v>H</v>
          </cell>
          <cell r="I5600">
            <v>5266</v>
          </cell>
          <cell r="J5600" t="str">
            <v>Coalition</v>
          </cell>
          <cell r="K5600" t="str">
            <v>per DOP website</v>
          </cell>
          <cell r="L5600">
            <v>41456</v>
          </cell>
          <cell r="M5600">
            <v>15568</v>
          </cell>
          <cell r="N5600" t="b">
            <v>1</v>
          </cell>
          <cell r="O5600">
            <v>5266</v>
          </cell>
        </row>
        <row r="5601">
          <cell r="E5601" t="str">
            <v>61EMONTHLYHNON-REPRESENTED STATE EMPLOYEES</v>
          </cell>
          <cell r="F5601" t="str">
            <v>61E</v>
          </cell>
          <cell r="G5601" t="str">
            <v>Monthly</v>
          </cell>
          <cell r="H5601" t="str">
            <v>H</v>
          </cell>
          <cell r="I5601">
            <v>5266</v>
          </cell>
          <cell r="J5601" t="str">
            <v>Non-Represented State Employees</v>
          </cell>
          <cell r="K5601" t="str">
            <v>per DOP website</v>
          </cell>
          <cell r="L5601">
            <v>41456</v>
          </cell>
          <cell r="M5601">
            <v>15570</v>
          </cell>
          <cell r="N5601" t="b">
            <v>1</v>
          </cell>
          <cell r="O5601">
            <v>5266</v>
          </cell>
        </row>
        <row r="5602">
          <cell r="E5602" t="str">
            <v>61EMONTHLYHWASHINGTON FEDERATION OF STATE EMPLOYEES</v>
          </cell>
          <cell r="F5602" t="str">
            <v>61E</v>
          </cell>
          <cell r="G5602" t="str">
            <v>Monthly</v>
          </cell>
          <cell r="H5602" t="str">
            <v>H</v>
          </cell>
          <cell r="I5602">
            <v>5266</v>
          </cell>
          <cell r="J5602" t="str">
            <v>Washington Federation of State Employees</v>
          </cell>
          <cell r="K5602" t="str">
            <v>per DOP website</v>
          </cell>
          <cell r="L5602">
            <v>41456</v>
          </cell>
          <cell r="M5602">
            <v>15571</v>
          </cell>
          <cell r="N5602" t="b">
            <v>1</v>
          </cell>
          <cell r="O5602">
            <v>5266</v>
          </cell>
        </row>
        <row r="5603">
          <cell r="E5603" t="str">
            <v>61EMONTHLYICOALITION</v>
          </cell>
          <cell r="F5603" t="str">
            <v>61E</v>
          </cell>
          <cell r="G5603" t="str">
            <v>Monthly</v>
          </cell>
          <cell r="H5603" t="str">
            <v>I</v>
          </cell>
          <cell r="I5603">
            <v>5395</v>
          </cell>
          <cell r="J5603" t="str">
            <v>Coalition</v>
          </cell>
          <cell r="K5603" t="str">
            <v>per DOP website</v>
          </cell>
          <cell r="L5603">
            <v>41456</v>
          </cell>
          <cell r="M5603">
            <v>15572</v>
          </cell>
          <cell r="N5603" t="b">
            <v>1</v>
          </cell>
          <cell r="O5603">
            <v>5395</v>
          </cell>
        </row>
        <row r="5604">
          <cell r="E5604" t="str">
            <v>61EMONTHLYINON-REPRESENTED STATE EMPLOYEES</v>
          </cell>
          <cell r="F5604" t="str">
            <v>61E</v>
          </cell>
          <cell r="G5604" t="str">
            <v>Monthly</v>
          </cell>
          <cell r="H5604" t="str">
            <v>I</v>
          </cell>
          <cell r="I5604">
            <v>5395</v>
          </cell>
          <cell r="J5604" t="str">
            <v>Non-Represented State Employees</v>
          </cell>
          <cell r="K5604" t="str">
            <v>per DOP website</v>
          </cell>
          <cell r="L5604">
            <v>41456</v>
          </cell>
          <cell r="M5604">
            <v>15574</v>
          </cell>
          <cell r="N5604" t="b">
            <v>1</v>
          </cell>
          <cell r="O5604">
            <v>5395</v>
          </cell>
        </row>
        <row r="5605">
          <cell r="E5605" t="str">
            <v>61EMONTHLYIWASHINGTON FEDERATION OF STATE EMPLOYEES</v>
          </cell>
          <cell r="F5605" t="str">
            <v>61E</v>
          </cell>
          <cell r="G5605" t="str">
            <v>Monthly</v>
          </cell>
          <cell r="H5605" t="str">
            <v>I</v>
          </cell>
          <cell r="I5605">
            <v>5395</v>
          </cell>
          <cell r="J5605" t="str">
            <v>Washington Federation of State Employees</v>
          </cell>
          <cell r="K5605" t="str">
            <v>per DOP website</v>
          </cell>
          <cell r="L5605">
            <v>41456</v>
          </cell>
          <cell r="M5605">
            <v>15575</v>
          </cell>
          <cell r="N5605" t="b">
            <v>1</v>
          </cell>
          <cell r="O5605">
            <v>5395</v>
          </cell>
        </row>
        <row r="5606">
          <cell r="E5606" t="str">
            <v>61EMONTHLYJCOALITION</v>
          </cell>
          <cell r="F5606" t="str">
            <v>61E</v>
          </cell>
          <cell r="G5606" t="str">
            <v>Monthly</v>
          </cell>
          <cell r="H5606" t="str">
            <v>J</v>
          </cell>
          <cell r="I5606">
            <v>5535</v>
          </cell>
          <cell r="J5606" t="str">
            <v>Coalition</v>
          </cell>
          <cell r="K5606" t="str">
            <v>per DOP website</v>
          </cell>
          <cell r="L5606">
            <v>41456</v>
          </cell>
          <cell r="M5606">
            <v>15576</v>
          </cell>
          <cell r="N5606" t="b">
            <v>1</v>
          </cell>
          <cell r="O5606">
            <v>5535</v>
          </cell>
        </row>
        <row r="5607">
          <cell r="E5607" t="str">
            <v>61EMONTHLYJNON-REPRESENTED STATE EMPLOYEES</v>
          </cell>
          <cell r="F5607" t="str">
            <v>61E</v>
          </cell>
          <cell r="G5607" t="str">
            <v>Monthly</v>
          </cell>
          <cell r="H5607" t="str">
            <v>J</v>
          </cell>
          <cell r="I5607">
            <v>5535</v>
          </cell>
          <cell r="J5607" t="str">
            <v>Non-Represented State Employees</v>
          </cell>
          <cell r="K5607" t="str">
            <v>per DOP website</v>
          </cell>
          <cell r="L5607">
            <v>41456</v>
          </cell>
          <cell r="M5607">
            <v>15578</v>
          </cell>
          <cell r="N5607" t="b">
            <v>1</v>
          </cell>
          <cell r="O5607">
            <v>5535</v>
          </cell>
        </row>
        <row r="5608">
          <cell r="E5608" t="str">
            <v>61EMONTHLYJWASHINGTON FEDERATION OF STATE EMPLOYEES</v>
          </cell>
          <cell r="F5608" t="str">
            <v>61E</v>
          </cell>
          <cell r="G5608" t="str">
            <v>Monthly</v>
          </cell>
          <cell r="H5608" t="str">
            <v>J</v>
          </cell>
          <cell r="I5608">
            <v>5535</v>
          </cell>
          <cell r="J5608" t="str">
            <v>Washington Federation of State Employees</v>
          </cell>
          <cell r="K5608" t="str">
            <v>per DOP website</v>
          </cell>
          <cell r="L5608">
            <v>41456</v>
          </cell>
          <cell r="M5608">
            <v>15579</v>
          </cell>
          <cell r="N5608" t="b">
            <v>1</v>
          </cell>
          <cell r="O5608">
            <v>5535</v>
          </cell>
        </row>
        <row r="5609">
          <cell r="E5609" t="str">
            <v>61EMONTHLYKCOALITION</v>
          </cell>
          <cell r="F5609" t="str">
            <v>61E</v>
          </cell>
          <cell r="G5609" t="str">
            <v>Monthly</v>
          </cell>
          <cell r="H5609" t="str">
            <v>K</v>
          </cell>
          <cell r="I5609">
            <v>5668</v>
          </cell>
          <cell r="J5609" t="str">
            <v>Coalition</v>
          </cell>
          <cell r="K5609" t="str">
            <v>per DOP website</v>
          </cell>
          <cell r="L5609">
            <v>41456</v>
          </cell>
          <cell r="M5609">
            <v>15580</v>
          </cell>
          <cell r="N5609" t="b">
            <v>1</v>
          </cell>
          <cell r="O5609">
            <v>5668</v>
          </cell>
        </row>
        <row r="5610">
          <cell r="E5610" t="str">
            <v>61EMONTHLYKNON-REPRESENTED STATE EMPLOYEES</v>
          </cell>
          <cell r="F5610" t="str">
            <v>61E</v>
          </cell>
          <cell r="G5610" t="str">
            <v>Monthly</v>
          </cell>
          <cell r="H5610" t="str">
            <v>K</v>
          </cell>
          <cell r="I5610">
            <v>5668</v>
          </cell>
          <cell r="J5610" t="str">
            <v>Non-Represented State Employees</v>
          </cell>
          <cell r="K5610" t="str">
            <v>per DOP website</v>
          </cell>
          <cell r="L5610">
            <v>41456</v>
          </cell>
          <cell r="M5610">
            <v>15582</v>
          </cell>
          <cell r="N5610" t="b">
            <v>1</v>
          </cell>
          <cell r="O5610">
            <v>5668</v>
          </cell>
        </row>
        <row r="5611">
          <cell r="E5611" t="str">
            <v>61EMONTHLYKWASHINGTON FEDERATION OF STATE EMPLOYEES</v>
          </cell>
          <cell r="F5611" t="str">
            <v>61E</v>
          </cell>
          <cell r="G5611" t="str">
            <v>Monthly</v>
          </cell>
          <cell r="H5611" t="str">
            <v>K</v>
          </cell>
          <cell r="I5611">
            <v>5668</v>
          </cell>
          <cell r="J5611" t="str">
            <v>Washington Federation of State Employees</v>
          </cell>
          <cell r="K5611" t="str">
            <v>per DOP website</v>
          </cell>
          <cell r="L5611">
            <v>41456</v>
          </cell>
          <cell r="M5611">
            <v>15583</v>
          </cell>
          <cell r="N5611" t="b">
            <v>1</v>
          </cell>
          <cell r="O5611">
            <v>5668</v>
          </cell>
        </row>
        <row r="5612">
          <cell r="E5612" t="str">
            <v>61EMONTHLYLCOALITION</v>
          </cell>
          <cell r="F5612" t="str">
            <v>61E</v>
          </cell>
          <cell r="G5612" t="str">
            <v>Monthly</v>
          </cell>
          <cell r="H5612" t="str">
            <v>L</v>
          </cell>
          <cell r="I5612">
            <v>5813</v>
          </cell>
          <cell r="J5612" t="str">
            <v>Coalition</v>
          </cell>
          <cell r="K5612" t="str">
            <v>per DOP website</v>
          </cell>
          <cell r="L5612">
            <v>41456</v>
          </cell>
          <cell r="M5612">
            <v>15584</v>
          </cell>
          <cell r="N5612" t="b">
            <v>1</v>
          </cell>
          <cell r="O5612">
            <v>5813</v>
          </cell>
        </row>
        <row r="5613">
          <cell r="E5613" t="str">
            <v>61EMONTHLYLNON-REPRESENTED STATE EMPLOYEES</v>
          </cell>
          <cell r="F5613" t="str">
            <v>61E</v>
          </cell>
          <cell r="G5613" t="str">
            <v>Monthly</v>
          </cell>
          <cell r="H5613" t="str">
            <v>L</v>
          </cell>
          <cell r="I5613">
            <v>5813</v>
          </cell>
          <cell r="J5613" t="str">
            <v>Non-Represented State Employees</v>
          </cell>
          <cell r="K5613" t="str">
            <v>per DOP website</v>
          </cell>
          <cell r="L5613">
            <v>41456</v>
          </cell>
          <cell r="M5613">
            <v>15586</v>
          </cell>
          <cell r="N5613" t="b">
            <v>1</v>
          </cell>
          <cell r="O5613">
            <v>5813</v>
          </cell>
        </row>
        <row r="5614">
          <cell r="E5614" t="str">
            <v>61EMONTHLYLWASHINGTON FEDERATION OF STATE EMPLOYEES</v>
          </cell>
          <cell r="F5614" t="str">
            <v>61E</v>
          </cell>
          <cell r="G5614" t="str">
            <v>Monthly</v>
          </cell>
          <cell r="H5614" t="str">
            <v>L</v>
          </cell>
          <cell r="I5614">
            <v>5813</v>
          </cell>
          <cell r="J5614" t="str">
            <v>Washington Federation of State Employees</v>
          </cell>
          <cell r="K5614" t="str">
            <v>per DOP website</v>
          </cell>
          <cell r="L5614">
            <v>41456</v>
          </cell>
          <cell r="M5614">
            <v>15587</v>
          </cell>
          <cell r="N5614" t="b">
            <v>1</v>
          </cell>
          <cell r="O5614">
            <v>5813</v>
          </cell>
        </row>
        <row r="5615">
          <cell r="E5615" t="str">
            <v>61EMONTHLYMCOALITION</v>
          </cell>
          <cell r="F5615" t="str">
            <v>61E</v>
          </cell>
          <cell r="G5615" t="str">
            <v>Monthly</v>
          </cell>
          <cell r="H5615" t="str">
            <v>M</v>
          </cell>
          <cell r="I5615">
            <v>5958</v>
          </cell>
          <cell r="J5615" t="str">
            <v>Coalition</v>
          </cell>
          <cell r="K5615" t="str">
            <v>per DOP website</v>
          </cell>
          <cell r="L5615">
            <v>41456</v>
          </cell>
          <cell r="M5615">
            <v>15584</v>
          </cell>
          <cell r="N5615" t="b">
            <v>1</v>
          </cell>
          <cell r="O5615">
            <v>5958</v>
          </cell>
        </row>
        <row r="5616">
          <cell r="E5616" t="str">
            <v>61EMONTHLYMNON-REPRESENTED STATE EMPLOYEES</v>
          </cell>
          <cell r="F5616" t="str">
            <v>61E</v>
          </cell>
          <cell r="G5616" t="str">
            <v>Monthly</v>
          </cell>
          <cell r="H5616" t="str">
            <v>M</v>
          </cell>
          <cell r="I5616">
            <v>5958</v>
          </cell>
          <cell r="J5616" t="str">
            <v>Non-Represented State Employees</v>
          </cell>
          <cell r="K5616" t="str">
            <v>per DOP website</v>
          </cell>
          <cell r="L5616">
            <v>41456</v>
          </cell>
          <cell r="M5616">
            <v>15586</v>
          </cell>
          <cell r="N5616" t="b">
            <v>1</v>
          </cell>
          <cell r="O5616">
            <v>5958</v>
          </cell>
        </row>
        <row r="5617">
          <cell r="E5617" t="str">
            <v>61EMONTHLYMWASHINGTON FEDERATION OF STATE EMPLOYEES</v>
          </cell>
          <cell r="F5617" t="str">
            <v>61E</v>
          </cell>
          <cell r="G5617" t="str">
            <v>Monthly</v>
          </cell>
          <cell r="H5617" t="str">
            <v>M</v>
          </cell>
          <cell r="I5617">
            <v>5958</v>
          </cell>
          <cell r="J5617" t="str">
            <v>Washington Federation of State Employees</v>
          </cell>
          <cell r="K5617" t="str">
            <v>per DOP website</v>
          </cell>
          <cell r="L5617">
            <v>41456</v>
          </cell>
          <cell r="M5617">
            <v>15587</v>
          </cell>
          <cell r="N5617" t="b">
            <v>1</v>
          </cell>
          <cell r="O5617">
            <v>5958</v>
          </cell>
        </row>
        <row r="5618">
          <cell r="E5618" t="str">
            <v>61MONTHLYACOALITION</v>
          </cell>
          <cell r="F5618" t="str">
            <v>61</v>
          </cell>
          <cell r="G5618" t="str">
            <v>Monthly</v>
          </cell>
          <cell r="H5618" t="str">
            <v>A</v>
          </cell>
          <cell r="I5618">
            <v>4429</v>
          </cell>
          <cell r="J5618" t="str">
            <v>Coalition</v>
          </cell>
          <cell r="K5618" t="str">
            <v>per DOP website</v>
          </cell>
          <cell r="L5618">
            <v>41456</v>
          </cell>
          <cell r="M5618">
            <v>43230</v>
          </cell>
          <cell r="N5618" t="b">
            <v>0</v>
          </cell>
          <cell r="O5618">
            <v>4429</v>
          </cell>
        </row>
        <row r="5619">
          <cell r="E5619" t="str">
            <v>61MONTHLYANON-REPRESENTED STATE EMPLOYEES</v>
          </cell>
          <cell r="F5619" t="str">
            <v>61</v>
          </cell>
          <cell r="G5619" t="str">
            <v>Monthly</v>
          </cell>
          <cell r="H5619" t="str">
            <v>A</v>
          </cell>
          <cell r="I5619">
            <v>4429</v>
          </cell>
          <cell r="J5619" t="str">
            <v>Non-Represented State Employees</v>
          </cell>
          <cell r="K5619" t="str">
            <v>per DOP website</v>
          </cell>
          <cell r="L5619">
            <v>41456</v>
          </cell>
          <cell r="M5619">
            <v>12250</v>
          </cell>
          <cell r="N5619" t="b">
            <v>0</v>
          </cell>
          <cell r="O5619">
            <v>4429</v>
          </cell>
        </row>
        <row r="5620">
          <cell r="E5620" t="str">
            <v>61MONTHLYATEAMSTERS LOCAL UNION NUMBER 117</v>
          </cell>
          <cell r="F5620" t="str">
            <v>61</v>
          </cell>
          <cell r="G5620" t="str">
            <v>Monthly</v>
          </cell>
          <cell r="H5620" t="str">
            <v>A</v>
          </cell>
          <cell r="I5620">
            <v>4485</v>
          </cell>
          <cell r="J5620" t="str">
            <v>Teamsters Local Union Number 117</v>
          </cell>
          <cell r="K5620" t="str">
            <v>per Noli Benitez 201307</v>
          </cell>
          <cell r="L5620">
            <v>41456</v>
          </cell>
          <cell r="M5620">
            <v>12250</v>
          </cell>
          <cell r="N5620" t="b">
            <v>0</v>
          </cell>
          <cell r="O5620">
            <v>4485</v>
          </cell>
        </row>
        <row r="5621">
          <cell r="E5621" t="str">
            <v>61MONTHLYAWASHINGTON FEDERATION OF STATE EMPLOYEES</v>
          </cell>
          <cell r="F5621" t="str">
            <v>61</v>
          </cell>
          <cell r="G5621" t="str">
            <v>Monthly</v>
          </cell>
          <cell r="H5621" t="str">
            <v>A</v>
          </cell>
          <cell r="I5621">
            <v>4429</v>
          </cell>
          <cell r="J5621" t="str">
            <v>Washington Federation of State Employees</v>
          </cell>
          <cell r="K5621" t="str">
            <v>per DOP website</v>
          </cell>
          <cell r="L5621">
            <v>41456</v>
          </cell>
          <cell r="M5621">
            <v>26174</v>
          </cell>
          <cell r="N5621" t="b">
            <v>0</v>
          </cell>
          <cell r="O5621">
            <v>4429</v>
          </cell>
        </row>
        <row r="5622">
          <cell r="E5622" t="str">
            <v>61MONTHLYAWASHINGTON PUBLIC EMPLOYEES ASSOCIATION</v>
          </cell>
          <cell r="F5622" t="str">
            <v>61</v>
          </cell>
          <cell r="G5622" t="str">
            <v>Monthly</v>
          </cell>
          <cell r="H5622" t="str">
            <v>A</v>
          </cell>
          <cell r="I5622">
            <v>4429</v>
          </cell>
          <cell r="J5622" t="str">
            <v>Washington Public Employees Association</v>
          </cell>
          <cell r="K5622" t="str">
            <v>per DOP website</v>
          </cell>
          <cell r="L5622">
            <v>41456</v>
          </cell>
          <cell r="M5622">
            <v>30438</v>
          </cell>
          <cell r="N5622" t="b">
            <v>0</v>
          </cell>
          <cell r="O5622">
            <v>4429</v>
          </cell>
        </row>
        <row r="5623">
          <cell r="E5623" t="str">
            <v>61MONTHLYBCOALITION</v>
          </cell>
          <cell r="F5623" t="str">
            <v>61</v>
          </cell>
          <cell r="G5623" t="str">
            <v>Monthly</v>
          </cell>
          <cell r="H5623" t="str">
            <v>B</v>
          </cell>
          <cell r="I5623">
            <v>4542</v>
          </cell>
          <cell r="J5623" t="str">
            <v>Coalition</v>
          </cell>
          <cell r="K5623" t="str">
            <v>per DOP website</v>
          </cell>
          <cell r="L5623">
            <v>41456</v>
          </cell>
          <cell r="M5623">
            <v>43231</v>
          </cell>
          <cell r="N5623" t="b">
            <v>0</v>
          </cell>
          <cell r="O5623">
            <v>4542</v>
          </cell>
        </row>
        <row r="5624">
          <cell r="E5624" t="str">
            <v>61MONTHLYBNON-REPRESENTED STATE EMPLOYEES</v>
          </cell>
          <cell r="F5624" t="str">
            <v>61</v>
          </cell>
          <cell r="G5624" t="str">
            <v>Monthly</v>
          </cell>
          <cell r="H5624" t="str">
            <v>B</v>
          </cell>
          <cell r="I5624">
            <v>4542</v>
          </cell>
          <cell r="J5624" t="str">
            <v>Non-Represented State Employees</v>
          </cell>
          <cell r="K5624" t="str">
            <v>per DOP website</v>
          </cell>
          <cell r="L5624">
            <v>41456</v>
          </cell>
          <cell r="M5624">
            <v>12251</v>
          </cell>
          <cell r="N5624" t="b">
            <v>0</v>
          </cell>
          <cell r="O5624">
            <v>4542</v>
          </cell>
        </row>
        <row r="5625">
          <cell r="E5625" t="str">
            <v>61MONTHLYBTEAMSTERS LOCAL UNION NUMBER 117</v>
          </cell>
          <cell r="F5625" t="str">
            <v>61</v>
          </cell>
          <cell r="G5625" t="str">
            <v>Monthly</v>
          </cell>
          <cell r="H5625" t="str">
            <v>B</v>
          </cell>
          <cell r="I5625">
            <v>4600</v>
          </cell>
          <cell r="J5625" t="str">
            <v>Teamsters Local Union Number 117</v>
          </cell>
          <cell r="K5625" t="str">
            <v>per Noli Benitez 201307</v>
          </cell>
          <cell r="L5625">
            <v>41456</v>
          </cell>
          <cell r="M5625">
            <v>12251</v>
          </cell>
          <cell r="N5625" t="b">
            <v>0</v>
          </cell>
          <cell r="O5625">
            <v>4600</v>
          </cell>
        </row>
        <row r="5626">
          <cell r="E5626" t="str">
            <v>61MONTHLYBWASHINGTON FEDERATION OF STATE EMPLOYEES</v>
          </cell>
          <cell r="F5626" t="str">
            <v>61</v>
          </cell>
          <cell r="G5626" t="str">
            <v>Monthly</v>
          </cell>
          <cell r="H5626" t="str">
            <v>B</v>
          </cell>
          <cell r="I5626">
            <v>4542</v>
          </cell>
          <cell r="J5626" t="str">
            <v>Washington Federation of State Employees</v>
          </cell>
          <cell r="K5626" t="str">
            <v>per DOP website</v>
          </cell>
          <cell r="L5626">
            <v>41456</v>
          </cell>
          <cell r="M5626">
            <v>26175</v>
          </cell>
          <cell r="N5626" t="b">
            <v>0</v>
          </cell>
          <cell r="O5626">
            <v>4542</v>
          </cell>
        </row>
        <row r="5627">
          <cell r="E5627" t="str">
            <v>61MONTHLYBWASHINGTON PUBLIC EMPLOYEES ASSOCIATION</v>
          </cell>
          <cell r="F5627" t="str">
            <v>61</v>
          </cell>
          <cell r="G5627" t="str">
            <v>Monthly</v>
          </cell>
          <cell r="H5627" t="str">
            <v>B</v>
          </cell>
          <cell r="I5627">
            <v>4542</v>
          </cell>
          <cell r="J5627" t="str">
            <v>Washington Public Employees Association</v>
          </cell>
          <cell r="K5627" t="str">
            <v>per DOP website</v>
          </cell>
          <cell r="L5627">
            <v>41456</v>
          </cell>
          <cell r="M5627">
            <v>30439</v>
          </cell>
          <cell r="N5627" t="b">
            <v>0</v>
          </cell>
          <cell r="O5627">
            <v>4542</v>
          </cell>
        </row>
        <row r="5628">
          <cell r="E5628" t="str">
            <v>61MONTHLYCCOALITION</v>
          </cell>
          <cell r="F5628" t="str">
            <v>61</v>
          </cell>
          <cell r="G5628" t="str">
            <v>Monthly</v>
          </cell>
          <cell r="H5628" t="str">
            <v>C</v>
          </cell>
          <cell r="I5628">
            <v>4653</v>
          </cell>
          <cell r="J5628" t="str">
            <v>Coalition</v>
          </cell>
          <cell r="K5628" t="str">
            <v>per DOP website</v>
          </cell>
          <cell r="L5628">
            <v>41456</v>
          </cell>
          <cell r="M5628">
            <v>43232</v>
          </cell>
          <cell r="N5628" t="b">
            <v>0</v>
          </cell>
          <cell r="O5628">
            <v>4653</v>
          </cell>
        </row>
        <row r="5629">
          <cell r="E5629" t="str">
            <v>61MONTHLYCNON-REPRESENTED STATE EMPLOYEES</v>
          </cell>
          <cell r="F5629" t="str">
            <v>61</v>
          </cell>
          <cell r="G5629" t="str">
            <v>Monthly</v>
          </cell>
          <cell r="H5629" t="str">
            <v>C</v>
          </cell>
          <cell r="I5629">
            <v>4653</v>
          </cell>
          <cell r="J5629" t="str">
            <v>Non-Represented State Employees</v>
          </cell>
          <cell r="K5629" t="str">
            <v>per DOP website</v>
          </cell>
          <cell r="L5629">
            <v>41456</v>
          </cell>
          <cell r="M5629">
            <v>12252</v>
          </cell>
          <cell r="N5629" t="b">
            <v>0</v>
          </cell>
          <cell r="O5629">
            <v>4653</v>
          </cell>
        </row>
        <row r="5630">
          <cell r="E5630" t="str">
            <v>61MONTHLYCTEAMSTERS LOCAL UNION NUMBER 117</v>
          </cell>
          <cell r="F5630" t="str">
            <v>61</v>
          </cell>
          <cell r="G5630" t="str">
            <v>Monthly</v>
          </cell>
          <cell r="H5630" t="str">
            <v>C</v>
          </cell>
          <cell r="I5630">
            <v>4712</v>
          </cell>
          <cell r="J5630" t="str">
            <v>Teamsters Local Union Number 117</v>
          </cell>
          <cell r="K5630" t="str">
            <v>per Noli Benitez 201307</v>
          </cell>
          <cell r="L5630">
            <v>41456</v>
          </cell>
          <cell r="M5630">
            <v>12252</v>
          </cell>
          <cell r="N5630" t="b">
            <v>0</v>
          </cell>
          <cell r="O5630">
            <v>4712</v>
          </cell>
        </row>
        <row r="5631">
          <cell r="E5631" t="str">
            <v>61MONTHLYCWASHINGTON FEDERATION OF STATE EMPLOYEES</v>
          </cell>
          <cell r="F5631" t="str">
            <v>61</v>
          </cell>
          <cell r="G5631" t="str">
            <v>Monthly</v>
          </cell>
          <cell r="H5631" t="str">
            <v>C</v>
          </cell>
          <cell r="I5631">
            <v>4653</v>
          </cell>
          <cell r="J5631" t="str">
            <v>Washington Federation of State Employees</v>
          </cell>
          <cell r="K5631" t="str">
            <v>per DOP website</v>
          </cell>
          <cell r="L5631">
            <v>41456</v>
          </cell>
          <cell r="M5631">
            <v>26176</v>
          </cell>
          <cell r="N5631" t="b">
            <v>0</v>
          </cell>
          <cell r="O5631">
            <v>4653</v>
          </cell>
        </row>
        <row r="5632">
          <cell r="E5632" t="str">
            <v>61MONTHLYCWASHINGTON PUBLIC EMPLOYEES ASSOCIATION</v>
          </cell>
          <cell r="F5632" t="str">
            <v>61</v>
          </cell>
          <cell r="G5632" t="str">
            <v>Monthly</v>
          </cell>
          <cell r="H5632" t="str">
            <v>C</v>
          </cell>
          <cell r="I5632">
            <v>4653</v>
          </cell>
          <cell r="J5632" t="str">
            <v>Washington Public Employees Association</v>
          </cell>
          <cell r="K5632" t="str">
            <v>per DOP website</v>
          </cell>
          <cell r="L5632">
            <v>41456</v>
          </cell>
          <cell r="M5632">
            <v>30440</v>
          </cell>
          <cell r="N5632" t="b">
            <v>0</v>
          </cell>
          <cell r="O5632">
            <v>4653</v>
          </cell>
        </row>
        <row r="5633">
          <cell r="E5633" t="str">
            <v>61MONTHLYDCOALITION</v>
          </cell>
          <cell r="F5633" t="str">
            <v>61</v>
          </cell>
          <cell r="G5633" t="str">
            <v>Monthly</v>
          </cell>
          <cell r="H5633" t="str">
            <v>D</v>
          </cell>
          <cell r="I5633">
            <v>4770</v>
          </cell>
          <cell r="J5633" t="str">
            <v>Coalition</v>
          </cell>
          <cell r="K5633" t="str">
            <v>per DOP website</v>
          </cell>
          <cell r="L5633">
            <v>41456</v>
          </cell>
          <cell r="M5633">
            <v>43233</v>
          </cell>
          <cell r="N5633" t="b">
            <v>0</v>
          </cell>
          <cell r="O5633">
            <v>4770</v>
          </cell>
        </row>
        <row r="5634">
          <cell r="E5634" t="str">
            <v>61MONTHLYDNON-REPRESENTED STATE EMPLOYEES</v>
          </cell>
          <cell r="F5634" t="str">
            <v>61</v>
          </cell>
          <cell r="G5634" t="str">
            <v>Monthly</v>
          </cell>
          <cell r="H5634" t="str">
            <v>D</v>
          </cell>
          <cell r="I5634">
            <v>4770</v>
          </cell>
          <cell r="J5634" t="str">
            <v>Non-Represented State Employees</v>
          </cell>
          <cell r="K5634" t="str">
            <v>per DOP website</v>
          </cell>
          <cell r="L5634">
            <v>41456</v>
          </cell>
          <cell r="M5634">
            <v>12253</v>
          </cell>
          <cell r="N5634" t="b">
            <v>0</v>
          </cell>
          <cell r="O5634">
            <v>4770</v>
          </cell>
        </row>
        <row r="5635">
          <cell r="E5635" t="str">
            <v>61MONTHLYDTEAMSTERS LOCAL UNION NUMBER 117</v>
          </cell>
          <cell r="F5635" t="str">
            <v>61</v>
          </cell>
          <cell r="G5635" t="str">
            <v>Monthly</v>
          </cell>
          <cell r="H5635" t="str">
            <v>D</v>
          </cell>
          <cell r="I5635">
            <v>4831</v>
          </cell>
          <cell r="J5635" t="str">
            <v>Teamsters Local Union Number 117</v>
          </cell>
          <cell r="K5635" t="str">
            <v>per Noli Benitez 201307</v>
          </cell>
          <cell r="L5635">
            <v>41456</v>
          </cell>
          <cell r="M5635">
            <v>12253</v>
          </cell>
          <cell r="N5635" t="b">
            <v>0</v>
          </cell>
          <cell r="O5635">
            <v>4831</v>
          </cell>
        </row>
        <row r="5636">
          <cell r="E5636" t="str">
            <v>61MONTHLYDWASHINGTON FEDERATION OF STATE EMPLOYEES</v>
          </cell>
          <cell r="F5636" t="str">
            <v>61</v>
          </cell>
          <cell r="G5636" t="str">
            <v>Monthly</v>
          </cell>
          <cell r="H5636" t="str">
            <v>D</v>
          </cell>
          <cell r="I5636">
            <v>4770</v>
          </cell>
          <cell r="J5636" t="str">
            <v>Washington Federation of State Employees</v>
          </cell>
          <cell r="K5636" t="str">
            <v>per DOP website</v>
          </cell>
          <cell r="L5636">
            <v>41456</v>
          </cell>
          <cell r="M5636">
            <v>26177</v>
          </cell>
          <cell r="N5636" t="b">
            <v>0</v>
          </cell>
          <cell r="O5636">
            <v>4770</v>
          </cell>
        </row>
        <row r="5637">
          <cell r="E5637" t="str">
            <v>61MONTHLYDWASHINGTON PUBLIC EMPLOYEES ASSOCIATION</v>
          </cell>
          <cell r="F5637" t="str">
            <v>61</v>
          </cell>
          <cell r="G5637" t="str">
            <v>Monthly</v>
          </cell>
          <cell r="H5637" t="str">
            <v>D</v>
          </cell>
          <cell r="I5637">
            <v>4770</v>
          </cell>
          <cell r="J5637" t="str">
            <v>Washington Public Employees Association</v>
          </cell>
          <cell r="K5637" t="str">
            <v>per DOP website</v>
          </cell>
          <cell r="L5637">
            <v>41456</v>
          </cell>
          <cell r="M5637">
            <v>30441</v>
          </cell>
          <cell r="N5637" t="b">
            <v>0</v>
          </cell>
          <cell r="O5637">
            <v>4770</v>
          </cell>
        </row>
        <row r="5638">
          <cell r="E5638" t="str">
            <v>61MONTHLYECOALITION</v>
          </cell>
          <cell r="F5638" t="str">
            <v>61</v>
          </cell>
          <cell r="G5638" t="str">
            <v>Monthly</v>
          </cell>
          <cell r="H5638" t="str">
            <v>E</v>
          </cell>
          <cell r="I5638">
            <v>4888</v>
          </cell>
          <cell r="J5638" t="str">
            <v>Coalition</v>
          </cell>
          <cell r="K5638" t="str">
            <v>per DOP website</v>
          </cell>
          <cell r="L5638">
            <v>41456</v>
          </cell>
          <cell r="M5638">
            <v>43234</v>
          </cell>
          <cell r="N5638" t="b">
            <v>0</v>
          </cell>
          <cell r="O5638">
            <v>4888</v>
          </cell>
        </row>
        <row r="5639">
          <cell r="E5639" t="str">
            <v>61MONTHLYENON-REPRESENTED STATE EMPLOYEES</v>
          </cell>
          <cell r="F5639" t="str">
            <v>61</v>
          </cell>
          <cell r="G5639" t="str">
            <v>Monthly</v>
          </cell>
          <cell r="H5639" t="str">
            <v>E</v>
          </cell>
          <cell r="I5639">
            <v>4888</v>
          </cell>
          <cell r="J5639" t="str">
            <v>Non-Represented State Employees</v>
          </cell>
          <cell r="K5639" t="str">
            <v>per DOP website</v>
          </cell>
          <cell r="L5639">
            <v>41456</v>
          </cell>
          <cell r="M5639">
            <v>12254</v>
          </cell>
          <cell r="N5639" t="b">
            <v>0</v>
          </cell>
          <cell r="O5639">
            <v>4888</v>
          </cell>
        </row>
        <row r="5640">
          <cell r="E5640" t="str">
            <v>61MONTHLYETEAMSTERS LOCAL UNION NUMBER 117</v>
          </cell>
          <cell r="F5640" t="str">
            <v>61</v>
          </cell>
          <cell r="G5640" t="str">
            <v>Monthly</v>
          </cell>
          <cell r="H5640" t="str">
            <v>E</v>
          </cell>
          <cell r="I5640">
            <v>4950</v>
          </cell>
          <cell r="J5640" t="str">
            <v>Teamsters Local Union Number 117</v>
          </cell>
          <cell r="K5640" t="str">
            <v>per Noli Benitez 201307</v>
          </cell>
          <cell r="L5640">
            <v>41456</v>
          </cell>
          <cell r="M5640">
            <v>12254</v>
          </cell>
          <cell r="N5640" t="b">
            <v>0</v>
          </cell>
          <cell r="O5640">
            <v>4950</v>
          </cell>
        </row>
        <row r="5641">
          <cell r="E5641" t="str">
            <v>61MONTHLYEWASHINGTON FEDERATION OF STATE EMPLOYEES</v>
          </cell>
          <cell r="F5641" t="str">
            <v>61</v>
          </cell>
          <cell r="G5641" t="str">
            <v>Monthly</v>
          </cell>
          <cell r="H5641" t="str">
            <v>E</v>
          </cell>
          <cell r="I5641">
            <v>4888</v>
          </cell>
          <cell r="J5641" t="str">
            <v>Washington Federation of State Employees</v>
          </cell>
          <cell r="K5641" t="str">
            <v>per DOP website</v>
          </cell>
          <cell r="L5641">
            <v>41456</v>
          </cell>
          <cell r="M5641">
            <v>26178</v>
          </cell>
          <cell r="N5641" t="b">
            <v>0</v>
          </cell>
          <cell r="O5641">
            <v>4888</v>
          </cell>
        </row>
        <row r="5642">
          <cell r="E5642" t="str">
            <v>61MONTHLYEWASHINGTON PUBLIC EMPLOYEES ASSOCIATION</v>
          </cell>
          <cell r="F5642" t="str">
            <v>61</v>
          </cell>
          <cell r="G5642" t="str">
            <v>Monthly</v>
          </cell>
          <cell r="H5642" t="str">
            <v>E</v>
          </cell>
          <cell r="I5642">
            <v>4888</v>
          </cell>
          <cell r="J5642" t="str">
            <v>Washington Public Employees Association</v>
          </cell>
          <cell r="K5642" t="str">
            <v>per DOP website</v>
          </cell>
          <cell r="L5642">
            <v>41456</v>
          </cell>
          <cell r="M5642">
            <v>30442</v>
          </cell>
          <cell r="N5642" t="b">
            <v>0</v>
          </cell>
          <cell r="O5642">
            <v>4888</v>
          </cell>
        </row>
        <row r="5643">
          <cell r="E5643" t="str">
            <v>61MONTHLYFCOALITION</v>
          </cell>
          <cell r="F5643" t="str">
            <v>61</v>
          </cell>
          <cell r="G5643" t="str">
            <v>Monthly</v>
          </cell>
          <cell r="H5643" t="str">
            <v>F</v>
          </cell>
          <cell r="I5643">
            <v>5010</v>
          </cell>
          <cell r="J5643" t="str">
            <v>Coalition</v>
          </cell>
          <cell r="K5643" t="str">
            <v>per DOP website</v>
          </cell>
          <cell r="L5643">
            <v>41456</v>
          </cell>
          <cell r="M5643">
            <v>43235</v>
          </cell>
          <cell r="N5643" t="b">
            <v>0</v>
          </cell>
          <cell r="O5643">
            <v>5010</v>
          </cell>
        </row>
        <row r="5644">
          <cell r="E5644" t="str">
            <v>61MONTHLYFNON-REPRESENTED STATE EMPLOYEES</v>
          </cell>
          <cell r="F5644" t="str">
            <v>61</v>
          </cell>
          <cell r="G5644" t="str">
            <v>Monthly</v>
          </cell>
          <cell r="H5644" t="str">
            <v>F</v>
          </cell>
          <cell r="I5644">
            <v>5010</v>
          </cell>
          <cell r="J5644" t="str">
            <v>Non-Represented State Employees</v>
          </cell>
          <cell r="K5644" t="str">
            <v>per DOP website</v>
          </cell>
          <cell r="L5644">
            <v>41456</v>
          </cell>
          <cell r="M5644">
            <v>12255</v>
          </cell>
          <cell r="N5644" t="b">
            <v>0</v>
          </cell>
          <cell r="O5644">
            <v>5010</v>
          </cell>
        </row>
        <row r="5645">
          <cell r="E5645" t="str">
            <v>61MONTHLYFTEAMSTERS LOCAL UNION NUMBER 117</v>
          </cell>
          <cell r="F5645" t="str">
            <v>61</v>
          </cell>
          <cell r="G5645" t="str">
            <v>Monthly</v>
          </cell>
          <cell r="H5645" t="str">
            <v>F</v>
          </cell>
          <cell r="I5645">
            <v>5075</v>
          </cell>
          <cell r="J5645" t="str">
            <v>Teamsters Local Union Number 117</v>
          </cell>
          <cell r="K5645" t="str">
            <v>per Noli Benitez 201307</v>
          </cell>
          <cell r="L5645">
            <v>41456</v>
          </cell>
          <cell r="M5645">
            <v>12255</v>
          </cell>
          <cell r="N5645" t="b">
            <v>0</v>
          </cell>
          <cell r="O5645">
            <v>5075</v>
          </cell>
        </row>
        <row r="5646">
          <cell r="E5646" t="str">
            <v>61MONTHLYFWASHINGTON FEDERATION OF STATE EMPLOYEES</v>
          </cell>
          <cell r="F5646" t="str">
            <v>61</v>
          </cell>
          <cell r="G5646" t="str">
            <v>Monthly</v>
          </cell>
          <cell r="H5646" t="str">
            <v>F</v>
          </cell>
          <cell r="I5646">
            <v>5010</v>
          </cell>
          <cell r="J5646" t="str">
            <v>Washington Federation of State Employees</v>
          </cell>
          <cell r="K5646" t="str">
            <v>per DOP website</v>
          </cell>
          <cell r="L5646">
            <v>41456</v>
          </cell>
          <cell r="M5646">
            <v>26179</v>
          </cell>
          <cell r="N5646" t="b">
            <v>0</v>
          </cell>
          <cell r="O5646">
            <v>5010</v>
          </cell>
        </row>
        <row r="5647">
          <cell r="E5647" t="str">
            <v>61MONTHLYFWASHINGTON PUBLIC EMPLOYEES ASSOCIATION</v>
          </cell>
          <cell r="F5647" t="str">
            <v>61</v>
          </cell>
          <cell r="G5647" t="str">
            <v>Monthly</v>
          </cell>
          <cell r="H5647" t="str">
            <v>F</v>
          </cell>
          <cell r="I5647">
            <v>5010</v>
          </cell>
          <cell r="J5647" t="str">
            <v>Washington Public Employees Association</v>
          </cell>
          <cell r="K5647" t="str">
            <v>per DOP website</v>
          </cell>
          <cell r="L5647">
            <v>41456</v>
          </cell>
          <cell r="M5647">
            <v>30443</v>
          </cell>
          <cell r="N5647" t="b">
            <v>0</v>
          </cell>
          <cell r="O5647">
            <v>5010</v>
          </cell>
        </row>
        <row r="5648">
          <cell r="E5648" t="str">
            <v>61MONTHLYGCOALITION</v>
          </cell>
          <cell r="F5648" t="str">
            <v>61</v>
          </cell>
          <cell r="G5648" t="str">
            <v>Monthly</v>
          </cell>
          <cell r="H5648" t="str">
            <v>G</v>
          </cell>
          <cell r="I5648">
            <v>5136</v>
          </cell>
          <cell r="J5648" t="str">
            <v>Coalition</v>
          </cell>
          <cell r="K5648" t="str">
            <v>per DOP website</v>
          </cell>
          <cell r="L5648">
            <v>41456</v>
          </cell>
          <cell r="M5648">
            <v>43236</v>
          </cell>
          <cell r="N5648" t="b">
            <v>0</v>
          </cell>
          <cell r="O5648">
            <v>5136</v>
          </cell>
        </row>
        <row r="5649">
          <cell r="E5649" t="str">
            <v>61MONTHLYGNON-REPRESENTED STATE EMPLOYEES</v>
          </cell>
          <cell r="F5649" t="str">
            <v>61</v>
          </cell>
          <cell r="G5649" t="str">
            <v>Monthly</v>
          </cell>
          <cell r="H5649" t="str">
            <v>G</v>
          </cell>
          <cell r="I5649">
            <v>5136</v>
          </cell>
          <cell r="J5649" t="str">
            <v>Non-Represented State Employees</v>
          </cell>
          <cell r="K5649" t="str">
            <v>per DOP website</v>
          </cell>
          <cell r="L5649">
            <v>41456</v>
          </cell>
          <cell r="M5649">
            <v>12256</v>
          </cell>
          <cell r="N5649" t="b">
            <v>0</v>
          </cell>
          <cell r="O5649">
            <v>5136</v>
          </cell>
        </row>
        <row r="5650">
          <cell r="E5650" t="str">
            <v>61MONTHLYGTEAMSTERS LOCAL UNION NUMBER 117</v>
          </cell>
          <cell r="F5650" t="str">
            <v>61</v>
          </cell>
          <cell r="G5650" t="str">
            <v>Monthly</v>
          </cell>
          <cell r="H5650" t="str">
            <v>G</v>
          </cell>
          <cell r="I5650">
            <v>5201</v>
          </cell>
          <cell r="J5650" t="str">
            <v>Teamsters Local Union Number 117</v>
          </cell>
          <cell r="K5650" t="str">
            <v>per Noli Benitez 201307</v>
          </cell>
          <cell r="L5650">
            <v>41456</v>
          </cell>
          <cell r="M5650">
            <v>12256</v>
          </cell>
          <cell r="N5650" t="b">
            <v>0</v>
          </cell>
          <cell r="O5650">
            <v>5201</v>
          </cell>
        </row>
        <row r="5651">
          <cell r="E5651" t="str">
            <v>61MONTHLYGWASHINGTON FEDERATION OF STATE EMPLOYEES</v>
          </cell>
          <cell r="F5651" t="str">
            <v>61</v>
          </cell>
          <cell r="G5651" t="str">
            <v>Monthly</v>
          </cell>
          <cell r="H5651" t="str">
            <v>G</v>
          </cell>
          <cell r="I5651">
            <v>5136</v>
          </cell>
          <cell r="J5651" t="str">
            <v>Washington Federation of State Employees</v>
          </cell>
          <cell r="K5651" t="str">
            <v>per DOP website</v>
          </cell>
          <cell r="L5651">
            <v>41456</v>
          </cell>
          <cell r="M5651">
            <v>26180</v>
          </cell>
          <cell r="N5651" t="b">
            <v>0</v>
          </cell>
          <cell r="O5651">
            <v>5136</v>
          </cell>
        </row>
        <row r="5652">
          <cell r="E5652" t="str">
            <v>61MONTHLYGWASHINGTON PUBLIC EMPLOYEES ASSOCIATION</v>
          </cell>
          <cell r="F5652" t="str">
            <v>61</v>
          </cell>
          <cell r="G5652" t="str">
            <v>Monthly</v>
          </cell>
          <cell r="H5652" t="str">
            <v>G</v>
          </cell>
          <cell r="I5652">
            <v>5136</v>
          </cell>
          <cell r="J5652" t="str">
            <v>Washington Public Employees Association</v>
          </cell>
          <cell r="K5652" t="str">
            <v>per DOP website</v>
          </cell>
          <cell r="L5652">
            <v>41456</v>
          </cell>
          <cell r="M5652">
            <v>30444</v>
          </cell>
          <cell r="N5652" t="b">
            <v>0</v>
          </cell>
          <cell r="O5652">
            <v>5136</v>
          </cell>
        </row>
        <row r="5653">
          <cell r="E5653" t="str">
            <v>61MONTHLYHCOALITION</v>
          </cell>
          <cell r="F5653" t="str">
            <v>61</v>
          </cell>
          <cell r="G5653" t="str">
            <v>Monthly</v>
          </cell>
          <cell r="H5653" t="str">
            <v>H</v>
          </cell>
          <cell r="I5653">
            <v>5266</v>
          </cell>
          <cell r="J5653" t="str">
            <v>Coalition</v>
          </cell>
          <cell r="K5653" t="str">
            <v>per DOP website</v>
          </cell>
          <cell r="L5653">
            <v>41456</v>
          </cell>
          <cell r="M5653">
            <v>43237</v>
          </cell>
          <cell r="N5653" t="b">
            <v>0</v>
          </cell>
          <cell r="O5653">
            <v>5266</v>
          </cell>
        </row>
        <row r="5654">
          <cell r="E5654" t="str">
            <v>61MONTHLYHNON-REPRESENTED STATE EMPLOYEES</v>
          </cell>
          <cell r="F5654" t="str">
            <v>61</v>
          </cell>
          <cell r="G5654" t="str">
            <v>Monthly</v>
          </cell>
          <cell r="H5654" t="str">
            <v>H</v>
          </cell>
          <cell r="I5654">
            <v>5266</v>
          </cell>
          <cell r="J5654" t="str">
            <v>Non-Represented State Employees</v>
          </cell>
          <cell r="K5654" t="str">
            <v>per DOP website</v>
          </cell>
          <cell r="L5654">
            <v>41456</v>
          </cell>
          <cell r="M5654">
            <v>12257</v>
          </cell>
          <cell r="N5654" t="b">
            <v>0</v>
          </cell>
          <cell r="O5654">
            <v>5266</v>
          </cell>
        </row>
        <row r="5655">
          <cell r="E5655" t="str">
            <v>61MONTHLYHTEAMSTERS LOCAL UNION NUMBER 117</v>
          </cell>
          <cell r="F5655" t="str">
            <v>61</v>
          </cell>
          <cell r="G5655" t="str">
            <v>Monthly</v>
          </cell>
          <cell r="H5655" t="str">
            <v>H</v>
          </cell>
          <cell r="I5655">
            <v>5334</v>
          </cell>
          <cell r="J5655" t="str">
            <v>Teamsters Local Union Number 117</v>
          </cell>
          <cell r="K5655" t="str">
            <v>per Noli Benitez 201307</v>
          </cell>
          <cell r="L5655">
            <v>41456</v>
          </cell>
          <cell r="M5655">
            <v>12257</v>
          </cell>
          <cell r="N5655" t="b">
            <v>0</v>
          </cell>
          <cell r="O5655">
            <v>5334</v>
          </cell>
        </row>
        <row r="5656">
          <cell r="E5656" t="str">
            <v>61MONTHLYHWASHINGTON FEDERATION OF STATE EMPLOYEES</v>
          </cell>
          <cell r="F5656" t="str">
            <v>61</v>
          </cell>
          <cell r="G5656" t="str">
            <v>Monthly</v>
          </cell>
          <cell r="H5656" t="str">
            <v>H</v>
          </cell>
          <cell r="I5656">
            <v>5266</v>
          </cell>
          <cell r="J5656" t="str">
            <v>Washington Federation of State Employees</v>
          </cell>
          <cell r="K5656" t="str">
            <v>per DOP website</v>
          </cell>
          <cell r="L5656">
            <v>41456</v>
          </cell>
          <cell r="M5656">
            <v>26181</v>
          </cell>
          <cell r="N5656" t="b">
            <v>0</v>
          </cell>
          <cell r="O5656">
            <v>5266</v>
          </cell>
        </row>
        <row r="5657">
          <cell r="E5657" t="str">
            <v>61MONTHLYHWASHINGTON PUBLIC EMPLOYEES ASSOCIATION</v>
          </cell>
          <cell r="F5657" t="str">
            <v>61</v>
          </cell>
          <cell r="G5657" t="str">
            <v>Monthly</v>
          </cell>
          <cell r="H5657" t="str">
            <v>H</v>
          </cell>
          <cell r="I5657">
            <v>5266</v>
          </cell>
          <cell r="J5657" t="str">
            <v>Washington Public Employees Association</v>
          </cell>
          <cell r="K5657" t="str">
            <v>per DOP website</v>
          </cell>
          <cell r="L5657">
            <v>41456</v>
          </cell>
          <cell r="M5657">
            <v>30445</v>
          </cell>
          <cell r="N5657" t="b">
            <v>0</v>
          </cell>
          <cell r="O5657">
            <v>5266</v>
          </cell>
        </row>
        <row r="5658">
          <cell r="E5658" t="str">
            <v>61MONTHLYICOALITION</v>
          </cell>
          <cell r="F5658" t="str">
            <v>61</v>
          </cell>
          <cell r="G5658" t="str">
            <v>Monthly</v>
          </cell>
          <cell r="H5658" t="str">
            <v>I</v>
          </cell>
          <cell r="I5658">
            <v>5395</v>
          </cell>
          <cell r="J5658" t="str">
            <v>Coalition</v>
          </cell>
          <cell r="K5658" t="str">
            <v>per DOP website</v>
          </cell>
          <cell r="L5658">
            <v>41456</v>
          </cell>
          <cell r="M5658">
            <v>43238</v>
          </cell>
          <cell r="N5658" t="b">
            <v>0</v>
          </cell>
          <cell r="O5658">
            <v>5395</v>
          </cell>
        </row>
        <row r="5659">
          <cell r="E5659" t="str">
            <v>61MONTHLYINON-REPRESENTED STATE EMPLOYEES</v>
          </cell>
          <cell r="F5659" t="str">
            <v>61</v>
          </cell>
          <cell r="G5659" t="str">
            <v>Monthly</v>
          </cell>
          <cell r="H5659" t="str">
            <v>I</v>
          </cell>
          <cell r="I5659">
            <v>5395</v>
          </cell>
          <cell r="J5659" t="str">
            <v>Non-Represented State Employees</v>
          </cell>
          <cell r="K5659" t="str">
            <v>per DOP website</v>
          </cell>
          <cell r="L5659">
            <v>41456</v>
          </cell>
          <cell r="M5659">
            <v>12258</v>
          </cell>
          <cell r="N5659" t="b">
            <v>0</v>
          </cell>
          <cell r="O5659">
            <v>5395</v>
          </cell>
        </row>
        <row r="5660">
          <cell r="E5660" t="str">
            <v>61MONTHLYITEAMSTERS LOCAL UNION NUMBER 117</v>
          </cell>
          <cell r="F5660" t="str">
            <v>61</v>
          </cell>
          <cell r="G5660" t="str">
            <v>Monthly</v>
          </cell>
          <cell r="H5660" t="str">
            <v>I</v>
          </cell>
          <cell r="I5660">
            <v>5463</v>
          </cell>
          <cell r="J5660" t="str">
            <v>Teamsters Local Union Number 117</v>
          </cell>
          <cell r="K5660" t="str">
            <v>per Noli Benitez 201307</v>
          </cell>
          <cell r="L5660">
            <v>41456</v>
          </cell>
          <cell r="M5660">
            <v>12258</v>
          </cell>
          <cell r="N5660" t="b">
            <v>0</v>
          </cell>
          <cell r="O5660">
            <v>5463</v>
          </cell>
        </row>
        <row r="5661">
          <cell r="E5661" t="str">
            <v>61MONTHLYIWASHINGTON FEDERATION OF STATE EMPLOYEES</v>
          </cell>
          <cell r="F5661" t="str">
            <v>61</v>
          </cell>
          <cell r="G5661" t="str">
            <v>Monthly</v>
          </cell>
          <cell r="H5661" t="str">
            <v>I</v>
          </cell>
          <cell r="I5661">
            <v>5395</v>
          </cell>
          <cell r="J5661" t="str">
            <v>Washington Federation of State Employees</v>
          </cell>
          <cell r="K5661" t="str">
            <v>per DOP website</v>
          </cell>
          <cell r="L5661">
            <v>41456</v>
          </cell>
          <cell r="M5661">
            <v>26182</v>
          </cell>
          <cell r="N5661" t="b">
            <v>0</v>
          </cell>
          <cell r="O5661">
            <v>5395</v>
          </cell>
        </row>
        <row r="5662">
          <cell r="E5662" t="str">
            <v>61MONTHLYIWASHINGTON PUBLIC EMPLOYEES ASSOCIATION</v>
          </cell>
          <cell r="F5662" t="str">
            <v>61</v>
          </cell>
          <cell r="G5662" t="str">
            <v>Monthly</v>
          </cell>
          <cell r="H5662" t="str">
            <v>I</v>
          </cell>
          <cell r="I5662">
            <v>5395</v>
          </cell>
          <cell r="J5662" t="str">
            <v>Washington Public Employees Association</v>
          </cell>
          <cell r="K5662" t="str">
            <v>per DOP website</v>
          </cell>
          <cell r="L5662">
            <v>41456</v>
          </cell>
          <cell r="M5662">
            <v>30446</v>
          </cell>
          <cell r="N5662" t="b">
            <v>0</v>
          </cell>
          <cell r="O5662">
            <v>5395</v>
          </cell>
        </row>
        <row r="5663">
          <cell r="E5663" t="str">
            <v>61MONTHLYJCOALITION</v>
          </cell>
          <cell r="F5663" t="str">
            <v>61</v>
          </cell>
          <cell r="G5663" t="str">
            <v>Monthly</v>
          </cell>
          <cell r="H5663" t="str">
            <v>J</v>
          </cell>
          <cell r="I5663">
            <v>5535</v>
          </cell>
          <cell r="J5663" t="str">
            <v>Coalition</v>
          </cell>
          <cell r="K5663" t="str">
            <v>per DOP website</v>
          </cell>
          <cell r="L5663">
            <v>41456</v>
          </cell>
          <cell r="M5663">
            <v>43239</v>
          </cell>
          <cell r="N5663" t="b">
            <v>0</v>
          </cell>
          <cell r="O5663">
            <v>5535</v>
          </cell>
        </row>
        <row r="5664">
          <cell r="E5664" t="str">
            <v>61MONTHLYJNON-REPRESENTED STATE EMPLOYEES</v>
          </cell>
          <cell r="F5664" t="str">
            <v>61</v>
          </cell>
          <cell r="G5664" t="str">
            <v>Monthly</v>
          </cell>
          <cell r="H5664" t="str">
            <v>J</v>
          </cell>
          <cell r="I5664">
            <v>5535</v>
          </cell>
          <cell r="J5664" t="str">
            <v>Non-Represented State Employees</v>
          </cell>
          <cell r="K5664" t="str">
            <v>per DOP website</v>
          </cell>
          <cell r="L5664">
            <v>41456</v>
          </cell>
          <cell r="M5664">
            <v>12259</v>
          </cell>
          <cell r="N5664" t="b">
            <v>0</v>
          </cell>
          <cell r="O5664">
            <v>5535</v>
          </cell>
        </row>
        <row r="5665">
          <cell r="E5665" t="str">
            <v>61MONTHLYJTEAMSTERS LOCAL UNION NUMBER 117</v>
          </cell>
          <cell r="F5665" t="str">
            <v>61</v>
          </cell>
          <cell r="G5665" t="str">
            <v>Monthly</v>
          </cell>
          <cell r="H5665" t="str">
            <v>J</v>
          </cell>
          <cell r="I5665">
            <v>5605</v>
          </cell>
          <cell r="J5665" t="str">
            <v>Teamsters Local Union Number 117</v>
          </cell>
          <cell r="K5665" t="str">
            <v>per Noli Benitez 201307</v>
          </cell>
          <cell r="L5665">
            <v>41456</v>
          </cell>
          <cell r="M5665">
            <v>12259</v>
          </cell>
          <cell r="N5665" t="b">
            <v>0</v>
          </cell>
          <cell r="O5665">
            <v>5605</v>
          </cell>
        </row>
        <row r="5666">
          <cell r="E5666" t="str">
            <v>61MONTHLYJWASHINGTON FEDERATION OF STATE EMPLOYEES</v>
          </cell>
          <cell r="F5666" t="str">
            <v>61</v>
          </cell>
          <cell r="G5666" t="str">
            <v>Monthly</v>
          </cell>
          <cell r="H5666" t="str">
            <v>J</v>
          </cell>
          <cell r="I5666">
            <v>5535</v>
          </cell>
          <cell r="J5666" t="str">
            <v>Washington Federation of State Employees</v>
          </cell>
          <cell r="K5666" t="str">
            <v>per DOP website</v>
          </cell>
          <cell r="L5666">
            <v>41456</v>
          </cell>
          <cell r="M5666">
            <v>26183</v>
          </cell>
          <cell r="N5666" t="b">
            <v>0</v>
          </cell>
          <cell r="O5666">
            <v>5535</v>
          </cell>
        </row>
        <row r="5667">
          <cell r="E5667" t="str">
            <v>61MONTHLYJWASHINGTON PUBLIC EMPLOYEES ASSOCIATION</v>
          </cell>
          <cell r="F5667" t="str">
            <v>61</v>
          </cell>
          <cell r="G5667" t="str">
            <v>Monthly</v>
          </cell>
          <cell r="H5667" t="str">
            <v>J</v>
          </cell>
          <cell r="I5667">
            <v>5535</v>
          </cell>
          <cell r="J5667" t="str">
            <v>Washington Public Employees Association</v>
          </cell>
          <cell r="K5667" t="str">
            <v>per DOP website</v>
          </cell>
          <cell r="L5667">
            <v>41456</v>
          </cell>
          <cell r="M5667">
            <v>30447</v>
          </cell>
          <cell r="N5667" t="b">
            <v>0</v>
          </cell>
          <cell r="O5667">
            <v>5535</v>
          </cell>
        </row>
        <row r="5668">
          <cell r="E5668" t="str">
            <v>61MONTHLYKCOALITION</v>
          </cell>
          <cell r="F5668" t="str">
            <v>61</v>
          </cell>
          <cell r="G5668" t="str">
            <v>Monthly</v>
          </cell>
          <cell r="H5668" t="str">
            <v>K</v>
          </cell>
          <cell r="I5668">
            <v>5668</v>
          </cell>
          <cell r="J5668" t="str">
            <v>Coalition</v>
          </cell>
          <cell r="K5668" t="str">
            <v>per DOP website</v>
          </cell>
          <cell r="L5668">
            <v>41456</v>
          </cell>
          <cell r="M5668">
            <v>43240</v>
          </cell>
          <cell r="N5668" t="b">
            <v>0</v>
          </cell>
          <cell r="O5668">
            <v>5668</v>
          </cell>
        </row>
        <row r="5669">
          <cell r="E5669" t="str">
            <v>61MONTHLYKNON-REPRESENTED STATE EMPLOYEES</v>
          </cell>
          <cell r="F5669" t="str">
            <v>61</v>
          </cell>
          <cell r="G5669" t="str">
            <v>Monthly</v>
          </cell>
          <cell r="H5669" t="str">
            <v>K</v>
          </cell>
          <cell r="I5669">
            <v>5668</v>
          </cell>
          <cell r="J5669" t="str">
            <v>Non-Represented State Employees</v>
          </cell>
          <cell r="K5669" t="str">
            <v>per DOP website</v>
          </cell>
          <cell r="L5669">
            <v>41456</v>
          </cell>
          <cell r="M5669">
            <v>12260</v>
          </cell>
          <cell r="N5669" t="b">
            <v>0</v>
          </cell>
          <cell r="O5669">
            <v>5668</v>
          </cell>
        </row>
        <row r="5670">
          <cell r="E5670" t="str">
            <v>61MONTHLYKTEAMSTERS LOCAL UNION NUMBER 117</v>
          </cell>
          <cell r="F5670" t="str">
            <v>61</v>
          </cell>
          <cell r="G5670" t="str">
            <v>Monthly</v>
          </cell>
          <cell r="H5670" t="str">
            <v>K</v>
          </cell>
          <cell r="I5670">
            <v>5742</v>
          </cell>
          <cell r="J5670" t="str">
            <v>Teamsters Local Union Number 117</v>
          </cell>
          <cell r="K5670" t="str">
            <v>per Noli Benitez 201307</v>
          </cell>
          <cell r="L5670">
            <v>41456</v>
          </cell>
          <cell r="M5670">
            <v>12260</v>
          </cell>
          <cell r="N5670" t="b">
            <v>0</v>
          </cell>
          <cell r="O5670">
            <v>5742</v>
          </cell>
        </row>
        <row r="5671">
          <cell r="E5671" t="str">
            <v>61MONTHLYKWASHINGTON FEDERATION OF STATE EMPLOYEES</v>
          </cell>
          <cell r="F5671" t="str">
            <v>61</v>
          </cell>
          <cell r="G5671" t="str">
            <v>Monthly</v>
          </cell>
          <cell r="H5671" t="str">
            <v>K</v>
          </cell>
          <cell r="I5671">
            <v>5668</v>
          </cell>
          <cell r="J5671" t="str">
            <v>Washington Federation of State Employees</v>
          </cell>
          <cell r="K5671" t="str">
            <v>per DOP website</v>
          </cell>
          <cell r="L5671">
            <v>41456</v>
          </cell>
          <cell r="M5671">
            <v>26184</v>
          </cell>
          <cell r="N5671" t="b">
            <v>0</v>
          </cell>
          <cell r="O5671">
            <v>5668</v>
          </cell>
        </row>
        <row r="5672">
          <cell r="E5672" t="str">
            <v>61MONTHLYKWASHINGTON PUBLIC EMPLOYEES ASSOCIATION</v>
          </cell>
          <cell r="F5672" t="str">
            <v>61</v>
          </cell>
          <cell r="G5672" t="str">
            <v>Monthly</v>
          </cell>
          <cell r="H5672" t="str">
            <v>K</v>
          </cell>
          <cell r="I5672">
            <v>5668</v>
          </cell>
          <cell r="J5672" t="str">
            <v>Washington Public Employees Association</v>
          </cell>
          <cell r="K5672" t="str">
            <v>per DOP website</v>
          </cell>
          <cell r="L5672">
            <v>41456</v>
          </cell>
          <cell r="M5672">
            <v>30448</v>
          </cell>
          <cell r="N5672" t="b">
            <v>0</v>
          </cell>
          <cell r="O5672">
            <v>5668</v>
          </cell>
        </row>
        <row r="5673">
          <cell r="E5673" t="str">
            <v>61MONTHLYLCOALITION</v>
          </cell>
          <cell r="F5673" t="str">
            <v>61</v>
          </cell>
          <cell r="G5673" t="str">
            <v>Monthly</v>
          </cell>
          <cell r="H5673" t="str">
            <v>L</v>
          </cell>
          <cell r="I5673">
            <v>5813</v>
          </cell>
          <cell r="J5673" t="str">
            <v>Coalition</v>
          </cell>
          <cell r="K5673" t="str">
            <v>per DOP website</v>
          </cell>
          <cell r="L5673">
            <v>41456</v>
          </cell>
          <cell r="M5673">
            <v>43241</v>
          </cell>
          <cell r="N5673" t="b">
            <v>0</v>
          </cell>
          <cell r="O5673">
            <v>5813</v>
          </cell>
        </row>
        <row r="5674">
          <cell r="E5674" t="str">
            <v>61MONTHLYLNON-REPRESENTED STATE EMPLOYEES</v>
          </cell>
          <cell r="F5674" t="str">
            <v>61</v>
          </cell>
          <cell r="G5674" t="str">
            <v>Monthly</v>
          </cell>
          <cell r="H5674" t="str">
            <v>L</v>
          </cell>
          <cell r="I5674">
            <v>5813</v>
          </cell>
          <cell r="J5674" t="str">
            <v>Non-Represented State Employees</v>
          </cell>
          <cell r="K5674" t="str">
            <v>per DOP website</v>
          </cell>
          <cell r="L5674">
            <v>41456</v>
          </cell>
          <cell r="M5674">
            <v>12261</v>
          </cell>
          <cell r="N5674" t="b">
            <v>0</v>
          </cell>
          <cell r="O5674">
            <v>5813</v>
          </cell>
        </row>
        <row r="5675">
          <cell r="E5675" t="str">
            <v>61MONTHLYLTEAMSTERS LOCAL UNION NUMBER 117</v>
          </cell>
          <cell r="F5675" t="str">
            <v>61</v>
          </cell>
          <cell r="G5675" t="str">
            <v>Monthly</v>
          </cell>
          <cell r="H5675" t="str">
            <v>L</v>
          </cell>
          <cell r="I5675">
            <v>5887</v>
          </cell>
          <cell r="J5675" t="str">
            <v>Teamsters Local Union Number 117</v>
          </cell>
          <cell r="K5675" t="str">
            <v>per Noli Benitez 201307</v>
          </cell>
          <cell r="L5675">
            <v>41456</v>
          </cell>
          <cell r="M5675">
            <v>12261</v>
          </cell>
          <cell r="N5675" t="b">
            <v>0</v>
          </cell>
          <cell r="O5675">
            <v>5887</v>
          </cell>
        </row>
        <row r="5676">
          <cell r="E5676" t="str">
            <v>61MONTHLYLWASHINGTON FEDERATION OF STATE EMPLOYEES</v>
          </cell>
          <cell r="F5676" t="str">
            <v>61</v>
          </cell>
          <cell r="G5676" t="str">
            <v>Monthly</v>
          </cell>
          <cell r="H5676" t="str">
            <v>L</v>
          </cell>
          <cell r="I5676">
            <v>5813</v>
          </cell>
          <cell r="J5676" t="str">
            <v>Washington Federation of State Employees</v>
          </cell>
          <cell r="K5676" t="str">
            <v>per DOP website</v>
          </cell>
          <cell r="L5676">
            <v>41456</v>
          </cell>
          <cell r="M5676">
            <v>26185</v>
          </cell>
          <cell r="N5676" t="b">
            <v>0</v>
          </cell>
          <cell r="O5676">
            <v>5813</v>
          </cell>
        </row>
        <row r="5677">
          <cell r="E5677" t="str">
            <v>61MONTHLYLWASHINGTON PUBLIC EMPLOYEES ASSOCIATION</v>
          </cell>
          <cell r="F5677" t="str">
            <v>61</v>
          </cell>
          <cell r="G5677" t="str">
            <v>Monthly</v>
          </cell>
          <cell r="H5677" t="str">
            <v>L</v>
          </cell>
          <cell r="I5677">
            <v>5813</v>
          </cell>
          <cell r="J5677" t="str">
            <v>Washington Public Employees Association</v>
          </cell>
          <cell r="K5677" t="str">
            <v>per DOP website</v>
          </cell>
          <cell r="L5677">
            <v>41456</v>
          </cell>
          <cell r="M5677">
            <v>30449</v>
          </cell>
          <cell r="N5677" t="b">
            <v>0</v>
          </cell>
          <cell r="O5677">
            <v>5813</v>
          </cell>
        </row>
        <row r="5678">
          <cell r="E5678" t="str">
            <v>61MONTHLYMCOALITION</v>
          </cell>
          <cell r="F5678" t="str">
            <v>61</v>
          </cell>
          <cell r="G5678" t="str">
            <v>Monthly</v>
          </cell>
          <cell r="H5678" t="str">
            <v>M</v>
          </cell>
          <cell r="I5678">
            <v>5958</v>
          </cell>
          <cell r="J5678" t="str">
            <v>Coalition</v>
          </cell>
          <cell r="K5678" t="str">
            <v>per DOP website</v>
          </cell>
          <cell r="L5678">
            <v>41456</v>
          </cell>
          <cell r="M5678">
            <v>43242</v>
          </cell>
          <cell r="N5678" t="b">
            <v>0</v>
          </cell>
          <cell r="O5678">
            <v>5958</v>
          </cell>
        </row>
        <row r="5679">
          <cell r="E5679" t="str">
            <v>61MONTHLYMNON-REPRESENTED STATE EMPLOYEES</v>
          </cell>
          <cell r="F5679" t="str">
            <v>61</v>
          </cell>
          <cell r="G5679" t="str">
            <v>Monthly</v>
          </cell>
          <cell r="H5679" t="str">
            <v>M</v>
          </cell>
          <cell r="I5679">
            <v>5958</v>
          </cell>
          <cell r="J5679" t="str">
            <v>Non-Represented State Employees</v>
          </cell>
          <cell r="K5679" t="str">
            <v>per DOP website</v>
          </cell>
          <cell r="L5679">
            <v>41456</v>
          </cell>
          <cell r="M5679">
            <v>12262</v>
          </cell>
          <cell r="N5679" t="b">
            <v>0</v>
          </cell>
          <cell r="O5679">
            <v>5958</v>
          </cell>
        </row>
        <row r="5680">
          <cell r="E5680" t="str">
            <v>61MONTHLYMTEAMSTERS LOCAL UNION NUMBER 117</v>
          </cell>
          <cell r="F5680" t="str">
            <v>61</v>
          </cell>
          <cell r="G5680" t="str">
            <v>Monthly</v>
          </cell>
          <cell r="H5680" t="str">
            <v>M</v>
          </cell>
          <cell r="I5680">
            <v>6034</v>
          </cell>
          <cell r="J5680" t="str">
            <v>Teamsters Local Union Number 117</v>
          </cell>
          <cell r="K5680" t="str">
            <v>per Noli Benitez 201307</v>
          </cell>
          <cell r="L5680">
            <v>41456</v>
          </cell>
          <cell r="M5680">
            <v>12262</v>
          </cell>
          <cell r="N5680" t="b">
            <v>0</v>
          </cell>
          <cell r="O5680">
            <v>6034</v>
          </cell>
        </row>
        <row r="5681">
          <cell r="E5681" t="str">
            <v>61MONTHLYMWASHINGTON FEDERATION OF STATE EMPLOYEES</v>
          </cell>
          <cell r="F5681" t="str">
            <v>61</v>
          </cell>
          <cell r="G5681" t="str">
            <v>Monthly</v>
          </cell>
          <cell r="H5681" t="str">
            <v>M</v>
          </cell>
          <cell r="I5681">
            <v>5958</v>
          </cell>
          <cell r="J5681" t="str">
            <v>Washington Federation of State Employees</v>
          </cell>
          <cell r="K5681" t="str">
            <v>per DOP website</v>
          </cell>
          <cell r="L5681">
            <v>41456</v>
          </cell>
          <cell r="M5681">
            <v>26186</v>
          </cell>
          <cell r="N5681" t="b">
            <v>0</v>
          </cell>
          <cell r="O5681">
            <v>5958</v>
          </cell>
        </row>
        <row r="5682">
          <cell r="E5682" t="str">
            <v>61MONTHLYMWASHINGTON PUBLIC EMPLOYEES ASSOCIATION</v>
          </cell>
          <cell r="F5682" t="str">
            <v>61</v>
          </cell>
          <cell r="G5682" t="str">
            <v>Monthly</v>
          </cell>
          <cell r="H5682" t="str">
            <v>M</v>
          </cell>
          <cell r="I5682">
            <v>5958</v>
          </cell>
          <cell r="J5682" t="str">
            <v>Washington Public Employees Association</v>
          </cell>
          <cell r="K5682" t="str">
            <v>per DOP website</v>
          </cell>
          <cell r="L5682">
            <v>41456</v>
          </cell>
          <cell r="M5682">
            <v>30450</v>
          </cell>
          <cell r="N5682" t="b">
            <v>0</v>
          </cell>
          <cell r="O5682">
            <v>5958</v>
          </cell>
        </row>
        <row r="5683">
          <cell r="E5683" t="str">
            <v>61NMONTHLYACOALITION</v>
          </cell>
          <cell r="F5683" t="str">
            <v>61N</v>
          </cell>
          <cell r="G5683" t="str">
            <v>Monthly</v>
          </cell>
          <cell r="H5683" t="str">
            <v>A</v>
          </cell>
          <cell r="I5683">
            <v>4734</v>
          </cell>
          <cell r="J5683" t="str">
            <v>Coalition</v>
          </cell>
          <cell r="K5683" t="str">
            <v>61N1 - per DOP website</v>
          </cell>
          <cell r="L5683">
            <v>41456</v>
          </cell>
          <cell r="M5683">
            <v>21510</v>
          </cell>
          <cell r="N5683" t="b">
            <v>1</v>
          </cell>
          <cell r="O5683">
            <v>4734</v>
          </cell>
        </row>
        <row r="5684">
          <cell r="E5684" t="str">
            <v>61NMONTHLYANON-REPRESENTED STATE EMPLOYEES</v>
          </cell>
          <cell r="F5684" t="str">
            <v>61N</v>
          </cell>
          <cell r="G5684" t="str">
            <v>Monthly</v>
          </cell>
          <cell r="H5684" t="str">
            <v>A</v>
          </cell>
          <cell r="I5684">
            <v>4734</v>
          </cell>
          <cell r="J5684" t="str">
            <v>Non-Represented State Employees</v>
          </cell>
          <cell r="K5684" t="str">
            <v>61N - per DOP website</v>
          </cell>
          <cell r="L5684">
            <v>41456</v>
          </cell>
          <cell r="M5684">
            <v>15714</v>
          </cell>
          <cell r="N5684" t="b">
            <v>1</v>
          </cell>
          <cell r="O5684">
            <v>4734</v>
          </cell>
        </row>
        <row r="5685">
          <cell r="E5685" t="str">
            <v>61NMONTHLYASERVICE EMPLOYEES INTERNATIONAL UNION DISTRICT 1199 NW</v>
          </cell>
          <cell r="F5685" t="str">
            <v>61N</v>
          </cell>
          <cell r="G5685" t="str">
            <v>Monthly</v>
          </cell>
          <cell r="H5685" t="str">
            <v>A</v>
          </cell>
          <cell r="I5685">
            <v>4734</v>
          </cell>
          <cell r="J5685" t="str">
            <v>Service Employees International Union District 1199 NW</v>
          </cell>
          <cell r="K5685" t="str">
            <v>61N1 - per DOP website</v>
          </cell>
          <cell r="L5685">
            <v>41456</v>
          </cell>
          <cell r="M5685">
            <v>17646</v>
          </cell>
          <cell r="N5685" t="b">
            <v>1</v>
          </cell>
          <cell r="O5685">
            <v>4734</v>
          </cell>
        </row>
        <row r="5686">
          <cell r="E5686" t="str">
            <v>61NMONTHLYATEAMSTERS LOCAL UNION NUMBER 117</v>
          </cell>
          <cell r="F5686" t="str">
            <v>61N</v>
          </cell>
          <cell r="G5686" t="str">
            <v>Monthly</v>
          </cell>
          <cell r="H5686" t="str">
            <v>A</v>
          </cell>
          <cell r="I5686">
            <v>4794</v>
          </cell>
          <cell r="J5686" t="str">
            <v>Teamsters Local Union Number 117</v>
          </cell>
          <cell r="K5686" t="str">
            <v>61N2 - per DOP website</v>
          </cell>
          <cell r="L5686">
            <v>41456</v>
          </cell>
          <cell r="M5686">
            <v>23442</v>
          </cell>
          <cell r="N5686" t="b">
            <v>1</v>
          </cell>
          <cell r="O5686">
            <v>4794</v>
          </cell>
        </row>
        <row r="5687">
          <cell r="E5687" t="str">
            <v>61NMONTHLYAWASHINGTON FEDERATION OF STATE EMPLOYEES</v>
          </cell>
          <cell r="F5687" t="str">
            <v>61N</v>
          </cell>
          <cell r="G5687" t="str">
            <v>Monthly</v>
          </cell>
          <cell r="H5687" t="str">
            <v>A</v>
          </cell>
          <cell r="I5687">
            <v>4734</v>
          </cell>
          <cell r="J5687" t="str">
            <v>Washington Federation of State Employees</v>
          </cell>
          <cell r="K5687" t="str">
            <v>61N1 - per DOP website</v>
          </cell>
          <cell r="L5687">
            <v>41456</v>
          </cell>
          <cell r="M5687">
            <v>19578</v>
          </cell>
          <cell r="N5687" t="b">
            <v>1</v>
          </cell>
          <cell r="O5687">
            <v>4734</v>
          </cell>
        </row>
        <row r="5688">
          <cell r="E5688" t="str">
            <v>61NMONTHLYBCOALITION</v>
          </cell>
          <cell r="F5688" t="str">
            <v>61N</v>
          </cell>
          <cell r="G5688" t="str">
            <v>Monthly</v>
          </cell>
          <cell r="H5688" t="str">
            <v>B</v>
          </cell>
          <cell r="I5688">
            <v>4849</v>
          </cell>
          <cell r="J5688" t="str">
            <v>Coalition</v>
          </cell>
          <cell r="K5688" t="str">
            <v>61N1 - per DOP website</v>
          </cell>
          <cell r="L5688">
            <v>41456</v>
          </cell>
          <cell r="M5688">
            <v>21511</v>
          </cell>
          <cell r="N5688" t="b">
            <v>1</v>
          </cell>
          <cell r="O5688">
            <v>4849</v>
          </cell>
        </row>
        <row r="5689">
          <cell r="E5689" t="str">
            <v>61NMONTHLYBNON-REPRESENTED STATE EMPLOYEES</v>
          </cell>
          <cell r="F5689" t="str">
            <v>61N</v>
          </cell>
          <cell r="G5689" t="str">
            <v>Monthly</v>
          </cell>
          <cell r="H5689" t="str">
            <v>B</v>
          </cell>
          <cell r="I5689">
            <v>4849</v>
          </cell>
          <cell r="J5689" t="str">
            <v>Non-Represented State Employees</v>
          </cell>
          <cell r="K5689" t="str">
            <v>61N - per DOP website</v>
          </cell>
          <cell r="L5689">
            <v>41456</v>
          </cell>
          <cell r="M5689">
            <v>15715</v>
          </cell>
          <cell r="N5689" t="b">
            <v>1</v>
          </cell>
          <cell r="O5689">
            <v>4849</v>
          </cell>
        </row>
        <row r="5690">
          <cell r="E5690" t="str">
            <v>61NMONTHLYBSERVICE EMPLOYEES INTERNATIONAL UNION DISTRICT 1199 NW</v>
          </cell>
          <cell r="F5690" t="str">
            <v>61N</v>
          </cell>
          <cell r="G5690" t="str">
            <v>Monthly</v>
          </cell>
          <cell r="H5690" t="str">
            <v>B</v>
          </cell>
          <cell r="I5690">
            <v>4849</v>
          </cell>
          <cell r="J5690" t="str">
            <v>Service Employees International Union District 1199 NW</v>
          </cell>
          <cell r="K5690" t="str">
            <v>61N1 - per DOP website</v>
          </cell>
          <cell r="L5690">
            <v>41456</v>
          </cell>
          <cell r="M5690">
            <v>17647</v>
          </cell>
          <cell r="N5690" t="b">
            <v>1</v>
          </cell>
          <cell r="O5690">
            <v>4849</v>
          </cell>
        </row>
        <row r="5691">
          <cell r="E5691" t="str">
            <v>61NMONTHLYBTEAMSTERS LOCAL UNION NUMBER 117</v>
          </cell>
          <cell r="F5691" t="str">
            <v>61N</v>
          </cell>
          <cell r="G5691" t="str">
            <v>Monthly</v>
          </cell>
          <cell r="H5691" t="str">
            <v>B</v>
          </cell>
          <cell r="I5691">
            <v>4910</v>
          </cell>
          <cell r="J5691" t="str">
            <v>Teamsters Local Union Number 117</v>
          </cell>
          <cell r="K5691" t="str">
            <v>61N2 - per DOP website</v>
          </cell>
          <cell r="L5691">
            <v>41456</v>
          </cell>
          <cell r="M5691">
            <v>23443</v>
          </cell>
          <cell r="N5691" t="b">
            <v>1</v>
          </cell>
          <cell r="O5691">
            <v>4910</v>
          </cell>
        </row>
        <row r="5692">
          <cell r="E5692" t="str">
            <v>61NMONTHLYBWASHINGTON FEDERATION OF STATE EMPLOYEES</v>
          </cell>
          <cell r="F5692" t="str">
            <v>61N</v>
          </cell>
          <cell r="G5692" t="str">
            <v>Monthly</v>
          </cell>
          <cell r="H5692" t="str">
            <v>B</v>
          </cell>
          <cell r="I5692">
            <v>4849</v>
          </cell>
          <cell r="J5692" t="str">
            <v>Washington Federation of State Employees</v>
          </cell>
          <cell r="K5692" t="str">
            <v>61N1 - per DOP website</v>
          </cell>
          <cell r="L5692">
            <v>41456</v>
          </cell>
          <cell r="M5692">
            <v>19579</v>
          </cell>
          <cell r="N5692" t="b">
            <v>1</v>
          </cell>
          <cell r="O5692">
            <v>4849</v>
          </cell>
        </row>
        <row r="5693">
          <cell r="E5693" t="str">
            <v>61NMONTHLYCCOALITION</v>
          </cell>
          <cell r="F5693" t="str">
            <v>61N</v>
          </cell>
          <cell r="G5693" t="str">
            <v>Monthly</v>
          </cell>
          <cell r="H5693" t="str">
            <v>C</v>
          </cell>
          <cell r="I5693">
            <v>4971</v>
          </cell>
          <cell r="J5693" t="str">
            <v>Coalition</v>
          </cell>
          <cell r="K5693" t="str">
            <v>61N1 - per DOP website</v>
          </cell>
          <cell r="L5693">
            <v>41456</v>
          </cell>
          <cell r="M5693">
            <v>21512</v>
          </cell>
          <cell r="N5693" t="b">
            <v>1</v>
          </cell>
          <cell r="O5693">
            <v>4971</v>
          </cell>
        </row>
        <row r="5694">
          <cell r="E5694" t="str">
            <v>61NMONTHLYCNON-REPRESENTED STATE EMPLOYEES</v>
          </cell>
          <cell r="F5694" t="str">
            <v>61N</v>
          </cell>
          <cell r="G5694" t="str">
            <v>Monthly</v>
          </cell>
          <cell r="H5694" t="str">
            <v>C</v>
          </cell>
          <cell r="I5694">
            <v>4971</v>
          </cell>
          <cell r="J5694" t="str">
            <v>Non-Represented State Employees</v>
          </cell>
          <cell r="K5694" t="str">
            <v>61N - per DOP website</v>
          </cell>
          <cell r="L5694">
            <v>41456</v>
          </cell>
          <cell r="M5694">
            <v>15716</v>
          </cell>
          <cell r="N5694" t="b">
            <v>1</v>
          </cell>
          <cell r="O5694">
            <v>4971</v>
          </cell>
        </row>
        <row r="5695">
          <cell r="E5695" t="str">
            <v>61NMONTHLYCSERVICE EMPLOYEES INTERNATIONAL UNION DISTRICT 1199 NW</v>
          </cell>
          <cell r="F5695" t="str">
            <v>61N</v>
          </cell>
          <cell r="G5695" t="str">
            <v>Monthly</v>
          </cell>
          <cell r="H5695" t="str">
            <v>C</v>
          </cell>
          <cell r="I5695">
            <v>4971</v>
          </cell>
          <cell r="J5695" t="str">
            <v>Service Employees International Union District 1199 NW</v>
          </cell>
          <cell r="K5695" t="str">
            <v>61N1 - per DOP website</v>
          </cell>
          <cell r="L5695">
            <v>41456</v>
          </cell>
          <cell r="M5695">
            <v>17648</v>
          </cell>
          <cell r="N5695" t="b">
            <v>1</v>
          </cell>
          <cell r="O5695">
            <v>4971</v>
          </cell>
        </row>
        <row r="5696">
          <cell r="E5696" t="str">
            <v>61NMONTHLYCTEAMSTERS LOCAL UNION NUMBER 117</v>
          </cell>
          <cell r="F5696" t="str">
            <v>61N</v>
          </cell>
          <cell r="G5696" t="str">
            <v>Monthly</v>
          </cell>
          <cell r="H5696" t="str">
            <v>C</v>
          </cell>
          <cell r="I5696">
            <v>5036</v>
          </cell>
          <cell r="J5696" t="str">
            <v>Teamsters Local Union Number 117</v>
          </cell>
          <cell r="K5696" t="str">
            <v>61N2 - per DOP website</v>
          </cell>
          <cell r="L5696">
            <v>41456</v>
          </cell>
          <cell r="M5696">
            <v>23444</v>
          </cell>
          <cell r="N5696" t="b">
            <v>1</v>
          </cell>
          <cell r="O5696">
            <v>5036</v>
          </cell>
        </row>
        <row r="5697">
          <cell r="E5697" t="str">
            <v>61NMONTHLYCWASHINGTON FEDERATION OF STATE EMPLOYEES</v>
          </cell>
          <cell r="F5697" t="str">
            <v>61N</v>
          </cell>
          <cell r="G5697" t="str">
            <v>Monthly</v>
          </cell>
          <cell r="H5697" t="str">
            <v>C</v>
          </cell>
          <cell r="I5697">
            <v>4971</v>
          </cell>
          <cell r="J5697" t="str">
            <v>Washington Federation of State Employees</v>
          </cell>
          <cell r="K5697" t="str">
            <v>61N1 - per DOP website</v>
          </cell>
          <cell r="L5697">
            <v>41456</v>
          </cell>
          <cell r="M5697">
            <v>19580</v>
          </cell>
          <cell r="N5697" t="b">
            <v>1</v>
          </cell>
          <cell r="O5697">
            <v>4971</v>
          </cell>
        </row>
        <row r="5698">
          <cell r="E5698" t="str">
            <v>61NMONTHLYDCOALITION</v>
          </cell>
          <cell r="F5698" t="str">
            <v>61N</v>
          </cell>
          <cell r="G5698" t="str">
            <v>Monthly</v>
          </cell>
          <cell r="H5698" t="str">
            <v>D</v>
          </cell>
          <cell r="I5698">
            <v>5096</v>
          </cell>
          <cell r="J5698" t="str">
            <v>Coalition</v>
          </cell>
          <cell r="K5698" t="str">
            <v>61N1 - per DOP website</v>
          </cell>
          <cell r="L5698">
            <v>41456</v>
          </cell>
          <cell r="M5698">
            <v>21513</v>
          </cell>
          <cell r="N5698" t="b">
            <v>1</v>
          </cell>
          <cell r="O5698">
            <v>5096</v>
          </cell>
        </row>
        <row r="5699">
          <cell r="E5699" t="str">
            <v>61NMONTHLYDNON-REPRESENTED STATE EMPLOYEES</v>
          </cell>
          <cell r="F5699" t="str">
            <v>61N</v>
          </cell>
          <cell r="G5699" t="str">
            <v>Monthly</v>
          </cell>
          <cell r="H5699" t="str">
            <v>D</v>
          </cell>
          <cell r="I5699">
            <v>5096</v>
          </cell>
          <cell r="J5699" t="str">
            <v>Non-Represented State Employees</v>
          </cell>
          <cell r="K5699" t="str">
            <v>61N - per DOP website</v>
          </cell>
          <cell r="L5699">
            <v>41456</v>
          </cell>
          <cell r="M5699">
            <v>15717</v>
          </cell>
          <cell r="N5699" t="b">
            <v>1</v>
          </cell>
          <cell r="O5699">
            <v>5096</v>
          </cell>
        </row>
        <row r="5700">
          <cell r="E5700" t="str">
            <v>61NMONTHLYDSERVICE EMPLOYEES INTERNATIONAL UNION DISTRICT 1199 NW</v>
          </cell>
          <cell r="F5700" t="str">
            <v>61N</v>
          </cell>
          <cell r="G5700" t="str">
            <v>Monthly</v>
          </cell>
          <cell r="H5700" t="str">
            <v>D</v>
          </cell>
          <cell r="I5700">
            <v>5096</v>
          </cell>
          <cell r="J5700" t="str">
            <v>Service Employees International Union District 1199 NW</v>
          </cell>
          <cell r="K5700" t="str">
            <v>61N1 - per DOP website</v>
          </cell>
          <cell r="L5700">
            <v>41456</v>
          </cell>
          <cell r="M5700">
            <v>17649</v>
          </cell>
          <cell r="N5700" t="b">
            <v>1</v>
          </cell>
          <cell r="O5700">
            <v>5096</v>
          </cell>
        </row>
        <row r="5701">
          <cell r="E5701" t="str">
            <v>61NMONTHLYDTEAMSTERS LOCAL UNION NUMBER 117</v>
          </cell>
          <cell r="F5701" t="str">
            <v>61N</v>
          </cell>
          <cell r="G5701" t="str">
            <v>Monthly</v>
          </cell>
          <cell r="H5701" t="str">
            <v>D</v>
          </cell>
          <cell r="I5701">
            <v>5161</v>
          </cell>
          <cell r="J5701" t="str">
            <v>Teamsters Local Union Number 117</v>
          </cell>
          <cell r="K5701" t="str">
            <v>61N2 - per DOP website</v>
          </cell>
          <cell r="L5701">
            <v>41456</v>
          </cell>
          <cell r="M5701">
            <v>23445</v>
          </cell>
          <cell r="N5701" t="b">
            <v>1</v>
          </cell>
          <cell r="O5701">
            <v>5161</v>
          </cell>
        </row>
        <row r="5702">
          <cell r="E5702" t="str">
            <v>61NMONTHLYDWASHINGTON FEDERATION OF STATE EMPLOYEES</v>
          </cell>
          <cell r="F5702" t="str">
            <v>61N</v>
          </cell>
          <cell r="G5702" t="str">
            <v>Monthly</v>
          </cell>
          <cell r="H5702" t="str">
            <v>D</v>
          </cell>
          <cell r="I5702">
            <v>5096</v>
          </cell>
          <cell r="J5702" t="str">
            <v>Washington Federation of State Employees</v>
          </cell>
          <cell r="K5702" t="str">
            <v>61N1 - per DOP website</v>
          </cell>
          <cell r="L5702">
            <v>41456</v>
          </cell>
          <cell r="M5702">
            <v>19581</v>
          </cell>
          <cell r="N5702" t="b">
            <v>1</v>
          </cell>
          <cell r="O5702">
            <v>5096</v>
          </cell>
        </row>
        <row r="5703">
          <cell r="E5703" t="str">
            <v>61NMONTHLYECOALITION</v>
          </cell>
          <cell r="F5703" t="str">
            <v>61N</v>
          </cell>
          <cell r="G5703" t="str">
            <v>Monthly</v>
          </cell>
          <cell r="H5703" t="str">
            <v>E</v>
          </cell>
          <cell r="I5703">
            <v>5221</v>
          </cell>
          <cell r="J5703" t="str">
            <v>Coalition</v>
          </cell>
          <cell r="K5703" t="str">
            <v>61N1 - per DOP website</v>
          </cell>
          <cell r="L5703">
            <v>41456</v>
          </cell>
          <cell r="M5703">
            <v>21514</v>
          </cell>
          <cell r="N5703" t="b">
            <v>1</v>
          </cell>
          <cell r="O5703">
            <v>5221</v>
          </cell>
        </row>
        <row r="5704">
          <cell r="E5704" t="str">
            <v>61NMONTHLYENON-REPRESENTED STATE EMPLOYEES</v>
          </cell>
          <cell r="F5704" t="str">
            <v>61N</v>
          </cell>
          <cell r="G5704" t="str">
            <v>Monthly</v>
          </cell>
          <cell r="H5704" t="str">
            <v>E</v>
          </cell>
          <cell r="I5704">
            <v>5221</v>
          </cell>
          <cell r="J5704" t="str">
            <v>Non-Represented State Employees</v>
          </cell>
          <cell r="K5704" t="str">
            <v>61N - per DOP website</v>
          </cell>
          <cell r="L5704">
            <v>41456</v>
          </cell>
          <cell r="M5704">
            <v>15718</v>
          </cell>
          <cell r="N5704" t="b">
            <v>1</v>
          </cell>
          <cell r="O5704">
            <v>5221</v>
          </cell>
        </row>
        <row r="5705">
          <cell r="E5705" t="str">
            <v>61NMONTHLYESERVICE EMPLOYEES INTERNATIONAL UNION DISTRICT 1199 NW</v>
          </cell>
          <cell r="F5705" t="str">
            <v>61N</v>
          </cell>
          <cell r="G5705" t="str">
            <v>Monthly</v>
          </cell>
          <cell r="H5705" t="str">
            <v>E</v>
          </cell>
          <cell r="I5705">
            <v>5221</v>
          </cell>
          <cell r="J5705" t="str">
            <v>Service Employees International Union District 1199 NW</v>
          </cell>
          <cell r="K5705" t="str">
            <v>61N1 - per DOP website</v>
          </cell>
          <cell r="L5705">
            <v>41456</v>
          </cell>
          <cell r="M5705">
            <v>17650</v>
          </cell>
          <cell r="N5705" t="b">
            <v>1</v>
          </cell>
          <cell r="O5705">
            <v>5221</v>
          </cell>
        </row>
        <row r="5706">
          <cell r="E5706" t="str">
            <v>61NMONTHLYETEAMSTERS LOCAL UNION NUMBER 117</v>
          </cell>
          <cell r="F5706" t="str">
            <v>61N</v>
          </cell>
          <cell r="G5706" t="str">
            <v>Monthly</v>
          </cell>
          <cell r="H5706" t="str">
            <v>E</v>
          </cell>
          <cell r="I5706">
            <v>5289</v>
          </cell>
          <cell r="J5706" t="str">
            <v>Teamsters Local Union Number 117</v>
          </cell>
          <cell r="K5706" t="str">
            <v>61N2 - per DOP website</v>
          </cell>
          <cell r="L5706">
            <v>41456</v>
          </cell>
          <cell r="M5706">
            <v>23446</v>
          </cell>
          <cell r="N5706" t="b">
            <v>1</v>
          </cell>
          <cell r="O5706">
            <v>5289</v>
          </cell>
        </row>
        <row r="5707">
          <cell r="E5707" t="str">
            <v>61NMONTHLYEWASHINGTON FEDERATION OF STATE EMPLOYEES</v>
          </cell>
          <cell r="F5707" t="str">
            <v>61N</v>
          </cell>
          <cell r="G5707" t="str">
            <v>Monthly</v>
          </cell>
          <cell r="H5707" t="str">
            <v>E</v>
          </cell>
          <cell r="I5707">
            <v>5221</v>
          </cell>
          <cell r="J5707" t="str">
            <v>Washington Federation of State Employees</v>
          </cell>
          <cell r="K5707" t="str">
            <v>61N1 - per DOP website</v>
          </cell>
          <cell r="L5707">
            <v>41456</v>
          </cell>
          <cell r="M5707">
            <v>19582</v>
          </cell>
          <cell r="N5707" t="b">
            <v>1</v>
          </cell>
          <cell r="O5707">
            <v>5221</v>
          </cell>
        </row>
        <row r="5708">
          <cell r="E5708" t="str">
            <v>61NMONTHLYFCOALITION</v>
          </cell>
          <cell r="F5708" t="str">
            <v>61N</v>
          </cell>
          <cell r="G5708" t="str">
            <v>Monthly</v>
          </cell>
          <cell r="H5708" t="str">
            <v>F</v>
          </cell>
          <cell r="I5708">
            <v>5352</v>
          </cell>
          <cell r="J5708" t="str">
            <v>Coalition</v>
          </cell>
          <cell r="K5708" t="str">
            <v>61N1 - per DOP website</v>
          </cell>
          <cell r="L5708">
            <v>41456</v>
          </cell>
          <cell r="M5708">
            <v>21515</v>
          </cell>
          <cell r="N5708" t="b">
            <v>1</v>
          </cell>
          <cell r="O5708">
            <v>5352</v>
          </cell>
        </row>
        <row r="5709">
          <cell r="E5709" t="str">
            <v>61NMONTHLYFNON-REPRESENTED STATE EMPLOYEES</v>
          </cell>
          <cell r="F5709" t="str">
            <v>61N</v>
          </cell>
          <cell r="G5709" t="str">
            <v>Monthly</v>
          </cell>
          <cell r="H5709" t="str">
            <v>F</v>
          </cell>
          <cell r="I5709">
            <v>5352</v>
          </cell>
          <cell r="J5709" t="str">
            <v>Non-Represented State Employees</v>
          </cell>
          <cell r="K5709" t="str">
            <v>61N - per DOP website</v>
          </cell>
          <cell r="L5709">
            <v>41456</v>
          </cell>
          <cell r="M5709">
            <v>15719</v>
          </cell>
          <cell r="N5709" t="b">
            <v>1</v>
          </cell>
          <cell r="O5709">
            <v>5352</v>
          </cell>
        </row>
        <row r="5710">
          <cell r="E5710" t="str">
            <v>61NMONTHLYFSERVICE EMPLOYEES INTERNATIONAL UNION DISTRICT 1199 NW</v>
          </cell>
          <cell r="F5710" t="str">
            <v>61N</v>
          </cell>
          <cell r="G5710" t="str">
            <v>Monthly</v>
          </cell>
          <cell r="H5710" t="str">
            <v>F</v>
          </cell>
          <cell r="I5710">
            <v>5352</v>
          </cell>
          <cell r="J5710" t="str">
            <v>Service Employees International Union District 1199 NW</v>
          </cell>
          <cell r="K5710" t="str">
            <v>61N1 - per DOP website</v>
          </cell>
          <cell r="L5710">
            <v>41456</v>
          </cell>
          <cell r="M5710">
            <v>17651</v>
          </cell>
          <cell r="N5710" t="b">
            <v>1</v>
          </cell>
          <cell r="O5710">
            <v>5352</v>
          </cell>
        </row>
        <row r="5711">
          <cell r="E5711" t="str">
            <v>61NMONTHLYFTEAMSTERS LOCAL UNION NUMBER 117</v>
          </cell>
          <cell r="F5711" t="str">
            <v>61N</v>
          </cell>
          <cell r="G5711" t="str">
            <v>Monthly</v>
          </cell>
          <cell r="H5711" t="str">
            <v>F</v>
          </cell>
          <cell r="I5711">
            <v>5420</v>
          </cell>
          <cell r="J5711" t="str">
            <v>Teamsters Local Union Number 117</v>
          </cell>
          <cell r="K5711" t="str">
            <v>61N2 - per DOP website</v>
          </cell>
          <cell r="L5711">
            <v>41456</v>
          </cell>
          <cell r="M5711">
            <v>23447</v>
          </cell>
          <cell r="N5711" t="b">
            <v>1</v>
          </cell>
          <cell r="O5711">
            <v>5420</v>
          </cell>
        </row>
        <row r="5712">
          <cell r="E5712" t="str">
            <v>61NMONTHLYFWASHINGTON FEDERATION OF STATE EMPLOYEES</v>
          </cell>
          <cell r="F5712" t="str">
            <v>61N</v>
          </cell>
          <cell r="G5712" t="str">
            <v>Monthly</v>
          </cell>
          <cell r="H5712" t="str">
            <v>F</v>
          </cell>
          <cell r="I5712">
            <v>5352</v>
          </cell>
          <cell r="J5712" t="str">
            <v>Washington Federation of State Employees</v>
          </cell>
          <cell r="K5712" t="str">
            <v>61N1 - per DOP website</v>
          </cell>
          <cell r="L5712">
            <v>41456</v>
          </cell>
          <cell r="M5712">
            <v>19583</v>
          </cell>
          <cell r="N5712" t="b">
            <v>1</v>
          </cell>
          <cell r="O5712">
            <v>5352</v>
          </cell>
        </row>
        <row r="5713">
          <cell r="E5713" t="str">
            <v>61NMONTHLYGCOALITION</v>
          </cell>
          <cell r="F5713" t="str">
            <v>61N</v>
          </cell>
          <cell r="G5713" t="str">
            <v>Monthly</v>
          </cell>
          <cell r="H5713" t="str">
            <v>G</v>
          </cell>
          <cell r="I5713">
            <v>5487</v>
          </cell>
          <cell r="J5713" t="str">
            <v>Coalition</v>
          </cell>
          <cell r="K5713" t="str">
            <v>61N1 - per DOP website</v>
          </cell>
          <cell r="L5713">
            <v>41456</v>
          </cell>
          <cell r="M5713">
            <v>21516</v>
          </cell>
          <cell r="N5713" t="b">
            <v>1</v>
          </cell>
          <cell r="O5713">
            <v>5487</v>
          </cell>
        </row>
        <row r="5714">
          <cell r="E5714" t="str">
            <v>61NMONTHLYGNON-REPRESENTED STATE EMPLOYEES</v>
          </cell>
          <cell r="F5714" t="str">
            <v>61N</v>
          </cell>
          <cell r="G5714" t="str">
            <v>Monthly</v>
          </cell>
          <cell r="H5714" t="str">
            <v>G</v>
          </cell>
          <cell r="I5714">
            <v>5487</v>
          </cell>
          <cell r="J5714" t="str">
            <v>Non-Represented State Employees</v>
          </cell>
          <cell r="K5714" t="str">
            <v>61N - per DOP website</v>
          </cell>
          <cell r="L5714">
            <v>41456</v>
          </cell>
          <cell r="M5714">
            <v>15720</v>
          </cell>
          <cell r="N5714" t="b">
            <v>1</v>
          </cell>
          <cell r="O5714">
            <v>5487</v>
          </cell>
        </row>
        <row r="5715">
          <cell r="E5715" t="str">
            <v>61NMONTHLYGSERVICE EMPLOYEES INTERNATIONAL UNION DISTRICT 1199 NW</v>
          </cell>
          <cell r="F5715" t="str">
            <v>61N</v>
          </cell>
          <cell r="G5715" t="str">
            <v>Monthly</v>
          </cell>
          <cell r="H5715" t="str">
            <v>G</v>
          </cell>
          <cell r="I5715">
            <v>5487</v>
          </cell>
          <cell r="J5715" t="str">
            <v>Service Employees International Union District 1199 NW</v>
          </cell>
          <cell r="K5715" t="str">
            <v>61N1 - per DOP website</v>
          </cell>
          <cell r="L5715">
            <v>41456</v>
          </cell>
          <cell r="M5715">
            <v>17652</v>
          </cell>
          <cell r="N5715" t="b">
            <v>1</v>
          </cell>
          <cell r="O5715">
            <v>5487</v>
          </cell>
        </row>
        <row r="5716">
          <cell r="E5716" t="str">
            <v>61NMONTHLYGTEAMSTERS LOCAL UNION NUMBER 117</v>
          </cell>
          <cell r="F5716" t="str">
            <v>61N</v>
          </cell>
          <cell r="G5716" t="str">
            <v>Monthly</v>
          </cell>
          <cell r="H5716" t="str">
            <v>G</v>
          </cell>
          <cell r="I5716">
            <v>5557</v>
          </cell>
          <cell r="J5716" t="str">
            <v>Teamsters Local Union Number 117</v>
          </cell>
          <cell r="K5716" t="str">
            <v>61N2 - per DOP website</v>
          </cell>
          <cell r="L5716">
            <v>41456</v>
          </cell>
          <cell r="M5716">
            <v>23448</v>
          </cell>
          <cell r="N5716" t="b">
            <v>1</v>
          </cell>
          <cell r="O5716">
            <v>5557</v>
          </cell>
        </row>
        <row r="5717">
          <cell r="E5717" t="str">
            <v>61NMONTHLYGWASHINGTON FEDERATION OF STATE EMPLOYEES</v>
          </cell>
          <cell r="F5717" t="str">
            <v>61N</v>
          </cell>
          <cell r="G5717" t="str">
            <v>Monthly</v>
          </cell>
          <cell r="H5717" t="str">
            <v>G</v>
          </cell>
          <cell r="I5717">
            <v>5487</v>
          </cell>
          <cell r="J5717" t="str">
            <v>Washington Federation of State Employees</v>
          </cell>
          <cell r="K5717" t="str">
            <v>61N1 - per DOP website</v>
          </cell>
          <cell r="L5717">
            <v>41456</v>
          </cell>
          <cell r="M5717">
            <v>19584</v>
          </cell>
          <cell r="N5717" t="b">
            <v>1</v>
          </cell>
          <cell r="O5717">
            <v>5487</v>
          </cell>
        </row>
        <row r="5718">
          <cell r="E5718" t="str">
            <v>61NMONTHLYHCOALITION</v>
          </cell>
          <cell r="F5718" t="str">
            <v>61N</v>
          </cell>
          <cell r="G5718" t="str">
            <v>Monthly</v>
          </cell>
          <cell r="H5718" t="str">
            <v>H</v>
          </cell>
          <cell r="I5718">
            <v>5625</v>
          </cell>
          <cell r="J5718" t="str">
            <v>Coalition</v>
          </cell>
          <cell r="K5718" t="str">
            <v>61N1 - per DOP website</v>
          </cell>
          <cell r="L5718">
            <v>41456</v>
          </cell>
          <cell r="M5718">
            <v>21517</v>
          </cell>
          <cell r="N5718" t="b">
            <v>1</v>
          </cell>
          <cell r="O5718">
            <v>5625</v>
          </cell>
        </row>
        <row r="5719">
          <cell r="E5719" t="str">
            <v>61NMONTHLYHNON-REPRESENTED STATE EMPLOYEES</v>
          </cell>
          <cell r="F5719" t="str">
            <v>61N</v>
          </cell>
          <cell r="G5719" t="str">
            <v>Monthly</v>
          </cell>
          <cell r="H5719" t="str">
            <v>H</v>
          </cell>
          <cell r="I5719">
            <v>5625</v>
          </cell>
          <cell r="J5719" t="str">
            <v>Non-Represented State Employees</v>
          </cell>
          <cell r="K5719" t="str">
            <v>61N - per DOP website</v>
          </cell>
          <cell r="L5719">
            <v>41456</v>
          </cell>
          <cell r="M5719">
            <v>15721</v>
          </cell>
          <cell r="N5719" t="b">
            <v>1</v>
          </cell>
          <cell r="O5719">
            <v>5625</v>
          </cell>
        </row>
        <row r="5720">
          <cell r="E5720" t="str">
            <v>61NMONTHLYHSERVICE EMPLOYEES INTERNATIONAL UNION DISTRICT 1199 NW</v>
          </cell>
          <cell r="F5720" t="str">
            <v>61N</v>
          </cell>
          <cell r="G5720" t="str">
            <v>Monthly</v>
          </cell>
          <cell r="H5720" t="str">
            <v>H</v>
          </cell>
          <cell r="I5720">
            <v>5625</v>
          </cell>
          <cell r="J5720" t="str">
            <v>Service Employees International Union District 1199 NW</v>
          </cell>
          <cell r="K5720" t="str">
            <v>61N1 - per DOP website</v>
          </cell>
          <cell r="L5720">
            <v>41456</v>
          </cell>
          <cell r="M5720">
            <v>17653</v>
          </cell>
          <cell r="N5720" t="b">
            <v>1</v>
          </cell>
          <cell r="O5720">
            <v>5625</v>
          </cell>
        </row>
        <row r="5721">
          <cell r="E5721" t="str">
            <v>61NMONTHLYHTEAMSTERS LOCAL UNION NUMBER 117</v>
          </cell>
          <cell r="F5721" t="str">
            <v>61N</v>
          </cell>
          <cell r="G5721" t="str">
            <v>Monthly</v>
          </cell>
          <cell r="H5721" t="str">
            <v>H</v>
          </cell>
          <cell r="I5721">
            <v>5698</v>
          </cell>
          <cell r="J5721" t="str">
            <v>Teamsters Local Union Number 117</v>
          </cell>
          <cell r="K5721" t="str">
            <v>61N2 - per DOP website</v>
          </cell>
          <cell r="L5721">
            <v>41456</v>
          </cell>
          <cell r="M5721">
            <v>23449</v>
          </cell>
          <cell r="N5721" t="b">
            <v>1</v>
          </cell>
          <cell r="O5721">
            <v>5698</v>
          </cell>
        </row>
        <row r="5722">
          <cell r="E5722" t="str">
            <v>61NMONTHLYHWASHINGTON FEDERATION OF STATE EMPLOYEES</v>
          </cell>
          <cell r="F5722" t="str">
            <v>61N</v>
          </cell>
          <cell r="G5722" t="str">
            <v>Monthly</v>
          </cell>
          <cell r="H5722" t="str">
            <v>H</v>
          </cell>
          <cell r="I5722">
            <v>5625</v>
          </cell>
          <cell r="J5722" t="str">
            <v>Washington Federation of State Employees</v>
          </cell>
          <cell r="K5722" t="str">
            <v>61N1 - per DOP website</v>
          </cell>
          <cell r="L5722">
            <v>41456</v>
          </cell>
          <cell r="M5722">
            <v>19585</v>
          </cell>
          <cell r="N5722" t="b">
            <v>1</v>
          </cell>
          <cell r="O5722">
            <v>5625</v>
          </cell>
        </row>
        <row r="5723">
          <cell r="E5723" t="str">
            <v>61NMONTHLYICOALITION</v>
          </cell>
          <cell r="F5723" t="str">
            <v>61N</v>
          </cell>
          <cell r="G5723" t="str">
            <v>Monthly</v>
          </cell>
          <cell r="H5723" t="str">
            <v>I</v>
          </cell>
          <cell r="I5723">
            <v>5763</v>
          </cell>
          <cell r="J5723" t="str">
            <v>Coalition</v>
          </cell>
          <cell r="K5723" t="str">
            <v>61N1 - per DOP website</v>
          </cell>
          <cell r="L5723">
            <v>41456</v>
          </cell>
          <cell r="M5723">
            <v>21518</v>
          </cell>
          <cell r="N5723" t="b">
            <v>1</v>
          </cell>
          <cell r="O5723">
            <v>5763</v>
          </cell>
        </row>
        <row r="5724">
          <cell r="E5724" t="str">
            <v>61NMONTHLYINON-REPRESENTED STATE EMPLOYEES</v>
          </cell>
          <cell r="F5724" t="str">
            <v>61N</v>
          </cell>
          <cell r="G5724" t="str">
            <v>Monthly</v>
          </cell>
          <cell r="H5724" t="str">
            <v>I</v>
          </cell>
          <cell r="I5724">
            <v>5763</v>
          </cell>
          <cell r="J5724" t="str">
            <v>Non-Represented State Employees</v>
          </cell>
          <cell r="K5724" t="str">
            <v>61N - per DOP website</v>
          </cell>
          <cell r="L5724">
            <v>41456</v>
          </cell>
          <cell r="M5724">
            <v>15722</v>
          </cell>
          <cell r="N5724" t="b">
            <v>1</v>
          </cell>
          <cell r="O5724">
            <v>5763</v>
          </cell>
        </row>
        <row r="5725">
          <cell r="E5725" t="str">
            <v>61NMONTHLYISERVICE EMPLOYEES INTERNATIONAL UNION DISTRICT 1199 NW</v>
          </cell>
          <cell r="F5725" t="str">
            <v>61N</v>
          </cell>
          <cell r="G5725" t="str">
            <v>Monthly</v>
          </cell>
          <cell r="H5725" t="str">
            <v>I</v>
          </cell>
          <cell r="I5725">
            <v>5763</v>
          </cell>
          <cell r="J5725" t="str">
            <v>Service Employees International Union District 1199 NW</v>
          </cell>
          <cell r="K5725" t="str">
            <v>61N1 - per DOP website</v>
          </cell>
          <cell r="L5725">
            <v>41456</v>
          </cell>
          <cell r="M5725">
            <v>17654</v>
          </cell>
          <cell r="N5725" t="b">
            <v>1</v>
          </cell>
          <cell r="O5725">
            <v>5763</v>
          </cell>
        </row>
        <row r="5726">
          <cell r="E5726" t="str">
            <v>61NMONTHLYITEAMSTERS LOCAL UNION NUMBER 117</v>
          </cell>
          <cell r="F5726" t="str">
            <v>61N</v>
          </cell>
          <cell r="G5726" t="str">
            <v>Monthly</v>
          </cell>
          <cell r="H5726" t="str">
            <v>I</v>
          </cell>
          <cell r="I5726">
            <v>5836</v>
          </cell>
          <cell r="J5726" t="str">
            <v>Teamsters Local Union Number 117</v>
          </cell>
          <cell r="K5726" t="str">
            <v>61N2 - per DOP website</v>
          </cell>
          <cell r="L5726">
            <v>41456</v>
          </cell>
          <cell r="M5726">
            <v>23450</v>
          </cell>
          <cell r="N5726" t="b">
            <v>1</v>
          </cell>
          <cell r="O5726">
            <v>5836</v>
          </cell>
        </row>
        <row r="5727">
          <cell r="E5727" t="str">
            <v>61NMONTHLYIWASHINGTON FEDERATION OF STATE EMPLOYEES</v>
          </cell>
          <cell r="F5727" t="str">
            <v>61N</v>
          </cell>
          <cell r="G5727" t="str">
            <v>Monthly</v>
          </cell>
          <cell r="H5727" t="str">
            <v>I</v>
          </cell>
          <cell r="I5727">
            <v>5763</v>
          </cell>
          <cell r="J5727" t="str">
            <v>Washington Federation of State Employees</v>
          </cell>
          <cell r="K5727" t="str">
            <v>61N1 - per DOP website</v>
          </cell>
          <cell r="L5727">
            <v>41456</v>
          </cell>
          <cell r="M5727">
            <v>19586</v>
          </cell>
          <cell r="N5727" t="b">
            <v>1</v>
          </cell>
          <cell r="O5727">
            <v>5763</v>
          </cell>
        </row>
        <row r="5728">
          <cell r="E5728" t="str">
            <v>61NMONTHLYJCOALITION</v>
          </cell>
          <cell r="F5728" t="str">
            <v>61N</v>
          </cell>
          <cell r="G5728" t="str">
            <v>Monthly</v>
          </cell>
          <cell r="H5728" t="str">
            <v>J</v>
          </cell>
          <cell r="I5728">
            <v>5911</v>
          </cell>
          <cell r="J5728" t="str">
            <v>Coalition</v>
          </cell>
          <cell r="K5728" t="str">
            <v>61N1 - per DOP website</v>
          </cell>
          <cell r="L5728">
            <v>41456</v>
          </cell>
          <cell r="M5728">
            <v>21519</v>
          </cell>
          <cell r="N5728" t="b">
            <v>1</v>
          </cell>
          <cell r="O5728">
            <v>5911</v>
          </cell>
        </row>
        <row r="5729">
          <cell r="E5729" t="str">
            <v>61NMONTHLYJNON-REPRESENTED STATE EMPLOYEES</v>
          </cell>
          <cell r="F5729" t="str">
            <v>61N</v>
          </cell>
          <cell r="G5729" t="str">
            <v>Monthly</v>
          </cell>
          <cell r="H5729" t="str">
            <v>J</v>
          </cell>
          <cell r="I5729">
            <v>5911</v>
          </cell>
          <cell r="J5729" t="str">
            <v>Non-Represented State Employees</v>
          </cell>
          <cell r="K5729" t="str">
            <v>61N - per DOP website</v>
          </cell>
          <cell r="L5729">
            <v>41456</v>
          </cell>
          <cell r="M5729">
            <v>15723</v>
          </cell>
          <cell r="N5729" t="b">
            <v>1</v>
          </cell>
          <cell r="O5729">
            <v>5911</v>
          </cell>
        </row>
        <row r="5730">
          <cell r="E5730" t="str">
            <v>61NMONTHLYJSERVICE EMPLOYEES INTERNATIONAL UNION DISTRICT 1199 NW</v>
          </cell>
          <cell r="F5730" t="str">
            <v>61N</v>
          </cell>
          <cell r="G5730" t="str">
            <v>Monthly</v>
          </cell>
          <cell r="H5730" t="str">
            <v>J</v>
          </cell>
          <cell r="I5730">
            <v>5911</v>
          </cell>
          <cell r="J5730" t="str">
            <v>Service Employees International Union District 1199 NW</v>
          </cell>
          <cell r="K5730" t="str">
            <v>61N1 - per DOP website</v>
          </cell>
          <cell r="L5730">
            <v>41456</v>
          </cell>
          <cell r="M5730">
            <v>17655</v>
          </cell>
          <cell r="N5730" t="b">
            <v>1</v>
          </cell>
          <cell r="O5730">
            <v>5911</v>
          </cell>
        </row>
        <row r="5731">
          <cell r="E5731" t="str">
            <v>61NMONTHLYJTEAMSTERS LOCAL UNION NUMBER 117</v>
          </cell>
          <cell r="F5731" t="str">
            <v>61N</v>
          </cell>
          <cell r="G5731" t="str">
            <v>Monthly</v>
          </cell>
          <cell r="H5731" t="str">
            <v>J</v>
          </cell>
          <cell r="I5731">
            <v>5986</v>
          </cell>
          <cell r="J5731" t="str">
            <v>Teamsters Local Union Number 117</v>
          </cell>
          <cell r="K5731" t="str">
            <v>61N2 - per DOP website</v>
          </cell>
          <cell r="L5731">
            <v>41456</v>
          </cell>
          <cell r="M5731">
            <v>23451</v>
          </cell>
          <cell r="N5731" t="b">
            <v>1</v>
          </cell>
          <cell r="O5731">
            <v>5986</v>
          </cell>
        </row>
        <row r="5732">
          <cell r="E5732" t="str">
            <v>61NMONTHLYJWASHINGTON FEDERATION OF STATE EMPLOYEES</v>
          </cell>
          <cell r="F5732" t="str">
            <v>61N</v>
          </cell>
          <cell r="G5732" t="str">
            <v>Monthly</v>
          </cell>
          <cell r="H5732" t="str">
            <v>J</v>
          </cell>
          <cell r="I5732">
            <v>5911</v>
          </cell>
          <cell r="J5732" t="str">
            <v>Washington Federation of State Employees</v>
          </cell>
          <cell r="K5732" t="str">
            <v>61N1 - per DOP website</v>
          </cell>
          <cell r="L5732">
            <v>41456</v>
          </cell>
          <cell r="M5732">
            <v>19587</v>
          </cell>
          <cell r="N5732" t="b">
            <v>1</v>
          </cell>
          <cell r="O5732">
            <v>5911</v>
          </cell>
        </row>
        <row r="5733">
          <cell r="E5733" t="str">
            <v>61NMONTHLYKCOALITION</v>
          </cell>
          <cell r="F5733" t="str">
            <v>61N</v>
          </cell>
          <cell r="G5733" t="str">
            <v>Monthly</v>
          </cell>
          <cell r="H5733" t="str">
            <v>K</v>
          </cell>
          <cell r="I5733">
            <v>6057</v>
          </cell>
          <cell r="J5733" t="str">
            <v>Coalition</v>
          </cell>
          <cell r="K5733" t="str">
            <v>61N1 - per DOP website</v>
          </cell>
          <cell r="L5733">
            <v>41456</v>
          </cell>
          <cell r="M5733">
            <v>21520</v>
          </cell>
          <cell r="N5733" t="b">
            <v>1</v>
          </cell>
          <cell r="O5733">
            <v>6057</v>
          </cell>
        </row>
        <row r="5734">
          <cell r="E5734" t="str">
            <v>61NMONTHLYKNON-REPRESENTED STATE EMPLOYEES</v>
          </cell>
          <cell r="F5734" t="str">
            <v>61N</v>
          </cell>
          <cell r="G5734" t="str">
            <v>Monthly</v>
          </cell>
          <cell r="H5734" t="str">
            <v>K</v>
          </cell>
          <cell r="I5734">
            <v>6057</v>
          </cell>
          <cell r="J5734" t="str">
            <v>Non-Represented State Employees</v>
          </cell>
          <cell r="K5734" t="str">
            <v>61N - per DOP website</v>
          </cell>
          <cell r="L5734">
            <v>41456</v>
          </cell>
          <cell r="M5734">
            <v>15724</v>
          </cell>
          <cell r="N5734" t="b">
            <v>1</v>
          </cell>
          <cell r="O5734">
            <v>6057</v>
          </cell>
        </row>
        <row r="5735">
          <cell r="E5735" t="str">
            <v>61NMONTHLYKSERVICE EMPLOYEES INTERNATIONAL UNION DISTRICT 1199 NW</v>
          </cell>
          <cell r="F5735" t="str">
            <v>61N</v>
          </cell>
          <cell r="G5735" t="str">
            <v>Monthly</v>
          </cell>
          <cell r="H5735" t="str">
            <v>K</v>
          </cell>
          <cell r="I5735">
            <v>6057</v>
          </cell>
          <cell r="J5735" t="str">
            <v>Service Employees International Union District 1199 NW</v>
          </cell>
          <cell r="K5735" t="str">
            <v>61N1 - per DOP website</v>
          </cell>
          <cell r="L5735">
            <v>41456</v>
          </cell>
          <cell r="M5735">
            <v>17656</v>
          </cell>
          <cell r="N5735" t="b">
            <v>1</v>
          </cell>
          <cell r="O5735">
            <v>6057</v>
          </cell>
        </row>
        <row r="5736">
          <cell r="E5736" t="str">
            <v>61NMONTHLYKTEAMSTERS LOCAL UNION NUMBER 117</v>
          </cell>
          <cell r="F5736" t="str">
            <v>61N</v>
          </cell>
          <cell r="G5736" t="str">
            <v>Monthly</v>
          </cell>
          <cell r="H5736" t="str">
            <v>K</v>
          </cell>
          <cell r="I5736">
            <v>6133</v>
          </cell>
          <cell r="J5736" t="str">
            <v>Teamsters Local Union Number 117</v>
          </cell>
          <cell r="K5736" t="str">
            <v>61N2 - per DOP website</v>
          </cell>
          <cell r="L5736">
            <v>41456</v>
          </cell>
          <cell r="M5736">
            <v>23452</v>
          </cell>
          <cell r="N5736" t="b">
            <v>1</v>
          </cell>
          <cell r="O5736">
            <v>6133</v>
          </cell>
        </row>
        <row r="5737">
          <cell r="E5737" t="str">
            <v>61NMONTHLYKWASHINGTON FEDERATION OF STATE EMPLOYEES</v>
          </cell>
          <cell r="F5737" t="str">
            <v>61N</v>
          </cell>
          <cell r="G5737" t="str">
            <v>Monthly</v>
          </cell>
          <cell r="H5737" t="str">
            <v>K</v>
          </cell>
          <cell r="I5737">
            <v>6057</v>
          </cell>
          <cell r="J5737" t="str">
            <v>Washington Federation of State Employees</v>
          </cell>
          <cell r="K5737" t="str">
            <v>61N1 - per DOP website</v>
          </cell>
          <cell r="L5737">
            <v>41456</v>
          </cell>
          <cell r="M5737">
            <v>19588</v>
          </cell>
          <cell r="N5737" t="b">
            <v>1</v>
          </cell>
          <cell r="O5737">
            <v>6057</v>
          </cell>
        </row>
        <row r="5738">
          <cell r="E5738" t="str">
            <v>61NMONTHLYLCOALITION</v>
          </cell>
          <cell r="F5738" t="str">
            <v>61N</v>
          </cell>
          <cell r="G5738" t="str">
            <v>Monthly</v>
          </cell>
          <cell r="H5738" t="str">
            <v>L</v>
          </cell>
          <cell r="I5738">
            <v>6208</v>
          </cell>
          <cell r="J5738" t="str">
            <v>Coalition</v>
          </cell>
          <cell r="K5738" t="str">
            <v>61N1 - per DOP website</v>
          </cell>
          <cell r="L5738">
            <v>41456</v>
          </cell>
          <cell r="M5738">
            <v>21521</v>
          </cell>
          <cell r="N5738" t="b">
            <v>1</v>
          </cell>
          <cell r="O5738">
            <v>6208</v>
          </cell>
        </row>
        <row r="5739">
          <cell r="E5739" t="str">
            <v>61NMONTHLYLNON-REPRESENTED STATE EMPLOYEES</v>
          </cell>
          <cell r="F5739" t="str">
            <v>61N</v>
          </cell>
          <cell r="G5739" t="str">
            <v>Monthly</v>
          </cell>
          <cell r="H5739" t="str">
            <v>L</v>
          </cell>
          <cell r="I5739">
            <v>6208</v>
          </cell>
          <cell r="J5739" t="str">
            <v>Non-Represented State Employees</v>
          </cell>
          <cell r="K5739" t="str">
            <v>61N - per DOP website</v>
          </cell>
          <cell r="L5739">
            <v>41456</v>
          </cell>
          <cell r="M5739">
            <v>15725</v>
          </cell>
          <cell r="N5739" t="b">
            <v>1</v>
          </cell>
          <cell r="O5739">
            <v>6208</v>
          </cell>
        </row>
        <row r="5740">
          <cell r="E5740" t="str">
            <v>61NMONTHLYLSERVICE EMPLOYEES INTERNATIONAL UNION DISTRICT 1199 NW</v>
          </cell>
          <cell r="F5740" t="str">
            <v>61N</v>
          </cell>
          <cell r="G5740" t="str">
            <v>Monthly</v>
          </cell>
          <cell r="H5740" t="str">
            <v>L</v>
          </cell>
          <cell r="I5740">
            <v>6208</v>
          </cell>
          <cell r="J5740" t="str">
            <v>Service Employees International Union District 1199 NW</v>
          </cell>
          <cell r="K5740" t="str">
            <v>61N1 - per DOP website</v>
          </cell>
          <cell r="L5740">
            <v>41456</v>
          </cell>
          <cell r="M5740">
            <v>17657</v>
          </cell>
          <cell r="N5740" t="b">
            <v>1</v>
          </cell>
          <cell r="O5740">
            <v>6208</v>
          </cell>
        </row>
        <row r="5741">
          <cell r="E5741" t="str">
            <v>61NMONTHLYLTEAMSTERS LOCAL UNION NUMBER 117</v>
          </cell>
          <cell r="F5741" t="str">
            <v>61N</v>
          </cell>
          <cell r="G5741" t="str">
            <v>Monthly</v>
          </cell>
          <cell r="H5741" t="str">
            <v>L</v>
          </cell>
          <cell r="I5741">
            <v>6286</v>
          </cell>
          <cell r="J5741" t="str">
            <v>Teamsters Local Union Number 117</v>
          </cell>
          <cell r="K5741" t="str">
            <v>61N2 - per DOP website</v>
          </cell>
          <cell r="L5741">
            <v>41456</v>
          </cell>
          <cell r="M5741">
            <v>23453</v>
          </cell>
          <cell r="N5741" t="b">
            <v>1</v>
          </cell>
          <cell r="O5741">
            <v>6286</v>
          </cell>
        </row>
        <row r="5742">
          <cell r="E5742" t="str">
            <v>61NMONTHLYLWASHINGTON FEDERATION OF STATE EMPLOYEES</v>
          </cell>
          <cell r="F5742" t="str">
            <v>61N</v>
          </cell>
          <cell r="G5742" t="str">
            <v>Monthly</v>
          </cell>
          <cell r="H5742" t="str">
            <v>L</v>
          </cell>
          <cell r="I5742">
            <v>6208</v>
          </cell>
          <cell r="J5742" t="str">
            <v>Washington Federation of State Employees</v>
          </cell>
          <cell r="K5742" t="str">
            <v>61N1 - per DOP website</v>
          </cell>
          <cell r="L5742">
            <v>41456</v>
          </cell>
          <cell r="M5742">
            <v>19589</v>
          </cell>
          <cell r="N5742" t="b">
            <v>1</v>
          </cell>
          <cell r="O5742">
            <v>6208</v>
          </cell>
        </row>
        <row r="5743">
          <cell r="E5743" t="str">
            <v>61NMONTHLYMCOALITION</v>
          </cell>
          <cell r="F5743" t="str">
            <v>61N</v>
          </cell>
          <cell r="G5743" t="str">
            <v>Monthly</v>
          </cell>
          <cell r="H5743" t="str">
            <v>M</v>
          </cell>
          <cell r="I5743">
            <v>6366</v>
          </cell>
          <cell r="J5743" t="str">
            <v>Coalition</v>
          </cell>
          <cell r="K5743" t="str">
            <v>61N1 - per DOP website</v>
          </cell>
          <cell r="L5743">
            <v>41456</v>
          </cell>
          <cell r="M5743">
            <v>21522</v>
          </cell>
          <cell r="N5743" t="b">
            <v>1</v>
          </cell>
          <cell r="O5743">
            <v>6366</v>
          </cell>
        </row>
        <row r="5744">
          <cell r="E5744" t="str">
            <v>61NMONTHLYMNON-REPRESENTED STATE EMPLOYEES</v>
          </cell>
          <cell r="F5744" t="str">
            <v>61N</v>
          </cell>
          <cell r="G5744" t="str">
            <v>Monthly</v>
          </cell>
          <cell r="H5744" t="str">
            <v>M</v>
          </cell>
          <cell r="I5744">
            <v>6366</v>
          </cell>
          <cell r="J5744" t="str">
            <v>Non-Represented State Employees</v>
          </cell>
          <cell r="K5744" t="str">
            <v>61N - per DOP website</v>
          </cell>
          <cell r="L5744">
            <v>41456</v>
          </cell>
          <cell r="M5744">
            <v>15726</v>
          </cell>
          <cell r="N5744" t="b">
            <v>1</v>
          </cell>
          <cell r="O5744">
            <v>6366</v>
          </cell>
        </row>
        <row r="5745">
          <cell r="E5745" t="str">
            <v>61NMONTHLYMSERVICE EMPLOYEES INTERNATIONAL UNION DISTRICT 1199 NW</v>
          </cell>
          <cell r="F5745" t="str">
            <v>61N</v>
          </cell>
          <cell r="G5745" t="str">
            <v>Monthly</v>
          </cell>
          <cell r="H5745" t="str">
            <v>M</v>
          </cell>
          <cell r="I5745">
            <v>6366</v>
          </cell>
          <cell r="J5745" t="str">
            <v>Service Employees International Union District 1199 NW</v>
          </cell>
          <cell r="K5745" t="str">
            <v>61N1 - per DOP website</v>
          </cell>
          <cell r="L5745">
            <v>41456</v>
          </cell>
          <cell r="M5745">
            <v>17658</v>
          </cell>
          <cell r="N5745" t="b">
            <v>1</v>
          </cell>
          <cell r="O5745">
            <v>6366</v>
          </cell>
        </row>
        <row r="5746">
          <cell r="E5746" t="str">
            <v>61NMONTHLYMTEAMSTERS LOCAL UNION NUMBER 117</v>
          </cell>
          <cell r="F5746" t="str">
            <v>61N</v>
          </cell>
          <cell r="G5746" t="str">
            <v>Monthly</v>
          </cell>
          <cell r="H5746" t="str">
            <v>M</v>
          </cell>
          <cell r="I5746">
            <v>6447</v>
          </cell>
          <cell r="J5746" t="str">
            <v>Teamsters Local Union Number 117</v>
          </cell>
          <cell r="K5746" t="str">
            <v>61N2 - per DOP website</v>
          </cell>
          <cell r="L5746">
            <v>41456</v>
          </cell>
          <cell r="M5746">
            <v>23454</v>
          </cell>
          <cell r="N5746" t="b">
            <v>1</v>
          </cell>
          <cell r="O5746">
            <v>6447</v>
          </cell>
        </row>
        <row r="5747">
          <cell r="E5747" t="str">
            <v>61NMONTHLYMWASHINGTON FEDERATION OF STATE EMPLOYEES</v>
          </cell>
          <cell r="F5747" t="str">
            <v>61N</v>
          </cell>
          <cell r="G5747" t="str">
            <v>Monthly</v>
          </cell>
          <cell r="H5747" t="str">
            <v>M</v>
          </cell>
          <cell r="I5747">
            <v>6366</v>
          </cell>
          <cell r="J5747" t="str">
            <v>Washington Federation of State Employees</v>
          </cell>
          <cell r="K5747" t="str">
            <v>61N1 - per DOP website</v>
          </cell>
          <cell r="L5747">
            <v>41456</v>
          </cell>
          <cell r="M5747">
            <v>19590</v>
          </cell>
          <cell r="N5747" t="b">
            <v>1</v>
          </cell>
          <cell r="O5747">
            <v>6366</v>
          </cell>
        </row>
        <row r="5748">
          <cell r="E5748" t="str">
            <v>61NMONTHLYNCOALITION</v>
          </cell>
          <cell r="F5748" t="str">
            <v>61N</v>
          </cell>
          <cell r="G5748" t="str">
            <v>Monthly</v>
          </cell>
          <cell r="H5748" t="str">
            <v>N</v>
          </cell>
          <cell r="I5748">
            <v>6521</v>
          </cell>
          <cell r="J5748" t="str">
            <v>Coalition</v>
          </cell>
          <cell r="K5748" t="str">
            <v>61N1 - per DOP website</v>
          </cell>
          <cell r="L5748">
            <v>41456</v>
          </cell>
          <cell r="M5748">
            <v>21523</v>
          </cell>
          <cell r="N5748" t="b">
            <v>1</v>
          </cell>
          <cell r="O5748">
            <v>6521</v>
          </cell>
        </row>
        <row r="5749">
          <cell r="E5749" t="str">
            <v>61NMONTHLYNNON-REPRESENTED STATE EMPLOYEES</v>
          </cell>
          <cell r="F5749" t="str">
            <v>61N</v>
          </cell>
          <cell r="G5749" t="str">
            <v>Monthly</v>
          </cell>
          <cell r="H5749" t="str">
            <v>N</v>
          </cell>
          <cell r="I5749">
            <v>6521</v>
          </cell>
          <cell r="J5749" t="str">
            <v>Non-Represented State Employees</v>
          </cell>
          <cell r="K5749" t="str">
            <v>61N - per DOP website</v>
          </cell>
          <cell r="L5749">
            <v>41456</v>
          </cell>
          <cell r="M5749">
            <v>15727</v>
          </cell>
          <cell r="N5749" t="b">
            <v>1</v>
          </cell>
          <cell r="O5749">
            <v>6521</v>
          </cell>
        </row>
        <row r="5750">
          <cell r="E5750" t="str">
            <v>61NMONTHLYNSERVICE EMPLOYEES INTERNATIONAL UNION DISTRICT 1199 NW</v>
          </cell>
          <cell r="F5750" t="str">
            <v>61N</v>
          </cell>
          <cell r="G5750" t="str">
            <v>Monthly</v>
          </cell>
          <cell r="H5750" t="str">
            <v>N</v>
          </cell>
          <cell r="I5750">
            <v>6521</v>
          </cell>
          <cell r="J5750" t="str">
            <v>Service Employees International Union District 1199 NW</v>
          </cell>
          <cell r="K5750" t="str">
            <v>61N1 - per DOP website</v>
          </cell>
          <cell r="L5750">
            <v>41456</v>
          </cell>
          <cell r="M5750">
            <v>17659</v>
          </cell>
          <cell r="N5750" t="b">
            <v>1</v>
          </cell>
          <cell r="O5750">
            <v>6521</v>
          </cell>
        </row>
        <row r="5751">
          <cell r="E5751" t="str">
            <v>61NMONTHLYNTEAMSTERS LOCAL UNION NUMBER 117</v>
          </cell>
          <cell r="F5751" t="str">
            <v>61N</v>
          </cell>
          <cell r="G5751" t="str">
            <v>Monthly</v>
          </cell>
          <cell r="H5751" t="str">
            <v>N</v>
          </cell>
          <cell r="I5751">
            <v>6605</v>
          </cell>
          <cell r="J5751" t="str">
            <v>Teamsters Local Union Number 117</v>
          </cell>
          <cell r="K5751" t="str">
            <v>61N2 - per DOP website</v>
          </cell>
          <cell r="L5751">
            <v>41456</v>
          </cell>
          <cell r="M5751">
            <v>23455</v>
          </cell>
          <cell r="N5751" t="b">
            <v>1</v>
          </cell>
          <cell r="O5751">
            <v>6605</v>
          </cell>
        </row>
        <row r="5752">
          <cell r="E5752" t="str">
            <v>61NMONTHLYNWASHINGTON FEDERATION OF STATE EMPLOYEES</v>
          </cell>
          <cell r="F5752" t="str">
            <v>61N</v>
          </cell>
          <cell r="G5752" t="str">
            <v>Monthly</v>
          </cell>
          <cell r="H5752" t="str">
            <v>N</v>
          </cell>
          <cell r="I5752">
            <v>6521</v>
          </cell>
          <cell r="J5752" t="str">
            <v>Washington Federation of State Employees</v>
          </cell>
          <cell r="K5752" t="str">
            <v>61N1 - per DOP website</v>
          </cell>
          <cell r="L5752">
            <v>41456</v>
          </cell>
          <cell r="M5752">
            <v>19591</v>
          </cell>
          <cell r="N5752" t="b">
            <v>1</v>
          </cell>
          <cell r="O5752">
            <v>6521</v>
          </cell>
        </row>
        <row r="5753">
          <cell r="E5753" t="str">
            <v>61NMONTHLYOCOALITION</v>
          </cell>
          <cell r="F5753" t="str">
            <v>61N</v>
          </cell>
          <cell r="G5753" t="str">
            <v>Monthly</v>
          </cell>
          <cell r="H5753" t="str">
            <v>O</v>
          </cell>
          <cell r="I5753">
            <v>6684</v>
          </cell>
          <cell r="J5753" t="str">
            <v>Coalition</v>
          </cell>
          <cell r="K5753" t="str">
            <v>61N1 - per DOP website</v>
          </cell>
          <cell r="L5753">
            <v>41456</v>
          </cell>
          <cell r="M5753">
            <v>21524</v>
          </cell>
          <cell r="N5753" t="b">
            <v>1</v>
          </cell>
          <cell r="O5753">
            <v>6684</v>
          </cell>
        </row>
        <row r="5754">
          <cell r="E5754" t="str">
            <v>61NMONTHLYONON-REPRESENTED STATE EMPLOYEES</v>
          </cell>
          <cell r="F5754" t="str">
            <v>61N</v>
          </cell>
          <cell r="G5754" t="str">
            <v>Monthly</v>
          </cell>
          <cell r="H5754" t="str">
            <v>O</v>
          </cell>
          <cell r="I5754">
            <v>6684</v>
          </cell>
          <cell r="J5754" t="str">
            <v>Non-Represented State Employees</v>
          </cell>
          <cell r="K5754" t="str">
            <v>61N - per DOP website</v>
          </cell>
          <cell r="L5754">
            <v>41456</v>
          </cell>
          <cell r="M5754">
            <v>15728</v>
          </cell>
          <cell r="N5754" t="b">
            <v>1</v>
          </cell>
          <cell r="O5754">
            <v>6684</v>
          </cell>
        </row>
        <row r="5755">
          <cell r="E5755" t="str">
            <v>61NMONTHLYOSERVICE EMPLOYEES INTERNATIONAL UNION DISTRICT 1199 NW</v>
          </cell>
          <cell r="F5755" t="str">
            <v>61N</v>
          </cell>
          <cell r="G5755" t="str">
            <v>Monthly</v>
          </cell>
          <cell r="H5755" t="str">
            <v>O</v>
          </cell>
          <cell r="I5755">
            <v>6684</v>
          </cell>
          <cell r="J5755" t="str">
            <v>Service Employees International Union District 1199 NW</v>
          </cell>
          <cell r="K5755" t="str">
            <v>61N1 - per DOP website</v>
          </cell>
          <cell r="L5755">
            <v>41456</v>
          </cell>
          <cell r="M5755">
            <v>17660</v>
          </cell>
          <cell r="N5755" t="b">
            <v>1</v>
          </cell>
          <cell r="O5755">
            <v>6684</v>
          </cell>
        </row>
        <row r="5756">
          <cell r="E5756" t="str">
            <v>61NMONTHLYOTEAMSTERS LOCAL UNION NUMBER 117</v>
          </cell>
          <cell r="F5756" t="str">
            <v>61N</v>
          </cell>
          <cell r="G5756" t="str">
            <v>Monthly</v>
          </cell>
          <cell r="H5756" t="str">
            <v>O</v>
          </cell>
          <cell r="I5756">
            <v>6770</v>
          </cell>
          <cell r="J5756" t="str">
            <v>Teamsters Local Union Number 117</v>
          </cell>
          <cell r="K5756" t="str">
            <v>61N2 - per DOP website</v>
          </cell>
          <cell r="L5756">
            <v>41456</v>
          </cell>
          <cell r="M5756">
            <v>23456</v>
          </cell>
          <cell r="N5756" t="b">
            <v>1</v>
          </cell>
          <cell r="O5756">
            <v>6770</v>
          </cell>
        </row>
        <row r="5757">
          <cell r="E5757" t="str">
            <v>61NMONTHLYOWASHINGTON FEDERATION OF STATE EMPLOYEES</v>
          </cell>
          <cell r="F5757" t="str">
            <v>61N</v>
          </cell>
          <cell r="G5757" t="str">
            <v>Monthly</v>
          </cell>
          <cell r="H5757" t="str">
            <v>O</v>
          </cell>
          <cell r="I5757">
            <v>6684</v>
          </cell>
          <cell r="J5757" t="str">
            <v>Washington Federation of State Employees</v>
          </cell>
          <cell r="K5757" t="str">
            <v>61N1 - per DOP website</v>
          </cell>
          <cell r="L5757">
            <v>41456</v>
          </cell>
          <cell r="M5757">
            <v>19592</v>
          </cell>
          <cell r="N5757" t="b">
            <v>1</v>
          </cell>
          <cell r="O5757">
            <v>6684</v>
          </cell>
        </row>
        <row r="5758">
          <cell r="E5758" t="str">
            <v>61NMONTHLYPCOALITION</v>
          </cell>
          <cell r="F5758" t="str">
            <v>61N</v>
          </cell>
          <cell r="G5758" t="str">
            <v>Monthly</v>
          </cell>
          <cell r="H5758" t="str">
            <v>P</v>
          </cell>
          <cell r="I5758">
            <v>6850</v>
          </cell>
          <cell r="J5758" t="str">
            <v>Coalition</v>
          </cell>
          <cell r="K5758" t="str">
            <v>61N1 - per DOP website</v>
          </cell>
          <cell r="L5758">
            <v>41456</v>
          </cell>
          <cell r="M5758">
            <v>21525</v>
          </cell>
          <cell r="N5758" t="b">
            <v>1</v>
          </cell>
          <cell r="O5758">
            <v>6850</v>
          </cell>
        </row>
        <row r="5759">
          <cell r="E5759" t="str">
            <v>61NMONTHLYPNON-REPRESENTED STATE EMPLOYEES</v>
          </cell>
          <cell r="F5759" t="str">
            <v>61N</v>
          </cell>
          <cell r="G5759" t="str">
            <v>Monthly</v>
          </cell>
          <cell r="H5759" t="str">
            <v>P</v>
          </cell>
          <cell r="I5759">
            <v>6850</v>
          </cell>
          <cell r="J5759" t="str">
            <v>Non-Represented State Employees</v>
          </cell>
          <cell r="K5759" t="str">
            <v>61N - per DOP website</v>
          </cell>
          <cell r="L5759">
            <v>41456</v>
          </cell>
          <cell r="M5759">
            <v>15729</v>
          </cell>
          <cell r="N5759" t="b">
            <v>1</v>
          </cell>
          <cell r="O5759">
            <v>6850</v>
          </cell>
        </row>
        <row r="5760">
          <cell r="E5760" t="str">
            <v>61NMONTHLYPSERVICE EMPLOYEES INTERNATIONAL UNION DISTRICT 1199 NW</v>
          </cell>
          <cell r="F5760" t="str">
            <v>61N</v>
          </cell>
          <cell r="G5760" t="str">
            <v>Monthly</v>
          </cell>
          <cell r="H5760" t="str">
            <v>P</v>
          </cell>
          <cell r="I5760">
            <v>6850</v>
          </cell>
          <cell r="J5760" t="str">
            <v>Service Employees International Union District 1199 NW</v>
          </cell>
          <cell r="K5760" t="str">
            <v>61N1 - per DOP website</v>
          </cell>
          <cell r="L5760">
            <v>41456</v>
          </cell>
          <cell r="M5760">
            <v>17661</v>
          </cell>
          <cell r="N5760" t="b">
            <v>1</v>
          </cell>
          <cell r="O5760">
            <v>6850</v>
          </cell>
        </row>
        <row r="5761">
          <cell r="E5761" t="str">
            <v>61NMONTHLYPTEAMSTERS LOCAL UNION NUMBER 117</v>
          </cell>
          <cell r="F5761" t="str">
            <v>61N</v>
          </cell>
          <cell r="G5761" t="str">
            <v>Monthly</v>
          </cell>
          <cell r="H5761" t="str">
            <v>P</v>
          </cell>
          <cell r="I5761">
            <v>6939</v>
          </cell>
          <cell r="J5761" t="str">
            <v>Teamsters Local Union Number 117</v>
          </cell>
          <cell r="K5761" t="str">
            <v>61N2 - per DOP website</v>
          </cell>
          <cell r="L5761">
            <v>41456</v>
          </cell>
          <cell r="M5761">
            <v>23457</v>
          </cell>
          <cell r="N5761" t="b">
            <v>1</v>
          </cell>
          <cell r="O5761">
            <v>6939</v>
          </cell>
        </row>
        <row r="5762">
          <cell r="E5762" t="str">
            <v>61NMONTHLYPWASHINGTON FEDERATION OF STATE EMPLOYEES</v>
          </cell>
          <cell r="F5762" t="str">
            <v>61N</v>
          </cell>
          <cell r="G5762" t="str">
            <v>Monthly</v>
          </cell>
          <cell r="H5762" t="str">
            <v>P</v>
          </cell>
          <cell r="I5762">
            <v>6850</v>
          </cell>
          <cell r="J5762" t="str">
            <v>Washington Federation of State Employees</v>
          </cell>
          <cell r="K5762" t="str">
            <v>61N1 - per DOP website</v>
          </cell>
          <cell r="L5762">
            <v>41456</v>
          </cell>
          <cell r="M5762">
            <v>19593</v>
          </cell>
          <cell r="N5762" t="b">
            <v>1</v>
          </cell>
          <cell r="O5762">
            <v>6850</v>
          </cell>
        </row>
        <row r="5763">
          <cell r="E5763" t="str">
            <v>61NMONTHLYQCOALITION</v>
          </cell>
          <cell r="F5763" t="str">
            <v>61N</v>
          </cell>
          <cell r="G5763" t="str">
            <v>Monthly</v>
          </cell>
          <cell r="H5763" t="str">
            <v>Q</v>
          </cell>
          <cell r="I5763">
            <v>7022</v>
          </cell>
          <cell r="J5763" t="str">
            <v>Coalition</v>
          </cell>
          <cell r="K5763" t="str">
            <v>61N1 - per DOP website</v>
          </cell>
          <cell r="L5763">
            <v>41456</v>
          </cell>
          <cell r="M5763">
            <v>21526</v>
          </cell>
          <cell r="N5763" t="b">
            <v>1</v>
          </cell>
          <cell r="O5763">
            <v>7022</v>
          </cell>
        </row>
        <row r="5764">
          <cell r="E5764" t="str">
            <v>61NMONTHLYQNON-REPRESENTED STATE EMPLOYEES</v>
          </cell>
          <cell r="F5764" t="str">
            <v>61N</v>
          </cell>
          <cell r="G5764" t="str">
            <v>Monthly</v>
          </cell>
          <cell r="H5764" t="str">
            <v>Q</v>
          </cell>
          <cell r="I5764">
            <v>7022</v>
          </cell>
          <cell r="J5764" t="str">
            <v>Non-Represented State Employees</v>
          </cell>
          <cell r="K5764" t="str">
            <v>61N - per DOP website</v>
          </cell>
          <cell r="L5764">
            <v>41456</v>
          </cell>
          <cell r="M5764">
            <v>15730</v>
          </cell>
          <cell r="N5764" t="b">
            <v>1</v>
          </cell>
          <cell r="O5764">
            <v>7022</v>
          </cell>
        </row>
        <row r="5765">
          <cell r="E5765" t="str">
            <v>61NMONTHLYQSERVICE EMPLOYEES INTERNATIONAL UNION DISTRICT 1199 NW</v>
          </cell>
          <cell r="F5765" t="str">
            <v>61N</v>
          </cell>
          <cell r="G5765" t="str">
            <v>Monthly</v>
          </cell>
          <cell r="H5765" t="str">
            <v>Q</v>
          </cell>
          <cell r="I5765">
            <v>7022</v>
          </cell>
          <cell r="J5765" t="str">
            <v>Service Employees International Union District 1199 NW</v>
          </cell>
          <cell r="K5765" t="str">
            <v>61N1 - per DOP website</v>
          </cell>
          <cell r="L5765">
            <v>41456</v>
          </cell>
          <cell r="M5765">
            <v>17662</v>
          </cell>
          <cell r="N5765" t="b">
            <v>1</v>
          </cell>
          <cell r="O5765">
            <v>7022</v>
          </cell>
        </row>
        <row r="5766">
          <cell r="E5766" t="str">
            <v>61NMONTHLYQTEAMSTERS LOCAL UNION NUMBER 117</v>
          </cell>
          <cell r="F5766" t="str">
            <v>61N</v>
          </cell>
          <cell r="G5766" t="str">
            <v>Monthly</v>
          </cell>
          <cell r="H5766" t="str">
            <v>Q</v>
          </cell>
          <cell r="I5766">
            <v>7111</v>
          </cell>
          <cell r="J5766" t="str">
            <v>Teamsters Local Union Number 117</v>
          </cell>
          <cell r="K5766" t="str">
            <v>61N2 - per DOP website</v>
          </cell>
          <cell r="L5766">
            <v>41456</v>
          </cell>
          <cell r="M5766">
            <v>23458</v>
          </cell>
          <cell r="N5766" t="b">
            <v>1</v>
          </cell>
          <cell r="O5766">
            <v>7111</v>
          </cell>
        </row>
        <row r="5767">
          <cell r="E5767" t="str">
            <v>61NMONTHLYQWASHINGTON FEDERATION OF STATE EMPLOYEES</v>
          </cell>
          <cell r="F5767" t="str">
            <v>61N</v>
          </cell>
          <cell r="G5767" t="str">
            <v>Monthly</v>
          </cell>
          <cell r="H5767" t="str">
            <v>Q</v>
          </cell>
          <cell r="I5767">
            <v>7022</v>
          </cell>
          <cell r="J5767" t="str">
            <v>Washington Federation of State Employees</v>
          </cell>
          <cell r="K5767" t="str">
            <v>61N1 - per DOP website</v>
          </cell>
          <cell r="L5767">
            <v>41456</v>
          </cell>
          <cell r="M5767">
            <v>19594</v>
          </cell>
          <cell r="N5767" t="b">
            <v>1</v>
          </cell>
          <cell r="O5767">
            <v>7022</v>
          </cell>
        </row>
        <row r="5768">
          <cell r="E5768" t="str">
            <v>61NMONTHLYRCOALITION</v>
          </cell>
          <cell r="F5768" t="str">
            <v>61N</v>
          </cell>
          <cell r="G5768" t="str">
            <v>Monthly</v>
          </cell>
          <cell r="H5768" t="str">
            <v>R</v>
          </cell>
          <cell r="I5768">
            <v>7200</v>
          </cell>
          <cell r="J5768" t="str">
            <v>Coalition</v>
          </cell>
          <cell r="K5768" t="str">
            <v>61N1 - per DOP website</v>
          </cell>
          <cell r="L5768">
            <v>41456</v>
          </cell>
          <cell r="M5768">
            <v>21527</v>
          </cell>
          <cell r="N5768" t="b">
            <v>1</v>
          </cell>
          <cell r="O5768">
            <v>7200</v>
          </cell>
        </row>
        <row r="5769">
          <cell r="E5769" t="str">
            <v>61NMONTHLYRNON-REPRESENTED STATE EMPLOYEES</v>
          </cell>
          <cell r="F5769" t="str">
            <v>61N</v>
          </cell>
          <cell r="G5769" t="str">
            <v>Monthly</v>
          </cell>
          <cell r="H5769" t="str">
            <v>R</v>
          </cell>
          <cell r="I5769">
            <v>7200</v>
          </cell>
          <cell r="J5769" t="str">
            <v>Non-Represented State Employees</v>
          </cell>
          <cell r="K5769" t="str">
            <v>61N - per DOP website</v>
          </cell>
          <cell r="L5769">
            <v>41456</v>
          </cell>
          <cell r="M5769">
            <v>15731</v>
          </cell>
          <cell r="N5769" t="b">
            <v>1</v>
          </cell>
          <cell r="O5769">
            <v>7200</v>
          </cell>
        </row>
        <row r="5770">
          <cell r="E5770" t="str">
            <v>61NMONTHLYRSERVICE EMPLOYEES INTERNATIONAL UNION DISTRICT 1199 NW</v>
          </cell>
          <cell r="F5770" t="str">
            <v>61N</v>
          </cell>
          <cell r="G5770" t="str">
            <v>Monthly</v>
          </cell>
          <cell r="H5770" t="str">
            <v>R</v>
          </cell>
          <cell r="I5770">
            <v>7200</v>
          </cell>
          <cell r="J5770" t="str">
            <v>Service Employees International Union District 1199 NW</v>
          </cell>
          <cell r="K5770" t="str">
            <v>61N1 - per DOP website</v>
          </cell>
          <cell r="L5770">
            <v>41456</v>
          </cell>
          <cell r="M5770">
            <v>17663</v>
          </cell>
          <cell r="N5770" t="b">
            <v>1</v>
          </cell>
          <cell r="O5770">
            <v>7200</v>
          </cell>
        </row>
        <row r="5771">
          <cell r="E5771" t="str">
            <v>61NMONTHLYRTEAMSTERS LOCAL UNION NUMBER 117</v>
          </cell>
          <cell r="F5771" t="str">
            <v>61N</v>
          </cell>
          <cell r="G5771" t="str">
            <v>Monthly</v>
          </cell>
          <cell r="H5771" t="str">
            <v>R</v>
          </cell>
          <cell r="I5771">
            <v>7292</v>
          </cell>
          <cell r="J5771" t="str">
            <v>Teamsters Local Union Number 117</v>
          </cell>
          <cell r="K5771" t="str">
            <v>61N2 - per DOP website</v>
          </cell>
          <cell r="L5771">
            <v>41456</v>
          </cell>
          <cell r="M5771">
            <v>23459</v>
          </cell>
          <cell r="N5771" t="b">
            <v>1</v>
          </cell>
          <cell r="O5771">
            <v>7292</v>
          </cell>
        </row>
        <row r="5772">
          <cell r="E5772" t="str">
            <v>61NMONTHLYRWASHINGTON FEDERATION OF STATE EMPLOYEES</v>
          </cell>
          <cell r="F5772" t="str">
            <v>61N</v>
          </cell>
          <cell r="G5772" t="str">
            <v>Monthly</v>
          </cell>
          <cell r="H5772" t="str">
            <v>R</v>
          </cell>
          <cell r="I5772">
            <v>7200</v>
          </cell>
          <cell r="J5772" t="str">
            <v>Washington Federation of State Employees</v>
          </cell>
          <cell r="K5772" t="str">
            <v>61N1 - per DOP website</v>
          </cell>
          <cell r="L5772">
            <v>41456</v>
          </cell>
          <cell r="M5772">
            <v>19595</v>
          </cell>
          <cell r="N5772" t="b">
            <v>1</v>
          </cell>
          <cell r="O5772">
            <v>7200</v>
          </cell>
        </row>
        <row r="5773">
          <cell r="E5773" t="str">
            <v>61NMONTHLYSCOALITION</v>
          </cell>
          <cell r="F5773" t="str">
            <v>61N</v>
          </cell>
          <cell r="G5773" t="str">
            <v>Monthly</v>
          </cell>
          <cell r="H5773" t="str">
            <v>S</v>
          </cell>
          <cell r="I5773">
            <v>7380</v>
          </cell>
          <cell r="J5773" t="str">
            <v>Coalition</v>
          </cell>
          <cell r="K5773" t="str">
            <v>61N1 - per DOP website</v>
          </cell>
          <cell r="L5773">
            <v>41456</v>
          </cell>
          <cell r="M5773">
            <v>21528</v>
          </cell>
          <cell r="N5773" t="b">
            <v>1</v>
          </cell>
          <cell r="O5773">
            <v>7380</v>
          </cell>
        </row>
        <row r="5774">
          <cell r="E5774" t="str">
            <v>61NMONTHLYSNON-REPRESENTED STATE EMPLOYEES</v>
          </cell>
          <cell r="F5774" t="str">
            <v>61N</v>
          </cell>
          <cell r="G5774" t="str">
            <v>Monthly</v>
          </cell>
          <cell r="H5774" t="str">
            <v>S</v>
          </cell>
          <cell r="I5774">
            <v>7380</v>
          </cell>
          <cell r="J5774" t="str">
            <v>Non-Represented State Employees</v>
          </cell>
          <cell r="K5774" t="str">
            <v>61N - per DOP website</v>
          </cell>
          <cell r="L5774">
            <v>41456</v>
          </cell>
          <cell r="M5774">
            <v>15732</v>
          </cell>
          <cell r="N5774" t="b">
            <v>1</v>
          </cell>
          <cell r="O5774">
            <v>7380</v>
          </cell>
        </row>
        <row r="5775">
          <cell r="E5775" t="str">
            <v>61NMONTHLYSSERVICE EMPLOYEES INTERNATIONAL UNION DISTRICT 1199 NW</v>
          </cell>
          <cell r="F5775" t="str">
            <v>61N</v>
          </cell>
          <cell r="G5775" t="str">
            <v>Monthly</v>
          </cell>
          <cell r="H5775" t="str">
            <v>S</v>
          </cell>
          <cell r="I5775">
            <v>7380</v>
          </cell>
          <cell r="J5775" t="str">
            <v>Service Employees International Union District 1199 NW</v>
          </cell>
          <cell r="K5775" t="str">
            <v>61N1 - per DOP website</v>
          </cell>
          <cell r="L5775">
            <v>41456</v>
          </cell>
          <cell r="M5775">
            <v>17664</v>
          </cell>
          <cell r="N5775" t="b">
            <v>1</v>
          </cell>
          <cell r="O5775">
            <v>7380</v>
          </cell>
        </row>
        <row r="5776">
          <cell r="E5776" t="str">
            <v>61NMONTHLYSTEAMSTERS LOCAL UNION NUMBER 117</v>
          </cell>
          <cell r="F5776" t="str">
            <v>61N</v>
          </cell>
          <cell r="G5776" t="str">
            <v>Monthly</v>
          </cell>
          <cell r="H5776" t="str">
            <v>S</v>
          </cell>
          <cell r="I5776">
            <v>7475</v>
          </cell>
          <cell r="J5776" t="str">
            <v>Teamsters Local Union Number 117</v>
          </cell>
          <cell r="K5776" t="str">
            <v>61N2 - per DOP website</v>
          </cell>
          <cell r="L5776">
            <v>41456</v>
          </cell>
          <cell r="M5776">
            <v>23460</v>
          </cell>
          <cell r="N5776" t="b">
            <v>1</v>
          </cell>
          <cell r="O5776">
            <v>7475</v>
          </cell>
        </row>
        <row r="5777">
          <cell r="E5777" t="str">
            <v>61NMONTHLYSWASHINGTON FEDERATION OF STATE EMPLOYEES</v>
          </cell>
          <cell r="F5777" t="str">
            <v>61N</v>
          </cell>
          <cell r="G5777" t="str">
            <v>Monthly</v>
          </cell>
          <cell r="H5777" t="str">
            <v>S</v>
          </cell>
          <cell r="I5777">
            <v>7380</v>
          </cell>
          <cell r="J5777" t="str">
            <v>Washington Federation of State Employees</v>
          </cell>
          <cell r="K5777" t="str">
            <v>61N1 - per DOP website</v>
          </cell>
          <cell r="L5777">
            <v>41456</v>
          </cell>
          <cell r="M5777">
            <v>19596</v>
          </cell>
          <cell r="N5777" t="b">
            <v>1</v>
          </cell>
          <cell r="O5777">
            <v>7380</v>
          </cell>
        </row>
        <row r="5778">
          <cell r="E5778" t="str">
            <v>61NMONTHLYTCOALITION</v>
          </cell>
          <cell r="F5778" t="str">
            <v>61N</v>
          </cell>
          <cell r="G5778" t="str">
            <v>Monthly</v>
          </cell>
          <cell r="H5778" t="str">
            <v>T</v>
          </cell>
          <cell r="I5778">
            <v>7565</v>
          </cell>
          <cell r="J5778" t="str">
            <v>Coalition</v>
          </cell>
          <cell r="K5778" t="str">
            <v>61N1 - per DOP website</v>
          </cell>
          <cell r="L5778">
            <v>41456</v>
          </cell>
          <cell r="M5778">
            <v>21529</v>
          </cell>
          <cell r="N5778" t="b">
            <v>1</v>
          </cell>
          <cell r="O5778">
            <v>7565</v>
          </cell>
        </row>
        <row r="5779">
          <cell r="E5779" t="str">
            <v>61NMONTHLYTNON-REPRESENTED STATE EMPLOYEES</v>
          </cell>
          <cell r="F5779" t="str">
            <v>61N</v>
          </cell>
          <cell r="G5779" t="str">
            <v>Monthly</v>
          </cell>
          <cell r="H5779" t="str">
            <v>T</v>
          </cell>
          <cell r="I5779">
            <v>7565</v>
          </cell>
          <cell r="J5779" t="str">
            <v>Non-Represented State Employees</v>
          </cell>
          <cell r="K5779" t="str">
            <v>61N - per DOP website</v>
          </cell>
          <cell r="L5779">
            <v>41456</v>
          </cell>
          <cell r="M5779">
            <v>15733</v>
          </cell>
          <cell r="N5779" t="b">
            <v>1</v>
          </cell>
          <cell r="O5779">
            <v>7565</v>
          </cell>
        </row>
        <row r="5780">
          <cell r="E5780" t="str">
            <v>61NMONTHLYTSERVICE EMPLOYEES INTERNATIONAL UNION DISTRICT 1199 NW</v>
          </cell>
          <cell r="F5780" t="str">
            <v>61N</v>
          </cell>
          <cell r="G5780" t="str">
            <v>Monthly</v>
          </cell>
          <cell r="H5780" t="str">
            <v>T</v>
          </cell>
          <cell r="I5780">
            <v>7565</v>
          </cell>
          <cell r="J5780" t="str">
            <v>Service Employees International Union District 1199 NW</v>
          </cell>
          <cell r="K5780" t="str">
            <v>61N1 - per DOP website</v>
          </cell>
          <cell r="L5780">
            <v>41456</v>
          </cell>
          <cell r="M5780">
            <v>17665</v>
          </cell>
          <cell r="N5780" t="b">
            <v>1</v>
          </cell>
          <cell r="O5780">
            <v>7565</v>
          </cell>
        </row>
        <row r="5781">
          <cell r="E5781" t="str">
            <v>61NMONTHLYTTEAMSTERS LOCAL UNION NUMBER 117</v>
          </cell>
          <cell r="F5781" t="str">
            <v>61N</v>
          </cell>
          <cell r="G5781" t="str">
            <v>Monthly</v>
          </cell>
          <cell r="H5781" t="str">
            <v>T</v>
          </cell>
          <cell r="I5781">
            <v>7662</v>
          </cell>
          <cell r="J5781" t="str">
            <v>Teamsters Local Union Number 117</v>
          </cell>
          <cell r="K5781" t="str">
            <v>61N2 - per DOP website</v>
          </cell>
          <cell r="L5781">
            <v>41456</v>
          </cell>
          <cell r="M5781">
            <v>23461</v>
          </cell>
          <cell r="N5781" t="b">
            <v>1</v>
          </cell>
          <cell r="O5781">
            <v>7662</v>
          </cell>
        </row>
        <row r="5782">
          <cell r="E5782" t="str">
            <v>61NMONTHLYTWASHINGTON FEDERATION OF STATE EMPLOYEES</v>
          </cell>
          <cell r="F5782" t="str">
            <v>61N</v>
          </cell>
          <cell r="G5782" t="str">
            <v>Monthly</v>
          </cell>
          <cell r="H5782" t="str">
            <v>T</v>
          </cell>
          <cell r="I5782">
            <v>7565</v>
          </cell>
          <cell r="J5782" t="str">
            <v>Washington Federation of State Employees</v>
          </cell>
          <cell r="K5782" t="str">
            <v>61N1 - per DOP website</v>
          </cell>
          <cell r="L5782">
            <v>41456</v>
          </cell>
          <cell r="M5782">
            <v>19597</v>
          </cell>
          <cell r="N5782" t="b">
            <v>1</v>
          </cell>
          <cell r="O5782">
            <v>7565</v>
          </cell>
        </row>
        <row r="5783">
          <cell r="E5783" t="str">
            <v>61NMONTHLYUCOALITION</v>
          </cell>
          <cell r="F5783" t="str">
            <v>61N</v>
          </cell>
          <cell r="G5783" t="str">
            <v>Monthly</v>
          </cell>
          <cell r="H5783" t="str">
            <v>U</v>
          </cell>
          <cell r="I5783">
            <v>7755</v>
          </cell>
          <cell r="J5783" t="str">
            <v>Coalition</v>
          </cell>
          <cell r="K5783" t="str">
            <v>61N1 - per DOP website</v>
          </cell>
          <cell r="L5783">
            <v>41456</v>
          </cell>
          <cell r="M5783">
            <v>21530</v>
          </cell>
          <cell r="N5783" t="b">
            <v>1</v>
          </cell>
          <cell r="O5783">
            <v>7755</v>
          </cell>
        </row>
        <row r="5784">
          <cell r="E5784" t="str">
            <v>61NMONTHLYUNON-REPRESENTED STATE EMPLOYEES</v>
          </cell>
          <cell r="F5784" t="str">
            <v>61N</v>
          </cell>
          <cell r="G5784" t="str">
            <v>Monthly</v>
          </cell>
          <cell r="H5784" t="str">
            <v>U</v>
          </cell>
          <cell r="I5784">
            <v>7755</v>
          </cell>
          <cell r="J5784" t="str">
            <v>Non-Represented State Employees</v>
          </cell>
          <cell r="K5784" t="str">
            <v>61N - per DOP website</v>
          </cell>
          <cell r="L5784">
            <v>41456</v>
          </cell>
          <cell r="M5784">
            <v>15734</v>
          </cell>
          <cell r="N5784" t="b">
            <v>1</v>
          </cell>
          <cell r="O5784">
            <v>7755</v>
          </cell>
        </row>
        <row r="5785">
          <cell r="E5785" t="str">
            <v>61NMONTHLYUSERVICE EMPLOYEES INTERNATIONAL UNION DISTRICT 1199 NW</v>
          </cell>
          <cell r="F5785" t="str">
            <v>61N</v>
          </cell>
          <cell r="G5785" t="str">
            <v>Monthly</v>
          </cell>
          <cell r="H5785" t="str">
            <v>U</v>
          </cell>
          <cell r="I5785">
            <v>7755</v>
          </cell>
          <cell r="J5785" t="str">
            <v>Service Employees International Union District 1199 NW</v>
          </cell>
          <cell r="K5785" t="str">
            <v>61N1 - per DOP website</v>
          </cell>
          <cell r="L5785">
            <v>41456</v>
          </cell>
          <cell r="M5785">
            <v>17666</v>
          </cell>
          <cell r="N5785" t="b">
            <v>1</v>
          </cell>
          <cell r="O5785">
            <v>7755</v>
          </cell>
        </row>
        <row r="5786">
          <cell r="E5786" t="str">
            <v>61NMONTHLYUTEAMSTERS LOCAL UNION NUMBER 117</v>
          </cell>
          <cell r="F5786" t="str">
            <v>61N</v>
          </cell>
          <cell r="G5786" t="str">
            <v>Monthly</v>
          </cell>
          <cell r="H5786" t="str">
            <v>U</v>
          </cell>
          <cell r="I5786">
            <v>7854</v>
          </cell>
          <cell r="J5786" t="str">
            <v>Teamsters Local Union Number 117</v>
          </cell>
          <cell r="K5786" t="str">
            <v>61N2 - per DOP website</v>
          </cell>
          <cell r="L5786">
            <v>41456</v>
          </cell>
          <cell r="M5786">
            <v>23462</v>
          </cell>
          <cell r="N5786" t="b">
            <v>1</v>
          </cell>
          <cell r="O5786">
            <v>7854</v>
          </cell>
        </row>
        <row r="5787">
          <cell r="E5787" t="str">
            <v>61NMONTHLYUWASHINGTON FEDERATION OF STATE EMPLOYEES</v>
          </cell>
          <cell r="F5787" t="str">
            <v>61N</v>
          </cell>
          <cell r="G5787" t="str">
            <v>Monthly</v>
          </cell>
          <cell r="H5787" t="str">
            <v>U</v>
          </cell>
          <cell r="I5787">
            <v>7755</v>
          </cell>
          <cell r="J5787" t="str">
            <v>Washington Federation of State Employees</v>
          </cell>
          <cell r="K5787" t="str">
            <v>61N1 - per DOP website</v>
          </cell>
          <cell r="L5787">
            <v>41456</v>
          </cell>
          <cell r="M5787">
            <v>19598</v>
          </cell>
          <cell r="N5787" t="b">
            <v>1</v>
          </cell>
          <cell r="O5787">
            <v>7755</v>
          </cell>
        </row>
        <row r="5788">
          <cell r="E5788" t="str">
            <v>62MONTHLYACOALITION</v>
          </cell>
          <cell r="F5788" t="str">
            <v>62</v>
          </cell>
          <cell r="G5788" t="str">
            <v>Monthly</v>
          </cell>
          <cell r="H5788" t="str">
            <v>A</v>
          </cell>
          <cell r="I5788">
            <v>4542</v>
          </cell>
          <cell r="J5788" t="str">
            <v>Coalition</v>
          </cell>
          <cell r="K5788" t="str">
            <v>per DOP website</v>
          </cell>
          <cell r="L5788">
            <v>41456</v>
          </cell>
          <cell r="M5788">
            <v>43282</v>
          </cell>
          <cell r="N5788" t="b">
            <v>0</v>
          </cell>
          <cell r="O5788">
            <v>4542</v>
          </cell>
        </row>
        <row r="5789">
          <cell r="E5789" t="str">
            <v>62MONTHLYANON-REPRESENTED STATE EMPLOYEES</v>
          </cell>
          <cell r="F5789" t="str">
            <v>62</v>
          </cell>
          <cell r="G5789" t="str">
            <v>Monthly</v>
          </cell>
          <cell r="H5789" t="str">
            <v>A</v>
          </cell>
          <cell r="I5789">
            <v>4542</v>
          </cell>
          <cell r="J5789" t="str">
            <v>Non-Represented State Employees</v>
          </cell>
          <cell r="K5789" t="str">
            <v>per DOP website</v>
          </cell>
          <cell r="L5789">
            <v>41456</v>
          </cell>
          <cell r="M5789">
            <v>12302</v>
          </cell>
          <cell r="N5789" t="b">
            <v>0</v>
          </cell>
          <cell r="O5789">
            <v>4542</v>
          </cell>
        </row>
        <row r="5790">
          <cell r="E5790" t="str">
            <v>62MONTHLYATEAMSTERS LOCAL UNION NUMBER 117</v>
          </cell>
          <cell r="F5790" t="str">
            <v>62</v>
          </cell>
          <cell r="G5790" t="str">
            <v>Monthly</v>
          </cell>
          <cell r="H5790" t="str">
            <v>A</v>
          </cell>
          <cell r="I5790">
            <v>4600</v>
          </cell>
          <cell r="J5790" t="str">
            <v>Teamsters Local Union Number 117</v>
          </cell>
          <cell r="K5790" t="str">
            <v>per Noli Benitez 201307</v>
          </cell>
          <cell r="L5790">
            <v>41456</v>
          </cell>
          <cell r="M5790">
            <v>12302</v>
          </cell>
          <cell r="N5790" t="b">
            <v>0</v>
          </cell>
          <cell r="O5790">
            <v>4600</v>
          </cell>
        </row>
        <row r="5791">
          <cell r="E5791" t="str">
            <v>62MONTHLYAWASHINGTON FEDERATION OF STATE EMPLOYEES</v>
          </cell>
          <cell r="F5791" t="str">
            <v>62</v>
          </cell>
          <cell r="G5791" t="str">
            <v>Monthly</v>
          </cell>
          <cell r="H5791" t="str">
            <v>A</v>
          </cell>
          <cell r="I5791">
            <v>4542</v>
          </cell>
          <cell r="J5791" t="str">
            <v>Washington Federation of State Employees</v>
          </cell>
          <cell r="K5791" t="str">
            <v>per DOP website</v>
          </cell>
          <cell r="L5791">
            <v>41456</v>
          </cell>
          <cell r="M5791">
            <v>26226</v>
          </cell>
          <cell r="N5791" t="b">
            <v>0</v>
          </cell>
          <cell r="O5791">
            <v>4542</v>
          </cell>
        </row>
        <row r="5792">
          <cell r="E5792" t="str">
            <v>62MONTHLYAWASHINGTON PUBLIC EMPLOYEES ASSOCIATION</v>
          </cell>
          <cell r="F5792" t="str">
            <v>62</v>
          </cell>
          <cell r="G5792" t="str">
            <v>Monthly</v>
          </cell>
          <cell r="H5792" t="str">
            <v>A</v>
          </cell>
          <cell r="I5792">
            <v>4542</v>
          </cell>
          <cell r="J5792" t="str">
            <v>Washington Public Employees Association</v>
          </cell>
          <cell r="K5792" t="str">
            <v>per DOP website</v>
          </cell>
          <cell r="L5792">
            <v>41456</v>
          </cell>
          <cell r="M5792">
            <v>30490</v>
          </cell>
          <cell r="N5792" t="b">
            <v>0</v>
          </cell>
          <cell r="O5792">
            <v>4542</v>
          </cell>
        </row>
        <row r="5793">
          <cell r="E5793" t="str">
            <v>62MONTHLYBCOALITION</v>
          </cell>
          <cell r="F5793" t="str">
            <v>62</v>
          </cell>
          <cell r="G5793" t="str">
            <v>Monthly</v>
          </cell>
          <cell r="H5793" t="str">
            <v>B</v>
          </cell>
          <cell r="I5793">
            <v>4653</v>
          </cell>
          <cell r="J5793" t="str">
            <v>Coalition</v>
          </cell>
          <cell r="K5793" t="str">
            <v>per DOP website</v>
          </cell>
          <cell r="L5793">
            <v>41456</v>
          </cell>
          <cell r="M5793">
            <v>43283</v>
          </cell>
          <cell r="N5793" t="b">
            <v>0</v>
          </cell>
          <cell r="O5793">
            <v>4653</v>
          </cell>
        </row>
        <row r="5794">
          <cell r="E5794" t="str">
            <v>62MONTHLYBNON-REPRESENTED STATE EMPLOYEES</v>
          </cell>
          <cell r="F5794" t="str">
            <v>62</v>
          </cell>
          <cell r="G5794" t="str">
            <v>Monthly</v>
          </cell>
          <cell r="H5794" t="str">
            <v>B</v>
          </cell>
          <cell r="I5794">
            <v>4653</v>
          </cell>
          <cell r="J5794" t="str">
            <v>Non-Represented State Employees</v>
          </cell>
          <cell r="K5794" t="str">
            <v>per DOP website</v>
          </cell>
          <cell r="L5794">
            <v>41456</v>
          </cell>
          <cell r="M5794">
            <v>12303</v>
          </cell>
          <cell r="N5794" t="b">
            <v>0</v>
          </cell>
          <cell r="O5794">
            <v>4653</v>
          </cell>
        </row>
        <row r="5795">
          <cell r="E5795" t="str">
            <v>62MONTHLYBTEAMSTERS LOCAL UNION NUMBER 117</v>
          </cell>
          <cell r="F5795" t="str">
            <v>62</v>
          </cell>
          <cell r="G5795" t="str">
            <v>Monthly</v>
          </cell>
          <cell r="H5795" t="str">
            <v>B</v>
          </cell>
          <cell r="I5795">
            <v>4712</v>
          </cell>
          <cell r="J5795" t="str">
            <v>Teamsters Local Union Number 117</v>
          </cell>
          <cell r="K5795" t="str">
            <v>per Noli Benitez 201307</v>
          </cell>
          <cell r="L5795">
            <v>41456</v>
          </cell>
          <cell r="M5795">
            <v>12303</v>
          </cell>
          <cell r="N5795" t="b">
            <v>0</v>
          </cell>
          <cell r="O5795">
            <v>4712</v>
          </cell>
        </row>
        <row r="5796">
          <cell r="E5796" t="str">
            <v>62MONTHLYBWASHINGTON FEDERATION OF STATE EMPLOYEES</v>
          </cell>
          <cell r="F5796" t="str">
            <v>62</v>
          </cell>
          <cell r="G5796" t="str">
            <v>Monthly</v>
          </cell>
          <cell r="H5796" t="str">
            <v>B</v>
          </cell>
          <cell r="I5796">
            <v>4653</v>
          </cell>
          <cell r="J5796" t="str">
            <v>Washington Federation of State Employees</v>
          </cell>
          <cell r="K5796" t="str">
            <v>per DOP website</v>
          </cell>
          <cell r="L5796">
            <v>41456</v>
          </cell>
          <cell r="M5796">
            <v>26227</v>
          </cell>
          <cell r="N5796" t="b">
            <v>0</v>
          </cell>
          <cell r="O5796">
            <v>4653</v>
          </cell>
        </row>
        <row r="5797">
          <cell r="E5797" t="str">
            <v>62MONTHLYBWASHINGTON PUBLIC EMPLOYEES ASSOCIATION</v>
          </cell>
          <cell r="F5797" t="str">
            <v>62</v>
          </cell>
          <cell r="G5797" t="str">
            <v>Monthly</v>
          </cell>
          <cell r="H5797" t="str">
            <v>B</v>
          </cell>
          <cell r="I5797">
            <v>4653</v>
          </cell>
          <cell r="J5797" t="str">
            <v>Washington Public Employees Association</v>
          </cell>
          <cell r="K5797" t="str">
            <v>per DOP website</v>
          </cell>
          <cell r="L5797">
            <v>41456</v>
          </cell>
          <cell r="M5797">
            <v>30491</v>
          </cell>
          <cell r="N5797" t="b">
            <v>0</v>
          </cell>
          <cell r="O5797">
            <v>4653</v>
          </cell>
        </row>
        <row r="5798">
          <cell r="E5798" t="str">
            <v>62MONTHLYCCOALITION</v>
          </cell>
          <cell r="F5798" t="str">
            <v>62</v>
          </cell>
          <cell r="G5798" t="str">
            <v>Monthly</v>
          </cell>
          <cell r="H5798" t="str">
            <v>C</v>
          </cell>
          <cell r="I5798">
            <v>4770</v>
          </cell>
          <cell r="J5798" t="str">
            <v>Coalition</v>
          </cell>
          <cell r="K5798" t="str">
            <v>per DOP website</v>
          </cell>
          <cell r="L5798">
            <v>41456</v>
          </cell>
          <cell r="M5798">
            <v>43284</v>
          </cell>
          <cell r="N5798" t="b">
            <v>0</v>
          </cell>
          <cell r="O5798">
            <v>4770</v>
          </cell>
        </row>
        <row r="5799">
          <cell r="E5799" t="str">
            <v>62MONTHLYCNON-REPRESENTED STATE EMPLOYEES</v>
          </cell>
          <cell r="F5799" t="str">
            <v>62</v>
          </cell>
          <cell r="G5799" t="str">
            <v>Monthly</v>
          </cell>
          <cell r="H5799" t="str">
            <v>C</v>
          </cell>
          <cell r="I5799">
            <v>4770</v>
          </cell>
          <cell r="J5799" t="str">
            <v>Non-Represented State Employees</v>
          </cell>
          <cell r="K5799" t="str">
            <v>per DOP website</v>
          </cell>
          <cell r="L5799">
            <v>41456</v>
          </cell>
          <cell r="M5799">
            <v>12304</v>
          </cell>
          <cell r="N5799" t="b">
            <v>0</v>
          </cell>
          <cell r="O5799">
            <v>4770</v>
          </cell>
        </row>
        <row r="5800">
          <cell r="E5800" t="str">
            <v>62MONTHLYCTEAMSTERS LOCAL UNION NUMBER 117</v>
          </cell>
          <cell r="F5800" t="str">
            <v>62</v>
          </cell>
          <cell r="G5800" t="str">
            <v>Monthly</v>
          </cell>
          <cell r="H5800" t="str">
            <v>C</v>
          </cell>
          <cell r="I5800">
            <v>4831</v>
          </cell>
          <cell r="J5800" t="str">
            <v>Teamsters Local Union Number 117</v>
          </cell>
          <cell r="K5800" t="str">
            <v>per Noli Benitez 201307</v>
          </cell>
          <cell r="L5800">
            <v>41456</v>
          </cell>
          <cell r="M5800">
            <v>12304</v>
          </cell>
          <cell r="N5800" t="b">
            <v>0</v>
          </cell>
          <cell r="O5800">
            <v>4831</v>
          </cell>
        </row>
        <row r="5801">
          <cell r="E5801" t="str">
            <v>62MONTHLYCWASHINGTON FEDERATION OF STATE EMPLOYEES</v>
          </cell>
          <cell r="F5801" t="str">
            <v>62</v>
          </cell>
          <cell r="G5801" t="str">
            <v>Monthly</v>
          </cell>
          <cell r="H5801" t="str">
            <v>C</v>
          </cell>
          <cell r="I5801">
            <v>4770</v>
          </cell>
          <cell r="J5801" t="str">
            <v>Washington Federation of State Employees</v>
          </cell>
          <cell r="K5801" t="str">
            <v>per DOP website</v>
          </cell>
          <cell r="L5801">
            <v>41456</v>
          </cell>
          <cell r="M5801">
            <v>26228</v>
          </cell>
          <cell r="N5801" t="b">
            <v>0</v>
          </cell>
          <cell r="O5801">
            <v>4770</v>
          </cell>
        </row>
        <row r="5802">
          <cell r="E5802" t="str">
            <v>62MONTHLYCWASHINGTON PUBLIC EMPLOYEES ASSOCIATION</v>
          </cell>
          <cell r="F5802" t="str">
            <v>62</v>
          </cell>
          <cell r="G5802" t="str">
            <v>Monthly</v>
          </cell>
          <cell r="H5802" t="str">
            <v>C</v>
          </cell>
          <cell r="I5802">
            <v>4770</v>
          </cell>
          <cell r="J5802" t="str">
            <v>Washington Public Employees Association</v>
          </cell>
          <cell r="K5802" t="str">
            <v>per DOP website</v>
          </cell>
          <cell r="L5802">
            <v>41456</v>
          </cell>
          <cell r="M5802">
            <v>30492</v>
          </cell>
          <cell r="N5802" t="b">
            <v>0</v>
          </cell>
          <cell r="O5802">
            <v>4770</v>
          </cell>
        </row>
        <row r="5803">
          <cell r="E5803" t="str">
            <v>62MONTHLYDCOALITION</v>
          </cell>
          <cell r="F5803" t="str">
            <v>62</v>
          </cell>
          <cell r="G5803" t="str">
            <v>Monthly</v>
          </cell>
          <cell r="H5803" t="str">
            <v>D</v>
          </cell>
          <cell r="I5803">
            <v>4888</v>
          </cell>
          <cell r="J5803" t="str">
            <v>Coalition</v>
          </cell>
          <cell r="K5803" t="str">
            <v>per DOP website</v>
          </cell>
          <cell r="L5803">
            <v>41456</v>
          </cell>
          <cell r="M5803">
            <v>43285</v>
          </cell>
          <cell r="N5803" t="b">
            <v>0</v>
          </cell>
          <cell r="O5803">
            <v>4888</v>
          </cell>
        </row>
        <row r="5804">
          <cell r="E5804" t="str">
            <v>62MONTHLYDNON-REPRESENTED STATE EMPLOYEES</v>
          </cell>
          <cell r="F5804" t="str">
            <v>62</v>
          </cell>
          <cell r="G5804" t="str">
            <v>Monthly</v>
          </cell>
          <cell r="H5804" t="str">
            <v>D</v>
          </cell>
          <cell r="I5804">
            <v>4888</v>
          </cell>
          <cell r="J5804" t="str">
            <v>Non-Represented State Employees</v>
          </cell>
          <cell r="K5804" t="str">
            <v>per DOP website</v>
          </cell>
          <cell r="L5804">
            <v>41456</v>
          </cell>
          <cell r="M5804">
            <v>12305</v>
          </cell>
          <cell r="N5804" t="b">
            <v>0</v>
          </cell>
          <cell r="O5804">
            <v>4888</v>
          </cell>
        </row>
        <row r="5805">
          <cell r="E5805" t="str">
            <v>62MONTHLYDTEAMSTERS LOCAL UNION NUMBER 117</v>
          </cell>
          <cell r="F5805" t="str">
            <v>62</v>
          </cell>
          <cell r="G5805" t="str">
            <v>Monthly</v>
          </cell>
          <cell r="H5805" t="str">
            <v>D</v>
          </cell>
          <cell r="I5805">
            <v>4950</v>
          </cell>
          <cell r="J5805" t="str">
            <v>Teamsters Local Union Number 117</v>
          </cell>
          <cell r="K5805" t="str">
            <v>per Noli Benitez 201307</v>
          </cell>
          <cell r="L5805">
            <v>41456</v>
          </cell>
          <cell r="M5805">
            <v>12305</v>
          </cell>
          <cell r="N5805" t="b">
            <v>0</v>
          </cell>
          <cell r="O5805">
            <v>4950</v>
          </cell>
        </row>
        <row r="5806">
          <cell r="E5806" t="str">
            <v>62MONTHLYDWASHINGTON FEDERATION OF STATE EMPLOYEES</v>
          </cell>
          <cell r="F5806" t="str">
            <v>62</v>
          </cell>
          <cell r="G5806" t="str">
            <v>Monthly</v>
          </cell>
          <cell r="H5806" t="str">
            <v>D</v>
          </cell>
          <cell r="I5806">
            <v>4888</v>
          </cell>
          <cell r="J5806" t="str">
            <v>Washington Federation of State Employees</v>
          </cell>
          <cell r="K5806" t="str">
            <v>per DOP website</v>
          </cell>
          <cell r="L5806">
            <v>41456</v>
          </cell>
          <cell r="M5806">
            <v>26229</v>
          </cell>
          <cell r="N5806" t="b">
            <v>0</v>
          </cell>
          <cell r="O5806">
            <v>4888</v>
          </cell>
        </row>
        <row r="5807">
          <cell r="E5807" t="str">
            <v>62MONTHLYDWASHINGTON PUBLIC EMPLOYEES ASSOCIATION</v>
          </cell>
          <cell r="F5807" t="str">
            <v>62</v>
          </cell>
          <cell r="G5807" t="str">
            <v>Monthly</v>
          </cell>
          <cell r="H5807" t="str">
            <v>D</v>
          </cell>
          <cell r="I5807">
            <v>4888</v>
          </cell>
          <cell r="J5807" t="str">
            <v>Washington Public Employees Association</v>
          </cell>
          <cell r="K5807" t="str">
            <v>per DOP website</v>
          </cell>
          <cell r="L5807">
            <v>41456</v>
          </cell>
          <cell r="M5807">
            <v>30493</v>
          </cell>
          <cell r="N5807" t="b">
            <v>0</v>
          </cell>
          <cell r="O5807">
            <v>4888</v>
          </cell>
        </row>
        <row r="5808">
          <cell r="E5808" t="str">
            <v>62MONTHLYECOALITION</v>
          </cell>
          <cell r="F5808" t="str">
            <v>62</v>
          </cell>
          <cell r="G5808" t="str">
            <v>Monthly</v>
          </cell>
          <cell r="H5808" t="str">
            <v>E</v>
          </cell>
          <cell r="I5808">
            <v>5010</v>
          </cell>
          <cell r="J5808" t="str">
            <v>Coalition</v>
          </cell>
          <cell r="K5808" t="str">
            <v>per DOP website</v>
          </cell>
          <cell r="L5808">
            <v>41456</v>
          </cell>
          <cell r="M5808">
            <v>43286</v>
          </cell>
          <cell r="N5808" t="b">
            <v>0</v>
          </cell>
          <cell r="O5808">
            <v>5010</v>
          </cell>
        </row>
        <row r="5809">
          <cell r="E5809" t="str">
            <v>62MONTHLYENON-REPRESENTED STATE EMPLOYEES</v>
          </cell>
          <cell r="F5809" t="str">
            <v>62</v>
          </cell>
          <cell r="G5809" t="str">
            <v>Monthly</v>
          </cell>
          <cell r="H5809" t="str">
            <v>E</v>
          </cell>
          <cell r="I5809">
            <v>5010</v>
          </cell>
          <cell r="J5809" t="str">
            <v>Non-Represented State Employees</v>
          </cell>
          <cell r="K5809" t="str">
            <v>per DOP website</v>
          </cell>
          <cell r="L5809">
            <v>41456</v>
          </cell>
          <cell r="M5809">
            <v>12306</v>
          </cell>
          <cell r="N5809" t="b">
            <v>0</v>
          </cell>
          <cell r="O5809">
            <v>5010</v>
          </cell>
        </row>
        <row r="5810">
          <cell r="E5810" t="str">
            <v>62MONTHLYETEAMSTERS LOCAL UNION NUMBER 117</v>
          </cell>
          <cell r="F5810" t="str">
            <v>62</v>
          </cell>
          <cell r="G5810" t="str">
            <v>Monthly</v>
          </cell>
          <cell r="H5810" t="str">
            <v>E</v>
          </cell>
          <cell r="I5810">
            <v>5075</v>
          </cell>
          <cell r="J5810" t="str">
            <v>Teamsters Local Union Number 117</v>
          </cell>
          <cell r="K5810" t="str">
            <v>per Noli Benitez 201307</v>
          </cell>
          <cell r="L5810">
            <v>41456</v>
          </cell>
          <cell r="M5810">
            <v>12306</v>
          </cell>
          <cell r="N5810" t="b">
            <v>0</v>
          </cell>
          <cell r="O5810">
            <v>5075</v>
          </cell>
        </row>
        <row r="5811">
          <cell r="E5811" t="str">
            <v>62MONTHLYEWASHINGTON FEDERATION OF STATE EMPLOYEES</v>
          </cell>
          <cell r="F5811" t="str">
            <v>62</v>
          </cell>
          <cell r="G5811" t="str">
            <v>Monthly</v>
          </cell>
          <cell r="H5811" t="str">
            <v>E</v>
          </cell>
          <cell r="I5811">
            <v>5010</v>
          </cell>
          <cell r="J5811" t="str">
            <v>Washington Federation of State Employees</v>
          </cell>
          <cell r="K5811" t="str">
            <v>per DOP website</v>
          </cell>
          <cell r="L5811">
            <v>41456</v>
          </cell>
          <cell r="M5811">
            <v>26230</v>
          </cell>
          <cell r="N5811" t="b">
            <v>0</v>
          </cell>
          <cell r="O5811">
            <v>5010</v>
          </cell>
        </row>
        <row r="5812">
          <cell r="E5812" t="str">
            <v>62MONTHLYEWASHINGTON PUBLIC EMPLOYEES ASSOCIATION</v>
          </cell>
          <cell r="F5812" t="str">
            <v>62</v>
          </cell>
          <cell r="G5812" t="str">
            <v>Monthly</v>
          </cell>
          <cell r="H5812" t="str">
            <v>E</v>
          </cell>
          <cell r="I5812">
            <v>5010</v>
          </cell>
          <cell r="J5812" t="str">
            <v>Washington Public Employees Association</v>
          </cell>
          <cell r="K5812" t="str">
            <v>per DOP website</v>
          </cell>
          <cell r="L5812">
            <v>41456</v>
          </cell>
          <cell r="M5812">
            <v>30494</v>
          </cell>
          <cell r="N5812" t="b">
            <v>0</v>
          </cell>
          <cell r="O5812">
            <v>5010</v>
          </cell>
        </row>
        <row r="5813">
          <cell r="E5813" t="str">
            <v>62MONTHLYFCOALITION</v>
          </cell>
          <cell r="F5813" t="str">
            <v>62</v>
          </cell>
          <cell r="G5813" t="str">
            <v>Monthly</v>
          </cell>
          <cell r="H5813" t="str">
            <v>F</v>
          </cell>
          <cell r="I5813">
            <v>5136</v>
          </cell>
          <cell r="J5813" t="str">
            <v>Coalition</v>
          </cell>
          <cell r="K5813" t="str">
            <v>per DOP website</v>
          </cell>
          <cell r="L5813">
            <v>41456</v>
          </cell>
          <cell r="M5813">
            <v>43287</v>
          </cell>
          <cell r="N5813" t="b">
            <v>0</v>
          </cell>
          <cell r="O5813">
            <v>5136</v>
          </cell>
        </row>
        <row r="5814">
          <cell r="E5814" t="str">
            <v>62MONTHLYFNON-REPRESENTED STATE EMPLOYEES</v>
          </cell>
          <cell r="F5814" t="str">
            <v>62</v>
          </cell>
          <cell r="G5814" t="str">
            <v>Monthly</v>
          </cell>
          <cell r="H5814" t="str">
            <v>F</v>
          </cell>
          <cell r="I5814">
            <v>5136</v>
          </cell>
          <cell r="J5814" t="str">
            <v>Non-Represented State Employees</v>
          </cell>
          <cell r="K5814" t="str">
            <v>per DOP website</v>
          </cell>
          <cell r="L5814">
            <v>41456</v>
          </cell>
          <cell r="M5814">
            <v>12307</v>
          </cell>
          <cell r="N5814" t="b">
            <v>0</v>
          </cell>
          <cell r="O5814">
            <v>5136</v>
          </cell>
        </row>
        <row r="5815">
          <cell r="E5815" t="str">
            <v>62MONTHLYFTEAMSTERS LOCAL UNION NUMBER 117</v>
          </cell>
          <cell r="F5815" t="str">
            <v>62</v>
          </cell>
          <cell r="G5815" t="str">
            <v>Monthly</v>
          </cell>
          <cell r="H5815" t="str">
            <v>F</v>
          </cell>
          <cell r="I5815">
            <v>5201</v>
          </cell>
          <cell r="J5815" t="str">
            <v>Teamsters Local Union Number 117</v>
          </cell>
          <cell r="K5815" t="str">
            <v>per Noli Benitez 201307</v>
          </cell>
          <cell r="L5815">
            <v>41456</v>
          </cell>
          <cell r="M5815">
            <v>12307</v>
          </cell>
          <cell r="N5815" t="b">
            <v>0</v>
          </cell>
          <cell r="O5815">
            <v>5201</v>
          </cell>
        </row>
        <row r="5816">
          <cell r="E5816" t="str">
            <v>62MONTHLYFWASHINGTON FEDERATION OF STATE EMPLOYEES</v>
          </cell>
          <cell r="F5816" t="str">
            <v>62</v>
          </cell>
          <cell r="G5816" t="str">
            <v>Monthly</v>
          </cell>
          <cell r="H5816" t="str">
            <v>F</v>
          </cell>
          <cell r="I5816">
            <v>5136</v>
          </cell>
          <cell r="J5816" t="str">
            <v>Washington Federation of State Employees</v>
          </cell>
          <cell r="K5816" t="str">
            <v>per DOP website</v>
          </cell>
          <cell r="L5816">
            <v>41456</v>
          </cell>
          <cell r="M5816">
            <v>26231</v>
          </cell>
          <cell r="N5816" t="b">
            <v>0</v>
          </cell>
          <cell r="O5816">
            <v>5136</v>
          </cell>
        </row>
        <row r="5817">
          <cell r="E5817" t="str">
            <v>62MONTHLYFWASHINGTON PUBLIC EMPLOYEES ASSOCIATION</v>
          </cell>
          <cell r="F5817" t="str">
            <v>62</v>
          </cell>
          <cell r="G5817" t="str">
            <v>Monthly</v>
          </cell>
          <cell r="H5817" t="str">
            <v>F</v>
          </cell>
          <cell r="I5817">
            <v>5136</v>
          </cell>
          <cell r="J5817" t="str">
            <v>Washington Public Employees Association</v>
          </cell>
          <cell r="K5817" t="str">
            <v>per DOP website</v>
          </cell>
          <cell r="L5817">
            <v>41456</v>
          </cell>
          <cell r="M5817">
            <v>30495</v>
          </cell>
          <cell r="N5817" t="b">
            <v>0</v>
          </cell>
          <cell r="O5817">
            <v>5136</v>
          </cell>
        </row>
        <row r="5818">
          <cell r="E5818" t="str">
            <v>62MONTHLYGCOALITION</v>
          </cell>
          <cell r="F5818" t="str">
            <v>62</v>
          </cell>
          <cell r="G5818" t="str">
            <v>Monthly</v>
          </cell>
          <cell r="H5818" t="str">
            <v>G</v>
          </cell>
          <cell r="I5818">
            <v>5266</v>
          </cell>
          <cell r="J5818" t="str">
            <v>Coalition</v>
          </cell>
          <cell r="K5818" t="str">
            <v>per DOP website</v>
          </cell>
          <cell r="L5818">
            <v>41456</v>
          </cell>
          <cell r="M5818">
            <v>43288</v>
          </cell>
          <cell r="N5818" t="b">
            <v>0</v>
          </cell>
          <cell r="O5818">
            <v>5266</v>
          </cell>
        </row>
        <row r="5819">
          <cell r="E5819" t="str">
            <v>62MONTHLYGNON-REPRESENTED STATE EMPLOYEES</v>
          </cell>
          <cell r="F5819" t="str">
            <v>62</v>
          </cell>
          <cell r="G5819" t="str">
            <v>Monthly</v>
          </cell>
          <cell r="H5819" t="str">
            <v>G</v>
          </cell>
          <cell r="I5819">
            <v>5266</v>
          </cell>
          <cell r="J5819" t="str">
            <v>Non-Represented State Employees</v>
          </cell>
          <cell r="K5819" t="str">
            <v>per DOP website</v>
          </cell>
          <cell r="L5819">
            <v>41456</v>
          </cell>
          <cell r="M5819">
            <v>12308</v>
          </cell>
          <cell r="N5819" t="b">
            <v>0</v>
          </cell>
          <cell r="O5819">
            <v>5266</v>
          </cell>
        </row>
        <row r="5820">
          <cell r="E5820" t="str">
            <v>62MONTHLYGTEAMSTERS LOCAL UNION NUMBER 117</v>
          </cell>
          <cell r="F5820" t="str">
            <v>62</v>
          </cell>
          <cell r="G5820" t="str">
            <v>Monthly</v>
          </cell>
          <cell r="H5820" t="str">
            <v>G</v>
          </cell>
          <cell r="I5820">
            <v>5334</v>
          </cell>
          <cell r="J5820" t="str">
            <v>Teamsters Local Union Number 117</v>
          </cell>
          <cell r="K5820" t="str">
            <v>per Noli Benitez 201307</v>
          </cell>
          <cell r="L5820">
            <v>41456</v>
          </cell>
          <cell r="M5820">
            <v>12308</v>
          </cell>
          <cell r="N5820" t="b">
            <v>0</v>
          </cell>
          <cell r="O5820">
            <v>5334</v>
          </cell>
        </row>
        <row r="5821">
          <cell r="E5821" t="str">
            <v>62MONTHLYGWASHINGTON FEDERATION OF STATE EMPLOYEES</v>
          </cell>
          <cell r="F5821" t="str">
            <v>62</v>
          </cell>
          <cell r="G5821" t="str">
            <v>Monthly</v>
          </cell>
          <cell r="H5821" t="str">
            <v>G</v>
          </cell>
          <cell r="I5821">
            <v>5266</v>
          </cell>
          <cell r="J5821" t="str">
            <v>Washington Federation of State Employees</v>
          </cell>
          <cell r="K5821" t="str">
            <v>per DOP website</v>
          </cell>
          <cell r="L5821">
            <v>41456</v>
          </cell>
          <cell r="M5821">
            <v>26232</v>
          </cell>
          <cell r="N5821" t="b">
            <v>0</v>
          </cell>
          <cell r="O5821">
            <v>5266</v>
          </cell>
        </row>
        <row r="5822">
          <cell r="E5822" t="str">
            <v>62MONTHLYGWASHINGTON PUBLIC EMPLOYEES ASSOCIATION</v>
          </cell>
          <cell r="F5822" t="str">
            <v>62</v>
          </cell>
          <cell r="G5822" t="str">
            <v>Monthly</v>
          </cell>
          <cell r="H5822" t="str">
            <v>G</v>
          </cell>
          <cell r="I5822">
            <v>5266</v>
          </cell>
          <cell r="J5822" t="str">
            <v>Washington Public Employees Association</v>
          </cell>
          <cell r="K5822" t="str">
            <v>per DOP website</v>
          </cell>
          <cell r="L5822">
            <v>41456</v>
          </cell>
          <cell r="M5822">
            <v>30496</v>
          </cell>
          <cell r="N5822" t="b">
            <v>0</v>
          </cell>
          <cell r="O5822">
            <v>5266</v>
          </cell>
        </row>
        <row r="5823">
          <cell r="E5823" t="str">
            <v>62MONTHLYHCOALITION</v>
          </cell>
          <cell r="F5823" t="str">
            <v>62</v>
          </cell>
          <cell r="G5823" t="str">
            <v>Monthly</v>
          </cell>
          <cell r="H5823" t="str">
            <v>H</v>
          </cell>
          <cell r="I5823">
            <v>5395</v>
          </cell>
          <cell r="J5823" t="str">
            <v>Coalition</v>
          </cell>
          <cell r="K5823" t="str">
            <v>per DOP website</v>
          </cell>
          <cell r="L5823">
            <v>41456</v>
          </cell>
          <cell r="M5823">
            <v>43289</v>
          </cell>
          <cell r="N5823" t="b">
            <v>0</v>
          </cell>
          <cell r="O5823">
            <v>5395</v>
          </cell>
        </row>
        <row r="5824">
          <cell r="E5824" t="str">
            <v>62MONTHLYHNON-REPRESENTED STATE EMPLOYEES</v>
          </cell>
          <cell r="F5824" t="str">
            <v>62</v>
          </cell>
          <cell r="G5824" t="str">
            <v>Monthly</v>
          </cell>
          <cell r="H5824" t="str">
            <v>H</v>
          </cell>
          <cell r="I5824">
            <v>5395</v>
          </cell>
          <cell r="J5824" t="str">
            <v>Non-Represented State Employees</v>
          </cell>
          <cell r="K5824" t="str">
            <v>per DOP website</v>
          </cell>
          <cell r="L5824">
            <v>41456</v>
          </cell>
          <cell r="M5824">
            <v>12309</v>
          </cell>
          <cell r="N5824" t="b">
            <v>0</v>
          </cell>
          <cell r="O5824">
            <v>5395</v>
          </cell>
        </row>
        <row r="5825">
          <cell r="E5825" t="str">
            <v>62MONTHLYHTEAMSTERS LOCAL UNION NUMBER 117</v>
          </cell>
          <cell r="F5825" t="str">
            <v>62</v>
          </cell>
          <cell r="G5825" t="str">
            <v>Monthly</v>
          </cell>
          <cell r="H5825" t="str">
            <v>H</v>
          </cell>
          <cell r="I5825">
            <v>5463</v>
          </cell>
          <cell r="J5825" t="str">
            <v>Teamsters Local Union Number 117</v>
          </cell>
          <cell r="K5825" t="str">
            <v>per Noli Benitez 201307</v>
          </cell>
          <cell r="L5825">
            <v>41456</v>
          </cell>
          <cell r="M5825">
            <v>12309</v>
          </cell>
          <cell r="N5825" t="b">
            <v>0</v>
          </cell>
          <cell r="O5825">
            <v>5463</v>
          </cell>
        </row>
        <row r="5826">
          <cell r="E5826" t="str">
            <v>62MONTHLYHWASHINGTON FEDERATION OF STATE EMPLOYEES</v>
          </cell>
          <cell r="F5826" t="str">
            <v>62</v>
          </cell>
          <cell r="G5826" t="str">
            <v>Monthly</v>
          </cell>
          <cell r="H5826" t="str">
            <v>H</v>
          </cell>
          <cell r="I5826">
            <v>5395</v>
          </cell>
          <cell r="J5826" t="str">
            <v>Washington Federation of State Employees</v>
          </cell>
          <cell r="K5826" t="str">
            <v>per DOP website</v>
          </cell>
          <cell r="L5826">
            <v>41456</v>
          </cell>
          <cell r="M5826">
            <v>26233</v>
          </cell>
          <cell r="N5826" t="b">
            <v>0</v>
          </cell>
          <cell r="O5826">
            <v>5395</v>
          </cell>
        </row>
        <row r="5827">
          <cell r="E5827" t="str">
            <v>62MONTHLYHWASHINGTON PUBLIC EMPLOYEES ASSOCIATION</v>
          </cell>
          <cell r="F5827" t="str">
            <v>62</v>
          </cell>
          <cell r="G5827" t="str">
            <v>Monthly</v>
          </cell>
          <cell r="H5827" t="str">
            <v>H</v>
          </cell>
          <cell r="I5827">
            <v>5395</v>
          </cell>
          <cell r="J5827" t="str">
            <v>Washington Public Employees Association</v>
          </cell>
          <cell r="K5827" t="str">
            <v>per DOP website</v>
          </cell>
          <cell r="L5827">
            <v>41456</v>
          </cell>
          <cell r="M5827">
            <v>30497</v>
          </cell>
          <cell r="N5827" t="b">
            <v>0</v>
          </cell>
          <cell r="O5827">
            <v>5395</v>
          </cell>
        </row>
        <row r="5828">
          <cell r="E5828" t="str">
            <v>62MONTHLYICOALITION</v>
          </cell>
          <cell r="F5828" t="str">
            <v>62</v>
          </cell>
          <cell r="G5828" t="str">
            <v>Monthly</v>
          </cell>
          <cell r="H5828" t="str">
            <v>I</v>
          </cell>
          <cell r="I5828">
            <v>5535</v>
          </cell>
          <cell r="J5828" t="str">
            <v>Coalition</v>
          </cell>
          <cell r="K5828" t="str">
            <v>per DOP website</v>
          </cell>
          <cell r="L5828">
            <v>41456</v>
          </cell>
          <cell r="M5828">
            <v>43290</v>
          </cell>
          <cell r="N5828" t="b">
            <v>0</v>
          </cell>
          <cell r="O5828">
            <v>5535</v>
          </cell>
        </row>
        <row r="5829">
          <cell r="E5829" t="str">
            <v>62MONTHLYINON-REPRESENTED STATE EMPLOYEES</v>
          </cell>
          <cell r="F5829" t="str">
            <v>62</v>
          </cell>
          <cell r="G5829" t="str">
            <v>Monthly</v>
          </cell>
          <cell r="H5829" t="str">
            <v>I</v>
          </cell>
          <cell r="I5829">
            <v>5535</v>
          </cell>
          <cell r="J5829" t="str">
            <v>Non-Represented State Employees</v>
          </cell>
          <cell r="K5829" t="str">
            <v>per DOP website</v>
          </cell>
          <cell r="L5829">
            <v>41456</v>
          </cell>
          <cell r="M5829">
            <v>12310</v>
          </cell>
          <cell r="N5829" t="b">
            <v>0</v>
          </cell>
          <cell r="O5829">
            <v>5535</v>
          </cell>
        </row>
        <row r="5830">
          <cell r="E5830" t="str">
            <v>62MONTHLYITEAMSTERS LOCAL UNION NUMBER 117</v>
          </cell>
          <cell r="F5830" t="str">
            <v>62</v>
          </cell>
          <cell r="G5830" t="str">
            <v>Monthly</v>
          </cell>
          <cell r="H5830" t="str">
            <v>I</v>
          </cell>
          <cell r="I5830">
            <v>5605</v>
          </cell>
          <cell r="J5830" t="str">
            <v>Teamsters Local Union Number 117</v>
          </cell>
          <cell r="K5830" t="str">
            <v>per Noli Benitez 201307</v>
          </cell>
          <cell r="L5830">
            <v>41456</v>
          </cell>
          <cell r="M5830">
            <v>12310</v>
          </cell>
          <cell r="N5830" t="b">
            <v>0</v>
          </cell>
          <cell r="O5830">
            <v>5605</v>
          </cell>
        </row>
        <row r="5831">
          <cell r="E5831" t="str">
            <v>62MONTHLYIWASHINGTON FEDERATION OF STATE EMPLOYEES</v>
          </cell>
          <cell r="F5831" t="str">
            <v>62</v>
          </cell>
          <cell r="G5831" t="str">
            <v>Monthly</v>
          </cell>
          <cell r="H5831" t="str">
            <v>I</v>
          </cell>
          <cell r="I5831">
            <v>5535</v>
          </cell>
          <cell r="J5831" t="str">
            <v>Washington Federation of State Employees</v>
          </cell>
          <cell r="K5831" t="str">
            <v>per DOP website</v>
          </cell>
          <cell r="L5831">
            <v>41456</v>
          </cell>
          <cell r="M5831">
            <v>26234</v>
          </cell>
          <cell r="N5831" t="b">
            <v>0</v>
          </cell>
          <cell r="O5831">
            <v>5535</v>
          </cell>
        </row>
        <row r="5832">
          <cell r="E5832" t="str">
            <v>62MONTHLYIWASHINGTON PUBLIC EMPLOYEES ASSOCIATION</v>
          </cell>
          <cell r="F5832" t="str">
            <v>62</v>
          </cell>
          <cell r="G5832" t="str">
            <v>Monthly</v>
          </cell>
          <cell r="H5832" t="str">
            <v>I</v>
          </cell>
          <cell r="I5832">
            <v>5535</v>
          </cell>
          <cell r="J5832" t="str">
            <v>Washington Public Employees Association</v>
          </cell>
          <cell r="K5832" t="str">
            <v>per DOP website</v>
          </cell>
          <cell r="L5832">
            <v>41456</v>
          </cell>
          <cell r="M5832">
            <v>30498</v>
          </cell>
          <cell r="N5832" t="b">
            <v>0</v>
          </cell>
          <cell r="O5832">
            <v>5535</v>
          </cell>
        </row>
        <row r="5833">
          <cell r="E5833" t="str">
            <v>62MONTHLYJCOALITION</v>
          </cell>
          <cell r="F5833" t="str">
            <v>62</v>
          </cell>
          <cell r="G5833" t="str">
            <v>Monthly</v>
          </cell>
          <cell r="H5833" t="str">
            <v>J</v>
          </cell>
          <cell r="I5833">
            <v>5668</v>
          </cell>
          <cell r="J5833" t="str">
            <v>Coalition</v>
          </cell>
          <cell r="K5833" t="str">
            <v>per DOP website</v>
          </cell>
          <cell r="L5833">
            <v>41456</v>
          </cell>
          <cell r="M5833">
            <v>43291</v>
          </cell>
          <cell r="N5833" t="b">
            <v>0</v>
          </cell>
          <cell r="O5833">
            <v>5668</v>
          </cell>
        </row>
        <row r="5834">
          <cell r="E5834" t="str">
            <v>62MONTHLYJNON-REPRESENTED STATE EMPLOYEES</v>
          </cell>
          <cell r="F5834" t="str">
            <v>62</v>
          </cell>
          <cell r="G5834" t="str">
            <v>Monthly</v>
          </cell>
          <cell r="H5834" t="str">
            <v>J</v>
          </cell>
          <cell r="I5834">
            <v>5668</v>
          </cell>
          <cell r="J5834" t="str">
            <v>Non-Represented State Employees</v>
          </cell>
          <cell r="K5834" t="str">
            <v>per DOP website</v>
          </cell>
          <cell r="L5834">
            <v>41456</v>
          </cell>
          <cell r="M5834">
            <v>12311</v>
          </cell>
          <cell r="N5834" t="b">
            <v>0</v>
          </cell>
          <cell r="O5834">
            <v>5668</v>
          </cell>
        </row>
        <row r="5835">
          <cell r="E5835" t="str">
            <v>62MONTHLYJTEAMSTERS LOCAL UNION NUMBER 117</v>
          </cell>
          <cell r="F5835" t="str">
            <v>62</v>
          </cell>
          <cell r="G5835" t="str">
            <v>Monthly</v>
          </cell>
          <cell r="H5835" t="str">
            <v>J</v>
          </cell>
          <cell r="I5835">
            <v>5742</v>
          </cell>
          <cell r="J5835" t="str">
            <v>Teamsters Local Union Number 117</v>
          </cell>
          <cell r="K5835" t="str">
            <v>per Noli Benitez 201307</v>
          </cell>
          <cell r="L5835">
            <v>41456</v>
          </cell>
          <cell r="M5835">
            <v>12311</v>
          </cell>
          <cell r="N5835" t="b">
            <v>0</v>
          </cell>
          <cell r="O5835">
            <v>5742</v>
          </cell>
        </row>
        <row r="5836">
          <cell r="E5836" t="str">
            <v>62MONTHLYJWASHINGTON FEDERATION OF STATE EMPLOYEES</v>
          </cell>
          <cell r="F5836" t="str">
            <v>62</v>
          </cell>
          <cell r="G5836" t="str">
            <v>Monthly</v>
          </cell>
          <cell r="H5836" t="str">
            <v>J</v>
          </cell>
          <cell r="I5836">
            <v>5668</v>
          </cell>
          <cell r="J5836" t="str">
            <v>Washington Federation of State Employees</v>
          </cell>
          <cell r="K5836" t="str">
            <v>per DOP website</v>
          </cell>
          <cell r="L5836">
            <v>41456</v>
          </cell>
          <cell r="M5836">
            <v>26235</v>
          </cell>
          <cell r="N5836" t="b">
            <v>0</v>
          </cell>
          <cell r="O5836">
            <v>5668</v>
          </cell>
        </row>
        <row r="5837">
          <cell r="E5837" t="str">
            <v>62MONTHLYJWASHINGTON PUBLIC EMPLOYEES ASSOCIATION</v>
          </cell>
          <cell r="F5837" t="str">
            <v>62</v>
          </cell>
          <cell r="G5837" t="str">
            <v>Monthly</v>
          </cell>
          <cell r="H5837" t="str">
            <v>J</v>
          </cell>
          <cell r="I5837">
            <v>5668</v>
          </cell>
          <cell r="J5837" t="str">
            <v>Washington Public Employees Association</v>
          </cell>
          <cell r="K5837" t="str">
            <v>per DOP website</v>
          </cell>
          <cell r="L5837">
            <v>41456</v>
          </cell>
          <cell r="M5837">
            <v>30499</v>
          </cell>
          <cell r="N5837" t="b">
            <v>0</v>
          </cell>
          <cell r="O5837">
            <v>5668</v>
          </cell>
        </row>
        <row r="5838">
          <cell r="E5838" t="str">
            <v>62MONTHLYKCOALITION</v>
          </cell>
          <cell r="F5838" t="str">
            <v>62</v>
          </cell>
          <cell r="G5838" t="str">
            <v>Monthly</v>
          </cell>
          <cell r="H5838" t="str">
            <v>K</v>
          </cell>
          <cell r="I5838">
            <v>5813</v>
          </cell>
          <cell r="J5838" t="str">
            <v>Coalition</v>
          </cell>
          <cell r="K5838" t="str">
            <v>per DOP website</v>
          </cell>
          <cell r="L5838">
            <v>41456</v>
          </cell>
          <cell r="M5838">
            <v>43292</v>
          </cell>
          <cell r="N5838" t="b">
            <v>0</v>
          </cell>
          <cell r="O5838">
            <v>5813</v>
          </cell>
        </row>
        <row r="5839">
          <cell r="E5839" t="str">
            <v>62MONTHLYKNON-REPRESENTED STATE EMPLOYEES</v>
          </cell>
          <cell r="F5839" t="str">
            <v>62</v>
          </cell>
          <cell r="G5839" t="str">
            <v>Monthly</v>
          </cell>
          <cell r="H5839" t="str">
            <v>K</v>
          </cell>
          <cell r="I5839">
            <v>5813</v>
          </cell>
          <cell r="J5839" t="str">
            <v>Non-Represented State Employees</v>
          </cell>
          <cell r="K5839" t="str">
            <v>per DOP website</v>
          </cell>
          <cell r="L5839">
            <v>41456</v>
          </cell>
          <cell r="M5839">
            <v>12312</v>
          </cell>
          <cell r="N5839" t="b">
            <v>0</v>
          </cell>
          <cell r="O5839">
            <v>5813</v>
          </cell>
        </row>
        <row r="5840">
          <cell r="E5840" t="str">
            <v>62MONTHLYKTEAMSTERS LOCAL UNION NUMBER 117</v>
          </cell>
          <cell r="F5840" t="str">
            <v>62</v>
          </cell>
          <cell r="G5840" t="str">
            <v>Monthly</v>
          </cell>
          <cell r="H5840" t="str">
            <v>K</v>
          </cell>
          <cell r="I5840">
            <v>5887</v>
          </cell>
          <cell r="J5840" t="str">
            <v>Teamsters Local Union Number 117</v>
          </cell>
          <cell r="K5840" t="str">
            <v>per Noli Benitez 201307</v>
          </cell>
          <cell r="L5840">
            <v>41456</v>
          </cell>
          <cell r="M5840">
            <v>12312</v>
          </cell>
          <cell r="N5840" t="b">
            <v>0</v>
          </cell>
          <cell r="O5840">
            <v>5887</v>
          </cell>
        </row>
        <row r="5841">
          <cell r="E5841" t="str">
            <v>62MONTHLYKWASHINGTON FEDERATION OF STATE EMPLOYEES</v>
          </cell>
          <cell r="F5841" t="str">
            <v>62</v>
          </cell>
          <cell r="G5841" t="str">
            <v>Monthly</v>
          </cell>
          <cell r="H5841" t="str">
            <v>K</v>
          </cell>
          <cell r="I5841">
            <v>5813</v>
          </cell>
          <cell r="J5841" t="str">
            <v>Washington Federation of State Employees</v>
          </cell>
          <cell r="K5841" t="str">
            <v>per DOP website</v>
          </cell>
          <cell r="L5841">
            <v>41456</v>
          </cell>
          <cell r="M5841">
            <v>26236</v>
          </cell>
          <cell r="N5841" t="b">
            <v>0</v>
          </cell>
          <cell r="O5841">
            <v>5813</v>
          </cell>
        </row>
        <row r="5842">
          <cell r="E5842" t="str">
            <v>62MONTHLYKWASHINGTON PUBLIC EMPLOYEES ASSOCIATION</v>
          </cell>
          <cell r="F5842" t="str">
            <v>62</v>
          </cell>
          <cell r="G5842" t="str">
            <v>Monthly</v>
          </cell>
          <cell r="H5842" t="str">
            <v>K</v>
          </cell>
          <cell r="I5842">
            <v>5813</v>
          </cell>
          <cell r="J5842" t="str">
            <v>Washington Public Employees Association</v>
          </cell>
          <cell r="K5842" t="str">
            <v>per DOP website</v>
          </cell>
          <cell r="L5842">
            <v>41456</v>
          </cell>
          <cell r="M5842">
            <v>30500</v>
          </cell>
          <cell r="N5842" t="b">
            <v>0</v>
          </cell>
          <cell r="O5842">
            <v>5813</v>
          </cell>
        </row>
        <row r="5843">
          <cell r="E5843" t="str">
            <v>62MONTHLYLCOALITION</v>
          </cell>
          <cell r="F5843" t="str">
            <v>62</v>
          </cell>
          <cell r="G5843" t="str">
            <v>Monthly</v>
          </cell>
          <cell r="H5843" t="str">
            <v>L</v>
          </cell>
          <cell r="I5843">
            <v>5958</v>
          </cell>
          <cell r="J5843" t="str">
            <v>Coalition</v>
          </cell>
          <cell r="K5843" t="str">
            <v>per DOP website</v>
          </cell>
          <cell r="L5843">
            <v>41456</v>
          </cell>
          <cell r="M5843">
            <v>43293</v>
          </cell>
          <cell r="N5843" t="b">
            <v>0</v>
          </cell>
          <cell r="O5843">
            <v>5958</v>
          </cell>
        </row>
        <row r="5844">
          <cell r="E5844" t="str">
            <v>62MONTHLYLNON-REPRESENTED STATE EMPLOYEES</v>
          </cell>
          <cell r="F5844" t="str">
            <v>62</v>
          </cell>
          <cell r="G5844" t="str">
            <v>Monthly</v>
          </cell>
          <cell r="H5844" t="str">
            <v>L</v>
          </cell>
          <cell r="I5844">
            <v>5958</v>
          </cell>
          <cell r="J5844" t="str">
            <v>Non-Represented State Employees</v>
          </cell>
          <cell r="K5844" t="str">
            <v>per DOP website</v>
          </cell>
          <cell r="L5844">
            <v>41456</v>
          </cell>
          <cell r="M5844">
            <v>12313</v>
          </cell>
          <cell r="N5844" t="b">
            <v>0</v>
          </cell>
          <cell r="O5844">
            <v>5958</v>
          </cell>
        </row>
        <row r="5845">
          <cell r="E5845" t="str">
            <v>62MONTHLYLTEAMSTERS LOCAL UNION NUMBER 117</v>
          </cell>
          <cell r="F5845" t="str">
            <v>62</v>
          </cell>
          <cell r="G5845" t="str">
            <v>Monthly</v>
          </cell>
          <cell r="H5845" t="str">
            <v>L</v>
          </cell>
          <cell r="I5845">
            <v>6034</v>
          </cell>
          <cell r="J5845" t="str">
            <v>Teamsters Local Union Number 117</v>
          </cell>
          <cell r="K5845" t="str">
            <v>per Noli Benitez 201307</v>
          </cell>
          <cell r="L5845">
            <v>41456</v>
          </cell>
          <cell r="M5845">
            <v>12313</v>
          </cell>
          <cell r="N5845" t="b">
            <v>0</v>
          </cell>
          <cell r="O5845">
            <v>6034</v>
          </cell>
        </row>
        <row r="5846">
          <cell r="E5846" t="str">
            <v>62MONTHLYLWASHINGTON FEDERATION OF STATE EMPLOYEES</v>
          </cell>
          <cell r="F5846" t="str">
            <v>62</v>
          </cell>
          <cell r="G5846" t="str">
            <v>Monthly</v>
          </cell>
          <cell r="H5846" t="str">
            <v>L</v>
          </cell>
          <cell r="I5846">
            <v>5958</v>
          </cell>
          <cell r="J5846" t="str">
            <v>Washington Federation of State Employees</v>
          </cell>
          <cell r="K5846" t="str">
            <v>per DOP website</v>
          </cell>
          <cell r="L5846">
            <v>41456</v>
          </cell>
          <cell r="M5846">
            <v>26237</v>
          </cell>
          <cell r="N5846" t="b">
            <v>0</v>
          </cell>
          <cell r="O5846">
            <v>5958</v>
          </cell>
        </row>
        <row r="5847">
          <cell r="E5847" t="str">
            <v>62MONTHLYLWASHINGTON PUBLIC EMPLOYEES ASSOCIATION</v>
          </cell>
          <cell r="F5847" t="str">
            <v>62</v>
          </cell>
          <cell r="G5847" t="str">
            <v>Monthly</v>
          </cell>
          <cell r="H5847" t="str">
            <v>L</v>
          </cell>
          <cell r="I5847">
            <v>5958</v>
          </cell>
          <cell r="J5847" t="str">
            <v>Washington Public Employees Association</v>
          </cell>
          <cell r="K5847" t="str">
            <v>per DOP website</v>
          </cell>
          <cell r="L5847">
            <v>41456</v>
          </cell>
          <cell r="M5847">
            <v>30501</v>
          </cell>
          <cell r="N5847" t="b">
            <v>0</v>
          </cell>
          <cell r="O5847">
            <v>5958</v>
          </cell>
        </row>
        <row r="5848">
          <cell r="E5848" t="str">
            <v>62MONTHLYMCOALITION</v>
          </cell>
          <cell r="F5848" t="str">
            <v>62</v>
          </cell>
          <cell r="G5848" t="str">
            <v>Monthly</v>
          </cell>
          <cell r="H5848" t="str">
            <v>M</v>
          </cell>
          <cell r="I5848">
            <v>6105</v>
          </cell>
          <cell r="J5848" t="str">
            <v>Coalition</v>
          </cell>
          <cell r="K5848" t="str">
            <v>per DOP website</v>
          </cell>
          <cell r="L5848">
            <v>41456</v>
          </cell>
          <cell r="M5848">
            <v>43294</v>
          </cell>
          <cell r="N5848" t="b">
            <v>0</v>
          </cell>
          <cell r="O5848">
            <v>6105</v>
          </cell>
        </row>
        <row r="5849">
          <cell r="E5849" t="str">
            <v>62MONTHLYMNON-REPRESENTED STATE EMPLOYEES</v>
          </cell>
          <cell r="F5849" t="str">
            <v>62</v>
          </cell>
          <cell r="G5849" t="str">
            <v>Monthly</v>
          </cell>
          <cell r="H5849" t="str">
            <v>M</v>
          </cell>
          <cell r="I5849">
            <v>6105</v>
          </cell>
          <cell r="J5849" t="str">
            <v>Non-Represented State Employees</v>
          </cell>
          <cell r="K5849" t="str">
            <v>per DOP website</v>
          </cell>
          <cell r="L5849">
            <v>41456</v>
          </cell>
          <cell r="M5849">
            <v>12314</v>
          </cell>
          <cell r="N5849" t="b">
            <v>0</v>
          </cell>
          <cell r="O5849">
            <v>6105</v>
          </cell>
        </row>
        <row r="5850">
          <cell r="E5850" t="str">
            <v>62MONTHLYMTEAMSTERS LOCAL UNION NUMBER 117</v>
          </cell>
          <cell r="F5850" t="str">
            <v>62</v>
          </cell>
          <cell r="G5850" t="str">
            <v>Monthly</v>
          </cell>
          <cell r="H5850" t="str">
            <v>M</v>
          </cell>
          <cell r="I5850">
            <v>6183</v>
          </cell>
          <cell r="J5850" t="str">
            <v>Teamsters Local Union Number 117</v>
          </cell>
          <cell r="K5850" t="str">
            <v>per Noli Benitez 201307</v>
          </cell>
          <cell r="L5850">
            <v>41456</v>
          </cell>
          <cell r="M5850">
            <v>12314</v>
          </cell>
          <cell r="N5850" t="b">
            <v>0</v>
          </cell>
          <cell r="O5850">
            <v>6183</v>
          </cell>
        </row>
        <row r="5851">
          <cell r="E5851" t="str">
            <v>62MONTHLYMWASHINGTON FEDERATION OF STATE EMPLOYEES</v>
          </cell>
          <cell r="F5851" t="str">
            <v>62</v>
          </cell>
          <cell r="G5851" t="str">
            <v>Monthly</v>
          </cell>
          <cell r="H5851" t="str">
            <v>M</v>
          </cell>
          <cell r="I5851">
            <v>6105</v>
          </cell>
          <cell r="J5851" t="str">
            <v>Washington Federation of State Employees</v>
          </cell>
          <cell r="K5851" t="str">
            <v>per DOP website</v>
          </cell>
          <cell r="L5851">
            <v>41456</v>
          </cell>
          <cell r="M5851">
            <v>26238</v>
          </cell>
          <cell r="N5851" t="b">
            <v>0</v>
          </cell>
          <cell r="O5851">
            <v>6105</v>
          </cell>
        </row>
        <row r="5852">
          <cell r="E5852" t="str">
            <v>62MONTHLYMWASHINGTON PUBLIC EMPLOYEES ASSOCIATION</v>
          </cell>
          <cell r="F5852" t="str">
            <v>62</v>
          </cell>
          <cell r="G5852" t="str">
            <v>Monthly</v>
          </cell>
          <cell r="H5852" t="str">
            <v>M</v>
          </cell>
          <cell r="I5852">
            <v>6105</v>
          </cell>
          <cell r="J5852" t="str">
            <v>Washington Public Employees Association</v>
          </cell>
          <cell r="K5852" t="str">
            <v>per DOP website</v>
          </cell>
          <cell r="L5852">
            <v>41456</v>
          </cell>
          <cell r="M5852">
            <v>30502</v>
          </cell>
          <cell r="N5852" t="b">
            <v>0</v>
          </cell>
          <cell r="O5852">
            <v>6105</v>
          </cell>
        </row>
        <row r="5853">
          <cell r="E5853" t="str">
            <v>62NMONTHLYACOALITION</v>
          </cell>
          <cell r="F5853" t="str">
            <v>62N</v>
          </cell>
          <cell r="G5853" t="str">
            <v>Monthly</v>
          </cell>
          <cell r="H5853" t="str">
            <v>A</v>
          </cell>
          <cell r="I5853">
            <v>4849</v>
          </cell>
          <cell r="J5853" t="str">
            <v>Coalition</v>
          </cell>
          <cell r="K5853" t="str">
            <v>62N1 - per DOP website</v>
          </cell>
          <cell r="L5853">
            <v>41456</v>
          </cell>
          <cell r="M5853">
            <v>21594</v>
          </cell>
          <cell r="N5853" t="b">
            <v>1</v>
          </cell>
          <cell r="O5853">
            <v>4849</v>
          </cell>
        </row>
        <row r="5854">
          <cell r="E5854" t="str">
            <v>62NMONTHLYANON-REPRESENTED STATE EMPLOYEES</v>
          </cell>
          <cell r="F5854" t="str">
            <v>62N</v>
          </cell>
          <cell r="G5854" t="str">
            <v>Monthly</v>
          </cell>
          <cell r="H5854" t="str">
            <v>A</v>
          </cell>
          <cell r="I5854">
            <v>4849</v>
          </cell>
          <cell r="J5854" t="str">
            <v>Non-Represented State Employees</v>
          </cell>
          <cell r="K5854" t="str">
            <v>62N - per DOP website</v>
          </cell>
          <cell r="L5854">
            <v>41456</v>
          </cell>
          <cell r="M5854">
            <v>15798</v>
          </cell>
          <cell r="N5854" t="b">
            <v>1</v>
          </cell>
          <cell r="O5854">
            <v>4849</v>
          </cell>
        </row>
        <row r="5855">
          <cell r="E5855" t="str">
            <v>62NMONTHLYASERVICE EMPLOYEES INTERNATIONAL UNION DISTRICT 1199 NW</v>
          </cell>
          <cell r="F5855" t="str">
            <v>62N</v>
          </cell>
          <cell r="G5855" t="str">
            <v>Monthly</v>
          </cell>
          <cell r="H5855" t="str">
            <v>A</v>
          </cell>
          <cell r="I5855">
            <v>4849</v>
          </cell>
          <cell r="J5855" t="str">
            <v>Service Employees International Union District 1199 NW</v>
          </cell>
          <cell r="K5855" t="str">
            <v>62N1 - per DOP website</v>
          </cell>
          <cell r="L5855">
            <v>41456</v>
          </cell>
          <cell r="M5855">
            <v>17730</v>
          </cell>
          <cell r="N5855" t="b">
            <v>1</v>
          </cell>
          <cell r="O5855">
            <v>4849</v>
          </cell>
        </row>
        <row r="5856">
          <cell r="E5856" t="str">
            <v>62NMONTHLYATEAMSTERS LOCAL UNION NUMBER 117</v>
          </cell>
          <cell r="F5856" t="str">
            <v>62N</v>
          </cell>
          <cell r="G5856" t="str">
            <v>Monthly</v>
          </cell>
          <cell r="H5856" t="str">
            <v>A</v>
          </cell>
          <cell r="I5856">
            <v>4910</v>
          </cell>
          <cell r="J5856" t="str">
            <v>Teamsters Local Union Number 117</v>
          </cell>
          <cell r="K5856" t="str">
            <v>62N2 - per DOP website</v>
          </cell>
          <cell r="L5856">
            <v>41456</v>
          </cell>
          <cell r="M5856">
            <v>23526</v>
          </cell>
          <cell r="N5856" t="b">
            <v>1</v>
          </cell>
          <cell r="O5856">
            <v>4910</v>
          </cell>
        </row>
        <row r="5857">
          <cell r="E5857" t="str">
            <v>62NMONTHLYAWASHINGTON FEDERATION OF STATE EMPLOYEES</v>
          </cell>
          <cell r="F5857" t="str">
            <v>62N</v>
          </cell>
          <cell r="G5857" t="str">
            <v>Monthly</v>
          </cell>
          <cell r="H5857" t="str">
            <v>A</v>
          </cell>
          <cell r="I5857">
            <v>4849</v>
          </cell>
          <cell r="J5857" t="str">
            <v>Washington Federation of State Employees</v>
          </cell>
          <cell r="K5857" t="str">
            <v>62N1 - per DOP website</v>
          </cell>
          <cell r="L5857">
            <v>41456</v>
          </cell>
          <cell r="M5857">
            <v>19662</v>
          </cell>
          <cell r="N5857" t="b">
            <v>1</v>
          </cell>
          <cell r="O5857">
            <v>4849</v>
          </cell>
        </row>
        <row r="5858">
          <cell r="E5858" t="str">
            <v>62NMONTHLYBCOALITION</v>
          </cell>
          <cell r="F5858" t="str">
            <v>62N</v>
          </cell>
          <cell r="G5858" t="str">
            <v>Monthly</v>
          </cell>
          <cell r="H5858" t="str">
            <v>B</v>
          </cell>
          <cell r="I5858">
            <v>4971</v>
          </cell>
          <cell r="J5858" t="str">
            <v>Coalition</v>
          </cell>
          <cell r="K5858" t="str">
            <v>62N1 - per DOP website</v>
          </cell>
          <cell r="L5858">
            <v>41456</v>
          </cell>
          <cell r="M5858">
            <v>21595</v>
          </cell>
          <cell r="N5858" t="b">
            <v>1</v>
          </cell>
          <cell r="O5858">
            <v>4971</v>
          </cell>
        </row>
        <row r="5859">
          <cell r="E5859" t="str">
            <v>62NMONTHLYBNON-REPRESENTED STATE EMPLOYEES</v>
          </cell>
          <cell r="F5859" t="str">
            <v>62N</v>
          </cell>
          <cell r="G5859" t="str">
            <v>Monthly</v>
          </cell>
          <cell r="H5859" t="str">
            <v>B</v>
          </cell>
          <cell r="I5859">
            <v>4971</v>
          </cell>
          <cell r="J5859" t="str">
            <v>Non-Represented State Employees</v>
          </cell>
          <cell r="K5859" t="str">
            <v>62N - per DOP website</v>
          </cell>
          <cell r="L5859">
            <v>41456</v>
          </cell>
          <cell r="M5859">
            <v>15799</v>
          </cell>
          <cell r="N5859" t="b">
            <v>1</v>
          </cell>
          <cell r="O5859">
            <v>4971</v>
          </cell>
        </row>
        <row r="5860">
          <cell r="E5860" t="str">
            <v>62NMONTHLYBSERVICE EMPLOYEES INTERNATIONAL UNION DISTRICT 1199 NW</v>
          </cell>
          <cell r="F5860" t="str">
            <v>62N</v>
          </cell>
          <cell r="G5860" t="str">
            <v>Monthly</v>
          </cell>
          <cell r="H5860" t="str">
            <v>B</v>
          </cell>
          <cell r="I5860">
            <v>4971</v>
          </cell>
          <cell r="J5860" t="str">
            <v>Service Employees International Union District 1199 NW</v>
          </cell>
          <cell r="K5860" t="str">
            <v>62N1 - per DOP website</v>
          </cell>
          <cell r="L5860">
            <v>41456</v>
          </cell>
          <cell r="M5860">
            <v>17731</v>
          </cell>
          <cell r="N5860" t="b">
            <v>1</v>
          </cell>
          <cell r="O5860">
            <v>4971</v>
          </cell>
        </row>
        <row r="5861">
          <cell r="E5861" t="str">
            <v>62NMONTHLYBTEAMSTERS LOCAL UNION NUMBER 117</v>
          </cell>
          <cell r="F5861" t="str">
            <v>62N</v>
          </cell>
          <cell r="G5861" t="str">
            <v>Monthly</v>
          </cell>
          <cell r="H5861" t="str">
            <v>B</v>
          </cell>
          <cell r="I5861">
            <v>5036</v>
          </cell>
          <cell r="J5861" t="str">
            <v>Teamsters Local Union Number 117</v>
          </cell>
          <cell r="K5861" t="str">
            <v>62N2 - per DOP website</v>
          </cell>
          <cell r="L5861">
            <v>41456</v>
          </cell>
          <cell r="M5861">
            <v>23527</v>
          </cell>
          <cell r="N5861" t="b">
            <v>1</v>
          </cell>
          <cell r="O5861">
            <v>5036</v>
          </cell>
        </row>
        <row r="5862">
          <cell r="E5862" t="str">
            <v>62NMONTHLYBWASHINGTON FEDERATION OF STATE EMPLOYEES</v>
          </cell>
          <cell r="F5862" t="str">
            <v>62N</v>
          </cell>
          <cell r="G5862" t="str">
            <v>Monthly</v>
          </cell>
          <cell r="H5862" t="str">
            <v>B</v>
          </cell>
          <cell r="I5862">
            <v>4971</v>
          </cell>
          <cell r="J5862" t="str">
            <v>Washington Federation of State Employees</v>
          </cell>
          <cell r="K5862" t="str">
            <v>62N1 - per DOP website</v>
          </cell>
          <cell r="L5862">
            <v>41456</v>
          </cell>
          <cell r="M5862">
            <v>19663</v>
          </cell>
          <cell r="N5862" t="b">
            <v>1</v>
          </cell>
          <cell r="O5862">
            <v>4971</v>
          </cell>
        </row>
        <row r="5863">
          <cell r="E5863" t="str">
            <v>62NMONTHLYCCOALITION</v>
          </cell>
          <cell r="F5863" t="str">
            <v>62N</v>
          </cell>
          <cell r="G5863" t="str">
            <v>Monthly</v>
          </cell>
          <cell r="H5863" t="str">
            <v>C</v>
          </cell>
          <cell r="I5863">
            <v>5096</v>
          </cell>
          <cell r="J5863" t="str">
            <v>Coalition</v>
          </cell>
          <cell r="K5863" t="str">
            <v>62N1 - per DOP website</v>
          </cell>
          <cell r="L5863">
            <v>41456</v>
          </cell>
          <cell r="M5863">
            <v>21596</v>
          </cell>
          <cell r="N5863" t="b">
            <v>1</v>
          </cell>
          <cell r="O5863">
            <v>5096</v>
          </cell>
        </row>
        <row r="5864">
          <cell r="E5864" t="str">
            <v>62NMONTHLYCNON-REPRESENTED STATE EMPLOYEES</v>
          </cell>
          <cell r="F5864" t="str">
            <v>62N</v>
          </cell>
          <cell r="G5864" t="str">
            <v>Monthly</v>
          </cell>
          <cell r="H5864" t="str">
            <v>C</v>
          </cell>
          <cell r="I5864">
            <v>5096</v>
          </cell>
          <cell r="J5864" t="str">
            <v>Non-Represented State Employees</v>
          </cell>
          <cell r="K5864" t="str">
            <v>62N - per DOP website</v>
          </cell>
          <cell r="L5864">
            <v>41456</v>
          </cell>
          <cell r="M5864">
            <v>15800</v>
          </cell>
          <cell r="N5864" t="b">
            <v>1</v>
          </cell>
          <cell r="O5864">
            <v>5096</v>
          </cell>
        </row>
        <row r="5865">
          <cell r="E5865" t="str">
            <v>62NMONTHLYCSERVICE EMPLOYEES INTERNATIONAL UNION DISTRICT 1199 NW</v>
          </cell>
          <cell r="F5865" t="str">
            <v>62N</v>
          </cell>
          <cell r="G5865" t="str">
            <v>Monthly</v>
          </cell>
          <cell r="H5865" t="str">
            <v>C</v>
          </cell>
          <cell r="I5865">
            <v>5096</v>
          </cell>
          <cell r="J5865" t="str">
            <v>Service Employees International Union District 1199 NW</v>
          </cell>
          <cell r="K5865" t="str">
            <v>62N1 - per DOP website</v>
          </cell>
          <cell r="L5865">
            <v>41456</v>
          </cell>
          <cell r="M5865">
            <v>17732</v>
          </cell>
          <cell r="N5865" t="b">
            <v>1</v>
          </cell>
          <cell r="O5865">
            <v>5096</v>
          </cell>
        </row>
        <row r="5866">
          <cell r="E5866" t="str">
            <v>62NMONTHLYCTEAMSTERS LOCAL UNION NUMBER 117</v>
          </cell>
          <cell r="F5866" t="str">
            <v>62N</v>
          </cell>
          <cell r="G5866" t="str">
            <v>Monthly</v>
          </cell>
          <cell r="H5866" t="str">
            <v>C</v>
          </cell>
          <cell r="I5866">
            <v>5161</v>
          </cell>
          <cell r="J5866" t="str">
            <v>Teamsters Local Union Number 117</v>
          </cell>
          <cell r="K5866" t="str">
            <v>62N2 - per DOP website</v>
          </cell>
          <cell r="L5866">
            <v>41456</v>
          </cell>
          <cell r="M5866">
            <v>23528</v>
          </cell>
          <cell r="N5866" t="b">
            <v>1</v>
          </cell>
          <cell r="O5866">
            <v>5161</v>
          </cell>
        </row>
        <row r="5867">
          <cell r="E5867" t="str">
            <v>62NMONTHLYCWASHINGTON FEDERATION OF STATE EMPLOYEES</v>
          </cell>
          <cell r="F5867" t="str">
            <v>62N</v>
          </cell>
          <cell r="G5867" t="str">
            <v>Monthly</v>
          </cell>
          <cell r="H5867" t="str">
            <v>C</v>
          </cell>
          <cell r="I5867">
            <v>5096</v>
          </cell>
          <cell r="J5867" t="str">
            <v>Washington Federation of State Employees</v>
          </cell>
          <cell r="K5867" t="str">
            <v>62N1 - per DOP website</v>
          </cell>
          <cell r="L5867">
            <v>41456</v>
          </cell>
          <cell r="M5867">
            <v>19664</v>
          </cell>
          <cell r="N5867" t="b">
            <v>1</v>
          </cell>
          <cell r="O5867">
            <v>5096</v>
          </cell>
        </row>
        <row r="5868">
          <cell r="E5868" t="str">
            <v>62NMONTHLYDCOALITION</v>
          </cell>
          <cell r="F5868" t="str">
            <v>62N</v>
          </cell>
          <cell r="G5868" t="str">
            <v>Monthly</v>
          </cell>
          <cell r="H5868" t="str">
            <v>D</v>
          </cell>
          <cell r="I5868">
            <v>5221</v>
          </cell>
          <cell r="J5868" t="str">
            <v>Coalition</v>
          </cell>
          <cell r="K5868" t="str">
            <v>62N1 - per DOP website</v>
          </cell>
          <cell r="L5868">
            <v>41456</v>
          </cell>
          <cell r="M5868">
            <v>21597</v>
          </cell>
          <cell r="N5868" t="b">
            <v>1</v>
          </cell>
          <cell r="O5868">
            <v>5221</v>
          </cell>
        </row>
        <row r="5869">
          <cell r="E5869" t="str">
            <v>62NMONTHLYDNON-REPRESENTED STATE EMPLOYEES</v>
          </cell>
          <cell r="F5869" t="str">
            <v>62N</v>
          </cell>
          <cell r="G5869" t="str">
            <v>Monthly</v>
          </cell>
          <cell r="H5869" t="str">
            <v>D</v>
          </cell>
          <cell r="I5869">
            <v>5221</v>
          </cell>
          <cell r="J5869" t="str">
            <v>Non-Represented State Employees</v>
          </cell>
          <cell r="K5869" t="str">
            <v>62N - per DOP website</v>
          </cell>
          <cell r="L5869">
            <v>41456</v>
          </cell>
          <cell r="M5869">
            <v>15801</v>
          </cell>
          <cell r="N5869" t="b">
            <v>1</v>
          </cell>
          <cell r="O5869">
            <v>5221</v>
          </cell>
        </row>
        <row r="5870">
          <cell r="E5870" t="str">
            <v>62NMONTHLYDSERVICE EMPLOYEES INTERNATIONAL UNION DISTRICT 1199 NW</v>
          </cell>
          <cell r="F5870" t="str">
            <v>62N</v>
          </cell>
          <cell r="G5870" t="str">
            <v>Monthly</v>
          </cell>
          <cell r="H5870" t="str">
            <v>D</v>
          </cell>
          <cell r="I5870">
            <v>5221</v>
          </cell>
          <cell r="J5870" t="str">
            <v>Service Employees International Union District 1199 NW</v>
          </cell>
          <cell r="K5870" t="str">
            <v>62N1 - per DOP website</v>
          </cell>
          <cell r="L5870">
            <v>41456</v>
          </cell>
          <cell r="M5870">
            <v>17733</v>
          </cell>
          <cell r="N5870" t="b">
            <v>1</v>
          </cell>
          <cell r="O5870">
            <v>5221</v>
          </cell>
        </row>
        <row r="5871">
          <cell r="E5871" t="str">
            <v>62NMONTHLYDTEAMSTERS LOCAL UNION NUMBER 117</v>
          </cell>
          <cell r="F5871" t="str">
            <v>62N</v>
          </cell>
          <cell r="G5871" t="str">
            <v>Monthly</v>
          </cell>
          <cell r="H5871" t="str">
            <v>D</v>
          </cell>
          <cell r="I5871">
            <v>5289</v>
          </cell>
          <cell r="J5871" t="str">
            <v>Teamsters Local Union Number 117</v>
          </cell>
          <cell r="K5871" t="str">
            <v>62N2 - per DOP website</v>
          </cell>
          <cell r="L5871">
            <v>41456</v>
          </cell>
          <cell r="M5871">
            <v>23529</v>
          </cell>
          <cell r="N5871" t="b">
            <v>1</v>
          </cell>
          <cell r="O5871">
            <v>5289</v>
          </cell>
        </row>
        <row r="5872">
          <cell r="E5872" t="str">
            <v>62NMONTHLYDWASHINGTON FEDERATION OF STATE EMPLOYEES</v>
          </cell>
          <cell r="F5872" t="str">
            <v>62N</v>
          </cell>
          <cell r="G5872" t="str">
            <v>Monthly</v>
          </cell>
          <cell r="H5872" t="str">
            <v>D</v>
          </cell>
          <cell r="I5872">
            <v>5221</v>
          </cell>
          <cell r="J5872" t="str">
            <v>Washington Federation of State Employees</v>
          </cell>
          <cell r="K5872" t="str">
            <v>62N1 - per DOP website</v>
          </cell>
          <cell r="L5872">
            <v>41456</v>
          </cell>
          <cell r="M5872">
            <v>19665</v>
          </cell>
          <cell r="N5872" t="b">
            <v>1</v>
          </cell>
          <cell r="O5872">
            <v>5221</v>
          </cell>
        </row>
        <row r="5873">
          <cell r="E5873" t="str">
            <v>62NMONTHLYECOALITION</v>
          </cell>
          <cell r="F5873" t="str">
            <v>62N</v>
          </cell>
          <cell r="G5873" t="str">
            <v>Monthly</v>
          </cell>
          <cell r="H5873" t="str">
            <v>E</v>
          </cell>
          <cell r="I5873">
            <v>5352</v>
          </cell>
          <cell r="J5873" t="str">
            <v>Coalition</v>
          </cell>
          <cell r="K5873" t="str">
            <v>62N1 - per DOP website</v>
          </cell>
          <cell r="L5873">
            <v>41456</v>
          </cell>
          <cell r="M5873">
            <v>21598</v>
          </cell>
          <cell r="N5873" t="b">
            <v>1</v>
          </cell>
          <cell r="O5873">
            <v>5352</v>
          </cell>
        </row>
        <row r="5874">
          <cell r="E5874" t="str">
            <v>62NMONTHLYENON-REPRESENTED STATE EMPLOYEES</v>
          </cell>
          <cell r="F5874" t="str">
            <v>62N</v>
          </cell>
          <cell r="G5874" t="str">
            <v>Monthly</v>
          </cell>
          <cell r="H5874" t="str">
            <v>E</v>
          </cell>
          <cell r="I5874">
            <v>5352</v>
          </cell>
          <cell r="J5874" t="str">
            <v>Non-Represented State Employees</v>
          </cell>
          <cell r="K5874" t="str">
            <v>62N - per DOP website</v>
          </cell>
          <cell r="L5874">
            <v>41456</v>
          </cell>
          <cell r="M5874">
            <v>15802</v>
          </cell>
          <cell r="N5874" t="b">
            <v>1</v>
          </cell>
          <cell r="O5874">
            <v>5352</v>
          </cell>
        </row>
        <row r="5875">
          <cell r="E5875" t="str">
            <v>62NMONTHLYESERVICE EMPLOYEES INTERNATIONAL UNION DISTRICT 1199 NW</v>
          </cell>
          <cell r="F5875" t="str">
            <v>62N</v>
          </cell>
          <cell r="G5875" t="str">
            <v>Monthly</v>
          </cell>
          <cell r="H5875" t="str">
            <v>E</v>
          </cell>
          <cell r="I5875">
            <v>5352</v>
          </cell>
          <cell r="J5875" t="str">
            <v>Service Employees International Union District 1199 NW</v>
          </cell>
          <cell r="K5875" t="str">
            <v>62N1 - per DOP website</v>
          </cell>
          <cell r="L5875">
            <v>41456</v>
          </cell>
          <cell r="M5875">
            <v>17734</v>
          </cell>
          <cell r="N5875" t="b">
            <v>1</v>
          </cell>
          <cell r="O5875">
            <v>5352</v>
          </cell>
        </row>
        <row r="5876">
          <cell r="E5876" t="str">
            <v>62NMONTHLYETEAMSTERS LOCAL UNION NUMBER 117</v>
          </cell>
          <cell r="F5876" t="str">
            <v>62N</v>
          </cell>
          <cell r="G5876" t="str">
            <v>Monthly</v>
          </cell>
          <cell r="H5876" t="str">
            <v>E</v>
          </cell>
          <cell r="I5876">
            <v>5420</v>
          </cell>
          <cell r="J5876" t="str">
            <v>Teamsters Local Union Number 117</v>
          </cell>
          <cell r="K5876" t="str">
            <v>62N2 - per DOP website</v>
          </cell>
          <cell r="L5876">
            <v>41456</v>
          </cell>
          <cell r="M5876">
            <v>23530</v>
          </cell>
          <cell r="N5876" t="b">
            <v>1</v>
          </cell>
          <cell r="O5876">
            <v>5420</v>
          </cell>
        </row>
        <row r="5877">
          <cell r="E5877" t="str">
            <v>62NMONTHLYEWASHINGTON FEDERATION OF STATE EMPLOYEES</v>
          </cell>
          <cell r="F5877" t="str">
            <v>62N</v>
          </cell>
          <cell r="G5877" t="str">
            <v>Monthly</v>
          </cell>
          <cell r="H5877" t="str">
            <v>E</v>
          </cell>
          <cell r="I5877">
            <v>5352</v>
          </cell>
          <cell r="J5877" t="str">
            <v>Washington Federation of State Employees</v>
          </cell>
          <cell r="K5877" t="str">
            <v>62N1 - per DOP website</v>
          </cell>
          <cell r="L5877">
            <v>41456</v>
          </cell>
          <cell r="M5877">
            <v>19666</v>
          </cell>
          <cell r="N5877" t="b">
            <v>1</v>
          </cell>
          <cell r="O5877">
            <v>5352</v>
          </cell>
        </row>
        <row r="5878">
          <cell r="E5878" t="str">
            <v>62NMONTHLYFCOALITION</v>
          </cell>
          <cell r="F5878" t="str">
            <v>62N</v>
          </cell>
          <cell r="G5878" t="str">
            <v>Monthly</v>
          </cell>
          <cell r="H5878" t="str">
            <v>F</v>
          </cell>
          <cell r="I5878">
            <v>5487</v>
          </cell>
          <cell r="J5878" t="str">
            <v>Coalition</v>
          </cell>
          <cell r="K5878" t="str">
            <v>62N1 - per DOP website</v>
          </cell>
          <cell r="L5878">
            <v>41456</v>
          </cell>
          <cell r="M5878">
            <v>21599</v>
          </cell>
          <cell r="N5878" t="b">
            <v>1</v>
          </cell>
          <cell r="O5878">
            <v>5487</v>
          </cell>
        </row>
        <row r="5879">
          <cell r="E5879" t="str">
            <v>62NMONTHLYFNON-REPRESENTED STATE EMPLOYEES</v>
          </cell>
          <cell r="F5879" t="str">
            <v>62N</v>
          </cell>
          <cell r="G5879" t="str">
            <v>Monthly</v>
          </cell>
          <cell r="H5879" t="str">
            <v>F</v>
          </cell>
          <cell r="I5879">
            <v>5487</v>
          </cell>
          <cell r="J5879" t="str">
            <v>Non-Represented State Employees</v>
          </cell>
          <cell r="K5879" t="str">
            <v>62N - per DOP website</v>
          </cell>
          <cell r="L5879">
            <v>41456</v>
          </cell>
          <cell r="M5879">
            <v>15803</v>
          </cell>
          <cell r="N5879" t="b">
            <v>1</v>
          </cell>
          <cell r="O5879">
            <v>5487</v>
          </cell>
        </row>
        <row r="5880">
          <cell r="E5880" t="str">
            <v>62NMONTHLYFSERVICE EMPLOYEES INTERNATIONAL UNION DISTRICT 1199 NW</v>
          </cell>
          <cell r="F5880" t="str">
            <v>62N</v>
          </cell>
          <cell r="G5880" t="str">
            <v>Monthly</v>
          </cell>
          <cell r="H5880" t="str">
            <v>F</v>
          </cell>
          <cell r="I5880">
            <v>5487</v>
          </cell>
          <cell r="J5880" t="str">
            <v>Service Employees International Union District 1199 NW</v>
          </cell>
          <cell r="K5880" t="str">
            <v>62N1 - per DOP website</v>
          </cell>
          <cell r="L5880">
            <v>41456</v>
          </cell>
          <cell r="M5880">
            <v>17735</v>
          </cell>
          <cell r="N5880" t="b">
            <v>1</v>
          </cell>
          <cell r="O5880">
            <v>5487</v>
          </cell>
        </row>
        <row r="5881">
          <cell r="E5881" t="str">
            <v>62NMONTHLYFTEAMSTERS LOCAL UNION NUMBER 117</v>
          </cell>
          <cell r="F5881" t="str">
            <v>62N</v>
          </cell>
          <cell r="G5881" t="str">
            <v>Monthly</v>
          </cell>
          <cell r="H5881" t="str">
            <v>F</v>
          </cell>
          <cell r="I5881">
            <v>5557</v>
          </cell>
          <cell r="J5881" t="str">
            <v>Teamsters Local Union Number 117</v>
          </cell>
          <cell r="K5881" t="str">
            <v>62N2 - per DOP website</v>
          </cell>
          <cell r="L5881">
            <v>41456</v>
          </cell>
          <cell r="M5881">
            <v>23531</v>
          </cell>
          <cell r="N5881" t="b">
            <v>1</v>
          </cell>
          <cell r="O5881">
            <v>5557</v>
          </cell>
        </row>
        <row r="5882">
          <cell r="E5882" t="str">
            <v>62NMONTHLYFWASHINGTON FEDERATION OF STATE EMPLOYEES</v>
          </cell>
          <cell r="F5882" t="str">
            <v>62N</v>
          </cell>
          <cell r="G5882" t="str">
            <v>Monthly</v>
          </cell>
          <cell r="H5882" t="str">
            <v>F</v>
          </cell>
          <cell r="I5882">
            <v>5487</v>
          </cell>
          <cell r="J5882" t="str">
            <v>Washington Federation of State Employees</v>
          </cell>
          <cell r="K5882" t="str">
            <v>62N1 - per DOP website</v>
          </cell>
          <cell r="L5882">
            <v>41456</v>
          </cell>
          <cell r="M5882">
            <v>19667</v>
          </cell>
          <cell r="N5882" t="b">
            <v>1</v>
          </cell>
          <cell r="O5882">
            <v>5487</v>
          </cell>
        </row>
        <row r="5883">
          <cell r="E5883" t="str">
            <v>62NMONTHLYGCOALITION</v>
          </cell>
          <cell r="F5883" t="str">
            <v>62N</v>
          </cell>
          <cell r="G5883" t="str">
            <v>Monthly</v>
          </cell>
          <cell r="H5883" t="str">
            <v>G</v>
          </cell>
          <cell r="I5883">
            <v>5625</v>
          </cell>
          <cell r="J5883" t="str">
            <v>Coalition</v>
          </cell>
          <cell r="K5883" t="str">
            <v>62N1 - per DOP website</v>
          </cell>
          <cell r="L5883">
            <v>41456</v>
          </cell>
          <cell r="M5883">
            <v>21600</v>
          </cell>
          <cell r="N5883" t="b">
            <v>1</v>
          </cell>
          <cell r="O5883">
            <v>5625</v>
          </cell>
        </row>
        <row r="5884">
          <cell r="E5884" t="str">
            <v>62NMONTHLYGNON-REPRESENTED STATE EMPLOYEES</v>
          </cell>
          <cell r="F5884" t="str">
            <v>62N</v>
          </cell>
          <cell r="G5884" t="str">
            <v>Monthly</v>
          </cell>
          <cell r="H5884" t="str">
            <v>G</v>
          </cell>
          <cell r="I5884">
            <v>5625</v>
          </cell>
          <cell r="J5884" t="str">
            <v>Non-Represented State Employees</v>
          </cell>
          <cell r="K5884" t="str">
            <v>62N - per DOP website</v>
          </cell>
          <cell r="L5884">
            <v>41456</v>
          </cell>
          <cell r="M5884">
            <v>15804</v>
          </cell>
          <cell r="N5884" t="b">
            <v>1</v>
          </cell>
          <cell r="O5884">
            <v>5625</v>
          </cell>
        </row>
        <row r="5885">
          <cell r="E5885" t="str">
            <v>62NMONTHLYGSERVICE EMPLOYEES INTERNATIONAL UNION DISTRICT 1199 NW</v>
          </cell>
          <cell r="F5885" t="str">
            <v>62N</v>
          </cell>
          <cell r="G5885" t="str">
            <v>Monthly</v>
          </cell>
          <cell r="H5885" t="str">
            <v>G</v>
          </cell>
          <cell r="I5885">
            <v>5625</v>
          </cell>
          <cell r="J5885" t="str">
            <v>Service Employees International Union District 1199 NW</v>
          </cell>
          <cell r="K5885" t="str">
            <v>62N1 - per DOP website</v>
          </cell>
          <cell r="L5885">
            <v>41456</v>
          </cell>
          <cell r="M5885">
            <v>17736</v>
          </cell>
          <cell r="N5885" t="b">
            <v>1</v>
          </cell>
          <cell r="O5885">
            <v>5625</v>
          </cell>
        </row>
        <row r="5886">
          <cell r="E5886" t="str">
            <v>62NMONTHLYGTEAMSTERS LOCAL UNION NUMBER 117</v>
          </cell>
          <cell r="F5886" t="str">
            <v>62N</v>
          </cell>
          <cell r="G5886" t="str">
            <v>Monthly</v>
          </cell>
          <cell r="H5886" t="str">
            <v>G</v>
          </cell>
          <cell r="I5886">
            <v>5698</v>
          </cell>
          <cell r="J5886" t="str">
            <v>Teamsters Local Union Number 117</v>
          </cell>
          <cell r="K5886" t="str">
            <v>62N2 - per DOP website</v>
          </cell>
          <cell r="L5886">
            <v>41456</v>
          </cell>
          <cell r="M5886">
            <v>23532</v>
          </cell>
          <cell r="N5886" t="b">
            <v>1</v>
          </cell>
          <cell r="O5886">
            <v>5698</v>
          </cell>
        </row>
        <row r="5887">
          <cell r="E5887" t="str">
            <v>62NMONTHLYGWASHINGTON FEDERATION OF STATE EMPLOYEES</v>
          </cell>
          <cell r="F5887" t="str">
            <v>62N</v>
          </cell>
          <cell r="G5887" t="str">
            <v>Monthly</v>
          </cell>
          <cell r="H5887" t="str">
            <v>G</v>
          </cell>
          <cell r="I5887">
            <v>5625</v>
          </cell>
          <cell r="J5887" t="str">
            <v>Washington Federation of State Employees</v>
          </cell>
          <cell r="K5887" t="str">
            <v>62N1 - per DOP website</v>
          </cell>
          <cell r="L5887">
            <v>41456</v>
          </cell>
          <cell r="M5887">
            <v>19668</v>
          </cell>
          <cell r="N5887" t="b">
            <v>1</v>
          </cell>
          <cell r="O5887">
            <v>5625</v>
          </cell>
        </row>
        <row r="5888">
          <cell r="E5888" t="str">
            <v>62NMONTHLYHCOALITION</v>
          </cell>
          <cell r="F5888" t="str">
            <v>62N</v>
          </cell>
          <cell r="G5888" t="str">
            <v>Monthly</v>
          </cell>
          <cell r="H5888" t="str">
            <v>H</v>
          </cell>
          <cell r="I5888">
            <v>5763</v>
          </cell>
          <cell r="J5888" t="str">
            <v>Coalition</v>
          </cell>
          <cell r="K5888" t="str">
            <v>62N1 - per DOP website</v>
          </cell>
          <cell r="L5888">
            <v>41456</v>
          </cell>
          <cell r="M5888">
            <v>21601</v>
          </cell>
          <cell r="N5888" t="b">
            <v>1</v>
          </cell>
          <cell r="O5888">
            <v>5763</v>
          </cell>
        </row>
        <row r="5889">
          <cell r="E5889" t="str">
            <v>62NMONTHLYHNON-REPRESENTED STATE EMPLOYEES</v>
          </cell>
          <cell r="F5889" t="str">
            <v>62N</v>
          </cell>
          <cell r="G5889" t="str">
            <v>Monthly</v>
          </cell>
          <cell r="H5889" t="str">
            <v>H</v>
          </cell>
          <cell r="I5889">
            <v>5763</v>
          </cell>
          <cell r="J5889" t="str">
            <v>Non-Represented State Employees</v>
          </cell>
          <cell r="K5889" t="str">
            <v>62N - per DOP website</v>
          </cell>
          <cell r="L5889">
            <v>41456</v>
          </cell>
          <cell r="M5889">
            <v>15805</v>
          </cell>
          <cell r="N5889" t="b">
            <v>1</v>
          </cell>
          <cell r="O5889">
            <v>5763</v>
          </cell>
        </row>
        <row r="5890">
          <cell r="E5890" t="str">
            <v>62NMONTHLYHSERVICE EMPLOYEES INTERNATIONAL UNION DISTRICT 1199 NW</v>
          </cell>
          <cell r="F5890" t="str">
            <v>62N</v>
          </cell>
          <cell r="G5890" t="str">
            <v>Monthly</v>
          </cell>
          <cell r="H5890" t="str">
            <v>H</v>
          </cell>
          <cell r="I5890">
            <v>5763</v>
          </cell>
          <cell r="J5890" t="str">
            <v>Service Employees International Union District 1199 NW</v>
          </cell>
          <cell r="K5890" t="str">
            <v>62N1 - per DOP website</v>
          </cell>
          <cell r="L5890">
            <v>41456</v>
          </cell>
          <cell r="M5890">
            <v>17737</v>
          </cell>
          <cell r="N5890" t="b">
            <v>1</v>
          </cell>
          <cell r="O5890">
            <v>5763</v>
          </cell>
        </row>
        <row r="5891">
          <cell r="E5891" t="str">
            <v>62NMONTHLYHTEAMSTERS LOCAL UNION NUMBER 117</v>
          </cell>
          <cell r="F5891" t="str">
            <v>62N</v>
          </cell>
          <cell r="G5891" t="str">
            <v>Monthly</v>
          </cell>
          <cell r="H5891" t="str">
            <v>H</v>
          </cell>
          <cell r="I5891">
            <v>5836</v>
          </cell>
          <cell r="J5891" t="str">
            <v>Teamsters Local Union Number 117</v>
          </cell>
          <cell r="K5891" t="str">
            <v>62N2 - per DOP website</v>
          </cell>
          <cell r="L5891">
            <v>41456</v>
          </cell>
          <cell r="M5891">
            <v>23533</v>
          </cell>
          <cell r="N5891" t="b">
            <v>1</v>
          </cell>
          <cell r="O5891">
            <v>5836</v>
          </cell>
        </row>
        <row r="5892">
          <cell r="E5892" t="str">
            <v>62NMONTHLYHWASHINGTON FEDERATION OF STATE EMPLOYEES</v>
          </cell>
          <cell r="F5892" t="str">
            <v>62N</v>
          </cell>
          <cell r="G5892" t="str">
            <v>Monthly</v>
          </cell>
          <cell r="H5892" t="str">
            <v>H</v>
          </cell>
          <cell r="I5892">
            <v>5763</v>
          </cell>
          <cell r="J5892" t="str">
            <v>Washington Federation of State Employees</v>
          </cell>
          <cell r="K5892" t="str">
            <v>62N1 - per DOP website</v>
          </cell>
          <cell r="L5892">
            <v>41456</v>
          </cell>
          <cell r="M5892">
            <v>19669</v>
          </cell>
          <cell r="N5892" t="b">
            <v>1</v>
          </cell>
          <cell r="O5892">
            <v>5763</v>
          </cell>
        </row>
        <row r="5893">
          <cell r="E5893" t="str">
            <v>62NMONTHLYICOALITION</v>
          </cell>
          <cell r="F5893" t="str">
            <v>62N</v>
          </cell>
          <cell r="G5893" t="str">
            <v>Monthly</v>
          </cell>
          <cell r="H5893" t="str">
            <v>I</v>
          </cell>
          <cell r="I5893">
            <v>5911</v>
          </cell>
          <cell r="J5893" t="str">
            <v>Coalition</v>
          </cell>
          <cell r="K5893" t="str">
            <v>62N1 - per DOP website</v>
          </cell>
          <cell r="L5893">
            <v>41456</v>
          </cell>
          <cell r="M5893">
            <v>21602</v>
          </cell>
          <cell r="N5893" t="b">
            <v>1</v>
          </cell>
          <cell r="O5893">
            <v>5911</v>
          </cell>
        </row>
        <row r="5894">
          <cell r="E5894" t="str">
            <v>62NMONTHLYINON-REPRESENTED STATE EMPLOYEES</v>
          </cell>
          <cell r="F5894" t="str">
            <v>62N</v>
          </cell>
          <cell r="G5894" t="str">
            <v>Monthly</v>
          </cell>
          <cell r="H5894" t="str">
            <v>I</v>
          </cell>
          <cell r="I5894">
            <v>5911</v>
          </cell>
          <cell r="J5894" t="str">
            <v>Non-Represented State Employees</v>
          </cell>
          <cell r="K5894" t="str">
            <v>62N - per DOP website</v>
          </cell>
          <cell r="L5894">
            <v>41456</v>
          </cell>
          <cell r="M5894">
            <v>15806</v>
          </cell>
          <cell r="N5894" t="b">
            <v>1</v>
          </cell>
          <cell r="O5894">
            <v>5911</v>
          </cell>
        </row>
        <row r="5895">
          <cell r="E5895" t="str">
            <v>62NMONTHLYISERVICE EMPLOYEES INTERNATIONAL UNION DISTRICT 1199 NW</v>
          </cell>
          <cell r="F5895" t="str">
            <v>62N</v>
          </cell>
          <cell r="G5895" t="str">
            <v>Monthly</v>
          </cell>
          <cell r="H5895" t="str">
            <v>I</v>
          </cell>
          <cell r="I5895">
            <v>5911</v>
          </cell>
          <cell r="J5895" t="str">
            <v>Service Employees International Union District 1199 NW</v>
          </cell>
          <cell r="K5895" t="str">
            <v>62N1 - per DOP website</v>
          </cell>
          <cell r="L5895">
            <v>41456</v>
          </cell>
          <cell r="M5895">
            <v>17738</v>
          </cell>
          <cell r="N5895" t="b">
            <v>1</v>
          </cell>
          <cell r="O5895">
            <v>5911</v>
          </cell>
        </row>
        <row r="5896">
          <cell r="E5896" t="str">
            <v>62NMONTHLYITEAMSTERS LOCAL UNION NUMBER 117</v>
          </cell>
          <cell r="F5896" t="str">
            <v>62N</v>
          </cell>
          <cell r="G5896" t="str">
            <v>Monthly</v>
          </cell>
          <cell r="H5896" t="str">
            <v>I</v>
          </cell>
          <cell r="I5896">
            <v>5986</v>
          </cell>
          <cell r="J5896" t="str">
            <v>Teamsters Local Union Number 117</v>
          </cell>
          <cell r="K5896" t="str">
            <v>62N2 - per DOP website</v>
          </cell>
          <cell r="L5896">
            <v>41456</v>
          </cell>
          <cell r="M5896">
            <v>23534</v>
          </cell>
          <cell r="N5896" t="b">
            <v>1</v>
          </cell>
          <cell r="O5896">
            <v>5986</v>
          </cell>
        </row>
        <row r="5897">
          <cell r="E5897" t="str">
            <v>62NMONTHLYIWASHINGTON FEDERATION OF STATE EMPLOYEES</v>
          </cell>
          <cell r="F5897" t="str">
            <v>62N</v>
          </cell>
          <cell r="G5897" t="str">
            <v>Monthly</v>
          </cell>
          <cell r="H5897" t="str">
            <v>I</v>
          </cell>
          <cell r="I5897">
            <v>5911</v>
          </cell>
          <cell r="J5897" t="str">
            <v>Washington Federation of State Employees</v>
          </cell>
          <cell r="K5897" t="str">
            <v>62N1 - per DOP website</v>
          </cell>
          <cell r="L5897">
            <v>41456</v>
          </cell>
          <cell r="M5897">
            <v>19670</v>
          </cell>
          <cell r="N5897" t="b">
            <v>1</v>
          </cell>
          <cell r="O5897">
            <v>5911</v>
          </cell>
        </row>
        <row r="5898">
          <cell r="E5898" t="str">
            <v>62NMONTHLYJCOALITION</v>
          </cell>
          <cell r="F5898" t="str">
            <v>62N</v>
          </cell>
          <cell r="G5898" t="str">
            <v>Monthly</v>
          </cell>
          <cell r="H5898" t="str">
            <v>J</v>
          </cell>
          <cell r="I5898">
            <v>6057</v>
          </cell>
          <cell r="J5898" t="str">
            <v>Coalition</v>
          </cell>
          <cell r="K5898" t="str">
            <v>62N1 - per DOP website</v>
          </cell>
          <cell r="L5898">
            <v>41456</v>
          </cell>
          <cell r="M5898">
            <v>21603</v>
          </cell>
          <cell r="N5898" t="b">
            <v>1</v>
          </cell>
          <cell r="O5898">
            <v>6057</v>
          </cell>
        </row>
        <row r="5899">
          <cell r="E5899" t="str">
            <v>62NMONTHLYJNON-REPRESENTED STATE EMPLOYEES</v>
          </cell>
          <cell r="F5899" t="str">
            <v>62N</v>
          </cell>
          <cell r="G5899" t="str">
            <v>Monthly</v>
          </cell>
          <cell r="H5899" t="str">
            <v>J</v>
          </cell>
          <cell r="I5899">
            <v>6057</v>
          </cell>
          <cell r="J5899" t="str">
            <v>Non-Represented State Employees</v>
          </cell>
          <cell r="K5899" t="str">
            <v>62N - per DOP website</v>
          </cell>
          <cell r="L5899">
            <v>41456</v>
          </cell>
          <cell r="M5899">
            <v>15807</v>
          </cell>
          <cell r="N5899" t="b">
            <v>1</v>
          </cell>
          <cell r="O5899">
            <v>6057</v>
          </cell>
        </row>
        <row r="5900">
          <cell r="E5900" t="str">
            <v>62NMONTHLYJSERVICE EMPLOYEES INTERNATIONAL UNION DISTRICT 1199 NW</v>
          </cell>
          <cell r="F5900" t="str">
            <v>62N</v>
          </cell>
          <cell r="G5900" t="str">
            <v>Monthly</v>
          </cell>
          <cell r="H5900" t="str">
            <v>J</v>
          </cell>
          <cell r="I5900">
            <v>6057</v>
          </cell>
          <cell r="J5900" t="str">
            <v>Service Employees International Union District 1199 NW</v>
          </cell>
          <cell r="K5900" t="str">
            <v>62N1 - per DOP website</v>
          </cell>
          <cell r="L5900">
            <v>41456</v>
          </cell>
          <cell r="M5900">
            <v>17739</v>
          </cell>
          <cell r="N5900" t="b">
            <v>1</v>
          </cell>
          <cell r="O5900">
            <v>6057</v>
          </cell>
        </row>
        <row r="5901">
          <cell r="E5901" t="str">
            <v>62NMONTHLYJTEAMSTERS LOCAL UNION NUMBER 117</v>
          </cell>
          <cell r="F5901" t="str">
            <v>62N</v>
          </cell>
          <cell r="G5901" t="str">
            <v>Monthly</v>
          </cell>
          <cell r="H5901" t="str">
            <v>J</v>
          </cell>
          <cell r="I5901">
            <v>6133</v>
          </cell>
          <cell r="J5901" t="str">
            <v>Teamsters Local Union Number 117</v>
          </cell>
          <cell r="K5901" t="str">
            <v>62N2 - per DOP website</v>
          </cell>
          <cell r="L5901">
            <v>41456</v>
          </cell>
          <cell r="M5901">
            <v>23535</v>
          </cell>
          <cell r="N5901" t="b">
            <v>1</v>
          </cell>
          <cell r="O5901">
            <v>6133</v>
          </cell>
        </row>
        <row r="5902">
          <cell r="E5902" t="str">
            <v>62NMONTHLYJWASHINGTON FEDERATION OF STATE EMPLOYEES</v>
          </cell>
          <cell r="F5902" t="str">
            <v>62N</v>
          </cell>
          <cell r="G5902" t="str">
            <v>Monthly</v>
          </cell>
          <cell r="H5902" t="str">
            <v>J</v>
          </cell>
          <cell r="I5902">
            <v>6057</v>
          </cell>
          <cell r="J5902" t="str">
            <v>Washington Federation of State Employees</v>
          </cell>
          <cell r="K5902" t="str">
            <v>62N1 - per DOP website</v>
          </cell>
          <cell r="L5902">
            <v>41456</v>
          </cell>
          <cell r="M5902">
            <v>19671</v>
          </cell>
          <cell r="N5902" t="b">
            <v>1</v>
          </cell>
          <cell r="O5902">
            <v>6057</v>
          </cell>
        </row>
        <row r="5903">
          <cell r="E5903" t="str">
            <v>62NMONTHLYKCOALITION</v>
          </cell>
          <cell r="F5903" t="str">
            <v>62N</v>
          </cell>
          <cell r="G5903" t="str">
            <v>Monthly</v>
          </cell>
          <cell r="H5903" t="str">
            <v>K</v>
          </cell>
          <cell r="I5903">
            <v>6208</v>
          </cell>
          <cell r="J5903" t="str">
            <v>Coalition</v>
          </cell>
          <cell r="K5903" t="str">
            <v>62N1 - per DOP website</v>
          </cell>
          <cell r="L5903">
            <v>41456</v>
          </cell>
          <cell r="M5903">
            <v>21604</v>
          </cell>
          <cell r="N5903" t="b">
            <v>1</v>
          </cell>
          <cell r="O5903">
            <v>6208</v>
          </cell>
        </row>
        <row r="5904">
          <cell r="E5904" t="str">
            <v>62NMONTHLYKNON-REPRESENTED STATE EMPLOYEES</v>
          </cell>
          <cell r="F5904" t="str">
            <v>62N</v>
          </cell>
          <cell r="G5904" t="str">
            <v>Monthly</v>
          </cell>
          <cell r="H5904" t="str">
            <v>K</v>
          </cell>
          <cell r="I5904">
            <v>6208</v>
          </cell>
          <cell r="J5904" t="str">
            <v>Non-Represented State Employees</v>
          </cell>
          <cell r="K5904" t="str">
            <v>62N - per DOP website</v>
          </cell>
          <cell r="L5904">
            <v>41456</v>
          </cell>
          <cell r="M5904">
            <v>15808</v>
          </cell>
          <cell r="N5904" t="b">
            <v>1</v>
          </cell>
          <cell r="O5904">
            <v>6208</v>
          </cell>
        </row>
        <row r="5905">
          <cell r="E5905" t="str">
            <v>62NMONTHLYKSERVICE EMPLOYEES INTERNATIONAL UNION DISTRICT 1199 NW</v>
          </cell>
          <cell r="F5905" t="str">
            <v>62N</v>
          </cell>
          <cell r="G5905" t="str">
            <v>Monthly</v>
          </cell>
          <cell r="H5905" t="str">
            <v>K</v>
          </cell>
          <cell r="I5905">
            <v>6208</v>
          </cell>
          <cell r="J5905" t="str">
            <v>Service Employees International Union District 1199 NW</v>
          </cell>
          <cell r="K5905" t="str">
            <v>62N1 - per DOP website</v>
          </cell>
          <cell r="L5905">
            <v>41456</v>
          </cell>
          <cell r="M5905">
            <v>17740</v>
          </cell>
          <cell r="N5905" t="b">
            <v>1</v>
          </cell>
          <cell r="O5905">
            <v>6208</v>
          </cell>
        </row>
        <row r="5906">
          <cell r="E5906" t="str">
            <v>62NMONTHLYKTEAMSTERS LOCAL UNION NUMBER 117</v>
          </cell>
          <cell r="F5906" t="str">
            <v>62N</v>
          </cell>
          <cell r="G5906" t="str">
            <v>Monthly</v>
          </cell>
          <cell r="H5906" t="str">
            <v>K</v>
          </cell>
          <cell r="I5906">
            <v>6286</v>
          </cell>
          <cell r="J5906" t="str">
            <v>Teamsters Local Union Number 117</v>
          </cell>
          <cell r="K5906" t="str">
            <v>62N2 - per DOP website</v>
          </cell>
          <cell r="L5906">
            <v>41456</v>
          </cell>
          <cell r="M5906">
            <v>23536</v>
          </cell>
          <cell r="N5906" t="b">
            <v>1</v>
          </cell>
          <cell r="O5906">
            <v>6286</v>
          </cell>
        </row>
        <row r="5907">
          <cell r="E5907" t="str">
            <v>62NMONTHLYKWASHINGTON FEDERATION OF STATE EMPLOYEES</v>
          </cell>
          <cell r="F5907" t="str">
            <v>62N</v>
          </cell>
          <cell r="G5907" t="str">
            <v>Monthly</v>
          </cell>
          <cell r="H5907" t="str">
            <v>K</v>
          </cell>
          <cell r="I5907">
            <v>6208</v>
          </cell>
          <cell r="J5907" t="str">
            <v>Washington Federation of State Employees</v>
          </cell>
          <cell r="K5907" t="str">
            <v>62N1 - per DOP website</v>
          </cell>
          <cell r="L5907">
            <v>41456</v>
          </cell>
          <cell r="M5907">
            <v>19672</v>
          </cell>
          <cell r="N5907" t="b">
            <v>1</v>
          </cell>
          <cell r="O5907">
            <v>6208</v>
          </cell>
        </row>
        <row r="5908">
          <cell r="E5908" t="str">
            <v>62NMONTHLYLCOALITION</v>
          </cell>
          <cell r="F5908" t="str">
            <v>62N</v>
          </cell>
          <cell r="G5908" t="str">
            <v>Monthly</v>
          </cell>
          <cell r="H5908" t="str">
            <v>L</v>
          </cell>
          <cell r="I5908">
            <v>6366</v>
          </cell>
          <cell r="J5908" t="str">
            <v>Coalition</v>
          </cell>
          <cell r="K5908" t="str">
            <v>62N1 - per DOP website</v>
          </cell>
          <cell r="L5908">
            <v>41456</v>
          </cell>
          <cell r="M5908">
            <v>21605</v>
          </cell>
          <cell r="N5908" t="b">
            <v>1</v>
          </cell>
          <cell r="O5908">
            <v>6366</v>
          </cell>
        </row>
        <row r="5909">
          <cell r="E5909" t="str">
            <v>62NMONTHLYLNON-REPRESENTED STATE EMPLOYEES</v>
          </cell>
          <cell r="F5909" t="str">
            <v>62N</v>
          </cell>
          <cell r="G5909" t="str">
            <v>Monthly</v>
          </cell>
          <cell r="H5909" t="str">
            <v>L</v>
          </cell>
          <cell r="I5909">
            <v>6366</v>
          </cell>
          <cell r="J5909" t="str">
            <v>Non-Represented State Employees</v>
          </cell>
          <cell r="K5909" t="str">
            <v>62N - per DOP website</v>
          </cell>
          <cell r="L5909">
            <v>41456</v>
          </cell>
          <cell r="M5909">
            <v>15809</v>
          </cell>
          <cell r="N5909" t="b">
            <v>1</v>
          </cell>
          <cell r="O5909">
            <v>6366</v>
          </cell>
        </row>
        <row r="5910">
          <cell r="E5910" t="str">
            <v>62NMONTHLYLSERVICE EMPLOYEES INTERNATIONAL UNION DISTRICT 1199 NW</v>
          </cell>
          <cell r="F5910" t="str">
            <v>62N</v>
          </cell>
          <cell r="G5910" t="str">
            <v>Monthly</v>
          </cell>
          <cell r="H5910" t="str">
            <v>L</v>
          </cell>
          <cell r="I5910">
            <v>6366</v>
          </cell>
          <cell r="J5910" t="str">
            <v>Service Employees International Union District 1199 NW</v>
          </cell>
          <cell r="K5910" t="str">
            <v>62N1 - per DOP website</v>
          </cell>
          <cell r="L5910">
            <v>41456</v>
          </cell>
          <cell r="M5910">
            <v>17741</v>
          </cell>
          <cell r="N5910" t="b">
            <v>1</v>
          </cell>
          <cell r="O5910">
            <v>6366</v>
          </cell>
        </row>
        <row r="5911">
          <cell r="E5911" t="str">
            <v>62NMONTHLYLTEAMSTERS LOCAL UNION NUMBER 117</v>
          </cell>
          <cell r="F5911" t="str">
            <v>62N</v>
          </cell>
          <cell r="G5911" t="str">
            <v>Monthly</v>
          </cell>
          <cell r="H5911" t="str">
            <v>L</v>
          </cell>
          <cell r="I5911">
            <v>6447</v>
          </cell>
          <cell r="J5911" t="str">
            <v>Teamsters Local Union Number 117</v>
          </cell>
          <cell r="K5911" t="str">
            <v>62N2 - per DOP website</v>
          </cell>
          <cell r="L5911">
            <v>41456</v>
          </cell>
          <cell r="M5911">
            <v>23537</v>
          </cell>
          <cell r="N5911" t="b">
            <v>1</v>
          </cell>
          <cell r="O5911">
            <v>6447</v>
          </cell>
        </row>
        <row r="5912">
          <cell r="E5912" t="str">
            <v>62NMONTHLYLWASHINGTON FEDERATION OF STATE EMPLOYEES</v>
          </cell>
          <cell r="F5912" t="str">
            <v>62N</v>
          </cell>
          <cell r="G5912" t="str">
            <v>Monthly</v>
          </cell>
          <cell r="H5912" t="str">
            <v>L</v>
          </cell>
          <cell r="I5912">
            <v>6366</v>
          </cell>
          <cell r="J5912" t="str">
            <v>Washington Federation of State Employees</v>
          </cell>
          <cell r="K5912" t="str">
            <v>62N1 - per DOP website</v>
          </cell>
          <cell r="L5912">
            <v>41456</v>
          </cell>
          <cell r="M5912">
            <v>19673</v>
          </cell>
          <cell r="N5912" t="b">
            <v>1</v>
          </cell>
          <cell r="O5912">
            <v>6366</v>
          </cell>
        </row>
        <row r="5913">
          <cell r="E5913" t="str">
            <v>62NMONTHLYMCOALITION</v>
          </cell>
          <cell r="F5913" t="str">
            <v>62N</v>
          </cell>
          <cell r="G5913" t="str">
            <v>Monthly</v>
          </cell>
          <cell r="H5913" t="str">
            <v>M</v>
          </cell>
          <cell r="I5913">
            <v>6521</v>
          </cell>
          <cell r="J5913" t="str">
            <v>Coalition</v>
          </cell>
          <cell r="K5913" t="str">
            <v>62N1 - per DOP website</v>
          </cell>
          <cell r="L5913">
            <v>41456</v>
          </cell>
          <cell r="M5913">
            <v>21606</v>
          </cell>
          <cell r="N5913" t="b">
            <v>1</v>
          </cell>
          <cell r="O5913">
            <v>6521</v>
          </cell>
        </row>
        <row r="5914">
          <cell r="E5914" t="str">
            <v>62NMONTHLYMNON-REPRESENTED STATE EMPLOYEES</v>
          </cell>
          <cell r="F5914" t="str">
            <v>62N</v>
          </cell>
          <cell r="G5914" t="str">
            <v>Monthly</v>
          </cell>
          <cell r="H5914" t="str">
            <v>M</v>
          </cell>
          <cell r="I5914">
            <v>6521</v>
          </cell>
          <cell r="J5914" t="str">
            <v>Non-Represented State Employees</v>
          </cell>
          <cell r="K5914" t="str">
            <v>62N - per DOP website</v>
          </cell>
          <cell r="L5914">
            <v>41456</v>
          </cell>
          <cell r="M5914">
            <v>15810</v>
          </cell>
          <cell r="N5914" t="b">
            <v>1</v>
          </cell>
          <cell r="O5914">
            <v>6521</v>
          </cell>
        </row>
        <row r="5915">
          <cell r="E5915" t="str">
            <v>62NMONTHLYMSERVICE EMPLOYEES INTERNATIONAL UNION DISTRICT 1199 NW</v>
          </cell>
          <cell r="F5915" t="str">
            <v>62N</v>
          </cell>
          <cell r="G5915" t="str">
            <v>Monthly</v>
          </cell>
          <cell r="H5915" t="str">
            <v>M</v>
          </cell>
          <cell r="I5915">
            <v>6521</v>
          </cell>
          <cell r="J5915" t="str">
            <v>Service Employees International Union District 1199 NW</v>
          </cell>
          <cell r="K5915" t="str">
            <v>62N1 - per DOP website</v>
          </cell>
          <cell r="L5915">
            <v>41456</v>
          </cell>
          <cell r="M5915">
            <v>17742</v>
          </cell>
          <cell r="N5915" t="b">
            <v>1</v>
          </cell>
          <cell r="O5915">
            <v>6521</v>
          </cell>
        </row>
        <row r="5916">
          <cell r="E5916" t="str">
            <v>62NMONTHLYMTEAMSTERS LOCAL UNION NUMBER 117</v>
          </cell>
          <cell r="F5916" t="str">
            <v>62N</v>
          </cell>
          <cell r="G5916" t="str">
            <v>Monthly</v>
          </cell>
          <cell r="H5916" t="str">
            <v>M</v>
          </cell>
          <cell r="I5916">
            <v>6605</v>
          </cell>
          <cell r="J5916" t="str">
            <v>Teamsters Local Union Number 117</v>
          </cell>
          <cell r="K5916" t="str">
            <v>62N2 - per DOP website</v>
          </cell>
          <cell r="L5916">
            <v>41456</v>
          </cell>
          <cell r="M5916">
            <v>23538</v>
          </cell>
          <cell r="N5916" t="b">
            <v>1</v>
          </cell>
          <cell r="O5916">
            <v>6605</v>
          </cell>
        </row>
        <row r="5917">
          <cell r="E5917" t="str">
            <v>62NMONTHLYMWASHINGTON FEDERATION OF STATE EMPLOYEES</v>
          </cell>
          <cell r="F5917" t="str">
            <v>62N</v>
          </cell>
          <cell r="G5917" t="str">
            <v>Monthly</v>
          </cell>
          <cell r="H5917" t="str">
            <v>M</v>
          </cell>
          <cell r="I5917">
            <v>6521</v>
          </cell>
          <cell r="J5917" t="str">
            <v>Washington Federation of State Employees</v>
          </cell>
          <cell r="K5917" t="str">
            <v>62N1 - per DOP website</v>
          </cell>
          <cell r="L5917">
            <v>41456</v>
          </cell>
          <cell r="M5917">
            <v>19674</v>
          </cell>
          <cell r="N5917" t="b">
            <v>1</v>
          </cell>
          <cell r="O5917">
            <v>6521</v>
          </cell>
        </row>
        <row r="5918">
          <cell r="E5918" t="str">
            <v>62NMONTHLYNCOALITION</v>
          </cell>
          <cell r="F5918" t="str">
            <v>62N</v>
          </cell>
          <cell r="G5918" t="str">
            <v>Monthly</v>
          </cell>
          <cell r="H5918" t="str">
            <v>N</v>
          </cell>
          <cell r="I5918">
            <v>6684</v>
          </cell>
          <cell r="J5918" t="str">
            <v>Coalition</v>
          </cell>
          <cell r="K5918" t="str">
            <v>62N1 - per DOP website</v>
          </cell>
          <cell r="L5918">
            <v>41456</v>
          </cell>
          <cell r="M5918">
            <v>21607</v>
          </cell>
          <cell r="N5918" t="b">
            <v>1</v>
          </cell>
          <cell r="O5918">
            <v>6684</v>
          </cell>
        </row>
        <row r="5919">
          <cell r="E5919" t="str">
            <v>62NMONTHLYNNON-REPRESENTED STATE EMPLOYEES</v>
          </cell>
          <cell r="F5919" t="str">
            <v>62N</v>
          </cell>
          <cell r="G5919" t="str">
            <v>Monthly</v>
          </cell>
          <cell r="H5919" t="str">
            <v>N</v>
          </cell>
          <cell r="I5919">
            <v>6684</v>
          </cell>
          <cell r="J5919" t="str">
            <v>Non-Represented State Employees</v>
          </cell>
          <cell r="K5919" t="str">
            <v>62N - per DOP website</v>
          </cell>
          <cell r="L5919">
            <v>41456</v>
          </cell>
          <cell r="M5919">
            <v>15811</v>
          </cell>
          <cell r="N5919" t="b">
            <v>1</v>
          </cell>
          <cell r="O5919">
            <v>6684</v>
          </cell>
        </row>
        <row r="5920">
          <cell r="E5920" t="str">
            <v>62NMONTHLYNSERVICE EMPLOYEES INTERNATIONAL UNION DISTRICT 1199 NW</v>
          </cell>
          <cell r="F5920" t="str">
            <v>62N</v>
          </cell>
          <cell r="G5920" t="str">
            <v>Monthly</v>
          </cell>
          <cell r="H5920" t="str">
            <v>N</v>
          </cell>
          <cell r="I5920">
            <v>6684</v>
          </cell>
          <cell r="J5920" t="str">
            <v>Service Employees International Union District 1199 NW</v>
          </cell>
          <cell r="K5920" t="str">
            <v>62N1 - per DOP website</v>
          </cell>
          <cell r="L5920">
            <v>41456</v>
          </cell>
          <cell r="M5920">
            <v>17743</v>
          </cell>
          <cell r="N5920" t="b">
            <v>1</v>
          </cell>
          <cell r="O5920">
            <v>6684</v>
          </cell>
        </row>
        <row r="5921">
          <cell r="E5921" t="str">
            <v>62NMONTHLYNTEAMSTERS LOCAL UNION NUMBER 117</v>
          </cell>
          <cell r="F5921" t="str">
            <v>62N</v>
          </cell>
          <cell r="G5921" t="str">
            <v>Monthly</v>
          </cell>
          <cell r="H5921" t="str">
            <v>N</v>
          </cell>
          <cell r="I5921">
            <v>6770</v>
          </cell>
          <cell r="J5921" t="str">
            <v>Teamsters Local Union Number 117</v>
          </cell>
          <cell r="K5921" t="str">
            <v>62N2 - per DOP website</v>
          </cell>
          <cell r="L5921">
            <v>41456</v>
          </cell>
          <cell r="M5921">
            <v>23539</v>
          </cell>
          <cell r="N5921" t="b">
            <v>1</v>
          </cell>
          <cell r="O5921">
            <v>6770</v>
          </cell>
        </row>
        <row r="5922">
          <cell r="E5922" t="str">
            <v>62NMONTHLYNWASHINGTON FEDERATION OF STATE EMPLOYEES</v>
          </cell>
          <cell r="F5922" t="str">
            <v>62N</v>
          </cell>
          <cell r="G5922" t="str">
            <v>Monthly</v>
          </cell>
          <cell r="H5922" t="str">
            <v>N</v>
          </cell>
          <cell r="I5922">
            <v>6684</v>
          </cell>
          <cell r="J5922" t="str">
            <v>Washington Federation of State Employees</v>
          </cell>
          <cell r="K5922" t="str">
            <v>62N1 - per DOP website</v>
          </cell>
          <cell r="L5922">
            <v>41456</v>
          </cell>
          <cell r="M5922">
            <v>19675</v>
          </cell>
          <cell r="N5922" t="b">
            <v>1</v>
          </cell>
          <cell r="O5922">
            <v>6684</v>
          </cell>
        </row>
        <row r="5923">
          <cell r="E5923" t="str">
            <v>62NMONTHLYOCOALITION</v>
          </cell>
          <cell r="F5923" t="str">
            <v>62N</v>
          </cell>
          <cell r="G5923" t="str">
            <v>Monthly</v>
          </cell>
          <cell r="H5923" t="str">
            <v>O</v>
          </cell>
          <cell r="I5923">
            <v>6850</v>
          </cell>
          <cell r="J5923" t="str">
            <v>Coalition</v>
          </cell>
          <cell r="K5923" t="str">
            <v>62N1 - per DOP website</v>
          </cell>
          <cell r="L5923">
            <v>41456</v>
          </cell>
          <cell r="M5923">
            <v>21608</v>
          </cell>
          <cell r="N5923" t="b">
            <v>1</v>
          </cell>
          <cell r="O5923">
            <v>6850</v>
          </cell>
        </row>
        <row r="5924">
          <cell r="E5924" t="str">
            <v>62NMONTHLYONON-REPRESENTED STATE EMPLOYEES</v>
          </cell>
          <cell r="F5924" t="str">
            <v>62N</v>
          </cell>
          <cell r="G5924" t="str">
            <v>Monthly</v>
          </cell>
          <cell r="H5924" t="str">
            <v>O</v>
          </cell>
          <cell r="I5924">
            <v>6850</v>
          </cell>
          <cell r="J5924" t="str">
            <v>Non-Represented State Employees</v>
          </cell>
          <cell r="K5924" t="str">
            <v>62N - per DOP website</v>
          </cell>
          <cell r="L5924">
            <v>41456</v>
          </cell>
          <cell r="M5924">
            <v>15812</v>
          </cell>
          <cell r="N5924" t="b">
            <v>1</v>
          </cell>
          <cell r="O5924">
            <v>6850</v>
          </cell>
        </row>
        <row r="5925">
          <cell r="E5925" t="str">
            <v>62NMONTHLYOSERVICE EMPLOYEES INTERNATIONAL UNION DISTRICT 1199 NW</v>
          </cell>
          <cell r="F5925" t="str">
            <v>62N</v>
          </cell>
          <cell r="G5925" t="str">
            <v>Monthly</v>
          </cell>
          <cell r="H5925" t="str">
            <v>O</v>
          </cell>
          <cell r="I5925">
            <v>6850</v>
          </cell>
          <cell r="J5925" t="str">
            <v>Service Employees International Union District 1199 NW</v>
          </cell>
          <cell r="K5925" t="str">
            <v>62N1 - per DOP website</v>
          </cell>
          <cell r="L5925">
            <v>41456</v>
          </cell>
          <cell r="M5925">
            <v>17744</v>
          </cell>
          <cell r="N5925" t="b">
            <v>1</v>
          </cell>
          <cell r="O5925">
            <v>6850</v>
          </cell>
        </row>
        <row r="5926">
          <cell r="E5926" t="str">
            <v>62NMONTHLYOTEAMSTERS LOCAL UNION NUMBER 117</v>
          </cell>
          <cell r="F5926" t="str">
            <v>62N</v>
          </cell>
          <cell r="G5926" t="str">
            <v>Monthly</v>
          </cell>
          <cell r="H5926" t="str">
            <v>O</v>
          </cell>
          <cell r="I5926">
            <v>6939</v>
          </cell>
          <cell r="J5926" t="str">
            <v>Teamsters Local Union Number 117</v>
          </cell>
          <cell r="K5926" t="str">
            <v>62N2 - per DOP website</v>
          </cell>
          <cell r="L5926">
            <v>41456</v>
          </cell>
          <cell r="M5926">
            <v>23540</v>
          </cell>
          <cell r="N5926" t="b">
            <v>1</v>
          </cell>
          <cell r="O5926">
            <v>6939</v>
          </cell>
        </row>
        <row r="5927">
          <cell r="E5927" t="str">
            <v>62NMONTHLYOWASHINGTON FEDERATION OF STATE EMPLOYEES</v>
          </cell>
          <cell r="F5927" t="str">
            <v>62N</v>
          </cell>
          <cell r="G5927" t="str">
            <v>Monthly</v>
          </cell>
          <cell r="H5927" t="str">
            <v>O</v>
          </cell>
          <cell r="I5927">
            <v>6850</v>
          </cell>
          <cell r="J5927" t="str">
            <v>Washington Federation of State Employees</v>
          </cell>
          <cell r="K5927" t="str">
            <v>62N1 - per DOP website</v>
          </cell>
          <cell r="L5927">
            <v>41456</v>
          </cell>
          <cell r="M5927">
            <v>19676</v>
          </cell>
          <cell r="N5927" t="b">
            <v>1</v>
          </cell>
          <cell r="O5927">
            <v>6850</v>
          </cell>
        </row>
        <row r="5928">
          <cell r="E5928" t="str">
            <v>62NMONTHLYPCOALITION</v>
          </cell>
          <cell r="F5928" t="str">
            <v>62N</v>
          </cell>
          <cell r="G5928" t="str">
            <v>Monthly</v>
          </cell>
          <cell r="H5928" t="str">
            <v>P</v>
          </cell>
          <cell r="I5928">
            <v>7022</v>
          </cell>
          <cell r="J5928" t="str">
            <v>Coalition</v>
          </cell>
          <cell r="K5928" t="str">
            <v>62N1 - per DOP website</v>
          </cell>
          <cell r="L5928">
            <v>41456</v>
          </cell>
          <cell r="M5928">
            <v>21609</v>
          </cell>
          <cell r="N5928" t="b">
            <v>1</v>
          </cell>
          <cell r="O5928">
            <v>7022</v>
          </cell>
        </row>
        <row r="5929">
          <cell r="E5929" t="str">
            <v>62NMONTHLYPNON-REPRESENTED STATE EMPLOYEES</v>
          </cell>
          <cell r="F5929" t="str">
            <v>62N</v>
          </cell>
          <cell r="G5929" t="str">
            <v>Monthly</v>
          </cell>
          <cell r="H5929" t="str">
            <v>P</v>
          </cell>
          <cell r="I5929">
            <v>7022</v>
          </cell>
          <cell r="J5929" t="str">
            <v>Non-Represented State Employees</v>
          </cell>
          <cell r="K5929" t="str">
            <v>62N - per DOP website</v>
          </cell>
          <cell r="L5929">
            <v>41456</v>
          </cell>
          <cell r="M5929">
            <v>15813</v>
          </cell>
          <cell r="N5929" t="b">
            <v>1</v>
          </cell>
          <cell r="O5929">
            <v>7022</v>
          </cell>
        </row>
        <row r="5930">
          <cell r="E5930" t="str">
            <v>62NMONTHLYPSERVICE EMPLOYEES INTERNATIONAL UNION DISTRICT 1199 NW</v>
          </cell>
          <cell r="F5930" t="str">
            <v>62N</v>
          </cell>
          <cell r="G5930" t="str">
            <v>Monthly</v>
          </cell>
          <cell r="H5930" t="str">
            <v>P</v>
          </cell>
          <cell r="I5930">
            <v>7022</v>
          </cell>
          <cell r="J5930" t="str">
            <v>Service Employees International Union District 1199 NW</v>
          </cell>
          <cell r="K5930" t="str">
            <v>62N1 - per DOP website</v>
          </cell>
          <cell r="L5930">
            <v>41456</v>
          </cell>
          <cell r="M5930">
            <v>17745</v>
          </cell>
          <cell r="N5930" t="b">
            <v>1</v>
          </cell>
          <cell r="O5930">
            <v>7022</v>
          </cell>
        </row>
        <row r="5931">
          <cell r="E5931" t="str">
            <v>62NMONTHLYPTEAMSTERS LOCAL UNION NUMBER 117</v>
          </cell>
          <cell r="F5931" t="str">
            <v>62N</v>
          </cell>
          <cell r="G5931" t="str">
            <v>Monthly</v>
          </cell>
          <cell r="H5931" t="str">
            <v>P</v>
          </cell>
          <cell r="I5931">
            <v>7111</v>
          </cell>
          <cell r="J5931" t="str">
            <v>Teamsters Local Union Number 117</v>
          </cell>
          <cell r="K5931" t="str">
            <v>62N2 - per DOP website</v>
          </cell>
          <cell r="L5931">
            <v>41456</v>
          </cell>
          <cell r="M5931">
            <v>23541</v>
          </cell>
          <cell r="N5931" t="b">
            <v>1</v>
          </cell>
          <cell r="O5931">
            <v>7111</v>
          </cell>
        </row>
        <row r="5932">
          <cell r="E5932" t="str">
            <v>62NMONTHLYPWASHINGTON FEDERATION OF STATE EMPLOYEES</v>
          </cell>
          <cell r="F5932" t="str">
            <v>62N</v>
          </cell>
          <cell r="G5932" t="str">
            <v>Monthly</v>
          </cell>
          <cell r="H5932" t="str">
            <v>P</v>
          </cell>
          <cell r="I5932">
            <v>7022</v>
          </cell>
          <cell r="J5932" t="str">
            <v>Washington Federation of State Employees</v>
          </cell>
          <cell r="K5932" t="str">
            <v>62N1 - per DOP website</v>
          </cell>
          <cell r="L5932">
            <v>41456</v>
          </cell>
          <cell r="M5932">
            <v>19677</v>
          </cell>
          <cell r="N5932" t="b">
            <v>1</v>
          </cell>
          <cell r="O5932">
            <v>7022</v>
          </cell>
        </row>
        <row r="5933">
          <cell r="E5933" t="str">
            <v>62NMONTHLYQCOALITION</v>
          </cell>
          <cell r="F5933" t="str">
            <v>62N</v>
          </cell>
          <cell r="G5933" t="str">
            <v>Monthly</v>
          </cell>
          <cell r="H5933" t="str">
            <v>Q</v>
          </cell>
          <cell r="I5933">
            <v>7200</v>
          </cell>
          <cell r="J5933" t="str">
            <v>Coalition</v>
          </cell>
          <cell r="K5933" t="str">
            <v>62N1 - per DOP website</v>
          </cell>
          <cell r="L5933">
            <v>41456</v>
          </cell>
          <cell r="M5933">
            <v>21610</v>
          </cell>
          <cell r="N5933" t="b">
            <v>1</v>
          </cell>
          <cell r="O5933">
            <v>7200</v>
          </cell>
        </row>
        <row r="5934">
          <cell r="E5934" t="str">
            <v>62NMONTHLYQNON-REPRESENTED STATE EMPLOYEES</v>
          </cell>
          <cell r="F5934" t="str">
            <v>62N</v>
          </cell>
          <cell r="G5934" t="str">
            <v>Monthly</v>
          </cell>
          <cell r="H5934" t="str">
            <v>Q</v>
          </cell>
          <cell r="I5934">
            <v>7200</v>
          </cell>
          <cell r="J5934" t="str">
            <v>Non-Represented State Employees</v>
          </cell>
          <cell r="K5934" t="str">
            <v>62N - per DOP website</v>
          </cell>
          <cell r="L5934">
            <v>41456</v>
          </cell>
          <cell r="M5934">
            <v>15814</v>
          </cell>
          <cell r="N5934" t="b">
            <v>1</v>
          </cell>
          <cell r="O5934">
            <v>7200</v>
          </cell>
        </row>
        <row r="5935">
          <cell r="E5935" t="str">
            <v>62NMONTHLYQSERVICE EMPLOYEES INTERNATIONAL UNION DISTRICT 1199 NW</v>
          </cell>
          <cell r="F5935" t="str">
            <v>62N</v>
          </cell>
          <cell r="G5935" t="str">
            <v>Monthly</v>
          </cell>
          <cell r="H5935" t="str">
            <v>Q</v>
          </cell>
          <cell r="I5935">
            <v>7200</v>
          </cell>
          <cell r="J5935" t="str">
            <v>Service Employees International Union District 1199 NW</v>
          </cell>
          <cell r="K5935" t="str">
            <v>62N1 - per DOP website</v>
          </cell>
          <cell r="L5935">
            <v>41456</v>
          </cell>
          <cell r="M5935">
            <v>17746</v>
          </cell>
          <cell r="N5935" t="b">
            <v>1</v>
          </cell>
          <cell r="O5935">
            <v>7200</v>
          </cell>
        </row>
        <row r="5936">
          <cell r="E5936" t="str">
            <v>62NMONTHLYQTEAMSTERS LOCAL UNION NUMBER 117</v>
          </cell>
          <cell r="F5936" t="str">
            <v>62N</v>
          </cell>
          <cell r="G5936" t="str">
            <v>Monthly</v>
          </cell>
          <cell r="H5936" t="str">
            <v>Q</v>
          </cell>
          <cell r="I5936">
            <v>7292</v>
          </cell>
          <cell r="J5936" t="str">
            <v>Teamsters Local Union Number 117</v>
          </cell>
          <cell r="K5936" t="str">
            <v>62N2 - per DOP website</v>
          </cell>
          <cell r="L5936">
            <v>41456</v>
          </cell>
          <cell r="M5936">
            <v>23542</v>
          </cell>
          <cell r="N5936" t="b">
            <v>1</v>
          </cell>
          <cell r="O5936">
            <v>7292</v>
          </cell>
        </row>
        <row r="5937">
          <cell r="E5937" t="str">
            <v>62NMONTHLYQWASHINGTON FEDERATION OF STATE EMPLOYEES</v>
          </cell>
          <cell r="F5937" t="str">
            <v>62N</v>
          </cell>
          <cell r="G5937" t="str">
            <v>Monthly</v>
          </cell>
          <cell r="H5937" t="str">
            <v>Q</v>
          </cell>
          <cell r="I5937">
            <v>7200</v>
          </cell>
          <cell r="J5937" t="str">
            <v>Washington Federation of State Employees</v>
          </cell>
          <cell r="K5937" t="str">
            <v>62N1 - per DOP website</v>
          </cell>
          <cell r="L5937">
            <v>41456</v>
          </cell>
          <cell r="M5937">
            <v>19678</v>
          </cell>
          <cell r="N5937" t="b">
            <v>1</v>
          </cell>
          <cell r="O5937">
            <v>7200</v>
          </cell>
        </row>
        <row r="5938">
          <cell r="E5938" t="str">
            <v>62NMONTHLYRCOALITION</v>
          </cell>
          <cell r="F5938" t="str">
            <v>62N</v>
          </cell>
          <cell r="G5938" t="str">
            <v>Monthly</v>
          </cell>
          <cell r="H5938" t="str">
            <v>R</v>
          </cell>
          <cell r="I5938">
            <v>7380</v>
          </cell>
          <cell r="J5938" t="str">
            <v>Coalition</v>
          </cell>
          <cell r="K5938" t="str">
            <v>62N1 - per DOP website</v>
          </cell>
          <cell r="L5938">
            <v>41456</v>
          </cell>
          <cell r="M5938">
            <v>21611</v>
          </cell>
          <cell r="N5938" t="b">
            <v>1</v>
          </cell>
          <cell r="O5938">
            <v>7380</v>
          </cell>
        </row>
        <row r="5939">
          <cell r="E5939" t="str">
            <v>62NMONTHLYRNON-REPRESENTED STATE EMPLOYEES</v>
          </cell>
          <cell r="F5939" t="str">
            <v>62N</v>
          </cell>
          <cell r="G5939" t="str">
            <v>Monthly</v>
          </cell>
          <cell r="H5939" t="str">
            <v>R</v>
          </cell>
          <cell r="I5939">
            <v>7380</v>
          </cell>
          <cell r="J5939" t="str">
            <v>Non-Represented State Employees</v>
          </cell>
          <cell r="K5939" t="str">
            <v>62N - per DOP website</v>
          </cell>
          <cell r="L5939">
            <v>41456</v>
          </cell>
          <cell r="M5939">
            <v>15815</v>
          </cell>
          <cell r="N5939" t="b">
            <v>1</v>
          </cell>
          <cell r="O5939">
            <v>7380</v>
          </cell>
        </row>
        <row r="5940">
          <cell r="E5940" t="str">
            <v>62NMONTHLYRSERVICE EMPLOYEES INTERNATIONAL UNION DISTRICT 1199 NW</v>
          </cell>
          <cell r="F5940" t="str">
            <v>62N</v>
          </cell>
          <cell r="G5940" t="str">
            <v>Monthly</v>
          </cell>
          <cell r="H5940" t="str">
            <v>R</v>
          </cell>
          <cell r="I5940">
            <v>7380</v>
          </cell>
          <cell r="J5940" t="str">
            <v>Service Employees International Union District 1199 NW</v>
          </cell>
          <cell r="K5940" t="str">
            <v>62N1 - per DOP website</v>
          </cell>
          <cell r="L5940">
            <v>41456</v>
          </cell>
          <cell r="M5940">
            <v>17747</v>
          </cell>
          <cell r="N5940" t="b">
            <v>1</v>
          </cell>
          <cell r="O5940">
            <v>7380</v>
          </cell>
        </row>
        <row r="5941">
          <cell r="E5941" t="str">
            <v>62NMONTHLYRTEAMSTERS LOCAL UNION NUMBER 117</v>
          </cell>
          <cell r="F5941" t="str">
            <v>62N</v>
          </cell>
          <cell r="G5941" t="str">
            <v>Monthly</v>
          </cell>
          <cell r="H5941" t="str">
            <v>R</v>
          </cell>
          <cell r="I5941">
            <v>7475</v>
          </cell>
          <cell r="J5941" t="str">
            <v>Teamsters Local Union Number 117</v>
          </cell>
          <cell r="K5941" t="str">
            <v>62N2 - per DOP website</v>
          </cell>
          <cell r="L5941">
            <v>41456</v>
          </cell>
          <cell r="M5941">
            <v>23543</v>
          </cell>
          <cell r="N5941" t="b">
            <v>1</v>
          </cell>
          <cell r="O5941">
            <v>7475</v>
          </cell>
        </row>
        <row r="5942">
          <cell r="E5942" t="str">
            <v>62NMONTHLYRWASHINGTON FEDERATION OF STATE EMPLOYEES</v>
          </cell>
          <cell r="F5942" t="str">
            <v>62N</v>
          </cell>
          <cell r="G5942" t="str">
            <v>Monthly</v>
          </cell>
          <cell r="H5942" t="str">
            <v>R</v>
          </cell>
          <cell r="I5942">
            <v>7380</v>
          </cell>
          <cell r="J5942" t="str">
            <v>Washington Federation of State Employees</v>
          </cell>
          <cell r="K5942" t="str">
            <v>62N1 - per DOP website</v>
          </cell>
          <cell r="L5942">
            <v>41456</v>
          </cell>
          <cell r="M5942">
            <v>19679</v>
          </cell>
          <cell r="N5942" t="b">
            <v>1</v>
          </cell>
          <cell r="O5942">
            <v>7380</v>
          </cell>
        </row>
        <row r="5943">
          <cell r="E5943" t="str">
            <v>62NMONTHLYSCOALITION</v>
          </cell>
          <cell r="F5943" t="str">
            <v>62N</v>
          </cell>
          <cell r="G5943" t="str">
            <v>Monthly</v>
          </cell>
          <cell r="H5943" t="str">
            <v>S</v>
          </cell>
          <cell r="I5943">
            <v>7565</v>
          </cell>
          <cell r="J5943" t="str">
            <v>Coalition</v>
          </cell>
          <cell r="K5943" t="str">
            <v>62N1 - per DOP website</v>
          </cell>
          <cell r="L5943">
            <v>41456</v>
          </cell>
          <cell r="M5943">
            <v>21612</v>
          </cell>
          <cell r="N5943" t="b">
            <v>1</v>
          </cell>
          <cell r="O5943">
            <v>7565</v>
          </cell>
        </row>
        <row r="5944">
          <cell r="E5944" t="str">
            <v>62NMONTHLYSNON-REPRESENTED STATE EMPLOYEES</v>
          </cell>
          <cell r="F5944" t="str">
            <v>62N</v>
          </cell>
          <cell r="G5944" t="str">
            <v>Monthly</v>
          </cell>
          <cell r="H5944" t="str">
            <v>S</v>
          </cell>
          <cell r="I5944">
            <v>7565</v>
          </cell>
          <cell r="J5944" t="str">
            <v>Non-Represented State Employees</v>
          </cell>
          <cell r="K5944" t="str">
            <v>62N - per DOP website</v>
          </cell>
          <cell r="L5944">
            <v>41456</v>
          </cell>
          <cell r="M5944">
            <v>15816</v>
          </cell>
          <cell r="N5944" t="b">
            <v>1</v>
          </cell>
          <cell r="O5944">
            <v>7565</v>
          </cell>
        </row>
        <row r="5945">
          <cell r="E5945" t="str">
            <v>62NMONTHLYSSERVICE EMPLOYEES INTERNATIONAL UNION DISTRICT 1199 NW</v>
          </cell>
          <cell r="F5945" t="str">
            <v>62N</v>
          </cell>
          <cell r="G5945" t="str">
            <v>Monthly</v>
          </cell>
          <cell r="H5945" t="str">
            <v>S</v>
          </cell>
          <cell r="I5945">
            <v>7565</v>
          </cell>
          <cell r="J5945" t="str">
            <v>Service Employees International Union District 1199 NW</v>
          </cell>
          <cell r="K5945" t="str">
            <v>62N1 - per DOP website</v>
          </cell>
          <cell r="L5945">
            <v>41456</v>
          </cell>
          <cell r="M5945">
            <v>17748</v>
          </cell>
          <cell r="N5945" t="b">
            <v>1</v>
          </cell>
          <cell r="O5945">
            <v>7565</v>
          </cell>
        </row>
        <row r="5946">
          <cell r="E5946" t="str">
            <v>62NMONTHLYSTEAMSTERS LOCAL UNION NUMBER 117</v>
          </cell>
          <cell r="F5946" t="str">
            <v>62N</v>
          </cell>
          <cell r="G5946" t="str">
            <v>Monthly</v>
          </cell>
          <cell r="H5946" t="str">
            <v>S</v>
          </cell>
          <cell r="I5946">
            <v>7662</v>
          </cell>
          <cell r="J5946" t="str">
            <v>Teamsters Local Union Number 117</v>
          </cell>
          <cell r="K5946" t="str">
            <v>62N2 - per DOP website</v>
          </cell>
          <cell r="L5946">
            <v>41456</v>
          </cell>
          <cell r="M5946">
            <v>23544</v>
          </cell>
          <cell r="N5946" t="b">
            <v>1</v>
          </cell>
          <cell r="O5946">
            <v>7662</v>
          </cell>
        </row>
        <row r="5947">
          <cell r="E5947" t="str">
            <v>62NMONTHLYSWASHINGTON FEDERATION OF STATE EMPLOYEES</v>
          </cell>
          <cell r="F5947" t="str">
            <v>62N</v>
          </cell>
          <cell r="G5947" t="str">
            <v>Monthly</v>
          </cell>
          <cell r="H5947" t="str">
            <v>S</v>
          </cell>
          <cell r="I5947">
            <v>7565</v>
          </cell>
          <cell r="J5947" t="str">
            <v>Washington Federation of State Employees</v>
          </cell>
          <cell r="K5947" t="str">
            <v>62N1 - per DOP website</v>
          </cell>
          <cell r="L5947">
            <v>41456</v>
          </cell>
          <cell r="M5947">
            <v>19680</v>
          </cell>
          <cell r="N5947" t="b">
            <v>1</v>
          </cell>
          <cell r="O5947">
            <v>7565</v>
          </cell>
        </row>
        <row r="5948">
          <cell r="E5948" t="str">
            <v>62NMONTHLYTCOALITION</v>
          </cell>
          <cell r="F5948" t="str">
            <v>62N</v>
          </cell>
          <cell r="G5948" t="str">
            <v>Monthly</v>
          </cell>
          <cell r="H5948" t="str">
            <v>T</v>
          </cell>
          <cell r="I5948">
            <v>7755</v>
          </cell>
          <cell r="J5948" t="str">
            <v>Coalition</v>
          </cell>
          <cell r="K5948" t="str">
            <v>62N1 - per DOP website</v>
          </cell>
          <cell r="L5948">
            <v>41456</v>
          </cell>
          <cell r="M5948">
            <v>21613</v>
          </cell>
          <cell r="N5948" t="b">
            <v>1</v>
          </cell>
          <cell r="O5948">
            <v>7755</v>
          </cell>
        </row>
        <row r="5949">
          <cell r="E5949" t="str">
            <v>62NMONTHLYTNON-REPRESENTED STATE EMPLOYEES</v>
          </cell>
          <cell r="F5949" t="str">
            <v>62N</v>
          </cell>
          <cell r="G5949" t="str">
            <v>Monthly</v>
          </cell>
          <cell r="H5949" t="str">
            <v>T</v>
          </cell>
          <cell r="I5949">
            <v>7755</v>
          </cell>
          <cell r="J5949" t="str">
            <v>Non-Represented State Employees</v>
          </cell>
          <cell r="K5949" t="str">
            <v>62N - per DOP website</v>
          </cell>
          <cell r="L5949">
            <v>41456</v>
          </cell>
          <cell r="M5949">
            <v>15817</v>
          </cell>
          <cell r="N5949" t="b">
            <v>1</v>
          </cell>
          <cell r="O5949">
            <v>7755</v>
          </cell>
        </row>
        <row r="5950">
          <cell r="E5950" t="str">
            <v>62NMONTHLYTSERVICE EMPLOYEES INTERNATIONAL UNION DISTRICT 1199 NW</v>
          </cell>
          <cell r="F5950" t="str">
            <v>62N</v>
          </cell>
          <cell r="G5950" t="str">
            <v>Monthly</v>
          </cell>
          <cell r="H5950" t="str">
            <v>T</v>
          </cell>
          <cell r="I5950">
            <v>7755</v>
          </cell>
          <cell r="J5950" t="str">
            <v>Service Employees International Union District 1199 NW</v>
          </cell>
          <cell r="K5950" t="str">
            <v>62N1 - per DOP website</v>
          </cell>
          <cell r="L5950">
            <v>41456</v>
          </cell>
          <cell r="M5950">
            <v>17749</v>
          </cell>
          <cell r="N5950" t="b">
            <v>1</v>
          </cell>
          <cell r="O5950">
            <v>7755</v>
          </cell>
        </row>
        <row r="5951">
          <cell r="E5951" t="str">
            <v>62NMONTHLYTTEAMSTERS LOCAL UNION NUMBER 117</v>
          </cell>
          <cell r="F5951" t="str">
            <v>62N</v>
          </cell>
          <cell r="G5951" t="str">
            <v>Monthly</v>
          </cell>
          <cell r="H5951" t="str">
            <v>T</v>
          </cell>
          <cell r="I5951">
            <v>7854</v>
          </cell>
          <cell r="J5951" t="str">
            <v>Teamsters Local Union Number 117</v>
          </cell>
          <cell r="K5951" t="str">
            <v>62N2 - per DOP website</v>
          </cell>
          <cell r="L5951">
            <v>41456</v>
          </cell>
          <cell r="M5951">
            <v>23545</v>
          </cell>
          <cell r="N5951" t="b">
            <v>1</v>
          </cell>
          <cell r="O5951">
            <v>7854</v>
          </cell>
        </row>
        <row r="5952">
          <cell r="E5952" t="str">
            <v>62NMONTHLYTWASHINGTON FEDERATION OF STATE EMPLOYEES</v>
          </cell>
          <cell r="F5952" t="str">
            <v>62N</v>
          </cell>
          <cell r="G5952" t="str">
            <v>Monthly</v>
          </cell>
          <cell r="H5952" t="str">
            <v>T</v>
          </cell>
          <cell r="I5952">
            <v>7755</v>
          </cell>
          <cell r="J5952" t="str">
            <v>Washington Federation of State Employees</v>
          </cell>
          <cell r="K5952" t="str">
            <v>62N1 - per DOP website</v>
          </cell>
          <cell r="L5952">
            <v>41456</v>
          </cell>
          <cell r="M5952">
            <v>19681</v>
          </cell>
          <cell r="N5952" t="b">
            <v>1</v>
          </cell>
          <cell r="O5952">
            <v>7755</v>
          </cell>
        </row>
        <row r="5953">
          <cell r="E5953" t="str">
            <v>62NMONTHLYUCOALITION</v>
          </cell>
          <cell r="F5953" t="str">
            <v>62N</v>
          </cell>
          <cell r="G5953" t="str">
            <v>Monthly</v>
          </cell>
          <cell r="H5953" t="str">
            <v>U</v>
          </cell>
          <cell r="I5953">
            <v>7949</v>
          </cell>
          <cell r="J5953" t="str">
            <v>Coalition</v>
          </cell>
          <cell r="K5953" t="str">
            <v>62N1 - per DOP website</v>
          </cell>
          <cell r="L5953">
            <v>41456</v>
          </cell>
          <cell r="M5953">
            <v>21614</v>
          </cell>
          <cell r="N5953" t="b">
            <v>1</v>
          </cell>
          <cell r="O5953">
            <v>7949</v>
          </cell>
        </row>
        <row r="5954">
          <cell r="E5954" t="str">
            <v>62NMONTHLYUNON-REPRESENTED STATE EMPLOYEES</v>
          </cell>
          <cell r="F5954" t="str">
            <v>62N</v>
          </cell>
          <cell r="G5954" t="str">
            <v>Monthly</v>
          </cell>
          <cell r="H5954" t="str">
            <v>U</v>
          </cell>
          <cell r="I5954">
            <v>7949</v>
          </cell>
          <cell r="J5954" t="str">
            <v>Non-Represented State Employees</v>
          </cell>
          <cell r="K5954" t="str">
            <v>62N - per DOP website</v>
          </cell>
          <cell r="L5954">
            <v>41456</v>
          </cell>
          <cell r="M5954">
            <v>15818</v>
          </cell>
          <cell r="N5954" t="b">
            <v>1</v>
          </cell>
          <cell r="O5954">
            <v>7949</v>
          </cell>
        </row>
        <row r="5955">
          <cell r="E5955" t="str">
            <v>62NMONTHLYUSERVICE EMPLOYEES INTERNATIONAL UNION DISTRICT 1199 NW</v>
          </cell>
          <cell r="F5955" t="str">
            <v>62N</v>
          </cell>
          <cell r="G5955" t="str">
            <v>Monthly</v>
          </cell>
          <cell r="H5955" t="str">
            <v>U</v>
          </cell>
          <cell r="I5955">
            <v>7949</v>
          </cell>
          <cell r="J5955" t="str">
            <v>Service Employees International Union District 1199 NW</v>
          </cell>
          <cell r="K5955" t="str">
            <v>62N1 - per DOP website</v>
          </cell>
          <cell r="L5955">
            <v>41456</v>
          </cell>
          <cell r="M5955">
            <v>17750</v>
          </cell>
          <cell r="N5955" t="b">
            <v>1</v>
          </cell>
          <cell r="O5955">
            <v>7949</v>
          </cell>
        </row>
        <row r="5956">
          <cell r="E5956" t="str">
            <v>62NMONTHLYUTEAMSTERS LOCAL UNION NUMBER 117</v>
          </cell>
          <cell r="F5956" t="str">
            <v>62N</v>
          </cell>
          <cell r="G5956" t="str">
            <v>Monthly</v>
          </cell>
          <cell r="H5956" t="str">
            <v>U</v>
          </cell>
          <cell r="I5956">
            <v>8051</v>
          </cell>
          <cell r="J5956" t="str">
            <v>Teamsters Local Union Number 117</v>
          </cell>
          <cell r="K5956" t="str">
            <v>62N2 - per DOP website</v>
          </cell>
          <cell r="L5956">
            <v>41456</v>
          </cell>
          <cell r="M5956">
            <v>23546</v>
          </cell>
          <cell r="N5956" t="b">
            <v>1</v>
          </cell>
          <cell r="O5956">
            <v>8051</v>
          </cell>
        </row>
        <row r="5957">
          <cell r="E5957" t="str">
            <v>62NMONTHLYUWASHINGTON FEDERATION OF STATE EMPLOYEES</v>
          </cell>
          <cell r="F5957" t="str">
            <v>62N</v>
          </cell>
          <cell r="G5957" t="str">
            <v>Monthly</v>
          </cell>
          <cell r="H5957" t="str">
            <v>U</v>
          </cell>
          <cell r="I5957">
            <v>7949</v>
          </cell>
          <cell r="J5957" t="str">
            <v>Washington Federation of State Employees</v>
          </cell>
          <cell r="K5957" t="str">
            <v>62N1 - per DOP website</v>
          </cell>
          <cell r="L5957">
            <v>41456</v>
          </cell>
          <cell r="M5957">
            <v>19682</v>
          </cell>
          <cell r="N5957" t="b">
            <v>1</v>
          </cell>
          <cell r="O5957">
            <v>7949</v>
          </cell>
        </row>
        <row r="5958">
          <cell r="E5958" t="str">
            <v>63EMONTHLYECOALITION</v>
          </cell>
          <cell r="F5958" t="str">
            <v>63E</v>
          </cell>
          <cell r="G5958" t="str">
            <v>Monthly</v>
          </cell>
          <cell r="H5958" t="str">
            <v>E</v>
          </cell>
          <cell r="I5958">
            <v>5136</v>
          </cell>
          <cell r="J5958" t="str">
            <v>Coalition</v>
          </cell>
          <cell r="K5958" t="str">
            <v>per DOP website</v>
          </cell>
          <cell r="L5958">
            <v>41456</v>
          </cell>
          <cell r="M5958">
            <v>15860</v>
          </cell>
          <cell r="N5958" t="b">
            <v>1</v>
          </cell>
          <cell r="O5958">
            <v>5136</v>
          </cell>
        </row>
        <row r="5959">
          <cell r="E5959" t="str">
            <v>63EMONTHLYENON-REPRESENTED STATE EMPLOYEES</v>
          </cell>
          <cell r="F5959" t="str">
            <v>63E</v>
          </cell>
          <cell r="G5959" t="str">
            <v>Monthly</v>
          </cell>
          <cell r="H5959" t="str">
            <v>E</v>
          </cell>
          <cell r="I5959">
            <v>5136</v>
          </cell>
          <cell r="J5959" t="str">
            <v>Non-Represented State Employees</v>
          </cell>
          <cell r="K5959" t="str">
            <v>per DOP website</v>
          </cell>
          <cell r="L5959">
            <v>41456</v>
          </cell>
          <cell r="M5959">
            <v>15861</v>
          </cell>
          <cell r="N5959" t="b">
            <v>1</v>
          </cell>
          <cell r="O5959">
            <v>5136</v>
          </cell>
        </row>
        <row r="5960">
          <cell r="E5960" t="str">
            <v>63EMONTHLYEWASHINGTON FEDERATION OF STATE EMPLOYEES</v>
          </cell>
          <cell r="F5960" t="str">
            <v>63E</v>
          </cell>
          <cell r="G5960" t="str">
            <v>Monthly</v>
          </cell>
          <cell r="H5960" t="str">
            <v>E</v>
          </cell>
          <cell r="I5960">
            <v>5136</v>
          </cell>
          <cell r="J5960" t="str">
            <v>Washington Federation of State Employees</v>
          </cell>
          <cell r="K5960" t="str">
            <v>per DOP website</v>
          </cell>
          <cell r="L5960">
            <v>41456</v>
          </cell>
          <cell r="M5960">
            <v>15863</v>
          </cell>
          <cell r="N5960" t="b">
            <v>1</v>
          </cell>
          <cell r="O5960">
            <v>5136</v>
          </cell>
        </row>
        <row r="5961">
          <cell r="E5961" t="str">
            <v>63EMONTHLYEWASHINGTON PUBLIC EMPLOYEES ASSOCIATION</v>
          </cell>
          <cell r="F5961" t="str">
            <v>63E</v>
          </cell>
          <cell r="G5961" t="str">
            <v>Monthly</v>
          </cell>
          <cell r="H5961" t="str">
            <v>E</v>
          </cell>
          <cell r="I5961">
            <v>5136</v>
          </cell>
          <cell r="J5961" t="str">
            <v>Washington Public Employees Association</v>
          </cell>
          <cell r="K5961" t="str">
            <v>per DOP website</v>
          </cell>
          <cell r="L5961">
            <v>41456</v>
          </cell>
          <cell r="M5961">
            <v>15864</v>
          </cell>
          <cell r="N5961" t="b">
            <v>1</v>
          </cell>
          <cell r="O5961">
            <v>5136</v>
          </cell>
        </row>
        <row r="5962">
          <cell r="E5962" t="str">
            <v>63EMONTHLYFCOALITION</v>
          </cell>
          <cell r="F5962" t="str">
            <v>63E</v>
          </cell>
          <cell r="G5962" t="str">
            <v>Monthly</v>
          </cell>
          <cell r="H5962" t="str">
            <v>F</v>
          </cell>
          <cell r="I5962">
            <v>5266</v>
          </cell>
          <cell r="J5962" t="str">
            <v>Coalition</v>
          </cell>
          <cell r="K5962" t="str">
            <v>per DOP website</v>
          </cell>
          <cell r="L5962">
            <v>41456</v>
          </cell>
          <cell r="M5962">
            <v>15865</v>
          </cell>
          <cell r="N5962" t="b">
            <v>1</v>
          </cell>
          <cell r="O5962">
            <v>5266</v>
          </cell>
        </row>
        <row r="5963">
          <cell r="E5963" t="str">
            <v>63EMONTHLYFNON-REPRESENTED STATE EMPLOYEES</v>
          </cell>
          <cell r="F5963" t="str">
            <v>63E</v>
          </cell>
          <cell r="G5963" t="str">
            <v>Monthly</v>
          </cell>
          <cell r="H5963" t="str">
            <v>F</v>
          </cell>
          <cell r="I5963">
            <v>5266</v>
          </cell>
          <cell r="J5963" t="str">
            <v>Non-Represented State Employees</v>
          </cell>
          <cell r="K5963" t="str">
            <v>per DOP website</v>
          </cell>
          <cell r="L5963">
            <v>41456</v>
          </cell>
          <cell r="M5963">
            <v>15866</v>
          </cell>
          <cell r="N5963" t="b">
            <v>1</v>
          </cell>
          <cell r="O5963">
            <v>5266</v>
          </cell>
        </row>
        <row r="5964">
          <cell r="E5964" t="str">
            <v>63EMONTHLYFWASHINGTON FEDERATION OF STATE EMPLOYEES</v>
          </cell>
          <cell r="F5964" t="str">
            <v>63E</v>
          </cell>
          <cell r="G5964" t="str">
            <v>Monthly</v>
          </cell>
          <cell r="H5964" t="str">
            <v>F</v>
          </cell>
          <cell r="I5964">
            <v>5266</v>
          </cell>
          <cell r="J5964" t="str">
            <v>Washington Federation of State Employees</v>
          </cell>
          <cell r="K5964" t="str">
            <v>per DOP website</v>
          </cell>
          <cell r="L5964">
            <v>41456</v>
          </cell>
          <cell r="M5964">
            <v>15868</v>
          </cell>
          <cell r="N5964" t="b">
            <v>1</v>
          </cell>
          <cell r="O5964">
            <v>5266</v>
          </cell>
        </row>
        <row r="5965">
          <cell r="E5965" t="str">
            <v>63EMONTHLYFWASHINGTON PUBLIC EMPLOYEES ASSOCIATION</v>
          </cell>
          <cell r="F5965" t="str">
            <v>63E</v>
          </cell>
          <cell r="G5965" t="str">
            <v>Monthly</v>
          </cell>
          <cell r="H5965" t="str">
            <v>F</v>
          </cell>
          <cell r="I5965">
            <v>5266</v>
          </cell>
          <cell r="J5965" t="str">
            <v>Washington Public Employees Association</v>
          </cell>
          <cell r="K5965" t="str">
            <v>per DOP website</v>
          </cell>
          <cell r="L5965">
            <v>41456</v>
          </cell>
          <cell r="M5965">
            <v>15869</v>
          </cell>
          <cell r="N5965" t="b">
            <v>1</v>
          </cell>
          <cell r="O5965">
            <v>5266</v>
          </cell>
        </row>
        <row r="5966">
          <cell r="E5966" t="str">
            <v>63EMONTHLYGCOALITION</v>
          </cell>
          <cell r="F5966" t="str">
            <v>63E</v>
          </cell>
          <cell r="G5966" t="str">
            <v>Monthly</v>
          </cell>
          <cell r="H5966" t="str">
            <v>G</v>
          </cell>
          <cell r="I5966">
            <v>5395</v>
          </cell>
          <cell r="J5966" t="str">
            <v>Coalition</v>
          </cell>
          <cell r="K5966" t="str">
            <v>per DOP website</v>
          </cell>
          <cell r="L5966">
            <v>41456</v>
          </cell>
          <cell r="M5966">
            <v>15870</v>
          </cell>
          <cell r="N5966" t="b">
            <v>1</v>
          </cell>
          <cell r="O5966">
            <v>5395</v>
          </cell>
        </row>
        <row r="5967">
          <cell r="E5967" t="str">
            <v>63EMONTHLYGNON-REPRESENTED STATE EMPLOYEES</v>
          </cell>
          <cell r="F5967" t="str">
            <v>63E</v>
          </cell>
          <cell r="G5967" t="str">
            <v>Monthly</v>
          </cell>
          <cell r="H5967" t="str">
            <v>G</v>
          </cell>
          <cell r="I5967">
            <v>5395</v>
          </cell>
          <cell r="J5967" t="str">
            <v>Non-Represented State Employees</v>
          </cell>
          <cell r="K5967" t="str">
            <v>per DOP website</v>
          </cell>
          <cell r="L5967">
            <v>41456</v>
          </cell>
          <cell r="M5967">
            <v>15871</v>
          </cell>
          <cell r="N5967" t="b">
            <v>1</v>
          </cell>
          <cell r="O5967">
            <v>5395</v>
          </cell>
        </row>
        <row r="5968">
          <cell r="E5968" t="str">
            <v>63EMONTHLYGWASHINGTON FEDERATION OF STATE EMPLOYEES</v>
          </cell>
          <cell r="F5968" t="str">
            <v>63E</v>
          </cell>
          <cell r="G5968" t="str">
            <v>Monthly</v>
          </cell>
          <cell r="H5968" t="str">
            <v>G</v>
          </cell>
          <cell r="I5968">
            <v>5395</v>
          </cell>
          <cell r="J5968" t="str">
            <v>Washington Federation of State Employees</v>
          </cell>
          <cell r="K5968" t="str">
            <v>per DOP website</v>
          </cell>
          <cell r="L5968">
            <v>41456</v>
          </cell>
          <cell r="M5968">
            <v>15873</v>
          </cell>
          <cell r="N5968" t="b">
            <v>1</v>
          </cell>
          <cell r="O5968">
            <v>5395</v>
          </cell>
        </row>
        <row r="5969">
          <cell r="E5969" t="str">
            <v>63EMONTHLYGWASHINGTON PUBLIC EMPLOYEES ASSOCIATION</v>
          </cell>
          <cell r="F5969" t="str">
            <v>63E</v>
          </cell>
          <cell r="G5969" t="str">
            <v>Monthly</v>
          </cell>
          <cell r="H5969" t="str">
            <v>G</v>
          </cell>
          <cell r="I5969">
            <v>5395</v>
          </cell>
          <cell r="J5969" t="str">
            <v>Washington Public Employees Association</v>
          </cell>
          <cell r="K5969" t="str">
            <v>per DOP website</v>
          </cell>
          <cell r="L5969">
            <v>41456</v>
          </cell>
          <cell r="M5969">
            <v>15874</v>
          </cell>
          <cell r="N5969" t="b">
            <v>1</v>
          </cell>
          <cell r="O5969">
            <v>5395</v>
          </cell>
        </row>
        <row r="5970">
          <cell r="E5970" t="str">
            <v>63EMONTHLYHCOALITION</v>
          </cell>
          <cell r="F5970" t="str">
            <v>63E</v>
          </cell>
          <cell r="G5970" t="str">
            <v>Monthly</v>
          </cell>
          <cell r="H5970" t="str">
            <v>H</v>
          </cell>
          <cell r="I5970">
            <v>5535</v>
          </cell>
          <cell r="J5970" t="str">
            <v>Coalition</v>
          </cell>
          <cell r="K5970" t="str">
            <v>per DOP website</v>
          </cell>
          <cell r="L5970">
            <v>41456</v>
          </cell>
          <cell r="M5970">
            <v>15875</v>
          </cell>
          <cell r="N5970" t="b">
            <v>1</v>
          </cell>
          <cell r="O5970">
            <v>5535</v>
          </cell>
        </row>
        <row r="5971">
          <cell r="E5971" t="str">
            <v>63EMONTHLYHNON-REPRESENTED STATE EMPLOYEES</v>
          </cell>
          <cell r="F5971" t="str">
            <v>63E</v>
          </cell>
          <cell r="G5971" t="str">
            <v>Monthly</v>
          </cell>
          <cell r="H5971" t="str">
            <v>H</v>
          </cell>
          <cell r="I5971">
            <v>5535</v>
          </cell>
          <cell r="J5971" t="str">
            <v>Non-Represented State Employees</v>
          </cell>
          <cell r="K5971" t="str">
            <v>per DOP website</v>
          </cell>
          <cell r="L5971">
            <v>41456</v>
          </cell>
          <cell r="M5971">
            <v>15876</v>
          </cell>
          <cell r="N5971" t="b">
            <v>1</v>
          </cell>
          <cell r="O5971">
            <v>5535</v>
          </cell>
        </row>
        <row r="5972">
          <cell r="E5972" t="str">
            <v>63EMONTHLYHWASHINGTON FEDERATION OF STATE EMPLOYEES</v>
          </cell>
          <cell r="F5972" t="str">
            <v>63E</v>
          </cell>
          <cell r="G5972" t="str">
            <v>Monthly</v>
          </cell>
          <cell r="H5972" t="str">
            <v>H</v>
          </cell>
          <cell r="I5972">
            <v>5535</v>
          </cell>
          <cell r="J5972" t="str">
            <v>Washington Federation of State Employees</v>
          </cell>
          <cell r="K5972" t="str">
            <v>per DOP website</v>
          </cell>
          <cell r="L5972">
            <v>41456</v>
          </cell>
          <cell r="M5972">
            <v>15878</v>
          </cell>
          <cell r="N5972" t="b">
            <v>1</v>
          </cell>
          <cell r="O5972">
            <v>5535</v>
          </cell>
        </row>
        <row r="5973">
          <cell r="E5973" t="str">
            <v>63EMONTHLYHWASHINGTON PUBLIC EMPLOYEES ASSOCIATION</v>
          </cell>
          <cell r="F5973" t="str">
            <v>63E</v>
          </cell>
          <cell r="G5973" t="str">
            <v>Monthly</v>
          </cell>
          <cell r="H5973" t="str">
            <v>H</v>
          </cell>
          <cell r="I5973">
            <v>5535</v>
          </cell>
          <cell r="J5973" t="str">
            <v>Washington Public Employees Association</v>
          </cell>
          <cell r="K5973" t="str">
            <v>per DOP website</v>
          </cell>
          <cell r="L5973">
            <v>41456</v>
          </cell>
          <cell r="M5973">
            <v>15879</v>
          </cell>
          <cell r="N5973" t="b">
            <v>1</v>
          </cell>
          <cell r="O5973">
            <v>5535</v>
          </cell>
        </row>
        <row r="5974">
          <cell r="E5974" t="str">
            <v>63EMONTHLYICOALITION</v>
          </cell>
          <cell r="F5974" t="str">
            <v>63E</v>
          </cell>
          <cell r="G5974" t="str">
            <v>Monthly</v>
          </cell>
          <cell r="H5974" t="str">
            <v>I</v>
          </cell>
          <cell r="I5974">
            <v>5668</v>
          </cell>
          <cell r="J5974" t="str">
            <v>Coalition</v>
          </cell>
          <cell r="K5974" t="str">
            <v>per DOP website</v>
          </cell>
          <cell r="L5974">
            <v>41456</v>
          </cell>
          <cell r="M5974">
            <v>15880</v>
          </cell>
          <cell r="N5974" t="b">
            <v>1</v>
          </cell>
          <cell r="O5974">
            <v>5668</v>
          </cell>
        </row>
        <row r="5975">
          <cell r="E5975" t="str">
            <v>63EMONTHLYINON-REPRESENTED STATE EMPLOYEES</v>
          </cell>
          <cell r="F5975" t="str">
            <v>63E</v>
          </cell>
          <cell r="G5975" t="str">
            <v>Monthly</v>
          </cell>
          <cell r="H5975" t="str">
            <v>I</v>
          </cell>
          <cell r="I5975">
            <v>5668</v>
          </cell>
          <cell r="J5975" t="str">
            <v>Non-Represented State Employees</v>
          </cell>
          <cell r="K5975" t="str">
            <v>per DOP website</v>
          </cell>
          <cell r="L5975">
            <v>41456</v>
          </cell>
          <cell r="M5975">
            <v>15881</v>
          </cell>
          <cell r="N5975" t="b">
            <v>1</v>
          </cell>
          <cell r="O5975">
            <v>5668</v>
          </cell>
        </row>
        <row r="5976">
          <cell r="E5976" t="str">
            <v>63EMONTHLYIWASHINGTON FEDERATION OF STATE EMPLOYEES</v>
          </cell>
          <cell r="F5976" t="str">
            <v>63E</v>
          </cell>
          <cell r="G5976" t="str">
            <v>Monthly</v>
          </cell>
          <cell r="H5976" t="str">
            <v>I</v>
          </cell>
          <cell r="I5976">
            <v>5668</v>
          </cell>
          <cell r="J5976" t="str">
            <v>Washington Federation of State Employees</v>
          </cell>
          <cell r="K5976" t="str">
            <v>per DOP website</v>
          </cell>
          <cell r="L5976">
            <v>41456</v>
          </cell>
          <cell r="M5976">
            <v>15883</v>
          </cell>
          <cell r="N5976" t="b">
            <v>1</v>
          </cell>
          <cell r="O5976">
            <v>5668</v>
          </cell>
        </row>
        <row r="5977">
          <cell r="E5977" t="str">
            <v>63EMONTHLYIWASHINGTON PUBLIC EMPLOYEES ASSOCIATION</v>
          </cell>
          <cell r="F5977" t="str">
            <v>63E</v>
          </cell>
          <cell r="G5977" t="str">
            <v>Monthly</v>
          </cell>
          <cell r="H5977" t="str">
            <v>I</v>
          </cell>
          <cell r="I5977">
            <v>5668</v>
          </cell>
          <cell r="J5977" t="str">
            <v>Washington Public Employees Association</v>
          </cell>
          <cell r="K5977" t="str">
            <v>per DOP website</v>
          </cell>
          <cell r="L5977">
            <v>41456</v>
          </cell>
          <cell r="M5977">
            <v>15884</v>
          </cell>
          <cell r="N5977" t="b">
            <v>1</v>
          </cell>
          <cell r="O5977">
            <v>5668</v>
          </cell>
        </row>
        <row r="5978">
          <cell r="E5978" t="str">
            <v>63EMONTHLYJCOALITION</v>
          </cell>
          <cell r="F5978" t="str">
            <v>63E</v>
          </cell>
          <cell r="G5978" t="str">
            <v>Monthly</v>
          </cell>
          <cell r="H5978" t="str">
            <v>J</v>
          </cell>
          <cell r="I5978">
            <v>5813</v>
          </cell>
          <cell r="J5978" t="str">
            <v>Coalition</v>
          </cell>
          <cell r="K5978" t="str">
            <v>per DOP website</v>
          </cell>
          <cell r="L5978">
            <v>41456</v>
          </cell>
          <cell r="M5978">
            <v>15885</v>
          </cell>
          <cell r="N5978" t="b">
            <v>1</v>
          </cell>
          <cell r="O5978">
            <v>5813</v>
          </cell>
        </row>
        <row r="5979">
          <cell r="E5979" t="str">
            <v>63EMONTHLYJNON-REPRESENTED STATE EMPLOYEES</v>
          </cell>
          <cell r="F5979" t="str">
            <v>63E</v>
          </cell>
          <cell r="G5979" t="str">
            <v>Monthly</v>
          </cell>
          <cell r="H5979" t="str">
            <v>J</v>
          </cell>
          <cell r="I5979">
            <v>5813</v>
          </cell>
          <cell r="J5979" t="str">
            <v>Non-Represented State Employees</v>
          </cell>
          <cell r="K5979" t="str">
            <v>per DOP website</v>
          </cell>
          <cell r="L5979">
            <v>41456</v>
          </cell>
          <cell r="M5979">
            <v>15886</v>
          </cell>
          <cell r="N5979" t="b">
            <v>1</v>
          </cell>
          <cell r="O5979">
            <v>5813</v>
          </cell>
        </row>
        <row r="5980">
          <cell r="E5980" t="str">
            <v>63EMONTHLYJWASHINGTON FEDERATION OF STATE EMPLOYEES</v>
          </cell>
          <cell r="F5980" t="str">
            <v>63E</v>
          </cell>
          <cell r="G5980" t="str">
            <v>Monthly</v>
          </cell>
          <cell r="H5980" t="str">
            <v>J</v>
          </cell>
          <cell r="I5980">
            <v>5813</v>
          </cell>
          <cell r="J5980" t="str">
            <v>Washington Federation of State Employees</v>
          </cell>
          <cell r="K5980" t="str">
            <v>per DOP website</v>
          </cell>
          <cell r="L5980">
            <v>41456</v>
          </cell>
          <cell r="M5980">
            <v>15888</v>
          </cell>
          <cell r="N5980" t="b">
            <v>1</v>
          </cell>
          <cell r="O5980">
            <v>5813</v>
          </cell>
        </row>
        <row r="5981">
          <cell r="E5981" t="str">
            <v>63EMONTHLYJWASHINGTON PUBLIC EMPLOYEES ASSOCIATION</v>
          </cell>
          <cell r="F5981" t="str">
            <v>63E</v>
          </cell>
          <cell r="G5981" t="str">
            <v>Monthly</v>
          </cell>
          <cell r="H5981" t="str">
            <v>J</v>
          </cell>
          <cell r="I5981">
            <v>5813</v>
          </cell>
          <cell r="J5981" t="str">
            <v>Washington Public Employees Association</v>
          </cell>
          <cell r="K5981" t="str">
            <v>per DOP website</v>
          </cell>
          <cell r="L5981">
            <v>41456</v>
          </cell>
          <cell r="M5981">
            <v>15889</v>
          </cell>
          <cell r="N5981" t="b">
            <v>1</v>
          </cell>
          <cell r="O5981">
            <v>5813</v>
          </cell>
        </row>
        <row r="5982">
          <cell r="E5982" t="str">
            <v>63EMONTHLYKCOALITION</v>
          </cell>
          <cell r="F5982" t="str">
            <v>63E</v>
          </cell>
          <cell r="G5982" t="str">
            <v>Monthly</v>
          </cell>
          <cell r="H5982" t="str">
            <v>K</v>
          </cell>
          <cell r="I5982">
            <v>5958</v>
          </cell>
          <cell r="J5982" t="str">
            <v>Coalition</v>
          </cell>
          <cell r="K5982" t="str">
            <v>per DOP website</v>
          </cell>
          <cell r="L5982">
            <v>41456</v>
          </cell>
          <cell r="M5982">
            <v>15890</v>
          </cell>
          <cell r="N5982" t="b">
            <v>1</v>
          </cell>
          <cell r="O5982">
            <v>5958</v>
          </cell>
        </row>
        <row r="5983">
          <cell r="E5983" t="str">
            <v>63EMONTHLYKNON-REPRESENTED STATE EMPLOYEES</v>
          </cell>
          <cell r="F5983" t="str">
            <v>63E</v>
          </cell>
          <cell r="G5983" t="str">
            <v>Monthly</v>
          </cell>
          <cell r="H5983" t="str">
            <v>K</v>
          </cell>
          <cell r="I5983">
            <v>5958</v>
          </cell>
          <cell r="J5983" t="str">
            <v>Non-Represented State Employees</v>
          </cell>
          <cell r="K5983" t="str">
            <v>per DOP website</v>
          </cell>
          <cell r="L5983">
            <v>41456</v>
          </cell>
          <cell r="M5983">
            <v>15891</v>
          </cell>
          <cell r="N5983" t="b">
            <v>1</v>
          </cell>
          <cell r="O5983">
            <v>5958</v>
          </cell>
        </row>
        <row r="5984">
          <cell r="E5984" t="str">
            <v>63EMONTHLYKWASHINGTON FEDERATION OF STATE EMPLOYEES</v>
          </cell>
          <cell r="F5984" t="str">
            <v>63E</v>
          </cell>
          <cell r="G5984" t="str">
            <v>Monthly</v>
          </cell>
          <cell r="H5984" t="str">
            <v>K</v>
          </cell>
          <cell r="I5984">
            <v>5958</v>
          </cell>
          <cell r="J5984" t="str">
            <v>Washington Federation of State Employees</v>
          </cell>
          <cell r="K5984" t="str">
            <v>per DOP website</v>
          </cell>
          <cell r="L5984">
            <v>41456</v>
          </cell>
          <cell r="M5984">
            <v>15893</v>
          </cell>
          <cell r="N5984" t="b">
            <v>1</v>
          </cell>
          <cell r="O5984">
            <v>5958</v>
          </cell>
        </row>
        <row r="5985">
          <cell r="E5985" t="str">
            <v>63EMONTHLYKWASHINGTON PUBLIC EMPLOYEES ASSOCIATION</v>
          </cell>
          <cell r="F5985" t="str">
            <v>63E</v>
          </cell>
          <cell r="G5985" t="str">
            <v>Monthly</v>
          </cell>
          <cell r="H5985" t="str">
            <v>K</v>
          </cell>
          <cell r="I5985">
            <v>5958</v>
          </cell>
          <cell r="J5985" t="str">
            <v>Washington Public Employees Association</v>
          </cell>
          <cell r="K5985" t="str">
            <v>per DOP website</v>
          </cell>
          <cell r="L5985">
            <v>41456</v>
          </cell>
          <cell r="M5985">
            <v>15894</v>
          </cell>
          <cell r="N5985" t="b">
            <v>1</v>
          </cell>
          <cell r="O5985">
            <v>5958</v>
          </cell>
        </row>
        <row r="5986">
          <cell r="E5986" t="str">
            <v>63EMONTHLYLCOALITION</v>
          </cell>
          <cell r="F5986" t="str">
            <v>63E</v>
          </cell>
          <cell r="G5986" t="str">
            <v>Monthly</v>
          </cell>
          <cell r="H5986" t="str">
            <v>L</v>
          </cell>
          <cell r="I5986">
            <v>6105</v>
          </cell>
          <cell r="J5986" t="str">
            <v>Coalition</v>
          </cell>
          <cell r="K5986" t="str">
            <v>per DOP website</v>
          </cell>
          <cell r="L5986">
            <v>41456</v>
          </cell>
          <cell r="M5986">
            <v>15895</v>
          </cell>
          <cell r="N5986" t="b">
            <v>1</v>
          </cell>
          <cell r="O5986">
            <v>6105</v>
          </cell>
        </row>
        <row r="5987">
          <cell r="E5987" t="str">
            <v>63EMONTHLYLNON-REPRESENTED STATE EMPLOYEES</v>
          </cell>
          <cell r="F5987" t="str">
            <v>63E</v>
          </cell>
          <cell r="G5987" t="str">
            <v>Monthly</v>
          </cell>
          <cell r="H5987" t="str">
            <v>L</v>
          </cell>
          <cell r="I5987">
            <v>6105</v>
          </cell>
          <cell r="J5987" t="str">
            <v>Non-Represented State Employees</v>
          </cell>
          <cell r="K5987" t="str">
            <v>per DOP website</v>
          </cell>
          <cell r="L5987">
            <v>41456</v>
          </cell>
          <cell r="M5987">
            <v>15896</v>
          </cell>
          <cell r="N5987" t="b">
            <v>1</v>
          </cell>
          <cell r="O5987">
            <v>6105</v>
          </cell>
        </row>
        <row r="5988">
          <cell r="E5988" t="str">
            <v>63EMONTHLYLWASHINGTON FEDERATION OF STATE EMPLOYEES</v>
          </cell>
          <cell r="F5988" t="str">
            <v>63E</v>
          </cell>
          <cell r="G5988" t="str">
            <v>Monthly</v>
          </cell>
          <cell r="H5988" t="str">
            <v>L</v>
          </cell>
          <cell r="I5988">
            <v>6105</v>
          </cell>
          <cell r="J5988" t="str">
            <v>Washington Federation of State Employees</v>
          </cell>
          <cell r="K5988" t="str">
            <v>per DOP website</v>
          </cell>
          <cell r="L5988">
            <v>41456</v>
          </cell>
          <cell r="M5988">
            <v>15898</v>
          </cell>
          <cell r="N5988" t="b">
            <v>1</v>
          </cell>
          <cell r="O5988">
            <v>6105</v>
          </cell>
        </row>
        <row r="5989">
          <cell r="E5989" t="str">
            <v>63EMONTHLYLWASHINGTON PUBLIC EMPLOYEES ASSOCIATION</v>
          </cell>
          <cell r="F5989" t="str">
            <v>63E</v>
          </cell>
          <cell r="G5989" t="str">
            <v>Monthly</v>
          </cell>
          <cell r="H5989" t="str">
            <v>L</v>
          </cell>
          <cell r="I5989">
            <v>6105</v>
          </cell>
          <cell r="J5989" t="str">
            <v>Washington Public Employees Association</v>
          </cell>
          <cell r="K5989" t="str">
            <v>per DOP website</v>
          </cell>
          <cell r="L5989">
            <v>41456</v>
          </cell>
          <cell r="M5989">
            <v>15899</v>
          </cell>
          <cell r="N5989" t="b">
            <v>1</v>
          </cell>
          <cell r="O5989">
            <v>6105</v>
          </cell>
        </row>
        <row r="5990">
          <cell r="E5990" t="str">
            <v>63EMONTHLYMCOALITION</v>
          </cell>
          <cell r="F5990" t="str">
            <v>63E</v>
          </cell>
          <cell r="G5990" t="str">
            <v>Monthly</v>
          </cell>
          <cell r="H5990" t="str">
            <v>M</v>
          </cell>
          <cell r="I5990">
            <v>6257</v>
          </cell>
          <cell r="J5990" t="str">
            <v>Coalition</v>
          </cell>
          <cell r="K5990" t="str">
            <v>per DOP website</v>
          </cell>
          <cell r="L5990">
            <v>41456</v>
          </cell>
          <cell r="M5990">
            <v>15895</v>
          </cell>
          <cell r="N5990" t="b">
            <v>1</v>
          </cell>
          <cell r="O5990">
            <v>6257</v>
          </cell>
        </row>
        <row r="5991">
          <cell r="E5991" t="str">
            <v>63EMONTHLYMNON-REPRESENTED STATE EMPLOYEES</v>
          </cell>
          <cell r="F5991" t="str">
            <v>63E</v>
          </cell>
          <cell r="G5991" t="str">
            <v>Monthly</v>
          </cell>
          <cell r="H5991" t="str">
            <v>M</v>
          </cell>
          <cell r="I5991">
            <v>6257</v>
          </cell>
          <cell r="J5991" t="str">
            <v>Non-Represented State Employees</v>
          </cell>
          <cell r="K5991" t="str">
            <v>per DOP website</v>
          </cell>
          <cell r="L5991">
            <v>41456</v>
          </cell>
          <cell r="M5991">
            <v>15896</v>
          </cell>
          <cell r="N5991" t="b">
            <v>1</v>
          </cell>
          <cell r="O5991">
            <v>6257</v>
          </cell>
        </row>
        <row r="5992">
          <cell r="E5992" t="str">
            <v>63EMONTHLYMWASHINGTON FEDERATION OF STATE EMPLOYEES</v>
          </cell>
          <cell r="F5992" t="str">
            <v>63E</v>
          </cell>
          <cell r="G5992" t="str">
            <v>Monthly</v>
          </cell>
          <cell r="H5992" t="str">
            <v>M</v>
          </cell>
          <cell r="I5992">
            <v>6257</v>
          </cell>
          <cell r="J5992" t="str">
            <v>Washington Federation of State Employees</v>
          </cell>
          <cell r="K5992" t="str">
            <v>per DOP website</v>
          </cell>
          <cell r="L5992">
            <v>41456</v>
          </cell>
          <cell r="M5992">
            <v>15898</v>
          </cell>
          <cell r="N5992" t="b">
            <v>1</v>
          </cell>
          <cell r="O5992">
            <v>6257</v>
          </cell>
        </row>
        <row r="5993">
          <cell r="E5993" t="str">
            <v>63EMONTHLYMWASHINGTON PUBLIC EMPLOYEES ASSOCIATION</v>
          </cell>
          <cell r="F5993" t="str">
            <v>63E</v>
          </cell>
          <cell r="G5993" t="str">
            <v>Monthly</v>
          </cell>
          <cell r="H5993" t="str">
            <v>M</v>
          </cell>
          <cell r="I5993">
            <v>6257</v>
          </cell>
          <cell r="J5993" t="str">
            <v>Washington Public Employees Association</v>
          </cell>
          <cell r="K5993" t="str">
            <v>per DOP website</v>
          </cell>
          <cell r="L5993">
            <v>41456</v>
          </cell>
          <cell r="M5993">
            <v>15899</v>
          </cell>
          <cell r="N5993" t="b">
            <v>1</v>
          </cell>
          <cell r="O5993">
            <v>6257</v>
          </cell>
        </row>
        <row r="5994">
          <cell r="E5994" t="str">
            <v>63MONTHLYACOALITION</v>
          </cell>
          <cell r="F5994" t="str">
            <v>63</v>
          </cell>
          <cell r="G5994" t="str">
            <v>Monthly</v>
          </cell>
          <cell r="H5994" t="str">
            <v>A</v>
          </cell>
          <cell r="I5994">
            <v>4653</v>
          </cell>
          <cell r="J5994" t="str">
            <v>Coalition</v>
          </cell>
          <cell r="K5994" t="str">
            <v>per DOP website</v>
          </cell>
          <cell r="L5994">
            <v>41456</v>
          </cell>
          <cell r="M5994">
            <v>43334</v>
          </cell>
          <cell r="N5994" t="b">
            <v>0</v>
          </cell>
          <cell r="O5994">
            <v>4653</v>
          </cell>
        </row>
        <row r="5995">
          <cell r="E5995" t="str">
            <v>63MONTHLYANON-REPRESENTED STATE EMPLOYEES</v>
          </cell>
          <cell r="F5995" t="str">
            <v>63</v>
          </cell>
          <cell r="G5995" t="str">
            <v>Monthly</v>
          </cell>
          <cell r="H5995" t="str">
            <v>A</v>
          </cell>
          <cell r="I5995">
            <v>4653</v>
          </cell>
          <cell r="J5995" t="str">
            <v>Non-Represented State Employees</v>
          </cell>
          <cell r="K5995" t="str">
            <v>per DOP website</v>
          </cell>
          <cell r="L5995">
            <v>41456</v>
          </cell>
          <cell r="M5995">
            <v>12354</v>
          </cell>
          <cell r="N5995" t="b">
            <v>0</v>
          </cell>
          <cell r="O5995">
            <v>4653</v>
          </cell>
        </row>
        <row r="5996">
          <cell r="E5996" t="str">
            <v>63MONTHLYATEAMSTERS LOCAL UNION NUMBER 117</v>
          </cell>
          <cell r="F5996" t="str">
            <v>63</v>
          </cell>
          <cell r="G5996" t="str">
            <v>Monthly</v>
          </cell>
          <cell r="H5996" t="str">
            <v>A</v>
          </cell>
          <cell r="I5996">
            <v>4712</v>
          </cell>
          <cell r="J5996" t="str">
            <v>Teamsters Local Union Number 117</v>
          </cell>
          <cell r="K5996" t="str">
            <v>per Noli Benitez 201307</v>
          </cell>
          <cell r="L5996">
            <v>41456</v>
          </cell>
          <cell r="M5996">
            <v>12354</v>
          </cell>
          <cell r="N5996" t="b">
            <v>0</v>
          </cell>
          <cell r="O5996">
            <v>4712</v>
          </cell>
        </row>
        <row r="5997">
          <cell r="E5997" t="str">
            <v>63MONTHLYAWASHINGTON FEDERATION OF STATE EMPLOYEES</v>
          </cell>
          <cell r="F5997" t="str">
            <v>63</v>
          </cell>
          <cell r="G5997" t="str">
            <v>Monthly</v>
          </cell>
          <cell r="H5997" t="str">
            <v>A</v>
          </cell>
          <cell r="I5997">
            <v>4653</v>
          </cell>
          <cell r="J5997" t="str">
            <v>Washington Federation of State Employees</v>
          </cell>
          <cell r="K5997" t="str">
            <v>per DOP website</v>
          </cell>
          <cell r="L5997">
            <v>41456</v>
          </cell>
          <cell r="M5997">
            <v>26278</v>
          </cell>
          <cell r="N5997" t="b">
            <v>0</v>
          </cell>
          <cell r="O5997">
            <v>4653</v>
          </cell>
        </row>
        <row r="5998">
          <cell r="E5998" t="str">
            <v>63MONTHLYAWASHINGTON PUBLIC EMPLOYEES ASSOCIATION</v>
          </cell>
          <cell r="F5998" t="str">
            <v>63</v>
          </cell>
          <cell r="G5998" t="str">
            <v>Monthly</v>
          </cell>
          <cell r="H5998" t="str">
            <v>A</v>
          </cell>
          <cell r="I5998">
            <v>4653</v>
          </cell>
          <cell r="J5998" t="str">
            <v>Washington Public Employees Association</v>
          </cell>
          <cell r="K5998" t="str">
            <v>per DOP website</v>
          </cell>
          <cell r="L5998">
            <v>41456</v>
          </cell>
          <cell r="M5998">
            <v>30542</v>
          </cell>
          <cell r="N5998" t="b">
            <v>0</v>
          </cell>
          <cell r="O5998">
            <v>4653</v>
          </cell>
        </row>
        <row r="5999">
          <cell r="E5999" t="str">
            <v>63MONTHLYBCOALITION</v>
          </cell>
          <cell r="F5999" t="str">
            <v>63</v>
          </cell>
          <cell r="G5999" t="str">
            <v>Monthly</v>
          </cell>
          <cell r="H5999" t="str">
            <v>B</v>
          </cell>
          <cell r="I5999">
            <v>4770</v>
          </cell>
          <cell r="J5999" t="str">
            <v>Coalition</v>
          </cell>
          <cell r="K5999" t="str">
            <v>per DOP website</v>
          </cell>
          <cell r="L5999">
            <v>41456</v>
          </cell>
          <cell r="M5999">
            <v>43335</v>
          </cell>
          <cell r="N5999" t="b">
            <v>0</v>
          </cell>
          <cell r="O5999">
            <v>4770</v>
          </cell>
        </row>
        <row r="6000">
          <cell r="E6000" t="str">
            <v>63MONTHLYBNON-REPRESENTED STATE EMPLOYEES</v>
          </cell>
          <cell r="F6000" t="str">
            <v>63</v>
          </cell>
          <cell r="G6000" t="str">
            <v>Monthly</v>
          </cell>
          <cell r="H6000" t="str">
            <v>B</v>
          </cell>
          <cell r="I6000">
            <v>4770</v>
          </cell>
          <cell r="J6000" t="str">
            <v>Non-Represented State Employees</v>
          </cell>
          <cell r="K6000" t="str">
            <v>per DOP website</v>
          </cell>
          <cell r="L6000">
            <v>41456</v>
          </cell>
          <cell r="M6000">
            <v>12355</v>
          </cell>
          <cell r="N6000" t="b">
            <v>0</v>
          </cell>
          <cell r="O6000">
            <v>4770</v>
          </cell>
        </row>
        <row r="6001">
          <cell r="E6001" t="str">
            <v>63MONTHLYBTEAMSTERS LOCAL UNION NUMBER 117</v>
          </cell>
          <cell r="F6001" t="str">
            <v>63</v>
          </cell>
          <cell r="G6001" t="str">
            <v>Monthly</v>
          </cell>
          <cell r="H6001" t="str">
            <v>B</v>
          </cell>
          <cell r="I6001">
            <v>4831</v>
          </cell>
          <cell r="J6001" t="str">
            <v>Teamsters Local Union Number 117</v>
          </cell>
          <cell r="K6001" t="str">
            <v>per Noli Benitez 201307</v>
          </cell>
          <cell r="L6001">
            <v>41456</v>
          </cell>
          <cell r="M6001">
            <v>12355</v>
          </cell>
          <cell r="N6001" t="b">
            <v>0</v>
          </cell>
          <cell r="O6001">
            <v>4831</v>
          </cell>
        </row>
        <row r="6002">
          <cell r="E6002" t="str">
            <v>63MONTHLYBWASHINGTON FEDERATION OF STATE EMPLOYEES</v>
          </cell>
          <cell r="F6002" t="str">
            <v>63</v>
          </cell>
          <cell r="G6002" t="str">
            <v>Monthly</v>
          </cell>
          <cell r="H6002" t="str">
            <v>B</v>
          </cell>
          <cell r="I6002">
            <v>4770</v>
          </cell>
          <cell r="J6002" t="str">
            <v>Washington Federation of State Employees</v>
          </cell>
          <cell r="K6002" t="str">
            <v>per DOP website</v>
          </cell>
          <cell r="L6002">
            <v>41456</v>
          </cell>
          <cell r="M6002">
            <v>26279</v>
          </cell>
          <cell r="N6002" t="b">
            <v>0</v>
          </cell>
          <cell r="O6002">
            <v>4770</v>
          </cell>
        </row>
        <row r="6003">
          <cell r="E6003" t="str">
            <v>63MONTHLYBWASHINGTON PUBLIC EMPLOYEES ASSOCIATION</v>
          </cell>
          <cell r="F6003" t="str">
            <v>63</v>
          </cell>
          <cell r="G6003" t="str">
            <v>Monthly</v>
          </cell>
          <cell r="H6003" t="str">
            <v>B</v>
          </cell>
          <cell r="I6003">
            <v>4770</v>
          </cell>
          <cell r="J6003" t="str">
            <v>Washington Public Employees Association</v>
          </cell>
          <cell r="K6003" t="str">
            <v>per DOP website</v>
          </cell>
          <cell r="L6003">
            <v>41456</v>
          </cell>
          <cell r="M6003">
            <v>30543</v>
          </cell>
          <cell r="N6003" t="b">
            <v>0</v>
          </cell>
          <cell r="O6003">
            <v>4770</v>
          </cell>
        </row>
        <row r="6004">
          <cell r="E6004" t="str">
            <v>63MONTHLYCCOALITION</v>
          </cell>
          <cell r="F6004" t="str">
            <v>63</v>
          </cell>
          <cell r="G6004" t="str">
            <v>Monthly</v>
          </cell>
          <cell r="H6004" t="str">
            <v>C</v>
          </cell>
          <cell r="I6004">
            <v>4888</v>
          </cell>
          <cell r="J6004" t="str">
            <v>Coalition</v>
          </cell>
          <cell r="K6004" t="str">
            <v>per DOP website</v>
          </cell>
          <cell r="L6004">
            <v>41456</v>
          </cell>
          <cell r="M6004">
            <v>43336</v>
          </cell>
          <cell r="N6004" t="b">
            <v>0</v>
          </cell>
          <cell r="O6004">
            <v>4888</v>
          </cell>
        </row>
        <row r="6005">
          <cell r="E6005" t="str">
            <v>63MONTHLYCNON-REPRESENTED STATE EMPLOYEES</v>
          </cell>
          <cell r="F6005" t="str">
            <v>63</v>
          </cell>
          <cell r="G6005" t="str">
            <v>Monthly</v>
          </cell>
          <cell r="H6005" t="str">
            <v>C</v>
          </cell>
          <cell r="I6005">
            <v>4888</v>
          </cell>
          <cell r="J6005" t="str">
            <v>Non-Represented State Employees</v>
          </cell>
          <cell r="K6005" t="str">
            <v>per DOP website</v>
          </cell>
          <cell r="L6005">
            <v>41456</v>
          </cell>
          <cell r="M6005">
            <v>12356</v>
          </cell>
          <cell r="N6005" t="b">
            <v>0</v>
          </cell>
          <cell r="O6005">
            <v>4888</v>
          </cell>
        </row>
        <row r="6006">
          <cell r="E6006" t="str">
            <v>63MONTHLYCTEAMSTERS LOCAL UNION NUMBER 117</v>
          </cell>
          <cell r="F6006" t="str">
            <v>63</v>
          </cell>
          <cell r="G6006" t="str">
            <v>Monthly</v>
          </cell>
          <cell r="H6006" t="str">
            <v>C</v>
          </cell>
          <cell r="I6006">
            <v>4950</v>
          </cell>
          <cell r="J6006" t="str">
            <v>Teamsters Local Union Number 117</v>
          </cell>
          <cell r="K6006" t="str">
            <v>per Noli Benitez 201307</v>
          </cell>
          <cell r="L6006">
            <v>41456</v>
          </cell>
          <cell r="M6006">
            <v>12356</v>
          </cell>
          <cell r="N6006" t="b">
            <v>0</v>
          </cell>
          <cell r="O6006">
            <v>4950</v>
          </cell>
        </row>
        <row r="6007">
          <cell r="E6007" t="str">
            <v>63MONTHLYCWASHINGTON FEDERATION OF STATE EMPLOYEES</v>
          </cell>
          <cell r="F6007" t="str">
            <v>63</v>
          </cell>
          <cell r="G6007" t="str">
            <v>Monthly</v>
          </cell>
          <cell r="H6007" t="str">
            <v>C</v>
          </cell>
          <cell r="I6007">
            <v>4888</v>
          </cell>
          <cell r="J6007" t="str">
            <v>Washington Federation of State Employees</v>
          </cell>
          <cell r="K6007" t="str">
            <v>per DOP website</v>
          </cell>
          <cell r="L6007">
            <v>41456</v>
          </cell>
          <cell r="M6007">
            <v>26280</v>
          </cell>
          <cell r="N6007" t="b">
            <v>0</v>
          </cell>
          <cell r="O6007">
            <v>4888</v>
          </cell>
        </row>
        <row r="6008">
          <cell r="E6008" t="str">
            <v>63MONTHLYCWASHINGTON PUBLIC EMPLOYEES ASSOCIATION</v>
          </cell>
          <cell r="F6008" t="str">
            <v>63</v>
          </cell>
          <cell r="G6008" t="str">
            <v>Monthly</v>
          </cell>
          <cell r="H6008" t="str">
            <v>C</v>
          </cell>
          <cell r="I6008">
            <v>4888</v>
          </cell>
          <cell r="J6008" t="str">
            <v>Washington Public Employees Association</v>
          </cell>
          <cell r="K6008" t="str">
            <v>per DOP website</v>
          </cell>
          <cell r="L6008">
            <v>41456</v>
          </cell>
          <cell r="M6008">
            <v>30544</v>
          </cell>
          <cell r="N6008" t="b">
            <v>0</v>
          </cell>
          <cell r="O6008">
            <v>4888</v>
          </cell>
        </row>
        <row r="6009">
          <cell r="E6009" t="str">
            <v>63MONTHLYDCOALITION</v>
          </cell>
          <cell r="F6009" t="str">
            <v>63</v>
          </cell>
          <cell r="G6009" t="str">
            <v>Monthly</v>
          </cell>
          <cell r="H6009" t="str">
            <v>D</v>
          </cell>
          <cell r="I6009">
            <v>5010</v>
          </cell>
          <cell r="J6009" t="str">
            <v>Coalition</v>
          </cell>
          <cell r="K6009" t="str">
            <v>per DOP website</v>
          </cell>
          <cell r="L6009">
            <v>41456</v>
          </cell>
          <cell r="M6009">
            <v>43337</v>
          </cell>
          <cell r="N6009" t="b">
            <v>0</v>
          </cell>
          <cell r="O6009">
            <v>5010</v>
          </cell>
        </row>
        <row r="6010">
          <cell r="E6010" t="str">
            <v>63MONTHLYDNON-REPRESENTED STATE EMPLOYEES</v>
          </cell>
          <cell r="F6010" t="str">
            <v>63</v>
          </cell>
          <cell r="G6010" t="str">
            <v>Monthly</v>
          </cell>
          <cell r="H6010" t="str">
            <v>D</v>
          </cell>
          <cell r="I6010">
            <v>5010</v>
          </cell>
          <cell r="J6010" t="str">
            <v>Non-Represented State Employees</v>
          </cell>
          <cell r="K6010" t="str">
            <v>per DOP website</v>
          </cell>
          <cell r="L6010">
            <v>41456</v>
          </cell>
          <cell r="M6010">
            <v>12357</v>
          </cell>
          <cell r="N6010" t="b">
            <v>0</v>
          </cell>
          <cell r="O6010">
            <v>5010</v>
          </cell>
        </row>
        <row r="6011">
          <cell r="E6011" t="str">
            <v>63MONTHLYDTEAMSTERS LOCAL UNION NUMBER 117</v>
          </cell>
          <cell r="F6011" t="str">
            <v>63</v>
          </cell>
          <cell r="G6011" t="str">
            <v>Monthly</v>
          </cell>
          <cell r="H6011" t="str">
            <v>D</v>
          </cell>
          <cell r="I6011">
            <v>5075</v>
          </cell>
          <cell r="J6011" t="str">
            <v>Teamsters Local Union Number 117</v>
          </cell>
          <cell r="K6011" t="str">
            <v>per Noli Benitez 201307</v>
          </cell>
          <cell r="L6011">
            <v>41456</v>
          </cell>
          <cell r="M6011">
            <v>12357</v>
          </cell>
          <cell r="N6011" t="b">
            <v>0</v>
          </cell>
          <cell r="O6011">
            <v>5075</v>
          </cell>
        </row>
        <row r="6012">
          <cell r="E6012" t="str">
            <v>63MONTHLYDWASHINGTON FEDERATION OF STATE EMPLOYEES</v>
          </cell>
          <cell r="F6012" t="str">
            <v>63</v>
          </cell>
          <cell r="G6012" t="str">
            <v>Monthly</v>
          </cell>
          <cell r="H6012" t="str">
            <v>D</v>
          </cell>
          <cell r="I6012">
            <v>5010</v>
          </cell>
          <cell r="J6012" t="str">
            <v>Washington Federation of State Employees</v>
          </cell>
          <cell r="K6012" t="str">
            <v>per DOP website</v>
          </cell>
          <cell r="L6012">
            <v>41456</v>
          </cell>
          <cell r="M6012">
            <v>26281</v>
          </cell>
          <cell r="N6012" t="b">
            <v>0</v>
          </cell>
          <cell r="O6012">
            <v>5010</v>
          </cell>
        </row>
        <row r="6013">
          <cell r="E6013" t="str">
            <v>63MONTHLYDWASHINGTON PUBLIC EMPLOYEES ASSOCIATION</v>
          </cell>
          <cell r="F6013" t="str">
            <v>63</v>
          </cell>
          <cell r="G6013" t="str">
            <v>Monthly</v>
          </cell>
          <cell r="H6013" t="str">
            <v>D</v>
          </cell>
          <cell r="I6013">
            <v>5010</v>
          </cell>
          <cell r="J6013" t="str">
            <v>Washington Public Employees Association</v>
          </cell>
          <cell r="K6013" t="str">
            <v>per DOP website</v>
          </cell>
          <cell r="L6013">
            <v>41456</v>
          </cell>
          <cell r="M6013">
            <v>30545</v>
          </cell>
          <cell r="N6013" t="b">
            <v>0</v>
          </cell>
          <cell r="O6013">
            <v>5010</v>
          </cell>
        </row>
        <row r="6014">
          <cell r="E6014" t="str">
            <v>63MONTHLYECOALITION</v>
          </cell>
          <cell r="F6014" t="str">
            <v>63</v>
          </cell>
          <cell r="G6014" t="str">
            <v>Monthly</v>
          </cell>
          <cell r="H6014" t="str">
            <v>E</v>
          </cell>
          <cell r="I6014">
            <v>5136</v>
          </cell>
          <cell r="J6014" t="str">
            <v>Coalition</v>
          </cell>
          <cell r="K6014" t="str">
            <v>per DOP website</v>
          </cell>
          <cell r="L6014">
            <v>41456</v>
          </cell>
          <cell r="M6014">
            <v>43338</v>
          </cell>
          <cell r="N6014" t="b">
            <v>0</v>
          </cell>
          <cell r="O6014">
            <v>5136</v>
          </cell>
        </row>
        <row r="6015">
          <cell r="E6015" t="str">
            <v>63MONTHLYENON-REPRESENTED STATE EMPLOYEES</v>
          </cell>
          <cell r="F6015" t="str">
            <v>63</v>
          </cell>
          <cell r="G6015" t="str">
            <v>Monthly</v>
          </cell>
          <cell r="H6015" t="str">
            <v>E</v>
          </cell>
          <cell r="I6015">
            <v>5136</v>
          </cell>
          <cell r="J6015" t="str">
            <v>Non-Represented State Employees</v>
          </cell>
          <cell r="K6015" t="str">
            <v>per DOP website</v>
          </cell>
          <cell r="L6015">
            <v>41456</v>
          </cell>
          <cell r="M6015">
            <v>12358</v>
          </cell>
          <cell r="N6015" t="b">
            <v>0</v>
          </cell>
          <cell r="O6015">
            <v>5136</v>
          </cell>
        </row>
        <row r="6016">
          <cell r="E6016" t="str">
            <v>63MONTHLYETEAMSTERS LOCAL UNION NUMBER 117</v>
          </cell>
          <cell r="F6016" t="str">
            <v>63</v>
          </cell>
          <cell r="G6016" t="str">
            <v>Monthly</v>
          </cell>
          <cell r="H6016" t="str">
            <v>E</v>
          </cell>
          <cell r="I6016">
            <v>5201</v>
          </cell>
          <cell r="J6016" t="str">
            <v>Teamsters Local Union Number 117</v>
          </cell>
          <cell r="K6016" t="str">
            <v>per Noli Benitez 201307</v>
          </cell>
          <cell r="L6016">
            <v>41456</v>
          </cell>
          <cell r="M6016">
            <v>12358</v>
          </cell>
          <cell r="N6016" t="b">
            <v>0</v>
          </cell>
          <cell r="O6016">
            <v>5201</v>
          </cell>
        </row>
        <row r="6017">
          <cell r="E6017" t="str">
            <v>63MONTHLYEWASHINGTON FEDERATION OF STATE EMPLOYEES</v>
          </cell>
          <cell r="F6017" t="str">
            <v>63</v>
          </cell>
          <cell r="G6017" t="str">
            <v>Monthly</v>
          </cell>
          <cell r="H6017" t="str">
            <v>E</v>
          </cell>
          <cell r="I6017">
            <v>5136</v>
          </cell>
          <cell r="J6017" t="str">
            <v>Washington Federation of State Employees</v>
          </cell>
          <cell r="K6017" t="str">
            <v>per DOP website</v>
          </cell>
          <cell r="L6017">
            <v>41456</v>
          </cell>
          <cell r="M6017">
            <v>26282</v>
          </cell>
          <cell r="N6017" t="b">
            <v>0</v>
          </cell>
          <cell r="O6017">
            <v>5136</v>
          </cell>
        </row>
        <row r="6018">
          <cell r="E6018" t="str">
            <v>63MONTHLYEWASHINGTON PUBLIC EMPLOYEES ASSOCIATION</v>
          </cell>
          <cell r="F6018" t="str">
            <v>63</v>
          </cell>
          <cell r="G6018" t="str">
            <v>Monthly</v>
          </cell>
          <cell r="H6018" t="str">
            <v>E</v>
          </cell>
          <cell r="I6018">
            <v>5136</v>
          </cell>
          <cell r="J6018" t="str">
            <v>Washington Public Employees Association</v>
          </cell>
          <cell r="K6018" t="str">
            <v>per DOP website</v>
          </cell>
          <cell r="L6018">
            <v>41456</v>
          </cell>
          <cell r="M6018">
            <v>30546</v>
          </cell>
          <cell r="N6018" t="b">
            <v>0</v>
          </cell>
          <cell r="O6018">
            <v>5136</v>
          </cell>
        </row>
        <row r="6019">
          <cell r="E6019" t="str">
            <v>63MONTHLYFCOALITION</v>
          </cell>
          <cell r="F6019" t="str">
            <v>63</v>
          </cell>
          <cell r="G6019" t="str">
            <v>Monthly</v>
          </cell>
          <cell r="H6019" t="str">
            <v>F</v>
          </cell>
          <cell r="I6019">
            <v>5266</v>
          </cell>
          <cell r="J6019" t="str">
            <v>Coalition</v>
          </cell>
          <cell r="K6019" t="str">
            <v>per DOP website</v>
          </cell>
          <cell r="L6019">
            <v>41456</v>
          </cell>
          <cell r="M6019">
            <v>43339</v>
          </cell>
          <cell r="N6019" t="b">
            <v>0</v>
          </cell>
          <cell r="O6019">
            <v>5266</v>
          </cell>
        </row>
        <row r="6020">
          <cell r="E6020" t="str">
            <v>63MONTHLYFNON-REPRESENTED STATE EMPLOYEES</v>
          </cell>
          <cell r="F6020" t="str">
            <v>63</v>
          </cell>
          <cell r="G6020" t="str">
            <v>Monthly</v>
          </cell>
          <cell r="H6020" t="str">
            <v>F</v>
          </cell>
          <cell r="I6020">
            <v>5266</v>
          </cell>
          <cell r="J6020" t="str">
            <v>Non-Represented State Employees</v>
          </cell>
          <cell r="K6020" t="str">
            <v>per DOP website</v>
          </cell>
          <cell r="L6020">
            <v>41456</v>
          </cell>
          <cell r="M6020">
            <v>12359</v>
          </cell>
          <cell r="N6020" t="b">
            <v>0</v>
          </cell>
          <cell r="O6020">
            <v>5266</v>
          </cell>
        </row>
        <row r="6021">
          <cell r="E6021" t="str">
            <v>63MONTHLYFTEAMSTERS LOCAL UNION NUMBER 117</v>
          </cell>
          <cell r="F6021" t="str">
            <v>63</v>
          </cell>
          <cell r="G6021" t="str">
            <v>Monthly</v>
          </cell>
          <cell r="H6021" t="str">
            <v>F</v>
          </cell>
          <cell r="I6021">
            <v>5334</v>
          </cell>
          <cell r="J6021" t="str">
            <v>Teamsters Local Union Number 117</v>
          </cell>
          <cell r="K6021" t="str">
            <v>per Noli Benitez 201307</v>
          </cell>
          <cell r="L6021">
            <v>41456</v>
          </cell>
          <cell r="M6021">
            <v>12359</v>
          </cell>
          <cell r="N6021" t="b">
            <v>0</v>
          </cell>
          <cell r="O6021">
            <v>5334</v>
          </cell>
        </row>
        <row r="6022">
          <cell r="E6022" t="str">
            <v>63MONTHLYFWASHINGTON FEDERATION OF STATE EMPLOYEES</v>
          </cell>
          <cell r="F6022" t="str">
            <v>63</v>
          </cell>
          <cell r="G6022" t="str">
            <v>Monthly</v>
          </cell>
          <cell r="H6022" t="str">
            <v>F</v>
          </cell>
          <cell r="I6022">
            <v>5266</v>
          </cell>
          <cell r="J6022" t="str">
            <v>Washington Federation of State Employees</v>
          </cell>
          <cell r="K6022" t="str">
            <v>per DOP website</v>
          </cell>
          <cell r="L6022">
            <v>41456</v>
          </cell>
          <cell r="M6022">
            <v>26283</v>
          </cell>
          <cell r="N6022" t="b">
            <v>0</v>
          </cell>
          <cell r="O6022">
            <v>5266</v>
          </cell>
        </row>
        <row r="6023">
          <cell r="E6023" t="str">
            <v>63MONTHLYFWASHINGTON PUBLIC EMPLOYEES ASSOCIATION</v>
          </cell>
          <cell r="F6023" t="str">
            <v>63</v>
          </cell>
          <cell r="G6023" t="str">
            <v>Monthly</v>
          </cell>
          <cell r="H6023" t="str">
            <v>F</v>
          </cell>
          <cell r="I6023">
            <v>5266</v>
          </cell>
          <cell r="J6023" t="str">
            <v>Washington Public Employees Association</v>
          </cell>
          <cell r="K6023" t="str">
            <v>per DOP website</v>
          </cell>
          <cell r="L6023">
            <v>41456</v>
          </cell>
          <cell r="M6023">
            <v>30547</v>
          </cell>
          <cell r="N6023" t="b">
            <v>0</v>
          </cell>
          <cell r="O6023">
            <v>5266</v>
          </cell>
        </row>
        <row r="6024">
          <cell r="E6024" t="str">
            <v>63MONTHLYGCOALITION</v>
          </cell>
          <cell r="F6024" t="str">
            <v>63</v>
          </cell>
          <cell r="G6024" t="str">
            <v>Monthly</v>
          </cell>
          <cell r="H6024" t="str">
            <v>G</v>
          </cell>
          <cell r="I6024">
            <v>5395</v>
          </cell>
          <cell r="J6024" t="str">
            <v>Coalition</v>
          </cell>
          <cell r="K6024" t="str">
            <v>per DOP website</v>
          </cell>
          <cell r="L6024">
            <v>41456</v>
          </cell>
          <cell r="M6024">
            <v>43340</v>
          </cell>
          <cell r="N6024" t="b">
            <v>0</v>
          </cell>
          <cell r="O6024">
            <v>5395</v>
          </cell>
        </row>
        <row r="6025">
          <cell r="E6025" t="str">
            <v>63MONTHLYGNON-REPRESENTED STATE EMPLOYEES</v>
          </cell>
          <cell r="F6025" t="str">
            <v>63</v>
          </cell>
          <cell r="G6025" t="str">
            <v>Monthly</v>
          </cell>
          <cell r="H6025" t="str">
            <v>G</v>
          </cell>
          <cell r="I6025">
            <v>5395</v>
          </cell>
          <cell r="J6025" t="str">
            <v>Non-Represented State Employees</v>
          </cell>
          <cell r="K6025" t="str">
            <v>per DOP website</v>
          </cell>
          <cell r="L6025">
            <v>41456</v>
          </cell>
          <cell r="M6025">
            <v>12360</v>
          </cell>
          <cell r="N6025" t="b">
            <v>0</v>
          </cell>
          <cell r="O6025">
            <v>5395</v>
          </cell>
        </row>
        <row r="6026">
          <cell r="E6026" t="str">
            <v>63MONTHLYGTEAMSTERS LOCAL UNION NUMBER 117</v>
          </cell>
          <cell r="F6026" t="str">
            <v>63</v>
          </cell>
          <cell r="G6026" t="str">
            <v>Monthly</v>
          </cell>
          <cell r="H6026" t="str">
            <v>G</v>
          </cell>
          <cell r="I6026">
            <v>5463</v>
          </cell>
          <cell r="J6026" t="str">
            <v>Teamsters Local Union Number 117</v>
          </cell>
          <cell r="K6026" t="str">
            <v>per Noli Benitez 201307</v>
          </cell>
          <cell r="L6026">
            <v>41456</v>
          </cell>
          <cell r="M6026">
            <v>12360</v>
          </cell>
          <cell r="N6026" t="b">
            <v>0</v>
          </cell>
          <cell r="O6026">
            <v>5463</v>
          </cell>
        </row>
        <row r="6027">
          <cell r="E6027" t="str">
            <v>63MONTHLYGWASHINGTON FEDERATION OF STATE EMPLOYEES</v>
          </cell>
          <cell r="F6027" t="str">
            <v>63</v>
          </cell>
          <cell r="G6027" t="str">
            <v>Monthly</v>
          </cell>
          <cell r="H6027" t="str">
            <v>G</v>
          </cell>
          <cell r="I6027">
            <v>5395</v>
          </cell>
          <cell r="J6027" t="str">
            <v>Washington Federation of State Employees</v>
          </cell>
          <cell r="K6027" t="str">
            <v>per DOP website</v>
          </cell>
          <cell r="L6027">
            <v>41456</v>
          </cell>
          <cell r="M6027">
            <v>26284</v>
          </cell>
          <cell r="N6027" t="b">
            <v>0</v>
          </cell>
          <cell r="O6027">
            <v>5395</v>
          </cell>
        </row>
        <row r="6028">
          <cell r="E6028" t="str">
            <v>63MONTHLYGWASHINGTON PUBLIC EMPLOYEES ASSOCIATION</v>
          </cell>
          <cell r="F6028" t="str">
            <v>63</v>
          </cell>
          <cell r="G6028" t="str">
            <v>Monthly</v>
          </cell>
          <cell r="H6028" t="str">
            <v>G</v>
          </cell>
          <cell r="I6028">
            <v>5395</v>
          </cell>
          <cell r="J6028" t="str">
            <v>Washington Public Employees Association</v>
          </cell>
          <cell r="K6028" t="str">
            <v>per DOP website</v>
          </cell>
          <cell r="L6028">
            <v>41456</v>
          </cell>
          <cell r="M6028">
            <v>30548</v>
          </cell>
          <cell r="N6028" t="b">
            <v>0</v>
          </cell>
          <cell r="O6028">
            <v>5395</v>
          </cell>
        </row>
        <row r="6029">
          <cell r="E6029" t="str">
            <v>63MONTHLYHCOALITION</v>
          </cell>
          <cell r="F6029" t="str">
            <v>63</v>
          </cell>
          <cell r="G6029" t="str">
            <v>Monthly</v>
          </cell>
          <cell r="H6029" t="str">
            <v>H</v>
          </cell>
          <cell r="I6029">
            <v>5535</v>
          </cell>
          <cell r="J6029" t="str">
            <v>Coalition</v>
          </cell>
          <cell r="K6029" t="str">
            <v>per DOP website</v>
          </cell>
          <cell r="L6029">
            <v>41456</v>
          </cell>
          <cell r="M6029">
            <v>43341</v>
          </cell>
          <cell r="N6029" t="b">
            <v>0</v>
          </cell>
          <cell r="O6029">
            <v>5535</v>
          </cell>
        </row>
        <row r="6030">
          <cell r="E6030" t="str">
            <v>63MONTHLYHNON-REPRESENTED STATE EMPLOYEES</v>
          </cell>
          <cell r="F6030" t="str">
            <v>63</v>
          </cell>
          <cell r="G6030" t="str">
            <v>Monthly</v>
          </cell>
          <cell r="H6030" t="str">
            <v>H</v>
          </cell>
          <cell r="I6030">
            <v>5535</v>
          </cell>
          <cell r="J6030" t="str">
            <v>Non-Represented State Employees</v>
          </cell>
          <cell r="K6030" t="str">
            <v>per DOP website</v>
          </cell>
          <cell r="L6030">
            <v>41456</v>
          </cell>
          <cell r="M6030">
            <v>12361</v>
          </cell>
          <cell r="N6030" t="b">
            <v>0</v>
          </cell>
          <cell r="O6030">
            <v>5535</v>
          </cell>
        </row>
        <row r="6031">
          <cell r="E6031" t="str">
            <v>63MONTHLYHTEAMSTERS LOCAL UNION NUMBER 117</v>
          </cell>
          <cell r="F6031" t="str">
            <v>63</v>
          </cell>
          <cell r="G6031" t="str">
            <v>Monthly</v>
          </cell>
          <cell r="H6031" t="str">
            <v>H</v>
          </cell>
          <cell r="I6031">
            <v>5605</v>
          </cell>
          <cell r="J6031" t="str">
            <v>Teamsters Local Union Number 117</v>
          </cell>
          <cell r="K6031" t="str">
            <v>per Noli Benitez 201307</v>
          </cell>
          <cell r="L6031">
            <v>41456</v>
          </cell>
          <cell r="M6031">
            <v>12361</v>
          </cell>
          <cell r="N6031" t="b">
            <v>0</v>
          </cell>
          <cell r="O6031">
            <v>5605</v>
          </cell>
        </row>
        <row r="6032">
          <cell r="E6032" t="str">
            <v>63MONTHLYHWASHINGTON FEDERATION OF STATE EMPLOYEES</v>
          </cell>
          <cell r="F6032" t="str">
            <v>63</v>
          </cell>
          <cell r="G6032" t="str">
            <v>Monthly</v>
          </cell>
          <cell r="H6032" t="str">
            <v>H</v>
          </cell>
          <cell r="I6032">
            <v>5535</v>
          </cell>
          <cell r="J6032" t="str">
            <v>Washington Federation of State Employees</v>
          </cell>
          <cell r="K6032" t="str">
            <v>per DOP website</v>
          </cell>
          <cell r="L6032">
            <v>41456</v>
          </cell>
          <cell r="M6032">
            <v>26285</v>
          </cell>
          <cell r="N6032" t="b">
            <v>0</v>
          </cell>
          <cell r="O6032">
            <v>5535</v>
          </cell>
        </row>
        <row r="6033">
          <cell r="E6033" t="str">
            <v>63MONTHLYHWASHINGTON PUBLIC EMPLOYEES ASSOCIATION</v>
          </cell>
          <cell r="F6033" t="str">
            <v>63</v>
          </cell>
          <cell r="G6033" t="str">
            <v>Monthly</v>
          </cell>
          <cell r="H6033" t="str">
            <v>H</v>
          </cell>
          <cell r="I6033">
            <v>5535</v>
          </cell>
          <cell r="J6033" t="str">
            <v>Washington Public Employees Association</v>
          </cell>
          <cell r="K6033" t="str">
            <v>per DOP website</v>
          </cell>
          <cell r="L6033">
            <v>41456</v>
          </cell>
          <cell r="M6033">
            <v>30549</v>
          </cell>
          <cell r="N6033" t="b">
            <v>0</v>
          </cell>
          <cell r="O6033">
            <v>5535</v>
          </cell>
        </row>
        <row r="6034">
          <cell r="E6034" t="str">
            <v>63MONTHLYICOALITION</v>
          </cell>
          <cell r="F6034" t="str">
            <v>63</v>
          </cell>
          <cell r="G6034" t="str">
            <v>Monthly</v>
          </cell>
          <cell r="H6034" t="str">
            <v>I</v>
          </cell>
          <cell r="I6034">
            <v>5668</v>
          </cell>
          <cell r="J6034" t="str">
            <v>Coalition</v>
          </cell>
          <cell r="K6034" t="str">
            <v>per DOP website</v>
          </cell>
          <cell r="L6034">
            <v>41456</v>
          </cell>
          <cell r="M6034">
            <v>43342</v>
          </cell>
          <cell r="N6034" t="b">
            <v>0</v>
          </cell>
          <cell r="O6034">
            <v>5668</v>
          </cell>
        </row>
        <row r="6035">
          <cell r="E6035" t="str">
            <v>63MONTHLYINON-REPRESENTED STATE EMPLOYEES</v>
          </cell>
          <cell r="F6035" t="str">
            <v>63</v>
          </cell>
          <cell r="G6035" t="str">
            <v>Monthly</v>
          </cell>
          <cell r="H6035" t="str">
            <v>I</v>
          </cell>
          <cell r="I6035">
            <v>5668</v>
          </cell>
          <cell r="J6035" t="str">
            <v>Non-Represented State Employees</v>
          </cell>
          <cell r="K6035" t="str">
            <v>per DOP website</v>
          </cell>
          <cell r="L6035">
            <v>41456</v>
          </cell>
          <cell r="M6035">
            <v>12362</v>
          </cell>
          <cell r="N6035" t="b">
            <v>0</v>
          </cell>
          <cell r="O6035">
            <v>5668</v>
          </cell>
        </row>
        <row r="6036">
          <cell r="E6036" t="str">
            <v>63MONTHLYITEAMSTERS LOCAL UNION NUMBER 117</v>
          </cell>
          <cell r="F6036" t="str">
            <v>63</v>
          </cell>
          <cell r="G6036" t="str">
            <v>Monthly</v>
          </cell>
          <cell r="H6036" t="str">
            <v>I</v>
          </cell>
          <cell r="I6036">
            <v>5742</v>
          </cell>
          <cell r="J6036" t="str">
            <v>Teamsters Local Union Number 117</v>
          </cell>
          <cell r="K6036" t="str">
            <v>per Noli Benitez 201307</v>
          </cell>
          <cell r="L6036">
            <v>41456</v>
          </cell>
          <cell r="M6036">
            <v>12362</v>
          </cell>
          <cell r="N6036" t="b">
            <v>0</v>
          </cell>
          <cell r="O6036">
            <v>5742</v>
          </cell>
        </row>
        <row r="6037">
          <cell r="E6037" t="str">
            <v>63MONTHLYIWASHINGTON FEDERATION OF STATE EMPLOYEES</v>
          </cell>
          <cell r="F6037" t="str">
            <v>63</v>
          </cell>
          <cell r="G6037" t="str">
            <v>Monthly</v>
          </cell>
          <cell r="H6037" t="str">
            <v>I</v>
          </cell>
          <cell r="I6037">
            <v>5668</v>
          </cell>
          <cell r="J6037" t="str">
            <v>Washington Federation of State Employees</v>
          </cell>
          <cell r="K6037" t="str">
            <v>per DOP website</v>
          </cell>
          <cell r="L6037">
            <v>41456</v>
          </cell>
          <cell r="M6037">
            <v>26286</v>
          </cell>
          <cell r="N6037" t="b">
            <v>0</v>
          </cell>
          <cell r="O6037">
            <v>5668</v>
          </cell>
        </row>
        <row r="6038">
          <cell r="E6038" t="str">
            <v>63MONTHLYIWASHINGTON PUBLIC EMPLOYEES ASSOCIATION</v>
          </cell>
          <cell r="F6038" t="str">
            <v>63</v>
          </cell>
          <cell r="G6038" t="str">
            <v>Monthly</v>
          </cell>
          <cell r="H6038" t="str">
            <v>I</v>
          </cell>
          <cell r="I6038">
            <v>5668</v>
          </cell>
          <cell r="J6038" t="str">
            <v>Washington Public Employees Association</v>
          </cell>
          <cell r="K6038" t="str">
            <v>per DOP website</v>
          </cell>
          <cell r="L6038">
            <v>41456</v>
          </cell>
          <cell r="M6038">
            <v>30550</v>
          </cell>
          <cell r="N6038" t="b">
            <v>0</v>
          </cell>
          <cell r="O6038">
            <v>5668</v>
          </cell>
        </row>
        <row r="6039">
          <cell r="E6039" t="str">
            <v>63MONTHLYJCOALITION</v>
          </cell>
          <cell r="F6039" t="str">
            <v>63</v>
          </cell>
          <cell r="G6039" t="str">
            <v>Monthly</v>
          </cell>
          <cell r="H6039" t="str">
            <v>J</v>
          </cell>
          <cell r="I6039">
            <v>5813</v>
          </cell>
          <cell r="J6039" t="str">
            <v>Coalition</v>
          </cell>
          <cell r="K6039" t="str">
            <v>per DOP website</v>
          </cell>
          <cell r="L6039">
            <v>41456</v>
          </cell>
          <cell r="M6039">
            <v>43343</v>
          </cell>
          <cell r="N6039" t="b">
            <v>0</v>
          </cell>
          <cell r="O6039">
            <v>5813</v>
          </cell>
        </row>
        <row r="6040">
          <cell r="E6040" t="str">
            <v>63MONTHLYJNON-REPRESENTED STATE EMPLOYEES</v>
          </cell>
          <cell r="F6040" t="str">
            <v>63</v>
          </cell>
          <cell r="G6040" t="str">
            <v>Monthly</v>
          </cell>
          <cell r="H6040" t="str">
            <v>J</v>
          </cell>
          <cell r="I6040">
            <v>5813</v>
          </cell>
          <cell r="J6040" t="str">
            <v>Non-Represented State Employees</v>
          </cell>
          <cell r="K6040" t="str">
            <v>per DOP website</v>
          </cell>
          <cell r="L6040">
            <v>41456</v>
          </cell>
          <cell r="M6040">
            <v>12363</v>
          </cell>
          <cell r="N6040" t="b">
            <v>0</v>
          </cell>
          <cell r="O6040">
            <v>5813</v>
          </cell>
        </row>
        <row r="6041">
          <cell r="E6041" t="str">
            <v>63MONTHLYJTEAMSTERS LOCAL UNION NUMBER 117</v>
          </cell>
          <cell r="F6041" t="str">
            <v>63</v>
          </cell>
          <cell r="G6041" t="str">
            <v>Monthly</v>
          </cell>
          <cell r="H6041" t="str">
            <v>J</v>
          </cell>
          <cell r="I6041">
            <v>5887</v>
          </cell>
          <cell r="J6041" t="str">
            <v>Teamsters Local Union Number 117</v>
          </cell>
          <cell r="K6041" t="str">
            <v>per Noli Benitez 201307</v>
          </cell>
          <cell r="L6041">
            <v>41456</v>
          </cell>
          <cell r="M6041">
            <v>12363</v>
          </cell>
          <cell r="N6041" t="b">
            <v>0</v>
          </cell>
          <cell r="O6041">
            <v>5887</v>
          </cell>
        </row>
        <row r="6042">
          <cell r="E6042" t="str">
            <v>63MONTHLYJWASHINGTON FEDERATION OF STATE EMPLOYEES</v>
          </cell>
          <cell r="F6042" t="str">
            <v>63</v>
          </cell>
          <cell r="G6042" t="str">
            <v>Monthly</v>
          </cell>
          <cell r="H6042" t="str">
            <v>J</v>
          </cell>
          <cell r="I6042">
            <v>5813</v>
          </cell>
          <cell r="J6042" t="str">
            <v>Washington Federation of State Employees</v>
          </cell>
          <cell r="K6042" t="str">
            <v>per DOP website</v>
          </cell>
          <cell r="L6042">
            <v>41456</v>
          </cell>
          <cell r="M6042">
            <v>26287</v>
          </cell>
          <cell r="N6042" t="b">
            <v>0</v>
          </cell>
          <cell r="O6042">
            <v>5813</v>
          </cell>
        </row>
        <row r="6043">
          <cell r="E6043" t="str">
            <v>63MONTHLYJWASHINGTON PUBLIC EMPLOYEES ASSOCIATION</v>
          </cell>
          <cell r="F6043" t="str">
            <v>63</v>
          </cell>
          <cell r="G6043" t="str">
            <v>Monthly</v>
          </cell>
          <cell r="H6043" t="str">
            <v>J</v>
          </cell>
          <cell r="I6043">
            <v>5813</v>
          </cell>
          <cell r="J6043" t="str">
            <v>Washington Public Employees Association</v>
          </cell>
          <cell r="K6043" t="str">
            <v>per DOP website</v>
          </cell>
          <cell r="L6043">
            <v>41456</v>
          </cell>
          <cell r="M6043">
            <v>30551</v>
          </cell>
          <cell r="N6043" t="b">
            <v>0</v>
          </cell>
          <cell r="O6043">
            <v>5813</v>
          </cell>
        </row>
        <row r="6044">
          <cell r="E6044" t="str">
            <v>63MONTHLYKCOALITION</v>
          </cell>
          <cell r="F6044" t="str">
            <v>63</v>
          </cell>
          <cell r="G6044" t="str">
            <v>Monthly</v>
          </cell>
          <cell r="H6044" t="str">
            <v>K</v>
          </cell>
          <cell r="I6044">
            <v>5958</v>
          </cell>
          <cell r="J6044" t="str">
            <v>Coalition</v>
          </cell>
          <cell r="K6044" t="str">
            <v>per DOP website</v>
          </cell>
          <cell r="L6044">
            <v>41456</v>
          </cell>
          <cell r="M6044">
            <v>43344</v>
          </cell>
          <cell r="N6044" t="b">
            <v>0</v>
          </cell>
          <cell r="O6044">
            <v>5958</v>
          </cell>
        </row>
        <row r="6045">
          <cell r="E6045" t="str">
            <v>63MONTHLYKNON-REPRESENTED STATE EMPLOYEES</v>
          </cell>
          <cell r="F6045" t="str">
            <v>63</v>
          </cell>
          <cell r="G6045" t="str">
            <v>Monthly</v>
          </cell>
          <cell r="H6045" t="str">
            <v>K</v>
          </cell>
          <cell r="I6045">
            <v>5958</v>
          </cell>
          <cell r="J6045" t="str">
            <v>Non-Represented State Employees</v>
          </cell>
          <cell r="K6045" t="str">
            <v>per DOP website</v>
          </cell>
          <cell r="L6045">
            <v>41456</v>
          </cell>
          <cell r="M6045">
            <v>12364</v>
          </cell>
          <cell r="N6045" t="b">
            <v>0</v>
          </cell>
          <cell r="O6045">
            <v>5958</v>
          </cell>
        </row>
        <row r="6046">
          <cell r="E6046" t="str">
            <v>63MONTHLYKTEAMSTERS LOCAL UNION NUMBER 117</v>
          </cell>
          <cell r="F6046" t="str">
            <v>63</v>
          </cell>
          <cell r="G6046" t="str">
            <v>Monthly</v>
          </cell>
          <cell r="H6046" t="str">
            <v>K</v>
          </cell>
          <cell r="I6046">
            <v>6034</v>
          </cell>
          <cell r="J6046" t="str">
            <v>Teamsters Local Union Number 117</v>
          </cell>
          <cell r="K6046" t="str">
            <v>per Noli Benitez 201307</v>
          </cell>
          <cell r="L6046">
            <v>41456</v>
          </cell>
          <cell r="M6046">
            <v>12364</v>
          </cell>
          <cell r="N6046" t="b">
            <v>0</v>
          </cell>
          <cell r="O6046">
            <v>6034</v>
          </cell>
        </row>
        <row r="6047">
          <cell r="E6047" t="str">
            <v>63MONTHLYKWASHINGTON FEDERATION OF STATE EMPLOYEES</v>
          </cell>
          <cell r="F6047" t="str">
            <v>63</v>
          </cell>
          <cell r="G6047" t="str">
            <v>Monthly</v>
          </cell>
          <cell r="H6047" t="str">
            <v>K</v>
          </cell>
          <cell r="I6047">
            <v>5958</v>
          </cell>
          <cell r="J6047" t="str">
            <v>Washington Federation of State Employees</v>
          </cell>
          <cell r="K6047" t="str">
            <v>per DOP website</v>
          </cell>
          <cell r="L6047">
            <v>41456</v>
          </cell>
          <cell r="M6047">
            <v>26288</v>
          </cell>
          <cell r="N6047" t="b">
            <v>0</v>
          </cell>
          <cell r="O6047">
            <v>5958</v>
          </cell>
        </row>
        <row r="6048">
          <cell r="E6048" t="str">
            <v>63MONTHLYKWASHINGTON PUBLIC EMPLOYEES ASSOCIATION</v>
          </cell>
          <cell r="F6048" t="str">
            <v>63</v>
          </cell>
          <cell r="G6048" t="str">
            <v>Monthly</v>
          </cell>
          <cell r="H6048" t="str">
            <v>K</v>
          </cell>
          <cell r="I6048">
            <v>5958</v>
          </cell>
          <cell r="J6048" t="str">
            <v>Washington Public Employees Association</v>
          </cell>
          <cell r="K6048" t="str">
            <v>per DOP website</v>
          </cell>
          <cell r="L6048">
            <v>41456</v>
          </cell>
          <cell r="M6048">
            <v>30552</v>
          </cell>
          <cell r="N6048" t="b">
            <v>0</v>
          </cell>
          <cell r="O6048">
            <v>5958</v>
          </cell>
        </row>
        <row r="6049">
          <cell r="E6049" t="str">
            <v>63MONTHLYLCOALITION</v>
          </cell>
          <cell r="F6049" t="str">
            <v>63</v>
          </cell>
          <cell r="G6049" t="str">
            <v>Monthly</v>
          </cell>
          <cell r="H6049" t="str">
            <v>L</v>
          </cell>
          <cell r="I6049">
            <v>6105</v>
          </cell>
          <cell r="J6049" t="str">
            <v>Coalition</v>
          </cell>
          <cell r="K6049" t="str">
            <v>per DOP website</v>
          </cell>
          <cell r="L6049">
            <v>41456</v>
          </cell>
          <cell r="M6049">
            <v>43345</v>
          </cell>
          <cell r="N6049" t="b">
            <v>0</v>
          </cell>
          <cell r="O6049">
            <v>6105</v>
          </cell>
        </row>
        <row r="6050">
          <cell r="E6050" t="str">
            <v>63MONTHLYLNON-REPRESENTED STATE EMPLOYEES</v>
          </cell>
          <cell r="F6050" t="str">
            <v>63</v>
          </cell>
          <cell r="G6050" t="str">
            <v>Monthly</v>
          </cell>
          <cell r="H6050" t="str">
            <v>L</v>
          </cell>
          <cell r="I6050">
            <v>6105</v>
          </cell>
          <cell r="J6050" t="str">
            <v>Non-Represented State Employees</v>
          </cell>
          <cell r="K6050" t="str">
            <v>per DOP website</v>
          </cell>
          <cell r="L6050">
            <v>41456</v>
          </cell>
          <cell r="M6050">
            <v>12365</v>
          </cell>
          <cell r="N6050" t="b">
            <v>0</v>
          </cell>
          <cell r="O6050">
            <v>6105</v>
          </cell>
        </row>
        <row r="6051">
          <cell r="E6051" t="str">
            <v>63MONTHLYLTEAMSTERS LOCAL UNION NUMBER 117</v>
          </cell>
          <cell r="F6051" t="str">
            <v>63</v>
          </cell>
          <cell r="G6051" t="str">
            <v>Monthly</v>
          </cell>
          <cell r="H6051" t="str">
            <v>L</v>
          </cell>
          <cell r="I6051">
            <v>6183</v>
          </cell>
          <cell r="J6051" t="str">
            <v>Teamsters Local Union Number 117</v>
          </cell>
          <cell r="K6051" t="str">
            <v>per Noli Benitez 201307</v>
          </cell>
          <cell r="L6051">
            <v>41456</v>
          </cell>
          <cell r="M6051">
            <v>12365</v>
          </cell>
          <cell r="N6051" t="b">
            <v>0</v>
          </cell>
          <cell r="O6051">
            <v>6183</v>
          </cell>
        </row>
        <row r="6052">
          <cell r="E6052" t="str">
            <v>63MONTHLYLWASHINGTON FEDERATION OF STATE EMPLOYEES</v>
          </cell>
          <cell r="F6052" t="str">
            <v>63</v>
          </cell>
          <cell r="G6052" t="str">
            <v>Monthly</v>
          </cell>
          <cell r="H6052" t="str">
            <v>L</v>
          </cell>
          <cell r="I6052">
            <v>6105</v>
          </cell>
          <cell r="J6052" t="str">
            <v>Washington Federation of State Employees</v>
          </cell>
          <cell r="K6052" t="str">
            <v>per DOP website</v>
          </cell>
          <cell r="L6052">
            <v>41456</v>
          </cell>
          <cell r="M6052">
            <v>26289</v>
          </cell>
          <cell r="N6052" t="b">
            <v>0</v>
          </cell>
          <cell r="O6052">
            <v>6105</v>
          </cell>
        </row>
        <row r="6053">
          <cell r="E6053" t="str">
            <v>63MONTHLYLWASHINGTON PUBLIC EMPLOYEES ASSOCIATION</v>
          </cell>
          <cell r="F6053" t="str">
            <v>63</v>
          </cell>
          <cell r="G6053" t="str">
            <v>Monthly</v>
          </cell>
          <cell r="H6053" t="str">
            <v>L</v>
          </cell>
          <cell r="I6053">
            <v>6105</v>
          </cell>
          <cell r="J6053" t="str">
            <v>Washington Public Employees Association</v>
          </cell>
          <cell r="K6053" t="str">
            <v>per DOP website</v>
          </cell>
          <cell r="L6053">
            <v>41456</v>
          </cell>
          <cell r="M6053">
            <v>30553</v>
          </cell>
          <cell r="N6053" t="b">
            <v>0</v>
          </cell>
          <cell r="O6053">
            <v>6105</v>
          </cell>
        </row>
        <row r="6054">
          <cell r="E6054" t="str">
            <v>63MONTHLYMCOALITION</v>
          </cell>
          <cell r="F6054" t="str">
            <v>63</v>
          </cell>
          <cell r="G6054" t="str">
            <v>Monthly</v>
          </cell>
          <cell r="H6054" t="str">
            <v>M</v>
          </cell>
          <cell r="I6054">
            <v>6257</v>
          </cell>
          <cell r="J6054" t="str">
            <v>Coalition</v>
          </cell>
          <cell r="K6054" t="str">
            <v>per DOP website</v>
          </cell>
          <cell r="L6054">
            <v>41456</v>
          </cell>
          <cell r="M6054">
            <v>43346</v>
          </cell>
          <cell r="N6054" t="b">
            <v>0</v>
          </cell>
          <cell r="O6054">
            <v>6257</v>
          </cell>
        </row>
        <row r="6055">
          <cell r="E6055" t="str">
            <v>63MONTHLYMNON-REPRESENTED STATE EMPLOYEES</v>
          </cell>
          <cell r="F6055" t="str">
            <v>63</v>
          </cell>
          <cell r="G6055" t="str">
            <v>Monthly</v>
          </cell>
          <cell r="H6055" t="str">
            <v>M</v>
          </cell>
          <cell r="I6055">
            <v>6257</v>
          </cell>
          <cell r="J6055" t="str">
            <v>Non-Represented State Employees</v>
          </cell>
          <cell r="K6055" t="str">
            <v>per DOP website</v>
          </cell>
          <cell r="L6055">
            <v>41456</v>
          </cell>
          <cell r="M6055">
            <v>12366</v>
          </cell>
          <cell r="N6055" t="b">
            <v>0</v>
          </cell>
          <cell r="O6055">
            <v>6257</v>
          </cell>
        </row>
        <row r="6056">
          <cell r="E6056" t="str">
            <v>63MONTHLYMTEAMSTERS LOCAL UNION NUMBER 117</v>
          </cell>
          <cell r="F6056" t="str">
            <v>63</v>
          </cell>
          <cell r="G6056" t="str">
            <v>Monthly</v>
          </cell>
          <cell r="H6056" t="str">
            <v>M</v>
          </cell>
          <cell r="I6056">
            <v>6337</v>
          </cell>
          <cell r="J6056" t="str">
            <v>Teamsters Local Union Number 117</v>
          </cell>
          <cell r="K6056" t="str">
            <v>per Noli Benitez 201307</v>
          </cell>
          <cell r="L6056">
            <v>41456</v>
          </cell>
          <cell r="M6056">
            <v>12366</v>
          </cell>
          <cell r="N6056" t="b">
            <v>0</v>
          </cell>
          <cell r="O6056">
            <v>6337</v>
          </cell>
        </row>
        <row r="6057">
          <cell r="E6057" t="str">
            <v>63MONTHLYMWASHINGTON FEDERATION OF STATE EMPLOYEES</v>
          </cell>
          <cell r="F6057" t="str">
            <v>63</v>
          </cell>
          <cell r="G6057" t="str">
            <v>Monthly</v>
          </cell>
          <cell r="H6057" t="str">
            <v>M</v>
          </cell>
          <cell r="I6057">
            <v>6257</v>
          </cell>
          <cell r="J6057" t="str">
            <v>Washington Federation of State Employees</v>
          </cell>
          <cell r="K6057" t="str">
            <v>per DOP website</v>
          </cell>
          <cell r="L6057">
            <v>41456</v>
          </cell>
          <cell r="M6057">
            <v>26290</v>
          </cell>
          <cell r="N6057" t="b">
            <v>0</v>
          </cell>
          <cell r="O6057">
            <v>6257</v>
          </cell>
        </row>
        <row r="6058">
          <cell r="E6058" t="str">
            <v>63MONTHLYMWASHINGTON PUBLIC EMPLOYEES ASSOCIATION</v>
          </cell>
          <cell r="F6058" t="str">
            <v>63</v>
          </cell>
          <cell r="G6058" t="str">
            <v>Monthly</v>
          </cell>
          <cell r="H6058" t="str">
            <v>M</v>
          </cell>
          <cell r="I6058">
            <v>6257</v>
          </cell>
          <cell r="J6058" t="str">
            <v>Washington Public Employees Association</v>
          </cell>
          <cell r="K6058" t="str">
            <v>per DOP website</v>
          </cell>
          <cell r="L6058">
            <v>41456</v>
          </cell>
          <cell r="M6058">
            <v>30554</v>
          </cell>
          <cell r="N6058" t="b">
            <v>0</v>
          </cell>
          <cell r="O6058">
            <v>6257</v>
          </cell>
        </row>
        <row r="6059">
          <cell r="E6059" t="str">
            <v>63NMONTHLYACOALITION</v>
          </cell>
          <cell r="F6059" t="str">
            <v>63N</v>
          </cell>
          <cell r="G6059" t="str">
            <v>Monthly</v>
          </cell>
          <cell r="H6059" t="str">
            <v>A</v>
          </cell>
          <cell r="I6059">
            <v>4971</v>
          </cell>
          <cell r="J6059" t="str">
            <v>Coalition</v>
          </cell>
          <cell r="K6059" t="str">
            <v>63N1 - per DOP website</v>
          </cell>
          <cell r="L6059">
            <v>41456</v>
          </cell>
          <cell r="M6059">
            <v>21678</v>
          </cell>
          <cell r="N6059" t="b">
            <v>1</v>
          </cell>
          <cell r="O6059">
            <v>4971</v>
          </cell>
        </row>
        <row r="6060">
          <cell r="E6060" t="str">
            <v>63NMONTHLYANON-REPRESENTED STATE EMPLOYEES</v>
          </cell>
          <cell r="F6060" t="str">
            <v>63N</v>
          </cell>
          <cell r="G6060" t="str">
            <v>Monthly</v>
          </cell>
          <cell r="H6060" t="str">
            <v>A</v>
          </cell>
          <cell r="I6060">
            <v>4971</v>
          </cell>
          <cell r="J6060" t="str">
            <v>Non-Represented State Employees</v>
          </cell>
          <cell r="K6060" t="str">
            <v>63N - per DOP website</v>
          </cell>
          <cell r="L6060">
            <v>41456</v>
          </cell>
          <cell r="M6060">
            <v>15882</v>
          </cell>
          <cell r="N6060" t="b">
            <v>1</v>
          </cell>
          <cell r="O6060">
            <v>4971</v>
          </cell>
        </row>
        <row r="6061">
          <cell r="E6061" t="str">
            <v>63NMONTHLYASERVICE EMPLOYEES INTERNATIONAL UNION DISTRICT 1199 NW</v>
          </cell>
          <cell r="F6061" t="str">
            <v>63N</v>
          </cell>
          <cell r="G6061" t="str">
            <v>Monthly</v>
          </cell>
          <cell r="H6061" t="str">
            <v>A</v>
          </cell>
          <cell r="I6061">
            <v>4971</v>
          </cell>
          <cell r="J6061" t="str">
            <v>Service Employees International Union District 1199 NW</v>
          </cell>
          <cell r="K6061" t="str">
            <v>63N1 - per DOP website</v>
          </cell>
          <cell r="L6061">
            <v>41456</v>
          </cell>
          <cell r="M6061">
            <v>17814</v>
          </cell>
          <cell r="N6061" t="b">
            <v>1</v>
          </cell>
          <cell r="O6061">
            <v>4971</v>
          </cell>
        </row>
        <row r="6062">
          <cell r="E6062" t="str">
            <v>63NMONTHLYATEAMSTERS LOCAL UNION NUMBER 117</v>
          </cell>
          <cell r="F6062" t="str">
            <v>63N</v>
          </cell>
          <cell r="G6062" t="str">
            <v>Monthly</v>
          </cell>
          <cell r="H6062" t="str">
            <v>A</v>
          </cell>
          <cell r="I6062">
            <v>5036</v>
          </cell>
          <cell r="J6062" t="str">
            <v>Teamsters Local Union Number 117</v>
          </cell>
          <cell r="K6062" t="str">
            <v>63N2 - per DOP website</v>
          </cell>
          <cell r="L6062">
            <v>41456</v>
          </cell>
          <cell r="M6062">
            <v>23610</v>
          </cell>
          <cell r="N6062" t="b">
            <v>1</v>
          </cell>
          <cell r="O6062">
            <v>5036</v>
          </cell>
        </row>
        <row r="6063">
          <cell r="E6063" t="str">
            <v>63NMONTHLYAWASHINGTON FEDERATION OF STATE EMPLOYEES</v>
          </cell>
          <cell r="F6063" t="str">
            <v>63N</v>
          </cell>
          <cell r="G6063" t="str">
            <v>Monthly</v>
          </cell>
          <cell r="H6063" t="str">
            <v>A</v>
          </cell>
          <cell r="I6063">
            <v>4971</v>
          </cell>
          <cell r="J6063" t="str">
            <v>Washington Federation of State Employees</v>
          </cell>
          <cell r="K6063" t="str">
            <v>63N1 - per DOP website</v>
          </cell>
          <cell r="L6063">
            <v>41456</v>
          </cell>
          <cell r="M6063">
            <v>19746</v>
          </cell>
          <cell r="N6063" t="b">
            <v>1</v>
          </cell>
          <cell r="O6063">
            <v>4971</v>
          </cell>
        </row>
        <row r="6064">
          <cell r="E6064" t="str">
            <v>63NMONTHLYBCOALITION</v>
          </cell>
          <cell r="F6064" t="str">
            <v>63N</v>
          </cell>
          <cell r="G6064" t="str">
            <v>Monthly</v>
          </cell>
          <cell r="H6064" t="str">
            <v>B</v>
          </cell>
          <cell r="I6064">
            <v>5096</v>
          </cell>
          <cell r="J6064" t="str">
            <v>Coalition</v>
          </cell>
          <cell r="K6064" t="str">
            <v>63N1 - per DOP website</v>
          </cell>
          <cell r="L6064">
            <v>41456</v>
          </cell>
          <cell r="M6064">
            <v>21679</v>
          </cell>
          <cell r="N6064" t="b">
            <v>1</v>
          </cell>
          <cell r="O6064">
            <v>5096</v>
          </cell>
        </row>
        <row r="6065">
          <cell r="E6065" t="str">
            <v>63NMONTHLYBNON-REPRESENTED STATE EMPLOYEES</v>
          </cell>
          <cell r="F6065" t="str">
            <v>63N</v>
          </cell>
          <cell r="G6065" t="str">
            <v>Monthly</v>
          </cell>
          <cell r="H6065" t="str">
            <v>B</v>
          </cell>
          <cell r="I6065">
            <v>5096</v>
          </cell>
          <cell r="J6065" t="str">
            <v>Non-Represented State Employees</v>
          </cell>
          <cell r="K6065" t="str">
            <v>63N - per DOP website</v>
          </cell>
          <cell r="L6065">
            <v>41456</v>
          </cell>
          <cell r="M6065">
            <v>15883</v>
          </cell>
          <cell r="N6065" t="b">
            <v>1</v>
          </cell>
          <cell r="O6065">
            <v>5096</v>
          </cell>
        </row>
        <row r="6066">
          <cell r="E6066" t="str">
            <v>63NMONTHLYBSERVICE EMPLOYEES INTERNATIONAL UNION DISTRICT 1199 NW</v>
          </cell>
          <cell r="F6066" t="str">
            <v>63N</v>
          </cell>
          <cell r="G6066" t="str">
            <v>Monthly</v>
          </cell>
          <cell r="H6066" t="str">
            <v>B</v>
          </cell>
          <cell r="I6066">
            <v>5096</v>
          </cell>
          <cell r="J6066" t="str">
            <v>Service Employees International Union District 1199 NW</v>
          </cell>
          <cell r="K6066" t="str">
            <v>63N1 - per DOP website</v>
          </cell>
          <cell r="L6066">
            <v>41456</v>
          </cell>
          <cell r="M6066">
            <v>17815</v>
          </cell>
          <cell r="N6066" t="b">
            <v>1</v>
          </cell>
          <cell r="O6066">
            <v>5096</v>
          </cell>
        </row>
        <row r="6067">
          <cell r="E6067" t="str">
            <v>63NMONTHLYBTEAMSTERS LOCAL UNION NUMBER 117</v>
          </cell>
          <cell r="F6067" t="str">
            <v>63N</v>
          </cell>
          <cell r="G6067" t="str">
            <v>Monthly</v>
          </cell>
          <cell r="H6067" t="str">
            <v>B</v>
          </cell>
          <cell r="I6067">
            <v>5161</v>
          </cell>
          <cell r="J6067" t="str">
            <v>Teamsters Local Union Number 117</v>
          </cell>
          <cell r="K6067" t="str">
            <v>63N2 - per DOP website</v>
          </cell>
          <cell r="L6067">
            <v>41456</v>
          </cell>
          <cell r="M6067">
            <v>23611</v>
          </cell>
          <cell r="N6067" t="b">
            <v>1</v>
          </cell>
          <cell r="O6067">
            <v>5161</v>
          </cell>
        </row>
        <row r="6068">
          <cell r="E6068" t="str">
            <v>63NMONTHLYBWASHINGTON FEDERATION OF STATE EMPLOYEES</v>
          </cell>
          <cell r="F6068" t="str">
            <v>63N</v>
          </cell>
          <cell r="G6068" t="str">
            <v>Monthly</v>
          </cell>
          <cell r="H6068" t="str">
            <v>B</v>
          </cell>
          <cell r="I6068">
            <v>5096</v>
          </cell>
          <cell r="J6068" t="str">
            <v>Washington Federation of State Employees</v>
          </cell>
          <cell r="K6068" t="str">
            <v>63N1 - per DOP website</v>
          </cell>
          <cell r="L6068">
            <v>41456</v>
          </cell>
          <cell r="M6068">
            <v>19747</v>
          </cell>
          <cell r="N6068" t="b">
            <v>1</v>
          </cell>
          <cell r="O6068">
            <v>5096</v>
          </cell>
        </row>
        <row r="6069">
          <cell r="E6069" t="str">
            <v>63NMONTHLYCCOALITION</v>
          </cell>
          <cell r="F6069" t="str">
            <v>63N</v>
          </cell>
          <cell r="G6069" t="str">
            <v>Monthly</v>
          </cell>
          <cell r="H6069" t="str">
            <v>C</v>
          </cell>
          <cell r="I6069">
            <v>5221</v>
          </cell>
          <cell r="J6069" t="str">
            <v>Coalition</v>
          </cell>
          <cell r="K6069" t="str">
            <v>63N1 - per DOP website</v>
          </cell>
          <cell r="L6069">
            <v>41456</v>
          </cell>
          <cell r="M6069">
            <v>21680</v>
          </cell>
          <cell r="N6069" t="b">
            <v>1</v>
          </cell>
          <cell r="O6069">
            <v>5221</v>
          </cell>
        </row>
        <row r="6070">
          <cell r="E6070" t="str">
            <v>63NMONTHLYCNON-REPRESENTED STATE EMPLOYEES</v>
          </cell>
          <cell r="F6070" t="str">
            <v>63N</v>
          </cell>
          <cell r="G6070" t="str">
            <v>Monthly</v>
          </cell>
          <cell r="H6070" t="str">
            <v>C</v>
          </cell>
          <cell r="I6070">
            <v>5221</v>
          </cell>
          <cell r="J6070" t="str">
            <v>Non-Represented State Employees</v>
          </cell>
          <cell r="K6070" t="str">
            <v>63N - per DOP website</v>
          </cell>
          <cell r="L6070">
            <v>41456</v>
          </cell>
          <cell r="M6070">
            <v>15884</v>
          </cell>
          <cell r="N6070" t="b">
            <v>1</v>
          </cell>
          <cell r="O6070">
            <v>5221</v>
          </cell>
        </row>
        <row r="6071">
          <cell r="E6071" t="str">
            <v>63NMONTHLYCSERVICE EMPLOYEES INTERNATIONAL UNION DISTRICT 1199 NW</v>
          </cell>
          <cell r="F6071" t="str">
            <v>63N</v>
          </cell>
          <cell r="G6071" t="str">
            <v>Monthly</v>
          </cell>
          <cell r="H6071" t="str">
            <v>C</v>
          </cell>
          <cell r="I6071">
            <v>5221</v>
          </cell>
          <cell r="J6071" t="str">
            <v>Service Employees International Union District 1199 NW</v>
          </cell>
          <cell r="K6071" t="str">
            <v>63N1 - per DOP website</v>
          </cell>
          <cell r="L6071">
            <v>41456</v>
          </cell>
          <cell r="M6071">
            <v>17816</v>
          </cell>
          <cell r="N6071" t="b">
            <v>1</v>
          </cell>
          <cell r="O6071">
            <v>5221</v>
          </cell>
        </row>
        <row r="6072">
          <cell r="E6072" t="str">
            <v>63NMONTHLYCTEAMSTERS LOCAL UNION NUMBER 117</v>
          </cell>
          <cell r="F6072" t="str">
            <v>63N</v>
          </cell>
          <cell r="G6072" t="str">
            <v>Monthly</v>
          </cell>
          <cell r="H6072" t="str">
            <v>C</v>
          </cell>
          <cell r="I6072">
            <v>5289</v>
          </cell>
          <cell r="J6072" t="str">
            <v>Teamsters Local Union Number 117</v>
          </cell>
          <cell r="K6072" t="str">
            <v>63N2 - per DOP website</v>
          </cell>
          <cell r="L6072">
            <v>41456</v>
          </cell>
          <cell r="M6072">
            <v>23612</v>
          </cell>
          <cell r="N6072" t="b">
            <v>1</v>
          </cell>
          <cell r="O6072">
            <v>5289</v>
          </cell>
        </row>
        <row r="6073">
          <cell r="E6073" t="str">
            <v>63NMONTHLYCWASHINGTON FEDERATION OF STATE EMPLOYEES</v>
          </cell>
          <cell r="F6073" t="str">
            <v>63N</v>
          </cell>
          <cell r="G6073" t="str">
            <v>Monthly</v>
          </cell>
          <cell r="H6073" t="str">
            <v>C</v>
          </cell>
          <cell r="I6073">
            <v>5221</v>
          </cell>
          <cell r="J6073" t="str">
            <v>Washington Federation of State Employees</v>
          </cell>
          <cell r="K6073" t="str">
            <v>63N1 - per DOP website</v>
          </cell>
          <cell r="L6073">
            <v>41456</v>
          </cell>
          <cell r="M6073">
            <v>19748</v>
          </cell>
          <cell r="N6073" t="b">
            <v>1</v>
          </cell>
          <cell r="O6073">
            <v>5221</v>
          </cell>
        </row>
        <row r="6074">
          <cell r="E6074" t="str">
            <v>63NMONTHLYDCOALITION</v>
          </cell>
          <cell r="F6074" t="str">
            <v>63N</v>
          </cell>
          <cell r="G6074" t="str">
            <v>Monthly</v>
          </cell>
          <cell r="H6074" t="str">
            <v>D</v>
          </cell>
          <cell r="I6074">
            <v>5352</v>
          </cell>
          <cell r="J6074" t="str">
            <v>Coalition</v>
          </cell>
          <cell r="K6074" t="str">
            <v>63N1 - per DOP website</v>
          </cell>
          <cell r="L6074">
            <v>41456</v>
          </cell>
          <cell r="M6074">
            <v>21681</v>
          </cell>
          <cell r="N6074" t="b">
            <v>1</v>
          </cell>
          <cell r="O6074">
            <v>5352</v>
          </cell>
        </row>
        <row r="6075">
          <cell r="E6075" t="str">
            <v>63NMONTHLYDNON-REPRESENTED STATE EMPLOYEES</v>
          </cell>
          <cell r="F6075" t="str">
            <v>63N</v>
          </cell>
          <cell r="G6075" t="str">
            <v>Monthly</v>
          </cell>
          <cell r="H6075" t="str">
            <v>D</v>
          </cell>
          <cell r="I6075">
            <v>5352</v>
          </cell>
          <cell r="J6075" t="str">
            <v>Non-Represented State Employees</v>
          </cell>
          <cell r="K6075" t="str">
            <v>63N - per DOP website</v>
          </cell>
          <cell r="L6075">
            <v>41456</v>
          </cell>
          <cell r="M6075">
            <v>15885</v>
          </cell>
          <cell r="N6075" t="b">
            <v>1</v>
          </cell>
          <cell r="O6075">
            <v>5352</v>
          </cell>
        </row>
        <row r="6076">
          <cell r="E6076" t="str">
            <v>63NMONTHLYDSERVICE EMPLOYEES INTERNATIONAL UNION DISTRICT 1199 NW</v>
          </cell>
          <cell r="F6076" t="str">
            <v>63N</v>
          </cell>
          <cell r="G6076" t="str">
            <v>Monthly</v>
          </cell>
          <cell r="H6076" t="str">
            <v>D</v>
          </cell>
          <cell r="I6076">
            <v>5352</v>
          </cell>
          <cell r="J6076" t="str">
            <v>Service Employees International Union District 1199 NW</v>
          </cell>
          <cell r="K6076" t="str">
            <v>63N1 - per DOP website</v>
          </cell>
          <cell r="L6076">
            <v>41456</v>
          </cell>
          <cell r="M6076">
            <v>17817</v>
          </cell>
          <cell r="N6076" t="b">
            <v>1</v>
          </cell>
          <cell r="O6076">
            <v>5352</v>
          </cell>
        </row>
        <row r="6077">
          <cell r="E6077" t="str">
            <v>63NMONTHLYDTEAMSTERS LOCAL UNION NUMBER 117</v>
          </cell>
          <cell r="F6077" t="str">
            <v>63N</v>
          </cell>
          <cell r="G6077" t="str">
            <v>Monthly</v>
          </cell>
          <cell r="H6077" t="str">
            <v>D</v>
          </cell>
          <cell r="I6077">
            <v>5420</v>
          </cell>
          <cell r="J6077" t="str">
            <v>Teamsters Local Union Number 117</v>
          </cell>
          <cell r="K6077" t="str">
            <v>63N2 - per DOP website</v>
          </cell>
          <cell r="L6077">
            <v>41456</v>
          </cell>
          <cell r="M6077">
            <v>23613</v>
          </cell>
          <cell r="N6077" t="b">
            <v>1</v>
          </cell>
          <cell r="O6077">
            <v>5420</v>
          </cell>
        </row>
        <row r="6078">
          <cell r="E6078" t="str">
            <v>63NMONTHLYDWASHINGTON FEDERATION OF STATE EMPLOYEES</v>
          </cell>
          <cell r="F6078" t="str">
            <v>63N</v>
          </cell>
          <cell r="G6078" t="str">
            <v>Monthly</v>
          </cell>
          <cell r="H6078" t="str">
            <v>D</v>
          </cell>
          <cell r="I6078">
            <v>5352</v>
          </cell>
          <cell r="J6078" t="str">
            <v>Washington Federation of State Employees</v>
          </cell>
          <cell r="K6078" t="str">
            <v>63N1 - per DOP website</v>
          </cell>
          <cell r="L6078">
            <v>41456</v>
          </cell>
          <cell r="M6078">
            <v>19749</v>
          </cell>
          <cell r="N6078" t="b">
            <v>1</v>
          </cell>
          <cell r="O6078">
            <v>5352</v>
          </cell>
        </row>
        <row r="6079">
          <cell r="E6079" t="str">
            <v>63NMONTHLYECOALITION</v>
          </cell>
          <cell r="F6079" t="str">
            <v>63N</v>
          </cell>
          <cell r="G6079" t="str">
            <v>Monthly</v>
          </cell>
          <cell r="H6079" t="str">
            <v>E</v>
          </cell>
          <cell r="I6079">
            <v>5487</v>
          </cell>
          <cell r="J6079" t="str">
            <v>Coalition</v>
          </cell>
          <cell r="K6079" t="str">
            <v>63N1 - per DOP website</v>
          </cell>
          <cell r="L6079">
            <v>41456</v>
          </cell>
          <cell r="M6079">
            <v>21682</v>
          </cell>
          <cell r="N6079" t="b">
            <v>1</v>
          </cell>
          <cell r="O6079">
            <v>5487</v>
          </cell>
        </row>
        <row r="6080">
          <cell r="E6080" t="str">
            <v>63NMONTHLYENON-REPRESENTED STATE EMPLOYEES</v>
          </cell>
          <cell r="F6080" t="str">
            <v>63N</v>
          </cell>
          <cell r="G6080" t="str">
            <v>Monthly</v>
          </cell>
          <cell r="H6080" t="str">
            <v>E</v>
          </cell>
          <cell r="I6080">
            <v>5487</v>
          </cell>
          <cell r="J6080" t="str">
            <v>Non-Represented State Employees</v>
          </cell>
          <cell r="K6080" t="str">
            <v>63N - per DOP website</v>
          </cell>
          <cell r="L6080">
            <v>41456</v>
          </cell>
          <cell r="M6080">
            <v>15886</v>
          </cell>
          <cell r="N6080" t="b">
            <v>1</v>
          </cell>
          <cell r="O6080">
            <v>5487</v>
          </cell>
        </row>
        <row r="6081">
          <cell r="E6081" t="str">
            <v>63NMONTHLYESERVICE EMPLOYEES INTERNATIONAL UNION DISTRICT 1199 NW</v>
          </cell>
          <cell r="F6081" t="str">
            <v>63N</v>
          </cell>
          <cell r="G6081" t="str">
            <v>Monthly</v>
          </cell>
          <cell r="H6081" t="str">
            <v>E</v>
          </cell>
          <cell r="I6081">
            <v>5487</v>
          </cell>
          <cell r="J6081" t="str">
            <v>Service Employees International Union District 1199 NW</v>
          </cell>
          <cell r="K6081" t="str">
            <v>63N1 - per DOP website</v>
          </cell>
          <cell r="L6081">
            <v>41456</v>
          </cell>
          <cell r="M6081">
            <v>17818</v>
          </cell>
          <cell r="N6081" t="b">
            <v>1</v>
          </cell>
          <cell r="O6081">
            <v>5487</v>
          </cell>
        </row>
        <row r="6082">
          <cell r="E6082" t="str">
            <v>63NMONTHLYETEAMSTERS LOCAL UNION NUMBER 117</v>
          </cell>
          <cell r="F6082" t="str">
            <v>63N</v>
          </cell>
          <cell r="G6082" t="str">
            <v>Monthly</v>
          </cell>
          <cell r="H6082" t="str">
            <v>E</v>
          </cell>
          <cell r="I6082">
            <v>5557</v>
          </cell>
          <cell r="J6082" t="str">
            <v>Teamsters Local Union Number 117</v>
          </cell>
          <cell r="K6082" t="str">
            <v>63N2 - per DOP website</v>
          </cell>
          <cell r="L6082">
            <v>41456</v>
          </cell>
          <cell r="M6082">
            <v>23614</v>
          </cell>
          <cell r="N6082" t="b">
            <v>1</v>
          </cell>
          <cell r="O6082">
            <v>5557</v>
          </cell>
        </row>
        <row r="6083">
          <cell r="E6083" t="str">
            <v>63NMONTHLYEWASHINGTON FEDERATION OF STATE EMPLOYEES</v>
          </cell>
          <cell r="F6083" t="str">
            <v>63N</v>
          </cell>
          <cell r="G6083" t="str">
            <v>Monthly</v>
          </cell>
          <cell r="H6083" t="str">
            <v>E</v>
          </cell>
          <cell r="I6083">
            <v>5487</v>
          </cell>
          <cell r="J6083" t="str">
            <v>Washington Federation of State Employees</v>
          </cell>
          <cell r="K6083" t="str">
            <v>63N1 - per DOP website</v>
          </cell>
          <cell r="L6083">
            <v>41456</v>
          </cell>
          <cell r="M6083">
            <v>19750</v>
          </cell>
          <cell r="N6083" t="b">
            <v>1</v>
          </cell>
          <cell r="O6083">
            <v>5487</v>
          </cell>
        </row>
        <row r="6084">
          <cell r="E6084" t="str">
            <v>63NMONTHLYFCOALITION</v>
          </cell>
          <cell r="F6084" t="str">
            <v>63N</v>
          </cell>
          <cell r="G6084" t="str">
            <v>Monthly</v>
          </cell>
          <cell r="H6084" t="str">
            <v>F</v>
          </cell>
          <cell r="I6084">
            <v>5625</v>
          </cell>
          <cell r="J6084" t="str">
            <v>Coalition</v>
          </cell>
          <cell r="K6084" t="str">
            <v>63N1 - per DOP website</v>
          </cell>
          <cell r="L6084">
            <v>41456</v>
          </cell>
          <cell r="M6084">
            <v>21683</v>
          </cell>
          <cell r="N6084" t="b">
            <v>1</v>
          </cell>
          <cell r="O6084">
            <v>5625</v>
          </cell>
        </row>
        <row r="6085">
          <cell r="E6085" t="str">
            <v>63NMONTHLYFNON-REPRESENTED STATE EMPLOYEES</v>
          </cell>
          <cell r="F6085" t="str">
            <v>63N</v>
          </cell>
          <cell r="G6085" t="str">
            <v>Monthly</v>
          </cell>
          <cell r="H6085" t="str">
            <v>F</v>
          </cell>
          <cell r="I6085">
            <v>5625</v>
          </cell>
          <cell r="J6085" t="str">
            <v>Non-Represented State Employees</v>
          </cell>
          <cell r="K6085" t="str">
            <v>63N - per DOP website</v>
          </cell>
          <cell r="L6085">
            <v>41456</v>
          </cell>
          <cell r="M6085">
            <v>15887</v>
          </cell>
          <cell r="N6085" t="b">
            <v>1</v>
          </cell>
          <cell r="O6085">
            <v>5625</v>
          </cell>
        </row>
        <row r="6086">
          <cell r="E6086" t="str">
            <v>63NMONTHLYFSERVICE EMPLOYEES INTERNATIONAL UNION DISTRICT 1199 NW</v>
          </cell>
          <cell r="F6086" t="str">
            <v>63N</v>
          </cell>
          <cell r="G6086" t="str">
            <v>Monthly</v>
          </cell>
          <cell r="H6086" t="str">
            <v>F</v>
          </cell>
          <cell r="I6086">
            <v>5625</v>
          </cell>
          <cell r="J6086" t="str">
            <v>Service Employees International Union District 1199 NW</v>
          </cell>
          <cell r="K6086" t="str">
            <v>63N1 - per DOP website</v>
          </cell>
          <cell r="L6086">
            <v>41456</v>
          </cell>
          <cell r="M6086">
            <v>17819</v>
          </cell>
          <cell r="N6086" t="b">
            <v>1</v>
          </cell>
          <cell r="O6086">
            <v>5625</v>
          </cell>
        </row>
        <row r="6087">
          <cell r="E6087" t="str">
            <v>63NMONTHLYFTEAMSTERS LOCAL UNION NUMBER 117</v>
          </cell>
          <cell r="F6087" t="str">
            <v>63N</v>
          </cell>
          <cell r="G6087" t="str">
            <v>Monthly</v>
          </cell>
          <cell r="H6087" t="str">
            <v>F</v>
          </cell>
          <cell r="I6087">
            <v>5698</v>
          </cell>
          <cell r="J6087" t="str">
            <v>Teamsters Local Union Number 117</v>
          </cell>
          <cell r="K6087" t="str">
            <v>63N2 - per DOP website</v>
          </cell>
          <cell r="L6087">
            <v>41456</v>
          </cell>
          <cell r="M6087">
            <v>23615</v>
          </cell>
          <cell r="N6087" t="b">
            <v>1</v>
          </cell>
          <cell r="O6087">
            <v>5698</v>
          </cell>
        </row>
        <row r="6088">
          <cell r="E6088" t="str">
            <v>63NMONTHLYFWASHINGTON FEDERATION OF STATE EMPLOYEES</v>
          </cell>
          <cell r="F6088" t="str">
            <v>63N</v>
          </cell>
          <cell r="G6088" t="str">
            <v>Monthly</v>
          </cell>
          <cell r="H6088" t="str">
            <v>F</v>
          </cell>
          <cell r="I6088">
            <v>5625</v>
          </cell>
          <cell r="J6088" t="str">
            <v>Washington Federation of State Employees</v>
          </cell>
          <cell r="K6088" t="str">
            <v>63N1 - per DOP website</v>
          </cell>
          <cell r="L6088">
            <v>41456</v>
          </cell>
          <cell r="M6088">
            <v>19751</v>
          </cell>
          <cell r="N6088" t="b">
            <v>1</v>
          </cell>
          <cell r="O6088">
            <v>5625</v>
          </cell>
        </row>
        <row r="6089">
          <cell r="E6089" t="str">
            <v>63NMONTHLYGCOALITION</v>
          </cell>
          <cell r="F6089" t="str">
            <v>63N</v>
          </cell>
          <cell r="G6089" t="str">
            <v>Monthly</v>
          </cell>
          <cell r="H6089" t="str">
            <v>G</v>
          </cell>
          <cell r="I6089">
            <v>5763</v>
          </cell>
          <cell r="J6089" t="str">
            <v>Coalition</v>
          </cell>
          <cell r="K6089" t="str">
            <v>63N1 - per DOP website</v>
          </cell>
          <cell r="L6089">
            <v>41456</v>
          </cell>
          <cell r="M6089">
            <v>21684</v>
          </cell>
          <cell r="N6089" t="b">
            <v>1</v>
          </cell>
          <cell r="O6089">
            <v>5763</v>
          </cell>
        </row>
        <row r="6090">
          <cell r="E6090" t="str">
            <v>63NMONTHLYGNON-REPRESENTED STATE EMPLOYEES</v>
          </cell>
          <cell r="F6090" t="str">
            <v>63N</v>
          </cell>
          <cell r="G6090" t="str">
            <v>Monthly</v>
          </cell>
          <cell r="H6090" t="str">
            <v>G</v>
          </cell>
          <cell r="I6090">
            <v>5763</v>
          </cell>
          <cell r="J6090" t="str">
            <v>Non-Represented State Employees</v>
          </cell>
          <cell r="K6090" t="str">
            <v>63N - per DOP website</v>
          </cell>
          <cell r="L6090">
            <v>41456</v>
          </cell>
          <cell r="M6090">
            <v>15888</v>
          </cell>
          <cell r="N6090" t="b">
            <v>1</v>
          </cell>
          <cell r="O6090">
            <v>5763</v>
          </cell>
        </row>
        <row r="6091">
          <cell r="E6091" t="str">
            <v>63NMONTHLYGSERVICE EMPLOYEES INTERNATIONAL UNION DISTRICT 1199 NW</v>
          </cell>
          <cell r="F6091" t="str">
            <v>63N</v>
          </cell>
          <cell r="G6091" t="str">
            <v>Monthly</v>
          </cell>
          <cell r="H6091" t="str">
            <v>G</v>
          </cell>
          <cell r="I6091">
            <v>5763</v>
          </cell>
          <cell r="J6091" t="str">
            <v>Service Employees International Union District 1199 NW</v>
          </cell>
          <cell r="K6091" t="str">
            <v>63N1 - per DOP website</v>
          </cell>
          <cell r="L6091">
            <v>41456</v>
          </cell>
          <cell r="M6091">
            <v>17820</v>
          </cell>
          <cell r="N6091" t="b">
            <v>1</v>
          </cell>
          <cell r="O6091">
            <v>5763</v>
          </cell>
        </row>
        <row r="6092">
          <cell r="E6092" t="str">
            <v>63NMONTHLYGTEAMSTERS LOCAL UNION NUMBER 117</v>
          </cell>
          <cell r="F6092" t="str">
            <v>63N</v>
          </cell>
          <cell r="G6092" t="str">
            <v>Monthly</v>
          </cell>
          <cell r="H6092" t="str">
            <v>G</v>
          </cell>
          <cell r="I6092">
            <v>5836</v>
          </cell>
          <cell r="J6092" t="str">
            <v>Teamsters Local Union Number 117</v>
          </cell>
          <cell r="K6092" t="str">
            <v>63N2 - per DOP website</v>
          </cell>
          <cell r="L6092">
            <v>41456</v>
          </cell>
          <cell r="M6092">
            <v>23616</v>
          </cell>
          <cell r="N6092" t="b">
            <v>1</v>
          </cell>
          <cell r="O6092">
            <v>5836</v>
          </cell>
        </row>
        <row r="6093">
          <cell r="E6093" t="str">
            <v>63NMONTHLYGWASHINGTON FEDERATION OF STATE EMPLOYEES</v>
          </cell>
          <cell r="F6093" t="str">
            <v>63N</v>
          </cell>
          <cell r="G6093" t="str">
            <v>Monthly</v>
          </cell>
          <cell r="H6093" t="str">
            <v>G</v>
          </cell>
          <cell r="I6093">
            <v>5763</v>
          </cell>
          <cell r="J6093" t="str">
            <v>Washington Federation of State Employees</v>
          </cell>
          <cell r="K6093" t="str">
            <v>63N1 - per DOP website</v>
          </cell>
          <cell r="L6093">
            <v>41456</v>
          </cell>
          <cell r="M6093">
            <v>19752</v>
          </cell>
          <cell r="N6093" t="b">
            <v>1</v>
          </cell>
          <cell r="O6093">
            <v>5763</v>
          </cell>
        </row>
        <row r="6094">
          <cell r="E6094" t="str">
            <v>63NMONTHLYHCOALITION</v>
          </cell>
          <cell r="F6094" t="str">
            <v>63N</v>
          </cell>
          <cell r="G6094" t="str">
            <v>Monthly</v>
          </cell>
          <cell r="H6094" t="str">
            <v>H</v>
          </cell>
          <cell r="I6094">
            <v>5911</v>
          </cell>
          <cell r="J6094" t="str">
            <v>Coalition</v>
          </cell>
          <cell r="K6094" t="str">
            <v>63N1 - per DOP website</v>
          </cell>
          <cell r="L6094">
            <v>41456</v>
          </cell>
          <cell r="M6094">
            <v>21685</v>
          </cell>
          <cell r="N6094" t="b">
            <v>1</v>
          </cell>
          <cell r="O6094">
            <v>5911</v>
          </cell>
        </row>
        <row r="6095">
          <cell r="E6095" t="str">
            <v>63NMONTHLYHNON-REPRESENTED STATE EMPLOYEES</v>
          </cell>
          <cell r="F6095" t="str">
            <v>63N</v>
          </cell>
          <cell r="G6095" t="str">
            <v>Monthly</v>
          </cell>
          <cell r="H6095" t="str">
            <v>H</v>
          </cell>
          <cell r="I6095">
            <v>5911</v>
          </cell>
          <cell r="J6095" t="str">
            <v>Non-Represented State Employees</v>
          </cell>
          <cell r="K6095" t="str">
            <v>63N - per DOP website</v>
          </cell>
          <cell r="L6095">
            <v>41456</v>
          </cell>
          <cell r="M6095">
            <v>15889</v>
          </cell>
          <cell r="N6095" t="b">
            <v>1</v>
          </cell>
          <cell r="O6095">
            <v>5911</v>
          </cell>
        </row>
        <row r="6096">
          <cell r="E6096" t="str">
            <v>63NMONTHLYHSERVICE EMPLOYEES INTERNATIONAL UNION DISTRICT 1199 NW</v>
          </cell>
          <cell r="F6096" t="str">
            <v>63N</v>
          </cell>
          <cell r="G6096" t="str">
            <v>Monthly</v>
          </cell>
          <cell r="H6096" t="str">
            <v>H</v>
          </cell>
          <cell r="I6096">
            <v>5911</v>
          </cell>
          <cell r="J6096" t="str">
            <v>Service Employees International Union District 1199 NW</v>
          </cell>
          <cell r="K6096" t="str">
            <v>63N1 - per DOP website</v>
          </cell>
          <cell r="L6096">
            <v>41456</v>
          </cell>
          <cell r="M6096">
            <v>17821</v>
          </cell>
          <cell r="N6096" t="b">
            <v>1</v>
          </cell>
          <cell r="O6096">
            <v>5911</v>
          </cell>
        </row>
        <row r="6097">
          <cell r="E6097" t="str">
            <v>63NMONTHLYHTEAMSTERS LOCAL UNION NUMBER 117</v>
          </cell>
          <cell r="F6097" t="str">
            <v>63N</v>
          </cell>
          <cell r="G6097" t="str">
            <v>Monthly</v>
          </cell>
          <cell r="H6097" t="str">
            <v>H</v>
          </cell>
          <cell r="I6097">
            <v>5986</v>
          </cell>
          <cell r="J6097" t="str">
            <v>Teamsters Local Union Number 117</v>
          </cell>
          <cell r="K6097" t="str">
            <v>63N2 - per DOP website</v>
          </cell>
          <cell r="L6097">
            <v>41456</v>
          </cell>
          <cell r="M6097">
            <v>23617</v>
          </cell>
          <cell r="N6097" t="b">
            <v>1</v>
          </cell>
          <cell r="O6097">
            <v>5986</v>
          </cell>
        </row>
        <row r="6098">
          <cell r="E6098" t="str">
            <v>63NMONTHLYHWASHINGTON FEDERATION OF STATE EMPLOYEES</v>
          </cell>
          <cell r="F6098" t="str">
            <v>63N</v>
          </cell>
          <cell r="G6098" t="str">
            <v>Monthly</v>
          </cell>
          <cell r="H6098" t="str">
            <v>H</v>
          </cell>
          <cell r="I6098">
            <v>5911</v>
          </cell>
          <cell r="J6098" t="str">
            <v>Washington Federation of State Employees</v>
          </cell>
          <cell r="K6098" t="str">
            <v>63N1 - per DOP website</v>
          </cell>
          <cell r="L6098">
            <v>41456</v>
          </cell>
          <cell r="M6098">
            <v>19753</v>
          </cell>
          <cell r="N6098" t="b">
            <v>1</v>
          </cell>
          <cell r="O6098">
            <v>5911</v>
          </cell>
        </row>
        <row r="6099">
          <cell r="E6099" t="str">
            <v>63NMONTHLYICOALITION</v>
          </cell>
          <cell r="F6099" t="str">
            <v>63N</v>
          </cell>
          <cell r="G6099" t="str">
            <v>Monthly</v>
          </cell>
          <cell r="H6099" t="str">
            <v>I</v>
          </cell>
          <cell r="I6099">
            <v>6057</v>
          </cell>
          <cell r="J6099" t="str">
            <v>Coalition</v>
          </cell>
          <cell r="K6099" t="str">
            <v>63N1 - per DOP website</v>
          </cell>
          <cell r="L6099">
            <v>41456</v>
          </cell>
          <cell r="M6099">
            <v>21686</v>
          </cell>
          <cell r="N6099" t="b">
            <v>1</v>
          </cell>
          <cell r="O6099">
            <v>6057</v>
          </cell>
        </row>
        <row r="6100">
          <cell r="E6100" t="str">
            <v>63NMONTHLYINON-REPRESENTED STATE EMPLOYEES</v>
          </cell>
          <cell r="F6100" t="str">
            <v>63N</v>
          </cell>
          <cell r="G6100" t="str">
            <v>Monthly</v>
          </cell>
          <cell r="H6100" t="str">
            <v>I</v>
          </cell>
          <cell r="I6100">
            <v>6057</v>
          </cell>
          <cell r="J6100" t="str">
            <v>Non-Represented State Employees</v>
          </cell>
          <cell r="K6100" t="str">
            <v>63N - per DOP website</v>
          </cell>
          <cell r="L6100">
            <v>41456</v>
          </cell>
          <cell r="M6100">
            <v>15890</v>
          </cell>
          <cell r="N6100" t="b">
            <v>1</v>
          </cell>
          <cell r="O6100">
            <v>6057</v>
          </cell>
        </row>
        <row r="6101">
          <cell r="E6101" t="str">
            <v>63NMONTHLYISERVICE EMPLOYEES INTERNATIONAL UNION DISTRICT 1199 NW</v>
          </cell>
          <cell r="F6101" t="str">
            <v>63N</v>
          </cell>
          <cell r="G6101" t="str">
            <v>Monthly</v>
          </cell>
          <cell r="H6101" t="str">
            <v>I</v>
          </cell>
          <cell r="I6101">
            <v>6057</v>
          </cell>
          <cell r="J6101" t="str">
            <v>Service Employees International Union District 1199 NW</v>
          </cell>
          <cell r="K6101" t="str">
            <v>63N1 - per DOP website</v>
          </cell>
          <cell r="L6101">
            <v>41456</v>
          </cell>
          <cell r="M6101">
            <v>17822</v>
          </cell>
          <cell r="N6101" t="b">
            <v>1</v>
          </cell>
          <cell r="O6101">
            <v>6057</v>
          </cell>
        </row>
        <row r="6102">
          <cell r="E6102" t="str">
            <v>63NMONTHLYITEAMSTERS LOCAL UNION NUMBER 117</v>
          </cell>
          <cell r="F6102" t="str">
            <v>63N</v>
          </cell>
          <cell r="G6102" t="str">
            <v>Monthly</v>
          </cell>
          <cell r="H6102" t="str">
            <v>I</v>
          </cell>
          <cell r="I6102">
            <v>6133</v>
          </cell>
          <cell r="J6102" t="str">
            <v>Teamsters Local Union Number 117</v>
          </cell>
          <cell r="K6102" t="str">
            <v>63N2 - per DOP website</v>
          </cell>
          <cell r="L6102">
            <v>41456</v>
          </cell>
          <cell r="M6102">
            <v>23618</v>
          </cell>
          <cell r="N6102" t="b">
            <v>1</v>
          </cell>
          <cell r="O6102">
            <v>6133</v>
          </cell>
        </row>
        <row r="6103">
          <cell r="E6103" t="str">
            <v>63NMONTHLYIWASHINGTON FEDERATION OF STATE EMPLOYEES</v>
          </cell>
          <cell r="F6103" t="str">
            <v>63N</v>
          </cell>
          <cell r="G6103" t="str">
            <v>Monthly</v>
          </cell>
          <cell r="H6103" t="str">
            <v>I</v>
          </cell>
          <cell r="I6103">
            <v>6057</v>
          </cell>
          <cell r="J6103" t="str">
            <v>Washington Federation of State Employees</v>
          </cell>
          <cell r="K6103" t="str">
            <v>63N1 - per DOP website</v>
          </cell>
          <cell r="L6103">
            <v>41456</v>
          </cell>
          <cell r="M6103">
            <v>19754</v>
          </cell>
          <cell r="N6103" t="b">
            <v>1</v>
          </cell>
          <cell r="O6103">
            <v>6057</v>
          </cell>
        </row>
        <row r="6104">
          <cell r="E6104" t="str">
            <v>63NMONTHLYJCOALITION</v>
          </cell>
          <cell r="F6104" t="str">
            <v>63N</v>
          </cell>
          <cell r="G6104" t="str">
            <v>Monthly</v>
          </cell>
          <cell r="H6104" t="str">
            <v>J</v>
          </cell>
          <cell r="I6104">
            <v>6208</v>
          </cell>
          <cell r="J6104" t="str">
            <v>Coalition</v>
          </cell>
          <cell r="K6104" t="str">
            <v>63N1 - per DOP website</v>
          </cell>
          <cell r="L6104">
            <v>41456</v>
          </cell>
          <cell r="M6104">
            <v>21687</v>
          </cell>
          <cell r="N6104" t="b">
            <v>1</v>
          </cell>
          <cell r="O6104">
            <v>6208</v>
          </cell>
        </row>
        <row r="6105">
          <cell r="E6105" t="str">
            <v>63NMONTHLYJNON-REPRESENTED STATE EMPLOYEES</v>
          </cell>
          <cell r="F6105" t="str">
            <v>63N</v>
          </cell>
          <cell r="G6105" t="str">
            <v>Monthly</v>
          </cell>
          <cell r="H6105" t="str">
            <v>J</v>
          </cell>
          <cell r="I6105">
            <v>6208</v>
          </cell>
          <cell r="J6105" t="str">
            <v>Non-Represented State Employees</v>
          </cell>
          <cell r="K6105" t="str">
            <v>63N - per DOP website</v>
          </cell>
          <cell r="L6105">
            <v>41456</v>
          </cell>
          <cell r="M6105">
            <v>15891</v>
          </cell>
          <cell r="N6105" t="b">
            <v>1</v>
          </cell>
          <cell r="O6105">
            <v>6208</v>
          </cell>
        </row>
        <row r="6106">
          <cell r="E6106" t="str">
            <v>63NMONTHLYJSERVICE EMPLOYEES INTERNATIONAL UNION DISTRICT 1199 NW</v>
          </cell>
          <cell r="F6106" t="str">
            <v>63N</v>
          </cell>
          <cell r="G6106" t="str">
            <v>Monthly</v>
          </cell>
          <cell r="H6106" t="str">
            <v>J</v>
          </cell>
          <cell r="I6106">
            <v>6208</v>
          </cell>
          <cell r="J6106" t="str">
            <v>Service Employees International Union District 1199 NW</v>
          </cell>
          <cell r="K6106" t="str">
            <v>63N1 - per DOP website</v>
          </cell>
          <cell r="L6106">
            <v>41456</v>
          </cell>
          <cell r="M6106">
            <v>17823</v>
          </cell>
          <cell r="N6106" t="b">
            <v>1</v>
          </cell>
          <cell r="O6106">
            <v>6208</v>
          </cell>
        </row>
        <row r="6107">
          <cell r="E6107" t="str">
            <v>63NMONTHLYJTEAMSTERS LOCAL UNION NUMBER 117</v>
          </cell>
          <cell r="F6107" t="str">
            <v>63N</v>
          </cell>
          <cell r="G6107" t="str">
            <v>Monthly</v>
          </cell>
          <cell r="H6107" t="str">
            <v>J</v>
          </cell>
          <cell r="I6107">
            <v>6286</v>
          </cell>
          <cell r="J6107" t="str">
            <v>Teamsters Local Union Number 117</v>
          </cell>
          <cell r="K6107" t="str">
            <v>63N2 - per DOP website</v>
          </cell>
          <cell r="L6107">
            <v>41456</v>
          </cell>
          <cell r="M6107">
            <v>23619</v>
          </cell>
          <cell r="N6107" t="b">
            <v>1</v>
          </cell>
          <cell r="O6107">
            <v>6286</v>
          </cell>
        </row>
        <row r="6108">
          <cell r="E6108" t="str">
            <v>63NMONTHLYJWASHINGTON FEDERATION OF STATE EMPLOYEES</v>
          </cell>
          <cell r="F6108" t="str">
            <v>63N</v>
          </cell>
          <cell r="G6108" t="str">
            <v>Monthly</v>
          </cell>
          <cell r="H6108" t="str">
            <v>J</v>
          </cell>
          <cell r="I6108">
            <v>6208</v>
          </cell>
          <cell r="J6108" t="str">
            <v>Washington Federation of State Employees</v>
          </cell>
          <cell r="K6108" t="str">
            <v>63N1 - per DOP website</v>
          </cell>
          <cell r="L6108">
            <v>41456</v>
          </cell>
          <cell r="M6108">
            <v>19755</v>
          </cell>
          <cell r="N6108" t="b">
            <v>1</v>
          </cell>
          <cell r="O6108">
            <v>6208</v>
          </cell>
        </row>
        <row r="6109">
          <cell r="E6109" t="str">
            <v>63NMONTHLYKCOALITION</v>
          </cell>
          <cell r="F6109" t="str">
            <v>63N</v>
          </cell>
          <cell r="G6109" t="str">
            <v>Monthly</v>
          </cell>
          <cell r="H6109" t="str">
            <v>K</v>
          </cell>
          <cell r="I6109">
            <v>6366</v>
          </cell>
          <cell r="J6109" t="str">
            <v>Coalition</v>
          </cell>
          <cell r="K6109" t="str">
            <v>63N1 - per DOP website</v>
          </cell>
          <cell r="L6109">
            <v>41456</v>
          </cell>
          <cell r="M6109">
            <v>21688</v>
          </cell>
          <cell r="N6109" t="b">
            <v>1</v>
          </cell>
          <cell r="O6109">
            <v>6366</v>
          </cell>
        </row>
        <row r="6110">
          <cell r="E6110" t="str">
            <v>63NMONTHLYKNON-REPRESENTED STATE EMPLOYEES</v>
          </cell>
          <cell r="F6110" t="str">
            <v>63N</v>
          </cell>
          <cell r="G6110" t="str">
            <v>Monthly</v>
          </cell>
          <cell r="H6110" t="str">
            <v>K</v>
          </cell>
          <cell r="I6110">
            <v>6366</v>
          </cell>
          <cell r="J6110" t="str">
            <v>Non-Represented State Employees</v>
          </cell>
          <cell r="K6110" t="str">
            <v>63N - per DOP website</v>
          </cell>
          <cell r="L6110">
            <v>41456</v>
          </cell>
          <cell r="M6110">
            <v>15892</v>
          </cell>
          <cell r="N6110" t="b">
            <v>1</v>
          </cell>
          <cell r="O6110">
            <v>6366</v>
          </cell>
        </row>
        <row r="6111">
          <cell r="E6111" t="str">
            <v>63NMONTHLYKSERVICE EMPLOYEES INTERNATIONAL UNION DISTRICT 1199 NW</v>
          </cell>
          <cell r="F6111" t="str">
            <v>63N</v>
          </cell>
          <cell r="G6111" t="str">
            <v>Monthly</v>
          </cell>
          <cell r="H6111" t="str">
            <v>K</v>
          </cell>
          <cell r="I6111">
            <v>6366</v>
          </cell>
          <cell r="J6111" t="str">
            <v>Service Employees International Union District 1199 NW</v>
          </cell>
          <cell r="K6111" t="str">
            <v>63N1 - per DOP website</v>
          </cell>
          <cell r="L6111">
            <v>41456</v>
          </cell>
          <cell r="M6111">
            <v>17824</v>
          </cell>
          <cell r="N6111" t="b">
            <v>1</v>
          </cell>
          <cell r="O6111">
            <v>6366</v>
          </cell>
        </row>
        <row r="6112">
          <cell r="E6112" t="str">
            <v>63NMONTHLYKTEAMSTERS LOCAL UNION NUMBER 117</v>
          </cell>
          <cell r="F6112" t="str">
            <v>63N</v>
          </cell>
          <cell r="G6112" t="str">
            <v>Monthly</v>
          </cell>
          <cell r="H6112" t="str">
            <v>K</v>
          </cell>
          <cell r="I6112">
            <v>6447</v>
          </cell>
          <cell r="J6112" t="str">
            <v>Teamsters Local Union Number 117</v>
          </cell>
          <cell r="K6112" t="str">
            <v>63N2 - per DOP website</v>
          </cell>
          <cell r="L6112">
            <v>41456</v>
          </cell>
          <cell r="M6112">
            <v>23620</v>
          </cell>
          <cell r="N6112" t="b">
            <v>1</v>
          </cell>
          <cell r="O6112">
            <v>6447</v>
          </cell>
        </row>
        <row r="6113">
          <cell r="E6113" t="str">
            <v>63NMONTHLYKWASHINGTON FEDERATION OF STATE EMPLOYEES</v>
          </cell>
          <cell r="F6113" t="str">
            <v>63N</v>
          </cell>
          <cell r="G6113" t="str">
            <v>Monthly</v>
          </cell>
          <cell r="H6113" t="str">
            <v>K</v>
          </cell>
          <cell r="I6113">
            <v>6366</v>
          </cell>
          <cell r="J6113" t="str">
            <v>Washington Federation of State Employees</v>
          </cell>
          <cell r="K6113" t="str">
            <v>63N1 - per DOP website</v>
          </cell>
          <cell r="L6113">
            <v>41456</v>
          </cell>
          <cell r="M6113">
            <v>19756</v>
          </cell>
          <cell r="N6113" t="b">
            <v>1</v>
          </cell>
          <cell r="O6113">
            <v>6366</v>
          </cell>
        </row>
        <row r="6114">
          <cell r="E6114" t="str">
            <v>63NMONTHLYLCOALITION</v>
          </cell>
          <cell r="F6114" t="str">
            <v>63N</v>
          </cell>
          <cell r="G6114" t="str">
            <v>Monthly</v>
          </cell>
          <cell r="H6114" t="str">
            <v>L</v>
          </cell>
          <cell r="I6114">
            <v>6521</v>
          </cell>
          <cell r="J6114" t="str">
            <v>Coalition</v>
          </cell>
          <cell r="K6114" t="str">
            <v>63N1 - per DOP website</v>
          </cell>
          <cell r="L6114">
            <v>41456</v>
          </cell>
          <cell r="M6114">
            <v>21689</v>
          </cell>
          <cell r="N6114" t="b">
            <v>1</v>
          </cell>
          <cell r="O6114">
            <v>6521</v>
          </cell>
        </row>
        <row r="6115">
          <cell r="E6115" t="str">
            <v>63NMONTHLYLNON-REPRESENTED STATE EMPLOYEES</v>
          </cell>
          <cell r="F6115" t="str">
            <v>63N</v>
          </cell>
          <cell r="G6115" t="str">
            <v>Monthly</v>
          </cell>
          <cell r="H6115" t="str">
            <v>L</v>
          </cell>
          <cell r="I6115">
            <v>6521</v>
          </cell>
          <cell r="J6115" t="str">
            <v>Non-Represented State Employees</v>
          </cell>
          <cell r="K6115" t="str">
            <v>63N - per DOP website</v>
          </cell>
          <cell r="L6115">
            <v>41456</v>
          </cell>
          <cell r="M6115">
            <v>15893</v>
          </cell>
          <cell r="N6115" t="b">
            <v>1</v>
          </cell>
          <cell r="O6115">
            <v>6521</v>
          </cell>
        </row>
        <row r="6116">
          <cell r="E6116" t="str">
            <v>63NMONTHLYLSERVICE EMPLOYEES INTERNATIONAL UNION DISTRICT 1199 NW</v>
          </cell>
          <cell r="F6116" t="str">
            <v>63N</v>
          </cell>
          <cell r="G6116" t="str">
            <v>Monthly</v>
          </cell>
          <cell r="H6116" t="str">
            <v>L</v>
          </cell>
          <cell r="I6116">
            <v>6521</v>
          </cell>
          <cell r="J6116" t="str">
            <v>Service Employees International Union District 1199 NW</v>
          </cell>
          <cell r="K6116" t="str">
            <v>63N1 - per DOP website</v>
          </cell>
          <cell r="L6116">
            <v>41456</v>
          </cell>
          <cell r="M6116">
            <v>17825</v>
          </cell>
          <cell r="N6116" t="b">
            <v>1</v>
          </cell>
          <cell r="O6116">
            <v>6521</v>
          </cell>
        </row>
        <row r="6117">
          <cell r="E6117" t="str">
            <v>63NMONTHLYLTEAMSTERS LOCAL UNION NUMBER 117</v>
          </cell>
          <cell r="F6117" t="str">
            <v>63N</v>
          </cell>
          <cell r="G6117" t="str">
            <v>Monthly</v>
          </cell>
          <cell r="H6117" t="str">
            <v>L</v>
          </cell>
          <cell r="I6117">
            <v>6605</v>
          </cell>
          <cell r="J6117" t="str">
            <v>Teamsters Local Union Number 117</v>
          </cell>
          <cell r="K6117" t="str">
            <v>63N2 - per DOP website</v>
          </cell>
          <cell r="L6117">
            <v>41456</v>
          </cell>
          <cell r="M6117">
            <v>23621</v>
          </cell>
          <cell r="N6117" t="b">
            <v>1</v>
          </cell>
          <cell r="O6117">
            <v>6605</v>
          </cell>
        </row>
        <row r="6118">
          <cell r="E6118" t="str">
            <v>63NMONTHLYLWASHINGTON FEDERATION OF STATE EMPLOYEES</v>
          </cell>
          <cell r="F6118" t="str">
            <v>63N</v>
          </cell>
          <cell r="G6118" t="str">
            <v>Monthly</v>
          </cell>
          <cell r="H6118" t="str">
            <v>L</v>
          </cell>
          <cell r="I6118">
            <v>6521</v>
          </cell>
          <cell r="J6118" t="str">
            <v>Washington Federation of State Employees</v>
          </cell>
          <cell r="K6118" t="str">
            <v>63N1 - per DOP website</v>
          </cell>
          <cell r="L6118">
            <v>41456</v>
          </cell>
          <cell r="M6118">
            <v>19757</v>
          </cell>
          <cell r="N6118" t="b">
            <v>1</v>
          </cell>
          <cell r="O6118">
            <v>6521</v>
          </cell>
        </row>
        <row r="6119">
          <cell r="E6119" t="str">
            <v>63NMONTHLYMCOALITION</v>
          </cell>
          <cell r="F6119" t="str">
            <v>63N</v>
          </cell>
          <cell r="G6119" t="str">
            <v>Monthly</v>
          </cell>
          <cell r="H6119" t="str">
            <v>M</v>
          </cell>
          <cell r="I6119">
            <v>6684</v>
          </cell>
          <cell r="J6119" t="str">
            <v>Coalition</v>
          </cell>
          <cell r="K6119" t="str">
            <v>63N1 - per DOP website</v>
          </cell>
          <cell r="L6119">
            <v>41456</v>
          </cell>
          <cell r="M6119">
            <v>21690</v>
          </cell>
          <cell r="N6119" t="b">
            <v>1</v>
          </cell>
          <cell r="O6119">
            <v>6684</v>
          </cell>
        </row>
        <row r="6120">
          <cell r="E6120" t="str">
            <v>63NMONTHLYMNON-REPRESENTED STATE EMPLOYEES</v>
          </cell>
          <cell r="F6120" t="str">
            <v>63N</v>
          </cell>
          <cell r="G6120" t="str">
            <v>Monthly</v>
          </cell>
          <cell r="H6120" t="str">
            <v>M</v>
          </cell>
          <cell r="I6120">
            <v>6684</v>
          </cell>
          <cell r="J6120" t="str">
            <v>Non-Represented State Employees</v>
          </cell>
          <cell r="K6120" t="str">
            <v>63N - per DOP website</v>
          </cell>
          <cell r="L6120">
            <v>41456</v>
          </cell>
          <cell r="M6120">
            <v>15894</v>
          </cell>
          <cell r="N6120" t="b">
            <v>1</v>
          </cell>
          <cell r="O6120">
            <v>6684</v>
          </cell>
        </row>
        <row r="6121">
          <cell r="E6121" t="str">
            <v>63NMONTHLYMSERVICE EMPLOYEES INTERNATIONAL UNION DISTRICT 1199 NW</v>
          </cell>
          <cell r="F6121" t="str">
            <v>63N</v>
          </cell>
          <cell r="G6121" t="str">
            <v>Monthly</v>
          </cell>
          <cell r="H6121" t="str">
            <v>M</v>
          </cell>
          <cell r="I6121">
            <v>6684</v>
          </cell>
          <cell r="J6121" t="str">
            <v>Service Employees International Union District 1199 NW</v>
          </cell>
          <cell r="K6121" t="str">
            <v>63N1 - per DOP website</v>
          </cell>
          <cell r="L6121">
            <v>41456</v>
          </cell>
          <cell r="M6121">
            <v>17826</v>
          </cell>
          <cell r="N6121" t="b">
            <v>1</v>
          </cell>
          <cell r="O6121">
            <v>6684</v>
          </cell>
        </row>
        <row r="6122">
          <cell r="E6122" t="str">
            <v>63NMONTHLYMTEAMSTERS LOCAL UNION NUMBER 117</v>
          </cell>
          <cell r="F6122" t="str">
            <v>63N</v>
          </cell>
          <cell r="G6122" t="str">
            <v>Monthly</v>
          </cell>
          <cell r="H6122" t="str">
            <v>M</v>
          </cell>
          <cell r="I6122">
            <v>6770</v>
          </cell>
          <cell r="J6122" t="str">
            <v>Teamsters Local Union Number 117</v>
          </cell>
          <cell r="K6122" t="str">
            <v>63N2 - per DOP website</v>
          </cell>
          <cell r="L6122">
            <v>41456</v>
          </cell>
          <cell r="M6122">
            <v>23622</v>
          </cell>
          <cell r="N6122" t="b">
            <v>1</v>
          </cell>
          <cell r="O6122">
            <v>6770</v>
          </cell>
        </row>
        <row r="6123">
          <cell r="E6123" t="str">
            <v>63NMONTHLYMWASHINGTON FEDERATION OF STATE EMPLOYEES</v>
          </cell>
          <cell r="F6123" t="str">
            <v>63N</v>
          </cell>
          <cell r="G6123" t="str">
            <v>Monthly</v>
          </cell>
          <cell r="H6123" t="str">
            <v>M</v>
          </cell>
          <cell r="I6123">
            <v>6684</v>
          </cell>
          <cell r="J6123" t="str">
            <v>Washington Federation of State Employees</v>
          </cell>
          <cell r="K6123" t="str">
            <v>63N1 - per DOP website</v>
          </cell>
          <cell r="L6123">
            <v>41456</v>
          </cell>
          <cell r="M6123">
            <v>19758</v>
          </cell>
          <cell r="N6123" t="b">
            <v>1</v>
          </cell>
          <cell r="O6123">
            <v>6684</v>
          </cell>
        </row>
        <row r="6124">
          <cell r="E6124" t="str">
            <v>63NMONTHLYNCOALITION</v>
          </cell>
          <cell r="F6124" t="str">
            <v>63N</v>
          </cell>
          <cell r="G6124" t="str">
            <v>Monthly</v>
          </cell>
          <cell r="H6124" t="str">
            <v>N</v>
          </cell>
          <cell r="I6124">
            <v>6850</v>
          </cell>
          <cell r="J6124" t="str">
            <v>Coalition</v>
          </cell>
          <cell r="K6124" t="str">
            <v>63N1 - per DOP website</v>
          </cell>
          <cell r="L6124">
            <v>41456</v>
          </cell>
          <cell r="M6124">
            <v>21691</v>
          </cell>
          <cell r="N6124" t="b">
            <v>1</v>
          </cell>
          <cell r="O6124">
            <v>6850</v>
          </cell>
        </row>
        <row r="6125">
          <cell r="E6125" t="str">
            <v>63NMONTHLYNNON-REPRESENTED STATE EMPLOYEES</v>
          </cell>
          <cell r="F6125" t="str">
            <v>63N</v>
          </cell>
          <cell r="G6125" t="str">
            <v>Monthly</v>
          </cell>
          <cell r="H6125" t="str">
            <v>N</v>
          </cell>
          <cell r="I6125">
            <v>6850</v>
          </cell>
          <cell r="J6125" t="str">
            <v>Non-Represented State Employees</v>
          </cell>
          <cell r="K6125" t="str">
            <v>63N - per DOP website</v>
          </cell>
          <cell r="L6125">
            <v>41456</v>
          </cell>
          <cell r="M6125">
            <v>15895</v>
          </cell>
          <cell r="N6125" t="b">
            <v>1</v>
          </cell>
          <cell r="O6125">
            <v>6850</v>
          </cell>
        </row>
        <row r="6126">
          <cell r="E6126" t="str">
            <v>63NMONTHLYNSERVICE EMPLOYEES INTERNATIONAL UNION DISTRICT 1199 NW</v>
          </cell>
          <cell r="F6126" t="str">
            <v>63N</v>
          </cell>
          <cell r="G6126" t="str">
            <v>Monthly</v>
          </cell>
          <cell r="H6126" t="str">
            <v>N</v>
          </cell>
          <cell r="I6126">
            <v>6850</v>
          </cell>
          <cell r="J6126" t="str">
            <v>Service Employees International Union District 1199 NW</v>
          </cell>
          <cell r="K6126" t="str">
            <v>63N1 - per DOP website</v>
          </cell>
          <cell r="L6126">
            <v>41456</v>
          </cell>
          <cell r="M6126">
            <v>17827</v>
          </cell>
          <cell r="N6126" t="b">
            <v>1</v>
          </cell>
          <cell r="O6126">
            <v>6850</v>
          </cell>
        </row>
        <row r="6127">
          <cell r="E6127" t="str">
            <v>63NMONTHLYNTEAMSTERS LOCAL UNION NUMBER 117</v>
          </cell>
          <cell r="F6127" t="str">
            <v>63N</v>
          </cell>
          <cell r="G6127" t="str">
            <v>Monthly</v>
          </cell>
          <cell r="H6127" t="str">
            <v>N</v>
          </cell>
          <cell r="I6127">
            <v>6939</v>
          </cell>
          <cell r="J6127" t="str">
            <v>Teamsters Local Union Number 117</v>
          </cell>
          <cell r="K6127" t="str">
            <v>63N2 - per DOP website</v>
          </cell>
          <cell r="L6127">
            <v>41456</v>
          </cell>
          <cell r="M6127">
            <v>23623</v>
          </cell>
          <cell r="N6127" t="b">
            <v>1</v>
          </cell>
          <cell r="O6127">
            <v>6939</v>
          </cell>
        </row>
        <row r="6128">
          <cell r="E6128" t="str">
            <v>63NMONTHLYNWASHINGTON FEDERATION OF STATE EMPLOYEES</v>
          </cell>
          <cell r="F6128" t="str">
            <v>63N</v>
          </cell>
          <cell r="G6128" t="str">
            <v>Monthly</v>
          </cell>
          <cell r="H6128" t="str">
            <v>N</v>
          </cell>
          <cell r="I6128">
            <v>6850</v>
          </cell>
          <cell r="J6128" t="str">
            <v>Washington Federation of State Employees</v>
          </cell>
          <cell r="K6128" t="str">
            <v>63N1 - per DOP website</v>
          </cell>
          <cell r="L6128">
            <v>41456</v>
          </cell>
          <cell r="M6128">
            <v>19759</v>
          </cell>
          <cell r="N6128" t="b">
            <v>1</v>
          </cell>
          <cell r="O6128">
            <v>6850</v>
          </cell>
        </row>
        <row r="6129">
          <cell r="E6129" t="str">
            <v>63NMONTHLYOCOALITION</v>
          </cell>
          <cell r="F6129" t="str">
            <v>63N</v>
          </cell>
          <cell r="G6129" t="str">
            <v>Monthly</v>
          </cell>
          <cell r="H6129" t="str">
            <v>O</v>
          </cell>
          <cell r="I6129">
            <v>7022</v>
          </cell>
          <cell r="J6129" t="str">
            <v>Coalition</v>
          </cell>
          <cell r="K6129" t="str">
            <v>63N1 - per DOP website</v>
          </cell>
          <cell r="L6129">
            <v>41456</v>
          </cell>
          <cell r="M6129">
            <v>21692</v>
          </cell>
          <cell r="N6129" t="b">
            <v>1</v>
          </cell>
          <cell r="O6129">
            <v>7022</v>
          </cell>
        </row>
        <row r="6130">
          <cell r="E6130" t="str">
            <v>63NMONTHLYONON-REPRESENTED STATE EMPLOYEES</v>
          </cell>
          <cell r="F6130" t="str">
            <v>63N</v>
          </cell>
          <cell r="G6130" t="str">
            <v>Monthly</v>
          </cell>
          <cell r="H6130" t="str">
            <v>O</v>
          </cell>
          <cell r="I6130">
            <v>7022</v>
          </cell>
          <cell r="J6130" t="str">
            <v>Non-Represented State Employees</v>
          </cell>
          <cell r="K6130" t="str">
            <v>63N - per DOP website</v>
          </cell>
          <cell r="L6130">
            <v>41456</v>
          </cell>
          <cell r="M6130">
            <v>15896</v>
          </cell>
          <cell r="N6130" t="b">
            <v>1</v>
          </cell>
          <cell r="O6130">
            <v>7022</v>
          </cell>
        </row>
        <row r="6131">
          <cell r="E6131" t="str">
            <v>63NMONTHLYOSERVICE EMPLOYEES INTERNATIONAL UNION DISTRICT 1199 NW</v>
          </cell>
          <cell r="F6131" t="str">
            <v>63N</v>
          </cell>
          <cell r="G6131" t="str">
            <v>Monthly</v>
          </cell>
          <cell r="H6131" t="str">
            <v>O</v>
          </cell>
          <cell r="I6131">
            <v>7022</v>
          </cell>
          <cell r="J6131" t="str">
            <v>Service Employees International Union District 1199 NW</v>
          </cell>
          <cell r="K6131" t="str">
            <v>63N1 - per DOP website</v>
          </cell>
          <cell r="L6131">
            <v>41456</v>
          </cell>
          <cell r="M6131">
            <v>17828</v>
          </cell>
          <cell r="N6131" t="b">
            <v>1</v>
          </cell>
          <cell r="O6131">
            <v>7022</v>
          </cell>
        </row>
        <row r="6132">
          <cell r="E6132" t="str">
            <v>63NMONTHLYOTEAMSTERS LOCAL UNION NUMBER 117</v>
          </cell>
          <cell r="F6132" t="str">
            <v>63N</v>
          </cell>
          <cell r="G6132" t="str">
            <v>Monthly</v>
          </cell>
          <cell r="H6132" t="str">
            <v>O</v>
          </cell>
          <cell r="I6132">
            <v>7111</v>
          </cell>
          <cell r="J6132" t="str">
            <v>Teamsters Local Union Number 117</v>
          </cell>
          <cell r="K6132" t="str">
            <v>63N2 - per DOP website</v>
          </cell>
          <cell r="L6132">
            <v>41456</v>
          </cell>
          <cell r="M6132">
            <v>23624</v>
          </cell>
          <cell r="N6132" t="b">
            <v>1</v>
          </cell>
          <cell r="O6132">
            <v>7111</v>
          </cell>
        </row>
        <row r="6133">
          <cell r="E6133" t="str">
            <v>63NMONTHLYOWASHINGTON FEDERATION OF STATE EMPLOYEES</v>
          </cell>
          <cell r="F6133" t="str">
            <v>63N</v>
          </cell>
          <cell r="G6133" t="str">
            <v>Monthly</v>
          </cell>
          <cell r="H6133" t="str">
            <v>O</v>
          </cell>
          <cell r="I6133">
            <v>7022</v>
          </cell>
          <cell r="J6133" t="str">
            <v>Washington Federation of State Employees</v>
          </cell>
          <cell r="K6133" t="str">
            <v>63N1 - per DOP website</v>
          </cell>
          <cell r="L6133">
            <v>41456</v>
          </cell>
          <cell r="M6133">
            <v>19760</v>
          </cell>
          <cell r="N6133" t="b">
            <v>1</v>
          </cell>
          <cell r="O6133">
            <v>7022</v>
          </cell>
        </row>
        <row r="6134">
          <cell r="E6134" t="str">
            <v>63NMONTHLYPCOALITION</v>
          </cell>
          <cell r="F6134" t="str">
            <v>63N</v>
          </cell>
          <cell r="G6134" t="str">
            <v>Monthly</v>
          </cell>
          <cell r="H6134" t="str">
            <v>P</v>
          </cell>
          <cell r="I6134">
            <v>7200</v>
          </cell>
          <cell r="J6134" t="str">
            <v>Coalition</v>
          </cell>
          <cell r="K6134" t="str">
            <v>63N1 - per DOP website</v>
          </cell>
          <cell r="L6134">
            <v>41456</v>
          </cell>
          <cell r="M6134">
            <v>21693</v>
          </cell>
          <cell r="N6134" t="b">
            <v>1</v>
          </cell>
          <cell r="O6134">
            <v>7200</v>
          </cell>
        </row>
        <row r="6135">
          <cell r="E6135" t="str">
            <v>63NMONTHLYPNON-REPRESENTED STATE EMPLOYEES</v>
          </cell>
          <cell r="F6135" t="str">
            <v>63N</v>
          </cell>
          <cell r="G6135" t="str">
            <v>Monthly</v>
          </cell>
          <cell r="H6135" t="str">
            <v>P</v>
          </cell>
          <cell r="I6135">
            <v>7200</v>
          </cell>
          <cell r="J6135" t="str">
            <v>Non-Represented State Employees</v>
          </cell>
          <cell r="K6135" t="str">
            <v>63N - per DOP website</v>
          </cell>
          <cell r="L6135">
            <v>41456</v>
          </cell>
          <cell r="M6135">
            <v>15897</v>
          </cell>
          <cell r="N6135" t="b">
            <v>1</v>
          </cell>
          <cell r="O6135">
            <v>7200</v>
          </cell>
        </row>
        <row r="6136">
          <cell r="E6136" t="str">
            <v>63NMONTHLYPSERVICE EMPLOYEES INTERNATIONAL UNION DISTRICT 1199 NW</v>
          </cell>
          <cell r="F6136" t="str">
            <v>63N</v>
          </cell>
          <cell r="G6136" t="str">
            <v>Monthly</v>
          </cell>
          <cell r="H6136" t="str">
            <v>P</v>
          </cell>
          <cell r="I6136">
            <v>7200</v>
          </cell>
          <cell r="J6136" t="str">
            <v>Service Employees International Union District 1199 NW</v>
          </cell>
          <cell r="K6136" t="str">
            <v>63N1 - per DOP website</v>
          </cell>
          <cell r="L6136">
            <v>41456</v>
          </cell>
          <cell r="M6136">
            <v>17829</v>
          </cell>
          <cell r="N6136" t="b">
            <v>1</v>
          </cell>
          <cell r="O6136">
            <v>7200</v>
          </cell>
        </row>
        <row r="6137">
          <cell r="E6137" t="str">
            <v>63NMONTHLYPTEAMSTERS LOCAL UNION NUMBER 117</v>
          </cell>
          <cell r="F6137" t="str">
            <v>63N</v>
          </cell>
          <cell r="G6137" t="str">
            <v>Monthly</v>
          </cell>
          <cell r="H6137" t="str">
            <v>P</v>
          </cell>
          <cell r="I6137">
            <v>7292</v>
          </cell>
          <cell r="J6137" t="str">
            <v>Teamsters Local Union Number 117</v>
          </cell>
          <cell r="K6137" t="str">
            <v>63N2 - per DOP website</v>
          </cell>
          <cell r="L6137">
            <v>41456</v>
          </cell>
          <cell r="M6137">
            <v>23625</v>
          </cell>
          <cell r="N6137" t="b">
            <v>1</v>
          </cell>
          <cell r="O6137">
            <v>7292</v>
          </cell>
        </row>
        <row r="6138">
          <cell r="E6138" t="str">
            <v>63NMONTHLYPWASHINGTON FEDERATION OF STATE EMPLOYEES</v>
          </cell>
          <cell r="F6138" t="str">
            <v>63N</v>
          </cell>
          <cell r="G6138" t="str">
            <v>Monthly</v>
          </cell>
          <cell r="H6138" t="str">
            <v>P</v>
          </cell>
          <cell r="I6138">
            <v>7200</v>
          </cell>
          <cell r="J6138" t="str">
            <v>Washington Federation of State Employees</v>
          </cell>
          <cell r="K6138" t="str">
            <v>63N1 - per DOP website</v>
          </cell>
          <cell r="L6138">
            <v>41456</v>
          </cell>
          <cell r="M6138">
            <v>19761</v>
          </cell>
          <cell r="N6138" t="b">
            <v>1</v>
          </cell>
          <cell r="O6138">
            <v>7200</v>
          </cell>
        </row>
        <row r="6139">
          <cell r="E6139" t="str">
            <v>63NMONTHLYQCOALITION</v>
          </cell>
          <cell r="F6139" t="str">
            <v>63N</v>
          </cell>
          <cell r="G6139" t="str">
            <v>Monthly</v>
          </cell>
          <cell r="H6139" t="str">
            <v>Q</v>
          </cell>
          <cell r="I6139">
            <v>7380</v>
          </cell>
          <cell r="J6139" t="str">
            <v>Coalition</v>
          </cell>
          <cell r="K6139" t="str">
            <v>63N1 - per DOP website</v>
          </cell>
          <cell r="L6139">
            <v>41456</v>
          </cell>
          <cell r="M6139">
            <v>21694</v>
          </cell>
          <cell r="N6139" t="b">
            <v>1</v>
          </cell>
          <cell r="O6139">
            <v>7380</v>
          </cell>
        </row>
        <row r="6140">
          <cell r="E6140" t="str">
            <v>63NMONTHLYQNON-REPRESENTED STATE EMPLOYEES</v>
          </cell>
          <cell r="F6140" t="str">
            <v>63N</v>
          </cell>
          <cell r="G6140" t="str">
            <v>Monthly</v>
          </cell>
          <cell r="H6140" t="str">
            <v>Q</v>
          </cell>
          <cell r="I6140">
            <v>7380</v>
          </cell>
          <cell r="J6140" t="str">
            <v>Non-Represented State Employees</v>
          </cell>
          <cell r="K6140" t="str">
            <v>63N - per DOP website</v>
          </cell>
          <cell r="L6140">
            <v>41456</v>
          </cell>
          <cell r="M6140">
            <v>15898</v>
          </cell>
          <cell r="N6140" t="b">
            <v>1</v>
          </cell>
          <cell r="O6140">
            <v>7380</v>
          </cell>
        </row>
        <row r="6141">
          <cell r="E6141" t="str">
            <v>63NMONTHLYQSERVICE EMPLOYEES INTERNATIONAL UNION DISTRICT 1199 NW</v>
          </cell>
          <cell r="F6141" t="str">
            <v>63N</v>
          </cell>
          <cell r="G6141" t="str">
            <v>Monthly</v>
          </cell>
          <cell r="H6141" t="str">
            <v>Q</v>
          </cell>
          <cell r="I6141">
            <v>7380</v>
          </cell>
          <cell r="J6141" t="str">
            <v>Service Employees International Union District 1199 NW</v>
          </cell>
          <cell r="K6141" t="str">
            <v>63N1 - per DOP website</v>
          </cell>
          <cell r="L6141">
            <v>41456</v>
          </cell>
          <cell r="M6141">
            <v>17830</v>
          </cell>
          <cell r="N6141" t="b">
            <v>1</v>
          </cell>
          <cell r="O6141">
            <v>7380</v>
          </cell>
        </row>
        <row r="6142">
          <cell r="E6142" t="str">
            <v>63NMONTHLYQTEAMSTERS LOCAL UNION NUMBER 117</v>
          </cell>
          <cell r="F6142" t="str">
            <v>63N</v>
          </cell>
          <cell r="G6142" t="str">
            <v>Monthly</v>
          </cell>
          <cell r="H6142" t="str">
            <v>Q</v>
          </cell>
          <cell r="I6142">
            <v>7475</v>
          </cell>
          <cell r="J6142" t="str">
            <v>Teamsters Local Union Number 117</v>
          </cell>
          <cell r="K6142" t="str">
            <v>63N2 - per DOP website</v>
          </cell>
          <cell r="L6142">
            <v>41456</v>
          </cell>
          <cell r="M6142">
            <v>23626</v>
          </cell>
          <cell r="N6142" t="b">
            <v>1</v>
          </cell>
          <cell r="O6142">
            <v>7475</v>
          </cell>
        </row>
        <row r="6143">
          <cell r="E6143" t="str">
            <v>63NMONTHLYQWASHINGTON FEDERATION OF STATE EMPLOYEES</v>
          </cell>
          <cell r="F6143" t="str">
            <v>63N</v>
          </cell>
          <cell r="G6143" t="str">
            <v>Monthly</v>
          </cell>
          <cell r="H6143" t="str">
            <v>Q</v>
          </cell>
          <cell r="I6143">
            <v>7380</v>
          </cell>
          <cell r="J6143" t="str">
            <v>Washington Federation of State Employees</v>
          </cell>
          <cell r="K6143" t="str">
            <v>63N1 - per DOP website</v>
          </cell>
          <cell r="L6143">
            <v>41456</v>
          </cell>
          <cell r="M6143">
            <v>19762</v>
          </cell>
          <cell r="N6143" t="b">
            <v>1</v>
          </cell>
          <cell r="O6143">
            <v>7380</v>
          </cell>
        </row>
        <row r="6144">
          <cell r="E6144" t="str">
            <v>63NMONTHLYRCOALITION</v>
          </cell>
          <cell r="F6144" t="str">
            <v>63N</v>
          </cell>
          <cell r="G6144" t="str">
            <v>Monthly</v>
          </cell>
          <cell r="H6144" t="str">
            <v>R</v>
          </cell>
          <cell r="I6144">
            <v>7565</v>
          </cell>
          <cell r="J6144" t="str">
            <v>Coalition</v>
          </cell>
          <cell r="K6144" t="str">
            <v>63N1 - per DOP website</v>
          </cell>
          <cell r="L6144">
            <v>41456</v>
          </cell>
          <cell r="M6144">
            <v>21695</v>
          </cell>
          <cell r="N6144" t="b">
            <v>1</v>
          </cell>
          <cell r="O6144">
            <v>7565</v>
          </cell>
        </row>
        <row r="6145">
          <cell r="E6145" t="str">
            <v>63NMONTHLYRNON-REPRESENTED STATE EMPLOYEES</v>
          </cell>
          <cell r="F6145" t="str">
            <v>63N</v>
          </cell>
          <cell r="G6145" t="str">
            <v>Monthly</v>
          </cell>
          <cell r="H6145" t="str">
            <v>R</v>
          </cell>
          <cell r="I6145">
            <v>7565</v>
          </cell>
          <cell r="J6145" t="str">
            <v>Non-Represented State Employees</v>
          </cell>
          <cell r="K6145" t="str">
            <v>63N - per DOP website</v>
          </cell>
          <cell r="L6145">
            <v>41456</v>
          </cell>
          <cell r="M6145">
            <v>15899</v>
          </cell>
          <cell r="N6145" t="b">
            <v>1</v>
          </cell>
          <cell r="O6145">
            <v>7565</v>
          </cell>
        </row>
        <row r="6146">
          <cell r="E6146" t="str">
            <v>63NMONTHLYRSERVICE EMPLOYEES INTERNATIONAL UNION DISTRICT 1199 NW</v>
          </cell>
          <cell r="F6146" t="str">
            <v>63N</v>
          </cell>
          <cell r="G6146" t="str">
            <v>Monthly</v>
          </cell>
          <cell r="H6146" t="str">
            <v>R</v>
          </cell>
          <cell r="I6146">
            <v>7565</v>
          </cell>
          <cell r="J6146" t="str">
            <v>Service Employees International Union District 1199 NW</v>
          </cell>
          <cell r="K6146" t="str">
            <v>63N1 - per DOP website</v>
          </cell>
          <cell r="L6146">
            <v>41456</v>
          </cell>
          <cell r="M6146">
            <v>17831</v>
          </cell>
          <cell r="N6146" t="b">
            <v>1</v>
          </cell>
          <cell r="O6146">
            <v>7565</v>
          </cell>
        </row>
        <row r="6147">
          <cell r="E6147" t="str">
            <v>63NMONTHLYRTEAMSTERS LOCAL UNION NUMBER 117</v>
          </cell>
          <cell r="F6147" t="str">
            <v>63N</v>
          </cell>
          <cell r="G6147" t="str">
            <v>Monthly</v>
          </cell>
          <cell r="H6147" t="str">
            <v>R</v>
          </cell>
          <cell r="I6147">
            <v>7662</v>
          </cell>
          <cell r="J6147" t="str">
            <v>Teamsters Local Union Number 117</v>
          </cell>
          <cell r="K6147" t="str">
            <v>63N2 - per DOP website</v>
          </cell>
          <cell r="L6147">
            <v>41456</v>
          </cell>
          <cell r="M6147">
            <v>23627</v>
          </cell>
          <cell r="N6147" t="b">
            <v>1</v>
          </cell>
          <cell r="O6147">
            <v>7662</v>
          </cell>
        </row>
        <row r="6148">
          <cell r="E6148" t="str">
            <v>63NMONTHLYRWASHINGTON FEDERATION OF STATE EMPLOYEES</v>
          </cell>
          <cell r="F6148" t="str">
            <v>63N</v>
          </cell>
          <cell r="G6148" t="str">
            <v>Monthly</v>
          </cell>
          <cell r="H6148" t="str">
            <v>R</v>
          </cell>
          <cell r="I6148">
            <v>7565</v>
          </cell>
          <cell r="J6148" t="str">
            <v>Washington Federation of State Employees</v>
          </cell>
          <cell r="K6148" t="str">
            <v>63N1 - per DOP website</v>
          </cell>
          <cell r="L6148">
            <v>41456</v>
          </cell>
          <cell r="M6148">
            <v>19763</v>
          </cell>
          <cell r="N6148" t="b">
            <v>1</v>
          </cell>
          <cell r="O6148">
            <v>7565</v>
          </cell>
        </row>
        <row r="6149">
          <cell r="E6149" t="str">
            <v>63NMONTHLYSCOALITION</v>
          </cell>
          <cell r="F6149" t="str">
            <v>63N</v>
          </cell>
          <cell r="G6149" t="str">
            <v>Monthly</v>
          </cell>
          <cell r="H6149" t="str">
            <v>S</v>
          </cell>
          <cell r="I6149">
            <v>7755</v>
          </cell>
          <cell r="J6149" t="str">
            <v>Coalition</v>
          </cell>
          <cell r="K6149" t="str">
            <v>63N1 - per DOP website</v>
          </cell>
          <cell r="L6149">
            <v>41456</v>
          </cell>
          <cell r="M6149">
            <v>21696</v>
          </cell>
          <cell r="N6149" t="b">
            <v>1</v>
          </cell>
          <cell r="O6149">
            <v>7755</v>
          </cell>
        </row>
        <row r="6150">
          <cell r="E6150" t="str">
            <v>63NMONTHLYSNON-REPRESENTED STATE EMPLOYEES</v>
          </cell>
          <cell r="F6150" t="str">
            <v>63N</v>
          </cell>
          <cell r="G6150" t="str">
            <v>Monthly</v>
          </cell>
          <cell r="H6150" t="str">
            <v>S</v>
          </cell>
          <cell r="I6150">
            <v>7755</v>
          </cell>
          <cell r="J6150" t="str">
            <v>Non-Represented State Employees</v>
          </cell>
          <cell r="K6150" t="str">
            <v>63N - per DOP website</v>
          </cell>
          <cell r="L6150">
            <v>41456</v>
          </cell>
          <cell r="M6150">
            <v>15900</v>
          </cell>
          <cell r="N6150" t="b">
            <v>1</v>
          </cell>
          <cell r="O6150">
            <v>7755</v>
          </cell>
        </row>
        <row r="6151">
          <cell r="E6151" t="str">
            <v>63NMONTHLYSSERVICE EMPLOYEES INTERNATIONAL UNION DISTRICT 1199 NW</v>
          </cell>
          <cell r="F6151" t="str">
            <v>63N</v>
          </cell>
          <cell r="G6151" t="str">
            <v>Monthly</v>
          </cell>
          <cell r="H6151" t="str">
            <v>S</v>
          </cell>
          <cell r="I6151">
            <v>7755</v>
          </cell>
          <cell r="J6151" t="str">
            <v>Service Employees International Union District 1199 NW</v>
          </cell>
          <cell r="K6151" t="str">
            <v>63N1 - per DOP website</v>
          </cell>
          <cell r="L6151">
            <v>41456</v>
          </cell>
          <cell r="M6151">
            <v>17832</v>
          </cell>
          <cell r="N6151" t="b">
            <v>1</v>
          </cell>
          <cell r="O6151">
            <v>7755</v>
          </cell>
        </row>
        <row r="6152">
          <cell r="E6152" t="str">
            <v>63NMONTHLYSTEAMSTERS LOCAL UNION NUMBER 117</v>
          </cell>
          <cell r="F6152" t="str">
            <v>63N</v>
          </cell>
          <cell r="G6152" t="str">
            <v>Monthly</v>
          </cell>
          <cell r="H6152" t="str">
            <v>S</v>
          </cell>
          <cell r="I6152">
            <v>7854</v>
          </cell>
          <cell r="J6152" t="str">
            <v>Teamsters Local Union Number 117</v>
          </cell>
          <cell r="K6152" t="str">
            <v>63N2 - per DOP website</v>
          </cell>
          <cell r="L6152">
            <v>41456</v>
          </cell>
          <cell r="M6152">
            <v>23628</v>
          </cell>
          <cell r="N6152" t="b">
            <v>1</v>
          </cell>
          <cell r="O6152">
            <v>7854</v>
          </cell>
        </row>
        <row r="6153">
          <cell r="E6153" t="str">
            <v>63NMONTHLYSWASHINGTON FEDERATION OF STATE EMPLOYEES</v>
          </cell>
          <cell r="F6153" t="str">
            <v>63N</v>
          </cell>
          <cell r="G6153" t="str">
            <v>Monthly</v>
          </cell>
          <cell r="H6153" t="str">
            <v>S</v>
          </cell>
          <cell r="I6153">
            <v>7755</v>
          </cell>
          <cell r="J6153" t="str">
            <v>Washington Federation of State Employees</v>
          </cell>
          <cell r="K6153" t="str">
            <v>63N1 - per DOP website</v>
          </cell>
          <cell r="L6153">
            <v>41456</v>
          </cell>
          <cell r="M6153">
            <v>19764</v>
          </cell>
          <cell r="N6153" t="b">
            <v>1</v>
          </cell>
          <cell r="O6153">
            <v>7755</v>
          </cell>
        </row>
        <row r="6154">
          <cell r="E6154" t="str">
            <v>63NMONTHLYTCOALITION</v>
          </cell>
          <cell r="F6154" t="str">
            <v>63N</v>
          </cell>
          <cell r="G6154" t="str">
            <v>Monthly</v>
          </cell>
          <cell r="H6154" t="str">
            <v>T</v>
          </cell>
          <cell r="I6154">
            <v>7949</v>
          </cell>
          <cell r="J6154" t="str">
            <v>Coalition</v>
          </cell>
          <cell r="K6154" t="str">
            <v>63N1 - per DOP website</v>
          </cell>
          <cell r="L6154">
            <v>41456</v>
          </cell>
          <cell r="M6154">
            <v>21697</v>
          </cell>
          <cell r="N6154" t="b">
            <v>1</v>
          </cell>
          <cell r="O6154">
            <v>7949</v>
          </cell>
        </row>
        <row r="6155">
          <cell r="E6155" t="str">
            <v>63NMONTHLYTNON-REPRESENTED STATE EMPLOYEES</v>
          </cell>
          <cell r="F6155" t="str">
            <v>63N</v>
          </cell>
          <cell r="G6155" t="str">
            <v>Monthly</v>
          </cell>
          <cell r="H6155" t="str">
            <v>T</v>
          </cell>
          <cell r="I6155">
            <v>7949</v>
          </cell>
          <cell r="J6155" t="str">
            <v>Non-Represented State Employees</v>
          </cell>
          <cell r="K6155" t="str">
            <v>63N - per DOP website</v>
          </cell>
          <cell r="L6155">
            <v>41456</v>
          </cell>
          <cell r="M6155">
            <v>15901</v>
          </cell>
          <cell r="N6155" t="b">
            <v>1</v>
          </cell>
          <cell r="O6155">
            <v>7949</v>
          </cell>
        </row>
        <row r="6156">
          <cell r="E6156" t="str">
            <v>63NMONTHLYTSERVICE EMPLOYEES INTERNATIONAL UNION DISTRICT 1199 NW</v>
          </cell>
          <cell r="F6156" t="str">
            <v>63N</v>
          </cell>
          <cell r="G6156" t="str">
            <v>Monthly</v>
          </cell>
          <cell r="H6156" t="str">
            <v>T</v>
          </cell>
          <cell r="I6156">
            <v>7949</v>
          </cell>
          <cell r="J6156" t="str">
            <v>Service Employees International Union District 1199 NW</v>
          </cell>
          <cell r="K6156" t="str">
            <v>63N1 - per DOP website</v>
          </cell>
          <cell r="L6156">
            <v>41456</v>
          </cell>
          <cell r="M6156">
            <v>17833</v>
          </cell>
          <cell r="N6156" t="b">
            <v>1</v>
          </cell>
          <cell r="O6156">
            <v>7949</v>
          </cell>
        </row>
        <row r="6157">
          <cell r="E6157" t="str">
            <v>63NMONTHLYTTEAMSTERS LOCAL UNION NUMBER 117</v>
          </cell>
          <cell r="F6157" t="str">
            <v>63N</v>
          </cell>
          <cell r="G6157" t="str">
            <v>Monthly</v>
          </cell>
          <cell r="H6157" t="str">
            <v>T</v>
          </cell>
          <cell r="I6157">
            <v>8051</v>
          </cell>
          <cell r="J6157" t="str">
            <v>Teamsters Local Union Number 117</v>
          </cell>
          <cell r="K6157" t="str">
            <v>63N2 - per DOP website</v>
          </cell>
          <cell r="L6157">
            <v>41456</v>
          </cell>
          <cell r="M6157">
            <v>23629</v>
          </cell>
          <cell r="N6157" t="b">
            <v>1</v>
          </cell>
          <cell r="O6157">
            <v>8051</v>
          </cell>
        </row>
        <row r="6158">
          <cell r="E6158" t="str">
            <v>63NMONTHLYTWASHINGTON FEDERATION OF STATE EMPLOYEES</v>
          </cell>
          <cell r="F6158" t="str">
            <v>63N</v>
          </cell>
          <cell r="G6158" t="str">
            <v>Monthly</v>
          </cell>
          <cell r="H6158" t="str">
            <v>T</v>
          </cell>
          <cell r="I6158">
            <v>7949</v>
          </cell>
          <cell r="J6158" t="str">
            <v>Washington Federation of State Employees</v>
          </cell>
          <cell r="K6158" t="str">
            <v>63N1 - per DOP website</v>
          </cell>
          <cell r="L6158">
            <v>41456</v>
          </cell>
          <cell r="M6158">
            <v>19765</v>
          </cell>
          <cell r="N6158" t="b">
            <v>1</v>
          </cell>
          <cell r="O6158">
            <v>7949</v>
          </cell>
        </row>
        <row r="6159">
          <cell r="E6159" t="str">
            <v>63NMONTHLYUCOALITION</v>
          </cell>
          <cell r="F6159" t="str">
            <v>63N</v>
          </cell>
          <cell r="G6159" t="str">
            <v>Monthly</v>
          </cell>
          <cell r="H6159" t="str">
            <v>U</v>
          </cell>
          <cell r="I6159">
            <v>8148</v>
          </cell>
          <cell r="J6159" t="str">
            <v>Coalition</v>
          </cell>
          <cell r="K6159" t="str">
            <v>63N1 - per DOP website</v>
          </cell>
          <cell r="L6159">
            <v>41456</v>
          </cell>
          <cell r="M6159">
            <v>21698</v>
          </cell>
          <cell r="N6159" t="b">
            <v>1</v>
          </cell>
          <cell r="O6159">
            <v>8148</v>
          </cell>
        </row>
        <row r="6160">
          <cell r="E6160" t="str">
            <v>63NMONTHLYUNON-REPRESENTED STATE EMPLOYEES</v>
          </cell>
          <cell r="F6160" t="str">
            <v>63N</v>
          </cell>
          <cell r="G6160" t="str">
            <v>Monthly</v>
          </cell>
          <cell r="H6160" t="str">
            <v>U</v>
          </cell>
          <cell r="I6160">
            <v>8148</v>
          </cell>
          <cell r="J6160" t="str">
            <v>Non-Represented State Employees</v>
          </cell>
          <cell r="K6160" t="str">
            <v>63N - per DOP website</v>
          </cell>
          <cell r="L6160">
            <v>41456</v>
          </cell>
          <cell r="M6160">
            <v>15902</v>
          </cell>
          <cell r="N6160" t="b">
            <v>1</v>
          </cell>
          <cell r="O6160">
            <v>8148</v>
          </cell>
        </row>
        <row r="6161">
          <cell r="E6161" t="str">
            <v>63NMONTHLYUSERVICE EMPLOYEES INTERNATIONAL UNION DISTRICT 1199 NW</v>
          </cell>
          <cell r="F6161" t="str">
            <v>63N</v>
          </cell>
          <cell r="G6161" t="str">
            <v>Monthly</v>
          </cell>
          <cell r="H6161" t="str">
            <v>U</v>
          </cell>
          <cell r="I6161">
            <v>8148</v>
          </cell>
          <cell r="J6161" t="str">
            <v>Service Employees International Union District 1199 NW</v>
          </cell>
          <cell r="K6161" t="str">
            <v>63N1 - per DOP website</v>
          </cell>
          <cell r="L6161">
            <v>41456</v>
          </cell>
          <cell r="M6161">
            <v>17834</v>
          </cell>
          <cell r="N6161" t="b">
            <v>1</v>
          </cell>
          <cell r="O6161">
            <v>8148</v>
          </cell>
        </row>
        <row r="6162">
          <cell r="E6162" t="str">
            <v>63NMONTHLYUTEAMSTERS LOCAL UNION NUMBER 117</v>
          </cell>
          <cell r="F6162" t="str">
            <v>63N</v>
          </cell>
          <cell r="G6162" t="str">
            <v>Monthly</v>
          </cell>
          <cell r="H6162" t="str">
            <v>U</v>
          </cell>
          <cell r="I6162">
            <v>8252</v>
          </cell>
          <cell r="J6162" t="str">
            <v>Teamsters Local Union Number 117</v>
          </cell>
          <cell r="K6162" t="str">
            <v>63N2 - per DOP website</v>
          </cell>
          <cell r="L6162">
            <v>41456</v>
          </cell>
          <cell r="M6162">
            <v>23630</v>
          </cell>
          <cell r="N6162" t="b">
            <v>1</v>
          </cell>
          <cell r="O6162">
            <v>8252</v>
          </cell>
        </row>
        <row r="6163">
          <cell r="E6163" t="str">
            <v>63NMONTHLYUWASHINGTON FEDERATION OF STATE EMPLOYEES</v>
          </cell>
          <cell r="F6163" t="str">
            <v>63N</v>
          </cell>
          <cell r="G6163" t="str">
            <v>Monthly</v>
          </cell>
          <cell r="H6163" t="str">
            <v>U</v>
          </cell>
          <cell r="I6163">
            <v>8148</v>
          </cell>
          <cell r="J6163" t="str">
            <v>Washington Federation of State Employees</v>
          </cell>
          <cell r="K6163" t="str">
            <v>63N1 - per DOP website</v>
          </cell>
          <cell r="L6163">
            <v>41456</v>
          </cell>
          <cell r="M6163">
            <v>19766</v>
          </cell>
          <cell r="N6163" t="b">
            <v>1</v>
          </cell>
          <cell r="O6163">
            <v>8148</v>
          </cell>
        </row>
        <row r="6164">
          <cell r="E6164" t="str">
            <v>64MONTHLYACOALITION</v>
          </cell>
          <cell r="F6164" t="str">
            <v>64</v>
          </cell>
          <cell r="G6164" t="str">
            <v>Monthly</v>
          </cell>
          <cell r="H6164" t="str">
            <v>A</v>
          </cell>
          <cell r="I6164">
            <v>4770</v>
          </cell>
          <cell r="J6164" t="str">
            <v>Coalition</v>
          </cell>
          <cell r="K6164" t="str">
            <v>per DOP website</v>
          </cell>
          <cell r="L6164">
            <v>41456</v>
          </cell>
          <cell r="M6164">
            <v>43386</v>
          </cell>
          <cell r="N6164" t="b">
            <v>0</v>
          </cell>
          <cell r="O6164">
            <v>4770</v>
          </cell>
        </row>
        <row r="6165">
          <cell r="E6165" t="str">
            <v>64MONTHLYANON-REPRESENTED STATE EMPLOYEES</v>
          </cell>
          <cell r="F6165" t="str">
            <v>64</v>
          </cell>
          <cell r="G6165" t="str">
            <v>Monthly</v>
          </cell>
          <cell r="H6165" t="str">
            <v>A</v>
          </cell>
          <cell r="I6165">
            <v>4770</v>
          </cell>
          <cell r="J6165" t="str">
            <v>Non-Represented State Employees</v>
          </cell>
          <cell r="K6165" t="str">
            <v>per DOP website</v>
          </cell>
          <cell r="L6165">
            <v>41456</v>
          </cell>
          <cell r="M6165">
            <v>12406</v>
          </cell>
          <cell r="N6165" t="b">
            <v>0</v>
          </cell>
          <cell r="O6165">
            <v>4770</v>
          </cell>
        </row>
        <row r="6166">
          <cell r="E6166" t="str">
            <v>64MONTHLYATEAMSTERS LOCAL UNION NUMBER 117</v>
          </cell>
          <cell r="F6166" t="str">
            <v>64</v>
          </cell>
          <cell r="G6166" t="str">
            <v>Monthly</v>
          </cell>
          <cell r="H6166" t="str">
            <v>A</v>
          </cell>
          <cell r="I6166">
            <v>4831</v>
          </cell>
          <cell r="J6166" t="str">
            <v>Teamsters Local Union Number 117</v>
          </cell>
          <cell r="K6166" t="str">
            <v>per Noli Benitez 201307</v>
          </cell>
          <cell r="L6166">
            <v>41456</v>
          </cell>
          <cell r="M6166">
            <v>12406</v>
          </cell>
          <cell r="N6166" t="b">
            <v>0</v>
          </cell>
          <cell r="O6166">
            <v>4831</v>
          </cell>
        </row>
        <row r="6167">
          <cell r="E6167" t="str">
            <v>64MONTHLYAWASHINGTON FEDERATION OF STATE EMPLOYEES</v>
          </cell>
          <cell r="F6167" t="str">
            <v>64</v>
          </cell>
          <cell r="G6167" t="str">
            <v>Monthly</v>
          </cell>
          <cell r="H6167" t="str">
            <v>A</v>
          </cell>
          <cell r="I6167">
            <v>4770</v>
          </cell>
          <cell r="J6167" t="str">
            <v>Washington Federation of State Employees</v>
          </cell>
          <cell r="K6167" t="str">
            <v>per DOP website</v>
          </cell>
          <cell r="L6167">
            <v>41456</v>
          </cell>
          <cell r="M6167">
            <v>26330</v>
          </cell>
          <cell r="N6167" t="b">
            <v>0</v>
          </cell>
          <cell r="O6167">
            <v>4770</v>
          </cell>
        </row>
        <row r="6168">
          <cell r="E6168" t="str">
            <v>64MONTHLYAWASHINGTON PUBLIC EMPLOYEES ASSOCIATION</v>
          </cell>
          <cell r="F6168" t="str">
            <v>64</v>
          </cell>
          <cell r="G6168" t="str">
            <v>Monthly</v>
          </cell>
          <cell r="H6168" t="str">
            <v>A</v>
          </cell>
          <cell r="I6168">
            <v>4770</v>
          </cell>
          <cell r="J6168" t="str">
            <v>Washington Public Employees Association</v>
          </cell>
          <cell r="K6168" t="str">
            <v>per DOP website</v>
          </cell>
          <cell r="L6168">
            <v>41456</v>
          </cell>
          <cell r="M6168">
            <v>30594</v>
          </cell>
          <cell r="N6168" t="b">
            <v>0</v>
          </cell>
          <cell r="O6168">
            <v>4770</v>
          </cell>
        </row>
        <row r="6169">
          <cell r="E6169" t="str">
            <v>64MONTHLYBCOALITION</v>
          </cell>
          <cell r="F6169" t="str">
            <v>64</v>
          </cell>
          <cell r="G6169" t="str">
            <v>Monthly</v>
          </cell>
          <cell r="H6169" t="str">
            <v>B</v>
          </cell>
          <cell r="I6169">
            <v>4888</v>
          </cell>
          <cell r="J6169" t="str">
            <v>Coalition</v>
          </cell>
          <cell r="K6169" t="str">
            <v>per DOP website</v>
          </cell>
          <cell r="L6169">
            <v>41456</v>
          </cell>
          <cell r="M6169">
            <v>43387</v>
          </cell>
          <cell r="N6169" t="b">
            <v>0</v>
          </cell>
          <cell r="O6169">
            <v>4888</v>
          </cell>
        </row>
        <row r="6170">
          <cell r="E6170" t="str">
            <v>64MONTHLYBNON-REPRESENTED STATE EMPLOYEES</v>
          </cell>
          <cell r="F6170" t="str">
            <v>64</v>
          </cell>
          <cell r="G6170" t="str">
            <v>Monthly</v>
          </cell>
          <cell r="H6170" t="str">
            <v>B</v>
          </cell>
          <cell r="I6170">
            <v>4888</v>
          </cell>
          <cell r="J6170" t="str">
            <v>Non-Represented State Employees</v>
          </cell>
          <cell r="K6170" t="str">
            <v>per DOP website</v>
          </cell>
          <cell r="L6170">
            <v>41456</v>
          </cell>
          <cell r="M6170">
            <v>12407</v>
          </cell>
          <cell r="N6170" t="b">
            <v>0</v>
          </cell>
          <cell r="O6170">
            <v>4888</v>
          </cell>
        </row>
        <row r="6171">
          <cell r="E6171" t="str">
            <v>64MONTHLYBTEAMSTERS LOCAL UNION NUMBER 117</v>
          </cell>
          <cell r="F6171" t="str">
            <v>64</v>
          </cell>
          <cell r="G6171" t="str">
            <v>Monthly</v>
          </cell>
          <cell r="H6171" t="str">
            <v>B</v>
          </cell>
          <cell r="I6171">
            <v>4950</v>
          </cell>
          <cell r="J6171" t="str">
            <v>Teamsters Local Union Number 117</v>
          </cell>
          <cell r="K6171" t="str">
            <v>per Noli Benitez 201307</v>
          </cell>
          <cell r="L6171">
            <v>41456</v>
          </cell>
          <cell r="M6171">
            <v>12407</v>
          </cell>
          <cell r="N6171" t="b">
            <v>0</v>
          </cell>
          <cell r="O6171">
            <v>4950</v>
          </cell>
        </row>
        <row r="6172">
          <cell r="E6172" t="str">
            <v>64MONTHLYBWASHINGTON FEDERATION OF STATE EMPLOYEES</v>
          </cell>
          <cell r="F6172" t="str">
            <v>64</v>
          </cell>
          <cell r="G6172" t="str">
            <v>Monthly</v>
          </cell>
          <cell r="H6172" t="str">
            <v>B</v>
          </cell>
          <cell r="I6172">
            <v>4888</v>
          </cell>
          <cell r="J6172" t="str">
            <v>Washington Federation of State Employees</v>
          </cell>
          <cell r="K6172" t="str">
            <v>per DOP website</v>
          </cell>
          <cell r="L6172">
            <v>41456</v>
          </cell>
          <cell r="M6172">
            <v>26331</v>
          </cell>
          <cell r="N6172" t="b">
            <v>0</v>
          </cell>
          <cell r="O6172">
            <v>4888</v>
          </cell>
        </row>
        <row r="6173">
          <cell r="E6173" t="str">
            <v>64MONTHLYBWASHINGTON PUBLIC EMPLOYEES ASSOCIATION</v>
          </cell>
          <cell r="F6173" t="str">
            <v>64</v>
          </cell>
          <cell r="G6173" t="str">
            <v>Monthly</v>
          </cell>
          <cell r="H6173" t="str">
            <v>B</v>
          </cell>
          <cell r="I6173">
            <v>4888</v>
          </cell>
          <cell r="J6173" t="str">
            <v>Washington Public Employees Association</v>
          </cell>
          <cell r="K6173" t="str">
            <v>per DOP website</v>
          </cell>
          <cell r="L6173">
            <v>41456</v>
          </cell>
          <cell r="M6173">
            <v>30595</v>
          </cell>
          <cell r="N6173" t="b">
            <v>0</v>
          </cell>
          <cell r="O6173">
            <v>4888</v>
          </cell>
        </row>
        <row r="6174">
          <cell r="E6174" t="str">
            <v>64MONTHLYCCOALITION</v>
          </cell>
          <cell r="F6174" t="str">
            <v>64</v>
          </cell>
          <cell r="G6174" t="str">
            <v>Monthly</v>
          </cell>
          <cell r="H6174" t="str">
            <v>C</v>
          </cell>
          <cell r="I6174">
            <v>5010</v>
          </cell>
          <cell r="J6174" t="str">
            <v>Coalition</v>
          </cell>
          <cell r="K6174" t="str">
            <v>per DOP website</v>
          </cell>
          <cell r="L6174">
            <v>41456</v>
          </cell>
          <cell r="M6174">
            <v>43388</v>
          </cell>
          <cell r="N6174" t="b">
            <v>0</v>
          </cell>
          <cell r="O6174">
            <v>5010</v>
          </cell>
        </row>
        <row r="6175">
          <cell r="E6175" t="str">
            <v>64MONTHLYCNON-REPRESENTED STATE EMPLOYEES</v>
          </cell>
          <cell r="F6175" t="str">
            <v>64</v>
          </cell>
          <cell r="G6175" t="str">
            <v>Monthly</v>
          </cell>
          <cell r="H6175" t="str">
            <v>C</v>
          </cell>
          <cell r="I6175">
            <v>5010</v>
          </cell>
          <cell r="J6175" t="str">
            <v>Non-Represented State Employees</v>
          </cell>
          <cell r="K6175" t="str">
            <v>per DOP website</v>
          </cell>
          <cell r="L6175">
            <v>41456</v>
          </cell>
          <cell r="M6175">
            <v>12408</v>
          </cell>
          <cell r="N6175" t="b">
            <v>0</v>
          </cell>
          <cell r="O6175">
            <v>5010</v>
          </cell>
        </row>
        <row r="6176">
          <cell r="E6176" t="str">
            <v>64MONTHLYCTEAMSTERS LOCAL UNION NUMBER 117</v>
          </cell>
          <cell r="F6176" t="str">
            <v>64</v>
          </cell>
          <cell r="G6176" t="str">
            <v>Monthly</v>
          </cell>
          <cell r="H6176" t="str">
            <v>C</v>
          </cell>
          <cell r="I6176">
            <v>5075</v>
          </cell>
          <cell r="J6176" t="str">
            <v>Teamsters Local Union Number 117</v>
          </cell>
          <cell r="K6176" t="str">
            <v>per Noli Benitez 201307</v>
          </cell>
          <cell r="L6176">
            <v>41456</v>
          </cell>
          <cell r="M6176">
            <v>12408</v>
          </cell>
          <cell r="N6176" t="b">
            <v>0</v>
          </cell>
          <cell r="O6176">
            <v>5075</v>
          </cell>
        </row>
        <row r="6177">
          <cell r="E6177" t="str">
            <v>64MONTHLYCWASHINGTON FEDERATION OF STATE EMPLOYEES</v>
          </cell>
          <cell r="F6177" t="str">
            <v>64</v>
          </cell>
          <cell r="G6177" t="str">
            <v>Monthly</v>
          </cell>
          <cell r="H6177" t="str">
            <v>C</v>
          </cell>
          <cell r="I6177">
            <v>5010</v>
          </cell>
          <cell r="J6177" t="str">
            <v>Washington Federation of State Employees</v>
          </cell>
          <cell r="K6177" t="str">
            <v>per DOP website</v>
          </cell>
          <cell r="L6177">
            <v>41456</v>
          </cell>
          <cell r="M6177">
            <v>26332</v>
          </cell>
          <cell r="N6177" t="b">
            <v>0</v>
          </cell>
          <cell r="O6177">
            <v>5010</v>
          </cell>
        </row>
        <row r="6178">
          <cell r="E6178" t="str">
            <v>64MONTHLYCWASHINGTON PUBLIC EMPLOYEES ASSOCIATION</v>
          </cell>
          <cell r="F6178" t="str">
            <v>64</v>
          </cell>
          <cell r="G6178" t="str">
            <v>Monthly</v>
          </cell>
          <cell r="H6178" t="str">
            <v>C</v>
          </cell>
          <cell r="I6178">
            <v>5010</v>
          </cell>
          <cell r="J6178" t="str">
            <v>Washington Public Employees Association</v>
          </cell>
          <cell r="K6178" t="str">
            <v>per DOP website</v>
          </cell>
          <cell r="L6178">
            <v>41456</v>
          </cell>
          <cell r="M6178">
            <v>30596</v>
          </cell>
          <cell r="N6178" t="b">
            <v>0</v>
          </cell>
          <cell r="O6178">
            <v>5010</v>
          </cell>
        </row>
        <row r="6179">
          <cell r="E6179" t="str">
            <v>64MONTHLYDCOALITION</v>
          </cell>
          <cell r="F6179" t="str">
            <v>64</v>
          </cell>
          <cell r="G6179" t="str">
            <v>Monthly</v>
          </cell>
          <cell r="H6179" t="str">
            <v>D</v>
          </cell>
          <cell r="I6179">
            <v>5136</v>
          </cell>
          <cell r="J6179" t="str">
            <v>Coalition</v>
          </cell>
          <cell r="K6179" t="str">
            <v>per DOP website</v>
          </cell>
          <cell r="L6179">
            <v>41456</v>
          </cell>
          <cell r="M6179">
            <v>43389</v>
          </cell>
          <cell r="N6179" t="b">
            <v>0</v>
          </cell>
          <cell r="O6179">
            <v>5136</v>
          </cell>
        </row>
        <row r="6180">
          <cell r="E6180" t="str">
            <v>64MONTHLYDNON-REPRESENTED STATE EMPLOYEES</v>
          </cell>
          <cell r="F6180" t="str">
            <v>64</v>
          </cell>
          <cell r="G6180" t="str">
            <v>Monthly</v>
          </cell>
          <cell r="H6180" t="str">
            <v>D</v>
          </cell>
          <cell r="I6180">
            <v>5136</v>
          </cell>
          <cell r="J6180" t="str">
            <v>Non-Represented State Employees</v>
          </cell>
          <cell r="K6180" t="str">
            <v>per DOP website</v>
          </cell>
          <cell r="L6180">
            <v>41456</v>
          </cell>
          <cell r="M6180">
            <v>12409</v>
          </cell>
          <cell r="N6180" t="b">
            <v>0</v>
          </cell>
          <cell r="O6180">
            <v>5136</v>
          </cell>
        </row>
        <row r="6181">
          <cell r="E6181" t="str">
            <v>64MONTHLYDTEAMSTERS LOCAL UNION NUMBER 117</v>
          </cell>
          <cell r="F6181" t="str">
            <v>64</v>
          </cell>
          <cell r="G6181" t="str">
            <v>Monthly</v>
          </cell>
          <cell r="H6181" t="str">
            <v>D</v>
          </cell>
          <cell r="I6181">
            <v>5201</v>
          </cell>
          <cell r="J6181" t="str">
            <v>Teamsters Local Union Number 117</v>
          </cell>
          <cell r="K6181" t="str">
            <v>per Noli Benitez 201307</v>
          </cell>
          <cell r="L6181">
            <v>41456</v>
          </cell>
          <cell r="M6181">
            <v>12409</v>
          </cell>
          <cell r="N6181" t="b">
            <v>0</v>
          </cell>
          <cell r="O6181">
            <v>5201</v>
          </cell>
        </row>
        <row r="6182">
          <cell r="E6182" t="str">
            <v>64MONTHLYDWASHINGTON FEDERATION OF STATE EMPLOYEES</v>
          </cell>
          <cell r="F6182" t="str">
            <v>64</v>
          </cell>
          <cell r="G6182" t="str">
            <v>Monthly</v>
          </cell>
          <cell r="H6182" t="str">
            <v>D</v>
          </cell>
          <cell r="I6182">
            <v>5136</v>
          </cell>
          <cell r="J6182" t="str">
            <v>Washington Federation of State Employees</v>
          </cell>
          <cell r="K6182" t="str">
            <v>per DOP website</v>
          </cell>
          <cell r="L6182">
            <v>41456</v>
          </cell>
          <cell r="M6182">
            <v>26333</v>
          </cell>
          <cell r="N6182" t="b">
            <v>0</v>
          </cell>
          <cell r="O6182">
            <v>5136</v>
          </cell>
        </row>
        <row r="6183">
          <cell r="E6183" t="str">
            <v>64MONTHLYDWASHINGTON PUBLIC EMPLOYEES ASSOCIATION</v>
          </cell>
          <cell r="F6183" t="str">
            <v>64</v>
          </cell>
          <cell r="G6183" t="str">
            <v>Monthly</v>
          </cell>
          <cell r="H6183" t="str">
            <v>D</v>
          </cell>
          <cell r="I6183">
            <v>5136</v>
          </cell>
          <cell r="J6183" t="str">
            <v>Washington Public Employees Association</v>
          </cell>
          <cell r="K6183" t="str">
            <v>per DOP website</v>
          </cell>
          <cell r="L6183">
            <v>41456</v>
          </cell>
          <cell r="M6183">
            <v>30597</v>
          </cell>
          <cell r="N6183" t="b">
            <v>0</v>
          </cell>
          <cell r="O6183">
            <v>5136</v>
          </cell>
        </row>
        <row r="6184">
          <cell r="E6184" t="str">
            <v>64MONTHLYECOALITION</v>
          </cell>
          <cell r="F6184" t="str">
            <v>64</v>
          </cell>
          <cell r="G6184" t="str">
            <v>Monthly</v>
          </cell>
          <cell r="H6184" t="str">
            <v>E</v>
          </cell>
          <cell r="I6184">
            <v>5266</v>
          </cell>
          <cell r="J6184" t="str">
            <v>Coalition</v>
          </cell>
          <cell r="K6184" t="str">
            <v>per DOP website</v>
          </cell>
          <cell r="L6184">
            <v>41456</v>
          </cell>
          <cell r="M6184">
            <v>43390</v>
          </cell>
          <cell r="N6184" t="b">
            <v>0</v>
          </cell>
          <cell r="O6184">
            <v>5266</v>
          </cell>
        </row>
        <row r="6185">
          <cell r="E6185" t="str">
            <v>64MONTHLYENON-REPRESENTED STATE EMPLOYEES</v>
          </cell>
          <cell r="F6185" t="str">
            <v>64</v>
          </cell>
          <cell r="G6185" t="str">
            <v>Monthly</v>
          </cell>
          <cell r="H6185" t="str">
            <v>E</v>
          </cell>
          <cell r="I6185">
            <v>5266</v>
          </cell>
          <cell r="J6185" t="str">
            <v>Non-Represented State Employees</v>
          </cell>
          <cell r="K6185" t="str">
            <v>per DOP website</v>
          </cell>
          <cell r="L6185">
            <v>41456</v>
          </cell>
          <cell r="M6185">
            <v>12410</v>
          </cell>
          <cell r="N6185" t="b">
            <v>0</v>
          </cell>
          <cell r="O6185">
            <v>5266</v>
          </cell>
        </row>
        <row r="6186">
          <cell r="E6186" t="str">
            <v>64MONTHLYETEAMSTERS LOCAL UNION NUMBER 117</v>
          </cell>
          <cell r="F6186" t="str">
            <v>64</v>
          </cell>
          <cell r="G6186" t="str">
            <v>Monthly</v>
          </cell>
          <cell r="H6186" t="str">
            <v>E</v>
          </cell>
          <cell r="I6186">
            <v>5334</v>
          </cell>
          <cell r="J6186" t="str">
            <v>Teamsters Local Union Number 117</v>
          </cell>
          <cell r="K6186" t="str">
            <v>per Noli Benitez 201307</v>
          </cell>
          <cell r="L6186">
            <v>41456</v>
          </cell>
          <cell r="M6186">
            <v>12410</v>
          </cell>
          <cell r="N6186" t="b">
            <v>0</v>
          </cell>
          <cell r="O6186">
            <v>5334</v>
          </cell>
        </row>
        <row r="6187">
          <cell r="E6187" t="str">
            <v>64MONTHLYEWASHINGTON FEDERATION OF STATE EMPLOYEES</v>
          </cell>
          <cell r="F6187" t="str">
            <v>64</v>
          </cell>
          <cell r="G6187" t="str">
            <v>Monthly</v>
          </cell>
          <cell r="H6187" t="str">
            <v>E</v>
          </cell>
          <cell r="I6187">
            <v>5266</v>
          </cell>
          <cell r="J6187" t="str">
            <v>Washington Federation of State Employees</v>
          </cell>
          <cell r="K6187" t="str">
            <v>per DOP website</v>
          </cell>
          <cell r="L6187">
            <v>41456</v>
          </cell>
          <cell r="M6187">
            <v>26334</v>
          </cell>
          <cell r="N6187" t="b">
            <v>0</v>
          </cell>
          <cell r="O6187">
            <v>5266</v>
          </cell>
        </row>
        <row r="6188">
          <cell r="E6188" t="str">
            <v>64MONTHLYEWASHINGTON PUBLIC EMPLOYEES ASSOCIATION</v>
          </cell>
          <cell r="F6188" t="str">
            <v>64</v>
          </cell>
          <cell r="G6188" t="str">
            <v>Monthly</v>
          </cell>
          <cell r="H6188" t="str">
            <v>E</v>
          </cell>
          <cell r="I6188">
            <v>5266</v>
          </cell>
          <cell r="J6188" t="str">
            <v>Washington Public Employees Association</v>
          </cell>
          <cell r="K6188" t="str">
            <v>per DOP website</v>
          </cell>
          <cell r="L6188">
            <v>41456</v>
          </cell>
          <cell r="M6188">
            <v>30598</v>
          </cell>
          <cell r="N6188" t="b">
            <v>0</v>
          </cell>
          <cell r="O6188">
            <v>5266</v>
          </cell>
        </row>
        <row r="6189">
          <cell r="E6189" t="str">
            <v>64MONTHLYFCOALITION</v>
          </cell>
          <cell r="F6189" t="str">
            <v>64</v>
          </cell>
          <cell r="G6189" t="str">
            <v>Monthly</v>
          </cell>
          <cell r="H6189" t="str">
            <v>F</v>
          </cell>
          <cell r="I6189">
            <v>5395</v>
          </cell>
          <cell r="J6189" t="str">
            <v>Coalition</v>
          </cell>
          <cell r="K6189" t="str">
            <v>per DOP website</v>
          </cell>
          <cell r="L6189">
            <v>41456</v>
          </cell>
          <cell r="M6189">
            <v>43391</v>
          </cell>
          <cell r="N6189" t="b">
            <v>0</v>
          </cell>
          <cell r="O6189">
            <v>5395</v>
          </cell>
        </row>
        <row r="6190">
          <cell r="E6190" t="str">
            <v>64MONTHLYFNON-REPRESENTED STATE EMPLOYEES</v>
          </cell>
          <cell r="F6190" t="str">
            <v>64</v>
          </cell>
          <cell r="G6190" t="str">
            <v>Monthly</v>
          </cell>
          <cell r="H6190" t="str">
            <v>F</v>
          </cell>
          <cell r="I6190">
            <v>5395</v>
          </cell>
          <cell r="J6190" t="str">
            <v>Non-Represented State Employees</v>
          </cell>
          <cell r="K6190" t="str">
            <v>per DOP website</v>
          </cell>
          <cell r="L6190">
            <v>41456</v>
          </cell>
          <cell r="M6190">
            <v>12411</v>
          </cell>
          <cell r="N6190" t="b">
            <v>0</v>
          </cell>
          <cell r="O6190">
            <v>5395</v>
          </cell>
        </row>
        <row r="6191">
          <cell r="E6191" t="str">
            <v>64MONTHLYFTEAMSTERS LOCAL UNION NUMBER 117</v>
          </cell>
          <cell r="F6191" t="str">
            <v>64</v>
          </cell>
          <cell r="G6191" t="str">
            <v>Monthly</v>
          </cell>
          <cell r="H6191" t="str">
            <v>F</v>
          </cell>
          <cell r="I6191">
            <v>5463</v>
          </cell>
          <cell r="J6191" t="str">
            <v>Teamsters Local Union Number 117</v>
          </cell>
          <cell r="K6191" t="str">
            <v>per Noli Benitez 201307</v>
          </cell>
          <cell r="L6191">
            <v>41456</v>
          </cell>
          <cell r="M6191">
            <v>12411</v>
          </cell>
          <cell r="N6191" t="b">
            <v>0</v>
          </cell>
          <cell r="O6191">
            <v>5463</v>
          </cell>
        </row>
        <row r="6192">
          <cell r="E6192" t="str">
            <v>64MONTHLYFWASHINGTON FEDERATION OF STATE EMPLOYEES</v>
          </cell>
          <cell r="F6192" t="str">
            <v>64</v>
          </cell>
          <cell r="G6192" t="str">
            <v>Monthly</v>
          </cell>
          <cell r="H6192" t="str">
            <v>F</v>
          </cell>
          <cell r="I6192">
            <v>5395</v>
          </cell>
          <cell r="J6192" t="str">
            <v>Washington Federation of State Employees</v>
          </cell>
          <cell r="K6192" t="str">
            <v>per DOP website</v>
          </cell>
          <cell r="L6192">
            <v>41456</v>
          </cell>
          <cell r="M6192">
            <v>26335</v>
          </cell>
          <cell r="N6192" t="b">
            <v>0</v>
          </cell>
          <cell r="O6192">
            <v>5395</v>
          </cell>
        </row>
        <row r="6193">
          <cell r="E6193" t="str">
            <v>64MONTHLYFWASHINGTON PUBLIC EMPLOYEES ASSOCIATION</v>
          </cell>
          <cell r="F6193" t="str">
            <v>64</v>
          </cell>
          <cell r="G6193" t="str">
            <v>Monthly</v>
          </cell>
          <cell r="H6193" t="str">
            <v>F</v>
          </cell>
          <cell r="I6193">
            <v>5395</v>
          </cell>
          <cell r="J6193" t="str">
            <v>Washington Public Employees Association</v>
          </cell>
          <cell r="K6193" t="str">
            <v>per DOP website</v>
          </cell>
          <cell r="L6193">
            <v>41456</v>
          </cell>
          <cell r="M6193">
            <v>30599</v>
          </cell>
          <cell r="N6193" t="b">
            <v>0</v>
          </cell>
          <cell r="O6193">
            <v>5395</v>
          </cell>
        </row>
        <row r="6194">
          <cell r="E6194" t="str">
            <v>64MONTHLYGCOALITION</v>
          </cell>
          <cell r="F6194" t="str">
            <v>64</v>
          </cell>
          <cell r="G6194" t="str">
            <v>Monthly</v>
          </cell>
          <cell r="H6194" t="str">
            <v>G</v>
          </cell>
          <cell r="I6194">
            <v>5535</v>
          </cell>
          <cell r="J6194" t="str">
            <v>Coalition</v>
          </cell>
          <cell r="K6194" t="str">
            <v>per DOP website</v>
          </cell>
          <cell r="L6194">
            <v>41456</v>
          </cell>
          <cell r="M6194">
            <v>43392</v>
          </cell>
          <cell r="N6194" t="b">
            <v>0</v>
          </cell>
          <cell r="O6194">
            <v>5535</v>
          </cell>
        </row>
        <row r="6195">
          <cell r="E6195" t="str">
            <v>64MONTHLYGNON-REPRESENTED STATE EMPLOYEES</v>
          </cell>
          <cell r="F6195" t="str">
            <v>64</v>
          </cell>
          <cell r="G6195" t="str">
            <v>Monthly</v>
          </cell>
          <cell r="H6195" t="str">
            <v>G</v>
          </cell>
          <cell r="I6195">
            <v>5535</v>
          </cell>
          <cell r="J6195" t="str">
            <v>Non-Represented State Employees</v>
          </cell>
          <cell r="K6195" t="str">
            <v>per DOP website</v>
          </cell>
          <cell r="L6195">
            <v>41456</v>
          </cell>
          <cell r="M6195">
            <v>12412</v>
          </cell>
          <cell r="N6195" t="b">
            <v>0</v>
          </cell>
          <cell r="O6195">
            <v>5535</v>
          </cell>
        </row>
        <row r="6196">
          <cell r="E6196" t="str">
            <v>64MONTHLYGTEAMSTERS LOCAL UNION NUMBER 117</v>
          </cell>
          <cell r="F6196" t="str">
            <v>64</v>
          </cell>
          <cell r="G6196" t="str">
            <v>Monthly</v>
          </cell>
          <cell r="H6196" t="str">
            <v>G</v>
          </cell>
          <cell r="I6196">
            <v>5605</v>
          </cell>
          <cell r="J6196" t="str">
            <v>Teamsters Local Union Number 117</v>
          </cell>
          <cell r="K6196" t="str">
            <v>per Noli Benitez 201307</v>
          </cell>
          <cell r="L6196">
            <v>41456</v>
          </cell>
          <cell r="M6196">
            <v>12412</v>
          </cell>
          <cell r="N6196" t="b">
            <v>0</v>
          </cell>
          <cell r="O6196">
            <v>5605</v>
          </cell>
        </row>
        <row r="6197">
          <cell r="E6197" t="str">
            <v>64MONTHLYGWASHINGTON FEDERATION OF STATE EMPLOYEES</v>
          </cell>
          <cell r="F6197" t="str">
            <v>64</v>
          </cell>
          <cell r="G6197" t="str">
            <v>Monthly</v>
          </cell>
          <cell r="H6197" t="str">
            <v>G</v>
          </cell>
          <cell r="I6197">
            <v>5535</v>
          </cell>
          <cell r="J6197" t="str">
            <v>Washington Federation of State Employees</v>
          </cell>
          <cell r="K6197" t="str">
            <v>per DOP website</v>
          </cell>
          <cell r="L6197">
            <v>41456</v>
          </cell>
          <cell r="M6197">
            <v>26336</v>
          </cell>
          <cell r="N6197" t="b">
            <v>0</v>
          </cell>
          <cell r="O6197">
            <v>5535</v>
          </cell>
        </row>
        <row r="6198">
          <cell r="E6198" t="str">
            <v>64MONTHLYGWASHINGTON PUBLIC EMPLOYEES ASSOCIATION</v>
          </cell>
          <cell r="F6198" t="str">
            <v>64</v>
          </cell>
          <cell r="G6198" t="str">
            <v>Monthly</v>
          </cell>
          <cell r="H6198" t="str">
            <v>G</v>
          </cell>
          <cell r="I6198">
            <v>5535</v>
          </cell>
          <cell r="J6198" t="str">
            <v>Washington Public Employees Association</v>
          </cell>
          <cell r="K6198" t="str">
            <v>per DOP website</v>
          </cell>
          <cell r="L6198">
            <v>41456</v>
          </cell>
          <cell r="M6198">
            <v>30600</v>
          </cell>
          <cell r="N6198" t="b">
            <v>0</v>
          </cell>
          <cell r="O6198">
            <v>5535</v>
          </cell>
        </row>
        <row r="6199">
          <cell r="E6199" t="str">
            <v>64MONTHLYHCOALITION</v>
          </cell>
          <cell r="F6199" t="str">
            <v>64</v>
          </cell>
          <cell r="G6199" t="str">
            <v>Monthly</v>
          </cell>
          <cell r="H6199" t="str">
            <v>H</v>
          </cell>
          <cell r="I6199">
            <v>5668</v>
          </cell>
          <cell r="J6199" t="str">
            <v>Coalition</v>
          </cell>
          <cell r="K6199" t="str">
            <v>per DOP website</v>
          </cell>
          <cell r="L6199">
            <v>41456</v>
          </cell>
          <cell r="M6199">
            <v>43393</v>
          </cell>
          <cell r="N6199" t="b">
            <v>0</v>
          </cell>
          <cell r="O6199">
            <v>5668</v>
          </cell>
        </row>
        <row r="6200">
          <cell r="E6200" t="str">
            <v>64MONTHLYHNON-REPRESENTED STATE EMPLOYEES</v>
          </cell>
          <cell r="F6200" t="str">
            <v>64</v>
          </cell>
          <cell r="G6200" t="str">
            <v>Monthly</v>
          </cell>
          <cell r="H6200" t="str">
            <v>H</v>
          </cell>
          <cell r="I6200">
            <v>5668</v>
          </cell>
          <cell r="J6200" t="str">
            <v>Non-Represented State Employees</v>
          </cell>
          <cell r="K6200" t="str">
            <v>per DOP website</v>
          </cell>
          <cell r="L6200">
            <v>41456</v>
          </cell>
          <cell r="M6200">
            <v>12413</v>
          </cell>
          <cell r="N6200" t="b">
            <v>0</v>
          </cell>
          <cell r="O6200">
            <v>5668</v>
          </cell>
        </row>
        <row r="6201">
          <cell r="E6201" t="str">
            <v>64MONTHLYHTEAMSTERS LOCAL UNION NUMBER 117</v>
          </cell>
          <cell r="F6201" t="str">
            <v>64</v>
          </cell>
          <cell r="G6201" t="str">
            <v>Monthly</v>
          </cell>
          <cell r="H6201" t="str">
            <v>H</v>
          </cell>
          <cell r="I6201">
            <v>5742</v>
          </cell>
          <cell r="J6201" t="str">
            <v>Teamsters Local Union Number 117</v>
          </cell>
          <cell r="K6201" t="str">
            <v>per Noli Benitez 201307</v>
          </cell>
          <cell r="L6201">
            <v>41456</v>
          </cell>
          <cell r="M6201">
            <v>12413</v>
          </cell>
          <cell r="N6201" t="b">
            <v>0</v>
          </cell>
          <cell r="O6201">
            <v>5742</v>
          </cell>
        </row>
        <row r="6202">
          <cell r="E6202" t="str">
            <v>64MONTHLYHWASHINGTON FEDERATION OF STATE EMPLOYEES</v>
          </cell>
          <cell r="F6202" t="str">
            <v>64</v>
          </cell>
          <cell r="G6202" t="str">
            <v>Monthly</v>
          </cell>
          <cell r="H6202" t="str">
            <v>H</v>
          </cell>
          <cell r="I6202">
            <v>5668</v>
          </cell>
          <cell r="J6202" t="str">
            <v>Washington Federation of State Employees</v>
          </cell>
          <cell r="K6202" t="str">
            <v>per DOP website</v>
          </cell>
          <cell r="L6202">
            <v>41456</v>
          </cell>
          <cell r="M6202">
            <v>26337</v>
          </cell>
          <cell r="N6202" t="b">
            <v>0</v>
          </cell>
          <cell r="O6202">
            <v>5668</v>
          </cell>
        </row>
        <row r="6203">
          <cell r="E6203" t="str">
            <v>64MONTHLYHWASHINGTON PUBLIC EMPLOYEES ASSOCIATION</v>
          </cell>
          <cell r="F6203" t="str">
            <v>64</v>
          </cell>
          <cell r="G6203" t="str">
            <v>Monthly</v>
          </cell>
          <cell r="H6203" t="str">
            <v>H</v>
          </cell>
          <cell r="I6203">
            <v>5668</v>
          </cell>
          <cell r="J6203" t="str">
            <v>Washington Public Employees Association</v>
          </cell>
          <cell r="K6203" t="str">
            <v>per DOP website</v>
          </cell>
          <cell r="L6203">
            <v>41456</v>
          </cell>
          <cell r="M6203">
            <v>30601</v>
          </cell>
          <cell r="N6203" t="b">
            <v>0</v>
          </cell>
          <cell r="O6203">
            <v>5668</v>
          </cell>
        </row>
        <row r="6204">
          <cell r="E6204" t="str">
            <v>64MONTHLYICOALITION</v>
          </cell>
          <cell r="F6204" t="str">
            <v>64</v>
          </cell>
          <cell r="G6204" t="str">
            <v>Monthly</v>
          </cell>
          <cell r="H6204" t="str">
            <v>I</v>
          </cell>
          <cell r="I6204">
            <v>5813</v>
          </cell>
          <cell r="J6204" t="str">
            <v>Coalition</v>
          </cell>
          <cell r="K6204" t="str">
            <v>per DOP website</v>
          </cell>
          <cell r="L6204">
            <v>41456</v>
          </cell>
          <cell r="M6204">
            <v>43394</v>
          </cell>
          <cell r="N6204" t="b">
            <v>0</v>
          </cell>
          <cell r="O6204">
            <v>5813</v>
          </cell>
        </row>
        <row r="6205">
          <cell r="E6205" t="str">
            <v>64MONTHLYINON-REPRESENTED STATE EMPLOYEES</v>
          </cell>
          <cell r="F6205" t="str">
            <v>64</v>
          </cell>
          <cell r="G6205" t="str">
            <v>Monthly</v>
          </cell>
          <cell r="H6205" t="str">
            <v>I</v>
          </cell>
          <cell r="I6205">
            <v>5813</v>
          </cell>
          <cell r="J6205" t="str">
            <v>Non-Represented State Employees</v>
          </cell>
          <cell r="K6205" t="str">
            <v>per DOP website</v>
          </cell>
          <cell r="L6205">
            <v>41456</v>
          </cell>
          <cell r="M6205">
            <v>12414</v>
          </cell>
          <cell r="N6205" t="b">
            <v>0</v>
          </cell>
          <cell r="O6205">
            <v>5813</v>
          </cell>
        </row>
        <row r="6206">
          <cell r="E6206" t="str">
            <v>64MONTHLYITEAMSTERS LOCAL UNION NUMBER 117</v>
          </cell>
          <cell r="F6206" t="str">
            <v>64</v>
          </cell>
          <cell r="G6206" t="str">
            <v>Monthly</v>
          </cell>
          <cell r="H6206" t="str">
            <v>I</v>
          </cell>
          <cell r="I6206">
            <v>5887</v>
          </cell>
          <cell r="J6206" t="str">
            <v>Teamsters Local Union Number 117</v>
          </cell>
          <cell r="K6206" t="str">
            <v>per Noli Benitez 201307</v>
          </cell>
          <cell r="L6206">
            <v>41456</v>
          </cell>
          <cell r="M6206">
            <v>12414</v>
          </cell>
          <cell r="N6206" t="b">
            <v>0</v>
          </cell>
          <cell r="O6206">
            <v>5887</v>
          </cell>
        </row>
        <row r="6207">
          <cell r="E6207" t="str">
            <v>64MONTHLYIWASHINGTON FEDERATION OF STATE EMPLOYEES</v>
          </cell>
          <cell r="F6207" t="str">
            <v>64</v>
          </cell>
          <cell r="G6207" t="str">
            <v>Monthly</v>
          </cell>
          <cell r="H6207" t="str">
            <v>I</v>
          </cell>
          <cell r="I6207">
            <v>5813</v>
          </cell>
          <cell r="J6207" t="str">
            <v>Washington Federation of State Employees</v>
          </cell>
          <cell r="K6207" t="str">
            <v>per DOP website</v>
          </cell>
          <cell r="L6207">
            <v>41456</v>
          </cell>
          <cell r="M6207">
            <v>26338</v>
          </cell>
          <cell r="N6207" t="b">
            <v>0</v>
          </cell>
          <cell r="O6207">
            <v>5813</v>
          </cell>
        </row>
        <row r="6208">
          <cell r="E6208" t="str">
            <v>64MONTHLYIWASHINGTON PUBLIC EMPLOYEES ASSOCIATION</v>
          </cell>
          <cell r="F6208" t="str">
            <v>64</v>
          </cell>
          <cell r="G6208" t="str">
            <v>Monthly</v>
          </cell>
          <cell r="H6208" t="str">
            <v>I</v>
          </cell>
          <cell r="I6208">
            <v>5813</v>
          </cell>
          <cell r="J6208" t="str">
            <v>Washington Public Employees Association</v>
          </cell>
          <cell r="K6208" t="str">
            <v>per DOP website</v>
          </cell>
          <cell r="L6208">
            <v>41456</v>
          </cell>
          <cell r="M6208">
            <v>30602</v>
          </cell>
          <cell r="N6208" t="b">
            <v>0</v>
          </cell>
          <cell r="O6208">
            <v>5813</v>
          </cell>
        </row>
        <row r="6209">
          <cell r="E6209" t="str">
            <v>64MONTHLYJCOALITION</v>
          </cell>
          <cell r="F6209" t="str">
            <v>64</v>
          </cell>
          <cell r="G6209" t="str">
            <v>Monthly</v>
          </cell>
          <cell r="H6209" t="str">
            <v>J</v>
          </cell>
          <cell r="I6209">
            <v>5958</v>
          </cell>
          <cell r="J6209" t="str">
            <v>Coalition</v>
          </cell>
          <cell r="K6209" t="str">
            <v>per DOP website</v>
          </cell>
          <cell r="L6209">
            <v>41456</v>
          </cell>
          <cell r="M6209">
            <v>43395</v>
          </cell>
          <cell r="N6209" t="b">
            <v>0</v>
          </cell>
          <cell r="O6209">
            <v>5958</v>
          </cell>
        </row>
        <row r="6210">
          <cell r="E6210" t="str">
            <v>64MONTHLYJNON-REPRESENTED STATE EMPLOYEES</v>
          </cell>
          <cell r="F6210" t="str">
            <v>64</v>
          </cell>
          <cell r="G6210" t="str">
            <v>Monthly</v>
          </cell>
          <cell r="H6210" t="str">
            <v>J</v>
          </cell>
          <cell r="I6210">
            <v>5958</v>
          </cell>
          <cell r="J6210" t="str">
            <v>Non-Represented State Employees</v>
          </cell>
          <cell r="K6210" t="str">
            <v>per DOP website</v>
          </cell>
          <cell r="L6210">
            <v>41456</v>
          </cell>
          <cell r="M6210">
            <v>12415</v>
          </cell>
          <cell r="N6210" t="b">
            <v>0</v>
          </cell>
          <cell r="O6210">
            <v>5958</v>
          </cell>
        </row>
        <row r="6211">
          <cell r="E6211" t="str">
            <v>64MONTHLYJTEAMSTERS LOCAL UNION NUMBER 117</v>
          </cell>
          <cell r="F6211" t="str">
            <v>64</v>
          </cell>
          <cell r="G6211" t="str">
            <v>Monthly</v>
          </cell>
          <cell r="H6211" t="str">
            <v>J</v>
          </cell>
          <cell r="I6211">
            <v>6034</v>
          </cell>
          <cell r="J6211" t="str">
            <v>Teamsters Local Union Number 117</v>
          </cell>
          <cell r="K6211" t="str">
            <v>per Noli Benitez 201307</v>
          </cell>
          <cell r="L6211">
            <v>41456</v>
          </cell>
          <cell r="M6211">
            <v>12415</v>
          </cell>
          <cell r="N6211" t="b">
            <v>0</v>
          </cell>
          <cell r="O6211">
            <v>6034</v>
          </cell>
        </row>
        <row r="6212">
          <cell r="E6212" t="str">
            <v>64MONTHLYJWASHINGTON FEDERATION OF STATE EMPLOYEES</v>
          </cell>
          <cell r="F6212" t="str">
            <v>64</v>
          </cell>
          <cell r="G6212" t="str">
            <v>Monthly</v>
          </cell>
          <cell r="H6212" t="str">
            <v>J</v>
          </cell>
          <cell r="I6212">
            <v>5958</v>
          </cell>
          <cell r="J6212" t="str">
            <v>Washington Federation of State Employees</v>
          </cell>
          <cell r="K6212" t="str">
            <v>per DOP website</v>
          </cell>
          <cell r="L6212">
            <v>41456</v>
          </cell>
          <cell r="M6212">
            <v>26339</v>
          </cell>
          <cell r="N6212" t="b">
            <v>0</v>
          </cell>
          <cell r="O6212">
            <v>5958</v>
          </cell>
        </row>
        <row r="6213">
          <cell r="E6213" t="str">
            <v>64MONTHLYJWASHINGTON PUBLIC EMPLOYEES ASSOCIATION</v>
          </cell>
          <cell r="F6213" t="str">
            <v>64</v>
          </cell>
          <cell r="G6213" t="str">
            <v>Monthly</v>
          </cell>
          <cell r="H6213" t="str">
            <v>J</v>
          </cell>
          <cell r="I6213">
            <v>5958</v>
          </cell>
          <cell r="J6213" t="str">
            <v>Washington Public Employees Association</v>
          </cell>
          <cell r="K6213" t="str">
            <v>per DOP website</v>
          </cell>
          <cell r="L6213">
            <v>41456</v>
          </cell>
          <cell r="M6213">
            <v>30603</v>
          </cell>
          <cell r="N6213" t="b">
            <v>0</v>
          </cell>
          <cell r="O6213">
            <v>5958</v>
          </cell>
        </row>
        <row r="6214">
          <cell r="E6214" t="str">
            <v>64MONTHLYKCOALITION</v>
          </cell>
          <cell r="F6214" t="str">
            <v>64</v>
          </cell>
          <cell r="G6214" t="str">
            <v>Monthly</v>
          </cell>
          <cell r="H6214" t="str">
            <v>K</v>
          </cell>
          <cell r="I6214">
            <v>6105</v>
          </cell>
          <cell r="J6214" t="str">
            <v>Coalition</v>
          </cell>
          <cell r="K6214" t="str">
            <v>per DOP website</v>
          </cell>
          <cell r="L6214">
            <v>41456</v>
          </cell>
          <cell r="M6214">
            <v>43396</v>
          </cell>
          <cell r="N6214" t="b">
            <v>0</v>
          </cell>
          <cell r="O6214">
            <v>6105</v>
          </cell>
        </row>
        <row r="6215">
          <cell r="E6215" t="str">
            <v>64MONTHLYKNON-REPRESENTED STATE EMPLOYEES</v>
          </cell>
          <cell r="F6215" t="str">
            <v>64</v>
          </cell>
          <cell r="G6215" t="str">
            <v>Monthly</v>
          </cell>
          <cell r="H6215" t="str">
            <v>K</v>
          </cell>
          <cell r="I6215">
            <v>6105</v>
          </cell>
          <cell r="J6215" t="str">
            <v>Non-Represented State Employees</v>
          </cell>
          <cell r="K6215" t="str">
            <v>per DOP website</v>
          </cell>
          <cell r="L6215">
            <v>41456</v>
          </cell>
          <cell r="M6215">
            <v>12416</v>
          </cell>
          <cell r="N6215" t="b">
            <v>0</v>
          </cell>
          <cell r="O6215">
            <v>6105</v>
          </cell>
        </row>
        <row r="6216">
          <cell r="E6216" t="str">
            <v>64MONTHLYKTEAMSTERS LOCAL UNION NUMBER 117</v>
          </cell>
          <cell r="F6216" t="str">
            <v>64</v>
          </cell>
          <cell r="G6216" t="str">
            <v>Monthly</v>
          </cell>
          <cell r="H6216" t="str">
            <v>K</v>
          </cell>
          <cell r="I6216">
            <v>6183</v>
          </cell>
          <cell r="J6216" t="str">
            <v>Teamsters Local Union Number 117</v>
          </cell>
          <cell r="K6216" t="str">
            <v>per Noli Benitez 201307</v>
          </cell>
          <cell r="L6216">
            <v>41456</v>
          </cell>
          <cell r="M6216">
            <v>12416</v>
          </cell>
          <cell r="N6216" t="b">
            <v>0</v>
          </cell>
          <cell r="O6216">
            <v>6183</v>
          </cell>
        </row>
        <row r="6217">
          <cell r="E6217" t="str">
            <v>64MONTHLYKWASHINGTON FEDERATION OF STATE EMPLOYEES</v>
          </cell>
          <cell r="F6217" t="str">
            <v>64</v>
          </cell>
          <cell r="G6217" t="str">
            <v>Monthly</v>
          </cell>
          <cell r="H6217" t="str">
            <v>K</v>
          </cell>
          <cell r="I6217">
            <v>6105</v>
          </cell>
          <cell r="J6217" t="str">
            <v>Washington Federation of State Employees</v>
          </cell>
          <cell r="K6217" t="str">
            <v>per DOP website</v>
          </cell>
          <cell r="L6217">
            <v>41456</v>
          </cell>
          <cell r="M6217">
            <v>26340</v>
          </cell>
          <cell r="N6217" t="b">
            <v>0</v>
          </cell>
          <cell r="O6217">
            <v>6105</v>
          </cell>
        </row>
        <row r="6218">
          <cell r="E6218" t="str">
            <v>64MONTHLYKWASHINGTON PUBLIC EMPLOYEES ASSOCIATION</v>
          </cell>
          <cell r="F6218" t="str">
            <v>64</v>
          </cell>
          <cell r="G6218" t="str">
            <v>Monthly</v>
          </cell>
          <cell r="H6218" t="str">
            <v>K</v>
          </cell>
          <cell r="I6218">
            <v>6105</v>
          </cell>
          <cell r="J6218" t="str">
            <v>Washington Public Employees Association</v>
          </cell>
          <cell r="K6218" t="str">
            <v>per DOP website</v>
          </cell>
          <cell r="L6218">
            <v>41456</v>
          </cell>
          <cell r="M6218">
            <v>30604</v>
          </cell>
          <cell r="N6218" t="b">
            <v>0</v>
          </cell>
          <cell r="O6218">
            <v>6105</v>
          </cell>
        </row>
        <row r="6219">
          <cell r="E6219" t="str">
            <v>64MONTHLYLCOALITION</v>
          </cell>
          <cell r="F6219" t="str">
            <v>64</v>
          </cell>
          <cell r="G6219" t="str">
            <v>Monthly</v>
          </cell>
          <cell r="H6219" t="str">
            <v>L</v>
          </cell>
          <cell r="I6219">
            <v>6257</v>
          </cell>
          <cell r="J6219" t="str">
            <v>Coalition</v>
          </cell>
          <cell r="K6219" t="str">
            <v>per DOP website</v>
          </cell>
          <cell r="L6219">
            <v>41456</v>
          </cell>
          <cell r="M6219">
            <v>43397</v>
          </cell>
          <cell r="N6219" t="b">
            <v>0</v>
          </cell>
          <cell r="O6219">
            <v>6257</v>
          </cell>
        </row>
        <row r="6220">
          <cell r="E6220" t="str">
            <v>64MONTHLYLNON-REPRESENTED STATE EMPLOYEES</v>
          </cell>
          <cell r="F6220" t="str">
            <v>64</v>
          </cell>
          <cell r="G6220" t="str">
            <v>Monthly</v>
          </cell>
          <cell r="H6220" t="str">
            <v>L</v>
          </cell>
          <cell r="I6220">
            <v>6257</v>
          </cell>
          <cell r="J6220" t="str">
            <v>Non-Represented State Employees</v>
          </cell>
          <cell r="K6220" t="str">
            <v>per DOP website</v>
          </cell>
          <cell r="L6220">
            <v>41456</v>
          </cell>
          <cell r="M6220">
            <v>12417</v>
          </cell>
          <cell r="N6220" t="b">
            <v>0</v>
          </cell>
          <cell r="O6220">
            <v>6257</v>
          </cell>
        </row>
        <row r="6221">
          <cell r="E6221" t="str">
            <v>64MONTHLYLTEAMSTERS LOCAL UNION NUMBER 117</v>
          </cell>
          <cell r="F6221" t="str">
            <v>64</v>
          </cell>
          <cell r="G6221" t="str">
            <v>Monthly</v>
          </cell>
          <cell r="H6221" t="str">
            <v>L</v>
          </cell>
          <cell r="I6221">
            <v>6337</v>
          </cell>
          <cell r="J6221" t="str">
            <v>Teamsters Local Union Number 117</v>
          </cell>
          <cell r="K6221" t="str">
            <v>per Noli Benitez 201307</v>
          </cell>
          <cell r="L6221">
            <v>41456</v>
          </cell>
          <cell r="M6221">
            <v>12417</v>
          </cell>
          <cell r="N6221" t="b">
            <v>0</v>
          </cell>
          <cell r="O6221">
            <v>6337</v>
          </cell>
        </row>
        <row r="6222">
          <cell r="E6222" t="str">
            <v>64MONTHLYLWASHINGTON FEDERATION OF STATE EMPLOYEES</v>
          </cell>
          <cell r="F6222" t="str">
            <v>64</v>
          </cell>
          <cell r="G6222" t="str">
            <v>Monthly</v>
          </cell>
          <cell r="H6222" t="str">
            <v>L</v>
          </cell>
          <cell r="I6222">
            <v>6257</v>
          </cell>
          <cell r="J6222" t="str">
            <v>Washington Federation of State Employees</v>
          </cell>
          <cell r="K6222" t="str">
            <v>per DOP website</v>
          </cell>
          <cell r="L6222">
            <v>41456</v>
          </cell>
          <cell r="M6222">
            <v>26341</v>
          </cell>
          <cell r="N6222" t="b">
            <v>0</v>
          </cell>
          <cell r="O6222">
            <v>6257</v>
          </cell>
        </row>
        <row r="6223">
          <cell r="E6223" t="str">
            <v>64MONTHLYLWASHINGTON PUBLIC EMPLOYEES ASSOCIATION</v>
          </cell>
          <cell r="F6223" t="str">
            <v>64</v>
          </cell>
          <cell r="G6223" t="str">
            <v>Monthly</v>
          </cell>
          <cell r="H6223" t="str">
            <v>L</v>
          </cell>
          <cell r="I6223">
            <v>6257</v>
          </cell>
          <cell r="J6223" t="str">
            <v>Washington Public Employees Association</v>
          </cell>
          <cell r="K6223" t="str">
            <v>per DOP website</v>
          </cell>
          <cell r="L6223">
            <v>41456</v>
          </cell>
          <cell r="M6223">
            <v>30605</v>
          </cell>
          <cell r="N6223" t="b">
            <v>0</v>
          </cell>
          <cell r="O6223">
            <v>6257</v>
          </cell>
        </row>
        <row r="6224">
          <cell r="E6224" t="str">
            <v>64MONTHLYMCOALITION</v>
          </cell>
          <cell r="F6224" t="str">
            <v>64</v>
          </cell>
          <cell r="G6224" t="str">
            <v>Monthly</v>
          </cell>
          <cell r="H6224" t="str">
            <v>M</v>
          </cell>
          <cell r="I6224">
            <v>6416</v>
          </cell>
          <cell r="J6224" t="str">
            <v>Coalition</v>
          </cell>
          <cell r="K6224" t="str">
            <v>per DOP website</v>
          </cell>
          <cell r="L6224">
            <v>41456</v>
          </cell>
          <cell r="M6224">
            <v>43398</v>
          </cell>
          <cell r="N6224" t="b">
            <v>0</v>
          </cell>
          <cell r="O6224">
            <v>6416</v>
          </cell>
        </row>
        <row r="6225">
          <cell r="E6225" t="str">
            <v>64MONTHLYMNON-REPRESENTED STATE EMPLOYEES</v>
          </cell>
          <cell r="F6225" t="str">
            <v>64</v>
          </cell>
          <cell r="G6225" t="str">
            <v>Monthly</v>
          </cell>
          <cell r="H6225" t="str">
            <v>M</v>
          </cell>
          <cell r="I6225">
            <v>6416</v>
          </cell>
          <cell r="J6225" t="str">
            <v>Non-Represented State Employees</v>
          </cell>
          <cell r="K6225" t="str">
            <v>per DOP website</v>
          </cell>
          <cell r="L6225">
            <v>41456</v>
          </cell>
          <cell r="M6225">
            <v>12418</v>
          </cell>
          <cell r="N6225" t="b">
            <v>0</v>
          </cell>
          <cell r="O6225">
            <v>6416</v>
          </cell>
        </row>
        <row r="6226">
          <cell r="E6226" t="str">
            <v>64MONTHLYMTEAMSTERS LOCAL UNION NUMBER 117</v>
          </cell>
          <cell r="F6226" t="str">
            <v>64</v>
          </cell>
          <cell r="G6226" t="str">
            <v>Monthly</v>
          </cell>
          <cell r="H6226" t="str">
            <v>M</v>
          </cell>
          <cell r="I6226">
            <v>6498</v>
          </cell>
          <cell r="J6226" t="str">
            <v>Teamsters Local Union Number 117</v>
          </cell>
          <cell r="K6226" t="str">
            <v>per Noli Benitez 201307</v>
          </cell>
          <cell r="L6226">
            <v>41456</v>
          </cell>
          <cell r="M6226">
            <v>12418</v>
          </cell>
          <cell r="N6226" t="b">
            <v>0</v>
          </cell>
          <cell r="O6226">
            <v>6498</v>
          </cell>
        </row>
        <row r="6227">
          <cell r="E6227" t="str">
            <v>64MONTHLYMWASHINGTON FEDERATION OF STATE EMPLOYEES</v>
          </cell>
          <cell r="F6227" t="str">
            <v>64</v>
          </cell>
          <cell r="G6227" t="str">
            <v>Monthly</v>
          </cell>
          <cell r="H6227" t="str">
            <v>M</v>
          </cell>
          <cell r="I6227">
            <v>6416</v>
          </cell>
          <cell r="J6227" t="str">
            <v>Washington Federation of State Employees</v>
          </cell>
          <cell r="K6227" t="str">
            <v>per DOP website</v>
          </cell>
          <cell r="L6227">
            <v>41456</v>
          </cell>
          <cell r="M6227">
            <v>26342</v>
          </cell>
          <cell r="N6227" t="b">
            <v>0</v>
          </cell>
          <cell r="O6227">
            <v>6416</v>
          </cell>
        </row>
        <row r="6228">
          <cell r="E6228" t="str">
            <v>64MONTHLYMWASHINGTON PUBLIC EMPLOYEES ASSOCIATION</v>
          </cell>
          <cell r="F6228" t="str">
            <v>64</v>
          </cell>
          <cell r="G6228" t="str">
            <v>Monthly</v>
          </cell>
          <cell r="H6228" t="str">
            <v>M</v>
          </cell>
          <cell r="I6228">
            <v>6416</v>
          </cell>
          <cell r="J6228" t="str">
            <v>Washington Public Employees Association</v>
          </cell>
          <cell r="K6228" t="str">
            <v>per DOP website</v>
          </cell>
          <cell r="L6228">
            <v>41456</v>
          </cell>
          <cell r="M6228">
            <v>30606</v>
          </cell>
          <cell r="N6228" t="b">
            <v>0</v>
          </cell>
          <cell r="O6228">
            <v>6416</v>
          </cell>
        </row>
        <row r="6229">
          <cell r="E6229" t="str">
            <v>64NMONTHLYACOALITION</v>
          </cell>
          <cell r="F6229" t="str">
            <v>64N</v>
          </cell>
          <cell r="G6229" t="str">
            <v>Monthly</v>
          </cell>
          <cell r="H6229" t="str">
            <v>A</v>
          </cell>
          <cell r="I6229">
            <v>5096</v>
          </cell>
          <cell r="J6229" t="str">
            <v>Coalition</v>
          </cell>
          <cell r="K6229" t="str">
            <v>64N1 - 64N1 - per DOP website</v>
          </cell>
          <cell r="L6229">
            <v>41456</v>
          </cell>
          <cell r="M6229">
            <v>21762</v>
          </cell>
          <cell r="N6229" t="b">
            <v>1</v>
          </cell>
          <cell r="O6229">
            <v>5096</v>
          </cell>
        </row>
        <row r="6230">
          <cell r="E6230" t="str">
            <v>64NMONTHLYANON-REPRESENTED STATE EMPLOYEES</v>
          </cell>
          <cell r="F6230" t="str">
            <v>64N</v>
          </cell>
          <cell r="G6230" t="str">
            <v>Monthly</v>
          </cell>
          <cell r="H6230" t="str">
            <v>A</v>
          </cell>
          <cell r="I6230">
            <v>5096</v>
          </cell>
          <cell r="J6230" t="str">
            <v>Non-Represented State Employees</v>
          </cell>
          <cell r="K6230" t="str">
            <v>64N - per DOP website</v>
          </cell>
          <cell r="L6230">
            <v>41456</v>
          </cell>
          <cell r="M6230">
            <v>15966</v>
          </cell>
          <cell r="N6230" t="b">
            <v>1</v>
          </cell>
          <cell r="O6230">
            <v>5096</v>
          </cell>
        </row>
        <row r="6231">
          <cell r="E6231" t="str">
            <v>64NMONTHLYASERVICE EMPLOYEES INTERNATIONAL UNION DISTRICT 1199 NW</v>
          </cell>
          <cell r="F6231" t="str">
            <v>64N</v>
          </cell>
          <cell r="G6231" t="str">
            <v>Monthly</v>
          </cell>
          <cell r="H6231" t="str">
            <v>A</v>
          </cell>
          <cell r="I6231">
            <v>5096</v>
          </cell>
          <cell r="J6231" t="str">
            <v>Service Employees International Union District 1199 NW</v>
          </cell>
          <cell r="K6231" t="str">
            <v>64N1 - per DOP website</v>
          </cell>
          <cell r="L6231">
            <v>41456</v>
          </cell>
          <cell r="M6231">
            <v>17898</v>
          </cell>
          <cell r="N6231" t="b">
            <v>1</v>
          </cell>
          <cell r="O6231">
            <v>5096</v>
          </cell>
        </row>
        <row r="6232">
          <cell r="E6232" t="str">
            <v>64NMONTHLYATEAMSTERS LOCAL UNION NUMBER 117</v>
          </cell>
          <cell r="F6232" t="str">
            <v>64N</v>
          </cell>
          <cell r="G6232" t="str">
            <v>Monthly</v>
          </cell>
          <cell r="H6232" t="str">
            <v>A</v>
          </cell>
          <cell r="I6232">
            <v>5161</v>
          </cell>
          <cell r="J6232" t="str">
            <v>Teamsters Local Union Number 117</v>
          </cell>
          <cell r="K6232" t="str">
            <v>64N2 - per DOP website</v>
          </cell>
          <cell r="L6232">
            <v>41456</v>
          </cell>
          <cell r="M6232">
            <v>23694</v>
          </cell>
          <cell r="N6232" t="b">
            <v>1</v>
          </cell>
          <cell r="O6232">
            <v>5161</v>
          </cell>
        </row>
        <row r="6233">
          <cell r="E6233" t="str">
            <v>64NMONTHLYAWASHINGTON FEDERATION OF STATE EMPLOYEES</v>
          </cell>
          <cell r="F6233" t="str">
            <v>64N</v>
          </cell>
          <cell r="G6233" t="str">
            <v>Monthly</v>
          </cell>
          <cell r="H6233" t="str">
            <v>A</v>
          </cell>
          <cell r="I6233">
            <v>5096</v>
          </cell>
          <cell r="J6233" t="str">
            <v>Washington Federation of State Employees</v>
          </cell>
          <cell r="K6233" t="str">
            <v>64N1 - per DOP website</v>
          </cell>
          <cell r="L6233">
            <v>41456</v>
          </cell>
          <cell r="M6233">
            <v>19830</v>
          </cell>
          <cell r="N6233" t="b">
            <v>1</v>
          </cell>
          <cell r="O6233">
            <v>5096</v>
          </cell>
        </row>
        <row r="6234">
          <cell r="E6234" t="str">
            <v>64NMONTHLYBCOALITION</v>
          </cell>
          <cell r="F6234" t="str">
            <v>64N</v>
          </cell>
          <cell r="G6234" t="str">
            <v>Monthly</v>
          </cell>
          <cell r="H6234" t="str">
            <v>B</v>
          </cell>
          <cell r="I6234">
            <v>5221</v>
          </cell>
          <cell r="J6234" t="str">
            <v>Coalition</v>
          </cell>
          <cell r="K6234" t="str">
            <v>64N1 - per DOP website</v>
          </cell>
          <cell r="L6234">
            <v>41456</v>
          </cell>
          <cell r="M6234">
            <v>21763</v>
          </cell>
          <cell r="N6234" t="b">
            <v>1</v>
          </cell>
          <cell r="O6234">
            <v>5221</v>
          </cell>
        </row>
        <row r="6235">
          <cell r="E6235" t="str">
            <v>64NMONTHLYBNON-REPRESENTED STATE EMPLOYEES</v>
          </cell>
          <cell r="F6235" t="str">
            <v>64N</v>
          </cell>
          <cell r="G6235" t="str">
            <v>Monthly</v>
          </cell>
          <cell r="H6235" t="str">
            <v>B</v>
          </cell>
          <cell r="I6235">
            <v>5221</v>
          </cell>
          <cell r="J6235" t="str">
            <v>Non-Represented State Employees</v>
          </cell>
          <cell r="K6235" t="str">
            <v>64N - per DOP website</v>
          </cell>
          <cell r="L6235">
            <v>41456</v>
          </cell>
          <cell r="M6235">
            <v>15967</v>
          </cell>
          <cell r="N6235" t="b">
            <v>1</v>
          </cell>
          <cell r="O6235">
            <v>5221</v>
          </cell>
        </row>
        <row r="6236">
          <cell r="E6236" t="str">
            <v>64NMONTHLYBSERVICE EMPLOYEES INTERNATIONAL UNION DISTRICT 1199 NW</v>
          </cell>
          <cell r="F6236" t="str">
            <v>64N</v>
          </cell>
          <cell r="G6236" t="str">
            <v>Monthly</v>
          </cell>
          <cell r="H6236" t="str">
            <v>B</v>
          </cell>
          <cell r="I6236">
            <v>5221</v>
          </cell>
          <cell r="J6236" t="str">
            <v>Service Employees International Union District 1199 NW</v>
          </cell>
          <cell r="K6236" t="str">
            <v>64N1 - per DOP website</v>
          </cell>
          <cell r="L6236">
            <v>41456</v>
          </cell>
          <cell r="M6236">
            <v>17899</v>
          </cell>
          <cell r="N6236" t="b">
            <v>1</v>
          </cell>
          <cell r="O6236">
            <v>5221</v>
          </cell>
        </row>
        <row r="6237">
          <cell r="E6237" t="str">
            <v>64NMONTHLYBTEAMSTERS LOCAL UNION NUMBER 117</v>
          </cell>
          <cell r="F6237" t="str">
            <v>64N</v>
          </cell>
          <cell r="G6237" t="str">
            <v>Monthly</v>
          </cell>
          <cell r="H6237" t="str">
            <v>B</v>
          </cell>
          <cell r="I6237">
            <v>5289</v>
          </cell>
          <cell r="J6237" t="str">
            <v>Teamsters Local Union Number 117</v>
          </cell>
          <cell r="K6237" t="str">
            <v>64N2 - per DOP website</v>
          </cell>
          <cell r="L6237">
            <v>41456</v>
          </cell>
          <cell r="M6237">
            <v>23695</v>
          </cell>
          <cell r="N6237" t="b">
            <v>1</v>
          </cell>
          <cell r="O6237">
            <v>5289</v>
          </cell>
        </row>
        <row r="6238">
          <cell r="E6238" t="str">
            <v>64NMONTHLYBWASHINGTON FEDERATION OF STATE EMPLOYEES</v>
          </cell>
          <cell r="F6238" t="str">
            <v>64N</v>
          </cell>
          <cell r="G6238" t="str">
            <v>Monthly</v>
          </cell>
          <cell r="H6238" t="str">
            <v>B</v>
          </cell>
          <cell r="I6238">
            <v>5221</v>
          </cell>
          <cell r="J6238" t="str">
            <v>Washington Federation of State Employees</v>
          </cell>
          <cell r="K6238" t="str">
            <v>64N1 - per DOP website</v>
          </cell>
          <cell r="L6238">
            <v>41456</v>
          </cell>
          <cell r="M6238">
            <v>19831</v>
          </cell>
          <cell r="N6238" t="b">
            <v>1</v>
          </cell>
          <cell r="O6238">
            <v>5221</v>
          </cell>
        </row>
        <row r="6239">
          <cell r="E6239" t="str">
            <v>64NMONTHLYCCOALITION</v>
          </cell>
          <cell r="F6239" t="str">
            <v>64N</v>
          </cell>
          <cell r="G6239" t="str">
            <v>Monthly</v>
          </cell>
          <cell r="H6239" t="str">
            <v>C</v>
          </cell>
          <cell r="I6239">
            <v>5352</v>
          </cell>
          <cell r="J6239" t="str">
            <v>Coalition</v>
          </cell>
          <cell r="K6239" t="str">
            <v>64N1 - per DOP website</v>
          </cell>
          <cell r="L6239">
            <v>41456</v>
          </cell>
          <cell r="M6239">
            <v>21764</v>
          </cell>
          <cell r="N6239" t="b">
            <v>1</v>
          </cell>
          <cell r="O6239">
            <v>5352</v>
          </cell>
        </row>
        <row r="6240">
          <cell r="E6240" t="str">
            <v>64NMONTHLYCNON-REPRESENTED STATE EMPLOYEES</v>
          </cell>
          <cell r="F6240" t="str">
            <v>64N</v>
          </cell>
          <cell r="G6240" t="str">
            <v>Monthly</v>
          </cell>
          <cell r="H6240" t="str">
            <v>C</v>
          </cell>
          <cell r="I6240">
            <v>5352</v>
          </cell>
          <cell r="J6240" t="str">
            <v>Non-Represented State Employees</v>
          </cell>
          <cell r="K6240" t="str">
            <v>64N - per DOP website</v>
          </cell>
          <cell r="L6240">
            <v>41456</v>
          </cell>
          <cell r="M6240">
            <v>15968</v>
          </cell>
          <cell r="N6240" t="b">
            <v>1</v>
          </cell>
          <cell r="O6240">
            <v>5352</v>
          </cell>
        </row>
        <row r="6241">
          <cell r="E6241" t="str">
            <v>64NMONTHLYCSERVICE EMPLOYEES INTERNATIONAL UNION DISTRICT 1199 NW</v>
          </cell>
          <cell r="F6241" t="str">
            <v>64N</v>
          </cell>
          <cell r="G6241" t="str">
            <v>Monthly</v>
          </cell>
          <cell r="H6241" t="str">
            <v>C</v>
          </cell>
          <cell r="I6241">
            <v>5352</v>
          </cell>
          <cell r="J6241" t="str">
            <v>Service Employees International Union District 1199 NW</v>
          </cell>
          <cell r="K6241" t="str">
            <v>64N1 - per DOP website</v>
          </cell>
          <cell r="L6241">
            <v>41456</v>
          </cell>
          <cell r="M6241">
            <v>17900</v>
          </cell>
          <cell r="N6241" t="b">
            <v>1</v>
          </cell>
          <cell r="O6241">
            <v>5352</v>
          </cell>
        </row>
        <row r="6242">
          <cell r="E6242" t="str">
            <v>64NMONTHLYCTEAMSTERS LOCAL UNION NUMBER 117</v>
          </cell>
          <cell r="F6242" t="str">
            <v>64N</v>
          </cell>
          <cell r="G6242" t="str">
            <v>Monthly</v>
          </cell>
          <cell r="H6242" t="str">
            <v>C</v>
          </cell>
          <cell r="I6242">
            <v>5420</v>
          </cell>
          <cell r="J6242" t="str">
            <v>Teamsters Local Union Number 117</v>
          </cell>
          <cell r="K6242" t="str">
            <v>64N2 - per DOP website</v>
          </cell>
          <cell r="L6242">
            <v>41456</v>
          </cell>
          <cell r="M6242">
            <v>23696</v>
          </cell>
          <cell r="N6242" t="b">
            <v>1</v>
          </cell>
          <cell r="O6242">
            <v>5420</v>
          </cell>
        </row>
        <row r="6243">
          <cell r="E6243" t="str">
            <v>64NMONTHLYCWASHINGTON FEDERATION OF STATE EMPLOYEES</v>
          </cell>
          <cell r="F6243" t="str">
            <v>64N</v>
          </cell>
          <cell r="G6243" t="str">
            <v>Monthly</v>
          </cell>
          <cell r="H6243" t="str">
            <v>C</v>
          </cell>
          <cell r="I6243">
            <v>5352</v>
          </cell>
          <cell r="J6243" t="str">
            <v>Washington Federation of State Employees</v>
          </cell>
          <cell r="K6243" t="str">
            <v>64N1 - per DOP website</v>
          </cell>
          <cell r="L6243">
            <v>41456</v>
          </cell>
          <cell r="M6243">
            <v>19832</v>
          </cell>
          <cell r="N6243" t="b">
            <v>1</v>
          </cell>
          <cell r="O6243">
            <v>5352</v>
          </cell>
        </row>
        <row r="6244">
          <cell r="E6244" t="str">
            <v>64NMONTHLYDCOALITION</v>
          </cell>
          <cell r="F6244" t="str">
            <v>64N</v>
          </cell>
          <cell r="G6244" t="str">
            <v>Monthly</v>
          </cell>
          <cell r="H6244" t="str">
            <v>D</v>
          </cell>
          <cell r="I6244">
            <v>5487</v>
          </cell>
          <cell r="J6244" t="str">
            <v>Coalition</v>
          </cell>
          <cell r="K6244" t="str">
            <v>64N1 - per DOP website</v>
          </cell>
          <cell r="L6244">
            <v>41456</v>
          </cell>
          <cell r="M6244">
            <v>21765</v>
          </cell>
          <cell r="N6244" t="b">
            <v>1</v>
          </cell>
          <cell r="O6244">
            <v>5487</v>
          </cell>
        </row>
        <row r="6245">
          <cell r="E6245" t="str">
            <v>64NMONTHLYDNON-REPRESENTED STATE EMPLOYEES</v>
          </cell>
          <cell r="F6245" t="str">
            <v>64N</v>
          </cell>
          <cell r="G6245" t="str">
            <v>Monthly</v>
          </cell>
          <cell r="H6245" t="str">
            <v>D</v>
          </cell>
          <cell r="I6245">
            <v>5487</v>
          </cell>
          <cell r="J6245" t="str">
            <v>Non-Represented State Employees</v>
          </cell>
          <cell r="K6245" t="str">
            <v>64N - per DOP website</v>
          </cell>
          <cell r="L6245">
            <v>41456</v>
          </cell>
          <cell r="M6245">
            <v>15969</v>
          </cell>
          <cell r="N6245" t="b">
            <v>1</v>
          </cell>
          <cell r="O6245">
            <v>5487</v>
          </cell>
        </row>
        <row r="6246">
          <cell r="E6246" t="str">
            <v>64NMONTHLYDSERVICE EMPLOYEES INTERNATIONAL UNION DISTRICT 1199 NW</v>
          </cell>
          <cell r="F6246" t="str">
            <v>64N</v>
          </cell>
          <cell r="G6246" t="str">
            <v>Monthly</v>
          </cell>
          <cell r="H6246" t="str">
            <v>D</v>
          </cell>
          <cell r="I6246">
            <v>5487</v>
          </cell>
          <cell r="J6246" t="str">
            <v>Service Employees International Union District 1199 NW</v>
          </cell>
          <cell r="K6246" t="str">
            <v>64N1 - per DOP website</v>
          </cell>
          <cell r="L6246">
            <v>41456</v>
          </cell>
          <cell r="M6246">
            <v>17901</v>
          </cell>
          <cell r="N6246" t="b">
            <v>1</v>
          </cell>
          <cell r="O6246">
            <v>5487</v>
          </cell>
        </row>
        <row r="6247">
          <cell r="E6247" t="str">
            <v>64NMONTHLYDTEAMSTERS LOCAL UNION NUMBER 117</v>
          </cell>
          <cell r="F6247" t="str">
            <v>64N</v>
          </cell>
          <cell r="G6247" t="str">
            <v>Monthly</v>
          </cell>
          <cell r="H6247" t="str">
            <v>D</v>
          </cell>
          <cell r="I6247">
            <v>5557</v>
          </cell>
          <cell r="J6247" t="str">
            <v>Teamsters Local Union Number 117</v>
          </cell>
          <cell r="K6247" t="str">
            <v>64N2 - per DOP website</v>
          </cell>
          <cell r="L6247">
            <v>41456</v>
          </cell>
          <cell r="M6247">
            <v>23697</v>
          </cell>
          <cell r="N6247" t="b">
            <v>1</v>
          </cell>
          <cell r="O6247">
            <v>5557</v>
          </cell>
        </row>
        <row r="6248">
          <cell r="E6248" t="str">
            <v>64NMONTHLYDWASHINGTON FEDERATION OF STATE EMPLOYEES</v>
          </cell>
          <cell r="F6248" t="str">
            <v>64N</v>
          </cell>
          <cell r="G6248" t="str">
            <v>Monthly</v>
          </cell>
          <cell r="H6248" t="str">
            <v>D</v>
          </cell>
          <cell r="I6248">
            <v>5487</v>
          </cell>
          <cell r="J6248" t="str">
            <v>Washington Federation of State Employees</v>
          </cell>
          <cell r="K6248" t="str">
            <v>64N1 - per DOP website</v>
          </cell>
          <cell r="L6248">
            <v>41456</v>
          </cell>
          <cell r="M6248">
            <v>19833</v>
          </cell>
          <cell r="N6248" t="b">
            <v>1</v>
          </cell>
          <cell r="O6248">
            <v>5487</v>
          </cell>
        </row>
        <row r="6249">
          <cell r="E6249" t="str">
            <v>64NMONTHLYECOALITION</v>
          </cell>
          <cell r="F6249" t="str">
            <v>64N</v>
          </cell>
          <cell r="G6249" t="str">
            <v>Monthly</v>
          </cell>
          <cell r="H6249" t="str">
            <v>E</v>
          </cell>
          <cell r="I6249">
            <v>5625</v>
          </cell>
          <cell r="J6249" t="str">
            <v>Coalition</v>
          </cell>
          <cell r="K6249" t="str">
            <v>64N1 - per DOP website</v>
          </cell>
          <cell r="L6249">
            <v>41456</v>
          </cell>
          <cell r="M6249">
            <v>21766</v>
          </cell>
          <cell r="N6249" t="b">
            <v>1</v>
          </cell>
          <cell r="O6249">
            <v>5625</v>
          </cell>
        </row>
        <row r="6250">
          <cell r="E6250" t="str">
            <v>64NMONTHLYENON-REPRESENTED STATE EMPLOYEES</v>
          </cell>
          <cell r="F6250" t="str">
            <v>64N</v>
          </cell>
          <cell r="G6250" t="str">
            <v>Monthly</v>
          </cell>
          <cell r="H6250" t="str">
            <v>E</v>
          </cell>
          <cell r="I6250">
            <v>5625</v>
          </cell>
          <cell r="J6250" t="str">
            <v>Non-Represented State Employees</v>
          </cell>
          <cell r="K6250" t="str">
            <v>64N - per DOP website</v>
          </cell>
          <cell r="L6250">
            <v>41456</v>
          </cell>
          <cell r="M6250">
            <v>15970</v>
          </cell>
          <cell r="N6250" t="b">
            <v>1</v>
          </cell>
          <cell r="O6250">
            <v>5625</v>
          </cell>
        </row>
        <row r="6251">
          <cell r="E6251" t="str">
            <v>64NMONTHLYESERVICE EMPLOYEES INTERNATIONAL UNION DISTRICT 1199 NW</v>
          </cell>
          <cell r="F6251" t="str">
            <v>64N</v>
          </cell>
          <cell r="G6251" t="str">
            <v>Monthly</v>
          </cell>
          <cell r="H6251" t="str">
            <v>E</v>
          </cell>
          <cell r="I6251">
            <v>5625</v>
          </cell>
          <cell r="J6251" t="str">
            <v>Service Employees International Union District 1199 NW</v>
          </cell>
          <cell r="K6251" t="str">
            <v>64N1 - per DOP website</v>
          </cell>
          <cell r="L6251">
            <v>41456</v>
          </cell>
          <cell r="M6251">
            <v>17902</v>
          </cell>
          <cell r="N6251" t="b">
            <v>1</v>
          </cell>
          <cell r="O6251">
            <v>5625</v>
          </cell>
        </row>
        <row r="6252">
          <cell r="E6252" t="str">
            <v>64NMONTHLYETEAMSTERS LOCAL UNION NUMBER 117</v>
          </cell>
          <cell r="F6252" t="str">
            <v>64N</v>
          </cell>
          <cell r="G6252" t="str">
            <v>Monthly</v>
          </cell>
          <cell r="H6252" t="str">
            <v>E</v>
          </cell>
          <cell r="I6252">
            <v>5698</v>
          </cell>
          <cell r="J6252" t="str">
            <v>Teamsters Local Union Number 117</v>
          </cell>
          <cell r="K6252" t="str">
            <v>64N2 - per DOP website</v>
          </cell>
          <cell r="L6252">
            <v>41456</v>
          </cell>
          <cell r="M6252">
            <v>23698</v>
          </cell>
          <cell r="N6252" t="b">
            <v>1</v>
          </cell>
          <cell r="O6252">
            <v>5698</v>
          </cell>
        </row>
        <row r="6253">
          <cell r="E6253" t="str">
            <v>64NMONTHLYEWASHINGTON FEDERATION OF STATE EMPLOYEES</v>
          </cell>
          <cell r="F6253" t="str">
            <v>64N</v>
          </cell>
          <cell r="G6253" t="str">
            <v>Monthly</v>
          </cell>
          <cell r="H6253" t="str">
            <v>E</v>
          </cell>
          <cell r="I6253">
            <v>5625</v>
          </cell>
          <cell r="J6253" t="str">
            <v>Washington Federation of State Employees</v>
          </cell>
          <cell r="K6253" t="str">
            <v>64N1 - per DOP website</v>
          </cell>
          <cell r="L6253">
            <v>41456</v>
          </cell>
          <cell r="M6253">
            <v>19834</v>
          </cell>
          <cell r="N6253" t="b">
            <v>1</v>
          </cell>
          <cell r="O6253">
            <v>5625</v>
          </cell>
        </row>
        <row r="6254">
          <cell r="E6254" t="str">
            <v>64NMONTHLYFCOALITION</v>
          </cell>
          <cell r="F6254" t="str">
            <v>64N</v>
          </cell>
          <cell r="G6254" t="str">
            <v>Monthly</v>
          </cell>
          <cell r="H6254" t="str">
            <v>F</v>
          </cell>
          <cell r="I6254">
            <v>5763</v>
          </cell>
          <cell r="J6254" t="str">
            <v>Coalition</v>
          </cell>
          <cell r="K6254" t="str">
            <v>64N1 - per DOP website</v>
          </cell>
          <cell r="L6254">
            <v>41456</v>
          </cell>
          <cell r="M6254">
            <v>21767</v>
          </cell>
          <cell r="N6254" t="b">
            <v>1</v>
          </cell>
          <cell r="O6254">
            <v>5763</v>
          </cell>
        </row>
        <row r="6255">
          <cell r="E6255" t="str">
            <v>64NMONTHLYFNON-REPRESENTED STATE EMPLOYEES</v>
          </cell>
          <cell r="F6255" t="str">
            <v>64N</v>
          </cell>
          <cell r="G6255" t="str">
            <v>Monthly</v>
          </cell>
          <cell r="H6255" t="str">
            <v>F</v>
          </cell>
          <cell r="I6255">
            <v>5763</v>
          </cell>
          <cell r="J6255" t="str">
            <v>Non-Represented State Employees</v>
          </cell>
          <cell r="K6255" t="str">
            <v>64N - per DOP website</v>
          </cell>
          <cell r="L6255">
            <v>41456</v>
          </cell>
          <cell r="M6255">
            <v>15971</v>
          </cell>
          <cell r="N6255" t="b">
            <v>1</v>
          </cell>
          <cell r="O6255">
            <v>5763</v>
          </cell>
        </row>
        <row r="6256">
          <cell r="E6256" t="str">
            <v>64NMONTHLYFSERVICE EMPLOYEES INTERNATIONAL UNION DISTRICT 1199 NW</v>
          </cell>
          <cell r="F6256" t="str">
            <v>64N</v>
          </cell>
          <cell r="G6256" t="str">
            <v>Monthly</v>
          </cell>
          <cell r="H6256" t="str">
            <v>F</v>
          </cell>
          <cell r="I6256">
            <v>5763</v>
          </cell>
          <cell r="J6256" t="str">
            <v>Service Employees International Union District 1199 NW</v>
          </cell>
          <cell r="K6256" t="str">
            <v>64N1 - per DOP website</v>
          </cell>
          <cell r="L6256">
            <v>41456</v>
          </cell>
          <cell r="M6256">
            <v>17903</v>
          </cell>
          <cell r="N6256" t="b">
            <v>1</v>
          </cell>
          <cell r="O6256">
            <v>5763</v>
          </cell>
        </row>
        <row r="6257">
          <cell r="E6257" t="str">
            <v>64NMONTHLYFTEAMSTERS LOCAL UNION NUMBER 117</v>
          </cell>
          <cell r="F6257" t="str">
            <v>64N</v>
          </cell>
          <cell r="G6257" t="str">
            <v>Monthly</v>
          </cell>
          <cell r="H6257" t="str">
            <v>F</v>
          </cell>
          <cell r="I6257">
            <v>5836</v>
          </cell>
          <cell r="J6257" t="str">
            <v>Teamsters Local Union Number 117</v>
          </cell>
          <cell r="K6257" t="str">
            <v>64N2 - per DOP website</v>
          </cell>
          <cell r="L6257">
            <v>41456</v>
          </cell>
          <cell r="M6257">
            <v>23699</v>
          </cell>
          <cell r="N6257" t="b">
            <v>1</v>
          </cell>
          <cell r="O6257">
            <v>5836</v>
          </cell>
        </row>
        <row r="6258">
          <cell r="E6258" t="str">
            <v>64NMONTHLYFWASHINGTON FEDERATION OF STATE EMPLOYEES</v>
          </cell>
          <cell r="F6258" t="str">
            <v>64N</v>
          </cell>
          <cell r="G6258" t="str">
            <v>Monthly</v>
          </cell>
          <cell r="H6258" t="str">
            <v>F</v>
          </cell>
          <cell r="I6258">
            <v>5763</v>
          </cell>
          <cell r="J6258" t="str">
            <v>Washington Federation of State Employees</v>
          </cell>
          <cell r="K6258" t="str">
            <v>64N1 - per DOP website</v>
          </cell>
          <cell r="L6258">
            <v>41456</v>
          </cell>
          <cell r="M6258">
            <v>19835</v>
          </cell>
          <cell r="N6258" t="b">
            <v>1</v>
          </cell>
          <cell r="O6258">
            <v>5763</v>
          </cell>
        </row>
        <row r="6259">
          <cell r="E6259" t="str">
            <v>64NMONTHLYGCOALITION</v>
          </cell>
          <cell r="F6259" t="str">
            <v>64N</v>
          </cell>
          <cell r="G6259" t="str">
            <v>Monthly</v>
          </cell>
          <cell r="H6259" t="str">
            <v>G</v>
          </cell>
          <cell r="I6259">
            <v>5911</v>
          </cell>
          <cell r="J6259" t="str">
            <v>Coalition</v>
          </cell>
          <cell r="K6259" t="str">
            <v>64N1 - per DOP website</v>
          </cell>
          <cell r="L6259">
            <v>41456</v>
          </cell>
          <cell r="M6259">
            <v>21768</v>
          </cell>
          <cell r="N6259" t="b">
            <v>1</v>
          </cell>
          <cell r="O6259">
            <v>5911</v>
          </cell>
        </row>
        <row r="6260">
          <cell r="E6260" t="str">
            <v>64NMONTHLYGNON-REPRESENTED STATE EMPLOYEES</v>
          </cell>
          <cell r="F6260" t="str">
            <v>64N</v>
          </cell>
          <cell r="G6260" t="str">
            <v>Monthly</v>
          </cell>
          <cell r="H6260" t="str">
            <v>G</v>
          </cell>
          <cell r="I6260">
            <v>5911</v>
          </cell>
          <cell r="J6260" t="str">
            <v>Non-Represented State Employees</v>
          </cell>
          <cell r="K6260" t="str">
            <v>64N - per DOP website</v>
          </cell>
          <cell r="L6260">
            <v>41456</v>
          </cell>
          <cell r="M6260">
            <v>15972</v>
          </cell>
          <cell r="N6260" t="b">
            <v>1</v>
          </cell>
          <cell r="O6260">
            <v>5911</v>
          </cell>
        </row>
        <row r="6261">
          <cell r="E6261" t="str">
            <v>64NMONTHLYGSERVICE EMPLOYEES INTERNATIONAL UNION DISTRICT 1199 NW</v>
          </cell>
          <cell r="F6261" t="str">
            <v>64N</v>
          </cell>
          <cell r="G6261" t="str">
            <v>Monthly</v>
          </cell>
          <cell r="H6261" t="str">
            <v>G</v>
          </cell>
          <cell r="I6261">
            <v>5911</v>
          </cell>
          <cell r="J6261" t="str">
            <v>Service Employees International Union District 1199 NW</v>
          </cell>
          <cell r="K6261" t="str">
            <v>64N1 - per DOP website</v>
          </cell>
          <cell r="L6261">
            <v>41456</v>
          </cell>
          <cell r="M6261">
            <v>17904</v>
          </cell>
          <cell r="N6261" t="b">
            <v>1</v>
          </cell>
          <cell r="O6261">
            <v>5911</v>
          </cell>
        </row>
        <row r="6262">
          <cell r="E6262" t="str">
            <v>64NMONTHLYGTEAMSTERS LOCAL UNION NUMBER 117</v>
          </cell>
          <cell r="F6262" t="str">
            <v>64N</v>
          </cell>
          <cell r="G6262" t="str">
            <v>Monthly</v>
          </cell>
          <cell r="H6262" t="str">
            <v>G</v>
          </cell>
          <cell r="I6262">
            <v>5986</v>
          </cell>
          <cell r="J6262" t="str">
            <v>Teamsters Local Union Number 117</v>
          </cell>
          <cell r="K6262" t="str">
            <v>64N2 - per DOP website</v>
          </cell>
          <cell r="L6262">
            <v>41456</v>
          </cell>
          <cell r="M6262">
            <v>23700</v>
          </cell>
          <cell r="N6262" t="b">
            <v>1</v>
          </cell>
          <cell r="O6262">
            <v>5986</v>
          </cell>
        </row>
        <row r="6263">
          <cell r="E6263" t="str">
            <v>64NMONTHLYGWASHINGTON FEDERATION OF STATE EMPLOYEES</v>
          </cell>
          <cell r="F6263" t="str">
            <v>64N</v>
          </cell>
          <cell r="G6263" t="str">
            <v>Monthly</v>
          </cell>
          <cell r="H6263" t="str">
            <v>G</v>
          </cell>
          <cell r="I6263">
            <v>5911</v>
          </cell>
          <cell r="J6263" t="str">
            <v>Washington Federation of State Employees</v>
          </cell>
          <cell r="K6263" t="str">
            <v>64N1 - per DOP website</v>
          </cell>
          <cell r="L6263">
            <v>41456</v>
          </cell>
          <cell r="M6263">
            <v>19836</v>
          </cell>
          <cell r="N6263" t="b">
            <v>1</v>
          </cell>
          <cell r="O6263">
            <v>5911</v>
          </cell>
        </row>
        <row r="6264">
          <cell r="E6264" t="str">
            <v>64NMONTHLYHCOALITION</v>
          </cell>
          <cell r="F6264" t="str">
            <v>64N</v>
          </cell>
          <cell r="G6264" t="str">
            <v>Monthly</v>
          </cell>
          <cell r="H6264" t="str">
            <v>H</v>
          </cell>
          <cell r="I6264">
            <v>6057</v>
          </cell>
          <cell r="J6264" t="str">
            <v>Coalition</v>
          </cell>
          <cell r="K6264" t="str">
            <v>64N1 - per DOP website</v>
          </cell>
          <cell r="L6264">
            <v>41456</v>
          </cell>
          <cell r="M6264">
            <v>21769</v>
          </cell>
          <cell r="N6264" t="b">
            <v>1</v>
          </cell>
          <cell r="O6264">
            <v>6057</v>
          </cell>
        </row>
        <row r="6265">
          <cell r="E6265" t="str">
            <v>64NMONTHLYHNON-REPRESENTED STATE EMPLOYEES</v>
          </cell>
          <cell r="F6265" t="str">
            <v>64N</v>
          </cell>
          <cell r="G6265" t="str">
            <v>Monthly</v>
          </cell>
          <cell r="H6265" t="str">
            <v>H</v>
          </cell>
          <cell r="I6265">
            <v>6057</v>
          </cell>
          <cell r="J6265" t="str">
            <v>Non-Represented State Employees</v>
          </cell>
          <cell r="K6265" t="str">
            <v>64N - per DOP website</v>
          </cell>
          <cell r="L6265">
            <v>41456</v>
          </cell>
          <cell r="M6265">
            <v>15973</v>
          </cell>
          <cell r="N6265" t="b">
            <v>1</v>
          </cell>
          <cell r="O6265">
            <v>6057</v>
          </cell>
        </row>
        <row r="6266">
          <cell r="E6266" t="str">
            <v>64NMONTHLYHSERVICE EMPLOYEES INTERNATIONAL UNION DISTRICT 1199 NW</v>
          </cell>
          <cell r="F6266" t="str">
            <v>64N</v>
          </cell>
          <cell r="G6266" t="str">
            <v>Monthly</v>
          </cell>
          <cell r="H6266" t="str">
            <v>H</v>
          </cell>
          <cell r="I6266">
            <v>6057</v>
          </cell>
          <cell r="J6266" t="str">
            <v>Service Employees International Union District 1199 NW</v>
          </cell>
          <cell r="K6266" t="str">
            <v>64N1 - per DOP website</v>
          </cell>
          <cell r="L6266">
            <v>41456</v>
          </cell>
          <cell r="M6266">
            <v>17905</v>
          </cell>
          <cell r="N6266" t="b">
            <v>1</v>
          </cell>
          <cell r="O6266">
            <v>6057</v>
          </cell>
        </row>
        <row r="6267">
          <cell r="E6267" t="str">
            <v>64NMONTHLYHTEAMSTERS LOCAL UNION NUMBER 117</v>
          </cell>
          <cell r="F6267" t="str">
            <v>64N</v>
          </cell>
          <cell r="G6267" t="str">
            <v>Monthly</v>
          </cell>
          <cell r="H6267" t="str">
            <v>H</v>
          </cell>
          <cell r="I6267">
            <v>6133</v>
          </cell>
          <cell r="J6267" t="str">
            <v>Teamsters Local Union Number 117</v>
          </cell>
          <cell r="K6267" t="str">
            <v>64N2 - per DOP website</v>
          </cell>
          <cell r="L6267">
            <v>41456</v>
          </cell>
          <cell r="M6267">
            <v>23701</v>
          </cell>
          <cell r="N6267" t="b">
            <v>1</v>
          </cell>
          <cell r="O6267">
            <v>6133</v>
          </cell>
        </row>
        <row r="6268">
          <cell r="E6268" t="str">
            <v>64NMONTHLYHWASHINGTON FEDERATION OF STATE EMPLOYEES</v>
          </cell>
          <cell r="F6268" t="str">
            <v>64N</v>
          </cell>
          <cell r="G6268" t="str">
            <v>Monthly</v>
          </cell>
          <cell r="H6268" t="str">
            <v>H</v>
          </cell>
          <cell r="I6268">
            <v>6057</v>
          </cell>
          <cell r="J6268" t="str">
            <v>Washington Federation of State Employees</v>
          </cell>
          <cell r="K6268" t="str">
            <v>64N1 - per DOP website</v>
          </cell>
          <cell r="L6268">
            <v>41456</v>
          </cell>
          <cell r="M6268">
            <v>19837</v>
          </cell>
          <cell r="N6268" t="b">
            <v>1</v>
          </cell>
          <cell r="O6268">
            <v>6057</v>
          </cell>
        </row>
        <row r="6269">
          <cell r="E6269" t="str">
            <v>64NMONTHLYICOALITION</v>
          </cell>
          <cell r="F6269" t="str">
            <v>64N</v>
          </cell>
          <cell r="G6269" t="str">
            <v>Monthly</v>
          </cell>
          <cell r="H6269" t="str">
            <v>I</v>
          </cell>
          <cell r="I6269">
            <v>6208</v>
          </cell>
          <cell r="J6269" t="str">
            <v>Coalition</v>
          </cell>
          <cell r="K6269" t="str">
            <v>64N1 - per DOP website</v>
          </cell>
          <cell r="L6269">
            <v>41456</v>
          </cell>
          <cell r="M6269">
            <v>21770</v>
          </cell>
          <cell r="N6269" t="b">
            <v>1</v>
          </cell>
          <cell r="O6269">
            <v>6208</v>
          </cell>
        </row>
        <row r="6270">
          <cell r="E6270" t="str">
            <v>64NMONTHLYINON-REPRESENTED STATE EMPLOYEES</v>
          </cell>
          <cell r="F6270" t="str">
            <v>64N</v>
          </cell>
          <cell r="G6270" t="str">
            <v>Monthly</v>
          </cell>
          <cell r="H6270" t="str">
            <v>I</v>
          </cell>
          <cell r="I6270">
            <v>6208</v>
          </cell>
          <cell r="J6270" t="str">
            <v>Non-Represented State Employees</v>
          </cell>
          <cell r="K6270" t="str">
            <v>64N - per DOP website</v>
          </cell>
          <cell r="L6270">
            <v>41456</v>
          </cell>
          <cell r="M6270">
            <v>15974</v>
          </cell>
          <cell r="N6270" t="b">
            <v>1</v>
          </cell>
          <cell r="O6270">
            <v>6208</v>
          </cell>
        </row>
        <row r="6271">
          <cell r="E6271" t="str">
            <v>64NMONTHLYISERVICE EMPLOYEES INTERNATIONAL UNION DISTRICT 1199 NW</v>
          </cell>
          <cell r="F6271" t="str">
            <v>64N</v>
          </cell>
          <cell r="G6271" t="str">
            <v>Monthly</v>
          </cell>
          <cell r="H6271" t="str">
            <v>I</v>
          </cell>
          <cell r="I6271">
            <v>6208</v>
          </cell>
          <cell r="J6271" t="str">
            <v>Service Employees International Union District 1199 NW</v>
          </cell>
          <cell r="K6271" t="str">
            <v>64N1 - per DOP website</v>
          </cell>
          <cell r="L6271">
            <v>41456</v>
          </cell>
          <cell r="M6271">
            <v>17906</v>
          </cell>
          <cell r="N6271" t="b">
            <v>1</v>
          </cell>
          <cell r="O6271">
            <v>6208</v>
          </cell>
        </row>
        <row r="6272">
          <cell r="E6272" t="str">
            <v>64NMONTHLYITEAMSTERS LOCAL UNION NUMBER 117</v>
          </cell>
          <cell r="F6272" t="str">
            <v>64N</v>
          </cell>
          <cell r="G6272" t="str">
            <v>Monthly</v>
          </cell>
          <cell r="H6272" t="str">
            <v>I</v>
          </cell>
          <cell r="I6272">
            <v>6286</v>
          </cell>
          <cell r="J6272" t="str">
            <v>Teamsters Local Union Number 117</v>
          </cell>
          <cell r="K6272" t="str">
            <v>64N2 - per DOP website</v>
          </cell>
          <cell r="L6272">
            <v>41456</v>
          </cell>
          <cell r="M6272">
            <v>23702</v>
          </cell>
          <cell r="N6272" t="b">
            <v>1</v>
          </cell>
          <cell r="O6272">
            <v>6286</v>
          </cell>
        </row>
        <row r="6273">
          <cell r="E6273" t="str">
            <v>64NMONTHLYIWASHINGTON FEDERATION OF STATE EMPLOYEES</v>
          </cell>
          <cell r="F6273" t="str">
            <v>64N</v>
          </cell>
          <cell r="G6273" t="str">
            <v>Monthly</v>
          </cell>
          <cell r="H6273" t="str">
            <v>I</v>
          </cell>
          <cell r="I6273">
            <v>6208</v>
          </cell>
          <cell r="J6273" t="str">
            <v>Washington Federation of State Employees</v>
          </cell>
          <cell r="K6273" t="str">
            <v>64N1 - per DOP website</v>
          </cell>
          <cell r="L6273">
            <v>41456</v>
          </cell>
          <cell r="M6273">
            <v>19838</v>
          </cell>
          <cell r="N6273" t="b">
            <v>1</v>
          </cell>
          <cell r="O6273">
            <v>6208</v>
          </cell>
        </row>
        <row r="6274">
          <cell r="E6274" t="str">
            <v>64NMONTHLYJCOALITION</v>
          </cell>
          <cell r="F6274" t="str">
            <v>64N</v>
          </cell>
          <cell r="G6274" t="str">
            <v>Monthly</v>
          </cell>
          <cell r="H6274" t="str">
            <v>J</v>
          </cell>
          <cell r="I6274">
            <v>6366</v>
          </cell>
          <cell r="J6274" t="str">
            <v>Coalition</v>
          </cell>
          <cell r="K6274" t="str">
            <v>64N1 - per DOP website</v>
          </cell>
          <cell r="L6274">
            <v>41456</v>
          </cell>
          <cell r="M6274">
            <v>21771</v>
          </cell>
          <cell r="N6274" t="b">
            <v>1</v>
          </cell>
          <cell r="O6274">
            <v>6366</v>
          </cell>
        </row>
        <row r="6275">
          <cell r="E6275" t="str">
            <v>64NMONTHLYJNON-REPRESENTED STATE EMPLOYEES</v>
          </cell>
          <cell r="F6275" t="str">
            <v>64N</v>
          </cell>
          <cell r="G6275" t="str">
            <v>Monthly</v>
          </cell>
          <cell r="H6275" t="str">
            <v>J</v>
          </cell>
          <cell r="I6275">
            <v>6366</v>
          </cell>
          <cell r="J6275" t="str">
            <v>Non-Represented State Employees</v>
          </cell>
          <cell r="K6275" t="str">
            <v>64N - per DOP website</v>
          </cell>
          <cell r="L6275">
            <v>41456</v>
          </cell>
          <cell r="M6275">
            <v>15975</v>
          </cell>
          <cell r="N6275" t="b">
            <v>1</v>
          </cell>
          <cell r="O6275">
            <v>6366</v>
          </cell>
        </row>
        <row r="6276">
          <cell r="E6276" t="str">
            <v>64NMONTHLYJSERVICE EMPLOYEES INTERNATIONAL UNION DISTRICT 1199 NW</v>
          </cell>
          <cell r="F6276" t="str">
            <v>64N</v>
          </cell>
          <cell r="G6276" t="str">
            <v>Monthly</v>
          </cell>
          <cell r="H6276" t="str">
            <v>J</v>
          </cell>
          <cell r="I6276">
            <v>6366</v>
          </cell>
          <cell r="J6276" t="str">
            <v>Service Employees International Union District 1199 NW</v>
          </cell>
          <cell r="K6276" t="str">
            <v>64N1 - per DOP website</v>
          </cell>
          <cell r="L6276">
            <v>41456</v>
          </cell>
          <cell r="M6276">
            <v>17907</v>
          </cell>
          <cell r="N6276" t="b">
            <v>1</v>
          </cell>
          <cell r="O6276">
            <v>6366</v>
          </cell>
        </row>
        <row r="6277">
          <cell r="E6277" t="str">
            <v>64NMONTHLYJTEAMSTERS LOCAL UNION NUMBER 117</v>
          </cell>
          <cell r="F6277" t="str">
            <v>64N</v>
          </cell>
          <cell r="G6277" t="str">
            <v>Monthly</v>
          </cell>
          <cell r="H6277" t="str">
            <v>J</v>
          </cell>
          <cell r="I6277">
            <v>6447</v>
          </cell>
          <cell r="J6277" t="str">
            <v>Teamsters Local Union Number 117</v>
          </cell>
          <cell r="K6277" t="str">
            <v>64N2 - per DOP website</v>
          </cell>
          <cell r="L6277">
            <v>41456</v>
          </cell>
          <cell r="M6277">
            <v>23703</v>
          </cell>
          <cell r="N6277" t="b">
            <v>1</v>
          </cell>
          <cell r="O6277">
            <v>6447</v>
          </cell>
        </row>
        <row r="6278">
          <cell r="E6278" t="str">
            <v>64NMONTHLYJWASHINGTON FEDERATION OF STATE EMPLOYEES</v>
          </cell>
          <cell r="F6278" t="str">
            <v>64N</v>
          </cell>
          <cell r="G6278" t="str">
            <v>Monthly</v>
          </cell>
          <cell r="H6278" t="str">
            <v>J</v>
          </cell>
          <cell r="I6278">
            <v>6366</v>
          </cell>
          <cell r="J6278" t="str">
            <v>Washington Federation of State Employees</v>
          </cell>
          <cell r="K6278" t="str">
            <v>64N1 - per DOP website</v>
          </cell>
          <cell r="L6278">
            <v>41456</v>
          </cell>
          <cell r="M6278">
            <v>19839</v>
          </cell>
          <cell r="N6278" t="b">
            <v>1</v>
          </cell>
          <cell r="O6278">
            <v>6366</v>
          </cell>
        </row>
        <row r="6279">
          <cell r="E6279" t="str">
            <v>64NMONTHLYKCOALITION</v>
          </cell>
          <cell r="F6279" t="str">
            <v>64N</v>
          </cell>
          <cell r="G6279" t="str">
            <v>Monthly</v>
          </cell>
          <cell r="H6279" t="str">
            <v>K</v>
          </cell>
          <cell r="I6279">
            <v>6521</v>
          </cell>
          <cell r="J6279" t="str">
            <v>Coalition</v>
          </cell>
          <cell r="K6279" t="str">
            <v>64N1 - per DOP website</v>
          </cell>
          <cell r="L6279">
            <v>41456</v>
          </cell>
          <cell r="M6279">
            <v>21772</v>
          </cell>
          <cell r="N6279" t="b">
            <v>1</v>
          </cell>
          <cell r="O6279">
            <v>6521</v>
          </cell>
        </row>
        <row r="6280">
          <cell r="E6280" t="str">
            <v>64NMONTHLYKNON-REPRESENTED STATE EMPLOYEES</v>
          </cell>
          <cell r="F6280" t="str">
            <v>64N</v>
          </cell>
          <cell r="G6280" t="str">
            <v>Monthly</v>
          </cell>
          <cell r="H6280" t="str">
            <v>K</v>
          </cell>
          <cell r="I6280">
            <v>6521</v>
          </cell>
          <cell r="J6280" t="str">
            <v>Non-Represented State Employees</v>
          </cell>
          <cell r="K6280" t="str">
            <v>64N - per DOP website</v>
          </cell>
          <cell r="L6280">
            <v>41456</v>
          </cell>
          <cell r="M6280">
            <v>15976</v>
          </cell>
          <cell r="N6280" t="b">
            <v>1</v>
          </cell>
          <cell r="O6280">
            <v>6521</v>
          </cell>
        </row>
        <row r="6281">
          <cell r="E6281" t="str">
            <v>64NMONTHLYKSERVICE EMPLOYEES INTERNATIONAL UNION DISTRICT 1199 NW</v>
          </cell>
          <cell r="F6281" t="str">
            <v>64N</v>
          </cell>
          <cell r="G6281" t="str">
            <v>Monthly</v>
          </cell>
          <cell r="H6281" t="str">
            <v>K</v>
          </cell>
          <cell r="I6281">
            <v>6521</v>
          </cell>
          <cell r="J6281" t="str">
            <v>Service Employees International Union District 1199 NW</v>
          </cell>
          <cell r="K6281" t="str">
            <v>64N1 - per DOP website</v>
          </cell>
          <cell r="L6281">
            <v>41456</v>
          </cell>
          <cell r="M6281">
            <v>17908</v>
          </cell>
          <cell r="N6281" t="b">
            <v>1</v>
          </cell>
          <cell r="O6281">
            <v>6521</v>
          </cell>
        </row>
        <row r="6282">
          <cell r="E6282" t="str">
            <v>64NMONTHLYKTEAMSTERS LOCAL UNION NUMBER 117</v>
          </cell>
          <cell r="F6282" t="str">
            <v>64N</v>
          </cell>
          <cell r="G6282" t="str">
            <v>Monthly</v>
          </cell>
          <cell r="H6282" t="str">
            <v>K</v>
          </cell>
          <cell r="I6282">
            <v>6605</v>
          </cell>
          <cell r="J6282" t="str">
            <v>Teamsters Local Union Number 117</v>
          </cell>
          <cell r="K6282" t="str">
            <v>64N2 - per DOP website</v>
          </cell>
          <cell r="L6282">
            <v>41456</v>
          </cell>
          <cell r="M6282">
            <v>23704</v>
          </cell>
          <cell r="N6282" t="b">
            <v>1</v>
          </cell>
          <cell r="O6282">
            <v>6605</v>
          </cell>
        </row>
        <row r="6283">
          <cell r="E6283" t="str">
            <v>64NMONTHLYKWASHINGTON FEDERATION OF STATE EMPLOYEES</v>
          </cell>
          <cell r="F6283" t="str">
            <v>64N</v>
          </cell>
          <cell r="G6283" t="str">
            <v>Monthly</v>
          </cell>
          <cell r="H6283" t="str">
            <v>K</v>
          </cell>
          <cell r="I6283">
            <v>6521</v>
          </cell>
          <cell r="J6283" t="str">
            <v>Washington Federation of State Employees</v>
          </cell>
          <cell r="K6283" t="str">
            <v>64N1 - per DOP website</v>
          </cell>
          <cell r="L6283">
            <v>41456</v>
          </cell>
          <cell r="M6283">
            <v>19840</v>
          </cell>
          <cell r="N6283" t="b">
            <v>1</v>
          </cell>
          <cell r="O6283">
            <v>6521</v>
          </cell>
        </row>
        <row r="6284">
          <cell r="E6284" t="str">
            <v>64NMONTHLYLCOALITION</v>
          </cell>
          <cell r="F6284" t="str">
            <v>64N</v>
          </cell>
          <cell r="G6284" t="str">
            <v>Monthly</v>
          </cell>
          <cell r="H6284" t="str">
            <v>L</v>
          </cell>
          <cell r="I6284">
            <v>6684</v>
          </cell>
          <cell r="J6284" t="str">
            <v>Coalition</v>
          </cell>
          <cell r="K6284" t="str">
            <v>64N1 - per DOP website</v>
          </cell>
          <cell r="L6284">
            <v>41456</v>
          </cell>
          <cell r="M6284">
            <v>21773</v>
          </cell>
          <cell r="N6284" t="b">
            <v>1</v>
          </cell>
          <cell r="O6284">
            <v>6684</v>
          </cell>
        </row>
        <row r="6285">
          <cell r="E6285" t="str">
            <v>64NMONTHLYLNON-REPRESENTED STATE EMPLOYEES</v>
          </cell>
          <cell r="F6285" t="str">
            <v>64N</v>
          </cell>
          <cell r="G6285" t="str">
            <v>Monthly</v>
          </cell>
          <cell r="H6285" t="str">
            <v>L</v>
          </cell>
          <cell r="I6285">
            <v>6684</v>
          </cell>
          <cell r="J6285" t="str">
            <v>Non-Represented State Employees</v>
          </cell>
          <cell r="K6285" t="str">
            <v>64N - per DOP website</v>
          </cell>
          <cell r="L6285">
            <v>41456</v>
          </cell>
          <cell r="M6285">
            <v>15977</v>
          </cell>
          <cell r="N6285" t="b">
            <v>1</v>
          </cell>
          <cell r="O6285">
            <v>6684</v>
          </cell>
        </row>
        <row r="6286">
          <cell r="E6286" t="str">
            <v>64NMONTHLYLSERVICE EMPLOYEES INTERNATIONAL UNION DISTRICT 1199 NW</v>
          </cell>
          <cell r="F6286" t="str">
            <v>64N</v>
          </cell>
          <cell r="G6286" t="str">
            <v>Monthly</v>
          </cell>
          <cell r="H6286" t="str">
            <v>L</v>
          </cell>
          <cell r="I6286">
            <v>6684</v>
          </cell>
          <cell r="J6286" t="str">
            <v>Service Employees International Union District 1199 NW</v>
          </cell>
          <cell r="K6286" t="str">
            <v>64N1 - per DOP website</v>
          </cell>
          <cell r="L6286">
            <v>41456</v>
          </cell>
          <cell r="M6286">
            <v>17909</v>
          </cell>
          <cell r="N6286" t="b">
            <v>1</v>
          </cell>
          <cell r="O6286">
            <v>6684</v>
          </cell>
        </row>
        <row r="6287">
          <cell r="E6287" t="str">
            <v>64NMONTHLYLTEAMSTERS LOCAL UNION NUMBER 117</v>
          </cell>
          <cell r="F6287" t="str">
            <v>64N</v>
          </cell>
          <cell r="G6287" t="str">
            <v>Monthly</v>
          </cell>
          <cell r="H6287" t="str">
            <v>L</v>
          </cell>
          <cell r="I6287">
            <v>6770</v>
          </cell>
          <cell r="J6287" t="str">
            <v>Teamsters Local Union Number 117</v>
          </cell>
          <cell r="K6287" t="str">
            <v>64N2 - per DOP website</v>
          </cell>
          <cell r="L6287">
            <v>41456</v>
          </cell>
          <cell r="M6287">
            <v>23705</v>
          </cell>
          <cell r="N6287" t="b">
            <v>1</v>
          </cell>
          <cell r="O6287">
            <v>6770</v>
          </cell>
        </row>
        <row r="6288">
          <cell r="E6288" t="str">
            <v>64NMONTHLYLWASHINGTON FEDERATION OF STATE EMPLOYEES</v>
          </cell>
          <cell r="F6288" t="str">
            <v>64N</v>
          </cell>
          <cell r="G6288" t="str">
            <v>Monthly</v>
          </cell>
          <cell r="H6288" t="str">
            <v>L</v>
          </cell>
          <cell r="I6288">
            <v>6684</v>
          </cell>
          <cell r="J6288" t="str">
            <v>Washington Federation of State Employees</v>
          </cell>
          <cell r="K6288" t="str">
            <v>64N1 - per DOP website</v>
          </cell>
          <cell r="L6288">
            <v>41456</v>
          </cell>
          <cell r="M6288">
            <v>19841</v>
          </cell>
          <cell r="N6288" t="b">
            <v>1</v>
          </cell>
          <cell r="O6288">
            <v>6684</v>
          </cell>
        </row>
        <row r="6289">
          <cell r="E6289" t="str">
            <v>64NMONTHLYMCOALITION</v>
          </cell>
          <cell r="F6289" t="str">
            <v>64N</v>
          </cell>
          <cell r="G6289" t="str">
            <v>Monthly</v>
          </cell>
          <cell r="H6289" t="str">
            <v>M</v>
          </cell>
          <cell r="I6289">
            <v>6850</v>
          </cell>
          <cell r="J6289" t="str">
            <v>Coalition</v>
          </cell>
          <cell r="K6289" t="str">
            <v>64N1 - per DOP website</v>
          </cell>
          <cell r="L6289">
            <v>41456</v>
          </cell>
          <cell r="M6289">
            <v>21774</v>
          </cell>
          <cell r="N6289" t="b">
            <v>1</v>
          </cell>
          <cell r="O6289">
            <v>6850</v>
          </cell>
        </row>
        <row r="6290">
          <cell r="E6290" t="str">
            <v>64NMONTHLYMNON-REPRESENTED STATE EMPLOYEES</v>
          </cell>
          <cell r="F6290" t="str">
            <v>64N</v>
          </cell>
          <cell r="G6290" t="str">
            <v>Monthly</v>
          </cell>
          <cell r="H6290" t="str">
            <v>M</v>
          </cell>
          <cell r="I6290">
            <v>6850</v>
          </cell>
          <cell r="J6290" t="str">
            <v>Non-Represented State Employees</v>
          </cell>
          <cell r="K6290" t="str">
            <v>64N - per DOP website</v>
          </cell>
          <cell r="L6290">
            <v>41456</v>
          </cell>
          <cell r="M6290">
            <v>15978</v>
          </cell>
          <cell r="N6290" t="b">
            <v>1</v>
          </cell>
          <cell r="O6290">
            <v>6850</v>
          </cell>
        </row>
        <row r="6291">
          <cell r="E6291" t="str">
            <v>64NMONTHLYMSERVICE EMPLOYEES INTERNATIONAL UNION DISTRICT 1199 NW</v>
          </cell>
          <cell r="F6291" t="str">
            <v>64N</v>
          </cell>
          <cell r="G6291" t="str">
            <v>Monthly</v>
          </cell>
          <cell r="H6291" t="str">
            <v>M</v>
          </cell>
          <cell r="I6291">
            <v>6850</v>
          </cell>
          <cell r="J6291" t="str">
            <v>Service Employees International Union District 1199 NW</v>
          </cell>
          <cell r="K6291" t="str">
            <v>64N1 - per DOP website</v>
          </cell>
          <cell r="L6291">
            <v>41456</v>
          </cell>
          <cell r="M6291">
            <v>17910</v>
          </cell>
          <cell r="N6291" t="b">
            <v>1</v>
          </cell>
          <cell r="O6291">
            <v>6850</v>
          </cell>
        </row>
        <row r="6292">
          <cell r="E6292" t="str">
            <v>64NMONTHLYMTEAMSTERS LOCAL UNION NUMBER 117</v>
          </cell>
          <cell r="F6292" t="str">
            <v>64N</v>
          </cell>
          <cell r="G6292" t="str">
            <v>Monthly</v>
          </cell>
          <cell r="H6292" t="str">
            <v>M</v>
          </cell>
          <cell r="I6292">
            <v>6939</v>
          </cell>
          <cell r="J6292" t="str">
            <v>Teamsters Local Union Number 117</v>
          </cell>
          <cell r="K6292" t="str">
            <v>64N2 - per DOP website</v>
          </cell>
          <cell r="L6292">
            <v>41456</v>
          </cell>
          <cell r="M6292">
            <v>23706</v>
          </cell>
          <cell r="N6292" t="b">
            <v>1</v>
          </cell>
          <cell r="O6292">
            <v>6939</v>
          </cell>
        </row>
        <row r="6293">
          <cell r="E6293" t="str">
            <v>64NMONTHLYMWASHINGTON FEDERATION OF STATE EMPLOYEES</v>
          </cell>
          <cell r="F6293" t="str">
            <v>64N</v>
          </cell>
          <cell r="G6293" t="str">
            <v>Monthly</v>
          </cell>
          <cell r="H6293" t="str">
            <v>M</v>
          </cell>
          <cell r="I6293">
            <v>6850</v>
          </cell>
          <cell r="J6293" t="str">
            <v>Washington Federation of State Employees</v>
          </cell>
          <cell r="K6293" t="str">
            <v>64N1 - per DOP website</v>
          </cell>
          <cell r="L6293">
            <v>41456</v>
          </cell>
          <cell r="M6293">
            <v>19842</v>
          </cell>
          <cell r="N6293" t="b">
            <v>1</v>
          </cell>
          <cell r="O6293">
            <v>6850</v>
          </cell>
        </row>
        <row r="6294">
          <cell r="E6294" t="str">
            <v>64NMONTHLYNCOALITION</v>
          </cell>
          <cell r="F6294" t="str">
            <v>64N</v>
          </cell>
          <cell r="G6294" t="str">
            <v>Monthly</v>
          </cell>
          <cell r="H6294" t="str">
            <v>N</v>
          </cell>
          <cell r="I6294">
            <v>7022</v>
          </cell>
          <cell r="J6294" t="str">
            <v>Coalition</v>
          </cell>
          <cell r="K6294" t="str">
            <v>64N1 - per DOP website</v>
          </cell>
          <cell r="L6294">
            <v>41456</v>
          </cell>
          <cell r="M6294">
            <v>21775</v>
          </cell>
          <cell r="N6294" t="b">
            <v>1</v>
          </cell>
          <cell r="O6294">
            <v>7022</v>
          </cell>
        </row>
        <row r="6295">
          <cell r="E6295" t="str">
            <v>64NMONTHLYNNON-REPRESENTED STATE EMPLOYEES</v>
          </cell>
          <cell r="F6295" t="str">
            <v>64N</v>
          </cell>
          <cell r="G6295" t="str">
            <v>Monthly</v>
          </cell>
          <cell r="H6295" t="str">
            <v>N</v>
          </cell>
          <cell r="I6295">
            <v>7022</v>
          </cell>
          <cell r="J6295" t="str">
            <v>Non-Represented State Employees</v>
          </cell>
          <cell r="K6295" t="str">
            <v>64N - per DOP website</v>
          </cell>
          <cell r="L6295">
            <v>41456</v>
          </cell>
          <cell r="M6295">
            <v>15979</v>
          </cell>
          <cell r="N6295" t="b">
            <v>1</v>
          </cell>
          <cell r="O6295">
            <v>7022</v>
          </cell>
        </row>
        <row r="6296">
          <cell r="E6296" t="str">
            <v>64NMONTHLYNSERVICE EMPLOYEES INTERNATIONAL UNION DISTRICT 1199 NW</v>
          </cell>
          <cell r="F6296" t="str">
            <v>64N</v>
          </cell>
          <cell r="G6296" t="str">
            <v>Monthly</v>
          </cell>
          <cell r="H6296" t="str">
            <v>N</v>
          </cell>
          <cell r="I6296">
            <v>7022</v>
          </cell>
          <cell r="J6296" t="str">
            <v>Service Employees International Union District 1199 NW</v>
          </cell>
          <cell r="K6296" t="str">
            <v>64N1 - per DOP website</v>
          </cell>
          <cell r="L6296">
            <v>41456</v>
          </cell>
          <cell r="M6296">
            <v>17911</v>
          </cell>
          <cell r="N6296" t="b">
            <v>1</v>
          </cell>
          <cell r="O6296">
            <v>7022</v>
          </cell>
        </row>
        <row r="6297">
          <cell r="E6297" t="str">
            <v>64NMONTHLYNTEAMSTERS LOCAL UNION NUMBER 117</v>
          </cell>
          <cell r="F6297" t="str">
            <v>64N</v>
          </cell>
          <cell r="G6297" t="str">
            <v>Monthly</v>
          </cell>
          <cell r="H6297" t="str">
            <v>N</v>
          </cell>
          <cell r="I6297">
            <v>7111</v>
          </cell>
          <cell r="J6297" t="str">
            <v>Teamsters Local Union Number 117</v>
          </cell>
          <cell r="K6297" t="str">
            <v>64N2 - per DOP website</v>
          </cell>
          <cell r="L6297">
            <v>41456</v>
          </cell>
          <cell r="M6297">
            <v>23707</v>
          </cell>
          <cell r="N6297" t="b">
            <v>1</v>
          </cell>
          <cell r="O6297">
            <v>7111</v>
          </cell>
        </row>
        <row r="6298">
          <cell r="E6298" t="str">
            <v>64NMONTHLYNWASHINGTON FEDERATION OF STATE EMPLOYEES</v>
          </cell>
          <cell r="F6298" t="str">
            <v>64N</v>
          </cell>
          <cell r="G6298" t="str">
            <v>Monthly</v>
          </cell>
          <cell r="H6298" t="str">
            <v>N</v>
          </cell>
          <cell r="I6298">
            <v>7022</v>
          </cell>
          <cell r="J6298" t="str">
            <v>Washington Federation of State Employees</v>
          </cell>
          <cell r="K6298" t="str">
            <v>64N1 - per DOP website</v>
          </cell>
          <cell r="L6298">
            <v>41456</v>
          </cell>
          <cell r="M6298">
            <v>19843</v>
          </cell>
          <cell r="N6298" t="b">
            <v>1</v>
          </cell>
          <cell r="O6298">
            <v>7022</v>
          </cell>
        </row>
        <row r="6299">
          <cell r="E6299" t="str">
            <v>64NMONTHLYOCOALITION</v>
          </cell>
          <cell r="F6299" t="str">
            <v>64N</v>
          </cell>
          <cell r="G6299" t="str">
            <v>Monthly</v>
          </cell>
          <cell r="H6299" t="str">
            <v>O</v>
          </cell>
          <cell r="I6299">
            <v>7200</v>
          </cell>
          <cell r="J6299" t="str">
            <v>Coalition</v>
          </cell>
          <cell r="K6299" t="str">
            <v>64N1 - per DOP website</v>
          </cell>
          <cell r="L6299">
            <v>41456</v>
          </cell>
          <cell r="M6299">
            <v>21776</v>
          </cell>
          <cell r="N6299" t="b">
            <v>1</v>
          </cell>
          <cell r="O6299">
            <v>7200</v>
          </cell>
        </row>
        <row r="6300">
          <cell r="E6300" t="str">
            <v>64NMONTHLYONON-REPRESENTED STATE EMPLOYEES</v>
          </cell>
          <cell r="F6300" t="str">
            <v>64N</v>
          </cell>
          <cell r="G6300" t="str">
            <v>Monthly</v>
          </cell>
          <cell r="H6300" t="str">
            <v>O</v>
          </cell>
          <cell r="I6300">
            <v>7200</v>
          </cell>
          <cell r="J6300" t="str">
            <v>Non-Represented State Employees</v>
          </cell>
          <cell r="K6300" t="str">
            <v>64N - per DOP website</v>
          </cell>
          <cell r="L6300">
            <v>41456</v>
          </cell>
          <cell r="M6300">
            <v>15980</v>
          </cell>
          <cell r="N6300" t="b">
            <v>1</v>
          </cell>
          <cell r="O6300">
            <v>7200</v>
          </cell>
        </row>
        <row r="6301">
          <cell r="E6301" t="str">
            <v>64NMONTHLYOSERVICE EMPLOYEES INTERNATIONAL UNION DISTRICT 1199 NW</v>
          </cell>
          <cell r="F6301" t="str">
            <v>64N</v>
          </cell>
          <cell r="G6301" t="str">
            <v>Monthly</v>
          </cell>
          <cell r="H6301" t="str">
            <v>O</v>
          </cell>
          <cell r="I6301">
            <v>7200</v>
          </cell>
          <cell r="J6301" t="str">
            <v>Service Employees International Union District 1199 NW</v>
          </cell>
          <cell r="K6301" t="str">
            <v>64N1 - per DOP website</v>
          </cell>
          <cell r="L6301">
            <v>41456</v>
          </cell>
          <cell r="M6301">
            <v>17912</v>
          </cell>
          <cell r="N6301" t="b">
            <v>1</v>
          </cell>
          <cell r="O6301">
            <v>7200</v>
          </cell>
        </row>
        <row r="6302">
          <cell r="E6302" t="str">
            <v>64NMONTHLYOTEAMSTERS LOCAL UNION NUMBER 117</v>
          </cell>
          <cell r="F6302" t="str">
            <v>64N</v>
          </cell>
          <cell r="G6302" t="str">
            <v>Monthly</v>
          </cell>
          <cell r="H6302" t="str">
            <v>O</v>
          </cell>
          <cell r="I6302">
            <v>7292</v>
          </cell>
          <cell r="J6302" t="str">
            <v>Teamsters Local Union Number 117</v>
          </cell>
          <cell r="K6302" t="str">
            <v>64N2 - per DOP website</v>
          </cell>
          <cell r="L6302">
            <v>41456</v>
          </cell>
          <cell r="M6302">
            <v>23708</v>
          </cell>
          <cell r="N6302" t="b">
            <v>1</v>
          </cell>
          <cell r="O6302">
            <v>7292</v>
          </cell>
        </row>
        <row r="6303">
          <cell r="E6303" t="str">
            <v>64NMONTHLYOWASHINGTON FEDERATION OF STATE EMPLOYEES</v>
          </cell>
          <cell r="F6303" t="str">
            <v>64N</v>
          </cell>
          <cell r="G6303" t="str">
            <v>Monthly</v>
          </cell>
          <cell r="H6303" t="str">
            <v>O</v>
          </cell>
          <cell r="I6303">
            <v>7200</v>
          </cell>
          <cell r="J6303" t="str">
            <v>Washington Federation of State Employees</v>
          </cell>
          <cell r="K6303" t="str">
            <v>64N1 - per DOP website</v>
          </cell>
          <cell r="L6303">
            <v>41456</v>
          </cell>
          <cell r="M6303">
            <v>19844</v>
          </cell>
          <cell r="N6303" t="b">
            <v>1</v>
          </cell>
          <cell r="O6303">
            <v>7200</v>
          </cell>
        </row>
        <row r="6304">
          <cell r="E6304" t="str">
            <v>64NMONTHLYPCOALITION</v>
          </cell>
          <cell r="F6304" t="str">
            <v>64N</v>
          </cell>
          <cell r="G6304" t="str">
            <v>Monthly</v>
          </cell>
          <cell r="H6304" t="str">
            <v>P</v>
          </cell>
          <cell r="I6304">
            <v>7380</v>
          </cell>
          <cell r="J6304" t="str">
            <v>Coalition</v>
          </cell>
          <cell r="K6304" t="str">
            <v>64N1 - per DOP website</v>
          </cell>
          <cell r="L6304">
            <v>41456</v>
          </cell>
          <cell r="M6304">
            <v>21777</v>
          </cell>
          <cell r="N6304" t="b">
            <v>1</v>
          </cell>
          <cell r="O6304">
            <v>7380</v>
          </cell>
        </row>
        <row r="6305">
          <cell r="E6305" t="str">
            <v>64NMONTHLYPNON-REPRESENTED STATE EMPLOYEES</v>
          </cell>
          <cell r="F6305" t="str">
            <v>64N</v>
          </cell>
          <cell r="G6305" t="str">
            <v>Monthly</v>
          </cell>
          <cell r="H6305" t="str">
            <v>P</v>
          </cell>
          <cell r="I6305">
            <v>7380</v>
          </cell>
          <cell r="J6305" t="str">
            <v>Non-Represented State Employees</v>
          </cell>
          <cell r="K6305" t="str">
            <v>64N - per DOP website</v>
          </cell>
          <cell r="L6305">
            <v>41456</v>
          </cell>
          <cell r="M6305">
            <v>15981</v>
          </cell>
          <cell r="N6305" t="b">
            <v>1</v>
          </cell>
          <cell r="O6305">
            <v>7380</v>
          </cell>
        </row>
        <row r="6306">
          <cell r="E6306" t="str">
            <v>64NMONTHLYPSERVICE EMPLOYEES INTERNATIONAL UNION DISTRICT 1199 NW</v>
          </cell>
          <cell r="F6306" t="str">
            <v>64N</v>
          </cell>
          <cell r="G6306" t="str">
            <v>Monthly</v>
          </cell>
          <cell r="H6306" t="str">
            <v>P</v>
          </cell>
          <cell r="I6306">
            <v>7380</v>
          </cell>
          <cell r="J6306" t="str">
            <v>Service Employees International Union District 1199 NW</v>
          </cell>
          <cell r="K6306" t="str">
            <v>64N1 - per DOP website</v>
          </cell>
          <cell r="L6306">
            <v>41456</v>
          </cell>
          <cell r="M6306">
            <v>17913</v>
          </cell>
          <cell r="N6306" t="b">
            <v>1</v>
          </cell>
          <cell r="O6306">
            <v>7380</v>
          </cell>
        </row>
        <row r="6307">
          <cell r="E6307" t="str">
            <v>64NMONTHLYPTEAMSTERS LOCAL UNION NUMBER 117</v>
          </cell>
          <cell r="F6307" t="str">
            <v>64N</v>
          </cell>
          <cell r="G6307" t="str">
            <v>Monthly</v>
          </cell>
          <cell r="H6307" t="str">
            <v>P</v>
          </cell>
          <cell r="I6307">
            <v>7475</v>
          </cell>
          <cell r="J6307" t="str">
            <v>Teamsters Local Union Number 117</v>
          </cell>
          <cell r="K6307" t="str">
            <v>64N2 - per DOP website</v>
          </cell>
          <cell r="L6307">
            <v>41456</v>
          </cell>
          <cell r="M6307">
            <v>23709</v>
          </cell>
          <cell r="N6307" t="b">
            <v>1</v>
          </cell>
          <cell r="O6307">
            <v>7475</v>
          </cell>
        </row>
        <row r="6308">
          <cell r="E6308" t="str">
            <v>64NMONTHLYPWASHINGTON FEDERATION OF STATE EMPLOYEES</v>
          </cell>
          <cell r="F6308" t="str">
            <v>64N</v>
          </cell>
          <cell r="G6308" t="str">
            <v>Monthly</v>
          </cell>
          <cell r="H6308" t="str">
            <v>P</v>
          </cell>
          <cell r="I6308">
            <v>7380</v>
          </cell>
          <cell r="J6308" t="str">
            <v>Washington Federation of State Employees</v>
          </cell>
          <cell r="K6308" t="str">
            <v>64N1 - per DOP website</v>
          </cell>
          <cell r="L6308">
            <v>41456</v>
          </cell>
          <cell r="M6308">
            <v>19845</v>
          </cell>
          <cell r="N6308" t="b">
            <v>1</v>
          </cell>
          <cell r="O6308">
            <v>7380</v>
          </cell>
        </row>
        <row r="6309">
          <cell r="E6309" t="str">
            <v>64NMONTHLYQCOALITION</v>
          </cell>
          <cell r="F6309" t="str">
            <v>64N</v>
          </cell>
          <cell r="G6309" t="str">
            <v>Monthly</v>
          </cell>
          <cell r="H6309" t="str">
            <v>Q</v>
          </cell>
          <cell r="I6309">
            <v>7565</v>
          </cell>
          <cell r="J6309" t="str">
            <v>Coalition</v>
          </cell>
          <cell r="K6309" t="str">
            <v>64N1 - per DOP website</v>
          </cell>
          <cell r="L6309">
            <v>41456</v>
          </cell>
          <cell r="M6309">
            <v>21778</v>
          </cell>
          <cell r="N6309" t="b">
            <v>1</v>
          </cell>
          <cell r="O6309">
            <v>7565</v>
          </cell>
        </row>
        <row r="6310">
          <cell r="E6310" t="str">
            <v>64NMONTHLYQNON-REPRESENTED STATE EMPLOYEES</v>
          </cell>
          <cell r="F6310" t="str">
            <v>64N</v>
          </cell>
          <cell r="G6310" t="str">
            <v>Monthly</v>
          </cell>
          <cell r="H6310" t="str">
            <v>Q</v>
          </cell>
          <cell r="I6310">
            <v>7565</v>
          </cell>
          <cell r="J6310" t="str">
            <v>Non-Represented State Employees</v>
          </cell>
          <cell r="K6310" t="str">
            <v>64N - per DOP website</v>
          </cell>
          <cell r="L6310">
            <v>41456</v>
          </cell>
          <cell r="M6310">
            <v>15982</v>
          </cell>
          <cell r="N6310" t="b">
            <v>1</v>
          </cell>
          <cell r="O6310">
            <v>7565</v>
          </cell>
        </row>
        <row r="6311">
          <cell r="E6311" t="str">
            <v>64NMONTHLYQSERVICE EMPLOYEES INTERNATIONAL UNION DISTRICT 1199 NW</v>
          </cell>
          <cell r="F6311" t="str">
            <v>64N</v>
          </cell>
          <cell r="G6311" t="str">
            <v>Monthly</v>
          </cell>
          <cell r="H6311" t="str">
            <v>Q</v>
          </cell>
          <cell r="I6311">
            <v>7565</v>
          </cell>
          <cell r="J6311" t="str">
            <v>Service Employees International Union District 1199 NW</v>
          </cell>
          <cell r="K6311" t="str">
            <v>64N1 - per DOP website</v>
          </cell>
          <cell r="L6311">
            <v>41456</v>
          </cell>
          <cell r="M6311">
            <v>17914</v>
          </cell>
          <cell r="N6311" t="b">
            <v>1</v>
          </cell>
          <cell r="O6311">
            <v>7565</v>
          </cell>
        </row>
        <row r="6312">
          <cell r="E6312" t="str">
            <v>64NMONTHLYQTEAMSTERS LOCAL UNION NUMBER 117</v>
          </cell>
          <cell r="F6312" t="str">
            <v>64N</v>
          </cell>
          <cell r="G6312" t="str">
            <v>Monthly</v>
          </cell>
          <cell r="H6312" t="str">
            <v>Q</v>
          </cell>
          <cell r="I6312">
            <v>7662</v>
          </cell>
          <cell r="J6312" t="str">
            <v>Teamsters Local Union Number 117</v>
          </cell>
          <cell r="K6312" t="str">
            <v>64N2 - per DOP website</v>
          </cell>
          <cell r="L6312">
            <v>41456</v>
          </cell>
          <cell r="M6312">
            <v>23710</v>
          </cell>
          <cell r="N6312" t="b">
            <v>1</v>
          </cell>
          <cell r="O6312">
            <v>7662</v>
          </cell>
        </row>
        <row r="6313">
          <cell r="E6313" t="str">
            <v>64NMONTHLYQWASHINGTON FEDERATION OF STATE EMPLOYEES</v>
          </cell>
          <cell r="F6313" t="str">
            <v>64N</v>
          </cell>
          <cell r="G6313" t="str">
            <v>Monthly</v>
          </cell>
          <cell r="H6313" t="str">
            <v>Q</v>
          </cell>
          <cell r="I6313">
            <v>7565</v>
          </cell>
          <cell r="J6313" t="str">
            <v>Washington Federation of State Employees</v>
          </cell>
          <cell r="K6313" t="str">
            <v>64N1 - per DOP website</v>
          </cell>
          <cell r="L6313">
            <v>41456</v>
          </cell>
          <cell r="M6313">
            <v>19846</v>
          </cell>
          <cell r="N6313" t="b">
            <v>1</v>
          </cell>
          <cell r="O6313">
            <v>7565</v>
          </cell>
        </row>
        <row r="6314">
          <cell r="E6314" t="str">
            <v>64NMONTHLYRCOALITION</v>
          </cell>
          <cell r="F6314" t="str">
            <v>64N</v>
          </cell>
          <cell r="G6314" t="str">
            <v>Monthly</v>
          </cell>
          <cell r="H6314" t="str">
            <v>R</v>
          </cell>
          <cell r="I6314">
            <v>7755</v>
          </cell>
          <cell r="J6314" t="str">
            <v>Coalition</v>
          </cell>
          <cell r="K6314" t="str">
            <v>64N1 - per DOP website</v>
          </cell>
          <cell r="L6314">
            <v>41456</v>
          </cell>
          <cell r="M6314">
            <v>21779</v>
          </cell>
          <cell r="N6314" t="b">
            <v>1</v>
          </cell>
          <cell r="O6314">
            <v>7755</v>
          </cell>
        </row>
        <row r="6315">
          <cell r="E6315" t="str">
            <v>64NMONTHLYRNON-REPRESENTED STATE EMPLOYEES</v>
          </cell>
          <cell r="F6315" t="str">
            <v>64N</v>
          </cell>
          <cell r="G6315" t="str">
            <v>Monthly</v>
          </cell>
          <cell r="H6315" t="str">
            <v>R</v>
          </cell>
          <cell r="I6315">
            <v>7755</v>
          </cell>
          <cell r="J6315" t="str">
            <v>Non-Represented State Employees</v>
          </cell>
          <cell r="K6315" t="str">
            <v>64N - per DOP website</v>
          </cell>
          <cell r="L6315">
            <v>41456</v>
          </cell>
          <cell r="M6315">
            <v>15983</v>
          </cell>
          <cell r="N6315" t="b">
            <v>1</v>
          </cell>
          <cell r="O6315">
            <v>7755</v>
          </cell>
        </row>
        <row r="6316">
          <cell r="E6316" t="str">
            <v>64NMONTHLYRSERVICE EMPLOYEES INTERNATIONAL UNION DISTRICT 1199 NW</v>
          </cell>
          <cell r="F6316" t="str">
            <v>64N</v>
          </cell>
          <cell r="G6316" t="str">
            <v>Monthly</v>
          </cell>
          <cell r="H6316" t="str">
            <v>R</v>
          </cell>
          <cell r="I6316">
            <v>7755</v>
          </cell>
          <cell r="J6316" t="str">
            <v>Service Employees International Union District 1199 NW</v>
          </cell>
          <cell r="K6316" t="str">
            <v>64N1 - per DOP website</v>
          </cell>
          <cell r="L6316">
            <v>41456</v>
          </cell>
          <cell r="M6316">
            <v>17915</v>
          </cell>
          <cell r="N6316" t="b">
            <v>1</v>
          </cell>
          <cell r="O6316">
            <v>7755</v>
          </cell>
        </row>
        <row r="6317">
          <cell r="E6317" t="str">
            <v>64NMONTHLYRTEAMSTERS LOCAL UNION NUMBER 117</v>
          </cell>
          <cell r="F6317" t="str">
            <v>64N</v>
          </cell>
          <cell r="G6317" t="str">
            <v>Monthly</v>
          </cell>
          <cell r="H6317" t="str">
            <v>R</v>
          </cell>
          <cell r="I6317">
            <v>7854</v>
          </cell>
          <cell r="J6317" t="str">
            <v>Teamsters Local Union Number 117</v>
          </cell>
          <cell r="K6317" t="str">
            <v>64N2 - per DOP website</v>
          </cell>
          <cell r="L6317">
            <v>41456</v>
          </cell>
          <cell r="M6317">
            <v>23711</v>
          </cell>
          <cell r="N6317" t="b">
            <v>1</v>
          </cell>
          <cell r="O6317">
            <v>7854</v>
          </cell>
        </row>
        <row r="6318">
          <cell r="E6318" t="str">
            <v>64NMONTHLYRWASHINGTON FEDERATION OF STATE EMPLOYEES</v>
          </cell>
          <cell r="F6318" t="str">
            <v>64N</v>
          </cell>
          <cell r="G6318" t="str">
            <v>Monthly</v>
          </cell>
          <cell r="H6318" t="str">
            <v>R</v>
          </cell>
          <cell r="I6318">
            <v>7755</v>
          </cell>
          <cell r="J6318" t="str">
            <v>Washington Federation of State Employees</v>
          </cell>
          <cell r="K6318" t="str">
            <v>64N1 - per DOP website</v>
          </cell>
          <cell r="L6318">
            <v>41456</v>
          </cell>
          <cell r="M6318">
            <v>19847</v>
          </cell>
          <cell r="N6318" t="b">
            <v>1</v>
          </cell>
          <cell r="O6318">
            <v>7755</v>
          </cell>
        </row>
        <row r="6319">
          <cell r="E6319" t="str">
            <v>64NMONTHLYSCOALITION</v>
          </cell>
          <cell r="F6319" t="str">
            <v>64N</v>
          </cell>
          <cell r="G6319" t="str">
            <v>Monthly</v>
          </cell>
          <cell r="H6319" t="str">
            <v>S</v>
          </cell>
          <cell r="I6319">
            <v>7949</v>
          </cell>
          <cell r="J6319" t="str">
            <v>Coalition</v>
          </cell>
          <cell r="K6319" t="str">
            <v>64N1 - per DOP website</v>
          </cell>
          <cell r="L6319">
            <v>41456</v>
          </cell>
          <cell r="M6319">
            <v>21780</v>
          </cell>
          <cell r="N6319" t="b">
            <v>1</v>
          </cell>
          <cell r="O6319">
            <v>7949</v>
          </cell>
        </row>
        <row r="6320">
          <cell r="E6320" t="str">
            <v>64NMONTHLYSNON-REPRESENTED STATE EMPLOYEES</v>
          </cell>
          <cell r="F6320" t="str">
            <v>64N</v>
          </cell>
          <cell r="G6320" t="str">
            <v>Monthly</v>
          </cell>
          <cell r="H6320" t="str">
            <v>S</v>
          </cell>
          <cell r="I6320">
            <v>7949</v>
          </cell>
          <cell r="J6320" t="str">
            <v>Non-Represented State Employees</v>
          </cell>
          <cell r="K6320" t="str">
            <v>64N - per DOP website</v>
          </cell>
          <cell r="L6320">
            <v>41456</v>
          </cell>
          <cell r="M6320">
            <v>15984</v>
          </cell>
          <cell r="N6320" t="b">
            <v>1</v>
          </cell>
          <cell r="O6320">
            <v>7949</v>
          </cell>
        </row>
        <row r="6321">
          <cell r="E6321" t="str">
            <v>64NMONTHLYSSERVICE EMPLOYEES INTERNATIONAL UNION DISTRICT 1199 NW</v>
          </cell>
          <cell r="F6321" t="str">
            <v>64N</v>
          </cell>
          <cell r="G6321" t="str">
            <v>Monthly</v>
          </cell>
          <cell r="H6321" t="str">
            <v>S</v>
          </cell>
          <cell r="I6321">
            <v>7949</v>
          </cell>
          <cell r="J6321" t="str">
            <v>Service Employees International Union District 1199 NW</v>
          </cell>
          <cell r="K6321" t="str">
            <v>64N1 - per DOP website</v>
          </cell>
          <cell r="L6321">
            <v>41456</v>
          </cell>
          <cell r="M6321">
            <v>17916</v>
          </cell>
          <cell r="N6321" t="b">
            <v>1</v>
          </cell>
          <cell r="O6321">
            <v>7949</v>
          </cell>
        </row>
        <row r="6322">
          <cell r="E6322" t="str">
            <v>64NMONTHLYSTEAMSTERS LOCAL UNION NUMBER 117</v>
          </cell>
          <cell r="F6322" t="str">
            <v>64N</v>
          </cell>
          <cell r="G6322" t="str">
            <v>Monthly</v>
          </cell>
          <cell r="H6322" t="str">
            <v>S</v>
          </cell>
          <cell r="I6322">
            <v>8051</v>
          </cell>
          <cell r="J6322" t="str">
            <v>Teamsters Local Union Number 117</v>
          </cell>
          <cell r="K6322" t="str">
            <v>64N2 - per DOP website</v>
          </cell>
          <cell r="L6322">
            <v>41456</v>
          </cell>
          <cell r="M6322">
            <v>23712</v>
          </cell>
          <cell r="N6322" t="b">
            <v>1</v>
          </cell>
          <cell r="O6322">
            <v>8051</v>
          </cell>
        </row>
        <row r="6323">
          <cell r="E6323" t="str">
            <v>64NMONTHLYSWASHINGTON FEDERATION OF STATE EMPLOYEES</v>
          </cell>
          <cell r="F6323" t="str">
            <v>64N</v>
          </cell>
          <cell r="G6323" t="str">
            <v>Monthly</v>
          </cell>
          <cell r="H6323" t="str">
            <v>S</v>
          </cell>
          <cell r="I6323">
            <v>7949</v>
          </cell>
          <cell r="J6323" t="str">
            <v>Washington Federation of State Employees</v>
          </cell>
          <cell r="K6323" t="str">
            <v>64N1 - per DOP website</v>
          </cell>
          <cell r="L6323">
            <v>41456</v>
          </cell>
          <cell r="M6323">
            <v>19848</v>
          </cell>
          <cell r="N6323" t="b">
            <v>1</v>
          </cell>
          <cell r="O6323">
            <v>7949</v>
          </cell>
        </row>
        <row r="6324">
          <cell r="E6324" t="str">
            <v>64NMONTHLYTCOALITION</v>
          </cell>
          <cell r="F6324" t="str">
            <v>64N</v>
          </cell>
          <cell r="G6324" t="str">
            <v>Monthly</v>
          </cell>
          <cell r="H6324" t="str">
            <v>T</v>
          </cell>
          <cell r="I6324">
            <v>8148</v>
          </cell>
          <cell r="J6324" t="str">
            <v>Coalition</v>
          </cell>
          <cell r="K6324" t="str">
            <v>64N1 - per DOP website</v>
          </cell>
          <cell r="L6324">
            <v>41456</v>
          </cell>
          <cell r="M6324">
            <v>21781</v>
          </cell>
          <cell r="N6324" t="b">
            <v>1</v>
          </cell>
          <cell r="O6324">
            <v>8148</v>
          </cell>
        </row>
        <row r="6325">
          <cell r="E6325" t="str">
            <v>64NMONTHLYTNON-REPRESENTED STATE EMPLOYEES</v>
          </cell>
          <cell r="F6325" t="str">
            <v>64N</v>
          </cell>
          <cell r="G6325" t="str">
            <v>Monthly</v>
          </cell>
          <cell r="H6325" t="str">
            <v>T</v>
          </cell>
          <cell r="I6325">
            <v>8148</v>
          </cell>
          <cell r="J6325" t="str">
            <v>Non-Represented State Employees</v>
          </cell>
          <cell r="K6325" t="str">
            <v>64N - per DOP website</v>
          </cell>
          <cell r="L6325">
            <v>41456</v>
          </cell>
          <cell r="M6325">
            <v>15985</v>
          </cell>
          <cell r="N6325" t="b">
            <v>1</v>
          </cell>
          <cell r="O6325">
            <v>8148</v>
          </cell>
        </row>
        <row r="6326">
          <cell r="E6326" t="str">
            <v>64NMONTHLYTSERVICE EMPLOYEES INTERNATIONAL UNION DISTRICT 1199 NW</v>
          </cell>
          <cell r="F6326" t="str">
            <v>64N</v>
          </cell>
          <cell r="G6326" t="str">
            <v>Monthly</v>
          </cell>
          <cell r="H6326" t="str">
            <v>T</v>
          </cell>
          <cell r="I6326">
            <v>8148</v>
          </cell>
          <cell r="J6326" t="str">
            <v>Service Employees International Union District 1199 NW</v>
          </cell>
          <cell r="K6326" t="str">
            <v>64N1 - per DOP website</v>
          </cell>
          <cell r="L6326">
            <v>41456</v>
          </cell>
          <cell r="M6326">
            <v>17917</v>
          </cell>
          <cell r="N6326" t="b">
            <v>1</v>
          </cell>
          <cell r="O6326">
            <v>8148</v>
          </cell>
        </row>
        <row r="6327">
          <cell r="E6327" t="str">
            <v>64NMONTHLYTTEAMSTERS LOCAL UNION NUMBER 117</v>
          </cell>
          <cell r="F6327" t="str">
            <v>64N</v>
          </cell>
          <cell r="G6327" t="str">
            <v>Monthly</v>
          </cell>
          <cell r="H6327" t="str">
            <v>T</v>
          </cell>
          <cell r="I6327">
            <v>8252</v>
          </cell>
          <cell r="J6327" t="str">
            <v>Teamsters Local Union Number 117</v>
          </cell>
          <cell r="K6327" t="str">
            <v>64N2 - per DOP website</v>
          </cell>
          <cell r="L6327">
            <v>41456</v>
          </cell>
          <cell r="M6327">
            <v>23713</v>
          </cell>
          <cell r="N6327" t="b">
            <v>1</v>
          </cell>
          <cell r="O6327">
            <v>8252</v>
          </cell>
        </row>
        <row r="6328">
          <cell r="E6328" t="str">
            <v>64NMONTHLYTWASHINGTON FEDERATION OF STATE EMPLOYEES</v>
          </cell>
          <cell r="F6328" t="str">
            <v>64N</v>
          </cell>
          <cell r="G6328" t="str">
            <v>Monthly</v>
          </cell>
          <cell r="H6328" t="str">
            <v>T</v>
          </cell>
          <cell r="I6328">
            <v>8148</v>
          </cell>
          <cell r="J6328" t="str">
            <v>Washington Federation of State Employees</v>
          </cell>
          <cell r="K6328" t="str">
            <v>64N1 - per DOP website</v>
          </cell>
          <cell r="L6328">
            <v>41456</v>
          </cell>
          <cell r="M6328">
            <v>19849</v>
          </cell>
          <cell r="N6328" t="b">
            <v>1</v>
          </cell>
          <cell r="O6328">
            <v>8148</v>
          </cell>
        </row>
        <row r="6329">
          <cell r="E6329" t="str">
            <v>64NMONTHLYUCOALITION</v>
          </cell>
          <cell r="F6329" t="str">
            <v>64N</v>
          </cell>
          <cell r="G6329" t="str">
            <v>Monthly</v>
          </cell>
          <cell r="H6329" t="str">
            <v>U</v>
          </cell>
          <cell r="I6329">
            <v>8352</v>
          </cell>
          <cell r="J6329" t="str">
            <v>Coalition</v>
          </cell>
          <cell r="K6329" t="str">
            <v>64N1 - per DOP website</v>
          </cell>
          <cell r="L6329">
            <v>41456</v>
          </cell>
          <cell r="M6329">
            <v>21782</v>
          </cell>
          <cell r="N6329" t="b">
            <v>1</v>
          </cell>
          <cell r="O6329">
            <v>8352</v>
          </cell>
        </row>
        <row r="6330">
          <cell r="E6330" t="str">
            <v>64NMONTHLYUNON-REPRESENTED STATE EMPLOYEES</v>
          </cell>
          <cell r="F6330" t="str">
            <v>64N</v>
          </cell>
          <cell r="G6330" t="str">
            <v>Monthly</v>
          </cell>
          <cell r="H6330" t="str">
            <v>U</v>
          </cell>
          <cell r="I6330">
            <v>8352</v>
          </cell>
          <cell r="J6330" t="str">
            <v>Non-Represented State Employees</v>
          </cell>
          <cell r="K6330" t="str">
            <v>64N - per DOP website</v>
          </cell>
          <cell r="L6330">
            <v>41456</v>
          </cell>
          <cell r="M6330">
            <v>15986</v>
          </cell>
          <cell r="N6330" t="b">
            <v>1</v>
          </cell>
          <cell r="O6330">
            <v>8352</v>
          </cell>
        </row>
        <row r="6331">
          <cell r="E6331" t="str">
            <v>64NMONTHLYUSERVICE EMPLOYEES INTERNATIONAL UNION DISTRICT 1199 NW</v>
          </cell>
          <cell r="F6331" t="str">
            <v>64N</v>
          </cell>
          <cell r="G6331" t="str">
            <v>Monthly</v>
          </cell>
          <cell r="H6331" t="str">
            <v>U</v>
          </cell>
          <cell r="I6331">
            <v>8352</v>
          </cell>
          <cell r="J6331" t="str">
            <v>Service Employees International Union District 1199 NW</v>
          </cell>
          <cell r="K6331" t="str">
            <v>64N1 - per DOP website</v>
          </cell>
          <cell r="L6331">
            <v>41456</v>
          </cell>
          <cell r="M6331">
            <v>17918</v>
          </cell>
          <cell r="N6331" t="b">
            <v>1</v>
          </cell>
          <cell r="O6331">
            <v>8352</v>
          </cell>
        </row>
        <row r="6332">
          <cell r="E6332" t="str">
            <v>64NMONTHLYUTEAMSTERS LOCAL UNION NUMBER 117</v>
          </cell>
          <cell r="F6332" t="str">
            <v>64N</v>
          </cell>
          <cell r="G6332" t="str">
            <v>Monthly</v>
          </cell>
          <cell r="H6332" t="str">
            <v>U</v>
          </cell>
          <cell r="I6332">
            <v>8458</v>
          </cell>
          <cell r="J6332" t="str">
            <v>Teamsters Local Union Number 117</v>
          </cell>
          <cell r="K6332" t="str">
            <v>64N2 - per DOP website</v>
          </cell>
          <cell r="L6332">
            <v>41456</v>
          </cell>
          <cell r="M6332">
            <v>23714</v>
          </cell>
          <cell r="N6332" t="b">
            <v>1</v>
          </cell>
          <cell r="O6332">
            <v>8458</v>
          </cell>
        </row>
        <row r="6333">
          <cell r="E6333" t="str">
            <v>64NMONTHLYUWASHINGTON FEDERATION OF STATE EMPLOYEES</v>
          </cell>
          <cell r="F6333" t="str">
            <v>64N</v>
          </cell>
          <cell r="G6333" t="str">
            <v>Monthly</v>
          </cell>
          <cell r="H6333" t="str">
            <v>U</v>
          </cell>
          <cell r="I6333">
            <v>8352</v>
          </cell>
          <cell r="J6333" t="str">
            <v>Washington Federation of State Employees</v>
          </cell>
          <cell r="K6333" t="str">
            <v>64N1 - per DOP website</v>
          </cell>
          <cell r="L6333">
            <v>41456</v>
          </cell>
          <cell r="M6333">
            <v>19850</v>
          </cell>
          <cell r="N6333" t="b">
            <v>1</v>
          </cell>
          <cell r="O6333">
            <v>8352</v>
          </cell>
        </row>
        <row r="6334">
          <cell r="E6334" t="str">
            <v>65MONTHLYACOALITION</v>
          </cell>
          <cell r="F6334" t="str">
            <v>65</v>
          </cell>
          <cell r="G6334" t="str">
            <v>Monthly</v>
          </cell>
          <cell r="H6334" t="str">
            <v>A</v>
          </cell>
          <cell r="I6334">
            <v>4888</v>
          </cell>
          <cell r="J6334" t="str">
            <v>Coalition</v>
          </cell>
          <cell r="K6334" t="str">
            <v>per DOP website</v>
          </cell>
          <cell r="L6334">
            <v>41456</v>
          </cell>
          <cell r="M6334">
            <v>43438</v>
          </cell>
          <cell r="N6334" t="b">
            <v>0</v>
          </cell>
          <cell r="O6334">
            <v>4888</v>
          </cell>
        </row>
        <row r="6335">
          <cell r="E6335" t="str">
            <v>65MONTHLYANON-REPRESENTED STATE EMPLOYEES</v>
          </cell>
          <cell r="F6335" t="str">
            <v>65</v>
          </cell>
          <cell r="G6335" t="str">
            <v>Monthly</v>
          </cell>
          <cell r="H6335" t="str">
            <v>A</v>
          </cell>
          <cell r="I6335">
            <v>4888</v>
          </cell>
          <cell r="J6335" t="str">
            <v>Non-Represented State Employees</v>
          </cell>
          <cell r="K6335" t="str">
            <v>per DOP website</v>
          </cell>
          <cell r="L6335">
            <v>41456</v>
          </cell>
          <cell r="M6335">
            <v>12458</v>
          </cell>
          <cell r="N6335" t="b">
            <v>0</v>
          </cell>
          <cell r="O6335">
            <v>4888</v>
          </cell>
        </row>
        <row r="6336">
          <cell r="E6336" t="str">
            <v>65MONTHLYATEAMSTERS LOCAL UNION NUMBER 117</v>
          </cell>
          <cell r="F6336" t="str">
            <v>65</v>
          </cell>
          <cell r="G6336" t="str">
            <v>Monthly</v>
          </cell>
          <cell r="H6336" t="str">
            <v>A</v>
          </cell>
          <cell r="I6336">
            <v>4950</v>
          </cell>
          <cell r="J6336" t="str">
            <v>Teamsters Local Union Number 117</v>
          </cell>
          <cell r="K6336" t="str">
            <v>per Noli Benitez 201307</v>
          </cell>
          <cell r="L6336">
            <v>41456</v>
          </cell>
          <cell r="M6336">
            <v>12458</v>
          </cell>
          <cell r="N6336" t="b">
            <v>0</v>
          </cell>
          <cell r="O6336">
            <v>4950</v>
          </cell>
        </row>
        <row r="6337">
          <cell r="E6337" t="str">
            <v>65MONTHLYAWASHINGTON FEDERATION OF STATE EMPLOYEES</v>
          </cell>
          <cell r="F6337" t="str">
            <v>65</v>
          </cell>
          <cell r="G6337" t="str">
            <v>Monthly</v>
          </cell>
          <cell r="H6337" t="str">
            <v>A</v>
          </cell>
          <cell r="I6337">
            <v>4888</v>
          </cell>
          <cell r="J6337" t="str">
            <v>Washington Federation of State Employees</v>
          </cell>
          <cell r="K6337" t="str">
            <v>per DOP website</v>
          </cell>
          <cell r="L6337">
            <v>41456</v>
          </cell>
          <cell r="M6337">
            <v>26382</v>
          </cell>
          <cell r="N6337" t="b">
            <v>0</v>
          </cell>
          <cell r="O6337">
            <v>4888</v>
          </cell>
        </row>
        <row r="6338">
          <cell r="E6338" t="str">
            <v>65MONTHLYAWASHINGTON PUBLIC EMPLOYEES ASSOCIATION</v>
          </cell>
          <cell r="F6338" t="str">
            <v>65</v>
          </cell>
          <cell r="G6338" t="str">
            <v>Monthly</v>
          </cell>
          <cell r="H6338" t="str">
            <v>A</v>
          </cell>
          <cell r="I6338">
            <v>4888</v>
          </cell>
          <cell r="J6338" t="str">
            <v>Washington Public Employees Association</v>
          </cell>
          <cell r="K6338" t="str">
            <v>per DOP website</v>
          </cell>
          <cell r="L6338">
            <v>41456</v>
          </cell>
          <cell r="M6338">
            <v>30646</v>
          </cell>
          <cell r="N6338" t="b">
            <v>0</v>
          </cell>
          <cell r="O6338">
            <v>4888</v>
          </cell>
        </row>
        <row r="6339">
          <cell r="E6339" t="str">
            <v>65MONTHLYBCOALITION</v>
          </cell>
          <cell r="F6339" t="str">
            <v>65</v>
          </cell>
          <cell r="G6339" t="str">
            <v>Monthly</v>
          </cell>
          <cell r="H6339" t="str">
            <v>B</v>
          </cell>
          <cell r="I6339">
            <v>5010</v>
          </cell>
          <cell r="J6339" t="str">
            <v>Coalition</v>
          </cell>
          <cell r="K6339" t="str">
            <v>per DOP website</v>
          </cell>
          <cell r="L6339">
            <v>41456</v>
          </cell>
          <cell r="M6339">
            <v>43439</v>
          </cell>
          <cell r="N6339" t="b">
            <v>0</v>
          </cell>
          <cell r="O6339">
            <v>5010</v>
          </cell>
        </row>
        <row r="6340">
          <cell r="E6340" t="str">
            <v>65MONTHLYBNON-REPRESENTED STATE EMPLOYEES</v>
          </cell>
          <cell r="F6340" t="str">
            <v>65</v>
          </cell>
          <cell r="G6340" t="str">
            <v>Monthly</v>
          </cell>
          <cell r="H6340" t="str">
            <v>B</v>
          </cell>
          <cell r="I6340">
            <v>5010</v>
          </cell>
          <cell r="J6340" t="str">
            <v>Non-Represented State Employees</v>
          </cell>
          <cell r="K6340" t="str">
            <v>per DOP website</v>
          </cell>
          <cell r="L6340">
            <v>41456</v>
          </cell>
          <cell r="M6340">
            <v>12459</v>
          </cell>
          <cell r="N6340" t="b">
            <v>0</v>
          </cell>
          <cell r="O6340">
            <v>5010</v>
          </cell>
        </row>
        <row r="6341">
          <cell r="E6341" t="str">
            <v>65MONTHLYBTEAMSTERS LOCAL UNION NUMBER 117</v>
          </cell>
          <cell r="F6341" t="str">
            <v>65</v>
          </cell>
          <cell r="G6341" t="str">
            <v>Monthly</v>
          </cell>
          <cell r="H6341" t="str">
            <v>B</v>
          </cell>
          <cell r="I6341">
            <v>5075</v>
          </cell>
          <cell r="J6341" t="str">
            <v>Teamsters Local Union Number 117</v>
          </cell>
          <cell r="K6341" t="str">
            <v>per Noli Benitez 201307</v>
          </cell>
          <cell r="L6341">
            <v>41456</v>
          </cell>
          <cell r="M6341">
            <v>12459</v>
          </cell>
          <cell r="N6341" t="b">
            <v>0</v>
          </cell>
          <cell r="O6341">
            <v>5075</v>
          </cell>
        </row>
        <row r="6342">
          <cell r="E6342" t="str">
            <v>65MONTHLYBWASHINGTON FEDERATION OF STATE EMPLOYEES</v>
          </cell>
          <cell r="F6342" t="str">
            <v>65</v>
          </cell>
          <cell r="G6342" t="str">
            <v>Monthly</v>
          </cell>
          <cell r="H6342" t="str">
            <v>B</v>
          </cell>
          <cell r="I6342">
            <v>5010</v>
          </cell>
          <cell r="J6342" t="str">
            <v>Washington Federation of State Employees</v>
          </cell>
          <cell r="K6342" t="str">
            <v>per DOP website</v>
          </cell>
          <cell r="L6342">
            <v>41456</v>
          </cell>
          <cell r="M6342">
            <v>26383</v>
          </cell>
          <cell r="N6342" t="b">
            <v>0</v>
          </cell>
          <cell r="O6342">
            <v>5010</v>
          </cell>
        </row>
        <row r="6343">
          <cell r="E6343" t="str">
            <v>65MONTHLYBWASHINGTON PUBLIC EMPLOYEES ASSOCIATION</v>
          </cell>
          <cell r="F6343" t="str">
            <v>65</v>
          </cell>
          <cell r="G6343" t="str">
            <v>Monthly</v>
          </cell>
          <cell r="H6343" t="str">
            <v>B</v>
          </cell>
          <cell r="I6343">
            <v>5010</v>
          </cell>
          <cell r="J6343" t="str">
            <v>Washington Public Employees Association</v>
          </cell>
          <cell r="K6343" t="str">
            <v>per DOP website</v>
          </cell>
          <cell r="L6343">
            <v>41456</v>
          </cell>
          <cell r="M6343">
            <v>30647</v>
          </cell>
          <cell r="N6343" t="b">
            <v>0</v>
          </cell>
          <cell r="O6343">
            <v>5010</v>
          </cell>
        </row>
        <row r="6344">
          <cell r="E6344" t="str">
            <v>65MONTHLYCCOALITION</v>
          </cell>
          <cell r="F6344" t="str">
            <v>65</v>
          </cell>
          <cell r="G6344" t="str">
            <v>Monthly</v>
          </cell>
          <cell r="H6344" t="str">
            <v>C</v>
          </cell>
          <cell r="I6344">
            <v>5136</v>
          </cell>
          <cell r="J6344" t="str">
            <v>Coalition</v>
          </cell>
          <cell r="K6344" t="str">
            <v>per DOP website</v>
          </cell>
          <cell r="L6344">
            <v>41456</v>
          </cell>
          <cell r="M6344">
            <v>43440</v>
          </cell>
          <cell r="N6344" t="b">
            <v>0</v>
          </cell>
          <cell r="O6344">
            <v>5136</v>
          </cell>
        </row>
        <row r="6345">
          <cell r="E6345" t="str">
            <v>65MONTHLYCNON-REPRESENTED STATE EMPLOYEES</v>
          </cell>
          <cell r="F6345" t="str">
            <v>65</v>
          </cell>
          <cell r="G6345" t="str">
            <v>Monthly</v>
          </cell>
          <cell r="H6345" t="str">
            <v>C</v>
          </cell>
          <cell r="I6345">
            <v>5136</v>
          </cell>
          <cell r="J6345" t="str">
            <v>Non-Represented State Employees</v>
          </cell>
          <cell r="K6345" t="str">
            <v>per DOP website</v>
          </cell>
          <cell r="L6345">
            <v>41456</v>
          </cell>
          <cell r="M6345">
            <v>12460</v>
          </cell>
          <cell r="N6345" t="b">
            <v>0</v>
          </cell>
          <cell r="O6345">
            <v>5136</v>
          </cell>
        </row>
        <row r="6346">
          <cell r="E6346" t="str">
            <v>65MONTHLYCTEAMSTERS LOCAL UNION NUMBER 117</v>
          </cell>
          <cell r="F6346" t="str">
            <v>65</v>
          </cell>
          <cell r="G6346" t="str">
            <v>Monthly</v>
          </cell>
          <cell r="H6346" t="str">
            <v>C</v>
          </cell>
          <cell r="I6346">
            <v>5201</v>
          </cell>
          <cell r="J6346" t="str">
            <v>Teamsters Local Union Number 117</v>
          </cell>
          <cell r="K6346" t="str">
            <v>per Noli Benitez 201307</v>
          </cell>
          <cell r="L6346">
            <v>41456</v>
          </cell>
          <cell r="M6346">
            <v>12460</v>
          </cell>
          <cell r="N6346" t="b">
            <v>0</v>
          </cell>
          <cell r="O6346">
            <v>5201</v>
          </cell>
        </row>
        <row r="6347">
          <cell r="E6347" t="str">
            <v>65MONTHLYCWASHINGTON FEDERATION OF STATE EMPLOYEES</v>
          </cell>
          <cell r="F6347" t="str">
            <v>65</v>
          </cell>
          <cell r="G6347" t="str">
            <v>Monthly</v>
          </cell>
          <cell r="H6347" t="str">
            <v>C</v>
          </cell>
          <cell r="I6347">
            <v>5136</v>
          </cell>
          <cell r="J6347" t="str">
            <v>Washington Federation of State Employees</v>
          </cell>
          <cell r="K6347" t="str">
            <v>per DOP website</v>
          </cell>
          <cell r="L6347">
            <v>41456</v>
          </cell>
          <cell r="M6347">
            <v>26384</v>
          </cell>
          <cell r="N6347" t="b">
            <v>0</v>
          </cell>
          <cell r="O6347">
            <v>5136</v>
          </cell>
        </row>
        <row r="6348">
          <cell r="E6348" t="str">
            <v>65MONTHLYCWASHINGTON PUBLIC EMPLOYEES ASSOCIATION</v>
          </cell>
          <cell r="F6348" t="str">
            <v>65</v>
          </cell>
          <cell r="G6348" t="str">
            <v>Monthly</v>
          </cell>
          <cell r="H6348" t="str">
            <v>C</v>
          </cell>
          <cell r="I6348">
            <v>5136</v>
          </cell>
          <cell r="J6348" t="str">
            <v>Washington Public Employees Association</v>
          </cell>
          <cell r="K6348" t="str">
            <v>per DOP website</v>
          </cell>
          <cell r="L6348">
            <v>41456</v>
          </cell>
          <cell r="M6348">
            <v>30648</v>
          </cell>
          <cell r="N6348" t="b">
            <v>0</v>
          </cell>
          <cell r="O6348">
            <v>5136</v>
          </cell>
        </row>
        <row r="6349">
          <cell r="E6349" t="str">
            <v>65MONTHLYDCOALITION</v>
          </cell>
          <cell r="F6349" t="str">
            <v>65</v>
          </cell>
          <cell r="G6349" t="str">
            <v>Monthly</v>
          </cell>
          <cell r="H6349" t="str">
            <v>D</v>
          </cell>
          <cell r="I6349">
            <v>5266</v>
          </cell>
          <cell r="J6349" t="str">
            <v>Coalition</v>
          </cell>
          <cell r="K6349" t="str">
            <v>per DOP website</v>
          </cell>
          <cell r="L6349">
            <v>41456</v>
          </cell>
          <cell r="M6349">
            <v>43441</v>
          </cell>
          <cell r="N6349" t="b">
            <v>0</v>
          </cell>
          <cell r="O6349">
            <v>5266</v>
          </cell>
        </row>
        <row r="6350">
          <cell r="E6350" t="str">
            <v>65MONTHLYDNON-REPRESENTED STATE EMPLOYEES</v>
          </cell>
          <cell r="F6350" t="str">
            <v>65</v>
          </cell>
          <cell r="G6350" t="str">
            <v>Monthly</v>
          </cell>
          <cell r="H6350" t="str">
            <v>D</v>
          </cell>
          <cell r="I6350">
            <v>5266</v>
          </cell>
          <cell r="J6350" t="str">
            <v>Non-Represented State Employees</v>
          </cell>
          <cell r="K6350" t="str">
            <v>per DOP website</v>
          </cell>
          <cell r="L6350">
            <v>41456</v>
          </cell>
          <cell r="M6350">
            <v>12461</v>
          </cell>
          <cell r="N6350" t="b">
            <v>0</v>
          </cell>
          <cell r="O6350">
            <v>5266</v>
          </cell>
        </row>
        <row r="6351">
          <cell r="E6351" t="str">
            <v>65MONTHLYDTEAMSTERS LOCAL UNION NUMBER 117</v>
          </cell>
          <cell r="F6351" t="str">
            <v>65</v>
          </cell>
          <cell r="G6351" t="str">
            <v>Monthly</v>
          </cell>
          <cell r="H6351" t="str">
            <v>D</v>
          </cell>
          <cell r="I6351">
            <v>5334</v>
          </cell>
          <cell r="J6351" t="str">
            <v>Teamsters Local Union Number 117</v>
          </cell>
          <cell r="K6351" t="str">
            <v>per Noli Benitez 201307</v>
          </cell>
          <cell r="L6351">
            <v>41456</v>
          </cell>
          <cell r="M6351">
            <v>12461</v>
          </cell>
          <cell r="N6351" t="b">
            <v>0</v>
          </cell>
          <cell r="O6351">
            <v>5334</v>
          </cell>
        </row>
        <row r="6352">
          <cell r="E6352" t="str">
            <v>65MONTHLYDWASHINGTON FEDERATION OF STATE EMPLOYEES</v>
          </cell>
          <cell r="F6352" t="str">
            <v>65</v>
          </cell>
          <cell r="G6352" t="str">
            <v>Monthly</v>
          </cell>
          <cell r="H6352" t="str">
            <v>D</v>
          </cell>
          <cell r="I6352">
            <v>5266</v>
          </cell>
          <cell r="J6352" t="str">
            <v>Washington Federation of State Employees</v>
          </cell>
          <cell r="K6352" t="str">
            <v>per DOP website</v>
          </cell>
          <cell r="L6352">
            <v>41456</v>
          </cell>
          <cell r="M6352">
            <v>26385</v>
          </cell>
          <cell r="N6352" t="b">
            <v>0</v>
          </cell>
          <cell r="O6352">
            <v>5266</v>
          </cell>
        </row>
        <row r="6353">
          <cell r="E6353" t="str">
            <v>65MONTHLYDWASHINGTON PUBLIC EMPLOYEES ASSOCIATION</v>
          </cell>
          <cell r="F6353" t="str">
            <v>65</v>
          </cell>
          <cell r="G6353" t="str">
            <v>Monthly</v>
          </cell>
          <cell r="H6353" t="str">
            <v>D</v>
          </cell>
          <cell r="I6353">
            <v>5266</v>
          </cell>
          <cell r="J6353" t="str">
            <v>Washington Public Employees Association</v>
          </cell>
          <cell r="K6353" t="str">
            <v>per DOP website</v>
          </cell>
          <cell r="L6353">
            <v>41456</v>
          </cell>
          <cell r="M6353">
            <v>30649</v>
          </cell>
          <cell r="N6353" t="b">
            <v>0</v>
          </cell>
          <cell r="O6353">
            <v>5266</v>
          </cell>
        </row>
        <row r="6354">
          <cell r="E6354" t="str">
            <v>65MONTHLYECOALITION</v>
          </cell>
          <cell r="F6354" t="str">
            <v>65</v>
          </cell>
          <cell r="G6354" t="str">
            <v>Monthly</v>
          </cell>
          <cell r="H6354" t="str">
            <v>E</v>
          </cell>
          <cell r="I6354">
            <v>5395</v>
          </cell>
          <cell r="J6354" t="str">
            <v>Coalition</v>
          </cell>
          <cell r="K6354" t="str">
            <v>per DOP website</v>
          </cell>
          <cell r="L6354">
            <v>41456</v>
          </cell>
          <cell r="M6354">
            <v>43442</v>
          </cell>
          <cell r="N6354" t="b">
            <v>0</v>
          </cell>
          <cell r="O6354">
            <v>5395</v>
          </cell>
        </row>
        <row r="6355">
          <cell r="E6355" t="str">
            <v>65MONTHLYENON-REPRESENTED STATE EMPLOYEES</v>
          </cell>
          <cell r="F6355" t="str">
            <v>65</v>
          </cell>
          <cell r="G6355" t="str">
            <v>Monthly</v>
          </cell>
          <cell r="H6355" t="str">
            <v>E</v>
          </cell>
          <cell r="I6355">
            <v>5395</v>
          </cell>
          <cell r="J6355" t="str">
            <v>Non-Represented State Employees</v>
          </cell>
          <cell r="K6355" t="str">
            <v>per DOP website</v>
          </cell>
          <cell r="L6355">
            <v>41456</v>
          </cell>
          <cell r="M6355">
            <v>12462</v>
          </cell>
          <cell r="N6355" t="b">
            <v>0</v>
          </cell>
          <cell r="O6355">
            <v>5395</v>
          </cell>
        </row>
        <row r="6356">
          <cell r="E6356" t="str">
            <v>65MONTHLYETEAMSTERS LOCAL UNION NUMBER 117</v>
          </cell>
          <cell r="F6356" t="str">
            <v>65</v>
          </cell>
          <cell r="G6356" t="str">
            <v>Monthly</v>
          </cell>
          <cell r="H6356" t="str">
            <v>E</v>
          </cell>
          <cell r="I6356">
            <v>5463</v>
          </cell>
          <cell r="J6356" t="str">
            <v>Teamsters Local Union Number 117</v>
          </cell>
          <cell r="K6356" t="str">
            <v>per Noli Benitez 201307</v>
          </cell>
          <cell r="L6356">
            <v>41456</v>
          </cell>
          <cell r="M6356">
            <v>12462</v>
          </cell>
          <cell r="N6356" t="b">
            <v>0</v>
          </cell>
          <cell r="O6356">
            <v>5463</v>
          </cell>
        </row>
        <row r="6357">
          <cell r="E6357" t="str">
            <v>65MONTHLYEWASHINGTON FEDERATION OF STATE EMPLOYEES</v>
          </cell>
          <cell r="F6357" t="str">
            <v>65</v>
          </cell>
          <cell r="G6357" t="str">
            <v>Monthly</v>
          </cell>
          <cell r="H6357" t="str">
            <v>E</v>
          </cell>
          <cell r="I6357">
            <v>5395</v>
          </cell>
          <cell r="J6357" t="str">
            <v>Washington Federation of State Employees</v>
          </cell>
          <cell r="K6357" t="str">
            <v>per DOP website</v>
          </cell>
          <cell r="L6357">
            <v>41456</v>
          </cell>
          <cell r="M6357">
            <v>26386</v>
          </cell>
          <cell r="N6357" t="b">
            <v>0</v>
          </cell>
          <cell r="O6357">
            <v>5395</v>
          </cell>
        </row>
        <row r="6358">
          <cell r="E6358" t="str">
            <v>65MONTHLYEWASHINGTON PUBLIC EMPLOYEES ASSOCIATION</v>
          </cell>
          <cell r="F6358" t="str">
            <v>65</v>
          </cell>
          <cell r="G6358" t="str">
            <v>Monthly</v>
          </cell>
          <cell r="H6358" t="str">
            <v>E</v>
          </cell>
          <cell r="I6358">
            <v>5395</v>
          </cell>
          <cell r="J6358" t="str">
            <v>Washington Public Employees Association</v>
          </cell>
          <cell r="K6358" t="str">
            <v>per DOP website</v>
          </cell>
          <cell r="L6358">
            <v>41456</v>
          </cell>
          <cell r="M6358">
            <v>30650</v>
          </cell>
          <cell r="N6358" t="b">
            <v>0</v>
          </cell>
          <cell r="O6358">
            <v>5395</v>
          </cell>
        </row>
        <row r="6359">
          <cell r="E6359" t="str">
            <v>65MONTHLYFCOALITION</v>
          </cell>
          <cell r="F6359" t="str">
            <v>65</v>
          </cell>
          <cell r="G6359" t="str">
            <v>Monthly</v>
          </cell>
          <cell r="H6359" t="str">
            <v>F</v>
          </cell>
          <cell r="I6359">
            <v>5535</v>
          </cell>
          <cell r="J6359" t="str">
            <v>Coalition</v>
          </cell>
          <cell r="K6359" t="str">
            <v>per DOP website</v>
          </cell>
          <cell r="L6359">
            <v>41456</v>
          </cell>
          <cell r="M6359">
            <v>43443</v>
          </cell>
          <cell r="N6359" t="b">
            <v>0</v>
          </cell>
          <cell r="O6359">
            <v>5535</v>
          </cell>
        </row>
        <row r="6360">
          <cell r="E6360" t="str">
            <v>65MONTHLYFNON-REPRESENTED STATE EMPLOYEES</v>
          </cell>
          <cell r="F6360" t="str">
            <v>65</v>
          </cell>
          <cell r="G6360" t="str">
            <v>Monthly</v>
          </cell>
          <cell r="H6360" t="str">
            <v>F</v>
          </cell>
          <cell r="I6360">
            <v>5535</v>
          </cell>
          <cell r="J6360" t="str">
            <v>Non-Represented State Employees</v>
          </cell>
          <cell r="K6360" t="str">
            <v>per DOP website</v>
          </cell>
          <cell r="L6360">
            <v>41456</v>
          </cell>
          <cell r="M6360">
            <v>12463</v>
          </cell>
          <cell r="N6360" t="b">
            <v>0</v>
          </cell>
          <cell r="O6360">
            <v>5535</v>
          </cell>
        </row>
        <row r="6361">
          <cell r="E6361" t="str">
            <v>65MONTHLYFTEAMSTERS LOCAL UNION NUMBER 117</v>
          </cell>
          <cell r="F6361" t="str">
            <v>65</v>
          </cell>
          <cell r="G6361" t="str">
            <v>Monthly</v>
          </cell>
          <cell r="H6361" t="str">
            <v>F</v>
          </cell>
          <cell r="I6361">
            <v>5605</v>
          </cell>
          <cell r="J6361" t="str">
            <v>Teamsters Local Union Number 117</v>
          </cell>
          <cell r="K6361" t="str">
            <v>per Noli Benitez 201307</v>
          </cell>
          <cell r="L6361">
            <v>41456</v>
          </cell>
          <cell r="M6361">
            <v>12463</v>
          </cell>
          <cell r="N6361" t="b">
            <v>0</v>
          </cell>
          <cell r="O6361">
            <v>5605</v>
          </cell>
        </row>
        <row r="6362">
          <cell r="E6362" t="str">
            <v>65MONTHLYFWASHINGTON FEDERATION OF STATE EMPLOYEES</v>
          </cell>
          <cell r="F6362" t="str">
            <v>65</v>
          </cell>
          <cell r="G6362" t="str">
            <v>Monthly</v>
          </cell>
          <cell r="H6362" t="str">
            <v>F</v>
          </cell>
          <cell r="I6362">
            <v>5535</v>
          </cell>
          <cell r="J6362" t="str">
            <v>Washington Federation of State Employees</v>
          </cell>
          <cell r="K6362" t="str">
            <v>per DOP website</v>
          </cell>
          <cell r="L6362">
            <v>41456</v>
          </cell>
          <cell r="M6362">
            <v>26387</v>
          </cell>
          <cell r="N6362" t="b">
            <v>0</v>
          </cell>
          <cell r="O6362">
            <v>5535</v>
          </cell>
        </row>
        <row r="6363">
          <cell r="E6363" t="str">
            <v>65MONTHLYFWASHINGTON PUBLIC EMPLOYEES ASSOCIATION</v>
          </cell>
          <cell r="F6363" t="str">
            <v>65</v>
          </cell>
          <cell r="G6363" t="str">
            <v>Monthly</v>
          </cell>
          <cell r="H6363" t="str">
            <v>F</v>
          </cell>
          <cell r="I6363">
            <v>5535</v>
          </cell>
          <cell r="J6363" t="str">
            <v>Washington Public Employees Association</v>
          </cell>
          <cell r="K6363" t="str">
            <v>per DOP website</v>
          </cell>
          <cell r="L6363">
            <v>41456</v>
          </cell>
          <cell r="M6363">
            <v>30651</v>
          </cell>
          <cell r="N6363" t="b">
            <v>0</v>
          </cell>
          <cell r="O6363">
            <v>5535</v>
          </cell>
        </row>
        <row r="6364">
          <cell r="E6364" t="str">
            <v>65MONTHLYGCOALITION</v>
          </cell>
          <cell r="F6364" t="str">
            <v>65</v>
          </cell>
          <cell r="G6364" t="str">
            <v>Monthly</v>
          </cell>
          <cell r="H6364" t="str">
            <v>G</v>
          </cell>
          <cell r="I6364">
            <v>5668</v>
          </cell>
          <cell r="J6364" t="str">
            <v>Coalition</v>
          </cell>
          <cell r="K6364" t="str">
            <v>per DOP website</v>
          </cell>
          <cell r="L6364">
            <v>41456</v>
          </cell>
          <cell r="M6364">
            <v>43444</v>
          </cell>
          <cell r="N6364" t="b">
            <v>0</v>
          </cell>
          <cell r="O6364">
            <v>5668</v>
          </cell>
        </row>
        <row r="6365">
          <cell r="E6365" t="str">
            <v>65MONTHLYGNON-REPRESENTED STATE EMPLOYEES</v>
          </cell>
          <cell r="F6365" t="str">
            <v>65</v>
          </cell>
          <cell r="G6365" t="str">
            <v>Monthly</v>
          </cell>
          <cell r="H6365" t="str">
            <v>G</v>
          </cell>
          <cell r="I6365">
            <v>5668</v>
          </cell>
          <cell r="J6365" t="str">
            <v>Non-Represented State Employees</v>
          </cell>
          <cell r="K6365" t="str">
            <v>per DOP website</v>
          </cell>
          <cell r="L6365">
            <v>41456</v>
          </cell>
          <cell r="M6365">
            <v>12464</v>
          </cell>
          <cell r="N6365" t="b">
            <v>0</v>
          </cell>
          <cell r="O6365">
            <v>5668</v>
          </cell>
        </row>
        <row r="6366">
          <cell r="E6366" t="str">
            <v>65MONTHLYGTEAMSTERS LOCAL UNION NUMBER 117</v>
          </cell>
          <cell r="F6366" t="str">
            <v>65</v>
          </cell>
          <cell r="G6366" t="str">
            <v>Monthly</v>
          </cell>
          <cell r="H6366" t="str">
            <v>G</v>
          </cell>
          <cell r="I6366">
            <v>5742</v>
          </cell>
          <cell r="J6366" t="str">
            <v>Teamsters Local Union Number 117</v>
          </cell>
          <cell r="K6366" t="str">
            <v>per Noli Benitez 201307</v>
          </cell>
          <cell r="L6366">
            <v>41456</v>
          </cell>
          <cell r="M6366">
            <v>12464</v>
          </cell>
          <cell r="N6366" t="b">
            <v>0</v>
          </cell>
          <cell r="O6366">
            <v>5742</v>
          </cell>
        </row>
        <row r="6367">
          <cell r="E6367" t="str">
            <v>65MONTHLYGWASHINGTON FEDERATION OF STATE EMPLOYEES</v>
          </cell>
          <cell r="F6367" t="str">
            <v>65</v>
          </cell>
          <cell r="G6367" t="str">
            <v>Monthly</v>
          </cell>
          <cell r="H6367" t="str">
            <v>G</v>
          </cell>
          <cell r="I6367">
            <v>5668</v>
          </cell>
          <cell r="J6367" t="str">
            <v>Washington Federation of State Employees</v>
          </cell>
          <cell r="K6367" t="str">
            <v>per DOP website</v>
          </cell>
          <cell r="L6367">
            <v>41456</v>
          </cell>
          <cell r="M6367">
            <v>26388</v>
          </cell>
          <cell r="N6367" t="b">
            <v>0</v>
          </cell>
          <cell r="O6367">
            <v>5668</v>
          </cell>
        </row>
        <row r="6368">
          <cell r="E6368" t="str">
            <v>65MONTHLYGWASHINGTON PUBLIC EMPLOYEES ASSOCIATION</v>
          </cell>
          <cell r="F6368" t="str">
            <v>65</v>
          </cell>
          <cell r="G6368" t="str">
            <v>Monthly</v>
          </cell>
          <cell r="H6368" t="str">
            <v>G</v>
          </cell>
          <cell r="I6368">
            <v>5668</v>
          </cell>
          <cell r="J6368" t="str">
            <v>Washington Public Employees Association</v>
          </cell>
          <cell r="K6368" t="str">
            <v>per DOP website</v>
          </cell>
          <cell r="L6368">
            <v>41456</v>
          </cell>
          <cell r="M6368">
            <v>30652</v>
          </cell>
          <cell r="N6368" t="b">
            <v>0</v>
          </cell>
          <cell r="O6368">
            <v>5668</v>
          </cell>
        </row>
        <row r="6369">
          <cell r="E6369" t="str">
            <v>65MONTHLYHCOALITION</v>
          </cell>
          <cell r="F6369" t="str">
            <v>65</v>
          </cell>
          <cell r="G6369" t="str">
            <v>Monthly</v>
          </cell>
          <cell r="H6369" t="str">
            <v>H</v>
          </cell>
          <cell r="I6369">
            <v>5813</v>
          </cell>
          <cell r="J6369" t="str">
            <v>Coalition</v>
          </cell>
          <cell r="K6369" t="str">
            <v>per DOP website</v>
          </cell>
          <cell r="L6369">
            <v>41456</v>
          </cell>
          <cell r="M6369">
            <v>43445</v>
          </cell>
          <cell r="N6369" t="b">
            <v>0</v>
          </cell>
          <cell r="O6369">
            <v>5813</v>
          </cell>
        </row>
        <row r="6370">
          <cell r="E6370" t="str">
            <v>65MONTHLYHNON-REPRESENTED STATE EMPLOYEES</v>
          </cell>
          <cell r="F6370" t="str">
            <v>65</v>
          </cell>
          <cell r="G6370" t="str">
            <v>Monthly</v>
          </cell>
          <cell r="H6370" t="str">
            <v>H</v>
          </cell>
          <cell r="I6370">
            <v>5813</v>
          </cell>
          <cell r="J6370" t="str">
            <v>Non-Represented State Employees</v>
          </cell>
          <cell r="K6370" t="str">
            <v>per DOP website</v>
          </cell>
          <cell r="L6370">
            <v>41456</v>
          </cell>
          <cell r="M6370">
            <v>12465</v>
          </cell>
          <cell r="N6370" t="b">
            <v>0</v>
          </cell>
          <cell r="O6370">
            <v>5813</v>
          </cell>
        </row>
        <row r="6371">
          <cell r="E6371" t="str">
            <v>65MONTHLYHTEAMSTERS LOCAL UNION NUMBER 117</v>
          </cell>
          <cell r="F6371" t="str">
            <v>65</v>
          </cell>
          <cell r="G6371" t="str">
            <v>Monthly</v>
          </cell>
          <cell r="H6371" t="str">
            <v>H</v>
          </cell>
          <cell r="I6371">
            <v>5887</v>
          </cell>
          <cell r="J6371" t="str">
            <v>Teamsters Local Union Number 117</v>
          </cell>
          <cell r="K6371" t="str">
            <v>per Noli Benitez 201307</v>
          </cell>
          <cell r="L6371">
            <v>41456</v>
          </cell>
          <cell r="M6371">
            <v>12465</v>
          </cell>
          <cell r="N6371" t="b">
            <v>0</v>
          </cell>
          <cell r="O6371">
            <v>5887</v>
          </cell>
        </row>
        <row r="6372">
          <cell r="E6372" t="str">
            <v>65MONTHLYHWASHINGTON FEDERATION OF STATE EMPLOYEES</v>
          </cell>
          <cell r="F6372" t="str">
            <v>65</v>
          </cell>
          <cell r="G6372" t="str">
            <v>Monthly</v>
          </cell>
          <cell r="H6372" t="str">
            <v>H</v>
          </cell>
          <cell r="I6372">
            <v>5813</v>
          </cell>
          <cell r="J6372" t="str">
            <v>Washington Federation of State Employees</v>
          </cell>
          <cell r="K6372" t="str">
            <v>per DOP website</v>
          </cell>
          <cell r="L6372">
            <v>41456</v>
          </cell>
          <cell r="M6372">
            <v>26389</v>
          </cell>
          <cell r="N6372" t="b">
            <v>0</v>
          </cell>
          <cell r="O6372">
            <v>5813</v>
          </cell>
        </row>
        <row r="6373">
          <cell r="E6373" t="str">
            <v>65MONTHLYHWASHINGTON PUBLIC EMPLOYEES ASSOCIATION</v>
          </cell>
          <cell r="F6373" t="str">
            <v>65</v>
          </cell>
          <cell r="G6373" t="str">
            <v>Monthly</v>
          </cell>
          <cell r="H6373" t="str">
            <v>H</v>
          </cell>
          <cell r="I6373">
            <v>5813</v>
          </cell>
          <cell r="J6373" t="str">
            <v>Washington Public Employees Association</v>
          </cell>
          <cell r="K6373" t="str">
            <v>per DOP website</v>
          </cell>
          <cell r="L6373">
            <v>41456</v>
          </cell>
          <cell r="M6373">
            <v>30653</v>
          </cell>
          <cell r="N6373" t="b">
            <v>0</v>
          </cell>
          <cell r="O6373">
            <v>5813</v>
          </cell>
        </row>
        <row r="6374">
          <cell r="E6374" t="str">
            <v>65MONTHLYICOALITION</v>
          </cell>
          <cell r="F6374" t="str">
            <v>65</v>
          </cell>
          <cell r="G6374" t="str">
            <v>Monthly</v>
          </cell>
          <cell r="H6374" t="str">
            <v>I</v>
          </cell>
          <cell r="I6374">
            <v>5958</v>
          </cell>
          <cell r="J6374" t="str">
            <v>Coalition</v>
          </cell>
          <cell r="K6374" t="str">
            <v>per DOP website</v>
          </cell>
          <cell r="L6374">
            <v>41456</v>
          </cell>
          <cell r="M6374">
            <v>43446</v>
          </cell>
          <cell r="N6374" t="b">
            <v>0</v>
          </cell>
          <cell r="O6374">
            <v>5958</v>
          </cell>
        </row>
        <row r="6375">
          <cell r="E6375" t="str">
            <v>65MONTHLYINON-REPRESENTED STATE EMPLOYEES</v>
          </cell>
          <cell r="F6375" t="str">
            <v>65</v>
          </cell>
          <cell r="G6375" t="str">
            <v>Monthly</v>
          </cell>
          <cell r="H6375" t="str">
            <v>I</v>
          </cell>
          <cell r="I6375">
            <v>5958</v>
          </cell>
          <cell r="J6375" t="str">
            <v>Non-Represented State Employees</v>
          </cell>
          <cell r="K6375" t="str">
            <v>per DOP website</v>
          </cell>
          <cell r="L6375">
            <v>41456</v>
          </cell>
          <cell r="M6375">
            <v>12466</v>
          </cell>
          <cell r="N6375" t="b">
            <v>0</v>
          </cell>
          <cell r="O6375">
            <v>5958</v>
          </cell>
        </row>
        <row r="6376">
          <cell r="E6376" t="str">
            <v>65MONTHLYITEAMSTERS LOCAL UNION NUMBER 117</v>
          </cell>
          <cell r="F6376" t="str">
            <v>65</v>
          </cell>
          <cell r="G6376" t="str">
            <v>Monthly</v>
          </cell>
          <cell r="H6376" t="str">
            <v>I</v>
          </cell>
          <cell r="I6376">
            <v>6034</v>
          </cell>
          <cell r="J6376" t="str">
            <v>Teamsters Local Union Number 117</v>
          </cell>
          <cell r="K6376" t="str">
            <v>per Noli Benitez 201307</v>
          </cell>
          <cell r="L6376">
            <v>41456</v>
          </cell>
          <cell r="M6376">
            <v>12466</v>
          </cell>
          <cell r="N6376" t="b">
            <v>0</v>
          </cell>
          <cell r="O6376">
            <v>6034</v>
          </cell>
        </row>
        <row r="6377">
          <cell r="E6377" t="str">
            <v>65MONTHLYIWASHINGTON FEDERATION OF STATE EMPLOYEES</v>
          </cell>
          <cell r="F6377" t="str">
            <v>65</v>
          </cell>
          <cell r="G6377" t="str">
            <v>Monthly</v>
          </cell>
          <cell r="H6377" t="str">
            <v>I</v>
          </cell>
          <cell r="I6377">
            <v>5958</v>
          </cell>
          <cell r="J6377" t="str">
            <v>Washington Federation of State Employees</v>
          </cell>
          <cell r="K6377" t="str">
            <v>per DOP website</v>
          </cell>
          <cell r="L6377">
            <v>41456</v>
          </cell>
          <cell r="M6377">
            <v>26390</v>
          </cell>
          <cell r="N6377" t="b">
            <v>0</v>
          </cell>
          <cell r="O6377">
            <v>5958</v>
          </cell>
        </row>
        <row r="6378">
          <cell r="E6378" t="str">
            <v>65MONTHLYIWASHINGTON PUBLIC EMPLOYEES ASSOCIATION</v>
          </cell>
          <cell r="F6378" t="str">
            <v>65</v>
          </cell>
          <cell r="G6378" t="str">
            <v>Monthly</v>
          </cell>
          <cell r="H6378" t="str">
            <v>I</v>
          </cell>
          <cell r="I6378">
            <v>5958</v>
          </cell>
          <cell r="J6378" t="str">
            <v>Washington Public Employees Association</v>
          </cell>
          <cell r="K6378" t="str">
            <v>per DOP website</v>
          </cell>
          <cell r="L6378">
            <v>41456</v>
          </cell>
          <cell r="M6378">
            <v>30654</v>
          </cell>
          <cell r="N6378" t="b">
            <v>0</v>
          </cell>
          <cell r="O6378">
            <v>5958</v>
          </cell>
        </row>
        <row r="6379">
          <cell r="E6379" t="str">
            <v>65MONTHLYJCOALITION</v>
          </cell>
          <cell r="F6379" t="str">
            <v>65</v>
          </cell>
          <cell r="G6379" t="str">
            <v>Monthly</v>
          </cell>
          <cell r="H6379" t="str">
            <v>J</v>
          </cell>
          <cell r="I6379">
            <v>6105</v>
          </cell>
          <cell r="J6379" t="str">
            <v>Coalition</v>
          </cell>
          <cell r="K6379" t="str">
            <v>per DOP website</v>
          </cell>
          <cell r="L6379">
            <v>41456</v>
          </cell>
          <cell r="M6379">
            <v>43447</v>
          </cell>
          <cell r="N6379" t="b">
            <v>0</v>
          </cell>
          <cell r="O6379">
            <v>6105</v>
          </cell>
        </row>
        <row r="6380">
          <cell r="E6380" t="str">
            <v>65MONTHLYJNON-REPRESENTED STATE EMPLOYEES</v>
          </cell>
          <cell r="F6380" t="str">
            <v>65</v>
          </cell>
          <cell r="G6380" t="str">
            <v>Monthly</v>
          </cell>
          <cell r="H6380" t="str">
            <v>J</v>
          </cell>
          <cell r="I6380">
            <v>6105</v>
          </cell>
          <cell r="J6380" t="str">
            <v>Non-Represented State Employees</v>
          </cell>
          <cell r="K6380" t="str">
            <v>per DOP website</v>
          </cell>
          <cell r="L6380">
            <v>41456</v>
          </cell>
          <cell r="M6380">
            <v>12467</v>
          </cell>
          <cell r="N6380" t="b">
            <v>0</v>
          </cell>
          <cell r="O6380">
            <v>6105</v>
          </cell>
        </row>
        <row r="6381">
          <cell r="E6381" t="str">
            <v>65MONTHLYJTEAMSTERS LOCAL UNION NUMBER 117</v>
          </cell>
          <cell r="F6381" t="str">
            <v>65</v>
          </cell>
          <cell r="G6381" t="str">
            <v>Monthly</v>
          </cell>
          <cell r="H6381" t="str">
            <v>J</v>
          </cell>
          <cell r="I6381">
            <v>6183</v>
          </cell>
          <cell r="J6381" t="str">
            <v>Teamsters Local Union Number 117</v>
          </cell>
          <cell r="K6381" t="str">
            <v>per Noli Benitez 201307</v>
          </cell>
          <cell r="L6381">
            <v>41456</v>
          </cell>
          <cell r="M6381">
            <v>12467</v>
          </cell>
          <cell r="N6381" t="b">
            <v>0</v>
          </cell>
          <cell r="O6381">
            <v>6183</v>
          </cell>
        </row>
        <row r="6382">
          <cell r="E6382" t="str">
            <v>65MONTHLYJWASHINGTON FEDERATION OF STATE EMPLOYEES</v>
          </cell>
          <cell r="F6382" t="str">
            <v>65</v>
          </cell>
          <cell r="G6382" t="str">
            <v>Monthly</v>
          </cell>
          <cell r="H6382" t="str">
            <v>J</v>
          </cell>
          <cell r="I6382">
            <v>6105</v>
          </cell>
          <cell r="J6382" t="str">
            <v>Washington Federation of State Employees</v>
          </cell>
          <cell r="K6382" t="str">
            <v>per DOP website</v>
          </cell>
          <cell r="L6382">
            <v>41456</v>
          </cell>
          <cell r="M6382">
            <v>26391</v>
          </cell>
          <cell r="N6382" t="b">
            <v>0</v>
          </cell>
          <cell r="O6382">
            <v>6105</v>
          </cell>
        </row>
        <row r="6383">
          <cell r="E6383" t="str">
            <v>65MONTHLYJWASHINGTON PUBLIC EMPLOYEES ASSOCIATION</v>
          </cell>
          <cell r="F6383" t="str">
            <v>65</v>
          </cell>
          <cell r="G6383" t="str">
            <v>Monthly</v>
          </cell>
          <cell r="H6383" t="str">
            <v>J</v>
          </cell>
          <cell r="I6383">
            <v>6105</v>
          </cell>
          <cell r="J6383" t="str">
            <v>Washington Public Employees Association</v>
          </cell>
          <cell r="K6383" t="str">
            <v>per DOP website</v>
          </cell>
          <cell r="L6383">
            <v>41456</v>
          </cell>
          <cell r="M6383">
            <v>30655</v>
          </cell>
          <cell r="N6383" t="b">
            <v>0</v>
          </cell>
          <cell r="O6383">
            <v>6105</v>
          </cell>
        </row>
        <row r="6384">
          <cell r="E6384" t="str">
            <v>65MONTHLYKCOALITION</v>
          </cell>
          <cell r="F6384" t="str">
            <v>65</v>
          </cell>
          <cell r="G6384" t="str">
            <v>Monthly</v>
          </cell>
          <cell r="H6384" t="str">
            <v>K</v>
          </cell>
          <cell r="I6384">
            <v>6257</v>
          </cell>
          <cell r="J6384" t="str">
            <v>Coalition</v>
          </cell>
          <cell r="K6384" t="str">
            <v>per DOP website</v>
          </cell>
          <cell r="L6384">
            <v>41456</v>
          </cell>
          <cell r="M6384">
            <v>43448</v>
          </cell>
          <cell r="N6384" t="b">
            <v>0</v>
          </cell>
          <cell r="O6384">
            <v>6257</v>
          </cell>
        </row>
        <row r="6385">
          <cell r="E6385" t="str">
            <v>65MONTHLYKNON-REPRESENTED STATE EMPLOYEES</v>
          </cell>
          <cell r="F6385" t="str">
            <v>65</v>
          </cell>
          <cell r="G6385" t="str">
            <v>Monthly</v>
          </cell>
          <cell r="H6385" t="str">
            <v>K</v>
          </cell>
          <cell r="I6385">
            <v>6257</v>
          </cell>
          <cell r="J6385" t="str">
            <v>Non-Represented State Employees</v>
          </cell>
          <cell r="K6385" t="str">
            <v>per DOP website</v>
          </cell>
          <cell r="L6385">
            <v>41456</v>
          </cell>
          <cell r="M6385">
            <v>12468</v>
          </cell>
          <cell r="N6385" t="b">
            <v>0</v>
          </cell>
          <cell r="O6385">
            <v>6257</v>
          </cell>
        </row>
        <row r="6386">
          <cell r="E6386" t="str">
            <v>65MONTHLYKTEAMSTERS LOCAL UNION NUMBER 117</v>
          </cell>
          <cell r="F6386" t="str">
            <v>65</v>
          </cell>
          <cell r="G6386" t="str">
            <v>Monthly</v>
          </cell>
          <cell r="H6386" t="str">
            <v>K</v>
          </cell>
          <cell r="I6386">
            <v>6337</v>
          </cell>
          <cell r="J6386" t="str">
            <v>Teamsters Local Union Number 117</v>
          </cell>
          <cell r="K6386" t="str">
            <v>per Noli Benitez 201307</v>
          </cell>
          <cell r="L6386">
            <v>41456</v>
          </cell>
          <cell r="M6386">
            <v>12468</v>
          </cell>
          <cell r="N6386" t="b">
            <v>0</v>
          </cell>
          <cell r="O6386">
            <v>6337</v>
          </cell>
        </row>
        <row r="6387">
          <cell r="E6387" t="str">
            <v>65MONTHLYKWASHINGTON FEDERATION OF STATE EMPLOYEES</v>
          </cell>
          <cell r="F6387" t="str">
            <v>65</v>
          </cell>
          <cell r="G6387" t="str">
            <v>Monthly</v>
          </cell>
          <cell r="H6387" t="str">
            <v>K</v>
          </cell>
          <cell r="I6387">
            <v>6257</v>
          </cell>
          <cell r="J6387" t="str">
            <v>Washington Federation of State Employees</v>
          </cell>
          <cell r="K6387" t="str">
            <v>per DOP website</v>
          </cell>
          <cell r="L6387">
            <v>41456</v>
          </cell>
          <cell r="M6387">
            <v>26392</v>
          </cell>
          <cell r="N6387" t="b">
            <v>0</v>
          </cell>
          <cell r="O6387">
            <v>6257</v>
          </cell>
        </row>
        <row r="6388">
          <cell r="E6388" t="str">
            <v>65MONTHLYKWASHINGTON PUBLIC EMPLOYEES ASSOCIATION</v>
          </cell>
          <cell r="F6388" t="str">
            <v>65</v>
          </cell>
          <cell r="G6388" t="str">
            <v>Monthly</v>
          </cell>
          <cell r="H6388" t="str">
            <v>K</v>
          </cell>
          <cell r="I6388">
            <v>6257</v>
          </cell>
          <cell r="J6388" t="str">
            <v>Washington Public Employees Association</v>
          </cell>
          <cell r="K6388" t="str">
            <v>per DOP website</v>
          </cell>
          <cell r="L6388">
            <v>41456</v>
          </cell>
          <cell r="M6388">
            <v>30656</v>
          </cell>
          <cell r="N6388" t="b">
            <v>0</v>
          </cell>
          <cell r="O6388">
            <v>6257</v>
          </cell>
        </row>
        <row r="6389">
          <cell r="E6389" t="str">
            <v>65MONTHLYLCOALITION</v>
          </cell>
          <cell r="F6389" t="str">
            <v>65</v>
          </cell>
          <cell r="G6389" t="str">
            <v>Monthly</v>
          </cell>
          <cell r="H6389" t="str">
            <v>L</v>
          </cell>
          <cell r="I6389">
            <v>6416</v>
          </cell>
          <cell r="J6389" t="str">
            <v>Coalition</v>
          </cell>
          <cell r="K6389" t="str">
            <v>per DOP website</v>
          </cell>
          <cell r="L6389">
            <v>41456</v>
          </cell>
          <cell r="M6389">
            <v>43449</v>
          </cell>
          <cell r="N6389" t="b">
            <v>0</v>
          </cell>
          <cell r="O6389">
            <v>6416</v>
          </cell>
        </row>
        <row r="6390">
          <cell r="E6390" t="str">
            <v>65MONTHLYLNON-REPRESENTED STATE EMPLOYEES</v>
          </cell>
          <cell r="F6390" t="str">
            <v>65</v>
          </cell>
          <cell r="G6390" t="str">
            <v>Monthly</v>
          </cell>
          <cell r="H6390" t="str">
            <v>L</v>
          </cell>
          <cell r="I6390">
            <v>6416</v>
          </cell>
          <cell r="J6390" t="str">
            <v>Non-Represented State Employees</v>
          </cell>
          <cell r="K6390" t="str">
            <v>per DOP website</v>
          </cell>
          <cell r="L6390">
            <v>41456</v>
          </cell>
          <cell r="M6390">
            <v>12469</v>
          </cell>
          <cell r="N6390" t="b">
            <v>0</v>
          </cell>
          <cell r="O6390">
            <v>6416</v>
          </cell>
        </row>
        <row r="6391">
          <cell r="E6391" t="str">
            <v>65MONTHLYLTEAMSTERS LOCAL UNION NUMBER 117</v>
          </cell>
          <cell r="F6391" t="str">
            <v>65</v>
          </cell>
          <cell r="G6391" t="str">
            <v>Monthly</v>
          </cell>
          <cell r="H6391" t="str">
            <v>L</v>
          </cell>
          <cell r="I6391">
            <v>6498</v>
          </cell>
          <cell r="J6391" t="str">
            <v>Teamsters Local Union Number 117</v>
          </cell>
          <cell r="K6391" t="str">
            <v>per Noli Benitez 201307</v>
          </cell>
          <cell r="L6391">
            <v>41456</v>
          </cell>
          <cell r="M6391">
            <v>12469</v>
          </cell>
          <cell r="N6391" t="b">
            <v>0</v>
          </cell>
          <cell r="O6391">
            <v>6498</v>
          </cell>
        </row>
        <row r="6392">
          <cell r="E6392" t="str">
            <v>65MONTHLYLWASHINGTON FEDERATION OF STATE EMPLOYEES</v>
          </cell>
          <cell r="F6392" t="str">
            <v>65</v>
          </cell>
          <cell r="G6392" t="str">
            <v>Monthly</v>
          </cell>
          <cell r="H6392" t="str">
            <v>L</v>
          </cell>
          <cell r="I6392">
            <v>6416</v>
          </cell>
          <cell r="J6392" t="str">
            <v>Washington Federation of State Employees</v>
          </cell>
          <cell r="K6392" t="str">
            <v>per DOP website</v>
          </cell>
          <cell r="L6392">
            <v>41456</v>
          </cell>
          <cell r="M6392">
            <v>26393</v>
          </cell>
          <cell r="N6392" t="b">
            <v>0</v>
          </cell>
          <cell r="O6392">
            <v>6416</v>
          </cell>
        </row>
        <row r="6393">
          <cell r="E6393" t="str">
            <v>65MONTHLYLWASHINGTON PUBLIC EMPLOYEES ASSOCIATION</v>
          </cell>
          <cell r="F6393" t="str">
            <v>65</v>
          </cell>
          <cell r="G6393" t="str">
            <v>Monthly</v>
          </cell>
          <cell r="H6393" t="str">
            <v>L</v>
          </cell>
          <cell r="I6393">
            <v>6416</v>
          </cell>
          <cell r="J6393" t="str">
            <v>Washington Public Employees Association</v>
          </cell>
          <cell r="K6393" t="str">
            <v>per DOP website</v>
          </cell>
          <cell r="L6393">
            <v>41456</v>
          </cell>
          <cell r="M6393">
            <v>30657</v>
          </cell>
          <cell r="N6393" t="b">
            <v>0</v>
          </cell>
          <cell r="O6393">
            <v>6416</v>
          </cell>
        </row>
        <row r="6394">
          <cell r="E6394" t="str">
            <v>65MONTHLYMCOALITION</v>
          </cell>
          <cell r="F6394" t="str">
            <v>65</v>
          </cell>
          <cell r="G6394" t="str">
            <v>Monthly</v>
          </cell>
          <cell r="H6394" t="str">
            <v>M</v>
          </cell>
          <cell r="I6394">
            <v>6575</v>
          </cell>
          <cell r="J6394" t="str">
            <v>Coalition</v>
          </cell>
          <cell r="K6394" t="str">
            <v>per DOP website</v>
          </cell>
          <cell r="L6394">
            <v>41456</v>
          </cell>
          <cell r="M6394">
            <v>43450</v>
          </cell>
          <cell r="N6394" t="b">
            <v>0</v>
          </cell>
          <cell r="O6394">
            <v>6575</v>
          </cell>
        </row>
        <row r="6395">
          <cell r="E6395" t="str">
            <v>65MONTHLYMNON-REPRESENTED STATE EMPLOYEES</v>
          </cell>
          <cell r="F6395" t="str">
            <v>65</v>
          </cell>
          <cell r="G6395" t="str">
            <v>Monthly</v>
          </cell>
          <cell r="H6395" t="str">
            <v>M</v>
          </cell>
          <cell r="I6395">
            <v>6575</v>
          </cell>
          <cell r="J6395" t="str">
            <v>Non-Represented State Employees</v>
          </cell>
          <cell r="K6395" t="str">
            <v>per DOP website</v>
          </cell>
          <cell r="L6395">
            <v>41456</v>
          </cell>
          <cell r="M6395">
            <v>12470</v>
          </cell>
          <cell r="N6395" t="b">
            <v>0</v>
          </cell>
          <cell r="O6395">
            <v>6575</v>
          </cell>
        </row>
        <row r="6396">
          <cell r="E6396" t="str">
            <v>65MONTHLYMTEAMSTERS LOCAL UNION NUMBER 117</v>
          </cell>
          <cell r="F6396" t="str">
            <v>65</v>
          </cell>
          <cell r="G6396" t="str">
            <v>Monthly</v>
          </cell>
          <cell r="H6396" t="str">
            <v>M</v>
          </cell>
          <cell r="I6396">
            <v>6659</v>
          </cell>
          <cell r="J6396" t="str">
            <v>Teamsters Local Union Number 117</v>
          </cell>
          <cell r="K6396" t="str">
            <v>per Noli Benitez 201307</v>
          </cell>
          <cell r="L6396">
            <v>41456</v>
          </cell>
          <cell r="M6396">
            <v>12470</v>
          </cell>
          <cell r="N6396" t="b">
            <v>0</v>
          </cell>
          <cell r="O6396">
            <v>6659</v>
          </cell>
        </row>
        <row r="6397">
          <cell r="E6397" t="str">
            <v>65MONTHLYMWASHINGTON FEDERATION OF STATE EMPLOYEES</v>
          </cell>
          <cell r="F6397" t="str">
            <v>65</v>
          </cell>
          <cell r="G6397" t="str">
            <v>Monthly</v>
          </cell>
          <cell r="H6397" t="str">
            <v>M</v>
          </cell>
          <cell r="I6397">
            <v>6575</v>
          </cell>
          <cell r="J6397" t="str">
            <v>Washington Federation of State Employees</v>
          </cell>
          <cell r="K6397" t="str">
            <v>per DOP website</v>
          </cell>
          <cell r="L6397">
            <v>41456</v>
          </cell>
          <cell r="M6397">
            <v>26394</v>
          </cell>
          <cell r="N6397" t="b">
            <v>0</v>
          </cell>
          <cell r="O6397">
            <v>6575</v>
          </cell>
        </row>
        <row r="6398">
          <cell r="E6398" t="str">
            <v>65MONTHLYMWASHINGTON PUBLIC EMPLOYEES ASSOCIATION</v>
          </cell>
          <cell r="F6398" t="str">
            <v>65</v>
          </cell>
          <cell r="G6398" t="str">
            <v>Monthly</v>
          </cell>
          <cell r="H6398" t="str">
            <v>M</v>
          </cell>
          <cell r="I6398">
            <v>6575</v>
          </cell>
          <cell r="J6398" t="str">
            <v>Washington Public Employees Association</v>
          </cell>
          <cell r="K6398" t="str">
            <v>per DOP website</v>
          </cell>
          <cell r="L6398">
            <v>41456</v>
          </cell>
          <cell r="M6398">
            <v>30658</v>
          </cell>
          <cell r="N6398" t="b">
            <v>0</v>
          </cell>
          <cell r="O6398">
            <v>6575</v>
          </cell>
        </row>
        <row r="6399">
          <cell r="E6399" t="str">
            <v>65NMONTHLYACOALITION</v>
          </cell>
          <cell r="F6399" t="str">
            <v>65N</v>
          </cell>
          <cell r="G6399" t="str">
            <v>Monthly</v>
          </cell>
          <cell r="H6399" t="str">
            <v>A</v>
          </cell>
          <cell r="I6399">
            <v>5221</v>
          </cell>
          <cell r="J6399" t="str">
            <v>Coalition</v>
          </cell>
          <cell r="K6399" t="str">
            <v>65N1 - per DOP website</v>
          </cell>
          <cell r="L6399">
            <v>41456</v>
          </cell>
          <cell r="M6399">
            <v>21846</v>
          </cell>
          <cell r="N6399" t="b">
            <v>1</v>
          </cell>
          <cell r="O6399">
            <v>5221</v>
          </cell>
        </row>
        <row r="6400">
          <cell r="E6400" t="str">
            <v>65NMONTHLYANON-REPRESENTED STATE EMPLOYEES</v>
          </cell>
          <cell r="F6400" t="str">
            <v>65N</v>
          </cell>
          <cell r="G6400" t="str">
            <v>Monthly</v>
          </cell>
          <cell r="H6400" t="str">
            <v>A</v>
          </cell>
          <cell r="I6400">
            <v>5221</v>
          </cell>
          <cell r="J6400" t="str">
            <v>Non-Represented State Employees</v>
          </cell>
          <cell r="K6400" t="str">
            <v>65N - per DOP website</v>
          </cell>
          <cell r="L6400">
            <v>41456</v>
          </cell>
          <cell r="M6400">
            <v>16050</v>
          </cell>
          <cell r="N6400" t="b">
            <v>1</v>
          </cell>
          <cell r="O6400">
            <v>5221</v>
          </cell>
        </row>
        <row r="6401">
          <cell r="E6401" t="str">
            <v>65NMONTHLYASERVICE EMPLOYEES INTERNATIONAL UNION DISTRICT 1199 NW</v>
          </cell>
          <cell r="F6401" t="str">
            <v>65N</v>
          </cell>
          <cell r="G6401" t="str">
            <v>Monthly</v>
          </cell>
          <cell r="H6401" t="str">
            <v>A</v>
          </cell>
          <cell r="I6401">
            <v>5221</v>
          </cell>
          <cell r="J6401" t="str">
            <v>Service Employees International Union District 1199 NW</v>
          </cell>
          <cell r="K6401" t="str">
            <v>65N1 - per DOP website</v>
          </cell>
          <cell r="L6401">
            <v>41456</v>
          </cell>
          <cell r="M6401">
            <v>17982</v>
          </cell>
          <cell r="N6401" t="b">
            <v>1</v>
          </cell>
          <cell r="O6401">
            <v>5221</v>
          </cell>
        </row>
        <row r="6402">
          <cell r="E6402" t="str">
            <v>65NMONTHLYATEAMSTERS LOCAL UNION NUMBER 117</v>
          </cell>
          <cell r="F6402" t="str">
            <v>65N</v>
          </cell>
          <cell r="G6402" t="str">
            <v>Monthly</v>
          </cell>
          <cell r="H6402" t="str">
            <v>A</v>
          </cell>
          <cell r="I6402">
            <v>5289</v>
          </cell>
          <cell r="J6402" t="str">
            <v>Teamsters Local Union Number 117</v>
          </cell>
          <cell r="K6402" t="str">
            <v>65N2 - per DOP website</v>
          </cell>
          <cell r="L6402">
            <v>41456</v>
          </cell>
          <cell r="M6402">
            <v>23778</v>
          </cell>
          <cell r="N6402" t="b">
            <v>1</v>
          </cell>
          <cell r="O6402">
            <v>5289</v>
          </cell>
        </row>
        <row r="6403">
          <cell r="E6403" t="str">
            <v>65NMONTHLYAWASHINGTON FEDERATION OF STATE EMPLOYEES</v>
          </cell>
          <cell r="F6403" t="str">
            <v>65N</v>
          </cell>
          <cell r="G6403" t="str">
            <v>Monthly</v>
          </cell>
          <cell r="H6403" t="str">
            <v>A</v>
          </cell>
          <cell r="I6403">
            <v>5221</v>
          </cell>
          <cell r="J6403" t="str">
            <v>Washington Federation of State Employees</v>
          </cell>
          <cell r="K6403" t="str">
            <v>65N1 - per DOP website</v>
          </cell>
          <cell r="L6403">
            <v>41456</v>
          </cell>
          <cell r="M6403">
            <v>19914</v>
          </cell>
          <cell r="N6403" t="b">
            <v>1</v>
          </cell>
          <cell r="O6403">
            <v>5221</v>
          </cell>
        </row>
        <row r="6404">
          <cell r="E6404" t="str">
            <v>65NMONTHLYBCOALITION</v>
          </cell>
          <cell r="F6404" t="str">
            <v>65N</v>
          </cell>
          <cell r="G6404" t="str">
            <v>Monthly</v>
          </cell>
          <cell r="H6404" t="str">
            <v>B</v>
          </cell>
          <cell r="I6404">
            <v>5352</v>
          </cell>
          <cell r="J6404" t="str">
            <v>Coalition</v>
          </cell>
          <cell r="K6404" t="str">
            <v>65N1 - per DOP website</v>
          </cell>
          <cell r="L6404">
            <v>41456</v>
          </cell>
          <cell r="M6404">
            <v>21847</v>
          </cell>
          <cell r="N6404" t="b">
            <v>1</v>
          </cell>
          <cell r="O6404">
            <v>5352</v>
          </cell>
        </row>
        <row r="6405">
          <cell r="E6405" t="str">
            <v>65NMONTHLYBNON-REPRESENTED STATE EMPLOYEES</v>
          </cell>
          <cell r="F6405" t="str">
            <v>65N</v>
          </cell>
          <cell r="G6405" t="str">
            <v>Monthly</v>
          </cell>
          <cell r="H6405" t="str">
            <v>B</v>
          </cell>
          <cell r="I6405">
            <v>5352</v>
          </cell>
          <cell r="J6405" t="str">
            <v>Non-Represented State Employees</v>
          </cell>
          <cell r="K6405" t="str">
            <v>65N - per DOP website</v>
          </cell>
          <cell r="L6405">
            <v>41456</v>
          </cell>
          <cell r="M6405">
            <v>16051</v>
          </cell>
          <cell r="N6405" t="b">
            <v>1</v>
          </cell>
          <cell r="O6405">
            <v>5352</v>
          </cell>
        </row>
        <row r="6406">
          <cell r="E6406" t="str">
            <v>65NMONTHLYBSERVICE EMPLOYEES INTERNATIONAL UNION DISTRICT 1199 NW</v>
          </cell>
          <cell r="F6406" t="str">
            <v>65N</v>
          </cell>
          <cell r="G6406" t="str">
            <v>Monthly</v>
          </cell>
          <cell r="H6406" t="str">
            <v>B</v>
          </cell>
          <cell r="I6406">
            <v>5352</v>
          </cell>
          <cell r="J6406" t="str">
            <v>Service Employees International Union District 1199 NW</v>
          </cell>
          <cell r="K6406" t="str">
            <v>65N1 - per DOP website</v>
          </cell>
          <cell r="L6406">
            <v>41456</v>
          </cell>
          <cell r="M6406">
            <v>17983</v>
          </cell>
          <cell r="N6406" t="b">
            <v>1</v>
          </cell>
          <cell r="O6406">
            <v>5352</v>
          </cell>
        </row>
        <row r="6407">
          <cell r="E6407" t="str">
            <v>65NMONTHLYBTEAMSTERS LOCAL UNION NUMBER 117</v>
          </cell>
          <cell r="F6407" t="str">
            <v>65N</v>
          </cell>
          <cell r="G6407" t="str">
            <v>Monthly</v>
          </cell>
          <cell r="H6407" t="str">
            <v>B</v>
          </cell>
          <cell r="I6407">
            <v>5420</v>
          </cell>
          <cell r="J6407" t="str">
            <v>Teamsters Local Union Number 117</v>
          </cell>
          <cell r="K6407" t="str">
            <v>65N2 - per DOP website</v>
          </cell>
          <cell r="L6407">
            <v>41456</v>
          </cell>
          <cell r="M6407">
            <v>23779</v>
          </cell>
          <cell r="N6407" t="b">
            <v>1</v>
          </cell>
          <cell r="O6407">
            <v>5420</v>
          </cell>
        </row>
        <row r="6408">
          <cell r="E6408" t="str">
            <v>65NMONTHLYBWASHINGTON FEDERATION OF STATE EMPLOYEES</v>
          </cell>
          <cell r="F6408" t="str">
            <v>65N</v>
          </cell>
          <cell r="G6408" t="str">
            <v>Monthly</v>
          </cell>
          <cell r="H6408" t="str">
            <v>B</v>
          </cell>
          <cell r="I6408">
            <v>5352</v>
          </cell>
          <cell r="J6408" t="str">
            <v>Washington Federation of State Employees</v>
          </cell>
          <cell r="K6408" t="str">
            <v>65N1 - per DOP website</v>
          </cell>
          <cell r="L6408">
            <v>41456</v>
          </cell>
          <cell r="M6408">
            <v>19915</v>
          </cell>
          <cell r="N6408" t="b">
            <v>1</v>
          </cell>
          <cell r="O6408">
            <v>5352</v>
          </cell>
        </row>
        <row r="6409">
          <cell r="E6409" t="str">
            <v>65NMONTHLYCCOALITION</v>
          </cell>
          <cell r="F6409" t="str">
            <v>65N</v>
          </cell>
          <cell r="G6409" t="str">
            <v>Monthly</v>
          </cell>
          <cell r="H6409" t="str">
            <v>C</v>
          </cell>
          <cell r="I6409">
            <v>5487</v>
          </cell>
          <cell r="J6409" t="str">
            <v>Coalition</v>
          </cell>
          <cell r="K6409" t="str">
            <v>65N1 - per DOP website</v>
          </cell>
          <cell r="L6409">
            <v>41456</v>
          </cell>
          <cell r="M6409">
            <v>21848</v>
          </cell>
          <cell r="N6409" t="b">
            <v>1</v>
          </cell>
          <cell r="O6409">
            <v>5487</v>
          </cell>
        </row>
        <row r="6410">
          <cell r="E6410" t="str">
            <v>65NMONTHLYCNON-REPRESENTED STATE EMPLOYEES</v>
          </cell>
          <cell r="F6410" t="str">
            <v>65N</v>
          </cell>
          <cell r="G6410" t="str">
            <v>Monthly</v>
          </cell>
          <cell r="H6410" t="str">
            <v>C</v>
          </cell>
          <cell r="I6410">
            <v>5487</v>
          </cell>
          <cell r="J6410" t="str">
            <v>Non-Represented State Employees</v>
          </cell>
          <cell r="K6410" t="str">
            <v>65N - per DOP website</v>
          </cell>
          <cell r="L6410">
            <v>41456</v>
          </cell>
          <cell r="M6410">
            <v>16052</v>
          </cell>
          <cell r="N6410" t="b">
            <v>1</v>
          </cell>
          <cell r="O6410">
            <v>5487</v>
          </cell>
        </row>
        <row r="6411">
          <cell r="E6411" t="str">
            <v>65NMONTHLYCSERVICE EMPLOYEES INTERNATIONAL UNION DISTRICT 1199 NW</v>
          </cell>
          <cell r="F6411" t="str">
            <v>65N</v>
          </cell>
          <cell r="G6411" t="str">
            <v>Monthly</v>
          </cell>
          <cell r="H6411" t="str">
            <v>C</v>
          </cell>
          <cell r="I6411">
            <v>5487</v>
          </cell>
          <cell r="J6411" t="str">
            <v>Service Employees International Union District 1199 NW</v>
          </cell>
          <cell r="K6411" t="str">
            <v>65N1 - per DOP website</v>
          </cell>
          <cell r="L6411">
            <v>41456</v>
          </cell>
          <cell r="M6411">
            <v>17984</v>
          </cell>
          <cell r="N6411" t="b">
            <v>1</v>
          </cell>
          <cell r="O6411">
            <v>5487</v>
          </cell>
        </row>
        <row r="6412">
          <cell r="E6412" t="str">
            <v>65NMONTHLYCTEAMSTERS LOCAL UNION NUMBER 117</v>
          </cell>
          <cell r="F6412" t="str">
            <v>65N</v>
          </cell>
          <cell r="G6412" t="str">
            <v>Monthly</v>
          </cell>
          <cell r="H6412" t="str">
            <v>C</v>
          </cell>
          <cell r="I6412">
            <v>5557</v>
          </cell>
          <cell r="J6412" t="str">
            <v>Teamsters Local Union Number 117</v>
          </cell>
          <cell r="K6412" t="str">
            <v>65N2 - per DOP website</v>
          </cell>
          <cell r="L6412">
            <v>41456</v>
          </cell>
          <cell r="M6412">
            <v>23780</v>
          </cell>
          <cell r="N6412" t="b">
            <v>1</v>
          </cell>
          <cell r="O6412">
            <v>5557</v>
          </cell>
        </row>
        <row r="6413">
          <cell r="E6413" t="str">
            <v>65NMONTHLYCWASHINGTON FEDERATION OF STATE EMPLOYEES</v>
          </cell>
          <cell r="F6413" t="str">
            <v>65N</v>
          </cell>
          <cell r="G6413" t="str">
            <v>Monthly</v>
          </cell>
          <cell r="H6413" t="str">
            <v>C</v>
          </cell>
          <cell r="I6413">
            <v>5487</v>
          </cell>
          <cell r="J6413" t="str">
            <v>Washington Federation of State Employees</v>
          </cell>
          <cell r="K6413" t="str">
            <v>65N1 - per DOP website</v>
          </cell>
          <cell r="L6413">
            <v>41456</v>
          </cell>
          <cell r="M6413">
            <v>19916</v>
          </cell>
          <cell r="N6413" t="b">
            <v>1</v>
          </cell>
          <cell r="O6413">
            <v>5487</v>
          </cell>
        </row>
        <row r="6414">
          <cell r="E6414" t="str">
            <v>65NMONTHLYDCOALITION</v>
          </cell>
          <cell r="F6414" t="str">
            <v>65N</v>
          </cell>
          <cell r="G6414" t="str">
            <v>Monthly</v>
          </cell>
          <cell r="H6414" t="str">
            <v>D</v>
          </cell>
          <cell r="I6414">
            <v>5625</v>
          </cell>
          <cell r="J6414" t="str">
            <v>Coalition</v>
          </cell>
          <cell r="K6414" t="str">
            <v>65N1 - per DOP website</v>
          </cell>
          <cell r="L6414">
            <v>41456</v>
          </cell>
          <cell r="M6414">
            <v>21849</v>
          </cell>
          <cell r="N6414" t="b">
            <v>1</v>
          </cell>
          <cell r="O6414">
            <v>5625</v>
          </cell>
        </row>
        <row r="6415">
          <cell r="E6415" t="str">
            <v>65NMONTHLYDNON-REPRESENTED STATE EMPLOYEES</v>
          </cell>
          <cell r="F6415" t="str">
            <v>65N</v>
          </cell>
          <cell r="G6415" t="str">
            <v>Monthly</v>
          </cell>
          <cell r="H6415" t="str">
            <v>D</v>
          </cell>
          <cell r="I6415">
            <v>5625</v>
          </cell>
          <cell r="J6415" t="str">
            <v>Non-Represented State Employees</v>
          </cell>
          <cell r="K6415" t="str">
            <v>65N - per DOP website</v>
          </cell>
          <cell r="L6415">
            <v>41456</v>
          </cell>
          <cell r="M6415">
            <v>16053</v>
          </cell>
          <cell r="N6415" t="b">
            <v>1</v>
          </cell>
          <cell r="O6415">
            <v>5625</v>
          </cell>
        </row>
        <row r="6416">
          <cell r="E6416" t="str">
            <v>65NMONTHLYDSERVICE EMPLOYEES INTERNATIONAL UNION DISTRICT 1199 NW</v>
          </cell>
          <cell r="F6416" t="str">
            <v>65N</v>
          </cell>
          <cell r="G6416" t="str">
            <v>Monthly</v>
          </cell>
          <cell r="H6416" t="str">
            <v>D</v>
          </cell>
          <cell r="I6416">
            <v>5625</v>
          </cell>
          <cell r="J6416" t="str">
            <v>Service Employees International Union District 1199 NW</v>
          </cell>
          <cell r="K6416" t="str">
            <v>65N1 - per DOP website</v>
          </cell>
          <cell r="L6416">
            <v>41456</v>
          </cell>
          <cell r="M6416">
            <v>17985</v>
          </cell>
          <cell r="N6416" t="b">
            <v>1</v>
          </cell>
          <cell r="O6416">
            <v>5625</v>
          </cell>
        </row>
        <row r="6417">
          <cell r="E6417" t="str">
            <v>65NMONTHLYDTEAMSTERS LOCAL UNION NUMBER 117</v>
          </cell>
          <cell r="F6417" t="str">
            <v>65N</v>
          </cell>
          <cell r="G6417" t="str">
            <v>Monthly</v>
          </cell>
          <cell r="H6417" t="str">
            <v>D</v>
          </cell>
          <cell r="I6417">
            <v>5698</v>
          </cell>
          <cell r="J6417" t="str">
            <v>Teamsters Local Union Number 117</v>
          </cell>
          <cell r="K6417" t="str">
            <v>65N2 - per DOP website</v>
          </cell>
          <cell r="L6417">
            <v>41456</v>
          </cell>
          <cell r="M6417">
            <v>23781</v>
          </cell>
          <cell r="N6417" t="b">
            <v>1</v>
          </cell>
          <cell r="O6417">
            <v>5698</v>
          </cell>
        </row>
        <row r="6418">
          <cell r="E6418" t="str">
            <v>65NMONTHLYDWASHINGTON FEDERATION OF STATE EMPLOYEES</v>
          </cell>
          <cell r="F6418" t="str">
            <v>65N</v>
          </cell>
          <cell r="G6418" t="str">
            <v>Monthly</v>
          </cell>
          <cell r="H6418" t="str">
            <v>D</v>
          </cell>
          <cell r="I6418">
            <v>5625</v>
          </cell>
          <cell r="J6418" t="str">
            <v>Washington Federation of State Employees</v>
          </cell>
          <cell r="K6418" t="str">
            <v>65N1 - per DOP website</v>
          </cell>
          <cell r="L6418">
            <v>41456</v>
          </cell>
          <cell r="M6418">
            <v>19917</v>
          </cell>
          <cell r="N6418" t="b">
            <v>1</v>
          </cell>
          <cell r="O6418">
            <v>5625</v>
          </cell>
        </row>
        <row r="6419">
          <cell r="E6419" t="str">
            <v>65NMONTHLYECOALITION</v>
          </cell>
          <cell r="F6419" t="str">
            <v>65N</v>
          </cell>
          <cell r="G6419" t="str">
            <v>Monthly</v>
          </cell>
          <cell r="H6419" t="str">
            <v>E</v>
          </cell>
          <cell r="I6419">
            <v>5763</v>
          </cell>
          <cell r="J6419" t="str">
            <v>Coalition</v>
          </cell>
          <cell r="K6419" t="str">
            <v>65N1 - per DOP website</v>
          </cell>
          <cell r="L6419">
            <v>41456</v>
          </cell>
          <cell r="M6419">
            <v>21850</v>
          </cell>
          <cell r="N6419" t="b">
            <v>1</v>
          </cell>
          <cell r="O6419">
            <v>5763</v>
          </cell>
        </row>
        <row r="6420">
          <cell r="E6420" t="str">
            <v>65NMONTHLYENON-REPRESENTED STATE EMPLOYEES</v>
          </cell>
          <cell r="F6420" t="str">
            <v>65N</v>
          </cell>
          <cell r="G6420" t="str">
            <v>Monthly</v>
          </cell>
          <cell r="H6420" t="str">
            <v>E</v>
          </cell>
          <cell r="I6420">
            <v>5763</v>
          </cell>
          <cell r="J6420" t="str">
            <v>Non-Represented State Employees</v>
          </cell>
          <cell r="K6420" t="str">
            <v>65N - per DOP website</v>
          </cell>
          <cell r="L6420">
            <v>41456</v>
          </cell>
          <cell r="M6420">
            <v>16054</v>
          </cell>
          <cell r="N6420" t="b">
            <v>1</v>
          </cell>
          <cell r="O6420">
            <v>5763</v>
          </cell>
        </row>
        <row r="6421">
          <cell r="E6421" t="str">
            <v>65NMONTHLYESERVICE EMPLOYEES INTERNATIONAL UNION DISTRICT 1199 NW</v>
          </cell>
          <cell r="F6421" t="str">
            <v>65N</v>
          </cell>
          <cell r="G6421" t="str">
            <v>Monthly</v>
          </cell>
          <cell r="H6421" t="str">
            <v>E</v>
          </cell>
          <cell r="I6421">
            <v>5763</v>
          </cell>
          <cell r="J6421" t="str">
            <v>Service Employees International Union District 1199 NW</v>
          </cell>
          <cell r="K6421" t="str">
            <v>65N1 - per DOP website</v>
          </cell>
          <cell r="L6421">
            <v>41456</v>
          </cell>
          <cell r="M6421">
            <v>17986</v>
          </cell>
          <cell r="N6421" t="b">
            <v>1</v>
          </cell>
          <cell r="O6421">
            <v>5763</v>
          </cell>
        </row>
        <row r="6422">
          <cell r="E6422" t="str">
            <v>65NMONTHLYETEAMSTERS LOCAL UNION NUMBER 117</v>
          </cell>
          <cell r="F6422" t="str">
            <v>65N</v>
          </cell>
          <cell r="G6422" t="str">
            <v>Monthly</v>
          </cell>
          <cell r="H6422" t="str">
            <v>E</v>
          </cell>
          <cell r="I6422">
            <v>5836</v>
          </cell>
          <cell r="J6422" t="str">
            <v>Teamsters Local Union Number 117</v>
          </cell>
          <cell r="K6422" t="str">
            <v>65N2 - per DOP website</v>
          </cell>
          <cell r="L6422">
            <v>41456</v>
          </cell>
          <cell r="M6422">
            <v>23782</v>
          </cell>
          <cell r="N6422" t="b">
            <v>1</v>
          </cell>
          <cell r="O6422">
            <v>5836</v>
          </cell>
        </row>
        <row r="6423">
          <cell r="E6423" t="str">
            <v>65NMONTHLYEWASHINGTON FEDERATION OF STATE EMPLOYEES</v>
          </cell>
          <cell r="F6423" t="str">
            <v>65N</v>
          </cell>
          <cell r="G6423" t="str">
            <v>Monthly</v>
          </cell>
          <cell r="H6423" t="str">
            <v>E</v>
          </cell>
          <cell r="I6423">
            <v>5763</v>
          </cell>
          <cell r="J6423" t="str">
            <v>Washington Federation of State Employees</v>
          </cell>
          <cell r="K6423" t="str">
            <v>65N1 - per DOP website</v>
          </cell>
          <cell r="L6423">
            <v>41456</v>
          </cell>
          <cell r="M6423">
            <v>19918</v>
          </cell>
          <cell r="N6423" t="b">
            <v>1</v>
          </cell>
          <cell r="O6423">
            <v>5763</v>
          </cell>
        </row>
        <row r="6424">
          <cell r="E6424" t="str">
            <v>65NMONTHLYFCOALITION</v>
          </cell>
          <cell r="F6424" t="str">
            <v>65N</v>
          </cell>
          <cell r="G6424" t="str">
            <v>Monthly</v>
          </cell>
          <cell r="H6424" t="str">
            <v>F</v>
          </cell>
          <cell r="I6424">
            <v>5911</v>
          </cell>
          <cell r="J6424" t="str">
            <v>Coalition</v>
          </cell>
          <cell r="K6424" t="str">
            <v>65N1 - per DOP website</v>
          </cell>
          <cell r="L6424">
            <v>41456</v>
          </cell>
          <cell r="M6424">
            <v>21851</v>
          </cell>
          <cell r="N6424" t="b">
            <v>1</v>
          </cell>
          <cell r="O6424">
            <v>5911</v>
          </cell>
        </row>
        <row r="6425">
          <cell r="E6425" t="str">
            <v>65NMONTHLYFNON-REPRESENTED STATE EMPLOYEES</v>
          </cell>
          <cell r="F6425" t="str">
            <v>65N</v>
          </cell>
          <cell r="G6425" t="str">
            <v>Monthly</v>
          </cell>
          <cell r="H6425" t="str">
            <v>F</v>
          </cell>
          <cell r="I6425">
            <v>5911</v>
          </cell>
          <cell r="J6425" t="str">
            <v>Non-Represented State Employees</v>
          </cell>
          <cell r="K6425" t="str">
            <v>65N - per DOP website</v>
          </cell>
          <cell r="L6425">
            <v>41456</v>
          </cell>
          <cell r="M6425">
            <v>16055</v>
          </cell>
          <cell r="N6425" t="b">
            <v>1</v>
          </cell>
          <cell r="O6425">
            <v>5911</v>
          </cell>
        </row>
        <row r="6426">
          <cell r="E6426" t="str">
            <v>65NMONTHLYFSERVICE EMPLOYEES INTERNATIONAL UNION DISTRICT 1199 NW</v>
          </cell>
          <cell r="F6426" t="str">
            <v>65N</v>
          </cell>
          <cell r="G6426" t="str">
            <v>Monthly</v>
          </cell>
          <cell r="H6426" t="str">
            <v>F</v>
          </cell>
          <cell r="I6426">
            <v>5911</v>
          </cell>
          <cell r="J6426" t="str">
            <v>Service Employees International Union District 1199 NW</v>
          </cell>
          <cell r="K6426" t="str">
            <v>65N1 - per DOP website</v>
          </cell>
          <cell r="L6426">
            <v>41456</v>
          </cell>
          <cell r="M6426">
            <v>17987</v>
          </cell>
          <cell r="N6426" t="b">
            <v>1</v>
          </cell>
          <cell r="O6426">
            <v>5911</v>
          </cell>
        </row>
        <row r="6427">
          <cell r="E6427" t="str">
            <v>65NMONTHLYFTEAMSTERS LOCAL UNION NUMBER 117</v>
          </cell>
          <cell r="F6427" t="str">
            <v>65N</v>
          </cell>
          <cell r="G6427" t="str">
            <v>Monthly</v>
          </cell>
          <cell r="H6427" t="str">
            <v>F</v>
          </cell>
          <cell r="I6427">
            <v>5986</v>
          </cell>
          <cell r="J6427" t="str">
            <v>Teamsters Local Union Number 117</v>
          </cell>
          <cell r="K6427" t="str">
            <v>65N2 - per DOP website</v>
          </cell>
          <cell r="L6427">
            <v>41456</v>
          </cell>
          <cell r="M6427">
            <v>23783</v>
          </cell>
          <cell r="N6427" t="b">
            <v>1</v>
          </cell>
          <cell r="O6427">
            <v>5986</v>
          </cell>
        </row>
        <row r="6428">
          <cell r="E6428" t="str">
            <v>65NMONTHLYFWASHINGTON FEDERATION OF STATE EMPLOYEES</v>
          </cell>
          <cell r="F6428" t="str">
            <v>65N</v>
          </cell>
          <cell r="G6428" t="str">
            <v>Monthly</v>
          </cell>
          <cell r="H6428" t="str">
            <v>F</v>
          </cell>
          <cell r="I6428">
            <v>5911</v>
          </cell>
          <cell r="J6428" t="str">
            <v>Washington Federation of State Employees</v>
          </cell>
          <cell r="K6428" t="str">
            <v>65N1 - per DOP website</v>
          </cell>
          <cell r="L6428">
            <v>41456</v>
          </cell>
          <cell r="M6428">
            <v>19919</v>
          </cell>
          <cell r="N6428" t="b">
            <v>1</v>
          </cell>
          <cell r="O6428">
            <v>5911</v>
          </cell>
        </row>
        <row r="6429">
          <cell r="E6429" t="str">
            <v>65NMONTHLYGCOALITION</v>
          </cell>
          <cell r="F6429" t="str">
            <v>65N</v>
          </cell>
          <cell r="G6429" t="str">
            <v>Monthly</v>
          </cell>
          <cell r="H6429" t="str">
            <v>G</v>
          </cell>
          <cell r="I6429">
            <v>6057</v>
          </cell>
          <cell r="J6429" t="str">
            <v>Coalition</v>
          </cell>
          <cell r="K6429" t="str">
            <v>65N1 - per DOP website</v>
          </cell>
          <cell r="L6429">
            <v>41456</v>
          </cell>
          <cell r="M6429">
            <v>21852</v>
          </cell>
          <cell r="N6429" t="b">
            <v>1</v>
          </cell>
          <cell r="O6429">
            <v>6057</v>
          </cell>
        </row>
        <row r="6430">
          <cell r="E6430" t="str">
            <v>65NMONTHLYGNON-REPRESENTED STATE EMPLOYEES</v>
          </cell>
          <cell r="F6430" t="str">
            <v>65N</v>
          </cell>
          <cell r="G6430" t="str">
            <v>Monthly</v>
          </cell>
          <cell r="H6430" t="str">
            <v>G</v>
          </cell>
          <cell r="I6430">
            <v>6057</v>
          </cell>
          <cell r="J6430" t="str">
            <v>Non-Represented State Employees</v>
          </cell>
          <cell r="K6430" t="str">
            <v>65N - per DOP website</v>
          </cell>
          <cell r="L6430">
            <v>41456</v>
          </cell>
          <cell r="M6430">
            <v>16056</v>
          </cell>
          <cell r="N6430" t="b">
            <v>1</v>
          </cell>
          <cell r="O6430">
            <v>6057</v>
          </cell>
        </row>
        <row r="6431">
          <cell r="E6431" t="str">
            <v>65NMONTHLYGSERVICE EMPLOYEES INTERNATIONAL UNION DISTRICT 1199 NW</v>
          </cell>
          <cell r="F6431" t="str">
            <v>65N</v>
          </cell>
          <cell r="G6431" t="str">
            <v>Monthly</v>
          </cell>
          <cell r="H6431" t="str">
            <v>G</v>
          </cell>
          <cell r="I6431">
            <v>6057</v>
          </cell>
          <cell r="J6431" t="str">
            <v>Service Employees International Union District 1199 NW</v>
          </cell>
          <cell r="K6431" t="str">
            <v>65N1 - per DOP website</v>
          </cell>
          <cell r="L6431">
            <v>41456</v>
          </cell>
          <cell r="M6431">
            <v>17988</v>
          </cell>
          <cell r="N6431" t="b">
            <v>1</v>
          </cell>
          <cell r="O6431">
            <v>6057</v>
          </cell>
        </row>
        <row r="6432">
          <cell r="E6432" t="str">
            <v>65NMONTHLYGTEAMSTERS LOCAL UNION NUMBER 117</v>
          </cell>
          <cell r="F6432" t="str">
            <v>65N</v>
          </cell>
          <cell r="G6432" t="str">
            <v>Monthly</v>
          </cell>
          <cell r="H6432" t="str">
            <v>G</v>
          </cell>
          <cell r="I6432">
            <v>6133</v>
          </cell>
          <cell r="J6432" t="str">
            <v>Teamsters Local Union Number 117</v>
          </cell>
          <cell r="K6432" t="str">
            <v>65N2 - per DOP website</v>
          </cell>
          <cell r="L6432">
            <v>41456</v>
          </cell>
          <cell r="M6432">
            <v>23784</v>
          </cell>
          <cell r="N6432" t="b">
            <v>1</v>
          </cell>
          <cell r="O6432">
            <v>6133</v>
          </cell>
        </row>
        <row r="6433">
          <cell r="E6433" t="str">
            <v>65NMONTHLYGWASHINGTON FEDERATION OF STATE EMPLOYEES</v>
          </cell>
          <cell r="F6433" t="str">
            <v>65N</v>
          </cell>
          <cell r="G6433" t="str">
            <v>Monthly</v>
          </cell>
          <cell r="H6433" t="str">
            <v>G</v>
          </cell>
          <cell r="I6433">
            <v>6057</v>
          </cell>
          <cell r="J6433" t="str">
            <v>Washington Federation of State Employees</v>
          </cell>
          <cell r="K6433" t="str">
            <v>65N1 - per DOP website</v>
          </cell>
          <cell r="L6433">
            <v>41456</v>
          </cell>
          <cell r="M6433">
            <v>19920</v>
          </cell>
          <cell r="N6433" t="b">
            <v>1</v>
          </cell>
          <cell r="O6433">
            <v>6057</v>
          </cell>
        </row>
        <row r="6434">
          <cell r="E6434" t="str">
            <v>65NMONTHLYHCOALITION</v>
          </cell>
          <cell r="F6434" t="str">
            <v>65N</v>
          </cell>
          <cell r="G6434" t="str">
            <v>Monthly</v>
          </cell>
          <cell r="H6434" t="str">
            <v>H</v>
          </cell>
          <cell r="I6434">
            <v>6208</v>
          </cell>
          <cell r="J6434" t="str">
            <v>Coalition</v>
          </cell>
          <cell r="K6434" t="str">
            <v>65N1 - per DOP website</v>
          </cell>
          <cell r="L6434">
            <v>41456</v>
          </cell>
          <cell r="M6434">
            <v>21853</v>
          </cell>
          <cell r="N6434" t="b">
            <v>1</v>
          </cell>
          <cell r="O6434">
            <v>6208</v>
          </cell>
        </row>
        <row r="6435">
          <cell r="E6435" t="str">
            <v>65NMONTHLYHNON-REPRESENTED STATE EMPLOYEES</v>
          </cell>
          <cell r="F6435" t="str">
            <v>65N</v>
          </cell>
          <cell r="G6435" t="str">
            <v>Monthly</v>
          </cell>
          <cell r="H6435" t="str">
            <v>H</v>
          </cell>
          <cell r="I6435">
            <v>6208</v>
          </cell>
          <cell r="J6435" t="str">
            <v>Non-Represented State Employees</v>
          </cell>
          <cell r="K6435" t="str">
            <v>65N - per DOP website</v>
          </cell>
          <cell r="L6435">
            <v>41456</v>
          </cell>
          <cell r="M6435">
            <v>16057</v>
          </cell>
          <cell r="N6435" t="b">
            <v>1</v>
          </cell>
          <cell r="O6435">
            <v>6208</v>
          </cell>
        </row>
        <row r="6436">
          <cell r="E6436" t="str">
            <v>65NMONTHLYHSERVICE EMPLOYEES INTERNATIONAL UNION DISTRICT 1199 NW</v>
          </cell>
          <cell r="F6436" t="str">
            <v>65N</v>
          </cell>
          <cell r="G6436" t="str">
            <v>Monthly</v>
          </cell>
          <cell r="H6436" t="str">
            <v>H</v>
          </cell>
          <cell r="I6436">
            <v>6208</v>
          </cell>
          <cell r="J6436" t="str">
            <v>Service Employees International Union District 1199 NW</v>
          </cell>
          <cell r="K6436" t="str">
            <v>65N1 - per DOP website</v>
          </cell>
          <cell r="L6436">
            <v>41456</v>
          </cell>
          <cell r="M6436">
            <v>17989</v>
          </cell>
          <cell r="N6436" t="b">
            <v>1</v>
          </cell>
          <cell r="O6436">
            <v>6208</v>
          </cell>
        </row>
        <row r="6437">
          <cell r="E6437" t="str">
            <v>65NMONTHLYHTEAMSTERS LOCAL UNION NUMBER 117</v>
          </cell>
          <cell r="F6437" t="str">
            <v>65N</v>
          </cell>
          <cell r="G6437" t="str">
            <v>Monthly</v>
          </cell>
          <cell r="H6437" t="str">
            <v>H</v>
          </cell>
          <cell r="I6437">
            <v>6286</v>
          </cell>
          <cell r="J6437" t="str">
            <v>Teamsters Local Union Number 117</v>
          </cell>
          <cell r="K6437" t="str">
            <v>65N2 - per DOP website</v>
          </cell>
          <cell r="L6437">
            <v>41456</v>
          </cell>
          <cell r="M6437">
            <v>23785</v>
          </cell>
          <cell r="N6437" t="b">
            <v>1</v>
          </cell>
          <cell r="O6437">
            <v>6286</v>
          </cell>
        </row>
        <row r="6438">
          <cell r="E6438" t="str">
            <v>65NMONTHLYHWASHINGTON FEDERATION OF STATE EMPLOYEES</v>
          </cell>
          <cell r="F6438" t="str">
            <v>65N</v>
          </cell>
          <cell r="G6438" t="str">
            <v>Monthly</v>
          </cell>
          <cell r="H6438" t="str">
            <v>H</v>
          </cell>
          <cell r="I6438">
            <v>6208</v>
          </cell>
          <cell r="J6438" t="str">
            <v>Washington Federation of State Employees</v>
          </cell>
          <cell r="K6438" t="str">
            <v>65N1 - per DOP website</v>
          </cell>
          <cell r="L6438">
            <v>41456</v>
          </cell>
          <cell r="M6438">
            <v>19921</v>
          </cell>
          <cell r="N6438" t="b">
            <v>1</v>
          </cell>
          <cell r="O6438">
            <v>6208</v>
          </cell>
        </row>
        <row r="6439">
          <cell r="E6439" t="str">
            <v>65NMONTHLYICOALITION</v>
          </cell>
          <cell r="F6439" t="str">
            <v>65N</v>
          </cell>
          <cell r="G6439" t="str">
            <v>Monthly</v>
          </cell>
          <cell r="H6439" t="str">
            <v>I</v>
          </cell>
          <cell r="I6439">
            <v>6366</v>
          </cell>
          <cell r="J6439" t="str">
            <v>Coalition</v>
          </cell>
          <cell r="K6439" t="str">
            <v>65N1 - per DOP website</v>
          </cell>
          <cell r="L6439">
            <v>41456</v>
          </cell>
          <cell r="M6439">
            <v>21854</v>
          </cell>
          <cell r="N6439" t="b">
            <v>1</v>
          </cell>
          <cell r="O6439">
            <v>6366</v>
          </cell>
        </row>
        <row r="6440">
          <cell r="E6440" t="str">
            <v>65NMONTHLYINON-REPRESENTED STATE EMPLOYEES</v>
          </cell>
          <cell r="F6440" t="str">
            <v>65N</v>
          </cell>
          <cell r="G6440" t="str">
            <v>Monthly</v>
          </cell>
          <cell r="H6440" t="str">
            <v>I</v>
          </cell>
          <cell r="I6440">
            <v>6366</v>
          </cell>
          <cell r="J6440" t="str">
            <v>Non-Represented State Employees</v>
          </cell>
          <cell r="K6440" t="str">
            <v>65N - per DOP website</v>
          </cell>
          <cell r="L6440">
            <v>41456</v>
          </cell>
          <cell r="M6440">
            <v>16058</v>
          </cell>
          <cell r="N6440" t="b">
            <v>1</v>
          </cell>
          <cell r="O6440">
            <v>6366</v>
          </cell>
        </row>
        <row r="6441">
          <cell r="E6441" t="str">
            <v>65NMONTHLYISERVICE EMPLOYEES INTERNATIONAL UNION DISTRICT 1199 NW</v>
          </cell>
          <cell r="F6441" t="str">
            <v>65N</v>
          </cell>
          <cell r="G6441" t="str">
            <v>Monthly</v>
          </cell>
          <cell r="H6441" t="str">
            <v>I</v>
          </cell>
          <cell r="I6441">
            <v>6366</v>
          </cell>
          <cell r="J6441" t="str">
            <v>Service Employees International Union District 1199 NW</v>
          </cell>
          <cell r="K6441" t="str">
            <v>65N1 - per DOP website</v>
          </cell>
          <cell r="L6441">
            <v>41456</v>
          </cell>
          <cell r="M6441">
            <v>17990</v>
          </cell>
          <cell r="N6441" t="b">
            <v>1</v>
          </cell>
          <cell r="O6441">
            <v>6366</v>
          </cell>
        </row>
        <row r="6442">
          <cell r="E6442" t="str">
            <v>65NMONTHLYITEAMSTERS LOCAL UNION NUMBER 117</v>
          </cell>
          <cell r="F6442" t="str">
            <v>65N</v>
          </cell>
          <cell r="G6442" t="str">
            <v>Monthly</v>
          </cell>
          <cell r="H6442" t="str">
            <v>I</v>
          </cell>
          <cell r="I6442">
            <v>6447</v>
          </cell>
          <cell r="J6442" t="str">
            <v>Teamsters Local Union Number 117</v>
          </cell>
          <cell r="K6442" t="str">
            <v>65N2 - per DOP website</v>
          </cell>
          <cell r="L6442">
            <v>41456</v>
          </cell>
          <cell r="M6442">
            <v>23786</v>
          </cell>
          <cell r="N6442" t="b">
            <v>1</v>
          </cell>
          <cell r="O6442">
            <v>6447</v>
          </cell>
        </row>
        <row r="6443">
          <cell r="E6443" t="str">
            <v>65NMONTHLYIWASHINGTON FEDERATION OF STATE EMPLOYEES</v>
          </cell>
          <cell r="F6443" t="str">
            <v>65N</v>
          </cell>
          <cell r="G6443" t="str">
            <v>Monthly</v>
          </cell>
          <cell r="H6443" t="str">
            <v>I</v>
          </cell>
          <cell r="I6443">
            <v>6366</v>
          </cell>
          <cell r="J6443" t="str">
            <v>Washington Federation of State Employees</v>
          </cell>
          <cell r="K6443" t="str">
            <v>65N1 - per DOP website</v>
          </cell>
          <cell r="L6443">
            <v>41456</v>
          </cell>
          <cell r="M6443">
            <v>19922</v>
          </cell>
          <cell r="N6443" t="b">
            <v>1</v>
          </cell>
          <cell r="O6443">
            <v>6366</v>
          </cell>
        </row>
        <row r="6444">
          <cell r="E6444" t="str">
            <v>65NMONTHLYJCOALITION</v>
          </cell>
          <cell r="F6444" t="str">
            <v>65N</v>
          </cell>
          <cell r="G6444" t="str">
            <v>Monthly</v>
          </cell>
          <cell r="H6444" t="str">
            <v>J</v>
          </cell>
          <cell r="I6444">
            <v>6521</v>
          </cell>
          <cell r="J6444" t="str">
            <v>Coalition</v>
          </cell>
          <cell r="K6444" t="str">
            <v>65N1 - per DOP website</v>
          </cell>
          <cell r="L6444">
            <v>41456</v>
          </cell>
          <cell r="M6444">
            <v>21855</v>
          </cell>
          <cell r="N6444" t="b">
            <v>1</v>
          </cell>
          <cell r="O6444">
            <v>6521</v>
          </cell>
        </row>
        <row r="6445">
          <cell r="E6445" t="str">
            <v>65NMONTHLYJNON-REPRESENTED STATE EMPLOYEES</v>
          </cell>
          <cell r="F6445" t="str">
            <v>65N</v>
          </cell>
          <cell r="G6445" t="str">
            <v>Monthly</v>
          </cell>
          <cell r="H6445" t="str">
            <v>J</v>
          </cell>
          <cell r="I6445">
            <v>6521</v>
          </cell>
          <cell r="J6445" t="str">
            <v>Non-Represented State Employees</v>
          </cell>
          <cell r="K6445" t="str">
            <v>65N - per DOP website</v>
          </cell>
          <cell r="L6445">
            <v>41456</v>
          </cell>
          <cell r="M6445">
            <v>16059</v>
          </cell>
          <cell r="N6445" t="b">
            <v>1</v>
          </cell>
          <cell r="O6445">
            <v>6521</v>
          </cell>
        </row>
        <row r="6446">
          <cell r="E6446" t="str">
            <v>65NMONTHLYJSERVICE EMPLOYEES INTERNATIONAL UNION DISTRICT 1199 NW</v>
          </cell>
          <cell r="F6446" t="str">
            <v>65N</v>
          </cell>
          <cell r="G6446" t="str">
            <v>Monthly</v>
          </cell>
          <cell r="H6446" t="str">
            <v>J</v>
          </cell>
          <cell r="I6446">
            <v>6521</v>
          </cell>
          <cell r="J6446" t="str">
            <v>Service Employees International Union District 1199 NW</v>
          </cell>
          <cell r="K6446" t="str">
            <v>65N1 - per DOP website</v>
          </cell>
          <cell r="L6446">
            <v>41456</v>
          </cell>
          <cell r="M6446">
            <v>17991</v>
          </cell>
          <cell r="N6446" t="b">
            <v>1</v>
          </cell>
          <cell r="O6446">
            <v>6521</v>
          </cell>
        </row>
        <row r="6447">
          <cell r="E6447" t="str">
            <v>65NMONTHLYJTEAMSTERS LOCAL UNION NUMBER 117</v>
          </cell>
          <cell r="F6447" t="str">
            <v>65N</v>
          </cell>
          <cell r="G6447" t="str">
            <v>Monthly</v>
          </cell>
          <cell r="H6447" t="str">
            <v>J</v>
          </cell>
          <cell r="I6447">
            <v>6605</v>
          </cell>
          <cell r="J6447" t="str">
            <v>Teamsters Local Union Number 117</v>
          </cell>
          <cell r="K6447" t="str">
            <v>65N2 - per DOP website</v>
          </cell>
          <cell r="L6447">
            <v>41456</v>
          </cell>
          <cell r="M6447">
            <v>23787</v>
          </cell>
          <cell r="N6447" t="b">
            <v>1</v>
          </cell>
          <cell r="O6447">
            <v>6605</v>
          </cell>
        </row>
        <row r="6448">
          <cell r="E6448" t="str">
            <v>65NMONTHLYJWASHINGTON FEDERATION OF STATE EMPLOYEES</v>
          </cell>
          <cell r="F6448" t="str">
            <v>65N</v>
          </cell>
          <cell r="G6448" t="str">
            <v>Monthly</v>
          </cell>
          <cell r="H6448" t="str">
            <v>J</v>
          </cell>
          <cell r="I6448">
            <v>6521</v>
          </cell>
          <cell r="J6448" t="str">
            <v>Washington Federation of State Employees</v>
          </cell>
          <cell r="K6448" t="str">
            <v>65N1 - per DOP website</v>
          </cell>
          <cell r="L6448">
            <v>41456</v>
          </cell>
          <cell r="M6448">
            <v>19923</v>
          </cell>
          <cell r="N6448" t="b">
            <v>1</v>
          </cell>
          <cell r="O6448">
            <v>6521</v>
          </cell>
        </row>
        <row r="6449">
          <cell r="E6449" t="str">
            <v>65NMONTHLYKCOALITION</v>
          </cell>
          <cell r="F6449" t="str">
            <v>65N</v>
          </cell>
          <cell r="G6449" t="str">
            <v>Monthly</v>
          </cell>
          <cell r="H6449" t="str">
            <v>K</v>
          </cell>
          <cell r="I6449">
            <v>6684</v>
          </cell>
          <cell r="J6449" t="str">
            <v>Coalition</v>
          </cell>
          <cell r="K6449" t="str">
            <v>65N1 - per DOP website</v>
          </cell>
          <cell r="L6449">
            <v>41456</v>
          </cell>
          <cell r="M6449">
            <v>21856</v>
          </cell>
          <cell r="N6449" t="b">
            <v>1</v>
          </cell>
          <cell r="O6449">
            <v>6684</v>
          </cell>
        </row>
        <row r="6450">
          <cell r="E6450" t="str">
            <v>65NMONTHLYKNON-REPRESENTED STATE EMPLOYEES</v>
          </cell>
          <cell r="F6450" t="str">
            <v>65N</v>
          </cell>
          <cell r="G6450" t="str">
            <v>Monthly</v>
          </cell>
          <cell r="H6450" t="str">
            <v>K</v>
          </cell>
          <cell r="I6450">
            <v>6684</v>
          </cell>
          <cell r="J6450" t="str">
            <v>Non-Represented State Employees</v>
          </cell>
          <cell r="K6450" t="str">
            <v>65N - per DOP website</v>
          </cell>
          <cell r="L6450">
            <v>41456</v>
          </cell>
          <cell r="M6450">
            <v>16060</v>
          </cell>
          <cell r="N6450" t="b">
            <v>1</v>
          </cell>
          <cell r="O6450">
            <v>6684</v>
          </cell>
        </row>
        <row r="6451">
          <cell r="E6451" t="str">
            <v>65NMONTHLYKSERVICE EMPLOYEES INTERNATIONAL UNION DISTRICT 1199 NW</v>
          </cell>
          <cell r="F6451" t="str">
            <v>65N</v>
          </cell>
          <cell r="G6451" t="str">
            <v>Monthly</v>
          </cell>
          <cell r="H6451" t="str">
            <v>K</v>
          </cell>
          <cell r="I6451">
            <v>6684</v>
          </cell>
          <cell r="J6451" t="str">
            <v>Service Employees International Union District 1199 NW</v>
          </cell>
          <cell r="K6451" t="str">
            <v>65N1 - per DOP website</v>
          </cell>
          <cell r="L6451">
            <v>41456</v>
          </cell>
          <cell r="M6451">
            <v>17992</v>
          </cell>
          <cell r="N6451" t="b">
            <v>1</v>
          </cell>
          <cell r="O6451">
            <v>6684</v>
          </cell>
        </row>
        <row r="6452">
          <cell r="E6452" t="str">
            <v>65NMONTHLYKTEAMSTERS LOCAL UNION NUMBER 117</v>
          </cell>
          <cell r="F6452" t="str">
            <v>65N</v>
          </cell>
          <cell r="G6452" t="str">
            <v>Monthly</v>
          </cell>
          <cell r="H6452" t="str">
            <v>K</v>
          </cell>
          <cell r="I6452">
            <v>6770</v>
          </cell>
          <cell r="J6452" t="str">
            <v>Teamsters Local Union Number 117</v>
          </cell>
          <cell r="K6452" t="str">
            <v>65N2 - per DOP website</v>
          </cell>
          <cell r="L6452">
            <v>41456</v>
          </cell>
          <cell r="M6452">
            <v>23788</v>
          </cell>
          <cell r="N6452" t="b">
            <v>1</v>
          </cell>
          <cell r="O6452">
            <v>6770</v>
          </cell>
        </row>
        <row r="6453">
          <cell r="E6453" t="str">
            <v>65NMONTHLYKWASHINGTON FEDERATION OF STATE EMPLOYEES</v>
          </cell>
          <cell r="F6453" t="str">
            <v>65N</v>
          </cell>
          <cell r="G6453" t="str">
            <v>Monthly</v>
          </cell>
          <cell r="H6453" t="str">
            <v>K</v>
          </cell>
          <cell r="I6453">
            <v>6684</v>
          </cell>
          <cell r="J6453" t="str">
            <v>Washington Federation of State Employees</v>
          </cell>
          <cell r="K6453" t="str">
            <v>65N1 - per DOP website</v>
          </cell>
          <cell r="L6453">
            <v>41456</v>
          </cell>
          <cell r="M6453">
            <v>19924</v>
          </cell>
          <cell r="N6453" t="b">
            <v>1</v>
          </cell>
          <cell r="O6453">
            <v>6684</v>
          </cell>
        </row>
        <row r="6454">
          <cell r="E6454" t="str">
            <v>65NMONTHLYLCOALITION</v>
          </cell>
          <cell r="F6454" t="str">
            <v>65N</v>
          </cell>
          <cell r="G6454" t="str">
            <v>Monthly</v>
          </cell>
          <cell r="H6454" t="str">
            <v>L</v>
          </cell>
          <cell r="I6454">
            <v>6850</v>
          </cell>
          <cell r="J6454" t="str">
            <v>Coalition</v>
          </cell>
          <cell r="K6454" t="str">
            <v>65N1 - per DOP website</v>
          </cell>
          <cell r="L6454">
            <v>41456</v>
          </cell>
          <cell r="M6454">
            <v>21857</v>
          </cell>
          <cell r="N6454" t="b">
            <v>1</v>
          </cell>
          <cell r="O6454">
            <v>6850</v>
          </cell>
        </row>
        <row r="6455">
          <cell r="E6455" t="str">
            <v>65NMONTHLYLNON-REPRESENTED STATE EMPLOYEES</v>
          </cell>
          <cell r="F6455" t="str">
            <v>65N</v>
          </cell>
          <cell r="G6455" t="str">
            <v>Monthly</v>
          </cell>
          <cell r="H6455" t="str">
            <v>L</v>
          </cell>
          <cell r="I6455">
            <v>6850</v>
          </cell>
          <cell r="J6455" t="str">
            <v>Non-Represented State Employees</v>
          </cell>
          <cell r="K6455" t="str">
            <v>65N - per DOP website</v>
          </cell>
          <cell r="L6455">
            <v>41456</v>
          </cell>
          <cell r="M6455">
            <v>16061</v>
          </cell>
          <cell r="N6455" t="b">
            <v>1</v>
          </cell>
          <cell r="O6455">
            <v>6850</v>
          </cell>
        </row>
        <row r="6456">
          <cell r="E6456" t="str">
            <v>65NMONTHLYLSERVICE EMPLOYEES INTERNATIONAL UNION DISTRICT 1199 NW</v>
          </cell>
          <cell r="F6456" t="str">
            <v>65N</v>
          </cell>
          <cell r="G6456" t="str">
            <v>Monthly</v>
          </cell>
          <cell r="H6456" t="str">
            <v>L</v>
          </cell>
          <cell r="I6456">
            <v>6850</v>
          </cell>
          <cell r="J6456" t="str">
            <v>Service Employees International Union District 1199 NW</v>
          </cell>
          <cell r="K6456" t="str">
            <v>65N1 - per DOP website</v>
          </cell>
          <cell r="L6456">
            <v>41456</v>
          </cell>
          <cell r="M6456">
            <v>17993</v>
          </cell>
          <cell r="N6456" t="b">
            <v>1</v>
          </cell>
          <cell r="O6456">
            <v>6850</v>
          </cell>
        </row>
        <row r="6457">
          <cell r="E6457" t="str">
            <v>65NMONTHLYLTEAMSTERS LOCAL UNION NUMBER 117</v>
          </cell>
          <cell r="F6457" t="str">
            <v>65N</v>
          </cell>
          <cell r="G6457" t="str">
            <v>Monthly</v>
          </cell>
          <cell r="H6457" t="str">
            <v>L</v>
          </cell>
          <cell r="I6457">
            <v>6939</v>
          </cell>
          <cell r="J6457" t="str">
            <v>Teamsters Local Union Number 117</v>
          </cell>
          <cell r="K6457" t="str">
            <v>65N2 - per DOP website</v>
          </cell>
          <cell r="L6457">
            <v>41456</v>
          </cell>
          <cell r="M6457">
            <v>23789</v>
          </cell>
          <cell r="N6457" t="b">
            <v>1</v>
          </cell>
          <cell r="O6457">
            <v>6939</v>
          </cell>
        </row>
        <row r="6458">
          <cell r="E6458" t="str">
            <v>65NMONTHLYLWASHINGTON FEDERATION OF STATE EMPLOYEES</v>
          </cell>
          <cell r="F6458" t="str">
            <v>65N</v>
          </cell>
          <cell r="G6458" t="str">
            <v>Monthly</v>
          </cell>
          <cell r="H6458" t="str">
            <v>L</v>
          </cell>
          <cell r="I6458">
            <v>6850</v>
          </cell>
          <cell r="J6458" t="str">
            <v>Washington Federation of State Employees</v>
          </cell>
          <cell r="K6458" t="str">
            <v>65N1 - per DOP website</v>
          </cell>
          <cell r="L6458">
            <v>41456</v>
          </cell>
          <cell r="M6458">
            <v>19925</v>
          </cell>
          <cell r="N6458" t="b">
            <v>1</v>
          </cell>
          <cell r="O6458">
            <v>6850</v>
          </cell>
        </row>
        <row r="6459">
          <cell r="E6459" t="str">
            <v>65NMONTHLYMCOALITION</v>
          </cell>
          <cell r="F6459" t="str">
            <v>65N</v>
          </cell>
          <cell r="G6459" t="str">
            <v>Monthly</v>
          </cell>
          <cell r="H6459" t="str">
            <v>M</v>
          </cell>
          <cell r="I6459">
            <v>7022</v>
          </cell>
          <cell r="J6459" t="str">
            <v>Coalition</v>
          </cell>
          <cell r="K6459" t="str">
            <v>65N1 - per DOP website</v>
          </cell>
          <cell r="L6459">
            <v>41456</v>
          </cell>
          <cell r="M6459">
            <v>21858</v>
          </cell>
          <cell r="N6459" t="b">
            <v>1</v>
          </cell>
          <cell r="O6459">
            <v>7022</v>
          </cell>
        </row>
        <row r="6460">
          <cell r="E6460" t="str">
            <v>65NMONTHLYMNON-REPRESENTED STATE EMPLOYEES</v>
          </cell>
          <cell r="F6460" t="str">
            <v>65N</v>
          </cell>
          <cell r="G6460" t="str">
            <v>Monthly</v>
          </cell>
          <cell r="H6460" t="str">
            <v>M</v>
          </cell>
          <cell r="I6460">
            <v>7022</v>
          </cell>
          <cell r="J6460" t="str">
            <v>Non-Represented State Employees</v>
          </cell>
          <cell r="K6460" t="str">
            <v>65N - per DOP website</v>
          </cell>
          <cell r="L6460">
            <v>41456</v>
          </cell>
          <cell r="M6460">
            <v>16062</v>
          </cell>
          <cell r="N6460" t="b">
            <v>1</v>
          </cell>
          <cell r="O6460">
            <v>7022</v>
          </cell>
        </row>
        <row r="6461">
          <cell r="E6461" t="str">
            <v>65NMONTHLYMSERVICE EMPLOYEES INTERNATIONAL UNION DISTRICT 1199 NW</v>
          </cell>
          <cell r="F6461" t="str">
            <v>65N</v>
          </cell>
          <cell r="G6461" t="str">
            <v>Monthly</v>
          </cell>
          <cell r="H6461" t="str">
            <v>M</v>
          </cell>
          <cell r="I6461">
            <v>7022</v>
          </cell>
          <cell r="J6461" t="str">
            <v>Service Employees International Union District 1199 NW</v>
          </cell>
          <cell r="K6461" t="str">
            <v>65N1 - per DOP website</v>
          </cell>
          <cell r="L6461">
            <v>41456</v>
          </cell>
          <cell r="M6461">
            <v>17994</v>
          </cell>
          <cell r="N6461" t="b">
            <v>1</v>
          </cell>
          <cell r="O6461">
            <v>7022</v>
          </cell>
        </row>
        <row r="6462">
          <cell r="E6462" t="str">
            <v>65NMONTHLYMTEAMSTERS LOCAL UNION NUMBER 117</v>
          </cell>
          <cell r="F6462" t="str">
            <v>65N</v>
          </cell>
          <cell r="G6462" t="str">
            <v>Monthly</v>
          </cell>
          <cell r="H6462" t="str">
            <v>M</v>
          </cell>
          <cell r="I6462">
            <v>7111</v>
          </cell>
          <cell r="J6462" t="str">
            <v>Teamsters Local Union Number 117</v>
          </cell>
          <cell r="K6462" t="str">
            <v>65N2 - per DOP website</v>
          </cell>
          <cell r="L6462">
            <v>41456</v>
          </cell>
          <cell r="M6462">
            <v>23790</v>
          </cell>
          <cell r="N6462" t="b">
            <v>1</v>
          </cell>
          <cell r="O6462">
            <v>7111</v>
          </cell>
        </row>
        <row r="6463">
          <cell r="E6463" t="str">
            <v>65NMONTHLYMWASHINGTON FEDERATION OF STATE EMPLOYEES</v>
          </cell>
          <cell r="F6463" t="str">
            <v>65N</v>
          </cell>
          <cell r="G6463" t="str">
            <v>Monthly</v>
          </cell>
          <cell r="H6463" t="str">
            <v>M</v>
          </cell>
          <cell r="I6463">
            <v>7022</v>
          </cell>
          <cell r="J6463" t="str">
            <v>Washington Federation of State Employees</v>
          </cell>
          <cell r="K6463" t="str">
            <v>65N1 - per DOP website</v>
          </cell>
          <cell r="L6463">
            <v>41456</v>
          </cell>
          <cell r="M6463">
            <v>19926</v>
          </cell>
          <cell r="N6463" t="b">
            <v>1</v>
          </cell>
          <cell r="O6463">
            <v>7022</v>
          </cell>
        </row>
        <row r="6464">
          <cell r="E6464" t="str">
            <v>65NMONTHLYNCOALITION</v>
          </cell>
          <cell r="F6464" t="str">
            <v>65N</v>
          </cell>
          <cell r="G6464" t="str">
            <v>Monthly</v>
          </cell>
          <cell r="H6464" t="str">
            <v>N</v>
          </cell>
          <cell r="I6464">
            <v>7200</v>
          </cell>
          <cell r="J6464" t="str">
            <v>Coalition</v>
          </cell>
          <cell r="K6464" t="str">
            <v>65N1 - per DOP website</v>
          </cell>
          <cell r="L6464">
            <v>41456</v>
          </cell>
          <cell r="M6464">
            <v>21859</v>
          </cell>
          <cell r="N6464" t="b">
            <v>1</v>
          </cell>
          <cell r="O6464">
            <v>7200</v>
          </cell>
        </row>
        <row r="6465">
          <cell r="E6465" t="str">
            <v>65NMONTHLYNNON-REPRESENTED STATE EMPLOYEES</v>
          </cell>
          <cell r="F6465" t="str">
            <v>65N</v>
          </cell>
          <cell r="G6465" t="str">
            <v>Monthly</v>
          </cell>
          <cell r="H6465" t="str">
            <v>N</v>
          </cell>
          <cell r="I6465">
            <v>7200</v>
          </cell>
          <cell r="J6465" t="str">
            <v>Non-Represented State Employees</v>
          </cell>
          <cell r="K6465" t="str">
            <v>65N - per DOP website</v>
          </cell>
          <cell r="L6465">
            <v>41456</v>
          </cell>
          <cell r="M6465">
            <v>16063</v>
          </cell>
          <cell r="N6465" t="b">
            <v>1</v>
          </cell>
          <cell r="O6465">
            <v>7200</v>
          </cell>
        </row>
        <row r="6466">
          <cell r="E6466" t="str">
            <v>65NMONTHLYNSERVICE EMPLOYEES INTERNATIONAL UNION DISTRICT 1199 NW</v>
          </cell>
          <cell r="F6466" t="str">
            <v>65N</v>
          </cell>
          <cell r="G6466" t="str">
            <v>Monthly</v>
          </cell>
          <cell r="H6466" t="str">
            <v>N</v>
          </cell>
          <cell r="I6466">
            <v>7200</v>
          </cell>
          <cell r="J6466" t="str">
            <v>Service Employees International Union District 1199 NW</v>
          </cell>
          <cell r="K6466" t="str">
            <v>65N1 - per DOP website</v>
          </cell>
          <cell r="L6466">
            <v>41456</v>
          </cell>
          <cell r="M6466">
            <v>17995</v>
          </cell>
          <cell r="N6466" t="b">
            <v>1</v>
          </cell>
          <cell r="O6466">
            <v>7200</v>
          </cell>
        </row>
        <row r="6467">
          <cell r="E6467" t="str">
            <v>65NMONTHLYNTEAMSTERS LOCAL UNION NUMBER 117</v>
          </cell>
          <cell r="F6467" t="str">
            <v>65N</v>
          </cell>
          <cell r="G6467" t="str">
            <v>Monthly</v>
          </cell>
          <cell r="H6467" t="str">
            <v>N</v>
          </cell>
          <cell r="I6467">
            <v>7292</v>
          </cell>
          <cell r="J6467" t="str">
            <v>Teamsters Local Union Number 117</v>
          </cell>
          <cell r="K6467" t="str">
            <v>65N2 - per DOP website</v>
          </cell>
          <cell r="L6467">
            <v>41456</v>
          </cell>
          <cell r="M6467">
            <v>23791</v>
          </cell>
          <cell r="N6467" t="b">
            <v>1</v>
          </cell>
          <cell r="O6467">
            <v>7292</v>
          </cell>
        </row>
        <row r="6468">
          <cell r="E6468" t="str">
            <v>65NMONTHLYNWASHINGTON FEDERATION OF STATE EMPLOYEES</v>
          </cell>
          <cell r="F6468" t="str">
            <v>65N</v>
          </cell>
          <cell r="G6468" t="str">
            <v>Monthly</v>
          </cell>
          <cell r="H6468" t="str">
            <v>N</v>
          </cell>
          <cell r="I6468">
            <v>7200</v>
          </cell>
          <cell r="J6468" t="str">
            <v>Washington Federation of State Employees</v>
          </cell>
          <cell r="K6468" t="str">
            <v>65N1 - per DOP website</v>
          </cell>
          <cell r="L6468">
            <v>41456</v>
          </cell>
          <cell r="M6468">
            <v>19927</v>
          </cell>
          <cell r="N6468" t="b">
            <v>1</v>
          </cell>
          <cell r="O6468">
            <v>7200</v>
          </cell>
        </row>
        <row r="6469">
          <cell r="E6469" t="str">
            <v>65NMONTHLYOCOALITION</v>
          </cell>
          <cell r="F6469" t="str">
            <v>65N</v>
          </cell>
          <cell r="G6469" t="str">
            <v>Monthly</v>
          </cell>
          <cell r="H6469" t="str">
            <v>O</v>
          </cell>
          <cell r="I6469">
            <v>7380</v>
          </cell>
          <cell r="J6469" t="str">
            <v>Coalition</v>
          </cell>
          <cell r="K6469" t="str">
            <v>65N1 - per DOP website</v>
          </cell>
          <cell r="L6469">
            <v>41456</v>
          </cell>
          <cell r="M6469">
            <v>21860</v>
          </cell>
          <cell r="N6469" t="b">
            <v>1</v>
          </cell>
          <cell r="O6469">
            <v>7380</v>
          </cell>
        </row>
        <row r="6470">
          <cell r="E6470" t="str">
            <v>65NMONTHLYONON-REPRESENTED STATE EMPLOYEES</v>
          </cell>
          <cell r="F6470" t="str">
            <v>65N</v>
          </cell>
          <cell r="G6470" t="str">
            <v>Monthly</v>
          </cell>
          <cell r="H6470" t="str">
            <v>O</v>
          </cell>
          <cell r="I6470">
            <v>7380</v>
          </cell>
          <cell r="J6470" t="str">
            <v>Non-Represented State Employees</v>
          </cell>
          <cell r="K6470" t="str">
            <v>65N - per DOP website</v>
          </cell>
          <cell r="L6470">
            <v>41456</v>
          </cell>
          <cell r="M6470">
            <v>16064</v>
          </cell>
          <cell r="N6470" t="b">
            <v>1</v>
          </cell>
          <cell r="O6470">
            <v>7380</v>
          </cell>
        </row>
        <row r="6471">
          <cell r="E6471" t="str">
            <v>65NMONTHLYOSERVICE EMPLOYEES INTERNATIONAL UNION DISTRICT 1199 NW</v>
          </cell>
          <cell r="F6471" t="str">
            <v>65N</v>
          </cell>
          <cell r="G6471" t="str">
            <v>Monthly</v>
          </cell>
          <cell r="H6471" t="str">
            <v>O</v>
          </cell>
          <cell r="I6471">
            <v>7380</v>
          </cell>
          <cell r="J6471" t="str">
            <v>Service Employees International Union District 1199 NW</v>
          </cell>
          <cell r="K6471" t="str">
            <v>65N1 - per DOP website</v>
          </cell>
          <cell r="L6471">
            <v>41456</v>
          </cell>
          <cell r="M6471">
            <v>17996</v>
          </cell>
          <cell r="N6471" t="b">
            <v>1</v>
          </cell>
          <cell r="O6471">
            <v>7380</v>
          </cell>
        </row>
        <row r="6472">
          <cell r="E6472" t="str">
            <v>65NMONTHLYOTEAMSTERS LOCAL UNION NUMBER 117</v>
          </cell>
          <cell r="F6472" t="str">
            <v>65N</v>
          </cell>
          <cell r="G6472" t="str">
            <v>Monthly</v>
          </cell>
          <cell r="H6472" t="str">
            <v>O</v>
          </cell>
          <cell r="I6472">
            <v>7475</v>
          </cell>
          <cell r="J6472" t="str">
            <v>Teamsters Local Union Number 117</v>
          </cell>
          <cell r="K6472" t="str">
            <v>65N2 - per DOP website</v>
          </cell>
          <cell r="L6472">
            <v>41456</v>
          </cell>
          <cell r="M6472">
            <v>23792</v>
          </cell>
          <cell r="N6472" t="b">
            <v>1</v>
          </cell>
          <cell r="O6472">
            <v>7475</v>
          </cell>
        </row>
        <row r="6473">
          <cell r="E6473" t="str">
            <v>65NMONTHLYOWASHINGTON FEDERATION OF STATE EMPLOYEES</v>
          </cell>
          <cell r="F6473" t="str">
            <v>65N</v>
          </cell>
          <cell r="G6473" t="str">
            <v>Monthly</v>
          </cell>
          <cell r="H6473" t="str">
            <v>O</v>
          </cell>
          <cell r="I6473">
            <v>7380</v>
          </cell>
          <cell r="J6473" t="str">
            <v>Washington Federation of State Employees</v>
          </cell>
          <cell r="K6473" t="str">
            <v>65N1 - per DOP website</v>
          </cell>
          <cell r="L6473">
            <v>41456</v>
          </cell>
          <cell r="M6473">
            <v>19928</v>
          </cell>
          <cell r="N6473" t="b">
            <v>1</v>
          </cell>
          <cell r="O6473">
            <v>7380</v>
          </cell>
        </row>
        <row r="6474">
          <cell r="E6474" t="str">
            <v>65NMONTHLYPCOALITION</v>
          </cell>
          <cell r="F6474" t="str">
            <v>65N</v>
          </cell>
          <cell r="G6474" t="str">
            <v>Monthly</v>
          </cell>
          <cell r="H6474" t="str">
            <v>P</v>
          </cell>
          <cell r="I6474">
            <v>7565</v>
          </cell>
          <cell r="J6474" t="str">
            <v>Coalition</v>
          </cell>
          <cell r="K6474" t="str">
            <v>65N1 - per DOP website</v>
          </cell>
          <cell r="L6474">
            <v>41456</v>
          </cell>
          <cell r="M6474">
            <v>21861</v>
          </cell>
          <cell r="N6474" t="b">
            <v>1</v>
          </cell>
          <cell r="O6474">
            <v>7565</v>
          </cell>
        </row>
        <row r="6475">
          <cell r="E6475" t="str">
            <v>65NMONTHLYPNON-REPRESENTED STATE EMPLOYEES</v>
          </cell>
          <cell r="F6475" t="str">
            <v>65N</v>
          </cell>
          <cell r="G6475" t="str">
            <v>Monthly</v>
          </cell>
          <cell r="H6475" t="str">
            <v>P</v>
          </cell>
          <cell r="I6475">
            <v>7565</v>
          </cell>
          <cell r="J6475" t="str">
            <v>Non-Represented State Employees</v>
          </cell>
          <cell r="K6475" t="str">
            <v>65N - per DOP website</v>
          </cell>
          <cell r="L6475">
            <v>41456</v>
          </cell>
          <cell r="M6475">
            <v>16065</v>
          </cell>
          <cell r="N6475" t="b">
            <v>1</v>
          </cell>
          <cell r="O6475">
            <v>7565</v>
          </cell>
        </row>
        <row r="6476">
          <cell r="E6476" t="str">
            <v>65NMONTHLYPSERVICE EMPLOYEES INTERNATIONAL UNION DISTRICT 1199 NW</v>
          </cell>
          <cell r="F6476" t="str">
            <v>65N</v>
          </cell>
          <cell r="G6476" t="str">
            <v>Monthly</v>
          </cell>
          <cell r="H6476" t="str">
            <v>P</v>
          </cell>
          <cell r="I6476">
            <v>7565</v>
          </cell>
          <cell r="J6476" t="str">
            <v>Service Employees International Union District 1199 NW</v>
          </cell>
          <cell r="K6476" t="str">
            <v>65N1 - per DOP website</v>
          </cell>
          <cell r="L6476">
            <v>41456</v>
          </cell>
          <cell r="M6476">
            <v>17997</v>
          </cell>
          <cell r="N6476" t="b">
            <v>1</v>
          </cell>
          <cell r="O6476">
            <v>7565</v>
          </cell>
        </row>
        <row r="6477">
          <cell r="E6477" t="str">
            <v>65NMONTHLYPTEAMSTERS LOCAL UNION NUMBER 117</v>
          </cell>
          <cell r="F6477" t="str">
            <v>65N</v>
          </cell>
          <cell r="G6477" t="str">
            <v>Monthly</v>
          </cell>
          <cell r="H6477" t="str">
            <v>P</v>
          </cell>
          <cell r="I6477">
            <v>7662</v>
          </cell>
          <cell r="J6477" t="str">
            <v>Teamsters Local Union Number 117</v>
          </cell>
          <cell r="K6477" t="str">
            <v>65N2 - per DOP website</v>
          </cell>
          <cell r="L6477">
            <v>41456</v>
          </cell>
          <cell r="M6477">
            <v>23793</v>
          </cell>
          <cell r="N6477" t="b">
            <v>1</v>
          </cell>
          <cell r="O6477">
            <v>7662</v>
          </cell>
        </row>
        <row r="6478">
          <cell r="E6478" t="str">
            <v>65NMONTHLYPWASHINGTON FEDERATION OF STATE EMPLOYEES</v>
          </cell>
          <cell r="F6478" t="str">
            <v>65N</v>
          </cell>
          <cell r="G6478" t="str">
            <v>Monthly</v>
          </cell>
          <cell r="H6478" t="str">
            <v>P</v>
          </cell>
          <cell r="I6478">
            <v>7565</v>
          </cell>
          <cell r="J6478" t="str">
            <v>Washington Federation of State Employees</v>
          </cell>
          <cell r="K6478" t="str">
            <v>65N1 - per DOP website</v>
          </cell>
          <cell r="L6478">
            <v>41456</v>
          </cell>
          <cell r="M6478">
            <v>19929</v>
          </cell>
          <cell r="N6478" t="b">
            <v>1</v>
          </cell>
          <cell r="O6478">
            <v>7565</v>
          </cell>
        </row>
        <row r="6479">
          <cell r="E6479" t="str">
            <v>65NMONTHLYQCOALITION</v>
          </cell>
          <cell r="F6479" t="str">
            <v>65N</v>
          </cell>
          <cell r="G6479" t="str">
            <v>Monthly</v>
          </cell>
          <cell r="H6479" t="str">
            <v>Q</v>
          </cell>
          <cell r="I6479">
            <v>7755</v>
          </cell>
          <cell r="J6479" t="str">
            <v>Coalition</v>
          </cell>
          <cell r="K6479" t="str">
            <v>65N1 - per DOP website</v>
          </cell>
          <cell r="L6479">
            <v>41456</v>
          </cell>
          <cell r="M6479">
            <v>21862</v>
          </cell>
          <cell r="N6479" t="b">
            <v>1</v>
          </cell>
          <cell r="O6479">
            <v>7755</v>
          </cell>
        </row>
        <row r="6480">
          <cell r="E6480" t="str">
            <v>65NMONTHLYQNON-REPRESENTED STATE EMPLOYEES</v>
          </cell>
          <cell r="F6480" t="str">
            <v>65N</v>
          </cell>
          <cell r="G6480" t="str">
            <v>Monthly</v>
          </cell>
          <cell r="H6480" t="str">
            <v>Q</v>
          </cell>
          <cell r="I6480">
            <v>7755</v>
          </cell>
          <cell r="J6480" t="str">
            <v>Non-Represented State Employees</v>
          </cell>
          <cell r="K6480" t="str">
            <v>65N - per DOP website</v>
          </cell>
          <cell r="L6480">
            <v>41456</v>
          </cell>
          <cell r="M6480">
            <v>16066</v>
          </cell>
          <cell r="N6480" t="b">
            <v>1</v>
          </cell>
          <cell r="O6480">
            <v>7755</v>
          </cell>
        </row>
        <row r="6481">
          <cell r="E6481" t="str">
            <v>65NMONTHLYQSERVICE EMPLOYEES INTERNATIONAL UNION DISTRICT 1199 NW</v>
          </cell>
          <cell r="F6481" t="str">
            <v>65N</v>
          </cell>
          <cell r="G6481" t="str">
            <v>Monthly</v>
          </cell>
          <cell r="H6481" t="str">
            <v>Q</v>
          </cell>
          <cell r="I6481">
            <v>7755</v>
          </cell>
          <cell r="J6481" t="str">
            <v>Service Employees International Union District 1199 NW</v>
          </cell>
          <cell r="K6481" t="str">
            <v>65N1 - per DOP website</v>
          </cell>
          <cell r="L6481">
            <v>41456</v>
          </cell>
          <cell r="M6481">
            <v>17998</v>
          </cell>
          <cell r="N6481" t="b">
            <v>1</v>
          </cell>
          <cell r="O6481">
            <v>7755</v>
          </cell>
        </row>
        <row r="6482">
          <cell r="E6482" t="str">
            <v>65NMONTHLYQTEAMSTERS LOCAL UNION NUMBER 117</v>
          </cell>
          <cell r="F6482" t="str">
            <v>65N</v>
          </cell>
          <cell r="G6482" t="str">
            <v>Monthly</v>
          </cell>
          <cell r="H6482" t="str">
            <v>Q</v>
          </cell>
          <cell r="I6482">
            <v>7854</v>
          </cell>
          <cell r="J6482" t="str">
            <v>Teamsters Local Union Number 117</v>
          </cell>
          <cell r="K6482" t="str">
            <v>65N2 - per DOP website</v>
          </cell>
          <cell r="L6482">
            <v>41456</v>
          </cell>
          <cell r="M6482">
            <v>23794</v>
          </cell>
          <cell r="N6482" t="b">
            <v>1</v>
          </cell>
          <cell r="O6482">
            <v>7854</v>
          </cell>
        </row>
        <row r="6483">
          <cell r="E6483" t="str">
            <v>65NMONTHLYQWASHINGTON FEDERATION OF STATE EMPLOYEES</v>
          </cell>
          <cell r="F6483" t="str">
            <v>65N</v>
          </cell>
          <cell r="G6483" t="str">
            <v>Monthly</v>
          </cell>
          <cell r="H6483" t="str">
            <v>Q</v>
          </cell>
          <cell r="I6483">
            <v>7755</v>
          </cell>
          <cell r="J6483" t="str">
            <v>Washington Federation of State Employees</v>
          </cell>
          <cell r="K6483" t="str">
            <v>65N1 - per DOP website</v>
          </cell>
          <cell r="L6483">
            <v>41456</v>
          </cell>
          <cell r="M6483">
            <v>19930</v>
          </cell>
          <cell r="N6483" t="b">
            <v>1</v>
          </cell>
          <cell r="O6483">
            <v>7755</v>
          </cell>
        </row>
        <row r="6484">
          <cell r="E6484" t="str">
            <v>65NMONTHLYRCOALITION</v>
          </cell>
          <cell r="F6484" t="str">
            <v>65N</v>
          </cell>
          <cell r="G6484" t="str">
            <v>Monthly</v>
          </cell>
          <cell r="H6484" t="str">
            <v>R</v>
          </cell>
          <cell r="I6484">
            <v>7949</v>
          </cell>
          <cell r="J6484" t="str">
            <v>Coalition</v>
          </cell>
          <cell r="K6484" t="str">
            <v>65N1 - per DOP website</v>
          </cell>
          <cell r="L6484">
            <v>41456</v>
          </cell>
          <cell r="M6484">
            <v>21863</v>
          </cell>
          <cell r="N6484" t="b">
            <v>1</v>
          </cell>
          <cell r="O6484">
            <v>7949</v>
          </cell>
        </row>
        <row r="6485">
          <cell r="E6485" t="str">
            <v>65NMONTHLYRNON-REPRESENTED STATE EMPLOYEES</v>
          </cell>
          <cell r="F6485" t="str">
            <v>65N</v>
          </cell>
          <cell r="G6485" t="str">
            <v>Monthly</v>
          </cell>
          <cell r="H6485" t="str">
            <v>R</v>
          </cell>
          <cell r="I6485">
            <v>7949</v>
          </cell>
          <cell r="J6485" t="str">
            <v>Non-Represented State Employees</v>
          </cell>
          <cell r="K6485" t="str">
            <v>65N - per DOP website</v>
          </cell>
          <cell r="L6485">
            <v>41456</v>
          </cell>
          <cell r="M6485">
            <v>16067</v>
          </cell>
          <cell r="N6485" t="b">
            <v>1</v>
          </cell>
          <cell r="O6485">
            <v>7949</v>
          </cell>
        </row>
        <row r="6486">
          <cell r="E6486" t="str">
            <v>65NMONTHLYRSERVICE EMPLOYEES INTERNATIONAL UNION DISTRICT 1199 NW</v>
          </cell>
          <cell r="F6486" t="str">
            <v>65N</v>
          </cell>
          <cell r="G6486" t="str">
            <v>Monthly</v>
          </cell>
          <cell r="H6486" t="str">
            <v>R</v>
          </cell>
          <cell r="I6486">
            <v>7949</v>
          </cell>
          <cell r="J6486" t="str">
            <v>Service Employees International Union District 1199 NW</v>
          </cell>
          <cell r="K6486" t="str">
            <v>65N1 - per DOP website</v>
          </cell>
          <cell r="L6486">
            <v>41456</v>
          </cell>
          <cell r="M6486">
            <v>17999</v>
          </cell>
          <cell r="N6486" t="b">
            <v>1</v>
          </cell>
          <cell r="O6486">
            <v>7949</v>
          </cell>
        </row>
        <row r="6487">
          <cell r="E6487" t="str">
            <v>65NMONTHLYRTEAMSTERS LOCAL UNION NUMBER 117</v>
          </cell>
          <cell r="F6487" t="str">
            <v>65N</v>
          </cell>
          <cell r="G6487" t="str">
            <v>Monthly</v>
          </cell>
          <cell r="H6487" t="str">
            <v>R</v>
          </cell>
          <cell r="I6487">
            <v>8051</v>
          </cell>
          <cell r="J6487" t="str">
            <v>Teamsters Local Union Number 117</v>
          </cell>
          <cell r="K6487" t="str">
            <v>65N2 - per DOP website</v>
          </cell>
          <cell r="L6487">
            <v>41456</v>
          </cell>
          <cell r="M6487">
            <v>23795</v>
          </cell>
          <cell r="N6487" t="b">
            <v>1</v>
          </cell>
          <cell r="O6487">
            <v>8051</v>
          </cell>
        </row>
        <row r="6488">
          <cell r="E6488" t="str">
            <v>65NMONTHLYRWASHINGTON FEDERATION OF STATE EMPLOYEES</v>
          </cell>
          <cell r="F6488" t="str">
            <v>65N</v>
          </cell>
          <cell r="G6488" t="str">
            <v>Monthly</v>
          </cell>
          <cell r="H6488" t="str">
            <v>R</v>
          </cell>
          <cell r="I6488">
            <v>7949</v>
          </cell>
          <cell r="J6488" t="str">
            <v>Washington Federation of State Employees</v>
          </cell>
          <cell r="K6488" t="str">
            <v>65N1 - per DOP website</v>
          </cell>
          <cell r="L6488">
            <v>41456</v>
          </cell>
          <cell r="M6488">
            <v>19931</v>
          </cell>
          <cell r="N6488" t="b">
            <v>1</v>
          </cell>
          <cell r="O6488">
            <v>7949</v>
          </cell>
        </row>
        <row r="6489">
          <cell r="E6489" t="str">
            <v>65NMONTHLYSCOALITION</v>
          </cell>
          <cell r="F6489" t="str">
            <v>65N</v>
          </cell>
          <cell r="G6489" t="str">
            <v>Monthly</v>
          </cell>
          <cell r="H6489" t="str">
            <v>S</v>
          </cell>
          <cell r="I6489">
            <v>8148</v>
          </cell>
          <cell r="J6489" t="str">
            <v>Coalition</v>
          </cell>
          <cell r="K6489" t="str">
            <v>65N1 - per DOP website</v>
          </cell>
          <cell r="L6489">
            <v>41456</v>
          </cell>
          <cell r="M6489">
            <v>21864</v>
          </cell>
          <cell r="N6489" t="b">
            <v>1</v>
          </cell>
          <cell r="O6489">
            <v>8148</v>
          </cell>
        </row>
        <row r="6490">
          <cell r="E6490" t="str">
            <v>65NMONTHLYSNON-REPRESENTED STATE EMPLOYEES</v>
          </cell>
          <cell r="F6490" t="str">
            <v>65N</v>
          </cell>
          <cell r="G6490" t="str">
            <v>Monthly</v>
          </cell>
          <cell r="H6490" t="str">
            <v>S</v>
          </cell>
          <cell r="I6490">
            <v>8148</v>
          </cell>
          <cell r="J6490" t="str">
            <v>Non-Represented State Employees</v>
          </cell>
          <cell r="K6490" t="str">
            <v>65N - per DOP website</v>
          </cell>
          <cell r="L6490">
            <v>41456</v>
          </cell>
          <cell r="M6490">
            <v>16068</v>
          </cell>
          <cell r="N6490" t="b">
            <v>1</v>
          </cell>
          <cell r="O6490">
            <v>8148</v>
          </cell>
        </row>
        <row r="6491">
          <cell r="E6491" t="str">
            <v>65NMONTHLYSSERVICE EMPLOYEES INTERNATIONAL UNION DISTRICT 1199 NW</v>
          </cell>
          <cell r="F6491" t="str">
            <v>65N</v>
          </cell>
          <cell r="G6491" t="str">
            <v>Monthly</v>
          </cell>
          <cell r="H6491" t="str">
            <v>S</v>
          </cell>
          <cell r="I6491">
            <v>8148</v>
          </cell>
          <cell r="J6491" t="str">
            <v>Service Employees International Union District 1199 NW</v>
          </cell>
          <cell r="K6491" t="str">
            <v>65N1 - per DOP website</v>
          </cell>
          <cell r="L6491">
            <v>41456</v>
          </cell>
          <cell r="M6491">
            <v>18000</v>
          </cell>
          <cell r="N6491" t="b">
            <v>1</v>
          </cell>
          <cell r="O6491">
            <v>8148</v>
          </cell>
        </row>
        <row r="6492">
          <cell r="E6492" t="str">
            <v>65NMONTHLYSTEAMSTERS LOCAL UNION NUMBER 117</v>
          </cell>
          <cell r="F6492" t="str">
            <v>65N</v>
          </cell>
          <cell r="G6492" t="str">
            <v>Monthly</v>
          </cell>
          <cell r="H6492" t="str">
            <v>S</v>
          </cell>
          <cell r="I6492">
            <v>8252</v>
          </cell>
          <cell r="J6492" t="str">
            <v>Teamsters Local Union Number 117</v>
          </cell>
          <cell r="K6492" t="str">
            <v>65N2 - per DOP website</v>
          </cell>
          <cell r="L6492">
            <v>41456</v>
          </cell>
          <cell r="M6492">
            <v>23796</v>
          </cell>
          <cell r="N6492" t="b">
            <v>1</v>
          </cell>
          <cell r="O6492">
            <v>8252</v>
          </cell>
        </row>
        <row r="6493">
          <cell r="E6493" t="str">
            <v>65NMONTHLYSWASHINGTON FEDERATION OF STATE EMPLOYEES</v>
          </cell>
          <cell r="F6493" t="str">
            <v>65N</v>
          </cell>
          <cell r="G6493" t="str">
            <v>Monthly</v>
          </cell>
          <cell r="H6493" t="str">
            <v>S</v>
          </cell>
          <cell r="I6493">
            <v>8148</v>
          </cell>
          <cell r="J6493" t="str">
            <v>Washington Federation of State Employees</v>
          </cell>
          <cell r="K6493" t="str">
            <v>65N1 - per DOP website</v>
          </cell>
          <cell r="L6493">
            <v>41456</v>
          </cell>
          <cell r="M6493">
            <v>19932</v>
          </cell>
          <cell r="N6493" t="b">
            <v>1</v>
          </cell>
          <cell r="O6493">
            <v>8148</v>
          </cell>
        </row>
        <row r="6494">
          <cell r="E6494" t="str">
            <v>65NMONTHLYTCOALITION</v>
          </cell>
          <cell r="F6494" t="str">
            <v>65N</v>
          </cell>
          <cell r="G6494" t="str">
            <v>Monthly</v>
          </cell>
          <cell r="H6494" t="str">
            <v>T</v>
          </cell>
          <cell r="I6494">
            <v>8352</v>
          </cell>
          <cell r="J6494" t="str">
            <v>Coalition</v>
          </cell>
          <cell r="K6494" t="str">
            <v>65N1 - per DOP website</v>
          </cell>
          <cell r="L6494">
            <v>41456</v>
          </cell>
          <cell r="M6494">
            <v>21865</v>
          </cell>
          <cell r="N6494" t="b">
            <v>1</v>
          </cell>
          <cell r="O6494">
            <v>8352</v>
          </cell>
        </row>
        <row r="6495">
          <cell r="E6495" t="str">
            <v>65NMONTHLYTNON-REPRESENTED STATE EMPLOYEES</v>
          </cell>
          <cell r="F6495" t="str">
            <v>65N</v>
          </cell>
          <cell r="G6495" t="str">
            <v>Monthly</v>
          </cell>
          <cell r="H6495" t="str">
            <v>T</v>
          </cell>
          <cell r="I6495">
            <v>8352</v>
          </cell>
          <cell r="J6495" t="str">
            <v>Non-Represented State Employees</v>
          </cell>
          <cell r="K6495" t="str">
            <v>65N - per DOP website</v>
          </cell>
          <cell r="L6495">
            <v>41456</v>
          </cell>
          <cell r="M6495">
            <v>16069</v>
          </cell>
          <cell r="N6495" t="b">
            <v>1</v>
          </cell>
          <cell r="O6495">
            <v>8352</v>
          </cell>
        </row>
        <row r="6496">
          <cell r="E6496" t="str">
            <v>65NMONTHLYTSERVICE EMPLOYEES INTERNATIONAL UNION DISTRICT 1199 NW</v>
          </cell>
          <cell r="F6496" t="str">
            <v>65N</v>
          </cell>
          <cell r="G6496" t="str">
            <v>Monthly</v>
          </cell>
          <cell r="H6496" t="str">
            <v>T</v>
          </cell>
          <cell r="I6496">
            <v>8352</v>
          </cell>
          <cell r="J6496" t="str">
            <v>Service Employees International Union District 1199 NW</v>
          </cell>
          <cell r="K6496" t="str">
            <v>65N1 - per DOP website</v>
          </cell>
          <cell r="L6496">
            <v>41456</v>
          </cell>
          <cell r="M6496">
            <v>18001</v>
          </cell>
          <cell r="N6496" t="b">
            <v>1</v>
          </cell>
          <cell r="O6496">
            <v>8352</v>
          </cell>
        </row>
        <row r="6497">
          <cell r="E6497" t="str">
            <v>65NMONTHLYTTEAMSTERS LOCAL UNION NUMBER 117</v>
          </cell>
          <cell r="F6497" t="str">
            <v>65N</v>
          </cell>
          <cell r="G6497" t="str">
            <v>Monthly</v>
          </cell>
          <cell r="H6497" t="str">
            <v>T</v>
          </cell>
          <cell r="I6497">
            <v>8458</v>
          </cell>
          <cell r="J6497" t="str">
            <v>Teamsters Local Union Number 117</v>
          </cell>
          <cell r="K6497" t="str">
            <v>65N2 - per DOP website</v>
          </cell>
          <cell r="L6497">
            <v>41456</v>
          </cell>
          <cell r="M6497">
            <v>23797</v>
          </cell>
          <cell r="N6497" t="b">
            <v>1</v>
          </cell>
          <cell r="O6497">
            <v>8458</v>
          </cell>
        </row>
        <row r="6498">
          <cell r="E6498" t="str">
            <v>65NMONTHLYTWASHINGTON FEDERATION OF STATE EMPLOYEES</v>
          </cell>
          <cell r="F6498" t="str">
            <v>65N</v>
          </cell>
          <cell r="G6498" t="str">
            <v>Monthly</v>
          </cell>
          <cell r="H6498" t="str">
            <v>T</v>
          </cell>
          <cell r="I6498">
            <v>8352</v>
          </cell>
          <cell r="J6498" t="str">
            <v>Washington Federation of State Employees</v>
          </cell>
          <cell r="K6498" t="str">
            <v>65N1 - per DOP website</v>
          </cell>
          <cell r="L6498">
            <v>41456</v>
          </cell>
          <cell r="M6498">
            <v>19933</v>
          </cell>
          <cell r="N6498" t="b">
            <v>1</v>
          </cell>
          <cell r="O6498">
            <v>8352</v>
          </cell>
        </row>
        <row r="6499">
          <cell r="E6499" t="str">
            <v>65NMONTHLYUCOALITION</v>
          </cell>
          <cell r="F6499" t="str">
            <v>65N</v>
          </cell>
          <cell r="G6499" t="str">
            <v>Monthly</v>
          </cell>
          <cell r="H6499" t="str">
            <v>U</v>
          </cell>
          <cell r="I6499">
            <v>8561</v>
          </cell>
          <cell r="J6499" t="str">
            <v>Coalition</v>
          </cell>
          <cell r="K6499" t="str">
            <v>65N1 - per DOP website</v>
          </cell>
          <cell r="L6499">
            <v>41456</v>
          </cell>
          <cell r="M6499">
            <v>21866</v>
          </cell>
          <cell r="N6499" t="b">
            <v>1</v>
          </cell>
          <cell r="O6499">
            <v>8561</v>
          </cell>
        </row>
        <row r="6500">
          <cell r="E6500" t="str">
            <v>65NMONTHLYUNON-REPRESENTED STATE EMPLOYEES</v>
          </cell>
          <cell r="F6500" t="str">
            <v>65N</v>
          </cell>
          <cell r="G6500" t="str">
            <v>Monthly</v>
          </cell>
          <cell r="H6500" t="str">
            <v>U</v>
          </cell>
          <cell r="I6500">
            <v>8561</v>
          </cell>
          <cell r="J6500" t="str">
            <v>Non-Represented State Employees</v>
          </cell>
          <cell r="K6500" t="str">
            <v>65N - per DOP website</v>
          </cell>
          <cell r="L6500">
            <v>41456</v>
          </cell>
          <cell r="M6500">
            <v>16070</v>
          </cell>
          <cell r="N6500" t="b">
            <v>1</v>
          </cell>
          <cell r="O6500">
            <v>8561</v>
          </cell>
        </row>
        <row r="6501">
          <cell r="E6501" t="str">
            <v>65NMONTHLYUSERVICE EMPLOYEES INTERNATIONAL UNION DISTRICT 1199 NW</v>
          </cell>
          <cell r="F6501" t="str">
            <v>65N</v>
          </cell>
          <cell r="G6501" t="str">
            <v>Monthly</v>
          </cell>
          <cell r="H6501" t="str">
            <v>U</v>
          </cell>
          <cell r="I6501">
            <v>8561</v>
          </cell>
          <cell r="J6501" t="str">
            <v>Service Employees International Union District 1199 NW</v>
          </cell>
          <cell r="K6501" t="str">
            <v>65N1 - per DOP website</v>
          </cell>
          <cell r="L6501">
            <v>41456</v>
          </cell>
          <cell r="M6501">
            <v>18002</v>
          </cell>
          <cell r="N6501" t="b">
            <v>1</v>
          </cell>
          <cell r="O6501">
            <v>8561</v>
          </cell>
        </row>
        <row r="6502">
          <cell r="E6502" t="str">
            <v>65NMONTHLYUTEAMSTERS LOCAL UNION NUMBER 117</v>
          </cell>
          <cell r="F6502" t="str">
            <v>65N</v>
          </cell>
          <cell r="G6502" t="str">
            <v>Monthly</v>
          </cell>
          <cell r="H6502" t="str">
            <v>U</v>
          </cell>
          <cell r="I6502">
            <v>8669</v>
          </cell>
          <cell r="J6502" t="str">
            <v>Teamsters Local Union Number 117</v>
          </cell>
          <cell r="K6502" t="str">
            <v>65N2 - per DOP website</v>
          </cell>
          <cell r="L6502">
            <v>41456</v>
          </cell>
          <cell r="M6502">
            <v>23798</v>
          </cell>
          <cell r="N6502" t="b">
            <v>1</v>
          </cell>
          <cell r="O6502">
            <v>8669</v>
          </cell>
        </row>
        <row r="6503">
          <cell r="E6503" t="str">
            <v>65NMONTHLYUWASHINGTON FEDERATION OF STATE EMPLOYEES</v>
          </cell>
          <cell r="F6503" t="str">
            <v>65N</v>
          </cell>
          <cell r="G6503" t="str">
            <v>Monthly</v>
          </cell>
          <cell r="H6503" t="str">
            <v>U</v>
          </cell>
          <cell r="I6503">
            <v>8561</v>
          </cell>
          <cell r="J6503" t="str">
            <v>Washington Federation of State Employees</v>
          </cell>
          <cell r="K6503" t="str">
            <v>65N1 - per DOP website</v>
          </cell>
          <cell r="L6503">
            <v>41456</v>
          </cell>
          <cell r="M6503">
            <v>19934</v>
          </cell>
          <cell r="N6503" t="b">
            <v>1</v>
          </cell>
          <cell r="O6503">
            <v>8561</v>
          </cell>
        </row>
        <row r="6504">
          <cell r="E6504" t="str">
            <v>66MONTHLYACOALITION</v>
          </cell>
          <cell r="F6504" t="str">
            <v>66</v>
          </cell>
          <cell r="G6504" t="str">
            <v>Monthly</v>
          </cell>
          <cell r="H6504" t="str">
            <v>A</v>
          </cell>
          <cell r="I6504">
            <v>5010</v>
          </cell>
          <cell r="J6504" t="str">
            <v>Coalition</v>
          </cell>
          <cell r="K6504" t="str">
            <v>per DOP website</v>
          </cell>
          <cell r="L6504">
            <v>41456</v>
          </cell>
          <cell r="M6504">
            <v>43490</v>
          </cell>
          <cell r="N6504" t="b">
            <v>0</v>
          </cell>
          <cell r="O6504">
            <v>5010</v>
          </cell>
        </row>
        <row r="6505">
          <cell r="E6505" t="str">
            <v>66MONTHLYANON-REPRESENTED STATE EMPLOYEES</v>
          </cell>
          <cell r="F6505" t="str">
            <v>66</v>
          </cell>
          <cell r="G6505" t="str">
            <v>Monthly</v>
          </cell>
          <cell r="H6505" t="str">
            <v>A</v>
          </cell>
          <cell r="I6505">
            <v>5010</v>
          </cell>
          <cell r="J6505" t="str">
            <v>Non-Represented State Employees</v>
          </cell>
          <cell r="K6505" t="str">
            <v>per DOP website</v>
          </cell>
          <cell r="L6505">
            <v>41456</v>
          </cell>
          <cell r="M6505">
            <v>12510</v>
          </cell>
          <cell r="N6505" t="b">
            <v>0</v>
          </cell>
          <cell r="O6505">
            <v>5010</v>
          </cell>
        </row>
        <row r="6506">
          <cell r="E6506" t="str">
            <v>66MONTHLYATEAMSTERS LOCAL UNION NUMBER 117</v>
          </cell>
          <cell r="F6506" t="str">
            <v>66</v>
          </cell>
          <cell r="G6506" t="str">
            <v>Monthly</v>
          </cell>
          <cell r="H6506" t="str">
            <v>A</v>
          </cell>
          <cell r="I6506">
            <v>5075</v>
          </cell>
          <cell r="J6506" t="str">
            <v>Teamsters Local Union Number 117</v>
          </cell>
          <cell r="K6506" t="str">
            <v>per Noli Benitez 201307</v>
          </cell>
          <cell r="L6506">
            <v>41456</v>
          </cell>
          <cell r="M6506">
            <v>12510</v>
          </cell>
          <cell r="N6506" t="b">
            <v>0</v>
          </cell>
          <cell r="O6506">
            <v>5075</v>
          </cell>
        </row>
        <row r="6507">
          <cell r="E6507" t="str">
            <v>66MONTHLYAWASHINGTON FEDERATION OF STATE EMPLOYEES</v>
          </cell>
          <cell r="F6507" t="str">
            <v>66</v>
          </cell>
          <cell r="G6507" t="str">
            <v>Monthly</v>
          </cell>
          <cell r="H6507" t="str">
            <v>A</v>
          </cell>
          <cell r="I6507">
            <v>5010</v>
          </cell>
          <cell r="J6507" t="str">
            <v>Washington Federation of State Employees</v>
          </cell>
          <cell r="K6507" t="str">
            <v>per DOP website</v>
          </cell>
          <cell r="L6507">
            <v>41456</v>
          </cell>
          <cell r="M6507">
            <v>26434</v>
          </cell>
          <cell r="N6507" t="b">
            <v>0</v>
          </cell>
          <cell r="O6507">
            <v>5010</v>
          </cell>
        </row>
        <row r="6508">
          <cell r="E6508" t="str">
            <v>66MONTHLYAWASHINGTON PUBLIC EMPLOYEES ASSOCIATION</v>
          </cell>
          <cell r="F6508" t="str">
            <v>66</v>
          </cell>
          <cell r="G6508" t="str">
            <v>Monthly</v>
          </cell>
          <cell r="H6508" t="str">
            <v>A</v>
          </cell>
          <cell r="I6508">
            <v>5010</v>
          </cell>
          <cell r="J6508" t="str">
            <v>Washington Public Employees Association</v>
          </cell>
          <cell r="K6508" t="str">
            <v>per DOP website</v>
          </cell>
          <cell r="L6508">
            <v>41456</v>
          </cell>
          <cell r="M6508">
            <v>30698</v>
          </cell>
          <cell r="N6508" t="b">
            <v>0</v>
          </cell>
          <cell r="O6508">
            <v>5010</v>
          </cell>
        </row>
        <row r="6509">
          <cell r="E6509" t="str">
            <v>66MONTHLYBCOALITION</v>
          </cell>
          <cell r="F6509" t="str">
            <v>66</v>
          </cell>
          <cell r="G6509" t="str">
            <v>Monthly</v>
          </cell>
          <cell r="H6509" t="str">
            <v>B</v>
          </cell>
          <cell r="I6509">
            <v>5136</v>
          </cell>
          <cell r="J6509" t="str">
            <v>Coalition</v>
          </cell>
          <cell r="K6509" t="str">
            <v>per DOP website</v>
          </cell>
          <cell r="L6509">
            <v>41456</v>
          </cell>
          <cell r="M6509">
            <v>43491</v>
          </cell>
          <cell r="N6509" t="b">
            <v>0</v>
          </cell>
          <cell r="O6509">
            <v>5136</v>
          </cell>
        </row>
        <row r="6510">
          <cell r="E6510" t="str">
            <v>66MONTHLYBNON-REPRESENTED STATE EMPLOYEES</v>
          </cell>
          <cell r="F6510" t="str">
            <v>66</v>
          </cell>
          <cell r="G6510" t="str">
            <v>Monthly</v>
          </cell>
          <cell r="H6510" t="str">
            <v>B</v>
          </cell>
          <cell r="I6510">
            <v>5136</v>
          </cell>
          <cell r="J6510" t="str">
            <v>Non-Represented State Employees</v>
          </cell>
          <cell r="K6510" t="str">
            <v>per DOP website</v>
          </cell>
          <cell r="L6510">
            <v>41456</v>
          </cell>
          <cell r="M6510">
            <v>12511</v>
          </cell>
          <cell r="N6510" t="b">
            <v>0</v>
          </cell>
          <cell r="O6510">
            <v>5136</v>
          </cell>
        </row>
        <row r="6511">
          <cell r="E6511" t="str">
            <v>66MONTHLYBTEAMSTERS LOCAL UNION NUMBER 117</v>
          </cell>
          <cell r="F6511" t="str">
            <v>66</v>
          </cell>
          <cell r="G6511" t="str">
            <v>Monthly</v>
          </cell>
          <cell r="H6511" t="str">
            <v>B</v>
          </cell>
          <cell r="I6511">
            <v>5201</v>
          </cell>
          <cell r="J6511" t="str">
            <v>Teamsters Local Union Number 117</v>
          </cell>
          <cell r="K6511" t="str">
            <v>per Noli Benitez 201307</v>
          </cell>
          <cell r="L6511">
            <v>41456</v>
          </cell>
          <cell r="M6511">
            <v>12511</v>
          </cell>
          <cell r="N6511" t="b">
            <v>0</v>
          </cell>
          <cell r="O6511">
            <v>5201</v>
          </cell>
        </row>
        <row r="6512">
          <cell r="E6512" t="str">
            <v>66MONTHLYBWASHINGTON FEDERATION OF STATE EMPLOYEES</v>
          </cell>
          <cell r="F6512" t="str">
            <v>66</v>
          </cell>
          <cell r="G6512" t="str">
            <v>Monthly</v>
          </cell>
          <cell r="H6512" t="str">
            <v>B</v>
          </cell>
          <cell r="I6512">
            <v>5136</v>
          </cell>
          <cell r="J6512" t="str">
            <v>Washington Federation of State Employees</v>
          </cell>
          <cell r="K6512" t="str">
            <v>per DOP website</v>
          </cell>
          <cell r="L6512">
            <v>41456</v>
          </cell>
          <cell r="M6512">
            <v>26435</v>
          </cell>
          <cell r="N6512" t="b">
            <v>0</v>
          </cell>
          <cell r="O6512">
            <v>5136</v>
          </cell>
        </row>
        <row r="6513">
          <cell r="E6513" t="str">
            <v>66MONTHLYBWASHINGTON PUBLIC EMPLOYEES ASSOCIATION</v>
          </cell>
          <cell r="F6513" t="str">
            <v>66</v>
          </cell>
          <cell r="G6513" t="str">
            <v>Monthly</v>
          </cell>
          <cell r="H6513" t="str">
            <v>B</v>
          </cell>
          <cell r="I6513">
            <v>5136</v>
          </cell>
          <cell r="J6513" t="str">
            <v>Washington Public Employees Association</v>
          </cell>
          <cell r="K6513" t="str">
            <v>per DOP website</v>
          </cell>
          <cell r="L6513">
            <v>41456</v>
          </cell>
          <cell r="M6513">
            <v>30699</v>
          </cell>
          <cell r="N6513" t="b">
            <v>0</v>
          </cell>
          <cell r="O6513">
            <v>5136</v>
          </cell>
        </row>
        <row r="6514">
          <cell r="E6514" t="str">
            <v>66MONTHLYCCOALITION</v>
          </cell>
          <cell r="F6514" t="str">
            <v>66</v>
          </cell>
          <cell r="G6514" t="str">
            <v>Monthly</v>
          </cell>
          <cell r="H6514" t="str">
            <v>C</v>
          </cell>
          <cell r="I6514">
            <v>5266</v>
          </cell>
          <cell r="J6514" t="str">
            <v>Coalition</v>
          </cell>
          <cell r="K6514" t="str">
            <v>per DOP website</v>
          </cell>
          <cell r="L6514">
            <v>41456</v>
          </cell>
          <cell r="M6514">
            <v>43492</v>
          </cell>
          <cell r="N6514" t="b">
            <v>0</v>
          </cell>
          <cell r="O6514">
            <v>5266</v>
          </cell>
        </row>
        <row r="6515">
          <cell r="E6515" t="str">
            <v>66MONTHLYCNON-REPRESENTED STATE EMPLOYEES</v>
          </cell>
          <cell r="F6515" t="str">
            <v>66</v>
          </cell>
          <cell r="G6515" t="str">
            <v>Monthly</v>
          </cell>
          <cell r="H6515" t="str">
            <v>C</v>
          </cell>
          <cell r="I6515">
            <v>5266</v>
          </cell>
          <cell r="J6515" t="str">
            <v>Non-Represented State Employees</v>
          </cell>
          <cell r="K6515" t="str">
            <v>per DOP website</v>
          </cell>
          <cell r="L6515">
            <v>41456</v>
          </cell>
          <cell r="M6515">
            <v>12512</v>
          </cell>
          <cell r="N6515" t="b">
            <v>0</v>
          </cell>
          <cell r="O6515">
            <v>5266</v>
          </cell>
        </row>
        <row r="6516">
          <cell r="E6516" t="str">
            <v>66MONTHLYCTEAMSTERS LOCAL UNION NUMBER 117</v>
          </cell>
          <cell r="F6516" t="str">
            <v>66</v>
          </cell>
          <cell r="G6516" t="str">
            <v>Monthly</v>
          </cell>
          <cell r="H6516" t="str">
            <v>C</v>
          </cell>
          <cell r="I6516">
            <v>5334</v>
          </cell>
          <cell r="J6516" t="str">
            <v>Teamsters Local Union Number 117</v>
          </cell>
          <cell r="K6516" t="str">
            <v>per Noli Benitez 201307</v>
          </cell>
          <cell r="L6516">
            <v>41456</v>
          </cell>
          <cell r="M6516">
            <v>12512</v>
          </cell>
          <cell r="N6516" t="b">
            <v>0</v>
          </cell>
          <cell r="O6516">
            <v>5334</v>
          </cell>
        </row>
        <row r="6517">
          <cell r="E6517" t="str">
            <v>66MONTHLYCWASHINGTON FEDERATION OF STATE EMPLOYEES</v>
          </cell>
          <cell r="F6517" t="str">
            <v>66</v>
          </cell>
          <cell r="G6517" t="str">
            <v>Monthly</v>
          </cell>
          <cell r="H6517" t="str">
            <v>C</v>
          </cell>
          <cell r="I6517">
            <v>5266</v>
          </cell>
          <cell r="J6517" t="str">
            <v>Washington Federation of State Employees</v>
          </cell>
          <cell r="K6517" t="str">
            <v>per DOP website</v>
          </cell>
          <cell r="L6517">
            <v>41456</v>
          </cell>
          <cell r="M6517">
            <v>26436</v>
          </cell>
          <cell r="N6517" t="b">
            <v>0</v>
          </cell>
          <cell r="O6517">
            <v>5266</v>
          </cell>
        </row>
        <row r="6518">
          <cell r="E6518" t="str">
            <v>66MONTHLYCWASHINGTON PUBLIC EMPLOYEES ASSOCIATION</v>
          </cell>
          <cell r="F6518" t="str">
            <v>66</v>
          </cell>
          <cell r="G6518" t="str">
            <v>Monthly</v>
          </cell>
          <cell r="H6518" t="str">
            <v>C</v>
          </cell>
          <cell r="I6518">
            <v>5266</v>
          </cell>
          <cell r="J6518" t="str">
            <v>Washington Public Employees Association</v>
          </cell>
          <cell r="K6518" t="str">
            <v>per DOP website</v>
          </cell>
          <cell r="L6518">
            <v>41456</v>
          </cell>
          <cell r="M6518">
            <v>30700</v>
          </cell>
          <cell r="N6518" t="b">
            <v>0</v>
          </cell>
          <cell r="O6518">
            <v>5266</v>
          </cell>
        </row>
        <row r="6519">
          <cell r="E6519" t="str">
            <v>66MONTHLYDCOALITION</v>
          </cell>
          <cell r="F6519" t="str">
            <v>66</v>
          </cell>
          <cell r="G6519" t="str">
            <v>Monthly</v>
          </cell>
          <cell r="H6519" t="str">
            <v>D</v>
          </cell>
          <cell r="I6519">
            <v>5395</v>
          </cell>
          <cell r="J6519" t="str">
            <v>Coalition</v>
          </cell>
          <cell r="K6519" t="str">
            <v>per DOP website</v>
          </cell>
          <cell r="L6519">
            <v>41456</v>
          </cell>
          <cell r="M6519">
            <v>43493</v>
          </cell>
          <cell r="N6519" t="b">
            <v>0</v>
          </cell>
          <cell r="O6519">
            <v>5395</v>
          </cell>
        </row>
        <row r="6520">
          <cell r="E6520" t="str">
            <v>66MONTHLYDNON-REPRESENTED STATE EMPLOYEES</v>
          </cell>
          <cell r="F6520" t="str">
            <v>66</v>
          </cell>
          <cell r="G6520" t="str">
            <v>Monthly</v>
          </cell>
          <cell r="H6520" t="str">
            <v>D</v>
          </cell>
          <cell r="I6520">
            <v>5395</v>
          </cell>
          <cell r="J6520" t="str">
            <v>Non-Represented State Employees</v>
          </cell>
          <cell r="K6520" t="str">
            <v>per DOP website</v>
          </cell>
          <cell r="L6520">
            <v>41456</v>
          </cell>
          <cell r="M6520">
            <v>12513</v>
          </cell>
          <cell r="N6520" t="b">
            <v>0</v>
          </cell>
          <cell r="O6520">
            <v>5395</v>
          </cell>
        </row>
        <row r="6521">
          <cell r="E6521" t="str">
            <v>66MONTHLYDTEAMSTERS LOCAL UNION NUMBER 117</v>
          </cell>
          <cell r="F6521" t="str">
            <v>66</v>
          </cell>
          <cell r="G6521" t="str">
            <v>Monthly</v>
          </cell>
          <cell r="H6521" t="str">
            <v>D</v>
          </cell>
          <cell r="I6521">
            <v>5463</v>
          </cell>
          <cell r="J6521" t="str">
            <v>Teamsters Local Union Number 117</v>
          </cell>
          <cell r="K6521" t="str">
            <v>per Noli Benitez 201307</v>
          </cell>
          <cell r="L6521">
            <v>41456</v>
          </cell>
          <cell r="M6521">
            <v>12513</v>
          </cell>
          <cell r="N6521" t="b">
            <v>0</v>
          </cell>
          <cell r="O6521">
            <v>5463</v>
          </cell>
        </row>
        <row r="6522">
          <cell r="E6522" t="str">
            <v>66MONTHLYDWASHINGTON FEDERATION OF STATE EMPLOYEES</v>
          </cell>
          <cell r="F6522" t="str">
            <v>66</v>
          </cell>
          <cell r="G6522" t="str">
            <v>Monthly</v>
          </cell>
          <cell r="H6522" t="str">
            <v>D</v>
          </cell>
          <cell r="I6522">
            <v>5395</v>
          </cell>
          <cell r="J6522" t="str">
            <v>Washington Federation of State Employees</v>
          </cell>
          <cell r="K6522" t="str">
            <v>per DOP website</v>
          </cell>
          <cell r="L6522">
            <v>41456</v>
          </cell>
          <cell r="M6522">
            <v>26437</v>
          </cell>
          <cell r="N6522" t="b">
            <v>0</v>
          </cell>
          <cell r="O6522">
            <v>5395</v>
          </cell>
        </row>
        <row r="6523">
          <cell r="E6523" t="str">
            <v>66MONTHLYDWASHINGTON PUBLIC EMPLOYEES ASSOCIATION</v>
          </cell>
          <cell r="F6523" t="str">
            <v>66</v>
          </cell>
          <cell r="G6523" t="str">
            <v>Monthly</v>
          </cell>
          <cell r="H6523" t="str">
            <v>D</v>
          </cell>
          <cell r="I6523">
            <v>5395</v>
          </cell>
          <cell r="J6523" t="str">
            <v>Washington Public Employees Association</v>
          </cell>
          <cell r="K6523" t="str">
            <v>per DOP website</v>
          </cell>
          <cell r="L6523">
            <v>41456</v>
          </cell>
          <cell r="M6523">
            <v>30701</v>
          </cell>
          <cell r="N6523" t="b">
            <v>0</v>
          </cell>
          <cell r="O6523">
            <v>5395</v>
          </cell>
        </row>
        <row r="6524">
          <cell r="E6524" t="str">
            <v>66MONTHLYECOALITION</v>
          </cell>
          <cell r="F6524" t="str">
            <v>66</v>
          </cell>
          <cell r="G6524" t="str">
            <v>Monthly</v>
          </cell>
          <cell r="H6524" t="str">
            <v>E</v>
          </cell>
          <cell r="I6524">
            <v>5535</v>
          </cell>
          <cell r="J6524" t="str">
            <v>Coalition</v>
          </cell>
          <cell r="K6524" t="str">
            <v>per DOP website</v>
          </cell>
          <cell r="L6524">
            <v>41456</v>
          </cell>
          <cell r="M6524">
            <v>43494</v>
          </cell>
          <cell r="N6524" t="b">
            <v>0</v>
          </cell>
          <cell r="O6524">
            <v>5535</v>
          </cell>
        </row>
        <row r="6525">
          <cell r="E6525" t="str">
            <v>66MONTHLYENON-REPRESENTED STATE EMPLOYEES</v>
          </cell>
          <cell r="F6525" t="str">
            <v>66</v>
          </cell>
          <cell r="G6525" t="str">
            <v>Monthly</v>
          </cell>
          <cell r="H6525" t="str">
            <v>E</v>
          </cell>
          <cell r="I6525">
            <v>5535</v>
          </cell>
          <cell r="J6525" t="str">
            <v>Non-Represented State Employees</v>
          </cell>
          <cell r="K6525" t="str">
            <v>per DOP website</v>
          </cell>
          <cell r="L6525">
            <v>41456</v>
          </cell>
          <cell r="M6525">
            <v>12514</v>
          </cell>
          <cell r="N6525" t="b">
            <v>0</v>
          </cell>
          <cell r="O6525">
            <v>5535</v>
          </cell>
        </row>
        <row r="6526">
          <cell r="E6526" t="str">
            <v>66MONTHLYETEAMSTERS LOCAL UNION NUMBER 117</v>
          </cell>
          <cell r="F6526" t="str">
            <v>66</v>
          </cell>
          <cell r="G6526" t="str">
            <v>Monthly</v>
          </cell>
          <cell r="H6526" t="str">
            <v>E</v>
          </cell>
          <cell r="I6526">
            <v>5605</v>
          </cell>
          <cell r="J6526" t="str">
            <v>Teamsters Local Union Number 117</v>
          </cell>
          <cell r="K6526" t="str">
            <v>per Noli Benitez 201307</v>
          </cell>
          <cell r="L6526">
            <v>41456</v>
          </cell>
          <cell r="M6526">
            <v>12514</v>
          </cell>
          <cell r="N6526" t="b">
            <v>0</v>
          </cell>
          <cell r="O6526">
            <v>5605</v>
          </cell>
        </row>
        <row r="6527">
          <cell r="E6527" t="str">
            <v>66MONTHLYEWASHINGTON FEDERATION OF STATE EMPLOYEES</v>
          </cell>
          <cell r="F6527" t="str">
            <v>66</v>
          </cell>
          <cell r="G6527" t="str">
            <v>Monthly</v>
          </cell>
          <cell r="H6527" t="str">
            <v>E</v>
          </cell>
          <cell r="I6527">
            <v>5535</v>
          </cell>
          <cell r="J6527" t="str">
            <v>Washington Federation of State Employees</v>
          </cell>
          <cell r="K6527" t="str">
            <v>per DOP website</v>
          </cell>
          <cell r="L6527">
            <v>41456</v>
          </cell>
          <cell r="M6527">
            <v>26438</v>
          </cell>
          <cell r="N6527" t="b">
            <v>0</v>
          </cell>
          <cell r="O6527">
            <v>5535</v>
          </cell>
        </row>
        <row r="6528">
          <cell r="E6528" t="str">
            <v>66MONTHLYEWASHINGTON PUBLIC EMPLOYEES ASSOCIATION</v>
          </cell>
          <cell r="F6528" t="str">
            <v>66</v>
          </cell>
          <cell r="G6528" t="str">
            <v>Monthly</v>
          </cell>
          <cell r="H6528" t="str">
            <v>E</v>
          </cell>
          <cell r="I6528">
            <v>5535</v>
          </cell>
          <cell r="J6528" t="str">
            <v>Washington Public Employees Association</v>
          </cell>
          <cell r="K6528" t="str">
            <v>per DOP website</v>
          </cell>
          <cell r="L6528">
            <v>41456</v>
          </cell>
          <cell r="M6528">
            <v>30702</v>
          </cell>
          <cell r="N6528" t="b">
            <v>0</v>
          </cell>
          <cell r="O6528">
            <v>5535</v>
          </cell>
        </row>
        <row r="6529">
          <cell r="E6529" t="str">
            <v>66MONTHLYFCOALITION</v>
          </cell>
          <cell r="F6529" t="str">
            <v>66</v>
          </cell>
          <cell r="G6529" t="str">
            <v>Monthly</v>
          </cell>
          <cell r="H6529" t="str">
            <v>F</v>
          </cell>
          <cell r="I6529">
            <v>5668</v>
          </cell>
          <cell r="J6529" t="str">
            <v>Coalition</v>
          </cell>
          <cell r="K6529" t="str">
            <v>per DOP website</v>
          </cell>
          <cell r="L6529">
            <v>41456</v>
          </cell>
          <cell r="M6529">
            <v>43495</v>
          </cell>
          <cell r="N6529" t="b">
            <v>0</v>
          </cell>
          <cell r="O6529">
            <v>5668</v>
          </cell>
        </row>
        <row r="6530">
          <cell r="E6530" t="str">
            <v>66MONTHLYFNON-REPRESENTED STATE EMPLOYEES</v>
          </cell>
          <cell r="F6530" t="str">
            <v>66</v>
          </cell>
          <cell r="G6530" t="str">
            <v>Monthly</v>
          </cell>
          <cell r="H6530" t="str">
            <v>F</v>
          </cell>
          <cell r="I6530">
            <v>5668</v>
          </cell>
          <cell r="J6530" t="str">
            <v>Non-Represented State Employees</v>
          </cell>
          <cell r="K6530" t="str">
            <v>per DOP website</v>
          </cell>
          <cell r="L6530">
            <v>41456</v>
          </cell>
          <cell r="M6530">
            <v>12515</v>
          </cell>
          <cell r="N6530" t="b">
            <v>0</v>
          </cell>
          <cell r="O6530">
            <v>5668</v>
          </cell>
        </row>
        <row r="6531">
          <cell r="E6531" t="str">
            <v>66MONTHLYFTEAMSTERS LOCAL UNION NUMBER 117</v>
          </cell>
          <cell r="F6531" t="str">
            <v>66</v>
          </cell>
          <cell r="G6531" t="str">
            <v>Monthly</v>
          </cell>
          <cell r="H6531" t="str">
            <v>F</v>
          </cell>
          <cell r="I6531">
            <v>5742</v>
          </cell>
          <cell r="J6531" t="str">
            <v>Teamsters Local Union Number 117</v>
          </cell>
          <cell r="K6531" t="str">
            <v>per Noli Benitez 201307</v>
          </cell>
          <cell r="L6531">
            <v>41456</v>
          </cell>
          <cell r="M6531">
            <v>12515</v>
          </cell>
          <cell r="N6531" t="b">
            <v>0</v>
          </cell>
          <cell r="O6531">
            <v>5742</v>
          </cell>
        </row>
        <row r="6532">
          <cell r="E6532" t="str">
            <v>66MONTHLYFWASHINGTON FEDERATION OF STATE EMPLOYEES</v>
          </cell>
          <cell r="F6532" t="str">
            <v>66</v>
          </cell>
          <cell r="G6532" t="str">
            <v>Monthly</v>
          </cell>
          <cell r="H6532" t="str">
            <v>F</v>
          </cell>
          <cell r="I6532">
            <v>5668</v>
          </cell>
          <cell r="J6532" t="str">
            <v>Washington Federation of State Employees</v>
          </cell>
          <cell r="K6532" t="str">
            <v>per DOP website</v>
          </cell>
          <cell r="L6532">
            <v>41456</v>
          </cell>
          <cell r="M6532">
            <v>26439</v>
          </cell>
          <cell r="N6532" t="b">
            <v>0</v>
          </cell>
          <cell r="O6532">
            <v>5668</v>
          </cell>
        </row>
        <row r="6533">
          <cell r="E6533" t="str">
            <v>66MONTHLYFWASHINGTON PUBLIC EMPLOYEES ASSOCIATION</v>
          </cell>
          <cell r="F6533" t="str">
            <v>66</v>
          </cell>
          <cell r="G6533" t="str">
            <v>Monthly</v>
          </cell>
          <cell r="H6533" t="str">
            <v>F</v>
          </cell>
          <cell r="I6533">
            <v>5668</v>
          </cell>
          <cell r="J6533" t="str">
            <v>Washington Public Employees Association</v>
          </cell>
          <cell r="K6533" t="str">
            <v>per DOP website</v>
          </cell>
          <cell r="L6533">
            <v>41456</v>
          </cell>
          <cell r="M6533">
            <v>30703</v>
          </cell>
          <cell r="N6533" t="b">
            <v>0</v>
          </cell>
          <cell r="O6533">
            <v>5668</v>
          </cell>
        </row>
        <row r="6534">
          <cell r="E6534" t="str">
            <v>66MONTHLYGCOALITION</v>
          </cell>
          <cell r="F6534" t="str">
            <v>66</v>
          </cell>
          <cell r="G6534" t="str">
            <v>Monthly</v>
          </cell>
          <cell r="H6534" t="str">
            <v>G</v>
          </cell>
          <cell r="I6534">
            <v>5813</v>
          </cell>
          <cell r="J6534" t="str">
            <v>Coalition</v>
          </cell>
          <cell r="K6534" t="str">
            <v>per DOP website</v>
          </cell>
          <cell r="L6534">
            <v>41456</v>
          </cell>
          <cell r="M6534">
            <v>43496</v>
          </cell>
          <cell r="N6534" t="b">
            <v>0</v>
          </cell>
          <cell r="O6534">
            <v>5813</v>
          </cell>
        </row>
        <row r="6535">
          <cell r="E6535" t="str">
            <v>66MONTHLYGNON-REPRESENTED STATE EMPLOYEES</v>
          </cell>
          <cell r="F6535" t="str">
            <v>66</v>
          </cell>
          <cell r="G6535" t="str">
            <v>Monthly</v>
          </cell>
          <cell r="H6535" t="str">
            <v>G</v>
          </cell>
          <cell r="I6535">
            <v>5813</v>
          </cell>
          <cell r="J6535" t="str">
            <v>Non-Represented State Employees</v>
          </cell>
          <cell r="K6535" t="str">
            <v>per DOP website</v>
          </cell>
          <cell r="L6535">
            <v>41456</v>
          </cell>
          <cell r="M6535">
            <v>12516</v>
          </cell>
          <cell r="N6535" t="b">
            <v>0</v>
          </cell>
          <cell r="O6535">
            <v>5813</v>
          </cell>
        </row>
        <row r="6536">
          <cell r="E6536" t="str">
            <v>66MONTHLYGTEAMSTERS LOCAL UNION NUMBER 117</v>
          </cell>
          <cell r="F6536" t="str">
            <v>66</v>
          </cell>
          <cell r="G6536" t="str">
            <v>Monthly</v>
          </cell>
          <cell r="H6536" t="str">
            <v>G</v>
          </cell>
          <cell r="I6536">
            <v>5887</v>
          </cell>
          <cell r="J6536" t="str">
            <v>Teamsters Local Union Number 117</v>
          </cell>
          <cell r="K6536" t="str">
            <v>per Noli Benitez 201307</v>
          </cell>
          <cell r="L6536">
            <v>41456</v>
          </cell>
          <cell r="M6536">
            <v>12516</v>
          </cell>
          <cell r="N6536" t="b">
            <v>0</v>
          </cell>
          <cell r="O6536">
            <v>5887</v>
          </cell>
        </row>
        <row r="6537">
          <cell r="E6537" t="str">
            <v>66MONTHLYGWASHINGTON FEDERATION OF STATE EMPLOYEES</v>
          </cell>
          <cell r="F6537" t="str">
            <v>66</v>
          </cell>
          <cell r="G6537" t="str">
            <v>Monthly</v>
          </cell>
          <cell r="H6537" t="str">
            <v>G</v>
          </cell>
          <cell r="I6537">
            <v>5813</v>
          </cell>
          <cell r="J6537" t="str">
            <v>Washington Federation of State Employees</v>
          </cell>
          <cell r="K6537" t="str">
            <v>per DOP website</v>
          </cell>
          <cell r="L6537">
            <v>41456</v>
          </cell>
          <cell r="M6537">
            <v>26440</v>
          </cell>
          <cell r="N6537" t="b">
            <v>0</v>
          </cell>
          <cell r="O6537">
            <v>5813</v>
          </cell>
        </row>
        <row r="6538">
          <cell r="E6538" t="str">
            <v>66MONTHLYGWASHINGTON PUBLIC EMPLOYEES ASSOCIATION</v>
          </cell>
          <cell r="F6538" t="str">
            <v>66</v>
          </cell>
          <cell r="G6538" t="str">
            <v>Monthly</v>
          </cell>
          <cell r="H6538" t="str">
            <v>G</v>
          </cell>
          <cell r="I6538">
            <v>5813</v>
          </cell>
          <cell r="J6538" t="str">
            <v>Washington Public Employees Association</v>
          </cell>
          <cell r="K6538" t="str">
            <v>per DOP website</v>
          </cell>
          <cell r="L6538">
            <v>41456</v>
          </cell>
          <cell r="M6538">
            <v>30704</v>
          </cell>
          <cell r="N6538" t="b">
            <v>0</v>
          </cell>
          <cell r="O6538">
            <v>5813</v>
          </cell>
        </row>
        <row r="6539">
          <cell r="E6539" t="str">
            <v>66MONTHLYHCOALITION</v>
          </cell>
          <cell r="F6539" t="str">
            <v>66</v>
          </cell>
          <cell r="G6539" t="str">
            <v>Monthly</v>
          </cell>
          <cell r="H6539" t="str">
            <v>H</v>
          </cell>
          <cell r="I6539">
            <v>5958</v>
          </cell>
          <cell r="J6539" t="str">
            <v>Coalition</v>
          </cell>
          <cell r="K6539" t="str">
            <v>per DOP website</v>
          </cell>
          <cell r="L6539">
            <v>41456</v>
          </cell>
          <cell r="M6539">
            <v>43497</v>
          </cell>
          <cell r="N6539" t="b">
            <v>0</v>
          </cell>
          <cell r="O6539">
            <v>5958</v>
          </cell>
        </row>
        <row r="6540">
          <cell r="E6540" t="str">
            <v>66MONTHLYHNON-REPRESENTED STATE EMPLOYEES</v>
          </cell>
          <cell r="F6540" t="str">
            <v>66</v>
          </cell>
          <cell r="G6540" t="str">
            <v>Monthly</v>
          </cell>
          <cell r="H6540" t="str">
            <v>H</v>
          </cell>
          <cell r="I6540">
            <v>5958</v>
          </cell>
          <cell r="J6540" t="str">
            <v>Non-Represented State Employees</v>
          </cell>
          <cell r="K6540" t="str">
            <v>per DOP website</v>
          </cell>
          <cell r="L6540">
            <v>41456</v>
          </cell>
          <cell r="M6540">
            <v>12517</v>
          </cell>
          <cell r="N6540" t="b">
            <v>0</v>
          </cell>
          <cell r="O6540">
            <v>5958</v>
          </cell>
        </row>
        <row r="6541">
          <cell r="E6541" t="str">
            <v>66MONTHLYHTEAMSTERS LOCAL UNION NUMBER 117</v>
          </cell>
          <cell r="F6541" t="str">
            <v>66</v>
          </cell>
          <cell r="G6541" t="str">
            <v>Monthly</v>
          </cell>
          <cell r="H6541" t="str">
            <v>H</v>
          </cell>
          <cell r="I6541">
            <v>6034</v>
          </cell>
          <cell r="J6541" t="str">
            <v>Teamsters Local Union Number 117</v>
          </cell>
          <cell r="K6541" t="str">
            <v>per Noli Benitez 201307</v>
          </cell>
          <cell r="L6541">
            <v>41456</v>
          </cell>
          <cell r="M6541">
            <v>12517</v>
          </cell>
          <cell r="N6541" t="b">
            <v>0</v>
          </cell>
          <cell r="O6541">
            <v>6034</v>
          </cell>
        </row>
        <row r="6542">
          <cell r="E6542" t="str">
            <v>66MONTHLYHWASHINGTON FEDERATION OF STATE EMPLOYEES</v>
          </cell>
          <cell r="F6542" t="str">
            <v>66</v>
          </cell>
          <cell r="G6542" t="str">
            <v>Monthly</v>
          </cell>
          <cell r="H6542" t="str">
            <v>H</v>
          </cell>
          <cell r="I6542">
            <v>5958</v>
          </cell>
          <cell r="J6542" t="str">
            <v>Washington Federation of State Employees</v>
          </cell>
          <cell r="K6542" t="str">
            <v>per DOP website</v>
          </cell>
          <cell r="L6542">
            <v>41456</v>
          </cell>
          <cell r="M6542">
            <v>26441</v>
          </cell>
          <cell r="N6542" t="b">
            <v>0</v>
          </cell>
          <cell r="O6542">
            <v>5958</v>
          </cell>
        </row>
        <row r="6543">
          <cell r="E6543" t="str">
            <v>66MONTHLYHWASHINGTON PUBLIC EMPLOYEES ASSOCIATION</v>
          </cell>
          <cell r="F6543" t="str">
            <v>66</v>
          </cell>
          <cell r="G6543" t="str">
            <v>Monthly</v>
          </cell>
          <cell r="H6543" t="str">
            <v>H</v>
          </cell>
          <cell r="I6543">
            <v>5958</v>
          </cell>
          <cell r="J6543" t="str">
            <v>Washington Public Employees Association</v>
          </cell>
          <cell r="K6543" t="str">
            <v>per DOP website</v>
          </cell>
          <cell r="L6543">
            <v>41456</v>
          </cell>
          <cell r="M6543">
            <v>30705</v>
          </cell>
          <cell r="N6543" t="b">
            <v>0</v>
          </cell>
          <cell r="O6543">
            <v>5958</v>
          </cell>
        </row>
        <row r="6544">
          <cell r="E6544" t="str">
            <v>66MONTHLYICOALITION</v>
          </cell>
          <cell r="F6544" t="str">
            <v>66</v>
          </cell>
          <cell r="G6544" t="str">
            <v>Monthly</v>
          </cell>
          <cell r="H6544" t="str">
            <v>I</v>
          </cell>
          <cell r="I6544">
            <v>6105</v>
          </cell>
          <cell r="J6544" t="str">
            <v>Coalition</v>
          </cell>
          <cell r="K6544" t="str">
            <v>per DOP website</v>
          </cell>
          <cell r="L6544">
            <v>41456</v>
          </cell>
          <cell r="M6544">
            <v>43498</v>
          </cell>
          <cell r="N6544" t="b">
            <v>0</v>
          </cell>
          <cell r="O6544">
            <v>6105</v>
          </cell>
        </row>
        <row r="6545">
          <cell r="E6545" t="str">
            <v>66MONTHLYINON-REPRESENTED STATE EMPLOYEES</v>
          </cell>
          <cell r="F6545" t="str">
            <v>66</v>
          </cell>
          <cell r="G6545" t="str">
            <v>Monthly</v>
          </cell>
          <cell r="H6545" t="str">
            <v>I</v>
          </cell>
          <cell r="I6545">
            <v>6105</v>
          </cell>
          <cell r="J6545" t="str">
            <v>Non-Represented State Employees</v>
          </cell>
          <cell r="K6545" t="str">
            <v>per DOP website</v>
          </cell>
          <cell r="L6545">
            <v>41456</v>
          </cell>
          <cell r="M6545">
            <v>12518</v>
          </cell>
          <cell r="N6545" t="b">
            <v>0</v>
          </cell>
          <cell r="O6545">
            <v>6105</v>
          </cell>
        </row>
        <row r="6546">
          <cell r="E6546" t="str">
            <v>66MONTHLYITEAMSTERS LOCAL UNION NUMBER 117</v>
          </cell>
          <cell r="F6546" t="str">
            <v>66</v>
          </cell>
          <cell r="G6546" t="str">
            <v>Monthly</v>
          </cell>
          <cell r="H6546" t="str">
            <v>I</v>
          </cell>
          <cell r="I6546">
            <v>6183</v>
          </cell>
          <cell r="J6546" t="str">
            <v>Teamsters Local Union Number 117</v>
          </cell>
          <cell r="K6546" t="str">
            <v>per Noli Benitez 201307</v>
          </cell>
          <cell r="L6546">
            <v>41456</v>
          </cell>
          <cell r="M6546">
            <v>12518</v>
          </cell>
          <cell r="N6546" t="b">
            <v>0</v>
          </cell>
          <cell r="O6546">
            <v>6183</v>
          </cell>
        </row>
        <row r="6547">
          <cell r="E6547" t="str">
            <v>66MONTHLYIWASHINGTON FEDERATION OF STATE EMPLOYEES</v>
          </cell>
          <cell r="F6547" t="str">
            <v>66</v>
          </cell>
          <cell r="G6547" t="str">
            <v>Monthly</v>
          </cell>
          <cell r="H6547" t="str">
            <v>I</v>
          </cell>
          <cell r="I6547">
            <v>6105</v>
          </cell>
          <cell r="J6547" t="str">
            <v>Washington Federation of State Employees</v>
          </cell>
          <cell r="K6547" t="str">
            <v>per DOP website</v>
          </cell>
          <cell r="L6547">
            <v>41456</v>
          </cell>
          <cell r="M6547">
            <v>26442</v>
          </cell>
          <cell r="N6547" t="b">
            <v>0</v>
          </cell>
          <cell r="O6547">
            <v>6105</v>
          </cell>
        </row>
        <row r="6548">
          <cell r="E6548" t="str">
            <v>66MONTHLYIWASHINGTON PUBLIC EMPLOYEES ASSOCIATION</v>
          </cell>
          <cell r="F6548" t="str">
            <v>66</v>
          </cell>
          <cell r="G6548" t="str">
            <v>Monthly</v>
          </cell>
          <cell r="H6548" t="str">
            <v>I</v>
          </cell>
          <cell r="I6548">
            <v>6105</v>
          </cell>
          <cell r="J6548" t="str">
            <v>Washington Public Employees Association</v>
          </cell>
          <cell r="K6548" t="str">
            <v>per DOP website</v>
          </cell>
          <cell r="L6548">
            <v>41456</v>
          </cell>
          <cell r="M6548">
            <v>30706</v>
          </cell>
          <cell r="N6548" t="b">
            <v>0</v>
          </cell>
          <cell r="O6548">
            <v>6105</v>
          </cell>
        </row>
        <row r="6549">
          <cell r="E6549" t="str">
            <v>66MONTHLYJCOALITION</v>
          </cell>
          <cell r="F6549" t="str">
            <v>66</v>
          </cell>
          <cell r="G6549" t="str">
            <v>Monthly</v>
          </cell>
          <cell r="H6549" t="str">
            <v>J</v>
          </cell>
          <cell r="I6549">
            <v>6257</v>
          </cell>
          <cell r="J6549" t="str">
            <v>Coalition</v>
          </cell>
          <cell r="K6549" t="str">
            <v>per DOP website</v>
          </cell>
          <cell r="L6549">
            <v>41456</v>
          </cell>
          <cell r="M6549">
            <v>43499</v>
          </cell>
          <cell r="N6549" t="b">
            <v>0</v>
          </cell>
          <cell r="O6549">
            <v>6257</v>
          </cell>
        </row>
        <row r="6550">
          <cell r="E6550" t="str">
            <v>66MONTHLYJNON-REPRESENTED STATE EMPLOYEES</v>
          </cell>
          <cell r="F6550" t="str">
            <v>66</v>
          </cell>
          <cell r="G6550" t="str">
            <v>Monthly</v>
          </cell>
          <cell r="H6550" t="str">
            <v>J</v>
          </cell>
          <cell r="I6550">
            <v>6257</v>
          </cell>
          <cell r="J6550" t="str">
            <v>Non-Represented State Employees</v>
          </cell>
          <cell r="K6550" t="str">
            <v>per DOP website</v>
          </cell>
          <cell r="L6550">
            <v>41456</v>
          </cell>
          <cell r="M6550">
            <v>12519</v>
          </cell>
          <cell r="N6550" t="b">
            <v>0</v>
          </cell>
          <cell r="O6550">
            <v>6257</v>
          </cell>
        </row>
        <row r="6551">
          <cell r="E6551" t="str">
            <v>66MONTHLYJTEAMSTERS LOCAL UNION NUMBER 117</v>
          </cell>
          <cell r="F6551" t="str">
            <v>66</v>
          </cell>
          <cell r="G6551" t="str">
            <v>Monthly</v>
          </cell>
          <cell r="H6551" t="str">
            <v>J</v>
          </cell>
          <cell r="I6551">
            <v>6337</v>
          </cell>
          <cell r="J6551" t="str">
            <v>Teamsters Local Union Number 117</v>
          </cell>
          <cell r="K6551" t="str">
            <v>per Noli Benitez 201307</v>
          </cell>
          <cell r="L6551">
            <v>41456</v>
          </cell>
          <cell r="M6551">
            <v>12519</v>
          </cell>
          <cell r="N6551" t="b">
            <v>0</v>
          </cell>
          <cell r="O6551">
            <v>6337</v>
          </cell>
        </row>
        <row r="6552">
          <cell r="E6552" t="str">
            <v>66MONTHLYJWASHINGTON FEDERATION OF STATE EMPLOYEES</v>
          </cell>
          <cell r="F6552" t="str">
            <v>66</v>
          </cell>
          <cell r="G6552" t="str">
            <v>Monthly</v>
          </cell>
          <cell r="H6552" t="str">
            <v>J</v>
          </cell>
          <cell r="I6552">
            <v>6257</v>
          </cell>
          <cell r="J6552" t="str">
            <v>Washington Federation of State Employees</v>
          </cell>
          <cell r="K6552" t="str">
            <v>per DOP website</v>
          </cell>
          <cell r="L6552">
            <v>41456</v>
          </cell>
          <cell r="M6552">
            <v>26443</v>
          </cell>
          <cell r="N6552" t="b">
            <v>0</v>
          </cell>
          <cell r="O6552">
            <v>6257</v>
          </cell>
        </row>
        <row r="6553">
          <cell r="E6553" t="str">
            <v>66MONTHLYJWASHINGTON PUBLIC EMPLOYEES ASSOCIATION</v>
          </cell>
          <cell r="F6553" t="str">
            <v>66</v>
          </cell>
          <cell r="G6553" t="str">
            <v>Monthly</v>
          </cell>
          <cell r="H6553" t="str">
            <v>J</v>
          </cell>
          <cell r="I6553">
            <v>6257</v>
          </cell>
          <cell r="J6553" t="str">
            <v>Washington Public Employees Association</v>
          </cell>
          <cell r="K6553" t="str">
            <v>per DOP website</v>
          </cell>
          <cell r="L6553">
            <v>41456</v>
          </cell>
          <cell r="M6553">
            <v>30707</v>
          </cell>
          <cell r="N6553" t="b">
            <v>0</v>
          </cell>
          <cell r="O6553">
            <v>6257</v>
          </cell>
        </row>
        <row r="6554">
          <cell r="E6554" t="str">
            <v>66MONTHLYKCOALITION</v>
          </cell>
          <cell r="F6554" t="str">
            <v>66</v>
          </cell>
          <cell r="G6554" t="str">
            <v>Monthly</v>
          </cell>
          <cell r="H6554" t="str">
            <v>K</v>
          </cell>
          <cell r="I6554">
            <v>6416</v>
          </cell>
          <cell r="J6554" t="str">
            <v>Coalition</v>
          </cell>
          <cell r="K6554" t="str">
            <v>per DOP website</v>
          </cell>
          <cell r="L6554">
            <v>41456</v>
          </cell>
          <cell r="M6554">
            <v>43500</v>
          </cell>
          <cell r="N6554" t="b">
            <v>0</v>
          </cell>
          <cell r="O6554">
            <v>6416</v>
          </cell>
        </row>
        <row r="6555">
          <cell r="E6555" t="str">
            <v>66MONTHLYKNON-REPRESENTED STATE EMPLOYEES</v>
          </cell>
          <cell r="F6555" t="str">
            <v>66</v>
          </cell>
          <cell r="G6555" t="str">
            <v>Monthly</v>
          </cell>
          <cell r="H6555" t="str">
            <v>K</v>
          </cell>
          <cell r="I6555">
            <v>6416</v>
          </cell>
          <cell r="J6555" t="str">
            <v>Non-Represented State Employees</v>
          </cell>
          <cell r="K6555" t="str">
            <v>per DOP website</v>
          </cell>
          <cell r="L6555">
            <v>41456</v>
          </cell>
          <cell r="M6555">
            <v>12520</v>
          </cell>
          <cell r="N6555" t="b">
            <v>0</v>
          </cell>
          <cell r="O6555">
            <v>6416</v>
          </cell>
        </row>
        <row r="6556">
          <cell r="E6556" t="str">
            <v>66MONTHLYKTEAMSTERS LOCAL UNION NUMBER 117</v>
          </cell>
          <cell r="F6556" t="str">
            <v>66</v>
          </cell>
          <cell r="G6556" t="str">
            <v>Monthly</v>
          </cell>
          <cell r="H6556" t="str">
            <v>K</v>
          </cell>
          <cell r="I6556">
            <v>6498</v>
          </cell>
          <cell r="J6556" t="str">
            <v>Teamsters Local Union Number 117</v>
          </cell>
          <cell r="K6556" t="str">
            <v>per Noli Benitez 201307</v>
          </cell>
          <cell r="L6556">
            <v>41456</v>
          </cell>
          <cell r="M6556">
            <v>12520</v>
          </cell>
          <cell r="N6556" t="b">
            <v>0</v>
          </cell>
          <cell r="O6556">
            <v>6498</v>
          </cell>
        </row>
        <row r="6557">
          <cell r="E6557" t="str">
            <v>66MONTHLYKWASHINGTON FEDERATION OF STATE EMPLOYEES</v>
          </cell>
          <cell r="F6557" t="str">
            <v>66</v>
          </cell>
          <cell r="G6557" t="str">
            <v>Monthly</v>
          </cell>
          <cell r="H6557" t="str">
            <v>K</v>
          </cell>
          <cell r="I6557">
            <v>6416</v>
          </cell>
          <cell r="J6557" t="str">
            <v>Washington Federation of State Employees</v>
          </cell>
          <cell r="K6557" t="str">
            <v>per DOP website</v>
          </cell>
          <cell r="L6557">
            <v>41456</v>
          </cell>
          <cell r="M6557">
            <v>26444</v>
          </cell>
          <cell r="N6557" t="b">
            <v>0</v>
          </cell>
          <cell r="O6557">
            <v>6416</v>
          </cell>
        </row>
        <row r="6558">
          <cell r="E6558" t="str">
            <v>66MONTHLYKWASHINGTON PUBLIC EMPLOYEES ASSOCIATION</v>
          </cell>
          <cell r="F6558" t="str">
            <v>66</v>
          </cell>
          <cell r="G6558" t="str">
            <v>Monthly</v>
          </cell>
          <cell r="H6558" t="str">
            <v>K</v>
          </cell>
          <cell r="I6558">
            <v>6416</v>
          </cell>
          <cell r="J6558" t="str">
            <v>Washington Public Employees Association</v>
          </cell>
          <cell r="K6558" t="str">
            <v>per DOP website</v>
          </cell>
          <cell r="L6558">
            <v>41456</v>
          </cell>
          <cell r="M6558">
            <v>30708</v>
          </cell>
          <cell r="N6558" t="b">
            <v>0</v>
          </cell>
          <cell r="O6558">
            <v>6416</v>
          </cell>
        </row>
        <row r="6559">
          <cell r="E6559" t="str">
            <v>66MONTHLYLCOALITION</v>
          </cell>
          <cell r="F6559" t="str">
            <v>66</v>
          </cell>
          <cell r="G6559" t="str">
            <v>Monthly</v>
          </cell>
          <cell r="H6559" t="str">
            <v>L</v>
          </cell>
          <cell r="I6559">
            <v>6575</v>
          </cell>
          <cell r="J6559" t="str">
            <v>Coalition</v>
          </cell>
          <cell r="K6559" t="str">
            <v>per DOP website</v>
          </cell>
          <cell r="L6559">
            <v>41456</v>
          </cell>
          <cell r="M6559">
            <v>43501</v>
          </cell>
          <cell r="N6559" t="b">
            <v>0</v>
          </cell>
          <cell r="O6559">
            <v>6575</v>
          </cell>
        </row>
        <row r="6560">
          <cell r="E6560" t="str">
            <v>66MONTHLYLNON-REPRESENTED STATE EMPLOYEES</v>
          </cell>
          <cell r="F6560" t="str">
            <v>66</v>
          </cell>
          <cell r="G6560" t="str">
            <v>Monthly</v>
          </cell>
          <cell r="H6560" t="str">
            <v>L</v>
          </cell>
          <cell r="I6560">
            <v>6575</v>
          </cell>
          <cell r="J6560" t="str">
            <v>Non-Represented State Employees</v>
          </cell>
          <cell r="K6560" t="str">
            <v>per DOP website</v>
          </cell>
          <cell r="L6560">
            <v>41456</v>
          </cell>
          <cell r="M6560">
            <v>12521</v>
          </cell>
          <cell r="N6560" t="b">
            <v>0</v>
          </cell>
          <cell r="O6560">
            <v>6575</v>
          </cell>
        </row>
        <row r="6561">
          <cell r="E6561" t="str">
            <v>66MONTHLYLTEAMSTERS LOCAL UNION NUMBER 117</v>
          </cell>
          <cell r="F6561" t="str">
            <v>66</v>
          </cell>
          <cell r="G6561" t="str">
            <v>Monthly</v>
          </cell>
          <cell r="H6561" t="str">
            <v>L</v>
          </cell>
          <cell r="I6561">
            <v>6659</v>
          </cell>
          <cell r="J6561" t="str">
            <v>Teamsters Local Union Number 117</v>
          </cell>
          <cell r="K6561" t="str">
            <v>per Noli Benitez 201307</v>
          </cell>
          <cell r="L6561">
            <v>41456</v>
          </cell>
          <cell r="M6561">
            <v>12521</v>
          </cell>
          <cell r="N6561" t="b">
            <v>0</v>
          </cell>
          <cell r="O6561">
            <v>6659</v>
          </cell>
        </row>
        <row r="6562">
          <cell r="E6562" t="str">
            <v>66MONTHLYLWASHINGTON FEDERATION OF STATE EMPLOYEES</v>
          </cell>
          <cell r="F6562" t="str">
            <v>66</v>
          </cell>
          <cell r="G6562" t="str">
            <v>Monthly</v>
          </cell>
          <cell r="H6562" t="str">
            <v>L</v>
          </cell>
          <cell r="I6562">
            <v>6575</v>
          </cell>
          <cell r="J6562" t="str">
            <v>Washington Federation of State Employees</v>
          </cell>
          <cell r="K6562" t="str">
            <v>per DOP website</v>
          </cell>
          <cell r="L6562">
            <v>41456</v>
          </cell>
          <cell r="M6562">
            <v>26445</v>
          </cell>
          <cell r="N6562" t="b">
            <v>0</v>
          </cell>
          <cell r="O6562">
            <v>6575</v>
          </cell>
        </row>
        <row r="6563">
          <cell r="E6563" t="str">
            <v>66MONTHLYLWASHINGTON PUBLIC EMPLOYEES ASSOCIATION</v>
          </cell>
          <cell r="F6563" t="str">
            <v>66</v>
          </cell>
          <cell r="G6563" t="str">
            <v>Monthly</v>
          </cell>
          <cell r="H6563" t="str">
            <v>L</v>
          </cell>
          <cell r="I6563">
            <v>6575</v>
          </cell>
          <cell r="J6563" t="str">
            <v>Washington Public Employees Association</v>
          </cell>
          <cell r="K6563" t="str">
            <v>per DOP website</v>
          </cell>
          <cell r="L6563">
            <v>41456</v>
          </cell>
          <cell r="M6563">
            <v>30709</v>
          </cell>
          <cell r="N6563" t="b">
            <v>0</v>
          </cell>
          <cell r="O6563">
            <v>6575</v>
          </cell>
        </row>
        <row r="6564">
          <cell r="E6564" t="str">
            <v>66MONTHLYMCOALITION</v>
          </cell>
          <cell r="F6564" t="str">
            <v>66</v>
          </cell>
          <cell r="G6564" t="str">
            <v>Monthly</v>
          </cell>
          <cell r="H6564" t="str">
            <v>M</v>
          </cell>
          <cell r="I6564">
            <v>6741</v>
          </cell>
          <cell r="J6564" t="str">
            <v>Coalition</v>
          </cell>
          <cell r="K6564" t="str">
            <v>per DOP website</v>
          </cell>
          <cell r="L6564">
            <v>41456</v>
          </cell>
          <cell r="M6564">
            <v>43502</v>
          </cell>
          <cell r="N6564" t="b">
            <v>0</v>
          </cell>
          <cell r="O6564">
            <v>6741</v>
          </cell>
        </row>
        <row r="6565">
          <cell r="E6565" t="str">
            <v>66MONTHLYMNON-REPRESENTED STATE EMPLOYEES</v>
          </cell>
          <cell r="F6565" t="str">
            <v>66</v>
          </cell>
          <cell r="G6565" t="str">
            <v>Monthly</v>
          </cell>
          <cell r="H6565" t="str">
            <v>M</v>
          </cell>
          <cell r="I6565">
            <v>6741</v>
          </cell>
          <cell r="J6565" t="str">
            <v>Non-Represented State Employees</v>
          </cell>
          <cell r="K6565" t="str">
            <v>per DOP website</v>
          </cell>
          <cell r="L6565">
            <v>41456</v>
          </cell>
          <cell r="M6565">
            <v>12522</v>
          </cell>
          <cell r="N6565" t="b">
            <v>0</v>
          </cell>
          <cell r="O6565">
            <v>6741</v>
          </cell>
        </row>
        <row r="6566">
          <cell r="E6566" t="str">
            <v>66MONTHLYMTEAMSTERS LOCAL UNION NUMBER 117</v>
          </cell>
          <cell r="F6566" t="str">
            <v>66</v>
          </cell>
          <cell r="G6566" t="str">
            <v>Monthly</v>
          </cell>
          <cell r="H6566" t="str">
            <v>M</v>
          </cell>
          <cell r="I6566">
            <v>6828</v>
          </cell>
          <cell r="J6566" t="str">
            <v>Teamsters Local Union Number 117</v>
          </cell>
          <cell r="K6566" t="str">
            <v>per Noli Benitez 201307</v>
          </cell>
          <cell r="L6566">
            <v>41456</v>
          </cell>
          <cell r="M6566">
            <v>12522</v>
          </cell>
          <cell r="N6566" t="b">
            <v>0</v>
          </cell>
          <cell r="O6566">
            <v>6828</v>
          </cell>
        </row>
        <row r="6567">
          <cell r="E6567" t="str">
            <v>66MONTHLYMWASHINGTON FEDERATION OF STATE EMPLOYEES</v>
          </cell>
          <cell r="F6567" t="str">
            <v>66</v>
          </cell>
          <cell r="G6567" t="str">
            <v>Monthly</v>
          </cell>
          <cell r="H6567" t="str">
            <v>M</v>
          </cell>
          <cell r="I6567">
            <v>6741</v>
          </cell>
          <cell r="J6567" t="str">
            <v>Washington Federation of State Employees</v>
          </cell>
          <cell r="K6567" t="str">
            <v>per DOP website</v>
          </cell>
          <cell r="L6567">
            <v>41456</v>
          </cell>
          <cell r="M6567">
            <v>26446</v>
          </cell>
          <cell r="N6567" t="b">
            <v>0</v>
          </cell>
          <cell r="O6567">
            <v>6741</v>
          </cell>
        </row>
        <row r="6568">
          <cell r="E6568" t="str">
            <v>66MONTHLYMWASHINGTON PUBLIC EMPLOYEES ASSOCIATION</v>
          </cell>
          <cell r="F6568" t="str">
            <v>66</v>
          </cell>
          <cell r="G6568" t="str">
            <v>Monthly</v>
          </cell>
          <cell r="H6568" t="str">
            <v>M</v>
          </cell>
          <cell r="I6568">
            <v>6741</v>
          </cell>
          <cell r="J6568" t="str">
            <v>Washington Public Employees Association</v>
          </cell>
          <cell r="K6568" t="str">
            <v>per DOP website</v>
          </cell>
          <cell r="L6568">
            <v>41456</v>
          </cell>
          <cell r="M6568">
            <v>30710</v>
          </cell>
          <cell r="N6568" t="b">
            <v>0</v>
          </cell>
          <cell r="O6568">
            <v>6741</v>
          </cell>
        </row>
        <row r="6569">
          <cell r="E6569" t="str">
            <v>66NMONTHLYACOALITION</v>
          </cell>
          <cell r="F6569" t="str">
            <v>66N</v>
          </cell>
          <cell r="G6569" t="str">
            <v>Monthly</v>
          </cell>
          <cell r="H6569" t="str">
            <v>A</v>
          </cell>
          <cell r="I6569">
            <v>5352</v>
          </cell>
          <cell r="J6569" t="str">
            <v>Coalition</v>
          </cell>
          <cell r="K6569" t="str">
            <v>66N1 - per DOP website</v>
          </cell>
          <cell r="L6569">
            <v>41456</v>
          </cell>
          <cell r="M6569">
            <v>21930</v>
          </cell>
          <cell r="N6569" t="b">
            <v>1</v>
          </cell>
          <cell r="O6569">
            <v>5352</v>
          </cell>
        </row>
        <row r="6570">
          <cell r="E6570" t="str">
            <v>66NMONTHLYANON-REPRESENTED STATE EMPLOYEES</v>
          </cell>
          <cell r="F6570" t="str">
            <v>66N</v>
          </cell>
          <cell r="G6570" t="str">
            <v>Monthly</v>
          </cell>
          <cell r="H6570" t="str">
            <v>A</v>
          </cell>
          <cell r="I6570">
            <v>5352</v>
          </cell>
          <cell r="J6570" t="str">
            <v>Non-Represented State Employees</v>
          </cell>
          <cell r="K6570" t="str">
            <v>66N - per DOP website</v>
          </cell>
          <cell r="L6570">
            <v>41456</v>
          </cell>
          <cell r="M6570">
            <v>16134</v>
          </cell>
          <cell r="N6570" t="b">
            <v>1</v>
          </cell>
          <cell r="O6570">
            <v>5352</v>
          </cell>
        </row>
        <row r="6571">
          <cell r="E6571" t="str">
            <v>66NMONTHLYASERVICE EMPLOYEES INTERNATIONAL UNION DISTRICT 1199 NW</v>
          </cell>
          <cell r="F6571" t="str">
            <v>66N</v>
          </cell>
          <cell r="G6571" t="str">
            <v>Monthly</v>
          </cell>
          <cell r="H6571" t="str">
            <v>A</v>
          </cell>
          <cell r="I6571">
            <v>5352</v>
          </cell>
          <cell r="J6571" t="str">
            <v>Service Employees International Union District 1199 NW</v>
          </cell>
          <cell r="K6571" t="str">
            <v>66N1 - per DOP website</v>
          </cell>
          <cell r="L6571">
            <v>41456</v>
          </cell>
          <cell r="M6571">
            <v>18066</v>
          </cell>
          <cell r="N6571" t="b">
            <v>1</v>
          </cell>
          <cell r="O6571">
            <v>5352</v>
          </cell>
        </row>
        <row r="6572">
          <cell r="E6572" t="str">
            <v>66NMONTHLYATEAMSTERS LOCAL UNION NUMBER 117</v>
          </cell>
          <cell r="F6572" t="str">
            <v>66N</v>
          </cell>
          <cell r="G6572" t="str">
            <v>Monthly</v>
          </cell>
          <cell r="H6572" t="str">
            <v>A</v>
          </cell>
          <cell r="I6572">
            <v>5420</v>
          </cell>
          <cell r="J6572" t="str">
            <v>Teamsters Local Union Number 117</v>
          </cell>
          <cell r="K6572" t="str">
            <v>66N2 - per DOP website</v>
          </cell>
          <cell r="L6572">
            <v>41456</v>
          </cell>
          <cell r="M6572">
            <v>23862</v>
          </cell>
          <cell r="N6572" t="b">
            <v>1</v>
          </cell>
          <cell r="O6572">
            <v>5420</v>
          </cell>
        </row>
        <row r="6573">
          <cell r="E6573" t="str">
            <v>66NMONTHLYAWASHINGTON FEDERATION OF STATE EMPLOYEES</v>
          </cell>
          <cell r="F6573" t="str">
            <v>66N</v>
          </cell>
          <cell r="G6573" t="str">
            <v>Monthly</v>
          </cell>
          <cell r="H6573" t="str">
            <v>A</v>
          </cell>
          <cell r="I6573">
            <v>5352</v>
          </cell>
          <cell r="J6573" t="str">
            <v>Washington Federation of State Employees</v>
          </cell>
          <cell r="K6573" t="str">
            <v>66N1 - per DOP website</v>
          </cell>
          <cell r="L6573">
            <v>41456</v>
          </cell>
          <cell r="M6573">
            <v>19998</v>
          </cell>
          <cell r="N6573" t="b">
            <v>1</v>
          </cell>
          <cell r="O6573">
            <v>5352</v>
          </cell>
        </row>
        <row r="6574">
          <cell r="E6574" t="str">
            <v>66NMONTHLYBCOALITION</v>
          </cell>
          <cell r="F6574" t="str">
            <v>66N</v>
          </cell>
          <cell r="G6574" t="str">
            <v>Monthly</v>
          </cell>
          <cell r="H6574" t="str">
            <v>B</v>
          </cell>
          <cell r="I6574">
            <v>5487</v>
          </cell>
          <cell r="J6574" t="str">
            <v>Coalition</v>
          </cell>
          <cell r="K6574" t="str">
            <v>66N1 - per DOP website</v>
          </cell>
          <cell r="L6574">
            <v>41456</v>
          </cell>
          <cell r="M6574">
            <v>21931</v>
          </cell>
          <cell r="N6574" t="b">
            <v>1</v>
          </cell>
          <cell r="O6574">
            <v>5487</v>
          </cell>
        </row>
        <row r="6575">
          <cell r="E6575" t="str">
            <v>66NMONTHLYBNON-REPRESENTED STATE EMPLOYEES</v>
          </cell>
          <cell r="F6575" t="str">
            <v>66N</v>
          </cell>
          <cell r="G6575" t="str">
            <v>Monthly</v>
          </cell>
          <cell r="H6575" t="str">
            <v>B</v>
          </cell>
          <cell r="I6575">
            <v>5487</v>
          </cell>
          <cell r="J6575" t="str">
            <v>Non-Represented State Employees</v>
          </cell>
          <cell r="K6575" t="str">
            <v>66N - per DOP website</v>
          </cell>
          <cell r="L6575">
            <v>41456</v>
          </cell>
          <cell r="M6575">
            <v>16135</v>
          </cell>
          <cell r="N6575" t="b">
            <v>1</v>
          </cell>
          <cell r="O6575">
            <v>5487</v>
          </cell>
        </row>
        <row r="6576">
          <cell r="E6576" t="str">
            <v>66NMONTHLYBSERVICE EMPLOYEES INTERNATIONAL UNION DISTRICT 1199 NW</v>
          </cell>
          <cell r="F6576" t="str">
            <v>66N</v>
          </cell>
          <cell r="G6576" t="str">
            <v>Monthly</v>
          </cell>
          <cell r="H6576" t="str">
            <v>B</v>
          </cell>
          <cell r="I6576">
            <v>5487</v>
          </cell>
          <cell r="J6576" t="str">
            <v>Service Employees International Union District 1199 NW</v>
          </cell>
          <cell r="K6576" t="str">
            <v>66N1 - per DOP website</v>
          </cell>
          <cell r="L6576">
            <v>41456</v>
          </cell>
          <cell r="M6576">
            <v>18067</v>
          </cell>
          <cell r="N6576" t="b">
            <v>1</v>
          </cell>
          <cell r="O6576">
            <v>5487</v>
          </cell>
        </row>
        <row r="6577">
          <cell r="E6577" t="str">
            <v>66NMONTHLYBTEAMSTERS LOCAL UNION NUMBER 117</v>
          </cell>
          <cell r="F6577" t="str">
            <v>66N</v>
          </cell>
          <cell r="G6577" t="str">
            <v>Monthly</v>
          </cell>
          <cell r="H6577" t="str">
            <v>B</v>
          </cell>
          <cell r="I6577">
            <v>5557</v>
          </cell>
          <cell r="J6577" t="str">
            <v>Teamsters Local Union Number 117</v>
          </cell>
          <cell r="K6577" t="str">
            <v>66N2 - per DOP website</v>
          </cell>
          <cell r="L6577">
            <v>41456</v>
          </cell>
          <cell r="M6577">
            <v>23863</v>
          </cell>
          <cell r="N6577" t="b">
            <v>1</v>
          </cell>
          <cell r="O6577">
            <v>5557</v>
          </cell>
        </row>
        <row r="6578">
          <cell r="E6578" t="str">
            <v>66NMONTHLYBWASHINGTON FEDERATION OF STATE EMPLOYEES</v>
          </cell>
          <cell r="F6578" t="str">
            <v>66N</v>
          </cell>
          <cell r="G6578" t="str">
            <v>Monthly</v>
          </cell>
          <cell r="H6578" t="str">
            <v>B</v>
          </cell>
          <cell r="I6578">
            <v>5487</v>
          </cell>
          <cell r="J6578" t="str">
            <v>Washington Federation of State Employees</v>
          </cell>
          <cell r="K6578" t="str">
            <v>66N1 - per DOP website</v>
          </cell>
          <cell r="L6578">
            <v>41456</v>
          </cell>
          <cell r="M6578">
            <v>19999</v>
          </cell>
          <cell r="N6578" t="b">
            <v>1</v>
          </cell>
          <cell r="O6578">
            <v>5487</v>
          </cell>
        </row>
        <row r="6579">
          <cell r="E6579" t="str">
            <v>66NMONTHLYCCOALITION</v>
          </cell>
          <cell r="F6579" t="str">
            <v>66N</v>
          </cell>
          <cell r="G6579" t="str">
            <v>Monthly</v>
          </cell>
          <cell r="H6579" t="str">
            <v>C</v>
          </cell>
          <cell r="I6579">
            <v>5625</v>
          </cell>
          <cell r="J6579" t="str">
            <v>Coalition</v>
          </cell>
          <cell r="K6579" t="str">
            <v>66N1 - per DOP website</v>
          </cell>
          <cell r="L6579">
            <v>41456</v>
          </cell>
          <cell r="M6579">
            <v>21932</v>
          </cell>
          <cell r="N6579" t="b">
            <v>1</v>
          </cell>
          <cell r="O6579">
            <v>5625</v>
          </cell>
        </row>
        <row r="6580">
          <cell r="E6580" t="str">
            <v>66NMONTHLYCNON-REPRESENTED STATE EMPLOYEES</v>
          </cell>
          <cell r="F6580" t="str">
            <v>66N</v>
          </cell>
          <cell r="G6580" t="str">
            <v>Monthly</v>
          </cell>
          <cell r="H6580" t="str">
            <v>C</v>
          </cell>
          <cell r="I6580">
            <v>5625</v>
          </cell>
          <cell r="J6580" t="str">
            <v>Non-Represented State Employees</v>
          </cell>
          <cell r="K6580" t="str">
            <v>66N - per DOP website</v>
          </cell>
          <cell r="L6580">
            <v>41456</v>
          </cell>
          <cell r="M6580">
            <v>16136</v>
          </cell>
          <cell r="N6580" t="b">
            <v>1</v>
          </cell>
          <cell r="O6580">
            <v>5625</v>
          </cell>
        </row>
        <row r="6581">
          <cell r="E6581" t="str">
            <v>66NMONTHLYCSERVICE EMPLOYEES INTERNATIONAL UNION DISTRICT 1199 NW</v>
          </cell>
          <cell r="F6581" t="str">
            <v>66N</v>
          </cell>
          <cell r="G6581" t="str">
            <v>Monthly</v>
          </cell>
          <cell r="H6581" t="str">
            <v>C</v>
          </cell>
          <cell r="I6581">
            <v>5625</v>
          </cell>
          <cell r="J6581" t="str">
            <v>Service Employees International Union District 1199 NW</v>
          </cell>
          <cell r="K6581" t="str">
            <v>66N1 - per DOP website</v>
          </cell>
          <cell r="L6581">
            <v>41456</v>
          </cell>
          <cell r="M6581">
            <v>18068</v>
          </cell>
          <cell r="N6581" t="b">
            <v>1</v>
          </cell>
          <cell r="O6581">
            <v>5625</v>
          </cell>
        </row>
        <row r="6582">
          <cell r="E6582" t="str">
            <v>66NMONTHLYCTEAMSTERS LOCAL UNION NUMBER 117</v>
          </cell>
          <cell r="F6582" t="str">
            <v>66N</v>
          </cell>
          <cell r="G6582" t="str">
            <v>Monthly</v>
          </cell>
          <cell r="H6582" t="str">
            <v>C</v>
          </cell>
          <cell r="I6582">
            <v>5698</v>
          </cell>
          <cell r="J6582" t="str">
            <v>Teamsters Local Union Number 117</v>
          </cell>
          <cell r="K6582" t="str">
            <v>66N2 - per DOP website</v>
          </cell>
          <cell r="L6582">
            <v>41456</v>
          </cell>
          <cell r="M6582">
            <v>23864</v>
          </cell>
          <cell r="N6582" t="b">
            <v>1</v>
          </cell>
          <cell r="O6582">
            <v>5698</v>
          </cell>
        </row>
        <row r="6583">
          <cell r="E6583" t="str">
            <v>66NMONTHLYCWASHINGTON FEDERATION OF STATE EMPLOYEES</v>
          </cell>
          <cell r="F6583" t="str">
            <v>66N</v>
          </cell>
          <cell r="G6583" t="str">
            <v>Monthly</v>
          </cell>
          <cell r="H6583" t="str">
            <v>C</v>
          </cell>
          <cell r="I6583">
            <v>5625</v>
          </cell>
          <cell r="J6583" t="str">
            <v>Washington Federation of State Employees</v>
          </cell>
          <cell r="K6583" t="str">
            <v>66N1 - per DOP website</v>
          </cell>
          <cell r="L6583">
            <v>41456</v>
          </cell>
          <cell r="M6583">
            <v>20000</v>
          </cell>
          <cell r="N6583" t="b">
            <v>1</v>
          </cell>
          <cell r="O6583">
            <v>5625</v>
          </cell>
        </row>
        <row r="6584">
          <cell r="E6584" t="str">
            <v>66NMONTHLYDCOALITION</v>
          </cell>
          <cell r="F6584" t="str">
            <v>66N</v>
          </cell>
          <cell r="G6584" t="str">
            <v>Monthly</v>
          </cell>
          <cell r="H6584" t="str">
            <v>D</v>
          </cell>
          <cell r="I6584">
            <v>5763</v>
          </cell>
          <cell r="J6584" t="str">
            <v>Coalition</v>
          </cell>
          <cell r="K6584" t="str">
            <v>66N1 - per DOP website</v>
          </cell>
          <cell r="L6584">
            <v>41456</v>
          </cell>
          <cell r="M6584">
            <v>21933</v>
          </cell>
          <cell r="N6584" t="b">
            <v>1</v>
          </cell>
          <cell r="O6584">
            <v>5763</v>
          </cell>
        </row>
        <row r="6585">
          <cell r="E6585" t="str">
            <v>66NMONTHLYDNON-REPRESENTED STATE EMPLOYEES</v>
          </cell>
          <cell r="F6585" t="str">
            <v>66N</v>
          </cell>
          <cell r="G6585" t="str">
            <v>Monthly</v>
          </cell>
          <cell r="H6585" t="str">
            <v>D</v>
          </cell>
          <cell r="I6585">
            <v>5763</v>
          </cell>
          <cell r="J6585" t="str">
            <v>Non-Represented State Employees</v>
          </cell>
          <cell r="K6585" t="str">
            <v>66N - per DOP website</v>
          </cell>
          <cell r="L6585">
            <v>41456</v>
          </cell>
          <cell r="M6585">
            <v>16137</v>
          </cell>
          <cell r="N6585" t="b">
            <v>1</v>
          </cell>
          <cell r="O6585">
            <v>5763</v>
          </cell>
        </row>
        <row r="6586">
          <cell r="E6586" t="str">
            <v>66NMONTHLYDSERVICE EMPLOYEES INTERNATIONAL UNION DISTRICT 1199 NW</v>
          </cell>
          <cell r="F6586" t="str">
            <v>66N</v>
          </cell>
          <cell r="G6586" t="str">
            <v>Monthly</v>
          </cell>
          <cell r="H6586" t="str">
            <v>D</v>
          </cell>
          <cell r="I6586">
            <v>5763</v>
          </cell>
          <cell r="J6586" t="str">
            <v>Service Employees International Union District 1199 NW</v>
          </cell>
          <cell r="K6586" t="str">
            <v>66N1 - per DOP website</v>
          </cell>
          <cell r="L6586">
            <v>41456</v>
          </cell>
          <cell r="M6586">
            <v>18069</v>
          </cell>
          <cell r="N6586" t="b">
            <v>1</v>
          </cell>
          <cell r="O6586">
            <v>5763</v>
          </cell>
        </row>
        <row r="6587">
          <cell r="E6587" t="str">
            <v>66NMONTHLYDTEAMSTERS LOCAL UNION NUMBER 117</v>
          </cell>
          <cell r="F6587" t="str">
            <v>66N</v>
          </cell>
          <cell r="G6587" t="str">
            <v>Monthly</v>
          </cell>
          <cell r="H6587" t="str">
            <v>D</v>
          </cell>
          <cell r="I6587">
            <v>5836</v>
          </cell>
          <cell r="J6587" t="str">
            <v>Teamsters Local Union Number 117</v>
          </cell>
          <cell r="K6587" t="str">
            <v>66N2 - per DOP website</v>
          </cell>
          <cell r="L6587">
            <v>41456</v>
          </cell>
          <cell r="M6587">
            <v>23865</v>
          </cell>
          <cell r="N6587" t="b">
            <v>1</v>
          </cell>
          <cell r="O6587">
            <v>5836</v>
          </cell>
        </row>
        <row r="6588">
          <cell r="E6588" t="str">
            <v>66NMONTHLYDWASHINGTON FEDERATION OF STATE EMPLOYEES</v>
          </cell>
          <cell r="F6588" t="str">
            <v>66N</v>
          </cell>
          <cell r="G6588" t="str">
            <v>Monthly</v>
          </cell>
          <cell r="H6588" t="str">
            <v>D</v>
          </cell>
          <cell r="I6588">
            <v>5763</v>
          </cell>
          <cell r="J6588" t="str">
            <v>Washington Federation of State Employees</v>
          </cell>
          <cell r="K6588" t="str">
            <v>66N1 - per DOP website</v>
          </cell>
          <cell r="L6588">
            <v>41456</v>
          </cell>
          <cell r="M6588">
            <v>20001</v>
          </cell>
          <cell r="N6588" t="b">
            <v>1</v>
          </cell>
          <cell r="O6588">
            <v>5763</v>
          </cell>
        </row>
        <row r="6589">
          <cell r="E6589" t="str">
            <v>66NMONTHLYECOALITION</v>
          </cell>
          <cell r="F6589" t="str">
            <v>66N</v>
          </cell>
          <cell r="G6589" t="str">
            <v>Monthly</v>
          </cell>
          <cell r="H6589" t="str">
            <v>E</v>
          </cell>
          <cell r="I6589">
            <v>5911</v>
          </cell>
          <cell r="J6589" t="str">
            <v>Coalition</v>
          </cell>
          <cell r="K6589" t="str">
            <v>66N1 - per DOP website</v>
          </cell>
          <cell r="L6589">
            <v>41456</v>
          </cell>
          <cell r="M6589">
            <v>21934</v>
          </cell>
          <cell r="N6589" t="b">
            <v>1</v>
          </cell>
          <cell r="O6589">
            <v>5911</v>
          </cell>
        </row>
        <row r="6590">
          <cell r="E6590" t="str">
            <v>66NMONTHLYENON-REPRESENTED STATE EMPLOYEES</v>
          </cell>
          <cell r="F6590" t="str">
            <v>66N</v>
          </cell>
          <cell r="G6590" t="str">
            <v>Monthly</v>
          </cell>
          <cell r="H6590" t="str">
            <v>E</v>
          </cell>
          <cell r="I6590">
            <v>5911</v>
          </cell>
          <cell r="J6590" t="str">
            <v>Non-Represented State Employees</v>
          </cell>
          <cell r="K6590" t="str">
            <v>66N - per DOP website</v>
          </cell>
          <cell r="L6590">
            <v>41456</v>
          </cell>
          <cell r="M6590">
            <v>16138</v>
          </cell>
          <cell r="N6590" t="b">
            <v>1</v>
          </cell>
          <cell r="O6590">
            <v>5911</v>
          </cell>
        </row>
        <row r="6591">
          <cell r="E6591" t="str">
            <v>66NMONTHLYESERVICE EMPLOYEES INTERNATIONAL UNION DISTRICT 1199 NW</v>
          </cell>
          <cell r="F6591" t="str">
            <v>66N</v>
          </cell>
          <cell r="G6591" t="str">
            <v>Monthly</v>
          </cell>
          <cell r="H6591" t="str">
            <v>E</v>
          </cell>
          <cell r="I6591">
            <v>5911</v>
          </cell>
          <cell r="J6591" t="str">
            <v>Service Employees International Union District 1199 NW</v>
          </cell>
          <cell r="K6591" t="str">
            <v>66N1 - per DOP website</v>
          </cell>
          <cell r="L6591">
            <v>41456</v>
          </cell>
          <cell r="M6591">
            <v>18070</v>
          </cell>
          <cell r="N6591" t="b">
            <v>1</v>
          </cell>
          <cell r="O6591">
            <v>5911</v>
          </cell>
        </row>
        <row r="6592">
          <cell r="E6592" t="str">
            <v>66NMONTHLYETEAMSTERS LOCAL UNION NUMBER 117</v>
          </cell>
          <cell r="F6592" t="str">
            <v>66N</v>
          </cell>
          <cell r="G6592" t="str">
            <v>Monthly</v>
          </cell>
          <cell r="H6592" t="str">
            <v>E</v>
          </cell>
          <cell r="I6592">
            <v>5986</v>
          </cell>
          <cell r="J6592" t="str">
            <v>Teamsters Local Union Number 117</v>
          </cell>
          <cell r="K6592" t="str">
            <v>66N2 - per DOP website</v>
          </cell>
          <cell r="L6592">
            <v>41456</v>
          </cell>
          <cell r="M6592">
            <v>23866</v>
          </cell>
          <cell r="N6592" t="b">
            <v>1</v>
          </cell>
          <cell r="O6592">
            <v>5986</v>
          </cell>
        </row>
        <row r="6593">
          <cell r="E6593" t="str">
            <v>66NMONTHLYEWASHINGTON FEDERATION OF STATE EMPLOYEES</v>
          </cell>
          <cell r="F6593" t="str">
            <v>66N</v>
          </cell>
          <cell r="G6593" t="str">
            <v>Monthly</v>
          </cell>
          <cell r="H6593" t="str">
            <v>E</v>
          </cell>
          <cell r="I6593">
            <v>5911</v>
          </cell>
          <cell r="J6593" t="str">
            <v>Washington Federation of State Employees</v>
          </cell>
          <cell r="K6593" t="str">
            <v>66N1 - per DOP website</v>
          </cell>
          <cell r="L6593">
            <v>41456</v>
          </cell>
          <cell r="M6593">
            <v>20002</v>
          </cell>
          <cell r="N6593" t="b">
            <v>1</v>
          </cell>
          <cell r="O6593">
            <v>5911</v>
          </cell>
        </row>
        <row r="6594">
          <cell r="E6594" t="str">
            <v>66NMONTHLYFCOALITION</v>
          </cell>
          <cell r="F6594" t="str">
            <v>66N</v>
          </cell>
          <cell r="G6594" t="str">
            <v>Monthly</v>
          </cell>
          <cell r="H6594" t="str">
            <v>F</v>
          </cell>
          <cell r="I6594">
            <v>6057</v>
          </cell>
          <cell r="J6594" t="str">
            <v>Coalition</v>
          </cell>
          <cell r="K6594" t="str">
            <v>66N1 - per DOP website</v>
          </cell>
          <cell r="L6594">
            <v>41456</v>
          </cell>
          <cell r="M6594">
            <v>21935</v>
          </cell>
          <cell r="N6594" t="b">
            <v>1</v>
          </cell>
          <cell r="O6594">
            <v>6057</v>
          </cell>
        </row>
        <row r="6595">
          <cell r="E6595" t="str">
            <v>66NMONTHLYFNON-REPRESENTED STATE EMPLOYEES</v>
          </cell>
          <cell r="F6595" t="str">
            <v>66N</v>
          </cell>
          <cell r="G6595" t="str">
            <v>Monthly</v>
          </cell>
          <cell r="H6595" t="str">
            <v>F</v>
          </cell>
          <cell r="I6595">
            <v>6057</v>
          </cell>
          <cell r="J6595" t="str">
            <v>Non-Represented State Employees</v>
          </cell>
          <cell r="K6595" t="str">
            <v>66N - per DOP website</v>
          </cell>
          <cell r="L6595">
            <v>41456</v>
          </cell>
          <cell r="M6595">
            <v>16139</v>
          </cell>
          <cell r="N6595" t="b">
            <v>1</v>
          </cell>
          <cell r="O6595">
            <v>6057</v>
          </cell>
        </row>
        <row r="6596">
          <cell r="E6596" t="str">
            <v>66NMONTHLYFSERVICE EMPLOYEES INTERNATIONAL UNION DISTRICT 1199 NW</v>
          </cell>
          <cell r="F6596" t="str">
            <v>66N</v>
          </cell>
          <cell r="G6596" t="str">
            <v>Monthly</v>
          </cell>
          <cell r="H6596" t="str">
            <v>F</v>
          </cell>
          <cell r="I6596">
            <v>6057</v>
          </cell>
          <cell r="J6596" t="str">
            <v>Service Employees International Union District 1199 NW</v>
          </cell>
          <cell r="K6596" t="str">
            <v>66N1 - per DOP website</v>
          </cell>
          <cell r="L6596">
            <v>41456</v>
          </cell>
          <cell r="M6596">
            <v>18071</v>
          </cell>
          <cell r="N6596" t="b">
            <v>1</v>
          </cell>
          <cell r="O6596">
            <v>6057</v>
          </cell>
        </row>
        <row r="6597">
          <cell r="E6597" t="str">
            <v>66NMONTHLYFTEAMSTERS LOCAL UNION NUMBER 117</v>
          </cell>
          <cell r="F6597" t="str">
            <v>66N</v>
          </cell>
          <cell r="G6597" t="str">
            <v>Monthly</v>
          </cell>
          <cell r="H6597" t="str">
            <v>F</v>
          </cell>
          <cell r="I6597">
            <v>6133</v>
          </cell>
          <cell r="J6597" t="str">
            <v>Teamsters Local Union Number 117</v>
          </cell>
          <cell r="K6597" t="str">
            <v>66N2 - per DOP website</v>
          </cell>
          <cell r="L6597">
            <v>41456</v>
          </cell>
          <cell r="M6597">
            <v>23867</v>
          </cell>
          <cell r="N6597" t="b">
            <v>1</v>
          </cell>
          <cell r="O6597">
            <v>6133</v>
          </cell>
        </row>
        <row r="6598">
          <cell r="E6598" t="str">
            <v>66NMONTHLYFWASHINGTON FEDERATION OF STATE EMPLOYEES</v>
          </cell>
          <cell r="F6598" t="str">
            <v>66N</v>
          </cell>
          <cell r="G6598" t="str">
            <v>Monthly</v>
          </cell>
          <cell r="H6598" t="str">
            <v>F</v>
          </cell>
          <cell r="I6598">
            <v>6057</v>
          </cell>
          <cell r="J6598" t="str">
            <v>Washington Federation of State Employees</v>
          </cell>
          <cell r="K6598" t="str">
            <v>66N1 - per DOP website</v>
          </cell>
          <cell r="L6598">
            <v>41456</v>
          </cell>
          <cell r="M6598">
            <v>20003</v>
          </cell>
          <cell r="N6598" t="b">
            <v>1</v>
          </cell>
          <cell r="O6598">
            <v>6057</v>
          </cell>
        </row>
        <row r="6599">
          <cell r="E6599" t="str">
            <v>66NMONTHLYGCOALITION</v>
          </cell>
          <cell r="F6599" t="str">
            <v>66N</v>
          </cell>
          <cell r="G6599" t="str">
            <v>Monthly</v>
          </cell>
          <cell r="H6599" t="str">
            <v>G</v>
          </cell>
          <cell r="I6599">
            <v>6208</v>
          </cell>
          <cell r="J6599" t="str">
            <v>Coalition</v>
          </cell>
          <cell r="K6599" t="str">
            <v>66N1 - per DOP website</v>
          </cell>
          <cell r="L6599">
            <v>41456</v>
          </cell>
          <cell r="M6599">
            <v>21936</v>
          </cell>
          <cell r="N6599" t="b">
            <v>1</v>
          </cell>
          <cell r="O6599">
            <v>6208</v>
          </cell>
        </row>
        <row r="6600">
          <cell r="E6600" t="str">
            <v>66NMONTHLYGNON-REPRESENTED STATE EMPLOYEES</v>
          </cell>
          <cell r="F6600" t="str">
            <v>66N</v>
          </cell>
          <cell r="G6600" t="str">
            <v>Monthly</v>
          </cell>
          <cell r="H6600" t="str">
            <v>G</v>
          </cell>
          <cell r="I6600">
            <v>6208</v>
          </cell>
          <cell r="J6600" t="str">
            <v>Non-Represented State Employees</v>
          </cell>
          <cell r="K6600" t="str">
            <v>66N - per DOP website</v>
          </cell>
          <cell r="L6600">
            <v>41456</v>
          </cell>
          <cell r="M6600">
            <v>16140</v>
          </cell>
          <cell r="N6600" t="b">
            <v>1</v>
          </cell>
          <cell r="O6600">
            <v>6208</v>
          </cell>
        </row>
        <row r="6601">
          <cell r="E6601" t="str">
            <v>66NMONTHLYGSERVICE EMPLOYEES INTERNATIONAL UNION DISTRICT 1199 NW</v>
          </cell>
          <cell r="F6601" t="str">
            <v>66N</v>
          </cell>
          <cell r="G6601" t="str">
            <v>Monthly</v>
          </cell>
          <cell r="H6601" t="str">
            <v>G</v>
          </cell>
          <cell r="I6601">
            <v>6208</v>
          </cell>
          <cell r="J6601" t="str">
            <v>Service Employees International Union District 1199 NW</v>
          </cell>
          <cell r="K6601" t="str">
            <v>66N1 - per DOP website</v>
          </cell>
          <cell r="L6601">
            <v>41456</v>
          </cell>
          <cell r="M6601">
            <v>18072</v>
          </cell>
          <cell r="N6601" t="b">
            <v>1</v>
          </cell>
          <cell r="O6601">
            <v>6208</v>
          </cell>
        </row>
        <row r="6602">
          <cell r="E6602" t="str">
            <v>66NMONTHLYGTEAMSTERS LOCAL UNION NUMBER 117</v>
          </cell>
          <cell r="F6602" t="str">
            <v>66N</v>
          </cell>
          <cell r="G6602" t="str">
            <v>Monthly</v>
          </cell>
          <cell r="H6602" t="str">
            <v>G</v>
          </cell>
          <cell r="I6602">
            <v>6286</v>
          </cell>
          <cell r="J6602" t="str">
            <v>Teamsters Local Union Number 117</v>
          </cell>
          <cell r="K6602" t="str">
            <v>66N2 - per DOP website</v>
          </cell>
          <cell r="L6602">
            <v>41456</v>
          </cell>
          <cell r="M6602">
            <v>23868</v>
          </cell>
          <cell r="N6602" t="b">
            <v>1</v>
          </cell>
          <cell r="O6602">
            <v>6286</v>
          </cell>
        </row>
        <row r="6603">
          <cell r="E6603" t="str">
            <v>66NMONTHLYGWASHINGTON FEDERATION OF STATE EMPLOYEES</v>
          </cell>
          <cell r="F6603" t="str">
            <v>66N</v>
          </cell>
          <cell r="G6603" t="str">
            <v>Monthly</v>
          </cell>
          <cell r="H6603" t="str">
            <v>G</v>
          </cell>
          <cell r="I6603">
            <v>6208</v>
          </cell>
          <cell r="J6603" t="str">
            <v>Washington Federation of State Employees</v>
          </cell>
          <cell r="K6603" t="str">
            <v>66N1 - per DOP website</v>
          </cell>
          <cell r="L6603">
            <v>41456</v>
          </cell>
          <cell r="M6603">
            <v>20004</v>
          </cell>
          <cell r="N6603" t="b">
            <v>1</v>
          </cell>
          <cell r="O6603">
            <v>6208</v>
          </cell>
        </row>
        <row r="6604">
          <cell r="E6604" t="str">
            <v>66NMONTHLYHCOALITION</v>
          </cell>
          <cell r="F6604" t="str">
            <v>66N</v>
          </cell>
          <cell r="G6604" t="str">
            <v>Monthly</v>
          </cell>
          <cell r="H6604" t="str">
            <v>H</v>
          </cell>
          <cell r="I6604">
            <v>6366</v>
          </cell>
          <cell r="J6604" t="str">
            <v>Coalition</v>
          </cell>
          <cell r="K6604" t="str">
            <v>66N1 - per DOP website</v>
          </cell>
          <cell r="L6604">
            <v>41456</v>
          </cell>
          <cell r="M6604">
            <v>21937</v>
          </cell>
          <cell r="N6604" t="b">
            <v>1</v>
          </cell>
          <cell r="O6604">
            <v>6366</v>
          </cell>
        </row>
        <row r="6605">
          <cell r="E6605" t="str">
            <v>66NMONTHLYHNON-REPRESENTED STATE EMPLOYEES</v>
          </cell>
          <cell r="F6605" t="str">
            <v>66N</v>
          </cell>
          <cell r="G6605" t="str">
            <v>Monthly</v>
          </cell>
          <cell r="H6605" t="str">
            <v>H</v>
          </cell>
          <cell r="I6605">
            <v>6366</v>
          </cell>
          <cell r="J6605" t="str">
            <v>Non-Represented State Employees</v>
          </cell>
          <cell r="K6605" t="str">
            <v>66N - per DOP website</v>
          </cell>
          <cell r="L6605">
            <v>41456</v>
          </cell>
          <cell r="M6605">
            <v>16141</v>
          </cell>
          <cell r="N6605" t="b">
            <v>1</v>
          </cell>
          <cell r="O6605">
            <v>6366</v>
          </cell>
        </row>
        <row r="6606">
          <cell r="E6606" t="str">
            <v>66NMONTHLYHSERVICE EMPLOYEES INTERNATIONAL UNION DISTRICT 1199 NW</v>
          </cell>
          <cell r="F6606" t="str">
            <v>66N</v>
          </cell>
          <cell r="G6606" t="str">
            <v>Monthly</v>
          </cell>
          <cell r="H6606" t="str">
            <v>H</v>
          </cell>
          <cell r="I6606">
            <v>6366</v>
          </cell>
          <cell r="J6606" t="str">
            <v>Service Employees International Union District 1199 NW</v>
          </cell>
          <cell r="K6606" t="str">
            <v>66N1 - per DOP website</v>
          </cell>
          <cell r="L6606">
            <v>41456</v>
          </cell>
          <cell r="M6606">
            <v>18073</v>
          </cell>
          <cell r="N6606" t="b">
            <v>1</v>
          </cell>
          <cell r="O6606">
            <v>6366</v>
          </cell>
        </row>
        <row r="6607">
          <cell r="E6607" t="str">
            <v>66NMONTHLYHTEAMSTERS LOCAL UNION NUMBER 117</v>
          </cell>
          <cell r="F6607" t="str">
            <v>66N</v>
          </cell>
          <cell r="G6607" t="str">
            <v>Monthly</v>
          </cell>
          <cell r="H6607" t="str">
            <v>H</v>
          </cell>
          <cell r="I6607">
            <v>6447</v>
          </cell>
          <cell r="J6607" t="str">
            <v>Teamsters Local Union Number 117</v>
          </cell>
          <cell r="K6607" t="str">
            <v>66N2 - per DOP website</v>
          </cell>
          <cell r="L6607">
            <v>41456</v>
          </cell>
          <cell r="M6607">
            <v>23869</v>
          </cell>
          <cell r="N6607" t="b">
            <v>1</v>
          </cell>
          <cell r="O6607">
            <v>6447</v>
          </cell>
        </row>
        <row r="6608">
          <cell r="E6608" t="str">
            <v>66NMONTHLYHWASHINGTON FEDERATION OF STATE EMPLOYEES</v>
          </cell>
          <cell r="F6608" t="str">
            <v>66N</v>
          </cell>
          <cell r="G6608" t="str">
            <v>Monthly</v>
          </cell>
          <cell r="H6608" t="str">
            <v>H</v>
          </cell>
          <cell r="I6608">
            <v>6366</v>
          </cell>
          <cell r="J6608" t="str">
            <v>Washington Federation of State Employees</v>
          </cell>
          <cell r="K6608" t="str">
            <v>66N1 - per DOP website</v>
          </cell>
          <cell r="L6608">
            <v>41456</v>
          </cell>
          <cell r="M6608">
            <v>20005</v>
          </cell>
          <cell r="N6608" t="b">
            <v>1</v>
          </cell>
          <cell r="O6608">
            <v>6366</v>
          </cell>
        </row>
        <row r="6609">
          <cell r="E6609" t="str">
            <v>66NMONTHLYICOALITION</v>
          </cell>
          <cell r="F6609" t="str">
            <v>66N</v>
          </cell>
          <cell r="G6609" t="str">
            <v>Monthly</v>
          </cell>
          <cell r="H6609" t="str">
            <v>I</v>
          </cell>
          <cell r="I6609">
            <v>6521</v>
          </cell>
          <cell r="J6609" t="str">
            <v>Coalition</v>
          </cell>
          <cell r="K6609" t="str">
            <v>66N1 - per DOP website</v>
          </cell>
          <cell r="L6609">
            <v>41456</v>
          </cell>
          <cell r="M6609">
            <v>21938</v>
          </cell>
          <cell r="N6609" t="b">
            <v>1</v>
          </cell>
          <cell r="O6609">
            <v>6521</v>
          </cell>
        </row>
        <row r="6610">
          <cell r="E6610" t="str">
            <v>66NMONTHLYINON-REPRESENTED STATE EMPLOYEES</v>
          </cell>
          <cell r="F6610" t="str">
            <v>66N</v>
          </cell>
          <cell r="G6610" t="str">
            <v>Monthly</v>
          </cell>
          <cell r="H6610" t="str">
            <v>I</v>
          </cell>
          <cell r="I6610">
            <v>6521</v>
          </cell>
          <cell r="J6610" t="str">
            <v>Non-Represented State Employees</v>
          </cell>
          <cell r="K6610" t="str">
            <v>66N - per DOP website</v>
          </cell>
          <cell r="L6610">
            <v>41456</v>
          </cell>
          <cell r="M6610">
            <v>16142</v>
          </cell>
          <cell r="N6610" t="b">
            <v>1</v>
          </cell>
          <cell r="O6610">
            <v>6521</v>
          </cell>
        </row>
        <row r="6611">
          <cell r="E6611" t="str">
            <v>66NMONTHLYISERVICE EMPLOYEES INTERNATIONAL UNION DISTRICT 1199 NW</v>
          </cell>
          <cell r="F6611" t="str">
            <v>66N</v>
          </cell>
          <cell r="G6611" t="str">
            <v>Monthly</v>
          </cell>
          <cell r="H6611" t="str">
            <v>I</v>
          </cell>
          <cell r="I6611">
            <v>6521</v>
          </cell>
          <cell r="J6611" t="str">
            <v>Service Employees International Union District 1199 NW</v>
          </cell>
          <cell r="K6611" t="str">
            <v>66N1 - per DOP website</v>
          </cell>
          <cell r="L6611">
            <v>41456</v>
          </cell>
          <cell r="M6611">
            <v>18074</v>
          </cell>
          <cell r="N6611" t="b">
            <v>1</v>
          </cell>
          <cell r="O6611">
            <v>6521</v>
          </cell>
        </row>
        <row r="6612">
          <cell r="E6612" t="str">
            <v>66NMONTHLYITEAMSTERS LOCAL UNION NUMBER 117</v>
          </cell>
          <cell r="F6612" t="str">
            <v>66N</v>
          </cell>
          <cell r="G6612" t="str">
            <v>Monthly</v>
          </cell>
          <cell r="H6612" t="str">
            <v>I</v>
          </cell>
          <cell r="I6612">
            <v>6605</v>
          </cell>
          <cell r="J6612" t="str">
            <v>Teamsters Local Union Number 117</v>
          </cell>
          <cell r="K6612" t="str">
            <v>66N2 - per DOP website</v>
          </cell>
          <cell r="L6612">
            <v>41456</v>
          </cell>
          <cell r="M6612">
            <v>23870</v>
          </cell>
          <cell r="N6612" t="b">
            <v>1</v>
          </cell>
          <cell r="O6612">
            <v>6605</v>
          </cell>
        </row>
        <row r="6613">
          <cell r="E6613" t="str">
            <v>66NMONTHLYIWASHINGTON FEDERATION OF STATE EMPLOYEES</v>
          </cell>
          <cell r="F6613" t="str">
            <v>66N</v>
          </cell>
          <cell r="G6613" t="str">
            <v>Monthly</v>
          </cell>
          <cell r="H6613" t="str">
            <v>I</v>
          </cell>
          <cell r="I6613">
            <v>6521</v>
          </cell>
          <cell r="J6613" t="str">
            <v>Washington Federation of State Employees</v>
          </cell>
          <cell r="K6613" t="str">
            <v>66N1 - per DOP website</v>
          </cell>
          <cell r="L6613">
            <v>41456</v>
          </cell>
          <cell r="M6613">
            <v>20006</v>
          </cell>
          <cell r="N6613" t="b">
            <v>1</v>
          </cell>
          <cell r="O6613">
            <v>6521</v>
          </cell>
        </row>
        <row r="6614">
          <cell r="E6614" t="str">
            <v>66NMONTHLYJCOALITION</v>
          </cell>
          <cell r="F6614" t="str">
            <v>66N</v>
          </cell>
          <cell r="G6614" t="str">
            <v>Monthly</v>
          </cell>
          <cell r="H6614" t="str">
            <v>J</v>
          </cell>
          <cell r="I6614">
            <v>6684</v>
          </cell>
          <cell r="J6614" t="str">
            <v>Coalition</v>
          </cell>
          <cell r="K6614" t="str">
            <v>66N1 - per DOP website</v>
          </cell>
          <cell r="L6614">
            <v>41456</v>
          </cell>
          <cell r="M6614">
            <v>21939</v>
          </cell>
          <cell r="N6614" t="b">
            <v>1</v>
          </cell>
          <cell r="O6614">
            <v>6684</v>
          </cell>
        </row>
        <row r="6615">
          <cell r="E6615" t="str">
            <v>66NMONTHLYJNON-REPRESENTED STATE EMPLOYEES</v>
          </cell>
          <cell r="F6615" t="str">
            <v>66N</v>
          </cell>
          <cell r="G6615" t="str">
            <v>Monthly</v>
          </cell>
          <cell r="H6615" t="str">
            <v>J</v>
          </cell>
          <cell r="I6615">
            <v>6684</v>
          </cell>
          <cell r="J6615" t="str">
            <v>Non-Represented State Employees</v>
          </cell>
          <cell r="K6615" t="str">
            <v>66N - per DOP website</v>
          </cell>
          <cell r="L6615">
            <v>41456</v>
          </cell>
          <cell r="M6615">
            <v>16143</v>
          </cell>
          <cell r="N6615" t="b">
            <v>1</v>
          </cell>
          <cell r="O6615">
            <v>6684</v>
          </cell>
        </row>
        <row r="6616">
          <cell r="E6616" t="str">
            <v>66NMONTHLYJSERVICE EMPLOYEES INTERNATIONAL UNION DISTRICT 1199 NW</v>
          </cell>
          <cell r="F6616" t="str">
            <v>66N</v>
          </cell>
          <cell r="G6616" t="str">
            <v>Monthly</v>
          </cell>
          <cell r="H6616" t="str">
            <v>J</v>
          </cell>
          <cell r="I6616">
            <v>6684</v>
          </cell>
          <cell r="J6616" t="str">
            <v>Service Employees International Union District 1199 NW</v>
          </cell>
          <cell r="K6616" t="str">
            <v>66N1 - per DOP website</v>
          </cell>
          <cell r="L6616">
            <v>41456</v>
          </cell>
          <cell r="M6616">
            <v>18075</v>
          </cell>
          <cell r="N6616" t="b">
            <v>1</v>
          </cell>
          <cell r="O6616">
            <v>6684</v>
          </cell>
        </row>
        <row r="6617">
          <cell r="E6617" t="str">
            <v>66NMONTHLYJTEAMSTERS LOCAL UNION NUMBER 117</v>
          </cell>
          <cell r="F6617" t="str">
            <v>66N</v>
          </cell>
          <cell r="G6617" t="str">
            <v>Monthly</v>
          </cell>
          <cell r="H6617" t="str">
            <v>J</v>
          </cell>
          <cell r="I6617">
            <v>6770</v>
          </cell>
          <cell r="J6617" t="str">
            <v>Teamsters Local Union Number 117</v>
          </cell>
          <cell r="K6617" t="str">
            <v>66N2 - per DOP website</v>
          </cell>
          <cell r="L6617">
            <v>41456</v>
          </cell>
          <cell r="M6617">
            <v>23871</v>
          </cell>
          <cell r="N6617" t="b">
            <v>1</v>
          </cell>
          <cell r="O6617">
            <v>6770</v>
          </cell>
        </row>
        <row r="6618">
          <cell r="E6618" t="str">
            <v>66NMONTHLYJWASHINGTON FEDERATION OF STATE EMPLOYEES</v>
          </cell>
          <cell r="F6618" t="str">
            <v>66N</v>
          </cell>
          <cell r="G6618" t="str">
            <v>Monthly</v>
          </cell>
          <cell r="H6618" t="str">
            <v>J</v>
          </cell>
          <cell r="I6618">
            <v>6684</v>
          </cell>
          <cell r="J6618" t="str">
            <v>Washington Federation of State Employees</v>
          </cell>
          <cell r="K6618" t="str">
            <v>66N1 - per DOP website</v>
          </cell>
          <cell r="L6618">
            <v>41456</v>
          </cell>
          <cell r="M6618">
            <v>20007</v>
          </cell>
          <cell r="N6618" t="b">
            <v>1</v>
          </cell>
          <cell r="O6618">
            <v>6684</v>
          </cell>
        </row>
        <row r="6619">
          <cell r="E6619" t="str">
            <v>66NMONTHLYKCOALITION</v>
          </cell>
          <cell r="F6619" t="str">
            <v>66N</v>
          </cell>
          <cell r="G6619" t="str">
            <v>Monthly</v>
          </cell>
          <cell r="H6619" t="str">
            <v>K</v>
          </cell>
          <cell r="I6619">
            <v>6850</v>
          </cell>
          <cell r="J6619" t="str">
            <v>Coalition</v>
          </cell>
          <cell r="K6619" t="str">
            <v>66N1 - per DOP website</v>
          </cell>
          <cell r="L6619">
            <v>41456</v>
          </cell>
          <cell r="M6619">
            <v>21940</v>
          </cell>
          <cell r="N6619" t="b">
            <v>1</v>
          </cell>
          <cell r="O6619">
            <v>6850</v>
          </cell>
        </row>
        <row r="6620">
          <cell r="E6620" t="str">
            <v>66NMONTHLYKNON-REPRESENTED STATE EMPLOYEES</v>
          </cell>
          <cell r="F6620" t="str">
            <v>66N</v>
          </cell>
          <cell r="G6620" t="str">
            <v>Monthly</v>
          </cell>
          <cell r="H6620" t="str">
            <v>K</v>
          </cell>
          <cell r="I6620">
            <v>6850</v>
          </cell>
          <cell r="J6620" t="str">
            <v>Non-Represented State Employees</v>
          </cell>
          <cell r="K6620" t="str">
            <v>66N - per DOP website</v>
          </cell>
          <cell r="L6620">
            <v>41456</v>
          </cell>
          <cell r="M6620">
            <v>16144</v>
          </cell>
          <cell r="N6620" t="b">
            <v>1</v>
          </cell>
          <cell r="O6620">
            <v>6850</v>
          </cell>
        </row>
        <row r="6621">
          <cell r="E6621" t="str">
            <v>66NMONTHLYKSERVICE EMPLOYEES INTERNATIONAL UNION DISTRICT 1199 NW</v>
          </cell>
          <cell r="F6621" t="str">
            <v>66N</v>
          </cell>
          <cell r="G6621" t="str">
            <v>Monthly</v>
          </cell>
          <cell r="H6621" t="str">
            <v>K</v>
          </cell>
          <cell r="I6621">
            <v>6850</v>
          </cell>
          <cell r="J6621" t="str">
            <v>Service Employees International Union District 1199 NW</v>
          </cell>
          <cell r="K6621" t="str">
            <v>66N1 - per DOP website</v>
          </cell>
          <cell r="L6621">
            <v>41456</v>
          </cell>
          <cell r="M6621">
            <v>18076</v>
          </cell>
          <cell r="N6621" t="b">
            <v>1</v>
          </cell>
          <cell r="O6621">
            <v>6850</v>
          </cell>
        </row>
        <row r="6622">
          <cell r="E6622" t="str">
            <v>66NMONTHLYKTEAMSTERS LOCAL UNION NUMBER 117</v>
          </cell>
          <cell r="F6622" t="str">
            <v>66N</v>
          </cell>
          <cell r="G6622" t="str">
            <v>Monthly</v>
          </cell>
          <cell r="H6622" t="str">
            <v>K</v>
          </cell>
          <cell r="I6622">
            <v>6939</v>
          </cell>
          <cell r="J6622" t="str">
            <v>Teamsters Local Union Number 117</v>
          </cell>
          <cell r="K6622" t="str">
            <v>66N2 - per DOP website</v>
          </cell>
          <cell r="L6622">
            <v>41456</v>
          </cell>
          <cell r="M6622">
            <v>23872</v>
          </cell>
          <cell r="N6622" t="b">
            <v>1</v>
          </cell>
          <cell r="O6622">
            <v>6939</v>
          </cell>
        </row>
        <row r="6623">
          <cell r="E6623" t="str">
            <v>66NMONTHLYKWASHINGTON FEDERATION OF STATE EMPLOYEES</v>
          </cell>
          <cell r="F6623" t="str">
            <v>66N</v>
          </cell>
          <cell r="G6623" t="str">
            <v>Monthly</v>
          </cell>
          <cell r="H6623" t="str">
            <v>K</v>
          </cell>
          <cell r="I6623">
            <v>6850</v>
          </cell>
          <cell r="J6623" t="str">
            <v>Washington Federation of State Employees</v>
          </cell>
          <cell r="K6623" t="str">
            <v>66N1 - per DOP website</v>
          </cell>
          <cell r="L6623">
            <v>41456</v>
          </cell>
          <cell r="M6623">
            <v>20008</v>
          </cell>
          <cell r="N6623" t="b">
            <v>1</v>
          </cell>
          <cell r="O6623">
            <v>6850</v>
          </cell>
        </row>
        <row r="6624">
          <cell r="E6624" t="str">
            <v>66NMONTHLYLCOALITION</v>
          </cell>
          <cell r="F6624" t="str">
            <v>66N</v>
          </cell>
          <cell r="G6624" t="str">
            <v>Monthly</v>
          </cell>
          <cell r="H6624" t="str">
            <v>L</v>
          </cell>
          <cell r="I6624">
            <v>7022</v>
          </cell>
          <cell r="J6624" t="str">
            <v>Coalition</v>
          </cell>
          <cell r="K6624" t="str">
            <v>66N1 - per DOP website</v>
          </cell>
          <cell r="L6624">
            <v>41456</v>
          </cell>
          <cell r="M6624">
            <v>21941</v>
          </cell>
          <cell r="N6624" t="b">
            <v>1</v>
          </cell>
          <cell r="O6624">
            <v>7022</v>
          </cell>
        </row>
        <row r="6625">
          <cell r="E6625" t="str">
            <v>66NMONTHLYLNON-REPRESENTED STATE EMPLOYEES</v>
          </cell>
          <cell r="F6625" t="str">
            <v>66N</v>
          </cell>
          <cell r="G6625" t="str">
            <v>Monthly</v>
          </cell>
          <cell r="H6625" t="str">
            <v>L</v>
          </cell>
          <cell r="I6625">
            <v>7022</v>
          </cell>
          <cell r="J6625" t="str">
            <v>Non-Represented State Employees</v>
          </cell>
          <cell r="K6625" t="str">
            <v>66N - per DOP website</v>
          </cell>
          <cell r="L6625">
            <v>41456</v>
          </cell>
          <cell r="M6625">
            <v>16145</v>
          </cell>
          <cell r="N6625" t="b">
            <v>1</v>
          </cell>
          <cell r="O6625">
            <v>7022</v>
          </cell>
        </row>
        <row r="6626">
          <cell r="E6626" t="str">
            <v>66NMONTHLYLSERVICE EMPLOYEES INTERNATIONAL UNION DISTRICT 1199 NW</v>
          </cell>
          <cell r="F6626" t="str">
            <v>66N</v>
          </cell>
          <cell r="G6626" t="str">
            <v>Monthly</v>
          </cell>
          <cell r="H6626" t="str">
            <v>L</v>
          </cell>
          <cell r="I6626">
            <v>7022</v>
          </cell>
          <cell r="J6626" t="str">
            <v>Service Employees International Union District 1199 NW</v>
          </cell>
          <cell r="K6626" t="str">
            <v>66N1 - per DOP website</v>
          </cell>
          <cell r="L6626">
            <v>41456</v>
          </cell>
          <cell r="M6626">
            <v>18077</v>
          </cell>
          <cell r="N6626" t="b">
            <v>1</v>
          </cell>
          <cell r="O6626">
            <v>7022</v>
          </cell>
        </row>
        <row r="6627">
          <cell r="E6627" t="str">
            <v>66NMONTHLYLTEAMSTERS LOCAL UNION NUMBER 117</v>
          </cell>
          <cell r="F6627" t="str">
            <v>66N</v>
          </cell>
          <cell r="G6627" t="str">
            <v>Monthly</v>
          </cell>
          <cell r="H6627" t="str">
            <v>L</v>
          </cell>
          <cell r="I6627">
            <v>7111</v>
          </cell>
          <cell r="J6627" t="str">
            <v>Teamsters Local Union Number 117</v>
          </cell>
          <cell r="K6627" t="str">
            <v>66N2 - per DOP website</v>
          </cell>
          <cell r="L6627">
            <v>41456</v>
          </cell>
          <cell r="M6627">
            <v>23873</v>
          </cell>
          <cell r="N6627" t="b">
            <v>1</v>
          </cell>
          <cell r="O6627">
            <v>7111</v>
          </cell>
        </row>
        <row r="6628">
          <cell r="E6628" t="str">
            <v>66NMONTHLYLWASHINGTON FEDERATION OF STATE EMPLOYEES</v>
          </cell>
          <cell r="F6628" t="str">
            <v>66N</v>
          </cell>
          <cell r="G6628" t="str">
            <v>Monthly</v>
          </cell>
          <cell r="H6628" t="str">
            <v>L</v>
          </cell>
          <cell r="I6628">
            <v>7022</v>
          </cell>
          <cell r="J6628" t="str">
            <v>Washington Federation of State Employees</v>
          </cell>
          <cell r="K6628" t="str">
            <v>66N1 - per DOP website</v>
          </cell>
          <cell r="L6628">
            <v>41456</v>
          </cell>
          <cell r="M6628">
            <v>20009</v>
          </cell>
          <cell r="N6628" t="b">
            <v>1</v>
          </cell>
          <cell r="O6628">
            <v>7022</v>
          </cell>
        </row>
        <row r="6629">
          <cell r="E6629" t="str">
            <v>66NMONTHLYMCOALITION</v>
          </cell>
          <cell r="F6629" t="str">
            <v>66N</v>
          </cell>
          <cell r="G6629" t="str">
            <v>Monthly</v>
          </cell>
          <cell r="H6629" t="str">
            <v>M</v>
          </cell>
          <cell r="I6629">
            <v>7200</v>
          </cell>
          <cell r="J6629" t="str">
            <v>Coalition</v>
          </cell>
          <cell r="K6629" t="str">
            <v>66N1 - per DOP website</v>
          </cell>
          <cell r="L6629">
            <v>41456</v>
          </cell>
          <cell r="M6629">
            <v>21942</v>
          </cell>
          <cell r="N6629" t="b">
            <v>1</v>
          </cell>
          <cell r="O6629">
            <v>7200</v>
          </cell>
        </row>
        <row r="6630">
          <cell r="E6630" t="str">
            <v>66NMONTHLYMNON-REPRESENTED STATE EMPLOYEES</v>
          </cell>
          <cell r="F6630" t="str">
            <v>66N</v>
          </cell>
          <cell r="G6630" t="str">
            <v>Monthly</v>
          </cell>
          <cell r="H6630" t="str">
            <v>M</v>
          </cell>
          <cell r="I6630">
            <v>7200</v>
          </cell>
          <cell r="J6630" t="str">
            <v>Non-Represented State Employees</v>
          </cell>
          <cell r="K6630" t="str">
            <v>66N - per DOP website</v>
          </cell>
          <cell r="L6630">
            <v>41456</v>
          </cell>
          <cell r="M6630">
            <v>16146</v>
          </cell>
          <cell r="N6630" t="b">
            <v>1</v>
          </cell>
          <cell r="O6630">
            <v>7200</v>
          </cell>
        </row>
        <row r="6631">
          <cell r="E6631" t="str">
            <v>66NMONTHLYMSERVICE EMPLOYEES INTERNATIONAL UNION DISTRICT 1199 NW</v>
          </cell>
          <cell r="F6631" t="str">
            <v>66N</v>
          </cell>
          <cell r="G6631" t="str">
            <v>Monthly</v>
          </cell>
          <cell r="H6631" t="str">
            <v>M</v>
          </cell>
          <cell r="I6631">
            <v>7200</v>
          </cell>
          <cell r="J6631" t="str">
            <v>Service Employees International Union District 1199 NW</v>
          </cell>
          <cell r="K6631" t="str">
            <v>66N1 - per DOP website</v>
          </cell>
          <cell r="L6631">
            <v>41456</v>
          </cell>
          <cell r="M6631">
            <v>18078</v>
          </cell>
          <cell r="N6631" t="b">
            <v>1</v>
          </cell>
          <cell r="O6631">
            <v>7200</v>
          </cell>
        </row>
        <row r="6632">
          <cell r="E6632" t="str">
            <v>66NMONTHLYMTEAMSTERS LOCAL UNION NUMBER 117</v>
          </cell>
          <cell r="F6632" t="str">
            <v>66N</v>
          </cell>
          <cell r="G6632" t="str">
            <v>Monthly</v>
          </cell>
          <cell r="H6632" t="str">
            <v>M</v>
          </cell>
          <cell r="I6632">
            <v>7292</v>
          </cell>
          <cell r="J6632" t="str">
            <v>Teamsters Local Union Number 117</v>
          </cell>
          <cell r="K6632" t="str">
            <v>66N2 - per DOP website</v>
          </cell>
          <cell r="L6632">
            <v>41456</v>
          </cell>
          <cell r="M6632">
            <v>23874</v>
          </cell>
          <cell r="N6632" t="b">
            <v>1</v>
          </cell>
          <cell r="O6632">
            <v>7292</v>
          </cell>
        </row>
        <row r="6633">
          <cell r="E6633" t="str">
            <v>66NMONTHLYMWASHINGTON FEDERATION OF STATE EMPLOYEES</v>
          </cell>
          <cell r="F6633" t="str">
            <v>66N</v>
          </cell>
          <cell r="G6633" t="str">
            <v>Monthly</v>
          </cell>
          <cell r="H6633" t="str">
            <v>M</v>
          </cell>
          <cell r="I6633">
            <v>7200</v>
          </cell>
          <cell r="J6633" t="str">
            <v>Washington Federation of State Employees</v>
          </cell>
          <cell r="K6633" t="str">
            <v>66N1 - per DOP website</v>
          </cell>
          <cell r="L6633">
            <v>41456</v>
          </cell>
          <cell r="M6633">
            <v>20010</v>
          </cell>
          <cell r="N6633" t="b">
            <v>1</v>
          </cell>
          <cell r="O6633">
            <v>7200</v>
          </cell>
        </row>
        <row r="6634">
          <cell r="E6634" t="str">
            <v>66NMONTHLYNCOALITION</v>
          </cell>
          <cell r="F6634" t="str">
            <v>66N</v>
          </cell>
          <cell r="G6634" t="str">
            <v>Monthly</v>
          </cell>
          <cell r="H6634" t="str">
            <v>N</v>
          </cell>
          <cell r="I6634">
            <v>7380</v>
          </cell>
          <cell r="J6634" t="str">
            <v>Coalition</v>
          </cell>
          <cell r="K6634" t="str">
            <v>66N1 - per DOP website</v>
          </cell>
          <cell r="L6634">
            <v>41456</v>
          </cell>
          <cell r="M6634">
            <v>21943</v>
          </cell>
          <cell r="N6634" t="b">
            <v>1</v>
          </cell>
          <cell r="O6634">
            <v>7380</v>
          </cell>
        </row>
        <row r="6635">
          <cell r="E6635" t="str">
            <v>66NMONTHLYNNON-REPRESENTED STATE EMPLOYEES</v>
          </cell>
          <cell r="F6635" t="str">
            <v>66N</v>
          </cell>
          <cell r="G6635" t="str">
            <v>Monthly</v>
          </cell>
          <cell r="H6635" t="str">
            <v>N</v>
          </cell>
          <cell r="I6635">
            <v>7380</v>
          </cell>
          <cell r="J6635" t="str">
            <v>Non-Represented State Employees</v>
          </cell>
          <cell r="K6635" t="str">
            <v>66N - per DOP website</v>
          </cell>
          <cell r="L6635">
            <v>41456</v>
          </cell>
          <cell r="M6635">
            <v>16147</v>
          </cell>
          <cell r="N6635" t="b">
            <v>1</v>
          </cell>
          <cell r="O6635">
            <v>7380</v>
          </cell>
        </row>
        <row r="6636">
          <cell r="E6636" t="str">
            <v>66NMONTHLYNSERVICE EMPLOYEES INTERNATIONAL UNION DISTRICT 1199 NW</v>
          </cell>
          <cell r="F6636" t="str">
            <v>66N</v>
          </cell>
          <cell r="G6636" t="str">
            <v>Monthly</v>
          </cell>
          <cell r="H6636" t="str">
            <v>N</v>
          </cell>
          <cell r="I6636">
            <v>7380</v>
          </cell>
          <cell r="J6636" t="str">
            <v>Service Employees International Union District 1199 NW</v>
          </cell>
          <cell r="K6636" t="str">
            <v>66N1 - per DOP website</v>
          </cell>
          <cell r="L6636">
            <v>41456</v>
          </cell>
          <cell r="M6636">
            <v>18079</v>
          </cell>
          <cell r="N6636" t="b">
            <v>1</v>
          </cell>
          <cell r="O6636">
            <v>7380</v>
          </cell>
        </row>
        <row r="6637">
          <cell r="E6637" t="str">
            <v>66NMONTHLYNTEAMSTERS LOCAL UNION NUMBER 117</v>
          </cell>
          <cell r="F6637" t="str">
            <v>66N</v>
          </cell>
          <cell r="G6637" t="str">
            <v>Monthly</v>
          </cell>
          <cell r="H6637" t="str">
            <v>N</v>
          </cell>
          <cell r="I6637">
            <v>7475</v>
          </cell>
          <cell r="J6637" t="str">
            <v>Teamsters Local Union Number 117</v>
          </cell>
          <cell r="K6637" t="str">
            <v>66N2 - per DOP website</v>
          </cell>
          <cell r="L6637">
            <v>41456</v>
          </cell>
          <cell r="M6637">
            <v>23875</v>
          </cell>
          <cell r="N6637" t="b">
            <v>1</v>
          </cell>
          <cell r="O6637">
            <v>7475</v>
          </cell>
        </row>
        <row r="6638">
          <cell r="E6638" t="str">
            <v>66NMONTHLYNWASHINGTON FEDERATION OF STATE EMPLOYEES</v>
          </cell>
          <cell r="F6638" t="str">
            <v>66N</v>
          </cell>
          <cell r="G6638" t="str">
            <v>Monthly</v>
          </cell>
          <cell r="H6638" t="str">
            <v>N</v>
          </cell>
          <cell r="I6638">
            <v>7380</v>
          </cell>
          <cell r="J6638" t="str">
            <v>Washington Federation of State Employees</v>
          </cell>
          <cell r="K6638" t="str">
            <v>66N1 - per DOP website</v>
          </cell>
          <cell r="L6638">
            <v>41456</v>
          </cell>
          <cell r="M6638">
            <v>20011</v>
          </cell>
          <cell r="N6638" t="b">
            <v>1</v>
          </cell>
          <cell r="O6638">
            <v>7380</v>
          </cell>
        </row>
        <row r="6639">
          <cell r="E6639" t="str">
            <v>66NMONTHLYOCOALITION</v>
          </cell>
          <cell r="F6639" t="str">
            <v>66N</v>
          </cell>
          <cell r="G6639" t="str">
            <v>Monthly</v>
          </cell>
          <cell r="H6639" t="str">
            <v>O</v>
          </cell>
          <cell r="I6639">
            <v>7565</v>
          </cell>
          <cell r="J6639" t="str">
            <v>Coalition</v>
          </cell>
          <cell r="K6639" t="str">
            <v>66N1 - per DOP website</v>
          </cell>
          <cell r="L6639">
            <v>41456</v>
          </cell>
          <cell r="M6639">
            <v>21944</v>
          </cell>
          <cell r="N6639" t="b">
            <v>1</v>
          </cell>
          <cell r="O6639">
            <v>7565</v>
          </cell>
        </row>
        <row r="6640">
          <cell r="E6640" t="str">
            <v>66NMONTHLYONON-REPRESENTED STATE EMPLOYEES</v>
          </cell>
          <cell r="F6640" t="str">
            <v>66N</v>
          </cell>
          <cell r="G6640" t="str">
            <v>Monthly</v>
          </cell>
          <cell r="H6640" t="str">
            <v>O</v>
          </cell>
          <cell r="I6640">
            <v>7565</v>
          </cell>
          <cell r="J6640" t="str">
            <v>Non-Represented State Employees</v>
          </cell>
          <cell r="K6640" t="str">
            <v>66N - per DOP website</v>
          </cell>
          <cell r="L6640">
            <v>41456</v>
          </cell>
          <cell r="M6640">
            <v>16148</v>
          </cell>
          <cell r="N6640" t="b">
            <v>1</v>
          </cell>
          <cell r="O6640">
            <v>7565</v>
          </cell>
        </row>
        <row r="6641">
          <cell r="E6641" t="str">
            <v>66NMONTHLYOSERVICE EMPLOYEES INTERNATIONAL UNION DISTRICT 1199 NW</v>
          </cell>
          <cell r="F6641" t="str">
            <v>66N</v>
          </cell>
          <cell r="G6641" t="str">
            <v>Monthly</v>
          </cell>
          <cell r="H6641" t="str">
            <v>O</v>
          </cell>
          <cell r="I6641">
            <v>7565</v>
          </cell>
          <cell r="J6641" t="str">
            <v>Service Employees International Union District 1199 NW</v>
          </cell>
          <cell r="K6641" t="str">
            <v>66N1 - per DOP website</v>
          </cell>
          <cell r="L6641">
            <v>41456</v>
          </cell>
          <cell r="M6641">
            <v>18080</v>
          </cell>
          <cell r="N6641" t="b">
            <v>1</v>
          </cell>
          <cell r="O6641">
            <v>7565</v>
          </cell>
        </row>
        <row r="6642">
          <cell r="E6642" t="str">
            <v>66NMONTHLYOTEAMSTERS LOCAL UNION NUMBER 117</v>
          </cell>
          <cell r="F6642" t="str">
            <v>66N</v>
          </cell>
          <cell r="G6642" t="str">
            <v>Monthly</v>
          </cell>
          <cell r="H6642" t="str">
            <v>O</v>
          </cell>
          <cell r="I6642">
            <v>7662</v>
          </cell>
          <cell r="J6642" t="str">
            <v>Teamsters Local Union Number 117</v>
          </cell>
          <cell r="K6642" t="str">
            <v>66N2 - per DOP website</v>
          </cell>
          <cell r="L6642">
            <v>41456</v>
          </cell>
          <cell r="M6642">
            <v>23876</v>
          </cell>
          <cell r="N6642" t="b">
            <v>1</v>
          </cell>
          <cell r="O6642">
            <v>7662</v>
          </cell>
        </row>
        <row r="6643">
          <cell r="E6643" t="str">
            <v>66NMONTHLYOWASHINGTON FEDERATION OF STATE EMPLOYEES</v>
          </cell>
          <cell r="F6643" t="str">
            <v>66N</v>
          </cell>
          <cell r="G6643" t="str">
            <v>Monthly</v>
          </cell>
          <cell r="H6643" t="str">
            <v>O</v>
          </cell>
          <cell r="I6643">
            <v>7565</v>
          </cell>
          <cell r="J6643" t="str">
            <v>Washington Federation of State Employees</v>
          </cell>
          <cell r="K6643" t="str">
            <v>66N1 - per DOP website</v>
          </cell>
          <cell r="L6643">
            <v>41456</v>
          </cell>
          <cell r="M6643">
            <v>20012</v>
          </cell>
          <cell r="N6643" t="b">
            <v>1</v>
          </cell>
          <cell r="O6643">
            <v>7565</v>
          </cell>
        </row>
        <row r="6644">
          <cell r="E6644" t="str">
            <v>66NMONTHLYPCOALITION</v>
          </cell>
          <cell r="F6644" t="str">
            <v>66N</v>
          </cell>
          <cell r="G6644" t="str">
            <v>Monthly</v>
          </cell>
          <cell r="H6644" t="str">
            <v>P</v>
          </cell>
          <cell r="I6644">
            <v>7755</v>
          </cell>
          <cell r="J6644" t="str">
            <v>Coalition</v>
          </cell>
          <cell r="K6644" t="str">
            <v>66N1 - per DOP website</v>
          </cell>
          <cell r="L6644">
            <v>41456</v>
          </cell>
          <cell r="M6644">
            <v>21945</v>
          </cell>
          <cell r="N6644" t="b">
            <v>1</v>
          </cell>
          <cell r="O6644">
            <v>7755</v>
          </cell>
        </row>
        <row r="6645">
          <cell r="E6645" t="str">
            <v>66NMONTHLYPNON-REPRESENTED STATE EMPLOYEES</v>
          </cell>
          <cell r="F6645" t="str">
            <v>66N</v>
          </cell>
          <cell r="G6645" t="str">
            <v>Monthly</v>
          </cell>
          <cell r="H6645" t="str">
            <v>P</v>
          </cell>
          <cell r="I6645">
            <v>7755</v>
          </cell>
          <cell r="J6645" t="str">
            <v>Non-Represented State Employees</v>
          </cell>
          <cell r="K6645" t="str">
            <v>66N - per DOP website</v>
          </cell>
          <cell r="L6645">
            <v>41456</v>
          </cell>
          <cell r="M6645">
            <v>16149</v>
          </cell>
          <cell r="N6645" t="b">
            <v>1</v>
          </cell>
          <cell r="O6645">
            <v>7755</v>
          </cell>
        </row>
        <row r="6646">
          <cell r="E6646" t="str">
            <v>66NMONTHLYPSERVICE EMPLOYEES INTERNATIONAL UNION DISTRICT 1199 NW</v>
          </cell>
          <cell r="F6646" t="str">
            <v>66N</v>
          </cell>
          <cell r="G6646" t="str">
            <v>Monthly</v>
          </cell>
          <cell r="H6646" t="str">
            <v>P</v>
          </cell>
          <cell r="I6646">
            <v>7755</v>
          </cell>
          <cell r="J6646" t="str">
            <v>Service Employees International Union District 1199 NW</v>
          </cell>
          <cell r="K6646" t="str">
            <v>66N1 - per DOP website</v>
          </cell>
          <cell r="L6646">
            <v>41456</v>
          </cell>
          <cell r="M6646">
            <v>18081</v>
          </cell>
          <cell r="N6646" t="b">
            <v>1</v>
          </cell>
          <cell r="O6646">
            <v>7755</v>
          </cell>
        </row>
        <row r="6647">
          <cell r="E6647" t="str">
            <v>66NMONTHLYPTEAMSTERS LOCAL UNION NUMBER 117</v>
          </cell>
          <cell r="F6647" t="str">
            <v>66N</v>
          </cell>
          <cell r="G6647" t="str">
            <v>Monthly</v>
          </cell>
          <cell r="H6647" t="str">
            <v>P</v>
          </cell>
          <cell r="I6647">
            <v>7854</v>
          </cell>
          <cell r="J6647" t="str">
            <v>Teamsters Local Union Number 117</v>
          </cell>
          <cell r="K6647" t="str">
            <v>66N2 - per DOP website</v>
          </cell>
          <cell r="L6647">
            <v>41456</v>
          </cell>
          <cell r="M6647">
            <v>23877</v>
          </cell>
          <cell r="N6647" t="b">
            <v>1</v>
          </cell>
          <cell r="O6647">
            <v>7854</v>
          </cell>
        </row>
        <row r="6648">
          <cell r="E6648" t="str">
            <v>66NMONTHLYPWASHINGTON FEDERATION OF STATE EMPLOYEES</v>
          </cell>
          <cell r="F6648" t="str">
            <v>66N</v>
          </cell>
          <cell r="G6648" t="str">
            <v>Monthly</v>
          </cell>
          <cell r="H6648" t="str">
            <v>P</v>
          </cell>
          <cell r="I6648">
            <v>7755</v>
          </cell>
          <cell r="J6648" t="str">
            <v>Washington Federation of State Employees</v>
          </cell>
          <cell r="K6648" t="str">
            <v>66N1 - per DOP website</v>
          </cell>
          <cell r="L6648">
            <v>41456</v>
          </cell>
          <cell r="M6648">
            <v>20013</v>
          </cell>
          <cell r="N6648" t="b">
            <v>1</v>
          </cell>
          <cell r="O6648">
            <v>7755</v>
          </cell>
        </row>
        <row r="6649">
          <cell r="E6649" t="str">
            <v>66NMONTHLYQCOALITION</v>
          </cell>
          <cell r="F6649" t="str">
            <v>66N</v>
          </cell>
          <cell r="G6649" t="str">
            <v>Monthly</v>
          </cell>
          <cell r="H6649" t="str">
            <v>Q</v>
          </cell>
          <cell r="I6649">
            <v>7949</v>
          </cell>
          <cell r="J6649" t="str">
            <v>Coalition</v>
          </cell>
          <cell r="K6649" t="str">
            <v>66N1 - per DOP website</v>
          </cell>
          <cell r="L6649">
            <v>41456</v>
          </cell>
          <cell r="M6649">
            <v>21946</v>
          </cell>
          <cell r="N6649" t="b">
            <v>1</v>
          </cell>
          <cell r="O6649">
            <v>7949</v>
          </cell>
        </row>
        <row r="6650">
          <cell r="E6650" t="str">
            <v>66NMONTHLYQNON-REPRESENTED STATE EMPLOYEES</v>
          </cell>
          <cell r="F6650" t="str">
            <v>66N</v>
          </cell>
          <cell r="G6650" t="str">
            <v>Monthly</v>
          </cell>
          <cell r="H6650" t="str">
            <v>Q</v>
          </cell>
          <cell r="I6650">
            <v>7949</v>
          </cell>
          <cell r="J6650" t="str">
            <v>Non-Represented State Employees</v>
          </cell>
          <cell r="K6650" t="str">
            <v>66N - per DOP website</v>
          </cell>
          <cell r="L6650">
            <v>41456</v>
          </cell>
          <cell r="M6650">
            <v>16150</v>
          </cell>
          <cell r="N6650" t="b">
            <v>1</v>
          </cell>
          <cell r="O6650">
            <v>7949</v>
          </cell>
        </row>
        <row r="6651">
          <cell r="E6651" t="str">
            <v>66NMONTHLYQSERVICE EMPLOYEES INTERNATIONAL UNION DISTRICT 1199 NW</v>
          </cell>
          <cell r="F6651" t="str">
            <v>66N</v>
          </cell>
          <cell r="G6651" t="str">
            <v>Monthly</v>
          </cell>
          <cell r="H6651" t="str">
            <v>Q</v>
          </cell>
          <cell r="I6651">
            <v>7949</v>
          </cell>
          <cell r="J6651" t="str">
            <v>Service Employees International Union District 1199 NW</v>
          </cell>
          <cell r="K6651" t="str">
            <v>66N1 - per DOP website</v>
          </cell>
          <cell r="L6651">
            <v>41456</v>
          </cell>
          <cell r="M6651">
            <v>18082</v>
          </cell>
          <cell r="N6651" t="b">
            <v>1</v>
          </cell>
          <cell r="O6651">
            <v>7949</v>
          </cell>
        </row>
        <row r="6652">
          <cell r="E6652" t="str">
            <v>66NMONTHLYQTEAMSTERS LOCAL UNION NUMBER 117</v>
          </cell>
          <cell r="F6652" t="str">
            <v>66N</v>
          </cell>
          <cell r="G6652" t="str">
            <v>Monthly</v>
          </cell>
          <cell r="H6652" t="str">
            <v>Q</v>
          </cell>
          <cell r="I6652">
            <v>8051</v>
          </cell>
          <cell r="J6652" t="str">
            <v>Teamsters Local Union Number 117</v>
          </cell>
          <cell r="K6652" t="str">
            <v>66N2 - per DOP website</v>
          </cell>
          <cell r="L6652">
            <v>41456</v>
          </cell>
          <cell r="M6652">
            <v>23878</v>
          </cell>
          <cell r="N6652" t="b">
            <v>1</v>
          </cell>
          <cell r="O6652">
            <v>8051</v>
          </cell>
        </row>
        <row r="6653">
          <cell r="E6653" t="str">
            <v>66NMONTHLYQWASHINGTON FEDERATION OF STATE EMPLOYEES</v>
          </cell>
          <cell r="F6653" t="str">
            <v>66N</v>
          </cell>
          <cell r="G6653" t="str">
            <v>Monthly</v>
          </cell>
          <cell r="H6653" t="str">
            <v>Q</v>
          </cell>
          <cell r="I6653">
            <v>7949</v>
          </cell>
          <cell r="J6653" t="str">
            <v>Washington Federation of State Employees</v>
          </cell>
          <cell r="K6653" t="str">
            <v>66N1 - per DOP website</v>
          </cell>
          <cell r="L6653">
            <v>41456</v>
          </cell>
          <cell r="M6653">
            <v>20014</v>
          </cell>
          <cell r="N6653" t="b">
            <v>1</v>
          </cell>
          <cell r="O6653">
            <v>7949</v>
          </cell>
        </row>
        <row r="6654">
          <cell r="E6654" t="str">
            <v>66NMONTHLYRCOALITION</v>
          </cell>
          <cell r="F6654" t="str">
            <v>66N</v>
          </cell>
          <cell r="G6654" t="str">
            <v>Monthly</v>
          </cell>
          <cell r="H6654" t="str">
            <v>R</v>
          </cell>
          <cell r="I6654">
            <v>8148</v>
          </cell>
          <cell r="J6654" t="str">
            <v>Coalition</v>
          </cell>
          <cell r="K6654" t="str">
            <v>66N1 - per DOP website</v>
          </cell>
          <cell r="L6654">
            <v>41456</v>
          </cell>
          <cell r="M6654">
            <v>21947</v>
          </cell>
          <cell r="N6654" t="b">
            <v>1</v>
          </cell>
          <cell r="O6654">
            <v>8148</v>
          </cell>
        </row>
        <row r="6655">
          <cell r="E6655" t="str">
            <v>66NMONTHLYRNON-REPRESENTED STATE EMPLOYEES</v>
          </cell>
          <cell r="F6655" t="str">
            <v>66N</v>
          </cell>
          <cell r="G6655" t="str">
            <v>Monthly</v>
          </cell>
          <cell r="H6655" t="str">
            <v>R</v>
          </cell>
          <cell r="I6655">
            <v>8148</v>
          </cell>
          <cell r="J6655" t="str">
            <v>Non-Represented State Employees</v>
          </cell>
          <cell r="K6655" t="str">
            <v>66N - per DOP website</v>
          </cell>
          <cell r="L6655">
            <v>41456</v>
          </cell>
          <cell r="M6655">
            <v>16151</v>
          </cell>
          <cell r="N6655" t="b">
            <v>1</v>
          </cell>
          <cell r="O6655">
            <v>8148</v>
          </cell>
        </row>
        <row r="6656">
          <cell r="E6656" t="str">
            <v>66NMONTHLYRSERVICE EMPLOYEES INTERNATIONAL UNION DISTRICT 1199 NW</v>
          </cell>
          <cell r="F6656" t="str">
            <v>66N</v>
          </cell>
          <cell r="G6656" t="str">
            <v>Monthly</v>
          </cell>
          <cell r="H6656" t="str">
            <v>R</v>
          </cell>
          <cell r="I6656">
            <v>8148</v>
          </cell>
          <cell r="J6656" t="str">
            <v>Service Employees International Union District 1199 NW</v>
          </cell>
          <cell r="K6656" t="str">
            <v>66N1 - per DOP website</v>
          </cell>
          <cell r="L6656">
            <v>41456</v>
          </cell>
          <cell r="M6656">
            <v>18083</v>
          </cell>
          <cell r="N6656" t="b">
            <v>1</v>
          </cell>
          <cell r="O6656">
            <v>8148</v>
          </cell>
        </row>
        <row r="6657">
          <cell r="E6657" t="str">
            <v>66NMONTHLYRTEAMSTERS LOCAL UNION NUMBER 117</v>
          </cell>
          <cell r="F6657" t="str">
            <v>66N</v>
          </cell>
          <cell r="G6657" t="str">
            <v>Monthly</v>
          </cell>
          <cell r="H6657" t="str">
            <v>R</v>
          </cell>
          <cell r="I6657">
            <v>8252</v>
          </cell>
          <cell r="J6657" t="str">
            <v>Teamsters Local Union Number 117</v>
          </cell>
          <cell r="K6657" t="str">
            <v>66N2 - per DOP website</v>
          </cell>
          <cell r="L6657">
            <v>41456</v>
          </cell>
          <cell r="M6657">
            <v>23879</v>
          </cell>
          <cell r="N6657" t="b">
            <v>1</v>
          </cell>
          <cell r="O6657">
            <v>8252</v>
          </cell>
        </row>
        <row r="6658">
          <cell r="E6658" t="str">
            <v>66NMONTHLYRWASHINGTON FEDERATION OF STATE EMPLOYEES</v>
          </cell>
          <cell r="F6658" t="str">
            <v>66N</v>
          </cell>
          <cell r="G6658" t="str">
            <v>Monthly</v>
          </cell>
          <cell r="H6658" t="str">
            <v>R</v>
          </cell>
          <cell r="I6658">
            <v>8148</v>
          </cell>
          <cell r="J6658" t="str">
            <v>Washington Federation of State Employees</v>
          </cell>
          <cell r="K6658" t="str">
            <v>66N1 - per DOP website</v>
          </cell>
          <cell r="L6658">
            <v>41456</v>
          </cell>
          <cell r="M6658">
            <v>20015</v>
          </cell>
          <cell r="N6658" t="b">
            <v>1</v>
          </cell>
          <cell r="O6658">
            <v>8148</v>
          </cell>
        </row>
        <row r="6659">
          <cell r="E6659" t="str">
            <v>66NMONTHLYSCOALITION</v>
          </cell>
          <cell r="F6659" t="str">
            <v>66N</v>
          </cell>
          <cell r="G6659" t="str">
            <v>Monthly</v>
          </cell>
          <cell r="H6659" t="str">
            <v>S</v>
          </cell>
          <cell r="I6659">
            <v>8352</v>
          </cell>
          <cell r="J6659" t="str">
            <v>Coalition</v>
          </cell>
          <cell r="K6659" t="str">
            <v>66N1 - per DOP website</v>
          </cell>
          <cell r="L6659">
            <v>41456</v>
          </cell>
          <cell r="M6659">
            <v>21948</v>
          </cell>
          <cell r="N6659" t="b">
            <v>1</v>
          </cell>
          <cell r="O6659">
            <v>8352</v>
          </cell>
        </row>
        <row r="6660">
          <cell r="E6660" t="str">
            <v>66NMONTHLYSNON-REPRESENTED STATE EMPLOYEES</v>
          </cell>
          <cell r="F6660" t="str">
            <v>66N</v>
          </cell>
          <cell r="G6660" t="str">
            <v>Monthly</v>
          </cell>
          <cell r="H6660" t="str">
            <v>S</v>
          </cell>
          <cell r="I6660">
            <v>8352</v>
          </cell>
          <cell r="J6660" t="str">
            <v>Non-Represented State Employees</v>
          </cell>
          <cell r="K6660" t="str">
            <v>66N - per DOP website</v>
          </cell>
          <cell r="L6660">
            <v>41456</v>
          </cell>
          <cell r="M6660">
            <v>16152</v>
          </cell>
          <cell r="N6660" t="b">
            <v>1</v>
          </cell>
          <cell r="O6660">
            <v>8352</v>
          </cell>
        </row>
        <row r="6661">
          <cell r="E6661" t="str">
            <v>66NMONTHLYSSERVICE EMPLOYEES INTERNATIONAL UNION DISTRICT 1199 NW</v>
          </cell>
          <cell r="F6661" t="str">
            <v>66N</v>
          </cell>
          <cell r="G6661" t="str">
            <v>Monthly</v>
          </cell>
          <cell r="H6661" t="str">
            <v>S</v>
          </cell>
          <cell r="I6661">
            <v>8352</v>
          </cell>
          <cell r="J6661" t="str">
            <v>Service Employees International Union District 1199 NW</v>
          </cell>
          <cell r="K6661" t="str">
            <v>66N1 - per DOP website</v>
          </cell>
          <cell r="L6661">
            <v>41456</v>
          </cell>
          <cell r="M6661">
            <v>18084</v>
          </cell>
          <cell r="N6661" t="b">
            <v>1</v>
          </cell>
          <cell r="O6661">
            <v>8352</v>
          </cell>
        </row>
        <row r="6662">
          <cell r="E6662" t="str">
            <v>66NMONTHLYSTEAMSTERS LOCAL UNION NUMBER 117</v>
          </cell>
          <cell r="F6662" t="str">
            <v>66N</v>
          </cell>
          <cell r="G6662" t="str">
            <v>Monthly</v>
          </cell>
          <cell r="H6662" t="str">
            <v>S</v>
          </cell>
          <cell r="I6662">
            <v>8458</v>
          </cell>
          <cell r="J6662" t="str">
            <v>Teamsters Local Union Number 117</v>
          </cell>
          <cell r="K6662" t="str">
            <v>66N2 - per DOP website</v>
          </cell>
          <cell r="L6662">
            <v>41456</v>
          </cell>
          <cell r="M6662">
            <v>23880</v>
          </cell>
          <cell r="N6662" t="b">
            <v>1</v>
          </cell>
          <cell r="O6662">
            <v>8458</v>
          </cell>
        </row>
        <row r="6663">
          <cell r="E6663" t="str">
            <v>66NMONTHLYSWASHINGTON FEDERATION OF STATE EMPLOYEES</v>
          </cell>
          <cell r="F6663" t="str">
            <v>66N</v>
          </cell>
          <cell r="G6663" t="str">
            <v>Monthly</v>
          </cell>
          <cell r="H6663" t="str">
            <v>S</v>
          </cell>
          <cell r="I6663">
            <v>8352</v>
          </cell>
          <cell r="J6663" t="str">
            <v>Washington Federation of State Employees</v>
          </cell>
          <cell r="K6663" t="str">
            <v>66N1 - per DOP website</v>
          </cell>
          <cell r="L6663">
            <v>41456</v>
          </cell>
          <cell r="M6663">
            <v>20016</v>
          </cell>
          <cell r="N6663" t="b">
            <v>1</v>
          </cell>
          <cell r="O6663">
            <v>8352</v>
          </cell>
        </row>
        <row r="6664">
          <cell r="E6664" t="str">
            <v>66NMONTHLYTCOALITION</v>
          </cell>
          <cell r="F6664" t="str">
            <v>66N</v>
          </cell>
          <cell r="G6664" t="str">
            <v>Monthly</v>
          </cell>
          <cell r="H6664" t="str">
            <v>T</v>
          </cell>
          <cell r="I6664">
            <v>8561</v>
          </cell>
          <cell r="J6664" t="str">
            <v>Coalition</v>
          </cell>
          <cell r="K6664" t="str">
            <v>66N1 - per DOP website</v>
          </cell>
          <cell r="L6664">
            <v>41456</v>
          </cell>
          <cell r="M6664">
            <v>21949</v>
          </cell>
          <cell r="N6664" t="b">
            <v>1</v>
          </cell>
          <cell r="O6664">
            <v>8561</v>
          </cell>
        </row>
        <row r="6665">
          <cell r="E6665" t="str">
            <v>66NMONTHLYTNON-REPRESENTED STATE EMPLOYEES</v>
          </cell>
          <cell r="F6665" t="str">
            <v>66N</v>
          </cell>
          <cell r="G6665" t="str">
            <v>Monthly</v>
          </cell>
          <cell r="H6665" t="str">
            <v>T</v>
          </cell>
          <cell r="I6665">
            <v>8561</v>
          </cell>
          <cell r="J6665" t="str">
            <v>Non-Represented State Employees</v>
          </cell>
          <cell r="K6665" t="str">
            <v>66N - per DOP website</v>
          </cell>
          <cell r="L6665">
            <v>41456</v>
          </cell>
          <cell r="M6665">
            <v>16153</v>
          </cell>
          <cell r="N6665" t="b">
            <v>1</v>
          </cell>
          <cell r="O6665">
            <v>8561</v>
          </cell>
        </row>
        <row r="6666">
          <cell r="E6666" t="str">
            <v>66NMONTHLYTSERVICE EMPLOYEES INTERNATIONAL UNION DISTRICT 1199 NW</v>
          </cell>
          <cell r="F6666" t="str">
            <v>66N</v>
          </cell>
          <cell r="G6666" t="str">
            <v>Monthly</v>
          </cell>
          <cell r="H6666" t="str">
            <v>T</v>
          </cell>
          <cell r="I6666">
            <v>8561</v>
          </cell>
          <cell r="J6666" t="str">
            <v>Service Employees International Union District 1199 NW</v>
          </cell>
          <cell r="K6666" t="str">
            <v>66N1 - per DOP website</v>
          </cell>
          <cell r="L6666">
            <v>41456</v>
          </cell>
          <cell r="M6666">
            <v>18085</v>
          </cell>
          <cell r="N6666" t="b">
            <v>1</v>
          </cell>
          <cell r="O6666">
            <v>8561</v>
          </cell>
        </row>
        <row r="6667">
          <cell r="E6667" t="str">
            <v>66NMONTHLYTTEAMSTERS LOCAL UNION NUMBER 117</v>
          </cell>
          <cell r="F6667" t="str">
            <v>66N</v>
          </cell>
          <cell r="G6667" t="str">
            <v>Monthly</v>
          </cell>
          <cell r="H6667" t="str">
            <v>T</v>
          </cell>
          <cell r="I6667">
            <v>8669</v>
          </cell>
          <cell r="J6667" t="str">
            <v>Teamsters Local Union Number 117</v>
          </cell>
          <cell r="K6667" t="str">
            <v>66N2 - per DOP website</v>
          </cell>
          <cell r="L6667">
            <v>41456</v>
          </cell>
          <cell r="M6667">
            <v>23881</v>
          </cell>
          <cell r="N6667" t="b">
            <v>1</v>
          </cell>
          <cell r="O6667">
            <v>8669</v>
          </cell>
        </row>
        <row r="6668">
          <cell r="E6668" t="str">
            <v>66NMONTHLYTWASHINGTON FEDERATION OF STATE EMPLOYEES</v>
          </cell>
          <cell r="F6668" t="str">
            <v>66N</v>
          </cell>
          <cell r="G6668" t="str">
            <v>Monthly</v>
          </cell>
          <cell r="H6668" t="str">
            <v>T</v>
          </cell>
          <cell r="I6668">
            <v>8561</v>
          </cell>
          <cell r="J6668" t="str">
            <v>Washington Federation of State Employees</v>
          </cell>
          <cell r="K6668" t="str">
            <v>66N1 - per DOP website</v>
          </cell>
          <cell r="L6668">
            <v>41456</v>
          </cell>
          <cell r="M6668">
            <v>20017</v>
          </cell>
          <cell r="N6668" t="b">
            <v>1</v>
          </cell>
          <cell r="O6668">
            <v>8561</v>
          </cell>
        </row>
        <row r="6669">
          <cell r="E6669" t="str">
            <v>66NMONTHLYUCOALITION</v>
          </cell>
          <cell r="F6669" t="str">
            <v>66N</v>
          </cell>
          <cell r="G6669" t="str">
            <v>Monthly</v>
          </cell>
          <cell r="H6669" t="str">
            <v>U</v>
          </cell>
          <cell r="I6669">
            <v>8775</v>
          </cell>
          <cell r="J6669" t="str">
            <v>Coalition</v>
          </cell>
          <cell r="K6669" t="str">
            <v>66N1 - per DOP website</v>
          </cell>
          <cell r="L6669">
            <v>41456</v>
          </cell>
          <cell r="M6669">
            <v>21950</v>
          </cell>
          <cell r="N6669" t="b">
            <v>1</v>
          </cell>
          <cell r="O6669">
            <v>8775</v>
          </cell>
        </row>
        <row r="6670">
          <cell r="E6670" t="str">
            <v>66NMONTHLYUNON-REPRESENTED STATE EMPLOYEES</v>
          </cell>
          <cell r="F6670" t="str">
            <v>66N</v>
          </cell>
          <cell r="G6670" t="str">
            <v>Monthly</v>
          </cell>
          <cell r="H6670" t="str">
            <v>U</v>
          </cell>
          <cell r="I6670">
            <v>8775</v>
          </cell>
          <cell r="J6670" t="str">
            <v>Non-Represented State Employees</v>
          </cell>
          <cell r="K6670" t="str">
            <v>66N - per DOP website</v>
          </cell>
          <cell r="L6670">
            <v>41456</v>
          </cell>
          <cell r="M6670">
            <v>16154</v>
          </cell>
          <cell r="N6670" t="b">
            <v>1</v>
          </cell>
          <cell r="O6670">
            <v>8775</v>
          </cell>
        </row>
        <row r="6671">
          <cell r="E6671" t="str">
            <v>66NMONTHLYUSERVICE EMPLOYEES INTERNATIONAL UNION DISTRICT 1199 NW</v>
          </cell>
          <cell r="F6671" t="str">
            <v>66N</v>
          </cell>
          <cell r="G6671" t="str">
            <v>Monthly</v>
          </cell>
          <cell r="H6671" t="str">
            <v>U</v>
          </cell>
          <cell r="I6671">
            <v>8775</v>
          </cell>
          <cell r="J6671" t="str">
            <v>Service Employees International Union District 1199 NW</v>
          </cell>
          <cell r="K6671" t="str">
            <v>66N1 - per DOP website</v>
          </cell>
          <cell r="L6671">
            <v>41456</v>
          </cell>
          <cell r="M6671">
            <v>18086</v>
          </cell>
          <cell r="N6671" t="b">
            <v>1</v>
          </cell>
          <cell r="O6671">
            <v>8775</v>
          </cell>
        </row>
        <row r="6672">
          <cell r="E6672" t="str">
            <v>66NMONTHLYUTEAMSTERS LOCAL UNION NUMBER 117</v>
          </cell>
          <cell r="F6672" t="str">
            <v>66N</v>
          </cell>
          <cell r="G6672" t="str">
            <v>Monthly</v>
          </cell>
          <cell r="H6672" t="str">
            <v>U</v>
          </cell>
          <cell r="I6672">
            <v>8886</v>
          </cell>
          <cell r="J6672" t="str">
            <v>Teamsters Local Union Number 117</v>
          </cell>
          <cell r="K6672" t="str">
            <v>66N2 - per DOP website</v>
          </cell>
          <cell r="L6672">
            <v>41456</v>
          </cell>
          <cell r="M6672">
            <v>23882</v>
          </cell>
          <cell r="N6672" t="b">
            <v>1</v>
          </cell>
          <cell r="O6672">
            <v>8886</v>
          </cell>
        </row>
        <row r="6673">
          <cell r="E6673" t="str">
            <v>66NMONTHLYUWASHINGTON FEDERATION OF STATE EMPLOYEES</v>
          </cell>
          <cell r="F6673" t="str">
            <v>66N</v>
          </cell>
          <cell r="G6673" t="str">
            <v>Monthly</v>
          </cell>
          <cell r="H6673" t="str">
            <v>U</v>
          </cell>
          <cell r="I6673">
            <v>8775</v>
          </cell>
          <cell r="J6673" t="str">
            <v>Washington Federation of State Employees</v>
          </cell>
          <cell r="K6673" t="str">
            <v>66N1 - per DOP website</v>
          </cell>
          <cell r="L6673">
            <v>41456</v>
          </cell>
          <cell r="M6673">
            <v>20018</v>
          </cell>
          <cell r="N6673" t="b">
            <v>1</v>
          </cell>
          <cell r="O6673">
            <v>8775</v>
          </cell>
        </row>
        <row r="6674">
          <cell r="E6674" t="str">
            <v>67MONTHLYACOALITION</v>
          </cell>
          <cell r="F6674" t="str">
            <v>67</v>
          </cell>
          <cell r="G6674" t="str">
            <v>Monthly</v>
          </cell>
          <cell r="H6674" t="str">
            <v>A</v>
          </cell>
          <cell r="I6674">
            <v>5136</v>
          </cell>
          <cell r="J6674" t="str">
            <v>Coalition</v>
          </cell>
          <cell r="K6674" t="str">
            <v>per DOP website</v>
          </cell>
          <cell r="L6674">
            <v>41456</v>
          </cell>
          <cell r="M6674">
            <v>43542</v>
          </cell>
          <cell r="N6674" t="b">
            <v>0</v>
          </cell>
          <cell r="O6674">
            <v>5136</v>
          </cell>
        </row>
        <row r="6675">
          <cell r="E6675" t="str">
            <v>67MONTHLYANON-REPRESENTED STATE EMPLOYEES</v>
          </cell>
          <cell r="F6675" t="str">
            <v>67</v>
          </cell>
          <cell r="G6675" t="str">
            <v>Monthly</v>
          </cell>
          <cell r="H6675" t="str">
            <v>A</v>
          </cell>
          <cell r="I6675">
            <v>5136</v>
          </cell>
          <cell r="J6675" t="str">
            <v>Non-Represented State Employees</v>
          </cell>
          <cell r="K6675" t="str">
            <v>per DOP website</v>
          </cell>
          <cell r="L6675">
            <v>41456</v>
          </cell>
          <cell r="M6675">
            <v>12562</v>
          </cell>
          <cell r="N6675" t="b">
            <v>0</v>
          </cell>
          <cell r="O6675">
            <v>5136</v>
          </cell>
        </row>
        <row r="6676">
          <cell r="E6676" t="str">
            <v>67MONTHLYATEAMSTERS LOCAL UNION NUMBER 117</v>
          </cell>
          <cell r="F6676" t="str">
            <v>67</v>
          </cell>
          <cell r="G6676" t="str">
            <v>Monthly</v>
          </cell>
          <cell r="H6676" t="str">
            <v>A</v>
          </cell>
          <cell r="I6676">
            <v>5201</v>
          </cell>
          <cell r="J6676" t="str">
            <v>Teamsters Local Union Number 117</v>
          </cell>
          <cell r="K6676" t="str">
            <v>per Noli Benitez 201307</v>
          </cell>
          <cell r="L6676">
            <v>41456</v>
          </cell>
          <cell r="M6676">
            <v>12562</v>
          </cell>
          <cell r="N6676" t="b">
            <v>0</v>
          </cell>
          <cell r="O6676">
            <v>5201</v>
          </cell>
        </row>
        <row r="6677">
          <cell r="E6677" t="str">
            <v>67MONTHLYAWASHINGTON FEDERATION OF STATE EMPLOYEES</v>
          </cell>
          <cell r="F6677" t="str">
            <v>67</v>
          </cell>
          <cell r="G6677" t="str">
            <v>Monthly</v>
          </cell>
          <cell r="H6677" t="str">
            <v>A</v>
          </cell>
          <cell r="I6677">
            <v>5136</v>
          </cell>
          <cell r="J6677" t="str">
            <v>Washington Federation of State Employees</v>
          </cell>
          <cell r="K6677" t="str">
            <v>per DOP website</v>
          </cell>
          <cell r="L6677">
            <v>41456</v>
          </cell>
          <cell r="M6677">
            <v>26486</v>
          </cell>
          <cell r="N6677" t="b">
            <v>0</v>
          </cell>
          <cell r="O6677">
            <v>5136</v>
          </cell>
        </row>
        <row r="6678">
          <cell r="E6678" t="str">
            <v>67MONTHLYAWASHINGTON PUBLIC EMPLOYEES ASSOCIATION</v>
          </cell>
          <cell r="F6678" t="str">
            <v>67</v>
          </cell>
          <cell r="G6678" t="str">
            <v>Monthly</v>
          </cell>
          <cell r="H6678" t="str">
            <v>A</v>
          </cell>
          <cell r="I6678">
            <v>5136</v>
          </cell>
          <cell r="J6678" t="str">
            <v>Washington Public Employees Association</v>
          </cell>
          <cell r="K6678" t="str">
            <v>per DOP website</v>
          </cell>
          <cell r="L6678">
            <v>41456</v>
          </cell>
          <cell r="M6678">
            <v>30750</v>
          </cell>
          <cell r="N6678" t="b">
            <v>0</v>
          </cell>
          <cell r="O6678">
            <v>5136</v>
          </cell>
        </row>
        <row r="6679">
          <cell r="E6679" t="str">
            <v>67MONTHLYBCOALITION</v>
          </cell>
          <cell r="F6679" t="str">
            <v>67</v>
          </cell>
          <cell r="G6679" t="str">
            <v>Monthly</v>
          </cell>
          <cell r="H6679" t="str">
            <v>B</v>
          </cell>
          <cell r="I6679">
            <v>5266</v>
          </cell>
          <cell r="J6679" t="str">
            <v>Coalition</v>
          </cell>
          <cell r="K6679" t="str">
            <v>per DOP website</v>
          </cell>
          <cell r="L6679">
            <v>41456</v>
          </cell>
          <cell r="M6679">
            <v>43543</v>
          </cell>
          <cell r="N6679" t="b">
            <v>0</v>
          </cell>
          <cell r="O6679">
            <v>5266</v>
          </cell>
        </row>
        <row r="6680">
          <cell r="E6680" t="str">
            <v>67MONTHLYBNON-REPRESENTED STATE EMPLOYEES</v>
          </cell>
          <cell r="F6680" t="str">
            <v>67</v>
          </cell>
          <cell r="G6680" t="str">
            <v>Monthly</v>
          </cell>
          <cell r="H6680" t="str">
            <v>B</v>
          </cell>
          <cell r="I6680">
            <v>5266</v>
          </cell>
          <cell r="J6680" t="str">
            <v>Non-Represented State Employees</v>
          </cell>
          <cell r="K6680" t="str">
            <v>per DOP website</v>
          </cell>
          <cell r="L6680">
            <v>41456</v>
          </cell>
          <cell r="M6680">
            <v>12563</v>
          </cell>
          <cell r="N6680" t="b">
            <v>0</v>
          </cell>
          <cell r="O6680">
            <v>5266</v>
          </cell>
        </row>
        <row r="6681">
          <cell r="E6681" t="str">
            <v>67MONTHLYBTEAMSTERS LOCAL UNION NUMBER 117</v>
          </cell>
          <cell r="F6681" t="str">
            <v>67</v>
          </cell>
          <cell r="G6681" t="str">
            <v>Monthly</v>
          </cell>
          <cell r="H6681" t="str">
            <v>B</v>
          </cell>
          <cell r="I6681">
            <v>5334</v>
          </cell>
          <cell r="J6681" t="str">
            <v>Teamsters Local Union Number 117</v>
          </cell>
          <cell r="K6681" t="str">
            <v>per Noli Benitez 201307</v>
          </cell>
          <cell r="L6681">
            <v>41456</v>
          </cell>
          <cell r="M6681">
            <v>12563</v>
          </cell>
          <cell r="N6681" t="b">
            <v>0</v>
          </cell>
          <cell r="O6681">
            <v>5334</v>
          </cell>
        </row>
        <row r="6682">
          <cell r="E6682" t="str">
            <v>67MONTHLYBWASHINGTON FEDERATION OF STATE EMPLOYEES</v>
          </cell>
          <cell r="F6682" t="str">
            <v>67</v>
          </cell>
          <cell r="G6682" t="str">
            <v>Monthly</v>
          </cell>
          <cell r="H6682" t="str">
            <v>B</v>
          </cell>
          <cell r="I6682">
            <v>5266</v>
          </cell>
          <cell r="J6682" t="str">
            <v>Washington Federation of State Employees</v>
          </cell>
          <cell r="K6682" t="str">
            <v>per DOP website</v>
          </cell>
          <cell r="L6682">
            <v>41456</v>
          </cell>
          <cell r="M6682">
            <v>26487</v>
          </cell>
          <cell r="N6682" t="b">
            <v>0</v>
          </cell>
          <cell r="O6682">
            <v>5266</v>
          </cell>
        </row>
        <row r="6683">
          <cell r="E6683" t="str">
            <v>67MONTHLYBWASHINGTON PUBLIC EMPLOYEES ASSOCIATION</v>
          </cell>
          <cell r="F6683" t="str">
            <v>67</v>
          </cell>
          <cell r="G6683" t="str">
            <v>Monthly</v>
          </cell>
          <cell r="H6683" t="str">
            <v>B</v>
          </cell>
          <cell r="I6683">
            <v>5266</v>
          </cell>
          <cell r="J6683" t="str">
            <v>Washington Public Employees Association</v>
          </cell>
          <cell r="K6683" t="str">
            <v>per DOP website</v>
          </cell>
          <cell r="L6683">
            <v>41456</v>
          </cell>
          <cell r="M6683">
            <v>30751</v>
          </cell>
          <cell r="N6683" t="b">
            <v>0</v>
          </cell>
          <cell r="O6683">
            <v>5266</v>
          </cell>
        </row>
        <row r="6684">
          <cell r="E6684" t="str">
            <v>67MONTHLYCCOALITION</v>
          </cell>
          <cell r="F6684" t="str">
            <v>67</v>
          </cell>
          <cell r="G6684" t="str">
            <v>Monthly</v>
          </cell>
          <cell r="H6684" t="str">
            <v>C</v>
          </cell>
          <cell r="I6684">
            <v>5395</v>
          </cell>
          <cell r="J6684" t="str">
            <v>Coalition</v>
          </cell>
          <cell r="K6684" t="str">
            <v>per DOP website</v>
          </cell>
          <cell r="L6684">
            <v>41456</v>
          </cell>
          <cell r="M6684">
            <v>43544</v>
          </cell>
          <cell r="N6684" t="b">
            <v>0</v>
          </cell>
          <cell r="O6684">
            <v>5395</v>
          </cell>
        </row>
        <row r="6685">
          <cell r="E6685" t="str">
            <v>67MONTHLYCNON-REPRESENTED STATE EMPLOYEES</v>
          </cell>
          <cell r="F6685" t="str">
            <v>67</v>
          </cell>
          <cell r="G6685" t="str">
            <v>Monthly</v>
          </cell>
          <cell r="H6685" t="str">
            <v>C</v>
          </cell>
          <cell r="I6685">
            <v>5395</v>
          </cell>
          <cell r="J6685" t="str">
            <v>Non-Represented State Employees</v>
          </cell>
          <cell r="K6685" t="str">
            <v>per DOP website</v>
          </cell>
          <cell r="L6685">
            <v>41456</v>
          </cell>
          <cell r="M6685">
            <v>12564</v>
          </cell>
          <cell r="N6685" t="b">
            <v>0</v>
          </cell>
          <cell r="O6685">
            <v>5395</v>
          </cell>
        </row>
        <row r="6686">
          <cell r="E6686" t="str">
            <v>67MONTHLYCTEAMSTERS LOCAL UNION NUMBER 117</v>
          </cell>
          <cell r="F6686" t="str">
            <v>67</v>
          </cell>
          <cell r="G6686" t="str">
            <v>Monthly</v>
          </cell>
          <cell r="H6686" t="str">
            <v>C</v>
          </cell>
          <cell r="I6686">
            <v>5463</v>
          </cell>
          <cell r="J6686" t="str">
            <v>Teamsters Local Union Number 117</v>
          </cell>
          <cell r="K6686" t="str">
            <v>per Noli Benitez 201307</v>
          </cell>
          <cell r="L6686">
            <v>41456</v>
          </cell>
          <cell r="M6686">
            <v>12564</v>
          </cell>
          <cell r="N6686" t="b">
            <v>0</v>
          </cell>
          <cell r="O6686">
            <v>5463</v>
          </cell>
        </row>
        <row r="6687">
          <cell r="E6687" t="str">
            <v>67MONTHLYCWASHINGTON FEDERATION OF STATE EMPLOYEES</v>
          </cell>
          <cell r="F6687" t="str">
            <v>67</v>
          </cell>
          <cell r="G6687" t="str">
            <v>Monthly</v>
          </cell>
          <cell r="H6687" t="str">
            <v>C</v>
          </cell>
          <cell r="I6687">
            <v>5395</v>
          </cell>
          <cell r="J6687" t="str">
            <v>Washington Federation of State Employees</v>
          </cell>
          <cell r="K6687" t="str">
            <v>per DOP website</v>
          </cell>
          <cell r="L6687">
            <v>41456</v>
          </cell>
          <cell r="M6687">
            <v>26488</v>
          </cell>
          <cell r="N6687" t="b">
            <v>0</v>
          </cell>
          <cell r="O6687">
            <v>5395</v>
          </cell>
        </row>
        <row r="6688">
          <cell r="E6688" t="str">
            <v>67MONTHLYCWASHINGTON PUBLIC EMPLOYEES ASSOCIATION</v>
          </cell>
          <cell r="F6688" t="str">
            <v>67</v>
          </cell>
          <cell r="G6688" t="str">
            <v>Monthly</v>
          </cell>
          <cell r="H6688" t="str">
            <v>C</v>
          </cell>
          <cell r="I6688">
            <v>5395</v>
          </cell>
          <cell r="J6688" t="str">
            <v>Washington Public Employees Association</v>
          </cell>
          <cell r="K6688" t="str">
            <v>per DOP website</v>
          </cell>
          <cell r="L6688">
            <v>41456</v>
          </cell>
          <cell r="M6688">
            <v>30752</v>
          </cell>
          <cell r="N6688" t="b">
            <v>0</v>
          </cell>
          <cell r="O6688">
            <v>5395</v>
          </cell>
        </row>
        <row r="6689">
          <cell r="E6689" t="str">
            <v>67MONTHLYDCOALITION</v>
          </cell>
          <cell r="F6689" t="str">
            <v>67</v>
          </cell>
          <cell r="G6689" t="str">
            <v>Monthly</v>
          </cell>
          <cell r="H6689" t="str">
            <v>D</v>
          </cell>
          <cell r="I6689">
            <v>5535</v>
          </cell>
          <cell r="J6689" t="str">
            <v>Coalition</v>
          </cell>
          <cell r="K6689" t="str">
            <v>per DOP website</v>
          </cell>
          <cell r="L6689">
            <v>41456</v>
          </cell>
          <cell r="M6689">
            <v>43545</v>
          </cell>
          <cell r="N6689" t="b">
            <v>0</v>
          </cell>
          <cell r="O6689">
            <v>5535</v>
          </cell>
        </row>
        <row r="6690">
          <cell r="E6690" t="str">
            <v>67MONTHLYDNON-REPRESENTED STATE EMPLOYEES</v>
          </cell>
          <cell r="F6690" t="str">
            <v>67</v>
          </cell>
          <cell r="G6690" t="str">
            <v>Monthly</v>
          </cell>
          <cell r="H6690" t="str">
            <v>D</v>
          </cell>
          <cell r="I6690">
            <v>5535</v>
          </cell>
          <cell r="J6690" t="str">
            <v>Non-Represented State Employees</v>
          </cell>
          <cell r="K6690" t="str">
            <v>per DOP website</v>
          </cell>
          <cell r="L6690">
            <v>41456</v>
          </cell>
          <cell r="M6690">
            <v>12565</v>
          </cell>
          <cell r="N6690" t="b">
            <v>0</v>
          </cell>
          <cell r="O6690">
            <v>5535</v>
          </cell>
        </row>
        <row r="6691">
          <cell r="E6691" t="str">
            <v>67MONTHLYDTEAMSTERS LOCAL UNION NUMBER 117</v>
          </cell>
          <cell r="F6691" t="str">
            <v>67</v>
          </cell>
          <cell r="G6691" t="str">
            <v>Monthly</v>
          </cell>
          <cell r="H6691" t="str">
            <v>D</v>
          </cell>
          <cell r="I6691">
            <v>5605</v>
          </cell>
          <cell r="J6691" t="str">
            <v>Teamsters Local Union Number 117</v>
          </cell>
          <cell r="K6691" t="str">
            <v>per Noli Benitez 201307</v>
          </cell>
          <cell r="L6691">
            <v>41456</v>
          </cell>
          <cell r="M6691">
            <v>12565</v>
          </cell>
          <cell r="N6691" t="b">
            <v>0</v>
          </cell>
          <cell r="O6691">
            <v>5605</v>
          </cell>
        </row>
        <row r="6692">
          <cell r="E6692" t="str">
            <v>67MONTHLYDWASHINGTON FEDERATION OF STATE EMPLOYEES</v>
          </cell>
          <cell r="F6692" t="str">
            <v>67</v>
          </cell>
          <cell r="G6692" t="str">
            <v>Monthly</v>
          </cell>
          <cell r="H6692" t="str">
            <v>D</v>
          </cell>
          <cell r="I6692">
            <v>5535</v>
          </cell>
          <cell r="J6692" t="str">
            <v>Washington Federation of State Employees</v>
          </cell>
          <cell r="K6692" t="str">
            <v>per DOP website</v>
          </cell>
          <cell r="L6692">
            <v>41456</v>
          </cell>
          <cell r="M6692">
            <v>26489</v>
          </cell>
          <cell r="N6692" t="b">
            <v>0</v>
          </cell>
          <cell r="O6692">
            <v>5535</v>
          </cell>
        </row>
        <row r="6693">
          <cell r="E6693" t="str">
            <v>67MONTHLYDWASHINGTON PUBLIC EMPLOYEES ASSOCIATION</v>
          </cell>
          <cell r="F6693" t="str">
            <v>67</v>
          </cell>
          <cell r="G6693" t="str">
            <v>Monthly</v>
          </cell>
          <cell r="H6693" t="str">
            <v>D</v>
          </cell>
          <cell r="I6693">
            <v>5535</v>
          </cell>
          <cell r="J6693" t="str">
            <v>Washington Public Employees Association</v>
          </cell>
          <cell r="K6693" t="str">
            <v>per DOP website</v>
          </cell>
          <cell r="L6693">
            <v>41456</v>
          </cell>
          <cell r="M6693">
            <v>30753</v>
          </cell>
          <cell r="N6693" t="b">
            <v>0</v>
          </cell>
          <cell r="O6693">
            <v>5535</v>
          </cell>
        </row>
        <row r="6694">
          <cell r="E6694" t="str">
            <v>67MONTHLYECOALITION</v>
          </cell>
          <cell r="F6694" t="str">
            <v>67</v>
          </cell>
          <cell r="G6694" t="str">
            <v>Monthly</v>
          </cell>
          <cell r="H6694" t="str">
            <v>E</v>
          </cell>
          <cell r="I6694">
            <v>5668</v>
          </cell>
          <cell r="J6694" t="str">
            <v>Coalition</v>
          </cell>
          <cell r="K6694" t="str">
            <v>per DOP website</v>
          </cell>
          <cell r="L6694">
            <v>41456</v>
          </cell>
          <cell r="M6694">
            <v>43546</v>
          </cell>
          <cell r="N6694" t="b">
            <v>0</v>
          </cell>
          <cell r="O6694">
            <v>5668</v>
          </cell>
        </row>
        <row r="6695">
          <cell r="E6695" t="str">
            <v>67MONTHLYENON-REPRESENTED STATE EMPLOYEES</v>
          </cell>
          <cell r="F6695" t="str">
            <v>67</v>
          </cell>
          <cell r="G6695" t="str">
            <v>Monthly</v>
          </cell>
          <cell r="H6695" t="str">
            <v>E</v>
          </cell>
          <cell r="I6695">
            <v>5668</v>
          </cell>
          <cell r="J6695" t="str">
            <v>Non-Represented State Employees</v>
          </cell>
          <cell r="K6695" t="str">
            <v>per DOP website</v>
          </cell>
          <cell r="L6695">
            <v>41456</v>
          </cell>
          <cell r="M6695">
            <v>12566</v>
          </cell>
          <cell r="N6695" t="b">
            <v>0</v>
          </cell>
          <cell r="O6695">
            <v>5668</v>
          </cell>
        </row>
        <row r="6696">
          <cell r="E6696" t="str">
            <v>67MONTHLYETEAMSTERS LOCAL UNION NUMBER 117</v>
          </cell>
          <cell r="F6696" t="str">
            <v>67</v>
          </cell>
          <cell r="G6696" t="str">
            <v>Monthly</v>
          </cell>
          <cell r="H6696" t="str">
            <v>E</v>
          </cell>
          <cell r="I6696">
            <v>5742</v>
          </cell>
          <cell r="J6696" t="str">
            <v>Teamsters Local Union Number 117</v>
          </cell>
          <cell r="K6696" t="str">
            <v>per Noli Benitez 201307</v>
          </cell>
          <cell r="L6696">
            <v>41456</v>
          </cell>
          <cell r="M6696">
            <v>12566</v>
          </cell>
          <cell r="N6696" t="b">
            <v>0</v>
          </cell>
          <cell r="O6696">
            <v>5742</v>
          </cell>
        </row>
        <row r="6697">
          <cell r="E6697" t="str">
            <v>67MONTHLYEWASHINGTON FEDERATION OF STATE EMPLOYEES</v>
          </cell>
          <cell r="F6697" t="str">
            <v>67</v>
          </cell>
          <cell r="G6697" t="str">
            <v>Monthly</v>
          </cell>
          <cell r="H6697" t="str">
            <v>E</v>
          </cell>
          <cell r="I6697">
            <v>5668</v>
          </cell>
          <cell r="J6697" t="str">
            <v>Washington Federation of State Employees</v>
          </cell>
          <cell r="K6697" t="str">
            <v>per DOP website</v>
          </cell>
          <cell r="L6697">
            <v>41456</v>
          </cell>
          <cell r="M6697">
            <v>26490</v>
          </cell>
          <cell r="N6697" t="b">
            <v>0</v>
          </cell>
          <cell r="O6697">
            <v>5668</v>
          </cell>
        </row>
        <row r="6698">
          <cell r="E6698" t="str">
            <v>67MONTHLYEWASHINGTON PUBLIC EMPLOYEES ASSOCIATION</v>
          </cell>
          <cell r="F6698" t="str">
            <v>67</v>
          </cell>
          <cell r="G6698" t="str">
            <v>Monthly</v>
          </cell>
          <cell r="H6698" t="str">
            <v>E</v>
          </cell>
          <cell r="I6698">
            <v>5668</v>
          </cell>
          <cell r="J6698" t="str">
            <v>Washington Public Employees Association</v>
          </cell>
          <cell r="K6698" t="str">
            <v>per DOP website</v>
          </cell>
          <cell r="L6698">
            <v>41456</v>
          </cell>
          <cell r="M6698">
            <v>30754</v>
          </cell>
          <cell r="N6698" t="b">
            <v>0</v>
          </cell>
          <cell r="O6698">
            <v>5668</v>
          </cell>
        </row>
        <row r="6699">
          <cell r="E6699" t="str">
            <v>67MONTHLYFCOALITION</v>
          </cell>
          <cell r="F6699" t="str">
            <v>67</v>
          </cell>
          <cell r="G6699" t="str">
            <v>Monthly</v>
          </cell>
          <cell r="H6699" t="str">
            <v>F</v>
          </cell>
          <cell r="I6699">
            <v>5813</v>
          </cell>
          <cell r="J6699" t="str">
            <v>Coalition</v>
          </cell>
          <cell r="K6699" t="str">
            <v>per DOP website</v>
          </cell>
          <cell r="L6699">
            <v>41456</v>
          </cell>
          <cell r="M6699">
            <v>43547</v>
          </cell>
          <cell r="N6699" t="b">
            <v>0</v>
          </cell>
          <cell r="O6699">
            <v>5813</v>
          </cell>
        </row>
        <row r="6700">
          <cell r="E6700" t="str">
            <v>67MONTHLYFNON-REPRESENTED STATE EMPLOYEES</v>
          </cell>
          <cell r="F6700" t="str">
            <v>67</v>
          </cell>
          <cell r="G6700" t="str">
            <v>Monthly</v>
          </cell>
          <cell r="H6700" t="str">
            <v>F</v>
          </cell>
          <cell r="I6700">
            <v>5813</v>
          </cell>
          <cell r="J6700" t="str">
            <v>Non-Represented State Employees</v>
          </cell>
          <cell r="K6700" t="str">
            <v>per DOP website</v>
          </cell>
          <cell r="L6700">
            <v>41456</v>
          </cell>
          <cell r="M6700">
            <v>12567</v>
          </cell>
          <cell r="N6700" t="b">
            <v>0</v>
          </cell>
          <cell r="O6700">
            <v>5813</v>
          </cell>
        </row>
        <row r="6701">
          <cell r="E6701" t="str">
            <v>67MONTHLYFTEAMSTERS LOCAL UNION NUMBER 117</v>
          </cell>
          <cell r="F6701" t="str">
            <v>67</v>
          </cell>
          <cell r="G6701" t="str">
            <v>Monthly</v>
          </cell>
          <cell r="H6701" t="str">
            <v>F</v>
          </cell>
          <cell r="I6701">
            <v>5887</v>
          </cell>
          <cell r="J6701" t="str">
            <v>Teamsters Local Union Number 117</v>
          </cell>
          <cell r="K6701" t="str">
            <v>per Noli Benitez 201307</v>
          </cell>
          <cell r="L6701">
            <v>41456</v>
          </cell>
          <cell r="M6701">
            <v>12567</v>
          </cell>
          <cell r="N6701" t="b">
            <v>0</v>
          </cell>
          <cell r="O6701">
            <v>5887</v>
          </cell>
        </row>
        <row r="6702">
          <cell r="E6702" t="str">
            <v>67MONTHLYFWASHINGTON FEDERATION OF STATE EMPLOYEES</v>
          </cell>
          <cell r="F6702" t="str">
            <v>67</v>
          </cell>
          <cell r="G6702" t="str">
            <v>Monthly</v>
          </cell>
          <cell r="H6702" t="str">
            <v>F</v>
          </cell>
          <cell r="I6702">
            <v>5813</v>
          </cell>
          <cell r="J6702" t="str">
            <v>Washington Federation of State Employees</v>
          </cell>
          <cell r="K6702" t="str">
            <v>per DOP website</v>
          </cell>
          <cell r="L6702">
            <v>41456</v>
          </cell>
          <cell r="M6702">
            <v>26491</v>
          </cell>
          <cell r="N6702" t="b">
            <v>0</v>
          </cell>
          <cell r="O6702">
            <v>5813</v>
          </cell>
        </row>
        <row r="6703">
          <cell r="E6703" t="str">
            <v>67MONTHLYFWASHINGTON PUBLIC EMPLOYEES ASSOCIATION</v>
          </cell>
          <cell r="F6703" t="str">
            <v>67</v>
          </cell>
          <cell r="G6703" t="str">
            <v>Monthly</v>
          </cell>
          <cell r="H6703" t="str">
            <v>F</v>
          </cell>
          <cell r="I6703">
            <v>5813</v>
          </cell>
          <cell r="J6703" t="str">
            <v>Washington Public Employees Association</v>
          </cell>
          <cell r="K6703" t="str">
            <v>per DOP website</v>
          </cell>
          <cell r="L6703">
            <v>41456</v>
          </cell>
          <cell r="M6703">
            <v>30755</v>
          </cell>
          <cell r="N6703" t="b">
            <v>0</v>
          </cell>
          <cell r="O6703">
            <v>5813</v>
          </cell>
        </row>
        <row r="6704">
          <cell r="E6704" t="str">
            <v>67MONTHLYGCOALITION</v>
          </cell>
          <cell r="F6704" t="str">
            <v>67</v>
          </cell>
          <cell r="G6704" t="str">
            <v>Monthly</v>
          </cell>
          <cell r="H6704" t="str">
            <v>G</v>
          </cell>
          <cell r="I6704">
            <v>5958</v>
          </cell>
          <cell r="J6704" t="str">
            <v>Coalition</v>
          </cell>
          <cell r="K6704" t="str">
            <v>per DOP website</v>
          </cell>
          <cell r="L6704">
            <v>41456</v>
          </cell>
          <cell r="M6704">
            <v>43548</v>
          </cell>
          <cell r="N6704" t="b">
            <v>0</v>
          </cell>
          <cell r="O6704">
            <v>5958</v>
          </cell>
        </row>
        <row r="6705">
          <cell r="E6705" t="str">
            <v>67MONTHLYGNON-REPRESENTED STATE EMPLOYEES</v>
          </cell>
          <cell r="F6705" t="str">
            <v>67</v>
          </cell>
          <cell r="G6705" t="str">
            <v>Monthly</v>
          </cell>
          <cell r="H6705" t="str">
            <v>G</v>
          </cell>
          <cell r="I6705">
            <v>5958</v>
          </cell>
          <cell r="J6705" t="str">
            <v>Non-Represented State Employees</v>
          </cell>
          <cell r="K6705" t="str">
            <v>per DOP website</v>
          </cell>
          <cell r="L6705">
            <v>41456</v>
          </cell>
          <cell r="M6705">
            <v>12568</v>
          </cell>
          <cell r="N6705" t="b">
            <v>0</v>
          </cell>
          <cell r="O6705">
            <v>5958</v>
          </cell>
        </row>
        <row r="6706">
          <cell r="E6706" t="str">
            <v>67MONTHLYGTEAMSTERS LOCAL UNION NUMBER 117</v>
          </cell>
          <cell r="F6706" t="str">
            <v>67</v>
          </cell>
          <cell r="G6706" t="str">
            <v>Monthly</v>
          </cell>
          <cell r="H6706" t="str">
            <v>G</v>
          </cell>
          <cell r="I6706">
            <v>6034</v>
          </cell>
          <cell r="J6706" t="str">
            <v>Teamsters Local Union Number 117</v>
          </cell>
          <cell r="K6706" t="str">
            <v>per Noli Benitez 201307</v>
          </cell>
          <cell r="L6706">
            <v>41456</v>
          </cell>
          <cell r="M6706">
            <v>12568</v>
          </cell>
          <cell r="N6706" t="b">
            <v>0</v>
          </cell>
          <cell r="O6706">
            <v>6034</v>
          </cell>
        </row>
        <row r="6707">
          <cell r="E6707" t="str">
            <v>67MONTHLYGWASHINGTON FEDERATION OF STATE EMPLOYEES</v>
          </cell>
          <cell r="F6707" t="str">
            <v>67</v>
          </cell>
          <cell r="G6707" t="str">
            <v>Monthly</v>
          </cell>
          <cell r="H6707" t="str">
            <v>G</v>
          </cell>
          <cell r="I6707">
            <v>5958</v>
          </cell>
          <cell r="J6707" t="str">
            <v>Washington Federation of State Employees</v>
          </cell>
          <cell r="K6707" t="str">
            <v>per DOP website</v>
          </cell>
          <cell r="L6707">
            <v>41456</v>
          </cell>
          <cell r="M6707">
            <v>26492</v>
          </cell>
          <cell r="N6707" t="b">
            <v>0</v>
          </cell>
          <cell r="O6707">
            <v>5958</v>
          </cell>
        </row>
        <row r="6708">
          <cell r="E6708" t="str">
            <v>67MONTHLYGWASHINGTON PUBLIC EMPLOYEES ASSOCIATION</v>
          </cell>
          <cell r="F6708" t="str">
            <v>67</v>
          </cell>
          <cell r="G6708" t="str">
            <v>Monthly</v>
          </cell>
          <cell r="H6708" t="str">
            <v>G</v>
          </cell>
          <cell r="I6708">
            <v>5958</v>
          </cell>
          <cell r="J6708" t="str">
            <v>Washington Public Employees Association</v>
          </cell>
          <cell r="K6708" t="str">
            <v>per DOP website</v>
          </cell>
          <cell r="L6708">
            <v>41456</v>
          </cell>
          <cell r="M6708">
            <v>30756</v>
          </cell>
          <cell r="N6708" t="b">
            <v>0</v>
          </cell>
          <cell r="O6708">
            <v>5958</v>
          </cell>
        </row>
        <row r="6709">
          <cell r="E6709" t="str">
            <v>67MONTHLYHCOALITION</v>
          </cell>
          <cell r="F6709" t="str">
            <v>67</v>
          </cell>
          <cell r="G6709" t="str">
            <v>Monthly</v>
          </cell>
          <cell r="H6709" t="str">
            <v>H</v>
          </cell>
          <cell r="I6709">
            <v>6105</v>
          </cell>
          <cell r="J6709" t="str">
            <v>Coalition</v>
          </cell>
          <cell r="K6709" t="str">
            <v>per DOP website</v>
          </cell>
          <cell r="L6709">
            <v>41456</v>
          </cell>
          <cell r="M6709">
            <v>43549</v>
          </cell>
          <cell r="N6709" t="b">
            <v>0</v>
          </cell>
          <cell r="O6709">
            <v>6105</v>
          </cell>
        </row>
        <row r="6710">
          <cell r="E6710" t="str">
            <v>67MONTHLYHNON-REPRESENTED STATE EMPLOYEES</v>
          </cell>
          <cell r="F6710" t="str">
            <v>67</v>
          </cell>
          <cell r="G6710" t="str">
            <v>Monthly</v>
          </cell>
          <cell r="H6710" t="str">
            <v>H</v>
          </cell>
          <cell r="I6710">
            <v>6105</v>
          </cell>
          <cell r="J6710" t="str">
            <v>Non-Represented State Employees</v>
          </cell>
          <cell r="K6710" t="str">
            <v>per DOP website</v>
          </cell>
          <cell r="L6710">
            <v>41456</v>
          </cell>
          <cell r="M6710">
            <v>12569</v>
          </cell>
          <cell r="N6710" t="b">
            <v>0</v>
          </cell>
          <cell r="O6710">
            <v>6105</v>
          </cell>
        </row>
        <row r="6711">
          <cell r="E6711" t="str">
            <v>67MONTHLYHTEAMSTERS LOCAL UNION NUMBER 117</v>
          </cell>
          <cell r="F6711" t="str">
            <v>67</v>
          </cell>
          <cell r="G6711" t="str">
            <v>Monthly</v>
          </cell>
          <cell r="H6711" t="str">
            <v>H</v>
          </cell>
          <cell r="I6711">
            <v>6183</v>
          </cell>
          <cell r="J6711" t="str">
            <v>Teamsters Local Union Number 117</v>
          </cell>
          <cell r="K6711" t="str">
            <v>per Noli Benitez 201307</v>
          </cell>
          <cell r="L6711">
            <v>41456</v>
          </cell>
          <cell r="M6711">
            <v>12569</v>
          </cell>
          <cell r="N6711" t="b">
            <v>0</v>
          </cell>
          <cell r="O6711">
            <v>6183</v>
          </cell>
        </row>
        <row r="6712">
          <cell r="E6712" t="str">
            <v>67MONTHLYHWASHINGTON FEDERATION OF STATE EMPLOYEES</v>
          </cell>
          <cell r="F6712" t="str">
            <v>67</v>
          </cell>
          <cell r="G6712" t="str">
            <v>Monthly</v>
          </cell>
          <cell r="H6712" t="str">
            <v>H</v>
          </cell>
          <cell r="I6712">
            <v>6105</v>
          </cell>
          <cell r="J6712" t="str">
            <v>Washington Federation of State Employees</v>
          </cell>
          <cell r="K6712" t="str">
            <v>per DOP website</v>
          </cell>
          <cell r="L6712">
            <v>41456</v>
          </cell>
          <cell r="M6712">
            <v>26493</v>
          </cell>
          <cell r="N6712" t="b">
            <v>0</v>
          </cell>
          <cell r="O6712">
            <v>6105</v>
          </cell>
        </row>
        <row r="6713">
          <cell r="E6713" t="str">
            <v>67MONTHLYHWASHINGTON PUBLIC EMPLOYEES ASSOCIATION</v>
          </cell>
          <cell r="F6713" t="str">
            <v>67</v>
          </cell>
          <cell r="G6713" t="str">
            <v>Monthly</v>
          </cell>
          <cell r="H6713" t="str">
            <v>H</v>
          </cell>
          <cell r="I6713">
            <v>6105</v>
          </cell>
          <cell r="J6713" t="str">
            <v>Washington Public Employees Association</v>
          </cell>
          <cell r="K6713" t="str">
            <v>per DOP website</v>
          </cell>
          <cell r="L6713">
            <v>41456</v>
          </cell>
          <cell r="M6713">
            <v>30757</v>
          </cell>
          <cell r="N6713" t="b">
            <v>0</v>
          </cell>
          <cell r="O6713">
            <v>6105</v>
          </cell>
        </row>
        <row r="6714">
          <cell r="E6714" t="str">
            <v>67MONTHLYICOALITION</v>
          </cell>
          <cell r="F6714" t="str">
            <v>67</v>
          </cell>
          <cell r="G6714" t="str">
            <v>Monthly</v>
          </cell>
          <cell r="H6714" t="str">
            <v>I</v>
          </cell>
          <cell r="I6714">
            <v>6257</v>
          </cell>
          <cell r="J6714" t="str">
            <v>Coalition</v>
          </cell>
          <cell r="K6714" t="str">
            <v>per DOP website</v>
          </cell>
          <cell r="L6714">
            <v>41456</v>
          </cell>
          <cell r="M6714">
            <v>43550</v>
          </cell>
          <cell r="N6714" t="b">
            <v>0</v>
          </cell>
          <cell r="O6714">
            <v>6257</v>
          </cell>
        </row>
        <row r="6715">
          <cell r="E6715" t="str">
            <v>67MONTHLYINON-REPRESENTED STATE EMPLOYEES</v>
          </cell>
          <cell r="F6715" t="str">
            <v>67</v>
          </cell>
          <cell r="G6715" t="str">
            <v>Monthly</v>
          </cell>
          <cell r="H6715" t="str">
            <v>I</v>
          </cell>
          <cell r="I6715">
            <v>6257</v>
          </cell>
          <cell r="J6715" t="str">
            <v>Non-Represented State Employees</v>
          </cell>
          <cell r="K6715" t="str">
            <v>per DOP website</v>
          </cell>
          <cell r="L6715">
            <v>41456</v>
          </cell>
          <cell r="M6715">
            <v>12570</v>
          </cell>
          <cell r="N6715" t="b">
            <v>0</v>
          </cell>
          <cell r="O6715">
            <v>6257</v>
          </cell>
        </row>
        <row r="6716">
          <cell r="E6716" t="str">
            <v>67MONTHLYITEAMSTERS LOCAL UNION NUMBER 117</v>
          </cell>
          <cell r="F6716" t="str">
            <v>67</v>
          </cell>
          <cell r="G6716" t="str">
            <v>Monthly</v>
          </cell>
          <cell r="H6716" t="str">
            <v>I</v>
          </cell>
          <cell r="I6716">
            <v>6337</v>
          </cell>
          <cell r="J6716" t="str">
            <v>Teamsters Local Union Number 117</v>
          </cell>
          <cell r="K6716" t="str">
            <v>per Noli Benitez 201307</v>
          </cell>
          <cell r="L6716">
            <v>41456</v>
          </cell>
          <cell r="M6716">
            <v>12570</v>
          </cell>
          <cell r="N6716" t="b">
            <v>0</v>
          </cell>
          <cell r="O6716">
            <v>6337</v>
          </cell>
        </row>
        <row r="6717">
          <cell r="E6717" t="str">
            <v>67MONTHLYIWASHINGTON FEDERATION OF STATE EMPLOYEES</v>
          </cell>
          <cell r="F6717" t="str">
            <v>67</v>
          </cell>
          <cell r="G6717" t="str">
            <v>Monthly</v>
          </cell>
          <cell r="H6717" t="str">
            <v>I</v>
          </cell>
          <cell r="I6717">
            <v>6257</v>
          </cell>
          <cell r="J6717" t="str">
            <v>Washington Federation of State Employees</v>
          </cell>
          <cell r="K6717" t="str">
            <v>per DOP website</v>
          </cell>
          <cell r="L6717">
            <v>41456</v>
          </cell>
          <cell r="M6717">
            <v>26494</v>
          </cell>
          <cell r="N6717" t="b">
            <v>0</v>
          </cell>
          <cell r="O6717">
            <v>6257</v>
          </cell>
        </row>
        <row r="6718">
          <cell r="E6718" t="str">
            <v>67MONTHLYIWASHINGTON PUBLIC EMPLOYEES ASSOCIATION</v>
          </cell>
          <cell r="F6718" t="str">
            <v>67</v>
          </cell>
          <cell r="G6718" t="str">
            <v>Monthly</v>
          </cell>
          <cell r="H6718" t="str">
            <v>I</v>
          </cell>
          <cell r="I6718">
            <v>6257</v>
          </cell>
          <cell r="J6718" t="str">
            <v>Washington Public Employees Association</v>
          </cell>
          <cell r="K6718" t="str">
            <v>per DOP website</v>
          </cell>
          <cell r="L6718">
            <v>41456</v>
          </cell>
          <cell r="M6718">
            <v>30758</v>
          </cell>
          <cell r="N6718" t="b">
            <v>0</v>
          </cell>
          <cell r="O6718">
            <v>6257</v>
          </cell>
        </row>
        <row r="6719">
          <cell r="E6719" t="str">
            <v>67MONTHLYJCOALITION</v>
          </cell>
          <cell r="F6719" t="str">
            <v>67</v>
          </cell>
          <cell r="G6719" t="str">
            <v>Monthly</v>
          </cell>
          <cell r="H6719" t="str">
            <v>J</v>
          </cell>
          <cell r="I6719">
            <v>6416</v>
          </cell>
          <cell r="J6719" t="str">
            <v>Coalition</v>
          </cell>
          <cell r="K6719" t="str">
            <v>per DOP website</v>
          </cell>
          <cell r="L6719">
            <v>41456</v>
          </cell>
          <cell r="M6719">
            <v>43551</v>
          </cell>
          <cell r="N6719" t="b">
            <v>0</v>
          </cell>
          <cell r="O6719">
            <v>6416</v>
          </cell>
        </row>
        <row r="6720">
          <cell r="E6720" t="str">
            <v>67MONTHLYJNON-REPRESENTED STATE EMPLOYEES</v>
          </cell>
          <cell r="F6720" t="str">
            <v>67</v>
          </cell>
          <cell r="G6720" t="str">
            <v>Monthly</v>
          </cell>
          <cell r="H6720" t="str">
            <v>J</v>
          </cell>
          <cell r="I6720">
            <v>6416</v>
          </cell>
          <cell r="J6720" t="str">
            <v>Non-Represented State Employees</v>
          </cell>
          <cell r="K6720" t="str">
            <v>per DOP website</v>
          </cell>
          <cell r="L6720">
            <v>41456</v>
          </cell>
          <cell r="M6720">
            <v>12571</v>
          </cell>
          <cell r="N6720" t="b">
            <v>0</v>
          </cell>
          <cell r="O6720">
            <v>6416</v>
          </cell>
        </row>
        <row r="6721">
          <cell r="E6721" t="str">
            <v>67MONTHLYJTEAMSTERS LOCAL UNION NUMBER 117</v>
          </cell>
          <cell r="F6721" t="str">
            <v>67</v>
          </cell>
          <cell r="G6721" t="str">
            <v>Monthly</v>
          </cell>
          <cell r="H6721" t="str">
            <v>J</v>
          </cell>
          <cell r="I6721">
            <v>6498</v>
          </cell>
          <cell r="J6721" t="str">
            <v>Teamsters Local Union Number 117</v>
          </cell>
          <cell r="K6721" t="str">
            <v>per Noli Benitez 201307</v>
          </cell>
          <cell r="L6721">
            <v>41456</v>
          </cell>
          <cell r="M6721">
            <v>12571</v>
          </cell>
          <cell r="N6721" t="b">
            <v>0</v>
          </cell>
          <cell r="O6721">
            <v>6498</v>
          </cell>
        </row>
        <row r="6722">
          <cell r="E6722" t="str">
            <v>67MONTHLYJWASHINGTON FEDERATION OF STATE EMPLOYEES</v>
          </cell>
          <cell r="F6722" t="str">
            <v>67</v>
          </cell>
          <cell r="G6722" t="str">
            <v>Monthly</v>
          </cell>
          <cell r="H6722" t="str">
            <v>J</v>
          </cell>
          <cell r="I6722">
            <v>6416</v>
          </cell>
          <cell r="J6722" t="str">
            <v>Washington Federation of State Employees</v>
          </cell>
          <cell r="K6722" t="str">
            <v>per DOP website</v>
          </cell>
          <cell r="L6722">
            <v>41456</v>
          </cell>
          <cell r="M6722">
            <v>26495</v>
          </cell>
          <cell r="N6722" t="b">
            <v>0</v>
          </cell>
          <cell r="O6722">
            <v>6416</v>
          </cell>
        </row>
        <row r="6723">
          <cell r="E6723" t="str">
            <v>67MONTHLYJWASHINGTON PUBLIC EMPLOYEES ASSOCIATION</v>
          </cell>
          <cell r="F6723" t="str">
            <v>67</v>
          </cell>
          <cell r="G6723" t="str">
            <v>Monthly</v>
          </cell>
          <cell r="H6723" t="str">
            <v>J</v>
          </cell>
          <cell r="I6723">
            <v>6416</v>
          </cell>
          <cell r="J6723" t="str">
            <v>Washington Public Employees Association</v>
          </cell>
          <cell r="K6723" t="str">
            <v>per DOP website</v>
          </cell>
          <cell r="L6723">
            <v>41456</v>
          </cell>
          <cell r="M6723">
            <v>30759</v>
          </cell>
          <cell r="N6723" t="b">
            <v>0</v>
          </cell>
          <cell r="O6723">
            <v>6416</v>
          </cell>
        </row>
        <row r="6724">
          <cell r="E6724" t="str">
            <v>67MONTHLYKCOALITION</v>
          </cell>
          <cell r="F6724" t="str">
            <v>67</v>
          </cell>
          <cell r="G6724" t="str">
            <v>Monthly</v>
          </cell>
          <cell r="H6724" t="str">
            <v>K</v>
          </cell>
          <cell r="I6724">
            <v>6575</v>
          </cell>
          <cell r="J6724" t="str">
            <v>Coalition</v>
          </cell>
          <cell r="K6724" t="str">
            <v>per DOP website</v>
          </cell>
          <cell r="L6724">
            <v>41456</v>
          </cell>
          <cell r="M6724">
            <v>43552</v>
          </cell>
          <cell r="N6724" t="b">
            <v>0</v>
          </cell>
          <cell r="O6724">
            <v>6575</v>
          </cell>
        </row>
        <row r="6725">
          <cell r="E6725" t="str">
            <v>67MONTHLYKNON-REPRESENTED STATE EMPLOYEES</v>
          </cell>
          <cell r="F6725" t="str">
            <v>67</v>
          </cell>
          <cell r="G6725" t="str">
            <v>Monthly</v>
          </cell>
          <cell r="H6725" t="str">
            <v>K</v>
          </cell>
          <cell r="I6725">
            <v>6575</v>
          </cell>
          <cell r="J6725" t="str">
            <v>Non-Represented State Employees</v>
          </cell>
          <cell r="K6725" t="str">
            <v>per DOP website</v>
          </cell>
          <cell r="L6725">
            <v>41456</v>
          </cell>
          <cell r="M6725">
            <v>12572</v>
          </cell>
          <cell r="N6725" t="b">
            <v>0</v>
          </cell>
          <cell r="O6725">
            <v>6575</v>
          </cell>
        </row>
        <row r="6726">
          <cell r="E6726" t="str">
            <v>67MONTHLYKTEAMSTERS LOCAL UNION NUMBER 117</v>
          </cell>
          <cell r="F6726" t="str">
            <v>67</v>
          </cell>
          <cell r="G6726" t="str">
            <v>Monthly</v>
          </cell>
          <cell r="H6726" t="str">
            <v>K</v>
          </cell>
          <cell r="I6726">
            <v>6659</v>
          </cell>
          <cell r="J6726" t="str">
            <v>Teamsters Local Union Number 117</v>
          </cell>
          <cell r="K6726" t="str">
            <v>per Noli Benitez 201307</v>
          </cell>
          <cell r="L6726">
            <v>41456</v>
          </cell>
          <cell r="M6726">
            <v>12572</v>
          </cell>
          <cell r="N6726" t="b">
            <v>0</v>
          </cell>
          <cell r="O6726">
            <v>6659</v>
          </cell>
        </row>
        <row r="6727">
          <cell r="E6727" t="str">
            <v>67MONTHLYKWASHINGTON FEDERATION OF STATE EMPLOYEES</v>
          </cell>
          <cell r="F6727" t="str">
            <v>67</v>
          </cell>
          <cell r="G6727" t="str">
            <v>Monthly</v>
          </cell>
          <cell r="H6727" t="str">
            <v>K</v>
          </cell>
          <cell r="I6727">
            <v>6575</v>
          </cell>
          <cell r="J6727" t="str">
            <v>Washington Federation of State Employees</v>
          </cell>
          <cell r="K6727" t="str">
            <v>per DOP website</v>
          </cell>
          <cell r="L6727">
            <v>41456</v>
          </cell>
          <cell r="M6727">
            <v>26496</v>
          </cell>
          <cell r="N6727" t="b">
            <v>0</v>
          </cell>
          <cell r="O6727">
            <v>6575</v>
          </cell>
        </row>
        <row r="6728">
          <cell r="E6728" t="str">
            <v>67MONTHLYKWASHINGTON PUBLIC EMPLOYEES ASSOCIATION</v>
          </cell>
          <cell r="F6728" t="str">
            <v>67</v>
          </cell>
          <cell r="G6728" t="str">
            <v>Monthly</v>
          </cell>
          <cell r="H6728" t="str">
            <v>K</v>
          </cell>
          <cell r="I6728">
            <v>6575</v>
          </cell>
          <cell r="J6728" t="str">
            <v>Washington Public Employees Association</v>
          </cell>
          <cell r="K6728" t="str">
            <v>per DOP website</v>
          </cell>
          <cell r="L6728">
            <v>41456</v>
          </cell>
          <cell r="M6728">
            <v>30760</v>
          </cell>
          <cell r="N6728" t="b">
            <v>0</v>
          </cell>
          <cell r="O6728">
            <v>6575</v>
          </cell>
        </row>
        <row r="6729">
          <cell r="E6729" t="str">
            <v>67MONTHLYLCOALITION</v>
          </cell>
          <cell r="F6729" t="str">
            <v>67</v>
          </cell>
          <cell r="G6729" t="str">
            <v>Monthly</v>
          </cell>
          <cell r="H6729" t="str">
            <v>L</v>
          </cell>
          <cell r="I6729">
            <v>6741</v>
          </cell>
          <cell r="J6729" t="str">
            <v>Coalition</v>
          </cell>
          <cell r="K6729" t="str">
            <v>per DOP website</v>
          </cell>
          <cell r="L6729">
            <v>41456</v>
          </cell>
          <cell r="M6729">
            <v>43553</v>
          </cell>
          <cell r="N6729" t="b">
            <v>0</v>
          </cell>
          <cell r="O6729">
            <v>6741</v>
          </cell>
        </row>
        <row r="6730">
          <cell r="E6730" t="str">
            <v>67MONTHLYLNON-REPRESENTED STATE EMPLOYEES</v>
          </cell>
          <cell r="F6730" t="str">
            <v>67</v>
          </cell>
          <cell r="G6730" t="str">
            <v>Monthly</v>
          </cell>
          <cell r="H6730" t="str">
            <v>L</v>
          </cell>
          <cell r="I6730">
            <v>6741</v>
          </cell>
          <cell r="J6730" t="str">
            <v>Non-Represented State Employees</v>
          </cell>
          <cell r="K6730" t="str">
            <v>per DOP website</v>
          </cell>
          <cell r="L6730">
            <v>41456</v>
          </cell>
          <cell r="M6730">
            <v>12573</v>
          </cell>
          <cell r="N6730" t="b">
            <v>0</v>
          </cell>
          <cell r="O6730">
            <v>6741</v>
          </cell>
        </row>
        <row r="6731">
          <cell r="E6731" t="str">
            <v>67MONTHLYLTEAMSTERS LOCAL UNION NUMBER 117</v>
          </cell>
          <cell r="F6731" t="str">
            <v>67</v>
          </cell>
          <cell r="G6731" t="str">
            <v>Monthly</v>
          </cell>
          <cell r="H6731" t="str">
            <v>L</v>
          </cell>
          <cell r="I6731">
            <v>6828</v>
          </cell>
          <cell r="J6731" t="str">
            <v>Teamsters Local Union Number 117</v>
          </cell>
          <cell r="K6731" t="str">
            <v>per Noli Benitez 201307</v>
          </cell>
          <cell r="L6731">
            <v>41456</v>
          </cell>
          <cell r="M6731">
            <v>12573</v>
          </cell>
          <cell r="N6731" t="b">
            <v>0</v>
          </cell>
          <cell r="O6731">
            <v>6828</v>
          </cell>
        </row>
        <row r="6732">
          <cell r="E6732" t="str">
            <v>67MONTHLYLWASHINGTON FEDERATION OF STATE EMPLOYEES</v>
          </cell>
          <cell r="F6732" t="str">
            <v>67</v>
          </cell>
          <cell r="G6732" t="str">
            <v>Monthly</v>
          </cell>
          <cell r="H6732" t="str">
            <v>L</v>
          </cell>
          <cell r="I6732">
            <v>6741</v>
          </cell>
          <cell r="J6732" t="str">
            <v>Washington Federation of State Employees</v>
          </cell>
          <cell r="K6732" t="str">
            <v>per DOP website</v>
          </cell>
          <cell r="L6732">
            <v>41456</v>
          </cell>
          <cell r="M6732">
            <v>26497</v>
          </cell>
          <cell r="N6732" t="b">
            <v>0</v>
          </cell>
          <cell r="O6732">
            <v>6741</v>
          </cell>
        </row>
        <row r="6733">
          <cell r="E6733" t="str">
            <v>67MONTHLYLWASHINGTON PUBLIC EMPLOYEES ASSOCIATION</v>
          </cell>
          <cell r="F6733" t="str">
            <v>67</v>
          </cell>
          <cell r="G6733" t="str">
            <v>Monthly</v>
          </cell>
          <cell r="H6733" t="str">
            <v>L</v>
          </cell>
          <cell r="I6733">
            <v>6741</v>
          </cell>
          <cell r="J6733" t="str">
            <v>Washington Public Employees Association</v>
          </cell>
          <cell r="K6733" t="str">
            <v>per DOP website</v>
          </cell>
          <cell r="L6733">
            <v>41456</v>
          </cell>
          <cell r="M6733">
            <v>30761</v>
          </cell>
          <cell r="N6733" t="b">
            <v>0</v>
          </cell>
          <cell r="O6733">
            <v>6741</v>
          </cell>
        </row>
        <row r="6734">
          <cell r="E6734" t="str">
            <v>67MONTHLYMCOALITION</v>
          </cell>
          <cell r="F6734" t="str">
            <v>67</v>
          </cell>
          <cell r="G6734" t="str">
            <v>Monthly</v>
          </cell>
          <cell r="H6734" t="str">
            <v>M</v>
          </cell>
          <cell r="I6734">
            <v>6908</v>
          </cell>
          <cell r="J6734" t="str">
            <v>Coalition</v>
          </cell>
          <cell r="K6734" t="str">
            <v>per DOP website</v>
          </cell>
          <cell r="L6734">
            <v>41456</v>
          </cell>
          <cell r="M6734">
            <v>43554</v>
          </cell>
          <cell r="N6734" t="b">
            <v>0</v>
          </cell>
          <cell r="O6734">
            <v>6908</v>
          </cell>
        </row>
        <row r="6735">
          <cell r="E6735" t="str">
            <v>67MONTHLYMNON-REPRESENTED STATE EMPLOYEES</v>
          </cell>
          <cell r="F6735" t="str">
            <v>67</v>
          </cell>
          <cell r="G6735" t="str">
            <v>Monthly</v>
          </cell>
          <cell r="H6735" t="str">
            <v>M</v>
          </cell>
          <cell r="I6735">
            <v>6908</v>
          </cell>
          <cell r="J6735" t="str">
            <v>Non-Represented State Employees</v>
          </cell>
          <cell r="K6735" t="str">
            <v>per DOP website</v>
          </cell>
          <cell r="L6735">
            <v>41456</v>
          </cell>
          <cell r="M6735">
            <v>12574</v>
          </cell>
          <cell r="N6735" t="b">
            <v>0</v>
          </cell>
          <cell r="O6735">
            <v>6908</v>
          </cell>
        </row>
        <row r="6736">
          <cell r="E6736" t="str">
            <v>67MONTHLYMTEAMSTERS LOCAL UNION NUMBER 117</v>
          </cell>
          <cell r="F6736" t="str">
            <v>67</v>
          </cell>
          <cell r="G6736" t="str">
            <v>Monthly</v>
          </cell>
          <cell r="H6736" t="str">
            <v>M</v>
          </cell>
          <cell r="I6736">
            <v>6997</v>
          </cell>
          <cell r="J6736" t="str">
            <v>Teamsters Local Union Number 117</v>
          </cell>
          <cell r="K6736" t="str">
            <v>per Noli Benitez 201307</v>
          </cell>
          <cell r="L6736">
            <v>41456</v>
          </cell>
          <cell r="M6736">
            <v>12574</v>
          </cell>
          <cell r="N6736" t="b">
            <v>0</v>
          </cell>
          <cell r="O6736">
            <v>6997</v>
          </cell>
        </row>
        <row r="6737">
          <cell r="E6737" t="str">
            <v>67MONTHLYMWASHINGTON FEDERATION OF STATE EMPLOYEES</v>
          </cell>
          <cell r="F6737" t="str">
            <v>67</v>
          </cell>
          <cell r="G6737" t="str">
            <v>Monthly</v>
          </cell>
          <cell r="H6737" t="str">
            <v>M</v>
          </cell>
          <cell r="I6737">
            <v>6908</v>
          </cell>
          <cell r="J6737" t="str">
            <v>Washington Federation of State Employees</v>
          </cell>
          <cell r="K6737" t="str">
            <v>per DOP website</v>
          </cell>
          <cell r="L6737">
            <v>41456</v>
          </cell>
          <cell r="M6737">
            <v>26498</v>
          </cell>
          <cell r="N6737" t="b">
            <v>0</v>
          </cell>
          <cell r="O6737">
            <v>6908</v>
          </cell>
        </row>
        <row r="6738">
          <cell r="E6738" t="str">
            <v>67MONTHLYMWASHINGTON PUBLIC EMPLOYEES ASSOCIATION</v>
          </cell>
          <cell r="F6738" t="str">
            <v>67</v>
          </cell>
          <cell r="G6738" t="str">
            <v>Monthly</v>
          </cell>
          <cell r="H6738" t="str">
            <v>M</v>
          </cell>
          <cell r="I6738">
            <v>6908</v>
          </cell>
          <cell r="J6738" t="str">
            <v>Washington Public Employees Association</v>
          </cell>
          <cell r="K6738" t="str">
            <v>per DOP website</v>
          </cell>
          <cell r="L6738">
            <v>41456</v>
          </cell>
          <cell r="M6738">
            <v>30762</v>
          </cell>
          <cell r="N6738" t="b">
            <v>0</v>
          </cell>
          <cell r="O6738">
            <v>6908</v>
          </cell>
        </row>
        <row r="6739">
          <cell r="E6739" t="str">
            <v>68MONTHLYACOALITION</v>
          </cell>
          <cell r="F6739" t="str">
            <v>68</v>
          </cell>
          <cell r="G6739" t="str">
            <v>Monthly</v>
          </cell>
          <cell r="H6739" t="str">
            <v>A</v>
          </cell>
          <cell r="I6739">
            <v>5266</v>
          </cell>
          <cell r="J6739" t="str">
            <v>Coalition</v>
          </cell>
          <cell r="K6739" t="str">
            <v>per DOP website</v>
          </cell>
          <cell r="L6739">
            <v>41456</v>
          </cell>
          <cell r="M6739">
            <v>43594</v>
          </cell>
          <cell r="N6739" t="b">
            <v>0</v>
          </cell>
          <cell r="O6739">
            <v>5266</v>
          </cell>
        </row>
        <row r="6740">
          <cell r="E6740" t="str">
            <v>68MONTHLYANON-REPRESENTED STATE EMPLOYEES</v>
          </cell>
          <cell r="F6740" t="str">
            <v>68</v>
          </cell>
          <cell r="G6740" t="str">
            <v>Monthly</v>
          </cell>
          <cell r="H6740" t="str">
            <v>A</v>
          </cell>
          <cell r="I6740">
            <v>5266</v>
          </cell>
          <cell r="J6740" t="str">
            <v>Non-Represented State Employees</v>
          </cell>
          <cell r="K6740" t="str">
            <v>per DOP website</v>
          </cell>
          <cell r="L6740">
            <v>41456</v>
          </cell>
          <cell r="M6740">
            <v>12614</v>
          </cell>
          <cell r="N6740" t="b">
            <v>0</v>
          </cell>
          <cell r="O6740">
            <v>5266</v>
          </cell>
        </row>
        <row r="6741">
          <cell r="E6741" t="str">
            <v>68MONTHLYATEAMSTERS LOCAL UNION NUMBER 117</v>
          </cell>
          <cell r="F6741" t="str">
            <v>68</v>
          </cell>
          <cell r="G6741" t="str">
            <v>Monthly</v>
          </cell>
          <cell r="H6741" t="str">
            <v>A</v>
          </cell>
          <cell r="I6741">
            <v>5334</v>
          </cell>
          <cell r="J6741" t="str">
            <v>Teamsters Local Union Number 117</v>
          </cell>
          <cell r="K6741" t="str">
            <v>per Noli Benitez 201307</v>
          </cell>
          <cell r="L6741">
            <v>41456</v>
          </cell>
          <cell r="M6741">
            <v>12614</v>
          </cell>
          <cell r="N6741" t="b">
            <v>0</v>
          </cell>
          <cell r="O6741">
            <v>5334</v>
          </cell>
        </row>
        <row r="6742">
          <cell r="E6742" t="str">
            <v>68MONTHLYAWASHINGTON FEDERATION OF STATE EMPLOYEES</v>
          </cell>
          <cell r="F6742" t="str">
            <v>68</v>
          </cell>
          <cell r="G6742" t="str">
            <v>Monthly</v>
          </cell>
          <cell r="H6742" t="str">
            <v>A</v>
          </cell>
          <cell r="I6742">
            <v>5266</v>
          </cell>
          <cell r="J6742" t="str">
            <v>Washington Federation of State Employees</v>
          </cell>
          <cell r="K6742" t="str">
            <v>per DOP website</v>
          </cell>
          <cell r="L6742">
            <v>41456</v>
          </cell>
          <cell r="M6742">
            <v>26538</v>
          </cell>
          <cell r="N6742" t="b">
            <v>0</v>
          </cell>
          <cell r="O6742">
            <v>5266</v>
          </cell>
        </row>
        <row r="6743">
          <cell r="E6743" t="str">
            <v>68MONTHLYAWASHINGTON PUBLIC EMPLOYEES ASSOCIATION</v>
          </cell>
          <cell r="F6743" t="str">
            <v>68</v>
          </cell>
          <cell r="G6743" t="str">
            <v>Monthly</v>
          </cell>
          <cell r="H6743" t="str">
            <v>A</v>
          </cell>
          <cell r="I6743">
            <v>5266</v>
          </cell>
          <cell r="J6743" t="str">
            <v>Washington Public Employees Association</v>
          </cell>
          <cell r="K6743" t="str">
            <v>per DOP website</v>
          </cell>
          <cell r="L6743">
            <v>41456</v>
          </cell>
          <cell r="M6743">
            <v>30802</v>
          </cell>
          <cell r="N6743" t="b">
            <v>0</v>
          </cell>
          <cell r="O6743">
            <v>5266</v>
          </cell>
        </row>
        <row r="6744">
          <cell r="E6744" t="str">
            <v>68MONTHLYBCOALITION</v>
          </cell>
          <cell r="F6744" t="str">
            <v>68</v>
          </cell>
          <cell r="G6744" t="str">
            <v>Monthly</v>
          </cell>
          <cell r="H6744" t="str">
            <v>B</v>
          </cell>
          <cell r="I6744">
            <v>5395</v>
          </cell>
          <cell r="J6744" t="str">
            <v>Coalition</v>
          </cell>
          <cell r="K6744" t="str">
            <v>per DOP website</v>
          </cell>
          <cell r="L6744">
            <v>41456</v>
          </cell>
          <cell r="M6744">
            <v>43595</v>
          </cell>
          <cell r="N6744" t="b">
            <v>0</v>
          </cell>
          <cell r="O6744">
            <v>5395</v>
          </cell>
        </row>
        <row r="6745">
          <cell r="E6745" t="str">
            <v>68MONTHLYBNON-REPRESENTED STATE EMPLOYEES</v>
          </cell>
          <cell r="F6745" t="str">
            <v>68</v>
          </cell>
          <cell r="G6745" t="str">
            <v>Monthly</v>
          </cell>
          <cell r="H6745" t="str">
            <v>B</v>
          </cell>
          <cell r="I6745">
            <v>5395</v>
          </cell>
          <cell r="J6745" t="str">
            <v>Non-Represented State Employees</v>
          </cell>
          <cell r="K6745" t="str">
            <v>per DOP website</v>
          </cell>
          <cell r="L6745">
            <v>41456</v>
          </cell>
          <cell r="M6745">
            <v>12615</v>
          </cell>
          <cell r="N6745" t="b">
            <v>0</v>
          </cell>
          <cell r="O6745">
            <v>5395</v>
          </cell>
        </row>
        <row r="6746">
          <cell r="E6746" t="str">
            <v>68MONTHLYBTEAMSTERS LOCAL UNION NUMBER 117</v>
          </cell>
          <cell r="F6746" t="str">
            <v>68</v>
          </cell>
          <cell r="G6746" t="str">
            <v>Monthly</v>
          </cell>
          <cell r="H6746" t="str">
            <v>B</v>
          </cell>
          <cell r="I6746">
            <v>5463</v>
          </cell>
          <cell r="J6746" t="str">
            <v>Teamsters Local Union Number 117</v>
          </cell>
          <cell r="K6746" t="str">
            <v>per Noli Benitez 201307</v>
          </cell>
          <cell r="L6746">
            <v>41456</v>
          </cell>
          <cell r="M6746">
            <v>12615</v>
          </cell>
          <cell r="N6746" t="b">
            <v>0</v>
          </cell>
          <cell r="O6746">
            <v>5463</v>
          </cell>
        </row>
        <row r="6747">
          <cell r="E6747" t="str">
            <v>68MONTHLYBWASHINGTON FEDERATION OF STATE EMPLOYEES</v>
          </cell>
          <cell r="F6747" t="str">
            <v>68</v>
          </cell>
          <cell r="G6747" t="str">
            <v>Monthly</v>
          </cell>
          <cell r="H6747" t="str">
            <v>B</v>
          </cell>
          <cell r="I6747">
            <v>5395</v>
          </cell>
          <cell r="J6747" t="str">
            <v>Washington Federation of State Employees</v>
          </cell>
          <cell r="K6747" t="str">
            <v>per DOP website</v>
          </cell>
          <cell r="L6747">
            <v>41456</v>
          </cell>
          <cell r="M6747">
            <v>26539</v>
          </cell>
          <cell r="N6747" t="b">
            <v>0</v>
          </cell>
          <cell r="O6747">
            <v>5395</v>
          </cell>
        </row>
        <row r="6748">
          <cell r="E6748" t="str">
            <v>68MONTHLYBWASHINGTON PUBLIC EMPLOYEES ASSOCIATION</v>
          </cell>
          <cell r="F6748" t="str">
            <v>68</v>
          </cell>
          <cell r="G6748" t="str">
            <v>Monthly</v>
          </cell>
          <cell r="H6748" t="str">
            <v>B</v>
          </cell>
          <cell r="I6748">
            <v>5395</v>
          </cell>
          <cell r="J6748" t="str">
            <v>Washington Public Employees Association</v>
          </cell>
          <cell r="K6748" t="str">
            <v>per DOP website</v>
          </cell>
          <cell r="L6748">
            <v>41456</v>
          </cell>
          <cell r="M6748">
            <v>30803</v>
          </cell>
          <cell r="N6748" t="b">
            <v>0</v>
          </cell>
          <cell r="O6748">
            <v>5395</v>
          </cell>
        </row>
        <row r="6749">
          <cell r="E6749" t="str">
            <v>68MONTHLYCCOALITION</v>
          </cell>
          <cell r="F6749" t="str">
            <v>68</v>
          </cell>
          <cell r="G6749" t="str">
            <v>Monthly</v>
          </cell>
          <cell r="H6749" t="str">
            <v>C</v>
          </cell>
          <cell r="I6749">
            <v>5535</v>
          </cell>
          <cell r="J6749" t="str">
            <v>Coalition</v>
          </cell>
          <cell r="K6749" t="str">
            <v>per DOP website</v>
          </cell>
          <cell r="L6749">
            <v>41456</v>
          </cell>
          <cell r="M6749">
            <v>43596</v>
          </cell>
          <cell r="N6749" t="b">
            <v>0</v>
          </cell>
          <cell r="O6749">
            <v>5535</v>
          </cell>
        </row>
        <row r="6750">
          <cell r="E6750" t="str">
            <v>68MONTHLYCNON-REPRESENTED STATE EMPLOYEES</v>
          </cell>
          <cell r="F6750" t="str">
            <v>68</v>
          </cell>
          <cell r="G6750" t="str">
            <v>Monthly</v>
          </cell>
          <cell r="H6750" t="str">
            <v>C</v>
          </cell>
          <cell r="I6750">
            <v>5535</v>
          </cell>
          <cell r="J6750" t="str">
            <v>Non-Represented State Employees</v>
          </cell>
          <cell r="K6750" t="str">
            <v>per DOP website</v>
          </cell>
          <cell r="L6750">
            <v>41456</v>
          </cell>
          <cell r="M6750">
            <v>12616</v>
          </cell>
          <cell r="N6750" t="b">
            <v>0</v>
          </cell>
          <cell r="O6750">
            <v>5535</v>
          </cell>
        </row>
        <row r="6751">
          <cell r="E6751" t="str">
            <v>68MONTHLYCTEAMSTERS LOCAL UNION NUMBER 117</v>
          </cell>
          <cell r="F6751" t="str">
            <v>68</v>
          </cell>
          <cell r="G6751" t="str">
            <v>Monthly</v>
          </cell>
          <cell r="H6751" t="str">
            <v>C</v>
          </cell>
          <cell r="I6751">
            <v>5605</v>
          </cell>
          <cell r="J6751" t="str">
            <v>Teamsters Local Union Number 117</v>
          </cell>
          <cell r="K6751" t="str">
            <v>per Noli Benitez 201307</v>
          </cell>
          <cell r="L6751">
            <v>41456</v>
          </cell>
          <cell r="M6751">
            <v>12616</v>
          </cell>
          <cell r="N6751" t="b">
            <v>0</v>
          </cell>
          <cell r="O6751">
            <v>5605</v>
          </cell>
        </row>
        <row r="6752">
          <cell r="E6752" t="str">
            <v>68MONTHLYCWASHINGTON FEDERATION OF STATE EMPLOYEES</v>
          </cell>
          <cell r="F6752" t="str">
            <v>68</v>
          </cell>
          <cell r="G6752" t="str">
            <v>Monthly</v>
          </cell>
          <cell r="H6752" t="str">
            <v>C</v>
          </cell>
          <cell r="I6752">
            <v>5535</v>
          </cell>
          <cell r="J6752" t="str">
            <v>Washington Federation of State Employees</v>
          </cell>
          <cell r="K6752" t="str">
            <v>per DOP website</v>
          </cell>
          <cell r="L6752">
            <v>41456</v>
          </cell>
          <cell r="M6752">
            <v>26540</v>
          </cell>
          <cell r="N6752" t="b">
            <v>0</v>
          </cell>
          <cell r="O6752">
            <v>5535</v>
          </cell>
        </row>
        <row r="6753">
          <cell r="E6753" t="str">
            <v>68MONTHLYCWASHINGTON PUBLIC EMPLOYEES ASSOCIATION</v>
          </cell>
          <cell r="F6753" t="str">
            <v>68</v>
          </cell>
          <cell r="G6753" t="str">
            <v>Monthly</v>
          </cell>
          <cell r="H6753" t="str">
            <v>C</v>
          </cell>
          <cell r="I6753">
            <v>5535</v>
          </cell>
          <cell r="J6753" t="str">
            <v>Washington Public Employees Association</v>
          </cell>
          <cell r="K6753" t="str">
            <v>per DOP website</v>
          </cell>
          <cell r="L6753">
            <v>41456</v>
          </cell>
          <cell r="M6753">
            <v>30804</v>
          </cell>
          <cell r="N6753" t="b">
            <v>0</v>
          </cell>
          <cell r="O6753">
            <v>5535</v>
          </cell>
        </row>
        <row r="6754">
          <cell r="E6754" t="str">
            <v>68MONTHLYDCOALITION</v>
          </cell>
          <cell r="F6754" t="str">
            <v>68</v>
          </cell>
          <cell r="G6754" t="str">
            <v>Monthly</v>
          </cell>
          <cell r="H6754" t="str">
            <v>D</v>
          </cell>
          <cell r="I6754">
            <v>5668</v>
          </cell>
          <cell r="J6754" t="str">
            <v>Coalition</v>
          </cell>
          <cell r="K6754" t="str">
            <v>per DOP website</v>
          </cell>
          <cell r="L6754">
            <v>41456</v>
          </cell>
          <cell r="M6754">
            <v>43597</v>
          </cell>
          <cell r="N6754" t="b">
            <v>0</v>
          </cell>
          <cell r="O6754">
            <v>5668</v>
          </cell>
        </row>
        <row r="6755">
          <cell r="E6755" t="str">
            <v>68MONTHLYDNON-REPRESENTED STATE EMPLOYEES</v>
          </cell>
          <cell r="F6755" t="str">
            <v>68</v>
          </cell>
          <cell r="G6755" t="str">
            <v>Monthly</v>
          </cell>
          <cell r="H6755" t="str">
            <v>D</v>
          </cell>
          <cell r="I6755">
            <v>5668</v>
          </cell>
          <cell r="J6755" t="str">
            <v>Non-Represented State Employees</v>
          </cell>
          <cell r="K6755" t="str">
            <v>per DOP website</v>
          </cell>
          <cell r="L6755">
            <v>41456</v>
          </cell>
          <cell r="M6755">
            <v>12617</v>
          </cell>
          <cell r="N6755" t="b">
            <v>0</v>
          </cell>
          <cell r="O6755">
            <v>5668</v>
          </cell>
        </row>
        <row r="6756">
          <cell r="E6756" t="str">
            <v>68MONTHLYDTEAMSTERS LOCAL UNION NUMBER 117</v>
          </cell>
          <cell r="F6756" t="str">
            <v>68</v>
          </cell>
          <cell r="G6756" t="str">
            <v>Monthly</v>
          </cell>
          <cell r="H6756" t="str">
            <v>D</v>
          </cell>
          <cell r="I6756">
            <v>5742</v>
          </cell>
          <cell r="J6756" t="str">
            <v>Teamsters Local Union Number 117</v>
          </cell>
          <cell r="K6756" t="str">
            <v>per Noli Benitez 201307</v>
          </cell>
          <cell r="L6756">
            <v>41456</v>
          </cell>
          <cell r="M6756">
            <v>12617</v>
          </cell>
          <cell r="N6756" t="b">
            <v>0</v>
          </cell>
          <cell r="O6756">
            <v>5742</v>
          </cell>
        </row>
        <row r="6757">
          <cell r="E6757" t="str">
            <v>68MONTHLYDWASHINGTON FEDERATION OF STATE EMPLOYEES</v>
          </cell>
          <cell r="F6757" t="str">
            <v>68</v>
          </cell>
          <cell r="G6757" t="str">
            <v>Monthly</v>
          </cell>
          <cell r="H6757" t="str">
            <v>D</v>
          </cell>
          <cell r="I6757">
            <v>5668</v>
          </cell>
          <cell r="J6757" t="str">
            <v>Washington Federation of State Employees</v>
          </cell>
          <cell r="K6757" t="str">
            <v>per DOP website</v>
          </cell>
          <cell r="L6757">
            <v>41456</v>
          </cell>
          <cell r="M6757">
            <v>26541</v>
          </cell>
          <cell r="N6757" t="b">
            <v>0</v>
          </cell>
          <cell r="O6757">
            <v>5668</v>
          </cell>
        </row>
        <row r="6758">
          <cell r="E6758" t="str">
            <v>68MONTHLYDWASHINGTON PUBLIC EMPLOYEES ASSOCIATION</v>
          </cell>
          <cell r="F6758" t="str">
            <v>68</v>
          </cell>
          <cell r="G6758" t="str">
            <v>Monthly</v>
          </cell>
          <cell r="H6758" t="str">
            <v>D</v>
          </cell>
          <cell r="I6758">
            <v>5668</v>
          </cell>
          <cell r="J6758" t="str">
            <v>Washington Public Employees Association</v>
          </cell>
          <cell r="K6758" t="str">
            <v>per DOP website</v>
          </cell>
          <cell r="L6758">
            <v>41456</v>
          </cell>
          <cell r="M6758">
            <v>30805</v>
          </cell>
          <cell r="N6758" t="b">
            <v>0</v>
          </cell>
          <cell r="O6758">
            <v>5668</v>
          </cell>
        </row>
        <row r="6759">
          <cell r="E6759" t="str">
            <v>68MONTHLYECOALITION</v>
          </cell>
          <cell r="F6759" t="str">
            <v>68</v>
          </cell>
          <cell r="G6759" t="str">
            <v>Monthly</v>
          </cell>
          <cell r="H6759" t="str">
            <v>E</v>
          </cell>
          <cell r="I6759">
            <v>5813</v>
          </cell>
          <cell r="J6759" t="str">
            <v>Coalition</v>
          </cell>
          <cell r="K6759" t="str">
            <v>per DOP website</v>
          </cell>
          <cell r="L6759">
            <v>41456</v>
          </cell>
          <cell r="M6759">
            <v>43598</v>
          </cell>
          <cell r="N6759" t="b">
            <v>0</v>
          </cell>
          <cell r="O6759">
            <v>5813</v>
          </cell>
        </row>
        <row r="6760">
          <cell r="E6760" t="str">
            <v>68MONTHLYENON-REPRESENTED STATE EMPLOYEES</v>
          </cell>
          <cell r="F6760" t="str">
            <v>68</v>
          </cell>
          <cell r="G6760" t="str">
            <v>Monthly</v>
          </cell>
          <cell r="H6760" t="str">
            <v>E</v>
          </cell>
          <cell r="I6760">
            <v>5813</v>
          </cell>
          <cell r="J6760" t="str">
            <v>Non-Represented State Employees</v>
          </cell>
          <cell r="K6760" t="str">
            <v>per DOP website</v>
          </cell>
          <cell r="L6760">
            <v>41456</v>
          </cell>
          <cell r="M6760">
            <v>12618</v>
          </cell>
          <cell r="N6760" t="b">
            <v>0</v>
          </cell>
          <cell r="O6760">
            <v>5813</v>
          </cell>
        </row>
        <row r="6761">
          <cell r="E6761" t="str">
            <v>68MONTHLYETEAMSTERS LOCAL UNION NUMBER 117</v>
          </cell>
          <cell r="F6761" t="str">
            <v>68</v>
          </cell>
          <cell r="G6761" t="str">
            <v>Monthly</v>
          </cell>
          <cell r="H6761" t="str">
            <v>E</v>
          </cell>
          <cell r="I6761">
            <v>5887</v>
          </cell>
          <cell r="J6761" t="str">
            <v>Teamsters Local Union Number 117</v>
          </cell>
          <cell r="K6761" t="str">
            <v>per Noli Benitez 201307</v>
          </cell>
          <cell r="L6761">
            <v>41456</v>
          </cell>
          <cell r="M6761">
            <v>12618</v>
          </cell>
          <cell r="N6761" t="b">
            <v>0</v>
          </cell>
          <cell r="O6761">
            <v>5887</v>
          </cell>
        </row>
        <row r="6762">
          <cell r="E6762" t="str">
            <v>68MONTHLYEWASHINGTON FEDERATION OF STATE EMPLOYEES</v>
          </cell>
          <cell r="F6762" t="str">
            <v>68</v>
          </cell>
          <cell r="G6762" t="str">
            <v>Monthly</v>
          </cell>
          <cell r="H6762" t="str">
            <v>E</v>
          </cell>
          <cell r="I6762">
            <v>5813</v>
          </cell>
          <cell r="J6762" t="str">
            <v>Washington Federation of State Employees</v>
          </cell>
          <cell r="K6762" t="str">
            <v>per DOP website</v>
          </cell>
          <cell r="L6762">
            <v>41456</v>
          </cell>
          <cell r="M6762">
            <v>26542</v>
          </cell>
          <cell r="N6762" t="b">
            <v>0</v>
          </cell>
          <cell r="O6762">
            <v>5813</v>
          </cell>
        </row>
        <row r="6763">
          <cell r="E6763" t="str">
            <v>68MONTHLYEWASHINGTON PUBLIC EMPLOYEES ASSOCIATION</v>
          </cell>
          <cell r="F6763" t="str">
            <v>68</v>
          </cell>
          <cell r="G6763" t="str">
            <v>Monthly</v>
          </cell>
          <cell r="H6763" t="str">
            <v>E</v>
          </cell>
          <cell r="I6763">
            <v>5813</v>
          </cell>
          <cell r="J6763" t="str">
            <v>Washington Public Employees Association</v>
          </cell>
          <cell r="K6763" t="str">
            <v>per DOP website</v>
          </cell>
          <cell r="L6763">
            <v>41456</v>
          </cell>
          <cell r="M6763">
            <v>30806</v>
          </cell>
          <cell r="N6763" t="b">
            <v>0</v>
          </cell>
          <cell r="O6763">
            <v>5813</v>
          </cell>
        </row>
        <row r="6764">
          <cell r="E6764" t="str">
            <v>68MONTHLYFCOALITION</v>
          </cell>
          <cell r="F6764" t="str">
            <v>68</v>
          </cell>
          <cell r="G6764" t="str">
            <v>Monthly</v>
          </cell>
          <cell r="H6764" t="str">
            <v>F</v>
          </cell>
          <cell r="I6764">
            <v>5958</v>
          </cell>
          <cell r="J6764" t="str">
            <v>Coalition</v>
          </cell>
          <cell r="K6764" t="str">
            <v>per DOP website</v>
          </cell>
          <cell r="L6764">
            <v>41456</v>
          </cell>
          <cell r="M6764">
            <v>43599</v>
          </cell>
          <cell r="N6764" t="b">
            <v>0</v>
          </cell>
          <cell r="O6764">
            <v>5958</v>
          </cell>
        </row>
        <row r="6765">
          <cell r="E6765" t="str">
            <v>68MONTHLYFNON-REPRESENTED STATE EMPLOYEES</v>
          </cell>
          <cell r="F6765" t="str">
            <v>68</v>
          </cell>
          <cell r="G6765" t="str">
            <v>Monthly</v>
          </cell>
          <cell r="H6765" t="str">
            <v>F</v>
          </cell>
          <cell r="I6765">
            <v>5958</v>
          </cell>
          <cell r="J6765" t="str">
            <v>Non-Represented State Employees</v>
          </cell>
          <cell r="K6765" t="str">
            <v>per DOP website</v>
          </cell>
          <cell r="L6765">
            <v>41456</v>
          </cell>
          <cell r="M6765">
            <v>12619</v>
          </cell>
          <cell r="N6765" t="b">
            <v>0</v>
          </cell>
          <cell r="O6765">
            <v>5958</v>
          </cell>
        </row>
        <row r="6766">
          <cell r="E6766" t="str">
            <v>68MONTHLYFTEAMSTERS LOCAL UNION NUMBER 117</v>
          </cell>
          <cell r="F6766" t="str">
            <v>68</v>
          </cell>
          <cell r="G6766" t="str">
            <v>Monthly</v>
          </cell>
          <cell r="H6766" t="str">
            <v>F</v>
          </cell>
          <cell r="I6766">
            <v>6034</v>
          </cell>
          <cell r="J6766" t="str">
            <v>Teamsters Local Union Number 117</v>
          </cell>
          <cell r="K6766" t="str">
            <v>per Noli Benitez 201307</v>
          </cell>
          <cell r="L6766">
            <v>41456</v>
          </cell>
          <cell r="M6766">
            <v>12619</v>
          </cell>
          <cell r="N6766" t="b">
            <v>0</v>
          </cell>
          <cell r="O6766">
            <v>6034</v>
          </cell>
        </row>
        <row r="6767">
          <cell r="E6767" t="str">
            <v>68MONTHLYFWASHINGTON FEDERATION OF STATE EMPLOYEES</v>
          </cell>
          <cell r="F6767" t="str">
            <v>68</v>
          </cell>
          <cell r="G6767" t="str">
            <v>Monthly</v>
          </cell>
          <cell r="H6767" t="str">
            <v>F</v>
          </cell>
          <cell r="I6767">
            <v>5958</v>
          </cell>
          <cell r="J6767" t="str">
            <v>Washington Federation of State Employees</v>
          </cell>
          <cell r="K6767" t="str">
            <v>per DOP website</v>
          </cell>
          <cell r="L6767">
            <v>41456</v>
          </cell>
          <cell r="M6767">
            <v>26543</v>
          </cell>
          <cell r="N6767" t="b">
            <v>0</v>
          </cell>
          <cell r="O6767">
            <v>5958</v>
          </cell>
        </row>
        <row r="6768">
          <cell r="E6768" t="str">
            <v>68MONTHLYFWASHINGTON PUBLIC EMPLOYEES ASSOCIATION</v>
          </cell>
          <cell r="F6768" t="str">
            <v>68</v>
          </cell>
          <cell r="G6768" t="str">
            <v>Monthly</v>
          </cell>
          <cell r="H6768" t="str">
            <v>F</v>
          </cell>
          <cell r="I6768">
            <v>5958</v>
          </cell>
          <cell r="J6768" t="str">
            <v>Washington Public Employees Association</v>
          </cell>
          <cell r="K6768" t="str">
            <v>per DOP website</v>
          </cell>
          <cell r="L6768">
            <v>41456</v>
          </cell>
          <cell r="M6768">
            <v>30807</v>
          </cell>
          <cell r="N6768" t="b">
            <v>0</v>
          </cell>
          <cell r="O6768">
            <v>5958</v>
          </cell>
        </row>
        <row r="6769">
          <cell r="E6769" t="str">
            <v>68MONTHLYGCOALITION</v>
          </cell>
          <cell r="F6769" t="str">
            <v>68</v>
          </cell>
          <cell r="G6769" t="str">
            <v>Monthly</v>
          </cell>
          <cell r="H6769" t="str">
            <v>G</v>
          </cell>
          <cell r="I6769">
            <v>6105</v>
          </cell>
          <cell r="J6769" t="str">
            <v>Coalition</v>
          </cell>
          <cell r="K6769" t="str">
            <v>per DOP website</v>
          </cell>
          <cell r="L6769">
            <v>41456</v>
          </cell>
          <cell r="M6769">
            <v>43600</v>
          </cell>
          <cell r="N6769" t="b">
            <v>0</v>
          </cell>
          <cell r="O6769">
            <v>6105</v>
          </cell>
        </row>
        <row r="6770">
          <cell r="E6770" t="str">
            <v>68MONTHLYGNON-REPRESENTED STATE EMPLOYEES</v>
          </cell>
          <cell r="F6770" t="str">
            <v>68</v>
          </cell>
          <cell r="G6770" t="str">
            <v>Monthly</v>
          </cell>
          <cell r="H6770" t="str">
            <v>G</v>
          </cell>
          <cell r="I6770">
            <v>6105</v>
          </cell>
          <cell r="J6770" t="str">
            <v>Non-Represented State Employees</v>
          </cell>
          <cell r="K6770" t="str">
            <v>per DOP website</v>
          </cell>
          <cell r="L6770">
            <v>41456</v>
          </cell>
          <cell r="M6770">
            <v>12620</v>
          </cell>
          <cell r="N6770" t="b">
            <v>0</v>
          </cell>
          <cell r="O6770">
            <v>6105</v>
          </cell>
        </row>
        <row r="6771">
          <cell r="E6771" t="str">
            <v>68MONTHLYGTEAMSTERS LOCAL UNION NUMBER 117</v>
          </cell>
          <cell r="F6771" t="str">
            <v>68</v>
          </cell>
          <cell r="G6771" t="str">
            <v>Monthly</v>
          </cell>
          <cell r="H6771" t="str">
            <v>G</v>
          </cell>
          <cell r="I6771">
            <v>6183</v>
          </cell>
          <cell r="J6771" t="str">
            <v>Teamsters Local Union Number 117</v>
          </cell>
          <cell r="K6771" t="str">
            <v>per Noli Benitez 201307</v>
          </cell>
          <cell r="L6771">
            <v>41456</v>
          </cell>
          <cell r="M6771">
            <v>12620</v>
          </cell>
          <cell r="N6771" t="b">
            <v>0</v>
          </cell>
          <cell r="O6771">
            <v>6183</v>
          </cell>
        </row>
        <row r="6772">
          <cell r="E6772" t="str">
            <v>68MONTHLYGWASHINGTON FEDERATION OF STATE EMPLOYEES</v>
          </cell>
          <cell r="F6772" t="str">
            <v>68</v>
          </cell>
          <cell r="G6772" t="str">
            <v>Monthly</v>
          </cell>
          <cell r="H6772" t="str">
            <v>G</v>
          </cell>
          <cell r="I6772">
            <v>6105</v>
          </cell>
          <cell r="J6772" t="str">
            <v>Washington Federation of State Employees</v>
          </cell>
          <cell r="K6772" t="str">
            <v>per DOP website</v>
          </cell>
          <cell r="L6772">
            <v>41456</v>
          </cell>
          <cell r="M6772">
            <v>26544</v>
          </cell>
          <cell r="N6772" t="b">
            <v>0</v>
          </cell>
          <cell r="O6772">
            <v>6105</v>
          </cell>
        </row>
        <row r="6773">
          <cell r="E6773" t="str">
            <v>68MONTHLYGWASHINGTON PUBLIC EMPLOYEES ASSOCIATION</v>
          </cell>
          <cell r="F6773" t="str">
            <v>68</v>
          </cell>
          <cell r="G6773" t="str">
            <v>Monthly</v>
          </cell>
          <cell r="H6773" t="str">
            <v>G</v>
          </cell>
          <cell r="I6773">
            <v>6105</v>
          </cell>
          <cell r="J6773" t="str">
            <v>Washington Public Employees Association</v>
          </cell>
          <cell r="K6773" t="str">
            <v>per DOP website</v>
          </cell>
          <cell r="L6773">
            <v>41456</v>
          </cell>
          <cell r="M6773">
            <v>30808</v>
          </cell>
          <cell r="N6773" t="b">
            <v>0</v>
          </cell>
          <cell r="O6773">
            <v>6105</v>
          </cell>
        </row>
        <row r="6774">
          <cell r="E6774" t="str">
            <v>68MONTHLYHCOALITION</v>
          </cell>
          <cell r="F6774" t="str">
            <v>68</v>
          </cell>
          <cell r="G6774" t="str">
            <v>Monthly</v>
          </cell>
          <cell r="H6774" t="str">
            <v>H</v>
          </cell>
          <cell r="I6774">
            <v>6257</v>
          </cell>
          <cell r="J6774" t="str">
            <v>Coalition</v>
          </cell>
          <cell r="K6774" t="str">
            <v>per DOP website</v>
          </cell>
          <cell r="L6774">
            <v>41456</v>
          </cell>
          <cell r="M6774">
            <v>43601</v>
          </cell>
          <cell r="N6774" t="b">
            <v>0</v>
          </cell>
          <cell r="O6774">
            <v>6257</v>
          </cell>
        </row>
        <row r="6775">
          <cell r="E6775" t="str">
            <v>68MONTHLYHNON-REPRESENTED STATE EMPLOYEES</v>
          </cell>
          <cell r="F6775" t="str">
            <v>68</v>
          </cell>
          <cell r="G6775" t="str">
            <v>Monthly</v>
          </cell>
          <cell r="H6775" t="str">
            <v>H</v>
          </cell>
          <cell r="I6775">
            <v>6257</v>
          </cell>
          <cell r="J6775" t="str">
            <v>Non-Represented State Employees</v>
          </cell>
          <cell r="K6775" t="str">
            <v>per DOP website</v>
          </cell>
          <cell r="L6775">
            <v>41456</v>
          </cell>
          <cell r="M6775">
            <v>12621</v>
          </cell>
          <cell r="N6775" t="b">
            <v>0</v>
          </cell>
          <cell r="O6775">
            <v>6257</v>
          </cell>
        </row>
        <row r="6776">
          <cell r="E6776" t="str">
            <v>68MONTHLYHTEAMSTERS LOCAL UNION NUMBER 117</v>
          </cell>
          <cell r="F6776" t="str">
            <v>68</v>
          </cell>
          <cell r="G6776" t="str">
            <v>Monthly</v>
          </cell>
          <cell r="H6776" t="str">
            <v>H</v>
          </cell>
          <cell r="I6776">
            <v>6337</v>
          </cell>
          <cell r="J6776" t="str">
            <v>Teamsters Local Union Number 117</v>
          </cell>
          <cell r="K6776" t="str">
            <v>per Noli Benitez 201307</v>
          </cell>
          <cell r="L6776">
            <v>41456</v>
          </cell>
          <cell r="M6776">
            <v>12621</v>
          </cell>
          <cell r="N6776" t="b">
            <v>0</v>
          </cell>
          <cell r="O6776">
            <v>6337</v>
          </cell>
        </row>
        <row r="6777">
          <cell r="E6777" t="str">
            <v>68MONTHLYHWASHINGTON FEDERATION OF STATE EMPLOYEES</v>
          </cell>
          <cell r="F6777" t="str">
            <v>68</v>
          </cell>
          <cell r="G6777" t="str">
            <v>Monthly</v>
          </cell>
          <cell r="H6777" t="str">
            <v>H</v>
          </cell>
          <cell r="I6777">
            <v>6257</v>
          </cell>
          <cell r="J6777" t="str">
            <v>Washington Federation of State Employees</v>
          </cell>
          <cell r="K6777" t="str">
            <v>per DOP website</v>
          </cell>
          <cell r="L6777">
            <v>41456</v>
          </cell>
          <cell r="M6777">
            <v>26545</v>
          </cell>
          <cell r="N6777" t="b">
            <v>0</v>
          </cell>
          <cell r="O6777">
            <v>6257</v>
          </cell>
        </row>
        <row r="6778">
          <cell r="E6778" t="str">
            <v>68MONTHLYHWASHINGTON PUBLIC EMPLOYEES ASSOCIATION</v>
          </cell>
          <cell r="F6778" t="str">
            <v>68</v>
          </cell>
          <cell r="G6778" t="str">
            <v>Monthly</v>
          </cell>
          <cell r="H6778" t="str">
            <v>H</v>
          </cell>
          <cell r="I6778">
            <v>6257</v>
          </cell>
          <cell r="J6778" t="str">
            <v>Washington Public Employees Association</v>
          </cell>
          <cell r="K6778" t="str">
            <v>per DOP website</v>
          </cell>
          <cell r="L6778">
            <v>41456</v>
          </cell>
          <cell r="M6778">
            <v>30809</v>
          </cell>
          <cell r="N6778" t="b">
            <v>0</v>
          </cell>
          <cell r="O6778">
            <v>6257</v>
          </cell>
        </row>
        <row r="6779">
          <cell r="E6779" t="str">
            <v>68MONTHLYICOALITION</v>
          </cell>
          <cell r="F6779" t="str">
            <v>68</v>
          </cell>
          <cell r="G6779" t="str">
            <v>Monthly</v>
          </cell>
          <cell r="H6779" t="str">
            <v>I</v>
          </cell>
          <cell r="I6779">
            <v>6416</v>
          </cell>
          <cell r="J6779" t="str">
            <v>Coalition</v>
          </cell>
          <cell r="K6779" t="str">
            <v>per DOP website</v>
          </cell>
          <cell r="L6779">
            <v>41456</v>
          </cell>
          <cell r="M6779">
            <v>43602</v>
          </cell>
          <cell r="N6779" t="b">
            <v>0</v>
          </cell>
          <cell r="O6779">
            <v>6416</v>
          </cell>
        </row>
        <row r="6780">
          <cell r="E6780" t="str">
            <v>68MONTHLYINON-REPRESENTED STATE EMPLOYEES</v>
          </cell>
          <cell r="F6780" t="str">
            <v>68</v>
          </cell>
          <cell r="G6780" t="str">
            <v>Monthly</v>
          </cell>
          <cell r="H6780" t="str">
            <v>I</v>
          </cell>
          <cell r="I6780">
            <v>6416</v>
          </cell>
          <cell r="J6780" t="str">
            <v>Non-Represented State Employees</v>
          </cell>
          <cell r="K6780" t="str">
            <v>per DOP website</v>
          </cell>
          <cell r="L6780">
            <v>41456</v>
          </cell>
          <cell r="M6780">
            <v>12622</v>
          </cell>
          <cell r="N6780" t="b">
            <v>0</v>
          </cell>
          <cell r="O6780">
            <v>6416</v>
          </cell>
        </row>
        <row r="6781">
          <cell r="E6781" t="str">
            <v>68MONTHLYITEAMSTERS LOCAL UNION NUMBER 117</v>
          </cell>
          <cell r="F6781" t="str">
            <v>68</v>
          </cell>
          <cell r="G6781" t="str">
            <v>Monthly</v>
          </cell>
          <cell r="H6781" t="str">
            <v>I</v>
          </cell>
          <cell r="I6781">
            <v>6498</v>
          </cell>
          <cell r="J6781" t="str">
            <v>Teamsters Local Union Number 117</v>
          </cell>
          <cell r="K6781" t="str">
            <v>per Noli Benitez 201307</v>
          </cell>
          <cell r="L6781">
            <v>41456</v>
          </cell>
          <cell r="M6781">
            <v>12622</v>
          </cell>
          <cell r="N6781" t="b">
            <v>0</v>
          </cell>
          <cell r="O6781">
            <v>6498</v>
          </cell>
        </row>
        <row r="6782">
          <cell r="E6782" t="str">
            <v>68MONTHLYIWASHINGTON FEDERATION OF STATE EMPLOYEES</v>
          </cell>
          <cell r="F6782" t="str">
            <v>68</v>
          </cell>
          <cell r="G6782" t="str">
            <v>Monthly</v>
          </cell>
          <cell r="H6782" t="str">
            <v>I</v>
          </cell>
          <cell r="I6782">
            <v>6416</v>
          </cell>
          <cell r="J6782" t="str">
            <v>Washington Federation of State Employees</v>
          </cell>
          <cell r="K6782" t="str">
            <v>per DOP website</v>
          </cell>
          <cell r="L6782">
            <v>41456</v>
          </cell>
          <cell r="M6782">
            <v>26546</v>
          </cell>
          <cell r="N6782" t="b">
            <v>0</v>
          </cell>
          <cell r="O6782">
            <v>6416</v>
          </cell>
        </row>
        <row r="6783">
          <cell r="E6783" t="str">
            <v>68MONTHLYIWASHINGTON PUBLIC EMPLOYEES ASSOCIATION</v>
          </cell>
          <cell r="F6783" t="str">
            <v>68</v>
          </cell>
          <cell r="G6783" t="str">
            <v>Monthly</v>
          </cell>
          <cell r="H6783" t="str">
            <v>I</v>
          </cell>
          <cell r="I6783">
            <v>6416</v>
          </cell>
          <cell r="J6783" t="str">
            <v>Washington Public Employees Association</v>
          </cell>
          <cell r="K6783" t="str">
            <v>per DOP website</v>
          </cell>
          <cell r="L6783">
            <v>41456</v>
          </cell>
          <cell r="M6783">
            <v>30810</v>
          </cell>
          <cell r="N6783" t="b">
            <v>0</v>
          </cell>
          <cell r="O6783">
            <v>6416</v>
          </cell>
        </row>
        <row r="6784">
          <cell r="E6784" t="str">
            <v>68MONTHLYJCOALITION</v>
          </cell>
          <cell r="F6784" t="str">
            <v>68</v>
          </cell>
          <cell r="G6784" t="str">
            <v>Monthly</v>
          </cell>
          <cell r="H6784" t="str">
            <v>J</v>
          </cell>
          <cell r="I6784">
            <v>6575</v>
          </cell>
          <cell r="J6784" t="str">
            <v>Coalition</v>
          </cell>
          <cell r="K6784" t="str">
            <v>per DOP website</v>
          </cell>
          <cell r="L6784">
            <v>41456</v>
          </cell>
          <cell r="M6784">
            <v>43603</v>
          </cell>
          <cell r="N6784" t="b">
            <v>0</v>
          </cell>
          <cell r="O6784">
            <v>6575</v>
          </cell>
        </row>
        <row r="6785">
          <cell r="E6785" t="str">
            <v>68MONTHLYJNON-REPRESENTED STATE EMPLOYEES</v>
          </cell>
          <cell r="F6785" t="str">
            <v>68</v>
          </cell>
          <cell r="G6785" t="str">
            <v>Monthly</v>
          </cell>
          <cell r="H6785" t="str">
            <v>J</v>
          </cell>
          <cell r="I6785">
            <v>6575</v>
          </cell>
          <cell r="J6785" t="str">
            <v>Non-Represented State Employees</v>
          </cell>
          <cell r="K6785" t="str">
            <v>per DOP website</v>
          </cell>
          <cell r="L6785">
            <v>41456</v>
          </cell>
          <cell r="M6785">
            <v>12623</v>
          </cell>
          <cell r="N6785" t="b">
            <v>0</v>
          </cell>
          <cell r="O6785">
            <v>6575</v>
          </cell>
        </row>
        <row r="6786">
          <cell r="E6786" t="str">
            <v>68MONTHLYJTEAMSTERS LOCAL UNION NUMBER 117</v>
          </cell>
          <cell r="F6786" t="str">
            <v>68</v>
          </cell>
          <cell r="G6786" t="str">
            <v>Monthly</v>
          </cell>
          <cell r="H6786" t="str">
            <v>J</v>
          </cell>
          <cell r="I6786">
            <v>6659</v>
          </cell>
          <cell r="J6786" t="str">
            <v>Teamsters Local Union Number 117</v>
          </cell>
          <cell r="K6786" t="str">
            <v>per Noli Benitez 201307</v>
          </cell>
          <cell r="L6786">
            <v>41456</v>
          </cell>
          <cell r="M6786">
            <v>12623</v>
          </cell>
          <cell r="N6786" t="b">
            <v>0</v>
          </cell>
          <cell r="O6786">
            <v>6659</v>
          </cell>
        </row>
        <row r="6787">
          <cell r="E6787" t="str">
            <v>68MONTHLYJWASHINGTON FEDERATION OF STATE EMPLOYEES</v>
          </cell>
          <cell r="F6787" t="str">
            <v>68</v>
          </cell>
          <cell r="G6787" t="str">
            <v>Monthly</v>
          </cell>
          <cell r="H6787" t="str">
            <v>J</v>
          </cell>
          <cell r="I6787">
            <v>6575</v>
          </cell>
          <cell r="J6787" t="str">
            <v>Washington Federation of State Employees</v>
          </cell>
          <cell r="K6787" t="str">
            <v>per DOP website</v>
          </cell>
          <cell r="L6787">
            <v>41456</v>
          </cell>
          <cell r="M6787">
            <v>26547</v>
          </cell>
          <cell r="N6787" t="b">
            <v>0</v>
          </cell>
          <cell r="O6787">
            <v>6575</v>
          </cell>
        </row>
        <row r="6788">
          <cell r="E6788" t="str">
            <v>68MONTHLYJWASHINGTON PUBLIC EMPLOYEES ASSOCIATION</v>
          </cell>
          <cell r="F6788" t="str">
            <v>68</v>
          </cell>
          <cell r="G6788" t="str">
            <v>Monthly</v>
          </cell>
          <cell r="H6788" t="str">
            <v>J</v>
          </cell>
          <cell r="I6788">
            <v>6575</v>
          </cell>
          <cell r="J6788" t="str">
            <v>Washington Public Employees Association</v>
          </cell>
          <cell r="K6788" t="str">
            <v>per DOP website</v>
          </cell>
          <cell r="L6788">
            <v>41456</v>
          </cell>
          <cell r="M6788">
            <v>30811</v>
          </cell>
          <cell r="N6788" t="b">
            <v>0</v>
          </cell>
          <cell r="O6788">
            <v>6575</v>
          </cell>
        </row>
        <row r="6789">
          <cell r="E6789" t="str">
            <v>68MONTHLYKCOALITION</v>
          </cell>
          <cell r="F6789" t="str">
            <v>68</v>
          </cell>
          <cell r="G6789" t="str">
            <v>Monthly</v>
          </cell>
          <cell r="H6789" t="str">
            <v>K</v>
          </cell>
          <cell r="I6789">
            <v>6741</v>
          </cell>
          <cell r="J6789" t="str">
            <v>Coalition</v>
          </cell>
          <cell r="K6789" t="str">
            <v>per DOP website</v>
          </cell>
          <cell r="L6789">
            <v>41456</v>
          </cell>
          <cell r="M6789">
            <v>43604</v>
          </cell>
          <cell r="N6789" t="b">
            <v>0</v>
          </cell>
          <cell r="O6789">
            <v>6741</v>
          </cell>
        </row>
        <row r="6790">
          <cell r="E6790" t="str">
            <v>68MONTHLYKNON-REPRESENTED STATE EMPLOYEES</v>
          </cell>
          <cell r="F6790" t="str">
            <v>68</v>
          </cell>
          <cell r="G6790" t="str">
            <v>Monthly</v>
          </cell>
          <cell r="H6790" t="str">
            <v>K</v>
          </cell>
          <cell r="I6790">
            <v>6741</v>
          </cell>
          <cell r="J6790" t="str">
            <v>Non-Represented State Employees</v>
          </cell>
          <cell r="K6790" t="str">
            <v>per DOP website</v>
          </cell>
          <cell r="L6790">
            <v>41456</v>
          </cell>
          <cell r="M6790">
            <v>12624</v>
          </cell>
          <cell r="N6790" t="b">
            <v>0</v>
          </cell>
          <cell r="O6790">
            <v>6741</v>
          </cell>
        </row>
        <row r="6791">
          <cell r="E6791" t="str">
            <v>68MONTHLYKTEAMSTERS LOCAL UNION NUMBER 117</v>
          </cell>
          <cell r="F6791" t="str">
            <v>68</v>
          </cell>
          <cell r="G6791" t="str">
            <v>Monthly</v>
          </cell>
          <cell r="H6791" t="str">
            <v>K</v>
          </cell>
          <cell r="I6791">
            <v>6828</v>
          </cell>
          <cell r="J6791" t="str">
            <v>Teamsters Local Union Number 117</v>
          </cell>
          <cell r="K6791" t="str">
            <v>per Noli Benitez 201307</v>
          </cell>
          <cell r="L6791">
            <v>41456</v>
          </cell>
          <cell r="M6791">
            <v>12624</v>
          </cell>
          <cell r="N6791" t="b">
            <v>0</v>
          </cell>
          <cell r="O6791">
            <v>6828</v>
          </cell>
        </row>
        <row r="6792">
          <cell r="E6792" t="str">
            <v>68MONTHLYKWASHINGTON FEDERATION OF STATE EMPLOYEES</v>
          </cell>
          <cell r="F6792" t="str">
            <v>68</v>
          </cell>
          <cell r="G6792" t="str">
            <v>Monthly</v>
          </cell>
          <cell r="H6792" t="str">
            <v>K</v>
          </cell>
          <cell r="I6792">
            <v>6741</v>
          </cell>
          <cell r="J6792" t="str">
            <v>Washington Federation of State Employees</v>
          </cell>
          <cell r="K6792" t="str">
            <v>per DOP website</v>
          </cell>
          <cell r="L6792">
            <v>41456</v>
          </cell>
          <cell r="M6792">
            <v>26548</v>
          </cell>
          <cell r="N6792" t="b">
            <v>0</v>
          </cell>
          <cell r="O6792">
            <v>6741</v>
          </cell>
        </row>
        <row r="6793">
          <cell r="E6793" t="str">
            <v>68MONTHLYKWASHINGTON PUBLIC EMPLOYEES ASSOCIATION</v>
          </cell>
          <cell r="F6793" t="str">
            <v>68</v>
          </cell>
          <cell r="G6793" t="str">
            <v>Monthly</v>
          </cell>
          <cell r="H6793" t="str">
            <v>K</v>
          </cell>
          <cell r="I6793">
            <v>6741</v>
          </cell>
          <cell r="J6793" t="str">
            <v>Washington Public Employees Association</v>
          </cell>
          <cell r="K6793" t="str">
            <v>per DOP website</v>
          </cell>
          <cell r="L6793">
            <v>41456</v>
          </cell>
          <cell r="M6793">
            <v>30812</v>
          </cell>
          <cell r="N6793" t="b">
            <v>0</v>
          </cell>
          <cell r="O6793">
            <v>6741</v>
          </cell>
        </row>
        <row r="6794">
          <cell r="E6794" t="str">
            <v>68MONTHLYLCOALITION</v>
          </cell>
          <cell r="F6794" t="str">
            <v>68</v>
          </cell>
          <cell r="G6794" t="str">
            <v>Monthly</v>
          </cell>
          <cell r="H6794" t="str">
            <v>L</v>
          </cell>
          <cell r="I6794">
            <v>6908</v>
          </cell>
          <cell r="J6794" t="str">
            <v>Coalition</v>
          </cell>
          <cell r="K6794" t="str">
            <v>per DOP website</v>
          </cell>
          <cell r="L6794">
            <v>41456</v>
          </cell>
          <cell r="M6794">
            <v>43605</v>
          </cell>
          <cell r="N6794" t="b">
            <v>0</v>
          </cell>
          <cell r="O6794">
            <v>6908</v>
          </cell>
        </row>
        <row r="6795">
          <cell r="E6795" t="str">
            <v>68MONTHLYLNON-REPRESENTED STATE EMPLOYEES</v>
          </cell>
          <cell r="F6795" t="str">
            <v>68</v>
          </cell>
          <cell r="G6795" t="str">
            <v>Monthly</v>
          </cell>
          <cell r="H6795" t="str">
            <v>L</v>
          </cell>
          <cell r="I6795">
            <v>6908</v>
          </cell>
          <cell r="J6795" t="str">
            <v>Non-Represented State Employees</v>
          </cell>
          <cell r="K6795" t="str">
            <v>per DOP website</v>
          </cell>
          <cell r="L6795">
            <v>41456</v>
          </cell>
          <cell r="M6795">
            <v>12625</v>
          </cell>
          <cell r="N6795" t="b">
            <v>0</v>
          </cell>
          <cell r="O6795">
            <v>6908</v>
          </cell>
        </row>
        <row r="6796">
          <cell r="E6796" t="str">
            <v>68MONTHLYLTEAMSTERS LOCAL UNION NUMBER 117</v>
          </cell>
          <cell r="F6796" t="str">
            <v>68</v>
          </cell>
          <cell r="G6796" t="str">
            <v>Monthly</v>
          </cell>
          <cell r="H6796" t="str">
            <v>L</v>
          </cell>
          <cell r="I6796">
            <v>6997</v>
          </cell>
          <cell r="J6796" t="str">
            <v>Teamsters Local Union Number 117</v>
          </cell>
          <cell r="K6796" t="str">
            <v>per Noli Benitez 201307</v>
          </cell>
          <cell r="L6796">
            <v>41456</v>
          </cell>
          <cell r="M6796">
            <v>12625</v>
          </cell>
          <cell r="N6796" t="b">
            <v>0</v>
          </cell>
          <cell r="O6796">
            <v>6997</v>
          </cell>
        </row>
        <row r="6797">
          <cell r="E6797" t="str">
            <v>68MONTHLYLWASHINGTON FEDERATION OF STATE EMPLOYEES</v>
          </cell>
          <cell r="F6797" t="str">
            <v>68</v>
          </cell>
          <cell r="G6797" t="str">
            <v>Monthly</v>
          </cell>
          <cell r="H6797" t="str">
            <v>L</v>
          </cell>
          <cell r="I6797">
            <v>6908</v>
          </cell>
          <cell r="J6797" t="str">
            <v>Washington Federation of State Employees</v>
          </cell>
          <cell r="K6797" t="str">
            <v>per DOP website</v>
          </cell>
          <cell r="L6797">
            <v>41456</v>
          </cell>
          <cell r="M6797">
            <v>26549</v>
          </cell>
          <cell r="N6797" t="b">
            <v>0</v>
          </cell>
          <cell r="O6797">
            <v>6908</v>
          </cell>
        </row>
        <row r="6798">
          <cell r="E6798" t="str">
            <v>68MONTHLYLWASHINGTON PUBLIC EMPLOYEES ASSOCIATION</v>
          </cell>
          <cell r="F6798" t="str">
            <v>68</v>
          </cell>
          <cell r="G6798" t="str">
            <v>Monthly</v>
          </cell>
          <cell r="H6798" t="str">
            <v>L</v>
          </cell>
          <cell r="I6798">
            <v>6908</v>
          </cell>
          <cell r="J6798" t="str">
            <v>Washington Public Employees Association</v>
          </cell>
          <cell r="K6798" t="str">
            <v>per DOP website</v>
          </cell>
          <cell r="L6798">
            <v>41456</v>
          </cell>
          <cell r="M6798">
            <v>30813</v>
          </cell>
          <cell r="N6798" t="b">
            <v>0</v>
          </cell>
          <cell r="O6798">
            <v>6908</v>
          </cell>
        </row>
        <row r="6799">
          <cell r="E6799" t="str">
            <v>68MONTHLYMCOALITION</v>
          </cell>
          <cell r="F6799" t="str">
            <v>68</v>
          </cell>
          <cell r="G6799" t="str">
            <v>Monthly</v>
          </cell>
          <cell r="H6799" t="str">
            <v>M</v>
          </cell>
          <cell r="I6799">
            <v>7082</v>
          </cell>
          <cell r="J6799" t="str">
            <v>Coalition</v>
          </cell>
          <cell r="K6799" t="str">
            <v>per DOP website</v>
          </cell>
          <cell r="L6799">
            <v>41456</v>
          </cell>
          <cell r="M6799">
            <v>43606</v>
          </cell>
          <cell r="N6799" t="b">
            <v>0</v>
          </cell>
          <cell r="O6799">
            <v>7082</v>
          </cell>
        </row>
        <row r="6800">
          <cell r="E6800" t="str">
            <v>68MONTHLYMNON-REPRESENTED STATE EMPLOYEES</v>
          </cell>
          <cell r="F6800" t="str">
            <v>68</v>
          </cell>
          <cell r="G6800" t="str">
            <v>Monthly</v>
          </cell>
          <cell r="H6800" t="str">
            <v>M</v>
          </cell>
          <cell r="I6800">
            <v>7082</v>
          </cell>
          <cell r="J6800" t="str">
            <v>Non-Represented State Employees</v>
          </cell>
          <cell r="K6800" t="str">
            <v>per DOP website</v>
          </cell>
          <cell r="L6800">
            <v>41456</v>
          </cell>
          <cell r="M6800">
            <v>12626</v>
          </cell>
          <cell r="N6800" t="b">
            <v>0</v>
          </cell>
          <cell r="O6800">
            <v>7082</v>
          </cell>
        </row>
        <row r="6801">
          <cell r="E6801" t="str">
            <v>68MONTHLYMTEAMSTERS LOCAL UNION NUMBER 117</v>
          </cell>
          <cell r="F6801" t="str">
            <v>68</v>
          </cell>
          <cell r="G6801" t="str">
            <v>Monthly</v>
          </cell>
          <cell r="H6801" t="str">
            <v>M</v>
          </cell>
          <cell r="I6801">
            <v>7173</v>
          </cell>
          <cell r="J6801" t="str">
            <v>Teamsters Local Union Number 117</v>
          </cell>
          <cell r="K6801" t="str">
            <v>per Noli Benitez 201307</v>
          </cell>
          <cell r="L6801">
            <v>41456</v>
          </cell>
          <cell r="M6801">
            <v>12626</v>
          </cell>
          <cell r="N6801" t="b">
            <v>0</v>
          </cell>
          <cell r="O6801">
            <v>7173</v>
          </cell>
        </row>
        <row r="6802">
          <cell r="E6802" t="str">
            <v>68MONTHLYMWASHINGTON FEDERATION OF STATE EMPLOYEES</v>
          </cell>
          <cell r="F6802" t="str">
            <v>68</v>
          </cell>
          <cell r="G6802" t="str">
            <v>Monthly</v>
          </cell>
          <cell r="H6802" t="str">
            <v>M</v>
          </cell>
          <cell r="I6802">
            <v>7082</v>
          </cell>
          <cell r="J6802" t="str">
            <v>Washington Federation of State Employees</v>
          </cell>
          <cell r="K6802" t="str">
            <v>per DOP website</v>
          </cell>
          <cell r="L6802">
            <v>41456</v>
          </cell>
          <cell r="M6802">
            <v>26550</v>
          </cell>
          <cell r="N6802" t="b">
            <v>0</v>
          </cell>
          <cell r="O6802">
            <v>7082</v>
          </cell>
        </row>
        <row r="6803">
          <cell r="E6803" t="str">
            <v>68MONTHLYMWASHINGTON PUBLIC EMPLOYEES ASSOCIATION</v>
          </cell>
          <cell r="F6803" t="str">
            <v>68</v>
          </cell>
          <cell r="G6803" t="str">
            <v>Monthly</v>
          </cell>
          <cell r="H6803" t="str">
            <v>M</v>
          </cell>
          <cell r="I6803">
            <v>7082</v>
          </cell>
          <cell r="J6803" t="str">
            <v>Washington Public Employees Association</v>
          </cell>
          <cell r="K6803" t="str">
            <v>per DOP website</v>
          </cell>
          <cell r="L6803">
            <v>41456</v>
          </cell>
          <cell r="M6803">
            <v>30814</v>
          </cell>
          <cell r="N6803" t="b">
            <v>0</v>
          </cell>
          <cell r="O6803">
            <v>7082</v>
          </cell>
        </row>
        <row r="6804">
          <cell r="E6804" t="str">
            <v>69MONTHLYACOALITION</v>
          </cell>
          <cell r="F6804" t="str">
            <v>69</v>
          </cell>
          <cell r="G6804" t="str">
            <v>Monthly</v>
          </cell>
          <cell r="H6804" t="str">
            <v>A</v>
          </cell>
          <cell r="I6804">
            <v>5395</v>
          </cell>
          <cell r="J6804" t="str">
            <v>Coalition</v>
          </cell>
          <cell r="K6804" t="str">
            <v>per DOP website</v>
          </cell>
          <cell r="L6804">
            <v>41456</v>
          </cell>
          <cell r="M6804">
            <v>43646</v>
          </cell>
          <cell r="N6804" t="b">
            <v>0</v>
          </cell>
          <cell r="O6804">
            <v>5395</v>
          </cell>
        </row>
        <row r="6805">
          <cell r="E6805" t="str">
            <v>69MONTHLYANON-REPRESENTED STATE EMPLOYEES</v>
          </cell>
          <cell r="F6805" t="str">
            <v>69</v>
          </cell>
          <cell r="G6805" t="str">
            <v>Monthly</v>
          </cell>
          <cell r="H6805" t="str">
            <v>A</v>
          </cell>
          <cell r="I6805">
            <v>5395</v>
          </cell>
          <cell r="J6805" t="str">
            <v>Non-Represented State Employees</v>
          </cell>
          <cell r="K6805" t="str">
            <v>per DOP website</v>
          </cell>
          <cell r="L6805">
            <v>41456</v>
          </cell>
          <cell r="M6805">
            <v>12666</v>
          </cell>
          <cell r="N6805" t="b">
            <v>0</v>
          </cell>
          <cell r="O6805">
            <v>5395</v>
          </cell>
        </row>
        <row r="6806">
          <cell r="E6806" t="str">
            <v>69MONTHLYATEAMSTERS LOCAL UNION NUMBER 117</v>
          </cell>
          <cell r="F6806" t="str">
            <v>69</v>
          </cell>
          <cell r="G6806" t="str">
            <v>Monthly</v>
          </cell>
          <cell r="H6806" t="str">
            <v>A</v>
          </cell>
          <cell r="I6806">
            <v>5463</v>
          </cell>
          <cell r="J6806" t="str">
            <v>Teamsters Local Union Number 117</v>
          </cell>
          <cell r="K6806" t="str">
            <v>per Noli Benitez 201307</v>
          </cell>
          <cell r="L6806">
            <v>41456</v>
          </cell>
          <cell r="M6806">
            <v>12666</v>
          </cell>
          <cell r="N6806" t="b">
            <v>0</v>
          </cell>
          <cell r="O6806">
            <v>5463</v>
          </cell>
        </row>
        <row r="6807">
          <cell r="E6807" t="str">
            <v>69MONTHLYAWASHINGTON FEDERATION OF STATE EMPLOYEES</v>
          </cell>
          <cell r="F6807" t="str">
            <v>69</v>
          </cell>
          <cell r="G6807" t="str">
            <v>Monthly</v>
          </cell>
          <cell r="H6807" t="str">
            <v>A</v>
          </cell>
          <cell r="I6807">
            <v>5395</v>
          </cell>
          <cell r="J6807" t="str">
            <v>Washington Federation of State Employees</v>
          </cell>
          <cell r="K6807" t="str">
            <v>per DOP website</v>
          </cell>
          <cell r="L6807">
            <v>41456</v>
          </cell>
          <cell r="M6807">
            <v>26590</v>
          </cell>
          <cell r="N6807" t="b">
            <v>0</v>
          </cell>
          <cell r="O6807">
            <v>5395</v>
          </cell>
        </row>
        <row r="6808">
          <cell r="E6808" t="str">
            <v>69MONTHLYAWASHINGTON PUBLIC EMPLOYEES ASSOCIATION</v>
          </cell>
          <cell r="F6808" t="str">
            <v>69</v>
          </cell>
          <cell r="G6808" t="str">
            <v>Monthly</v>
          </cell>
          <cell r="H6808" t="str">
            <v>A</v>
          </cell>
          <cell r="I6808">
            <v>5395</v>
          </cell>
          <cell r="J6808" t="str">
            <v>Washington Public Employees Association</v>
          </cell>
          <cell r="K6808" t="str">
            <v>per DOP website</v>
          </cell>
          <cell r="L6808">
            <v>41456</v>
          </cell>
          <cell r="M6808">
            <v>30854</v>
          </cell>
          <cell r="N6808" t="b">
            <v>0</v>
          </cell>
          <cell r="O6808">
            <v>5395</v>
          </cell>
        </row>
        <row r="6809">
          <cell r="E6809" t="str">
            <v>69MONTHLYBCOALITION</v>
          </cell>
          <cell r="F6809" t="str">
            <v>69</v>
          </cell>
          <cell r="G6809" t="str">
            <v>Monthly</v>
          </cell>
          <cell r="H6809" t="str">
            <v>B</v>
          </cell>
          <cell r="I6809">
            <v>5535</v>
          </cell>
          <cell r="J6809" t="str">
            <v>Coalition</v>
          </cell>
          <cell r="K6809" t="str">
            <v>per DOP website</v>
          </cell>
          <cell r="L6809">
            <v>41456</v>
          </cell>
          <cell r="M6809">
            <v>43647</v>
          </cell>
          <cell r="N6809" t="b">
            <v>0</v>
          </cell>
          <cell r="O6809">
            <v>5535</v>
          </cell>
        </row>
        <row r="6810">
          <cell r="E6810" t="str">
            <v>69MONTHLYBNON-REPRESENTED STATE EMPLOYEES</v>
          </cell>
          <cell r="F6810" t="str">
            <v>69</v>
          </cell>
          <cell r="G6810" t="str">
            <v>Monthly</v>
          </cell>
          <cell r="H6810" t="str">
            <v>B</v>
          </cell>
          <cell r="I6810">
            <v>5535</v>
          </cell>
          <cell r="J6810" t="str">
            <v>Non-Represented State Employees</v>
          </cell>
          <cell r="K6810" t="str">
            <v>per DOP website</v>
          </cell>
          <cell r="L6810">
            <v>41456</v>
          </cell>
          <cell r="M6810">
            <v>12667</v>
          </cell>
          <cell r="N6810" t="b">
            <v>0</v>
          </cell>
          <cell r="O6810">
            <v>5535</v>
          </cell>
        </row>
        <row r="6811">
          <cell r="E6811" t="str">
            <v>69MONTHLYBTEAMSTERS LOCAL UNION NUMBER 117</v>
          </cell>
          <cell r="F6811" t="str">
            <v>69</v>
          </cell>
          <cell r="G6811" t="str">
            <v>Monthly</v>
          </cell>
          <cell r="H6811" t="str">
            <v>B</v>
          </cell>
          <cell r="I6811">
            <v>5605</v>
          </cell>
          <cell r="J6811" t="str">
            <v>Teamsters Local Union Number 117</v>
          </cell>
          <cell r="K6811" t="str">
            <v>per Noli Benitez 201307</v>
          </cell>
          <cell r="L6811">
            <v>41456</v>
          </cell>
          <cell r="M6811">
            <v>12667</v>
          </cell>
          <cell r="N6811" t="b">
            <v>0</v>
          </cell>
          <cell r="O6811">
            <v>5605</v>
          </cell>
        </row>
        <row r="6812">
          <cell r="E6812" t="str">
            <v>69MONTHLYBWASHINGTON FEDERATION OF STATE EMPLOYEES</v>
          </cell>
          <cell r="F6812" t="str">
            <v>69</v>
          </cell>
          <cell r="G6812" t="str">
            <v>Monthly</v>
          </cell>
          <cell r="H6812" t="str">
            <v>B</v>
          </cell>
          <cell r="I6812">
            <v>5535</v>
          </cell>
          <cell r="J6812" t="str">
            <v>Washington Federation of State Employees</v>
          </cell>
          <cell r="K6812" t="str">
            <v>per DOP website</v>
          </cell>
          <cell r="L6812">
            <v>41456</v>
          </cell>
          <cell r="M6812">
            <v>26591</v>
          </cell>
          <cell r="N6812" t="b">
            <v>0</v>
          </cell>
          <cell r="O6812">
            <v>5535</v>
          </cell>
        </row>
        <row r="6813">
          <cell r="E6813" t="str">
            <v>69MONTHLYBWASHINGTON PUBLIC EMPLOYEES ASSOCIATION</v>
          </cell>
          <cell r="F6813" t="str">
            <v>69</v>
          </cell>
          <cell r="G6813" t="str">
            <v>Monthly</v>
          </cell>
          <cell r="H6813" t="str">
            <v>B</v>
          </cell>
          <cell r="I6813">
            <v>5535</v>
          </cell>
          <cell r="J6813" t="str">
            <v>Washington Public Employees Association</v>
          </cell>
          <cell r="K6813" t="str">
            <v>per DOP website</v>
          </cell>
          <cell r="L6813">
            <v>41456</v>
          </cell>
          <cell r="M6813">
            <v>30855</v>
          </cell>
          <cell r="N6813" t="b">
            <v>0</v>
          </cell>
          <cell r="O6813">
            <v>5535</v>
          </cell>
        </row>
        <row r="6814">
          <cell r="E6814" t="str">
            <v>69MONTHLYCCOALITION</v>
          </cell>
          <cell r="F6814" t="str">
            <v>69</v>
          </cell>
          <cell r="G6814" t="str">
            <v>Monthly</v>
          </cell>
          <cell r="H6814" t="str">
            <v>C</v>
          </cell>
          <cell r="I6814">
            <v>5668</v>
          </cell>
          <cell r="J6814" t="str">
            <v>Coalition</v>
          </cell>
          <cell r="K6814" t="str">
            <v>per DOP website</v>
          </cell>
          <cell r="L6814">
            <v>41456</v>
          </cell>
          <cell r="M6814">
            <v>43648</v>
          </cell>
          <cell r="N6814" t="b">
            <v>0</v>
          </cell>
          <cell r="O6814">
            <v>5668</v>
          </cell>
        </row>
        <row r="6815">
          <cell r="E6815" t="str">
            <v>69MONTHLYCNON-REPRESENTED STATE EMPLOYEES</v>
          </cell>
          <cell r="F6815" t="str">
            <v>69</v>
          </cell>
          <cell r="G6815" t="str">
            <v>Monthly</v>
          </cell>
          <cell r="H6815" t="str">
            <v>C</v>
          </cell>
          <cell r="I6815">
            <v>5668</v>
          </cell>
          <cell r="J6815" t="str">
            <v>Non-Represented State Employees</v>
          </cell>
          <cell r="K6815" t="str">
            <v>per DOP website</v>
          </cell>
          <cell r="L6815">
            <v>41456</v>
          </cell>
          <cell r="M6815">
            <v>12668</v>
          </cell>
          <cell r="N6815" t="b">
            <v>0</v>
          </cell>
          <cell r="O6815">
            <v>5668</v>
          </cell>
        </row>
        <row r="6816">
          <cell r="E6816" t="str">
            <v>69MONTHLYCTEAMSTERS LOCAL UNION NUMBER 117</v>
          </cell>
          <cell r="F6816" t="str">
            <v>69</v>
          </cell>
          <cell r="G6816" t="str">
            <v>Monthly</v>
          </cell>
          <cell r="H6816" t="str">
            <v>C</v>
          </cell>
          <cell r="I6816">
            <v>5742</v>
          </cell>
          <cell r="J6816" t="str">
            <v>Teamsters Local Union Number 117</v>
          </cell>
          <cell r="K6816" t="str">
            <v>per Noli Benitez 201307</v>
          </cell>
          <cell r="L6816">
            <v>41456</v>
          </cell>
          <cell r="M6816">
            <v>12668</v>
          </cell>
          <cell r="N6816" t="b">
            <v>0</v>
          </cell>
          <cell r="O6816">
            <v>5742</v>
          </cell>
        </row>
        <row r="6817">
          <cell r="E6817" t="str">
            <v>69MONTHLYCWASHINGTON FEDERATION OF STATE EMPLOYEES</v>
          </cell>
          <cell r="F6817" t="str">
            <v>69</v>
          </cell>
          <cell r="G6817" t="str">
            <v>Monthly</v>
          </cell>
          <cell r="H6817" t="str">
            <v>C</v>
          </cell>
          <cell r="I6817">
            <v>5668</v>
          </cell>
          <cell r="J6817" t="str">
            <v>Washington Federation of State Employees</v>
          </cell>
          <cell r="K6817" t="str">
            <v>per DOP website</v>
          </cell>
          <cell r="L6817">
            <v>41456</v>
          </cell>
          <cell r="M6817">
            <v>26592</v>
          </cell>
          <cell r="N6817" t="b">
            <v>0</v>
          </cell>
          <cell r="O6817">
            <v>5668</v>
          </cell>
        </row>
        <row r="6818">
          <cell r="E6818" t="str">
            <v>69MONTHLYCWASHINGTON PUBLIC EMPLOYEES ASSOCIATION</v>
          </cell>
          <cell r="F6818" t="str">
            <v>69</v>
          </cell>
          <cell r="G6818" t="str">
            <v>Monthly</v>
          </cell>
          <cell r="H6818" t="str">
            <v>C</v>
          </cell>
          <cell r="I6818">
            <v>5668</v>
          </cell>
          <cell r="J6818" t="str">
            <v>Washington Public Employees Association</v>
          </cell>
          <cell r="K6818" t="str">
            <v>per DOP website</v>
          </cell>
          <cell r="L6818">
            <v>41456</v>
          </cell>
          <cell r="M6818">
            <v>30856</v>
          </cell>
          <cell r="N6818" t="b">
            <v>0</v>
          </cell>
          <cell r="O6818">
            <v>5668</v>
          </cell>
        </row>
        <row r="6819">
          <cell r="E6819" t="str">
            <v>69MONTHLYDCOALITION</v>
          </cell>
          <cell r="F6819" t="str">
            <v>69</v>
          </cell>
          <cell r="G6819" t="str">
            <v>Monthly</v>
          </cell>
          <cell r="H6819" t="str">
            <v>D</v>
          </cell>
          <cell r="I6819">
            <v>5813</v>
          </cell>
          <cell r="J6819" t="str">
            <v>Coalition</v>
          </cell>
          <cell r="K6819" t="str">
            <v>per DOP website</v>
          </cell>
          <cell r="L6819">
            <v>41456</v>
          </cell>
          <cell r="M6819">
            <v>43649</v>
          </cell>
          <cell r="N6819" t="b">
            <v>0</v>
          </cell>
          <cell r="O6819">
            <v>5813</v>
          </cell>
        </row>
        <row r="6820">
          <cell r="E6820" t="str">
            <v>69MONTHLYDNON-REPRESENTED STATE EMPLOYEES</v>
          </cell>
          <cell r="F6820" t="str">
            <v>69</v>
          </cell>
          <cell r="G6820" t="str">
            <v>Monthly</v>
          </cell>
          <cell r="H6820" t="str">
            <v>D</v>
          </cell>
          <cell r="I6820">
            <v>5813</v>
          </cell>
          <cell r="J6820" t="str">
            <v>Non-Represented State Employees</v>
          </cell>
          <cell r="K6820" t="str">
            <v>per DOP website</v>
          </cell>
          <cell r="L6820">
            <v>41456</v>
          </cell>
          <cell r="M6820">
            <v>12669</v>
          </cell>
          <cell r="N6820" t="b">
            <v>0</v>
          </cell>
          <cell r="O6820">
            <v>5813</v>
          </cell>
        </row>
        <row r="6821">
          <cell r="E6821" t="str">
            <v>69MONTHLYDTEAMSTERS LOCAL UNION NUMBER 117</v>
          </cell>
          <cell r="F6821" t="str">
            <v>69</v>
          </cell>
          <cell r="G6821" t="str">
            <v>Monthly</v>
          </cell>
          <cell r="H6821" t="str">
            <v>D</v>
          </cell>
          <cell r="I6821">
            <v>5887</v>
          </cell>
          <cell r="J6821" t="str">
            <v>Teamsters Local Union Number 117</v>
          </cell>
          <cell r="K6821" t="str">
            <v>per Noli Benitez 201307</v>
          </cell>
          <cell r="L6821">
            <v>41456</v>
          </cell>
          <cell r="M6821">
            <v>12669</v>
          </cell>
          <cell r="N6821" t="b">
            <v>0</v>
          </cell>
          <cell r="O6821">
            <v>5887</v>
          </cell>
        </row>
        <row r="6822">
          <cell r="E6822" t="str">
            <v>69MONTHLYDWASHINGTON FEDERATION OF STATE EMPLOYEES</v>
          </cell>
          <cell r="F6822" t="str">
            <v>69</v>
          </cell>
          <cell r="G6822" t="str">
            <v>Monthly</v>
          </cell>
          <cell r="H6822" t="str">
            <v>D</v>
          </cell>
          <cell r="I6822">
            <v>5813</v>
          </cell>
          <cell r="J6822" t="str">
            <v>Washington Federation of State Employees</v>
          </cell>
          <cell r="K6822" t="str">
            <v>per DOP website</v>
          </cell>
          <cell r="L6822">
            <v>41456</v>
          </cell>
          <cell r="M6822">
            <v>26593</v>
          </cell>
          <cell r="N6822" t="b">
            <v>0</v>
          </cell>
          <cell r="O6822">
            <v>5813</v>
          </cell>
        </row>
        <row r="6823">
          <cell r="E6823" t="str">
            <v>69MONTHLYDWASHINGTON PUBLIC EMPLOYEES ASSOCIATION</v>
          </cell>
          <cell r="F6823" t="str">
            <v>69</v>
          </cell>
          <cell r="G6823" t="str">
            <v>Monthly</v>
          </cell>
          <cell r="H6823" t="str">
            <v>D</v>
          </cell>
          <cell r="I6823">
            <v>5813</v>
          </cell>
          <cell r="J6823" t="str">
            <v>Washington Public Employees Association</v>
          </cell>
          <cell r="K6823" t="str">
            <v>per DOP website</v>
          </cell>
          <cell r="L6823">
            <v>41456</v>
          </cell>
          <cell r="M6823">
            <v>30857</v>
          </cell>
          <cell r="N6823" t="b">
            <v>0</v>
          </cell>
          <cell r="O6823">
            <v>5813</v>
          </cell>
        </row>
        <row r="6824">
          <cell r="E6824" t="str">
            <v>69MONTHLYECOALITION</v>
          </cell>
          <cell r="F6824" t="str">
            <v>69</v>
          </cell>
          <cell r="G6824" t="str">
            <v>Monthly</v>
          </cell>
          <cell r="H6824" t="str">
            <v>E</v>
          </cell>
          <cell r="I6824">
            <v>5958</v>
          </cell>
          <cell r="J6824" t="str">
            <v>Coalition</v>
          </cell>
          <cell r="K6824" t="str">
            <v>per DOP website</v>
          </cell>
          <cell r="L6824">
            <v>41456</v>
          </cell>
          <cell r="M6824">
            <v>43650</v>
          </cell>
          <cell r="N6824" t="b">
            <v>0</v>
          </cell>
          <cell r="O6824">
            <v>5958</v>
          </cell>
        </row>
        <row r="6825">
          <cell r="E6825" t="str">
            <v>69MONTHLYENON-REPRESENTED STATE EMPLOYEES</v>
          </cell>
          <cell r="F6825" t="str">
            <v>69</v>
          </cell>
          <cell r="G6825" t="str">
            <v>Monthly</v>
          </cell>
          <cell r="H6825" t="str">
            <v>E</v>
          </cell>
          <cell r="I6825">
            <v>5958</v>
          </cell>
          <cell r="J6825" t="str">
            <v>Non-Represented State Employees</v>
          </cell>
          <cell r="K6825" t="str">
            <v>per DOP website</v>
          </cell>
          <cell r="L6825">
            <v>41456</v>
          </cell>
          <cell r="M6825">
            <v>12670</v>
          </cell>
          <cell r="N6825" t="b">
            <v>0</v>
          </cell>
          <cell r="O6825">
            <v>5958</v>
          </cell>
        </row>
        <row r="6826">
          <cell r="E6826" t="str">
            <v>69MONTHLYETEAMSTERS LOCAL UNION NUMBER 117</v>
          </cell>
          <cell r="F6826" t="str">
            <v>69</v>
          </cell>
          <cell r="G6826" t="str">
            <v>Monthly</v>
          </cell>
          <cell r="H6826" t="str">
            <v>E</v>
          </cell>
          <cell r="I6826">
            <v>6034</v>
          </cell>
          <cell r="J6826" t="str">
            <v>Teamsters Local Union Number 117</v>
          </cell>
          <cell r="K6826" t="str">
            <v>per Noli Benitez 201307</v>
          </cell>
          <cell r="L6826">
            <v>41456</v>
          </cell>
          <cell r="M6826">
            <v>12670</v>
          </cell>
          <cell r="N6826" t="b">
            <v>0</v>
          </cell>
          <cell r="O6826">
            <v>6034</v>
          </cell>
        </row>
        <row r="6827">
          <cell r="E6827" t="str">
            <v>69MONTHLYEWASHINGTON FEDERATION OF STATE EMPLOYEES</v>
          </cell>
          <cell r="F6827" t="str">
            <v>69</v>
          </cell>
          <cell r="G6827" t="str">
            <v>Monthly</v>
          </cell>
          <cell r="H6827" t="str">
            <v>E</v>
          </cell>
          <cell r="I6827">
            <v>5958</v>
          </cell>
          <cell r="J6827" t="str">
            <v>Washington Federation of State Employees</v>
          </cell>
          <cell r="K6827" t="str">
            <v>per DOP website</v>
          </cell>
          <cell r="L6827">
            <v>41456</v>
          </cell>
          <cell r="M6827">
            <v>26594</v>
          </cell>
          <cell r="N6827" t="b">
            <v>0</v>
          </cell>
          <cell r="O6827">
            <v>5958</v>
          </cell>
        </row>
        <row r="6828">
          <cell r="E6828" t="str">
            <v>69MONTHLYEWASHINGTON PUBLIC EMPLOYEES ASSOCIATION</v>
          </cell>
          <cell r="F6828" t="str">
            <v>69</v>
          </cell>
          <cell r="G6828" t="str">
            <v>Monthly</v>
          </cell>
          <cell r="H6828" t="str">
            <v>E</v>
          </cell>
          <cell r="I6828">
            <v>5958</v>
          </cell>
          <cell r="J6828" t="str">
            <v>Washington Public Employees Association</v>
          </cell>
          <cell r="K6828" t="str">
            <v>per DOP website</v>
          </cell>
          <cell r="L6828">
            <v>41456</v>
          </cell>
          <cell r="M6828">
            <v>30858</v>
          </cell>
          <cell r="N6828" t="b">
            <v>0</v>
          </cell>
          <cell r="O6828">
            <v>5958</v>
          </cell>
        </row>
        <row r="6829">
          <cell r="E6829" t="str">
            <v>69MONTHLYFCOALITION</v>
          </cell>
          <cell r="F6829" t="str">
            <v>69</v>
          </cell>
          <cell r="G6829" t="str">
            <v>Monthly</v>
          </cell>
          <cell r="H6829" t="str">
            <v>F</v>
          </cell>
          <cell r="I6829">
            <v>6105</v>
          </cell>
          <cell r="J6829" t="str">
            <v>Coalition</v>
          </cell>
          <cell r="K6829" t="str">
            <v>per DOP website</v>
          </cell>
          <cell r="L6829">
            <v>41456</v>
          </cell>
          <cell r="M6829">
            <v>43651</v>
          </cell>
          <cell r="N6829" t="b">
            <v>0</v>
          </cell>
          <cell r="O6829">
            <v>6105</v>
          </cell>
        </row>
        <row r="6830">
          <cell r="E6830" t="str">
            <v>69MONTHLYFNON-REPRESENTED STATE EMPLOYEES</v>
          </cell>
          <cell r="F6830" t="str">
            <v>69</v>
          </cell>
          <cell r="G6830" t="str">
            <v>Monthly</v>
          </cell>
          <cell r="H6830" t="str">
            <v>F</v>
          </cell>
          <cell r="I6830">
            <v>6105</v>
          </cell>
          <cell r="J6830" t="str">
            <v>Non-Represented State Employees</v>
          </cell>
          <cell r="K6830" t="str">
            <v>per DOP website</v>
          </cell>
          <cell r="L6830">
            <v>41456</v>
          </cell>
          <cell r="M6830">
            <v>12671</v>
          </cell>
          <cell r="N6830" t="b">
            <v>0</v>
          </cell>
          <cell r="O6830">
            <v>6105</v>
          </cell>
        </row>
        <row r="6831">
          <cell r="E6831" t="str">
            <v>69MONTHLYFTEAMSTERS LOCAL UNION NUMBER 117</v>
          </cell>
          <cell r="F6831" t="str">
            <v>69</v>
          </cell>
          <cell r="G6831" t="str">
            <v>Monthly</v>
          </cell>
          <cell r="H6831" t="str">
            <v>F</v>
          </cell>
          <cell r="I6831">
            <v>6183</v>
          </cell>
          <cell r="J6831" t="str">
            <v>Teamsters Local Union Number 117</v>
          </cell>
          <cell r="K6831" t="str">
            <v>per Noli Benitez 201307</v>
          </cell>
          <cell r="L6831">
            <v>41456</v>
          </cell>
          <cell r="M6831">
            <v>12671</v>
          </cell>
          <cell r="N6831" t="b">
            <v>0</v>
          </cell>
          <cell r="O6831">
            <v>6183</v>
          </cell>
        </row>
        <row r="6832">
          <cell r="E6832" t="str">
            <v>69MONTHLYFWASHINGTON FEDERATION OF STATE EMPLOYEES</v>
          </cell>
          <cell r="F6832" t="str">
            <v>69</v>
          </cell>
          <cell r="G6832" t="str">
            <v>Monthly</v>
          </cell>
          <cell r="H6832" t="str">
            <v>F</v>
          </cell>
          <cell r="I6832">
            <v>6105</v>
          </cell>
          <cell r="J6832" t="str">
            <v>Washington Federation of State Employees</v>
          </cell>
          <cell r="K6832" t="str">
            <v>per DOP website</v>
          </cell>
          <cell r="L6832">
            <v>41456</v>
          </cell>
          <cell r="M6832">
            <v>26595</v>
          </cell>
          <cell r="N6832" t="b">
            <v>0</v>
          </cell>
          <cell r="O6832">
            <v>6105</v>
          </cell>
        </row>
        <row r="6833">
          <cell r="E6833" t="str">
            <v>69MONTHLYFWASHINGTON PUBLIC EMPLOYEES ASSOCIATION</v>
          </cell>
          <cell r="F6833" t="str">
            <v>69</v>
          </cell>
          <cell r="G6833" t="str">
            <v>Monthly</v>
          </cell>
          <cell r="H6833" t="str">
            <v>F</v>
          </cell>
          <cell r="I6833">
            <v>6105</v>
          </cell>
          <cell r="J6833" t="str">
            <v>Washington Public Employees Association</v>
          </cell>
          <cell r="K6833" t="str">
            <v>per DOP website</v>
          </cell>
          <cell r="L6833">
            <v>41456</v>
          </cell>
          <cell r="M6833">
            <v>30859</v>
          </cell>
          <cell r="N6833" t="b">
            <v>0</v>
          </cell>
          <cell r="O6833">
            <v>6105</v>
          </cell>
        </row>
        <row r="6834">
          <cell r="E6834" t="str">
            <v>69MONTHLYGCOALITION</v>
          </cell>
          <cell r="F6834" t="str">
            <v>69</v>
          </cell>
          <cell r="G6834" t="str">
            <v>Monthly</v>
          </cell>
          <cell r="H6834" t="str">
            <v>G</v>
          </cell>
          <cell r="I6834">
            <v>6257</v>
          </cell>
          <cell r="J6834" t="str">
            <v>Coalition</v>
          </cell>
          <cell r="K6834" t="str">
            <v>per DOP website</v>
          </cell>
          <cell r="L6834">
            <v>41456</v>
          </cell>
          <cell r="M6834">
            <v>43652</v>
          </cell>
          <cell r="N6834" t="b">
            <v>0</v>
          </cell>
          <cell r="O6834">
            <v>6257</v>
          </cell>
        </row>
        <row r="6835">
          <cell r="E6835" t="str">
            <v>69MONTHLYGNON-REPRESENTED STATE EMPLOYEES</v>
          </cell>
          <cell r="F6835" t="str">
            <v>69</v>
          </cell>
          <cell r="G6835" t="str">
            <v>Monthly</v>
          </cell>
          <cell r="H6835" t="str">
            <v>G</v>
          </cell>
          <cell r="I6835">
            <v>6257</v>
          </cell>
          <cell r="J6835" t="str">
            <v>Non-Represented State Employees</v>
          </cell>
          <cell r="K6835" t="str">
            <v>per DOP website</v>
          </cell>
          <cell r="L6835">
            <v>41456</v>
          </cell>
          <cell r="M6835">
            <v>12672</v>
          </cell>
          <cell r="N6835" t="b">
            <v>0</v>
          </cell>
          <cell r="O6835">
            <v>6257</v>
          </cell>
        </row>
        <row r="6836">
          <cell r="E6836" t="str">
            <v>69MONTHLYGTEAMSTERS LOCAL UNION NUMBER 117</v>
          </cell>
          <cell r="F6836" t="str">
            <v>69</v>
          </cell>
          <cell r="G6836" t="str">
            <v>Monthly</v>
          </cell>
          <cell r="H6836" t="str">
            <v>G</v>
          </cell>
          <cell r="I6836">
            <v>6337</v>
          </cell>
          <cell r="J6836" t="str">
            <v>Teamsters Local Union Number 117</v>
          </cell>
          <cell r="K6836" t="str">
            <v>per Noli Benitez 201307</v>
          </cell>
          <cell r="L6836">
            <v>41456</v>
          </cell>
          <cell r="M6836">
            <v>12672</v>
          </cell>
          <cell r="N6836" t="b">
            <v>0</v>
          </cell>
          <cell r="O6836">
            <v>6337</v>
          </cell>
        </row>
        <row r="6837">
          <cell r="E6837" t="str">
            <v>69MONTHLYGWASHINGTON FEDERATION OF STATE EMPLOYEES</v>
          </cell>
          <cell r="F6837" t="str">
            <v>69</v>
          </cell>
          <cell r="G6837" t="str">
            <v>Monthly</v>
          </cell>
          <cell r="H6837" t="str">
            <v>G</v>
          </cell>
          <cell r="I6837">
            <v>6257</v>
          </cell>
          <cell r="J6837" t="str">
            <v>Washington Federation of State Employees</v>
          </cell>
          <cell r="K6837" t="str">
            <v>per DOP website</v>
          </cell>
          <cell r="L6837">
            <v>41456</v>
          </cell>
          <cell r="M6837">
            <v>26596</v>
          </cell>
          <cell r="N6837" t="b">
            <v>0</v>
          </cell>
          <cell r="O6837">
            <v>6257</v>
          </cell>
        </row>
        <row r="6838">
          <cell r="E6838" t="str">
            <v>69MONTHLYGWASHINGTON PUBLIC EMPLOYEES ASSOCIATION</v>
          </cell>
          <cell r="F6838" t="str">
            <v>69</v>
          </cell>
          <cell r="G6838" t="str">
            <v>Monthly</v>
          </cell>
          <cell r="H6838" t="str">
            <v>G</v>
          </cell>
          <cell r="I6838">
            <v>6257</v>
          </cell>
          <cell r="J6838" t="str">
            <v>Washington Public Employees Association</v>
          </cell>
          <cell r="K6838" t="str">
            <v>per DOP website</v>
          </cell>
          <cell r="L6838">
            <v>41456</v>
          </cell>
          <cell r="M6838">
            <v>30860</v>
          </cell>
          <cell r="N6838" t="b">
            <v>0</v>
          </cell>
          <cell r="O6838">
            <v>6257</v>
          </cell>
        </row>
        <row r="6839">
          <cell r="E6839" t="str">
            <v>69MONTHLYHCOALITION</v>
          </cell>
          <cell r="F6839" t="str">
            <v>69</v>
          </cell>
          <cell r="G6839" t="str">
            <v>Monthly</v>
          </cell>
          <cell r="H6839" t="str">
            <v>H</v>
          </cell>
          <cell r="I6839">
            <v>6416</v>
          </cell>
          <cell r="J6839" t="str">
            <v>Coalition</v>
          </cell>
          <cell r="K6839" t="str">
            <v>per DOP website</v>
          </cell>
          <cell r="L6839">
            <v>41456</v>
          </cell>
          <cell r="M6839">
            <v>43653</v>
          </cell>
          <cell r="N6839" t="b">
            <v>0</v>
          </cell>
          <cell r="O6839">
            <v>6416</v>
          </cell>
        </row>
        <row r="6840">
          <cell r="E6840" t="str">
            <v>69MONTHLYHNON-REPRESENTED STATE EMPLOYEES</v>
          </cell>
          <cell r="F6840" t="str">
            <v>69</v>
          </cell>
          <cell r="G6840" t="str">
            <v>Monthly</v>
          </cell>
          <cell r="H6840" t="str">
            <v>H</v>
          </cell>
          <cell r="I6840">
            <v>6416</v>
          </cell>
          <cell r="J6840" t="str">
            <v>Non-Represented State Employees</v>
          </cell>
          <cell r="K6840" t="str">
            <v>per DOP website</v>
          </cell>
          <cell r="L6840">
            <v>41456</v>
          </cell>
          <cell r="M6840">
            <v>12673</v>
          </cell>
          <cell r="N6840" t="b">
            <v>0</v>
          </cell>
          <cell r="O6840">
            <v>6416</v>
          </cell>
        </row>
        <row r="6841">
          <cell r="E6841" t="str">
            <v>69MONTHLYHTEAMSTERS LOCAL UNION NUMBER 117</v>
          </cell>
          <cell r="F6841" t="str">
            <v>69</v>
          </cell>
          <cell r="G6841" t="str">
            <v>Monthly</v>
          </cell>
          <cell r="H6841" t="str">
            <v>H</v>
          </cell>
          <cell r="I6841">
            <v>6498</v>
          </cell>
          <cell r="J6841" t="str">
            <v>Teamsters Local Union Number 117</v>
          </cell>
          <cell r="K6841" t="str">
            <v>per Noli Benitez 201307</v>
          </cell>
          <cell r="L6841">
            <v>41456</v>
          </cell>
          <cell r="M6841">
            <v>12673</v>
          </cell>
          <cell r="N6841" t="b">
            <v>0</v>
          </cell>
          <cell r="O6841">
            <v>6498</v>
          </cell>
        </row>
        <row r="6842">
          <cell r="E6842" t="str">
            <v>69MONTHLYHWASHINGTON FEDERATION OF STATE EMPLOYEES</v>
          </cell>
          <cell r="F6842" t="str">
            <v>69</v>
          </cell>
          <cell r="G6842" t="str">
            <v>Monthly</v>
          </cell>
          <cell r="H6842" t="str">
            <v>H</v>
          </cell>
          <cell r="I6842">
            <v>6416</v>
          </cell>
          <cell r="J6842" t="str">
            <v>Washington Federation of State Employees</v>
          </cell>
          <cell r="K6842" t="str">
            <v>per DOP website</v>
          </cell>
          <cell r="L6842">
            <v>41456</v>
          </cell>
          <cell r="M6842">
            <v>26597</v>
          </cell>
          <cell r="N6842" t="b">
            <v>0</v>
          </cell>
          <cell r="O6842">
            <v>6416</v>
          </cell>
        </row>
        <row r="6843">
          <cell r="E6843" t="str">
            <v>69MONTHLYHWASHINGTON PUBLIC EMPLOYEES ASSOCIATION</v>
          </cell>
          <cell r="F6843" t="str">
            <v>69</v>
          </cell>
          <cell r="G6843" t="str">
            <v>Monthly</v>
          </cell>
          <cell r="H6843" t="str">
            <v>H</v>
          </cell>
          <cell r="I6843">
            <v>6416</v>
          </cell>
          <cell r="J6843" t="str">
            <v>Washington Public Employees Association</v>
          </cell>
          <cell r="K6843" t="str">
            <v>per DOP website</v>
          </cell>
          <cell r="L6843">
            <v>41456</v>
          </cell>
          <cell r="M6843">
            <v>30861</v>
          </cell>
          <cell r="N6843" t="b">
            <v>0</v>
          </cell>
          <cell r="O6843">
            <v>6416</v>
          </cell>
        </row>
        <row r="6844">
          <cell r="E6844" t="str">
            <v>69MONTHLYICOALITION</v>
          </cell>
          <cell r="F6844" t="str">
            <v>69</v>
          </cell>
          <cell r="G6844" t="str">
            <v>Monthly</v>
          </cell>
          <cell r="H6844" t="str">
            <v>I</v>
          </cell>
          <cell r="I6844">
            <v>6575</v>
          </cell>
          <cell r="J6844" t="str">
            <v>Coalition</v>
          </cell>
          <cell r="K6844" t="str">
            <v>per DOP website</v>
          </cell>
          <cell r="L6844">
            <v>41456</v>
          </cell>
          <cell r="M6844">
            <v>43654</v>
          </cell>
          <cell r="N6844" t="b">
            <v>0</v>
          </cell>
          <cell r="O6844">
            <v>6575</v>
          </cell>
        </row>
        <row r="6845">
          <cell r="E6845" t="str">
            <v>69MONTHLYINON-REPRESENTED STATE EMPLOYEES</v>
          </cell>
          <cell r="F6845" t="str">
            <v>69</v>
          </cell>
          <cell r="G6845" t="str">
            <v>Monthly</v>
          </cell>
          <cell r="H6845" t="str">
            <v>I</v>
          </cell>
          <cell r="I6845">
            <v>6575</v>
          </cell>
          <cell r="J6845" t="str">
            <v>Non-Represented State Employees</v>
          </cell>
          <cell r="K6845" t="str">
            <v>per DOP website</v>
          </cell>
          <cell r="L6845">
            <v>41456</v>
          </cell>
          <cell r="M6845">
            <v>12674</v>
          </cell>
          <cell r="N6845" t="b">
            <v>0</v>
          </cell>
          <cell r="O6845">
            <v>6575</v>
          </cell>
        </row>
        <row r="6846">
          <cell r="E6846" t="str">
            <v>69MONTHLYITEAMSTERS LOCAL UNION NUMBER 117</v>
          </cell>
          <cell r="F6846" t="str">
            <v>69</v>
          </cell>
          <cell r="G6846" t="str">
            <v>Monthly</v>
          </cell>
          <cell r="H6846" t="str">
            <v>I</v>
          </cell>
          <cell r="I6846">
            <v>6659</v>
          </cell>
          <cell r="J6846" t="str">
            <v>Teamsters Local Union Number 117</v>
          </cell>
          <cell r="K6846" t="str">
            <v>per Noli Benitez 201307</v>
          </cell>
          <cell r="L6846">
            <v>41456</v>
          </cell>
          <cell r="M6846">
            <v>12674</v>
          </cell>
          <cell r="N6846" t="b">
            <v>0</v>
          </cell>
          <cell r="O6846">
            <v>6659</v>
          </cell>
        </row>
        <row r="6847">
          <cell r="E6847" t="str">
            <v>69MONTHLYIWASHINGTON FEDERATION OF STATE EMPLOYEES</v>
          </cell>
          <cell r="F6847" t="str">
            <v>69</v>
          </cell>
          <cell r="G6847" t="str">
            <v>Monthly</v>
          </cell>
          <cell r="H6847" t="str">
            <v>I</v>
          </cell>
          <cell r="I6847">
            <v>6575</v>
          </cell>
          <cell r="J6847" t="str">
            <v>Washington Federation of State Employees</v>
          </cell>
          <cell r="K6847" t="str">
            <v>per DOP website</v>
          </cell>
          <cell r="L6847">
            <v>41456</v>
          </cell>
          <cell r="M6847">
            <v>26598</v>
          </cell>
          <cell r="N6847" t="b">
            <v>0</v>
          </cell>
          <cell r="O6847">
            <v>6575</v>
          </cell>
        </row>
        <row r="6848">
          <cell r="E6848" t="str">
            <v>69MONTHLYIWASHINGTON PUBLIC EMPLOYEES ASSOCIATION</v>
          </cell>
          <cell r="F6848" t="str">
            <v>69</v>
          </cell>
          <cell r="G6848" t="str">
            <v>Monthly</v>
          </cell>
          <cell r="H6848" t="str">
            <v>I</v>
          </cell>
          <cell r="I6848">
            <v>6575</v>
          </cell>
          <cell r="J6848" t="str">
            <v>Washington Public Employees Association</v>
          </cell>
          <cell r="K6848" t="str">
            <v>per DOP website</v>
          </cell>
          <cell r="L6848">
            <v>41456</v>
          </cell>
          <cell r="M6848">
            <v>30862</v>
          </cell>
          <cell r="N6848" t="b">
            <v>0</v>
          </cell>
          <cell r="O6848">
            <v>6575</v>
          </cell>
        </row>
        <row r="6849">
          <cell r="E6849" t="str">
            <v>69MONTHLYJCOALITION</v>
          </cell>
          <cell r="F6849" t="str">
            <v>69</v>
          </cell>
          <cell r="G6849" t="str">
            <v>Monthly</v>
          </cell>
          <cell r="H6849" t="str">
            <v>J</v>
          </cell>
          <cell r="I6849">
            <v>6741</v>
          </cell>
          <cell r="J6849" t="str">
            <v>Coalition</v>
          </cell>
          <cell r="K6849" t="str">
            <v>per DOP website</v>
          </cell>
          <cell r="L6849">
            <v>41456</v>
          </cell>
          <cell r="M6849">
            <v>43655</v>
          </cell>
          <cell r="N6849" t="b">
            <v>0</v>
          </cell>
          <cell r="O6849">
            <v>6741</v>
          </cell>
        </row>
        <row r="6850">
          <cell r="E6850" t="str">
            <v>69MONTHLYJNON-REPRESENTED STATE EMPLOYEES</v>
          </cell>
          <cell r="F6850" t="str">
            <v>69</v>
          </cell>
          <cell r="G6850" t="str">
            <v>Monthly</v>
          </cell>
          <cell r="H6850" t="str">
            <v>J</v>
          </cell>
          <cell r="I6850">
            <v>6741</v>
          </cell>
          <cell r="J6850" t="str">
            <v>Non-Represented State Employees</v>
          </cell>
          <cell r="K6850" t="str">
            <v>per DOP website</v>
          </cell>
          <cell r="L6850">
            <v>41456</v>
          </cell>
          <cell r="M6850">
            <v>12675</v>
          </cell>
          <cell r="N6850" t="b">
            <v>0</v>
          </cell>
          <cell r="O6850">
            <v>6741</v>
          </cell>
        </row>
        <row r="6851">
          <cell r="E6851" t="str">
            <v>69MONTHLYJTEAMSTERS LOCAL UNION NUMBER 117</v>
          </cell>
          <cell r="F6851" t="str">
            <v>69</v>
          </cell>
          <cell r="G6851" t="str">
            <v>Monthly</v>
          </cell>
          <cell r="H6851" t="str">
            <v>J</v>
          </cell>
          <cell r="I6851">
            <v>6828</v>
          </cell>
          <cell r="J6851" t="str">
            <v>Teamsters Local Union Number 117</v>
          </cell>
          <cell r="K6851" t="str">
            <v>per Noli Benitez 201307</v>
          </cell>
          <cell r="L6851">
            <v>41456</v>
          </cell>
          <cell r="M6851">
            <v>12675</v>
          </cell>
          <cell r="N6851" t="b">
            <v>0</v>
          </cell>
          <cell r="O6851">
            <v>6828</v>
          </cell>
        </row>
        <row r="6852">
          <cell r="E6852" t="str">
            <v>69MONTHLYJWASHINGTON FEDERATION OF STATE EMPLOYEES</v>
          </cell>
          <cell r="F6852" t="str">
            <v>69</v>
          </cell>
          <cell r="G6852" t="str">
            <v>Monthly</v>
          </cell>
          <cell r="H6852" t="str">
            <v>J</v>
          </cell>
          <cell r="I6852">
            <v>6741</v>
          </cell>
          <cell r="J6852" t="str">
            <v>Washington Federation of State Employees</v>
          </cell>
          <cell r="K6852" t="str">
            <v>per DOP website</v>
          </cell>
          <cell r="L6852">
            <v>41456</v>
          </cell>
          <cell r="M6852">
            <v>26599</v>
          </cell>
          <cell r="N6852" t="b">
            <v>0</v>
          </cell>
          <cell r="O6852">
            <v>6741</v>
          </cell>
        </row>
        <row r="6853">
          <cell r="E6853" t="str">
            <v>69MONTHLYJWASHINGTON PUBLIC EMPLOYEES ASSOCIATION</v>
          </cell>
          <cell r="F6853" t="str">
            <v>69</v>
          </cell>
          <cell r="G6853" t="str">
            <v>Monthly</v>
          </cell>
          <cell r="H6853" t="str">
            <v>J</v>
          </cell>
          <cell r="I6853">
            <v>6741</v>
          </cell>
          <cell r="J6853" t="str">
            <v>Washington Public Employees Association</v>
          </cell>
          <cell r="K6853" t="str">
            <v>per DOP website</v>
          </cell>
          <cell r="L6853">
            <v>41456</v>
          </cell>
          <cell r="M6853">
            <v>30863</v>
          </cell>
          <cell r="N6853" t="b">
            <v>0</v>
          </cell>
          <cell r="O6853">
            <v>6741</v>
          </cell>
        </row>
        <row r="6854">
          <cell r="E6854" t="str">
            <v>69MONTHLYKCOALITION</v>
          </cell>
          <cell r="F6854" t="str">
            <v>69</v>
          </cell>
          <cell r="G6854" t="str">
            <v>Monthly</v>
          </cell>
          <cell r="H6854" t="str">
            <v>K</v>
          </cell>
          <cell r="I6854">
            <v>6908</v>
          </cell>
          <cell r="J6854" t="str">
            <v>Coalition</v>
          </cell>
          <cell r="K6854" t="str">
            <v>per DOP website</v>
          </cell>
          <cell r="L6854">
            <v>41456</v>
          </cell>
          <cell r="M6854">
            <v>43656</v>
          </cell>
          <cell r="N6854" t="b">
            <v>0</v>
          </cell>
          <cell r="O6854">
            <v>6908</v>
          </cell>
        </row>
        <row r="6855">
          <cell r="E6855" t="str">
            <v>69MONTHLYKNON-REPRESENTED STATE EMPLOYEES</v>
          </cell>
          <cell r="F6855" t="str">
            <v>69</v>
          </cell>
          <cell r="G6855" t="str">
            <v>Monthly</v>
          </cell>
          <cell r="H6855" t="str">
            <v>K</v>
          </cell>
          <cell r="I6855">
            <v>6908</v>
          </cell>
          <cell r="J6855" t="str">
            <v>Non-Represented State Employees</v>
          </cell>
          <cell r="K6855" t="str">
            <v>per DOP website</v>
          </cell>
          <cell r="L6855">
            <v>41456</v>
          </cell>
          <cell r="M6855">
            <v>12676</v>
          </cell>
          <cell r="N6855" t="b">
            <v>0</v>
          </cell>
          <cell r="O6855">
            <v>6908</v>
          </cell>
        </row>
        <row r="6856">
          <cell r="E6856" t="str">
            <v>69MONTHLYKTEAMSTERS LOCAL UNION NUMBER 117</v>
          </cell>
          <cell r="F6856" t="str">
            <v>69</v>
          </cell>
          <cell r="G6856" t="str">
            <v>Monthly</v>
          </cell>
          <cell r="H6856" t="str">
            <v>K</v>
          </cell>
          <cell r="I6856">
            <v>6997</v>
          </cell>
          <cell r="J6856" t="str">
            <v>Teamsters Local Union Number 117</v>
          </cell>
          <cell r="K6856" t="str">
            <v>per Noli Benitez 201307</v>
          </cell>
          <cell r="L6856">
            <v>41456</v>
          </cell>
          <cell r="M6856">
            <v>12676</v>
          </cell>
          <cell r="N6856" t="b">
            <v>0</v>
          </cell>
          <cell r="O6856">
            <v>6997</v>
          </cell>
        </row>
        <row r="6857">
          <cell r="E6857" t="str">
            <v>69MONTHLYKWASHINGTON FEDERATION OF STATE EMPLOYEES</v>
          </cell>
          <cell r="F6857" t="str">
            <v>69</v>
          </cell>
          <cell r="G6857" t="str">
            <v>Monthly</v>
          </cell>
          <cell r="H6857" t="str">
            <v>K</v>
          </cell>
          <cell r="I6857">
            <v>6908</v>
          </cell>
          <cell r="J6857" t="str">
            <v>Washington Federation of State Employees</v>
          </cell>
          <cell r="K6857" t="str">
            <v>per DOP website</v>
          </cell>
          <cell r="L6857">
            <v>41456</v>
          </cell>
          <cell r="M6857">
            <v>26600</v>
          </cell>
          <cell r="N6857" t="b">
            <v>0</v>
          </cell>
          <cell r="O6857">
            <v>6908</v>
          </cell>
        </row>
        <row r="6858">
          <cell r="E6858" t="str">
            <v>69MONTHLYKWASHINGTON PUBLIC EMPLOYEES ASSOCIATION</v>
          </cell>
          <cell r="F6858" t="str">
            <v>69</v>
          </cell>
          <cell r="G6858" t="str">
            <v>Monthly</v>
          </cell>
          <cell r="H6858" t="str">
            <v>K</v>
          </cell>
          <cell r="I6858">
            <v>6908</v>
          </cell>
          <cell r="J6858" t="str">
            <v>Washington Public Employees Association</v>
          </cell>
          <cell r="K6858" t="str">
            <v>per DOP website</v>
          </cell>
          <cell r="L6858">
            <v>41456</v>
          </cell>
          <cell r="M6858">
            <v>30864</v>
          </cell>
          <cell r="N6858" t="b">
            <v>0</v>
          </cell>
          <cell r="O6858">
            <v>6908</v>
          </cell>
        </row>
        <row r="6859">
          <cell r="E6859" t="str">
            <v>69MONTHLYLCOALITION</v>
          </cell>
          <cell r="F6859" t="str">
            <v>69</v>
          </cell>
          <cell r="G6859" t="str">
            <v>Monthly</v>
          </cell>
          <cell r="H6859" t="str">
            <v>L</v>
          </cell>
          <cell r="I6859">
            <v>7082</v>
          </cell>
          <cell r="J6859" t="str">
            <v>Coalition</v>
          </cell>
          <cell r="K6859" t="str">
            <v>per DOP website</v>
          </cell>
          <cell r="L6859">
            <v>41456</v>
          </cell>
          <cell r="M6859">
            <v>43657</v>
          </cell>
          <cell r="N6859" t="b">
            <v>0</v>
          </cell>
          <cell r="O6859">
            <v>7082</v>
          </cell>
        </row>
        <row r="6860">
          <cell r="E6860" t="str">
            <v>69MONTHLYLNON-REPRESENTED STATE EMPLOYEES</v>
          </cell>
          <cell r="F6860" t="str">
            <v>69</v>
          </cell>
          <cell r="G6860" t="str">
            <v>Monthly</v>
          </cell>
          <cell r="H6860" t="str">
            <v>L</v>
          </cell>
          <cell r="I6860">
            <v>7082</v>
          </cell>
          <cell r="J6860" t="str">
            <v>Non-Represented State Employees</v>
          </cell>
          <cell r="K6860" t="str">
            <v>per DOP website</v>
          </cell>
          <cell r="L6860">
            <v>41456</v>
          </cell>
          <cell r="M6860">
            <v>12677</v>
          </cell>
          <cell r="N6860" t="b">
            <v>0</v>
          </cell>
          <cell r="O6860">
            <v>7082</v>
          </cell>
        </row>
        <row r="6861">
          <cell r="E6861" t="str">
            <v>69MONTHLYLTEAMSTERS LOCAL UNION NUMBER 117</v>
          </cell>
          <cell r="F6861" t="str">
            <v>69</v>
          </cell>
          <cell r="G6861" t="str">
            <v>Monthly</v>
          </cell>
          <cell r="H6861" t="str">
            <v>L</v>
          </cell>
          <cell r="I6861">
            <v>7173</v>
          </cell>
          <cell r="J6861" t="str">
            <v>Teamsters Local Union Number 117</v>
          </cell>
          <cell r="K6861" t="str">
            <v>per Noli Benitez 201307</v>
          </cell>
          <cell r="L6861">
            <v>41456</v>
          </cell>
          <cell r="M6861">
            <v>12677</v>
          </cell>
          <cell r="N6861" t="b">
            <v>0</v>
          </cell>
          <cell r="O6861">
            <v>7173</v>
          </cell>
        </row>
        <row r="6862">
          <cell r="E6862" t="str">
            <v>69MONTHLYLWASHINGTON FEDERATION OF STATE EMPLOYEES</v>
          </cell>
          <cell r="F6862" t="str">
            <v>69</v>
          </cell>
          <cell r="G6862" t="str">
            <v>Monthly</v>
          </cell>
          <cell r="H6862" t="str">
            <v>L</v>
          </cell>
          <cell r="I6862">
            <v>7082</v>
          </cell>
          <cell r="J6862" t="str">
            <v>Washington Federation of State Employees</v>
          </cell>
          <cell r="K6862" t="str">
            <v>per DOP website</v>
          </cell>
          <cell r="L6862">
            <v>41456</v>
          </cell>
          <cell r="M6862">
            <v>26601</v>
          </cell>
          <cell r="N6862" t="b">
            <v>0</v>
          </cell>
          <cell r="O6862">
            <v>7082</v>
          </cell>
        </row>
        <row r="6863">
          <cell r="E6863" t="str">
            <v>69MONTHLYLWASHINGTON PUBLIC EMPLOYEES ASSOCIATION</v>
          </cell>
          <cell r="F6863" t="str">
            <v>69</v>
          </cell>
          <cell r="G6863" t="str">
            <v>Monthly</v>
          </cell>
          <cell r="H6863" t="str">
            <v>L</v>
          </cell>
          <cell r="I6863">
            <v>7082</v>
          </cell>
          <cell r="J6863" t="str">
            <v>Washington Public Employees Association</v>
          </cell>
          <cell r="K6863" t="str">
            <v>per DOP website</v>
          </cell>
          <cell r="L6863">
            <v>41456</v>
          </cell>
          <cell r="M6863">
            <v>30865</v>
          </cell>
          <cell r="N6863" t="b">
            <v>0</v>
          </cell>
          <cell r="O6863">
            <v>7082</v>
          </cell>
        </row>
        <row r="6864">
          <cell r="E6864" t="str">
            <v>69MONTHLYMCOALITION</v>
          </cell>
          <cell r="F6864" t="str">
            <v>69</v>
          </cell>
          <cell r="G6864" t="str">
            <v>Monthly</v>
          </cell>
          <cell r="H6864" t="str">
            <v>M</v>
          </cell>
          <cell r="I6864">
            <v>7258</v>
          </cell>
          <cell r="J6864" t="str">
            <v>Coalition</v>
          </cell>
          <cell r="K6864" t="str">
            <v>per DOP website</v>
          </cell>
          <cell r="L6864">
            <v>41456</v>
          </cell>
          <cell r="M6864">
            <v>43658</v>
          </cell>
          <cell r="N6864" t="b">
            <v>0</v>
          </cell>
          <cell r="O6864">
            <v>7258</v>
          </cell>
        </row>
        <row r="6865">
          <cell r="E6865" t="str">
            <v>69MONTHLYMNON-REPRESENTED STATE EMPLOYEES</v>
          </cell>
          <cell r="F6865" t="str">
            <v>69</v>
          </cell>
          <cell r="G6865" t="str">
            <v>Monthly</v>
          </cell>
          <cell r="H6865" t="str">
            <v>M</v>
          </cell>
          <cell r="I6865">
            <v>7258</v>
          </cell>
          <cell r="J6865" t="str">
            <v>Non-Represented State Employees</v>
          </cell>
          <cell r="K6865" t="str">
            <v>per DOP website</v>
          </cell>
          <cell r="L6865">
            <v>41456</v>
          </cell>
          <cell r="M6865">
            <v>12678</v>
          </cell>
          <cell r="N6865" t="b">
            <v>0</v>
          </cell>
          <cell r="O6865">
            <v>7258</v>
          </cell>
        </row>
        <row r="6866">
          <cell r="E6866" t="str">
            <v>69MONTHLYMTEAMSTERS LOCAL UNION NUMBER 117</v>
          </cell>
          <cell r="F6866" t="str">
            <v>69</v>
          </cell>
          <cell r="G6866" t="str">
            <v>Monthly</v>
          </cell>
          <cell r="H6866" t="str">
            <v>M</v>
          </cell>
          <cell r="I6866">
            <v>7350</v>
          </cell>
          <cell r="J6866" t="str">
            <v>Teamsters Local Union Number 117</v>
          </cell>
          <cell r="K6866" t="str">
            <v>per Noli Benitez 201307</v>
          </cell>
          <cell r="L6866">
            <v>41456</v>
          </cell>
          <cell r="M6866">
            <v>12678</v>
          </cell>
          <cell r="N6866" t="b">
            <v>0</v>
          </cell>
          <cell r="O6866">
            <v>7350</v>
          </cell>
        </row>
        <row r="6867">
          <cell r="E6867" t="str">
            <v>69MONTHLYMWASHINGTON FEDERATION OF STATE EMPLOYEES</v>
          </cell>
          <cell r="F6867" t="str">
            <v>69</v>
          </cell>
          <cell r="G6867" t="str">
            <v>Monthly</v>
          </cell>
          <cell r="H6867" t="str">
            <v>M</v>
          </cell>
          <cell r="I6867">
            <v>7258</v>
          </cell>
          <cell r="J6867" t="str">
            <v>Washington Federation of State Employees</v>
          </cell>
          <cell r="K6867" t="str">
            <v>per DOP website</v>
          </cell>
          <cell r="L6867">
            <v>41456</v>
          </cell>
          <cell r="M6867">
            <v>26602</v>
          </cell>
          <cell r="N6867" t="b">
            <v>0</v>
          </cell>
          <cell r="O6867">
            <v>7258</v>
          </cell>
        </row>
        <row r="6868">
          <cell r="E6868" t="str">
            <v>69MONTHLYMWASHINGTON PUBLIC EMPLOYEES ASSOCIATION</v>
          </cell>
          <cell r="F6868" t="str">
            <v>69</v>
          </cell>
          <cell r="G6868" t="str">
            <v>Monthly</v>
          </cell>
          <cell r="H6868" t="str">
            <v>M</v>
          </cell>
          <cell r="I6868">
            <v>7258</v>
          </cell>
          <cell r="J6868" t="str">
            <v>Washington Public Employees Association</v>
          </cell>
          <cell r="K6868" t="str">
            <v>per DOP website</v>
          </cell>
          <cell r="L6868">
            <v>41456</v>
          </cell>
          <cell r="M6868">
            <v>30866</v>
          </cell>
          <cell r="N6868" t="b">
            <v>0</v>
          </cell>
          <cell r="O6868">
            <v>7258</v>
          </cell>
        </row>
        <row r="6869">
          <cell r="E6869" t="str">
            <v>70MONTHLYACOALITION</v>
          </cell>
          <cell r="F6869" t="str">
            <v>70</v>
          </cell>
          <cell r="G6869" t="str">
            <v>Monthly</v>
          </cell>
          <cell r="H6869" t="str">
            <v>A</v>
          </cell>
          <cell r="I6869">
            <v>5535</v>
          </cell>
          <cell r="J6869" t="str">
            <v>Coalition</v>
          </cell>
          <cell r="K6869" t="str">
            <v>per DOP website</v>
          </cell>
          <cell r="L6869">
            <v>41456</v>
          </cell>
          <cell r="M6869">
            <v>43698</v>
          </cell>
          <cell r="N6869" t="b">
            <v>0</v>
          </cell>
          <cell r="O6869">
            <v>5535</v>
          </cell>
        </row>
        <row r="6870">
          <cell r="E6870" t="str">
            <v>70MONTHLYANON-REPRESENTED STATE EMPLOYEES</v>
          </cell>
          <cell r="F6870" t="str">
            <v>70</v>
          </cell>
          <cell r="G6870" t="str">
            <v>Monthly</v>
          </cell>
          <cell r="H6870" t="str">
            <v>A</v>
          </cell>
          <cell r="I6870">
            <v>5535</v>
          </cell>
          <cell r="J6870" t="str">
            <v>Non-Represented State Employees</v>
          </cell>
          <cell r="K6870" t="str">
            <v>per DOP website</v>
          </cell>
          <cell r="L6870">
            <v>41456</v>
          </cell>
          <cell r="M6870">
            <v>12718</v>
          </cell>
          <cell r="N6870" t="b">
            <v>0</v>
          </cell>
          <cell r="O6870">
            <v>5535</v>
          </cell>
        </row>
        <row r="6871">
          <cell r="E6871" t="str">
            <v>70MONTHLYATEAMSTERS LOCAL UNION NUMBER 117</v>
          </cell>
          <cell r="F6871" t="str">
            <v>70</v>
          </cell>
          <cell r="G6871" t="str">
            <v>Monthly</v>
          </cell>
          <cell r="H6871" t="str">
            <v>A</v>
          </cell>
          <cell r="I6871">
            <v>5605</v>
          </cell>
          <cell r="J6871" t="str">
            <v>Teamsters Local Union Number 117</v>
          </cell>
          <cell r="K6871" t="str">
            <v>per Noli Benitez 201307</v>
          </cell>
          <cell r="L6871">
            <v>41456</v>
          </cell>
          <cell r="M6871">
            <v>12718</v>
          </cell>
          <cell r="N6871" t="b">
            <v>0</v>
          </cell>
          <cell r="O6871">
            <v>5605</v>
          </cell>
        </row>
        <row r="6872">
          <cell r="E6872" t="str">
            <v>70MONTHLYAWASHINGTON FEDERATION OF STATE EMPLOYEES</v>
          </cell>
          <cell r="F6872" t="str">
            <v>70</v>
          </cell>
          <cell r="G6872" t="str">
            <v>Monthly</v>
          </cell>
          <cell r="H6872" t="str">
            <v>A</v>
          </cell>
          <cell r="I6872">
            <v>5535</v>
          </cell>
          <cell r="J6872" t="str">
            <v>Washington Federation of State Employees</v>
          </cell>
          <cell r="K6872" t="str">
            <v>per DOP website</v>
          </cell>
          <cell r="L6872">
            <v>41456</v>
          </cell>
          <cell r="M6872">
            <v>26642</v>
          </cell>
          <cell r="N6872" t="b">
            <v>0</v>
          </cell>
          <cell r="O6872">
            <v>5535</v>
          </cell>
        </row>
        <row r="6873">
          <cell r="E6873" t="str">
            <v>70MONTHLYAWASHINGTON PUBLIC EMPLOYEES ASSOCIATION</v>
          </cell>
          <cell r="F6873" t="str">
            <v>70</v>
          </cell>
          <cell r="G6873" t="str">
            <v>Monthly</v>
          </cell>
          <cell r="H6873" t="str">
            <v>A</v>
          </cell>
          <cell r="I6873">
            <v>5535</v>
          </cell>
          <cell r="J6873" t="str">
            <v>Washington Public Employees Association</v>
          </cell>
          <cell r="K6873" t="str">
            <v>per DOP website</v>
          </cell>
          <cell r="L6873">
            <v>41456</v>
          </cell>
          <cell r="M6873">
            <v>30906</v>
          </cell>
          <cell r="N6873" t="b">
            <v>0</v>
          </cell>
          <cell r="O6873">
            <v>5535</v>
          </cell>
        </row>
        <row r="6874">
          <cell r="E6874" t="str">
            <v>70MONTHLYBCOALITION</v>
          </cell>
          <cell r="F6874" t="str">
            <v>70</v>
          </cell>
          <cell r="G6874" t="str">
            <v>Monthly</v>
          </cell>
          <cell r="H6874" t="str">
            <v>B</v>
          </cell>
          <cell r="I6874">
            <v>5668</v>
          </cell>
          <cell r="J6874" t="str">
            <v>Coalition</v>
          </cell>
          <cell r="K6874" t="str">
            <v>per DOP website</v>
          </cell>
          <cell r="L6874">
            <v>41456</v>
          </cell>
          <cell r="M6874">
            <v>43699</v>
          </cell>
          <cell r="N6874" t="b">
            <v>0</v>
          </cell>
          <cell r="O6874">
            <v>5668</v>
          </cell>
        </row>
        <row r="6875">
          <cell r="E6875" t="str">
            <v>70MONTHLYBNON-REPRESENTED STATE EMPLOYEES</v>
          </cell>
          <cell r="F6875" t="str">
            <v>70</v>
          </cell>
          <cell r="G6875" t="str">
            <v>Monthly</v>
          </cell>
          <cell r="H6875" t="str">
            <v>B</v>
          </cell>
          <cell r="I6875">
            <v>5668</v>
          </cell>
          <cell r="J6875" t="str">
            <v>Non-Represented State Employees</v>
          </cell>
          <cell r="K6875" t="str">
            <v>per DOP website</v>
          </cell>
          <cell r="L6875">
            <v>41456</v>
          </cell>
          <cell r="M6875">
            <v>12719</v>
          </cell>
          <cell r="N6875" t="b">
            <v>0</v>
          </cell>
          <cell r="O6875">
            <v>5668</v>
          </cell>
        </row>
        <row r="6876">
          <cell r="E6876" t="str">
            <v>70MONTHLYBTEAMSTERS LOCAL UNION NUMBER 117</v>
          </cell>
          <cell r="F6876" t="str">
            <v>70</v>
          </cell>
          <cell r="G6876" t="str">
            <v>Monthly</v>
          </cell>
          <cell r="H6876" t="str">
            <v>B</v>
          </cell>
          <cell r="I6876">
            <v>5742</v>
          </cell>
          <cell r="J6876" t="str">
            <v>Teamsters Local Union Number 117</v>
          </cell>
          <cell r="K6876" t="str">
            <v>per Noli Benitez 201307</v>
          </cell>
          <cell r="L6876">
            <v>41456</v>
          </cell>
          <cell r="M6876">
            <v>12719</v>
          </cell>
          <cell r="N6876" t="b">
            <v>0</v>
          </cell>
          <cell r="O6876">
            <v>5742</v>
          </cell>
        </row>
        <row r="6877">
          <cell r="E6877" t="str">
            <v>70MONTHLYBWASHINGTON FEDERATION OF STATE EMPLOYEES</v>
          </cell>
          <cell r="F6877" t="str">
            <v>70</v>
          </cell>
          <cell r="G6877" t="str">
            <v>Monthly</v>
          </cell>
          <cell r="H6877" t="str">
            <v>B</v>
          </cell>
          <cell r="I6877">
            <v>5668</v>
          </cell>
          <cell r="J6877" t="str">
            <v>Washington Federation of State Employees</v>
          </cell>
          <cell r="K6877" t="str">
            <v>per DOP website</v>
          </cell>
          <cell r="L6877">
            <v>41456</v>
          </cell>
          <cell r="M6877">
            <v>26643</v>
          </cell>
          <cell r="N6877" t="b">
            <v>0</v>
          </cell>
          <cell r="O6877">
            <v>5668</v>
          </cell>
        </row>
        <row r="6878">
          <cell r="E6878" t="str">
            <v>70MONTHLYBWASHINGTON PUBLIC EMPLOYEES ASSOCIATION</v>
          </cell>
          <cell r="F6878" t="str">
            <v>70</v>
          </cell>
          <cell r="G6878" t="str">
            <v>Monthly</v>
          </cell>
          <cell r="H6878" t="str">
            <v>B</v>
          </cell>
          <cell r="I6878">
            <v>5668</v>
          </cell>
          <cell r="J6878" t="str">
            <v>Washington Public Employees Association</v>
          </cell>
          <cell r="K6878" t="str">
            <v>per DOP website</v>
          </cell>
          <cell r="L6878">
            <v>41456</v>
          </cell>
          <cell r="M6878">
            <v>30907</v>
          </cell>
          <cell r="N6878" t="b">
            <v>0</v>
          </cell>
          <cell r="O6878">
            <v>5668</v>
          </cell>
        </row>
        <row r="6879">
          <cell r="E6879" t="str">
            <v>70MONTHLYCCOALITION</v>
          </cell>
          <cell r="F6879" t="str">
            <v>70</v>
          </cell>
          <cell r="G6879" t="str">
            <v>Monthly</v>
          </cell>
          <cell r="H6879" t="str">
            <v>C</v>
          </cell>
          <cell r="I6879">
            <v>5813</v>
          </cell>
          <cell r="J6879" t="str">
            <v>Coalition</v>
          </cell>
          <cell r="K6879" t="str">
            <v>per DOP website</v>
          </cell>
          <cell r="L6879">
            <v>41456</v>
          </cell>
          <cell r="M6879">
            <v>43700</v>
          </cell>
          <cell r="N6879" t="b">
            <v>0</v>
          </cell>
          <cell r="O6879">
            <v>5813</v>
          </cell>
        </row>
        <row r="6880">
          <cell r="E6880" t="str">
            <v>70MONTHLYCNON-REPRESENTED STATE EMPLOYEES</v>
          </cell>
          <cell r="F6880" t="str">
            <v>70</v>
          </cell>
          <cell r="G6880" t="str">
            <v>Monthly</v>
          </cell>
          <cell r="H6880" t="str">
            <v>C</v>
          </cell>
          <cell r="I6880">
            <v>5813</v>
          </cell>
          <cell r="J6880" t="str">
            <v>Non-Represented State Employees</v>
          </cell>
          <cell r="K6880" t="str">
            <v>per DOP website</v>
          </cell>
          <cell r="L6880">
            <v>41456</v>
          </cell>
          <cell r="M6880">
            <v>12720</v>
          </cell>
          <cell r="N6880" t="b">
            <v>0</v>
          </cell>
          <cell r="O6880">
            <v>5813</v>
          </cell>
        </row>
        <row r="6881">
          <cell r="E6881" t="str">
            <v>70MONTHLYCTEAMSTERS LOCAL UNION NUMBER 117</v>
          </cell>
          <cell r="F6881" t="str">
            <v>70</v>
          </cell>
          <cell r="G6881" t="str">
            <v>Monthly</v>
          </cell>
          <cell r="H6881" t="str">
            <v>C</v>
          </cell>
          <cell r="I6881">
            <v>5887</v>
          </cell>
          <cell r="J6881" t="str">
            <v>Teamsters Local Union Number 117</v>
          </cell>
          <cell r="K6881" t="str">
            <v>per Noli Benitez 201307</v>
          </cell>
          <cell r="L6881">
            <v>41456</v>
          </cell>
          <cell r="M6881">
            <v>12720</v>
          </cell>
          <cell r="N6881" t="b">
            <v>0</v>
          </cell>
          <cell r="O6881">
            <v>5887</v>
          </cell>
        </row>
        <row r="6882">
          <cell r="E6882" t="str">
            <v>70MONTHLYCWASHINGTON FEDERATION OF STATE EMPLOYEES</v>
          </cell>
          <cell r="F6882" t="str">
            <v>70</v>
          </cell>
          <cell r="G6882" t="str">
            <v>Monthly</v>
          </cell>
          <cell r="H6882" t="str">
            <v>C</v>
          </cell>
          <cell r="I6882">
            <v>5813</v>
          </cell>
          <cell r="J6882" t="str">
            <v>Washington Federation of State Employees</v>
          </cell>
          <cell r="K6882" t="str">
            <v>per DOP website</v>
          </cell>
          <cell r="L6882">
            <v>41456</v>
          </cell>
          <cell r="M6882">
            <v>26644</v>
          </cell>
          <cell r="N6882" t="b">
            <v>0</v>
          </cell>
          <cell r="O6882">
            <v>5813</v>
          </cell>
        </row>
        <row r="6883">
          <cell r="E6883" t="str">
            <v>70MONTHLYCWASHINGTON PUBLIC EMPLOYEES ASSOCIATION</v>
          </cell>
          <cell r="F6883" t="str">
            <v>70</v>
          </cell>
          <cell r="G6883" t="str">
            <v>Monthly</v>
          </cell>
          <cell r="H6883" t="str">
            <v>C</v>
          </cell>
          <cell r="I6883">
            <v>5813</v>
          </cell>
          <cell r="J6883" t="str">
            <v>Washington Public Employees Association</v>
          </cell>
          <cell r="K6883" t="str">
            <v>per DOP website</v>
          </cell>
          <cell r="L6883">
            <v>41456</v>
          </cell>
          <cell r="M6883">
            <v>30908</v>
          </cell>
          <cell r="N6883" t="b">
            <v>0</v>
          </cell>
          <cell r="O6883">
            <v>5813</v>
          </cell>
        </row>
        <row r="6884">
          <cell r="E6884" t="str">
            <v>70MONTHLYDCOALITION</v>
          </cell>
          <cell r="F6884" t="str">
            <v>70</v>
          </cell>
          <cell r="G6884" t="str">
            <v>Monthly</v>
          </cell>
          <cell r="H6884" t="str">
            <v>D</v>
          </cell>
          <cell r="I6884">
            <v>5958</v>
          </cell>
          <cell r="J6884" t="str">
            <v>Coalition</v>
          </cell>
          <cell r="K6884" t="str">
            <v>per DOP website</v>
          </cell>
          <cell r="L6884">
            <v>41456</v>
          </cell>
          <cell r="M6884">
            <v>43701</v>
          </cell>
          <cell r="N6884" t="b">
            <v>0</v>
          </cell>
          <cell r="O6884">
            <v>5958</v>
          </cell>
        </row>
        <row r="6885">
          <cell r="E6885" t="str">
            <v>70MONTHLYDNON-REPRESENTED STATE EMPLOYEES</v>
          </cell>
          <cell r="F6885" t="str">
            <v>70</v>
          </cell>
          <cell r="G6885" t="str">
            <v>Monthly</v>
          </cell>
          <cell r="H6885" t="str">
            <v>D</v>
          </cell>
          <cell r="I6885">
            <v>5958</v>
          </cell>
          <cell r="J6885" t="str">
            <v>Non-Represented State Employees</v>
          </cell>
          <cell r="K6885" t="str">
            <v>per DOP website</v>
          </cell>
          <cell r="L6885">
            <v>41456</v>
          </cell>
          <cell r="M6885">
            <v>12721</v>
          </cell>
          <cell r="N6885" t="b">
            <v>0</v>
          </cell>
          <cell r="O6885">
            <v>5958</v>
          </cell>
        </row>
        <row r="6886">
          <cell r="E6886" t="str">
            <v>70MONTHLYDTEAMSTERS LOCAL UNION NUMBER 117</v>
          </cell>
          <cell r="F6886" t="str">
            <v>70</v>
          </cell>
          <cell r="G6886" t="str">
            <v>Monthly</v>
          </cell>
          <cell r="H6886" t="str">
            <v>D</v>
          </cell>
          <cell r="I6886">
            <v>6034</v>
          </cell>
          <cell r="J6886" t="str">
            <v>Teamsters Local Union Number 117</v>
          </cell>
          <cell r="K6886" t="str">
            <v>per Noli Benitez 201307</v>
          </cell>
          <cell r="L6886">
            <v>41456</v>
          </cell>
          <cell r="M6886">
            <v>12721</v>
          </cell>
          <cell r="N6886" t="b">
            <v>0</v>
          </cell>
          <cell r="O6886">
            <v>6034</v>
          </cell>
        </row>
        <row r="6887">
          <cell r="E6887" t="str">
            <v>70MONTHLYDWASHINGTON FEDERATION OF STATE EMPLOYEES</v>
          </cell>
          <cell r="F6887" t="str">
            <v>70</v>
          </cell>
          <cell r="G6887" t="str">
            <v>Monthly</v>
          </cell>
          <cell r="H6887" t="str">
            <v>D</v>
          </cell>
          <cell r="I6887">
            <v>5958</v>
          </cell>
          <cell r="J6887" t="str">
            <v>Washington Federation of State Employees</v>
          </cell>
          <cell r="K6887" t="str">
            <v>per DOP website</v>
          </cell>
          <cell r="L6887">
            <v>41456</v>
          </cell>
          <cell r="M6887">
            <v>26645</v>
          </cell>
          <cell r="N6887" t="b">
            <v>0</v>
          </cell>
          <cell r="O6887">
            <v>5958</v>
          </cell>
        </row>
        <row r="6888">
          <cell r="E6888" t="str">
            <v>70MONTHLYDWASHINGTON PUBLIC EMPLOYEES ASSOCIATION</v>
          </cell>
          <cell r="F6888" t="str">
            <v>70</v>
          </cell>
          <cell r="G6888" t="str">
            <v>Monthly</v>
          </cell>
          <cell r="H6888" t="str">
            <v>D</v>
          </cell>
          <cell r="I6888">
            <v>5958</v>
          </cell>
          <cell r="J6888" t="str">
            <v>Washington Public Employees Association</v>
          </cell>
          <cell r="K6888" t="str">
            <v>per DOP website</v>
          </cell>
          <cell r="L6888">
            <v>41456</v>
          </cell>
          <cell r="M6888">
            <v>30909</v>
          </cell>
          <cell r="N6888" t="b">
            <v>0</v>
          </cell>
          <cell r="O6888">
            <v>5958</v>
          </cell>
        </row>
        <row r="6889">
          <cell r="E6889" t="str">
            <v>70MONTHLYECOALITION</v>
          </cell>
          <cell r="F6889" t="str">
            <v>70</v>
          </cell>
          <cell r="G6889" t="str">
            <v>Monthly</v>
          </cell>
          <cell r="H6889" t="str">
            <v>E</v>
          </cell>
          <cell r="I6889">
            <v>6105</v>
          </cell>
          <cell r="J6889" t="str">
            <v>Coalition</v>
          </cell>
          <cell r="K6889" t="str">
            <v>per DOP website</v>
          </cell>
          <cell r="L6889">
            <v>41456</v>
          </cell>
          <cell r="M6889">
            <v>43702</v>
          </cell>
          <cell r="N6889" t="b">
            <v>0</v>
          </cell>
          <cell r="O6889">
            <v>6105</v>
          </cell>
        </row>
        <row r="6890">
          <cell r="E6890" t="str">
            <v>70MONTHLYENON-REPRESENTED STATE EMPLOYEES</v>
          </cell>
          <cell r="F6890" t="str">
            <v>70</v>
          </cell>
          <cell r="G6890" t="str">
            <v>Monthly</v>
          </cell>
          <cell r="H6890" t="str">
            <v>E</v>
          </cell>
          <cell r="I6890">
            <v>6105</v>
          </cell>
          <cell r="J6890" t="str">
            <v>Non-Represented State Employees</v>
          </cell>
          <cell r="K6890" t="str">
            <v>per DOP website</v>
          </cell>
          <cell r="L6890">
            <v>41456</v>
          </cell>
          <cell r="M6890">
            <v>12722</v>
          </cell>
          <cell r="N6890" t="b">
            <v>0</v>
          </cell>
          <cell r="O6890">
            <v>6105</v>
          </cell>
        </row>
        <row r="6891">
          <cell r="E6891" t="str">
            <v>70MONTHLYETEAMSTERS LOCAL UNION NUMBER 117</v>
          </cell>
          <cell r="F6891" t="str">
            <v>70</v>
          </cell>
          <cell r="G6891" t="str">
            <v>Monthly</v>
          </cell>
          <cell r="H6891" t="str">
            <v>E</v>
          </cell>
          <cell r="I6891">
            <v>6183</v>
          </cell>
          <cell r="J6891" t="str">
            <v>Teamsters Local Union Number 117</v>
          </cell>
          <cell r="K6891" t="str">
            <v>per Noli Benitez 201307</v>
          </cell>
          <cell r="L6891">
            <v>41456</v>
          </cell>
          <cell r="M6891">
            <v>12722</v>
          </cell>
          <cell r="N6891" t="b">
            <v>0</v>
          </cell>
          <cell r="O6891">
            <v>6183</v>
          </cell>
        </row>
        <row r="6892">
          <cell r="E6892" t="str">
            <v>70MONTHLYEWASHINGTON FEDERATION OF STATE EMPLOYEES</v>
          </cell>
          <cell r="F6892" t="str">
            <v>70</v>
          </cell>
          <cell r="G6892" t="str">
            <v>Monthly</v>
          </cell>
          <cell r="H6892" t="str">
            <v>E</v>
          </cell>
          <cell r="I6892">
            <v>6105</v>
          </cell>
          <cell r="J6892" t="str">
            <v>Washington Federation of State Employees</v>
          </cell>
          <cell r="K6892" t="str">
            <v>per DOP website</v>
          </cell>
          <cell r="L6892">
            <v>41456</v>
          </cell>
          <cell r="M6892">
            <v>26646</v>
          </cell>
          <cell r="N6892" t="b">
            <v>0</v>
          </cell>
          <cell r="O6892">
            <v>6105</v>
          </cell>
        </row>
        <row r="6893">
          <cell r="E6893" t="str">
            <v>70MONTHLYEWASHINGTON PUBLIC EMPLOYEES ASSOCIATION</v>
          </cell>
          <cell r="F6893" t="str">
            <v>70</v>
          </cell>
          <cell r="G6893" t="str">
            <v>Monthly</v>
          </cell>
          <cell r="H6893" t="str">
            <v>E</v>
          </cell>
          <cell r="I6893">
            <v>6105</v>
          </cell>
          <cell r="J6893" t="str">
            <v>Washington Public Employees Association</v>
          </cell>
          <cell r="K6893" t="str">
            <v>per DOP website</v>
          </cell>
          <cell r="L6893">
            <v>41456</v>
          </cell>
          <cell r="M6893">
            <v>30910</v>
          </cell>
          <cell r="N6893" t="b">
            <v>0</v>
          </cell>
          <cell r="O6893">
            <v>6105</v>
          </cell>
        </row>
        <row r="6894">
          <cell r="E6894" t="str">
            <v>70MONTHLYFCOALITION</v>
          </cell>
          <cell r="F6894" t="str">
            <v>70</v>
          </cell>
          <cell r="G6894" t="str">
            <v>Monthly</v>
          </cell>
          <cell r="H6894" t="str">
            <v>F</v>
          </cell>
          <cell r="I6894">
            <v>6257</v>
          </cell>
          <cell r="J6894" t="str">
            <v>Coalition</v>
          </cell>
          <cell r="K6894" t="str">
            <v>per DOP website</v>
          </cell>
          <cell r="L6894">
            <v>41456</v>
          </cell>
          <cell r="M6894">
            <v>43703</v>
          </cell>
          <cell r="N6894" t="b">
            <v>0</v>
          </cell>
          <cell r="O6894">
            <v>6257</v>
          </cell>
        </row>
        <row r="6895">
          <cell r="E6895" t="str">
            <v>70MONTHLYFNON-REPRESENTED STATE EMPLOYEES</v>
          </cell>
          <cell r="F6895" t="str">
            <v>70</v>
          </cell>
          <cell r="G6895" t="str">
            <v>Monthly</v>
          </cell>
          <cell r="H6895" t="str">
            <v>F</v>
          </cell>
          <cell r="I6895">
            <v>6257</v>
          </cell>
          <cell r="J6895" t="str">
            <v>Non-Represented State Employees</v>
          </cell>
          <cell r="K6895" t="str">
            <v>per DOP website</v>
          </cell>
          <cell r="L6895">
            <v>41456</v>
          </cell>
          <cell r="M6895">
            <v>12723</v>
          </cell>
          <cell r="N6895" t="b">
            <v>0</v>
          </cell>
          <cell r="O6895">
            <v>6257</v>
          </cell>
        </row>
        <row r="6896">
          <cell r="E6896" t="str">
            <v>70MONTHLYFTEAMSTERS LOCAL UNION NUMBER 117</v>
          </cell>
          <cell r="F6896" t="str">
            <v>70</v>
          </cell>
          <cell r="G6896" t="str">
            <v>Monthly</v>
          </cell>
          <cell r="H6896" t="str">
            <v>F</v>
          </cell>
          <cell r="I6896">
            <v>6337</v>
          </cell>
          <cell r="J6896" t="str">
            <v>Teamsters Local Union Number 117</v>
          </cell>
          <cell r="K6896" t="str">
            <v>per Noli Benitez 201307</v>
          </cell>
          <cell r="L6896">
            <v>41456</v>
          </cell>
          <cell r="M6896">
            <v>12723</v>
          </cell>
          <cell r="N6896" t="b">
            <v>0</v>
          </cell>
          <cell r="O6896">
            <v>6337</v>
          </cell>
        </row>
        <row r="6897">
          <cell r="E6897" t="str">
            <v>70MONTHLYFWASHINGTON FEDERATION OF STATE EMPLOYEES</v>
          </cell>
          <cell r="F6897" t="str">
            <v>70</v>
          </cell>
          <cell r="G6897" t="str">
            <v>Monthly</v>
          </cell>
          <cell r="H6897" t="str">
            <v>F</v>
          </cell>
          <cell r="I6897">
            <v>6257</v>
          </cell>
          <cell r="J6897" t="str">
            <v>Washington Federation of State Employees</v>
          </cell>
          <cell r="K6897" t="str">
            <v>per DOP website</v>
          </cell>
          <cell r="L6897">
            <v>41456</v>
          </cell>
          <cell r="M6897">
            <v>26647</v>
          </cell>
          <cell r="N6897" t="b">
            <v>0</v>
          </cell>
          <cell r="O6897">
            <v>6257</v>
          </cell>
        </row>
        <row r="6898">
          <cell r="E6898" t="str">
            <v>70MONTHLYFWASHINGTON PUBLIC EMPLOYEES ASSOCIATION</v>
          </cell>
          <cell r="F6898" t="str">
            <v>70</v>
          </cell>
          <cell r="G6898" t="str">
            <v>Monthly</v>
          </cell>
          <cell r="H6898" t="str">
            <v>F</v>
          </cell>
          <cell r="I6898">
            <v>6257</v>
          </cell>
          <cell r="J6898" t="str">
            <v>Washington Public Employees Association</v>
          </cell>
          <cell r="K6898" t="str">
            <v>per DOP website</v>
          </cell>
          <cell r="L6898">
            <v>41456</v>
          </cell>
          <cell r="M6898">
            <v>30911</v>
          </cell>
          <cell r="N6898" t="b">
            <v>0</v>
          </cell>
          <cell r="O6898">
            <v>6257</v>
          </cell>
        </row>
        <row r="6899">
          <cell r="E6899" t="str">
            <v>70MONTHLYGCOALITION</v>
          </cell>
          <cell r="F6899" t="str">
            <v>70</v>
          </cell>
          <cell r="G6899" t="str">
            <v>Monthly</v>
          </cell>
          <cell r="H6899" t="str">
            <v>G</v>
          </cell>
          <cell r="I6899">
            <v>6416</v>
          </cell>
          <cell r="J6899" t="str">
            <v>Coalition</v>
          </cell>
          <cell r="K6899" t="str">
            <v>per DOP website</v>
          </cell>
          <cell r="L6899">
            <v>41456</v>
          </cell>
          <cell r="M6899">
            <v>43704</v>
          </cell>
          <cell r="N6899" t="b">
            <v>0</v>
          </cell>
          <cell r="O6899">
            <v>6416</v>
          </cell>
        </row>
        <row r="6900">
          <cell r="E6900" t="str">
            <v>70MONTHLYGNON-REPRESENTED STATE EMPLOYEES</v>
          </cell>
          <cell r="F6900" t="str">
            <v>70</v>
          </cell>
          <cell r="G6900" t="str">
            <v>Monthly</v>
          </cell>
          <cell r="H6900" t="str">
            <v>G</v>
          </cell>
          <cell r="I6900">
            <v>6416</v>
          </cell>
          <cell r="J6900" t="str">
            <v>Non-Represented State Employees</v>
          </cell>
          <cell r="K6900" t="str">
            <v>per DOP website</v>
          </cell>
          <cell r="L6900">
            <v>41456</v>
          </cell>
          <cell r="M6900">
            <v>12724</v>
          </cell>
          <cell r="N6900" t="b">
            <v>0</v>
          </cell>
          <cell r="O6900">
            <v>6416</v>
          </cell>
        </row>
        <row r="6901">
          <cell r="E6901" t="str">
            <v>70MONTHLYGTEAMSTERS LOCAL UNION NUMBER 117</v>
          </cell>
          <cell r="F6901" t="str">
            <v>70</v>
          </cell>
          <cell r="G6901" t="str">
            <v>Monthly</v>
          </cell>
          <cell r="H6901" t="str">
            <v>G</v>
          </cell>
          <cell r="I6901">
            <v>6498</v>
          </cell>
          <cell r="J6901" t="str">
            <v>Teamsters Local Union Number 117</v>
          </cell>
          <cell r="K6901" t="str">
            <v>per Noli Benitez 201307</v>
          </cell>
          <cell r="L6901">
            <v>41456</v>
          </cell>
          <cell r="M6901">
            <v>12724</v>
          </cell>
          <cell r="N6901" t="b">
            <v>0</v>
          </cell>
          <cell r="O6901">
            <v>6498</v>
          </cell>
        </row>
        <row r="6902">
          <cell r="E6902" t="str">
            <v>70MONTHLYGWASHINGTON FEDERATION OF STATE EMPLOYEES</v>
          </cell>
          <cell r="F6902" t="str">
            <v>70</v>
          </cell>
          <cell r="G6902" t="str">
            <v>Monthly</v>
          </cell>
          <cell r="H6902" t="str">
            <v>G</v>
          </cell>
          <cell r="I6902">
            <v>6416</v>
          </cell>
          <cell r="J6902" t="str">
            <v>Washington Federation of State Employees</v>
          </cell>
          <cell r="K6902" t="str">
            <v>per DOP website</v>
          </cell>
          <cell r="L6902">
            <v>41456</v>
          </cell>
          <cell r="M6902">
            <v>26648</v>
          </cell>
          <cell r="N6902" t="b">
            <v>0</v>
          </cell>
          <cell r="O6902">
            <v>6416</v>
          </cell>
        </row>
        <row r="6903">
          <cell r="E6903" t="str">
            <v>70MONTHLYGWASHINGTON PUBLIC EMPLOYEES ASSOCIATION</v>
          </cell>
          <cell r="F6903" t="str">
            <v>70</v>
          </cell>
          <cell r="G6903" t="str">
            <v>Monthly</v>
          </cell>
          <cell r="H6903" t="str">
            <v>G</v>
          </cell>
          <cell r="I6903">
            <v>6416</v>
          </cell>
          <cell r="J6903" t="str">
            <v>Washington Public Employees Association</v>
          </cell>
          <cell r="K6903" t="str">
            <v>per DOP website</v>
          </cell>
          <cell r="L6903">
            <v>41456</v>
          </cell>
          <cell r="M6903">
            <v>30912</v>
          </cell>
          <cell r="N6903" t="b">
            <v>0</v>
          </cell>
          <cell r="O6903">
            <v>6416</v>
          </cell>
        </row>
        <row r="6904">
          <cell r="E6904" t="str">
            <v>70MONTHLYHCOALITION</v>
          </cell>
          <cell r="F6904" t="str">
            <v>70</v>
          </cell>
          <cell r="G6904" t="str">
            <v>Monthly</v>
          </cell>
          <cell r="H6904" t="str">
            <v>H</v>
          </cell>
          <cell r="I6904">
            <v>6575</v>
          </cell>
          <cell r="J6904" t="str">
            <v>Coalition</v>
          </cell>
          <cell r="K6904" t="str">
            <v>per DOP website</v>
          </cell>
          <cell r="L6904">
            <v>41456</v>
          </cell>
          <cell r="M6904">
            <v>43705</v>
          </cell>
          <cell r="N6904" t="b">
            <v>0</v>
          </cell>
          <cell r="O6904">
            <v>6575</v>
          </cell>
        </row>
        <row r="6905">
          <cell r="E6905" t="str">
            <v>70MONTHLYHNON-REPRESENTED STATE EMPLOYEES</v>
          </cell>
          <cell r="F6905" t="str">
            <v>70</v>
          </cell>
          <cell r="G6905" t="str">
            <v>Monthly</v>
          </cell>
          <cell r="H6905" t="str">
            <v>H</v>
          </cell>
          <cell r="I6905">
            <v>6575</v>
          </cell>
          <cell r="J6905" t="str">
            <v>Non-Represented State Employees</v>
          </cell>
          <cell r="K6905" t="str">
            <v>per DOP website</v>
          </cell>
          <cell r="L6905">
            <v>41456</v>
          </cell>
          <cell r="M6905">
            <v>12725</v>
          </cell>
          <cell r="N6905" t="b">
            <v>0</v>
          </cell>
          <cell r="O6905">
            <v>6575</v>
          </cell>
        </row>
        <row r="6906">
          <cell r="E6906" t="str">
            <v>70MONTHLYHTEAMSTERS LOCAL UNION NUMBER 117</v>
          </cell>
          <cell r="F6906" t="str">
            <v>70</v>
          </cell>
          <cell r="G6906" t="str">
            <v>Monthly</v>
          </cell>
          <cell r="H6906" t="str">
            <v>H</v>
          </cell>
          <cell r="I6906">
            <v>6659</v>
          </cell>
          <cell r="J6906" t="str">
            <v>Teamsters Local Union Number 117</v>
          </cell>
          <cell r="K6906" t="str">
            <v>per Noli Benitez 201307</v>
          </cell>
          <cell r="L6906">
            <v>41456</v>
          </cell>
          <cell r="M6906">
            <v>12725</v>
          </cell>
          <cell r="N6906" t="b">
            <v>0</v>
          </cell>
          <cell r="O6906">
            <v>6659</v>
          </cell>
        </row>
        <row r="6907">
          <cell r="E6907" t="str">
            <v>70MONTHLYHWASHINGTON FEDERATION OF STATE EMPLOYEES</v>
          </cell>
          <cell r="F6907" t="str">
            <v>70</v>
          </cell>
          <cell r="G6907" t="str">
            <v>Monthly</v>
          </cell>
          <cell r="H6907" t="str">
            <v>H</v>
          </cell>
          <cell r="I6907">
            <v>6575</v>
          </cell>
          <cell r="J6907" t="str">
            <v>Washington Federation of State Employees</v>
          </cell>
          <cell r="K6907" t="str">
            <v>per DOP website</v>
          </cell>
          <cell r="L6907">
            <v>41456</v>
          </cell>
          <cell r="M6907">
            <v>26649</v>
          </cell>
          <cell r="N6907" t="b">
            <v>0</v>
          </cell>
          <cell r="O6907">
            <v>6575</v>
          </cell>
        </row>
        <row r="6908">
          <cell r="E6908" t="str">
            <v>70MONTHLYHWASHINGTON PUBLIC EMPLOYEES ASSOCIATION</v>
          </cell>
          <cell r="F6908" t="str">
            <v>70</v>
          </cell>
          <cell r="G6908" t="str">
            <v>Monthly</v>
          </cell>
          <cell r="H6908" t="str">
            <v>H</v>
          </cell>
          <cell r="I6908">
            <v>6575</v>
          </cell>
          <cell r="J6908" t="str">
            <v>Washington Public Employees Association</v>
          </cell>
          <cell r="K6908" t="str">
            <v>per DOP website</v>
          </cell>
          <cell r="L6908">
            <v>41456</v>
          </cell>
          <cell r="M6908">
            <v>30913</v>
          </cell>
          <cell r="N6908" t="b">
            <v>0</v>
          </cell>
          <cell r="O6908">
            <v>6575</v>
          </cell>
        </row>
        <row r="6909">
          <cell r="E6909" t="str">
            <v>70MONTHLYICOALITION</v>
          </cell>
          <cell r="F6909" t="str">
            <v>70</v>
          </cell>
          <cell r="G6909" t="str">
            <v>Monthly</v>
          </cell>
          <cell r="H6909" t="str">
            <v>I</v>
          </cell>
          <cell r="I6909">
            <v>6741</v>
          </cell>
          <cell r="J6909" t="str">
            <v>Coalition</v>
          </cell>
          <cell r="K6909" t="str">
            <v>per DOP website</v>
          </cell>
          <cell r="L6909">
            <v>41456</v>
          </cell>
          <cell r="M6909">
            <v>43706</v>
          </cell>
          <cell r="N6909" t="b">
            <v>0</v>
          </cell>
          <cell r="O6909">
            <v>6741</v>
          </cell>
        </row>
        <row r="6910">
          <cell r="E6910" t="str">
            <v>70MONTHLYINON-REPRESENTED STATE EMPLOYEES</v>
          </cell>
          <cell r="F6910" t="str">
            <v>70</v>
          </cell>
          <cell r="G6910" t="str">
            <v>Monthly</v>
          </cell>
          <cell r="H6910" t="str">
            <v>I</v>
          </cell>
          <cell r="I6910">
            <v>6741</v>
          </cell>
          <cell r="J6910" t="str">
            <v>Non-Represented State Employees</v>
          </cell>
          <cell r="K6910" t="str">
            <v>per DOP website</v>
          </cell>
          <cell r="L6910">
            <v>41456</v>
          </cell>
          <cell r="M6910">
            <v>12726</v>
          </cell>
          <cell r="N6910" t="b">
            <v>0</v>
          </cell>
          <cell r="O6910">
            <v>6741</v>
          </cell>
        </row>
        <row r="6911">
          <cell r="E6911" t="str">
            <v>70MONTHLYITEAMSTERS LOCAL UNION NUMBER 117</v>
          </cell>
          <cell r="F6911" t="str">
            <v>70</v>
          </cell>
          <cell r="G6911" t="str">
            <v>Monthly</v>
          </cell>
          <cell r="H6911" t="str">
            <v>I</v>
          </cell>
          <cell r="I6911">
            <v>6828</v>
          </cell>
          <cell r="J6911" t="str">
            <v>Teamsters Local Union Number 117</v>
          </cell>
          <cell r="K6911" t="str">
            <v>per Noli Benitez 201307</v>
          </cell>
          <cell r="L6911">
            <v>41456</v>
          </cell>
          <cell r="M6911">
            <v>12726</v>
          </cell>
          <cell r="N6911" t="b">
            <v>0</v>
          </cell>
          <cell r="O6911">
            <v>6828</v>
          </cell>
        </row>
        <row r="6912">
          <cell r="E6912" t="str">
            <v>70MONTHLYIWASHINGTON FEDERATION OF STATE EMPLOYEES</v>
          </cell>
          <cell r="F6912" t="str">
            <v>70</v>
          </cell>
          <cell r="G6912" t="str">
            <v>Monthly</v>
          </cell>
          <cell r="H6912" t="str">
            <v>I</v>
          </cell>
          <cell r="I6912">
            <v>6741</v>
          </cell>
          <cell r="J6912" t="str">
            <v>Washington Federation of State Employees</v>
          </cell>
          <cell r="K6912" t="str">
            <v>per DOP website</v>
          </cell>
          <cell r="L6912">
            <v>41456</v>
          </cell>
          <cell r="M6912">
            <v>26650</v>
          </cell>
          <cell r="N6912" t="b">
            <v>0</v>
          </cell>
          <cell r="O6912">
            <v>6741</v>
          </cell>
        </row>
        <row r="6913">
          <cell r="E6913" t="str">
            <v>70MONTHLYIWASHINGTON PUBLIC EMPLOYEES ASSOCIATION</v>
          </cell>
          <cell r="F6913" t="str">
            <v>70</v>
          </cell>
          <cell r="G6913" t="str">
            <v>Monthly</v>
          </cell>
          <cell r="H6913" t="str">
            <v>I</v>
          </cell>
          <cell r="I6913">
            <v>6741</v>
          </cell>
          <cell r="J6913" t="str">
            <v>Washington Public Employees Association</v>
          </cell>
          <cell r="K6913" t="str">
            <v>per DOP website</v>
          </cell>
          <cell r="L6913">
            <v>41456</v>
          </cell>
          <cell r="M6913">
            <v>30914</v>
          </cell>
          <cell r="N6913" t="b">
            <v>0</v>
          </cell>
          <cell r="O6913">
            <v>6741</v>
          </cell>
        </row>
        <row r="6914">
          <cell r="E6914" t="str">
            <v>70MONTHLYJCOALITION</v>
          </cell>
          <cell r="F6914" t="str">
            <v>70</v>
          </cell>
          <cell r="G6914" t="str">
            <v>Monthly</v>
          </cell>
          <cell r="H6914" t="str">
            <v>J</v>
          </cell>
          <cell r="I6914">
            <v>6908</v>
          </cell>
          <cell r="J6914" t="str">
            <v>Coalition</v>
          </cell>
          <cell r="K6914" t="str">
            <v>per DOP website</v>
          </cell>
          <cell r="L6914">
            <v>41456</v>
          </cell>
          <cell r="M6914">
            <v>43707</v>
          </cell>
          <cell r="N6914" t="b">
            <v>0</v>
          </cell>
          <cell r="O6914">
            <v>6908</v>
          </cell>
        </row>
        <row r="6915">
          <cell r="E6915" t="str">
            <v>70MONTHLYJNON-REPRESENTED STATE EMPLOYEES</v>
          </cell>
          <cell r="F6915" t="str">
            <v>70</v>
          </cell>
          <cell r="G6915" t="str">
            <v>Monthly</v>
          </cell>
          <cell r="H6915" t="str">
            <v>J</v>
          </cell>
          <cell r="I6915">
            <v>6908</v>
          </cell>
          <cell r="J6915" t="str">
            <v>Non-Represented State Employees</v>
          </cell>
          <cell r="K6915" t="str">
            <v>per DOP website</v>
          </cell>
          <cell r="L6915">
            <v>41456</v>
          </cell>
          <cell r="M6915">
            <v>12727</v>
          </cell>
          <cell r="N6915" t="b">
            <v>0</v>
          </cell>
          <cell r="O6915">
            <v>6908</v>
          </cell>
        </row>
        <row r="6916">
          <cell r="E6916" t="str">
            <v>70MONTHLYJTEAMSTERS LOCAL UNION NUMBER 117</v>
          </cell>
          <cell r="F6916" t="str">
            <v>70</v>
          </cell>
          <cell r="G6916" t="str">
            <v>Monthly</v>
          </cell>
          <cell r="H6916" t="str">
            <v>J</v>
          </cell>
          <cell r="I6916">
            <v>6997</v>
          </cell>
          <cell r="J6916" t="str">
            <v>Teamsters Local Union Number 117</v>
          </cell>
          <cell r="K6916" t="str">
            <v>per Noli Benitez 201307</v>
          </cell>
          <cell r="L6916">
            <v>41456</v>
          </cell>
          <cell r="M6916">
            <v>12727</v>
          </cell>
          <cell r="N6916" t="b">
            <v>0</v>
          </cell>
          <cell r="O6916">
            <v>6997</v>
          </cell>
        </row>
        <row r="6917">
          <cell r="E6917" t="str">
            <v>70MONTHLYJWASHINGTON FEDERATION OF STATE EMPLOYEES</v>
          </cell>
          <cell r="F6917" t="str">
            <v>70</v>
          </cell>
          <cell r="G6917" t="str">
            <v>Monthly</v>
          </cell>
          <cell r="H6917" t="str">
            <v>J</v>
          </cell>
          <cell r="I6917">
            <v>6908</v>
          </cell>
          <cell r="J6917" t="str">
            <v>Washington Federation of State Employees</v>
          </cell>
          <cell r="K6917" t="str">
            <v>per DOP website</v>
          </cell>
          <cell r="L6917">
            <v>41456</v>
          </cell>
          <cell r="M6917">
            <v>26651</v>
          </cell>
          <cell r="N6917" t="b">
            <v>0</v>
          </cell>
          <cell r="O6917">
            <v>6908</v>
          </cell>
        </row>
        <row r="6918">
          <cell r="E6918" t="str">
            <v>70MONTHLYJWASHINGTON PUBLIC EMPLOYEES ASSOCIATION</v>
          </cell>
          <cell r="F6918" t="str">
            <v>70</v>
          </cell>
          <cell r="G6918" t="str">
            <v>Monthly</v>
          </cell>
          <cell r="H6918" t="str">
            <v>J</v>
          </cell>
          <cell r="I6918">
            <v>6908</v>
          </cell>
          <cell r="J6918" t="str">
            <v>Washington Public Employees Association</v>
          </cell>
          <cell r="K6918" t="str">
            <v>per DOP website</v>
          </cell>
          <cell r="L6918">
            <v>41456</v>
          </cell>
          <cell r="M6918">
            <v>30915</v>
          </cell>
          <cell r="N6918" t="b">
            <v>0</v>
          </cell>
          <cell r="O6918">
            <v>6908</v>
          </cell>
        </row>
        <row r="6919">
          <cell r="E6919" t="str">
            <v>70MONTHLYKCOALITION</v>
          </cell>
          <cell r="F6919" t="str">
            <v>70</v>
          </cell>
          <cell r="G6919" t="str">
            <v>Monthly</v>
          </cell>
          <cell r="H6919" t="str">
            <v>K</v>
          </cell>
          <cell r="I6919">
            <v>7082</v>
          </cell>
          <cell r="J6919" t="str">
            <v>Coalition</v>
          </cell>
          <cell r="K6919" t="str">
            <v>per DOP website</v>
          </cell>
          <cell r="L6919">
            <v>41456</v>
          </cell>
          <cell r="M6919">
            <v>43708</v>
          </cell>
          <cell r="N6919" t="b">
            <v>0</v>
          </cell>
          <cell r="O6919">
            <v>7082</v>
          </cell>
        </row>
        <row r="6920">
          <cell r="E6920" t="str">
            <v>70MONTHLYKNON-REPRESENTED STATE EMPLOYEES</v>
          </cell>
          <cell r="F6920" t="str">
            <v>70</v>
          </cell>
          <cell r="G6920" t="str">
            <v>Monthly</v>
          </cell>
          <cell r="H6920" t="str">
            <v>K</v>
          </cell>
          <cell r="I6920">
            <v>7082</v>
          </cell>
          <cell r="J6920" t="str">
            <v>Non-Represented State Employees</v>
          </cell>
          <cell r="K6920" t="str">
            <v>per DOP website</v>
          </cell>
          <cell r="L6920">
            <v>41456</v>
          </cell>
          <cell r="M6920">
            <v>12728</v>
          </cell>
          <cell r="N6920" t="b">
            <v>0</v>
          </cell>
          <cell r="O6920">
            <v>7082</v>
          </cell>
        </row>
        <row r="6921">
          <cell r="E6921" t="str">
            <v>70MONTHLYKTEAMSTERS LOCAL UNION NUMBER 117</v>
          </cell>
          <cell r="F6921" t="str">
            <v>70</v>
          </cell>
          <cell r="G6921" t="str">
            <v>Monthly</v>
          </cell>
          <cell r="H6921" t="str">
            <v>K</v>
          </cell>
          <cell r="I6921">
            <v>7173</v>
          </cell>
          <cell r="J6921" t="str">
            <v>Teamsters Local Union Number 117</v>
          </cell>
          <cell r="K6921" t="str">
            <v>per Noli Benitez 201307</v>
          </cell>
          <cell r="L6921">
            <v>41456</v>
          </cell>
          <cell r="M6921">
            <v>12728</v>
          </cell>
          <cell r="N6921" t="b">
            <v>0</v>
          </cell>
          <cell r="O6921">
            <v>7173</v>
          </cell>
        </row>
        <row r="6922">
          <cell r="E6922" t="str">
            <v>70MONTHLYKWASHINGTON FEDERATION OF STATE EMPLOYEES</v>
          </cell>
          <cell r="F6922" t="str">
            <v>70</v>
          </cell>
          <cell r="G6922" t="str">
            <v>Monthly</v>
          </cell>
          <cell r="H6922" t="str">
            <v>K</v>
          </cell>
          <cell r="I6922">
            <v>7082</v>
          </cell>
          <cell r="J6922" t="str">
            <v>Washington Federation of State Employees</v>
          </cell>
          <cell r="K6922" t="str">
            <v>per DOP website</v>
          </cell>
          <cell r="L6922">
            <v>41456</v>
          </cell>
          <cell r="M6922">
            <v>26652</v>
          </cell>
          <cell r="N6922" t="b">
            <v>0</v>
          </cell>
          <cell r="O6922">
            <v>7082</v>
          </cell>
        </row>
        <row r="6923">
          <cell r="E6923" t="str">
            <v>70MONTHLYKWASHINGTON PUBLIC EMPLOYEES ASSOCIATION</v>
          </cell>
          <cell r="F6923" t="str">
            <v>70</v>
          </cell>
          <cell r="G6923" t="str">
            <v>Monthly</v>
          </cell>
          <cell r="H6923" t="str">
            <v>K</v>
          </cell>
          <cell r="I6923">
            <v>7082</v>
          </cell>
          <cell r="J6923" t="str">
            <v>Washington Public Employees Association</v>
          </cell>
          <cell r="K6923" t="str">
            <v>per DOP website</v>
          </cell>
          <cell r="L6923">
            <v>41456</v>
          </cell>
          <cell r="M6923">
            <v>30916</v>
          </cell>
          <cell r="N6923" t="b">
            <v>0</v>
          </cell>
          <cell r="O6923">
            <v>7082</v>
          </cell>
        </row>
        <row r="6924">
          <cell r="E6924" t="str">
            <v>70MONTHLYLCOALITION</v>
          </cell>
          <cell r="F6924" t="str">
            <v>70</v>
          </cell>
          <cell r="G6924" t="str">
            <v>Monthly</v>
          </cell>
          <cell r="H6924" t="str">
            <v>L</v>
          </cell>
          <cell r="I6924">
            <v>7258</v>
          </cell>
          <cell r="J6924" t="str">
            <v>Coalition</v>
          </cell>
          <cell r="K6924" t="str">
            <v>per DOP website</v>
          </cell>
          <cell r="L6924">
            <v>41456</v>
          </cell>
          <cell r="M6924">
            <v>43709</v>
          </cell>
          <cell r="N6924" t="b">
            <v>0</v>
          </cell>
          <cell r="O6924">
            <v>7258</v>
          </cell>
        </row>
        <row r="6925">
          <cell r="E6925" t="str">
            <v>70MONTHLYLNON-REPRESENTED STATE EMPLOYEES</v>
          </cell>
          <cell r="F6925" t="str">
            <v>70</v>
          </cell>
          <cell r="G6925" t="str">
            <v>Monthly</v>
          </cell>
          <cell r="H6925" t="str">
            <v>L</v>
          </cell>
          <cell r="I6925">
            <v>7258</v>
          </cell>
          <cell r="J6925" t="str">
            <v>Non-Represented State Employees</v>
          </cell>
          <cell r="K6925" t="str">
            <v>per DOP website</v>
          </cell>
          <cell r="L6925">
            <v>41456</v>
          </cell>
          <cell r="M6925">
            <v>12729</v>
          </cell>
          <cell r="N6925" t="b">
            <v>0</v>
          </cell>
          <cell r="O6925">
            <v>7258</v>
          </cell>
        </row>
        <row r="6926">
          <cell r="E6926" t="str">
            <v>70MONTHLYLTEAMSTERS LOCAL UNION NUMBER 117</v>
          </cell>
          <cell r="F6926" t="str">
            <v>70</v>
          </cell>
          <cell r="G6926" t="str">
            <v>Monthly</v>
          </cell>
          <cell r="H6926" t="str">
            <v>L</v>
          </cell>
          <cell r="I6926">
            <v>7350</v>
          </cell>
          <cell r="J6926" t="str">
            <v>Teamsters Local Union Number 117</v>
          </cell>
          <cell r="K6926" t="str">
            <v>per Noli Benitez 201307</v>
          </cell>
          <cell r="L6926">
            <v>41456</v>
          </cell>
          <cell r="M6926">
            <v>12729</v>
          </cell>
          <cell r="N6926" t="b">
            <v>0</v>
          </cell>
          <cell r="O6926">
            <v>7350</v>
          </cell>
        </row>
        <row r="6927">
          <cell r="E6927" t="str">
            <v>70MONTHLYLWASHINGTON FEDERATION OF STATE EMPLOYEES</v>
          </cell>
          <cell r="F6927" t="str">
            <v>70</v>
          </cell>
          <cell r="G6927" t="str">
            <v>Monthly</v>
          </cell>
          <cell r="H6927" t="str">
            <v>L</v>
          </cell>
          <cell r="I6927">
            <v>7258</v>
          </cell>
          <cell r="J6927" t="str">
            <v>Washington Federation of State Employees</v>
          </cell>
          <cell r="K6927" t="str">
            <v>per DOP website</v>
          </cell>
          <cell r="L6927">
            <v>41456</v>
          </cell>
          <cell r="M6927">
            <v>26653</v>
          </cell>
          <cell r="N6927" t="b">
            <v>0</v>
          </cell>
          <cell r="O6927">
            <v>7258</v>
          </cell>
        </row>
        <row r="6928">
          <cell r="E6928" t="str">
            <v>70MONTHLYLWASHINGTON PUBLIC EMPLOYEES ASSOCIATION</v>
          </cell>
          <cell r="F6928" t="str">
            <v>70</v>
          </cell>
          <cell r="G6928" t="str">
            <v>Monthly</v>
          </cell>
          <cell r="H6928" t="str">
            <v>L</v>
          </cell>
          <cell r="I6928">
            <v>7258</v>
          </cell>
          <cell r="J6928" t="str">
            <v>Washington Public Employees Association</v>
          </cell>
          <cell r="K6928" t="str">
            <v>per DOP website</v>
          </cell>
          <cell r="L6928">
            <v>41456</v>
          </cell>
          <cell r="M6928">
            <v>30917</v>
          </cell>
          <cell r="N6928" t="b">
            <v>0</v>
          </cell>
          <cell r="O6928">
            <v>7258</v>
          </cell>
        </row>
        <row r="6929">
          <cell r="E6929" t="str">
            <v>70MONTHLYMCOALITION</v>
          </cell>
          <cell r="F6929" t="str">
            <v>70</v>
          </cell>
          <cell r="G6929" t="str">
            <v>Monthly</v>
          </cell>
          <cell r="H6929" t="str">
            <v>M</v>
          </cell>
          <cell r="I6929">
            <v>7440</v>
          </cell>
          <cell r="J6929" t="str">
            <v>Coalition</v>
          </cell>
          <cell r="K6929" t="str">
            <v>per DOP website</v>
          </cell>
          <cell r="L6929">
            <v>41456</v>
          </cell>
          <cell r="M6929">
            <v>43710</v>
          </cell>
          <cell r="N6929" t="b">
            <v>0</v>
          </cell>
          <cell r="O6929">
            <v>7440</v>
          </cell>
        </row>
        <row r="6930">
          <cell r="E6930" t="str">
            <v>70MONTHLYMNON-REPRESENTED STATE EMPLOYEES</v>
          </cell>
          <cell r="F6930" t="str">
            <v>70</v>
          </cell>
          <cell r="G6930" t="str">
            <v>Monthly</v>
          </cell>
          <cell r="H6930" t="str">
            <v>M</v>
          </cell>
          <cell r="I6930">
            <v>7440</v>
          </cell>
          <cell r="J6930" t="str">
            <v>Non-Represented State Employees</v>
          </cell>
          <cell r="K6930" t="str">
            <v>per DOP website</v>
          </cell>
          <cell r="L6930">
            <v>41456</v>
          </cell>
          <cell r="M6930">
            <v>12730</v>
          </cell>
          <cell r="N6930" t="b">
            <v>0</v>
          </cell>
          <cell r="O6930">
            <v>7440</v>
          </cell>
        </row>
        <row r="6931">
          <cell r="E6931" t="str">
            <v>70MONTHLYMTEAMSTERS LOCAL UNION NUMBER 117</v>
          </cell>
          <cell r="F6931" t="str">
            <v>70</v>
          </cell>
          <cell r="G6931" t="str">
            <v>Monthly</v>
          </cell>
          <cell r="H6931" t="str">
            <v>M</v>
          </cell>
          <cell r="I6931">
            <v>7536</v>
          </cell>
          <cell r="J6931" t="str">
            <v>Teamsters Local Union Number 117</v>
          </cell>
          <cell r="K6931" t="str">
            <v>per Noli Benitez 201307</v>
          </cell>
          <cell r="L6931">
            <v>41456</v>
          </cell>
          <cell r="M6931">
            <v>12730</v>
          </cell>
          <cell r="N6931" t="b">
            <v>0</v>
          </cell>
          <cell r="O6931">
            <v>7536</v>
          </cell>
        </row>
        <row r="6932">
          <cell r="E6932" t="str">
            <v>70MONTHLYMWASHINGTON FEDERATION OF STATE EMPLOYEES</v>
          </cell>
          <cell r="F6932" t="str">
            <v>70</v>
          </cell>
          <cell r="G6932" t="str">
            <v>Monthly</v>
          </cell>
          <cell r="H6932" t="str">
            <v>M</v>
          </cell>
          <cell r="I6932">
            <v>7440</v>
          </cell>
          <cell r="J6932" t="str">
            <v>Washington Federation of State Employees</v>
          </cell>
          <cell r="K6932" t="str">
            <v>per DOP website</v>
          </cell>
          <cell r="L6932">
            <v>41456</v>
          </cell>
          <cell r="M6932">
            <v>26654</v>
          </cell>
          <cell r="N6932" t="b">
            <v>0</v>
          </cell>
          <cell r="O6932">
            <v>7440</v>
          </cell>
        </row>
        <row r="6933">
          <cell r="E6933" t="str">
            <v>70MONTHLYMWASHINGTON PUBLIC EMPLOYEES ASSOCIATION</v>
          </cell>
          <cell r="F6933" t="str">
            <v>70</v>
          </cell>
          <cell r="G6933" t="str">
            <v>Monthly</v>
          </cell>
          <cell r="H6933" t="str">
            <v>M</v>
          </cell>
          <cell r="I6933">
            <v>7440</v>
          </cell>
          <cell r="J6933" t="str">
            <v>Washington Public Employees Association</v>
          </cell>
          <cell r="K6933" t="str">
            <v>per DOP website</v>
          </cell>
          <cell r="L6933">
            <v>41456</v>
          </cell>
          <cell r="M6933">
            <v>30918</v>
          </cell>
          <cell r="N6933" t="b">
            <v>0</v>
          </cell>
          <cell r="O6933">
            <v>7440</v>
          </cell>
        </row>
        <row r="6934">
          <cell r="E6934" t="str">
            <v>71GMONTHLYGNON-REPRESENTED STATE EMPLOYEES</v>
          </cell>
          <cell r="F6934" t="str">
            <v>71G</v>
          </cell>
          <cell r="G6934" t="str">
            <v>Monthly</v>
          </cell>
          <cell r="H6934" t="str">
            <v>G</v>
          </cell>
          <cell r="I6934">
            <v>6575</v>
          </cell>
          <cell r="J6934" t="str">
            <v>Non-Represented State Employees</v>
          </cell>
          <cell r="K6934" t="str">
            <v>per DOP website</v>
          </cell>
          <cell r="L6934">
            <v>41456</v>
          </cell>
          <cell r="M6934">
            <v>16536</v>
          </cell>
          <cell r="N6934" t="b">
            <v>1</v>
          </cell>
          <cell r="O6934">
            <v>6575</v>
          </cell>
        </row>
        <row r="6935">
          <cell r="E6935" t="str">
            <v>71GMONTHLYGTEAMSTERS LOCAL UNION NUMBER 117</v>
          </cell>
          <cell r="F6935" t="str">
            <v>71G</v>
          </cell>
          <cell r="G6935" t="str">
            <v>Monthly</v>
          </cell>
          <cell r="H6935" t="str">
            <v>G</v>
          </cell>
          <cell r="I6935">
            <v>6659</v>
          </cell>
          <cell r="J6935" t="str">
            <v>Teamsters Local Union Number 117</v>
          </cell>
          <cell r="K6935" t="str">
            <v>per DOP website</v>
          </cell>
          <cell r="L6935">
            <v>41456</v>
          </cell>
          <cell r="M6935">
            <v>16537</v>
          </cell>
          <cell r="N6935" t="b">
            <v>1</v>
          </cell>
          <cell r="O6935">
            <v>6659</v>
          </cell>
        </row>
        <row r="6936">
          <cell r="E6936" t="str">
            <v>71GMONTHLYGWASHINGTON FEDERATION OF STATE EMPLOYEES</v>
          </cell>
          <cell r="F6936" t="str">
            <v>71G</v>
          </cell>
          <cell r="G6936" t="str">
            <v>Monthly</v>
          </cell>
          <cell r="H6936" t="str">
            <v>G</v>
          </cell>
          <cell r="I6936">
            <v>6575</v>
          </cell>
          <cell r="J6936" t="str">
            <v>Washington Federation of State Employees</v>
          </cell>
          <cell r="K6936" t="str">
            <v>per DOP website</v>
          </cell>
          <cell r="L6936">
            <v>41456</v>
          </cell>
          <cell r="M6936">
            <v>16538</v>
          </cell>
          <cell r="N6936" t="b">
            <v>1</v>
          </cell>
          <cell r="O6936">
            <v>6575</v>
          </cell>
        </row>
        <row r="6937">
          <cell r="E6937" t="str">
            <v>71GMONTHLYHNON-REPRESENTED STATE EMPLOYEES</v>
          </cell>
          <cell r="F6937" t="str">
            <v>71G</v>
          </cell>
          <cell r="G6937" t="str">
            <v>Monthly</v>
          </cell>
          <cell r="H6937" t="str">
            <v>H</v>
          </cell>
          <cell r="I6937">
            <v>6741</v>
          </cell>
          <cell r="J6937" t="str">
            <v>Non-Represented State Employees</v>
          </cell>
          <cell r="K6937" t="str">
            <v>per DOP website</v>
          </cell>
          <cell r="L6937">
            <v>41456</v>
          </cell>
          <cell r="M6937">
            <v>16539</v>
          </cell>
          <cell r="N6937" t="b">
            <v>1</v>
          </cell>
          <cell r="O6937">
            <v>6741</v>
          </cell>
        </row>
        <row r="6938">
          <cell r="E6938" t="str">
            <v>71GMONTHLYHTEAMSTERS LOCAL UNION NUMBER 117</v>
          </cell>
          <cell r="F6938" t="str">
            <v>71G</v>
          </cell>
          <cell r="G6938" t="str">
            <v>Monthly</v>
          </cell>
          <cell r="H6938" t="str">
            <v>H</v>
          </cell>
          <cell r="I6938">
            <v>6828</v>
          </cell>
          <cell r="J6938" t="str">
            <v>Teamsters Local Union Number 117</v>
          </cell>
          <cell r="K6938" t="str">
            <v>per DOP website</v>
          </cell>
          <cell r="L6938">
            <v>41456</v>
          </cell>
          <cell r="M6938">
            <v>16540</v>
          </cell>
          <cell r="N6938" t="b">
            <v>1</v>
          </cell>
          <cell r="O6938">
            <v>6828</v>
          </cell>
        </row>
        <row r="6939">
          <cell r="E6939" t="str">
            <v>71GMONTHLYHWASHINGTON FEDERATION OF STATE EMPLOYEES</v>
          </cell>
          <cell r="F6939" t="str">
            <v>71G</v>
          </cell>
          <cell r="G6939" t="str">
            <v>Monthly</v>
          </cell>
          <cell r="H6939" t="str">
            <v>H</v>
          </cell>
          <cell r="I6939">
            <v>6741</v>
          </cell>
          <cell r="J6939" t="str">
            <v>Washington Federation of State Employees</v>
          </cell>
          <cell r="K6939" t="str">
            <v>per DOP website</v>
          </cell>
          <cell r="L6939">
            <v>41456</v>
          </cell>
          <cell r="M6939">
            <v>16541</v>
          </cell>
          <cell r="N6939" t="b">
            <v>1</v>
          </cell>
          <cell r="O6939">
            <v>6741</v>
          </cell>
        </row>
        <row r="6940">
          <cell r="E6940" t="str">
            <v>71GMONTHLYINON-REPRESENTED STATE EMPLOYEES</v>
          </cell>
          <cell r="F6940" t="str">
            <v>71G</v>
          </cell>
          <cell r="G6940" t="str">
            <v>Monthly</v>
          </cell>
          <cell r="H6940" t="str">
            <v>I</v>
          </cell>
          <cell r="I6940">
            <v>6908</v>
          </cell>
          <cell r="J6940" t="str">
            <v>Non-Represented State Employees</v>
          </cell>
          <cell r="K6940" t="str">
            <v>per DOP website</v>
          </cell>
          <cell r="L6940">
            <v>41456</v>
          </cell>
          <cell r="M6940">
            <v>16542</v>
          </cell>
          <cell r="N6940" t="b">
            <v>1</v>
          </cell>
          <cell r="O6940">
            <v>6908</v>
          </cell>
        </row>
        <row r="6941">
          <cell r="E6941" t="str">
            <v>71GMONTHLYITEAMSTERS LOCAL UNION NUMBER 117</v>
          </cell>
          <cell r="F6941" t="str">
            <v>71G</v>
          </cell>
          <cell r="G6941" t="str">
            <v>Monthly</v>
          </cell>
          <cell r="H6941" t="str">
            <v>I</v>
          </cell>
          <cell r="I6941">
            <v>6997</v>
          </cell>
          <cell r="J6941" t="str">
            <v>Teamsters Local Union Number 117</v>
          </cell>
          <cell r="K6941" t="str">
            <v>per DOP website</v>
          </cell>
          <cell r="L6941">
            <v>41456</v>
          </cell>
          <cell r="M6941">
            <v>16543</v>
          </cell>
          <cell r="N6941" t="b">
            <v>1</v>
          </cell>
          <cell r="O6941">
            <v>6997</v>
          </cell>
        </row>
        <row r="6942">
          <cell r="E6942" t="str">
            <v>71GMONTHLYIWASHINGTON FEDERATION OF STATE EMPLOYEES</v>
          </cell>
          <cell r="F6942" t="str">
            <v>71G</v>
          </cell>
          <cell r="G6942" t="str">
            <v>Monthly</v>
          </cell>
          <cell r="H6942" t="str">
            <v>I</v>
          </cell>
          <cell r="I6942">
            <v>6908</v>
          </cell>
          <cell r="J6942" t="str">
            <v>Washington Federation of State Employees</v>
          </cell>
          <cell r="K6942" t="str">
            <v>per DOP website</v>
          </cell>
          <cell r="L6942">
            <v>41456</v>
          </cell>
          <cell r="M6942">
            <v>16544</v>
          </cell>
          <cell r="N6942" t="b">
            <v>1</v>
          </cell>
          <cell r="O6942">
            <v>6908</v>
          </cell>
        </row>
        <row r="6943">
          <cell r="E6943" t="str">
            <v>71GMONTHLYJNON-REPRESENTED STATE EMPLOYEES</v>
          </cell>
          <cell r="F6943" t="str">
            <v>71G</v>
          </cell>
          <cell r="G6943" t="str">
            <v>Monthly</v>
          </cell>
          <cell r="H6943" t="str">
            <v>J</v>
          </cell>
          <cell r="I6943">
            <v>7082</v>
          </cell>
          <cell r="J6943" t="str">
            <v>Non-Represented State Employees</v>
          </cell>
          <cell r="K6943" t="str">
            <v>per DOP website</v>
          </cell>
          <cell r="L6943">
            <v>41456</v>
          </cell>
          <cell r="M6943">
            <v>16545</v>
          </cell>
          <cell r="N6943" t="b">
            <v>1</v>
          </cell>
          <cell r="O6943">
            <v>7082</v>
          </cell>
        </row>
        <row r="6944">
          <cell r="E6944" t="str">
            <v>71GMONTHLYJTEAMSTERS LOCAL UNION NUMBER 117</v>
          </cell>
          <cell r="F6944" t="str">
            <v>71G</v>
          </cell>
          <cell r="G6944" t="str">
            <v>Monthly</v>
          </cell>
          <cell r="H6944" t="str">
            <v>J</v>
          </cell>
          <cell r="I6944">
            <v>7173</v>
          </cell>
          <cell r="J6944" t="str">
            <v>Teamsters Local Union Number 117</v>
          </cell>
          <cell r="K6944" t="str">
            <v>per DOP website</v>
          </cell>
          <cell r="L6944">
            <v>41456</v>
          </cell>
          <cell r="M6944">
            <v>16546</v>
          </cell>
          <cell r="N6944" t="b">
            <v>1</v>
          </cell>
          <cell r="O6944">
            <v>7173</v>
          </cell>
        </row>
        <row r="6945">
          <cell r="E6945" t="str">
            <v>71GMONTHLYJWASHINGTON FEDERATION OF STATE EMPLOYEES</v>
          </cell>
          <cell r="F6945" t="str">
            <v>71G</v>
          </cell>
          <cell r="G6945" t="str">
            <v>Monthly</v>
          </cell>
          <cell r="H6945" t="str">
            <v>J</v>
          </cell>
          <cell r="I6945">
            <v>7082</v>
          </cell>
          <cell r="J6945" t="str">
            <v>Washington Federation of State Employees</v>
          </cell>
          <cell r="K6945" t="str">
            <v>per DOP website</v>
          </cell>
          <cell r="L6945">
            <v>41456</v>
          </cell>
          <cell r="M6945">
            <v>16547</v>
          </cell>
          <cell r="N6945" t="b">
            <v>1</v>
          </cell>
          <cell r="O6945">
            <v>7082</v>
          </cell>
        </row>
        <row r="6946">
          <cell r="E6946" t="str">
            <v>71GMONTHLYKNON-REPRESENTED STATE EMPLOYEES</v>
          </cell>
          <cell r="F6946" t="str">
            <v>71G</v>
          </cell>
          <cell r="G6946" t="str">
            <v>Monthly</v>
          </cell>
          <cell r="H6946" t="str">
            <v>K</v>
          </cell>
          <cell r="I6946">
            <v>7258</v>
          </cell>
          <cell r="J6946" t="str">
            <v>Non-Represented State Employees</v>
          </cell>
          <cell r="K6946" t="str">
            <v>per DOP website</v>
          </cell>
          <cell r="L6946">
            <v>41456</v>
          </cell>
          <cell r="M6946">
            <v>16548</v>
          </cell>
          <cell r="N6946" t="b">
            <v>1</v>
          </cell>
          <cell r="O6946">
            <v>7258</v>
          </cell>
        </row>
        <row r="6947">
          <cell r="E6947" t="str">
            <v>71GMONTHLYKTEAMSTERS LOCAL UNION NUMBER 117</v>
          </cell>
          <cell r="F6947" t="str">
            <v>71G</v>
          </cell>
          <cell r="G6947" t="str">
            <v>Monthly</v>
          </cell>
          <cell r="H6947" t="str">
            <v>K</v>
          </cell>
          <cell r="I6947">
            <v>7350</v>
          </cell>
          <cell r="J6947" t="str">
            <v>Teamsters Local Union Number 117</v>
          </cell>
          <cell r="K6947" t="str">
            <v>per DOP website</v>
          </cell>
          <cell r="L6947">
            <v>41456</v>
          </cell>
          <cell r="M6947">
            <v>16549</v>
          </cell>
          <cell r="N6947" t="b">
            <v>1</v>
          </cell>
          <cell r="O6947">
            <v>7350</v>
          </cell>
        </row>
        <row r="6948">
          <cell r="E6948" t="str">
            <v>71GMONTHLYKWASHINGTON FEDERATION OF STATE EMPLOYEES</v>
          </cell>
          <cell r="F6948" t="str">
            <v>71G</v>
          </cell>
          <cell r="G6948" t="str">
            <v>Monthly</v>
          </cell>
          <cell r="H6948" t="str">
            <v>K</v>
          </cell>
          <cell r="I6948">
            <v>7258</v>
          </cell>
          <cell r="J6948" t="str">
            <v>Washington Federation of State Employees</v>
          </cell>
          <cell r="K6948" t="str">
            <v>per DOP website</v>
          </cell>
          <cell r="L6948">
            <v>41456</v>
          </cell>
          <cell r="M6948">
            <v>16550</v>
          </cell>
          <cell r="N6948" t="b">
            <v>1</v>
          </cell>
          <cell r="O6948">
            <v>7258</v>
          </cell>
        </row>
        <row r="6949">
          <cell r="E6949" t="str">
            <v>71GMONTHLYLNON-REPRESENTED STATE EMPLOYEES</v>
          </cell>
          <cell r="F6949" t="str">
            <v>71G</v>
          </cell>
          <cell r="G6949" t="str">
            <v>Monthly</v>
          </cell>
          <cell r="H6949" t="str">
            <v>L</v>
          </cell>
          <cell r="I6949">
            <v>7440</v>
          </cell>
          <cell r="J6949" t="str">
            <v>Non-Represented State Employees</v>
          </cell>
          <cell r="K6949" t="str">
            <v>per DOP website</v>
          </cell>
          <cell r="L6949">
            <v>41456</v>
          </cell>
          <cell r="M6949">
            <v>16551</v>
          </cell>
          <cell r="N6949" t="b">
            <v>1</v>
          </cell>
          <cell r="O6949">
            <v>7440</v>
          </cell>
        </row>
        <row r="6950">
          <cell r="E6950" t="str">
            <v>71GMONTHLYLTEAMSTERS LOCAL UNION NUMBER 117</v>
          </cell>
          <cell r="F6950" t="str">
            <v>71G</v>
          </cell>
          <cell r="G6950" t="str">
            <v>Monthly</v>
          </cell>
          <cell r="H6950" t="str">
            <v>L</v>
          </cell>
          <cell r="I6950">
            <v>7536</v>
          </cell>
          <cell r="J6950" t="str">
            <v>Teamsters Local Union Number 117</v>
          </cell>
          <cell r="K6950" t="str">
            <v>per DOP website</v>
          </cell>
          <cell r="L6950">
            <v>41456</v>
          </cell>
          <cell r="M6950">
            <v>16552</v>
          </cell>
          <cell r="N6950" t="b">
            <v>1</v>
          </cell>
          <cell r="O6950">
            <v>7536</v>
          </cell>
        </row>
        <row r="6951">
          <cell r="E6951" t="str">
            <v>71GMONTHLYLWASHINGTON FEDERATION OF STATE EMPLOYEES</v>
          </cell>
          <cell r="F6951" t="str">
            <v>71G</v>
          </cell>
          <cell r="G6951" t="str">
            <v>Monthly</v>
          </cell>
          <cell r="H6951" t="str">
            <v>L</v>
          </cell>
          <cell r="I6951">
            <v>7440</v>
          </cell>
          <cell r="J6951" t="str">
            <v>Washington Federation of State Employees</v>
          </cell>
          <cell r="K6951" t="str">
            <v>per DOP website</v>
          </cell>
          <cell r="L6951">
            <v>41456</v>
          </cell>
          <cell r="M6951">
            <v>16553</v>
          </cell>
          <cell r="N6951" t="b">
            <v>1</v>
          </cell>
          <cell r="O6951">
            <v>7440</v>
          </cell>
        </row>
        <row r="6952">
          <cell r="E6952" t="str">
            <v>71GMONTHLYMNON-REPRESENTED STATE EMPLOYEES</v>
          </cell>
          <cell r="F6952" t="str">
            <v>71G</v>
          </cell>
          <cell r="G6952" t="str">
            <v>Monthly</v>
          </cell>
          <cell r="H6952" t="str">
            <v>M</v>
          </cell>
          <cell r="I6952">
            <v>7627</v>
          </cell>
          <cell r="J6952" t="str">
            <v>Non-Represented State Employees</v>
          </cell>
          <cell r="K6952" t="str">
            <v>per DOP website</v>
          </cell>
          <cell r="L6952">
            <v>41456</v>
          </cell>
          <cell r="M6952">
            <v>16551</v>
          </cell>
          <cell r="N6952" t="b">
            <v>1</v>
          </cell>
          <cell r="O6952">
            <v>7627</v>
          </cell>
        </row>
        <row r="6953">
          <cell r="E6953" t="str">
            <v>71GMONTHLYMTEAMSTERS LOCAL UNION NUMBER 117</v>
          </cell>
          <cell r="F6953" t="str">
            <v>71G</v>
          </cell>
          <cell r="G6953" t="str">
            <v>Monthly</v>
          </cell>
          <cell r="H6953" t="str">
            <v>M</v>
          </cell>
          <cell r="I6953">
            <v>7724</v>
          </cell>
          <cell r="J6953" t="str">
            <v>Teamsters Local Union Number 117</v>
          </cell>
          <cell r="K6953" t="str">
            <v>per DOP website</v>
          </cell>
          <cell r="L6953">
            <v>41456</v>
          </cell>
          <cell r="M6953">
            <v>16552</v>
          </cell>
          <cell r="N6953" t="b">
            <v>1</v>
          </cell>
          <cell r="O6953">
            <v>7724</v>
          </cell>
        </row>
        <row r="6954">
          <cell r="E6954" t="str">
            <v>71GMONTHLYMWASHINGTON FEDERATION OF STATE EMPLOYEES</v>
          </cell>
          <cell r="F6954" t="str">
            <v>71G</v>
          </cell>
          <cell r="G6954" t="str">
            <v>Monthly</v>
          </cell>
          <cell r="H6954" t="str">
            <v>M</v>
          </cell>
          <cell r="I6954">
            <v>7627</v>
          </cell>
          <cell r="J6954" t="str">
            <v>Washington Federation of State Employees</v>
          </cell>
          <cell r="K6954" t="str">
            <v>per DOP website</v>
          </cell>
          <cell r="L6954">
            <v>41456</v>
          </cell>
          <cell r="M6954">
            <v>16553</v>
          </cell>
          <cell r="N6954" t="b">
            <v>1</v>
          </cell>
          <cell r="O6954">
            <v>7627</v>
          </cell>
        </row>
        <row r="6955">
          <cell r="E6955" t="str">
            <v>71MONTHLYACOALITION</v>
          </cell>
          <cell r="F6955" t="str">
            <v>71</v>
          </cell>
          <cell r="G6955" t="str">
            <v>Monthly</v>
          </cell>
          <cell r="H6955" t="str">
            <v>A</v>
          </cell>
          <cell r="I6955">
            <v>5668</v>
          </cell>
          <cell r="J6955" t="str">
            <v>Coalition</v>
          </cell>
          <cell r="K6955" t="str">
            <v>per DOP website</v>
          </cell>
          <cell r="L6955">
            <v>41456</v>
          </cell>
          <cell r="M6955">
            <v>43750</v>
          </cell>
          <cell r="N6955" t="b">
            <v>0</v>
          </cell>
          <cell r="O6955">
            <v>5668</v>
          </cell>
        </row>
        <row r="6956">
          <cell r="E6956" t="str">
            <v>71MONTHLYANON-REPRESENTED STATE EMPLOYEES</v>
          </cell>
          <cell r="F6956" t="str">
            <v>71</v>
          </cell>
          <cell r="G6956" t="str">
            <v>Monthly</v>
          </cell>
          <cell r="H6956" t="str">
            <v>A</v>
          </cell>
          <cell r="I6956">
            <v>5668</v>
          </cell>
          <cell r="J6956" t="str">
            <v>Non-Represented State Employees</v>
          </cell>
          <cell r="K6956" t="str">
            <v>per DOP website</v>
          </cell>
          <cell r="L6956">
            <v>41456</v>
          </cell>
          <cell r="M6956">
            <v>12770</v>
          </cell>
          <cell r="N6956" t="b">
            <v>0</v>
          </cell>
          <cell r="O6956">
            <v>5668</v>
          </cell>
        </row>
        <row r="6957">
          <cell r="E6957" t="str">
            <v>71MONTHLYATEAMSTERS LOCAL UNION NUMBER 117</v>
          </cell>
          <cell r="F6957" t="str">
            <v>71</v>
          </cell>
          <cell r="G6957" t="str">
            <v>Monthly</v>
          </cell>
          <cell r="H6957" t="str">
            <v>A</v>
          </cell>
          <cell r="I6957">
            <v>5742</v>
          </cell>
          <cell r="J6957" t="str">
            <v>Teamsters Local Union Number 117</v>
          </cell>
          <cell r="K6957" t="str">
            <v>per Noli Benitez 201307</v>
          </cell>
          <cell r="L6957">
            <v>41456</v>
          </cell>
          <cell r="M6957">
            <v>12770</v>
          </cell>
          <cell r="N6957" t="b">
            <v>0</v>
          </cell>
          <cell r="O6957">
            <v>5742</v>
          </cell>
        </row>
        <row r="6958">
          <cell r="E6958" t="str">
            <v>71MONTHLYAWASHINGTON FEDERATION OF STATE EMPLOYEES</v>
          </cell>
          <cell r="F6958" t="str">
            <v>71</v>
          </cell>
          <cell r="G6958" t="str">
            <v>Monthly</v>
          </cell>
          <cell r="H6958" t="str">
            <v>A</v>
          </cell>
          <cell r="I6958">
            <v>5668</v>
          </cell>
          <cell r="J6958" t="str">
            <v>Washington Federation of State Employees</v>
          </cell>
          <cell r="K6958" t="str">
            <v>per DOP website</v>
          </cell>
          <cell r="L6958">
            <v>41456</v>
          </cell>
          <cell r="M6958">
            <v>26694</v>
          </cell>
          <cell r="N6958" t="b">
            <v>0</v>
          </cell>
          <cell r="O6958">
            <v>5668</v>
          </cell>
        </row>
        <row r="6959">
          <cell r="E6959" t="str">
            <v>71MONTHLYAWASHINGTON PUBLIC EMPLOYEES ASSOCIATION</v>
          </cell>
          <cell r="F6959" t="str">
            <v>71</v>
          </cell>
          <cell r="G6959" t="str">
            <v>Monthly</v>
          </cell>
          <cell r="H6959" t="str">
            <v>A</v>
          </cell>
          <cell r="I6959">
            <v>5668</v>
          </cell>
          <cell r="J6959" t="str">
            <v>Washington Public Employees Association</v>
          </cell>
          <cell r="K6959" t="str">
            <v>per DOP website</v>
          </cell>
          <cell r="L6959">
            <v>41456</v>
          </cell>
          <cell r="M6959">
            <v>30958</v>
          </cell>
          <cell r="N6959" t="b">
            <v>0</v>
          </cell>
          <cell r="O6959">
            <v>5668</v>
          </cell>
        </row>
        <row r="6960">
          <cell r="E6960" t="str">
            <v>71MONTHLYBCOALITION</v>
          </cell>
          <cell r="F6960" t="str">
            <v>71</v>
          </cell>
          <cell r="G6960" t="str">
            <v>Monthly</v>
          </cell>
          <cell r="H6960" t="str">
            <v>B</v>
          </cell>
          <cell r="I6960">
            <v>5813</v>
          </cell>
          <cell r="J6960" t="str">
            <v>Coalition</v>
          </cell>
          <cell r="K6960" t="str">
            <v>per DOP website</v>
          </cell>
          <cell r="L6960">
            <v>41456</v>
          </cell>
          <cell r="M6960">
            <v>43751</v>
          </cell>
          <cell r="N6960" t="b">
            <v>0</v>
          </cell>
          <cell r="O6960">
            <v>5813</v>
          </cell>
        </row>
        <row r="6961">
          <cell r="E6961" t="str">
            <v>71MONTHLYBNON-REPRESENTED STATE EMPLOYEES</v>
          </cell>
          <cell r="F6961" t="str">
            <v>71</v>
          </cell>
          <cell r="G6961" t="str">
            <v>Monthly</v>
          </cell>
          <cell r="H6961" t="str">
            <v>B</v>
          </cell>
          <cell r="I6961">
            <v>5813</v>
          </cell>
          <cell r="J6961" t="str">
            <v>Non-Represented State Employees</v>
          </cell>
          <cell r="K6961" t="str">
            <v>per DOP website</v>
          </cell>
          <cell r="L6961">
            <v>41456</v>
          </cell>
          <cell r="M6961">
            <v>12771</v>
          </cell>
          <cell r="N6961" t="b">
            <v>0</v>
          </cell>
          <cell r="O6961">
            <v>5813</v>
          </cell>
        </row>
        <row r="6962">
          <cell r="E6962" t="str">
            <v>71MONTHLYBTEAMSTERS LOCAL UNION NUMBER 117</v>
          </cell>
          <cell r="F6962" t="str">
            <v>71</v>
          </cell>
          <cell r="G6962" t="str">
            <v>Monthly</v>
          </cell>
          <cell r="H6962" t="str">
            <v>B</v>
          </cell>
          <cell r="I6962">
            <v>5887</v>
          </cell>
          <cell r="J6962" t="str">
            <v>Teamsters Local Union Number 117</v>
          </cell>
          <cell r="K6962" t="str">
            <v>per Noli Benitez 201307</v>
          </cell>
          <cell r="L6962">
            <v>41456</v>
          </cell>
          <cell r="M6962">
            <v>12771</v>
          </cell>
          <cell r="N6962" t="b">
            <v>0</v>
          </cell>
          <cell r="O6962">
            <v>5887</v>
          </cell>
        </row>
        <row r="6963">
          <cell r="E6963" t="str">
            <v>71MONTHLYBWASHINGTON FEDERATION OF STATE EMPLOYEES</v>
          </cell>
          <cell r="F6963" t="str">
            <v>71</v>
          </cell>
          <cell r="G6963" t="str">
            <v>Monthly</v>
          </cell>
          <cell r="H6963" t="str">
            <v>B</v>
          </cell>
          <cell r="I6963">
            <v>5813</v>
          </cell>
          <cell r="J6963" t="str">
            <v>Washington Federation of State Employees</v>
          </cell>
          <cell r="K6963" t="str">
            <v>per DOP website</v>
          </cell>
          <cell r="L6963">
            <v>41456</v>
          </cell>
          <cell r="M6963">
            <v>26695</v>
          </cell>
          <cell r="N6963" t="b">
            <v>0</v>
          </cell>
          <cell r="O6963">
            <v>5813</v>
          </cell>
        </row>
        <row r="6964">
          <cell r="E6964" t="str">
            <v>71MONTHLYBWASHINGTON PUBLIC EMPLOYEES ASSOCIATION</v>
          </cell>
          <cell r="F6964" t="str">
            <v>71</v>
          </cell>
          <cell r="G6964" t="str">
            <v>Monthly</v>
          </cell>
          <cell r="H6964" t="str">
            <v>B</v>
          </cell>
          <cell r="I6964">
            <v>5813</v>
          </cell>
          <cell r="J6964" t="str">
            <v>Washington Public Employees Association</v>
          </cell>
          <cell r="K6964" t="str">
            <v>per DOP website</v>
          </cell>
          <cell r="L6964">
            <v>41456</v>
          </cell>
          <cell r="M6964">
            <v>30959</v>
          </cell>
          <cell r="N6964" t="b">
            <v>0</v>
          </cell>
          <cell r="O6964">
            <v>5813</v>
          </cell>
        </row>
        <row r="6965">
          <cell r="E6965" t="str">
            <v>71MONTHLYCCOALITION</v>
          </cell>
          <cell r="F6965" t="str">
            <v>71</v>
          </cell>
          <cell r="G6965" t="str">
            <v>Monthly</v>
          </cell>
          <cell r="H6965" t="str">
            <v>C</v>
          </cell>
          <cell r="I6965">
            <v>5958</v>
          </cell>
          <cell r="J6965" t="str">
            <v>Coalition</v>
          </cell>
          <cell r="K6965" t="str">
            <v>per DOP website</v>
          </cell>
          <cell r="L6965">
            <v>41456</v>
          </cell>
          <cell r="M6965">
            <v>43752</v>
          </cell>
          <cell r="N6965" t="b">
            <v>0</v>
          </cell>
          <cell r="O6965">
            <v>5958</v>
          </cell>
        </row>
        <row r="6966">
          <cell r="E6966" t="str">
            <v>71MONTHLYCNON-REPRESENTED STATE EMPLOYEES</v>
          </cell>
          <cell r="F6966" t="str">
            <v>71</v>
          </cell>
          <cell r="G6966" t="str">
            <v>Monthly</v>
          </cell>
          <cell r="H6966" t="str">
            <v>C</v>
          </cell>
          <cell r="I6966">
            <v>5958</v>
          </cell>
          <cell r="J6966" t="str">
            <v>Non-Represented State Employees</v>
          </cell>
          <cell r="K6966" t="str">
            <v>per DOP website</v>
          </cell>
          <cell r="L6966">
            <v>41456</v>
          </cell>
          <cell r="M6966">
            <v>12772</v>
          </cell>
          <cell r="N6966" t="b">
            <v>0</v>
          </cell>
          <cell r="O6966">
            <v>5958</v>
          </cell>
        </row>
        <row r="6967">
          <cell r="E6967" t="str">
            <v>71MONTHLYCTEAMSTERS LOCAL UNION NUMBER 117</v>
          </cell>
          <cell r="F6967" t="str">
            <v>71</v>
          </cell>
          <cell r="G6967" t="str">
            <v>Monthly</v>
          </cell>
          <cell r="H6967" t="str">
            <v>C</v>
          </cell>
          <cell r="I6967">
            <v>6034</v>
          </cell>
          <cell r="J6967" t="str">
            <v>Teamsters Local Union Number 117</v>
          </cell>
          <cell r="K6967" t="str">
            <v>per Noli Benitez 201307</v>
          </cell>
          <cell r="L6967">
            <v>41456</v>
          </cell>
          <cell r="M6967">
            <v>12772</v>
          </cell>
          <cell r="N6967" t="b">
            <v>0</v>
          </cell>
          <cell r="O6967">
            <v>6034</v>
          </cell>
        </row>
        <row r="6968">
          <cell r="E6968" t="str">
            <v>71MONTHLYCWASHINGTON FEDERATION OF STATE EMPLOYEES</v>
          </cell>
          <cell r="F6968" t="str">
            <v>71</v>
          </cell>
          <cell r="G6968" t="str">
            <v>Monthly</v>
          </cell>
          <cell r="H6968" t="str">
            <v>C</v>
          </cell>
          <cell r="I6968">
            <v>5958</v>
          </cell>
          <cell r="J6968" t="str">
            <v>Washington Federation of State Employees</v>
          </cell>
          <cell r="K6968" t="str">
            <v>per DOP website</v>
          </cell>
          <cell r="L6968">
            <v>41456</v>
          </cell>
          <cell r="M6968">
            <v>26696</v>
          </cell>
          <cell r="N6968" t="b">
            <v>0</v>
          </cell>
          <cell r="O6968">
            <v>5958</v>
          </cell>
        </row>
        <row r="6969">
          <cell r="E6969" t="str">
            <v>71MONTHLYCWASHINGTON PUBLIC EMPLOYEES ASSOCIATION</v>
          </cell>
          <cell r="F6969" t="str">
            <v>71</v>
          </cell>
          <cell r="G6969" t="str">
            <v>Monthly</v>
          </cell>
          <cell r="H6969" t="str">
            <v>C</v>
          </cell>
          <cell r="I6969">
            <v>5958</v>
          </cell>
          <cell r="J6969" t="str">
            <v>Washington Public Employees Association</v>
          </cell>
          <cell r="K6969" t="str">
            <v>per DOP website</v>
          </cell>
          <cell r="L6969">
            <v>41456</v>
          </cell>
          <cell r="M6969">
            <v>30960</v>
          </cell>
          <cell r="N6969" t="b">
            <v>0</v>
          </cell>
          <cell r="O6969">
            <v>5958</v>
          </cell>
        </row>
        <row r="6970">
          <cell r="E6970" t="str">
            <v>71MONTHLYDCOALITION</v>
          </cell>
          <cell r="F6970" t="str">
            <v>71</v>
          </cell>
          <cell r="G6970" t="str">
            <v>Monthly</v>
          </cell>
          <cell r="H6970" t="str">
            <v>D</v>
          </cell>
          <cell r="I6970">
            <v>6105</v>
          </cell>
          <cell r="J6970" t="str">
            <v>Coalition</v>
          </cell>
          <cell r="K6970" t="str">
            <v>per DOP website</v>
          </cell>
          <cell r="L6970">
            <v>41456</v>
          </cell>
          <cell r="M6970">
            <v>43753</v>
          </cell>
          <cell r="N6970" t="b">
            <v>0</v>
          </cell>
          <cell r="O6970">
            <v>6105</v>
          </cell>
        </row>
        <row r="6971">
          <cell r="E6971" t="str">
            <v>71MONTHLYDNON-REPRESENTED STATE EMPLOYEES</v>
          </cell>
          <cell r="F6971" t="str">
            <v>71</v>
          </cell>
          <cell r="G6971" t="str">
            <v>Monthly</v>
          </cell>
          <cell r="H6971" t="str">
            <v>D</v>
          </cell>
          <cell r="I6971">
            <v>6105</v>
          </cell>
          <cell r="J6971" t="str">
            <v>Non-Represented State Employees</v>
          </cell>
          <cell r="K6971" t="str">
            <v>per DOP website</v>
          </cell>
          <cell r="L6971">
            <v>41456</v>
          </cell>
          <cell r="M6971">
            <v>12773</v>
          </cell>
          <cell r="N6971" t="b">
            <v>0</v>
          </cell>
          <cell r="O6971">
            <v>6105</v>
          </cell>
        </row>
        <row r="6972">
          <cell r="E6972" t="str">
            <v>71MONTHLYDTEAMSTERS LOCAL UNION NUMBER 117</v>
          </cell>
          <cell r="F6972" t="str">
            <v>71</v>
          </cell>
          <cell r="G6972" t="str">
            <v>Monthly</v>
          </cell>
          <cell r="H6972" t="str">
            <v>D</v>
          </cell>
          <cell r="I6972">
            <v>6183</v>
          </cell>
          <cell r="J6972" t="str">
            <v>Teamsters Local Union Number 117</v>
          </cell>
          <cell r="K6972" t="str">
            <v>per Noli Benitez 201307</v>
          </cell>
          <cell r="L6972">
            <v>41456</v>
          </cell>
          <cell r="M6972">
            <v>12773</v>
          </cell>
          <cell r="N6972" t="b">
            <v>0</v>
          </cell>
          <cell r="O6972">
            <v>6183</v>
          </cell>
        </row>
        <row r="6973">
          <cell r="E6973" t="str">
            <v>71MONTHLYDWASHINGTON FEDERATION OF STATE EMPLOYEES</v>
          </cell>
          <cell r="F6973" t="str">
            <v>71</v>
          </cell>
          <cell r="G6973" t="str">
            <v>Monthly</v>
          </cell>
          <cell r="H6973" t="str">
            <v>D</v>
          </cell>
          <cell r="I6973">
            <v>6105</v>
          </cell>
          <cell r="J6973" t="str">
            <v>Washington Federation of State Employees</v>
          </cell>
          <cell r="K6973" t="str">
            <v>per DOP website</v>
          </cell>
          <cell r="L6973">
            <v>41456</v>
          </cell>
          <cell r="M6973">
            <v>26697</v>
          </cell>
          <cell r="N6973" t="b">
            <v>0</v>
          </cell>
          <cell r="O6973">
            <v>6105</v>
          </cell>
        </row>
        <row r="6974">
          <cell r="E6974" t="str">
            <v>71MONTHLYDWASHINGTON PUBLIC EMPLOYEES ASSOCIATION</v>
          </cell>
          <cell r="F6974" t="str">
            <v>71</v>
          </cell>
          <cell r="G6974" t="str">
            <v>Monthly</v>
          </cell>
          <cell r="H6974" t="str">
            <v>D</v>
          </cell>
          <cell r="I6974">
            <v>6105</v>
          </cell>
          <cell r="J6974" t="str">
            <v>Washington Public Employees Association</v>
          </cell>
          <cell r="K6974" t="str">
            <v>per DOP website</v>
          </cell>
          <cell r="L6974">
            <v>41456</v>
          </cell>
          <cell r="M6974">
            <v>30961</v>
          </cell>
          <cell r="N6974" t="b">
            <v>0</v>
          </cell>
          <cell r="O6974">
            <v>6105</v>
          </cell>
        </row>
        <row r="6975">
          <cell r="E6975" t="str">
            <v>71MONTHLYECOALITION</v>
          </cell>
          <cell r="F6975" t="str">
            <v>71</v>
          </cell>
          <cell r="G6975" t="str">
            <v>Monthly</v>
          </cell>
          <cell r="H6975" t="str">
            <v>E</v>
          </cell>
          <cell r="I6975">
            <v>6257</v>
          </cell>
          <cell r="J6975" t="str">
            <v>Coalition</v>
          </cell>
          <cell r="K6975" t="str">
            <v>per DOP website</v>
          </cell>
          <cell r="L6975">
            <v>41456</v>
          </cell>
          <cell r="M6975">
            <v>43754</v>
          </cell>
          <cell r="N6975" t="b">
            <v>0</v>
          </cell>
          <cell r="O6975">
            <v>6257</v>
          </cell>
        </row>
        <row r="6976">
          <cell r="E6976" t="str">
            <v>71MONTHLYENON-REPRESENTED STATE EMPLOYEES</v>
          </cell>
          <cell r="F6976" t="str">
            <v>71</v>
          </cell>
          <cell r="G6976" t="str">
            <v>Monthly</v>
          </cell>
          <cell r="H6976" t="str">
            <v>E</v>
          </cell>
          <cell r="I6976">
            <v>6257</v>
          </cell>
          <cell r="J6976" t="str">
            <v>Non-Represented State Employees</v>
          </cell>
          <cell r="K6976" t="str">
            <v>per DOP website</v>
          </cell>
          <cell r="L6976">
            <v>41456</v>
          </cell>
          <cell r="M6976">
            <v>12774</v>
          </cell>
          <cell r="N6976" t="b">
            <v>0</v>
          </cell>
          <cell r="O6976">
            <v>6257</v>
          </cell>
        </row>
        <row r="6977">
          <cell r="E6977" t="str">
            <v>71MONTHLYETEAMSTERS LOCAL UNION NUMBER 117</v>
          </cell>
          <cell r="F6977" t="str">
            <v>71</v>
          </cell>
          <cell r="G6977" t="str">
            <v>Monthly</v>
          </cell>
          <cell r="H6977" t="str">
            <v>E</v>
          </cell>
          <cell r="I6977">
            <v>6337</v>
          </cell>
          <cell r="J6977" t="str">
            <v>Teamsters Local Union Number 117</v>
          </cell>
          <cell r="K6977" t="str">
            <v>per Noli Benitez 201307</v>
          </cell>
          <cell r="L6977">
            <v>41456</v>
          </cell>
          <cell r="M6977">
            <v>12774</v>
          </cell>
          <cell r="N6977" t="b">
            <v>0</v>
          </cell>
          <cell r="O6977">
            <v>6337</v>
          </cell>
        </row>
        <row r="6978">
          <cell r="E6978" t="str">
            <v>71MONTHLYEWASHINGTON FEDERATION OF STATE EMPLOYEES</v>
          </cell>
          <cell r="F6978" t="str">
            <v>71</v>
          </cell>
          <cell r="G6978" t="str">
            <v>Monthly</v>
          </cell>
          <cell r="H6978" t="str">
            <v>E</v>
          </cell>
          <cell r="I6978">
            <v>6257</v>
          </cell>
          <cell r="J6978" t="str">
            <v>Washington Federation of State Employees</v>
          </cell>
          <cell r="K6978" t="str">
            <v>per DOP website</v>
          </cell>
          <cell r="L6978">
            <v>41456</v>
          </cell>
          <cell r="M6978">
            <v>26698</v>
          </cell>
          <cell r="N6978" t="b">
            <v>0</v>
          </cell>
          <cell r="O6978">
            <v>6257</v>
          </cell>
        </row>
        <row r="6979">
          <cell r="E6979" t="str">
            <v>71MONTHLYEWASHINGTON PUBLIC EMPLOYEES ASSOCIATION</v>
          </cell>
          <cell r="F6979" t="str">
            <v>71</v>
          </cell>
          <cell r="G6979" t="str">
            <v>Monthly</v>
          </cell>
          <cell r="H6979" t="str">
            <v>E</v>
          </cell>
          <cell r="I6979">
            <v>6257</v>
          </cell>
          <cell r="J6979" t="str">
            <v>Washington Public Employees Association</v>
          </cell>
          <cell r="K6979" t="str">
            <v>per DOP website</v>
          </cell>
          <cell r="L6979">
            <v>41456</v>
          </cell>
          <cell r="M6979">
            <v>30962</v>
          </cell>
          <cell r="N6979" t="b">
            <v>0</v>
          </cell>
          <cell r="O6979">
            <v>6257</v>
          </cell>
        </row>
        <row r="6980">
          <cell r="E6980" t="str">
            <v>71MONTHLYFCOALITION</v>
          </cell>
          <cell r="F6980" t="str">
            <v>71</v>
          </cell>
          <cell r="G6980" t="str">
            <v>Monthly</v>
          </cell>
          <cell r="H6980" t="str">
            <v>F</v>
          </cell>
          <cell r="I6980">
            <v>6416</v>
          </cell>
          <cell r="J6980" t="str">
            <v>Coalition</v>
          </cell>
          <cell r="K6980" t="str">
            <v>per DOP website</v>
          </cell>
          <cell r="L6980">
            <v>41456</v>
          </cell>
          <cell r="M6980">
            <v>43755</v>
          </cell>
          <cell r="N6980" t="b">
            <v>0</v>
          </cell>
          <cell r="O6980">
            <v>6416</v>
          </cell>
        </row>
        <row r="6981">
          <cell r="E6981" t="str">
            <v>71MONTHLYFNON-REPRESENTED STATE EMPLOYEES</v>
          </cell>
          <cell r="F6981" t="str">
            <v>71</v>
          </cell>
          <cell r="G6981" t="str">
            <v>Monthly</v>
          </cell>
          <cell r="H6981" t="str">
            <v>F</v>
          </cell>
          <cell r="I6981">
            <v>6416</v>
          </cell>
          <cell r="J6981" t="str">
            <v>Non-Represented State Employees</v>
          </cell>
          <cell r="K6981" t="str">
            <v>per DOP website</v>
          </cell>
          <cell r="L6981">
            <v>41456</v>
          </cell>
          <cell r="M6981">
            <v>12775</v>
          </cell>
          <cell r="N6981" t="b">
            <v>0</v>
          </cell>
          <cell r="O6981">
            <v>6416</v>
          </cell>
        </row>
        <row r="6982">
          <cell r="E6982" t="str">
            <v>71MONTHLYFTEAMSTERS LOCAL UNION NUMBER 117</v>
          </cell>
          <cell r="F6982" t="str">
            <v>71</v>
          </cell>
          <cell r="G6982" t="str">
            <v>Monthly</v>
          </cell>
          <cell r="H6982" t="str">
            <v>F</v>
          </cell>
          <cell r="I6982">
            <v>6498</v>
          </cell>
          <cell r="J6982" t="str">
            <v>Teamsters Local Union Number 117</v>
          </cell>
          <cell r="K6982" t="str">
            <v>per Noli Benitez 201307</v>
          </cell>
          <cell r="L6982">
            <v>41456</v>
          </cell>
          <cell r="M6982">
            <v>12775</v>
          </cell>
          <cell r="N6982" t="b">
            <v>0</v>
          </cell>
          <cell r="O6982">
            <v>6498</v>
          </cell>
        </row>
        <row r="6983">
          <cell r="E6983" t="str">
            <v>71MONTHLYFWASHINGTON FEDERATION OF STATE EMPLOYEES</v>
          </cell>
          <cell r="F6983" t="str">
            <v>71</v>
          </cell>
          <cell r="G6983" t="str">
            <v>Monthly</v>
          </cell>
          <cell r="H6983" t="str">
            <v>F</v>
          </cell>
          <cell r="I6983">
            <v>6416</v>
          </cell>
          <cell r="J6983" t="str">
            <v>Washington Federation of State Employees</v>
          </cell>
          <cell r="K6983" t="str">
            <v>per DOP website</v>
          </cell>
          <cell r="L6983">
            <v>41456</v>
          </cell>
          <cell r="M6983">
            <v>26699</v>
          </cell>
          <cell r="N6983" t="b">
            <v>0</v>
          </cell>
          <cell r="O6983">
            <v>6416</v>
          </cell>
        </row>
        <row r="6984">
          <cell r="E6984" t="str">
            <v>71MONTHLYFWASHINGTON PUBLIC EMPLOYEES ASSOCIATION</v>
          </cell>
          <cell r="F6984" t="str">
            <v>71</v>
          </cell>
          <cell r="G6984" t="str">
            <v>Monthly</v>
          </cell>
          <cell r="H6984" t="str">
            <v>F</v>
          </cell>
          <cell r="I6984">
            <v>6416</v>
          </cell>
          <cell r="J6984" t="str">
            <v>Washington Public Employees Association</v>
          </cell>
          <cell r="K6984" t="str">
            <v>per DOP website</v>
          </cell>
          <cell r="L6984">
            <v>41456</v>
          </cell>
          <cell r="M6984">
            <v>30963</v>
          </cell>
          <cell r="N6984" t="b">
            <v>0</v>
          </cell>
          <cell r="O6984">
            <v>6416</v>
          </cell>
        </row>
        <row r="6985">
          <cell r="E6985" t="str">
            <v>71MONTHLYGCOALITION</v>
          </cell>
          <cell r="F6985" t="str">
            <v>71</v>
          </cell>
          <cell r="G6985" t="str">
            <v>Monthly</v>
          </cell>
          <cell r="H6985" t="str">
            <v>G</v>
          </cell>
          <cell r="I6985">
            <v>6575</v>
          </cell>
          <cell r="J6985" t="str">
            <v>Coalition</v>
          </cell>
          <cell r="K6985" t="str">
            <v>per DOP website</v>
          </cell>
          <cell r="L6985">
            <v>41456</v>
          </cell>
          <cell r="M6985">
            <v>43756</v>
          </cell>
          <cell r="N6985" t="b">
            <v>0</v>
          </cell>
          <cell r="O6985">
            <v>6575</v>
          </cell>
        </row>
        <row r="6986">
          <cell r="E6986" t="str">
            <v>71MONTHLYGNON-REPRESENTED STATE EMPLOYEES</v>
          </cell>
          <cell r="F6986" t="str">
            <v>71</v>
          </cell>
          <cell r="G6986" t="str">
            <v>Monthly</v>
          </cell>
          <cell r="H6986" t="str">
            <v>G</v>
          </cell>
          <cell r="I6986">
            <v>6575</v>
          </cell>
          <cell r="J6986" t="str">
            <v>Non-Represented State Employees</v>
          </cell>
          <cell r="K6986" t="str">
            <v>per DOP website</v>
          </cell>
          <cell r="L6986">
            <v>41456</v>
          </cell>
          <cell r="M6986">
            <v>12776</v>
          </cell>
          <cell r="N6986" t="b">
            <v>0</v>
          </cell>
          <cell r="O6986">
            <v>6575</v>
          </cell>
        </row>
        <row r="6987">
          <cell r="E6987" t="str">
            <v>71MONTHLYGTEAMSTERS LOCAL UNION NUMBER 117</v>
          </cell>
          <cell r="F6987" t="str">
            <v>71</v>
          </cell>
          <cell r="G6987" t="str">
            <v>Monthly</v>
          </cell>
          <cell r="H6987" t="str">
            <v>G</v>
          </cell>
          <cell r="I6987">
            <v>6659</v>
          </cell>
          <cell r="J6987" t="str">
            <v>Teamsters Local Union Number 117</v>
          </cell>
          <cell r="K6987" t="str">
            <v>per Noli Benitez 201307</v>
          </cell>
          <cell r="L6987">
            <v>41456</v>
          </cell>
          <cell r="M6987">
            <v>12776</v>
          </cell>
          <cell r="N6987" t="b">
            <v>0</v>
          </cell>
          <cell r="O6987">
            <v>6659</v>
          </cell>
        </row>
        <row r="6988">
          <cell r="E6988" t="str">
            <v>71MONTHLYGWASHINGTON FEDERATION OF STATE EMPLOYEES</v>
          </cell>
          <cell r="F6988" t="str">
            <v>71</v>
          </cell>
          <cell r="G6988" t="str">
            <v>Monthly</v>
          </cell>
          <cell r="H6988" t="str">
            <v>G</v>
          </cell>
          <cell r="I6988">
            <v>6575</v>
          </cell>
          <cell r="J6988" t="str">
            <v>Washington Federation of State Employees</v>
          </cell>
          <cell r="K6988" t="str">
            <v>per DOP website</v>
          </cell>
          <cell r="L6988">
            <v>41456</v>
          </cell>
          <cell r="M6988">
            <v>26700</v>
          </cell>
          <cell r="N6988" t="b">
            <v>0</v>
          </cell>
          <cell r="O6988">
            <v>6575</v>
          </cell>
        </row>
        <row r="6989">
          <cell r="E6989" t="str">
            <v>71MONTHLYGWASHINGTON PUBLIC EMPLOYEES ASSOCIATION</v>
          </cell>
          <cell r="F6989" t="str">
            <v>71</v>
          </cell>
          <cell r="G6989" t="str">
            <v>Monthly</v>
          </cell>
          <cell r="H6989" t="str">
            <v>G</v>
          </cell>
          <cell r="I6989">
            <v>6575</v>
          </cell>
          <cell r="J6989" t="str">
            <v>Washington Public Employees Association</v>
          </cell>
          <cell r="K6989" t="str">
            <v>per DOP website</v>
          </cell>
          <cell r="L6989">
            <v>41456</v>
          </cell>
          <cell r="M6989">
            <v>30964</v>
          </cell>
          <cell r="N6989" t="b">
            <v>0</v>
          </cell>
          <cell r="O6989">
            <v>6575</v>
          </cell>
        </row>
        <row r="6990">
          <cell r="E6990" t="str">
            <v>71MONTHLYHCOALITION</v>
          </cell>
          <cell r="F6990" t="str">
            <v>71</v>
          </cell>
          <cell r="G6990" t="str">
            <v>Monthly</v>
          </cell>
          <cell r="H6990" t="str">
            <v>H</v>
          </cell>
          <cell r="I6990">
            <v>6741</v>
          </cell>
          <cell r="J6990" t="str">
            <v>Coalition</v>
          </cell>
          <cell r="K6990" t="str">
            <v>per DOP website</v>
          </cell>
          <cell r="L6990">
            <v>41456</v>
          </cell>
          <cell r="M6990">
            <v>43757</v>
          </cell>
          <cell r="N6990" t="b">
            <v>0</v>
          </cell>
          <cell r="O6990">
            <v>6741</v>
          </cell>
        </row>
        <row r="6991">
          <cell r="E6991" t="str">
            <v>71MONTHLYHNON-REPRESENTED STATE EMPLOYEES</v>
          </cell>
          <cell r="F6991" t="str">
            <v>71</v>
          </cell>
          <cell r="G6991" t="str">
            <v>Monthly</v>
          </cell>
          <cell r="H6991" t="str">
            <v>H</v>
          </cell>
          <cell r="I6991">
            <v>6741</v>
          </cell>
          <cell r="J6991" t="str">
            <v>Non-Represented State Employees</v>
          </cell>
          <cell r="K6991" t="str">
            <v>per DOP website</v>
          </cell>
          <cell r="L6991">
            <v>41456</v>
          </cell>
          <cell r="M6991">
            <v>12777</v>
          </cell>
          <cell r="N6991" t="b">
            <v>0</v>
          </cell>
          <cell r="O6991">
            <v>6741</v>
          </cell>
        </row>
        <row r="6992">
          <cell r="E6992" t="str">
            <v>71MONTHLYHTEAMSTERS LOCAL UNION NUMBER 117</v>
          </cell>
          <cell r="F6992" t="str">
            <v>71</v>
          </cell>
          <cell r="G6992" t="str">
            <v>Monthly</v>
          </cell>
          <cell r="H6992" t="str">
            <v>H</v>
          </cell>
          <cell r="I6992">
            <v>6828</v>
          </cell>
          <cell r="J6992" t="str">
            <v>Teamsters Local Union Number 117</v>
          </cell>
          <cell r="K6992" t="str">
            <v>per Noli Benitez 201307</v>
          </cell>
          <cell r="L6992">
            <v>41456</v>
          </cell>
          <cell r="M6992">
            <v>12777</v>
          </cell>
          <cell r="N6992" t="b">
            <v>0</v>
          </cell>
          <cell r="O6992">
            <v>6828</v>
          </cell>
        </row>
        <row r="6993">
          <cell r="E6993" t="str">
            <v>71MONTHLYHWASHINGTON FEDERATION OF STATE EMPLOYEES</v>
          </cell>
          <cell r="F6993" t="str">
            <v>71</v>
          </cell>
          <cell r="G6993" t="str">
            <v>Monthly</v>
          </cell>
          <cell r="H6993" t="str">
            <v>H</v>
          </cell>
          <cell r="I6993">
            <v>6741</v>
          </cell>
          <cell r="J6993" t="str">
            <v>Washington Federation of State Employees</v>
          </cell>
          <cell r="K6993" t="str">
            <v>per DOP website</v>
          </cell>
          <cell r="L6993">
            <v>41456</v>
          </cell>
          <cell r="M6993">
            <v>26701</v>
          </cell>
          <cell r="N6993" t="b">
            <v>0</v>
          </cell>
          <cell r="O6993">
            <v>6741</v>
          </cell>
        </row>
        <row r="6994">
          <cell r="E6994" t="str">
            <v>71MONTHLYHWASHINGTON PUBLIC EMPLOYEES ASSOCIATION</v>
          </cell>
          <cell r="F6994" t="str">
            <v>71</v>
          </cell>
          <cell r="G6994" t="str">
            <v>Monthly</v>
          </cell>
          <cell r="H6994" t="str">
            <v>H</v>
          </cell>
          <cell r="I6994">
            <v>6741</v>
          </cell>
          <cell r="J6994" t="str">
            <v>Washington Public Employees Association</v>
          </cell>
          <cell r="K6994" t="str">
            <v>per DOP website</v>
          </cell>
          <cell r="L6994">
            <v>41456</v>
          </cell>
          <cell r="M6994">
            <v>30965</v>
          </cell>
          <cell r="N6994" t="b">
            <v>0</v>
          </cell>
          <cell r="O6994">
            <v>6741</v>
          </cell>
        </row>
        <row r="6995">
          <cell r="E6995" t="str">
            <v>71MONTHLYICOALITION</v>
          </cell>
          <cell r="F6995" t="str">
            <v>71</v>
          </cell>
          <cell r="G6995" t="str">
            <v>Monthly</v>
          </cell>
          <cell r="H6995" t="str">
            <v>I</v>
          </cell>
          <cell r="I6995">
            <v>6908</v>
          </cell>
          <cell r="J6995" t="str">
            <v>Coalition</v>
          </cell>
          <cell r="K6995" t="str">
            <v>per DOP website</v>
          </cell>
          <cell r="L6995">
            <v>41456</v>
          </cell>
          <cell r="M6995">
            <v>43758</v>
          </cell>
          <cell r="N6995" t="b">
            <v>0</v>
          </cell>
          <cell r="O6995">
            <v>6908</v>
          </cell>
        </row>
        <row r="6996">
          <cell r="E6996" t="str">
            <v>71MONTHLYINON-REPRESENTED STATE EMPLOYEES</v>
          </cell>
          <cell r="F6996" t="str">
            <v>71</v>
          </cell>
          <cell r="G6996" t="str">
            <v>Monthly</v>
          </cell>
          <cell r="H6996" t="str">
            <v>I</v>
          </cell>
          <cell r="I6996">
            <v>6908</v>
          </cell>
          <cell r="J6996" t="str">
            <v>Non-Represented State Employees</v>
          </cell>
          <cell r="K6996" t="str">
            <v>per DOP website</v>
          </cell>
          <cell r="L6996">
            <v>41456</v>
          </cell>
          <cell r="M6996">
            <v>12778</v>
          </cell>
          <cell r="N6996" t="b">
            <v>0</v>
          </cell>
          <cell r="O6996">
            <v>6908</v>
          </cell>
        </row>
        <row r="6997">
          <cell r="E6997" t="str">
            <v>71MONTHLYITEAMSTERS LOCAL UNION NUMBER 117</v>
          </cell>
          <cell r="F6997" t="str">
            <v>71</v>
          </cell>
          <cell r="G6997" t="str">
            <v>Monthly</v>
          </cell>
          <cell r="H6997" t="str">
            <v>I</v>
          </cell>
          <cell r="I6997">
            <v>6997</v>
          </cell>
          <cell r="J6997" t="str">
            <v>Teamsters Local Union Number 117</v>
          </cell>
          <cell r="K6997" t="str">
            <v>per Noli Benitez 201307</v>
          </cell>
          <cell r="L6997">
            <v>41456</v>
          </cell>
          <cell r="M6997">
            <v>12778</v>
          </cell>
          <cell r="N6997" t="b">
            <v>0</v>
          </cell>
          <cell r="O6997">
            <v>6997</v>
          </cell>
        </row>
        <row r="6998">
          <cell r="E6998" t="str">
            <v>71MONTHLYIWASHINGTON FEDERATION OF STATE EMPLOYEES</v>
          </cell>
          <cell r="F6998" t="str">
            <v>71</v>
          </cell>
          <cell r="G6998" t="str">
            <v>Monthly</v>
          </cell>
          <cell r="H6998" t="str">
            <v>I</v>
          </cell>
          <cell r="I6998">
            <v>6908</v>
          </cell>
          <cell r="J6998" t="str">
            <v>Washington Federation of State Employees</v>
          </cell>
          <cell r="K6998" t="str">
            <v>per DOP website</v>
          </cell>
          <cell r="L6998">
            <v>41456</v>
          </cell>
          <cell r="M6998">
            <v>26702</v>
          </cell>
          <cell r="N6998" t="b">
            <v>0</v>
          </cell>
          <cell r="O6998">
            <v>6908</v>
          </cell>
        </row>
        <row r="6999">
          <cell r="E6999" t="str">
            <v>71MONTHLYIWASHINGTON PUBLIC EMPLOYEES ASSOCIATION</v>
          </cell>
          <cell r="F6999" t="str">
            <v>71</v>
          </cell>
          <cell r="G6999" t="str">
            <v>Monthly</v>
          </cell>
          <cell r="H6999" t="str">
            <v>I</v>
          </cell>
          <cell r="I6999">
            <v>6908</v>
          </cell>
          <cell r="J6999" t="str">
            <v>Washington Public Employees Association</v>
          </cell>
          <cell r="K6999" t="str">
            <v>per DOP website</v>
          </cell>
          <cell r="L6999">
            <v>41456</v>
          </cell>
          <cell r="M6999">
            <v>30966</v>
          </cell>
          <cell r="N6999" t="b">
            <v>0</v>
          </cell>
          <cell r="O6999">
            <v>6908</v>
          </cell>
        </row>
        <row r="7000">
          <cell r="E7000" t="str">
            <v>71MONTHLYJCOALITION</v>
          </cell>
          <cell r="F7000" t="str">
            <v>71</v>
          </cell>
          <cell r="G7000" t="str">
            <v>Monthly</v>
          </cell>
          <cell r="H7000" t="str">
            <v>J</v>
          </cell>
          <cell r="I7000">
            <v>7082</v>
          </cell>
          <cell r="J7000" t="str">
            <v>Coalition</v>
          </cell>
          <cell r="K7000" t="str">
            <v>per DOP website</v>
          </cell>
          <cell r="L7000">
            <v>41456</v>
          </cell>
          <cell r="M7000">
            <v>43759</v>
          </cell>
          <cell r="N7000" t="b">
            <v>0</v>
          </cell>
          <cell r="O7000">
            <v>7082</v>
          </cell>
        </row>
        <row r="7001">
          <cell r="E7001" t="str">
            <v>71MONTHLYJNON-REPRESENTED STATE EMPLOYEES</v>
          </cell>
          <cell r="F7001" t="str">
            <v>71</v>
          </cell>
          <cell r="G7001" t="str">
            <v>Monthly</v>
          </cell>
          <cell r="H7001" t="str">
            <v>J</v>
          </cell>
          <cell r="I7001">
            <v>7082</v>
          </cell>
          <cell r="J7001" t="str">
            <v>Non-Represented State Employees</v>
          </cell>
          <cell r="K7001" t="str">
            <v>per DOP website</v>
          </cell>
          <cell r="L7001">
            <v>41456</v>
          </cell>
          <cell r="M7001">
            <v>12779</v>
          </cell>
          <cell r="N7001" t="b">
            <v>0</v>
          </cell>
          <cell r="O7001">
            <v>7082</v>
          </cell>
        </row>
        <row r="7002">
          <cell r="E7002" t="str">
            <v>71MONTHLYJTEAMSTERS LOCAL UNION NUMBER 117</v>
          </cell>
          <cell r="F7002" t="str">
            <v>71</v>
          </cell>
          <cell r="G7002" t="str">
            <v>Monthly</v>
          </cell>
          <cell r="H7002" t="str">
            <v>J</v>
          </cell>
          <cell r="I7002">
            <v>7173</v>
          </cell>
          <cell r="J7002" t="str">
            <v>Teamsters Local Union Number 117</v>
          </cell>
          <cell r="K7002" t="str">
            <v>per Noli Benitez 201307</v>
          </cell>
          <cell r="L7002">
            <v>41456</v>
          </cell>
          <cell r="M7002">
            <v>12779</v>
          </cell>
          <cell r="N7002" t="b">
            <v>0</v>
          </cell>
          <cell r="O7002">
            <v>7173</v>
          </cell>
        </row>
        <row r="7003">
          <cell r="E7003" t="str">
            <v>71MONTHLYJWASHINGTON FEDERATION OF STATE EMPLOYEES</v>
          </cell>
          <cell r="F7003" t="str">
            <v>71</v>
          </cell>
          <cell r="G7003" t="str">
            <v>Monthly</v>
          </cell>
          <cell r="H7003" t="str">
            <v>J</v>
          </cell>
          <cell r="I7003">
            <v>7082</v>
          </cell>
          <cell r="J7003" t="str">
            <v>Washington Federation of State Employees</v>
          </cell>
          <cell r="K7003" t="str">
            <v>per DOP website</v>
          </cell>
          <cell r="L7003">
            <v>41456</v>
          </cell>
          <cell r="M7003">
            <v>26703</v>
          </cell>
          <cell r="N7003" t="b">
            <v>0</v>
          </cell>
          <cell r="O7003">
            <v>7082</v>
          </cell>
        </row>
        <row r="7004">
          <cell r="E7004" t="str">
            <v>71MONTHLYJWASHINGTON PUBLIC EMPLOYEES ASSOCIATION</v>
          </cell>
          <cell r="F7004" t="str">
            <v>71</v>
          </cell>
          <cell r="G7004" t="str">
            <v>Monthly</v>
          </cell>
          <cell r="H7004" t="str">
            <v>J</v>
          </cell>
          <cell r="I7004">
            <v>7082</v>
          </cell>
          <cell r="J7004" t="str">
            <v>Washington Public Employees Association</v>
          </cell>
          <cell r="K7004" t="str">
            <v>per DOP website</v>
          </cell>
          <cell r="L7004">
            <v>41456</v>
          </cell>
          <cell r="M7004">
            <v>30967</v>
          </cell>
          <cell r="N7004" t="b">
            <v>0</v>
          </cell>
          <cell r="O7004">
            <v>7082</v>
          </cell>
        </row>
        <row r="7005">
          <cell r="E7005" t="str">
            <v>71MONTHLYKCOALITION</v>
          </cell>
          <cell r="F7005" t="str">
            <v>71</v>
          </cell>
          <cell r="G7005" t="str">
            <v>Monthly</v>
          </cell>
          <cell r="H7005" t="str">
            <v>K</v>
          </cell>
          <cell r="I7005">
            <v>7258</v>
          </cell>
          <cell r="J7005" t="str">
            <v>Coalition</v>
          </cell>
          <cell r="K7005" t="str">
            <v>per DOP website</v>
          </cell>
          <cell r="L7005">
            <v>41456</v>
          </cell>
          <cell r="M7005">
            <v>43760</v>
          </cell>
          <cell r="N7005" t="b">
            <v>0</v>
          </cell>
          <cell r="O7005">
            <v>7258</v>
          </cell>
        </row>
        <row r="7006">
          <cell r="E7006" t="str">
            <v>71MONTHLYKNON-REPRESENTED STATE EMPLOYEES</v>
          </cell>
          <cell r="F7006" t="str">
            <v>71</v>
          </cell>
          <cell r="G7006" t="str">
            <v>Monthly</v>
          </cell>
          <cell r="H7006" t="str">
            <v>K</v>
          </cell>
          <cell r="I7006">
            <v>7258</v>
          </cell>
          <cell r="J7006" t="str">
            <v>Non-Represented State Employees</v>
          </cell>
          <cell r="K7006" t="str">
            <v>per DOP website</v>
          </cell>
          <cell r="L7006">
            <v>41456</v>
          </cell>
          <cell r="M7006">
            <v>12780</v>
          </cell>
          <cell r="N7006" t="b">
            <v>0</v>
          </cell>
          <cell r="O7006">
            <v>7258</v>
          </cell>
        </row>
        <row r="7007">
          <cell r="E7007" t="str">
            <v>71MONTHLYKTEAMSTERS LOCAL UNION NUMBER 117</v>
          </cell>
          <cell r="F7007" t="str">
            <v>71</v>
          </cell>
          <cell r="G7007" t="str">
            <v>Monthly</v>
          </cell>
          <cell r="H7007" t="str">
            <v>K</v>
          </cell>
          <cell r="I7007">
            <v>7350</v>
          </cell>
          <cell r="J7007" t="str">
            <v>Teamsters Local Union Number 117</v>
          </cell>
          <cell r="K7007" t="str">
            <v>per Noli Benitez 201307</v>
          </cell>
          <cell r="L7007">
            <v>41456</v>
          </cell>
          <cell r="M7007">
            <v>12780</v>
          </cell>
          <cell r="N7007" t="b">
            <v>0</v>
          </cell>
          <cell r="O7007">
            <v>7350</v>
          </cell>
        </row>
        <row r="7008">
          <cell r="E7008" t="str">
            <v>71MONTHLYKWASHINGTON FEDERATION OF STATE EMPLOYEES</v>
          </cell>
          <cell r="F7008" t="str">
            <v>71</v>
          </cell>
          <cell r="G7008" t="str">
            <v>Monthly</v>
          </cell>
          <cell r="H7008" t="str">
            <v>K</v>
          </cell>
          <cell r="I7008">
            <v>7258</v>
          </cell>
          <cell r="J7008" t="str">
            <v>Washington Federation of State Employees</v>
          </cell>
          <cell r="K7008" t="str">
            <v>per DOP website</v>
          </cell>
          <cell r="L7008">
            <v>41456</v>
          </cell>
          <cell r="M7008">
            <v>26704</v>
          </cell>
          <cell r="N7008" t="b">
            <v>0</v>
          </cell>
          <cell r="O7008">
            <v>7258</v>
          </cell>
        </row>
        <row r="7009">
          <cell r="E7009" t="str">
            <v>71MONTHLYKWASHINGTON PUBLIC EMPLOYEES ASSOCIATION</v>
          </cell>
          <cell r="F7009" t="str">
            <v>71</v>
          </cell>
          <cell r="G7009" t="str">
            <v>Monthly</v>
          </cell>
          <cell r="H7009" t="str">
            <v>K</v>
          </cell>
          <cell r="I7009">
            <v>7258</v>
          </cell>
          <cell r="J7009" t="str">
            <v>Washington Public Employees Association</v>
          </cell>
          <cell r="K7009" t="str">
            <v>per DOP website</v>
          </cell>
          <cell r="L7009">
            <v>41456</v>
          </cell>
          <cell r="M7009">
            <v>30968</v>
          </cell>
          <cell r="N7009" t="b">
            <v>0</v>
          </cell>
          <cell r="O7009">
            <v>7258</v>
          </cell>
        </row>
        <row r="7010">
          <cell r="E7010" t="str">
            <v>71MONTHLYLCOALITION</v>
          </cell>
          <cell r="F7010" t="str">
            <v>71</v>
          </cell>
          <cell r="G7010" t="str">
            <v>Monthly</v>
          </cell>
          <cell r="H7010" t="str">
            <v>L</v>
          </cell>
          <cell r="I7010">
            <v>7440</v>
          </cell>
          <cell r="J7010" t="str">
            <v>Coalition</v>
          </cell>
          <cell r="K7010" t="str">
            <v>per DOP website</v>
          </cell>
          <cell r="L7010">
            <v>41456</v>
          </cell>
          <cell r="M7010">
            <v>43761</v>
          </cell>
          <cell r="N7010" t="b">
            <v>0</v>
          </cell>
          <cell r="O7010">
            <v>7440</v>
          </cell>
        </row>
        <row r="7011">
          <cell r="E7011" t="str">
            <v>71MONTHLYLNON-REPRESENTED STATE EMPLOYEES</v>
          </cell>
          <cell r="F7011" t="str">
            <v>71</v>
          </cell>
          <cell r="G7011" t="str">
            <v>Monthly</v>
          </cell>
          <cell r="H7011" t="str">
            <v>L</v>
          </cell>
          <cell r="I7011">
            <v>7440</v>
          </cell>
          <cell r="J7011" t="str">
            <v>Non-Represented State Employees</v>
          </cell>
          <cell r="K7011" t="str">
            <v>per DOP website</v>
          </cell>
          <cell r="L7011">
            <v>41456</v>
          </cell>
          <cell r="M7011">
            <v>12781</v>
          </cell>
          <cell r="N7011" t="b">
            <v>0</v>
          </cell>
          <cell r="O7011">
            <v>7440</v>
          </cell>
        </row>
        <row r="7012">
          <cell r="E7012" t="str">
            <v>71MONTHLYLTEAMSTERS LOCAL UNION NUMBER 117</v>
          </cell>
          <cell r="F7012" t="str">
            <v>71</v>
          </cell>
          <cell r="G7012" t="str">
            <v>Monthly</v>
          </cell>
          <cell r="H7012" t="str">
            <v>L</v>
          </cell>
          <cell r="I7012">
            <v>7536</v>
          </cell>
          <cell r="J7012" t="str">
            <v>Teamsters Local Union Number 117</v>
          </cell>
          <cell r="K7012" t="str">
            <v>per Noli Benitez 201307</v>
          </cell>
          <cell r="L7012">
            <v>41456</v>
          </cell>
          <cell r="M7012">
            <v>12781</v>
          </cell>
          <cell r="N7012" t="b">
            <v>0</v>
          </cell>
          <cell r="O7012">
            <v>7536</v>
          </cell>
        </row>
        <row r="7013">
          <cell r="E7013" t="str">
            <v>71MONTHLYLWASHINGTON FEDERATION OF STATE EMPLOYEES</v>
          </cell>
          <cell r="F7013" t="str">
            <v>71</v>
          </cell>
          <cell r="G7013" t="str">
            <v>Monthly</v>
          </cell>
          <cell r="H7013" t="str">
            <v>L</v>
          </cell>
          <cell r="I7013">
            <v>7440</v>
          </cell>
          <cell r="J7013" t="str">
            <v>Washington Federation of State Employees</v>
          </cell>
          <cell r="K7013" t="str">
            <v>per DOP website</v>
          </cell>
          <cell r="L7013">
            <v>41456</v>
          </cell>
          <cell r="M7013">
            <v>26705</v>
          </cell>
          <cell r="N7013" t="b">
            <v>0</v>
          </cell>
          <cell r="O7013">
            <v>7440</v>
          </cell>
        </row>
        <row r="7014">
          <cell r="E7014" t="str">
            <v>71MONTHLYLWASHINGTON PUBLIC EMPLOYEES ASSOCIATION</v>
          </cell>
          <cell r="F7014" t="str">
            <v>71</v>
          </cell>
          <cell r="G7014" t="str">
            <v>Monthly</v>
          </cell>
          <cell r="H7014" t="str">
            <v>L</v>
          </cell>
          <cell r="I7014">
            <v>7440</v>
          </cell>
          <cell r="J7014" t="str">
            <v>Washington Public Employees Association</v>
          </cell>
          <cell r="K7014" t="str">
            <v>per DOP website</v>
          </cell>
          <cell r="L7014">
            <v>41456</v>
          </cell>
          <cell r="M7014">
            <v>30969</v>
          </cell>
          <cell r="N7014" t="b">
            <v>0</v>
          </cell>
          <cell r="O7014">
            <v>7440</v>
          </cell>
        </row>
        <row r="7015">
          <cell r="E7015" t="str">
            <v>71MONTHLYMCOALITION</v>
          </cell>
          <cell r="F7015" t="str">
            <v>71</v>
          </cell>
          <cell r="G7015" t="str">
            <v>Monthly</v>
          </cell>
          <cell r="H7015" t="str">
            <v>M</v>
          </cell>
          <cell r="I7015">
            <v>7627</v>
          </cell>
          <cell r="J7015" t="str">
            <v>Coalition</v>
          </cell>
          <cell r="K7015" t="str">
            <v>per DOP website</v>
          </cell>
          <cell r="L7015">
            <v>41456</v>
          </cell>
          <cell r="M7015">
            <v>43762</v>
          </cell>
          <cell r="N7015" t="b">
            <v>0</v>
          </cell>
          <cell r="O7015">
            <v>7627</v>
          </cell>
        </row>
        <row r="7016">
          <cell r="E7016" t="str">
            <v>71MONTHLYMNON-REPRESENTED STATE EMPLOYEES</v>
          </cell>
          <cell r="F7016" t="str">
            <v>71</v>
          </cell>
          <cell r="G7016" t="str">
            <v>Monthly</v>
          </cell>
          <cell r="H7016" t="str">
            <v>M</v>
          </cell>
          <cell r="I7016">
            <v>7627</v>
          </cell>
          <cell r="J7016" t="str">
            <v>Non-Represented State Employees</v>
          </cell>
          <cell r="K7016" t="str">
            <v>per DOP website</v>
          </cell>
          <cell r="L7016">
            <v>41456</v>
          </cell>
          <cell r="M7016">
            <v>12782</v>
          </cell>
          <cell r="N7016" t="b">
            <v>0</v>
          </cell>
          <cell r="O7016">
            <v>7627</v>
          </cell>
        </row>
        <row r="7017">
          <cell r="E7017" t="str">
            <v>71MONTHLYMTEAMSTERS LOCAL UNION NUMBER 117</v>
          </cell>
          <cell r="F7017" t="str">
            <v>71</v>
          </cell>
          <cell r="G7017" t="str">
            <v>Monthly</v>
          </cell>
          <cell r="H7017" t="str">
            <v>M</v>
          </cell>
          <cell r="I7017">
            <v>7724</v>
          </cell>
          <cell r="J7017" t="str">
            <v>Teamsters Local Union Number 117</v>
          </cell>
          <cell r="K7017" t="str">
            <v>per Noli Benitez 201307</v>
          </cell>
          <cell r="L7017">
            <v>41456</v>
          </cell>
          <cell r="M7017">
            <v>12782</v>
          </cell>
          <cell r="N7017" t="b">
            <v>0</v>
          </cell>
          <cell r="O7017">
            <v>7724</v>
          </cell>
        </row>
        <row r="7018">
          <cell r="E7018" t="str">
            <v>71MONTHLYMWASHINGTON FEDERATION OF STATE EMPLOYEES</v>
          </cell>
          <cell r="F7018" t="str">
            <v>71</v>
          </cell>
          <cell r="G7018" t="str">
            <v>Monthly</v>
          </cell>
          <cell r="H7018" t="str">
            <v>M</v>
          </cell>
          <cell r="I7018">
            <v>7627</v>
          </cell>
          <cell r="J7018" t="str">
            <v>Washington Federation of State Employees</v>
          </cell>
          <cell r="K7018" t="str">
            <v>per DOP website</v>
          </cell>
          <cell r="L7018">
            <v>41456</v>
          </cell>
          <cell r="M7018">
            <v>26706</v>
          </cell>
          <cell r="N7018" t="b">
            <v>0</v>
          </cell>
          <cell r="O7018">
            <v>7627</v>
          </cell>
        </row>
        <row r="7019">
          <cell r="E7019" t="str">
            <v>71MONTHLYMWASHINGTON PUBLIC EMPLOYEES ASSOCIATION</v>
          </cell>
          <cell r="F7019" t="str">
            <v>71</v>
          </cell>
          <cell r="G7019" t="str">
            <v>Monthly</v>
          </cell>
          <cell r="H7019" t="str">
            <v>M</v>
          </cell>
          <cell r="I7019">
            <v>7627</v>
          </cell>
          <cell r="J7019" t="str">
            <v>Washington Public Employees Association</v>
          </cell>
          <cell r="K7019" t="str">
            <v>per DOP website</v>
          </cell>
          <cell r="L7019">
            <v>41456</v>
          </cell>
          <cell r="M7019">
            <v>30970</v>
          </cell>
          <cell r="N7019" t="b">
            <v>0</v>
          </cell>
          <cell r="O7019">
            <v>7627</v>
          </cell>
        </row>
        <row r="7020">
          <cell r="E7020" t="str">
            <v>72MONTHLYACOALITION</v>
          </cell>
          <cell r="F7020" t="str">
            <v>72</v>
          </cell>
          <cell r="G7020" t="str">
            <v>Monthly</v>
          </cell>
          <cell r="H7020" t="str">
            <v>A</v>
          </cell>
          <cell r="I7020">
            <v>5813</v>
          </cell>
          <cell r="J7020" t="str">
            <v>Coalition</v>
          </cell>
          <cell r="K7020" t="str">
            <v>per DOP website</v>
          </cell>
          <cell r="L7020">
            <v>41456</v>
          </cell>
          <cell r="M7020">
            <v>43802</v>
          </cell>
          <cell r="N7020" t="b">
            <v>0</v>
          </cell>
          <cell r="O7020">
            <v>5813</v>
          </cell>
        </row>
        <row r="7021">
          <cell r="E7021" t="str">
            <v>72MONTHLYANON-REPRESENTED STATE EMPLOYEES</v>
          </cell>
          <cell r="F7021" t="str">
            <v>72</v>
          </cell>
          <cell r="G7021" t="str">
            <v>Monthly</v>
          </cell>
          <cell r="H7021" t="str">
            <v>A</v>
          </cell>
          <cell r="I7021">
            <v>5813</v>
          </cell>
          <cell r="J7021" t="str">
            <v>Non-Represented State Employees</v>
          </cell>
          <cell r="K7021" t="str">
            <v>per DOP website</v>
          </cell>
          <cell r="L7021">
            <v>41456</v>
          </cell>
          <cell r="M7021">
            <v>12822</v>
          </cell>
          <cell r="N7021" t="b">
            <v>0</v>
          </cell>
          <cell r="O7021">
            <v>5813</v>
          </cell>
        </row>
        <row r="7022">
          <cell r="E7022" t="str">
            <v>72MONTHLYATEAMSTERS LOCAL UNION NUMBER 117</v>
          </cell>
          <cell r="F7022" t="str">
            <v>72</v>
          </cell>
          <cell r="G7022" t="str">
            <v>Monthly</v>
          </cell>
          <cell r="H7022" t="str">
            <v>A</v>
          </cell>
          <cell r="I7022">
            <v>5887</v>
          </cell>
          <cell r="J7022" t="str">
            <v>Teamsters Local Union Number 117</v>
          </cell>
          <cell r="K7022" t="str">
            <v>per Noli Benitez 201307</v>
          </cell>
          <cell r="L7022">
            <v>41456</v>
          </cell>
          <cell r="M7022">
            <v>12822</v>
          </cell>
          <cell r="N7022" t="b">
            <v>0</v>
          </cell>
          <cell r="O7022">
            <v>5887</v>
          </cell>
        </row>
        <row r="7023">
          <cell r="E7023" t="str">
            <v>72MONTHLYAWASHINGTON FEDERATION OF STATE EMPLOYEES</v>
          </cell>
          <cell r="F7023" t="str">
            <v>72</v>
          </cell>
          <cell r="G7023" t="str">
            <v>Monthly</v>
          </cell>
          <cell r="H7023" t="str">
            <v>A</v>
          </cell>
          <cell r="I7023">
            <v>5813</v>
          </cell>
          <cell r="J7023" t="str">
            <v>Washington Federation of State Employees</v>
          </cell>
          <cell r="K7023" t="str">
            <v>per DOP website</v>
          </cell>
          <cell r="L7023">
            <v>41456</v>
          </cell>
          <cell r="M7023">
            <v>26746</v>
          </cell>
          <cell r="N7023" t="b">
            <v>0</v>
          </cell>
          <cell r="O7023">
            <v>5813</v>
          </cell>
        </row>
        <row r="7024">
          <cell r="E7024" t="str">
            <v>72MONTHLYAWASHINGTON PUBLIC EMPLOYEES ASSOCIATION</v>
          </cell>
          <cell r="F7024" t="str">
            <v>72</v>
          </cell>
          <cell r="G7024" t="str">
            <v>Monthly</v>
          </cell>
          <cell r="H7024" t="str">
            <v>A</v>
          </cell>
          <cell r="I7024">
            <v>5813</v>
          </cell>
          <cell r="J7024" t="str">
            <v>Washington Public Employees Association</v>
          </cell>
          <cell r="K7024" t="str">
            <v>per DOP website</v>
          </cell>
          <cell r="L7024">
            <v>41456</v>
          </cell>
          <cell r="M7024">
            <v>31010</v>
          </cell>
          <cell r="N7024" t="b">
            <v>0</v>
          </cell>
          <cell r="O7024">
            <v>5813</v>
          </cell>
        </row>
        <row r="7025">
          <cell r="E7025" t="str">
            <v>72MONTHLYBCOALITION</v>
          </cell>
          <cell r="F7025" t="str">
            <v>72</v>
          </cell>
          <cell r="G7025" t="str">
            <v>Monthly</v>
          </cell>
          <cell r="H7025" t="str">
            <v>B</v>
          </cell>
          <cell r="I7025">
            <v>5958</v>
          </cell>
          <cell r="J7025" t="str">
            <v>Coalition</v>
          </cell>
          <cell r="K7025" t="str">
            <v>per DOP website</v>
          </cell>
          <cell r="L7025">
            <v>41456</v>
          </cell>
          <cell r="M7025">
            <v>43803</v>
          </cell>
          <cell r="N7025" t="b">
            <v>0</v>
          </cell>
          <cell r="O7025">
            <v>5958</v>
          </cell>
        </row>
        <row r="7026">
          <cell r="E7026" t="str">
            <v>72MONTHLYBNON-REPRESENTED STATE EMPLOYEES</v>
          </cell>
          <cell r="F7026" t="str">
            <v>72</v>
          </cell>
          <cell r="G7026" t="str">
            <v>Monthly</v>
          </cell>
          <cell r="H7026" t="str">
            <v>B</v>
          </cell>
          <cell r="I7026">
            <v>5958</v>
          </cell>
          <cell r="J7026" t="str">
            <v>Non-Represented State Employees</v>
          </cell>
          <cell r="K7026" t="str">
            <v>per DOP website</v>
          </cell>
          <cell r="L7026">
            <v>41456</v>
          </cell>
          <cell r="M7026">
            <v>12823</v>
          </cell>
          <cell r="N7026" t="b">
            <v>0</v>
          </cell>
          <cell r="O7026">
            <v>5958</v>
          </cell>
        </row>
        <row r="7027">
          <cell r="E7027" t="str">
            <v>72MONTHLYBTEAMSTERS LOCAL UNION NUMBER 117</v>
          </cell>
          <cell r="F7027" t="str">
            <v>72</v>
          </cell>
          <cell r="G7027" t="str">
            <v>Monthly</v>
          </cell>
          <cell r="H7027" t="str">
            <v>B</v>
          </cell>
          <cell r="I7027">
            <v>6034</v>
          </cell>
          <cell r="J7027" t="str">
            <v>Teamsters Local Union Number 117</v>
          </cell>
          <cell r="K7027" t="str">
            <v>per Noli Benitez 201307</v>
          </cell>
          <cell r="L7027">
            <v>41456</v>
          </cell>
          <cell r="M7027">
            <v>12823</v>
          </cell>
          <cell r="N7027" t="b">
            <v>0</v>
          </cell>
          <cell r="O7027">
            <v>6034</v>
          </cell>
        </row>
        <row r="7028">
          <cell r="E7028" t="str">
            <v>72MONTHLYBWASHINGTON FEDERATION OF STATE EMPLOYEES</v>
          </cell>
          <cell r="F7028" t="str">
            <v>72</v>
          </cell>
          <cell r="G7028" t="str">
            <v>Monthly</v>
          </cell>
          <cell r="H7028" t="str">
            <v>B</v>
          </cell>
          <cell r="I7028">
            <v>5958</v>
          </cell>
          <cell r="J7028" t="str">
            <v>Washington Federation of State Employees</v>
          </cell>
          <cell r="K7028" t="str">
            <v>per DOP website</v>
          </cell>
          <cell r="L7028">
            <v>41456</v>
          </cell>
          <cell r="M7028">
            <v>26747</v>
          </cell>
          <cell r="N7028" t="b">
            <v>0</v>
          </cell>
          <cell r="O7028">
            <v>5958</v>
          </cell>
        </row>
        <row r="7029">
          <cell r="E7029" t="str">
            <v>72MONTHLYBWASHINGTON PUBLIC EMPLOYEES ASSOCIATION</v>
          </cell>
          <cell r="F7029" t="str">
            <v>72</v>
          </cell>
          <cell r="G7029" t="str">
            <v>Monthly</v>
          </cell>
          <cell r="H7029" t="str">
            <v>B</v>
          </cell>
          <cell r="I7029">
            <v>5958</v>
          </cell>
          <cell r="J7029" t="str">
            <v>Washington Public Employees Association</v>
          </cell>
          <cell r="K7029" t="str">
            <v>per DOP website</v>
          </cell>
          <cell r="L7029">
            <v>41456</v>
          </cell>
          <cell r="M7029">
            <v>31011</v>
          </cell>
          <cell r="N7029" t="b">
            <v>0</v>
          </cell>
          <cell r="O7029">
            <v>5958</v>
          </cell>
        </row>
        <row r="7030">
          <cell r="E7030" t="str">
            <v>72MONTHLYCCOALITION</v>
          </cell>
          <cell r="F7030" t="str">
            <v>72</v>
          </cell>
          <cell r="G7030" t="str">
            <v>Monthly</v>
          </cell>
          <cell r="H7030" t="str">
            <v>C</v>
          </cell>
          <cell r="I7030">
            <v>6105</v>
          </cell>
          <cell r="J7030" t="str">
            <v>Coalition</v>
          </cell>
          <cell r="K7030" t="str">
            <v>per DOP website</v>
          </cell>
          <cell r="L7030">
            <v>41456</v>
          </cell>
          <cell r="M7030">
            <v>43804</v>
          </cell>
          <cell r="N7030" t="b">
            <v>0</v>
          </cell>
          <cell r="O7030">
            <v>6105</v>
          </cell>
        </row>
        <row r="7031">
          <cell r="E7031" t="str">
            <v>72MONTHLYCNON-REPRESENTED STATE EMPLOYEES</v>
          </cell>
          <cell r="F7031" t="str">
            <v>72</v>
          </cell>
          <cell r="G7031" t="str">
            <v>Monthly</v>
          </cell>
          <cell r="H7031" t="str">
            <v>C</v>
          </cell>
          <cell r="I7031">
            <v>6105</v>
          </cell>
          <cell r="J7031" t="str">
            <v>Non-Represented State Employees</v>
          </cell>
          <cell r="K7031" t="str">
            <v>per DOP website</v>
          </cell>
          <cell r="L7031">
            <v>41456</v>
          </cell>
          <cell r="M7031">
            <v>12824</v>
          </cell>
          <cell r="N7031" t="b">
            <v>0</v>
          </cell>
          <cell r="O7031">
            <v>6105</v>
          </cell>
        </row>
        <row r="7032">
          <cell r="E7032" t="str">
            <v>72MONTHLYCTEAMSTERS LOCAL UNION NUMBER 117</v>
          </cell>
          <cell r="F7032" t="str">
            <v>72</v>
          </cell>
          <cell r="G7032" t="str">
            <v>Monthly</v>
          </cell>
          <cell r="H7032" t="str">
            <v>C</v>
          </cell>
          <cell r="I7032">
            <v>6183</v>
          </cell>
          <cell r="J7032" t="str">
            <v>Teamsters Local Union Number 117</v>
          </cell>
          <cell r="K7032" t="str">
            <v>per Noli Benitez 201307</v>
          </cell>
          <cell r="L7032">
            <v>41456</v>
          </cell>
          <cell r="M7032">
            <v>12824</v>
          </cell>
          <cell r="N7032" t="b">
            <v>0</v>
          </cell>
          <cell r="O7032">
            <v>6183</v>
          </cell>
        </row>
        <row r="7033">
          <cell r="E7033" t="str">
            <v>72MONTHLYCWASHINGTON FEDERATION OF STATE EMPLOYEES</v>
          </cell>
          <cell r="F7033" t="str">
            <v>72</v>
          </cell>
          <cell r="G7033" t="str">
            <v>Monthly</v>
          </cell>
          <cell r="H7033" t="str">
            <v>C</v>
          </cell>
          <cell r="I7033">
            <v>6105</v>
          </cell>
          <cell r="J7033" t="str">
            <v>Washington Federation of State Employees</v>
          </cell>
          <cell r="K7033" t="str">
            <v>per DOP website</v>
          </cell>
          <cell r="L7033">
            <v>41456</v>
          </cell>
          <cell r="M7033">
            <v>26748</v>
          </cell>
          <cell r="N7033" t="b">
            <v>0</v>
          </cell>
          <cell r="O7033">
            <v>6105</v>
          </cell>
        </row>
        <row r="7034">
          <cell r="E7034" t="str">
            <v>72MONTHLYCWASHINGTON PUBLIC EMPLOYEES ASSOCIATION</v>
          </cell>
          <cell r="F7034" t="str">
            <v>72</v>
          </cell>
          <cell r="G7034" t="str">
            <v>Monthly</v>
          </cell>
          <cell r="H7034" t="str">
            <v>C</v>
          </cell>
          <cell r="I7034">
            <v>6105</v>
          </cell>
          <cell r="J7034" t="str">
            <v>Washington Public Employees Association</v>
          </cell>
          <cell r="K7034" t="str">
            <v>per DOP website</v>
          </cell>
          <cell r="L7034">
            <v>41456</v>
          </cell>
          <cell r="M7034">
            <v>31012</v>
          </cell>
          <cell r="N7034" t="b">
            <v>0</v>
          </cell>
          <cell r="O7034">
            <v>6105</v>
          </cell>
        </row>
        <row r="7035">
          <cell r="E7035" t="str">
            <v>72MONTHLYDCOALITION</v>
          </cell>
          <cell r="F7035" t="str">
            <v>72</v>
          </cell>
          <cell r="G7035" t="str">
            <v>Monthly</v>
          </cell>
          <cell r="H7035" t="str">
            <v>D</v>
          </cell>
          <cell r="I7035">
            <v>6257</v>
          </cell>
          <cell r="J7035" t="str">
            <v>Coalition</v>
          </cell>
          <cell r="K7035" t="str">
            <v>per DOP website</v>
          </cell>
          <cell r="L7035">
            <v>41456</v>
          </cell>
          <cell r="M7035">
            <v>43805</v>
          </cell>
          <cell r="N7035" t="b">
            <v>0</v>
          </cell>
          <cell r="O7035">
            <v>6257</v>
          </cell>
        </row>
        <row r="7036">
          <cell r="E7036" t="str">
            <v>72MONTHLYDNON-REPRESENTED STATE EMPLOYEES</v>
          </cell>
          <cell r="F7036" t="str">
            <v>72</v>
          </cell>
          <cell r="G7036" t="str">
            <v>Monthly</v>
          </cell>
          <cell r="H7036" t="str">
            <v>D</v>
          </cell>
          <cell r="I7036">
            <v>6257</v>
          </cell>
          <cell r="J7036" t="str">
            <v>Non-Represented State Employees</v>
          </cell>
          <cell r="K7036" t="str">
            <v>per DOP website</v>
          </cell>
          <cell r="L7036">
            <v>41456</v>
          </cell>
          <cell r="M7036">
            <v>12825</v>
          </cell>
          <cell r="N7036" t="b">
            <v>0</v>
          </cell>
          <cell r="O7036">
            <v>6257</v>
          </cell>
        </row>
        <row r="7037">
          <cell r="E7037" t="str">
            <v>72MONTHLYDTEAMSTERS LOCAL UNION NUMBER 117</v>
          </cell>
          <cell r="F7037" t="str">
            <v>72</v>
          </cell>
          <cell r="G7037" t="str">
            <v>Monthly</v>
          </cell>
          <cell r="H7037" t="str">
            <v>D</v>
          </cell>
          <cell r="I7037">
            <v>6337</v>
          </cell>
          <cell r="J7037" t="str">
            <v>Teamsters Local Union Number 117</v>
          </cell>
          <cell r="K7037" t="str">
            <v>per Noli Benitez 201307</v>
          </cell>
          <cell r="L7037">
            <v>41456</v>
          </cell>
          <cell r="M7037">
            <v>12825</v>
          </cell>
          <cell r="N7037" t="b">
            <v>0</v>
          </cell>
          <cell r="O7037">
            <v>6337</v>
          </cell>
        </row>
        <row r="7038">
          <cell r="E7038" t="str">
            <v>72MONTHLYDWASHINGTON FEDERATION OF STATE EMPLOYEES</v>
          </cell>
          <cell r="F7038" t="str">
            <v>72</v>
          </cell>
          <cell r="G7038" t="str">
            <v>Monthly</v>
          </cell>
          <cell r="H7038" t="str">
            <v>D</v>
          </cell>
          <cell r="I7038">
            <v>6257</v>
          </cell>
          <cell r="J7038" t="str">
            <v>Washington Federation of State Employees</v>
          </cell>
          <cell r="K7038" t="str">
            <v>per DOP website</v>
          </cell>
          <cell r="L7038">
            <v>41456</v>
          </cell>
          <cell r="M7038">
            <v>26749</v>
          </cell>
          <cell r="N7038" t="b">
            <v>0</v>
          </cell>
          <cell r="O7038">
            <v>6257</v>
          </cell>
        </row>
        <row r="7039">
          <cell r="E7039" t="str">
            <v>72MONTHLYDWASHINGTON PUBLIC EMPLOYEES ASSOCIATION</v>
          </cell>
          <cell r="F7039" t="str">
            <v>72</v>
          </cell>
          <cell r="G7039" t="str">
            <v>Monthly</v>
          </cell>
          <cell r="H7039" t="str">
            <v>D</v>
          </cell>
          <cell r="I7039">
            <v>6257</v>
          </cell>
          <cell r="J7039" t="str">
            <v>Washington Public Employees Association</v>
          </cell>
          <cell r="K7039" t="str">
            <v>per DOP website</v>
          </cell>
          <cell r="L7039">
            <v>41456</v>
          </cell>
          <cell r="M7039">
            <v>31013</v>
          </cell>
          <cell r="N7039" t="b">
            <v>0</v>
          </cell>
          <cell r="O7039">
            <v>6257</v>
          </cell>
        </row>
        <row r="7040">
          <cell r="E7040" t="str">
            <v>72MONTHLYECOALITION</v>
          </cell>
          <cell r="F7040" t="str">
            <v>72</v>
          </cell>
          <cell r="G7040" t="str">
            <v>Monthly</v>
          </cell>
          <cell r="H7040" t="str">
            <v>E</v>
          </cell>
          <cell r="I7040">
            <v>6416</v>
          </cell>
          <cell r="J7040" t="str">
            <v>Coalition</v>
          </cell>
          <cell r="K7040" t="str">
            <v>per DOP website</v>
          </cell>
          <cell r="L7040">
            <v>41456</v>
          </cell>
          <cell r="M7040">
            <v>43806</v>
          </cell>
          <cell r="N7040" t="b">
            <v>0</v>
          </cell>
          <cell r="O7040">
            <v>6416</v>
          </cell>
        </row>
        <row r="7041">
          <cell r="E7041" t="str">
            <v>72MONTHLYENON-REPRESENTED STATE EMPLOYEES</v>
          </cell>
          <cell r="F7041" t="str">
            <v>72</v>
          </cell>
          <cell r="G7041" t="str">
            <v>Monthly</v>
          </cell>
          <cell r="H7041" t="str">
            <v>E</v>
          </cell>
          <cell r="I7041">
            <v>6416</v>
          </cell>
          <cell r="J7041" t="str">
            <v>Non-Represented State Employees</v>
          </cell>
          <cell r="K7041" t="str">
            <v>per DOP website</v>
          </cell>
          <cell r="L7041">
            <v>41456</v>
          </cell>
          <cell r="M7041">
            <v>12826</v>
          </cell>
          <cell r="N7041" t="b">
            <v>0</v>
          </cell>
          <cell r="O7041">
            <v>6416</v>
          </cell>
        </row>
        <row r="7042">
          <cell r="E7042" t="str">
            <v>72MONTHLYETEAMSTERS LOCAL UNION NUMBER 117</v>
          </cell>
          <cell r="F7042" t="str">
            <v>72</v>
          </cell>
          <cell r="G7042" t="str">
            <v>Monthly</v>
          </cell>
          <cell r="H7042" t="str">
            <v>E</v>
          </cell>
          <cell r="I7042">
            <v>6498</v>
          </cell>
          <cell r="J7042" t="str">
            <v>Teamsters Local Union Number 117</v>
          </cell>
          <cell r="K7042" t="str">
            <v>per Noli Benitez 201307</v>
          </cell>
          <cell r="L7042">
            <v>41456</v>
          </cell>
          <cell r="M7042">
            <v>12826</v>
          </cell>
          <cell r="N7042" t="b">
            <v>0</v>
          </cell>
          <cell r="O7042">
            <v>6498</v>
          </cell>
        </row>
        <row r="7043">
          <cell r="E7043" t="str">
            <v>72MONTHLYEWASHINGTON FEDERATION OF STATE EMPLOYEES</v>
          </cell>
          <cell r="F7043" t="str">
            <v>72</v>
          </cell>
          <cell r="G7043" t="str">
            <v>Monthly</v>
          </cell>
          <cell r="H7043" t="str">
            <v>E</v>
          </cell>
          <cell r="I7043">
            <v>6416</v>
          </cell>
          <cell r="J7043" t="str">
            <v>Washington Federation of State Employees</v>
          </cell>
          <cell r="K7043" t="str">
            <v>per DOP website</v>
          </cell>
          <cell r="L7043">
            <v>41456</v>
          </cell>
          <cell r="M7043">
            <v>26750</v>
          </cell>
          <cell r="N7043" t="b">
            <v>0</v>
          </cell>
          <cell r="O7043">
            <v>6416</v>
          </cell>
        </row>
        <row r="7044">
          <cell r="E7044" t="str">
            <v>72MONTHLYEWASHINGTON PUBLIC EMPLOYEES ASSOCIATION</v>
          </cell>
          <cell r="F7044" t="str">
            <v>72</v>
          </cell>
          <cell r="G7044" t="str">
            <v>Monthly</v>
          </cell>
          <cell r="H7044" t="str">
            <v>E</v>
          </cell>
          <cell r="I7044">
            <v>6416</v>
          </cell>
          <cell r="J7044" t="str">
            <v>Washington Public Employees Association</v>
          </cell>
          <cell r="K7044" t="str">
            <v>per DOP website</v>
          </cell>
          <cell r="L7044">
            <v>41456</v>
          </cell>
          <cell r="M7044">
            <v>31014</v>
          </cell>
          <cell r="N7044" t="b">
            <v>0</v>
          </cell>
          <cell r="O7044">
            <v>6416</v>
          </cell>
        </row>
        <row r="7045">
          <cell r="E7045" t="str">
            <v>72MONTHLYFCOALITION</v>
          </cell>
          <cell r="F7045" t="str">
            <v>72</v>
          </cell>
          <cell r="G7045" t="str">
            <v>Monthly</v>
          </cell>
          <cell r="H7045" t="str">
            <v>F</v>
          </cell>
          <cell r="I7045">
            <v>6575</v>
          </cell>
          <cell r="J7045" t="str">
            <v>Coalition</v>
          </cell>
          <cell r="K7045" t="str">
            <v>per DOP website</v>
          </cell>
          <cell r="L7045">
            <v>41456</v>
          </cell>
          <cell r="M7045">
            <v>43807</v>
          </cell>
          <cell r="N7045" t="b">
            <v>0</v>
          </cell>
          <cell r="O7045">
            <v>6575</v>
          </cell>
        </row>
        <row r="7046">
          <cell r="E7046" t="str">
            <v>72MONTHLYFNON-REPRESENTED STATE EMPLOYEES</v>
          </cell>
          <cell r="F7046" t="str">
            <v>72</v>
          </cell>
          <cell r="G7046" t="str">
            <v>Monthly</v>
          </cell>
          <cell r="H7046" t="str">
            <v>F</v>
          </cell>
          <cell r="I7046">
            <v>6575</v>
          </cell>
          <cell r="J7046" t="str">
            <v>Non-Represented State Employees</v>
          </cell>
          <cell r="K7046" t="str">
            <v>per DOP website</v>
          </cell>
          <cell r="L7046">
            <v>41456</v>
          </cell>
          <cell r="M7046">
            <v>12827</v>
          </cell>
          <cell r="N7046" t="b">
            <v>0</v>
          </cell>
          <cell r="O7046">
            <v>6575</v>
          </cell>
        </row>
        <row r="7047">
          <cell r="E7047" t="str">
            <v>72MONTHLYFTEAMSTERS LOCAL UNION NUMBER 117</v>
          </cell>
          <cell r="F7047" t="str">
            <v>72</v>
          </cell>
          <cell r="G7047" t="str">
            <v>Monthly</v>
          </cell>
          <cell r="H7047" t="str">
            <v>F</v>
          </cell>
          <cell r="I7047">
            <v>6659</v>
          </cell>
          <cell r="J7047" t="str">
            <v>Teamsters Local Union Number 117</v>
          </cell>
          <cell r="K7047" t="str">
            <v>per Noli Benitez 201307</v>
          </cell>
          <cell r="L7047">
            <v>41456</v>
          </cell>
          <cell r="M7047">
            <v>12827</v>
          </cell>
          <cell r="N7047" t="b">
            <v>0</v>
          </cell>
          <cell r="O7047">
            <v>6659</v>
          </cell>
        </row>
        <row r="7048">
          <cell r="E7048" t="str">
            <v>72MONTHLYFWASHINGTON FEDERATION OF STATE EMPLOYEES</v>
          </cell>
          <cell r="F7048" t="str">
            <v>72</v>
          </cell>
          <cell r="G7048" t="str">
            <v>Monthly</v>
          </cell>
          <cell r="H7048" t="str">
            <v>F</v>
          </cell>
          <cell r="I7048">
            <v>6575</v>
          </cell>
          <cell r="J7048" t="str">
            <v>Washington Federation of State Employees</v>
          </cell>
          <cell r="K7048" t="str">
            <v>per DOP website</v>
          </cell>
          <cell r="L7048">
            <v>41456</v>
          </cell>
          <cell r="M7048">
            <v>26751</v>
          </cell>
          <cell r="N7048" t="b">
            <v>0</v>
          </cell>
          <cell r="O7048">
            <v>6575</v>
          </cell>
        </row>
        <row r="7049">
          <cell r="E7049" t="str">
            <v>72MONTHLYFWASHINGTON PUBLIC EMPLOYEES ASSOCIATION</v>
          </cell>
          <cell r="F7049" t="str">
            <v>72</v>
          </cell>
          <cell r="G7049" t="str">
            <v>Monthly</v>
          </cell>
          <cell r="H7049" t="str">
            <v>F</v>
          </cell>
          <cell r="I7049">
            <v>6575</v>
          </cell>
          <cell r="J7049" t="str">
            <v>Washington Public Employees Association</v>
          </cell>
          <cell r="K7049" t="str">
            <v>per DOP website</v>
          </cell>
          <cell r="L7049">
            <v>41456</v>
          </cell>
          <cell r="M7049">
            <v>31015</v>
          </cell>
          <cell r="N7049" t="b">
            <v>0</v>
          </cell>
          <cell r="O7049">
            <v>6575</v>
          </cell>
        </row>
        <row r="7050">
          <cell r="E7050" t="str">
            <v>72MONTHLYGCOALITION</v>
          </cell>
          <cell r="F7050" t="str">
            <v>72</v>
          </cell>
          <cell r="G7050" t="str">
            <v>Monthly</v>
          </cell>
          <cell r="H7050" t="str">
            <v>G</v>
          </cell>
          <cell r="I7050">
            <v>6741</v>
          </cell>
          <cell r="J7050" t="str">
            <v>Coalition</v>
          </cell>
          <cell r="K7050" t="str">
            <v>per DOP website</v>
          </cell>
          <cell r="L7050">
            <v>41456</v>
          </cell>
          <cell r="M7050">
            <v>43808</v>
          </cell>
          <cell r="N7050" t="b">
            <v>0</v>
          </cell>
          <cell r="O7050">
            <v>6741</v>
          </cell>
        </row>
        <row r="7051">
          <cell r="E7051" t="str">
            <v>72MONTHLYGNON-REPRESENTED STATE EMPLOYEES</v>
          </cell>
          <cell r="F7051" t="str">
            <v>72</v>
          </cell>
          <cell r="G7051" t="str">
            <v>Monthly</v>
          </cell>
          <cell r="H7051" t="str">
            <v>G</v>
          </cell>
          <cell r="I7051">
            <v>6741</v>
          </cell>
          <cell r="J7051" t="str">
            <v>Non-Represented State Employees</v>
          </cell>
          <cell r="K7051" t="str">
            <v>per DOP website</v>
          </cell>
          <cell r="L7051">
            <v>41456</v>
          </cell>
          <cell r="M7051">
            <v>12828</v>
          </cell>
          <cell r="N7051" t="b">
            <v>0</v>
          </cell>
          <cell r="O7051">
            <v>6741</v>
          </cell>
        </row>
        <row r="7052">
          <cell r="E7052" t="str">
            <v>72MONTHLYGTEAMSTERS LOCAL UNION NUMBER 117</v>
          </cell>
          <cell r="F7052" t="str">
            <v>72</v>
          </cell>
          <cell r="G7052" t="str">
            <v>Monthly</v>
          </cell>
          <cell r="H7052" t="str">
            <v>G</v>
          </cell>
          <cell r="I7052">
            <v>6828</v>
          </cell>
          <cell r="J7052" t="str">
            <v>Teamsters Local Union Number 117</v>
          </cell>
          <cell r="K7052" t="str">
            <v>per Noli Benitez 201307</v>
          </cell>
          <cell r="L7052">
            <v>41456</v>
          </cell>
          <cell r="M7052">
            <v>12828</v>
          </cell>
          <cell r="N7052" t="b">
            <v>0</v>
          </cell>
          <cell r="O7052">
            <v>6828</v>
          </cell>
        </row>
        <row r="7053">
          <cell r="E7053" t="str">
            <v>72MONTHLYGWASHINGTON FEDERATION OF STATE EMPLOYEES</v>
          </cell>
          <cell r="F7053" t="str">
            <v>72</v>
          </cell>
          <cell r="G7053" t="str">
            <v>Monthly</v>
          </cell>
          <cell r="H7053" t="str">
            <v>G</v>
          </cell>
          <cell r="I7053">
            <v>6741</v>
          </cell>
          <cell r="J7053" t="str">
            <v>Washington Federation of State Employees</v>
          </cell>
          <cell r="K7053" t="str">
            <v>per DOP website</v>
          </cell>
          <cell r="L7053">
            <v>41456</v>
          </cell>
          <cell r="M7053">
            <v>26752</v>
          </cell>
          <cell r="N7053" t="b">
            <v>0</v>
          </cell>
          <cell r="O7053">
            <v>6741</v>
          </cell>
        </row>
        <row r="7054">
          <cell r="E7054" t="str">
            <v>72MONTHLYGWASHINGTON PUBLIC EMPLOYEES ASSOCIATION</v>
          </cell>
          <cell r="F7054" t="str">
            <v>72</v>
          </cell>
          <cell r="G7054" t="str">
            <v>Monthly</v>
          </cell>
          <cell r="H7054" t="str">
            <v>G</v>
          </cell>
          <cell r="I7054">
            <v>6741</v>
          </cell>
          <cell r="J7054" t="str">
            <v>Washington Public Employees Association</v>
          </cell>
          <cell r="K7054" t="str">
            <v>per DOP website</v>
          </cell>
          <cell r="L7054">
            <v>41456</v>
          </cell>
          <cell r="M7054">
            <v>31016</v>
          </cell>
          <cell r="N7054" t="b">
            <v>0</v>
          </cell>
          <cell r="O7054">
            <v>6741</v>
          </cell>
        </row>
        <row r="7055">
          <cell r="E7055" t="str">
            <v>72MONTHLYHCOALITION</v>
          </cell>
          <cell r="F7055" t="str">
            <v>72</v>
          </cell>
          <cell r="G7055" t="str">
            <v>Monthly</v>
          </cell>
          <cell r="H7055" t="str">
            <v>H</v>
          </cell>
          <cell r="I7055">
            <v>6908</v>
          </cell>
          <cell r="J7055" t="str">
            <v>Coalition</v>
          </cell>
          <cell r="K7055" t="str">
            <v>per DOP website</v>
          </cell>
          <cell r="L7055">
            <v>41456</v>
          </cell>
          <cell r="M7055">
            <v>43809</v>
          </cell>
          <cell r="N7055" t="b">
            <v>0</v>
          </cell>
          <cell r="O7055">
            <v>6908</v>
          </cell>
        </row>
        <row r="7056">
          <cell r="E7056" t="str">
            <v>72MONTHLYHNON-REPRESENTED STATE EMPLOYEES</v>
          </cell>
          <cell r="F7056" t="str">
            <v>72</v>
          </cell>
          <cell r="G7056" t="str">
            <v>Monthly</v>
          </cell>
          <cell r="H7056" t="str">
            <v>H</v>
          </cell>
          <cell r="I7056">
            <v>6908</v>
          </cell>
          <cell r="J7056" t="str">
            <v>Non-Represented State Employees</v>
          </cell>
          <cell r="K7056" t="str">
            <v>per DOP website</v>
          </cell>
          <cell r="L7056">
            <v>41456</v>
          </cell>
          <cell r="M7056">
            <v>12829</v>
          </cell>
          <cell r="N7056" t="b">
            <v>0</v>
          </cell>
          <cell r="O7056">
            <v>6908</v>
          </cell>
        </row>
        <row r="7057">
          <cell r="E7057" t="str">
            <v>72MONTHLYHTEAMSTERS LOCAL UNION NUMBER 117</v>
          </cell>
          <cell r="F7057" t="str">
            <v>72</v>
          </cell>
          <cell r="G7057" t="str">
            <v>Monthly</v>
          </cell>
          <cell r="H7057" t="str">
            <v>H</v>
          </cell>
          <cell r="I7057">
            <v>6997</v>
          </cell>
          <cell r="J7057" t="str">
            <v>Teamsters Local Union Number 117</v>
          </cell>
          <cell r="K7057" t="str">
            <v>per Noli Benitez 201307</v>
          </cell>
          <cell r="L7057">
            <v>41456</v>
          </cell>
          <cell r="M7057">
            <v>12829</v>
          </cell>
          <cell r="N7057" t="b">
            <v>0</v>
          </cell>
          <cell r="O7057">
            <v>6997</v>
          </cell>
        </row>
        <row r="7058">
          <cell r="E7058" t="str">
            <v>72MONTHLYHWASHINGTON FEDERATION OF STATE EMPLOYEES</v>
          </cell>
          <cell r="F7058" t="str">
            <v>72</v>
          </cell>
          <cell r="G7058" t="str">
            <v>Monthly</v>
          </cell>
          <cell r="H7058" t="str">
            <v>H</v>
          </cell>
          <cell r="I7058">
            <v>6908</v>
          </cell>
          <cell r="J7058" t="str">
            <v>Washington Federation of State Employees</v>
          </cell>
          <cell r="K7058" t="str">
            <v>per DOP website</v>
          </cell>
          <cell r="L7058">
            <v>41456</v>
          </cell>
          <cell r="M7058">
            <v>26753</v>
          </cell>
          <cell r="N7058" t="b">
            <v>0</v>
          </cell>
          <cell r="O7058">
            <v>6908</v>
          </cell>
        </row>
        <row r="7059">
          <cell r="E7059" t="str">
            <v>72MONTHLYHWASHINGTON PUBLIC EMPLOYEES ASSOCIATION</v>
          </cell>
          <cell r="F7059" t="str">
            <v>72</v>
          </cell>
          <cell r="G7059" t="str">
            <v>Monthly</v>
          </cell>
          <cell r="H7059" t="str">
            <v>H</v>
          </cell>
          <cell r="I7059">
            <v>6908</v>
          </cell>
          <cell r="J7059" t="str">
            <v>Washington Public Employees Association</v>
          </cell>
          <cell r="K7059" t="str">
            <v>per DOP website</v>
          </cell>
          <cell r="L7059">
            <v>41456</v>
          </cell>
          <cell r="M7059">
            <v>31017</v>
          </cell>
          <cell r="N7059" t="b">
            <v>0</v>
          </cell>
          <cell r="O7059">
            <v>6908</v>
          </cell>
        </row>
        <row r="7060">
          <cell r="E7060" t="str">
            <v>72MONTHLYICOALITION</v>
          </cell>
          <cell r="F7060" t="str">
            <v>72</v>
          </cell>
          <cell r="G7060" t="str">
            <v>Monthly</v>
          </cell>
          <cell r="H7060" t="str">
            <v>I</v>
          </cell>
          <cell r="I7060">
            <v>7082</v>
          </cell>
          <cell r="J7060" t="str">
            <v>Coalition</v>
          </cell>
          <cell r="K7060" t="str">
            <v>per DOP website</v>
          </cell>
          <cell r="L7060">
            <v>41456</v>
          </cell>
          <cell r="M7060">
            <v>43810</v>
          </cell>
          <cell r="N7060" t="b">
            <v>0</v>
          </cell>
          <cell r="O7060">
            <v>7082</v>
          </cell>
        </row>
        <row r="7061">
          <cell r="E7061" t="str">
            <v>72MONTHLYINON-REPRESENTED STATE EMPLOYEES</v>
          </cell>
          <cell r="F7061" t="str">
            <v>72</v>
          </cell>
          <cell r="G7061" t="str">
            <v>Monthly</v>
          </cell>
          <cell r="H7061" t="str">
            <v>I</v>
          </cell>
          <cell r="I7061">
            <v>7082</v>
          </cell>
          <cell r="J7061" t="str">
            <v>Non-Represented State Employees</v>
          </cell>
          <cell r="K7061" t="str">
            <v>per DOP website</v>
          </cell>
          <cell r="L7061">
            <v>41456</v>
          </cell>
          <cell r="M7061">
            <v>12830</v>
          </cell>
          <cell r="N7061" t="b">
            <v>0</v>
          </cell>
          <cell r="O7061">
            <v>7082</v>
          </cell>
        </row>
        <row r="7062">
          <cell r="E7062" t="str">
            <v>72MONTHLYITEAMSTERS LOCAL UNION NUMBER 117</v>
          </cell>
          <cell r="F7062" t="str">
            <v>72</v>
          </cell>
          <cell r="G7062" t="str">
            <v>Monthly</v>
          </cell>
          <cell r="H7062" t="str">
            <v>I</v>
          </cell>
          <cell r="I7062">
            <v>7173</v>
          </cell>
          <cell r="J7062" t="str">
            <v>Teamsters Local Union Number 117</v>
          </cell>
          <cell r="K7062" t="str">
            <v>per Noli Benitez 201307</v>
          </cell>
          <cell r="L7062">
            <v>41456</v>
          </cell>
          <cell r="M7062">
            <v>12830</v>
          </cell>
          <cell r="N7062" t="b">
            <v>0</v>
          </cell>
          <cell r="O7062">
            <v>7173</v>
          </cell>
        </row>
        <row r="7063">
          <cell r="E7063" t="str">
            <v>72MONTHLYIWASHINGTON FEDERATION OF STATE EMPLOYEES</v>
          </cell>
          <cell r="F7063" t="str">
            <v>72</v>
          </cell>
          <cell r="G7063" t="str">
            <v>Monthly</v>
          </cell>
          <cell r="H7063" t="str">
            <v>I</v>
          </cell>
          <cell r="I7063">
            <v>7082</v>
          </cell>
          <cell r="J7063" t="str">
            <v>Washington Federation of State Employees</v>
          </cell>
          <cell r="K7063" t="str">
            <v>per DOP website</v>
          </cell>
          <cell r="L7063">
            <v>41456</v>
          </cell>
          <cell r="M7063">
            <v>26754</v>
          </cell>
          <cell r="N7063" t="b">
            <v>0</v>
          </cell>
          <cell r="O7063">
            <v>7082</v>
          </cell>
        </row>
        <row r="7064">
          <cell r="E7064" t="str">
            <v>72MONTHLYIWASHINGTON PUBLIC EMPLOYEES ASSOCIATION</v>
          </cell>
          <cell r="F7064" t="str">
            <v>72</v>
          </cell>
          <cell r="G7064" t="str">
            <v>Monthly</v>
          </cell>
          <cell r="H7064" t="str">
            <v>I</v>
          </cell>
          <cell r="I7064">
            <v>7082</v>
          </cell>
          <cell r="J7064" t="str">
            <v>Washington Public Employees Association</v>
          </cell>
          <cell r="K7064" t="str">
            <v>per DOP website</v>
          </cell>
          <cell r="L7064">
            <v>41456</v>
          </cell>
          <cell r="M7064">
            <v>31018</v>
          </cell>
          <cell r="N7064" t="b">
            <v>0</v>
          </cell>
          <cell r="O7064">
            <v>7082</v>
          </cell>
        </row>
        <row r="7065">
          <cell r="E7065" t="str">
            <v>72MONTHLYJCOALITION</v>
          </cell>
          <cell r="F7065" t="str">
            <v>72</v>
          </cell>
          <cell r="G7065" t="str">
            <v>Monthly</v>
          </cell>
          <cell r="H7065" t="str">
            <v>J</v>
          </cell>
          <cell r="I7065">
            <v>7258</v>
          </cell>
          <cell r="J7065" t="str">
            <v>Coalition</v>
          </cell>
          <cell r="K7065" t="str">
            <v>per DOP website</v>
          </cell>
          <cell r="L7065">
            <v>41456</v>
          </cell>
          <cell r="M7065">
            <v>43811</v>
          </cell>
          <cell r="N7065" t="b">
            <v>0</v>
          </cell>
          <cell r="O7065">
            <v>7258</v>
          </cell>
        </row>
        <row r="7066">
          <cell r="E7066" t="str">
            <v>72MONTHLYJNON-REPRESENTED STATE EMPLOYEES</v>
          </cell>
          <cell r="F7066" t="str">
            <v>72</v>
          </cell>
          <cell r="G7066" t="str">
            <v>Monthly</v>
          </cell>
          <cell r="H7066" t="str">
            <v>J</v>
          </cell>
          <cell r="I7066">
            <v>7258</v>
          </cell>
          <cell r="J7066" t="str">
            <v>Non-Represented State Employees</v>
          </cell>
          <cell r="K7066" t="str">
            <v>per DOP website</v>
          </cell>
          <cell r="L7066">
            <v>41456</v>
          </cell>
          <cell r="M7066">
            <v>12831</v>
          </cell>
          <cell r="N7066" t="b">
            <v>0</v>
          </cell>
          <cell r="O7066">
            <v>7258</v>
          </cell>
        </row>
        <row r="7067">
          <cell r="E7067" t="str">
            <v>72MONTHLYJTEAMSTERS LOCAL UNION NUMBER 117</v>
          </cell>
          <cell r="F7067" t="str">
            <v>72</v>
          </cell>
          <cell r="G7067" t="str">
            <v>Monthly</v>
          </cell>
          <cell r="H7067" t="str">
            <v>J</v>
          </cell>
          <cell r="I7067">
            <v>7350</v>
          </cell>
          <cell r="J7067" t="str">
            <v>Teamsters Local Union Number 117</v>
          </cell>
          <cell r="K7067" t="str">
            <v>per Noli Benitez 201307</v>
          </cell>
          <cell r="L7067">
            <v>41456</v>
          </cell>
          <cell r="M7067">
            <v>12831</v>
          </cell>
          <cell r="N7067" t="b">
            <v>0</v>
          </cell>
          <cell r="O7067">
            <v>7350</v>
          </cell>
        </row>
        <row r="7068">
          <cell r="E7068" t="str">
            <v>72MONTHLYJWASHINGTON FEDERATION OF STATE EMPLOYEES</v>
          </cell>
          <cell r="F7068" t="str">
            <v>72</v>
          </cell>
          <cell r="G7068" t="str">
            <v>Monthly</v>
          </cell>
          <cell r="H7068" t="str">
            <v>J</v>
          </cell>
          <cell r="I7068">
            <v>7258</v>
          </cell>
          <cell r="J7068" t="str">
            <v>Washington Federation of State Employees</v>
          </cell>
          <cell r="K7068" t="str">
            <v>per DOP website</v>
          </cell>
          <cell r="L7068">
            <v>41456</v>
          </cell>
          <cell r="M7068">
            <v>26755</v>
          </cell>
          <cell r="N7068" t="b">
            <v>0</v>
          </cell>
          <cell r="O7068">
            <v>7258</v>
          </cell>
        </row>
        <row r="7069">
          <cell r="E7069" t="str">
            <v>72MONTHLYJWASHINGTON PUBLIC EMPLOYEES ASSOCIATION</v>
          </cell>
          <cell r="F7069" t="str">
            <v>72</v>
          </cell>
          <cell r="G7069" t="str">
            <v>Monthly</v>
          </cell>
          <cell r="H7069" t="str">
            <v>J</v>
          </cell>
          <cell r="I7069">
            <v>7258</v>
          </cell>
          <cell r="J7069" t="str">
            <v>Washington Public Employees Association</v>
          </cell>
          <cell r="K7069" t="str">
            <v>per DOP website</v>
          </cell>
          <cell r="L7069">
            <v>41456</v>
          </cell>
          <cell r="M7069">
            <v>31019</v>
          </cell>
          <cell r="N7069" t="b">
            <v>0</v>
          </cell>
          <cell r="O7069">
            <v>7258</v>
          </cell>
        </row>
        <row r="7070">
          <cell r="E7070" t="str">
            <v>72MONTHLYKCOALITION</v>
          </cell>
          <cell r="F7070" t="str">
            <v>72</v>
          </cell>
          <cell r="G7070" t="str">
            <v>Monthly</v>
          </cell>
          <cell r="H7070" t="str">
            <v>K</v>
          </cell>
          <cell r="I7070">
            <v>7440</v>
          </cell>
          <cell r="J7070" t="str">
            <v>Coalition</v>
          </cell>
          <cell r="K7070" t="str">
            <v>per DOP website</v>
          </cell>
          <cell r="L7070">
            <v>41456</v>
          </cell>
          <cell r="M7070">
            <v>43812</v>
          </cell>
          <cell r="N7070" t="b">
            <v>0</v>
          </cell>
          <cell r="O7070">
            <v>7440</v>
          </cell>
        </row>
        <row r="7071">
          <cell r="E7071" t="str">
            <v>72MONTHLYKNON-REPRESENTED STATE EMPLOYEES</v>
          </cell>
          <cell r="F7071" t="str">
            <v>72</v>
          </cell>
          <cell r="G7071" t="str">
            <v>Monthly</v>
          </cell>
          <cell r="H7071" t="str">
            <v>K</v>
          </cell>
          <cell r="I7071">
            <v>7440</v>
          </cell>
          <cell r="J7071" t="str">
            <v>Non-Represented State Employees</v>
          </cell>
          <cell r="K7071" t="str">
            <v>per DOP website</v>
          </cell>
          <cell r="L7071">
            <v>41456</v>
          </cell>
          <cell r="M7071">
            <v>12832</v>
          </cell>
          <cell r="N7071" t="b">
            <v>0</v>
          </cell>
          <cell r="O7071">
            <v>7440</v>
          </cell>
        </row>
        <row r="7072">
          <cell r="E7072" t="str">
            <v>72MONTHLYKTEAMSTERS LOCAL UNION NUMBER 117</v>
          </cell>
          <cell r="F7072" t="str">
            <v>72</v>
          </cell>
          <cell r="G7072" t="str">
            <v>Monthly</v>
          </cell>
          <cell r="H7072" t="str">
            <v>K</v>
          </cell>
          <cell r="I7072">
            <v>7536</v>
          </cell>
          <cell r="J7072" t="str">
            <v>Teamsters Local Union Number 117</v>
          </cell>
          <cell r="K7072" t="str">
            <v>per Noli Benitez 201307</v>
          </cell>
          <cell r="L7072">
            <v>41456</v>
          </cell>
          <cell r="M7072">
            <v>12832</v>
          </cell>
          <cell r="N7072" t="b">
            <v>0</v>
          </cell>
          <cell r="O7072">
            <v>7536</v>
          </cell>
        </row>
        <row r="7073">
          <cell r="E7073" t="str">
            <v>72MONTHLYKWASHINGTON FEDERATION OF STATE EMPLOYEES</v>
          </cell>
          <cell r="F7073" t="str">
            <v>72</v>
          </cell>
          <cell r="G7073" t="str">
            <v>Monthly</v>
          </cell>
          <cell r="H7073" t="str">
            <v>K</v>
          </cell>
          <cell r="I7073">
            <v>7440</v>
          </cell>
          <cell r="J7073" t="str">
            <v>Washington Federation of State Employees</v>
          </cell>
          <cell r="K7073" t="str">
            <v>per DOP website</v>
          </cell>
          <cell r="L7073">
            <v>41456</v>
          </cell>
          <cell r="M7073">
            <v>26756</v>
          </cell>
          <cell r="N7073" t="b">
            <v>0</v>
          </cell>
          <cell r="O7073">
            <v>7440</v>
          </cell>
        </row>
        <row r="7074">
          <cell r="E7074" t="str">
            <v>72MONTHLYKWASHINGTON PUBLIC EMPLOYEES ASSOCIATION</v>
          </cell>
          <cell r="F7074" t="str">
            <v>72</v>
          </cell>
          <cell r="G7074" t="str">
            <v>Monthly</v>
          </cell>
          <cell r="H7074" t="str">
            <v>K</v>
          </cell>
          <cell r="I7074">
            <v>7440</v>
          </cell>
          <cell r="J7074" t="str">
            <v>Washington Public Employees Association</v>
          </cell>
          <cell r="K7074" t="str">
            <v>per DOP website</v>
          </cell>
          <cell r="L7074">
            <v>41456</v>
          </cell>
          <cell r="M7074">
            <v>31020</v>
          </cell>
          <cell r="N7074" t="b">
            <v>0</v>
          </cell>
          <cell r="O7074">
            <v>7440</v>
          </cell>
        </row>
        <row r="7075">
          <cell r="E7075" t="str">
            <v>72MONTHLYLCOALITION</v>
          </cell>
          <cell r="F7075" t="str">
            <v>72</v>
          </cell>
          <cell r="G7075" t="str">
            <v>Monthly</v>
          </cell>
          <cell r="H7075" t="str">
            <v>L</v>
          </cell>
          <cell r="I7075">
            <v>7627</v>
          </cell>
          <cell r="J7075" t="str">
            <v>Coalition</v>
          </cell>
          <cell r="K7075" t="str">
            <v>per DOP website</v>
          </cell>
          <cell r="L7075">
            <v>41456</v>
          </cell>
          <cell r="M7075">
            <v>43813</v>
          </cell>
          <cell r="N7075" t="b">
            <v>0</v>
          </cell>
          <cell r="O7075">
            <v>7627</v>
          </cell>
        </row>
        <row r="7076">
          <cell r="E7076" t="str">
            <v>72MONTHLYLNON-REPRESENTED STATE EMPLOYEES</v>
          </cell>
          <cell r="F7076" t="str">
            <v>72</v>
          </cell>
          <cell r="G7076" t="str">
            <v>Monthly</v>
          </cell>
          <cell r="H7076" t="str">
            <v>L</v>
          </cell>
          <cell r="I7076">
            <v>7627</v>
          </cell>
          <cell r="J7076" t="str">
            <v>Non-Represented State Employees</v>
          </cell>
          <cell r="K7076" t="str">
            <v>per DOP website</v>
          </cell>
          <cell r="L7076">
            <v>41456</v>
          </cell>
          <cell r="M7076">
            <v>12833</v>
          </cell>
          <cell r="N7076" t="b">
            <v>0</v>
          </cell>
          <cell r="O7076">
            <v>7627</v>
          </cell>
        </row>
        <row r="7077">
          <cell r="E7077" t="str">
            <v>72MONTHLYLTEAMSTERS LOCAL UNION NUMBER 117</v>
          </cell>
          <cell r="F7077" t="str">
            <v>72</v>
          </cell>
          <cell r="G7077" t="str">
            <v>Monthly</v>
          </cell>
          <cell r="H7077" t="str">
            <v>L</v>
          </cell>
          <cell r="I7077">
            <v>7724</v>
          </cell>
          <cell r="J7077" t="str">
            <v>Teamsters Local Union Number 117</v>
          </cell>
          <cell r="K7077" t="str">
            <v>per Noli Benitez 201307</v>
          </cell>
          <cell r="L7077">
            <v>41456</v>
          </cell>
          <cell r="M7077">
            <v>12833</v>
          </cell>
          <cell r="N7077" t="b">
            <v>0</v>
          </cell>
          <cell r="O7077">
            <v>7724</v>
          </cell>
        </row>
        <row r="7078">
          <cell r="E7078" t="str">
            <v>72MONTHLYLWASHINGTON FEDERATION OF STATE EMPLOYEES</v>
          </cell>
          <cell r="F7078" t="str">
            <v>72</v>
          </cell>
          <cell r="G7078" t="str">
            <v>Monthly</v>
          </cell>
          <cell r="H7078" t="str">
            <v>L</v>
          </cell>
          <cell r="I7078">
            <v>7627</v>
          </cell>
          <cell r="J7078" t="str">
            <v>Washington Federation of State Employees</v>
          </cell>
          <cell r="K7078" t="str">
            <v>per DOP website</v>
          </cell>
          <cell r="L7078">
            <v>41456</v>
          </cell>
          <cell r="M7078">
            <v>26757</v>
          </cell>
          <cell r="N7078" t="b">
            <v>0</v>
          </cell>
          <cell r="O7078">
            <v>7627</v>
          </cell>
        </row>
        <row r="7079">
          <cell r="E7079" t="str">
            <v>72MONTHLYLWASHINGTON PUBLIC EMPLOYEES ASSOCIATION</v>
          </cell>
          <cell r="F7079" t="str">
            <v>72</v>
          </cell>
          <cell r="G7079" t="str">
            <v>Monthly</v>
          </cell>
          <cell r="H7079" t="str">
            <v>L</v>
          </cell>
          <cell r="I7079">
            <v>7627</v>
          </cell>
          <cell r="J7079" t="str">
            <v>Washington Public Employees Association</v>
          </cell>
          <cell r="K7079" t="str">
            <v>per DOP website</v>
          </cell>
          <cell r="L7079">
            <v>41456</v>
          </cell>
          <cell r="M7079">
            <v>31021</v>
          </cell>
          <cell r="N7079" t="b">
            <v>0</v>
          </cell>
          <cell r="O7079">
            <v>7627</v>
          </cell>
        </row>
        <row r="7080">
          <cell r="E7080" t="str">
            <v>72MONTHLYMCOALITION</v>
          </cell>
          <cell r="F7080" t="str">
            <v>72</v>
          </cell>
          <cell r="G7080" t="str">
            <v>Monthly</v>
          </cell>
          <cell r="H7080" t="str">
            <v>M</v>
          </cell>
          <cell r="I7080">
            <v>7818</v>
          </cell>
          <cell r="J7080" t="str">
            <v>Coalition</v>
          </cell>
          <cell r="K7080" t="str">
            <v>per DOP website</v>
          </cell>
          <cell r="L7080">
            <v>41456</v>
          </cell>
          <cell r="M7080">
            <v>43814</v>
          </cell>
          <cell r="N7080" t="b">
            <v>0</v>
          </cell>
          <cell r="O7080">
            <v>7818</v>
          </cell>
        </row>
        <row r="7081">
          <cell r="E7081" t="str">
            <v>72MONTHLYMNON-REPRESENTED STATE EMPLOYEES</v>
          </cell>
          <cell r="F7081" t="str">
            <v>72</v>
          </cell>
          <cell r="G7081" t="str">
            <v>Monthly</v>
          </cell>
          <cell r="H7081" t="str">
            <v>M</v>
          </cell>
          <cell r="I7081">
            <v>7818</v>
          </cell>
          <cell r="J7081" t="str">
            <v>Non-Represented State Employees</v>
          </cell>
          <cell r="K7081" t="str">
            <v>per DOP website</v>
          </cell>
          <cell r="L7081">
            <v>41456</v>
          </cell>
          <cell r="M7081">
            <v>12834</v>
          </cell>
          <cell r="N7081" t="b">
            <v>0</v>
          </cell>
          <cell r="O7081">
            <v>7818</v>
          </cell>
        </row>
        <row r="7082">
          <cell r="E7082" t="str">
            <v>72MONTHLYMTEAMSTERS LOCAL UNION NUMBER 117</v>
          </cell>
          <cell r="F7082" t="str">
            <v>72</v>
          </cell>
          <cell r="G7082" t="str">
            <v>Monthly</v>
          </cell>
          <cell r="H7082" t="str">
            <v>M</v>
          </cell>
          <cell r="I7082">
            <v>7918</v>
          </cell>
          <cell r="J7082" t="str">
            <v>Teamsters Local Union Number 117</v>
          </cell>
          <cell r="K7082" t="str">
            <v>per Noli Benitez 201307</v>
          </cell>
          <cell r="L7082">
            <v>41456</v>
          </cell>
          <cell r="M7082">
            <v>12834</v>
          </cell>
          <cell r="N7082" t="b">
            <v>0</v>
          </cell>
          <cell r="O7082">
            <v>7918</v>
          </cell>
        </row>
        <row r="7083">
          <cell r="E7083" t="str">
            <v>72MONTHLYMWASHINGTON FEDERATION OF STATE EMPLOYEES</v>
          </cell>
          <cell r="F7083" t="str">
            <v>72</v>
          </cell>
          <cell r="G7083" t="str">
            <v>Monthly</v>
          </cell>
          <cell r="H7083" t="str">
            <v>M</v>
          </cell>
          <cell r="I7083">
            <v>7818</v>
          </cell>
          <cell r="J7083" t="str">
            <v>Washington Federation of State Employees</v>
          </cell>
          <cell r="K7083" t="str">
            <v>per DOP website</v>
          </cell>
          <cell r="L7083">
            <v>41456</v>
          </cell>
          <cell r="M7083">
            <v>26758</v>
          </cell>
          <cell r="N7083" t="b">
            <v>0</v>
          </cell>
          <cell r="O7083">
            <v>7818</v>
          </cell>
        </row>
        <row r="7084">
          <cell r="E7084" t="str">
            <v>72MONTHLYMWASHINGTON PUBLIC EMPLOYEES ASSOCIATION</v>
          </cell>
          <cell r="F7084" t="str">
            <v>72</v>
          </cell>
          <cell r="G7084" t="str">
            <v>Monthly</v>
          </cell>
          <cell r="H7084" t="str">
            <v>M</v>
          </cell>
          <cell r="I7084">
            <v>7818</v>
          </cell>
          <cell r="J7084" t="str">
            <v>Washington Public Employees Association</v>
          </cell>
          <cell r="K7084" t="str">
            <v>per DOP website</v>
          </cell>
          <cell r="L7084">
            <v>41456</v>
          </cell>
          <cell r="M7084">
            <v>31022</v>
          </cell>
          <cell r="N7084" t="b">
            <v>0</v>
          </cell>
          <cell r="O7084">
            <v>7818</v>
          </cell>
        </row>
        <row r="7085">
          <cell r="E7085" t="str">
            <v>73GMONTHLYGNON-REPRESENTED STATE EMPLOYEES</v>
          </cell>
          <cell r="F7085" t="str">
            <v>73G</v>
          </cell>
          <cell r="G7085" t="str">
            <v>Monthly</v>
          </cell>
          <cell r="H7085" t="str">
            <v>G</v>
          </cell>
          <cell r="I7085">
            <v>6908</v>
          </cell>
          <cell r="J7085" t="str">
            <v>Non-Represented State Employees</v>
          </cell>
          <cell r="K7085" t="str">
            <v>per DOP website</v>
          </cell>
          <cell r="L7085">
            <v>41456</v>
          </cell>
          <cell r="M7085">
            <v>16584</v>
          </cell>
          <cell r="N7085" t="b">
            <v>1</v>
          </cell>
          <cell r="O7085">
            <v>6908</v>
          </cell>
        </row>
        <row r="7086">
          <cell r="E7086" t="str">
            <v>73GMONTHLYHNON-REPRESENTED STATE EMPLOYEES</v>
          </cell>
          <cell r="F7086" t="str">
            <v>73G</v>
          </cell>
          <cell r="G7086" t="str">
            <v>Monthly</v>
          </cell>
          <cell r="H7086" t="str">
            <v>H</v>
          </cell>
          <cell r="I7086">
            <v>7082</v>
          </cell>
          <cell r="J7086" t="str">
            <v>Non-Represented State Employees</v>
          </cell>
          <cell r="K7086" t="str">
            <v>per DOP website</v>
          </cell>
          <cell r="L7086">
            <v>41456</v>
          </cell>
          <cell r="M7086">
            <v>16585</v>
          </cell>
          <cell r="N7086" t="b">
            <v>1</v>
          </cell>
          <cell r="O7086">
            <v>7082</v>
          </cell>
        </row>
        <row r="7087">
          <cell r="E7087" t="str">
            <v>73GMONTHLYINON-REPRESENTED STATE EMPLOYEES</v>
          </cell>
          <cell r="F7087" t="str">
            <v>73G</v>
          </cell>
          <cell r="G7087" t="str">
            <v>Monthly</v>
          </cell>
          <cell r="H7087" t="str">
            <v>I</v>
          </cell>
          <cell r="I7087">
            <v>7258</v>
          </cell>
          <cell r="J7087" t="str">
            <v>Non-Represented State Employees</v>
          </cell>
          <cell r="K7087" t="str">
            <v>per DOP website</v>
          </cell>
          <cell r="L7087">
            <v>41456</v>
          </cell>
          <cell r="M7087">
            <v>16586</v>
          </cell>
          <cell r="N7087" t="b">
            <v>1</v>
          </cell>
          <cell r="O7087">
            <v>7258</v>
          </cell>
        </row>
        <row r="7088">
          <cell r="E7088" t="str">
            <v>73GMONTHLYJNON-REPRESENTED STATE EMPLOYEES</v>
          </cell>
          <cell r="F7088" t="str">
            <v>73G</v>
          </cell>
          <cell r="G7088" t="str">
            <v>Monthly</v>
          </cell>
          <cell r="H7088" t="str">
            <v>J</v>
          </cell>
          <cell r="I7088">
            <v>7440</v>
          </cell>
          <cell r="J7088" t="str">
            <v>Non-Represented State Employees</v>
          </cell>
          <cell r="K7088" t="str">
            <v>per DOP website</v>
          </cell>
          <cell r="L7088">
            <v>41456</v>
          </cell>
          <cell r="M7088">
            <v>16587</v>
          </cell>
          <cell r="N7088" t="b">
            <v>1</v>
          </cell>
          <cell r="O7088">
            <v>7440</v>
          </cell>
        </row>
        <row r="7089">
          <cell r="E7089" t="str">
            <v>73GMONTHLYKNON-REPRESENTED STATE EMPLOYEES</v>
          </cell>
          <cell r="F7089" t="str">
            <v>73G</v>
          </cell>
          <cell r="G7089" t="str">
            <v>Monthly</v>
          </cell>
          <cell r="H7089" t="str">
            <v>K</v>
          </cell>
          <cell r="I7089">
            <v>7627</v>
          </cell>
          <cell r="J7089" t="str">
            <v>Non-Represented State Employees</v>
          </cell>
          <cell r="K7089" t="str">
            <v>per DOP website</v>
          </cell>
          <cell r="L7089">
            <v>41456</v>
          </cell>
          <cell r="M7089">
            <v>16588</v>
          </cell>
          <cell r="N7089" t="b">
            <v>1</v>
          </cell>
          <cell r="O7089">
            <v>7627</v>
          </cell>
        </row>
        <row r="7090">
          <cell r="E7090" t="str">
            <v>73GMONTHLYLNON-REPRESENTED STATE EMPLOYEES</v>
          </cell>
          <cell r="F7090" t="str">
            <v>73G</v>
          </cell>
          <cell r="G7090" t="str">
            <v>Monthly</v>
          </cell>
          <cell r="H7090" t="str">
            <v>L</v>
          </cell>
          <cell r="I7090">
            <v>7818</v>
          </cell>
          <cell r="J7090" t="str">
            <v>Non-Represented State Employees</v>
          </cell>
          <cell r="K7090" t="str">
            <v>per DOP website</v>
          </cell>
          <cell r="L7090">
            <v>41456</v>
          </cell>
          <cell r="M7090">
            <v>16589</v>
          </cell>
          <cell r="N7090" t="b">
            <v>1</v>
          </cell>
          <cell r="O7090">
            <v>7818</v>
          </cell>
        </row>
        <row r="7091">
          <cell r="E7091" t="str">
            <v>73GMONTHLYMNON-REPRESENTED STATE EMPLOYEES</v>
          </cell>
          <cell r="F7091" t="str">
            <v>73G</v>
          </cell>
          <cell r="G7091" t="str">
            <v>Monthly</v>
          </cell>
          <cell r="H7091" t="str">
            <v>M</v>
          </cell>
          <cell r="I7091">
            <v>8012</v>
          </cell>
          <cell r="J7091" t="str">
            <v>Non-Represented State Employees</v>
          </cell>
          <cell r="K7091" t="str">
            <v>per DOP website</v>
          </cell>
          <cell r="L7091">
            <v>41456</v>
          </cell>
          <cell r="M7091">
            <v>16589</v>
          </cell>
          <cell r="N7091" t="b">
            <v>1</v>
          </cell>
          <cell r="O7091">
            <v>8012</v>
          </cell>
        </row>
        <row r="7092">
          <cell r="E7092" t="str">
            <v>73MONTHLYACOALITION</v>
          </cell>
          <cell r="F7092" t="str">
            <v>73</v>
          </cell>
          <cell r="G7092" t="str">
            <v>Monthly</v>
          </cell>
          <cell r="H7092" t="str">
            <v>A</v>
          </cell>
          <cell r="I7092">
            <v>5958</v>
          </cell>
          <cell r="J7092" t="str">
            <v>Coalition</v>
          </cell>
          <cell r="K7092" t="str">
            <v>per DOP website</v>
          </cell>
          <cell r="L7092">
            <v>41456</v>
          </cell>
          <cell r="M7092">
            <v>43854</v>
          </cell>
          <cell r="N7092" t="b">
            <v>0</v>
          </cell>
          <cell r="O7092">
            <v>5958</v>
          </cell>
        </row>
        <row r="7093">
          <cell r="E7093" t="str">
            <v>73MONTHLYANON-REPRESENTED STATE EMPLOYEES</v>
          </cell>
          <cell r="F7093" t="str">
            <v>73</v>
          </cell>
          <cell r="G7093" t="str">
            <v>Monthly</v>
          </cell>
          <cell r="H7093" t="str">
            <v>A</v>
          </cell>
          <cell r="I7093">
            <v>5958</v>
          </cell>
          <cell r="J7093" t="str">
            <v>Non-Represented State Employees</v>
          </cell>
          <cell r="K7093" t="str">
            <v>per DOP website</v>
          </cell>
          <cell r="L7093">
            <v>41456</v>
          </cell>
          <cell r="M7093">
            <v>12874</v>
          </cell>
          <cell r="N7093" t="b">
            <v>0</v>
          </cell>
          <cell r="O7093">
            <v>5958</v>
          </cell>
        </row>
        <row r="7094">
          <cell r="E7094" t="str">
            <v>73MONTHLYATEAMSTERS LOCAL UNION NUMBER 117</v>
          </cell>
          <cell r="F7094" t="str">
            <v>73</v>
          </cell>
          <cell r="G7094" t="str">
            <v>Monthly</v>
          </cell>
          <cell r="H7094" t="str">
            <v>A</v>
          </cell>
          <cell r="I7094">
            <v>6034</v>
          </cell>
          <cell r="J7094" t="str">
            <v>Teamsters Local Union Number 117</v>
          </cell>
          <cell r="K7094" t="str">
            <v>per Noli Benitez 201307</v>
          </cell>
          <cell r="L7094">
            <v>41456</v>
          </cell>
          <cell r="M7094">
            <v>12874</v>
          </cell>
          <cell r="N7094" t="b">
            <v>0</v>
          </cell>
          <cell r="O7094">
            <v>6034</v>
          </cell>
        </row>
        <row r="7095">
          <cell r="E7095" t="str">
            <v>73MONTHLYAWASHINGTON FEDERATION OF STATE EMPLOYEES</v>
          </cell>
          <cell r="F7095" t="str">
            <v>73</v>
          </cell>
          <cell r="G7095" t="str">
            <v>Monthly</v>
          </cell>
          <cell r="H7095" t="str">
            <v>A</v>
          </cell>
          <cell r="I7095">
            <v>5958</v>
          </cell>
          <cell r="J7095" t="str">
            <v>Washington Federation of State Employees</v>
          </cell>
          <cell r="K7095" t="str">
            <v>per DOP website</v>
          </cell>
          <cell r="L7095">
            <v>41456</v>
          </cell>
          <cell r="M7095">
            <v>26798</v>
          </cell>
          <cell r="N7095" t="b">
            <v>0</v>
          </cell>
          <cell r="O7095">
            <v>5958</v>
          </cell>
        </row>
        <row r="7096">
          <cell r="E7096" t="str">
            <v>73MONTHLYAWASHINGTON PUBLIC EMPLOYEES ASSOCIATION</v>
          </cell>
          <cell r="F7096" t="str">
            <v>73</v>
          </cell>
          <cell r="G7096" t="str">
            <v>Monthly</v>
          </cell>
          <cell r="H7096" t="str">
            <v>A</v>
          </cell>
          <cell r="I7096">
            <v>5958</v>
          </cell>
          <cell r="J7096" t="str">
            <v>Washington Public Employees Association</v>
          </cell>
          <cell r="K7096" t="str">
            <v>per DOP website</v>
          </cell>
          <cell r="L7096">
            <v>41456</v>
          </cell>
          <cell r="M7096">
            <v>31062</v>
          </cell>
          <cell r="N7096" t="b">
            <v>0</v>
          </cell>
          <cell r="O7096">
            <v>5958</v>
          </cell>
        </row>
        <row r="7097">
          <cell r="E7097" t="str">
            <v>73MONTHLYBCOALITION</v>
          </cell>
          <cell r="F7097" t="str">
            <v>73</v>
          </cell>
          <cell r="G7097" t="str">
            <v>Monthly</v>
          </cell>
          <cell r="H7097" t="str">
            <v>B</v>
          </cell>
          <cell r="I7097">
            <v>6105</v>
          </cell>
          <cell r="J7097" t="str">
            <v>Coalition</v>
          </cell>
          <cell r="K7097" t="str">
            <v>per DOP website</v>
          </cell>
          <cell r="L7097">
            <v>41456</v>
          </cell>
          <cell r="M7097">
            <v>43855</v>
          </cell>
          <cell r="N7097" t="b">
            <v>0</v>
          </cell>
          <cell r="O7097">
            <v>6105</v>
          </cell>
        </row>
        <row r="7098">
          <cell r="E7098" t="str">
            <v>73MONTHLYBNON-REPRESENTED STATE EMPLOYEES</v>
          </cell>
          <cell r="F7098" t="str">
            <v>73</v>
          </cell>
          <cell r="G7098" t="str">
            <v>Monthly</v>
          </cell>
          <cell r="H7098" t="str">
            <v>B</v>
          </cell>
          <cell r="I7098">
            <v>6105</v>
          </cell>
          <cell r="J7098" t="str">
            <v>Non-Represented State Employees</v>
          </cell>
          <cell r="K7098" t="str">
            <v>per DOP website</v>
          </cell>
          <cell r="L7098">
            <v>41456</v>
          </cell>
          <cell r="M7098">
            <v>12875</v>
          </cell>
          <cell r="N7098" t="b">
            <v>0</v>
          </cell>
          <cell r="O7098">
            <v>6105</v>
          </cell>
        </row>
        <row r="7099">
          <cell r="E7099" t="str">
            <v>73MONTHLYBTEAMSTERS LOCAL UNION NUMBER 117</v>
          </cell>
          <cell r="F7099" t="str">
            <v>73</v>
          </cell>
          <cell r="G7099" t="str">
            <v>Monthly</v>
          </cell>
          <cell r="H7099" t="str">
            <v>B</v>
          </cell>
          <cell r="I7099">
            <v>6183</v>
          </cell>
          <cell r="J7099" t="str">
            <v>Teamsters Local Union Number 117</v>
          </cell>
          <cell r="K7099" t="str">
            <v>per Noli Benitez 201307</v>
          </cell>
          <cell r="L7099">
            <v>41456</v>
          </cell>
          <cell r="M7099">
            <v>12875</v>
          </cell>
          <cell r="N7099" t="b">
            <v>0</v>
          </cell>
          <cell r="O7099">
            <v>6183</v>
          </cell>
        </row>
        <row r="7100">
          <cell r="E7100" t="str">
            <v>73MONTHLYBWASHINGTON FEDERATION OF STATE EMPLOYEES</v>
          </cell>
          <cell r="F7100" t="str">
            <v>73</v>
          </cell>
          <cell r="G7100" t="str">
            <v>Monthly</v>
          </cell>
          <cell r="H7100" t="str">
            <v>B</v>
          </cell>
          <cell r="I7100">
            <v>6105</v>
          </cell>
          <cell r="J7100" t="str">
            <v>Washington Federation of State Employees</v>
          </cell>
          <cell r="K7100" t="str">
            <v>per DOP website</v>
          </cell>
          <cell r="L7100">
            <v>41456</v>
          </cell>
          <cell r="M7100">
            <v>26799</v>
          </cell>
          <cell r="N7100" t="b">
            <v>0</v>
          </cell>
          <cell r="O7100">
            <v>6105</v>
          </cell>
        </row>
        <row r="7101">
          <cell r="E7101" t="str">
            <v>73MONTHLYBWASHINGTON PUBLIC EMPLOYEES ASSOCIATION</v>
          </cell>
          <cell r="F7101" t="str">
            <v>73</v>
          </cell>
          <cell r="G7101" t="str">
            <v>Monthly</v>
          </cell>
          <cell r="H7101" t="str">
            <v>B</v>
          </cell>
          <cell r="I7101">
            <v>6105</v>
          </cell>
          <cell r="J7101" t="str">
            <v>Washington Public Employees Association</v>
          </cell>
          <cell r="K7101" t="str">
            <v>per DOP website</v>
          </cell>
          <cell r="L7101">
            <v>41456</v>
          </cell>
          <cell r="M7101">
            <v>31063</v>
          </cell>
          <cell r="N7101" t="b">
            <v>0</v>
          </cell>
          <cell r="O7101">
            <v>6105</v>
          </cell>
        </row>
        <row r="7102">
          <cell r="E7102" t="str">
            <v>73MONTHLYCCOALITION</v>
          </cell>
          <cell r="F7102" t="str">
            <v>73</v>
          </cell>
          <cell r="G7102" t="str">
            <v>Monthly</v>
          </cell>
          <cell r="H7102" t="str">
            <v>C</v>
          </cell>
          <cell r="I7102">
            <v>6257</v>
          </cell>
          <cell r="J7102" t="str">
            <v>Coalition</v>
          </cell>
          <cell r="K7102" t="str">
            <v>per DOP website</v>
          </cell>
          <cell r="L7102">
            <v>41456</v>
          </cell>
          <cell r="M7102">
            <v>43856</v>
          </cell>
          <cell r="N7102" t="b">
            <v>0</v>
          </cell>
          <cell r="O7102">
            <v>6257</v>
          </cell>
        </row>
        <row r="7103">
          <cell r="E7103" t="str">
            <v>73MONTHLYCNON-REPRESENTED STATE EMPLOYEES</v>
          </cell>
          <cell r="F7103" t="str">
            <v>73</v>
          </cell>
          <cell r="G7103" t="str">
            <v>Monthly</v>
          </cell>
          <cell r="H7103" t="str">
            <v>C</v>
          </cell>
          <cell r="I7103">
            <v>6257</v>
          </cell>
          <cell r="J7103" t="str">
            <v>Non-Represented State Employees</v>
          </cell>
          <cell r="K7103" t="str">
            <v>per DOP website</v>
          </cell>
          <cell r="L7103">
            <v>41456</v>
          </cell>
          <cell r="M7103">
            <v>12876</v>
          </cell>
          <cell r="N7103" t="b">
            <v>0</v>
          </cell>
          <cell r="O7103">
            <v>6257</v>
          </cell>
        </row>
        <row r="7104">
          <cell r="E7104" t="str">
            <v>73MONTHLYCTEAMSTERS LOCAL UNION NUMBER 117</v>
          </cell>
          <cell r="F7104" t="str">
            <v>73</v>
          </cell>
          <cell r="G7104" t="str">
            <v>Monthly</v>
          </cell>
          <cell r="H7104" t="str">
            <v>C</v>
          </cell>
          <cell r="I7104">
            <v>6337</v>
          </cell>
          <cell r="J7104" t="str">
            <v>Teamsters Local Union Number 117</v>
          </cell>
          <cell r="K7104" t="str">
            <v>per Noli Benitez 201307</v>
          </cell>
          <cell r="L7104">
            <v>41456</v>
          </cell>
          <cell r="M7104">
            <v>12876</v>
          </cell>
          <cell r="N7104" t="b">
            <v>0</v>
          </cell>
          <cell r="O7104">
            <v>6337</v>
          </cell>
        </row>
        <row r="7105">
          <cell r="E7105" t="str">
            <v>73MONTHLYCWASHINGTON FEDERATION OF STATE EMPLOYEES</v>
          </cell>
          <cell r="F7105" t="str">
            <v>73</v>
          </cell>
          <cell r="G7105" t="str">
            <v>Monthly</v>
          </cell>
          <cell r="H7105" t="str">
            <v>C</v>
          </cell>
          <cell r="I7105">
            <v>6257</v>
          </cell>
          <cell r="J7105" t="str">
            <v>Washington Federation of State Employees</v>
          </cell>
          <cell r="K7105" t="str">
            <v>per DOP website</v>
          </cell>
          <cell r="L7105">
            <v>41456</v>
          </cell>
          <cell r="M7105">
            <v>26800</v>
          </cell>
          <cell r="N7105" t="b">
            <v>0</v>
          </cell>
          <cell r="O7105">
            <v>6257</v>
          </cell>
        </row>
        <row r="7106">
          <cell r="E7106" t="str">
            <v>73MONTHLYCWASHINGTON PUBLIC EMPLOYEES ASSOCIATION</v>
          </cell>
          <cell r="F7106" t="str">
            <v>73</v>
          </cell>
          <cell r="G7106" t="str">
            <v>Monthly</v>
          </cell>
          <cell r="H7106" t="str">
            <v>C</v>
          </cell>
          <cell r="I7106">
            <v>6257</v>
          </cell>
          <cell r="J7106" t="str">
            <v>Washington Public Employees Association</v>
          </cell>
          <cell r="K7106" t="str">
            <v>per DOP website</v>
          </cell>
          <cell r="L7106">
            <v>41456</v>
          </cell>
          <cell r="M7106">
            <v>31064</v>
          </cell>
          <cell r="N7106" t="b">
            <v>0</v>
          </cell>
          <cell r="O7106">
            <v>6257</v>
          </cell>
        </row>
        <row r="7107">
          <cell r="E7107" t="str">
            <v>73MONTHLYDCOALITION</v>
          </cell>
          <cell r="F7107" t="str">
            <v>73</v>
          </cell>
          <cell r="G7107" t="str">
            <v>Monthly</v>
          </cell>
          <cell r="H7107" t="str">
            <v>D</v>
          </cell>
          <cell r="I7107">
            <v>6416</v>
          </cell>
          <cell r="J7107" t="str">
            <v>Coalition</v>
          </cell>
          <cell r="K7107" t="str">
            <v>per DOP website</v>
          </cell>
          <cell r="L7107">
            <v>41456</v>
          </cell>
          <cell r="M7107">
            <v>43857</v>
          </cell>
          <cell r="N7107" t="b">
            <v>0</v>
          </cell>
          <cell r="O7107">
            <v>6416</v>
          </cell>
        </row>
        <row r="7108">
          <cell r="E7108" t="str">
            <v>73MONTHLYDNON-REPRESENTED STATE EMPLOYEES</v>
          </cell>
          <cell r="F7108" t="str">
            <v>73</v>
          </cell>
          <cell r="G7108" t="str">
            <v>Monthly</v>
          </cell>
          <cell r="H7108" t="str">
            <v>D</v>
          </cell>
          <cell r="I7108">
            <v>6416</v>
          </cell>
          <cell r="J7108" t="str">
            <v>Non-Represented State Employees</v>
          </cell>
          <cell r="K7108" t="str">
            <v>per DOP website</v>
          </cell>
          <cell r="L7108">
            <v>41456</v>
          </cell>
          <cell r="M7108">
            <v>12877</v>
          </cell>
          <cell r="N7108" t="b">
            <v>0</v>
          </cell>
          <cell r="O7108">
            <v>6416</v>
          </cell>
        </row>
        <row r="7109">
          <cell r="E7109" t="str">
            <v>73MONTHLYDTEAMSTERS LOCAL UNION NUMBER 117</v>
          </cell>
          <cell r="F7109" t="str">
            <v>73</v>
          </cell>
          <cell r="G7109" t="str">
            <v>Monthly</v>
          </cell>
          <cell r="H7109" t="str">
            <v>D</v>
          </cell>
          <cell r="I7109">
            <v>6498</v>
          </cell>
          <cell r="J7109" t="str">
            <v>Teamsters Local Union Number 117</v>
          </cell>
          <cell r="K7109" t="str">
            <v>per Noli Benitez 201307</v>
          </cell>
          <cell r="L7109">
            <v>41456</v>
          </cell>
          <cell r="M7109">
            <v>12877</v>
          </cell>
          <cell r="N7109" t="b">
            <v>0</v>
          </cell>
          <cell r="O7109">
            <v>6498</v>
          </cell>
        </row>
        <row r="7110">
          <cell r="E7110" t="str">
            <v>73MONTHLYDWASHINGTON FEDERATION OF STATE EMPLOYEES</v>
          </cell>
          <cell r="F7110" t="str">
            <v>73</v>
          </cell>
          <cell r="G7110" t="str">
            <v>Monthly</v>
          </cell>
          <cell r="H7110" t="str">
            <v>D</v>
          </cell>
          <cell r="I7110">
            <v>6416</v>
          </cell>
          <cell r="J7110" t="str">
            <v>Washington Federation of State Employees</v>
          </cell>
          <cell r="K7110" t="str">
            <v>per DOP website</v>
          </cell>
          <cell r="L7110">
            <v>41456</v>
          </cell>
          <cell r="M7110">
            <v>26801</v>
          </cell>
          <cell r="N7110" t="b">
            <v>0</v>
          </cell>
          <cell r="O7110">
            <v>6416</v>
          </cell>
        </row>
        <row r="7111">
          <cell r="E7111" t="str">
            <v>73MONTHLYDWASHINGTON PUBLIC EMPLOYEES ASSOCIATION</v>
          </cell>
          <cell r="F7111" t="str">
            <v>73</v>
          </cell>
          <cell r="G7111" t="str">
            <v>Monthly</v>
          </cell>
          <cell r="H7111" t="str">
            <v>D</v>
          </cell>
          <cell r="I7111">
            <v>6416</v>
          </cell>
          <cell r="J7111" t="str">
            <v>Washington Public Employees Association</v>
          </cell>
          <cell r="K7111" t="str">
            <v>per DOP website</v>
          </cell>
          <cell r="L7111">
            <v>41456</v>
          </cell>
          <cell r="M7111">
            <v>31065</v>
          </cell>
          <cell r="N7111" t="b">
            <v>0</v>
          </cell>
          <cell r="O7111">
            <v>6416</v>
          </cell>
        </row>
        <row r="7112">
          <cell r="E7112" t="str">
            <v>73MONTHLYECOALITION</v>
          </cell>
          <cell r="F7112" t="str">
            <v>73</v>
          </cell>
          <cell r="G7112" t="str">
            <v>Monthly</v>
          </cell>
          <cell r="H7112" t="str">
            <v>E</v>
          </cell>
          <cell r="I7112">
            <v>6575</v>
          </cell>
          <cell r="J7112" t="str">
            <v>Coalition</v>
          </cell>
          <cell r="K7112" t="str">
            <v>per DOP website</v>
          </cell>
          <cell r="L7112">
            <v>41456</v>
          </cell>
          <cell r="M7112">
            <v>43858</v>
          </cell>
          <cell r="N7112" t="b">
            <v>0</v>
          </cell>
          <cell r="O7112">
            <v>6575</v>
          </cell>
        </row>
        <row r="7113">
          <cell r="E7113" t="str">
            <v>73MONTHLYENON-REPRESENTED STATE EMPLOYEES</v>
          </cell>
          <cell r="F7113" t="str">
            <v>73</v>
          </cell>
          <cell r="G7113" t="str">
            <v>Monthly</v>
          </cell>
          <cell r="H7113" t="str">
            <v>E</v>
          </cell>
          <cell r="I7113">
            <v>6575</v>
          </cell>
          <cell r="J7113" t="str">
            <v>Non-Represented State Employees</v>
          </cell>
          <cell r="K7113" t="str">
            <v>per DOP website</v>
          </cell>
          <cell r="L7113">
            <v>41456</v>
          </cell>
          <cell r="M7113">
            <v>12878</v>
          </cell>
          <cell r="N7113" t="b">
            <v>0</v>
          </cell>
          <cell r="O7113">
            <v>6575</v>
          </cell>
        </row>
        <row r="7114">
          <cell r="E7114" t="str">
            <v>73MONTHLYETEAMSTERS LOCAL UNION NUMBER 117</v>
          </cell>
          <cell r="F7114" t="str">
            <v>73</v>
          </cell>
          <cell r="G7114" t="str">
            <v>Monthly</v>
          </cell>
          <cell r="H7114" t="str">
            <v>E</v>
          </cell>
          <cell r="I7114">
            <v>6659</v>
          </cell>
          <cell r="J7114" t="str">
            <v>Teamsters Local Union Number 117</v>
          </cell>
          <cell r="K7114" t="str">
            <v>per Noli Benitez 201307</v>
          </cell>
          <cell r="L7114">
            <v>41456</v>
          </cell>
          <cell r="M7114">
            <v>12878</v>
          </cell>
          <cell r="N7114" t="b">
            <v>0</v>
          </cell>
          <cell r="O7114">
            <v>6659</v>
          </cell>
        </row>
        <row r="7115">
          <cell r="E7115" t="str">
            <v>73MONTHLYEWASHINGTON FEDERATION OF STATE EMPLOYEES</v>
          </cell>
          <cell r="F7115" t="str">
            <v>73</v>
          </cell>
          <cell r="G7115" t="str">
            <v>Monthly</v>
          </cell>
          <cell r="H7115" t="str">
            <v>E</v>
          </cell>
          <cell r="I7115">
            <v>6575</v>
          </cell>
          <cell r="J7115" t="str">
            <v>Washington Federation of State Employees</v>
          </cell>
          <cell r="K7115" t="str">
            <v>per DOP website</v>
          </cell>
          <cell r="L7115">
            <v>41456</v>
          </cell>
          <cell r="M7115">
            <v>26802</v>
          </cell>
          <cell r="N7115" t="b">
            <v>0</v>
          </cell>
          <cell r="O7115">
            <v>6575</v>
          </cell>
        </row>
        <row r="7116">
          <cell r="E7116" t="str">
            <v>73MONTHLYEWASHINGTON PUBLIC EMPLOYEES ASSOCIATION</v>
          </cell>
          <cell r="F7116" t="str">
            <v>73</v>
          </cell>
          <cell r="G7116" t="str">
            <v>Monthly</v>
          </cell>
          <cell r="H7116" t="str">
            <v>E</v>
          </cell>
          <cell r="I7116">
            <v>6575</v>
          </cell>
          <cell r="J7116" t="str">
            <v>Washington Public Employees Association</v>
          </cell>
          <cell r="K7116" t="str">
            <v>per DOP website</v>
          </cell>
          <cell r="L7116">
            <v>41456</v>
          </cell>
          <cell r="M7116">
            <v>31066</v>
          </cell>
          <cell r="N7116" t="b">
            <v>0</v>
          </cell>
          <cell r="O7116">
            <v>6575</v>
          </cell>
        </row>
        <row r="7117">
          <cell r="E7117" t="str">
            <v>73MONTHLYFCOALITION</v>
          </cell>
          <cell r="F7117" t="str">
            <v>73</v>
          </cell>
          <cell r="G7117" t="str">
            <v>Monthly</v>
          </cell>
          <cell r="H7117" t="str">
            <v>F</v>
          </cell>
          <cell r="I7117">
            <v>6741</v>
          </cell>
          <cell r="J7117" t="str">
            <v>Coalition</v>
          </cell>
          <cell r="K7117" t="str">
            <v>per DOP website</v>
          </cell>
          <cell r="L7117">
            <v>41456</v>
          </cell>
          <cell r="M7117">
            <v>43859</v>
          </cell>
          <cell r="N7117" t="b">
            <v>0</v>
          </cell>
          <cell r="O7117">
            <v>6741</v>
          </cell>
        </row>
        <row r="7118">
          <cell r="E7118" t="str">
            <v>73MONTHLYFNON-REPRESENTED STATE EMPLOYEES</v>
          </cell>
          <cell r="F7118" t="str">
            <v>73</v>
          </cell>
          <cell r="G7118" t="str">
            <v>Monthly</v>
          </cell>
          <cell r="H7118" t="str">
            <v>F</v>
          </cell>
          <cell r="I7118">
            <v>6741</v>
          </cell>
          <cell r="J7118" t="str">
            <v>Non-Represented State Employees</v>
          </cell>
          <cell r="K7118" t="str">
            <v>per DOP website</v>
          </cell>
          <cell r="L7118">
            <v>41456</v>
          </cell>
          <cell r="M7118">
            <v>12879</v>
          </cell>
          <cell r="N7118" t="b">
            <v>0</v>
          </cell>
          <cell r="O7118">
            <v>6741</v>
          </cell>
        </row>
        <row r="7119">
          <cell r="E7119" t="str">
            <v>73MONTHLYFTEAMSTERS LOCAL UNION NUMBER 117</v>
          </cell>
          <cell r="F7119" t="str">
            <v>73</v>
          </cell>
          <cell r="G7119" t="str">
            <v>Monthly</v>
          </cell>
          <cell r="H7119" t="str">
            <v>F</v>
          </cell>
          <cell r="I7119">
            <v>6828</v>
          </cell>
          <cell r="J7119" t="str">
            <v>Teamsters Local Union Number 117</v>
          </cell>
          <cell r="K7119" t="str">
            <v>per Noli Benitez 201307</v>
          </cell>
          <cell r="L7119">
            <v>41456</v>
          </cell>
          <cell r="M7119">
            <v>12879</v>
          </cell>
          <cell r="N7119" t="b">
            <v>0</v>
          </cell>
          <cell r="O7119">
            <v>6828</v>
          </cell>
        </row>
        <row r="7120">
          <cell r="E7120" t="str">
            <v>73MONTHLYFWASHINGTON FEDERATION OF STATE EMPLOYEES</v>
          </cell>
          <cell r="F7120" t="str">
            <v>73</v>
          </cell>
          <cell r="G7120" t="str">
            <v>Monthly</v>
          </cell>
          <cell r="H7120" t="str">
            <v>F</v>
          </cell>
          <cell r="I7120">
            <v>6741</v>
          </cell>
          <cell r="J7120" t="str">
            <v>Washington Federation of State Employees</v>
          </cell>
          <cell r="K7120" t="str">
            <v>per DOP website</v>
          </cell>
          <cell r="L7120">
            <v>41456</v>
          </cell>
          <cell r="M7120">
            <v>26803</v>
          </cell>
          <cell r="N7120" t="b">
            <v>0</v>
          </cell>
          <cell r="O7120">
            <v>6741</v>
          </cell>
        </row>
        <row r="7121">
          <cell r="E7121" t="str">
            <v>73MONTHLYFWASHINGTON PUBLIC EMPLOYEES ASSOCIATION</v>
          </cell>
          <cell r="F7121" t="str">
            <v>73</v>
          </cell>
          <cell r="G7121" t="str">
            <v>Monthly</v>
          </cell>
          <cell r="H7121" t="str">
            <v>F</v>
          </cell>
          <cell r="I7121">
            <v>6741</v>
          </cell>
          <cell r="J7121" t="str">
            <v>Washington Public Employees Association</v>
          </cell>
          <cell r="K7121" t="str">
            <v>per DOP website</v>
          </cell>
          <cell r="L7121">
            <v>41456</v>
          </cell>
          <cell r="M7121">
            <v>31067</v>
          </cell>
          <cell r="N7121" t="b">
            <v>0</v>
          </cell>
          <cell r="O7121">
            <v>6741</v>
          </cell>
        </row>
        <row r="7122">
          <cell r="E7122" t="str">
            <v>73MONTHLYGCOALITION</v>
          </cell>
          <cell r="F7122" t="str">
            <v>73</v>
          </cell>
          <cell r="G7122" t="str">
            <v>Monthly</v>
          </cell>
          <cell r="H7122" t="str">
            <v>G</v>
          </cell>
          <cell r="I7122">
            <v>6908</v>
          </cell>
          <cell r="J7122" t="str">
            <v>Coalition</v>
          </cell>
          <cell r="K7122" t="str">
            <v>per DOP website</v>
          </cell>
          <cell r="L7122">
            <v>41456</v>
          </cell>
          <cell r="M7122">
            <v>43860</v>
          </cell>
          <cell r="N7122" t="b">
            <v>0</v>
          </cell>
          <cell r="O7122">
            <v>6908</v>
          </cell>
        </row>
        <row r="7123">
          <cell r="E7123" t="str">
            <v>73MONTHLYGNON-REPRESENTED STATE EMPLOYEES</v>
          </cell>
          <cell r="F7123" t="str">
            <v>73</v>
          </cell>
          <cell r="G7123" t="str">
            <v>Monthly</v>
          </cell>
          <cell r="H7123" t="str">
            <v>G</v>
          </cell>
          <cell r="I7123">
            <v>6908</v>
          </cell>
          <cell r="J7123" t="str">
            <v>Non-Represented State Employees</v>
          </cell>
          <cell r="K7123" t="str">
            <v>per DOP website</v>
          </cell>
          <cell r="L7123">
            <v>41456</v>
          </cell>
          <cell r="M7123">
            <v>12880</v>
          </cell>
          <cell r="N7123" t="b">
            <v>0</v>
          </cell>
          <cell r="O7123">
            <v>6908</v>
          </cell>
        </row>
        <row r="7124">
          <cell r="E7124" t="str">
            <v>73MONTHLYGTEAMSTERS LOCAL UNION NUMBER 117</v>
          </cell>
          <cell r="F7124" t="str">
            <v>73</v>
          </cell>
          <cell r="G7124" t="str">
            <v>Monthly</v>
          </cell>
          <cell r="H7124" t="str">
            <v>G</v>
          </cell>
          <cell r="I7124">
            <v>6997</v>
          </cell>
          <cell r="J7124" t="str">
            <v>Teamsters Local Union Number 117</v>
          </cell>
          <cell r="K7124" t="str">
            <v>per Noli Benitez 201307</v>
          </cell>
          <cell r="L7124">
            <v>41456</v>
          </cell>
          <cell r="M7124">
            <v>12880</v>
          </cell>
          <cell r="N7124" t="b">
            <v>0</v>
          </cell>
          <cell r="O7124">
            <v>6997</v>
          </cell>
        </row>
        <row r="7125">
          <cell r="E7125" t="str">
            <v>73MONTHLYGWASHINGTON FEDERATION OF STATE EMPLOYEES</v>
          </cell>
          <cell r="F7125" t="str">
            <v>73</v>
          </cell>
          <cell r="G7125" t="str">
            <v>Monthly</v>
          </cell>
          <cell r="H7125" t="str">
            <v>G</v>
          </cell>
          <cell r="I7125">
            <v>6908</v>
          </cell>
          <cell r="J7125" t="str">
            <v>Washington Federation of State Employees</v>
          </cell>
          <cell r="K7125" t="str">
            <v>per DOP website</v>
          </cell>
          <cell r="L7125">
            <v>41456</v>
          </cell>
          <cell r="M7125">
            <v>26804</v>
          </cell>
          <cell r="N7125" t="b">
            <v>0</v>
          </cell>
          <cell r="O7125">
            <v>6908</v>
          </cell>
        </row>
        <row r="7126">
          <cell r="E7126" t="str">
            <v>73MONTHLYGWASHINGTON PUBLIC EMPLOYEES ASSOCIATION</v>
          </cell>
          <cell r="F7126" t="str">
            <v>73</v>
          </cell>
          <cell r="G7126" t="str">
            <v>Monthly</v>
          </cell>
          <cell r="H7126" t="str">
            <v>G</v>
          </cell>
          <cell r="I7126">
            <v>6908</v>
          </cell>
          <cell r="J7126" t="str">
            <v>Washington Public Employees Association</v>
          </cell>
          <cell r="K7126" t="str">
            <v>per DOP website</v>
          </cell>
          <cell r="L7126">
            <v>41456</v>
          </cell>
          <cell r="M7126">
            <v>31068</v>
          </cell>
          <cell r="N7126" t="b">
            <v>0</v>
          </cell>
          <cell r="O7126">
            <v>6908</v>
          </cell>
        </row>
        <row r="7127">
          <cell r="E7127" t="str">
            <v>73MONTHLYHCOALITION</v>
          </cell>
          <cell r="F7127" t="str">
            <v>73</v>
          </cell>
          <cell r="G7127" t="str">
            <v>Monthly</v>
          </cell>
          <cell r="H7127" t="str">
            <v>H</v>
          </cell>
          <cell r="I7127">
            <v>7082</v>
          </cell>
          <cell r="J7127" t="str">
            <v>Coalition</v>
          </cell>
          <cell r="K7127" t="str">
            <v>per DOP website</v>
          </cell>
          <cell r="L7127">
            <v>41456</v>
          </cell>
          <cell r="M7127">
            <v>43861</v>
          </cell>
          <cell r="N7127" t="b">
            <v>0</v>
          </cell>
          <cell r="O7127">
            <v>7082</v>
          </cell>
        </row>
        <row r="7128">
          <cell r="E7128" t="str">
            <v>73MONTHLYHNON-REPRESENTED STATE EMPLOYEES</v>
          </cell>
          <cell r="F7128" t="str">
            <v>73</v>
          </cell>
          <cell r="G7128" t="str">
            <v>Monthly</v>
          </cell>
          <cell r="H7128" t="str">
            <v>H</v>
          </cell>
          <cell r="I7128">
            <v>7082</v>
          </cell>
          <cell r="J7128" t="str">
            <v>Non-Represented State Employees</v>
          </cell>
          <cell r="K7128" t="str">
            <v>per DOP website</v>
          </cell>
          <cell r="L7128">
            <v>41456</v>
          </cell>
          <cell r="M7128">
            <v>12881</v>
          </cell>
          <cell r="N7128" t="b">
            <v>0</v>
          </cell>
          <cell r="O7128">
            <v>7082</v>
          </cell>
        </row>
        <row r="7129">
          <cell r="E7129" t="str">
            <v>73MONTHLYHTEAMSTERS LOCAL UNION NUMBER 117</v>
          </cell>
          <cell r="F7129" t="str">
            <v>73</v>
          </cell>
          <cell r="G7129" t="str">
            <v>Monthly</v>
          </cell>
          <cell r="H7129" t="str">
            <v>H</v>
          </cell>
          <cell r="I7129">
            <v>7173</v>
          </cell>
          <cell r="J7129" t="str">
            <v>Teamsters Local Union Number 117</v>
          </cell>
          <cell r="K7129" t="str">
            <v>per Noli Benitez 201307</v>
          </cell>
          <cell r="L7129">
            <v>41456</v>
          </cell>
          <cell r="M7129">
            <v>12881</v>
          </cell>
          <cell r="N7129" t="b">
            <v>0</v>
          </cell>
          <cell r="O7129">
            <v>7173</v>
          </cell>
        </row>
        <row r="7130">
          <cell r="E7130" t="str">
            <v>73MONTHLYHWASHINGTON FEDERATION OF STATE EMPLOYEES</v>
          </cell>
          <cell r="F7130" t="str">
            <v>73</v>
          </cell>
          <cell r="G7130" t="str">
            <v>Monthly</v>
          </cell>
          <cell r="H7130" t="str">
            <v>H</v>
          </cell>
          <cell r="I7130">
            <v>7082</v>
          </cell>
          <cell r="J7130" t="str">
            <v>Washington Federation of State Employees</v>
          </cell>
          <cell r="K7130" t="str">
            <v>per DOP website</v>
          </cell>
          <cell r="L7130">
            <v>41456</v>
          </cell>
          <cell r="M7130">
            <v>26805</v>
          </cell>
          <cell r="N7130" t="b">
            <v>0</v>
          </cell>
          <cell r="O7130">
            <v>7082</v>
          </cell>
        </row>
        <row r="7131">
          <cell r="E7131" t="str">
            <v>73MONTHLYHWASHINGTON PUBLIC EMPLOYEES ASSOCIATION</v>
          </cell>
          <cell r="F7131" t="str">
            <v>73</v>
          </cell>
          <cell r="G7131" t="str">
            <v>Monthly</v>
          </cell>
          <cell r="H7131" t="str">
            <v>H</v>
          </cell>
          <cell r="I7131">
            <v>7082</v>
          </cell>
          <cell r="J7131" t="str">
            <v>Washington Public Employees Association</v>
          </cell>
          <cell r="K7131" t="str">
            <v>per DOP website</v>
          </cell>
          <cell r="L7131">
            <v>41456</v>
          </cell>
          <cell r="M7131">
            <v>31069</v>
          </cell>
          <cell r="N7131" t="b">
            <v>0</v>
          </cell>
          <cell r="O7131">
            <v>7082</v>
          </cell>
        </row>
        <row r="7132">
          <cell r="E7132" t="str">
            <v>73MONTHLYICOALITION</v>
          </cell>
          <cell r="F7132" t="str">
            <v>73</v>
          </cell>
          <cell r="G7132" t="str">
            <v>Monthly</v>
          </cell>
          <cell r="H7132" t="str">
            <v>I</v>
          </cell>
          <cell r="I7132">
            <v>7258</v>
          </cell>
          <cell r="J7132" t="str">
            <v>Coalition</v>
          </cell>
          <cell r="K7132" t="str">
            <v>per DOP website</v>
          </cell>
          <cell r="L7132">
            <v>41456</v>
          </cell>
          <cell r="M7132">
            <v>43862</v>
          </cell>
          <cell r="N7132" t="b">
            <v>0</v>
          </cell>
          <cell r="O7132">
            <v>7258</v>
          </cell>
        </row>
        <row r="7133">
          <cell r="E7133" t="str">
            <v>73MONTHLYINON-REPRESENTED STATE EMPLOYEES</v>
          </cell>
          <cell r="F7133" t="str">
            <v>73</v>
          </cell>
          <cell r="G7133" t="str">
            <v>Monthly</v>
          </cell>
          <cell r="H7133" t="str">
            <v>I</v>
          </cell>
          <cell r="I7133">
            <v>7258</v>
          </cell>
          <cell r="J7133" t="str">
            <v>Non-Represented State Employees</v>
          </cell>
          <cell r="K7133" t="str">
            <v>per DOP website</v>
          </cell>
          <cell r="L7133">
            <v>41456</v>
          </cell>
          <cell r="M7133">
            <v>12882</v>
          </cell>
          <cell r="N7133" t="b">
            <v>0</v>
          </cell>
          <cell r="O7133">
            <v>7258</v>
          </cell>
        </row>
        <row r="7134">
          <cell r="E7134" t="str">
            <v>73MONTHLYITEAMSTERS LOCAL UNION NUMBER 117</v>
          </cell>
          <cell r="F7134" t="str">
            <v>73</v>
          </cell>
          <cell r="G7134" t="str">
            <v>Monthly</v>
          </cell>
          <cell r="H7134" t="str">
            <v>I</v>
          </cell>
          <cell r="I7134">
            <v>7350</v>
          </cell>
          <cell r="J7134" t="str">
            <v>Teamsters Local Union Number 117</v>
          </cell>
          <cell r="K7134" t="str">
            <v>per Noli Benitez 201307</v>
          </cell>
          <cell r="L7134">
            <v>41456</v>
          </cell>
          <cell r="M7134">
            <v>12882</v>
          </cell>
          <cell r="N7134" t="b">
            <v>0</v>
          </cell>
          <cell r="O7134">
            <v>7350</v>
          </cell>
        </row>
        <row r="7135">
          <cell r="E7135" t="str">
            <v>73MONTHLYIWASHINGTON FEDERATION OF STATE EMPLOYEES</v>
          </cell>
          <cell r="F7135" t="str">
            <v>73</v>
          </cell>
          <cell r="G7135" t="str">
            <v>Monthly</v>
          </cell>
          <cell r="H7135" t="str">
            <v>I</v>
          </cell>
          <cell r="I7135">
            <v>7258</v>
          </cell>
          <cell r="J7135" t="str">
            <v>Washington Federation of State Employees</v>
          </cell>
          <cell r="K7135" t="str">
            <v>per DOP website</v>
          </cell>
          <cell r="L7135">
            <v>41456</v>
          </cell>
          <cell r="M7135">
            <v>26806</v>
          </cell>
          <cell r="N7135" t="b">
            <v>0</v>
          </cell>
          <cell r="O7135">
            <v>7258</v>
          </cell>
        </row>
        <row r="7136">
          <cell r="E7136" t="str">
            <v>73MONTHLYIWASHINGTON PUBLIC EMPLOYEES ASSOCIATION</v>
          </cell>
          <cell r="F7136" t="str">
            <v>73</v>
          </cell>
          <cell r="G7136" t="str">
            <v>Monthly</v>
          </cell>
          <cell r="H7136" t="str">
            <v>I</v>
          </cell>
          <cell r="I7136">
            <v>7258</v>
          </cell>
          <cell r="J7136" t="str">
            <v>Washington Public Employees Association</v>
          </cell>
          <cell r="K7136" t="str">
            <v>per DOP website</v>
          </cell>
          <cell r="L7136">
            <v>41456</v>
          </cell>
          <cell r="M7136">
            <v>31070</v>
          </cell>
          <cell r="N7136" t="b">
            <v>0</v>
          </cell>
          <cell r="O7136">
            <v>7258</v>
          </cell>
        </row>
        <row r="7137">
          <cell r="E7137" t="str">
            <v>73MONTHLYJCOALITION</v>
          </cell>
          <cell r="F7137" t="str">
            <v>73</v>
          </cell>
          <cell r="G7137" t="str">
            <v>Monthly</v>
          </cell>
          <cell r="H7137" t="str">
            <v>J</v>
          </cell>
          <cell r="I7137">
            <v>7440</v>
          </cell>
          <cell r="J7137" t="str">
            <v>Coalition</v>
          </cell>
          <cell r="K7137" t="str">
            <v>per DOP website</v>
          </cell>
          <cell r="L7137">
            <v>41456</v>
          </cell>
          <cell r="M7137">
            <v>43863</v>
          </cell>
          <cell r="N7137" t="b">
            <v>0</v>
          </cell>
          <cell r="O7137">
            <v>7440</v>
          </cell>
        </row>
        <row r="7138">
          <cell r="E7138" t="str">
            <v>73MONTHLYJNON-REPRESENTED STATE EMPLOYEES</v>
          </cell>
          <cell r="F7138" t="str">
            <v>73</v>
          </cell>
          <cell r="G7138" t="str">
            <v>Monthly</v>
          </cell>
          <cell r="H7138" t="str">
            <v>J</v>
          </cell>
          <cell r="I7138">
            <v>7440</v>
          </cell>
          <cell r="J7138" t="str">
            <v>Non-Represented State Employees</v>
          </cell>
          <cell r="K7138" t="str">
            <v>per DOP website</v>
          </cell>
          <cell r="L7138">
            <v>41456</v>
          </cell>
          <cell r="M7138">
            <v>12883</v>
          </cell>
          <cell r="N7138" t="b">
            <v>0</v>
          </cell>
          <cell r="O7138">
            <v>7440</v>
          </cell>
        </row>
        <row r="7139">
          <cell r="E7139" t="str">
            <v>73MONTHLYJTEAMSTERS LOCAL UNION NUMBER 117</v>
          </cell>
          <cell r="F7139" t="str">
            <v>73</v>
          </cell>
          <cell r="G7139" t="str">
            <v>Monthly</v>
          </cell>
          <cell r="H7139" t="str">
            <v>J</v>
          </cell>
          <cell r="I7139">
            <v>7536</v>
          </cell>
          <cell r="J7139" t="str">
            <v>Teamsters Local Union Number 117</v>
          </cell>
          <cell r="K7139" t="str">
            <v>per Noli Benitez 201307</v>
          </cell>
          <cell r="L7139">
            <v>41456</v>
          </cell>
          <cell r="M7139">
            <v>12883</v>
          </cell>
          <cell r="N7139" t="b">
            <v>0</v>
          </cell>
          <cell r="O7139">
            <v>7536</v>
          </cell>
        </row>
        <row r="7140">
          <cell r="E7140" t="str">
            <v>73MONTHLYJWASHINGTON FEDERATION OF STATE EMPLOYEES</v>
          </cell>
          <cell r="F7140" t="str">
            <v>73</v>
          </cell>
          <cell r="G7140" t="str">
            <v>Monthly</v>
          </cell>
          <cell r="H7140" t="str">
            <v>J</v>
          </cell>
          <cell r="I7140">
            <v>7440</v>
          </cell>
          <cell r="J7140" t="str">
            <v>Washington Federation of State Employees</v>
          </cell>
          <cell r="K7140" t="str">
            <v>per DOP website</v>
          </cell>
          <cell r="L7140">
            <v>41456</v>
          </cell>
          <cell r="M7140">
            <v>26807</v>
          </cell>
          <cell r="N7140" t="b">
            <v>0</v>
          </cell>
          <cell r="O7140">
            <v>7440</v>
          </cell>
        </row>
        <row r="7141">
          <cell r="E7141" t="str">
            <v>73MONTHLYJWASHINGTON PUBLIC EMPLOYEES ASSOCIATION</v>
          </cell>
          <cell r="F7141" t="str">
            <v>73</v>
          </cell>
          <cell r="G7141" t="str">
            <v>Monthly</v>
          </cell>
          <cell r="H7141" t="str">
            <v>J</v>
          </cell>
          <cell r="I7141">
            <v>7440</v>
          </cell>
          <cell r="J7141" t="str">
            <v>Washington Public Employees Association</v>
          </cell>
          <cell r="K7141" t="str">
            <v>per DOP website</v>
          </cell>
          <cell r="L7141">
            <v>41456</v>
          </cell>
          <cell r="M7141">
            <v>31071</v>
          </cell>
          <cell r="N7141" t="b">
            <v>0</v>
          </cell>
          <cell r="O7141">
            <v>7440</v>
          </cell>
        </row>
        <row r="7142">
          <cell r="E7142" t="str">
            <v>73MONTHLYKCOALITION</v>
          </cell>
          <cell r="F7142" t="str">
            <v>73</v>
          </cell>
          <cell r="G7142" t="str">
            <v>Monthly</v>
          </cell>
          <cell r="H7142" t="str">
            <v>K</v>
          </cell>
          <cell r="I7142">
            <v>7627</v>
          </cell>
          <cell r="J7142" t="str">
            <v>Coalition</v>
          </cell>
          <cell r="K7142" t="str">
            <v>per DOP website</v>
          </cell>
          <cell r="L7142">
            <v>41456</v>
          </cell>
          <cell r="M7142">
            <v>43864</v>
          </cell>
          <cell r="N7142" t="b">
            <v>0</v>
          </cell>
          <cell r="O7142">
            <v>7627</v>
          </cell>
        </row>
        <row r="7143">
          <cell r="E7143" t="str">
            <v>73MONTHLYKNON-REPRESENTED STATE EMPLOYEES</v>
          </cell>
          <cell r="F7143" t="str">
            <v>73</v>
          </cell>
          <cell r="G7143" t="str">
            <v>Monthly</v>
          </cell>
          <cell r="H7143" t="str">
            <v>K</v>
          </cell>
          <cell r="I7143">
            <v>7627</v>
          </cell>
          <cell r="J7143" t="str">
            <v>Non-Represented State Employees</v>
          </cell>
          <cell r="K7143" t="str">
            <v>per DOP website</v>
          </cell>
          <cell r="L7143">
            <v>41456</v>
          </cell>
          <cell r="M7143">
            <v>12884</v>
          </cell>
          <cell r="N7143" t="b">
            <v>0</v>
          </cell>
          <cell r="O7143">
            <v>7627</v>
          </cell>
        </row>
        <row r="7144">
          <cell r="E7144" t="str">
            <v>73MONTHLYKTEAMSTERS LOCAL UNION NUMBER 117</v>
          </cell>
          <cell r="F7144" t="str">
            <v>73</v>
          </cell>
          <cell r="G7144" t="str">
            <v>Monthly</v>
          </cell>
          <cell r="H7144" t="str">
            <v>K</v>
          </cell>
          <cell r="I7144">
            <v>7724</v>
          </cell>
          <cell r="J7144" t="str">
            <v>Teamsters Local Union Number 117</v>
          </cell>
          <cell r="K7144" t="str">
            <v>per Noli Benitez 201307</v>
          </cell>
          <cell r="L7144">
            <v>41456</v>
          </cell>
          <cell r="M7144">
            <v>12884</v>
          </cell>
          <cell r="N7144" t="b">
            <v>0</v>
          </cell>
          <cell r="O7144">
            <v>7724</v>
          </cell>
        </row>
        <row r="7145">
          <cell r="E7145" t="str">
            <v>73MONTHLYKWASHINGTON FEDERATION OF STATE EMPLOYEES</v>
          </cell>
          <cell r="F7145" t="str">
            <v>73</v>
          </cell>
          <cell r="G7145" t="str">
            <v>Monthly</v>
          </cell>
          <cell r="H7145" t="str">
            <v>K</v>
          </cell>
          <cell r="I7145">
            <v>7627</v>
          </cell>
          <cell r="J7145" t="str">
            <v>Washington Federation of State Employees</v>
          </cell>
          <cell r="K7145" t="str">
            <v>per DOP website</v>
          </cell>
          <cell r="L7145">
            <v>41456</v>
          </cell>
          <cell r="M7145">
            <v>26808</v>
          </cell>
          <cell r="N7145" t="b">
            <v>0</v>
          </cell>
          <cell r="O7145">
            <v>7627</v>
          </cell>
        </row>
        <row r="7146">
          <cell r="E7146" t="str">
            <v>73MONTHLYKWASHINGTON PUBLIC EMPLOYEES ASSOCIATION</v>
          </cell>
          <cell r="F7146" t="str">
            <v>73</v>
          </cell>
          <cell r="G7146" t="str">
            <v>Monthly</v>
          </cell>
          <cell r="H7146" t="str">
            <v>K</v>
          </cell>
          <cell r="I7146">
            <v>7627</v>
          </cell>
          <cell r="J7146" t="str">
            <v>Washington Public Employees Association</v>
          </cell>
          <cell r="K7146" t="str">
            <v>per DOP website</v>
          </cell>
          <cell r="L7146">
            <v>41456</v>
          </cell>
          <cell r="M7146">
            <v>31072</v>
          </cell>
          <cell r="N7146" t="b">
            <v>0</v>
          </cell>
          <cell r="O7146">
            <v>7627</v>
          </cell>
        </row>
        <row r="7147">
          <cell r="E7147" t="str">
            <v>73MONTHLYLCOALITION</v>
          </cell>
          <cell r="F7147" t="str">
            <v>73</v>
          </cell>
          <cell r="G7147" t="str">
            <v>Monthly</v>
          </cell>
          <cell r="H7147" t="str">
            <v>L</v>
          </cell>
          <cell r="I7147">
            <v>7818</v>
          </cell>
          <cell r="J7147" t="str">
            <v>Coalition</v>
          </cell>
          <cell r="K7147" t="str">
            <v>per DOP website</v>
          </cell>
          <cell r="L7147">
            <v>41456</v>
          </cell>
          <cell r="M7147">
            <v>43865</v>
          </cell>
          <cell r="N7147" t="b">
            <v>0</v>
          </cell>
          <cell r="O7147">
            <v>7818</v>
          </cell>
        </row>
        <row r="7148">
          <cell r="E7148" t="str">
            <v>73MONTHLYLNON-REPRESENTED STATE EMPLOYEES</v>
          </cell>
          <cell r="F7148" t="str">
            <v>73</v>
          </cell>
          <cell r="G7148" t="str">
            <v>Monthly</v>
          </cell>
          <cell r="H7148" t="str">
            <v>L</v>
          </cell>
          <cell r="I7148">
            <v>7818</v>
          </cell>
          <cell r="J7148" t="str">
            <v>Non-Represented State Employees</v>
          </cell>
          <cell r="K7148" t="str">
            <v>per DOP website</v>
          </cell>
          <cell r="L7148">
            <v>41456</v>
          </cell>
          <cell r="M7148">
            <v>12885</v>
          </cell>
          <cell r="N7148" t="b">
            <v>0</v>
          </cell>
          <cell r="O7148">
            <v>7818</v>
          </cell>
        </row>
        <row r="7149">
          <cell r="E7149" t="str">
            <v>73MONTHLYLTEAMSTERS LOCAL UNION NUMBER 117</v>
          </cell>
          <cell r="F7149" t="str">
            <v>73</v>
          </cell>
          <cell r="G7149" t="str">
            <v>Monthly</v>
          </cell>
          <cell r="H7149" t="str">
            <v>L</v>
          </cell>
          <cell r="I7149">
            <v>7918</v>
          </cell>
          <cell r="J7149" t="str">
            <v>Teamsters Local Union Number 117</v>
          </cell>
          <cell r="K7149" t="str">
            <v>per Noli Benitez 201307</v>
          </cell>
          <cell r="L7149">
            <v>41456</v>
          </cell>
          <cell r="M7149">
            <v>12885</v>
          </cell>
          <cell r="N7149" t="b">
            <v>0</v>
          </cell>
          <cell r="O7149">
            <v>7918</v>
          </cell>
        </row>
        <row r="7150">
          <cell r="E7150" t="str">
            <v>73MONTHLYLWASHINGTON FEDERATION OF STATE EMPLOYEES</v>
          </cell>
          <cell r="F7150" t="str">
            <v>73</v>
          </cell>
          <cell r="G7150" t="str">
            <v>Monthly</v>
          </cell>
          <cell r="H7150" t="str">
            <v>L</v>
          </cell>
          <cell r="I7150">
            <v>7818</v>
          </cell>
          <cell r="J7150" t="str">
            <v>Washington Federation of State Employees</v>
          </cell>
          <cell r="K7150" t="str">
            <v>per DOP website</v>
          </cell>
          <cell r="L7150">
            <v>41456</v>
          </cell>
          <cell r="M7150">
            <v>26809</v>
          </cell>
          <cell r="N7150" t="b">
            <v>0</v>
          </cell>
          <cell r="O7150">
            <v>7818</v>
          </cell>
        </row>
        <row r="7151">
          <cell r="E7151" t="str">
            <v>73MONTHLYLWASHINGTON PUBLIC EMPLOYEES ASSOCIATION</v>
          </cell>
          <cell r="F7151" t="str">
            <v>73</v>
          </cell>
          <cell r="G7151" t="str">
            <v>Monthly</v>
          </cell>
          <cell r="H7151" t="str">
            <v>L</v>
          </cell>
          <cell r="I7151">
            <v>7818</v>
          </cell>
          <cell r="J7151" t="str">
            <v>Washington Public Employees Association</v>
          </cell>
          <cell r="K7151" t="str">
            <v>per DOP website</v>
          </cell>
          <cell r="L7151">
            <v>41456</v>
          </cell>
          <cell r="M7151">
            <v>31073</v>
          </cell>
          <cell r="N7151" t="b">
            <v>0</v>
          </cell>
          <cell r="O7151">
            <v>7818</v>
          </cell>
        </row>
        <row r="7152">
          <cell r="E7152" t="str">
            <v>73MONTHLYMCOALITION</v>
          </cell>
          <cell r="F7152" t="str">
            <v>73</v>
          </cell>
          <cell r="G7152" t="str">
            <v>Monthly</v>
          </cell>
          <cell r="H7152" t="str">
            <v>M</v>
          </cell>
          <cell r="I7152">
            <v>8012</v>
          </cell>
          <cell r="J7152" t="str">
            <v>Coalition</v>
          </cell>
          <cell r="K7152" t="str">
            <v>per DOP website</v>
          </cell>
          <cell r="L7152">
            <v>41456</v>
          </cell>
          <cell r="M7152">
            <v>43866</v>
          </cell>
          <cell r="N7152" t="b">
            <v>0</v>
          </cell>
          <cell r="O7152">
            <v>8012</v>
          </cell>
        </row>
        <row r="7153">
          <cell r="E7153" t="str">
            <v>73MONTHLYMNON-REPRESENTED STATE EMPLOYEES</v>
          </cell>
          <cell r="F7153" t="str">
            <v>73</v>
          </cell>
          <cell r="G7153" t="str">
            <v>Monthly</v>
          </cell>
          <cell r="H7153" t="str">
            <v>M</v>
          </cell>
          <cell r="I7153">
            <v>8012</v>
          </cell>
          <cell r="J7153" t="str">
            <v>Non-Represented State Employees</v>
          </cell>
          <cell r="K7153" t="str">
            <v>per DOP website</v>
          </cell>
          <cell r="L7153">
            <v>41456</v>
          </cell>
          <cell r="M7153">
            <v>12886</v>
          </cell>
          <cell r="N7153" t="b">
            <v>0</v>
          </cell>
          <cell r="O7153">
            <v>8012</v>
          </cell>
        </row>
        <row r="7154">
          <cell r="E7154" t="str">
            <v>73MONTHLYMTEAMSTERS LOCAL UNION NUMBER 117</v>
          </cell>
          <cell r="F7154" t="str">
            <v>73</v>
          </cell>
          <cell r="G7154" t="str">
            <v>Monthly</v>
          </cell>
          <cell r="H7154" t="str">
            <v>M</v>
          </cell>
          <cell r="I7154">
            <v>8114</v>
          </cell>
          <cell r="J7154" t="str">
            <v>Teamsters Local Union Number 117</v>
          </cell>
          <cell r="K7154" t="str">
            <v>per Noli Benitez 201307</v>
          </cell>
          <cell r="L7154">
            <v>41456</v>
          </cell>
          <cell r="M7154">
            <v>12886</v>
          </cell>
          <cell r="N7154" t="b">
            <v>0</v>
          </cell>
          <cell r="O7154">
            <v>8114</v>
          </cell>
        </row>
        <row r="7155">
          <cell r="E7155" t="str">
            <v>73MONTHLYMWASHINGTON FEDERATION OF STATE EMPLOYEES</v>
          </cell>
          <cell r="F7155" t="str">
            <v>73</v>
          </cell>
          <cell r="G7155" t="str">
            <v>Monthly</v>
          </cell>
          <cell r="H7155" t="str">
            <v>M</v>
          </cell>
          <cell r="I7155">
            <v>8012</v>
          </cell>
          <cell r="J7155" t="str">
            <v>Washington Federation of State Employees</v>
          </cell>
          <cell r="K7155" t="str">
            <v>per DOP website</v>
          </cell>
          <cell r="L7155">
            <v>41456</v>
          </cell>
          <cell r="M7155">
            <v>26810</v>
          </cell>
          <cell r="N7155" t="b">
            <v>0</v>
          </cell>
          <cell r="O7155">
            <v>8012</v>
          </cell>
        </row>
        <row r="7156">
          <cell r="E7156" t="str">
            <v>73MONTHLYMWASHINGTON PUBLIC EMPLOYEES ASSOCIATION</v>
          </cell>
          <cell r="F7156" t="str">
            <v>73</v>
          </cell>
          <cell r="G7156" t="str">
            <v>Monthly</v>
          </cell>
          <cell r="H7156" t="str">
            <v>M</v>
          </cell>
          <cell r="I7156">
            <v>8012</v>
          </cell>
          <cell r="J7156" t="str">
            <v>Washington Public Employees Association</v>
          </cell>
          <cell r="K7156" t="str">
            <v>per DOP website</v>
          </cell>
          <cell r="L7156">
            <v>41456</v>
          </cell>
          <cell r="M7156">
            <v>31074</v>
          </cell>
          <cell r="N7156" t="b">
            <v>0</v>
          </cell>
          <cell r="O7156">
            <v>8012</v>
          </cell>
        </row>
        <row r="7157">
          <cell r="E7157" t="str">
            <v>74EMONTHLYENON-REPRESENTED STATE EMPLOYEES</v>
          </cell>
          <cell r="F7157" t="str">
            <v>74E</v>
          </cell>
          <cell r="G7157" t="str">
            <v>Monthly</v>
          </cell>
          <cell r="H7157" t="str">
            <v>E</v>
          </cell>
          <cell r="I7157">
            <v>6741</v>
          </cell>
          <cell r="J7157" t="str">
            <v>Non-Represented State Employees</v>
          </cell>
          <cell r="K7157" t="str">
            <v>per DOP website</v>
          </cell>
          <cell r="L7157">
            <v>41456</v>
          </cell>
          <cell r="M7157">
            <v>16628</v>
          </cell>
          <cell r="N7157" t="b">
            <v>1</v>
          </cell>
          <cell r="O7157">
            <v>6741</v>
          </cell>
        </row>
        <row r="7158">
          <cell r="E7158" t="str">
            <v>74EMONTHLYEWASHINGTON FEDERATION OF STATE EMPLOYEES</v>
          </cell>
          <cell r="F7158" t="str">
            <v>74E</v>
          </cell>
          <cell r="G7158" t="str">
            <v>Monthly</v>
          </cell>
          <cell r="H7158" t="str">
            <v>E</v>
          </cell>
          <cell r="I7158">
            <v>6741</v>
          </cell>
          <cell r="J7158" t="str">
            <v>Washington Federation of State Employees</v>
          </cell>
          <cell r="K7158" t="str">
            <v>per DOP website</v>
          </cell>
          <cell r="L7158">
            <v>41456</v>
          </cell>
          <cell r="M7158">
            <v>16629</v>
          </cell>
          <cell r="N7158" t="b">
            <v>1</v>
          </cell>
          <cell r="O7158">
            <v>6741</v>
          </cell>
        </row>
        <row r="7159">
          <cell r="E7159" t="str">
            <v>74EMONTHLYFNON-REPRESENTED STATE EMPLOYEES</v>
          </cell>
          <cell r="F7159" t="str">
            <v>74E</v>
          </cell>
          <cell r="G7159" t="str">
            <v>Monthly</v>
          </cell>
          <cell r="H7159" t="str">
            <v>F</v>
          </cell>
          <cell r="I7159">
            <v>6908</v>
          </cell>
          <cell r="J7159" t="str">
            <v>Non-Represented State Employees</v>
          </cell>
          <cell r="K7159" t="str">
            <v>per DOP website</v>
          </cell>
          <cell r="L7159">
            <v>41456</v>
          </cell>
          <cell r="M7159">
            <v>16630</v>
          </cell>
          <cell r="N7159" t="b">
            <v>1</v>
          </cell>
          <cell r="O7159">
            <v>6908</v>
          </cell>
        </row>
        <row r="7160">
          <cell r="E7160" t="str">
            <v>74EMONTHLYFWASHINGTON FEDERATION OF STATE EMPLOYEES</v>
          </cell>
          <cell r="F7160" t="str">
            <v>74E</v>
          </cell>
          <cell r="G7160" t="str">
            <v>Monthly</v>
          </cell>
          <cell r="H7160" t="str">
            <v>F</v>
          </cell>
          <cell r="I7160">
            <v>6908</v>
          </cell>
          <cell r="J7160" t="str">
            <v>Washington Federation of State Employees</v>
          </cell>
          <cell r="K7160" t="str">
            <v>per DOP website</v>
          </cell>
          <cell r="L7160">
            <v>41456</v>
          </cell>
          <cell r="M7160">
            <v>16631</v>
          </cell>
          <cell r="N7160" t="b">
            <v>1</v>
          </cell>
          <cell r="O7160">
            <v>6908</v>
          </cell>
        </row>
        <row r="7161">
          <cell r="E7161" t="str">
            <v>74EMONTHLYGNON-REPRESENTED STATE EMPLOYEES</v>
          </cell>
          <cell r="F7161" t="str">
            <v>74E</v>
          </cell>
          <cell r="G7161" t="str">
            <v>Monthly</v>
          </cell>
          <cell r="H7161" t="str">
            <v>G</v>
          </cell>
          <cell r="I7161">
            <v>7082</v>
          </cell>
          <cell r="J7161" t="str">
            <v>Non-Represented State Employees</v>
          </cell>
          <cell r="K7161" t="str">
            <v>per DOP website</v>
          </cell>
          <cell r="L7161">
            <v>41456</v>
          </cell>
          <cell r="M7161">
            <v>16632</v>
          </cell>
          <cell r="N7161" t="b">
            <v>1</v>
          </cell>
          <cell r="O7161">
            <v>7082</v>
          </cell>
        </row>
        <row r="7162">
          <cell r="E7162" t="str">
            <v>74EMONTHLYGWASHINGTON FEDERATION OF STATE EMPLOYEES</v>
          </cell>
          <cell r="F7162" t="str">
            <v>74E</v>
          </cell>
          <cell r="G7162" t="str">
            <v>Monthly</v>
          </cell>
          <cell r="H7162" t="str">
            <v>G</v>
          </cell>
          <cell r="I7162">
            <v>7082</v>
          </cell>
          <cell r="J7162" t="str">
            <v>Washington Federation of State Employees</v>
          </cell>
          <cell r="K7162" t="str">
            <v>per DOP website</v>
          </cell>
          <cell r="L7162">
            <v>41456</v>
          </cell>
          <cell r="M7162">
            <v>16633</v>
          </cell>
          <cell r="N7162" t="b">
            <v>1</v>
          </cell>
          <cell r="O7162">
            <v>7082</v>
          </cell>
        </row>
        <row r="7163">
          <cell r="E7163" t="str">
            <v>74EMONTHLYHNON-REPRESENTED STATE EMPLOYEES</v>
          </cell>
          <cell r="F7163" t="str">
            <v>74E</v>
          </cell>
          <cell r="G7163" t="str">
            <v>Monthly</v>
          </cell>
          <cell r="H7163" t="str">
            <v>H</v>
          </cell>
          <cell r="I7163">
            <v>7258</v>
          </cell>
          <cell r="J7163" t="str">
            <v>Non-Represented State Employees</v>
          </cell>
          <cell r="K7163" t="str">
            <v>per DOP website</v>
          </cell>
          <cell r="L7163">
            <v>41456</v>
          </cell>
          <cell r="M7163">
            <v>16634</v>
          </cell>
          <cell r="N7163" t="b">
            <v>1</v>
          </cell>
          <cell r="O7163">
            <v>7258</v>
          </cell>
        </row>
        <row r="7164">
          <cell r="E7164" t="str">
            <v>74EMONTHLYHWASHINGTON FEDERATION OF STATE EMPLOYEES</v>
          </cell>
          <cell r="F7164" t="str">
            <v>74E</v>
          </cell>
          <cell r="G7164" t="str">
            <v>Monthly</v>
          </cell>
          <cell r="H7164" t="str">
            <v>H</v>
          </cell>
          <cell r="I7164">
            <v>7258</v>
          </cell>
          <cell r="J7164" t="str">
            <v>Washington Federation of State Employees</v>
          </cell>
          <cell r="K7164" t="str">
            <v>per DOP website</v>
          </cell>
          <cell r="L7164">
            <v>41456</v>
          </cell>
          <cell r="M7164">
            <v>16635</v>
          </cell>
          <cell r="N7164" t="b">
            <v>1</v>
          </cell>
          <cell r="O7164">
            <v>7258</v>
          </cell>
        </row>
        <row r="7165">
          <cell r="E7165" t="str">
            <v>74EMONTHLYINON-REPRESENTED STATE EMPLOYEES</v>
          </cell>
          <cell r="F7165" t="str">
            <v>74E</v>
          </cell>
          <cell r="G7165" t="str">
            <v>Monthly</v>
          </cell>
          <cell r="H7165" t="str">
            <v>I</v>
          </cell>
          <cell r="I7165">
            <v>7440</v>
          </cell>
          <cell r="J7165" t="str">
            <v>Non-Represented State Employees</v>
          </cell>
          <cell r="K7165" t="str">
            <v>per DOP website</v>
          </cell>
          <cell r="L7165">
            <v>41456</v>
          </cell>
          <cell r="M7165">
            <v>16636</v>
          </cell>
          <cell r="N7165" t="b">
            <v>1</v>
          </cell>
          <cell r="O7165">
            <v>7440</v>
          </cell>
        </row>
        <row r="7166">
          <cell r="E7166" t="str">
            <v>74EMONTHLYIWASHINGTON FEDERATION OF STATE EMPLOYEES</v>
          </cell>
          <cell r="F7166" t="str">
            <v>74E</v>
          </cell>
          <cell r="G7166" t="str">
            <v>Monthly</v>
          </cell>
          <cell r="H7166" t="str">
            <v>I</v>
          </cell>
          <cell r="I7166">
            <v>7440</v>
          </cell>
          <cell r="J7166" t="str">
            <v>Washington Federation of State Employees</v>
          </cell>
          <cell r="K7166" t="str">
            <v>per DOP website</v>
          </cell>
          <cell r="L7166">
            <v>41456</v>
          </cell>
          <cell r="M7166">
            <v>16637</v>
          </cell>
          <cell r="N7166" t="b">
            <v>1</v>
          </cell>
          <cell r="O7166">
            <v>7440</v>
          </cell>
        </row>
        <row r="7167">
          <cell r="E7167" t="str">
            <v>74EMONTHLYJNON-REPRESENTED STATE EMPLOYEES</v>
          </cell>
          <cell r="F7167" t="str">
            <v>74E</v>
          </cell>
          <cell r="G7167" t="str">
            <v>Monthly</v>
          </cell>
          <cell r="H7167" t="str">
            <v>J</v>
          </cell>
          <cell r="I7167">
            <v>7627</v>
          </cell>
          <cell r="J7167" t="str">
            <v>Non-Represented State Employees</v>
          </cell>
          <cell r="K7167" t="str">
            <v>per DOP website</v>
          </cell>
          <cell r="L7167">
            <v>41456</v>
          </cell>
          <cell r="M7167">
            <v>16638</v>
          </cell>
          <cell r="N7167" t="b">
            <v>1</v>
          </cell>
          <cell r="O7167">
            <v>7627</v>
          </cell>
        </row>
        <row r="7168">
          <cell r="E7168" t="str">
            <v>74EMONTHLYJWASHINGTON FEDERATION OF STATE EMPLOYEES</v>
          </cell>
          <cell r="F7168" t="str">
            <v>74E</v>
          </cell>
          <cell r="G7168" t="str">
            <v>Monthly</v>
          </cell>
          <cell r="H7168" t="str">
            <v>J</v>
          </cell>
          <cell r="I7168">
            <v>7627</v>
          </cell>
          <cell r="J7168" t="str">
            <v>Washington Federation of State Employees</v>
          </cell>
          <cell r="K7168" t="str">
            <v>per DOP website</v>
          </cell>
          <cell r="L7168">
            <v>41456</v>
          </cell>
          <cell r="M7168">
            <v>16639</v>
          </cell>
          <cell r="N7168" t="b">
            <v>1</v>
          </cell>
          <cell r="O7168">
            <v>7627</v>
          </cell>
        </row>
        <row r="7169">
          <cell r="E7169" t="str">
            <v>74EMONTHLYKNON-REPRESENTED STATE EMPLOYEES</v>
          </cell>
          <cell r="F7169" t="str">
            <v>74E</v>
          </cell>
          <cell r="G7169" t="str">
            <v>Monthly</v>
          </cell>
          <cell r="H7169" t="str">
            <v>K</v>
          </cell>
          <cell r="I7169">
            <v>7818</v>
          </cell>
          <cell r="J7169" t="str">
            <v>Non-Represented State Employees</v>
          </cell>
          <cell r="K7169" t="str">
            <v>per DOP website</v>
          </cell>
          <cell r="L7169">
            <v>41456</v>
          </cell>
          <cell r="M7169">
            <v>16640</v>
          </cell>
          <cell r="N7169" t="b">
            <v>1</v>
          </cell>
          <cell r="O7169">
            <v>7818</v>
          </cell>
        </row>
        <row r="7170">
          <cell r="E7170" t="str">
            <v>74EMONTHLYKWASHINGTON FEDERATION OF STATE EMPLOYEES</v>
          </cell>
          <cell r="F7170" t="str">
            <v>74E</v>
          </cell>
          <cell r="G7170" t="str">
            <v>Monthly</v>
          </cell>
          <cell r="H7170" t="str">
            <v>K</v>
          </cell>
          <cell r="I7170">
            <v>7818</v>
          </cell>
          <cell r="J7170" t="str">
            <v>Washington Federation of State Employees</v>
          </cell>
          <cell r="K7170" t="str">
            <v>per DOP website</v>
          </cell>
          <cell r="L7170">
            <v>41456</v>
          </cell>
          <cell r="M7170">
            <v>16641</v>
          </cell>
          <cell r="N7170" t="b">
            <v>1</v>
          </cell>
          <cell r="O7170">
            <v>7818</v>
          </cell>
        </row>
        <row r="7171">
          <cell r="E7171" t="str">
            <v>74EMONTHLYLNON-REPRESENTED STATE EMPLOYEES</v>
          </cell>
          <cell r="F7171" t="str">
            <v>74E</v>
          </cell>
          <cell r="G7171" t="str">
            <v>Monthly</v>
          </cell>
          <cell r="H7171" t="str">
            <v>L</v>
          </cell>
          <cell r="I7171">
            <v>8012</v>
          </cell>
          <cell r="J7171" t="str">
            <v>Non-Represented State Employees</v>
          </cell>
          <cell r="K7171" t="str">
            <v>per DOP website</v>
          </cell>
          <cell r="L7171">
            <v>41456</v>
          </cell>
          <cell r="M7171">
            <v>16642</v>
          </cell>
          <cell r="N7171" t="b">
            <v>1</v>
          </cell>
          <cell r="O7171">
            <v>8012</v>
          </cell>
        </row>
        <row r="7172">
          <cell r="E7172" t="str">
            <v>74EMONTHLYLWASHINGTON FEDERATION OF STATE EMPLOYEES</v>
          </cell>
          <cell r="F7172" t="str">
            <v>74E</v>
          </cell>
          <cell r="G7172" t="str">
            <v>Monthly</v>
          </cell>
          <cell r="H7172" t="str">
            <v>L</v>
          </cell>
          <cell r="I7172">
            <v>8012</v>
          </cell>
          <cell r="J7172" t="str">
            <v>Washington Federation of State Employees</v>
          </cell>
          <cell r="K7172" t="str">
            <v>per DOP website</v>
          </cell>
          <cell r="L7172">
            <v>41456</v>
          </cell>
          <cell r="M7172">
            <v>16643</v>
          </cell>
          <cell r="N7172" t="b">
            <v>1</v>
          </cell>
          <cell r="O7172">
            <v>8012</v>
          </cell>
        </row>
        <row r="7173">
          <cell r="E7173" t="str">
            <v>74EMONTHLYMNON-REPRESENTED STATE EMPLOYEES</v>
          </cell>
          <cell r="F7173" t="str">
            <v>74E</v>
          </cell>
          <cell r="G7173" t="str">
            <v>Monthly</v>
          </cell>
          <cell r="H7173" t="str">
            <v>M</v>
          </cell>
          <cell r="I7173">
            <v>8215</v>
          </cell>
          <cell r="J7173" t="str">
            <v>Non-Represented State Employees</v>
          </cell>
          <cell r="K7173" t="str">
            <v>per DOP website</v>
          </cell>
          <cell r="L7173">
            <v>41456</v>
          </cell>
          <cell r="M7173">
            <v>16642</v>
          </cell>
          <cell r="N7173" t="b">
            <v>1</v>
          </cell>
          <cell r="O7173">
            <v>8215</v>
          </cell>
        </row>
        <row r="7174">
          <cell r="E7174" t="str">
            <v>74EMONTHLYMWASHINGTON FEDERATION OF STATE EMPLOYEES</v>
          </cell>
          <cell r="F7174" t="str">
            <v>74E</v>
          </cell>
          <cell r="G7174" t="str">
            <v>Monthly</v>
          </cell>
          <cell r="H7174" t="str">
            <v>M</v>
          </cell>
          <cell r="I7174">
            <v>8215</v>
          </cell>
          <cell r="J7174" t="str">
            <v>Washington Federation of State Employees</v>
          </cell>
          <cell r="K7174" t="str">
            <v>per DOP website</v>
          </cell>
          <cell r="L7174">
            <v>41456</v>
          </cell>
          <cell r="M7174">
            <v>16643</v>
          </cell>
          <cell r="N7174" t="b">
            <v>1</v>
          </cell>
          <cell r="O7174">
            <v>8215</v>
          </cell>
        </row>
        <row r="7175">
          <cell r="E7175" t="str">
            <v>74MONTHLYACOALITION</v>
          </cell>
          <cell r="F7175" t="str">
            <v>74</v>
          </cell>
          <cell r="G7175" t="str">
            <v>Monthly</v>
          </cell>
          <cell r="H7175" t="str">
            <v>A</v>
          </cell>
          <cell r="I7175">
            <v>6105</v>
          </cell>
          <cell r="J7175" t="str">
            <v>Coalition</v>
          </cell>
          <cell r="K7175" t="str">
            <v>per DOP website</v>
          </cell>
          <cell r="L7175">
            <v>41456</v>
          </cell>
          <cell r="M7175">
            <v>43906</v>
          </cell>
          <cell r="N7175" t="b">
            <v>0</v>
          </cell>
          <cell r="O7175">
            <v>6105</v>
          </cell>
        </row>
        <row r="7176">
          <cell r="E7176" t="str">
            <v>74MONTHLYANON-REPRESENTED STATE EMPLOYEES</v>
          </cell>
          <cell r="F7176" t="str">
            <v>74</v>
          </cell>
          <cell r="G7176" t="str">
            <v>Monthly</v>
          </cell>
          <cell r="H7176" t="str">
            <v>A</v>
          </cell>
          <cell r="I7176">
            <v>6105</v>
          </cell>
          <cell r="J7176" t="str">
            <v>Non-Represented State Employees</v>
          </cell>
          <cell r="K7176" t="str">
            <v>per DOP website</v>
          </cell>
          <cell r="L7176">
            <v>41456</v>
          </cell>
          <cell r="M7176">
            <v>12926</v>
          </cell>
          <cell r="N7176" t="b">
            <v>0</v>
          </cell>
          <cell r="O7176">
            <v>6105</v>
          </cell>
        </row>
        <row r="7177">
          <cell r="E7177" t="str">
            <v>74MONTHLYATEAMSTERS LOCAL UNION NUMBER 117</v>
          </cell>
          <cell r="F7177" t="str">
            <v>74</v>
          </cell>
          <cell r="G7177" t="str">
            <v>Monthly</v>
          </cell>
          <cell r="H7177" t="str">
            <v>A</v>
          </cell>
          <cell r="I7177">
            <v>6183</v>
          </cell>
          <cell r="J7177" t="str">
            <v>Teamsters Local Union Number 117</v>
          </cell>
          <cell r="K7177" t="str">
            <v>per Noli Benitez 201307</v>
          </cell>
          <cell r="L7177">
            <v>41456</v>
          </cell>
          <cell r="M7177">
            <v>12926</v>
          </cell>
          <cell r="N7177" t="b">
            <v>0</v>
          </cell>
          <cell r="O7177">
            <v>6183</v>
          </cell>
        </row>
        <row r="7178">
          <cell r="E7178" t="str">
            <v>74MONTHLYAWASHINGTON FEDERATION OF STATE EMPLOYEES</v>
          </cell>
          <cell r="F7178" t="str">
            <v>74</v>
          </cell>
          <cell r="G7178" t="str">
            <v>Monthly</v>
          </cell>
          <cell r="H7178" t="str">
            <v>A</v>
          </cell>
          <cell r="I7178">
            <v>6105</v>
          </cell>
          <cell r="J7178" t="str">
            <v>Washington Federation of State Employees</v>
          </cell>
          <cell r="K7178" t="str">
            <v>per DOP website</v>
          </cell>
          <cell r="L7178">
            <v>41456</v>
          </cell>
          <cell r="M7178">
            <v>26850</v>
          </cell>
          <cell r="N7178" t="b">
            <v>0</v>
          </cell>
          <cell r="O7178">
            <v>6105</v>
          </cell>
        </row>
        <row r="7179">
          <cell r="E7179" t="str">
            <v>74MONTHLYAWASHINGTON PUBLIC EMPLOYEES ASSOCIATION</v>
          </cell>
          <cell r="F7179" t="str">
            <v>74</v>
          </cell>
          <cell r="G7179" t="str">
            <v>Monthly</v>
          </cell>
          <cell r="H7179" t="str">
            <v>A</v>
          </cell>
          <cell r="I7179">
            <v>6105</v>
          </cell>
          <cell r="J7179" t="str">
            <v>Washington Public Employees Association</v>
          </cell>
          <cell r="K7179" t="str">
            <v>per DOP website</v>
          </cell>
          <cell r="L7179">
            <v>41456</v>
          </cell>
          <cell r="M7179">
            <v>31114</v>
          </cell>
          <cell r="N7179" t="b">
            <v>0</v>
          </cell>
          <cell r="O7179">
            <v>6105</v>
          </cell>
        </row>
        <row r="7180">
          <cell r="E7180" t="str">
            <v>74MONTHLYBCOALITION</v>
          </cell>
          <cell r="F7180" t="str">
            <v>74</v>
          </cell>
          <cell r="G7180" t="str">
            <v>Monthly</v>
          </cell>
          <cell r="H7180" t="str">
            <v>B</v>
          </cell>
          <cell r="I7180">
            <v>6257</v>
          </cell>
          <cell r="J7180" t="str">
            <v>Coalition</v>
          </cell>
          <cell r="K7180" t="str">
            <v>per DOP website</v>
          </cell>
          <cell r="L7180">
            <v>41456</v>
          </cell>
          <cell r="M7180">
            <v>43907</v>
          </cell>
          <cell r="N7180" t="b">
            <v>0</v>
          </cell>
          <cell r="O7180">
            <v>6257</v>
          </cell>
        </row>
        <row r="7181">
          <cell r="E7181" t="str">
            <v>74MONTHLYBNON-REPRESENTED STATE EMPLOYEES</v>
          </cell>
          <cell r="F7181" t="str">
            <v>74</v>
          </cell>
          <cell r="G7181" t="str">
            <v>Monthly</v>
          </cell>
          <cell r="H7181" t="str">
            <v>B</v>
          </cell>
          <cell r="I7181">
            <v>6257</v>
          </cell>
          <cell r="J7181" t="str">
            <v>Non-Represented State Employees</v>
          </cell>
          <cell r="K7181" t="str">
            <v>per DOP website</v>
          </cell>
          <cell r="L7181">
            <v>41456</v>
          </cell>
          <cell r="M7181">
            <v>12927</v>
          </cell>
          <cell r="N7181" t="b">
            <v>0</v>
          </cell>
          <cell r="O7181">
            <v>6257</v>
          </cell>
        </row>
        <row r="7182">
          <cell r="E7182" t="str">
            <v>74MONTHLYBTEAMSTERS LOCAL UNION NUMBER 117</v>
          </cell>
          <cell r="F7182" t="str">
            <v>74</v>
          </cell>
          <cell r="G7182" t="str">
            <v>Monthly</v>
          </cell>
          <cell r="H7182" t="str">
            <v>B</v>
          </cell>
          <cell r="I7182">
            <v>6337</v>
          </cell>
          <cell r="J7182" t="str">
            <v>Teamsters Local Union Number 117</v>
          </cell>
          <cell r="K7182" t="str">
            <v>per Noli Benitez 201307</v>
          </cell>
          <cell r="L7182">
            <v>41456</v>
          </cell>
          <cell r="M7182">
            <v>12927</v>
          </cell>
          <cell r="N7182" t="b">
            <v>0</v>
          </cell>
          <cell r="O7182">
            <v>6337</v>
          </cell>
        </row>
        <row r="7183">
          <cell r="E7183" t="str">
            <v>74MONTHLYBWASHINGTON FEDERATION OF STATE EMPLOYEES</v>
          </cell>
          <cell r="F7183" t="str">
            <v>74</v>
          </cell>
          <cell r="G7183" t="str">
            <v>Monthly</v>
          </cell>
          <cell r="H7183" t="str">
            <v>B</v>
          </cell>
          <cell r="I7183">
            <v>6257</v>
          </cell>
          <cell r="J7183" t="str">
            <v>Washington Federation of State Employees</v>
          </cell>
          <cell r="K7183" t="str">
            <v>per DOP website</v>
          </cell>
          <cell r="L7183">
            <v>41456</v>
          </cell>
          <cell r="M7183">
            <v>26851</v>
          </cell>
          <cell r="N7183" t="b">
            <v>0</v>
          </cell>
          <cell r="O7183">
            <v>6257</v>
          </cell>
        </row>
        <row r="7184">
          <cell r="E7184" t="str">
            <v>74MONTHLYBWASHINGTON PUBLIC EMPLOYEES ASSOCIATION</v>
          </cell>
          <cell r="F7184" t="str">
            <v>74</v>
          </cell>
          <cell r="G7184" t="str">
            <v>Monthly</v>
          </cell>
          <cell r="H7184" t="str">
            <v>B</v>
          </cell>
          <cell r="I7184">
            <v>6257</v>
          </cell>
          <cell r="J7184" t="str">
            <v>Washington Public Employees Association</v>
          </cell>
          <cell r="K7184" t="str">
            <v>per DOP website</v>
          </cell>
          <cell r="L7184">
            <v>41456</v>
          </cell>
          <cell r="M7184">
            <v>31115</v>
          </cell>
          <cell r="N7184" t="b">
            <v>0</v>
          </cell>
          <cell r="O7184">
            <v>6257</v>
          </cell>
        </row>
        <row r="7185">
          <cell r="E7185" t="str">
            <v>74MONTHLYCCOALITION</v>
          </cell>
          <cell r="F7185" t="str">
            <v>74</v>
          </cell>
          <cell r="G7185" t="str">
            <v>Monthly</v>
          </cell>
          <cell r="H7185" t="str">
            <v>C</v>
          </cell>
          <cell r="I7185">
            <v>6416</v>
          </cell>
          <cell r="J7185" t="str">
            <v>Coalition</v>
          </cell>
          <cell r="K7185" t="str">
            <v>per DOP website</v>
          </cell>
          <cell r="L7185">
            <v>41456</v>
          </cell>
          <cell r="M7185">
            <v>43908</v>
          </cell>
          <cell r="N7185" t="b">
            <v>0</v>
          </cell>
          <cell r="O7185">
            <v>6416</v>
          </cell>
        </row>
        <row r="7186">
          <cell r="E7186" t="str">
            <v>74MONTHLYCNON-REPRESENTED STATE EMPLOYEES</v>
          </cell>
          <cell r="F7186" t="str">
            <v>74</v>
          </cell>
          <cell r="G7186" t="str">
            <v>Monthly</v>
          </cell>
          <cell r="H7186" t="str">
            <v>C</v>
          </cell>
          <cell r="I7186">
            <v>6416</v>
          </cell>
          <cell r="J7186" t="str">
            <v>Non-Represented State Employees</v>
          </cell>
          <cell r="K7186" t="str">
            <v>per DOP website</v>
          </cell>
          <cell r="L7186">
            <v>41456</v>
          </cell>
          <cell r="M7186">
            <v>12928</v>
          </cell>
          <cell r="N7186" t="b">
            <v>0</v>
          </cell>
          <cell r="O7186">
            <v>6416</v>
          </cell>
        </row>
        <row r="7187">
          <cell r="E7187" t="str">
            <v>74MONTHLYCTEAMSTERS LOCAL UNION NUMBER 117</v>
          </cell>
          <cell r="F7187" t="str">
            <v>74</v>
          </cell>
          <cell r="G7187" t="str">
            <v>Monthly</v>
          </cell>
          <cell r="H7187" t="str">
            <v>C</v>
          </cell>
          <cell r="I7187">
            <v>6498</v>
          </cell>
          <cell r="J7187" t="str">
            <v>Teamsters Local Union Number 117</v>
          </cell>
          <cell r="K7187" t="str">
            <v>per Noli Benitez 201307</v>
          </cell>
          <cell r="L7187">
            <v>41456</v>
          </cell>
          <cell r="M7187">
            <v>12928</v>
          </cell>
          <cell r="N7187" t="b">
            <v>0</v>
          </cell>
          <cell r="O7187">
            <v>6498</v>
          </cell>
        </row>
        <row r="7188">
          <cell r="E7188" t="str">
            <v>74MONTHLYCWASHINGTON FEDERATION OF STATE EMPLOYEES</v>
          </cell>
          <cell r="F7188" t="str">
            <v>74</v>
          </cell>
          <cell r="G7188" t="str">
            <v>Monthly</v>
          </cell>
          <cell r="H7188" t="str">
            <v>C</v>
          </cell>
          <cell r="I7188">
            <v>6416</v>
          </cell>
          <cell r="J7188" t="str">
            <v>Washington Federation of State Employees</v>
          </cell>
          <cell r="K7188" t="str">
            <v>per DOP website</v>
          </cell>
          <cell r="L7188">
            <v>41456</v>
          </cell>
          <cell r="M7188">
            <v>26852</v>
          </cell>
          <cell r="N7188" t="b">
            <v>0</v>
          </cell>
          <cell r="O7188">
            <v>6416</v>
          </cell>
        </row>
        <row r="7189">
          <cell r="E7189" t="str">
            <v>74MONTHLYCWASHINGTON PUBLIC EMPLOYEES ASSOCIATION</v>
          </cell>
          <cell r="F7189" t="str">
            <v>74</v>
          </cell>
          <cell r="G7189" t="str">
            <v>Monthly</v>
          </cell>
          <cell r="H7189" t="str">
            <v>C</v>
          </cell>
          <cell r="I7189">
            <v>6416</v>
          </cell>
          <cell r="J7189" t="str">
            <v>Washington Public Employees Association</v>
          </cell>
          <cell r="K7189" t="str">
            <v>per DOP website</v>
          </cell>
          <cell r="L7189">
            <v>41456</v>
          </cell>
          <cell r="M7189">
            <v>31116</v>
          </cell>
          <cell r="N7189" t="b">
            <v>0</v>
          </cell>
          <cell r="O7189">
            <v>6416</v>
          </cell>
        </row>
        <row r="7190">
          <cell r="E7190" t="str">
            <v>74MONTHLYDCOALITION</v>
          </cell>
          <cell r="F7190" t="str">
            <v>74</v>
          </cell>
          <cell r="G7190" t="str">
            <v>Monthly</v>
          </cell>
          <cell r="H7190" t="str">
            <v>D</v>
          </cell>
          <cell r="I7190">
            <v>6575</v>
          </cell>
          <cell r="J7190" t="str">
            <v>Coalition</v>
          </cell>
          <cell r="K7190" t="str">
            <v>per DOP website</v>
          </cell>
          <cell r="L7190">
            <v>41456</v>
          </cell>
          <cell r="M7190">
            <v>43909</v>
          </cell>
          <cell r="N7190" t="b">
            <v>0</v>
          </cell>
          <cell r="O7190">
            <v>6575</v>
          </cell>
        </row>
        <row r="7191">
          <cell r="E7191" t="str">
            <v>74MONTHLYDNON-REPRESENTED STATE EMPLOYEES</v>
          </cell>
          <cell r="F7191" t="str">
            <v>74</v>
          </cell>
          <cell r="G7191" t="str">
            <v>Monthly</v>
          </cell>
          <cell r="H7191" t="str">
            <v>D</v>
          </cell>
          <cell r="I7191">
            <v>6575</v>
          </cell>
          <cell r="J7191" t="str">
            <v>Non-Represented State Employees</v>
          </cell>
          <cell r="K7191" t="str">
            <v>per DOP website</v>
          </cell>
          <cell r="L7191">
            <v>41456</v>
          </cell>
          <cell r="M7191">
            <v>12929</v>
          </cell>
          <cell r="N7191" t="b">
            <v>0</v>
          </cell>
          <cell r="O7191">
            <v>6575</v>
          </cell>
        </row>
        <row r="7192">
          <cell r="E7192" t="str">
            <v>74MONTHLYDTEAMSTERS LOCAL UNION NUMBER 117</v>
          </cell>
          <cell r="F7192" t="str">
            <v>74</v>
          </cell>
          <cell r="G7192" t="str">
            <v>Monthly</v>
          </cell>
          <cell r="H7192" t="str">
            <v>D</v>
          </cell>
          <cell r="I7192">
            <v>6659</v>
          </cell>
          <cell r="J7192" t="str">
            <v>Teamsters Local Union Number 117</v>
          </cell>
          <cell r="K7192" t="str">
            <v>per Noli Benitez 201307</v>
          </cell>
          <cell r="L7192">
            <v>41456</v>
          </cell>
          <cell r="M7192">
            <v>12929</v>
          </cell>
          <cell r="N7192" t="b">
            <v>0</v>
          </cell>
          <cell r="O7192">
            <v>6659</v>
          </cell>
        </row>
        <row r="7193">
          <cell r="E7193" t="str">
            <v>74MONTHLYDWASHINGTON FEDERATION OF STATE EMPLOYEES</v>
          </cell>
          <cell r="F7193" t="str">
            <v>74</v>
          </cell>
          <cell r="G7193" t="str">
            <v>Monthly</v>
          </cell>
          <cell r="H7193" t="str">
            <v>D</v>
          </cell>
          <cell r="I7193">
            <v>6575</v>
          </cell>
          <cell r="J7193" t="str">
            <v>Washington Federation of State Employees</v>
          </cell>
          <cell r="K7193" t="str">
            <v>per DOP website</v>
          </cell>
          <cell r="L7193">
            <v>41456</v>
          </cell>
          <cell r="M7193">
            <v>26853</v>
          </cell>
          <cell r="N7193" t="b">
            <v>0</v>
          </cell>
          <cell r="O7193">
            <v>6575</v>
          </cell>
        </row>
        <row r="7194">
          <cell r="E7194" t="str">
            <v>74MONTHLYDWASHINGTON PUBLIC EMPLOYEES ASSOCIATION</v>
          </cell>
          <cell r="F7194" t="str">
            <v>74</v>
          </cell>
          <cell r="G7194" t="str">
            <v>Monthly</v>
          </cell>
          <cell r="H7194" t="str">
            <v>D</v>
          </cell>
          <cell r="I7194">
            <v>6575</v>
          </cell>
          <cell r="J7194" t="str">
            <v>Washington Public Employees Association</v>
          </cell>
          <cell r="K7194" t="str">
            <v>per DOP website</v>
          </cell>
          <cell r="L7194">
            <v>41456</v>
          </cell>
          <cell r="M7194">
            <v>31117</v>
          </cell>
          <cell r="N7194" t="b">
            <v>0</v>
          </cell>
          <cell r="O7194">
            <v>6575</v>
          </cell>
        </row>
        <row r="7195">
          <cell r="E7195" t="str">
            <v>74MONTHLYECOALITION</v>
          </cell>
          <cell r="F7195" t="str">
            <v>74</v>
          </cell>
          <cell r="G7195" t="str">
            <v>Monthly</v>
          </cell>
          <cell r="H7195" t="str">
            <v>E</v>
          </cell>
          <cell r="I7195">
            <v>6741</v>
          </cell>
          <cell r="J7195" t="str">
            <v>Coalition</v>
          </cell>
          <cell r="K7195" t="str">
            <v>per DOP website</v>
          </cell>
          <cell r="L7195">
            <v>41456</v>
          </cell>
          <cell r="M7195">
            <v>43910</v>
          </cell>
          <cell r="N7195" t="b">
            <v>0</v>
          </cell>
          <cell r="O7195">
            <v>6741</v>
          </cell>
        </row>
        <row r="7196">
          <cell r="E7196" t="str">
            <v>74MONTHLYENON-REPRESENTED STATE EMPLOYEES</v>
          </cell>
          <cell r="F7196" t="str">
            <v>74</v>
          </cell>
          <cell r="G7196" t="str">
            <v>Monthly</v>
          </cell>
          <cell r="H7196" t="str">
            <v>E</v>
          </cell>
          <cell r="I7196">
            <v>6741</v>
          </cell>
          <cell r="J7196" t="str">
            <v>Non-Represented State Employees</v>
          </cell>
          <cell r="K7196" t="str">
            <v>per DOP website</v>
          </cell>
          <cell r="L7196">
            <v>41456</v>
          </cell>
          <cell r="M7196">
            <v>12930</v>
          </cell>
          <cell r="N7196" t="b">
            <v>0</v>
          </cell>
          <cell r="O7196">
            <v>6741</v>
          </cell>
        </row>
        <row r="7197">
          <cell r="E7197" t="str">
            <v>74MONTHLYETEAMSTERS LOCAL UNION NUMBER 117</v>
          </cell>
          <cell r="F7197" t="str">
            <v>74</v>
          </cell>
          <cell r="G7197" t="str">
            <v>Monthly</v>
          </cell>
          <cell r="H7197" t="str">
            <v>E</v>
          </cell>
          <cell r="I7197">
            <v>6828</v>
          </cell>
          <cell r="J7197" t="str">
            <v>Teamsters Local Union Number 117</v>
          </cell>
          <cell r="K7197" t="str">
            <v>per Noli Benitez 201307</v>
          </cell>
          <cell r="L7197">
            <v>41456</v>
          </cell>
          <cell r="M7197">
            <v>12930</v>
          </cell>
          <cell r="N7197" t="b">
            <v>0</v>
          </cell>
          <cell r="O7197">
            <v>6828</v>
          </cell>
        </row>
        <row r="7198">
          <cell r="E7198" t="str">
            <v>74MONTHLYEWASHINGTON FEDERATION OF STATE EMPLOYEES</v>
          </cell>
          <cell r="F7198" t="str">
            <v>74</v>
          </cell>
          <cell r="G7198" t="str">
            <v>Monthly</v>
          </cell>
          <cell r="H7198" t="str">
            <v>E</v>
          </cell>
          <cell r="I7198">
            <v>6741</v>
          </cell>
          <cell r="J7198" t="str">
            <v>Washington Federation of State Employees</v>
          </cell>
          <cell r="K7198" t="str">
            <v>per DOP website</v>
          </cell>
          <cell r="L7198">
            <v>41456</v>
          </cell>
          <cell r="M7198">
            <v>26854</v>
          </cell>
          <cell r="N7198" t="b">
            <v>0</v>
          </cell>
          <cell r="O7198">
            <v>6741</v>
          </cell>
        </row>
        <row r="7199">
          <cell r="E7199" t="str">
            <v>74MONTHLYEWASHINGTON PUBLIC EMPLOYEES ASSOCIATION</v>
          </cell>
          <cell r="F7199" t="str">
            <v>74</v>
          </cell>
          <cell r="G7199" t="str">
            <v>Monthly</v>
          </cell>
          <cell r="H7199" t="str">
            <v>E</v>
          </cell>
          <cell r="I7199">
            <v>6741</v>
          </cell>
          <cell r="J7199" t="str">
            <v>Washington Public Employees Association</v>
          </cell>
          <cell r="K7199" t="str">
            <v>per DOP website</v>
          </cell>
          <cell r="L7199">
            <v>41456</v>
          </cell>
          <cell r="M7199">
            <v>31118</v>
          </cell>
          <cell r="N7199" t="b">
            <v>0</v>
          </cell>
          <cell r="O7199">
            <v>6741</v>
          </cell>
        </row>
        <row r="7200">
          <cell r="E7200" t="str">
            <v>74MONTHLYFCOALITION</v>
          </cell>
          <cell r="F7200" t="str">
            <v>74</v>
          </cell>
          <cell r="G7200" t="str">
            <v>Monthly</v>
          </cell>
          <cell r="H7200" t="str">
            <v>F</v>
          </cell>
          <cell r="I7200">
            <v>6908</v>
          </cell>
          <cell r="J7200" t="str">
            <v>Coalition</v>
          </cell>
          <cell r="K7200" t="str">
            <v>per DOP website</v>
          </cell>
          <cell r="L7200">
            <v>41456</v>
          </cell>
          <cell r="M7200">
            <v>43911</v>
          </cell>
          <cell r="N7200" t="b">
            <v>0</v>
          </cell>
          <cell r="O7200">
            <v>6908</v>
          </cell>
        </row>
        <row r="7201">
          <cell r="E7201" t="str">
            <v>74MONTHLYFNON-REPRESENTED STATE EMPLOYEES</v>
          </cell>
          <cell r="F7201" t="str">
            <v>74</v>
          </cell>
          <cell r="G7201" t="str">
            <v>Monthly</v>
          </cell>
          <cell r="H7201" t="str">
            <v>F</v>
          </cell>
          <cell r="I7201">
            <v>6908</v>
          </cell>
          <cell r="J7201" t="str">
            <v>Non-Represented State Employees</v>
          </cell>
          <cell r="K7201" t="str">
            <v>per DOP website</v>
          </cell>
          <cell r="L7201">
            <v>41456</v>
          </cell>
          <cell r="M7201">
            <v>12931</v>
          </cell>
          <cell r="N7201" t="b">
            <v>0</v>
          </cell>
          <cell r="O7201">
            <v>6908</v>
          </cell>
        </row>
        <row r="7202">
          <cell r="E7202" t="str">
            <v>74MONTHLYFTEAMSTERS LOCAL UNION NUMBER 117</v>
          </cell>
          <cell r="F7202" t="str">
            <v>74</v>
          </cell>
          <cell r="G7202" t="str">
            <v>Monthly</v>
          </cell>
          <cell r="H7202" t="str">
            <v>F</v>
          </cell>
          <cell r="I7202">
            <v>6997</v>
          </cell>
          <cell r="J7202" t="str">
            <v>Teamsters Local Union Number 117</v>
          </cell>
          <cell r="K7202" t="str">
            <v>per Noli Benitez 201307</v>
          </cell>
          <cell r="L7202">
            <v>41456</v>
          </cell>
          <cell r="M7202">
            <v>12931</v>
          </cell>
          <cell r="N7202" t="b">
            <v>0</v>
          </cell>
          <cell r="O7202">
            <v>6997</v>
          </cell>
        </row>
        <row r="7203">
          <cell r="E7203" t="str">
            <v>74MONTHLYFWASHINGTON FEDERATION OF STATE EMPLOYEES</v>
          </cell>
          <cell r="F7203" t="str">
            <v>74</v>
          </cell>
          <cell r="G7203" t="str">
            <v>Monthly</v>
          </cell>
          <cell r="H7203" t="str">
            <v>F</v>
          </cell>
          <cell r="I7203">
            <v>6908</v>
          </cell>
          <cell r="J7203" t="str">
            <v>Washington Federation of State Employees</v>
          </cell>
          <cell r="K7203" t="str">
            <v>per DOP website</v>
          </cell>
          <cell r="L7203">
            <v>41456</v>
          </cell>
          <cell r="M7203">
            <v>26855</v>
          </cell>
          <cell r="N7203" t="b">
            <v>0</v>
          </cell>
          <cell r="O7203">
            <v>6908</v>
          </cell>
        </row>
        <row r="7204">
          <cell r="E7204" t="str">
            <v>74MONTHLYFWASHINGTON PUBLIC EMPLOYEES ASSOCIATION</v>
          </cell>
          <cell r="F7204" t="str">
            <v>74</v>
          </cell>
          <cell r="G7204" t="str">
            <v>Monthly</v>
          </cell>
          <cell r="H7204" t="str">
            <v>F</v>
          </cell>
          <cell r="I7204">
            <v>6908</v>
          </cell>
          <cell r="J7204" t="str">
            <v>Washington Public Employees Association</v>
          </cell>
          <cell r="K7204" t="str">
            <v>per DOP website</v>
          </cell>
          <cell r="L7204">
            <v>41456</v>
          </cell>
          <cell r="M7204">
            <v>31119</v>
          </cell>
          <cell r="N7204" t="b">
            <v>0</v>
          </cell>
          <cell r="O7204">
            <v>6908</v>
          </cell>
        </row>
        <row r="7205">
          <cell r="E7205" t="str">
            <v>74MONTHLYGCOALITION</v>
          </cell>
          <cell r="F7205" t="str">
            <v>74</v>
          </cell>
          <cell r="G7205" t="str">
            <v>Monthly</v>
          </cell>
          <cell r="H7205" t="str">
            <v>G</v>
          </cell>
          <cell r="I7205">
            <v>7082</v>
          </cell>
          <cell r="J7205" t="str">
            <v>Coalition</v>
          </cell>
          <cell r="K7205" t="str">
            <v>per DOP website</v>
          </cell>
          <cell r="L7205">
            <v>41456</v>
          </cell>
          <cell r="M7205">
            <v>43912</v>
          </cell>
          <cell r="N7205" t="b">
            <v>0</v>
          </cell>
          <cell r="O7205">
            <v>7082</v>
          </cell>
        </row>
        <row r="7206">
          <cell r="E7206" t="str">
            <v>74MONTHLYGNON-REPRESENTED STATE EMPLOYEES</v>
          </cell>
          <cell r="F7206" t="str">
            <v>74</v>
          </cell>
          <cell r="G7206" t="str">
            <v>Monthly</v>
          </cell>
          <cell r="H7206" t="str">
            <v>G</v>
          </cell>
          <cell r="I7206">
            <v>7082</v>
          </cell>
          <cell r="J7206" t="str">
            <v>Non-Represented State Employees</v>
          </cell>
          <cell r="K7206" t="str">
            <v>per DOP website</v>
          </cell>
          <cell r="L7206">
            <v>41456</v>
          </cell>
          <cell r="M7206">
            <v>12932</v>
          </cell>
          <cell r="N7206" t="b">
            <v>0</v>
          </cell>
          <cell r="O7206">
            <v>7082</v>
          </cell>
        </row>
        <row r="7207">
          <cell r="E7207" t="str">
            <v>74MONTHLYGTEAMSTERS LOCAL UNION NUMBER 117</v>
          </cell>
          <cell r="F7207" t="str">
            <v>74</v>
          </cell>
          <cell r="G7207" t="str">
            <v>Monthly</v>
          </cell>
          <cell r="H7207" t="str">
            <v>G</v>
          </cell>
          <cell r="I7207">
            <v>7173</v>
          </cell>
          <cell r="J7207" t="str">
            <v>Teamsters Local Union Number 117</v>
          </cell>
          <cell r="K7207" t="str">
            <v>per Noli Benitez 201307</v>
          </cell>
          <cell r="L7207">
            <v>41456</v>
          </cell>
          <cell r="M7207">
            <v>12932</v>
          </cell>
          <cell r="N7207" t="b">
            <v>0</v>
          </cell>
          <cell r="O7207">
            <v>7173</v>
          </cell>
        </row>
        <row r="7208">
          <cell r="E7208" t="str">
            <v>74MONTHLYGWASHINGTON FEDERATION OF STATE EMPLOYEES</v>
          </cell>
          <cell r="F7208" t="str">
            <v>74</v>
          </cell>
          <cell r="G7208" t="str">
            <v>Monthly</v>
          </cell>
          <cell r="H7208" t="str">
            <v>G</v>
          </cell>
          <cell r="I7208">
            <v>7082</v>
          </cell>
          <cell r="J7208" t="str">
            <v>Washington Federation of State Employees</v>
          </cell>
          <cell r="K7208" t="str">
            <v>per DOP website</v>
          </cell>
          <cell r="L7208">
            <v>41456</v>
          </cell>
          <cell r="M7208">
            <v>26856</v>
          </cell>
          <cell r="N7208" t="b">
            <v>0</v>
          </cell>
          <cell r="O7208">
            <v>7082</v>
          </cell>
        </row>
        <row r="7209">
          <cell r="E7209" t="str">
            <v>74MONTHLYGWASHINGTON PUBLIC EMPLOYEES ASSOCIATION</v>
          </cell>
          <cell r="F7209" t="str">
            <v>74</v>
          </cell>
          <cell r="G7209" t="str">
            <v>Monthly</v>
          </cell>
          <cell r="H7209" t="str">
            <v>G</v>
          </cell>
          <cell r="I7209">
            <v>7082</v>
          </cell>
          <cell r="J7209" t="str">
            <v>Washington Public Employees Association</v>
          </cell>
          <cell r="K7209" t="str">
            <v>per DOP website</v>
          </cell>
          <cell r="L7209">
            <v>41456</v>
          </cell>
          <cell r="M7209">
            <v>31120</v>
          </cell>
          <cell r="N7209" t="b">
            <v>0</v>
          </cell>
          <cell r="O7209">
            <v>7082</v>
          </cell>
        </row>
        <row r="7210">
          <cell r="E7210" t="str">
            <v>74MONTHLYHCOALITION</v>
          </cell>
          <cell r="F7210" t="str">
            <v>74</v>
          </cell>
          <cell r="G7210" t="str">
            <v>Monthly</v>
          </cell>
          <cell r="H7210" t="str">
            <v>H</v>
          </cell>
          <cell r="I7210">
            <v>7258</v>
          </cell>
          <cell r="J7210" t="str">
            <v>Coalition</v>
          </cell>
          <cell r="K7210" t="str">
            <v>per DOP website</v>
          </cell>
          <cell r="L7210">
            <v>41456</v>
          </cell>
          <cell r="M7210">
            <v>43913</v>
          </cell>
          <cell r="N7210" t="b">
            <v>0</v>
          </cell>
          <cell r="O7210">
            <v>7258</v>
          </cell>
        </row>
        <row r="7211">
          <cell r="E7211" t="str">
            <v>74MONTHLYHNON-REPRESENTED STATE EMPLOYEES</v>
          </cell>
          <cell r="F7211" t="str">
            <v>74</v>
          </cell>
          <cell r="G7211" t="str">
            <v>Monthly</v>
          </cell>
          <cell r="H7211" t="str">
            <v>H</v>
          </cell>
          <cell r="I7211">
            <v>7258</v>
          </cell>
          <cell r="J7211" t="str">
            <v>Non-Represented State Employees</v>
          </cell>
          <cell r="K7211" t="str">
            <v>per DOP website</v>
          </cell>
          <cell r="L7211">
            <v>41456</v>
          </cell>
          <cell r="M7211">
            <v>12933</v>
          </cell>
          <cell r="N7211" t="b">
            <v>0</v>
          </cell>
          <cell r="O7211">
            <v>7258</v>
          </cell>
        </row>
        <row r="7212">
          <cell r="E7212" t="str">
            <v>74MONTHLYHTEAMSTERS LOCAL UNION NUMBER 117</v>
          </cell>
          <cell r="F7212" t="str">
            <v>74</v>
          </cell>
          <cell r="G7212" t="str">
            <v>Monthly</v>
          </cell>
          <cell r="H7212" t="str">
            <v>H</v>
          </cell>
          <cell r="I7212">
            <v>7350</v>
          </cell>
          <cell r="J7212" t="str">
            <v>Teamsters Local Union Number 117</v>
          </cell>
          <cell r="K7212" t="str">
            <v>per Noli Benitez 201307</v>
          </cell>
          <cell r="L7212">
            <v>41456</v>
          </cell>
          <cell r="M7212">
            <v>12933</v>
          </cell>
          <cell r="N7212" t="b">
            <v>0</v>
          </cell>
          <cell r="O7212">
            <v>7350</v>
          </cell>
        </row>
        <row r="7213">
          <cell r="E7213" t="str">
            <v>74MONTHLYHWASHINGTON FEDERATION OF STATE EMPLOYEES</v>
          </cell>
          <cell r="F7213" t="str">
            <v>74</v>
          </cell>
          <cell r="G7213" t="str">
            <v>Monthly</v>
          </cell>
          <cell r="H7213" t="str">
            <v>H</v>
          </cell>
          <cell r="I7213">
            <v>7258</v>
          </cell>
          <cell r="J7213" t="str">
            <v>Washington Federation of State Employees</v>
          </cell>
          <cell r="K7213" t="str">
            <v>per DOP website</v>
          </cell>
          <cell r="L7213">
            <v>41456</v>
          </cell>
          <cell r="M7213">
            <v>26857</v>
          </cell>
          <cell r="N7213" t="b">
            <v>0</v>
          </cell>
          <cell r="O7213">
            <v>7258</v>
          </cell>
        </row>
        <row r="7214">
          <cell r="E7214" t="str">
            <v>74MONTHLYHWASHINGTON PUBLIC EMPLOYEES ASSOCIATION</v>
          </cell>
          <cell r="F7214" t="str">
            <v>74</v>
          </cell>
          <cell r="G7214" t="str">
            <v>Monthly</v>
          </cell>
          <cell r="H7214" t="str">
            <v>H</v>
          </cell>
          <cell r="I7214">
            <v>7258</v>
          </cell>
          <cell r="J7214" t="str">
            <v>Washington Public Employees Association</v>
          </cell>
          <cell r="K7214" t="str">
            <v>per DOP website</v>
          </cell>
          <cell r="L7214">
            <v>41456</v>
          </cell>
          <cell r="M7214">
            <v>31121</v>
          </cell>
          <cell r="N7214" t="b">
            <v>0</v>
          </cell>
          <cell r="O7214">
            <v>7258</v>
          </cell>
        </row>
        <row r="7215">
          <cell r="E7215" t="str">
            <v>74MONTHLYICOALITION</v>
          </cell>
          <cell r="F7215" t="str">
            <v>74</v>
          </cell>
          <cell r="G7215" t="str">
            <v>Monthly</v>
          </cell>
          <cell r="H7215" t="str">
            <v>I</v>
          </cell>
          <cell r="I7215">
            <v>7440</v>
          </cell>
          <cell r="J7215" t="str">
            <v>Coalition</v>
          </cell>
          <cell r="K7215" t="str">
            <v>per DOP website</v>
          </cell>
          <cell r="L7215">
            <v>41456</v>
          </cell>
          <cell r="M7215">
            <v>43914</v>
          </cell>
          <cell r="N7215" t="b">
            <v>0</v>
          </cell>
          <cell r="O7215">
            <v>7440</v>
          </cell>
        </row>
        <row r="7216">
          <cell r="E7216" t="str">
            <v>74MONTHLYINON-REPRESENTED STATE EMPLOYEES</v>
          </cell>
          <cell r="F7216" t="str">
            <v>74</v>
          </cell>
          <cell r="G7216" t="str">
            <v>Monthly</v>
          </cell>
          <cell r="H7216" t="str">
            <v>I</v>
          </cell>
          <cell r="I7216">
            <v>7440</v>
          </cell>
          <cell r="J7216" t="str">
            <v>Non-Represented State Employees</v>
          </cell>
          <cell r="K7216" t="str">
            <v>per DOP website</v>
          </cell>
          <cell r="L7216">
            <v>41456</v>
          </cell>
          <cell r="M7216">
            <v>12934</v>
          </cell>
          <cell r="N7216" t="b">
            <v>0</v>
          </cell>
          <cell r="O7216">
            <v>7440</v>
          </cell>
        </row>
        <row r="7217">
          <cell r="E7217" t="str">
            <v>74MONTHLYITEAMSTERS LOCAL UNION NUMBER 117</v>
          </cell>
          <cell r="F7217" t="str">
            <v>74</v>
          </cell>
          <cell r="G7217" t="str">
            <v>Monthly</v>
          </cell>
          <cell r="H7217" t="str">
            <v>I</v>
          </cell>
          <cell r="I7217">
            <v>7536</v>
          </cell>
          <cell r="J7217" t="str">
            <v>Teamsters Local Union Number 117</v>
          </cell>
          <cell r="K7217" t="str">
            <v>per Noli Benitez 201307</v>
          </cell>
          <cell r="L7217">
            <v>41456</v>
          </cell>
          <cell r="M7217">
            <v>12934</v>
          </cell>
          <cell r="N7217" t="b">
            <v>0</v>
          </cell>
          <cell r="O7217">
            <v>7536</v>
          </cell>
        </row>
        <row r="7218">
          <cell r="E7218" t="str">
            <v>74MONTHLYIWASHINGTON FEDERATION OF STATE EMPLOYEES</v>
          </cell>
          <cell r="F7218" t="str">
            <v>74</v>
          </cell>
          <cell r="G7218" t="str">
            <v>Monthly</v>
          </cell>
          <cell r="H7218" t="str">
            <v>I</v>
          </cell>
          <cell r="I7218">
            <v>7440</v>
          </cell>
          <cell r="J7218" t="str">
            <v>Washington Federation of State Employees</v>
          </cell>
          <cell r="K7218" t="str">
            <v>per DOP website</v>
          </cell>
          <cell r="L7218">
            <v>41456</v>
          </cell>
          <cell r="M7218">
            <v>26858</v>
          </cell>
          <cell r="N7218" t="b">
            <v>0</v>
          </cell>
          <cell r="O7218">
            <v>7440</v>
          </cell>
        </row>
        <row r="7219">
          <cell r="E7219" t="str">
            <v>74MONTHLYIWASHINGTON PUBLIC EMPLOYEES ASSOCIATION</v>
          </cell>
          <cell r="F7219" t="str">
            <v>74</v>
          </cell>
          <cell r="G7219" t="str">
            <v>Monthly</v>
          </cell>
          <cell r="H7219" t="str">
            <v>I</v>
          </cell>
          <cell r="I7219">
            <v>7440</v>
          </cell>
          <cell r="J7219" t="str">
            <v>Washington Public Employees Association</v>
          </cell>
          <cell r="K7219" t="str">
            <v>per DOP website</v>
          </cell>
          <cell r="L7219">
            <v>41456</v>
          </cell>
          <cell r="M7219">
            <v>31122</v>
          </cell>
          <cell r="N7219" t="b">
            <v>0</v>
          </cell>
          <cell r="O7219">
            <v>7440</v>
          </cell>
        </row>
        <row r="7220">
          <cell r="E7220" t="str">
            <v>74MONTHLYJCOALITION</v>
          </cell>
          <cell r="F7220" t="str">
            <v>74</v>
          </cell>
          <cell r="G7220" t="str">
            <v>Monthly</v>
          </cell>
          <cell r="H7220" t="str">
            <v>J</v>
          </cell>
          <cell r="I7220">
            <v>7627</v>
          </cell>
          <cell r="J7220" t="str">
            <v>Coalition</v>
          </cell>
          <cell r="K7220" t="str">
            <v>per DOP website</v>
          </cell>
          <cell r="L7220">
            <v>41456</v>
          </cell>
          <cell r="M7220">
            <v>43915</v>
          </cell>
          <cell r="N7220" t="b">
            <v>0</v>
          </cell>
          <cell r="O7220">
            <v>7627</v>
          </cell>
        </row>
        <row r="7221">
          <cell r="E7221" t="str">
            <v>74MONTHLYJNON-REPRESENTED STATE EMPLOYEES</v>
          </cell>
          <cell r="F7221" t="str">
            <v>74</v>
          </cell>
          <cell r="G7221" t="str">
            <v>Monthly</v>
          </cell>
          <cell r="H7221" t="str">
            <v>J</v>
          </cell>
          <cell r="I7221">
            <v>7627</v>
          </cell>
          <cell r="J7221" t="str">
            <v>Non-Represented State Employees</v>
          </cell>
          <cell r="K7221" t="str">
            <v>per DOP website</v>
          </cell>
          <cell r="L7221">
            <v>41456</v>
          </cell>
          <cell r="M7221">
            <v>12935</v>
          </cell>
          <cell r="N7221" t="b">
            <v>0</v>
          </cell>
          <cell r="O7221">
            <v>7627</v>
          </cell>
        </row>
        <row r="7222">
          <cell r="E7222" t="str">
            <v>74MONTHLYJTEAMSTERS LOCAL UNION NUMBER 117</v>
          </cell>
          <cell r="F7222" t="str">
            <v>74</v>
          </cell>
          <cell r="G7222" t="str">
            <v>Monthly</v>
          </cell>
          <cell r="H7222" t="str">
            <v>J</v>
          </cell>
          <cell r="I7222">
            <v>7724</v>
          </cell>
          <cell r="J7222" t="str">
            <v>Teamsters Local Union Number 117</v>
          </cell>
          <cell r="K7222" t="str">
            <v>per Noli Benitez 201307</v>
          </cell>
          <cell r="L7222">
            <v>41456</v>
          </cell>
          <cell r="M7222">
            <v>12935</v>
          </cell>
          <cell r="N7222" t="b">
            <v>0</v>
          </cell>
          <cell r="O7222">
            <v>7724</v>
          </cell>
        </row>
        <row r="7223">
          <cell r="E7223" t="str">
            <v>74MONTHLYJWASHINGTON FEDERATION OF STATE EMPLOYEES</v>
          </cell>
          <cell r="F7223" t="str">
            <v>74</v>
          </cell>
          <cell r="G7223" t="str">
            <v>Monthly</v>
          </cell>
          <cell r="H7223" t="str">
            <v>J</v>
          </cell>
          <cell r="I7223">
            <v>7627</v>
          </cell>
          <cell r="J7223" t="str">
            <v>Washington Federation of State Employees</v>
          </cell>
          <cell r="K7223" t="str">
            <v>per DOP website</v>
          </cell>
          <cell r="L7223">
            <v>41456</v>
          </cell>
          <cell r="M7223">
            <v>26859</v>
          </cell>
          <cell r="N7223" t="b">
            <v>0</v>
          </cell>
          <cell r="O7223">
            <v>7627</v>
          </cell>
        </row>
        <row r="7224">
          <cell r="E7224" t="str">
            <v>74MONTHLYJWASHINGTON PUBLIC EMPLOYEES ASSOCIATION</v>
          </cell>
          <cell r="F7224" t="str">
            <v>74</v>
          </cell>
          <cell r="G7224" t="str">
            <v>Monthly</v>
          </cell>
          <cell r="H7224" t="str">
            <v>J</v>
          </cell>
          <cell r="I7224">
            <v>7627</v>
          </cell>
          <cell r="J7224" t="str">
            <v>Washington Public Employees Association</v>
          </cell>
          <cell r="K7224" t="str">
            <v>per DOP website</v>
          </cell>
          <cell r="L7224">
            <v>41456</v>
          </cell>
          <cell r="M7224">
            <v>31123</v>
          </cell>
          <cell r="N7224" t="b">
            <v>0</v>
          </cell>
          <cell r="O7224">
            <v>7627</v>
          </cell>
        </row>
        <row r="7225">
          <cell r="E7225" t="str">
            <v>74MONTHLYKCOALITION</v>
          </cell>
          <cell r="F7225" t="str">
            <v>74</v>
          </cell>
          <cell r="G7225" t="str">
            <v>Monthly</v>
          </cell>
          <cell r="H7225" t="str">
            <v>K</v>
          </cell>
          <cell r="I7225">
            <v>7818</v>
          </cell>
          <cell r="J7225" t="str">
            <v>Coalition</v>
          </cell>
          <cell r="K7225" t="str">
            <v>per DOP website</v>
          </cell>
          <cell r="L7225">
            <v>41456</v>
          </cell>
          <cell r="M7225">
            <v>43916</v>
          </cell>
          <cell r="N7225" t="b">
            <v>0</v>
          </cell>
          <cell r="O7225">
            <v>7818</v>
          </cell>
        </row>
        <row r="7226">
          <cell r="E7226" t="str">
            <v>74MONTHLYKNON-REPRESENTED STATE EMPLOYEES</v>
          </cell>
          <cell r="F7226" t="str">
            <v>74</v>
          </cell>
          <cell r="G7226" t="str">
            <v>Monthly</v>
          </cell>
          <cell r="H7226" t="str">
            <v>K</v>
          </cell>
          <cell r="I7226">
            <v>7818</v>
          </cell>
          <cell r="J7226" t="str">
            <v>Non-Represented State Employees</v>
          </cell>
          <cell r="K7226" t="str">
            <v>per DOP website</v>
          </cell>
          <cell r="L7226">
            <v>41456</v>
          </cell>
          <cell r="M7226">
            <v>12936</v>
          </cell>
          <cell r="N7226" t="b">
            <v>0</v>
          </cell>
          <cell r="O7226">
            <v>7818</v>
          </cell>
        </row>
        <row r="7227">
          <cell r="E7227" t="str">
            <v>74MONTHLYKTEAMSTERS LOCAL UNION NUMBER 117</v>
          </cell>
          <cell r="F7227" t="str">
            <v>74</v>
          </cell>
          <cell r="G7227" t="str">
            <v>Monthly</v>
          </cell>
          <cell r="H7227" t="str">
            <v>K</v>
          </cell>
          <cell r="I7227">
            <v>7918</v>
          </cell>
          <cell r="J7227" t="str">
            <v>Teamsters Local Union Number 117</v>
          </cell>
          <cell r="K7227" t="str">
            <v>per Noli Benitez 201307</v>
          </cell>
          <cell r="L7227">
            <v>41456</v>
          </cell>
          <cell r="M7227">
            <v>12936</v>
          </cell>
          <cell r="N7227" t="b">
            <v>0</v>
          </cell>
          <cell r="O7227">
            <v>7918</v>
          </cell>
        </row>
        <row r="7228">
          <cell r="E7228" t="str">
            <v>74MONTHLYKWASHINGTON FEDERATION OF STATE EMPLOYEES</v>
          </cell>
          <cell r="F7228" t="str">
            <v>74</v>
          </cell>
          <cell r="G7228" t="str">
            <v>Monthly</v>
          </cell>
          <cell r="H7228" t="str">
            <v>K</v>
          </cell>
          <cell r="I7228">
            <v>7818</v>
          </cell>
          <cell r="J7228" t="str">
            <v>Washington Federation of State Employees</v>
          </cell>
          <cell r="K7228" t="str">
            <v>per DOP website</v>
          </cell>
          <cell r="L7228">
            <v>41456</v>
          </cell>
          <cell r="M7228">
            <v>26860</v>
          </cell>
          <cell r="N7228" t="b">
            <v>0</v>
          </cell>
          <cell r="O7228">
            <v>7818</v>
          </cell>
        </row>
        <row r="7229">
          <cell r="E7229" t="str">
            <v>74MONTHLYKWASHINGTON PUBLIC EMPLOYEES ASSOCIATION</v>
          </cell>
          <cell r="F7229" t="str">
            <v>74</v>
          </cell>
          <cell r="G7229" t="str">
            <v>Monthly</v>
          </cell>
          <cell r="H7229" t="str">
            <v>K</v>
          </cell>
          <cell r="I7229">
            <v>7818</v>
          </cell>
          <cell r="J7229" t="str">
            <v>Washington Public Employees Association</v>
          </cell>
          <cell r="K7229" t="str">
            <v>per DOP website</v>
          </cell>
          <cell r="L7229">
            <v>41456</v>
          </cell>
          <cell r="M7229">
            <v>31124</v>
          </cell>
          <cell r="N7229" t="b">
            <v>0</v>
          </cell>
          <cell r="O7229">
            <v>7818</v>
          </cell>
        </row>
        <row r="7230">
          <cell r="E7230" t="str">
            <v>74MONTHLYLCOALITION</v>
          </cell>
          <cell r="F7230" t="str">
            <v>74</v>
          </cell>
          <cell r="G7230" t="str">
            <v>Monthly</v>
          </cell>
          <cell r="H7230" t="str">
            <v>L</v>
          </cell>
          <cell r="I7230">
            <v>8012</v>
          </cell>
          <cell r="J7230" t="str">
            <v>Coalition</v>
          </cell>
          <cell r="K7230" t="str">
            <v>per DOP website</v>
          </cell>
          <cell r="L7230">
            <v>41456</v>
          </cell>
          <cell r="M7230">
            <v>43917</v>
          </cell>
          <cell r="N7230" t="b">
            <v>0</v>
          </cell>
          <cell r="O7230">
            <v>8012</v>
          </cell>
        </row>
        <row r="7231">
          <cell r="E7231" t="str">
            <v>74MONTHLYLNON-REPRESENTED STATE EMPLOYEES</v>
          </cell>
          <cell r="F7231" t="str">
            <v>74</v>
          </cell>
          <cell r="G7231" t="str">
            <v>Monthly</v>
          </cell>
          <cell r="H7231" t="str">
            <v>L</v>
          </cell>
          <cell r="I7231">
            <v>8012</v>
          </cell>
          <cell r="J7231" t="str">
            <v>Non-Represented State Employees</v>
          </cell>
          <cell r="K7231" t="str">
            <v>per DOP website</v>
          </cell>
          <cell r="L7231">
            <v>41456</v>
          </cell>
          <cell r="M7231">
            <v>12937</v>
          </cell>
          <cell r="N7231" t="b">
            <v>0</v>
          </cell>
          <cell r="O7231">
            <v>8012</v>
          </cell>
        </row>
        <row r="7232">
          <cell r="E7232" t="str">
            <v>74MONTHLYLTEAMSTERS LOCAL UNION NUMBER 117</v>
          </cell>
          <cell r="F7232" t="str">
            <v>74</v>
          </cell>
          <cell r="G7232" t="str">
            <v>Monthly</v>
          </cell>
          <cell r="H7232" t="str">
            <v>L</v>
          </cell>
          <cell r="I7232">
            <v>8114</v>
          </cell>
          <cell r="J7232" t="str">
            <v>Teamsters Local Union Number 117</v>
          </cell>
          <cell r="K7232" t="str">
            <v>per Noli Benitez 201307</v>
          </cell>
          <cell r="L7232">
            <v>41456</v>
          </cell>
          <cell r="M7232">
            <v>12937</v>
          </cell>
          <cell r="N7232" t="b">
            <v>0</v>
          </cell>
          <cell r="O7232">
            <v>8114</v>
          </cell>
        </row>
        <row r="7233">
          <cell r="E7233" t="str">
            <v>74MONTHLYLWASHINGTON FEDERATION OF STATE EMPLOYEES</v>
          </cell>
          <cell r="F7233" t="str">
            <v>74</v>
          </cell>
          <cell r="G7233" t="str">
            <v>Monthly</v>
          </cell>
          <cell r="H7233" t="str">
            <v>L</v>
          </cell>
          <cell r="I7233">
            <v>8012</v>
          </cell>
          <cell r="J7233" t="str">
            <v>Washington Federation of State Employees</v>
          </cell>
          <cell r="K7233" t="str">
            <v>per DOP website</v>
          </cell>
          <cell r="L7233">
            <v>41456</v>
          </cell>
          <cell r="M7233">
            <v>26861</v>
          </cell>
          <cell r="N7233" t="b">
            <v>0</v>
          </cell>
          <cell r="O7233">
            <v>8012</v>
          </cell>
        </row>
        <row r="7234">
          <cell r="E7234" t="str">
            <v>74MONTHLYLWASHINGTON PUBLIC EMPLOYEES ASSOCIATION</v>
          </cell>
          <cell r="F7234" t="str">
            <v>74</v>
          </cell>
          <cell r="G7234" t="str">
            <v>Monthly</v>
          </cell>
          <cell r="H7234" t="str">
            <v>L</v>
          </cell>
          <cell r="I7234">
            <v>8012</v>
          </cell>
          <cell r="J7234" t="str">
            <v>Washington Public Employees Association</v>
          </cell>
          <cell r="K7234" t="str">
            <v>per DOP website</v>
          </cell>
          <cell r="L7234">
            <v>41456</v>
          </cell>
          <cell r="M7234">
            <v>31125</v>
          </cell>
          <cell r="N7234" t="b">
            <v>0</v>
          </cell>
          <cell r="O7234">
            <v>8012</v>
          </cell>
        </row>
        <row r="7235">
          <cell r="E7235" t="str">
            <v>74MONTHLYMCOALITION</v>
          </cell>
          <cell r="F7235" t="str">
            <v>74</v>
          </cell>
          <cell r="G7235" t="str">
            <v>Monthly</v>
          </cell>
          <cell r="H7235" t="str">
            <v>M</v>
          </cell>
          <cell r="I7235">
            <v>8215</v>
          </cell>
          <cell r="J7235" t="str">
            <v>Coalition</v>
          </cell>
          <cell r="K7235" t="str">
            <v>per DOP website</v>
          </cell>
          <cell r="L7235">
            <v>41456</v>
          </cell>
          <cell r="M7235">
            <v>43918</v>
          </cell>
          <cell r="N7235" t="b">
            <v>0</v>
          </cell>
          <cell r="O7235">
            <v>8215</v>
          </cell>
        </row>
        <row r="7236">
          <cell r="E7236" t="str">
            <v>74MONTHLYMNON-REPRESENTED STATE EMPLOYEES</v>
          </cell>
          <cell r="F7236" t="str">
            <v>74</v>
          </cell>
          <cell r="G7236" t="str">
            <v>Monthly</v>
          </cell>
          <cell r="H7236" t="str">
            <v>M</v>
          </cell>
          <cell r="I7236">
            <v>8215</v>
          </cell>
          <cell r="J7236" t="str">
            <v>Non-Represented State Employees</v>
          </cell>
          <cell r="K7236" t="str">
            <v>per DOP website</v>
          </cell>
          <cell r="L7236">
            <v>41456</v>
          </cell>
          <cell r="M7236">
            <v>12938</v>
          </cell>
          <cell r="N7236" t="b">
            <v>0</v>
          </cell>
          <cell r="O7236">
            <v>8215</v>
          </cell>
        </row>
        <row r="7237">
          <cell r="E7237" t="str">
            <v>74MONTHLYMTEAMSTERS LOCAL UNION NUMBER 117</v>
          </cell>
          <cell r="F7237" t="str">
            <v>74</v>
          </cell>
          <cell r="G7237" t="str">
            <v>Monthly</v>
          </cell>
          <cell r="H7237" t="str">
            <v>M</v>
          </cell>
          <cell r="I7237">
            <v>8320</v>
          </cell>
          <cell r="J7237" t="str">
            <v>Teamsters Local Union Number 117</v>
          </cell>
          <cell r="K7237" t="str">
            <v>per Noli Benitez 201307</v>
          </cell>
          <cell r="L7237">
            <v>41456</v>
          </cell>
          <cell r="M7237">
            <v>12938</v>
          </cell>
          <cell r="N7237" t="b">
            <v>0</v>
          </cell>
          <cell r="O7237">
            <v>8320</v>
          </cell>
        </row>
        <row r="7238">
          <cell r="E7238" t="str">
            <v>74MONTHLYMWASHINGTON FEDERATION OF STATE EMPLOYEES</v>
          </cell>
          <cell r="F7238" t="str">
            <v>74</v>
          </cell>
          <cell r="G7238" t="str">
            <v>Monthly</v>
          </cell>
          <cell r="H7238" t="str">
            <v>M</v>
          </cell>
          <cell r="I7238">
            <v>8215</v>
          </cell>
          <cell r="J7238" t="str">
            <v>Washington Federation of State Employees</v>
          </cell>
          <cell r="K7238" t="str">
            <v>per DOP website</v>
          </cell>
          <cell r="L7238">
            <v>41456</v>
          </cell>
          <cell r="M7238">
            <v>26862</v>
          </cell>
          <cell r="N7238" t="b">
            <v>0</v>
          </cell>
          <cell r="O7238">
            <v>8215</v>
          </cell>
        </row>
        <row r="7239">
          <cell r="E7239" t="str">
            <v>74MONTHLYMWASHINGTON PUBLIC EMPLOYEES ASSOCIATION</v>
          </cell>
          <cell r="F7239" t="str">
            <v>74</v>
          </cell>
          <cell r="G7239" t="str">
            <v>Monthly</v>
          </cell>
          <cell r="H7239" t="str">
            <v>M</v>
          </cell>
          <cell r="I7239">
            <v>8215</v>
          </cell>
          <cell r="J7239" t="str">
            <v>Washington Public Employees Association</v>
          </cell>
          <cell r="K7239" t="str">
            <v>per DOP website</v>
          </cell>
          <cell r="L7239">
            <v>41456</v>
          </cell>
          <cell r="M7239">
            <v>31126</v>
          </cell>
          <cell r="N7239" t="b">
            <v>0</v>
          </cell>
          <cell r="O7239">
            <v>8215</v>
          </cell>
        </row>
        <row r="7240">
          <cell r="E7240" t="str">
            <v>75GMONTHLYGNON-REPRESENTED STATE EMPLOYEES</v>
          </cell>
          <cell r="F7240" t="str">
            <v>75G</v>
          </cell>
          <cell r="G7240" t="str">
            <v>Monthly</v>
          </cell>
          <cell r="H7240" t="str">
            <v>G</v>
          </cell>
          <cell r="I7240">
            <v>7258</v>
          </cell>
          <cell r="J7240" t="str">
            <v>Non-Represented State Employees</v>
          </cell>
          <cell r="K7240" t="str">
            <v>per DOP website</v>
          </cell>
          <cell r="L7240">
            <v>41456</v>
          </cell>
          <cell r="M7240">
            <v>16684</v>
          </cell>
          <cell r="N7240" t="b">
            <v>1</v>
          </cell>
          <cell r="O7240">
            <v>7258</v>
          </cell>
        </row>
        <row r="7241">
          <cell r="E7241" t="str">
            <v>75GMONTHLYGWASHINGTON FEDERATION OF STATE EMPLOYEES</v>
          </cell>
          <cell r="F7241" t="str">
            <v>75G</v>
          </cell>
          <cell r="G7241" t="str">
            <v>Monthly</v>
          </cell>
          <cell r="H7241" t="str">
            <v>G</v>
          </cell>
          <cell r="I7241">
            <v>7258</v>
          </cell>
          <cell r="J7241" t="str">
            <v>Washington Federation of State Employees</v>
          </cell>
          <cell r="K7241" t="str">
            <v>per DOP website</v>
          </cell>
          <cell r="L7241">
            <v>41456</v>
          </cell>
          <cell r="M7241">
            <v>16685</v>
          </cell>
          <cell r="N7241" t="b">
            <v>1</v>
          </cell>
          <cell r="O7241">
            <v>7258</v>
          </cell>
        </row>
        <row r="7242">
          <cell r="E7242" t="str">
            <v>75GMONTHLYHNON-REPRESENTED STATE EMPLOYEES</v>
          </cell>
          <cell r="F7242" t="str">
            <v>75G</v>
          </cell>
          <cell r="G7242" t="str">
            <v>Monthly</v>
          </cell>
          <cell r="H7242" t="str">
            <v>H</v>
          </cell>
          <cell r="I7242">
            <v>7440</v>
          </cell>
          <cell r="J7242" t="str">
            <v>Non-Represented State Employees</v>
          </cell>
          <cell r="K7242" t="str">
            <v>per DOP website</v>
          </cell>
          <cell r="L7242">
            <v>41456</v>
          </cell>
          <cell r="M7242">
            <v>16686</v>
          </cell>
          <cell r="N7242" t="b">
            <v>1</v>
          </cell>
          <cell r="O7242">
            <v>7440</v>
          </cell>
        </row>
        <row r="7243">
          <cell r="E7243" t="str">
            <v>75GMONTHLYHWASHINGTON FEDERATION OF STATE EMPLOYEES</v>
          </cell>
          <cell r="F7243" t="str">
            <v>75G</v>
          </cell>
          <cell r="G7243" t="str">
            <v>Monthly</v>
          </cell>
          <cell r="H7243" t="str">
            <v>H</v>
          </cell>
          <cell r="I7243">
            <v>7440</v>
          </cell>
          <cell r="J7243" t="str">
            <v>Washington Federation of State Employees</v>
          </cell>
          <cell r="K7243" t="str">
            <v>per DOP website</v>
          </cell>
          <cell r="L7243">
            <v>41456</v>
          </cell>
          <cell r="M7243">
            <v>16687</v>
          </cell>
          <cell r="N7243" t="b">
            <v>1</v>
          </cell>
          <cell r="O7243">
            <v>7440</v>
          </cell>
        </row>
        <row r="7244">
          <cell r="E7244" t="str">
            <v>75GMONTHLYINON-REPRESENTED STATE EMPLOYEES</v>
          </cell>
          <cell r="F7244" t="str">
            <v>75G</v>
          </cell>
          <cell r="G7244" t="str">
            <v>Monthly</v>
          </cell>
          <cell r="H7244" t="str">
            <v>I</v>
          </cell>
          <cell r="I7244">
            <v>7627</v>
          </cell>
          <cell r="J7244" t="str">
            <v>Non-Represented State Employees</v>
          </cell>
          <cell r="K7244" t="str">
            <v>per DOP website</v>
          </cell>
          <cell r="L7244">
            <v>41456</v>
          </cell>
          <cell r="M7244">
            <v>16688</v>
          </cell>
          <cell r="N7244" t="b">
            <v>1</v>
          </cell>
          <cell r="O7244">
            <v>7627</v>
          </cell>
        </row>
        <row r="7245">
          <cell r="E7245" t="str">
            <v>75GMONTHLYIWASHINGTON FEDERATION OF STATE EMPLOYEES</v>
          </cell>
          <cell r="F7245" t="str">
            <v>75G</v>
          </cell>
          <cell r="G7245" t="str">
            <v>Monthly</v>
          </cell>
          <cell r="H7245" t="str">
            <v>I</v>
          </cell>
          <cell r="I7245">
            <v>7627</v>
          </cell>
          <cell r="J7245" t="str">
            <v>Washington Federation of State Employees</v>
          </cell>
          <cell r="K7245" t="str">
            <v>per DOP website</v>
          </cell>
          <cell r="L7245">
            <v>41456</v>
          </cell>
          <cell r="M7245">
            <v>16689</v>
          </cell>
          <cell r="N7245" t="b">
            <v>1</v>
          </cell>
          <cell r="O7245">
            <v>7627</v>
          </cell>
        </row>
        <row r="7246">
          <cell r="E7246" t="str">
            <v>75GMONTHLYJNON-REPRESENTED STATE EMPLOYEES</v>
          </cell>
          <cell r="F7246" t="str">
            <v>75G</v>
          </cell>
          <cell r="G7246" t="str">
            <v>Monthly</v>
          </cell>
          <cell r="H7246" t="str">
            <v>J</v>
          </cell>
          <cell r="I7246">
            <v>7818</v>
          </cell>
          <cell r="J7246" t="str">
            <v>Non-Represented State Employees</v>
          </cell>
          <cell r="K7246" t="str">
            <v>per DOP website</v>
          </cell>
          <cell r="L7246">
            <v>41456</v>
          </cell>
          <cell r="M7246">
            <v>16690</v>
          </cell>
          <cell r="N7246" t="b">
            <v>1</v>
          </cell>
          <cell r="O7246">
            <v>7818</v>
          </cell>
        </row>
        <row r="7247">
          <cell r="E7247" t="str">
            <v>75GMONTHLYJWASHINGTON FEDERATION OF STATE EMPLOYEES</v>
          </cell>
          <cell r="F7247" t="str">
            <v>75G</v>
          </cell>
          <cell r="G7247" t="str">
            <v>Monthly</v>
          </cell>
          <cell r="H7247" t="str">
            <v>J</v>
          </cell>
          <cell r="I7247">
            <v>7818</v>
          </cell>
          <cell r="J7247" t="str">
            <v>Washington Federation of State Employees</v>
          </cell>
          <cell r="K7247" t="str">
            <v>per DOP website</v>
          </cell>
          <cell r="L7247">
            <v>41456</v>
          </cell>
          <cell r="M7247">
            <v>16691</v>
          </cell>
          <cell r="N7247" t="b">
            <v>1</v>
          </cell>
          <cell r="O7247">
            <v>7818</v>
          </cell>
        </row>
        <row r="7248">
          <cell r="E7248" t="str">
            <v>75GMONTHLYKNON-REPRESENTED STATE EMPLOYEES</v>
          </cell>
          <cell r="F7248" t="str">
            <v>75G</v>
          </cell>
          <cell r="G7248" t="str">
            <v>Monthly</v>
          </cell>
          <cell r="H7248" t="str">
            <v>K</v>
          </cell>
          <cell r="I7248">
            <v>8012</v>
          </cell>
          <cell r="J7248" t="str">
            <v>Non-Represented State Employees</v>
          </cell>
          <cell r="K7248" t="str">
            <v>per DOP website</v>
          </cell>
          <cell r="L7248">
            <v>41456</v>
          </cell>
          <cell r="M7248">
            <v>16692</v>
          </cell>
          <cell r="N7248" t="b">
            <v>1</v>
          </cell>
          <cell r="O7248">
            <v>8012</v>
          </cell>
        </row>
        <row r="7249">
          <cell r="E7249" t="str">
            <v>75GMONTHLYKWASHINGTON FEDERATION OF STATE EMPLOYEES</v>
          </cell>
          <cell r="F7249" t="str">
            <v>75G</v>
          </cell>
          <cell r="G7249" t="str">
            <v>Monthly</v>
          </cell>
          <cell r="H7249" t="str">
            <v>K</v>
          </cell>
          <cell r="I7249">
            <v>8012</v>
          </cell>
          <cell r="J7249" t="str">
            <v>Washington Federation of State Employees</v>
          </cell>
          <cell r="K7249" t="str">
            <v>per DOP website</v>
          </cell>
          <cell r="L7249">
            <v>41456</v>
          </cell>
          <cell r="M7249">
            <v>16693</v>
          </cell>
          <cell r="N7249" t="b">
            <v>1</v>
          </cell>
          <cell r="O7249">
            <v>8012</v>
          </cell>
        </row>
        <row r="7250">
          <cell r="E7250" t="str">
            <v>75GMONTHLYLNON-REPRESENTED STATE EMPLOYEES</v>
          </cell>
          <cell r="F7250" t="str">
            <v>75G</v>
          </cell>
          <cell r="G7250" t="str">
            <v>Monthly</v>
          </cell>
          <cell r="H7250" t="str">
            <v>L</v>
          </cell>
          <cell r="I7250">
            <v>8215</v>
          </cell>
          <cell r="J7250" t="str">
            <v>Non-Represented State Employees</v>
          </cell>
          <cell r="K7250" t="str">
            <v>per DOP website</v>
          </cell>
          <cell r="L7250">
            <v>41456</v>
          </cell>
          <cell r="M7250">
            <v>16694</v>
          </cell>
          <cell r="N7250" t="b">
            <v>1</v>
          </cell>
          <cell r="O7250">
            <v>8215</v>
          </cell>
        </row>
        <row r="7251">
          <cell r="E7251" t="str">
            <v>75GMONTHLYLWASHINGTON FEDERATION OF STATE EMPLOYEES</v>
          </cell>
          <cell r="F7251" t="str">
            <v>75G</v>
          </cell>
          <cell r="G7251" t="str">
            <v>Monthly</v>
          </cell>
          <cell r="H7251" t="str">
            <v>L</v>
          </cell>
          <cell r="I7251">
            <v>8215</v>
          </cell>
          <cell r="J7251" t="str">
            <v>Washington Federation of State Employees</v>
          </cell>
          <cell r="K7251" t="str">
            <v>per DOP website</v>
          </cell>
          <cell r="L7251">
            <v>41456</v>
          </cell>
          <cell r="M7251">
            <v>16695</v>
          </cell>
          <cell r="N7251" t="b">
            <v>1</v>
          </cell>
          <cell r="O7251">
            <v>8215</v>
          </cell>
        </row>
        <row r="7252">
          <cell r="E7252" t="str">
            <v>75GMONTHLYMNON-REPRESENTED STATE EMPLOYEES</v>
          </cell>
          <cell r="F7252" t="str">
            <v>75G</v>
          </cell>
          <cell r="G7252" t="str">
            <v>Monthly</v>
          </cell>
          <cell r="H7252" t="str">
            <v>M</v>
          </cell>
          <cell r="I7252">
            <v>8417</v>
          </cell>
          <cell r="J7252" t="str">
            <v>Non-Represented State Employees</v>
          </cell>
          <cell r="K7252" t="str">
            <v>per DOP website</v>
          </cell>
          <cell r="L7252">
            <v>41456</v>
          </cell>
          <cell r="M7252">
            <v>16694</v>
          </cell>
          <cell r="N7252" t="b">
            <v>1</v>
          </cell>
          <cell r="O7252">
            <v>8417</v>
          </cell>
        </row>
        <row r="7253">
          <cell r="E7253" t="str">
            <v>75GMONTHLYMWASHINGTON FEDERATION OF STATE EMPLOYEES</v>
          </cell>
          <cell r="F7253" t="str">
            <v>75G</v>
          </cell>
          <cell r="G7253" t="str">
            <v>Monthly</v>
          </cell>
          <cell r="H7253" t="str">
            <v>M</v>
          </cell>
          <cell r="I7253">
            <v>8417</v>
          </cell>
          <cell r="J7253" t="str">
            <v>Washington Federation of State Employees</v>
          </cell>
          <cell r="K7253" t="str">
            <v>per DOP website</v>
          </cell>
          <cell r="L7253">
            <v>41456</v>
          </cell>
          <cell r="M7253">
            <v>16695</v>
          </cell>
          <cell r="N7253" t="b">
            <v>1</v>
          </cell>
          <cell r="O7253">
            <v>8417</v>
          </cell>
        </row>
        <row r="7254">
          <cell r="E7254" t="str">
            <v>75MONTHLYACOALITION</v>
          </cell>
          <cell r="F7254" t="str">
            <v>75</v>
          </cell>
          <cell r="G7254" t="str">
            <v>Monthly</v>
          </cell>
          <cell r="H7254" t="str">
            <v>A</v>
          </cell>
          <cell r="I7254">
            <v>6257</v>
          </cell>
          <cell r="J7254" t="str">
            <v>Coalition</v>
          </cell>
          <cell r="K7254" t="str">
            <v>per DOP website</v>
          </cell>
          <cell r="L7254">
            <v>41456</v>
          </cell>
          <cell r="M7254">
            <v>43958</v>
          </cell>
          <cell r="N7254" t="b">
            <v>0</v>
          </cell>
          <cell r="O7254">
            <v>6257</v>
          </cell>
        </row>
        <row r="7255">
          <cell r="E7255" t="str">
            <v>75MONTHLYANON-REPRESENTED STATE EMPLOYEES</v>
          </cell>
          <cell r="F7255" t="str">
            <v>75</v>
          </cell>
          <cell r="G7255" t="str">
            <v>Monthly</v>
          </cell>
          <cell r="H7255" t="str">
            <v>A</v>
          </cell>
          <cell r="I7255">
            <v>6257</v>
          </cell>
          <cell r="J7255" t="str">
            <v>Non-Represented State Employees</v>
          </cell>
          <cell r="K7255" t="str">
            <v>per DOP website</v>
          </cell>
          <cell r="L7255">
            <v>41456</v>
          </cell>
          <cell r="M7255">
            <v>12978</v>
          </cell>
          <cell r="N7255" t="b">
            <v>0</v>
          </cell>
          <cell r="O7255">
            <v>6257</v>
          </cell>
        </row>
        <row r="7256">
          <cell r="E7256" t="str">
            <v>75MONTHLYATEAMSTERS LOCAL UNION NUMBER 117</v>
          </cell>
          <cell r="F7256" t="str">
            <v>75</v>
          </cell>
          <cell r="G7256" t="str">
            <v>Monthly</v>
          </cell>
          <cell r="H7256" t="str">
            <v>A</v>
          </cell>
          <cell r="I7256">
            <v>6337</v>
          </cell>
          <cell r="J7256" t="str">
            <v>Teamsters Local Union Number 117</v>
          </cell>
          <cell r="K7256" t="str">
            <v>per Noli Benitez 201307</v>
          </cell>
          <cell r="L7256">
            <v>41456</v>
          </cell>
          <cell r="M7256">
            <v>12978</v>
          </cell>
          <cell r="N7256" t="b">
            <v>0</v>
          </cell>
          <cell r="O7256">
            <v>6337</v>
          </cell>
        </row>
        <row r="7257">
          <cell r="E7257" t="str">
            <v>75MONTHLYAWASHINGTON FEDERATION OF STATE EMPLOYEES</v>
          </cell>
          <cell r="F7257" t="str">
            <v>75</v>
          </cell>
          <cell r="G7257" t="str">
            <v>Monthly</v>
          </cell>
          <cell r="H7257" t="str">
            <v>A</v>
          </cell>
          <cell r="I7257">
            <v>6257</v>
          </cell>
          <cell r="J7257" t="str">
            <v>Washington Federation of State Employees</v>
          </cell>
          <cell r="K7257" t="str">
            <v>per DOP website</v>
          </cell>
          <cell r="L7257">
            <v>41456</v>
          </cell>
          <cell r="M7257">
            <v>26902</v>
          </cell>
          <cell r="N7257" t="b">
            <v>0</v>
          </cell>
          <cell r="O7257">
            <v>6257</v>
          </cell>
        </row>
        <row r="7258">
          <cell r="E7258" t="str">
            <v>75MONTHLYAWASHINGTON PUBLIC EMPLOYEES ASSOCIATION</v>
          </cell>
          <cell r="F7258" t="str">
            <v>75</v>
          </cell>
          <cell r="G7258" t="str">
            <v>Monthly</v>
          </cell>
          <cell r="H7258" t="str">
            <v>A</v>
          </cell>
          <cell r="I7258">
            <v>6257</v>
          </cell>
          <cell r="J7258" t="str">
            <v>Washington Public Employees Association</v>
          </cell>
          <cell r="K7258" t="str">
            <v>per DOP website</v>
          </cell>
          <cell r="L7258">
            <v>41456</v>
          </cell>
          <cell r="M7258">
            <v>31166</v>
          </cell>
          <cell r="N7258" t="b">
            <v>0</v>
          </cell>
          <cell r="O7258">
            <v>6257</v>
          </cell>
        </row>
        <row r="7259">
          <cell r="E7259" t="str">
            <v>75MONTHLYBCOALITION</v>
          </cell>
          <cell r="F7259" t="str">
            <v>75</v>
          </cell>
          <cell r="G7259" t="str">
            <v>Monthly</v>
          </cell>
          <cell r="H7259" t="str">
            <v>B</v>
          </cell>
          <cell r="I7259">
            <v>6416</v>
          </cell>
          <cell r="J7259" t="str">
            <v>Coalition</v>
          </cell>
          <cell r="K7259" t="str">
            <v>per DOP website</v>
          </cell>
          <cell r="L7259">
            <v>41456</v>
          </cell>
          <cell r="M7259">
            <v>43959</v>
          </cell>
          <cell r="N7259" t="b">
            <v>0</v>
          </cell>
          <cell r="O7259">
            <v>6416</v>
          </cell>
        </row>
        <row r="7260">
          <cell r="E7260" t="str">
            <v>75MONTHLYBNON-REPRESENTED STATE EMPLOYEES</v>
          </cell>
          <cell r="F7260" t="str">
            <v>75</v>
          </cell>
          <cell r="G7260" t="str">
            <v>Monthly</v>
          </cell>
          <cell r="H7260" t="str">
            <v>B</v>
          </cell>
          <cell r="I7260">
            <v>6416</v>
          </cell>
          <cell r="J7260" t="str">
            <v>Non-Represented State Employees</v>
          </cell>
          <cell r="K7260" t="str">
            <v>per DOP website</v>
          </cell>
          <cell r="L7260">
            <v>41456</v>
          </cell>
          <cell r="M7260">
            <v>12979</v>
          </cell>
          <cell r="N7260" t="b">
            <v>0</v>
          </cell>
          <cell r="O7260">
            <v>6416</v>
          </cell>
        </row>
        <row r="7261">
          <cell r="E7261" t="str">
            <v>75MONTHLYBTEAMSTERS LOCAL UNION NUMBER 117</v>
          </cell>
          <cell r="F7261" t="str">
            <v>75</v>
          </cell>
          <cell r="G7261" t="str">
            <v>Monthly</v>
          </cell>
          <cell r="H7261" t="str">
            <v>B</v>
          </cell>
          <cell r="I7261">
            <v>6498</v>
          </cell>
          <cell r="J7261" t="str">
            <v>Teamsters Local Union Number 117</v>
          </cell>
          <cell r="K7261" t="str">
            <v>per Noli Benitez 201307</v>
          </cell>
          <cell r="L7261">
            <v>41456</v>
          </cell>
          <cell r="M7261">
            <v>12979</v>
          </cell>
          <cell r="N7261" t="b">
            <v>0</v>
          </cell>
          <cell r="O7261">
            <v>6498</v>
          </cell>
        </row>
        <row r="7262">
          <cell r="E7262" t="str">
            <v>75MONTHLYBWASHINGTON FEDERATION OF STATE EMPLOYEES</v>
          </cell>
          <cell r="F7262" t="str">
            <v>75</v>
          </cell>
          <cell r="G7262" t="str">
            <v>Monthly</v>
          </cell>
          <cell r="H7262" t="str">
            <v>B</v>
          </cell>
          <cell r="I7262">
            <v>6416</v>
          </cell>
          <cell r="J7262" t="str">
            <v>Washington Federation of State Employees</v>
          </cell>
          <cell r="K7262" t="str">
            <v>per DOP website</v>
          </cell>
          <cell r="L7262">
            <v>41456</v>
          </cell>
          <cell r="M7262">
            <v>26903</v>
          </cell>
          <cell r="N7262" t="b">
            <v>0</v>
          </cell>
          <cell r="O7262">
            <v>6416</v>
          </cell>
        </row>
        <row r="7263">
          <cell r="E7263" t="str">
            <v>75MONTHLYBWASHINGTON PUBLIC EMPLOYEES ASSOCIATION</v>
          </cell>
          <cell r="F7263" t="str">
            <v>75</v>
          </cell>
          <cell r="G7263" t="str">
            <v>Monthly</v>
          </cell>
          <cell r="H7263" t="str">
            <v>B</v>
          </cell>
          <cell r="I7263">
            <v>6416</v>
          </cell>
          <cell r="J7263" t="str">
            <v>Washington Public Employees Association</v>
          </cell>
          <cell r="K7263" t="str">
            <v>per DOP website</v>
          </cell>
          <cell r="L7263">
            <v>41456</v>
          </cell>
          <cell r="M7263">
            <v>31167</v>
          </cell>
          <cell r="N7263" t="b">
            <v>0</v>
          </cell>
          <cell r="O7263">
            <v>6416</v>
          </cell>
        </row>
        <row r="7264">
          <cell r="E7264" t="str">
            <v>75MONTHLYCCOALITION</v>
          </cell>
          <cell r="F7264" t="str">
            <v>75</v>
          </cell>
          <cell r="G7264" t="str">
            <v>Monthly</v>
          </cell>
          <cell r="H7264" t="str">
            <v>C</v>
          </cell>
          <cell r="I7264">
            <v>6575</v>
          </cell>
          <cell r="J7264" t="str">
            <v>Coalition</v>
          </cell>
          <cell r="K7264" t="str">
            <v>per DOP website</v>
          </cell>
          <cell r="L7264">
            <v>41456</v>
          </cell>
          <cell r="M7264">
            <v>43960</v>
          </cell>
          <cell r="N7264" t="b">
            <v>0</v>
          </cell>
          <cell r="O7264">
            <v>6575</v>
          </cell>
        </row>
        <row r="7265">
          <cell r="E7265" t="str">
            <v>75MONTHLYCNON-REPRESENTED STATE EMPLOYEES</v>
          </cell>
          <cell r="F7265" t="str">
            <v>75</v>
          </cell>
          <cell r="G7265" t="str">
            <v>Monthly</v>
          </cell>
          <cell r="H7265" t="str">
            <v>C</v>
          </cell>
          <cell r="I7265">
            <v>6575</v>
          </cell>
          <cell r="J7265" t="str">
            <v>Non-Represented State Employees</v>
          </cell>
          <cell r="K7265" t="str">
            <v>per DOP website</v>
          </cell>
          <cell r="L7265">
            <v>41456</v>
          </cell>
          <cell r="M7265">
            <v>12980</v>
          </cell>
          <cell r="N7265" t="b">
            <v>0</v>
          </cell>
          <cell r="O7265">
            <v>6575</v>
          </cell>
        </row>
        <row r="7266">
          <cell r="E7266" t="str">
            <v>75MONTHLYCTEAMSTERS LOCAL UNION NUMBER 117</v>
          </cell>
          <cell r="F7266" t="str">
            <v>75</v>
          </cell>
          <cell r="G7266" t="str">
            <v>Monthly</v>
          </cell>
          <cell r="H7266" t="str">
            <v>C</v>
          </cell>
          <cell r="I7266">
            <v>6659</v>
          </cell>
          <cell r="J7266" t="str">
            <v>Teamsters Local Union Number 117</v>
          </cell>
          <cell r="K7266" t="str">
            <v>per Noli Benitez 201307</v>
          </cell>
          <cell r="L7266">
            <v>41456</v>
          </cell>
          <cell r="M7266">
            <v>12980</v>
          </cell>
          <cell r="N7266" t="b">
            <v>0</v>
          </cell>
          <cell r="O7266">
            <v>6659</v>
          </cell>
        </row>
        <row r="7267">
          <cell r="E7267" t="str">
            <v>75MONTHLYCWASHINGTON FEDERATION OF STATE EMPLOYEES</v>
          </cell>
          <cell r="F7267" t="str">
            <v>75</v>
          </cell>
          <cell r="G7267" t="str">
            <v>Monthly</v>
          </cell>
          <cell r="H7267" t="str">
            <v>C</v>
          </cell>
          <cell r="I7267">
            <v>6575</v>
          </cell>
          <cell r="J7267" t="str">
            <v>Washington Federation of State Employees</v>
          </cell>
          <cell r="K7267" t="str">
            <v>per DOP website</v>
          </cell>
          <cell r="L7267">
            <v>41456</v>
          </cell>
          <cell r="M7267">
            <v>26904</v>
          </cell>
          <cell r="N7267" t="b">
            <v>0</v>
          </cell>
          <cell r="O7267">
            <v>6575</v>
          </cell>
        </row>
        <row r="7268">
          <cell r="E7268" t="str">
            <v>75MONTHLYCWASHINGTON PUBLIC EMPLOYEES ASSOCIATION</v>
          </cell>
          <cell r="F7268" t="str">
            <v>75</v>
          </cell>
          <cell r="G7268" t="str">
            <v>Monthly</v>
          </cell>
          <cell r="H7268" t="str">
            <v>C</v>
          </cell>
          <cell r="I7268">
            <v>6575</v>
          </cell>
          <cell r="J7268" t="str">
            <v>Washington Public Employees Association</v>
          </cell>
          <cell r="K7268" t="str">
            <v>per DOP website</v>
          </cell>
          <cell r="L7268">
            <v>41456</v>
          </cell>
          <cell r="M7268">
            <v>31168</v>
          </cell>
          <cell r="N7268" t="b">
            <v>0</v>
          </cell>
          <cell r="O7268">
            <v>6575</v>
          </cell>
        </row>
        <row r="7269">
          <cell r="E7269" t="str">
            <v>75MONTHLYDCOALITION</v>
          </cell>
          <cell r="F7269" t="str">
            <v>75</v>
          </cell>
          <cell r="G7269" t="str">
            <v>Monthly</v>
          </cell>
          <cell r="H7269" t="str">
            <v>D</v>
          </cell>
          <cell r="I7269">
            <v>6741</v>
          </cell>
          <cell r="J7269" t="str">
            <v>Coalition</v>
          </cell>
          <cell r="K7269" t="str">
            <v>per DOP website</v>
          </cell>
          <cell r="L7269">
            <v>41456</v>
          </cell>
          <cell r="M7269">
            <v>43961</v>
          </cell>
          <cell r="N7269" t="b">
            <v>0</v>
          </cell>
          <cell r="O7269">
            <v>6741</v>
          </cell>
        </row>
        <row r="7270">
          <cell r="E7270" t="str">
            <v>75MONTHLYDNON-REPRESENTED STATE EMPLOYEES</v>
          </cell>
          <cell r="F7270" t="str">
            <v>75</v>
          </cell>
          <cell r="G7270" t="str">
            <v>Monthly</v>
          </cell>
          <cell r="H7270" t="str">
            <v>D</v>
          </cell>
          <cell r="I7270">
            <v>6741</v>
          </cell>
          <cell r="J7270" t="str">
            <v>Non-Represented State Employees</v>
          </cell>
          <cell r="K7270" t="str">
            <v>per DOP website</v>
          </cell>
          <cell r="L7270">
            <v>41456</v>
          </cell>
          <cell r="M7270">
            <v>12981</v>
          </cell>
          <cell r="N7270" t="b">
            <v>0</v>
          </cell>
          <cell r="O7270">
            <v>6741</v>
          </cell>
        </row>
        <row r="7271">
          <cell r="E7271" t="str">
            <v>75MONTHLYDTEAMSTERS LOCAL UNION NUMBER 117</v>
          </cell>
          <cell r="F7271" t="str">
            <v>75</v>
          </cell>
          <cell r="G7271" t="str">
            <v>Monthly</v>
          </cell>
          <cell r="H7271" t="str">
            <v>D</v>
          </cell>
          <cell r="I7271">
            <v>6828</v>
          </cell>
          <cell r="J7271" t="str">
            <v>Teamsters Local Union Number 117</v>
          </cell>
          <cell r="K7271" t="str">
            <v>per Noli Benitez 201307</v>
          </cell>
          <cell r="L7271">
            <v>41456</v>
          </cell>
          <cell r="M7271">
            <v>12981</v>
          </cell>
          <cell r="N7271" t="b">
            <v>0</v>
          </cell>
          <cell r="O7271">
            <v>6828</v>
          </cell>
        </row>
        <row r="7272">
          <cell r="E7272" t="str">
            <v>75MONTHLYDWASHINGTON FEDERATION OF STATE EMPLOYEES</v>
          </cell>
          <cell r="F7272" t="str">
            <v>75</v>
          </cell>
          <cell r="G7272" t="str">
            <v>Monthly</v>
          </cell>
          <cell r="H7272" t="str">
            <v>D</v>
          </cell>
          <cell r="I7272">
            <v>6741</v>
          </cell>
          <cell r="J7272" t="str">
            <v>Washington Federation of State Employees</v>
          </cell>
          <cell r="K7272" t="str">
            <v>per DOP website</v>
          </cell>
          <cell r="L7272">
            <v>41456</v>
          </cell>
          <cell r="M7272">
            <v>26905</v>
          </cell>
          <cell r="N7272" t="b">
            <v>0</v>
          </cell>
          <cell r="O7272">
            <v>6741</v>
          </cell>
        </row>
        <row r="7273">
          <cell r="E7273" t="str">
            <v>75MONTHLYDWASHINGTON PUBLIC EMPLOYEES ASSOCIATION</v>
          </cell>
          <cell r="F7273" t="str">
            <v>75</v>
          </cell>
          <cell r="G7273" t="str">
            <v>Monthly</v>
          </cell>
          <cell r="H7273" t="str">
            <v>D</v>
          </cell>
          <cell r="I7273">
            <v>6741</v>
          </cell>
          <cell r="J7273" t="str">
            <v>Washington Public Employees Association</v>
          </cell>
          <cell r="K7273" t="str">
            <v>per DOP website</v>
          </cell>
          <cell r="L7273">
            <v>41456</v>
          </cell>
          <cell r="M7273">
            <v>31169</v>
          </cell>
          <cell r="N7273" t="b">
            <v>0</v>
          </cell>
          <cell r="O7273">
            <v>6741</v>
          </cell>
        </row>
        <row r="7274">
          <cell r="E7274" t="str">
            <v>75MONTHLYECOALITION</v>
          </cell>
          <cell r="F7274" t="str">
            <v>75</v>
          </cell>
          <cell r="G7274" t="str">
            <v>Monthly</v>
          </cell>
          <cell r="H7274" t="str">
            <v>E</v>
          </cell>
          <cell r="I7274">
            <v>6908</v>
          </cell>
          <cell r="J7274" t="str">
            <v>Coalition</v>
          </cell>
          <cell r="K7274" t="str">
            <v>per DOP website</v>
          </cell>
          <cell r="L7274">
            <v>41456</v>
          </cell>
          <cell r="M7274">
            <v>43962</v>
          </cell>
          <cell r="N7274" t="b">
            <v>0</v>
          </cell>
          <cell r="O7274">
            <v>6908</v>
          </cell>
        </row>
        <row r="7275">
          <cell r="E7275" t="str">
            <v>75MONTHLYENON-REPRESENTED STATE EMPLOYEES</v>
          </cell>
          <cell r="F7275" t="str">
            <v>75</v>
          </cell>
          <cell r="G7275" t="str">
            <v>Monthly</v>
          </cell>
          <cell r="H7275" t="str">
            <v>E</v>
          </cell>
          <cell r="I7275">
            <v>6908</v>
          </cell>
          <cell r="J7275" t="str">
            <v>Non-Represented State Employees</v>
          </cell>
          <cell r="K7275" t="str">
            <v>per DOP website</v>
          </cell>
          <cell r="L7275">
            <v>41456</v>
          </cell>
          <cell r="M7275">
            <v>12982</v>
          </cell>
          <cell r="N7275" t="b">
            <v>0</v>
          </cell>
          <cell r="O7275">
            <v>6908</v>
          </cell>
        </row>
        <row r="7276">
          <cell r="E7276" t="str">
            <v>75MONTHLYETEAMSTERS LOCAL UNION NUMBER 117</v>
          </cell>
          <cell r="F7276" t="str">
            <v>75</v>
          </cell>
          <cell r="G7276" t="str">
            <v>Monthly</v>
          </cell>
          <cell r="H7276" t="str">
            <v>E</v>
          </cell>
          <cell r="I7276">
            <v>6997</v>
          </cell>
          <cell r="J7276" t="str">
            <v>Teamsters Local Union Number 117</v>
          </cell>
          <cell r="K7276" t="str">
            <v>per Noli Benitez 201307</v>
          </cell>
          <cell r="L7276">
            <v>41456</v>
          </cell>
          <cell r="M7276">
            <v>12982</v>
          </cell>
          <cell r="N7276" t="b">
            <v>0</v>
          </cell>
          <cell r="O7276">
            <v>6997</v>
          </cell>
        </row>
        <row r="7277">
          <cell r="E7277" t="str">
            <v>75MONTHLYEWASHINGTON FEDERATION OF STATE EMPLOYEES</v>
          </cell>
          <cell r="F7277" t="str">
            <v>75</v>
          </cell>
          <cell r="G7277" t="str">
            <v>Monthly</v>
          </cell>
          <cell r="H7277" t="str">
            <v>E</v>
          </cell>
          <cell r="I7277">
            <v>6908</v>
          </cell>
          <cell r="J7277" t="str">
            <v>Washington Federation of State Employees</v>
          </cell>
          <cell r="K7277" t="str">
            <v>per DOP website</v>
          </cell>
          <cell r="L7277">
            <v>41456</v>
          </cell>
          <cell r="M7277">
            <v>26906</v>
          </cell>
          <cell r="N7277" t="b">
            <v>0</v>
          </cell>
          <cell r="O7277">
            <v>6908</v>
          </cell>
        </row>
        <row r="7278">
          <cell r="E7278" t="str">
            <v>75MONTHLYEWASHINGTON PUBLIC EMPLOYEES ASSOCIATION</v>
          </cell>
          <cell r="F7278" t="str">
            <v>75</v>
          </cell>
          <cell r="G7278" t="str">
            <v>Monthly</v>
          </cell>
          <cell r="H7278" t="str">
            <v>E</v>
          </cell>
          <cell r="I7278">
            <v>6908</v>
          </cell>
          <cell r="J7278" t="str">
            <v>Washington Public Employees Association</v>
          </cell>
          <cell r="K7278" t="str">
            <v>per DOP website</v>
          </cell>
          <cell r="L7278">
            <v>41456</v>
          </cell>
          <cell r="M7278">
            <v>31170</v>
          </cell>
          <cell r="N7278" t="b">
            <v>0</v>
          </cell>
          <cell r="O7278">
            <v>6908</v>
          </cell>
        </row>
        <row r="7279">
          <cell r="E7279" t="str">
            <v>75MONTHLYFCOALITION</v>
          </cell>
          <cell r="F7279" t="str">
            <v>75</v>
          </cell>
          <cell r="G7279" t="str">
            <v>Monthly</v>
          </cell>
          <cell r="H7279" t="str">
            <v>F</v>
          </cell>
          <cell r="I7279">
            <v>7082</v>
          </cell>
          <cell r="J7279" t="str">
            <v>Coalition</v>
          </cell>
          <cell r="K7279" t="str">
            <v>per DOP website</v>
          </cell>
          <cell r="L7279">
            <v>41456</v>
          </cell>
          <cell r="M7279">
            <v>43963</v>
          </cell>
          <cell r="N7279" t="b">
            <v>0</v>
          </cell>
          <cell r="O7279">
            <v>7082</v>
          </cell>
        </row>
        <row r="7280">
          <cell r="E7280" t="str">
            <v>75MONTHLYFNON-REPRESENTED STATE EMPLOYEES</v>
          </cell>
          <cell r="F7280" t="str">
            <v>75</v>
          </cell>
          <cell r="G7280" t="str">
            <v>Monthly</v>
          </cell>
          <cell r="H7280" t="str">
            <v>F</v>
          </cell>
          <cell r="I7280">
            <v>7082</v>
          </cell>
          <cell r="J7280" t="str">
            <v>Non-Represented State Employees</v>
          </cell>
          <cell r="K7280" t="str">
            <v>per DOP website</v>
          </cell>
          <cell r="L7280">
            <v>41456</v>
          </cell>
          <cell r="M7280">
            <v>12983</v>
          </cell>
          <cell r="N7280" t="b">
            <v>0</v>
          </cell>
          <cell r="O7280">
            <v>7082</v>
          </cell>
        </row>
        <row r="7281">
          <cell r="E7281" t="str">
            <v>75MONTHLYFTEAMSTERS LOCAL UNION NUMBER 117</v>
          </cell>
          <cell r="F7281" t="str">
            <v>75</v>
          </cell>
          <cell r="G7281" t="str">
            <v>Monthly</v>
          </cell>
          <cell r="H7281" t="str">
            <v>F</v>
          </cell>
          <cell r="I7281">
            <v>7173</v>
          </cell>
          <cell r="J7281" t="str">
            <v>Teamsters Local Union Number 117</v>
          </cell>
          <cell r="K7281" t="str">
            <v>per Noli Benitez 201307</v>
          </cell>
          <cell r="L7281">
            <v>41456</v>
          </cell>
          <cell r="M7281">
            <v>12983</v>
          </cell>
          <cell r="N7281" t="b">
            <v>0</v>
          </cell>
          <cell r="O7281">
            <v>7173</v>
          </cell>
        </row>
        <row r="7282">
          <cell r="E7282" t="str">
            <v>75MONTHLYFWASHINGTON FEDERATION OF STATE EMPLOYEES</v>
          </cell>
          <cell r="F7282" t="str">
            <v>75</v>
          </cell>
          <cell r="G7282" t="str">
            <v>Monthly</v>
          </cell>
          <cell r="H7282" t="str">
            <v>F</v>
          </cell>
          <cell r="I7282">
            <v>7082</v>
          </cell>
          <cell r="J7282" t="str">
            <v>Washington Federation of State Employees</v>
          </cell>
          <cell r="K7282" t="str">
            <v>per DOP website</v>
          </cell>
          <cell r="L7282">
            <v>41456</v>
          </cell>
          <cell r="M7282">
            <v>26907</v>
          </cell>
          <cell r="N7282" t="b">
            <v>0</v>
          </cell>
          <cell r="O7282">
            <v>7082</v>
          </cell>
        </row>
        <row r="7283">
          <cell r="E7283" t="str">
            <v>75MONTHLYFWASHINGTON PUBLIC EMPLOYEES ASSOCIATION</v>
          </cell>
          <cell r="F7283" t="str">
            <v>75</v>
          </cell>
          <cell r="G7283" t="str">
            <v>Monthly</v>
          </cell>
          <cell r="H7283" t="str">
            <v>F</v>
          </cell>
          <cell r="I7283">
            <v>7082</v>
          </cell>
          <cell r="J7283" t="str">
            <v>Washington Public Employees Association</v>
          </cell>
          <cell r="K7283" t="str">
            <v>per DOP website</v>
          </cell>
          <cell r="L7283">
            <v>41456</v>
          </cell>
          <cell r="M7283">
            <v>31171</v>
          </cell>
          <cell r="N7283" t="b">
            <v>0</v>
          </cell>
          <cell r="O7283">
            <v>7082</v>
          </cell>
        </row>
        <row r="7284">
          <cell r="E7284" t="str">
            <v>75MONTHLYGCOALITION</v>
          </cell>
          <cell r="F7284" t="str">
            <v>75</v>
          </cell>
          <cell r="G7284" t="str">
            <v>Monthly</v>
          </cell>
          <cell r="H7284" t="str">
            <v>G</v>
          </cell>
          <cell r="I7284">
            <v>7258</v>
          </cell>
          <cell r="J7284" t="str">
            <v>Coalition</v>
          </cell>
          <cell r="K7284" t="str">
            <v>per DOP website</v>
          </cell>
          <cell r="L7284">
            <v>41456</v>
          </cell>
          <cell r="M7284">
            <v>43964</v>
          </cell>
          <cell r="N7284" t="b">
            <v>0</v>
          </cell>
          <cell r="O7284">
            <v>7258</v>
          </cell>
        </row>
        <row r="7285">
          <cell r="E7285" t="str">
            <v>75MONTHLYGNON-REPRESENTED STATE EMPLOYEES</v>
          </cell>
          <cell r="F7285" t="str">
            <v>75</v>
          </cell>
          <cell r="G7285" t="str">
            <v>Monthly</v>
          </cell>
          <cell r="H7285" t="str">
            <v>G</v>
          </cell>
          <cell r="I7285">
            <v>7258</v>
          </cell>
          <cell r="J7285" t="str">
            <v>Non-Represented State Employees</v>
          </cell>
          <cell r="K7285" t="str">
            <v>per DOP website</v>
          </cell>
          <cell r="L7285">
            <v>41456</v>
          </cell>
          <cell r="M7285">
            <v>12984</v>
          </cell>
          <cell r="N7285" t="b">
            <v>0</v>
          </cell>
          <cell r="O7285">
            <v>7258</v>
          </cell>
        </row>
        <row r="7286">
          <cell r="E7286" t="str">
            <v>75MONTHLYGTEAMSTERS LOCAL UNION NUMBER 117</v>
          </cell>
          <cell r="F7286" t="str">
            <v>75</v>
          </cell>
          <cell r="G7286" t="str">
            <v>Monthly</v>
          </cell>
          <cell r="H7286" t="str">
            <v>G</v>
          </cell>
          <cell r="I7286">
            <v>7350</v>
          </cell>
          <cell r="J7286" t="str">
            <v>Teamsters Local Union Number 117</v>
          </cell>
          <cell r="K7286" t="str">
            <v>per Noli Benitez 201307</v>
          </cell>
          <cell r="L7286">
            <v>41456</v>
          </cell>
          <cell r="M7286">
            <v>12984</v>
          </cell>
          <cell r="N7286" t="b">
            <v>0</v>
          </cell>
          <cell r="O7286">
            <v>7350</v>
          </cell>
        </row>
        <row r="7287">
          <cell r="E7287" t="str">
            <v>75MONTHLYGWASHINGTON FEDERATION OF STATE EMPLOYEES</v>
          </cell>
          <cell r="F7287" t="str">
            <v>75</v>
          </cell>
          <cell r="G7287" t="str">
            <v>Monthly</v>
          </cell>
          <cell r="H7287" t="str">
            <v>G</v>
          </cell>
          <cell r="I7287">
            <v>7258</v>
          </cell>
          <cell r="J7287" t="str">
            <v>Washington Federation of State Employees</v>
          </cell>
          <cell r="K7287" t="str">
            <v>per DOP website</v>
          </cell>
          <cell r="L7287">
            <v>41456</v>
          </cell>
          <cell r="M7287">
            <v>26908</v>
          </cell>
          <cell r="N7287" t="b">
            <v>0</v>
          </cell>
          <cell r="O7287">
            <v>7258</v>
          </cell>
        </row>
        <row r="7288">
          <cell r="E7288" t="str">
            <v>75MONTHLYGWASHINGTON PUBLIC EMPLOYEES ASSOCIATION</v>
          </cell>
          <cell r="F7288" t="str">
            <v>75</v>
          </cell>
          <cell r="G7288" t="str">
            <v>Monthly</v>
          </cell>
          <cell r="H7288" t="str">
            <v>G</v>
          </cell>
          <cell r="I7288">
            <v>7258</v>
          </cell>
          <cell r="J7288" t="str">
            <v>Washington Public Employees Association</v>
          </cell>
          <cell r="K7288" t="str">
            <v>per DOP website</v>
          </cell>
          <cell r="L7288">
            <v>41456</v>
          </cell>
          <cell r="M7288">
            <v>31172</v>
          </cell>
          <cell r="N7288" t="b">
            <v>0</v>
          </cell>
          <cell r="O7288">
            <v>7258</v>
          </cell>
        </row>
        <row r="7289">
          <cell r="E7289" t="str">
            <v>75MONTHLYHCOALITION</v>
          </cell>
          <cell r="F7289" t="str">
            <v>75</v>
          </cell>
          <cell r="G7289" t="str">
            <v>Monthly</v>
          </cell>
          <cell r="H7289" t="str">
            <v>H</v>
          </cell>
          <cell r="I7289">
            <v>7440</v>
          </cell>
          <cell r="J7289" t="str">
            <v>Coalition</v>
          </cell>
          <cell r="K7289" t="str">
            <v>per DOP website</v>
          </cell>
          <cell r="L7289">
            <v>41456</v>
          </cell>
          <cell r="M7289">
            <v>43965</v>
          </cell>
          <cell r="N7289" t="b">
            <v>0</v>
          </cell>
          <cell r="O7289">
            <v>7440</v>
          </cell>
        </row>
        <row r="7290">
          <cell r="E7290" t="str">
            <v>75MONTHLYHNON-REPRESENTED STATE EMPLOYEES</v>
          </cell>
          <cell r="F7290" t="str">
            <v>75</v>
          </cell>
          <cell r="G7290" t="str">
            <v>Monthly</v>
          </cell>
          <cell r="H7290" t="str">
            <v>H</v>
          </cell>
          <cell r="I7290">
            <v>7440</v>
          </cell>
          <cell r="J7290" t="str">
            <v>Non-Represented State Employees</v>
          </cell>
          <cell r="K7290" t="str">
            <v>per DOP website</v>
          </cell>
          <cell r="L7290">
            <v>41456</v>
          </cell>
          <cell r="M7290">
            <v>12985</v>
          </cell>
          <cell r="N7290" t="b">
            <v>0</v>
          </cell>
          <cell r="O7290">
            <v>7440</v>
          </cell>
        </row>
        <row r="7291">
          <cell r="E7291" t="str">
            <v>75MONTHLYHTEAMSTERS LOCAL UNION NUMBER 117</v>
          </cell>
          <cell r="F7291" t="str">
            <v>75</v>
          </cell>
          <cell r="G7291" t="str">
            <v>Monthly</v>
          </cell>
          <cell r="H7291" t="str">
            <v>H</v>
          </cell>
          <cell r="I7291">
            <v>7536</v>
          </cell>
          <cell r="J7291" t="str">
            <v>Teamsters Local Union Number 117</v>
          </cell>
          <cell r="K7291" t="str">
            <v>per Noli Benitez 201307</v>
          </cell>
          <cell r="L7291">
            <v>41456</v>
          </cell>
          <cell r="M7291">
            <v>12985</v>
          </cell>
          <cell r="N7291" t="b">
            <v>0</v>
          </cell>
          <cell r="O7291">
            <v>7536</v>
          </cell>
        </row>
        <row r="7292">
          <cell r="E7292" t="str">
            <v>75MONTHLYHWASHINGTON FEDERATION OF STATE EMPLOYEES</v>
          </cell>
          <cell r="F7292" t="str">
            <v>75</v>
          </cell>
          <cell r="G7292" t="str">
            <v>Monthly</v>
          </cell>
          <cell r="H7292" t="str">
            <v>H</v>
          </cell>
          <cell r="I7292">
            <v>7440</v>
          </cell>
          <cell r="J7292" t="str">
            <v>Washington Federation of State Employees</v>
          </cell>
          <cell r="K7292" t="str">
            <v>per DOP website</v>
          </cell>
          <cell r="L7292">
            <v>41456</v>
          </cell>
          <cell r="M7292">
            <v>26909</v>
          </cell>
          <cell r="N7292" t="b">
            <v>0</v>
          </cell>
          <cell r="O7292">
            <v>7440</v>
          </cell>
        </row>
        <row r="7293">
          <cell r="E7293" t="str">
            <v>75MONTHLYHWASHINGTON PUBLIC EMPLOYEES ASSOCIATION</v>
          </cell>
          <cell r="F7293" t="str">
            <v>75</v>
          </cell>
          <cell r="G7293" t="str">
            <v>Monthly</v>
          </cell>
          <cell r="H7293" t="str">
            <v>H</v>
          </cell>
          <cell r="I7293">
            <v>7440</v>
          </cell>
          <cell r="J7293" t="str">
            <v>Washington Public Employees Association</v>
          </cell>
          <cell r="K7293" t="str">
            <v>per DOP website</v>
          </cell>
          <cell r="L7293">
            <v>41456</v>
          </cell>
          <cell r="M7293">
            <v>31173</v>
          </cell>
          <cell r="N7293" t="b">
            <v>0</v>
          </cell>
          <cell r="O7293">
            <v>7440</v>
          </cell>
        </row>
        <row r="7294">
          <cell r="E7294" t="str">
            <v>75MONTHLYICOALITION</v>
          </cell>
          <cell r="F7294" t="str">
            <v>75</v>
          </cell>
          <cell r="G7294" t="str">
            <v>Monthly</v>
          </cell>
          <cell r="H7294" t="str">
            <v>I</v>
          </cell>
          <cell r="I7294">
            <v>7627</v>
          </cell>
          <cell r="J7294" t="str">
            <v>Coalition</v>
          </cell>
          <cell r="K7294" t="str">
            <v>per DOP website</v>
          </cell>
          <cell r="L7294">
            <v>41456</v>
          </cell>
          <cell r="M7294">
            <v>43966</v>
          </cell>
          <cell r="N7294" t="b">
            <v>0</v>
          </cell>
          <cell r="O7294">
            <v>7627</v>
          </cell>
        </row>
        <row r="7295">
          <cell r="E7295" t="str">
            <v>75MONTHLYINON-REPRESENTED STATE EMPLOYEES</v>
          </cell>
          <cell r="F7295" t="str">
            <v>75</v>
          </cell>
          <cell r="G7295" t="str">
            <v>Monthly</v>
          </cell>
          <cell r="H7295" t="str">
            <v>I</v>
          </cell>
          <cell r="I7295">
            <v>7627</v>
          </cell>
          <cell r="J7295" t="str">
            <v>Non-Represented State Employees</v>
          </cell>
          <cell r="K7295" t="str">
            <v>per DOP website</v>
          </cell>
          <cell r="L7295">
            <v>41456</v>
          </cell>
          <cell r="M7295">
            <v>12986</v>
          </cell>
          <cell r="N7295" t="b">
            <v>0</v>
          </cell>
          <cell r="O7295">
            <v>7627</v>
          </cell>
        </row>
        <row r="7296">
          <cell r="E7296" t="str">
            <v>75MONTHLYITEAMSTERS LOCAL UNION NUMBER 117</v>
          </cell>
          <cell r="F7296" t="str">
            <v>75</v>
          </cell>
          <cell r="G7296" t="str">
            <v>Monthly</v>
          </cell>
          <cell r="H7296" t="str">
            <v>I</v>
          </cell>
          <cell r="I7296">
            <v>7724</v>
          </cell>
          <cell r="J7296" t="str">
            <v>Teamsters Local Union Number 117</v>
          </cell>
          <cell r="K7296" t="str">
            <v>per Noli Benitez 201307</v>
          </cell>
          <cell r="L7296">
            <v>41456</v>
          </cell>
          <cell r="M7296">
            <v>12986</v>
          </cell>
          <cell r="N7296" t="b">
            <v>0</v>
          </cell>
          <cell r="O7296">
            <v>7724</v>
          </cell>
        </row>
        <row r="7297">
          <cell r="E7297" t="str">
            <v>75MONTHLYIWASHINGTON FEDERATION OF STATE EMPLOYEES</v>
          </cell>
          <cell r="F7297" t="str">
            <v>75</v>
          </cell>
          <cell r="G7297" t="str">
            <v>Monthly</v>
          </cell>
          <cell r="H7297" t="str">
            <v>I</v>
          </cell>
          <cell r="I7297">
            <v>7627</v>
          </cell>
          <cell r="J7297" t="str">
            <v>Washington Federation of State Employees</v>
          </cell>
          <cell r="K7297" t="str">
            <v>per DOP website</v>
          </cell>
          <cell r="L7297">
            <v>41456</v>
          </cell>
          <cell r="M7297">
            <v>26910</v>
          </cell>
          <cell r="N7297" t="b">
            <v>0</v>
          </cell>
          <cell r="O7297">
            <v>7627</v>
          </cell>
        </row>
        <row r="7298">
          <cell r="E7298" t="str">
            <v>75MONTHLYIWASHINGTON PUBLIC EMPLOYEES ASSOCIATION</v>
          </cell>
          <cell r="F7298" t="str">
            <v>75</v>
          </cell>
          <cell r="G7298" t="str">
            <v>Monthly</v>
          </cell>
          <cell r="H7298" t="str">
            <v>I</v>
          </cell>
          <cell r="I7298">
            <v>7627</v>
          </cell>
          <cell r="J7298" t="str">
            <v>Washington Public Employees Association</v>
          </cell>
          <cell r="K7298" t="str">
            <v>per DOP website</v>
          </cell>
          <cell r="L7298">
            <v>41456</v>
          </cell>
          <cell r="M7298">
            <v>31174</v>
          </cell>
          <cell r="N7298" t="b">
            <v>0</v>
          </cell>
          <cell r="O7298">
            <v>7627</v>
          </cell>
        </row>
        <row r="7299">
          <cell r="E7299" t="str">
            <v>75MONTHLYJCOALITION</v>
          </cell>
          <cell r="F7299" t="str">
            <v>75</v>
          </cell>
          <cell r="G7299" t="str">
            <v>Monthly</v>
          </cell>
          <cell r="H7299" t="str">
            <v>J</v>
          </cell>
          <cell r="I7299">
            <v>7818</v>
          </cell>
          <cell r="J7299" t="str">
            <v>Coalition</v>
          </cell>
          <cell r="K7299" t="str">
            <v>per DOP website</v>
          </cell>
          <cell r="L7299">
            <v>41456</v>
          </cell>
          <cell r="M7299">
            <v>43967</v>
          </cell>
          <cell r="N7299" t="b">
            <v>0</v>
          </cell>
          <cell r="O7299">
            <v>7818</v>
          </cell>
        </row>
        <row r="7300">
          <cell r="E7300" t="str">
            <v>75MONTHLYJNON-REPRESENTED STATE EMPLOYEES</v>
          </cell>
          <cell r="F7300" t="str">
            <v>75</v>
          </cell>
          <cell r="G7300" t="str">
            <v>Monthly</v>
          </cell>
          <cell r="H7300" t="str">
            <v>J</v>
          </cell>
          <cell r="I7300">
            <v>7818</v>
          </cell>
          <cell r="J7300" t="str">
            <v>Non-Represented State Employees</v>
          </cell>
          <cell r="K7300" t="str">
            <v>per DOP website</v>
          </cell>
          <cell r="L7300">
            <v>41456</v>
          </cell>
          <cell r="M7300">
            <v>12987</v>
          </cell>
          <cell r="N7300" t="b">
            <v>0</v>
          </cell>
          <cell r="O7300">
            <v>7818</v>
          </cell>
        </row>
        <row r="7301">
          <cell r="E7301" t="str">
            <v>75MONTHLYJTEAMSTERS LOCAL UNION NUMBER 117</v>
          </cell>
          <cell r="F7301" t="str">
            <v>75</v>
          </cell>
          <cell r="G7301" t="str">
            <v>Monthly</v>
          </cell>
          <cell r="H7301" t="str">
            <v>J</v>
          </cell>
          <cell r="I7301">
            <v>7918</v>
          </cell>
          <cell r="J7301" t="str">
            <v>Teamsters Local Union Number 117</v>
          </cell>
          <cell r="K7301" t="str">
            <v>per Noli Benitez 201307</v>
          </cell>
          <cell r="L7301">
            <v>41456</v>
          </cell>
          <cell r="M7301">
            <v>12987</v>
          </cell>
          <cell r="N7301" t="b">
            <v>0</v>
          </cell>
          <cell r="O7301">
            <v>7918</v>
          </cell>
        </row>
        <row r="7302">
          <cell r="E7302" t="str">
            <v>75MONTHLYJWASHINGTON FEDERATION OF STATE EMPLOYEES</v>
          </cell>
          <cell r="F7302" t="str">
            <v>75</v>
          </cell>
          <cell r="G7302" t="str">
            <v>Monthly</v>
          </cell>
          <cell r="H7302" t="str">
            <v>J</v>
          </cell>
          <cell r="I7302">
            <v>7818</v>
          </cell>
          <cell r="J7302" t="str">
            <v>Washington Federation of State Employees</v>
          </cell>
          <cell r="K7302" t="str">
            <v>per DOP website</v>
          </cell>
          <cell r="L7302">
            <v>41456</v>
          </cell>
          <cell r="M7302">
            <v>26911</v>
          </cell>
          <cell r="N7302" t="b">
            <v>0</v>
          </cell>
          <cell r="O7302">
            <v>7818</v>
          </cell>
        </row>
        <row r="7303">
          <cell r="E7303" t="str">
            <v>75MONTHLYJWASHINGTON PUBLIC EMPLOYEES ASSOCIATION</v>
          </cell>
          <cell r="F7303" t="str">
            <v>75</v>
          </cell>
          <cell r="G7303" t="str">
            <v>Monthly</v>
          </cell>
          <cell r="H7303" t="str">
            <v>J</v>
          </cell>
          <cell r="I7303">
            <v>7818</v>
          </cell>
          <cell r="J7303" t="str">
            <v>Washington Public Employees Association</v>
          </cell>
          <cell r="K7303" t="str">
            <v>per DOP website</v>
          </cell>
          <cell r="L7303">
            <v>41456</v>
          </cell>
          <cell r="M7303">
            <v>31175</v>
          </cell>
          <cell r="N7303" t="b">
            <v>0</v>
          </cell>
          <cell r="O7303">
            <v>7818</v>
          </cell>
        </row>
        <row r="7304">
          <cell r="E7304" t="str">
            <v>75MONTHLYKCOALITION</v>
          </cell>
          <cell r="F7304" t="str">
            <v>75</v>
          </cell>
          <cell r="G7304" t="str">
            <v>Monthly</v>
          </cell>
          <cell r="H7304" t="str">
            <v>K</v>
          </cell>
          <cell r="I7304">
            <v>8012</v>
          </cell>
          <cell r="J7304" t="str">
            <v>Coalition</v>
          </cell>
          <cell r="K7304" t="str">
            <v>per DOP website</v>
          </cell>
          <cell r="L7304">
            <v>41456</v>
          </cell>
          <cell r="M7304">
            <v>43968</v>
          </cell>
          <cell r="N7304" t="b">
            <v>0</v>
          </cell>
          <cell r="O7304">
            <v>8012</v>
          </cell>
        </row>
        <row r="7305">
          <cell r="E7305" t="str">
            <v>75MONTHLYKNON-REPRESENTED STATE EMPLOYEES</v>
          </cell>
          <cell r="F7305" t="str">
            <v>75</v>
          </cell>
          <cell r="G7305" t="str">
            <v>Monthly</v>
          </cell>
          <cell r="H7305" t="str">
            <v>K</v>
          </cell>
          <cell r="I7305">
            <v>8012</v>
          </cell>
          <cell r="J7305" t="str">
            <v>Non-Represented State Employees</v>
          </cell>
          <cell r="K7305" t="str">
            <v>per DOP website</v>
          </cell>
          <cell r="L7305">
            <v>41456</v>
          </cell>
          <cell r="M7305">
            <v>12988</v>
          </cell>
          <cell r="N7305" t="b">
            <v>0</v>
          </cell>
          <cell r="O7305">
            <v>8012</v>
          </cell>
        </row>
        <row r="7306">
          <cell r="E7306" t="str">
            <v>75MONTHLYKTEAMSTERS LOCAL UNION NUMBER 117</v>
          </cell>
          <cell r="F7306" t="str">
            <v>75</v>
          </cell>
          <cell r="G7306" t="str">
            <v>Monthly</v>
          </cell>
          <cell r="H7306" t="str">
            <v>K</v>
          </cell>
          <cell r="I7306">
            <v>8114</v>
          </cell>
          <cell r="J7306" t="str">
            <v>Teamsters Local Union Number 117</v>
          </cell>
          <cell r="K7306" t="str">
            <v>per Noli Benitez 201307</v>
          </cell>
          <cell r="L7306">
            <v>41456</v>
          </cell>
          <cell r="M7306">
            <v>12988</v>
          </cell>
          <cell r="N7306" t="b">
            <v>0</v>
          </cell>
          <cell r="O7306">
            <v>8114</v>
          </cell>
        </row>
        <row r="7307">
          <cell r="E7307" t="str">
            <v>75MONTHLYKWASHINGTON FEDERATION OF STATE EMPLOYEES</v>
          </cell>
          <cell r="F7307" t="str">
            <v>75</v>
          </cell>
          <cell r="G7307" t="str">
            <v>Monthly</v>
          </cell>
          <cell r="H7307" t="str">
            <v>K</v>
          </cell>
          <cell r="I7307">
            <v>8012</v>
          </cell>
          <cell r="J7307" t="str">
            <v>Washington Federation of State Employees</v>
          </cell>
          <cell r="K7307" t="str">
            <v>per DOP website</v>
          </cell>
          <cell r="L7307">
            <v>41456</v>
          </cell>
          <cell r="M7307">
            <v>26912</v>
          </cell>
          <cell r="N7307" t="b">
            <v>0</v>
          </cell>
          <cell r="O7307">
            <v>8012</v>
          </cell>
        </row>
        <row r="7308">
          <cell r="E7308" t="str">
            <v>75MONTHLYKWASHINGTON PUBLIC EMPLOYEES ASSOCIATION</v>
          </cell>
          <cell r="F7308" t="str">
            <v>75</v>
          </cell>
          <cell r="G7308" t="str">
            <v>Monthly</v>
          </cell>
          <cell r="H7308" t="str">
            <v>K</v>
          </cell>
          <cell r="I7308">
            <v>8012</v>
          </cell>
          <cell r="J7308" t="str">
            <v>Washington Public Employees Association</v>
          </cell>
          <cell r="K7308" t="str">
            <v>per DOP website</v>
          </cell>
          <cell r="L7308">
            <v>41456</v>
          </cell>
          <cell r="M7308">
            <v>31176</v>
          </cell>
          <cell r="N7308" t="b">
            <v>0</v>
          </cell>
          <cell r="O7308">
            <v>8012</v>
          </cell>
        </row>
        <row r="7309">
          <cell r="E7309" t="str">
            <v>75MONTHLYLCOALITION</v>
          </cell>
          <cell r="F7309" t="str">
            <v>75</v>
          </cell>
          <cell r="G7309" t="str">
            <v>Monthly</v>
          </cell>
          <cell r="H7309" t="str">
            <v>L</v>
          </cell>
          <cell r="I7309">
            <v>8215</v>
          </cell>
          <cell r="J7309" t="str">
            <v>Coalition</v>
          </cell>
          <cell r="K7309" t="str">
            <v>per DOP website</v>
          </cell>
          <cell r="L7309">
            <v>41456</v>
          </cell>
          <cell r="M7309">
            <v>43969</v>
          </cell>
          <cell r="N7309" t="b">
            <v>0</v>
          </cell>
          <cell r="O7309">
            <v>8215</v>
          </cell>
        </row>
        <row r="7310">
          <cell r="E7310" t="str">
            <v>75MONTHLYLNON-REPRESENTED STATE EMPLOYEES</v>
          </cell>
          <cell r="F7310" t="str">
            <v>75</v>
          </cell>
          <cell r="G7310" t="str">
            <v>Monthly</v>
          </cell>
          <cell r="H7310" t="str">
            <v>L</v>
          </cell>
          <cell r="I7310">
            <v>8215</v>
          </cell>
          <cell r="J7310" t="str">
            <v>Non-Represented State Employees</v>
          </cell>
          <cell r="K7310" t="str">
            <v>per DOP website</v>
          </cell>
          <cell r="L7310">
            <v>41456</v>
          </cell>
          <cell r="M7310">
            <v>12989</v>
          </cell>
          <cell r="N7310" t="b">
            <v>0</v>
          </cell>
          <cell r="O7310">
            <v>8215</v>
          </cell>
        </row>
        <row r="7311">
          <cell r="E7311" t="str">
            <v>75MONTHLYLTEAMSTERS LOCAL UNION NUMBER 117</v>
          </cell>
          <cell r="F7311" t="str">
            <v>75</v>
          </cell>
          <cell r="G7311" t="str">
            <v>Monthly</v>
          </cell>
          <cell r="H7311" t="str">
            <v>L</v>
          </cell>
          <cell r="I7311">
            <v>8320</v>
          </cell>
          <cell r="J7311" t="str">
            <v>Teamsters Local Union Number 117</v>
          </cell>
          <cell r="K7311" t="str">
            <v>per Noli Benitez 201307</v>
          </cell>
          <cell r="L7311">
            <v>41456</v>
          </cell>
          <cell r="M7311">
            <v>12989</v>
          </cell>
          <cell r="N7311" t="b">
            <v>0</v>
          </cell>
          <cell r="O7311">
            <v>8320</v>
          </cell>
        </row>
        <row r="7312">
          <cell r="E7312" t="str">
            <v>75MONTHLYLWASHINGTON FEDERATION OF STATE EMPLOYEES</v>
          </cell>
          <cell r="F7312" t="str">
            <v>75</v>
          </cell>
          <cell r="G7312" t="str">
            <v>Monthly</v>
          </cell>
          <cell r="H7312" t="str">
            <v>L</v>
          </cell>
          <cell r="I7312">
            <v>8215</v>
          </cell>
          <cell r="J7312" t="str">
            <v>Washington Federation of State Employees</v>
          </cell>
          <cell r="K7312" t="str">
            <v>per DOP website</v>
          </cell>
          <cell r="L7312">
            <v>41456</v>
          </cell>
          <cell r="M7312">
            <v>26913</v>
          </cell>
          <cell r="N7312" t="b">
            <v>0</v>
          </cell>
          <cell r="O7312">
            <v>8215</v>
          </cell>
        </row>
        <row r="7313">
          <cell r="E7313" t="str">
            <v>75MONTHLYLWASHINGTON PUBLIC EMPLOYEES ASSOCIATION</v>
          </cell>
          <cell r="F7313" t="str">
            <v>75</v>
          </cell>
          <cell r="G7313" t="str">
            <v>Monthly</v>
          </cell>
          <cell r="H7313" t="str">
            <v>L</v>
          </cell>
          <cell r="I7313">
            <v>8215</v>
          </cell>
          <cell r="J7313" t="str">
            <v>Washington Public Employees Association</v>
          </cell>
          <cell r="K7313" t="str">
            <v>per DOP website</v>
          </cell>
          <cell r="L7313">
            <v>41456</v>
          </cell>
          <cell r="M7313">
            <v>31177</v>
          </cell>
          <cell r="N7313" t="b">
            <v>0</v>
          </cell>
          <cell r="O7313">
            <v>8215</v>
          </cell>
        </row>
        <row r="7314">
          <cell r="E7314" t="str">
            <v>75MONTHLYMCOALITION</v>
          </cell>
          <cell r="F7314" t="str">
            <v>75</v>
          </cell>
          <cell r="G7314" t="str">
            <v>Monthly</v>
          </cell>
          <cell r="H7314" t="str">
            <v>M</v>
          </cell>
          <cell r="I7314">
            <v>8417</v>
          </cell>
          <cell r="J7314" t="str">
            <v>Coalition</v>
          </cell>
          <cell r="K7314" t="str">
            <v>per DOP website</v>
          </cell>
          <cell r="L7314">
            <v>41456</v>
          </cell>
          <cell r="M7314">
            <v>43970</v>
          </cell>
          <cell r="N7314" t="b">
            <v>0</v>
          </cell>
          <cell r="O7314">
            <v>8417</v>
          </cell>
        </row>
        <row r="7315">
          <cell r="E7315" t="str">
            <v>75MONTHLYMNON-REPRESENTED STATE EMPLOYEES</v>
          </cell>
          <cell r="F7315" t="str">
            <v>75</v>
          </cell>
          <cell r="G7315" t="str">
            <v>Monthly</v>
          </cell>
          <cell r="H7315" t="str">
            <v>M</v>
          </cell>
          <cell r="I7315">
            <v>8417</v>
          </cell>
          <cell r="J7315" t="str">
            <v>Non-Represented State Employees</v>
          </cell>
          <cell r="K7315" t="str">
            <v>per DOP website</v>
          </cell>
          <cell r="L7315">
            <v>41456</v>
          </cell>
          <cell r="M7315">
            <v>12990</v>
          </cell>
          <cell r="N7315" t="b">
            <v>0</v>
          </cell>
          <cell r="O7315">
            <v>8417</v>
          </cell>
        </row>
        <row r="7316">
          <cell r="E7316" t="str">
            <v>75MONTHLYMTEAMSTERS LOCAL UNION NUMBER 117</v>
          </cell>
          <cell r="F7316" t="str">
            <v>75</v>
          </cell>
          <cell r="G7316" t="str">
            <v>Monthly</v>
          </cell>
          <cell r="H7316" t="str">
            <v>M</v>
          </cell>
          <cell r="I7316">
            <v>8524</v>
          </cell>
          <cell r="J7316" t="str">
            <v>Teamsters Local Union Number 117</v>
          </cell>
          <cell r="K7316" t="str">
            <v>per Noli Benitez 201307</v>
          </cell>
          <cell r="L7316">
            <v>41456</v>
          </cell>
          <cell r="M7316">
            <v>12990</v>
          </cell>
          <cell r="N7316" t="b">
            <v>0</v>
          </cell>
          <cell r="O7316">
            <v>8524</v>
          </cell>
        </row>
        <row r="7317">
          <cell r="E7317" t="str">
            <v>75MONTHLYMWASHINGTON FEDERATION OF STATE EMPLOYEES</v>
          </cell>
          <cell r="F7317" t="str">
            <v>75</v>
          </cell>
          <cell r="G7317" t="str">
            <v>Monthly</v>
          </cell>
          <cell r="H7317" t="str">
            <v>M</v>
          </cell>
          <cell r="I7317">
            <v>8417</v>
          </cell>
          <cell r="J7317" t="str">
            <v>Washington Federation of State Employees</v>
          </cell>
          <cell r="K7317" t="str">
            <v>per DOP website</v>
          </cell>
          <cell r="L7317">
            <v>41456</v>
          </cell>
          <cell r="M7317">
            <v>26914</v>
          </cell>
          <cell r="N7317" t="b">
            <v>0</v>
          </cell>
          <cell r="O7317">
            <v>8417</v>
          </cell>
        </row>
        <row r="7318">
          <cell r="E7318" t="str">
            <v>75MONTHLYMWASHINGTON PUBLIC EMPLOYEES ASSOCIATION</v>
          </cell>
          <cell r="F7318" t="str">
            <v>75</v>
          </cell>
          <cell r="G7318" t="str">
            <v>Monthly</v>
          </cell>
          <cell r="H7318" t="str">
            <v>M</v>
          </cell>
          <cell r="I7318">
            <v>8417</v>
          </cell>
          <cell r="J7318" t="str">
            <v>Washington Public Employees Association</v>
          </cell>
          <cell r="K7318" t="str">
            <v>per DOP website</v>
          </cell>
          <cell r="L7318">
            <v>41456</v>
          </cell>
          <cell r="M7318">
            <v>31178</v>
          </cell>
          <cell r="N7318" t="b">
            <v>0</v>
          </cell>
          <cell r="O7318">
            <v>8417</v>
          </cell>
        </row>
        <row r="7319">
          <cell r="E7319" t="str">
            <v>76GMONTHLYGNON-REPRESENTED STATE EMPLOYEES</v>
          </cell>
          <cell r="F7319" t="str">
            <v>76G</v>
          </cell>
          <cell r="G7319" t="str">
            <v>Monthly</v>
          </cell>
          <cell r="H7319" t="str">
            <v>G</v>
          </cell>
          <cell r="I7319">
            <v>7440</v>
          </cell>
          <cell r="J7319" t="str">
            <v>Non-Represented State Employees</v>
          </cell>
          <cell r="K7319" t="str">
            <v>per DOP website</v>
          </cell>
          <cell r="L7319">
            <v>41456</v>
          </cell>
          <cell r="M7319">
            <v>16720</v>
          </cell>
          <cell r="N7319" t="b">
            <v>1</v>
          </cell>
          <cell r="O7319">
            <v>7440</v>
          </cell>
        </row>
        <row r="7320">
          <cell r="E7320" t="str">
            <v>76GMONTHLYHNON-REPRESENTED STATE EMPLOYEES</v>
          </cell>
          <cell r="F7320" t="str">
            <v>76G</v>
          </cell>
          <cell r="G7320" t="str">
            <v>Monthly</v>
          </cell>
          <cell r="H7320" t="str">
            <v>H</v>
          </cell>
          <cell r="I7320">
            <v>7627</v>
          </cell>
          <cell r="J7320" t="str">
            <v>Non-Represented State Employees</v>
          </cell>
          <cell r="K7320" t="str">
            <v>per DOP website</v>
          </cell>
          <cell r="L7320">
            <v>41456</v>
          </cell>
          <cell r="M7320">
            <v>16721</v>
          </cell>
          <cell r="N7320" t="b">
            <v>1</v>
          </cell>
          <cell r="O7320">
            <v>7627</v>
          </cell>
        </row>
        <row r="7321">
          <cell r="E7321" t="str">
            <v>76GMONTHLYINON-REPRESENTED STATE EMPLOYEES</v>
          </cell>
          <cell r="F7321" t="str">
            <v>76G</v>
          </cell>
          <cell r="G7321" t="str">
            <v>Monthly</v>
          </cell>
          <cell r="H7321" t="str">
            <v>I</v>
          </cell>
          <cell r="I7321">
            <v>7818</v>
          </cell>
          <cell r="J7321" t="str">
            <v>Non-Represented State Employees</v>
          </cell>
          <cell r="K7321" t="str">
            <v>per DOP website</v>
          </cell>
          <cell r="L7321">
            <v>41456</v>
          </cell>
          <cell r="M7321">
            <v>16722</v>
          </cell>
          <cell r="N7321" t="b">
            <v>1</v>
          </cell>
          <cell r="O7321">
            <v>7818</v>
          </cell>
        </row>
        <row r="7322">
          <cell r="E7322" t="str">
            <v>76GMONTHLYJNON-REPRESENTED STATE EMPLOYEES</v>
          </cell>
          <cell r="F7322" t="str">
            <v>76G</v>
          </cell>
          <cell r="G7322" t="str">
            <v>Monthly</v>
          </cell>
          <cell r="H7322" t="str">
            <v>J</v>
          </cell>
          <cell r="I7322">
            <v>8012</v>
          </cell>
          <cell r="J7322" t="str">
            <v>Non-Represented State Employees</v>
          </cell>
          <cell r="K7322" t="str">
            <v>per DOP website</v>
          </cell>
          <cell r="L7322">
            <v>41456</v>
          </cell>
          <cell r="M7322">
            <v>16723</v>
          </cell>
          <cell r="N7322" t="b">
            <v>1</v>
          </cell>
          <cell r="O7322">
            <v>8012</v>
          </cell>
        </row>
        <row r="7323">
          <cell r="E7323" t="str">
            <v>76GMONTHLYKNON-REPRESENTED STATE EMPLOYEES</v>
          </cell>
          <cell r="F7323" t="str">
            <v>76G</v>
          </cell>
          <cell r="G7323" t="str">
            <v>Monthly</v>
          </cell>
          <cell r="H7323" t="str">
            <v>K</v>
          </cell>
          <cell r="I7323">
            <v>8215</v>
          </cell>
          <cell r="J7323" t="str">
            <v>Non-Represented State Employees</v>
          </cell>
          <cell r="K7323" t="str">
            <v>per DOP website</v>
          </cell>
          <cell r="L7323">
            <v>41456</v>
          </cell>
          <cell r="M7323">
            <v>16724</v>
          </cell>
          <cell r="N7323" t="b">
            <v>1</v>
          </cell>
          <cell r="O7323">
            <v>8215</v>
          </cell>
        </row>
        <row r="7324">
          <cell r="E7324" t="str">
            <v>76GMONTHLYLNON-REPRESENTED STATE EMPLOYEES</v>
          </cell>
          <cell r="F7324" t="str">
            <v>76G</v>
          </cell>
          <cell r="G7324" t="str">
            <v>Monthly</v>
          </cell>
          <cell r="H7324" t="str">
            <v>L</v>
          </cell>
          <cell r="I7324">
            <v>8417</v>
          </cell>
          <cell r="J7324" t="str">
            <v>Non-Represented State Employees</v>
          </cell>
          <cell r="K7324" t="str">
            <v>per DOP website</v>
          </cell>
          <cell r="L7324">
            <v>41456</v>
          </cell>
          <cell r="M7324">
            <v>16725</v>
          </cell>
          <cell r="N7324" t="b">
            <v>1</v>
          </cell>
          <cell r="O7324">
            <v>8417</v>
          </cell>
        </row>
        <row r="7325">
          <cell r="E7325" t="str">
            <v>76GMONTHLYMNON-REPRESENTED STATE EMPLOYEES</v>
          </cell>
          <cell r="F7325" t="str">
            <v>76G</v>
          </cell>
          <cell r="G7325" t="str">
            <v>Monthly</v>
          </cell>
          <cell r="H7325" t="str">
            <v>M</v>
          </cell>
          <cell r="I7325">
            <v>8627</v>
          </cell>
          <cell r="J7325" t="str">
            <v>Non-Represented State Employees</v>
          </cell>
          <cell r="K7325" t="str">
            <v>per DOP website</v>
          </cell>
          <cell r="L7325">
            <v>41456</v>
          </cell>
          <cell r="M7325">
            <v>16725</v>
          </cell>
          <cell r="N7325" t="b">
            <v>1</v>
          </cell>
          <cell r="O7325">
            <v>8627</v>
          </cell>
        </row>
        <row r="7326">
          <cell r="E7326" t="str">
            <v>76MONTHLYACOALITION</v>
          </cell>
          <cell r="F7326" t="str">
            <v>76</v>
          </cell>
          <cell r="G7326" t="str">
            <v>Monthly</v>
          </cell>
          <cell r="H7326" t="str">
            <v>A</v>
          </cell>
          <cell r="I7326">
            <v>6416</v>
          </cell>
          <cell r="J7326" t="str">
            <v>Coalition</v>
          </cell>
          <cell r="K7326" t="str">
            <v>per DOP website</v>
          </cell>
          <cell r="L7326">
            <v>41456</v>
          </cell>
          <cell r="M7326">
            <v>44010</v>
          </cell>
          <cell r="N7326" t="b">
            <v>0</v>
          </cell>
          <cell r="O7326">
            <v>6416</v>
          </cell>
        </row>
        <row r="7327">
          <cell r="E7327" t="str">
            <v>76MONTHLYANON-REPRESENTED STATE EMPLOYEES</v>
          </cell>
          <cell r="F7327" t="str">
            <v>76</v>
          </cell>
          <cell r="G7327" t="str">
            <v>Monthly</v>
          </cell>
          <cell r="H7327" t="str">
            <v>A</v>
          </cell>
          <cell r="I7327">
            <v>6416</v>
          </cell>
          <cell r="J7327" t="str">
            <v>Non-Represented State Employees</v>
          </cell>
          <cell r="K7327" t="str">
            <v>per DOP website</v>
          </cell>
          <cell r="L7327">
            <v>41456</v>
          </cell>
          <cell r="M7327">
            <v>13030</v>
          </cell>
          <cell r="N7327" t="b">
            <v>0</v>
          </cell>
          <cell r="O7327">
            <v>6416</v>
          </cell>
        </row>
        <row r="7328">
          <cell r="E7328" t="str">
            <v>76MONTHLYATEAMSTERS LOCAL UNION NUMBER 117</v>
          </cell>
          <cell r="F7328" t="str">
            <v>76</v>
          </cell>
          <cell r="G7328" t="str">
            <v>Monthly</v>
          </cell>
          <cell r="H7328" t="str">
            <v>A</v>
          </cell>
          <cell r="I7328">
            <v>6498</v>
          </cell>
          <cell r="J7328" t="str">
            <v>Teamsters Local Union Number 117</v>
          </cell>
          <cell r="K7328" t="str">
            <v>per Noli Benitez 201307</v>
          </cell>
          <cell r="L7328">
            <v>41456</v>
          </cell>
          <cell r="M7328">
            <v>13030</v>
          </cell>
          <cell r="N7328" t="b">
            <v>0</v>
          </cell>
          <cell r="O7328">
            <v>6498</v>
          </cell>
        </row>
        <row r="7329">
          <cell r="E7329" t="str">
            <v>76MONTHLYAWASHINGTON FEDERATION OF STATE EMPLOYEES</v>
          </cell>
          <cell r="F7329" t="str">
            <v>76</v>
          </cell>
          <cell r="G7329" t="str">
            <v>Monthly</v>
          </cell>
          <cell r="H7329" t="str">
            <v>A</v>
          </cell>
          <cell r="I7329">
            <v>6416</v>
          </cell>
          <cell r="J7329" t="str">
            <v>Washington Federation of State Employees</v>
          </cell>
          <cell r="K7329" t="str">
            <v>per DOP website</v>
          </cell>
          <cell r="L7329">
            <v>41456</v>
          </cell>
          <cell r="M7329">
            <v>26954</v>
          </cell>
          <cell r="N7329" t="b">
            <v>0</v>
          </cell>
          <cell r="O7329">
            <v>6416</v>
          </cell>
        </row>
        <row r="7330">
          <cell r="E7330" t="str">
            <v>76MONTHLYAWASHINGTON PUBLIC EMPLOYEES ASSOCIATION</v>
          </cell>
          <cell r="F7330" t="str">
            <v>76</v>
          </cell>
          <cell r="G7330" t="str">
            <v>Monthly</v>
          </cell>
          <cell r="H7330" t="str">
            <v>A</v>
          </cell>
          <cell r="I7330">
            <v>6416</v>
          </cell>
          <cell r="J7330" t="str">
            <v>Washington Public Employees Association</v>
          </cell>
          <cell r="K7330" t="str">
            <v>per DOP website</v>
          </cell>
          <cell r="L7330">
            <v>41456</v>
          </cell>
          <cell r="M7330">
            <v>31218</v>
          </cell>
          <cell r="N7330" t="b">
            <v>0</v>
          </cell>
          <cell r="O7330">
            <v>6416</v>
          </cell>
        </row>
        <row r="7331">
          <cell r="E7331" t="str">
            <v>76MONTHLYBCOALITION</v>
          </cell>
          <cell r="F7331" t="str">
            <v>76</v>
          </cell>
          <cell r="G7331" t="str">
            <v>Monthly</v>
          </cell>
          <cell r="H7331" t="str">
            <v>B</v>
          </cell>
          <cell r="I7331">
            <v>6575</v>
          </cell>
          <cell r="J7331" t="str">
            <v>Coalition</v>
          </cell>
          <cell r="K7331" t="str">
            <v>per DOP website</v>
          </cell>
          <cell r="L7331">
            <v>41456</v>
          </cell>
          <cell r="M7331">
            <v>44011</v>
          </cell>
          <cell r="N7331" t="b">
            <v>0</v>
          </cell>
          <cell r="O7331">
            <v>6575</v>
          </cell>
        </row>
        <row r="7332">
          <cell r="E7332" t="str">
            <v>76MONTHLYBNON-REPRESENTED STATE EMPLOYEES</v>
          </cell>
          <cell r="F7332" t="str">
            <v>76</v>
          </cell>
          <cell r="G7332" t="str">
            <v>Monthly</v>
          </cell>
          <cell r="H7332" t="str">
            <v>B</v>
          </cell>
          <cell r="I7332">
            <v>6575</v>
          </cell>
          <cell r="J7332" t="str">
            <v>Non-Represented State Employees</v>
          </cell>
          <cell r="K7332" t="str">
            <v>per DOP website</v>
          </cell>
          <cell r="L7332">
            <v>41456</v>
          </cell>
          <cell r="M7332">
            <v>13031</v>
          </cell>
          <cell r="N7332" t="b">
            <v>0</v>
          </cell>
          <cell r="O7332">
            <v>6575</v>
          </cell>
        </row>
        <row r="7333">
          <cell r="E7333" t="str">
            <v>76MONTHLYBTEAMSTERS LOCAL UNION NUMBER 117</v>
          </cell>
          <cell r="F7333" t="str">
            <v>76</v>
          </cell>
          <cell r="G7333" t="str">
            <v>Monthly</v>
          </cell>
          <cell r="H7333" t="str">
            <v>B</v>
          </cell>
          <cell r="I7333">
            <v>6659</v>
          </cell>
          <cell r="J7333" t="str">
            <v>Teamsters Local Union Number 117</v>
          </cell>
          <cell r="K7333" t="str">
            <v>per Noli Benitez 201307</v>
          </cell>
          <cell r="L7333">
            <v>41456</v>
          </cell>
          <cell r="M7333">
            <v>13031</v>
          </cell>
          <cell r="N7333" t="b">
            <v>0</v>
          </cell>
          <cell r="O7333">
            <v>6659</v>
          </cell>
        </row>
        <row r="7334">
          <cell r="E7334" t="str">
            <v>76MONTHLYBWASHINGTON FEDERATION OF STATE EMPLOYEES</v>
          </cell>
          <cell r="F7334" t="str">
            <v>76</v>
          </cell>
          <cell r="G7334" t="str">
            <v>Monthly</v>
          </cell>
          <cell r="H7334" t="str">
            <v>B</v>
          </cell>
          <cell r="I7334">
            <v>6575</v>
          </cell>
          <cell r="J7334" t="str">
            <v>Washington Federation of State Employees</v>
          </cell>
          <cell r="K7334" t="str">
            <v>per DOP website</v>
          </cell>
          <cell r="L7334">
            <v>41456</v>
          </cell>
          <cell r="M7334">
            <v>26955</v>
          </cell>
          <cell r="N7334" t="b">
            <v>0</v>
          </cell>
          <cell r="O7334">
            <v>6575</v>
          </cell>
        </row>
        <row r="7335">
          <cell r="E7335" t="str">
            <v>76MONTHLYBWASHINGTON PUBLIC EMPLOYEES ASSOCIATION</v>
          </cell>
          <cell r="F7335" t="str">
            <v>76</v>
          </cell>
          <cell r="G7335" t="str">
            <v>Monthly</v>
          </cell>
          <cell r="H7335" t="str">
            <v>B</v>
          </cell>
          <cell r="I7335">
            <v>6575</v>
          </cell>
          <cell r="J7335" t="str">
            <v>Washington Public Employees Association</v>
          </cell>
          <cell r="K7335" t="str">
            <v>per DOP website</v>
          </cell>
          <cell r="L7335">
            <v>41456</v>
          </cell>
          <cell r="M7335">
            <v>31219</v>
          </cell>
          <cell r="N7335" t="b">
            <v>0</v>
          </cell>
          <cell r="O7335">
            <v>6575</v>
          </cell>
        </row>
        <row r="7336">
          <cell r="E7336" t="str">
            <v>76MONTHLYCCOALITION</v>
          </cell>
          <cell r="F7336" t="str">
            <v>76</v>
          </cell>
          <cell r="G7336" t="str">
            <v>Monthly</v>
          </cell>
          <cell r="H7336" t="str">
            <v>C</v>
          </cell>
          <cell r="I7336">
            <v>6741</v>
          </cell>
          <cell r="J7336" t="str">
            <v>Coalition</v>
          </cell>
          <cell r="K7336" t="str">
            <v>per DOP website</v>
          </cell>
          <cell r="L7336">
            <v>41456</v>
          </cell>
          <cell r="M7336">
            <v>44012</v>
          </cell>
          <cell r="N7336" t="b">
            <v>0</v>
          </cell>
          <cell r="O7336">
            <v>6741</v>
          </cell>
        </row>
        <row r="7337">
          <cell r="E7337" t="str">
            <v>76MONTHLYCNON-REPRESENTED STATE EMPLOYEES</v>
          </cell>
          <cell r="F7337" t="str">
            <v>76</v>
          </cell>
          <cell r="G7337" t="str">
            <v>Monthly</v>
          </cell>
          <cell r="H7337" t="str">
            <v>C</v>
          </cell>
          <cell r="I7337">
            <v>6741</v>
          </cell>
          <cell r="J7337" t="str">
            <v>Non-Represented State Employees</v>
          </cell>
          <cell r="K7337" t="str">
            <v>per DOP website</v>
          </cell>
          <cell r="L7337">
            <v>41456</v>
          </cell>
          <cell r="M7337">
            <v>13032</v>
          </cell>
          <cell r="N7337" t="b">
            <v>0</v>
          </cell>
          <cell r="O7337">
            <v>6741</v>
          </cell>
        </row>
        <row r="7338">
          <cell r="E7338" t="str">
            <v>76MONTHLYCTEAMSTERS LOCAL UNION NUMBER 117</v>
          </cell>
          <cell r="F7338" t="str">
            <v>76</v>
          </cell>
          <cell r="G7338" t="str">
            <v>Monthly</v>
          </cell>
          <cell r="H7338" t="str">
            <v>C</v>
          </cell>
          <cell r="I7338">
            <v>6828</v>
          </cell>
          <cell r="J7338" t="str">
            <v>Teamsters Local Union Number 117</v>
          </cell>
          <cell r="K7338" t="str">
            <v>per Noli Benitez 201307</v>
          </cell>
          <cell r="L7338">
            <v>41456</v>
          </cell>
          <cell r="M7338">
            <v>13032</v>
          </cell>
          <cell r="N7338" t="b">
            <v>0</v>
          </cell>
          <cell r="O7338">
            <v>6828</v>
          </cell>
        </row>
        <row r="7339">
          <cell r="E7339" t="str">
            <v>76MONTHLYCWASHINGTON FEDERATION OF STATE EMPLOYEES</v>
          </cell>
          <cell r="F7339" t="str">
            <v>76</v>
          </cell>
          <cell r="G7339" t="str">
            <v>Monthly</v>
          </cell>
          <cell r="H7339" t="str">
            <v>C</v>
          </cell>
          <cell r="I7339">
            <v>6741</v>
          </cell>
          <cell r="J7339" t="str">
            <v>Washington Federation of State Employees</v>
          </cell>
          <cell r="K7339" t="str">
            <v>per DOP website</v>
          </cell>
          <cell r="L7339">
            <v>41456</v>
          </cell>
          <cell r="M7339">
            <v>26956</v>
          </cell>
          <cell r="N7339" t="b">
            <v>0</v>
          </cell>
          <cell r="O7339">
            <v>6741</v>
          </cell>
        </row>
        <row r="7340">
          <cell r="E7340" t="str">
            <v>76MONTHLYCWASHINGTON PUBLIC EMPLOYEES ASSOCIATION</v>
          </cell>
          <cell r="F7340" t="str">
            <v>76</v>
          </cell>
          <cell r="G7340" t="str">
            <v>Monthly</v>
          </cell>
          <cell r="H7340" t="str">
            <v>C</v>
          </cell>
          <cell r="I7340">
            <v>6741</v>
          </cell>
          <cell r="J7340" t="str">
            <v>Washington Public Employees Association</v>
          </cell>
          <cell r="K7340" t="str">
            <v>per DOP website</v>
          </cell>
          <cell r="L7340">
            <v>41456</v>
          </cell>
          <cell r="M7340">
            <v>31220</v>
          </cell>
          <cell r="N7340" t="b">
            <v>0</v>
          </cell>
          <cell r="O7340">
            <v>6741</v>
          </cell>
        </row>
        <row r="7341">
          <cell r="E7341" t="str">
            <v>76MONTHLYDCOALITION</v>
          </cell>
          <cell r="F7341" t="str">
            <v>76</v>
          </cell>
          <cell r="G7341" t="str">
            <v>Monthly</v>
          </cell>
          <cell r="H7341" t="str">
            <v>D</v>
          </cell>
          <cell r="I7341">
            <v>6908</v>
          </cell>
          <cell r="J7341" t="str">
            <v>Coalition</v>
          </cell>
          <cell r="K7341" t="str">
            <v>per DOP website</v>
          </cell>
          <cell r="L7341">
            <v>41456</v>
          </cell>
          <cell r="M7341">
            <v>44013</v>
          </cell>
          <cell r="N7341" t="b">
            <v>0</v>
          </cell>
          <cell r="O7341">
            <v>6908</v>
          </cell>
        </row>
        <row r="7342">
          <cell r="E7342" t="str">
            <v>76MONTHLYDNON-REPRESENTED STATE EMPLOYEES</v>
          </cell>
          <cell r="F7342" t="str">
            <v>76</v>
          </cell>
          <cell r="G7342" t="str">
            <v>Monthly</v>
          </cell>
          <cell r="H7342" t="str">
            <v>D</v>
          </cell>
          <cell r="I7342">
            <v>6908</v>
          </cell>
          <cell r="J7342" t="str">
            <v>Non-Represented State Employees</v>
          </cell>
          <cell r="K7342" t="str">
            <v>per DOP website</v>
          </cell>
          <cell r="L7342">
            <v>41456</v>
          </cell>
          <cell r="M7342">
            <v>13033</v>
          </cell>
          <cell r="N7342" t="b">
            <v>0</v>
          </cell>
          <cell r="O7342">
            <v>6908</v>
          </cell>
        </row>
        <row r="7343">
          <cell r="E7343" t="str">
            <v>76MONTHLYDTEAMSTERS LOCAL UNION NUMBER 117</v>
          </cell>
          <cell r="F7343" t="str">
            <v>76</v>
          </cell>
          <cell r="G7343" t="str">
            <v>Monthly</v>
          </cell>
          <cell r="H7343" t="str">
            <v>D</v>
          </cell>
          <cell r="I7343">
            <v>6997</v>
          </cell>
          <cell r="J7343" t="str">
            <v>Teamsters Local Union Number 117</v>
          </cell>
          <cell r="K7343" t="str">
            <v>per Noli Benitez 201307</v>
          </cell>
          <cell r="L7343">
            <v>41456</v>
          </cell>
          <cell r="M7343">
            <v>13033</v>
          </cell>
          <cell r="N7343" t="b">
            <v>0</v>
          </cell>
          <cell r="O7343">
            <v>6997</v>
          </cell>
        </row>
        <row r="7344">
          <cell r="E7344" t="str">
            <v>76MONTHLYDWASHINGTON FEDERATION OF STATE EMPLOYEES</v>
          </cell>
          <cell r="F7344" t="str">
            <v>76</v>
          </cell>
          <cell r="G7344" t="str">
            <v>Monthly</v>
          </cell>
          <cell r="H7344" t="str">
            <v>D</v>
          </cell>
          <cell r="I7344">
            <v>6908</v>
          </cell>
          <cell r="J7344" t="str">
            <v>Washington Federation of State Employees</v>
          </cell>
          <cell r="K7344" t="str">
            <v>per DOP website</v>
          </cell>
          <cell r="L7344">
            <v>41456</v>
          </cell>
          <cell r="M7344">
            <v>26957</v>
          </cell>
          <cell r="N7344" t="b">
            <v>0</v>
          </cell>
          <cell r="O7344">
            <v>6908</v>
          </cell>
        </row>
        <row r="7345">
          <cell r="E7345" t="str">
            <v>76MONTHLYDWASHINGTON PUBLIC EMPLOYEES ASSOCIATION</v>
          </cell>
          <cell r="F7345" t="str">
            <v>76</v>
          </cell>
          <cell r="G7345" t="str">
            <v>Monthly</v>
          </cell>
          <cell r="H7345" t="str">
            <v>D</v>
          </cell>
          <cell r="I7345">
            <v>6908</v>
          </cell>
          <cell r="J7345" t="str">
            <v>Washington Public Employees Association</v>
          </cell>
          <cell r="K7345" t="str">
            <v>per DOP website</v>
          </cell>
          <cell r="L7345">
            <v>41456</v>
          </cell>
          <cell r="M7345">
            <v>31221</v>
          </cell>
          <cell r="N7345" t="b">
            <v>0</v>
          </cell>
          <cell r="O7345">
            <v>6908</v>
          </cell>
        </row>
        <row r="7346">
          <cell r="E7346" t="str">
            <v>76MONTHLYECOALITION</v>
          </cell>
          <cell r="F7346" t="str">
            <v>76</v>
          </cell>
          <cell r="G7346" t="str">
            <v>Monthly</v>
          </cell>
          <cell r="H7346" t="str">
            <v>E</v>
          </cell>
          <cell r="I7346">
            <v>7082</v>
          </cell>
          <cell r="J7346" t="str">
            <v>Coalition</v>
          </cell>
          <cell r="K7346" t="str">
            <v>per DOP website</v>
          </cell>
          <cell r="L7346">
            <v>41456</v>
          </cell>
          <cell r="M7346">
            <v>44014</v>
          </cell>
          <cell r="N7346" t="b">
            <v>0</v>
          </cell>
          <cell r="O7346">
            <v>7082</v>
          </cell>
        </row>
        <row r="7347">
          <cell r="E7347" t="str">
            <v>76MONTHLYENON-REPRESENTED STATE EMPLOYEES</v>
          </cell>
          <cell r="F7347" t="str">
            <v>76</v>
          </cell>
          <cell r="G7347" t="str">
            <v>Monthly</v>
          </cell>
          <cell r="H7347" t="str">
            <v>E</v>
          </cell>
          <cell r="I7347">
            <v>7082</v>
          </cell>
          <cell r="J7347" t="str">
            <v>Non-Represented State Employees</v>
          </cell>
          <cell r="K7347" t="str">
            <v>per DOP website</v>
          </cell>
          <cell r="L7347">
            <v>41456</v>
          </cell>
          <cell r="M7347">
            <v>13034</v>
          </cell>
          <cell r="N7347" t="b">
            <v>0</v>
          </cell>
          <cell r="O7347">
            <v>7082</v>
          </cell>
        </row>
        <row r="7348">
          <cell r="E7348" t="str">
            <v>76MONTHLYETEAMSTERS LOCAL UNION NUMBER 117</v>
          </cell>
          <cell r="F7348" t="str">
            <v>76</v>
          </cell>
          <cell r="G7348" t="str">
            <v>Monthly</v>
          </cell>
          <cell r="H7348" t="str">
            <v>E</v>
          </cell>
          <cell r="I7348">
            <v>7173</v>
          </cell>
          <cell r="J7348" t="str">
            <v>Teamsters Local Union Number 117</v>
          </cell>
          <cell r="K7348" t="str">
            <v>per Noli Benitez 201307</v>
          </cell>
          <cell r="L7348">
            <v>41456</v>
          </cell>
          <cell r="M7348">
            <v>13034</v>
          </cell>
          <cell r="N7348" t="b">
            <v>0</v>
          </cell>
          <cell r="O7348">
            <v>7173</v>
          </cell>
        </row>
        <row r="7349">
          <cell r="E7349" t="str">
            <v>76MONTHLYEWASHINGTON FEDERATION OF STATE EMPLOYEES</v>
          </cell>
          <cell r="F7349" t="str">
            <v>76</v>
          </cell>
          <cell r="G7349" t="str">
            <v>Monthly</v>
          </cell>
          <cell r="H7349" t="str">
            <v>E</v>
          </cell>
          <cell r="I7349">
            <v>7082</v>
          </cell>
          <cell r="J7349" t="str">
            <v>Washington Federation of State Employees</v>
          </cell>
          <cell r="K7349" t="str">
            <v>per DOP website</v>
          </cell>
          <cell r="L7349">
            <v>41456</v>
          </cell>
          <cell r="M7349">
            <v>26958</v>
          </cell>
          <cell r="N7349" t="b">
            <v>0</v>
          </cell>
          <cell r="O7349">
            <v>7082</v>
          </cell>
        </row>
        <row r="7350">
          <cell r="E7350" t="str">
            <v>76MONTHLYEWASHINGTON PUBLIC EMPLOYEES ASSOCIATION</v>
          </cell>
          <cell r="F7350" t="str">
            <v>76</v>
          </cell>
          <cell r="G7350" t="str">
            <v>Monthly</v>
          </cell>
          <cell r="H7350" t="str">
            <v>E</v>
          </cell>
          <cell r="I7350">
            <v>7082</v>
          </cell>
          <cell r="J7350" t="str">
            <v>Washington Public Employees Association</v>
          </cell>
          <cell r="K7350" t="str">
            <v>per DOP website</v>
          </cell>
          <cell r="L7350">
            <v>41456</v>
          </cell>
          <cell r="M7350">
            <v>31222</v>
          </cell>
          <cell r="N7350" t="b">
            <v>0</v>
          </cell>
          <cell r="O7350">
            <v>7082</v>
          </cell>
        </row>
        <row r="7351">
          <cell r="E7351" t="str">
            <v>76MONTHLYFCOALITION</v>
          </cell>
          <cell r="F7351" t="str">
            <v>76</v>
          </cell>
          <cell r="G7351" t="str">
            <v>Monthly</v>
          </cell>
          <cell r="H7351" t="str">
            <v>F</v>
          </cell>
          <cell r="I7351">
            <v>7258</v>
          </cell>
          <cell r="J7351" t="str">
            <v>Coalition</v>
          </cell>
          <cell r="K7351" t="str">
            <v>per DOP website</v>
          </cell>
          <cell r="L7351">
            <v>41456</v>
          </cell>
          <cell r="M7351">
            <v>44015</v>
          </cell>
          <cell r="N7351" t="b">
            <v>0</v>
          </cell>
          <cell r="O7351">
            <v>7258</v>
          </cell>
        </row>
        <row r="7352">
          <cell r="E7352" t="str">
            <v>76MONTHLYFNON-REPRESENTED STATE EMPLOYEES</v>
          </cell>
          <cell r="F7352" t="str">
            <v>76</v>
          </cell>
          <cell r="G7352" t="str">
            <v>Monthly</v>
          </cell>
          <cell r="H7352" t="str">
            <v>F</v>
          </cell>
          <cell r="I7352">
            <v>7258</v>
          </cell>
          <cell r="J7352" t="str">
            <v>Non-Represented State Employees</v>
          </cell>
          <cell r="K7352" t="str">
            <v>per DOP website</v>
          </cell>
          <cell r="L7352">
            <v>41456</v>
          </cell>
          <cell r="M7352">
            <v>13035</v>
          </cell>
          <cell r="N7352" t="b">
            <v>0</v>
          </cell>
          <cell r="O7352">
            <v>7258</v>
          </cell>
        </row>
        <row r="7353">
          <cell r="E7353" t="str">
            <v>76MONTHLYFTEAMSTERS LOCAL UNION NUMBER 117</v>
          </cell>
          <cell r="F7353" t="str">
            <v>76</v>
          </cell>
          <cell r="G7353" t="str">
            <v>Monthly</v>
          </cell>
          <cell r="H7353" t="str">
            <v>F</v>
          </cell>
          <cell r="I7353">
            <v>7350</v>
          </cell>
          <cell r="J7353" t="str">
            <v>Teamsters Local Union Number 117</v>
          </cell>
          <cell r="K7353" t="str">
            <v>per Noli Benitez 201307</v>
          </cell>
          <cell r="L7353">
            <v>41456</v>
          </cell>
          <cell r="M7353">
            <v>13035</v>
          </cell>
          <cell r="N7353" t="b">
            <v>0</v>
          </cell>
          <cell r="O7353">
            <v>7350</v>
          </cell>
        </row>
        <row r="7354">
          <cell r="E7354" t="str">
            <v>76MONTHLYFWASHINGTON FEDERATION OF STATE EMPLOYEES</v>
          </cell>
          <cell r="F7354" t="str">
            <v>76</v>
          </cell>
          <cell r="G7354" t="str">
            <v>Monthly</v>
          </cell>
          <cell r="H7354" t="str">
            <v>F</v>
          </cell>
          <cell r="I7354">
            <v>7258</v>
          </cell>
          <cell r="J7354" t="str">
            <v>Washington Federation of State Employees</v>
          </cell>
          <cell r="K7354" t="str">
            <v>per DOP website</v>
          </cell>
          <cell r="L7354">
            <v>41456</v>
          </cell>
          <cell r="M7354">
            <v>26959</v>
          </cell>
          <cell r="N7354" t="b">
            <v>0</v>
          </cell>
          <cell r="O7354">
            <v>7258</v>
          </cell>
        </row>
        <row r="7355">
          <cell r="E7355" t="str">
            <v>76MONTHLYFWASHINGTON PUBLIC EMPLOYEES ASSOCIATION</v>
          </cell>
          <cell r="F7355" t="str">
            <v>76</v>
          </cell>
          <cell r="G7355" t="str">
            <v>Monthly</v>
          </cell>
          <cell r="H7355" t="str">
            <v>F</v>
          </cell>
          <cell r="I7355">
            <v>7258</v>
          </cell>
          <cell r="J7355" t="str">
            <v>Washington Public Employees Association</v>
          </cell>
          <cell r="K7355" t="str">
            <v>per DOP website</v>
          </cell>
          <cell r="L7355">
            <v>41456</v>
          </cell>
          <cell r="M7355">
            <v>31223</v>
          </cell>
          <cell r="N7355" t="b">
            <v>0</v>
          </cell>
          <cell r="O7355">
            <v>7258</v>
          </cell>
        </row>
        <row r="7356">
          <cell r="E7356" t="str">
            <v>76MONTHLYGCOALITION</v>
          </cell>
          <cell r="F7356" t="str">
            <v>76</v>
          </cell>
          <cell r="G7356" t="str">
            <v>Monthly</v>
          </cell>
          <cell r="H7356" t="str">
            <v>G</v>
          </cell>
          <cell r="I7356">
            <v>7440</v>
          </cell>
          <cell r="J7356" t="str">
            <v>Coalition</v>
          </cell>
          <cell r="K7356" t="str">
            <v>per DOP website</v>
          </cell>
          <cell r="L7356">
            <v>41456</v>
          </cell>
          <cell r="M7356">
            <v>44016</v>
          </cell>
          <cell r="N7356" t="b">
            <v>0</v>
          </cell>
          <cell r="O7356">
            <v>7440</v>
          </cell>
        </row>
        <row r="7357">
          <cell r="E7357" t="str">
            <v>76MONTHLYGNON-REPRESENTED STATE EMPLOYEES</v>
          </cell>
          <cell r="F7357" t="str">
            <v>76</v>
          </cell>
          <cell r="G7357" t="str">
            <v>Monthly</v>
          </cell>
          <cell r="H7357" t="str">
            <v>G</v>
          </cell>
          <cell r="I7357">
            <v>7440</v>
          </cell>
          <cell r="J7357" t="str">
            <v>Non-Represented State Employees</v>
          </cell>
          <cell r="K7357" t="str">
            <v>per DOP website</v>
          </cell>
          <cell r="L7357">
            <v>41456</v>
          </cell>
          <cell r="M7357">
            <v>13036</v>
          </cell>
          <cell r="N7357" t="b">
            <v>0</v>
          </cell>
          <cell r="O7357">
            <v>7440</v>
          </cell>
        </row>
        <row r="7358">
          <cell r="E7358" t="str">
            <v>76MONTHLYGTEAMSTERS LOCAL UNION NUMBER 117</v>
          </cell>
          <cell r="F7358" t="str">
            <v>76</v>
          </cell>
          <cell r="G7358" t="str">
            <v>Monthly</v>
          </cell>
          <cell r="H7358" t="str">
            <v>G</v>
          </cell>
          <cell r="I7358">
            <v>7536</v>
          </cell>
          <cell r="J7358" t="str">
            <v>Teamsters Local Union Number 117</v>
          </cell>
          <cell r="K7358" t="str">
            <v>per Noli Benitez 201307</v>
          </cell>
          <cell r="L7358">
            <v>41456</v>
          </cell>
          <cell r="M7358">
            <v>13036</v>
          </cell>
          <cell r="N7358" t="b">
            <v>0</v>
          </cell>
          <cell r="O7358">
            <v>7536</v>
          </cell>
        </row>
        <row r="7359">
          <cell r="E7359" t="str">
            <v>76MONTHLYGWASHINGTON FEDERATION OF STATE EMPLOYEES</v>
          </cell>
          <cell r="F7359" t="str">
            <v>76</v>
          </cell>
          <cell r="G7359" t="str">
            <v>Monthly</v>
          </cell>
          <cell r="H7359" t="str">
            <v>G</v>
          </cell>
          <cell r="I7359">
            <v>7440</v>
          </cell>
          <cell r="J7359" t="str">
            <v>Washington Federation of State Employees</v>
          </cell>
          <cell r="K7359" t="str">
            <v>per DOP website</v>
          </cell>
          <cell r="L7359">
            <v>41456</v>
          </cell>
          <cell r="M7359">
            <v>26960</v>
          </cell>
          <cell r="N7359" t="b">
            <v>0</v>
          </cell>
          <cell r="O7359">
            <v>7440</v>
          </cell>
        </row>
        <row r="7360">
          <cell r="E7360" t="str">
            <v>76MONTHLYGWASHINGTON PUBLIC EMPLOYEES ASSOCIATION</v>
          </cell>
          <cell r="F7360" t="str">
            <v>76</v>
          </cell>
          <cell r="G7360" t="str">
            <v>Monthly</v>
          </cell>
          <cell r="H7360" t="str">
            <v>G</v>
          </cell>
          <cell r="I7360">
            <v>7440</v>
          </cell>
          <cell r="J7360" t="str">
            <v>Washington Public Employees Association</v>
          </cell>
          <cell r="K7360" t="str">
            <v>per DOP website</v>
          </cell>
          <cell r="L7360">
            <v>41456</v>
          </cell>
          <cell r="M7360">
            <v>31224</v>
          </cell>
          <cell r="N7360" t="b">
            <v>0</v>
          </cell>
          <cell r="O7360">
            <v>7440</v>
          </cell>
        </row>
        <row r="7361">
          <cell r="E7361" t="str">
            <v>76MONTHLYHCOALITION</v>
          </cell>
          <cell r="F7361" t="str">
            <v>76</v>
          </cell>
          <cell r="G7361" t="str">
            <v>Monthly</v>
          </cell>
          <cell r="H7361" t="str">
            <v>H</v>
          </cell>
          <cell r="I7361">
            <v>7627</v>
          </cell>
          <cell r="J7361" t="str">
            <v>Coalition</v>
          </cell>
          <cell r="K7361" t="str">
            <v>per DOP website</v>
          </cell>
          <cell r="L7361">
            <v>41456</v>
          </cell>
          <cell r="M7361">
            <v>44017</v>
          </cell>
          <cell r="N7361" t="b">
            <v>0</v>
          </cell>
          <cell r="O7361">
            <v>7627</v>
          </cell>
        </row>
        <row r="7362">
          <cell r="E7362" t="str">
            <v>76MONTHLYHNON-REPRESENTED STATE EMPLOYEES</v>
          </cell>
          <cell r="F7362" t="str">
            <v>76</v>
          </cell>
          <cell r="G7362" t="str">
            <v>Monthly</v>
          </cell>
          <cell r="H7362" t="str">
            <v>H</v>
          </cell>
          <cell r="I7362">
            <v>7627</v>
          </cell>
          <cell r="J7362" t="str">
            <v>Non-Represented State Employees</v>
          </cell>
          <cell r="K7362" t="str">
            <v>per DOP website</v>
          </cell>
          <cell r="L7362">
            <v>41456</v>
          </cell>
          <cell r="M7362">
            <v>13037</v>
          </cell>
          <cell r="N7362" t="b">
            <v>0</v>
          </cell>
          <cell r="O7362">
            <v>7627</v>
          </cell>
        </row>
        <row r="7363">
          <cell r="E7363" t="str">
            <v>76MONTHLYHTEAMSTERS LOCAL UNION NUMBER 117</v>
          </cell>
          <cell r="F7363" t="str">
            <v>76</v>
          </cell>
          <cell r="G7363" t="str">
            <v>Monthly</v>
          </cell>
          <cell r="H7363" t="str">
            <v>H</v>
          </cell>
          <cell r="I7363">
            <v>7724</v>
          </cell>
          <cell r="J7363" t="str">
            <v>Teamsters Local Union Number 117</v>
          </cell>
          <cell r="K7363" t="str">
            <v>per Noli Benitez 201307</v>
          </cell>
          <cell r="L7363">
            <v>41456</v>
          </cell>
          <cell r="M7363">
            <v>13037</v>
          </cell>
          <cell r="N7363" t="b">
            <v>0</v>
          </cell>
          <cell r="O7363">
            <v>7724</v>
          </cell>
        </row>
        <row r="7364">
          <cell r="E7364" t="str">
            <v>76MONTHLYHWASHINGTON FEDERATION OF STATE EMPLOYEES</v>
          </cell>
          <cell r="F7364" t="str">
            <v>76</v>
          </cell>
          <cell r="G7364" t="str">
            <v>Monthly</v>
          </cell>
          <cell r="H7364" t="str">
            <v>H</v>
          </cell>
          <cell r="I7364">
            <v>7627</v>
          </cell>
          <cell r="J7364" t="str">
            <v>Washington Federation of State Employees</v>
          </cell>
          <cell r="K7364" t="str">
            <v>per DOP website</v>
          </cell>
          <cell r="L7364">
            <v>41456</v>
          </cell>
          <cell r="M7364">
            <v>26961</v>
          </cell>
          <cell r="N7364" t="b">
            <v>0</v>
          </cell>
          <cell r="O7364">
            <v>7627</v>
          </cell>
        </row>
        <row r="7365">
          <cell r="E7365" t="str">
            <v>76MONTHLYHWASHINGTON PUBLIC EMPLOYEES ASSOCIATION</v>
          </cell>
          <cell r="F7365" t="str">
            <v>76</v>
          </cell>
          <cell r="G7365" t="str">
            <v>Monthly</v>
          </cell>
          <cell r="H7365" t="str">
            <v>H</v>
          </cell>
          <cell r="I7365">
            <v>7627</v>
          </cell>
          <cell r="J7365" t="str">
            <v>Washington Public Employees Association</v>
          </cell>
          <cell r="K7365" t="str">
            <v>per DOP website</v>
          </cell>
          <cell r="L7365">
            <v>41456</v>
          </cell>
          <cell r="M7365">
            <v>31225</v>
          </cell>
          <cell r="N7365" t="b">
            <v>0</v>
          </cell>
          <cell r="O7365">
            <v>7627</v>
          </cell>
        </row>
        <row r="7366">
          <cell r="E7366" t="str">
            <v>76MONTHLYICOALITION</v>
          </cell>
          <cell r="F7366" t="str">
            <v>76</v>
          </cell>
          <cell r="G7366" t="str">
            <v>Monthly</v>
          </cell>
          <cell r="H7366" t="str">
            <v>I</v>
          </cell>
          <cell r="I7366">
            <v>7818</v>
          </cell>
          <cell r="J7366" t="str">
            <v>Coalition</v>
          </cell>
          <cell r="K7366" t="str">
            <v>per DOP website</v>
          </cell>
          <cell r="L7366">
            <v>41456</v>
          </cell>
          <cell r="M7366">
            <v>44018</v>
          </cell>
          <cell r="N7366" t="b">
            <v>0</v>
          </cell>
          <cell r="O7366">
            <v>7818</v>
          </cell>
        </row>
        <row r="7367">
          <cell r="E7367" t="str">
            <v>76MONTHLYINON-REPRESENTED STATE EMPLOYEES</v>
          </cell>
          <cell r="F7367" t="str">
            <v>76</v>
          </cell>
          <cell r="G7367" t="str">
            <v>Monthly</v>
          </cell>
          <cell r="H7367" t="str">
            <v>I</v>
          </cell>
          <cell r="I7367">
            <v>7818</v>
          </cell>
          <cell r="J7367" t="str">
            <v>Non-Represented State Employees</v>
          </cell>
          <cell r="K7367" t="str">
            <v>per DOP website</v>
          </cell>
          <cell r="L7367">
            <v>41456</v>
          </cell>
          <cell r="M7367">
            <v>13038</v>
          </cell>
          <cell r="N7367" t="b">
            <v>0</v>
          </cell>
          <cell r="O7367">
            <v>7818</v>
          </cell>
        </row>
        <row r="7368">
          <cell r="E7368" t="str">
            <v>76MONTHLYITEAMSTERS LOCAL UNION NUMBER 117</v>
          </cell>
          <cell r="F7368" t="str">
            <v>76</v>
          </cell>
          <cell r="G7368" t="str">
            <v>Monthly</v>
          </cell>
          <cell r="H7368" t="str">
            <v>I</v>
          </cell>
          <cell r="I7368">
            <v>7918</v>
          </cell>
          <cell r="J7368" t="str">
            <v>Teamsters Local Union Number 117</v>
          </cell>
          <cell r="K7368" t="str">
            <v>per Noli Benitez 201307</v>
          </cell>
          <cell r="L7368">
            <v>41456</v>
          </cell>
          <cell r="M7368">
            <v>13038</v>
          </cell>
          <cell r="N7368" t="b">
            <v>0</v>
          </cell>
          <cell r="O7368">
            <v>7918</v>
          </cell>
        </row>
        <row r="7369">
          <cell r="E7369" t="str">
            <v>76MONTHLYIWASHINGTON FEDERATION OF STATE EMPLOYEES</v>
          </cell>
          <cell r="F7369" t="str">
            <v>76</v>
          </cell>
          <cell r="G7369" t="str">
            <v>Monthly</v>
          </cell>
          <cell r="H7369" t="str">
            <v>I</v>
          </cell>
          <cell r="I7369">
            <v>7818</v>
          </cell>
          <cell r="J7369" t="str">
            <v>Washington Federation of State Employees</v>
          </cell>
          <cell r="K7369" t="str">
            <v>per DOP website</v>
          </cell>
          <cell r="L7369">
            <v>41456</v>
          </cell>
          <cell r="M7369">
            <v>26962</v>
          </cell>
          <cell r="N7369" t="b">
            <v>0</v>
          </cell>
          <cell r="O7369">
            <v>7818</v>
          </cell>
        </row>
        <row r="7370">
          <cell r="E7370" t="str">
            <v>76MONTHLYIWASHINGTON PUBLIC EMPLOYEES ASSOCIATION</v>
          </cell>
          <cell r="F7370" t="str">
            <v>76</v>
          </cell>
          <cell r="G7370" t="str">
            <v>Monthly</v>
          </cell>
          <cell r="H7370" t="str">
            <v>I</v>
          </cell>
          <cell r="I7370">
            <v>7818</v>
          </cell>
          <cell r="J7370" t="str">
            <v>Washington Public Employees Association</v>
          </cell>
          <cell r="K7370" t="str">
            <v>per DOP website</v>
          </cell>
          <cell r="L7370">
            <v>41456</v>
          </cell>
          <cell r="M7370">
            <v>31226</v>
          </cell>
          <cell r="N7370" t="b">
            <v>0</v>
          </cell>
          <cell r="O7370">
            <v>7818</v>
          </cell>
        </row>
        <row r="7371">
          <cell r="E7371" t="str">
            <v>76MONTHLYJCOALITION</v>
          </cell>
          <cell r="F7371" t="str">
            <v>76</v>
          </cell>
          <cell r="G7371" t="str">
            <v>Monthly</v>
          </cell>
          <cell r="H7371" t="str">
            <v>J</v>
          </cell>
          <cell r="I7371">
            <v>8012</v>
          </cell>
          <cell r="J7371" t="str">
            <v>Coalition</v>
          </cell>
          <cell r="K7371" t="str">
            <v>per DOP website</v>
          </cell>
          <cell r="L7371">
            <v>41456</v>
          </cell>
          <cell r="M7371">
            <v>44019</v>
          </cell>
          <cell r="N7371" t="b">
            <v>0</v>
          </cell>
          <cell r="O7371">
            <v>8012</v>
          </cell>
        </row>
        <row r="7372">
          <cell r="E7372" t="str">
            <v>76MONTHLYJNON-REPRESENTED STATE EMPLOYEES</v>
          </cell>
          <cell r="F7372" t="str">
            <v>76</v>
          </cell>
          <cell r="G7372" t="str">
            <v>Monthly</v>
          </cell>
          <cell r="H7372" t="str">
            <v>J</v>
          </cell>
          <cell r="I7372">
            <v>8012</v>
          </cell>
          <cell r="J7372" t="str">
            <v>Non-Represented State Employees</v>
          </cell>
          <cell r="K7372" t="str">
            <v>per DOP website</v>
          </cell>
          <cell r="L7372">
            <v>41456</v>
          </cell>
          <cell r="M7372">
            <v>13039</v>
          </cell>
          <cell r="N7372" t="b">
            <v>0</v>
          </cell>
          <cell r="O7372">
            <v>8012</v>
          </cell>
        </row>
        <row r="7373">
          <cell r="E7373" t="str">
            <v>76MONTHLYJTEAMSTERS LOCAL UNION NUMBER 117</v>
          </cell>
          <cell r="F7373" t="str">
            <v>76</v>
          </cell>
          <cell r="G7373" t="str">
            <v>Monthly</v>
          </cell>
          <cell r="H7373" t="str">
            <v>J</v>
          </cell>
          <cell r="I7373">
            <v>8114</v>
          </cell>
          <cell r="J7373" t="str">
            <v>Teamsters Local Union Number 117</v>
          </cell>
          <cell r="K7373" t="str">
            <v>per Noli Benitez 201307</v>
          </cell>
          <cell r="L7373">
            <v>41456</v>
          </cell>
          <cell r="M7373">
            <v>13039</v>
          </cell>
          <cell r="N7373" t="b">
            <v>0</v>
          </cell>
          <cell r="O7373">
            <v>8114</v>
          </cell>
        </row>
        <row r="7374">
          <cell r="E7374" t="str">
            <v>76MONTHLYJWASHINGTON FEDERATION OF STATE EMPLOYEES</v>
          </cell>
          <cell r="F7374" t="str">
            <v>76</v>
          </cell>
          <cell r="G7374" t="str">
            <v>Monthly</v>
          </cell>
          <cell r="H7374" t="str">
            <v>J</v>
          </cell>
          <cell r="I7374">
            <v>8012</v>
          </cell>
          <cell r="J7374" t="str">
            <v>Washington Federation of State Employees</v>
          </cell>
          <cell r="K7374" t="str">
            <v>per DOP website</v>
          </cell>
          <cell r="L7374">
            <v>41456</v>
          </cell>
          <cell r="M7374">
            <v>26963</v>
          </cell>
          <cell r="N7374" t="b">
            <v>0</v>
          </cell>
          <cell r="O7374">
            <v>8012</v>
          </cell>
        </row>
        <row r="7375">
          <cell r="E7375" t="str">
            <v>76MONTHLYJWASHINGTON PUBLIC EMPLOYEES ASSOCIATION</v>
          </cell>
          <cell r="F7375" t="str">
            <v>76</v>
          </cell>
          <cell r="G7375" t="str">
            <v>Monthly</v>
          </cell>
          <cell r="H7375" t="str">
            <v>J</v>
          </cell>
          <cell r="I7375">
            <v>8012</v>
          </cell>
          <cell r="J7375" t="str">
            <v>Washington Public Employees Association</v>
          </cell>
          <cell r="K7375" t="str">
            <v>per DOP website</v>
          </cell>
          <cell r="L7375">
            <v>41456</v>
          </cell>
          <cell r="M7375">
            <v>31227</v>
          </cell>
          <cell r="N7375" t="b">
            <v>0</v>
          </cell>
          <cell r="O7375">
            <v>8012</v>
          </cell>
        </row>
        <row r="7376">
          <cell r="E7376" t="str">
            <v>76MONTHLYKCOALITION</v>
          </cell>
          <cell r="F7376" t="str">
            <v>76</v>
          </cell>
          <cell r="G7376" t="str">
            <v>Monthly</v>
          </cell>
          <cell r="H7376" t="str">
            <v>K</v>
          </cell>
          <cell r="I7376">
            <v>8215</v>
          </cell>
          <cell r="J7376" t="str">
            <v>Coalition</v>
          </cell>
          <cell r="K7376" t="str">
            <v>per DOP website</v>
          </cell>
          <cell r="L7376">
            <v>41456</v>
          </cell>
          <cell r="M7376">
            <v>44020</v>
          </cell>
          <cell r="N7376" t="b">
            <v>0</v>
          </cell>
          <cell r="O7376">
            <v>8215</v>
          </cell>
        </row>
        <row r="7377">
          <cell r="E7377" t="str">
            <v>76MONTHLYKNON-REPRESENTED STATE EMPLOYEES</v>
          </cell>
          <cell r="F7377" t="str">
            <v>76</v>
          </cell>
          <cell r="G7377" t="str">
            <v>Monthly</v>
          </cell>
          <cell r="H7377" t="str">
            <v>K</v>
          </cell>
          <cell r="I7377">
            <v>8215</v>
          </cell>
          <cell r="J7377" t="str">
            <v>Non-Represented State Employees</v>
          </cell>
          <cell r="K7377" t="str">
            <v>per DOP website</v>
          </cell>
          <cell r="L7377">
            <v>41456</v>
          </cell>
          <cell r="M7377">
            <v>13040</v>
          </cell>
          <cell r="N7377" t="b">
            <v>0</v>
          </cell>
          <cell r="O7377">
            <v>8215</v>
          </cell>
        </row>
        <row r="7378">
          <cell r="E7378" t="str">
            <v>76MONTHLYKTEAMSTERS LOCAL UNION NUMBER 117</v>
          </cell>
          <cell r="F7378" t="str">
            <v>76</v>
          </cell>
          <cell r="G7378" t="str">
            <v>Monthly</v>
          </cell>
          <cell r="H7378" t="str">
            <v>K</v>
          </cell>
          <cell r="I7378">
            <v>8320</v>
          </cell>
          <cell r="J7378" t="str">
            <v>Teamsters Local Union Number 117</v>
          </cell>
          <cell r="K7378" t="str">
            <v>per Noli Benitez 201307</v>
          </cell>
          <cell r="L7378">
            <v>41456</v>
          </cell>
          <cell r="M7378">
            <v>13040</v>
          </cell>
          <cell r="N7378" t="b">
            <v>0</v>
          </cell>
          <cell r="O7378">
            <v>8320</v>
          </cell>
        </row>
        <row r="7379">
          <cell r="E7379" t="str">
            <v>76MONTHLYKWASHINGTON FEDERATION OF STATE EMPLOYEES</v>
          </cell>
          <cell r="F7379" t="str">
            <v>76</v>
          </cell>
          <cell r="G7379" t="str">
            <v>Monthly</v>
          </cell>
          <cell r="H7379" t="str">
            <v>K</v>
          </cell>
          <cell r="I7379">
            <v>8215</v>
          </cell>
          <cell r="J7379" t="str">
            <v>Washington Federation of State Employees</v>
          </cell>
          <cell r="K7379" t="str">
            <v>per DOP website</v>
          </cell>
          <cell r="L7379">
            <v>41456</v>
          </cell>
          <cell r="M7379">
            <v>26964</v>
          </cell>
          <cell r="N7379" t="b">
            <v>0</v>
          </cell>
          <cell r="O7379">
            <v>8215</v>
          </cell>
        </row>
        <row r="7380">
          <cell r="E7380" t="str">
            <v>76MONTHLYKWASHINGTON PUBLIC EMPLOYEES ASSOCIATION</v>
          </cell>
          <cell r="F7380" t="str">
            <v>76</v>
          </cell>
          <cell r="G7380" t="str">
            <v>Monthly</v>
          </cell>
          <cell r="H7380" t="str">
            <v>K</v>
          </cell>
          <cell r="I7380">
            <v>8215</v>
          </cell>
          <cell r="J7380" t="str">
            <v>Washington Public Employees Association</v>
          </cell>
          <cell r="K7380" t="str">
            <v>per DOP website</v>
          </cell>
          <cell r="L7380">
            <v>41456</v>
          </cell>
          <cell r="M7380">
            <v>31228</v>
          </cell>
          <cell r="N7380" t="b">
            <v>0</v>
          </cell>
          <cell r="O7380">
            <v>8215</v>
          </cell>
        </row>
        <row r="7381">
          <cell r="E7381" t="str">
            <v>76MONTHLYLCOALITION</v>
          </cell>
          <cell r="F7381" t="str">
            <v>76</v>
          </cell>
          <cell r="G7381" t="str">
            <v>Monthly</v>
          </cell>
          <cell r="H7381" t="str">
            <v>L</v>
          </cell>
          <cell r="I7381">
            <v>8417</v>
          </cell>
          <cell r="J7381" t="str">
            <v>Coalition</v>
          </cell>
          <cell r="K7381" t="str">
            <v>per DOP website</v>
          </cell>
          <cell r="L7381">
            <v>41456</v>
          </cell>
          <cell r="M7381">
            <v>44021</v>
          </cell>
          <cell r="N7381" t="b">
            <v>0</v>
          </cell>
          <cell r="O7381">
            <v>8417</v>
          </cell>
        </row>
        <row r="7382">
          <cell r="E7382" t="str">
            <v>76MONTHLYLNON-REPRESENTED STATE EMPLOYEES</v>
          </cell>
          <cell r="F7382" t="str">
            <v>76</v>
          </cell>
          <cell r="G7382" t="str">
            <v>Monthly</v>
          </cell>
          <cell r="H7382" t="str">
            <v>L</v>
          </cell>
          <cell r="I7382">
            <v>8417</v>
          </cell>
          <cell r="J7382" t="str">
            <v>Non-Represented State Employees</v>
          </cell>
          <cell r="K7382" t="str">
            <v>per DOP website</v>
          </cell>
          <cell r="L7382">
            <v>41456</v>
          </cell>
          <cell r="M7382">
            <v>13041</v>
          </cell>
          <cell r="N7382" t="b">
            <v>0</v>
          </cell>
          <cell r="O7382">
            <v>8417</v>
          </cell>
        </row>
        <row r="7383">
          <cell r="E7383" t="str">
            <v>76MONTHLYLTEAMSTERS LOCAL UNION NUMBER 117</v>
          </cell>
          <cell r="F7383" t="str">
            <v>76</v>
          </cell>
          <cell r="G7383" t="str">
            <v>Monthly</v>
          </cell>
          <cell r="H7383" t="str">
            <v>L</v>
          </cell>
          <cell r="I7383">
            <v>8524</v>
          </cell>
          <cell r="J7383" t="str">
            <v>Teamsters Local Union Number 117</v>
          </cell>
          <cell r="K7383" t="str">
            <v>per Noli Benitez 201307</v>
          </cell>
          <cell r="L7383">
            <v>41456</v>
          </cell>
          <cell r="M7383">
            <v>13041</v>
          </cell>
          <cell r="N7383" t="b">
            <v>0</v>
          </cell>
          <cell r="O7383">
            <v>8524</v>
          </cell>
        </row>
        <row r="7384">
          <cell r="E7384" t="str">
            <v>76MONTHLYLWASHINGTON FEDERATION OF STATE EMPLOYEES</v>
          </cell>
          <cell r="F7384" t="str">
            <v>76</v>
          </cell>
          <cell r="G7384" t="str">
            <v>Monthly</v>
          </cell>
          <cell r="H7384" t="str">
            <v>L</v>
          </cell>
          <cell r="I7384">
            <v>8417</v>
          </cell>
          <cell r="J7384" t="str">
            <v>Washington Federation of State Employees</v>
          </cell>
          <cell r="K7384" t="str">
            <v>per DOP website</v>
          </cell>
          <cell r="L7384">
            <v>41456</v>
          </cell>
          <cell r="M7384">
            <v>26965</v>
          </cell>
          <cell r="N7384" t="b">
            <v>0</v>
          </cell>
          <cell r="O7384">
            <v>8417</v>
          </cell>
        </row>
        <row r="7385">
          <cell r="E7385" t="str">
            <v>76MONTHLYLWASHINGTON PUBLIC EMPLOYEES ASSOCIATION</v>
          </cell>
          <cell r="F7385" t="str">
            <v>76</v>
          </cell>
          <cell r="G7385" t="str">
            <v>Monthly</v>
          </cell>
          <cell r="H7385" t="str">
            <v>L</v>
          </cell>
          <cell r="I7385">
            <v>8417</v>
          </cell>
          <cell r="J7385" t="str">
            <v>Washington Public Employees Association</v>
          </cell>
          <cell r="K7385" t="str">
            <v>per DOP website</v>
          </cell>
          <cell r="L7385">
            <v>41456</v>
          </cell>
          <cell r="M7385">
            <v>31229</v>
          </cell>
          <cell r="N7385" t="b">
            <v>0</v>
          </cell>
          <cell r="O7385">
            <v>8417</v>
          </cell>
        </row>
        <row r="7386">
          <cell r="E7386" t="str">
            <v>76MONTHLYMCOALITION</v>
          </cell>
          <cell r="F7386" t="str">
            <v>76</v>
          </cell>
          <cell r="G7386" t="str">
            <v>Monthly</v>
          </cell>
          <cell r="H7386" t="str">
            <v>M</v>
          </cell>
          <cell r="I7386">
            <v>8627</v>
          </cell>
          <cell r="J7386" t="str">
            <v>Coalition</v>
          </cell>
          <cell r="K7386" t="str">
            <v>per DOP website</v>
          </cell>
          <cell r="L7386">
            <v>41456</v>
          </cell>
          <cell r="M7386">
            <v>44022</v>
          </cell>
          <cell r="N7386" t="b">
            <v>0</v>
          </cell>
          <cell r="O7386">
            <v>8627</v>
          </cell>
        </row>
        <row r="7387">
          <cell r="E7387" t="str">
            <v>76MONTHLYMNON-REPRESENTED STATE EMPLOYEES</v>
          </cell>
          <cell r="F7387" t="str">
            <v>76</v>
          </cell>
          <cell r="G7387" t="str">
            <v>Monthly</v>
          </cell>
          <cell r="H7387" t="str">
            <v>M</v>
          </cell>
          <cell r="I7387">
            <v>8627</v>
          </cell>
          <cell r="J7387" t="str">
            <v>Non-Represented State Employees</v>
          </cell>
          <cell r="K7387" t="str">
            <v>per DOP website</v>
          </cell>
          <cell r="L7387">
            <v>41456</v>
          </cell>
          <cell r="M7387">
            <v>13042</v>
          </cell>
          <cell r="N7387" t="b">
            <v>0</v>
          </cell>
          <cell r="O7387">
            <v>8627</v>
          </cell>
        </row>
        <row r="7388">
          <cell r="E7388" t="str">
            <v>76MONTHLYMTEAMSTERS LOCAL UNION NUMBER 117</v>
          </cell>
          <cell r="F7388" t="str">
            <v>76</v>
          </cell>
          <cell r="G7388" t="str">
            <v>Monthly</v>
          </cell>
          <cell r="H7388" t="str">
            <v>M</v>
          </cell>
          <cell r="I7388">
            <v>8738</v>
          </cell>
          <cell r="J7388" t="str">
            <v>Teamsters Local Union Number 117</v>
          </cell>
          <cell r="K7388" t="str">
            <v>per Noli Benitez 201307</v>
          </cell>
          <cell r="L7388">
            <v>41456</v>
          </cell>
          <cell r="M7388">
            <v>13042</v>
          </cell>
          <cell r="N7388" t="b">
            <v>0</v>
          </cell>
          <cell r="O7388">
            <v>8738</v>
          </cell>
        </row>
        <row r="7389">
          <cell r="E7389" t="str">
            <v>76MONTHLYMWASHINGTON FEDERATION OF STATE EMPLOYEES</v>
          </cell>
          <cell r="F7389" t="str">
            <v>76</v>
          </cell>
          <cell r="G7389" t="str">
            <v>Monthly</v>
          </cell>
          <cell r="H7389" t="str">
            <v>M</v>
          </cell>
          <cell r="I7389">
            <v>8627</v>
          </cell>
          <cell r="J7389" t="str">
            <v>Washington Federation of State Employees</v>
          </cell>
          <cell r="K7389" t="str">
            <v>per DOP website</v>
          </cell>
          <cell r="L7389">
            <v>41456</v>
          </cell>
          <cell r="M7389">
            <v>26966</v>
          </cell>
          <cell r="N7389" t="b">
            <v>0</v>
          </cell>
          <cell r="O7389">
            <v>8627</v>
          </cell>
        </row>
        <row r="7390">
          <cell r="E7390" t="str">
            <v>76MONTHLYMWASHINGTON PUBLIC EMPLOYEES ASSOCIATION</v>
          </cell>
          <cell r="F7390" t="str">
            <v>76</v>
          </cell>
          <cell r="G7390" t="str">
            <v>Monthly</v>
          </cell>
          <cell r="H7390" t="str">
            <v>M</v>
          </cell>
          <cell r="I7390">
            <v>8627</v>
          </cell>
          <cell r="J7390" t="str">
            <v>Washington Public Employees Association</v>
          </cell>
          <cell r="K7390" t="str">
            <v>per DOP website</v>
          </cell>
          <cell r="L7390">
            <v>41456</v>
          </cell>
          <cell r="M7390">
            <v>31230</v>
          </cell>
          <cell r="N7390" t="b">
            <v>0</v>
          </cell>
          <cell r="O7390">
            <v>8627</v>
          </cell>
        </row>
        <row r="7391">
          <cell r="E7391" t="str">
            <v>77EMONTHLYECOALITION</v>
          </cell>
          <cell r="F7391" t="str">
            <v>77E</v>
          </cell>
          <cell r="G7391" t="str">
            <v>Monthly</v>
          </cell>
          <cell r="H7391" t="str">
            <v>E</v>
          </cell>
          <cell r="I7391">
            <v>7258</v>
          </cell>
          <cell r="J7391" t="str">
            <v>Coalition</v>
          </cell>
          <cell r="K7391" t="str">
            <v>per DOP website</v>
          </cell>
          <cell r="L7391">
            <v>41456</v>
          </cell>
          <cell r="M7391">
            <v>16764</v>
          </cell>
          <cell r="N7391" t="b">
            <v>1</v>
          </cell>
          <cell r="O7391">
            <v>7258</v>
          </cell>
        </row>
        <row r="7392">
          <cell r="E7392" t="str">
            <v>77EMONTHLYENON-REPRESENTED STATE EMPLOYEES</v>
          </cell>
          <cell r="F7392" t="str">
            <v>77E</v>
          </cell>
          <cell r="G7392" t="str">
            <v>Monthly</v>
          </cell>
          <cell r="H7392" t="str">
            <v>E</v>
          </cell>
          <cell r="I7392">
            <v>7258</v>
          </cell>
          <cell r="J7392" t="str">
            <v>Non-Represented State Employees</v>
          </cell>
          <cell r="K7392" t="str">
            <v>per DOP website</v>
          </cell>
          <cell r="L7392">
            <v>41456</v>
          </cell>
          <cell r="M7392">
            <v>16765</v>
          </cell>
          <cell r="N7392" t="b">
            <v>1</v>
          </cell>
          <cell r="O7392">
            <v>7258</v>
          </cell>
        </row>
        <row r="7393">
          <cell r="E7393" t="str">
            <v>77EMONTHLYFCOALITION</v>
          </cell>
          <cell r="F7393" t="str">
            <v>77E</v>
          </cell>
          <cell r="G7393" t="str">
            <v>Monthly</v>
          </cell>
          <cell r="H7393" t="str">
            <v>F</v>
          </cell>
          <cell r="I7393">
            <v>7440</v>
          </cell>
          <cell r="J7393" t="str">
            <v>Coalition</v>
          </cell>
          <cell r="K7393" t="str">
            <v>per DOP website</v>
          </cell>
          <cell r="L7393">
            <v>41456</v>
          </cell>
          <cell r="M7393">
            <v>16766</v>
          </cell>
          <cell r="N7393" t="b">
            <v>1</v>
          </cell>
          <cell r="O7393">
            <v>7440</v>
          </cell>
        </row>
        <row r="7394">
          <cell r="E7394" t="str">
            <v>77EMONTHLYFNON-REPRESENTED STATE EMPLOYEES</v>
          </cell>
          <cell r="F7394" t="str">
            <v>77E</v>
          </cell>
          <cell r="G7394" t="str">
            <v>Monthly</v>
          </cell>
          <cell r="H7394" t="str">
            <v>F</v>
          </cell>
          <cell r="I7394">
            <v>7440</v>
          </cell>
          <cell r="J7394" t="str">
            <v>Non-Represented State Employees</v>
          </cell>
          <cell r="K7394" t="str">
            <v>per DOP website</v>
          </cell>
          <cell r="L7394">
            <v>41456</v>
          </cell>
          <cell r="M7394">
            <v>16767</v>
          </cell>
          <cell r="N7394" t="b">
            <v>1</v>
          </cell>
          <cell r="O7394">
            <v>7440</v>
          </cell>
        </row>
        <row r="7395">
          <cell r="E7395" t="str">
            <v>77EMONTHLYGCOALITION</v>
          </cell>
          <cell r="F7395" t="str">
            <v>77E</v>
          </cell>
          <cell r="G7395" t="str">
            <v>Monthly</v>
          </cell>
          <cell r="H7395" t="str">
            <v>G</v>
          </cell>
          <cell r="I7395">
            <v>7627</v>
          </cell>
          <cell r="J7395" t="str">
            <v>Coalition</v>
          </cell>
          <cell r="K7395" t="str">
            <v>per DOP website</v>
          </cell>
          <cell r="L7395">
            <v>41456</v>
          </cell>
          <cell r="M7395">
            <v>16768</v>
          </cell>
          <cell r="N7395" t="b">
            <v>1</v>
          </cell>
          <cell r="O7395">
            <v>7627</v>
          </cell>
        </row>
        <row r="7396">
          <cell r="E7396" t="str">
            <v>77EMONTHLYGNON-REPRESENTED STATE EMPLOYEES</v>
          </cell>
          <cell r="F7396" t="str">
            <v>77E</v>
          </cell>
          <cell r="G7396" t="str">
            <v>Monthly</v>
          </cell>
          <cell r="H7396" t="str">
            <v>G</v>
          </cell>
          <cell r="I7396">
            <v>7627</v>
          </cell>
          <cell r="J7396" t="str">
            <v>Non-Represented State Employees</v>
          </cell>
          <cell r="K7396" t="str">
            <v>per DOP website</v>
          </cell>
          <cell r="L7396">
            <v>41456</v>
          </cell>
          <cell r="M7396">
            <v>16769</v>
          </cell>
          <cell r="N7396" t="b">
            <v>1</v>
          </cell>
          <cell r="O7396">
            <v>7627</v>
          </cell>
        </row>
        <row r="7397">
          <cell r="E7397" t="str">
            <v>77EMONTHLYHCOALITION</v>
          </cell>
          <cell r="F7397" t="str">
            <v>77E</v>
          </cell>
          <cell r="G7397" t="str">
            <v>Monthly</v>
          </cell>
          <cell r="H7397" t="str">
            <v>H</v>
          </cell>
          <cell r="I7397">
            <v>7818</v>
          </cell>
          <cell r="J7397" t="str">
            <v>Coalition</v>
          </cell>
          <cell r="K7397" t="str">
            <v>per DOP website</v>
          </cell>
          <cell r="L7397">
            <v>41456</v>
          </cell>
          <cell r="M7397">
            <v>16770</v>
          </cell>
          <cell r="N7397" t="b">
            <v>1</v>
          </cell>
          <cell r="O7397">
            <v>7818</v>
          </cell>
        </row>
        <row r="7398">
          <cell r="E7398" t="str">
            <v>77EMONTHLYHNON-REPRESENTED STATE EMPLOYEES</v>
          </cell>
          <cell r="F7398" t="str">
            <v>77E</v>
          </cell>
          <cell r="G7398" t="str">
            <v>Monthly</v>
          </cell>
          <cell r="H7398" t="str">
            <v>H</v>
          </cell>
          <cell r="I7398">
            <v>7818</v>
          </cell>
          <cell r="J7398" t="str">
            <v>Non-Represented State Employees</v>
          </cell>
          <cell r="K7398" t="str">
            <v>per DOP website</v>
          </cell>
          <cell r="L7398">
            <v>41456</v>
          </cell>
          <cell r="M7398">
            <v>16771</v>
          </cell>
          <cell r="N7398" t="b">
            <v>1</v>
          </cell>
          <cell r="O7398">
            <v>7818</v>
          </cell>
        </row>
        <row r="7399">
          <cell r="E7399" t="str">
            <v>77EMONTHLYICOALITION</v>
          </cell>
          <cell r="F7399" t="str">
            <v>77E</v>
          </cell>
          <cell r="G7399" t="str">
            <v>Monthly</v>
          </cell>
          <cell r="H7399" t="str">
            <v>I</v>
          </cell>
          <cell r="I7399">
            <v>8012</v>
          </cell>
          <cell r="J7399" t="str">
            <v>Coalition</v>
          </cell>
          <cell r="K7399" t="str">
            <v>per DOP website</v>
          </cell>
          <cell r="L7399">
            <v>41456</v>
          </cell>
          <cell r="M7399">
            <v>16772</v>
          </cell>
          <cell r="N7399" t="b">
            <v>1</v>
          </cell>
          <cell r="O7399">
            <v>8012</v>
          </cell>
        </row>
        <row r="7400">
          <cell r="E7400" t="str">
            <v>77EMONTHLYINON-REPRESENTED STATE EMPLOYEES</v>
          </cell>
          <cell r="F7400" t="str">
            <v>77E</v>
          </cell>
          <cell r="G7400" t="str">
            <v>Monthly</v>
          </cell>
          <cell r="H7400" t="str">
            <v>I</v>
          </cell>
          <cell r="I7400">
            <v>8012</v>
          </cell>
          <cell r="J7400" t="str">
            <v>Non-Represented State Employees</v>
          </cell>
          <cell r="K7400" t="str">
            <v>per DOP website</v>
          </cell>
          <cell r="L7400">
            <v>41456</v>
          </cell>
          <cell r="M7400">
            <v>16773</v>
          </cell>
          <cell r="N7400" t="b">
            <v>1</v>
          </cell>
          <cell r="O7400">
            <v>8012</v>
          </cell>
        </row>
        <row r="7401">
          <cell r="E7401" t="str">
            <v>77EMONTHLYJCOALITION</v>
          </cell>
          <cell r="F7401" t="str">
            <v>77E</v>
          </cell>
          <cell r="G7401" t="str">
            <v>Monthly</v>
          </cell>
          <cell r="H7401" t="str">
            <v>J</v>
          </cell>
          <cell r="I7401">
            <v>8215</v>
          </cell>
          <cell r="J7401" t="str">
            <v>Coalition</v>
          </cell>
          <cell r="K7401" t="str">
            <v>per DOP website</v>
          </cell>
          <cell r="L7401">
            <v>41456</v>
          </cell>
          <cell r="M7401">
            <v>16774</v>
          </cell>
          <cell r="N7401" t="b">
            <v>1</v>
          </cell>
          <cell r="O7401">
            <v>8215</v>
          </cell>
        </row>
        <row r="7402">
          <cell r="E7402" t="str">
            <v>77EMONTHLYJNON-REPRESENTED STATE EMPLOYEES</v>
          </cell>
          <cell r="F7402" t="str">
            <v>77E</v>
          </cell>
          <cell r="G7402" t="str">
            <v>Monthly</v>
          </cell>
          <cell r="H7402" t="str">
            <v>J</v>
          </cell>
          <cell r="I7402">
            <v>8215</v>
          </cell>
          <cell r="J7402" t="str">
            <v>Non-Represented State Employees</v>
          </cell>
          <cell r="K7402" t="str">
            <v>per DOP website</v>
          </cell>
          <cell r="L7402">
            <v>41456</v>
          </cell>
          <cell r="M7402">
            <v>16775</v>
          </cell>
          <cell r="N7402" t="b">
            <v>1</v>
          </cell>
          <cell r="O7402">
            <v>8215</v>
          </cell>
        </row>
        <row r="7403">
          <cell r="E7403" t="str">
            <v>77EMONTHLYKCOALITION</v>
          </cell>
          <cell r="F7403" t="str">
            <v>77E</v>
          </cell>
          <cell r="G7403" t="str">
            <v>Monthly</v>
          </cell>
          <cell r="H7403" t="str">
            <v>K</v>
          </cell>
          <cell r="I7403">
            <v>8417</v>
          </cell>
          <cell r="J7403" t="str">
            <v>Coalition</v>
          </cell>
          <cell r="K7403" t="str">
            <v>per DOP website</v>
          </cell>
          <cell r="L7403">
            <v>41456</v>
          </cell>
          <cell r="M7403">
            <v>16776</v>
          </cell>
          <cell r="N7403" t="b">
            <v>1</v>
          </cell>
          <cell r="O7403">
            <v>8417</v>
          </cell>
        </row>
        <row r="7404">
          <cell r="E7404" t="str">
            <v>77EMONTHLYKNON-REPRESENTED STATE EMPLOYEES</v>
          </cell>
          <cell r="F7404" t="str">
            <v>77E</v>
          </cell>
          <cell r="G7404" t="str">
            <v>Monthly</v>
          </cell>
          <cell r="H7404" t="str">
            <v>K</v>
          </cell>
          <cell r="I7404">
            <v>8417</v>
          </cell>
          <cell r="J7404" t="str">
            <v>Non-Represented State Employees</v>
          </cell>
          <cell r="K7404" t="str">
            <v>per DOP website</v>
          </cell>
          <cell r="L7404">
            <v>41456</v>
          </cell>
          <cell r="M7404">
            <v>16777</v>
          </cell>
          <cell r="N7404" t="b">
            <v>1</v>
          </cell>
          <cell r="O7404">
            <v>8417</v>
          </cell>
        </row>
        <row r="7405">
          <cell r="E7405" t="str">
            <v>77EMONTHLYLCOALITION</v>
          </cell>
          <cell r="F7405" t="str">
            <v>77E</v>
          </cell>
          <cell r="G7405" t="str">
            <v>Monthly</v>
          </cell>
          <cell r="H7405" t="str">
            <v>L</v>
          </cell>
          <cell r="I7405">
            <v>8627</v>
          </cell>
          <cell r="J7405" t="str">
            <v>Coalition</v>
          </cell>
          <cell r="K7405" t="str">
            <v>per DOP website</v>
          </cell>
          <cell r="L7405">
            <v>41456</v>
          </cell>
          <cell r="M7405">
            <v>16778</v>
          </cell>
          <cell r="N7405" t="b">
            <v>1</v>
          </cell>
          <cell r="O7405">
            <v>8627</v>
          </cell>
        </row>
        <row r="7406">
          <cell r="E7406" t="str">
            <v>77EMONTHLYLNON-REPRESENTED STATE EMPLOYEES</v>
          </cell>
          <cell r="F7406" t="str">
            <v>77E</v>
          </cell>
          <cell r="G7406" t="str">
            <v>Monthly</v>
          </cell>
          <cell r="H7406" t="str">
            <v>L</v>
          </cell>
          <cell r="I7406">
            <v>8627</v>
          </cell>
          <cell r="J7406" t="str">
            <v>Non-Represented State Employees</v>
          </cell>
          <cell r="K7406" t="str">
            <v>per DOP website</v>
          </cell>
          <cell r="L7406">
            <v>41456</v>
          </cell>
          <cell r="M7406">
            <v>16779</v>
          </cell>
          <cell r="N7406" t="b">
            <v>1</v>
          </cell>
          <cell r="O7406">
            <v>8627</v>
          </cell>
        </row>
        <row r="7407">
          <cell r="E7407" t="str">
            <v>77EMONTHLYMCOALITION</v>
          </cell>
          <cell r="F7407" t="str">
            <v>77E</v>
          </cell>
          <cell r="G7407" t="str">
            <v>Monthly</v>
          </cell>
          <cell r="H7407" t="str">
            <v>M</v>
          </cell>
          <cell r="I7407">
            <v>8844</v>
          </cell>
          <cell r="J7407" t="str">
            <v>Coalition</v>
          </cell>
          <cell r="K7407" t="str">
            <v>per DOP website</v>
          </cell>
          <cell r="L7407">
            <v>41456</v>
          </cell>
          <cell r="M7407">
            <v>16778</v>
          </cell>
          <cell r="N7407" t="b">
            <v>1</v>
          </cell>
          <cell r="O7407">
            <v>8844</v>
          </cell>
        </row>
        <row r="7408">
          <cell r="E7408" t="str">
            <v>77EMONTHLYMNON-REPRESENTED STATE EMPLOYEES</v>
          </cell>
          <cell r="F7408" t="str">
            <v>77E</v>
          </cell>
          <cell r="G7408" t="str">
            <v>Monthly</v>
          </cell>
          <cell r="H7408" t="str">
            <v>M</v>
          </cell>
          <cell r="I7408">
            <v>8844</v>
          </cell>
          <cell r="J7408" t="str">
            <v>Non-Represented State Employees</v>
          </cell>
          <cell r="K7408" t="str">
            <v>per DOP website</v>
          </cell>
          <cell r="L7408">
            <v>41456</v>
          </cell>
          <cell r="M7408">
            <v>16779</v>
          </cell>
          <cell r="N7408" t="b">
            <v>1</v>
          </cell>
          <cell r="O7408">
            <v>8844</v>
          </cell>
        </row>
        <row r="7409">
          <cell r="E7409" t="str">
            <v>77MONTHLYACOALITION</v>
          </cell>
          <cell r="F7409" t="str">
            <v>77</v>
          </cell>
          <cell r="G7409" t="str">
            <v>Monthly</v>
          </cell>
          <cell r="H7409" t="str">
            <v>A</v>
          </cell>
          <cell r="I7409">
            <v>6575</v>
          </cell>
          <cell r="J7409" t="str">
            <v>Coalition</v>
          </cell>
          <cell r="K7409" t="str">
            <v>per DOP website</v>
          </cell>
          <cell r="L7409">
            <v>41456</v>
          </cell>
          <cell r="M7409">
            <v>44062</v>
          </cell>
          <cell r="N7409" t="b">
            <v>0</v>
          </cell>
          <cell r="O7409">
            <v>6575</v>
          </cell>
        </row>
        <row r="7410">
          <cell r="E7410" t="str">
            <v>77MONTHLYANON-REPRESENTED STATE EMPLOYEES</v>
          </cell>
          <cell r="F7410" t="str">
            <v>77</v>
          </cell>
          <cell r="G7410" t="str">
            <v>Monthly</v>
          </cell>
          <cell r="H7410" t="str">
            <v>A</v>
          </cell>
          <cell r="I7410">
            <v>6575</v>
          </cell>
          <cell r="J7410" t="str">
            <v>Non-Represented State Employees</v>
          </cell>
          <cell r="K7410" t="str">
            <v>per DOP website</v>
          </cell>
          <cell r="L7410">
            <v>41456</v>
          </cell>
          <cell r="M7410">
            <v>13082</v>
          </cell>
          <cell r="N7410" t="b">
            <v>0</v>
          </cell>
          <cell r="O7410">
            <v>6575</v>
          </cell>
        </row>
        <row r="7411">
          <cell r="E7411" t="str">
            <v>77MONTHLYATEAMSTERS LOCAL UNION NUMBER 117</v>
          </cell>
          <cell r="F7411" t="str">
            <v>77</v>
          </cell>
          <cell r="G7411" t="str">
            <v>Monthly</v>
          </cell>
          <cell r="H7411" t="str">
            <v>A</v>
          </cell>
          <cell r="I7411">
            <v>6659</v>
          </cell>
          <cell r="J7411" t="str">
            <v>Teamsters Local Union Number 117</v>
          </cell>
          <cell r="K7411" t="str">
            <v>per Noli Benitez 201307</v>
          </cell>
          <cell r="L7411">
            <v>41456</v>
          </cell>
          <cell r="M7411">
            <v>13082</v>
          </cell>
          <cell r="N7411" t="b">
            <v>0</v>
          </cell>
          <cell r="O7411">
            <v>6659</v>
          </cell>
        </row>
        <row r="7412">
          <cell r="E7412" t="str">
            <v>77MONTHLYAWASHINGTON FEDERATION OF STATE EMPLOYEES</v>
          </cell>
          <cell r="F7412" t="str">
            <v>77</v>
          </cell>
          <cell r="G7412" t="str">
            <v>Monthly</v>
          </cell>
          <cell r="H7412" t="str">
            <v>A</v>
          </cell>
          <cell r="I7412">
            <v>6575</v>
          </cell>
          <cell r="J7412" t="str">
            <v>Washington Federation of State Employees</v>
          </cell>
          <cell r="K7412" t="str">
            <v>per DOP website</v>
          </cell>
          <cell r="L7412">
            <v>41456</v>
          </cell>
          <cell r="M7412">
            <v>27006</v>
          </cell>
          <cell r="N7412" t="b">
            <v>0</v>
          </cell>
          <cell r="O7412">
            <v>6575</v>
          </cell>
        </row>
        <row r="7413">
          <cell r="E7413" t="str">
            <v>77MONTHLYAWASHINGTON PUBLIC EMPLOYEES ASSOCIATION</v>
          </cell>
          <cell r="F7413" t="str">
            <v>77</v>
          </cell>
          <cell r="G7413" t="str">
            <v>Monthly</v>
          </cell>
          <cell r="H7413" t="str">
            <v>A</v>
          </cell>
          <cell r="I7413">
            <v>6575</v>
          </cell>
          <cell r="J7413" t="str">
            <v>Washington Public Employees Association</v>
          </cell>
          <cell r="K7413" t="str">
            <v>per DOP website</v>
          </cell>
          <cell r="L7413">
            <v>41456</v>
          </cell>
          <cell r="M7413">
            <v>31270</v>
          </cell>
          <cell r="N7413" t="b">
            <v>0</v>
          </cell>
          <cell r="O7413">
            <v>6575</v>
          </cell>
        </row>
        <row r="7414">
          <cell r="E7414" t="str">
            <v>77MONTHLYBCOALITION</v>
          </cell>
          <cell r="F7414" t="str">
            <v>77</v>
          </cell>
          <cell r="G7414" t="str">
            <v>Monthly</v>
          </cell>
          <cell r="H7414" t="str">
            <v>B</v>
          </cell>
          <cell r="I7414">
            <v>6741</v>
          </cell>
          <cell r="J7414" t="str">
            <v>Coalition</v>
          </cell>
          <cell r="K7414" t="str">
            <v>per DOP website</v>
          </cell>
          <cell r="L7414">
            <v>41456</v>
          </cell>
          <cell r="M7414">
            <v>44063</v>
          </cell>
          <cell r="N7414" t="b">
            <v>0</v>
          </cell>
          <cell r="O7414">
            <v>6741</v>
          </cell>
        </row>
        <row r="7415">
          <cell r="E7415" t="str">
            <v>77MONTHLYBNON-REPRESENTED STATE EMPLOYEES</v>
          </cell>
          <cell r="F7415" t="str">
            <v>77</v>
          </cell>
          <cell r="G7415" t="str">
            <v>Monthly</v>
          </cell>
          <cell r="H7415" t="str">
            <v>B</v>
          </cell>
          <cell r="I7415">
            <v>6741</v>
          </cell>
          <cell r="J7415" t="str">
            <v>Non-Represented State Employees</v>
          </cell>
          <cell r="K7415" t="str">
            <v>per DOP website</v>
          </cell>
          <cell r="L7415">
            <v>41456</v>
          </cell>
          <cell r="M7415">
            <v>13083</v>
          </cell>
          <cell r="N7415" t="b">
            <v>0</v>
          </cell>
          <cell r="O7415">
            <v>6741</v>
          </cell>
        </row>
        <row r="7416">
          <cell r="E7416" t="str">
            <v>77MONTHLYBTEAMSTERS LOCAL UNION NUMBER 117</v>
          </cell>
          <cell r="F7416" t="str">
            <v>77</v>
          </cell>
          <cell r="G7416" t="str">
            <v>Monthly</v>
          </cell>
          <cell r="H7416" t="str">
            <v>B</v>
          </cell>
          <cell r="I7416">
            <v>6828</v>
          </cell>
          <cell r="J7416" t="str">
            <v>Teamsters Local Union Number 117</v>
          </cell>
          <cell r="K7416" t="str">
            <v>per Noli Benitez 201307</v>
          </cell>
          <cell r="L7416">
            <v>41456</v>
          </cell>
          <cell r="M7416">
            <v>13083</v>
          </cell>
          <cell r="N7416" t="b">
            <v>0</v>
          </cell>
          <cell r="O7416">
            <v>6828</v>
          </cell>
        </row>
        <row r="7417">
          <cell r="E7417" t="str">
            <v>77MONTHLYBWASHINGTON FEDERATION OF STATE EMPLOYEES</v>
          </cell>
          <cell r="F7417" t="str">
            <v>77</v>
          </cell>
          <cell r="G7417" t="str">
            <v>Monthly</v>
          </cell>
          <cell r="H7417" t="str">
            <v>B</v>
          </cell>
          <cell r="I7417">
            <v>6741</v>
          </cell>
          <cell r="J7417" t="str">
            <v>Washington Federation of State Employees</v>
          </cell>
          <cell r="K7417" t="str">
            <v>per DOP website</v>
          </cell>
          <cell r="L7417">
            <v>41456</v>
          </cell>
          <cell r="M7417">
            <v>27007</v>
          </cell>
          <cell r="N7417" t="b">
            <v>0</v>
          </cell>
          <cell r="O7417">
            <v>6741</v>
          </cell>
        </row>
        <row r="7418">
          <cell r="E7418" t="str">
            <v>77MONTHLYBWASHINGTON PUBLIC EMPLOYEES ASSOCIATION</v>
          </cell>
          <cell r="F7418" t="str">
            <v>77</v>
          </cell>
          <cell r="G7418" t="str">
            <v>Monthly</v>
          </cell>
          <cell r="H7418" t="str">
            <v>B</v>
          </cell>
          <cell r="I7418">
            <v>6741</v>
          </cell>
          <cell r="J7418" t="str">
            <v>Washington Public Employees Association</v>
          </cell>
          <cell r="K7418" t="str">
            <v>per DOP website</v>
          </cell>
          <cell r="L7418">
            <v>41456</v>
          </cell>
          <cell r="M7418">
            <v>31271</v>
          </cell>
          <cell r="N7418" t="b">
            <v>0</v>
          </cell>
          <cell r="O7418">
            <v>6741</v>
          </cell>
        </row>
        <row r="7419">
          <cell r="E7419" t="str">
            <v>77MONTHLYCCOALITION</v>
          </cell>
          <cell r="F7419" t="str">
            <v>77</v>
          </cell>
          <cell r="G7419" t="str">
            <v>Monthly</v>
          </cell>
          <cell r="H7419" t="str">
            <v>C</v>
          </cell>
          <cell r="I7419">
            <v>6908</v>
          </cell>
          <cell r="J7419" t="str">
            <v>Coalition</v>
          </cell>
          <cell r="K7419" t="str">
            <v>per DOP website</v>
          </cell>
          <cell r="L7419">
            <v>41456</v>
          </cell>
          <cell r="M7419">
            <v>44064</v>
          </cell>
          <cell r="N7419" t="b">
            <v>0</v>
          </cell>
          <cell r="O7419">
            <v>6908</v>
          </cell>
        </row>
        <row r="7420">
          <cell r="E7420" t="str">
            <v>77MONTHLYCNON-REPRESENTED STATE EMPLOYEES</v>
          </cell>
          <cell r="F7420" t="str">
            <v>77</v>
          </cell>
          <cell r="G7420" t="str">
            <v>Monthly</v>
          </cell>
          <cell r="H7420" t="str">
            <v>C</v>
          </cell>
          <cell r="I7420">
            <v>6908</v>
          </cell>
          <cell r="J7420" t="str">
            <v>Non-Represented State Employees</v>
          </cell>
          <cell r="K7420" t="str">
            <v>per DOP website</v>
          </cell>
          <cell r="L7420">
            <v>41456</v>
          </cell>
          <cell r="M7420">
            <v>13084</v>
          </cell>
          <cell r="N7420" t="b">
            <v>0</v>
          </cell>
          <cell r="O7420">
            <v>6908</v>
          </cell>
        </row>
        <row r="7421">
          <cell r="E7421" t="str">
            <v>77MONTHLYCTEAMSTERS LOCAL UNION NUMBER 117</v>
          </cell>
          <cell r="F7421" t="str">
            <v>77</v>
          </cell>
          <cell r="G7421" t="str">
            <v>Monthly</v>
          </cell>
          <cell r="H7421" t="str">
            <v>C</v>
          </cell>
          <cell r="I7421">
            <v>6997</v>
          </cell>
          <cell r="J7421" t="str">
            <v>Teamsters Local Union Number 117</v>
          </cell>
          <cell r="K7421" t="str">
            <v>per Noli Benitez 201307</v>
          </cell>
          <cell r="L7421">
            <v>41456</v>
          </cell>
          <cell r="M7421">
            <v>13084</v>
          </cell>
          <cell r="N7421" t="b">
            <v>0</v>
          </cell>
          <cell r="O7421">
            <v>6997</v>
          </cell>
        </row>
        <row r="7422">
          <cell r="E7422" t="str">
            <v>77MONTHLYCWASHINGTON FEDERATION OF STATE EMPLOYEES</v>
          </cell>
          <cell r="F7422" t="str">
            <v>77</v>
          </cell>
          <cell r="G7422" t="str">
            <v>Monthly</v>
          </cell>
          <cell r="H7422" t="str">
            <v>C</v>
          </cell>
          <cell r="I7422">
            <v>6908</v>
          </cell>
          <cell r="J7422" t="str">
            <v>Washington Federation of State Employees</v>
          </cell>
          <cell r="K7422" t="str">
            <v>per DOP website</v>
          </cell>
          <cell r="L7422">
            <v>41456</v>
          </cell>
          <cell r="M7422">
            <v>27008</v>
          </cell>
          <cell r="N7422" t="b">
            <v>0</v>
          </cell>
          <cell r="O7422">
            <v>6908</v>
          </cell>
        </row>
        <row r="7423">
          <cell r="E7423" t="str">
            <v>77MONTHLYCWASHINGTON PUBLIC EMPLOYEES ASSOCIATION</v>
          </cell>
          <cell r="F7423" t="str">
            <v>77</v>
          </cell>
          <cell r="G7423" t="str">
            <v>Monthly</v>
          </cell>
          <cell r="H7423" t="str">
            <v>C</v>
          </cell>
          <cell r="I7423">
            <v>6908</v>
          </cell>
          <cell r="J7423" t="str">
            <v>Washington Public Employees Association</v>
          </cell>
          <cell r="K7423" t="str">
            <v>per DOP website</v>
          </cell>
          <cell r="L7423">
            <v>41456</v>
          </cell>
          <cell r="M7423">
            <v>31272</v>
          </cell>
          <cell r="N7423" t="b">
            <v>0</v>
          </cell>
          <cell r="O7423">
            <v>6908</v>
          </cell>
        </row>
        <row r="7424">
          <cell r="E7424" t="str">
            <v>77MONTHLYDCOALITION</v>
          </cell>
          <cell r="F7424" t="str">
            <v>77</v>
          </cell>
          <cell r="G7424" t="str">
            <v>Monthly</v>
          </cell>
          <cell r="H7424" t="str">
            <v>D</v>
          </cell>
          <cell r="I7424">
            <v>7082</v>
          </cell>
          <cell r="J7424" t="str">
            <v>Coalition</v>
          </cell>
          <cell r="K7424" t="str">
            <v>per DOP website</v>
          </cell>
          <cell r="L7424">
            <v>41456</v>
          </cell>
          <cell r="M7424">
            <v>44065</v>
          </cell>
          <cell r="N7424" t="b">
            <v>0</v>
          </cell>
          <cell r="O7424">
            <v>7082</v>
          </cell>
        </row>
        <row r="7425">
          <cell r="E7425" t="str">
            <v>77MONTHLYDNON-REPRESENTED STATE EMPLOYEES</v>
          </cell>
          <cell r="F7425" t="str">
            <v>77</v>
          </cell>
          <cell r="G7425" t="str">
            <v>Monthly</v>
          </cell>
          <cell r="H7425" t="str">
            <v>D</v>
          </cell>
          <cell r="I7425">
            <v>7082</v>
          </cell>
          <cell r="J7425" t="str">
            <v>Non-Represented State Employees</v>
          </cell>
          <cell r="K7425" t="str">
            <v>per DOP website</v>
          </cell>
          <cell r="L7425">
            <v>41456</v>
          </cell>
          <cell r="M7425">
            <v>13085</v>
          </cell>
          <cell r="N7425" t="b">
            <v>0</v>
          </cell>
          <cell r="O7425">
            <v>7082</v>
          </cell>
        </row>
        <row r="7426">
          <cell r="E7426" t="str">
            <v>77MONTHLYDTEAMSTERS LOCAL UNION NUMBER 117</v>
          </cell>
          <cell r="F7426" t="str">
            <v>77</v>
          </cell>
          <cell r="G7426" t="str">
            <v>Monthly</v>
          </cell>
          <cell r="H7426" t="str">
            <v>D</v>
          </cell>
          <cell r="I7426">
            <v>7173</v>
          </cell>
          <cell r="J7426" t="str">
            <v>Teamsters Local Union Number 117</v>
          </cell>
          <cell r="K7426" t="str">
            <v>per Noli Benitez 201307</v>
          </cell>
          <cell r="L7426">
            <v>41456</v>
          </cell>
          <cell r="M7426">
            <v>13085</v>
          </cell>
          <cell r="N7426" t="b">
            <v>0</v>
          </cell>
          <cell r="O7426">
            <v>7173</v>
          </cell>
        </row>
        <row r="7427">
          <cell r="E7427" t="str">
            <v>77MONTHLYDWASHINGTON FEDERATION OF STATE EMPLOYEES</v>
          </cell>
          <cell r="F7427" t="str">
            <v>77</v>
          </cell>
          <cell r="G7427" t="str">
            <v>Monthly</v>
          </cell>
          <cell r="H7427" t="str">
            <v>D</v>
          </cell>
          <cell r="I7427">
            <v>7082</v>
          </cell>
          <cell r="J7427" t="str">
            <v>Washington Federation of State Employees</v>
          </cell>
          <cell r="K7427" t="str">
            <v>per DOP website</v>
          </cell>
          <cell r="L7427">
            <v>41456</v>
          </cell>
          <cell r="M7427">
            <v>27009</v>
          </cell>
          <cell r="N7427" t="b">
            <v>0</v>
          </cell>
          <cell r="O7427">
            <v>7082</v>
          </cell>
        </row>
        <row r="7428">
          <cell r="E7428" t="str">
            <v>77MONTHLYDWASHINGTON PUBLIC EMPLOYEES ASSOCIATION</v>
          </cell>
          <cell r="F7428" t="str">
            <v>77</v>
          </cell>
          <cell r="G7428" t="str">
            <v>Monthly</v>
          </cell>
          <cell r="H7428" t="str">
            <v>D</v>
          </cell>
          <cell r="I7428">
            <v>7082</v>
          </cell>
          <cell r="J7428" t="str">
            <v>Washington Public Employees Association</v>
          </cell>
          <cell r="K7428" t="str">
            <v>per DOP website</v>
          </cell>
          <cell r="L7428">
            <v>41456</v>
          </cell>
          <cell r="M7428">
            <v>31273</v>
          </cell>
          <cell r="N7428" t="b">
            <v>0</v>
          </cell>
          <cell r="O7428">
            <v>7082</v>
          </cell>
        </row>
        <row r="7429">
          <cell r="E7429" t="str">
            <v>77MONTHLYECOALITION</v>
          </cell>
          <cell r="F7429" t="str">
            <v>77</v>
          </cell>
          <cell r="G7429" t="str">
            <v>Monthly</v>
          </cell>
          <cell r="H7429" t="str">
            <v>E</v>
          </cell>
          <cell r="I7429">
            <v>7258</v>
          </cell>
          <cell r="J7429" t="str">
            <v>Coalition</v>
          </cell>
          <cell r="K7429" t="str">
            <v>per DOP website</v>
          </cell>
          <cell r="L7429">
            <v>41456</v>
          </cell>
          <cell r="M7429">
            <v>44066</v>
          </cell>
          <cell r="N7429" t="b">
            <v>0</v>
          </cell>
          <cell r="O7429">
            <v>7258</v>
          </cell>
        </row>
        <row r="7430">
          <cell r="E7430" t="str">
            <v>77MONTHLYENON-REPRESENTED STATE EMPLOYEES</v>
          </cell>
          <cell r="F7430" t="str">
            <v>77</v>
          </cell>
          <cell r="G7430" t="str">
            <v>Monthly</v>
          </cell>
          <cell r="H7430" t="str">
            <v>E</v>
          </cell>
          <cell r="I7430">
            <v>7258</v>
          </cell>
          <cell r="J7430" t="str">
            <v>Non-Represented State Employees</v>
          </cell>
          <cell r="K7430" t="str">
            <v>per DOP website</v>
          </cell>
          <cell r="L7430">
            <v>41456</v>
          </cell>
          <cell r="M7430">
            <v>13086</v>
          </cell>
          <cell r="N7430" t="b">
            <v>0</v>
          </cell>
          <cell r="O7430">
            <v>7258</v>
          </cell>
        </row>
        <row r="7431">
          <cell r="E7431" t="str">
            <v>77MONTHLYETEAMSTERS LOCAL UNION NUMBER 117</v>
          </cell>
          <cell r="F7431" t="str">
            <v>77</v>
          </cell>
          <cell r="G7431" t="str">
            <v>Monthly</v>
          </cell>
          <cell r="H7431" t="str">
            <v>E</v>
          </cell>
          <cell r="I7431">
            <v>7350</v>
          </cell>
          <cell r="J7431" t="str">
            <v>Teamsters Local Union Number 117</v>
          </cell>
          <cell r="K7431" t="str">
            <v>per Noli Benitez 201307</v>
          </cell>
          <cell r="L7431">
            <v>41456</v>
          </cell>
          <cell r="M7431">
            <v>13086</v>
          </cell>
          <cell r="N7431" t="b">
            <v>0</v>
          </cell>
          <cell r="O7431">
            <v>7350</v>
          </cell>
        </row>
        <row r="7432">
          <cell r="E7432" t="str">
            <v>77MONTHLYEWASHINGTON FEDERATION OF STATE EMPLOYEES</v>
          </cell>
          <cell r="F7432" t="str">
            <v>77</v>
          </cell>
          <cell r="G7432" t="str">
            <v>Monthly</v>
          </cell>
          <cell r="H7432" t="str">
            <v>E</v>
          </cell>
          <cell r="I7432">
            <v>7258</v>
          </cell>
          <cell r="J7432" t="str">
            <v>Washington Federation of State Employees</v>
          </cell>
          <cell r="K7432" t="str">
            <v>per DOP website</v>
          </cell>
          <cell r="L7432">
            <v>41456</v>
          </cell>
          <cell r="M7432">
            <v>27010</v>
          </cell>
          <cell r="N7432" t="b">
            <v>0</v>
          </cell>
          <cell r="O7432">
            <v>7258</v>
          </cell>
        </row>
        <row r="7433">
          <cell r="E7433" t="str">
            <v>77MONTHLYEWASHINGTON PUBLIC EMPLOYEES ASSOCIATION</v>
          </cell>
          <cell r="F7433" t="str">
            <v>77</v>
          </cell>
          <cell r="G7433" t="str">
            <v>Monthly</v>
          </cell>
          <cell r="H7433" t="str">
            <v>E</v>
          </cell>
          <cell r="I7433">
            <v>7258</v>
          </cell>
          <cell r="J7433" t="str">
            <v>Washington Public Employees Association</v>
          </cell>
          <cell r="K7433" t="str">
            <v>per DOP website</v>
          </cell>
          <cell r="L7433">
            <v>41456</v>
          </cell>
          <cell r="M7433">
            <v>31274</v>
          </cell>
          <cell r="N7433" t="b">
            <v>0</v>
          </cell>
          <cell r="O7433">
            <v>7258</v>
          </cell>
        </row>
        <row r="7434">
          <cell r="E7434" t="str">
            <v>77MONTHLYFCOALITION</v>
          </cell>
          <cell r="F7434" t="str">
            <v>77</v>
          </cell>
          <cell r="G7434" t="str">
            <v>Monthly</v>
          </cell>
          <cell r="H7434" t="str">
            <v>F</v>
          </cell>
          <cell r="I7434">
            <v>7440</v>
          </cell>
          <cell r="J7434" t="str">
            <v>Coalition</v>
          </cell>
          <cell r="K7434" t="str">
            <v>per DOP website</v>
          </cell>
          <cell r="L7434">
            <v>41456</v>
          </cell>
          <cell r="M7434">
            <v>44067</v>
          </cell>
          <cell r="N7434" t="b">
            <v>0</v>
          </cell>
          <cell r="O7434">
            <v>7440</v>
          </cell>
        </row>
        <row r="7435">
          <cell r="E7435" t="str">
            <v>77MONTHLYFNON-REPRESENTED STATE EMPLOYEES</v>
          </cell>
          <cell r="F7435" t="str">
            <v>77</v>
          </cell>
          <cell r="G7435" t="str">
            <v>Monthly</v>
          </cell>
          <cell r="H7435" t="str">
            <v>F</v>
          </cell>
          <cell r="I7435">
            <v>7440</v>
          </cell>
          <cell r="J7435" t="str">
            <v>Non-Represented State Employees</v>
          </cell>
          <cell r="K7435" t="str">
            <v>per DOP website</v>
          </cell>
          <cell r="L7435">
            <v>41456</v>
          </cell>
          <cell r="M7435">
            <v>13087</v>
          </cell>
          <cell r="N7435" t="b">
            <v>0</v>
          </cell>
          <cell r="O7435">
            <v>7440</v>
          </cell>
        </row>
        <row r="7436">
          <cell r="E7436" t="str">
            <v>77MONTHLYFTEAMSTERS LOCAL UNION NUMBER 117</v>
          </cell>
          <cell r="F7436" t="str">
            <v>77</v>
          </cell>
          <cell r="G7436" t="str">
            <v>Monthly</v>
          </cell>
          <cell r="H7436" t="str">
            <v>F</v>
          </cell>
          <cell r="I7436">
            <v>7536</v>
          </cell>
          <cell r="J7436" t="str">
            <v>Teamsters Local Union Number 117</v>
          </cell>
          <cell r="K7436" t="str">
            <v>per Noli Benitez 201307</v>
          </cell>
          <cell r="L7436">
            <v>41456</v>
          </cell>
          <cell r="M7436">
            <v>13087</v>
          </cell>
          <cell r="N7436" t="b">
            <v>0</v>
          </cell>
          <cell r="O7436">
            <v>7536</v>
          </cell>
        </row>
        <row r="7437">
          <cell r="E7437" t="str">
            <v>77MONTHLYFWASHINGTON FEDERATION OF STATE EMPLOYEES</v>
          </cell>
          <cell r="F7437" t="str">
            <v>77</v>
          </cell>
          <cell r="G7437" t="str">
            <v>Monthly</v>
          </cell>
          <cell r="H7437" t="str">
            <v>F</v>
          </cell>
          <cell r="I7437">
            <v>7440</v>
          </cell>
          <cell r="J7437" t="str">
            <v>Washington Federation of State Employees</v>
          </cell>
          <cell r="K7437" t="str">
            <v>per DOP website</v>
          </cell>
          <cell r="L7437">
            <v>41456</v>
          </cell>
          <cell r="M7437">
            <v>27011</v>
          </cell>
          <cell r="N7437" t="b">
            <v>0</v>
          </cell>
          <cell r="O7437">
            <v>7440</v>
          </cell>
        </row>
        <row r="7438">
          <cell r="E7438" t="str">
            <v>77MONTHLYFWASHINGTON PUBLIC EMPLOYEES ASSOCIATION</v>
          </cell>
          <cell r="F7438" t="str">
            <v>77</v>
          </cell>
          <cell r="G7438" t="str">
            <v>Monthly</v>
          </cell>
          <cell r="H7438" t="str">
            <v>F</v>
          </cell>
          <cell r="I7438">
            <v>7440</v>
          </cell>
          <cell r="J7438" t="str">
            <v>Washington Public Employees Association</v>
          </cell>
          <cell r="K7438" t="str">
            <v>per DOP website</v>
          </cell>
          <cell r="L7438">
            <v>41456</v>
          </cell>
          <cell r="M7438">
            <v>31275</v>
          </cell>
          <cell r="N7438" t="b">
            <v>0</v>
          </cell>
          <cell r="O7438">
            <v>7440</v>
          </cell>
        </row>
        <row r="7439">
          <cell r="E7439" t="str">
            <v>77MONTHLYGCOALITION</v>
          </cell>
          <cell r="F7439" t="str">
            <v>77</v>
          </cell>
          <cell r="G7439" t="str">
            <v>Monthly</v>
          </cell>
          <cell r="H7439" t="str">
            <v>G</v>
          </cell>
          <cell r="I7439">
            <v>7627</v>
          </cell>
          <cell r="J7439" t="str">
            <v>Coalition</v>
          </cell>
          <cell r="K7439" t="str">
            <v>per DOP website</v>
          </cell>
          <cell r="L7439">
            <v>41456</v>
          </cell>
          <cell r="M7439">
            <v>44068</v>
          </cell>
          <cell r="N7439" t="b">
            <v>0</v>
          </cell>
          <cell r="O7439">
            <v>7627</v>
          </cell>
        </row>
        <row r="7440">
          <cell r="E7440" t="str">
            <v>77MONTHLYGNON-REPRESENTED STATE EMPLOYEES</v>
          </cell>
          <cell r="F7440" t="str">
            <v>77</v>
          </cell>
          <cell r="G7440" t="str">
            <v>Monthly</v>
          </cell>
          <cell r="H7440" t="str">
            <v>G</v>
          </cell>
          <cell r="I7440">
            <v>7627</v>
          </cell>
          <cell r="J7440" t="str">
            <v>Non-Represented State Employees</v>
          </cell>
          <cell r="K7440" t="str">
            <v>per DOP website</v>
          </cell>
          <cell r="L7440">
            <v>41456</v>
          </cell>
          <cell r="M7440">
            <v>13088</v>
          </cell>
          <cell r="N7440" t="b">
            <v>0</v>
          </cell>
          <cell r="O7440">
            <v>7627</v>
          </cell>
        </row>
        <row r="7441">
          <cell r="E7441" t="str">
            <v>77MONTHLYGTEAMSTERS LOCAL UNION NUMBER 117</v>
          </cell>
          <cell r="F7441" t="str">
            <v>77</v>
          </cell>
          <cell r="G7441" t="str">
            <v>Monthly</v>
          </cell>
          <cell r="H7441" t="str">
            <v>G</v>
          </cell>
          <cell r="I7441">
            <v>7724</v>
          </cell>
          <cell r="J7441" t="str">
            <v>Teamsters Local Union Number 117</v>
          </cell>
          <cell r="K7441" t="str">
            <v>per Noli Benitez 201307</v>
          </cell>
          <cell r="L7441">
            <v>41456</v>
          </cell>
          <cell r="M7441">
            <v>13088</v>
          </cell>
          <cell r="N7441" t="b">
            <v>0</v>
          </cell>
          <cell r="O7441">
            <v>7724</v>
          </cell>
        </row>
        <row r="7442">
          <cell r="E7442" t="str">
            <v>77MONTHLYGWASHINGTON FEDERATION OF STATE EMPLOYEES</v>
          </cell>
          <cell r="F7442" t="str">
            <v>77</v>
          </cell>
          <cell r="G7442" t="str">
            <v>Monthly</v>
          </cell>
          <cell r="H7442" t="str">
            <v>G</v>
          </cell>
          <cell r="I7442">
            <v>7627</v>
          </cell>
          <cell r="J7442" t="str">
            <v>Washington Federation of State Employees</v>
          </cell>
          <cell r="K7442" t="str">
            <v>per DOP website</v>
          </cell>
          <cell r="L7442">
            <v>41456</v>
          </cell>
          <cell r="M7442">
            <v>27012</v>
          </cell>
          <cell r="N7442" t="b">
            <v>0</v>
          </cell>
          <cell r="O7442">
            <v>7627</v>
          </cell>
        </row>
        <row r="7443">
          <cell r="E7443" t="str">
            <v>77MONTHLYGWASHINGTON PUBLIC EMPLOYEES ASSOCIATION</v>
          </cell>
          <cell r="F7443" t="str">
            <v>77</v>
          </cell>
          <cell r="G7443" t="str">
            <v>Monthly</v>
          </cell>
          <cell r="H7443" t="str">
            <v>G</v>
          </cell>
          <cell r="I7443">
            <v>7627</v>
          </cell>
          <cell r="J7443" t="str">
            <v>Washington Public Employees Association</v>
          </cell>
          <cell r="K7443" t="str">
            <v>per DOP website</v>
          </cell>
          <cell r="L7443">
            <v>41456</v>
          </cell>
          <cell r="M7443">
            <v>31276</v>
          </cell>
          <cell r="N7443" t="b">
            <v>0</v>
          </cell>
          <cell r="O7443">
            <v>7627</v>
          </cell>
        </row>
        <row r="7444">
          <cell r="E7444" t="str">
            <v>77MONTHLYHCOALITION</v>
          </cell>
          <cell r="F7444" t="str">
            <v>77</v>
          </cell>
          <cell r="G7444" t="str">
            <v>Monthly</v>
          </cell>
          <cell r="H7444" t="str">
            <v>H</v>
          </cell>
          <cell r="I7444">
            <v>7818</v>
          </cell>
          <cell r="J7444" t="str">
            <v>Coalition</v>
          </cell>
          <cell r="K7444" t="str">
            <v>per DOP website</v>
          </cell>
          <cell r="L7444">
            <v>41456</v>
          </cell>
          <cell r="M7444">
            <v>44069</v>
          </cell>
          <cell r="N7444" t="b">
            <v>0</v>
          </cell>
          <cell r="O7444">
            <v>7818</v>
          </cell>
        </row>
        <row r="7445">
          <cell r="E7445" t="str">
            <v>77MONTHLYHNON-REPRESENTED STATE EMPLOYEES</v>
          </cell>
          <cell r="F7445" t="str">
            <v>77</v>
          </cell>
          <cell r="G7445" t="str">
            <v>Monthly</v>
          </cell>
          <cell r="H7445" t="str">
            <v>H</v>
          </cell>
          <cell r="I7445">
            <v>7818</v>
          </cell>
          <cell r="J7445" t="str">
            <v>Non-Represented State Employees</v>
          </cell>
          <cell r="K7445" t="str">
            <v>per DOP website</v>
          </cell>
          <cell r="L7445">
            <v>41456</v>
          </cell>
          <cell r="M7445">
            <v>13089</v>
          </cell>
          <cell r="N7445" t="b">
            <v>0</v>
          </cell>
          <cell r="O7445">
            <v>7818</v>
          </cell>
        </row>
        <row r="7446">
          <cell r="E7446" t="str">
            <v>77MONTHLYHTEAMSTERS LOCAL UNION NUMBER 117</v>
          </cell>
          <cell r="F7446" t="str">
            <v>77</v>
          </cell>
          <cell r="G7446" t="str">
            <v>Monthly</v>
          </cell>
          <cell r="H7446" t="str">
            <v>H</v>
          </cell>
          <cell r="I7446">
            <v>7918</v>
          </cell>
          <cell r="J7446" t="str">
            <v>Teamsters Local Union Number 117</v>
          </cell>
          <cell r="K7446" t="str">
            <v>per Noli Benitez 201307</v>
          </cell>
          <cell r="L7446">
            <v>41456</v>
          </cell>
          <cell r="M7446">
            <v>13089</v>
          </cell>
          <cell r="N7446" t="b">
            <v>0</v>
          </cell>
          <cell r="O7446">
            <v>7918</v>
          </cell>
        </row>
        <row r="7447">
          <cell r="E7447" t="str">
            <v>77MONTHLYHWASHINGTON FEDERATION OF STATE EMPLOYEES</v>
          </cell>
          <cell r="F7447" t="str">
            <v>77</v>
          </cell>
          <cell r="G7447" t="str">
            <v>Monthly</v>
          </cell>
          <cell r="H7447" t="str">
            <v>H</v>
          </cell>
          <cell r="I7447">
            <v>7818</v>
          </cell>
          <cell r="J7447" t="str">
            <v>Washington Federation of State Employees</v>
          </cell>
          <cell r="K7447" t="str">
            <v>per DOP website</v>
          </cell>
          <cell r="L7447">
            <v>41456</v>
          </cell>
          <cell r="M7447">
            <v>27013</v>
          </cell>
          <cell r="N7447" t="b">
            <v>0</v>
          </cell>
          <cell r="O7447">
            <v>7818</v>
          </cell>
        </row>
        <row r="7448">
          <cell r="E7448" t="str">
            <v>77MONTHLYHWASHINGTON PUBLIC EMPLOYEES ASSOCIATION</v>
          </cell>
          <cell r="F7448" t="str">
            <v>77</v>
          </cell>
          <cell r="G7448" t="str">
            <v>Monthly</v>
          </cell>
          <cell r="H7448" t="str">
            <v>H</v>
          </cell>
          <cell r="I7448">
            <v>7818</v>
          </cell>
          <cell r="J7448" t="str">
            <v>Washington Public Employees Association</v>
          </cell>
          <cell r="K7448" t="str">
            <v>per DOP website</v>
          </cell>
          <cell r="L7448">
            <v>41456</v>
          </cell>
          <cell r="M7448">
            <v>31277</v>
          </cell>
          <cell r="N7448" t="b">
            <v>0</v>
          </cell>
          <cell r="O7448">
            <v>7818</v>
          </cell>
        </row>
        <row r="7449">
          <cell r="E7449" t="str">
            <v>77MONTHLYICOALITION</v>
          </cell>
          <cell r="F7449" t="str">
            <v>77</v>
          </cell>
          <cell r="G7449" t="str">
            <v>Monthly</v>
          </cell>
          <cell r="H7449" t="str">
            <v>I</v>
          </cell>
          <cell r="I7449">
            <v>8012</v>
          </cell>
          <cell r="J7449" t="str">
            <v>Coalition</v>
          </cell>
          <cell r="K7449" t="str">
            <v>per DOP website</v>
          </cell>
          <cell r="L7449">
            <v>41456</v>
          </cell>
          <cell r="M7449">
            <v>44070</v>
          </cell>
          <cell r="N7449" t="b">
            <v>0</v>
          </cell>
          <cell r="O7449">
            <v>8012</v>
          </cell>
        </row>
        <row r="7450">
          <cell r="E7450" t="str">
            <v>77MONTHLYINON-REPRESENTED STATE EMPLOYEES</v>
          </cell>
          <cell r="F7450" t="str">
            <v>77</v>
          </cell>
          <cell r="G7450" t="str">
            <v>Monthly</v>
          </cell>
          <cell r="H7450" t="str">
            <v>I</v>
          </cell>
          <cell r="I7450">
            <v>8012</v>
          </cell>
          <cell r="J7450" t="str">
            <v>Non-Represented State Employees</v>
          </cell>
          <cell r="K7450" t="str">
            <v>per DOP website</v>
          </cell>
          <cell r="L7450">
            <v>41456</v>
          </cell>
          <cell r="M7450">
            <v>13090</v>
          </cell>
          <cell r="N7450" t="b">
            <v>0</v>
          </cell>
          <cell r="O7450">
            <v>8012</v>
          </cell>
        </row>
        <row r="7451">
          <cell r="E7451" t="str">
            <v>77MONTHLYITEAMSTERS LOCAL UNION NUMBER 117</v>
          </cell>
          <cell r="F7451" t="str">
            <v>77</v>
          </cell>
          <cell r="G7451" t="str">
            <v>Monthly</v>
          </cell>
          <cell r="H7451" t="str">
            <v>I</v>
          </cell>
          <cell r="I7451">
            <v>8114</v>
          </cell>
          <cell r="J7451" t="str">
            <v>Teamsters Local Union Number 117</v>
          </cell>
          <cell r="K7451" t="str">
            <v>per Noli Benitez 201307</v>
          </cell>
          <cell r="L7451">
            <v>41456</v>
          </cell>
          <cell r="M7451">
            <v>13090</v>
          </cell>
          <cell r="N7451" t="b">
            <v>0</v>
          </cell>
          <cell r="O7451">
            <v>8114</v>
          </cell>
        </row>
        <row r="7452">
          <cell r="E7452" t="str">
            <v>77MONTHLYIWASHINGTON FEDERATION OF STATE EMPLOYEES</v>
          </cell>
          <cell r="F7452" t="str">
            <v>77</v>
          </cell>
          <cell r="G7452" t="str">
            <v>Monthly</v>
          </cell>
          <cell r="H7452" t="str">
            <v>I</v>
          </cell>
          <cell r="I7452">
            <v>8012</v>
          </cell>
          <cell r="J7452" t="str">
            <v>Washington Federation of State Employees</v>
          </cell>
          <cell r="K7452" t="str">
            <v>per DOP website</v>
          </cell>
          <cell r="L7452">
            <v>41456</v>
          </cell>
          <cell r="M7452">
            <v>27014</v>
          </cell>
          <cell r="N7452" t="b">
            <v>0</v>
          </cell>
          <cell r="O7452">
            <v>8012</v>
          </cell>
        </row>
        <row r="7453">
          <cell r="E7453" t="str">
            <v>77MONTHLYIWASHINGTON PUBLIC EMPLOYEES ASSOCIATION</v>
          </cell>
          <cell r="F7453" t="str">
            <v>77</v>
          </cell>
          <cell r="G7453" t="str">
            <v>Monthly</v>
          </cell>
          <cell r="H7453" t="str">
            <v>I</v>
          </cell>
          <cell r="I7453">
            <v>8012</v>
          </cell>
          <cell r="J7453" t="str">
            <v>Washington Public Employees Association</v>
          </cell>
          <cell r="K7453" t="str">
            <v>per DOP website</v>
          </cell>
          <cell r="L7453">
            <v>41456</v>
          </cell>
          <cell r="M7453">
            <v>31278</v>
          </cell>
          <cell r="N7453" t="b">
            <v>0</v>
          </cell>
          <cell r="O7453">
            <v>8012</v>
          </cell>
        </row>
        <row r="7454">
          <cell r="E7454" t="str">
            <v>77MONTHLYJCOALITION</v>
          </cell>
          <cell r="F7454" t="str">
            <v>77</v>
          </cell>
          <cell r="G7454" t="str">
            <v>Monthly</v>
          </cell>
          <cell r="H7454" t="str">
            <v>J</v>
          </cell>
          <cell r="I7454">
            <v>8215</v>
          </cell>
          <cell r="J7454" t="str">
            <v>Coalition</v>
          </cell>
          <cell r="K7454" t="str">
            <v>per DOP website</v>
          </cell>
          <cell r="L7454">
            <v>41456</v>
          </cell>
          <cell r="M7454">
            <v>44071</v>
          </cell>
          <cell r="N7454" t="b">
            <v>0</v>
          </cell>
          <cell r="O7454">
            <v>8215</v>
          </cell>
        </row>
        <row r="7455">
          <cell r="E7455" t="str">
            <v>77MONTHLYJNON-REPRESENTED STATE EMPLOYEES</v>
          </cell>
          <cell r="F7455" t="str">
            <v>77</v>
          </cell>
          <cell r="G7455" t="str">
            <v>Monthly</v>
          </cell>
          <cell r="H7455" t="str">
            <v>J</v>
          </cell>
          <cell r="I7455">
            <v>8215</v>
          </cell>
          <cell r="J7455" t="str">
            <v>Non-Represented State Employees</v>
          </cell>
          <cell r="K7455" t="str">
            <v>per DOP website</v>
          </cell>
          <cell r="L7455">
            <v>41456</v>
          </cell>
          <cell r="M7455">
            <v>13091</v>
          </cell>
          <cell r="N7455" t="b">
            <v>0</v>
          </cell>
          <cell r="O7455">
            <v>8215</v>
          </cell>
        </row>
        <row r="7456">
          <cell r="E7456" t="str">
            <v>77MONTHLYJTEAMSTERS LOCAL UNION NUMBER 117</v>
          </cell>
          <cell r="F7456" t="str">
            <v>77</v>
          </cell>
          <cell r="G7456" t="str">
            <v>Monthly</v>
          </cell>
          <cell r="H7456" t="str">
            <v>J</v>
          </cell>
          <cell r="I7456">
            <v>8320</v>
          </cell>
          <cell r="J7456" t="str">
            <v>Teamsters Local Union Number 117</v>
          </cell>
          <cell r="K7456" t="str">
            <v>per Noli Benitez 201307</v>
          </cell>
          <cell r="L7456">
            <v>41456</v>
          </cell>
          <cell r="M7456">
            <v>13091</v>
          </cell>
          <cell r="N7456" t="b">
            <v>0</v>
          </cell>
          <cell r="O7456">
            <v>8320</v>
          </cell>
        </row>
        <row r="7457">
          <cell r="E7457" t="str">
            <v>77MONTHLYJWASHINGTON FEDERATION OF STATE EMPLOYEES</v>
          </cell>
          <cell r="F7457" t="str">
            <v>77</v>
          </cell>
          <cell r="G7457" t="str">
            <v>Monthly</v>
          </cell>
          <cell r="H7457" t="str">
            <v>J</v>
          </cell>
          <cell r="I7457">
            <v>8215</v>
          </cell>
          <cell r="J7457" t="str">
            <v>Washington Federation of State Employees</v>
          </cell>
          <cell r="K7457" t="str">
            <v>per DOP website</v>
          </cell>
          <cell r="L7457">
            <v>41456</v>
          </cell>
          <cell r="M7457">
            <v>27015</v>
          </cell>
          <cell r="N7457" t="b">
            <v>0</v>
          </cell>
          <cell r="O7457">
            <v>8215</v>
          </cell>
        </row>
        <row r="7458">
          <cell r="E7458" t="str">
            <v>77MONTHLYJWASHINGTON PUBLIC EMPLOYEES ASSOCIATION</v>
          </cell>
          <cell r="F7458" t="str">
            <v>77</v>
          </cell>
          <cell r="G7458" t="str">
            <v>Monthly</v>
          </cell>
          <cell r="H7458" t="str">
            <v>J</v>
          </cell>
          <cell r="I7458">
            <v>8215</v>
          </cell>
          <cell r="J7458" t="str">
            <v>Washington Public Employees Association</v>
          </cell>
          <cell r="K7458" t="str">
            <v>per DOP website</v>
          </cell>
          <cell r="L7458">
            <v>41456</v>
          </cell>
          <cell r="M7458">
            <v>31279</v>
          </cell>
          <cell r="N7458" t="b">
            <v>0</v>
          </cell>
          <cell r="O7458">
            <v>8215</v>
          </cell>
        </row>
        <row r="7459">
          <cell r="E7459" t="str">
            <v>77MONTHLYKCOALITION</v>
          </cell>
          <cell r="F7459" t="str">
            <v>77</v>
          </cell>
          <cell r="G7459" t="str">
            <v>Monthly</v>
          </cell>
          <cell r="H7459" t="str">
            <v>K</v>
          </cell>
          <cell r="I7459">
            <v>8417</v>
          </cell>
          <cell r="J7459" t="str">
            <v>Coalition</v>
          </cell>
          <cell r="K7459" t="str">
            <v>per DOP website</v>
          </cell>
          <cell r="L7459">
            <v>41456</v>
          </cell>
          <cell r="M7459">
            <v>44072</v>
          </cell>
          <cell r="N7459" t="b">
            <v>0</v>
          </cell>
          <cell r="O7459">
            <v>8417</v>
          </cell>
        </row>
        <row r="7460">
          <cell r="E7460" t="str">
            <v>77MONTHLYKNON-REPRESENTED STATE EMPLOYEES</v>
          </cell>
          <cell r="F7460" t="str">
            <v>77</v>
          </cell>
          <cell r="G7460" t="str">
            <v>Monthly</v>
          </cell>
          <cell r="H7460" t="str">
            <v>K</v>
          </cell>
          <cell r="I7460">
            <v>8417</v>
          </cell>
          <cell r="J7460" t="str">
            <v>Non-Represented State Employees</v>
          </cell>
          <cell r="K7460" t="str">
            <v>per DOP website</v>
          </cell>
          <cell r="L7460">
            <v>41456</v>
          </cell>
          <cell r="M7460">
            <v>13092</v>
          </cell>
          <cell r="N7460" t="b">
            <v>0</v>
          </cell>
          <cell r="O7460">
            <v>8417</v>
          </cell>
        </row>
        <row r="7461">
          <cell r="E7461" t="str">
            <v>77MONTHLYKTEAMSTERS LOCAL UNION NUMBER 117</v>
          </cell>
          <cell r="F7461" t="str">
            <v>77</v>
          </cell>
          <cell r="G7461" t="str">
            <v>Monthly</v>
          </cell>
          <cell r="H7461" t="str">
            <v>K</v>
          </cell>
          <cell r="I7461">
            <v>8524</v>
          </cell>
          <cell r="J7461" t="str">
            <v>Teamsters Local Union Number 117</v>
          </cell>
          <cell r="K7461" t="str">
            <v>per Noli Benitez 201307</v>
          </cell>
          <cell r="L7461">
            <v>41456</v>
          </cell>
          <cell r="M7461">
            <v>13092</v>
          </cell>
          <cell r="N7461" t="b">
            <v>0</v>
          </cell>
          <cell r="O7461">
            <v>8524</v>
          </cell>
        </row>
        <row r="7462">
          <cell r="E7462" t="str">
            <v>77MONTHLYKWASHINGTON FEDERATION OF STATE EMPLOYEES</v>
          </cell>
          <cell r="F7462" t="str">
            <v>77</v>
          </cell>
          <cell r="G7462" t="str">
            <v>Monthly</v>
          </cell>
          <cell r="H7462" t="str">
            <v>K</v>
          </cell>
          <cell r="I7462">
            <v>8417</v>
          </cell>
          <cell r="J7462" t="str">
            <v>Washington Federation of State Employees</v>
          </cell>
          <cell r="K7462" t="str">
            <v>per DOP website</v>
          </cell>
          <cell r="L7462">
            <v>41456</v>
          </cell>
          <cell r="M7462">
            <v>27016</v>
          </cell>
          <cell r="N7462" t="b">
            <v>0</v>
          </cell>
          <cell r="O7462">
            <v>8417</v>
          </cell>
        </row>
        <row r="7463">
          <cell r="E7463" t="str">
            <v>77MONTHLYKWASHINGTON PUBLIC EMPLOYEES ASSOCIATION</v>
          </cell>
          <cell r="F7463" t="str">
            <v>77</v>
          </cell>
          <cell r="G7463" t="str">
            <v>Monthly</v>
          </cell>
          <cell r="H7463" t="str">
            <v>K</v>
          </cell>
          <cell r="I7463">
            <v>8417</v>
          </cell>
          <cell r="J7463" t="str">
            <v>Washington Public Employees Association</v>
          </cell>
          <cell r="K7463" t="str">
            <v>per DOP website</v>
          </cell>
          <cell r="L7463">
            <v>41456</v>
          </cell>
          <cell r="M7463">
            <v>31280</v>
          </cell>
          <cell r="N7463" t="b">
            <v>0</v>
          </cell>
          <cell r="O7463">
            <v>8417</v>
          </cell>
        </row>
        <row r="7464">
          <cell r="E7464" t="str">
            <v>77MONTHLYLCOALITION</v>
          </cell>
          <cell r="F7464" t="str">
            <v>77</v>
          </cell>
          <cell r="G7464" t="str">
            <v>Monthly</v>
          </cell>
          <cell r="H7464" t="str">
            <v>L</v>
          </cell>
          <cell r="I7464">
            <v>8627</v>
          </cell>
          <cell r="J7464" t="str">
            <v>Coalition</v>
          </cell>
          <cell r="K7464" t="str">
            <v>per DOP website</v>
          </cell>
          <cell r="L7464">
            <v>41456</v>
          </cell>
          <cell r="M7464">
            <v>44073</v>
          </cell>
          <cell r="N7464" t="b">
            <v>0</v>
          </cell>
          <cell r="O7464">
            <v>8627</v>
          </cell>
        </row>
        <row r="7465">
          <cell r="E7465" t="str">
            <v>77MONTHLYLNON-REPRESENTED STATE EMPLOYEES</v>
          </cell>
          <cell r="F7465" t="str">
            <v>77</v>
          </cell>
          <cell r="G7465" t="str">
            <v>Monthly</v>
          </cell>
          <cell r="H7465" t="str">
            <v>L</v>
          </cell>
          <cell r="I7465">
            <v>8627</v>
          </cell>
          <cell r="J7465" t="str">
            <v>Non-Represented State Employees</v>
          </cell>
          <cell r="K7465" t="str">
            <v>per DOP website</v>
          </cell>
          <cell r="L7465">
            <v>41456</v>
          </cell>
          <cell r="M7465">
            <v>13093</v>
          </cell>
          <cell r="N7465" t="b">
            <v>0</v>
          </cell>
          <cell r="O7465">
            <v>8627</v>
          </cell>
        </row>
        <row r="7466">
          <cell r="E7466" t="str">
            <v>77MONTHLYLTEAMSTERS LOCAL UNION NUMBER 117</v>
          </cell>
          <cell r="F7466" t="str">
            <v>77</v>
          </cell>
          <cell r="G7466" t="str">
            <v>Monthly</v>
          </cell>
          <cell r="H7466" t="str">
            <v>L</v>
          </cell>
          <cell r="I7466">
            <v>8738</v>
          </cell>
          <cell r="J7466" t="str">
            <v>Teamsters Local Union Number 117</v>
          </cell>
          <cell r="K7466" t="str">
            <v>per Noli Benitez 201307</v>
          </cell>
          <cell r="L7466">
            <v>41456</v>
          </cell>
          <cell r="M7466">
            <v>13093</v>
          </cell>
          <cell r="N7466" t="b">
            <v>0</v>
          </cell>
          <cell r="O7466">
            <v>8738</v>
          </cell>
        </row>
        <row r="7467">
          <cell r="E7467" t="str">
            <v>77MONTHLYLWASHINGTON FEDERATION OF STATE EMPLOYEES</v>
          </cell>
          <cell r="F7467" t="str">
            <v>77</v>
          </cell>
          <cell r="G7467" t="str">
            <v>Monthly</v>
          </cell>
          <cell r="H7467" t="str">
            <v>L</v>
          </cell>
          <cell r="I7467">
            <v>8627</v>
          </cell>
          <cell r="J7467" t="str">
            <v>Washington Federation of State Employees</v>
          </cell>
          <cell r="K7467" t="str">
            <v>per DOP website</v>
          </cell>
          <cell r="L7467">
            <v>41456</v>
          </cell>
          <cell r="M7467">
            <v>27017</v>
          </cell>
          <cell r="N7467" t="b">
            <v>0</v>
          </cell>
          <cell r="O7467">
            <v>8627</v>
          </cell>
        </row>
        <row r="7468">
          <cell r="E7468" t="str">
            <v>77MONTHLYLWASHINGTON PUBLIC EMPLOYEES ASSOCIATION</v>
          </cell>
          <cell r="F7468" t="str">
            <v>77</v>
          </cell>
          <cell r="G7468" t="str">
            <v>Monthly</v>
          </cell>
          <cell r="H7468" t="str">
            <v>L</v>
          </cell>
          <cell r="I7468">
            <v>8627</v>
          </cell>
          <cell r="J7468" t="str">
            <v>Washington Public Employees Association</v>
          </cell>
          <cell r="K7468" t="str">
            <v>per DOP website</v>
          </cell>
          <cell r="L7468">
            <v>41456</v>
          </cell>
          <cell r="M7468">
            <v>31281</v>
          </cell>
          <cell r="N7468" t="b">
            <v>0</v>
          </cell>
          <cell r="O7468">
            <v>8627</v>
          </cell>
        </row>
        <row r="7469">
          <cell r="E7469" t="str">
            <v>77MONTHLYMCOALITION</v>
          </cell>
          <cell r="F7469" t="str">
            <v>77</v>
          </cell>
          <cell r="G7469" t="str">
            <v>Monthly</v>
          </cell>
          <cell r="H7469" t="str">
            <v>M</v>
          </cell>
          <cell r="I7469">
            <v>8844</v>
          </cell>
          <cell r="J7469" t="str">
            <v>Coalition</v>
          </cell>
          <cell r="K7469" t="str">
            <v>per DOP website</v>
          </cell>
          <cell r="L7469">
            <v>41456</v>
          </cell>
          <cell r="M7469">
            <v>44074</v>
          </cell>
          <cell r="N7469" t="b">
            <v>0</v>
          </cell>
          <cell r="O7469">
            <v>8844</v>
          </cell>
        </row>
        <row r="7470">
          <cell r="E7470" t="str">
            <v>77MONTHLYMNON-REPRESENTED STATE EMPLOYEES</v>
          </cell>
          <cell r="F7470" t="str">
            <v>77</v>
          </cell>
          <cell r="G7470" t="str">
            <v>Monthly</v>
          </cell>
          <cell r="H7470" t="str">
            <v>M</v>
          </cell>
          <cell r="I7470">
            <v>8844</v>
          </cell>
          <cell r="J7470" t="str">
            <v>Non-Represented State Employees</v>
          </cell>
          <cell r="K7470" t="str">
            <v>per DOP website</v>
          </cell>
          <cell r="L7470">
            <v>41456</v>
          </cell>
          <cell r="M7470">
            <v>13094</v>
          </cell>
          <cell r="N7470" t="b">
            <v>0</v>
          </cell>
          <cell r="O7470">
            <v>8844</v>
          </cell>
        </row>
        <row r="7471">
          <cell r="E7471" t="str">
            <v>77MONTHLYMTEAMSTERS LOCAL UNION NUMBER 117</v>
          </cell>
          <cell r="F7471" t="str">
            <v>77</v>
          </cell>
          <cell r="G7471" t="str">
            <v>Monthly</v>
          </cell>
          <cell r="H7471" t="str">
            <v>M</v>
          </cell>
          <cell r="I7471">
            <v>8958</v>
          </cell>
          <cell r="J7471" t="str">
            <v>Teamsters Local Union Number 117</v>
          </cell>
          <cell r="K7471" t="str">
            <v>per Noli Benitez 201307</v>
          </cell>
          <cell r="L7471">
            <v>41456</v>
          </cell>
          <cell r="M7471">
            <v>13094</v>
          </cell>
          <cell r="N7471" t="b">
            <v>0</v>
          </cell>
          <cell r="O7471">
            <v>8958</v>
          </cell>
        </row>
        <row r="7472">
          <cell r="E7472" t="str">
            <v>77MONTHLYMWASHINGTON FEDERATION OF STATE EMPLOYEES</v>
          </cell>
          <cell r="F7472" t="str">
            <v>77</v>
          </cell>
          <cell r="G7472" t="str">
            <v>Monthly</v>
          </cell>
          <cell r="H7472" t="str">
            <v>M</v>
          </cell>
          <cell r="I7472">
            <v>8844</v>
          </cell>
          <cell r="J7472" t="str">
            <v>Washington Federation of State Employees</v>
          </cell>
          <cell r="K7472" t="str">
            <v>per DOP website</v>
          </cell>
          <cell r="L7472">
            <v>41456</v>
          </cell>
          <cell r="M7472">
            <v>27018</v>
          </cell>
          <cell r="N7472" t="b">
            <v>0</v>
          </cell>
          <cell r="O7472">
            <v>8844</v>
          </cell>
        </row>
        <row r="7473">
          <cell r="E7473" t="str">
            <v>77MONTHLYMWASHINGTON PUBLIC EMPLOYEES ASSOCIATION</v>
          </cell>
          <cell r="F7473" t="str">
            <v>77</v>
          </cell>
          <cell r="G7473" t="str">
            <v>Monthly</v>
          </cell>
          <cell r="H7473" t="str">
            <v>M</v>
          </cell>
          <cell r="I7473">
            <v>8844</v>
          </cell>
          <cell r="J7473" t="str">
            <v>Washington Public Employees Association</v>
          </cell>
          <cell r="K7473" t="str">
            <v>per DOP website</v>
          </cell>
          <cell r="L7473">
            <v>41456</v>
          </cell>
          <cell r="M7473">
            <v>31282</v>
          </cell>
          <cell r="N7473" t="b">
            <v>0</v>
          </cell>
          <cell r="O7473">
            <v>8844</v>
          </cell>
        </row>
        <row r="7474">
          <cell r="E7474" t="str">
            <v>78EMONTHLYENON-REPRESENTED STATE EMPLOYEES</v>
          </cell>
          <cell r="F7474" t="str">
            <v>78E</v>
          </cell>
          <cell r="G7474" t="str">
            <v>Monthly</v>
          </cell>
          <cell r="H7474" t="str">
            <v>E</v>
          </cell>
          <cell r="I7474">
            <v>7440</v>
          </cell>
          <cell r="J7474" t="str">
            <v>Non-Represented State Employees</v>
          </cell>
          <cell r="K7474" t="str">
            <v>per DOP website</v>
          </cell>
          <cell r="L7474">
            <v>41456</v>
          </cell>
          <cell r="M7474">
            <v>16812</v>
          </cell>
          <cell r="N7474" t="b">
            <v>1</v>
          </cell>
          <cell r="O7474">
            <v>7440</v>
          </cell>
        </row>
        <row r="7475">
          <cell r="E7475" t="str">
            <v>78EMONTHLYFNON-REPRESENTED STATE EMPLOYEES</v>
          </cell>
          <cell r="F7475" t="str">
            <v>78E</v>
          </cell>
          <cell r="G7475" t="str">
            <v>Monthly</v>
          </cell>
          <cell r="H7475" t="str">
            <v>F</v>
          </cell>
          <cell r="I7475">
            <v>7627</v>
          </cell>
          <cell r="J7475" t="str">
            <v>Non-Represented State Employees</v>
          </cell>
          <cell r="K7475" t="str">
            <v>per DOP website</v>
          </cell>
          <cell r="L7475">
            <v>41456</v>
          </cell>
          <cell r="M7475">
            <v>16813</v>
          </cell>
          <cell r="N7475" t="b">
            <v>1</v>
          </cell>
          <cell r="O7475">
            <v>7627</v>
          </cell>
        </row>
        <row r="7476">
          <cell r="E7476" t="str">
            <v>78EMONTHLYGNON-REPRESENTED STATE EMPLOYEES</v>
          </cell>
          <cell r="F7476" t="str">
            <v>78E</v>
          </cell>
          <cell r="G7476" t="str">
            <v>Monthly</v>
          </cell>
          <cell r="H7476" t="str">
            <v>G</v>
          </cell>
          <cell r="I7476">
            <v>7818</v>
          </cell>
          <cell r="J7476" t="str">
            <v>Non-Represented State Employees</v>
          </cell>
          <cell r="K7476" t="str">
            <v>per DOP website</v>
          </cell>
          <cell r="L7476">
            <v>41456</v>
          </cell>
          <cell r="M7476">
            <v>16814</v>
          </cell>
          <cell r="N7476" t="b">
            <v>1</v>
          </cell>
          <cell r="O7476">
            <v>7818</v>
          </cell>
        </row>
        <row r="7477">
          <cell r="E7477" t="str">
            <v>78EMONTHLYHNON-REPRESENTED STATE EMPLOYEES</v>
          </cell>
          <cell r="F7477" t="str">
            <v>78E</v>
          </cell>
          <cell r="G7477" t="str">
            <v>Monthly</v>
          </cell>
          <cell r="H7477" t="str">
            <v>H</v>
          </cell>
          <cell r="I7477">
            <v>8012</v>
          </cell>
          <cell r="J7477" t="str">
            <v>Non-Represented State Employees</v>
          </cell>
          <cell r="K7477" t="str">
            <v>per DOP website</v>
          </cell>
          <cell r="L7477">
            <v>41456</v>
          </cell>
          <cell r="M7477">
            <v>16815</v>
          </cell>
          <cell r="N7477" t="b">
            <v>1</v>
          </cell>
          <cell r="O7477">
            <v>8012</v>
          </cell>
        </row>
        <row r="7478">
          <cell r="E7478" t="str">
            <v>78EMONTHLYINON-REPRESENTED STATE EMPLOYEES</v>
          </cell>
          <cell r="F7478" t="str">
            <v>78E</v>
          </cell>
          <cell r="G7478" t="str">
            <v>Monthly</v>
          </cell>
          <cell r="H7478" t="str">
            <v>I</v>
          </cell>
          <cell r="I7478">
            <v>8215</v>
          </cell>
          <cell r="J7478" t="str">
            <v>Non-Represented State Employees</v>
          </cell>
          <cell r="K7478" t="str">
            <v>per DOP website</v>
          </cell>
          <cell r="L7478">
            <v>41456</v>
          </cell>
          <cell r="M7478">
            <v>16816</v>
          </cell>
          <cell r="N7478" t="b">
            <v>1</v>
          </cell>
          <cell r="O7478">
            <v>8215</v>
          </cell>
        </row>
        <row r="7479">
          <cell r="E7479" t="str">
            <v>78EMONTHLYJNON-REPRESENTED STATE EMPLOYEES</v>
          </cell>
          <cell r="F7479" t="str">
            <v>78E</v>
          </cell>
          <cell r="G7479" t="str">
            <v>Monthly</v>
          </cell>
          <cell r="H7479" t="str">
            <v>J</v>
          </cell>
          <cell r="I7479">
            <v>8417</v>
          </cell>
          <cell r="J7479" t="str">
            <v>Non-Represented State Employees</v>
          </cell>
          <cell r="K7479" t="str">
            <v>per DOP website</v>
          </cell>
          <cell r="L7479">
            <v>41456</v>
          </cell>
          <cell r="M7479">
            <v>16817</v>
          </cell>
          <cell r="N7479" t="b">
            <v>1</v>
          </cell>
          <cell r="O7479">
            <v>8417</v>
          </cell>
        </row>
        <row r="7480">
          <cell r="E7480" t="str">
            <v>78EMONTHLYKNON-REPRESENTED STATE EMPLOYEES</v>
          </cell>
          <cell r="F7480" t="str">
            <v>78E</v>
          </cell>
          <cell r="G7480" t="str">
            <v>Monthly</v>
          </cell>
          <cell r="H7480" t="str">
            <v>K</v>
          </cell>
          <cell r="I7480">
            <v>8627</v>
          </cell>
          <cell r="J7480" t="str">
            <v>Non-Represented State Employees</v>
          </cell>
          <cell r="K7480" t="str">
            <v>per DOP website</v>
          </cell>
          <cell r="L7480">
            <v>41456</v>
          </cell>
          <cell r="M7480">
            <v>16818</v>
          </cell>
          <cell r="N7480" t="b">
            <v>1</v>
          </cell>
          <cell r="O7480">
            <v>8627</v>
          </cell>
        </row>
        <row r="7481">
          <cell r="E7481" t="str">
            <v>78EMONTHLYLNON-REPRESENTED STATE EMPLOYEES</v>
          </cell>
          <cell r="F7481" t="str">
            <v>78E</v>
          </cell>
          <cell r="G7481" t="str">
            <v>Monthly</v>
          </cell>
          <cell r="H7481" t="str">
            <v>L</v>
          </cell>
          <cell r="I7481">
            <v>8844</v>
          </cell>
          <cell r="J7481" t="str">
            <v>Non-Represented State Employees</v>
          </cell>
          <cell r="K7481" t="str">
            <v>per DOP website</v>
          </cell>
          <cell r="L7481">
            <v>41456</v>
          </cell>
          <cell r="M7481">
            <v>16819</v>
          </cell>
          <cell r="N7481" t="b">
            <v>1</v>
          </cell>
          <cell r="O7481">
            <v>8844</v>
          </cell>
        </row>
        <row r="7482">
          <cell r="E7482" t="str">
            <v>78EMONTHLYMNON-REPRESENTED STATE EMPLOYEES</v>
          </cell>
          <cell r="F7482" t="str">
            <v>78E</v>
          </cell>
          <cell r="G7482" t="str">
            <v>Monthly</v>
          </cell>
          <cell r="H7482" t="str">
            <v>M</v>
          </cell>
          <cell r="I7482">
            <v>9066</v>
          </cell>
          <cell r="J7482" t="str">
            <v>Non-Represented State Employees</v>
          </cell>
          <cell r="K7482" t="str">
            <v>per DOP website</v>
          </cell>
          <cell r="L7482">
            <v>41456</v>
          </cell>
          <cell r="M7482">
            <v>16819</v>
          </cell>
          <cell r="N7482" t="b">
            <v>1</v>
          </cell>
          <cell r="O7482">
            <v>9066</v>
          </cell>
        </row>
        <row r="7483">
          <cell r="E7483" t="str">
            <v>78MONTHLYACOALITION</v>
          </cell>
          <cell r="F7483" t="str">
            <v>78</v>
          </cell>
          <cell r="G7483" t="str">
            <v>Monthly</v>
          </cell>
          <cell r="H7483" t="str">
            <v>A</v>
          </cell>
          <cell r="I7483">
            <v>6741</v>
          </cell>
          <cell r="J7483" t="str">
            <v>Coalition</v>
          </cell>
          <cell r="K7483" t="str">
            <v>per DOP website</v>
          </cell>
          <cell r="L7483">
            <v>41456</v>
          </cell>
          <cell r="M7483">
            <v>44114</v>
          </cell>
          <cell r="N7483" t="b">
            <v>0</v>
          </cell>
          <cell r="O7483">
            <v>6741</v>
          </cell>
        </row>
        <row r="7484">
          <cell r="E7484" t="str">
            <v>78MONTHLYANON-REPRESENTED STATE EMPLOYEES</v>
          </cell>
          <cell r="F7484" t="str">
            <v>78</v>
          </cell>
          <cell r="G7484" t="str">
            <v>Monthly</v>
          </cell>
          <cell r="H7484" t="str">
            <v>A</v>
          </cell>
          <cell r="I7484">
            <v>6741</v>
          </cell>
          <cell r="J7484" t="str">
            <v>Non-Represented State Employees</v>
          </cell>
          <cell r="K7484" t="str">
            <v>per DOP website</v>
          </cell>
          <cell r="L7484">
            <v>41456</v>
          </cell>
          <cell r="M7484">
            <v>13134</v>
          </cell>
          <cell r="N7484" t="b">
            <v>0</v>
          </cell>
          <cell r="O7484">
            <v>6741</v>
          </cell>
        </row>
        <row r="7485">
          <cell r="E7485" t="str">
            <v>78MONTHLYATEAMSTERS LOCAL UNION NUMBER 117</v>
          </cell>
          <cell r="F7485" t="str">
            <v>78</v>
          </cell>
          <cell r="G7485" t="str">
            <v>Monthly</v>
          </cell>
          <cell r="H7485" t="str">
            <v>A</v>
          </cell>
          <cell r="I7485">
            <v>6828</v>
          </cell>
          <cell r="J7485" t="str">
            <v>Teamsters Local Union Number 117</v>
          </cell>
          <cell r="K7485" t="str">
            <v>per Noli Benitez 201307</v>
          </cell>
          <cell r="L7485">
            <v>41456</v>
          </cell>
          <cell r="M7485">
            <v>13134</v>
          </cell>
          <cell r="N7485" t="b">
            <v>0</v>
          </cell>
          <cell r="O7485">
            <v>6828</v>
          </cell>
        </row>
        <row r="7486">
          <cell r="E7486" t="str">
            <v>78MONTHLYAWASHINGTON FEDERATION OF STATE EMPLOYEES</v>
          </cell>
          <cell r="F7486" t="str">
            <v>78</v>
          </cell>
          <cell r="G7486" t="str">
            <v>Monthly</v>
          </cell>
          <cell r="H7486" t="str">
            <v>A</v>
          </cell>
          <cell r="I7486">
            <v>6741</v>
          </cell>
          <cell r="J7486" t="str">
            <v>Washington Federation of State Employees</v>
          </cell>
          <cell r="K7486" t="str">
            <v>per DOP website</v>
          </cell>
          <cell r="L7486">
            <v>41456</v>
          </cell>
          <cell r="M7486">
            <v>27058</v>
          </cell>
          <cell r="N7486" t="b">
            <v>0</v>
          </cell>
          <cell r="O7486">
            <v>6741</v>
          </cell>
        </row>
        <row r="7487">
          <cell r="E7487" t="str">
            <v>78MONTHLYAWASHINGTON PUBLIC EMPLOYEES ASSOCIATION</v>
          </cell>
          <cell r="F7487" t="str">
            <v>78</v>
          </cell>
          <cell r="G7487" t="str">
            <v>Monthly</v>
          </cell>
          <cell r="H7487" t="str">
            <v>A</v>
          </cell>
          <cell r="I7487">
            <v>6741</v>
          </cell>
          <cell r="J7487" t="str">
            <v>Washington Public Employees Association</v>
          </cell>
          <cell r="K7487" t="str">
            <v>per DOP website</v>
          </cell>
          <cell r="L7487">
            <v>41456</v>
          </cell>
          <cell r="M7487">
            <v>31322</v>
          </cell>
          <cell r="N7487" t="b">
            <v>0</v>
          </cell>
          <cell r="O7487">
            <v>6741</v>
          </cell>
        </row>
        <row r="7488">
          <cell r="E7488" t="str">
            <v>78MONTHLYBCOALITION</v>
          </cell>
          <cell r="F7488" t="str">
            <v>78</v>
          </cell>
          <cell r="G7488" t="str">
            <v>Monthly</v>
          </cell>
          <cell r="H7488" t="str">
            <v>B</v>
          </cell>
          <cell r="I7488">
            <v>6908</v>
          </cell>
          <cell r="J7488" t="str">
            <v>Coalition</v>
          </cell>
          <cell r="K7488" t="str">
            <v>per DOP website</v>
          </cell>
          <cell r="L7488">
            <v>41456</v>
          </cell>
          <cell r="M7488">
            <v>44115</v>
          </cell>
          <cell r="N7488" t="b">
            <v>0</v>
          </cell>
          <cell r="O7488">
            <v>6908</v>
          </cell>
        </row>
        <row r="7489">
          <cell r="E7489" t="str">
            <v>78MONTHLYBNON-REPRESENTED STATE EMPLOYEES</v>
          </cell>
          <cell r="F7489" t="str">
            <v>78</v>
          </cell>
          <cell r="G7489" t="str">
            <v>Monthly</v>
          </cell>
          <cell r="H7489" t="str">
            <v>B</v>
          </cell>
          <cell r="I7489">
            <v>6908</v>
          </cell>
          <cell r="J7489" t="str">
            <v>Non-Represented State Employees</v>
          </cell>
          <cell r="K7489" t="str">
            <v>per DOP website</v>
          </cell>
          <cell r="L7489">
            <v>41456</v>
          </cell>
          <cell r="M7489">
            <v>13135</v>
          </cell>
          <cell r="N7489" t="b">
            <v>0</v>
          </cell>
          <cell r="O7489">
            <v>6908</v>
          </cell>
        </row>
        <row r="7490">
          <cell r="E7490" t="str">
            <v>78MONTHLYBTEAMSTERS LOCAL UNION NUMBER 117</v>
          </cell>
          <cell r="F7490" t="str">
            <v>78</v>
          </cell>
          <cell r="G7490" t="str">
            <v>Monthly</v>
          </cell>
          <cell r="H7490" t="str">
            <v>B</v>
          </cell>
          <cell r="I7490">
            <v>6997</v>
          </cell>
          <cell r="J7490" t="str">
            <v>Teamsters Local Union Number 117</v>
          </cell>
          <cell r="K7490" t="str">
            <v>per Noli Benitez 201307</v>
          </cell>
          <cell r="L7490">
            <v>41456</v>
          </cell>
          <cell r="M7490">
            <v>13135</v>
          </cell>
          <cell r="N7490" t="b">
            <v>0</v>
          </cell>
          <cell r="O7490">
            <v>6997</v>
          </cell>
        </row>
        <row r="7491">
          <cell r="E7491" t="str">
            <v>78MONTHLYBWASHINGTON FEDERATION OF STATE EMPLOYEES</v>
          </cell>
          <cell r="F7491" t="str">
            <v>78</v>
          </cell>
          <cell r="G7491" t="str">
            <v>Monthly</v>
          </cell>
          <cell r="H7491" t="str">
            <v>B</v>
          </cell>
          <cell r="I7491">
            <v>6908</v>
          </cell>
          <cell r="J7491" t="str">
            <v>Washington Federation of State Employees</v>
          </cell>
          <cell r="K7491" t="str">
            <v>per DOP website</v>
          </cell>
          <cell r="L7491">
            <v>41456</v>
          </cell>
          <cell r="M7491">
            <v>27059</v>
          </cell>
          <cell r="N7491" t="b">
            <v>0</v>
          </cell>
          <cell r="O7491">
            <v>6908</v>
          </cell>
        </row>
        <row r="7492">
          <cell r="E7492" t="str">
            <v>78MONTHLYBWASHINGTON PUBLIC EMPLOYEES ASSOCIATION</v>
          </cell>
          <cell r="F7492" t="str">
            <v>78</v>
          </cell>
          <cell r="G7492" t="str">
            <v>Monthly</v>
          </cell>
          <cell r="H7492" t="str">
            <v>B</v>
          </cell>
          <cell r="I7492">
            <v>6908</v>
          </cell>
          <cell r="J7492" t="str">
            <v>Washington Public Employees Association</v>
          </cell>
          <cell r="K7492" t="str">
            <v>per DOP website</v>
          </cell>
          <cell r="L7492">
            <v>41456</v>
          </cell>
          <cell r="M7492">
            <v>31323</v>
          </cell>
          <cell r="N7492" t="b">
            <v>0</v>
          </cell>
          <cell r="O7492">
            <v>6908</v>
          </cell>
        </row>
        <row r="7493">
          <cell r="E7493" t="str">
            <v>78MONTHLYCCOALITION</v>
          </cell>
          <cell r="F7493" t="str">
            <v>78</v>
          </cell>
          <cell r="G7493" t="str">
            <v>Monthly</v>
          </cell>
          <cell r="H7493" t="str">
            <v>C</v>
          </cell>
          <cell r="I7493">
            <v>7082</v>
          </cell>
          <cell r="J7493" t="str">
            <v>Coalition</v>
          </cell>
          <cell r="K7493" t="str">
            <v>per DOP website</v>
          </cell>
          <cell r="L7493">
            <v>41456</v>
          </cell>
          <cell r="M7493">
            <v>44116</v>
          </cell>
          <cell r="N7493" t="b">
            <v>0</v>
          </cell>
          <cell r="O7493">
            <v>7082</v>
          </cell>
        </row>
        <row r="7494">
          <cell r="E7494" t="str">
            <v>78MONTHLYCNON-REPRESENTED STATE EMPLOYEES</v>
          </cell>
          <cell r="F7494" t="str">
            <v>78</v>
          </cell>
          <cell r="G7494" t="str">
            <v>Monthly</v>
          </cell>
          <cell r="H7494" t="str">
            <v>C</v>
          </cell>
          <cell r="I7494">
            <v>7082</v>
          </cell>
          <cell r="J7494" t="str">
            <v>Non-Represented State Employees</v>
          </cell>
          <cell r="K7494" t="str">
            <v>per DOP website</v>
          </cell>
          <cell r="L7494">
            <v>41456</v>
          </cell>
          <cell r="M7494">
            <v>13136</v>
          </cell>
          <cell r="N7494" t="b">
            <v>0</v>
          </cell>
          <cell r="O7494">
            <v>7082</v>
          </cell>
        </row>
        <row r="7495">
          <cell r="E7495" t="str">
            <v>78MONTHLYCTEAMSTERS LOCAL UNION NUMBER 117</v>
          </cell>
          <cell r="F7495" t="str">
            <v>78</v>
          </cell>
          <cell r="G7495" t="str">
            <v>Monthly</v>
          </cell>
          <cell r="H7495" t="str">
            <v>C</v>
          </cell>
          <cell r="I7495">
            <v>7173</v>
          </cell>
          <cell r="J7495" t="str">
            <v>Teamsters Local Union Number 117</v>
          </cell>
          <cell r="K7495" t="str">
            <v>per Noli Benitez 201307</v>
          </cell>
          <cell r="L7495">
            <v>41456</v>
          </cell>
          <cell r="M7495">
            <v>13136</v>
          </cell>
          <cell r="N7495" t="b">
            <v>0</v>
          </cell>
          <cell r="O7495">
            <v>7173</v>
          </cell>
        </row>
        <row r="7496">
          <cell r="E7496" t="str">
            <v>78MONTHLYCWASHINGTON FEDERATION OF STATE EMPLOYEES</v>
          </cell>
          <cell r="F7496" t="str">
            <v>78</v>
          </cell>
          <cell r="G7496" t="str">
            <v>Monthly</v>
          </cell>
          <cell r="H7496" t="str">
            <v>C</v>
          </cell>
          <cell r="I7496">
            <v>7082</v>
          </cell>
          <cell r="J7496" t="str">
            <v>Washington Federation of State Employees</v>
          </cell>
          <cell r="K7496" t="str">
            <v>per DOP website</v>
          </cell>
          <cell r="L7496">
            <v>41456</v>
          </cell>
          <cell r="M7496">
            <v>27060</v>
          </cell>
          <cell r="N7496" t="b">
            <v>0</v>
          </cell>
          <cell r="O7496">
            <v>7082</v>
          </cell>
        </row>
        <row r="7497">
          <cell r="E7497" t="str">
            <v>78MONTHLYCWASHINGTON PUBLIC EMPLOYEES ASSOCIATION</v>
          </cell>
          <cell r="F7497" t="str">
            <v>78</v>
          </cell>
          <cell r="G7497" t="str">
            <v>Monthly</v>
          </cell>
          <cell r="H7497" t="str">
            <v>C</v>
          </cell>
          <cell r="I7497">
            <v>7082</v>
          </cell>
          <cell r="J7497" t="str">
            <v>Washington Public Employees Association</v>
          </cell>
          <cell r="K7497" t="str">
            <v>per DOP website</v>
          </cell>
          <cell r="L7497">
            <v>41456</v>
          </cell>
          <cell r="M7497">
            <v>31324</v>
          </cell>
          <cell r="N7497" t="b">
            <v>0</v>
          </cell>
          <cell r="O7497">
            <v>7082</v>
          </cell>
        </row>
        <row r="7498">
          <cell r="E7498" t="str">
            <v>78MONTHLYDCOALITION</v>
          </cell>
          <cell r="F7498" t="str">
            <v>78</v>
          </cell>
          <cell r="G7498" t="str">
            <v>Monthly</v>
          </cell>
          <cell r="H7498" t="str">
            <v>D</v>
          </cell>
          <cell r="I7498">
            <v>7258</v>
          </cell>
          <cell r="J7498" t="str">
            <v>Coalition</v>
          </cell>
          <cell r="K7498" t="str">
            <v>per DOP website</v>
          </cell>
          <cell r="L7498">
            <v>41456</v>
          </cell>
          <cell r="M7498">
            <v>44117</v>
          </cell>
          <cell r="N7498" t="b">
            <v>0</v>
          </cell>
          <cell r="O7498">
            <v>7258</v>
          </cell>
        </row>
        <row r="7499">
          <cell r="E7499" t="str">
            <v>78MONTHLYDNON-REPRESENTED STATE EMPLOYEES</v>
          </cell>
          <cell r="F7499" t="str">
            <v>78</v>
          </cell>
          <cell r="G7499" t="str">
            <v>Monthly</v>
          </cell>
          <cell r="H7499" t="str">
            <v>D</v>
          </cell>
          <cell r="I7499">
            <v>7258</v>
          </cell>
          <cell r="J7499" t="str">
            <v>Non-Represented State Employees</v>
          </cell>
          <cell r="K7499" t="str">
            <v>per DOP website</v>
          </cell>
          <cell r="L7499">
            <v>41456</v>
          </cell>
          <cell r="M7499">
            <v>13137</v>
          </cell>
          <cell r="N7499" t="b">
            <v>0</v>
          </cell>
          <cell r="O7499">
            <v>7258</v>
          </cell>
        </row>
        <row r="7500">
          <cell r="E7500" t="str">
            <v>78MONTHLYDTEAMSTERS LOCAL UNION NUMBER 117</v>
          </cell>
          <cell r="F7500" t="str">
            <v>78</v>
          </cell>
          <cell r="G7500" t="str">
            <v>Monthly</v>
          </cell>
          <cell r="H7500" t="str">
            <v>D</v>
          </cell>
          <cell r="I7500">
            <v>7350</v>
          </cell>
          <cell r="J7500" t="str">
            <v>Teamsters Local Union Number 117</v>
          </cell>
          <cell r="K7500" t="str">
            <v>per Noli Benitez 201307</v>
          </cell>
          <cell r="L7500">
            <v>41456</v>
          </cell>
          <cell r="M7500">
            <v>13137</v>
          </cell>
          <cell r="N7500" t="b">
            <v>0</v>
          </cell>
          <cell r="O7500">
            <v>7350</v>
          </cell>
        </row>
        <row r="7501">
          <cell r="E7501" t="str">
            <v>78MONTHLYDWASHINGTON FEDERATION OF STATE EMPLOYEES</v>
          </cell>
          <cell r="F7501" t="str">
            <v>78</v>
          </cell>
          <cell r="G7501" t="str">
            <v>Monthly</v>
          </cell>
          <cell r="H7501" t="str">
            <v>D</v>
          </cell>
          <cell r="I7501">
            <v>7258</v>
          </cell>
          <cell r="J7501" t="str">
            <v>Washington Federation of State Employees</v>
          </cell>
          <cell r="K7501" t="str">
            <v>per DOP website</v>
          </cell>
          <cell r="L7501">
            <v>41456</v>
          </cell>
          <cell r="M7501">
            <v>27061</v>
          </cell>
          <cell r="N7501" t="b">
            <v>0</v>
          </cell>
          <cell r="O7501">
            <v>7258</v>
          </cell>
        </row>
        <row r="7502">
          <cell r="E7502" t="str">
            <v>78MONTHLYDWASHINGTON PUBLIC EMPLOYEES ASSOCIATION</v>
          </cell>
          <cell r="F7502" t="str">
            <v>78</v>
          </cell>
          <cell r="G7502" t="str">
            <v>Monthly</v>
          </cell>
          <cell r="H7502" t="str">
            <v>D</v>
          </cell>
          <cell r="I7502">
            <v>7258</v>
          </cell>
          <cell r="J7502" t="str">
            <v>Washington Public Employees Association</v>
          </cell>
          <cell r="K7502" t="str">
            <v>per DOP website</v>
          </cell>
          <cell r="L7502">
            <v>41456</v>
          </cell>
          <cell r="M7502">
            <v>31325</v>
          </cell>
          <cell r="N7502" t="b">
            <v>0</v>
          </cell>
          <cell r="O7502">
            <v>7258</v>
          </cell>
        </row>
        <row r="7503">
          <cell r="E7503" t="str">
            <v>78MONTHLYECOALITION</v>
          </cell>
          <cell r="F7503" t="str">
            <v>78</v>
          </cell>
          <cell r="G7503" t="str">
            <v>Monthly</v>
          </cell>
          <cell r="H7503" t="str">
            <v>E</v>
          </cell>
          <cell r="I7503">
            <v>7440</v>
          </cell>
          <cell r="J7503" t="str">
            <v>Coalition</v>
          </cell>
          <cell r="K7503" t="str">
            <v>per DOP website</v>
          </cell>
          <cell r="L7503">
            <v>41456</v>
          </cell>
          <cell r="M7503">
            <v>44118</v>
          </cell>
          <cell r="N7503" t="b">
            <v>0</v>
          </cell>
          <cell r="O7503">
            <v>7440</v>
          </cell>
        </row>
        <row r="7504">
          <cell r="E7504" t="str">
            <v>78MONTHLYENON-REPRESENTED STATE EMPLOYEES</v>
          </cell>
          <cell r="F7504" t="str">
            <v>78</v>
          </cell>
          <cell r="G7504" t="str">
            <v>Monthly</v>
          </cell>
          <cell r="H7504" t="str">
            <v>E</v>
          </cell>
          <cell r="I7504">
            <v>7440</v>
          </cell>
          <cell r="J7504" t="str">
            <v>Non-Represented State Employees</v>
          </cell>
          <cell r="K7504" t="str">
            <v>per DOP website</v>
          </cell>
          <cell r="L7504">
            <v>41456</v>
          </cell>
          <cell r="M7504">
            <v>13138</v>
          </cell>
          <cell r="N7504" t="b">
            <v>0</v>
          </cell>
          <cell r="O7504">
            <v>7440</v>
          </cell>
        </row>
        <row r="7505">
          <cell r="E7505" t="str">
            <v>78MONTHLYETEAMSTERS LOCAL UNION NUMBER 117</v>
          </cell>
          <cell r="F7505" t="str">
            <v>78</v>
          </cell>
          <cell r="G7505" t="str">
            <v>Monthly</v>
          </cell>
          <cell r="H7505" t="str">
            <v>E</v>
          </cell>
          <cell r="I7505">
            <v>7536</v>
          </cell>
          <cell r="J7505" t="str">
            <v>Teamsters Local Union Number 117</v>
          </cell>
          <cell r="K7505" t="str">
            <v>per Noli Benitez 201307</v>
          </cell>
          <cell r="L7505">
            <v>41456</v>
          </cell>
          <cell r="M7505">
            <v>13138</v>
          </cell>
          <cell r="N7505" t="b">
            <v>0</v>
          </cell>
          <cell r="O7505">
            <v>7536</v>
          </cell>
        </row>
        <row r="7506">
          <cell r="E7506" t="str">
            <v>78MONTHLYEWASHINGTON FEDERATION OF STATE EMPLOYEES</v>
          </cell>
          <cell r="F7506" t="str">
            <v>78</v>
          </cell>
          <cell r="G7506" t="str">
            <v>Monthly</v>
          </cell>
          <cell r="H7506" t="str">
            <v>E</v>
          </cell>
          <cell r="I7506">
            <v>7440</v>
          </cell>
          <cell r="J7506" t="str">
            <v>Washington Federation of State Employees</v>
          </cell>
          <cell r="K7506" t="str">
            <v>per DOP website</v>
          </cell>
          <cell r="L7506">
            <v>41456</v>
          </cell>
          <cell r="M7506">
            <v>27062</v>
          </cell>
          <cell r="N7506" t="b">
            <v>0</v>
          </cell>
          <cell r="O7506">
            <v>7440</v>
          </cell>
        </row>
        <row r="7507">
          <cell r="E7507" t="str">
            <v>78MONTHLYEWASHINGTON PUBLIC EMPLOYEES ASSOCIATION</v>
          </cell>
          <cell r="F7507" t="str">
            <v>78</v>
          </cell>
          <cell r="G7507" t="str">
            <v>Monthly</v>
          </cell>
          <cell r="H7507" t="str">
            <v>E</v>
          </cell>
          <cell r="I7507">
            <v>7440</v>
          </cell>
          <cell r="J7507" t="str">
            <v>Washington Public Employees Association</v>
          </cell>
          <cell r="K7507" t="str">
            <v>per DOP website</v>
          </cell>
          <cell r="L7507">
            <v>41456</v>
          </cell>
          <cell r="M7507">
            <v>31326</v>
          </cell>
          <cell r="N7507" t="b">
            <v>0</v>
          </cell>
          <cell r="O7507">
            <v>7440</v>
          </cell>
        </row>
        <row r="7508">
          <cell r="E7508" t="str">
            <v>78MONTHLYFCOALITION</v>
          </cell>
          <cell r="F7508" t="str">
            <v>78</v>
          </cell>
          <cell r="G7508" t="str">
            <v>Monthly</v>
          </cell>
          <cell r="H7508" t="str">
            <v>F</v>
          </cell>
          <cell r="I7508">
            <v>7627</v>
          </cell>
          <cell r="J7508" t="str">
            <v>Coalition</v>
          </cell>
          <cell r="K7508" t="str">
            <v>per DOP website</v>
          </cell>
          <cell r="L7508">
            <v>41456</v>
          </cell>
          <cell r="M7508">
            <v>44119</v>
          </cell>
          <cell r="N7508" t="b">
            <v>0</v>
          </cell>
          <cell r="O7508">
            <v>7627</v>
          </cell>
        </row>
        <row r="7509">
          <cell r="E7509" t="str">
            <v>78MONTHLYFNON-REPRESENTED STATE EMPLOYEES</v>
          </cell>
          <cell r="F7509" t="str">
            <v>78</v>
          </cell>
          <cell r="G7509" t="str">
            <v>Monthly</v>
          </cell>
          <cell r="H7509" t="str">
            <v>F</v>
          </cell>
          <cell r="I7509">
            <v>7627</v>
          </cell>
          <cell r="J7509" t="str">
            <v>Non-Represented State Employees</v>
          </cell>
          <cell r="K7509" t="str">
            <v>per DOP website</v>
          </cell>
          <cell r="L7509">
            <v>41456</v>
          </cell>
          <cell r="M7509">
            <v>13139</v>
          </cell>
          <cell r="N7509" t="b">
            <v>0</v>
          </cell>
          <cell r="O7509">
            <v>7627</v>
          </cell>
        </row>
        <row r="7510">
          <cell r="E7510" t="str">
            <v>78MONTHLYFTEAMSTERS LOCAL UNION NUMBER 117</v>
          </cell>
          <cell r="F7510" t="str">
            <v>78</v>
          </cell>
          <cell r="G7510" t="str">
            <v>Monthly</v>
          </cell>
          <cell r="H7510" t="str">
            <v>F</v>
          </cell>
          <cell r="I7510">
            <v>7724</v>
          </cell>
          <cell r="J7510" t="str">
            <v>Teamsters Local Union Number 117</v>
          </cell>
          <cell r="K7510" t="str">
            <v>per Noli Benitez 201307</v>
          </cell>
          <cell r="L7510">
            <v>41456</v>
          </cell>
          <cell r="M7510">
            <v>13139</v>
          </cell>
          <cell r="N7510" t="b">
            <v>0</v>
          </cell>
          <cell r="O7510">
            <v>7724</v>
          </cell>
        </row>
        <row r="7511">
          <cell r="E7511" t="str">
            <v>78MONTHLYFWASHINGTON FEDERATION OF STATE EMPLOYEES</v>
          </cell>
          <cell r="F7511" t="str">
            <v>78</v>
          </cell>
          <cell r="G7511" t="str">
            <v>Monthly</v>
          </cell>
          <cell r="H7511" t="str">
            <v>F</v>
          </cell>
          <cell r="I7511">
            <v>7627</v>
          </cell>
          <cell r="J7511" t="str">
            <v>Washington Federation of State Employees</v>
          </cell>
          <cell r="K7511" t="str">
            <v>per DOP website</v>
          </cell>
          <cell r="L7511">
            <v>41456</v>
          </cell>
          <cell r="M7511">
            <v>27063</v>
          </cell>
          <cell r="N7511" t="b">
            <v>0</v>
          </cell>
          <cell r="O7511">
            <v>7627</v>
          </cell>
        </row>
        <row r="7512">
          <cell r="E7512" t="str">
            <v>78MONTHLYFWASHINGTON PUBLIC EMPLOYEES ASSOCIATION</v>
          </cell>
          <cell r="F7512" t="str">
            <v>78</v>
          </cell>
          <cell r="G7512" t="str">
            <v>Monthly</v>
          </cell>
          <cell r="H7512" t="str">
            <v>F</v>
          </cell>
          <cell r="I7512">
            <v>7627</v>
          </cell>
          <cell r="J7512" t="str">
            <v>Washington Public Employees Association</v>
          </cell>
          <cell r="K7512" t="str">
            <v>per DOP website</v>
          </cell>
          <cell r="L7512">
            <v>41456</v>
          </cell>
          <cell r="M7512">
            <v>31327</v>
          </cell>
          <cell r="N7512" t="b">
            <v>0</v>
          </cell>
          <cell r="O7512">
            <v>7627</v>
          </cell>
        </row>
        <row r="7513">
          <cell r="E7513" t="str">
            <v>78MONTHLYGCOALITION</v>
          </cell>
          <cell r="F7513" t="str">
            <v>78</v>
          </cell>
          <cell r="G7513" t="str">
            <v>Monthly</v>
          </cell>
          <cell r="H7513" t="str">
            <v>G</v>
          </cell>
          <cell r="I7513">
            <v>7818</v>
          </cell>
          <cell r="J7513" t="str">
            <v>Coalition</v>
          </cell>
          <cell r="K7513" t="str">
            <v>per DOP website</v>
          </cell>
          <cell r="L7513">
            <v>41456</v>
          </cell>
          <cell r="M7513">
            <v>44120</v>
          </cell>
          <cell r="N7513" t="b">
            <v>0</v>
          </cell>
          <cell r="O7513">
            <v>7818</v>
          </cell>
        </row>
        <row r="7514">
          <cell r="E7514" t="str">
            <v>78MONTHLYGNON-REPRESENTED STATE EMPLOYEES</v>
          </cell>
          <cell r="F7514" t="str">
            <v>78</v>
          </cell>
          <cell r="G7514" t="str">
            <v>Monthly</v>
          </cell>
          <cell r="H7514" t="str">
            <v>G</v>
          </cell>
          <cell r="I7514">
            <v>7818</v>
          </cell>
          <cell r="J7514" t="str">
            <v>Non-Represented State Employees</v>
          </cell>
          <cell r="K7514" t="str">
            <v>per DOP website</v>
          </cell>
          <cell r="L7514">
            <v>41456</v>
          </cell>
          <cell r="M7514">
            <v>13140</v>
          </cell>
          <cell r="N7514" t="b">
            <v>0</v>
          </cell>
          <cell r="O7514">
            <v>7818</v>
          </cell>
        </row>
        <row r="7515">
          <cell r="E7515" t="str">
            <v>78MONTHLYGTEAMSTERS LOCAL UNION NUMBER 117</v>
          </cell>
          <cell r="F7515" t="str">
            <v>78</v>
          </cell>
          <cell r="G7515" t="str">
            <v>Monthly</v>
          </cell>
          <cell r="H7515" t="str">
            <v>G</v>
          </cell>
          <cell r="I7515">
            <v>7918</v>
          </cell>
          <cell r="J7515" t="str">
            <v>Teamsters Local Union Number 117</v>
          </cell>
          <cell r="K7515" t="str">
            <v>per Noli Benitez 201307</v>
          </cell>
          <cell r="L7515">
            <v>41456</v>
          </cell>
          <cell r="M7515">
            <v>13140</v>
          </cell>
          <cell r="N7515" t="b">
            <v>0</v>
          </cell>
          <cell r="O7515">
            <v>7918</v>
          </cell>
        </row>
        <row r="7516">
          <cell r="E7516" t="str">
            <v>78MONTHLYGWASHINGTON FEDERATION OF STATE EMPLOYEES</v>
          </cell>
          <cell r="F7516" t="str">
            <v>78</v>
          </cell>
          <cell r="G7516" t="str">
            <v>Monthly</v>
          </cell>
          <cell r="H7516" t="str">
            <v>G</v>
          </cell>
          <cell r="I7516">
            <v>7818</v>
          </cell>
          <cell r="J7516" t="str">
            <v>Washington Federation of State Employees</v>
          </cell>
          <cell r="K7516" t="str">
            <v>per DOP website</v>
          </cell>
          <cell r="L7516">
            <v>41456</v>
          </cell>
          <cell r="M7516">
            <v>27064</v>
          </cell>
          <cell r="N7516" t="b">
            <v>0</v>
          </cell>
          <cell r="O7516">
            <v>7818</v>
          </cell>
        </row>
        <row r="7517">
          <cell r="E7517" t="str">
            <v>78MONTHLYGWASHINGTON PUBLIC EMPLOYEES ASSOCIATION</v>
          </cell>
          <cell r="F7517" t="str">
            <v>78</v>
          </cell>
          <cell r="G7517" t="str">
            <v>Monthly</v>
          </cell>
          <cell r="H7517" t="str">
            <v>G</v>
          </cell>
          <cell r="I7517">
            <v>7818</v>
          </cell>
          <cell r="J7517" t="str">
            <v>Washington Public Employees Association</v>
          </cell>
          <cell r="K7517" t="str">
            <v>per DOP website</v>
          </cell>
          <cell r="L7517">
            <v>41456</v>
          </cell>
          <cell r="M7517">
            <v>31328</v>
          </cell>
          <cell r="N7517" t="b">
            <v>0</v>
          </cell>
          <cell r="O7517">
            <v>7818</v>
          </cell>
        </row>
        <row r="7518">
          <cell r="E7518" t="str">
            <v>78MONTHLYHCOALITION</v>
          </cell>
          <cell r="F7518" t="str">
            <v>78</v>
          </cell>
          <cell r="G7518" t="str">
            <v>Monthly</v>
          </cell>
          <cell r="H7518" t="str">
            <v>H</v>
          </cell>
          <cell r="I7518">
            <v>8012</v>
          </cell>
          <cell r="J7518" t="str">
            <v>Coalition</v>
          </cell>
          <cell r="K7518" t="str">
            <v>per DOP website</v>
          </cell>
          <cell r="L7518">
            <v>41456</v>
          </cell>
          <cell r="M7518">
            <v>44121</v>
          </cell>
          <cell r="N7518" t="b">
            <v>0</v>
          </cell>
          <cell r="O7518">
            <v>8012</v>
          </cell>
        </row>
        <row r="7519">
          <cell r="E7519" t="str">
            <v>78MONTHLYHNON-REPRESENTED STATE EMPLOYEES</v>
          </cell>
          <cell r="F7519" t="str">
            <v>78</v>
          </cell>
          <cell r="G7519" t="str">
            <v>Monthly</v>
          </cell>
          <cell r="H7519" t="str">
            <v>H</v>
          </cell>
          <cell r="I7519">
            <v>8012</v>
          </cell>
          <cell r="J7519" t="str">
            <v>Non-Represented State Employees</v>
          </cell>
          <cell r="K7519" t="str">
            <v>per DOP website</v>
          </cell>
          <cell r="L7519">
            <v>41456</v>
          </cell>
          <cell r="M7519">
            <v>13141</v>
          </cell>
          <cell r="N7519" t="b">
            <v>0</v>
          </cell>
          <cell r="O7519">
            <v>8012</v>
          </cell>
        </row>
        <row r="7520">
          <cell r="E7520" t="str">
            <v>78MONTHLYHTEAMSTERS LOCAL UNION NUMBER 117</v>
          </cell>
          <cell r="F7520" t="str">
            <v>78</v>
          </cell>
          <cell r="G7520" t="str">
            <v>Monthly</v>
          </cell>
          <cell r="H7520" t="str">
            <v>H</v>
          </cell>
          <cell r="I7520">
            <v>8114</v>
          </cell>
          <cell r="J7520" t="str">
            <v>Teamsters Local Union Number 117</v>
          </cell>
          <cell r="K7520" t="str">
            <v>per Noli Benitez 201307</v>
          </cell>
          <cell r="L7520">
            <v>41456</v>
          </cell>
          <cell r="M7520">
            <v>13141</v>
          </cell>
          <cell r="N7520" t="b">
            <v>0</v>
          </cell>
          <cell r="O7520">
            <v>8114</v>
          </cell>
        </row>
        <row r="7521">
          <cell r="E7521" t="str">
            <v>78MONTHLYHWASHINGTON FEDERATION OF STATE EMPLOYEES</v>
          </cell>
          <cell r="F7521" t="str">
            <v>78</v>
          </cell>
          <cell r="G7521" t="str">
            <v>Monthly</v>
          </cell>
          <cell r="H7521" t="str">
            <v>H</v>
          </cell>
          <cell r="I7521">
            <v>8012</v>
          </cell>
          <cell r="J7521" t="str">
            <v>Washington Federation of State Employees</v>
          </cell>
          <cell r="K7521" t="str">
            <v>per DOP website</v>
          </cell>
          <cell r="L7521">
            <v>41456</v>
          </cell>
          <cell r="M7521">
            <v>27065</v>
          </cell>
          <cell r="N7521" t="b">
            <v>0</v>
          </cell>
          <cell r="O7521">
            <v>8012</v>
          </cell>
        </row>
        <row r="7522">
          <cell r="E7522" t="str">
            <v>78MONTHLYHWASHINGTON PUBLIC EMPLOYEES ASSOCIATION</v>
          </cell>
          <cell r="F7522" t="str">
            <v>78</v>
          </cell>
          <cell r="G7522" t="str">
            <v>Monthly</v>
          </cell>
          <cell r="H7522" t="str">
            <v>H</v>
          </cell>
          <cell r="I7522">
            <v>8012</v>
          </cell>
          <cell r="J7522" t="str">
            <v>Washington Public Employees Association</v>
          </cell>
          <cell r="K7522" t="str">
            <v>per DOP website</v>
          </cell>
          <cell r="L7522">
            <v>41456</v>
          </cell>
          <cell r="M7522">
            <v>31329</v>
          </cell>
          <cell r="N7522" t="b">
            <v>0</v>
          </cell>
          <cell r="O7522">
            <v>8012</v>
          </cell>
        </row>
        <row r="7523">
          <cell r="E7523" t="str">
            <v>78MONTHLYICOALITION</v>
          </cell>
          <cell r="F7523" t="str">
            <v>78</v>
          </cell>
          <cell r="G7523" t="str">
            <v>Monthly</v>
          </cell>
          <cell r="H7523" t="str">
            <v>I</v>
          </cell>
          <cell r="I7523">
            <v>8215</v>
          </cell>
          <cell r="J7523" t="str">
            <v>Coalition</v>
          </cell>
          <cell r="K7523" t="str">
            <v>per DOP website</v>
          </cell>
          <cell r="L7523">
            <v>41456</v>
          </cell>
          <cell r="M7523">
            <v>44122</v>
          </cell>
          <cell r="N7523" t="b">
            <v>0</v>
          </cell>
          <cell r="O7523">
            <v>8215</v>
          </cell>
        </row>
        <row r="7524">
          <cell r="E7524" t="str">
            <v>78MONTHLYINON-REPRESENTED STATE EMPLOYEES</v>
          </cell>
          <cell r="F7524" t="str">
            <v>78</v>
          </cell>
          <cell r="G7524" t="str">
            <v>Monthly</v>
          </cell>
          <cell r="H7524" t="str">
            <v>I</v>
          </cell>
          <cell r="I7524">
            <v>8215</v>
          </cell>
          <cell r="J7524" t="str">
            <v>Non-Represented State Employees</v>
          </cell>
          <cell r="K7524" t="str">
            <v>per DOP website</v>
          </cell>
          <cell r="L7524">
            <v>41456</v>
          </cell>
          <cell r="M7524">
            <v>13142</v>
          </cell>
          <cell r="N7524" t="b">
            <v>0</v>
          </cell>
          <cell r="O7524">
            <v>8215</v>
          </cell>
        </row>
        <row r="7525">
          <cell r="E7525" t="str">
            <v>78MONTHLYITEAMSTERS LOCAL UNION NUMBER 117</v>
          </cell>
          <cell r="F7525" t="str">
            <v>78</v>
          </cell>
          <cell r="G7525" t="str">
            <v>Monthly</v>
          </cell>
          <cell r="H7525" t="str">
            <v>I</v>
          </cell>
          <cell r="I7525">
            <v>8320</v>
          </cell>
          <cell r="J7525" t="str">
            <v>Teamsters Local Union Number 117</v>
          </cell>
          <cell r="K7525" t="str">
            <v>per Noli Benitez 201307</v>
          </cell>
          <cell r="L7525">
            <v>41456</v>
          </cell>
          <cell r="M7525">
            <v>13142</v>
          </cell>
          <cell r="N7525" t="b">
            <v>0</v>
          </cell>
          <cell r="O7525">
            <v>8320</v>
          </cell>
        </row>
        <row r="7526">
          <cell r="E7526" t="str">
            <v>78MONTHLYIWASHINGTON FEDERATION OF STATE EMPLOYEES</v>
          </cell>
          <cell r="F7526" t="str">
            <v>78</v>
          </cell>
          <cell r="G7526" t="str">
            <v>Monthly</v>
          </cell>
          <cell r="H7526" t="str">
            <v>I</v>
          </cell>
          <cell r="I7526">
            <v>8215</v>
          </cell>
          <cell r="J7526" t="str">
            <v>Washington Federation of State Employees</v>
          </cell>
          <cell r="K7526" t="str">
            <v>per DOP website</v>
          </cell>
          <cell r="L7526">
            <v>41456</v>
          </cell>
          <cell r="M7526">
            <v>27066</v>
          </cell>
          <cell r="N7526" t="b">
            <v>0</v>
          </cell>
          <cell r="O7526">
            <v>8215</v>
          </cell>
        </row>
        <row r="7527">
          <cell r="E7527" t="str">
            <v>78MONTHLYIWASHINGTON PUBLIC EMPLOYEES ASSOCIATION</v>
          </cell>
          <cell r="F7527" t="str">
            <v>78</v>
          </cell>
          <cell r="G7527" t="str">
            <v>Monthly</v>
          </cell>
          <cell r="H7527" t="str">
            <v>I</v>
          </cell>
          <cell r="I7527">
            <v>8215</v>
          </cell>
          <cell r="J7527" t="str">
            <v>Washington Public Employees Association</v>
          </cell>
          <cell r="K7527" t="str">
            <v>per DOP website</v>
          </cell>
          <cell r="L7527">
            <v>41456</v>
          </cell>
          <cell r="M7527">
            <v>31330</v>
          </cell>
          <cell r="N7527" t="b">
            <v>0</v>
          </cell>
          <cell r="O7527">
            <v>8215</v>
          </cell>
        </row>
        <row r="7528">
          <cell r="E7528" t="str">
            <v>78MONTHLYJCOALITION</v>
          </cell>
          <cell r="F7528" t="str">
            <v>78</v>
          </cell>
          <cell r="G7528" t="str">
            <v>Monthly</v>
          </cell>
          <cell r="H7528" t="str">
            <v>J</v>
          </cell>
          <cell r="I7528">
            <v>8417</v>
          </cell>
          <cell r="J7528" t="str">
            <v>Coalition</v>
          </cell>
          <cell r="K7528" t="str">
            <v>per DOP website</v>
          </cell>
          <cell r="L7528">
            <v>41456</v>
          </cell>
          <cell r="M7528">
            <v>44123</v>
          </cell>
          <cell r="N7528" t="b">
            <v>0</v>
          </cell>
          <cell r="O7528">
            <v>8417</v>
          </cell>
        </row>
        <row r="7529">
          <cell r="E7529" t="str">
            <v>78MONTHLYJNON-REPRESENTED STATE EMPLOYEES</v>
          </cell>
          <cell r="F7529" t="str">
            <v>78</v>
          </cell>
          <cell r="G7529" t="str">
            <v>Monthly</v>
          </cell>
          <cell r="H7529" t="str">
            <v>J</v>
          </cell>
          <cell r="I7529">
            <v>8417</v>
          </cell>
          <cell r="J7529" t="str">
            <v>Non-Represented State Employees</v>
          </cell>
          <cell r="K7529" t="str">
            <v>per DOP website</v>
          </cell>
          <cell r="L7529">
            <v>41456</v>
          </cell>
          <cell r="M7529">
            <v>13143</v>
          </cell>
          <cell r="N7529" t="b">
            <v>0</v>
          </cell>
          <cell r="O7529">
            <v>8417</v>
          </cell>
        </row>
        <row r="7530">
          <cell r="E7530" t="str">
            <v>78MONTHLYJTEAMSTERS LOCAL UNION NUMBER 117</v>
          </cell>
          <cell r="F7530" t="str">
            <v>78</v>
          </cell>
          <cell r="G7530" t="str">
            <v>Monthly</v>
          </cell>
          <cell r="H7530" t="str">
            <v>J</v>
          </cell>
          <cell r="I7530">
            <v>8524</v>
          </cell>
          <cell r="J7530" t="str">
            <v>Teamsters Local Union Number 117</v>
          </cell>
          <cell r="K7530" t="str">
            <v>per Noli Benitez 201307</v>
          </cell>
          <cell r="L7530">
            <v>41456</v>
          </cell>
          <cell r="M7530">
            <v>13143</v>
          </cell>
          <cell r="N7530" t="b">
            <v>0</v>
          </cell>
          <cell r="O7530">
            <v>8524</v>
          </cell>
        </row>
        <row r="7531">
          <cell r="E7531" t="str">
            <v>78MONTHLYJWASHINGTON FEDERATION OF STATE EMPLOYEES</v>
          </cell>
          <cell r="F7531" t="str">
            <v>78</v>
          </cell>
          <cell r="G7531" t="str">
            <v>Monthly</v>
          </cell>
          <cell r="H7531" t="str">
            <v>J</v>
          </cell>
          <cell r="I7531">
            <v>8417</v>
          </cell>
          <cell r="J7531" t="str">
            <v>Washington Federation of State Employees</v>
          </cell>
          <cell r="K7531" t="str">
            <v>per DOP website</v>
          </cell>
          <cell r="L7531">
            <v>41456</v>
          </cell>
          <cell r="M7531">
            <v>27067</v>
          </cell>
          <cell r="N7531" t="b">
            <v>0</v>
          </cell>
          <cell r="O7531">
            <v>8417</v>
          </cell>
        </row>
        <row r="7532">
          <cell r="E7532" t="str">
            <v>78MONTHLYJWASHINGTON PUBLIC EMPLOYEES ASSOCIATION</v>
          </cell>
          <cell r="F7532" t="str">
            <v>78</v>
          </cell>
          <cell r="G7532" t="str">
            <v>Monthly</v>
          </cell>
          <cell r="H7532" t="str">
            <v>J</v>
          </cell>
          <cell r="I7532">
            <v>8417</v>
          </cell>
          <cell r="J7532" t="str">
            <v>Washington Public Employees Association</v>
          </cell>
          <cell r="K7532" t="str">
            <v>per DOP website</v>
          </cell>
          <cell r="L7532">
            <v>41456</v>
          </cell>
          <cell r="M7532">
            <v>31331</v>
          </cell>
          <cell r="N7532" t="b">
            <v>0</v>
          </cell>
          <cell r="O7532">
            <v>8417</v>
          </cell>
        </row>
        <row r="7533">
          <cell r="E7533" t="str">
            <v>78MONTHLYKCOALITION</v>
          </cell>
          <cell r="F7533" t="str">
            <v>78</v>
          </cell>
          <cell r="G7533" t="str">
            <v>Monthly</v>
          </cell>
          <cell r="H7533" t="str">
            <v>K</v>
          </cell>
          <cell r="I7533">
            <v>8627</v>
          </cell>
          <cell r="J7533" t="str">
            <v>Coalition</v>
          </cell>
          <cell r="K7533" t="str">
            <v>per DOP website</v>
          </cell>
          <cell r="L7533">
            <v>41456</v>
          </cell>
          <cell r="M7533">
            <v>44124</v>
          </cell>
          <cell r="N7533" t="b">
            <v>0</v>
          </cell>
          <cell r="O7533">
            <v>8627</v>
          </cell>
        </row>
        <row r="7534">
          <cell r="E7534" t="str">
            <v>78MONTHLYKNON-REPRESENTED STATE EMPLOYEES</v>
          </cell>
          <cell r="F7534" t="str">
            <v>78</v>
          </cell>
          <cell r="G7534" t="str">
            <v>Monthly</v>
          </cell>
          <cell r="H7534" t="str">
            <v>K</v>
          </cell>
          <cell r="I7534">
            <v>8627</v>
          </cell>
          <cell r="J7534" t="str">
            <v>Non-Represented State Employees</v>
          </cell>
          <cell r="K7534" t="str">
            <v>per DOP website</v>
          </cell>
          <cell r="L7534">
            <v>41456</v>
          </cell>
          <cell r="M7534">
            <v>13144</v>
          </cell>
          <cell r="N7534" t="b">
            <v>0</v>
          </cell>
          <cell r="O7534">
            <v>8627</v>
          </cell>
        </row>
        <row r="7535">
          <cell r="E7535" t="str">
            <v>78MONTHLYKTEAMSTERS LOCAL UNION NUMBER 117</v>
          </cell>
          <cell r="F7535" t="str">
            <v>78</v>
          </cell>
          <cell r="G7535" t="str">
            <v>Monthly</v>
          </cell>
          <cell r="H7535" t="str">
            <v>K</v>
          </cell>
          <cell r="I7535">
            <v>8738</v>
          </cell>
          <cell r="J7535" t="str">
            <v>Teamsters Local Union Number 117</v>
          </cell>
          <cell r="K7535" t="str">
            <v>per Noli Benitez 201307</v>
          </cell>
          <cell r="L7535">
            <v>41456</v>
          </cell>
          <cell r="M7535">
            <v>13144</v>
          </cell>
          <cell r="N7535" t="b">
            <v>0</v>
          </cell>
          <cell r="O7535">
            <v>8738</v>
          </cell>
        </row>
        <row r="7536">
          <cell r="E7536" t="str">
            <v>78MONTHLYKWASHINGTON FEDERATION OF STATE EMPLOYEES</v>
          </cell>
          <cell r="F7536" t="str">
            <v>78</v>
          </cell>
          <cell r="G7536" t="str">
            <v>Monthly</v>
          </cell>
          <cell r="H7536" t="str">
            <v>K</v>
          </cell>
          <cell r="I7536">
            <v>8627</v>
          </cell>
          <cell r="J7536" t="str">
            <v>Washington Federation of State Employees</v>
          </cell>
          <cell r="K7536" t="str">
            <v>per DOP website</v>
          </cell>
          <cell r="L7536">
            <v>41456</v>
          </cell>
          <cell r="M7536">
            <v>27068</v>
          </cell>
          <cell r="N7536" t="b">
            <v>0</v>
          </cell>
          <cell r="O7536">
            <v>8627</v>
          </cell>
        </row>
        <row r="7537">
          <cell r="E7537" t="str">
            <v>78MONTHLYKWASHINGTON PUBLIC EMPLOYEES ASSOCIATION</v>
          </cell>
          <cell r="F7537" t="str">
            <v>78</v>
          </cell>
          <cell r="G7537" t="str">
            <v>Monthly</v>
          </cell>
          <cell r="H7537" t="str">
            <v>K</v>
          </cell>
          <cell r="I7537">
            <v>8627</v>
          </cell>
          <cell r="J7537" t="str">
            <v>Washington Public Employees Association</v>
          </cell>
          <cell r="K7537" t="str">
            <v>per DOP website</v>
          </cell>
          <cell r="L7537">
            <v>41456</v>
          </cell>
          <cell r="M7537">
            <v>31332</v>
          </cell>
          <cell r="N7537" t="b">
            <v>0</v>
          </cell>
          <cell r="O7537">
            <v>8627</v>
          </cell>
        </row>
        <row r="7538">
          <cell r="E7538" t="str">
            <v>78MONTHLYLCOALITION</v>
          </cell>
          <cell r="F7538" t="str">
            <v>78</v>
          </cell>
          <cell r="G7538" t="str">
            <v>Monthly</v>
          </cell>
          <cell r="H7538" t="str">
            <v>L</v>
          </cell>
          <cell r="I7538">
            <v>8844</v>
          </cell>
          <cell r="J7538" t="str">
            <v>Coalition</v>
          </cell>
          <cell r="K7538" t="str">
            <v>per DOP website</v>
          </cell>
          <cell r="L7538">
            <v>41456</v>
          </cell>
          <cell r="M7538">
            <v>44125</v>
          </cell>
          <cell r="N7538" t="b">
            <v>0</v>
          </cell>
          <cell r="O7538">
            <v>8844</v>
          </cell>
        </row>
        <row r="7539">
          <cell r="E7539" t="str">
            <v>78MONTHLYLNON-REPRESENTED STATE EMPLOYEES</v>
          </cell>
          <cell r="F7539" t="str">
            <v>78</v>
          </cell>
          <cell r="G7539" t="str">
            <v>Monthly</v>
          </cell>
          <cell r="H7539" t="str">
            <v>L</v>
          </cell>
          <cell r="I7539">
            <v>8844</v>
          </cell>
          <cell r="J7539" t="str">
            <v>Non-Represented State Employees</v>
          </cell>
          <cell r="K7539" t="str">
            <v>per DOP website</v>
          </cell>
          <cell r="L7539">
            <v>41456</v>
          </cell>
          <cell r="M7539">
            <v>13145</v>
          </cell>
          <cell r="N7539" t="b">
            <v>0</v>
          </cell>
          <cell r="O7539">
            <v>8844</v>
          </cell>
        </row>
        <row r="7540">
          <cell r="E7540" t="str">
            <v>78MONTHLYLTEAMSTERS LOCAL UNION NUMBER 117</v>
          </cell>
          <cell r="F7540" t="str">
            <v>78</v>
          </cell>
          <cell r="G7540" t="str">
            <v>Monthly</v>
          </cell>
          <cell r="H7540" t="str">
            <v>L</v>
          </cell>
          <cell r="I7540">
            <v>8958</v>
          </cell>
          <cell r="J7540" t="str">
            <v>Teamsters Local Union Number 117</v>
          </cell>
          <cell r="K7540" t="str">
            <v>per Noli Benitez 201307</v>
          </cell>
          <cell r="L7540">
            <v>41456</v>
          </cell>
          <cell r="M7540">
            <v>13145</v>
          </cell>
          <cell r="N7540" t="b">
            <v>0</v>
          </cell>
          <cell r="O7540">
            <v>8958</v>
          </cell>
        </row>
        <row r="7541">
          <cell r="E7541" t="str">
            <v>78MONTHLYLWASHINGTON FEDERATION OF STATE EMPLOYEES</v>
          </cell>
          <cell r="F7541" t="str">
            <v>78</v>
          </cell>
          <cell r="G7541" t="str">
            <v>Monthly</v>
          </cell>
          <cell r="H7541" t="str">
            <v>L</v>
          </cell>
          <cell r="I7541">
            <v>8844</v>
          </cell>
          <cell r="J7541" t="str">
            <v>Washington Federation of State Employees</v>
          </cell>
          <cell r="K7541" t="str">
            <v>per DOP website</v>
          </cell>
          <cell r="L7541">
            <v>41456</v>
          </cell>
          <cell r="M7541">
            <v>27069</v>
          </cell>
          <cell r="N7541" t="b">
            <v>0</v>
          </cell>
          <cell r="O7541">
            <v>8844</v>
          </cell>
        </row>
        <row r="7542">
          <cell r="E7542" t="str">
            <v>78MONTHLYLWASHINGTON PUBLIC EMPLOYEES ASSOCIATION</v>
          </cell>
          <cell r="F7542" t="str">
            <v>78</v>
          </cell>
          <cell r="G7542" t="str">
            <v>Monthly</v>
          </cell>
          <cell r="H7542" t="str">
            <v>L</v>
          </cell>
          <cell r="I7542">
            <v>8844</v>
          </cell>
          <cell r="J7542" t="str">
            <v>Washington Public Employees Association</v>
          </cell>
          <cell r="K7542" t="str">
            <v>per DOP website</v>
          </cell>
          <cell r="L7542">
            <v>41456</v>
          </cell>
          <cell r="M7542">
            <v>31333</v>
          </cell>
          <cell r="N7542" t="b">
            <v>0</v>
          </cell>
          <cell r="O7542">
            <v>8844</v>
          </cell>
        </row>
        <row r="7543">
          <cell r="E7543" t="str">
            <v>78MONTHLYMCOALITION</v>
          </cell>
          <cell r="F7543" t="str">
            <v>78</v>
          </cell>
          <cell r="G7543" t="str">
            <v>Monthly</v>
          </cell>
          <cell r="H7543" t="str">
            <v>M</v>
          </cell>
          <cell r="I7543">
            <v>9066</v>
          </cell>
          <cell r="J7543" t="str">
            <v>Coalition</v>
          </cell>
          <cell r="K7543" t="str">
            <v>per DOP website</v>
          </cell>
          <cell r="L7543">
            <v>41456</v>
          </cell>
          <cell r="M7543">
            <v>44126</v>
          </cell>
          <cell r="N7543" t="b">
            <v>0</v>
          </cell>
          <cell r="O7543">
            <v>9066</v>
          </cell>
        </row>
        <row r="7544">
          <cell r="E7544" t="str">
            <v>78MONTHLYMNON-REPRESENTED STATE EMPLOYEES</v>
          </cell>
          <cell r="F7544" t="str">
            <v>78</v>
          </cell>
          <cell r="G7544" t="str">
            <v>Monthly</v>
          </cell>
          <cell r="H7544" t="str">
            <v>M</v>
          </cell>
          <cell r="I7544">
            <v>9066</v>
          </cell>
          <cell r="J7544" t="str">
            <v>Non-Represented State Employees</v>
          </cell>
          <cell r="K7544" t="str">
            <v>per DOP website</v>
          </cell>
          <cell r="L7544">
            <v>41456</v>
          </cell>
          <cell r="M7544">
            <v>13146</v>
          </cell>
          <cell r="N7544" t="b">
            <v>0</v>
          </cell>
          <cell r="O7544">
            <v>9066</v>
          </cell>
        </row>
        <row r="7545">
          <cell r="E7545" t="str">
            <v>78MONTHLYMTEAMSTERS LOCAL UNION NUMBER 117</v>
          </cell>
          <cell r="F7545" t="str">
            <v>78</v>
          </cell>
          <cell r="G7545" t="str">
            <v>Monthly</v>
          </cell>
          <cell r="H7545" t="str">
            <v>M</v>
          </cell>
          <cell r="I7545">
            <v>9181</v>
          </cell>
          <cell r="J7545" t="str">
            <v>Teamsters Local Union Number 117</v>
          </cell>
          <cell r="K7545" t="str">
            <v>per Noli Benitez 201307</v>
          </cell>
          <cell r="L7545">
            <v>41456</v>
          </cell>
          <cell r="M7545">
            <v>13146</v>
          </cell>
          <cell r="N7545" t="b">
            <v>0</v>
          </cell>
          <cell r="O7545">
            <v>9181</v>
          </cell>
        </row>
        <row r="7546">
          <cell r="E7546" t="str">
            <v>78MONTHLYMWASHINGTON FEDERATION OF STATE EMPLOYEES</v>
          </cell>
          <cell r="F7546" t="str">
            <v>78</v>
          </cell>
          <cell r="G7546" t="str">
            <v>Monthly</v>
          </cell>
          <cell r="H7546" t="str">
            <v>M</v>
          </cell>
          <cell r="I7546">
            <v>9066</v>
          </cell>
          <cell r="J7546" t="str">
            <v>Washington Federation of State Employees</v>
          </cell>
          <cell r="K7546" t="str">
            <v>per DOP website</v>
          </cell>
          <cell r="L7546">
            <v>41456</v>
          </cell>
          <cell r="M7546">
            <v>27070</v>
          </cell>
          <cell r="N7546" t="b">
            <v>0</v>
          </cell>
          <cell r="O7546">
            <v>9066</v>
          </cell>
        </row>
        <row r="7547">
          <cell r="E7547" t="str">
            <v>78MONTHLYMWASHINGTON PUBLIC EMPLOYEES ASSOCIATION</v>
          </cell>
          <cell r="F7547" t="str">
            <v>78</v>
          </cell>
          <cell r="G7547" t="str">
            <v>Monthly</v>
          </cell>
          <cell r="H7547" t="str">
            <v>M</v>
          </cell>
          <cell r="I7547">
            <v>9066</v>
          </cell>
          <cell r="J7547" t="str">
            <v>Washington Public Employees Association</v>
          </cell>
          <cell r="K7547" t="str">
            <v>per DOP website</v>
          </cell>
          <cell r="L7547">
            <v>41456</v>
          </cell>
          <cell r="M7547">
            <v>31334</v>
          </cell>
          <cell r="N7547" t="b">
            <v>0</v>
          </cell>
          <cell r="O7547">
            <v>9066</v>
          </cell>
        </row>
        <row r="7548">
          <cell r="E7548" t="str">
            <v>79MONTHLYACOALITION</v>
          </cell>
          <cell r="F7548" t="str">
            <v>79</v>
          </cell>
          <cell r="G7548" t="str">
            <v>Monthly</v>
          </cell>
          <cell r="H7548" t="str">
            <v>A</v>
          </cell>
          <cell r="I7548">
            <v>6908</v>
          </cell>
          <cell r="J7548" t="str">
            <v>Coalition</v>
          </cell>
          <cell r="K7548" t="str">
            <v>per DOP website</v>
          </cell>
          <cell r="L7548">
            <v>41456</v>
          </cell>
          <cell r="M7548">
            <v>44166</v>
          </cell>
          <cell r="N7548" t="b">
            <v>0</v>
          </cell>
          <cell r="O7548">
            <v>6908</v>
          </cell>
        </row>
        <row r="7549">
          <cell r="E7549" t="str">
            <v>79MONTHLYANON-REPRESENTED STATE EMPLOYEES</v>
          </cell>
          <cell r="F7549" t="str">
            <v>79</v>
          </cell>
          <cell r="G7549" t="str">
            <v>Monthly</v>
          </cell>
          <cell r="H7549" t="str">
            <v>A</v>
          </cell>
          <cell r="I7549">
            <v>6908</v>
          </cell>
          <cell r="J7549" t="str">
            <v>Non-Represented State Employees</v>
          </cell>
          <cell r="K7549" t="str">
            <v>per DOP website</v>
          </cell>
          <cell r="L7549">
            <v>41456</v>
          </cell>
          <cell r="M7549">
            <v>13186</v>
          </cell>
          <cell r="N7549" t="b">
            <v>0</v>
          </cell>
          <cell r="O7549">
            <v>6908</v>
          </cell>
        </row>
        <row r="7550">
          <cell r="E7550" t="str">
            <v>79MONTHLYATEAMSTERS LOCAL UNION NUMBER 117</v>
          </cell>
          <cell r="F7550" t="str">
            <v>79</v>
          </cell>
          <cell r="G7550" t="str">
            <v>Monthly</v>
          </cell>
          <cell r="H7550" t="str">
            <v>A</v>
          </cell>
          <cell r="I7550">
            <v>6997</v>
          </cell>
          <cell r="J7550" t="str">
            <v>Teamsters Local Union Number 117</v>
          </cell>
          <cell r="K7550" t="str">
            <v>per Noli Benitez 201307</v>
          </cell>
          <cell r="L7550">
            <v>41456</v>
          </cell>
          <cell r="M7550">
            <v>13186</v>
          </cell>
          <cell r="N7550" t="b">
            <v>0</v>
          </cell>
          <cell r="O7550">
            <v>6997</v>
          </cell>
        </row>
        <row r="7551">
          <cell r="E7551" t="str">
            <v>79MONTHLYAWASHINGTON FEDERATION OF STATE EMPLOYEES</v>
          </cell>
          <cell r="F7551" t="str">
            <v>79</v>
          </cell>
          <cell r="G7551" t="str">
            <v>Monthly</v>
          </cell>
          <cell r="H7551" t="str">
            <v>A</v>
          </cell>
          <cell r="I7551">
            <v>6908</v>
          </cell>
          <cell r="J7551" t="str">
            <v>Washington Federation of State Employees</v>
          </cell>
          <cell r="K7551" t="str">
            <v>per DOP website</v>
          </cell>
          <cell r="L7551">
            <v>41456</v>
          </cell>
          <cell r="M7551">
            <v>27110</v>
          </cell>
          <cell r="N7551" t="b">
            <v>0</v>
          </cell>
          <cell r="O7551">
            <v>6908</v>
          </cell>
        </row>
        <row r="7552">
          <cell r="E7552" t="str">
            <v>79MONTHLYAWASHINGTON PUBLIC EMPLOYEES ASSOCIATION</v>
          </cell>
          <cell r="F7552" t="str">
            <v>79</v>
          </cell>
          <cell r="G7552" t="str">
            <v>Monthly</v>
          </cell>
          <cell r="H7552" t="str">
            <v>A</v>
          </cell>
          <cell r="I7552">
            <v>6908</v>
          </cell>
          <cell r="J7552" t="str">
            <v>Washington Public Employees Association</v>
          </cell>
          <cell r="K7552" t="str">
            <v>per DOP website</v>
          </cell>
          <cell r="L7552">
            <v>41456</v>
          </cell>
          <cell r="M7552">
            <v>31374</v>
          </cell>
          <cell r="N7552" t="b">
            <v>0</v>
          </cell>
          <cell r="O7552">
            <v>6908</v>
          </cell>
        </row>
        <row r="7553">
          <cell r="E7553" t="str">
            <v>79MONTHLYBCOALITION</v>
          </cell>
          <cell r="F7553" t="str">
            <v>79</v>
          </cell>
          <cell r="G7553" t="str">
            <v>Monthly</v>
          </cell>
          <cell r="H7553" t="str">
            <v>B</v>
          </cell>
          <cell r="I7553">
            <v>7082</v>
          </cell>
          <cell r="J7553" t="str">
            <v>Coalition</v>
          </cell>
          <cell r="K7553" t="str">
            <v>per DOP website</v>
          </cell>
          <cell r="L7553">
            <v>41456</v>
          </cell>
          <cell r="M7553">
            <v>44167</v>
          </cell>
          <cell r="N7553" t="b">
            <v>0</v>
          </cell>
          <cell r="O7553">
            <v>7082</v>
          </cell>
        </row>
        <row r="7554">
          <cell r="E7554" t="str">
            <v>79MONTHLYBNON-REPRESENTED STATE EMPLOYEES</v>
          </cell>
          <cell r="F7554" t="str">
            <v>79</v>
          </cell>
          <cell r="G7554" t="str">
            <v>Monthly</v>
          </cell>
          <cell r="H7554" t="str">
            <v>B</v>
          </cell>
          <cell r="I7554">
            <v>7082</v>
          </cell>
          <cell r="J7554" t="str">
            <v>Non-Represented State Employees</v>
          </cell>
          <cell r="K7554" t="str">
            <v>per DOP website</v>
          </cell>
          <cell r="L7554">
            <v>41456</v>
          </cell>
          <cell r="M7554">
            <v>13187</v>
          </cell>
          <cell r="N7554" t="b">
            <v>0</v>
          </cell>
          <cell r="O7554">
            <v>7082</v>
          </cell>
        </row>
        <row r="7555">
          <cell r="E7555" t="str">
            <v>79MONTHLYBTEAMSTERS LOCAL UNION NUMBER 117</v>
          </cell>
          <cell r="F7555" t="str">
            <v>79</v>
          </cell>
          <cell r="G7555" t="str">
            <v>Monthly</v>
          </cell>
          <cell r="H7555" t="str">
            <v>B</v>
          </cell>
          <cell r="I7555">
            <v>7173</v>
          </cell>
          <cell r="J7555" t="str">
            <v>Teamsters Local Union Number 117</v>
          </cell>
          <cell r="K7555" t="str">
            <v>per Noli Benitez 201307</v>
          </cell>
          <cell r="L7555">
            <v>41456</v>
          </cell>
          <cell r="M7555">
            <v>13187</v>
          </cell>
          <cell r="N7555" t="b">
            <v>0</v>
          </cell>
          <cell r="O7555">
            <v>7173</v>
          </cell>
        </row>
        <row r="7556">
          <cell r="E7556" t="str">
            <v>79MONTHLYBWASHINGTON FEDERATION OF STATE EMPLOYEES</v>
          </cell>
          <cell r="F7556" t="str">
            <v>79</v>
          </cell>
          <cell r="G7556" t="str">
            <v>Monthly</v>
          </cell>
          <cell r="H7556" t="str">
            <v>B</v>
          </cell>
          <cell r="I7556">
            <v>7082</v>
          </cell>
          <cell r="J7556" t="str">
            <v>Washington Federation of State Employees</v>
          </cell>
          <cell r="K7556" t="str">
            <v>per DOP website</v>
          </cell>
          <cell r="L7556">
            <v>41456</v>
          </cell>
          <cell r="M7556">
            <v>27111</v>
          </cell>
          <cell r="N7556" t="b">
            <v>0</v>
          </cell>
          <cell r="O7556">
            <v>7082</v>
          </cell>
        </row>
        <row r="7557">
          <cell r="E7557" t="str">
            <v>79MONTHLYBWASHINGTON PUBLIC EMPLOYEES ASSOCIATION</v>
          </cell>
          <cell r="F7557" t="str">
            <v>79</v>
          </cell>
          <cell r="G7557" t="str">
            <v>Monthly</v>
          </cell>
          <cell r="H7557" t="str">
            <v>B</v>
          </cell>
          <cell r="I7557">
            <v>7082</v>
          </cell>
          <cell r="J7557" t="str">
            <v>Washington Public Employees Association</v>
          </cell>
          <cell r="K7557" t="str">
            <v>per DOP website</v>
          </cell>
          <cell r="L7557">
            <v>41456</v>
          </cell>
          <cell r="M7557">
            <v>31375</v>
          </cell>
          <cell r="N7557" t="b">
            <v>0</v>
          </cell>
          <cell r="O7557">
            <v>7082</v>
          </cell>
        </row>
        <row r="7558">
          <cell r="E7558" t="str">
            <v>79MONTHLYCCOALITION</v>
          </cell>
          <cell r="F7558" t="str">
            <v>79</v>
          </cell>
          <cell r="G7558" t="str">
            <v>Monthly</v>
          </cell>
          <cell r="H7558" t="str">
            <v>C</v>
          </cell>
          <cell r="I7558">
            <v>7258</v>
          </cell>
          <cell r="J7558" t="str">
            <v>Coalition</v>
          </cell>
          <cell r="K7558" t="str">
            <v>per DOP website</v>
          </cell>
          <cell r="L7558">
            <v>41456</v>
          </cell>
          <cell r="M7558">
            <v>44168</v>
          </cell>
          <cell r="N7558" t="b">
            <v>0</v>
          </cell>
          <cell r="O7558">
            <v>7258</v>
          </cell>
        </row>
        <row r="7559">
          <cell r="E7559" t="str">
            <v>79MONTHLYCNON-REPRESENTED STATE EMPLOYEES</v>
          </cell>
          <cell r="F7559" t="str">
            <v>79</v>
          </cell>
          <cell r="G7559" t="str">
            <v>Monthly</v>
          </cell>
          <cell r="H7559" t="str">
            <v>C</v>
          </cell>
          <cell r="I7559">
            <v>7258</v>
          </cell>
          <cell r="J7559" t="str">
            <v>Non-Represented State Employees</v>
          </cell>
          <cell r="K7559" t="str">
            <v>per DOP website</v>
          </cell>
          <cell r="L7559">
            <v>41456</v>
          </cell>
          <cell r="M7559">
            <v>13188</v>
          </cell>
          <cell r="N7559" t="b">
            <v>0</v>
          </cell>
          <cell r="O7559">
            <v>7258</v>
          </cell>
        </row>
        <row r="7560">
          <cell r="E7560" t="str">
            <v>79MONTHLYCTEAMSTERS LOCAL UNION NUMBER 117</v>
          </cell>
          <cell r="F7560" t="str">
            <v>79</v>
          </cell>
          <cell r="G7560" t="str">
            <v>Monthly</v>
          </cell>
          <cell r="H7560" t="str">
            <v>C</v>
          </cell>
          <cell r="I7560">
            <v>7350</v>
          </cell>
          <cell r="J7560" t="str">
            <v>Teamsters Local Union Number 117</v>
          </cell>
          <cell r="K7560" t="str">
            <v>per Noli Benitez 201307</v>
          </cell>
          <cell r="L7560">
            <v>41456</v>
          </cell>
          <cell r="M7560">
            <v>13188</v>
          </cell>
          <cell r="N7560" t="b">
            <v>0</v>
          </cell>
          <cell r="O7560">
            <v>7350</v>
          </cell>
        </row>
        <row r="7561">
          <cell r="E7561" t="str">
            <v>79MONTHLYCWASHINGTON FEDERATION OF STATE EMPLOYEES</v>
          </cell>
          <cell r="F7561" t="str">
            <v>79</v>
          </cell>
          <cell r="G7561" t="str">
            <v>Monthly</v>
          </cell>
          <cell r="H7561" t="str">
            <v>C</v>
          </cell>
          <cell r="I7561">
            <v>7258</v>
          </cell>
          <cell r="J7561" t="str">
            <v>Washington Federation of State Employees</v>
          </cell>
          <cell r="K7561" t="str">
            <v>per DOP website</v>
          </cell>
          <cell r="L7561">
            <v>41456</v>
          </cell>
          <cell r="M7561">
            <v>27112</v>
          </cell>
          <cell r="N7561" t="b">
            <v>0</v>
          </cell>
          <cell r="O7561">
            <v>7258</v>
          </cell>
        </row>
        <row r="7562">
          <cell r="E7562" t="str">
            <v>79MONTHLYCWASHINGTON PUBLIC EMPLOYEES ASSOCIATION</v>
          </cell>
          <cell r="F7562" t="str">
            <v>79</v>
          </cell>
          <cell r="G7562" t="str">
            <v>Monthly</v>
          </cell>
          <cell r="H7562" t="str">
            <v>C</v>
          </cell>
          <cell r="I7562">
            <v>7258</v>
          </cell>
          <cell r="J7562" t="str">
            <v>Washington Public Employees Association</v>
          </cell>
          <cell r="K7562" t="str">
            <v>per DOP website</v>
          </cell>
          <cell r="L7562">
            <v>41456</v>
          </cell>
          <cell r="M7562">
            <v>31376</v>
          </cell>
          <cell r="N7562" t="b">
            <v>0</v>
          </cell>
          <cell r="O7562">
            <v>7258</v>
          </cell>
        </row>
        <row r="7563">
          <cell r="E7563" t="str">
            <v>79MONTHLYDCOALITION</v>
          </cell>
          <cell r="F7563" t="str">
            <v>79</v>
          </cell>
          <cell r="G7563" t="str">
            <v>Monthly</v>
          </cell>
          <cell r="H7563" t="str">
            <v>D</v>
          </cell>
          <cell r="I7563">
            <v>7440</v>
          </cell>
          <cell r="J7563" t="str">
            <v>Coalition</v>
          </cell>
          <cell r="K7563" t="str">
            <v>per DOP website</v>
          </cell>
          <cell r="L7563">
            <v>41456</v>
          </cell>
          <cell r="M7563">
            <v>44169</v>
          </cell>
          <cell r="N7563" t="b">
            <v>0</v>
          </cell>
          <cell r="O7563">
            <v>7440</v>
          </cell>
        </row>
        <row r="7564">
          <cell r="E7564" t="str">
            <v>79MONTHLYDNON-REPRESENTED STATE EMPLOYEES</v>
          </cell>
          <cell r="F7564" t="str">
            <v>79</v>
          </cell>
          <cell r="G7564" t="str">
            <v>Monthly</v>
          </cell>
          <cell r="H7564" t="str">
            <v>D</v>
          </cell>
          <cell r="I7564">
            <v>7440</v>
          </cell>
          <cell r="J7564" t="str">
            <v>Non-Represented State Employees</v>
          </cell>
          <cell r="K7564" t="str">
            <v>per DOP website</v>
          </cell>
          <cell r="L7564">
            <v>41456</v>
          </cell>
          <cell r="M7564">
            <v>13189</v>
          </cell>
          <cell r="N7564" t="b">
            <v>0</v>
          </cell>
          <cell r="O7564">
            <v>7440</v>
          </cell>
        </row>
        <row r="7565">
          <cell r="E7565" t="str">
            <v>79MONTHLYDTEAMSTERS LOCAL UNION NUMBER 117</v>
          </cell>
          <cell r="F7565" t="str">
            <v>79</v>
          </cell>
          <cell r="G7565" t="str">
            <v>Monthly</v>
          </cell>
          <cell r="H7565" t="str">
            <v>D</v>
          </cell>
          <cell r="I7565">
            <v>7536</v>
          </cell>
          <cell r="J7565" t="str">
            <v>Teamsters Local Union Number 117</v>
          </cell>
          <cell r="K7565" t="str">
            <v>per Noli Benitez 201307</v>
          </cell>
          <cell r="L7565">
            <v>41456</v>
          </cell>
          <cell r="M7565">
            <v>13189</v>
          </cell>
          <cell r="N7565" t="b">
            <v>0</v>
          </cell>
          <cell r="O7565">
            <v>7536</v>
          </cell>
        </row>
        <row r="7566">
          <cell r="E7566" t="str">
            <v>79MONTHLYDWASHINGTON FEDERATION OF STATE EMPLOYEES</v>
          </cell>
          <cell r="F7566" t="str">
            <v>79</v>
          </cell>
          <cell r="G7566" t="str">
            <v>Monthly</v>
          </cell>
          <cell r="H7566" t="str">
            <v>D</v>
          </cell>
          <cell r="I7566">
            <v>7440</v>
          </cell>
          <cell r="J7566" t="str">
            <v>Washington Federation of State Employees</v>
          </cell>
          <cell r="K7566" t="str">
            <v>per DOP website</v>
          </cell>
          <cell r="L7566">
            <v>41456</v>
          </cell>
          <cell r="M7566">
            <v>27113</v>
          </cell>
          <cell r="N7566" t="b">
            <v>0</v>
          </cell>
          <cell r="O7566">
            <v>7440</v>
          </cell>
        </row>
        <row r="7567">
          <cell r="E7567" t="str">
            <v>79MONTHLYDWASHINGTON PUBLIC EMPLOYEES ASSOCIATION</v>
          </cell>
          <cell r="F7567" t="str">
            <v>79</v>
          </cell>
          <cell r="G7567" t="str">
            <v>Monthly</v>
          </cell>
          <cell r="H7567" t="str">
            <v>D</v>
          </cell>
          <cell r="I7567">
            <v>7440</v>
          </cell>
          <cell r="J7567" t="str">
            <v>Washington Public Employees Association</v>
          </cell>
          <cell r="K7567" t="str">
            <v>per DOP website</v>
          </cell>
          <cell r="L7567">
            <v>41456</v>
          </cell>
          <cell r="M7567">
            <v>31377</v>
          </cell>
          <cell r="N7567" t="b">
            <v>0</v>
          </cell>
          <cell r="O7567">
            <v>7440</v>
          </cell>
        </row>
        <row r="7568">
          <cell r="E7568" t="str">
            <v>79MONTHLYECOALITION</v>
          </cell>
          <cell r="F7568" t="str">
            <v>79</v>
          </cell>
          <cell r="G7568" t="str">
            <v>Monthly</v>
          </cell>
          <cell r="H7568" t="str">
            <v>E</v>
          </cell>
          <cell r="I7568">
            <v>7627</v>
          </cell>
          <cell r="J7568" t="str">
            <v>Coalition</v>
          </cell>
          <cell r="K7568" t="str">
            <v>per DOP website</v>
          </cell>
          <cell r="L7568">
            <v>41456</v>
          </cell>
          <cell r="M7568">
            <v>44170</v>
          </cell>
          <cell r="N7568" t="b">
            <v>0</v>
          </cell>
          <cell r="O7568">
            <v>7627</v>
          </cell>
        </row>
        <row r="7569">
          <cell r="E7569" t="str">
            <v>79MONTHLYENON-REPRESENTED STATE EMPLOYEES</v>
          </cell>
          <cell r="F7569" t="str">
            <v>79</v>
          </cell>
          <cell r="G7569" t="str">
            <v>Monthly</v>
          </cell>
          <cell r="H7569" t="str">
            <v>E</v>
          </cell>
          <cell r="I7569">
            <v>7627</v>
          </cell>
          <cell r="J7569" t="str">
            <v>Non-Represented State Employees</v>
          </cell>
          <cell r="K7569" t="str">
            <v>per DOP website</v>
          </cell>
          <cell r="L7569">
            <v>41456</v>
          </cell>
          <cell r="M7569">
            <v>13190</v>
          </cell>
          <cell r="N7569" t="b">
            <v>0</v>
          </cell>
          <cell r="O7569">
            <v>7627</v>
          </cell>
        </row>
        <row r="7570">
          <cell r="E7570" t="str">
            <v>79MONTHLYETEAMSTERS LOCAL UNION NUMBER 117</v>
          </cell>
          <cell r="F7570" t="str">
            <v>79</v>
          </cell>
          <cell r="G7570" t="str">
            <v>Monthly</v>
          </cell>
          <cell r="H7570" t="str">
            <v>E</v>
          </cell>
          <cell r="I7570">
            <v>7724</v>
          </cell>
          <cell r="J7570" t="str">
            <v>Teamsters Local Union Number 117</v>
          </cell>
          <cell r="K7570" t="str">
            <v>per Noli Benitez 201307</v>
          </cell>
          <cell r="L7570">
            <v>41456</v>
          </cell>
          <cell r="M7570">
            <v>13190</v>
          </cell>
          <cell r="N7570" t="b">
            <v>0</v>
          </cell>
          <cell r="O7570">
            <v>7724</v>
          </cell>
        </row>
        <row r="7571">
          <cell r="E7571" t="str">
            <v>79MONTHLYEWASHINGTON FEDERATION OF STATE EMPLOYEES</v>
          </cell>
          <cell r="F7571" t="str">
            <v>79</v>
          </cell>
          <cell r="G7571" t="str">
            <v>Monthly</v>
          </cell>
          <cell r="H7571" t="str">
            <v>E</v>
          </cell>
          <cell r="I7571">
            <v>7627</v>
          </cell>
          <cell r="J7571" t="str">
            <v>Washington Federation of State Employees</v>
          </cell>
          <cell r="K7571" t="str">
            <v>per DOP website</v>
          </cell>
          <cell r="L7571">
            <v>41456</v>
          </cell>
          <cell r="M7571">
            <v>27114</v>
          </cell>
          <cell r="N7571" t="b">
            <v>0</v>
          </cell>
          <cell r="O7571">
            <v>7627</v>
          </cell>
        </row>
        <row r="7572">
          <cell r="E7572" t="str">
            <v>79MONTHLYEWASHINGTON PUBLIC EMPLOYEES ASSOCIATION</v>
          </cell>
          <cell r="F7572" t="str">
            <v>79</v>
          </cell>
          <cell r="G7572" t="str">
            <v>Monthly</v>
          </cell>
          <cell r="H7572" t="str">
            <v>E</v>
          </cell>
          <cell r="I7572">
            <v>7627</v>
          </cell>
          <cell r="J7572" t="str">
            <v>Washington Public Employees Association</v>
          </cell>
          <cell r="K7572" t="str">
            <v>per DOP website</v>
          </cell>
          <cell r="L7572">
            <v>41456</v>
          </cell>
          <cell r="M7572">
            <v>31378</v>
          </cell>
          <cell r="N7572" t="b">
            <v>0</v>
          </cell>
          <cell r="O7572">
            <v>7627</v>
          </cell>
        </row>
        <row r="7573">
          <cell r="E7573" t="str">
            <v>79MONTHLYFCOALITION</v>
          </cell>
          <cell r="F7573" t="str">
            <v>79</v>
          </cell>
          <cell r="G7573" t="str">
            <v>Monthly</v>
          </cell>
          <cell r="H7573" t="str">
            <v>F</v>
          </cell>
          <cell r="I7573">
            <v>7818</v>
          </cell>
          <cell r="J7573" t="str">
            <v>Coalition</v>
          </cell>
          <cell r="K7573" t="str">
            <v>per DOP website</v>
          </cell>
          <cell r="L7573">
            <v>41456</v>
          </cell>
          <cell r="M7573">
            <v>44171</v>
          </cell>
          <cell r="N7573" t="b">
            <v>0</v>
          </cell>
          <cell r="O7573">
            <v>7818</v>
          </cell>
        </row>
        <row r="7574">
          <cell r="E7574" t="str">
            <v>79MONTHLYFNON-REPRESENTED STATE EMPLOYEES</v>
          </cell>
          <cell r="F7574" t="str">
            <v>79</v>
          </cell>
          <cell r="G7574" t="str">
            <v>Monthly</v>
          </cell>
          <cell r="H7574" t="str">
            <v>F</v>
          </cell>
          <cell r="I7574">
            <v>7818</v>
          </cell>
          <cell r="J7574" t="str">
            <v>Non-Represented State Employees</v>
          </cell>
          <cell r="K7574" t="str">
            <v>per DOP website</v>
          </cell>
          <cell r="L7574">
            <v>41456</v>
          </cell>
          <cell r="M7574">
            <v>13191</v>
          </cell>
          <cell r="N7574" t="b">
            <v>0</v>
          </cell>
          <cell r="O7574">
            <v>7818</v>
          </cell>
        </row>
        <row r="7575">
          <cell r="E7575" t="str">
            <v>79MONTHLYFTEAMSTERS LOCAL UNION NUMBER 117</v>
          </cell>
          <cell r="F7575" t="str">
            <v>79</v>
          </cell>
          <cell r="G7575" t="str">
            <v>Monthly</v>
          </cell>
          <cell r="H7575" t="str">
            <v>F</v>
          </cell>
          <cell r="I7575">
            <v>7918</v>
          </cell>
          <cell r="J7575" t="str">
            <v>Teamsters Local Union Number 117</v>
          </cell>
          <cell r="K7575" t="str">
            <v>per Noli Benitez 201307</v>
          </cell>
          <cell r="L7575">
            <v>41456</v>
          </cell>
          <cell r="M7575">
            <v>13191</v>
          </cell>
          <cell r="N7575" t="b">
            <v>0</v>
          </cell>
          <cell r="O7575">
            <v>7918</v>
          </cell>
        </row>
        <row r="7576">
          <cell r="E7576" t="str">
            <v>79MONTHLYFWASHINGTON FEDERATION OF STATE EMPLOYEES</v>
          </cell>
          <cell r="F7576" t="str">
            <v>79</v>
          </cell>
          <cell r="G7576" t="str">
            <v>Monthly</v>
          </cell>
          <cell r="H7576" t="str">
            <v>F</v>
          </cell>
          <cell r="I7576">
            <v>7818</v>
          </cell>
          <cell r="J7576" t="str">
            <v>Washington Federation of State Employees</v>
          </cell>
          <cell r="K7576" t="str">
            <v>per DOP website</v>
          </cell>
          <cell r="L7576">
            <v>41456</v>
          </cell>
          <cell r="M7576">
            <v>27115</v>
          </cell>
          <cell r="N7576" t="b">
            <v>0</v>
          </cell>
          <cell r="O7576">
            <v>7818</v>
          </cell>
        </row>
        <row r="7577">
          <cell r="E7577" t="str">
            <v>79MONTHLYFWASHINGTON PUBLIC EMPLOYEES ASSOCIATION</v>
          </cell>
          <cell r="F7577" t="str">
            <v>79</v>
          </cell>
          <cell r="G7577" t="str">
            <v>Monthly</v>
          </cell>
          <cell r="H7577" t="str">
            <v>F</v>
          </cell>
          <cell r="I7577">
            <v>7818</v>
          </cell>
          <cell r="J7577" t="str">
            <v>Washington Public Employees Association</v>
          </cell>
          <cell r="K7577" t="str">
            <v>per DOP website</v>
          </cell>
          <cell r="L7577">
            <v>41456</v>
          </cell>
          <cell r="M7577">
            <v>31379</v>
          </cell>
          <cell r="N7577" t="b">
            <v>0</v>
          </cell>
          <cell r="O7577">
            <v>7818</v>
          </cell>
        </row>
        <row r="7578">
          <cell r="E7578" t="str">
            <v>79MONTHLYGCOALITION</v>
          </cell>
          <cell r="F7578" t="str">
            <v>79</v>
          </cell>
          <cell r="G7578" t="str">
            <v>Monthly</v>
          </cell>
          <cell r="H7578" t="str">
            <v>G</v>
          </cell>
          <cell r="I7578">
            <v>8012</v>
          </cell>
          <cell r="J7578" t="str">
            <v>Coalition</v>
          </cell>
          <cell r="K7578" t="str">
            <v>per DOP website</v>
          </cell>
          <cell r="L7578">
            <v>41456</v>
          </cell>
          <cell r="M7578">
            <v>44172</v>
          </cell>
          <cell r="N7578" t="b">
            <v>0</v>
          </cell>
          <cell r="O7578">
            <v>8012</v>
          </cell>
        </row>
        <row r="7579">
          <cell r="E7579" t="str">
            <v>79MONTHLYGNON-REPRESENTED STATE EMPLOYEES</v>
          </cell>
          <cell r="F7579" t="str">
            <v>79</v>
          </cell>
          <cell r="G7579" t="str">
            <v>Monthly</v>
          </cell>
          <cell r="H7579" t="str">
            <v>G</v>
          </cell>
          <cell r="I7579">
            <v>8012</v>
          </cell>
          <cell r="J7579" t="str">
            <v>Non-Represented State Employees</v>
          </cell>
          <cell r="K7579" t="str">
            <v>per DOP website</v>
          </cell>
          <cell r="L7579">
            <v>41456</v>
          </cell>
          <cell r="M7579">
            <v>13192</v>
          </cell>
          <cell r="N7579" t="b">
            <v>0</v>
          </cell>
          <cell r="O7579">
            <v>8012</v>
          </cell>
        </row>
        <row r="7580">
          <cell r="E7580" t="str">
            <v>79MONTHLYGTEAMSTERS LOCAL UNION NUMBER 117</v>
          </cell>
          <cell r="F7580" t="str">
            <v>79</v>
          </cell>
          <cell r="G7580" t="str">
            <v>Monthly</v>
          </cell>
          <cell r="H7580" t="str">
            <v>G</v>
          </cell>
          <cell r="I7580">
            <v>8114</v>
          </cell>
          <cell r="J7580" t="str">
            <v>Teamsters Local Union Number 117</v>
          </cell>
          <cell r="K7580" t="str">
            <v>per Noli Benitez 201307</v>
          </cell>
          <cell r="L7580">
            <v>41456</v>
          </cell>
          <cell r="M7580">
            <v>13192</v>
          </cell>
          <cell r="N7580" t="b">
            <v>0</v>
          </cell>
          <cell r="O7580">
            <v>8114</v>
          </cell>
        </row>
        <row r="7581">
          <cell r="E7581" t="str">
            <v>79MONTHLYGWASHINGTON FEDERATION OF STATE EMPLOYEES</v>
          </cell>
          <cell r="F7581" t="str">
            <v>79</v>
          </cell>
          <cell r="G7581" t="str">
            <v>Monthly</v>
          </cell>
          <cell r="H7581" t="str">
            <v>G</v>
          </cell>
          <cell r="I7581">
            <v>8012</v>
          </cell>
          <cell r="J7581" t="str">
            <v>Washington Federation of State Employees</v>
          </cell>
          <cell r="K7581" t="str">
            <v>per DOP website</v>
          </cell>
          <cell r="L7581">
            <v>41456</v>
          </cell>
          <cell r="M7581">
            <v>27116</v>
          </cell>
          <cell r="N7581" t="b">
            <v>0</v>
          </cell>
          <cell r="O7581">
            <v>8012</v>
          </cell>
        </row>
        <row r="7582">
          <cell r="E7582" t="str">
            <v>79MONTHLYGWASHINGTON PUBLIC EMPLOYEES ASSOCIATION</v>
          </cell>
          <cell r="F7582" t="str">
            <v>79</v>
          </cell>
          <cell r="G7582" t="str">
            <v>Monthly</v>
          </cell>
          <cell r="H7582" t="str">
            <v>G</v>
          </cell>
          <cell r="I7582">
            <v>8012</v>
          </cell>
          <cell r="J7582" t="str">
            <v>Washington Public Employees Association</v>
          </cell>
          <cell r="K7582" t="str">
            <v>per DOP website</v>
          </cell>
          <cell r="L7582">
            <v>41456</v>
          </cell>
          <cell r="M7582">
            <v>31380</v>
          </cell>
          <cell r="N7582" t="b">
            <v>0</v>
          </cell>
          <cell r="O7582">
            <v>8012</v>
          </cell>
        </row>
        <row r="7583">
          <cell r="E7583" t="str">
            <v>79MONTHLYHCOALITION</v>
          </cell>
          <cell r="F7583" t="str">
            <v>79</v>
          </cell>
          <cell r="G7583" t="str">
            <v>Monthly</v>
          </cell>
          <cell r="H7583" t="str">
            <v>H</v>
          </cell>
          <cell r="I7583">
            <v>8215</v>
          </cell>
          <cell r="J7583" t="str">
            <v>Coalition</v>
          </cell>
          <cell r="K7583" t="str">
            <v>per DOP website</v>
          </cell>
          <cell r="L7583">
            <v>41456</v>
          </cell>
          <cell r="M7583">
            <v>44173</v>
          </cell>
          <cell r="N7583" t="b">
            <v>0</v>
          </cell>
          <cell r="O7583">
            <v>8215</v>
          </cell>
        </row>
        <row r="7584">
          <cell r="E7584" t="str">
            <v>79MONTHLYHNON-REPRESENTED STATE EMPLOYEES</v>
          </cell>
          <cell r="F7584" t="str">
            <v>79</v>
          </cell>
          <cell r="G7584" t="str">
            <v>Monthly</v>
          </cell>
          <cell r="H7584" t="str">
            <v>H</v>
          </cell>
          <cell r="I7584">
            <v>8215</v>
          </cell>
          <cell r="J7584" t="str">
            <v>Non-Represented State Employees</v>
          </cell>
          <cell r="K7584" t="str">
            <v>per DOP website</v>
          </cell>
          <cell r="L7584">
            <v>41456</v>
          </cell>
          <cell r="M7584">
            <v>13193</v>
          </cell>
          <cell r="N7584" t="b">
            <v>0</v>
          </cell>
          <cell r="O7584">
            <v>8215</v>
          </cell>
        </row>
        <row r="7585">
          <cell r="E7585" t="str">
            <v>79MONTHLYHTEAMSTERS LOCAL UNION NUMBER 117</v>
          </cell>
          <cell r="F7585" t="str">
            <v>79</v>
          </cell>
          <cell r="G7585" t="str">
            <v>Monthly</v>
          </cell>
          <cell r="H7585" t="str">
            <v>H</v>
          </cell>
          <cell r="I7585">
            <v>8320</v>
          </cell>
          <cell r="J7585" t="str">
            <v>Teamsters Local Union Number 117</v>
          </cell>
          <cell r="K7585" t="str">
            <v>per Noli Benitez 201307</v>
          </cell>
          <cell r="L7585">
            <v>41456</v>
          </cell>
          <cell r="M7585">
            <v>13193</v>
          </cell>
          <cell r="N7585" t="b">
            <v>0</v>
          </cell>
          <cell r="O7585">
            <v>8320</v>
          </cell>
        </row>
        <row r="7586">
          <cell r="E7586" t="str">
            <v>79MONTHLYHWASHINGTON FEDERATION OF STATE EMPLOYEES</v>
          </cell>
          <cell r="F7586" t="str">
            <v>79</v>
          </cell>
          <cell r="G7586" t="str">
            <v>Monthly</v>
          </cell>
          <cell r="H7586" t="str">
            <v>H</v>
          </cell>
          <cell r="I7586">
            <v>8215</v>
          </cell>
          <cell r="J7586" t="str">
            <v>Washington Federation of State Employees</v>
          </cell>
          <cell r="K7586" t="str">
            <v>per DOP website</v>
          </cell>
          <cell r="L7586">
            <v>41456</v>
          </cell>
          <cell r="M7586">
            <v>27117</v>
          </cell>
          <cell r="N7586" t="b">
            <v>0</v>
          </cell>
          <cell r="O7586">
            <v>8215</v>
          </cell>
        </row>
        <row r="7587">
          <cell r="E7587" t="str">
            <v>79MONTHLYHWASHINGTON PUBLIC EMPLOYEES ASSOCIATION</v>
          </cell>
          <cell r="F7587" t="str">
            <v>79</v>
          </cell>
          <cell r="G7587" t="str">
            <v>Monthly</v>
          </cell>
          <cell r="H7587" t="str">
            <v>H</v>
          </cell>
          <cell r="I7587">
            <v>8215</v>
          </cell>
          <cell r="J7587" t="str">
            <v>Washington Public Employees Association</v>
          </cell>
          <cell r="K7587" t="str">
            <v>per DOP website</v>
          </cell>
          <cell r="L7587">
            <v>41456</v>
          </cell>
          <cell r="M7587">
            <v>31381</v>
          </cell>
          <cell r="N7587" t="b">
            <v>0</v>
          </cell>
          <cell r="O7587">
            <v>8215</v>
          </cell>
        </row>
        <row r="7588">
          <cell r="E7588" t="str">
            <v>79MONTHLYICOALITION</v>
          </cell>
          <cell r="F7588" t="str">
            <v>79</v>
          </cell>
          <cell r="G7588" t="str">
            <v>Monthly</v>
          </cell>
          <cell r="H7588" t="str">
            <v>I</v>
          </cell>
          <cell r="I7588">
            <v>8417</v>
          </cell>
          <cell r="J7588" t="str">
            <v>Coalition</v>
          </cell>
          <cell r="K7588" t="str">
            <v>per DOP website</v>
          </cell>
          <cell r="L7588">
            <v>41456</v>
          </cell>
          <cell r="M7588">
            <v>44174</v>
          </cell>
          <cell r="N7588" t="b">
            <v>0</v>
          </cell>
          <cell r="O7588">
            <v>8417</v>
          </cell>
        </row>
        <row r="7589">
          <cell r="E7589" t="str">
            <v>79MONTHLYINON-REPRESENTED STATE EMPLOYEES</v>
          </cell>
          <cell r="F7589" t="str">
            <v>79</v>
          </cell>
          <cell r="G7589" t="str">
            <v>Monthly</v>
          </cell>
          <cell r="H7589" t="str">
            <v>I</v>
          </cell>
          <cell r="I7589">
            <v>8417</v>
          </cell>
          <cell r="J7589" t="str">
            <v>Non-Represented State Employees</v>
          </cell>
          <cell r="K7589" t="str">
            <v>per DOP website</v>
          </cell>
          <cell r="L7589">
            <v>41456</v>
          </cell>
          <cell r="M7589">
            <v>13194</v>
          </cell>
          <cell r="N7589" t="b">
            <v>0</v>
          </cell>
          <cell r="O7589">
            <v>8417</v>
          </cell>
        </row>
        <row r="7590">
          <cell r="E7590" t="str">
            <v>79MONTHLYITEAMSTERS LOCAL UNION NUMBER 117</v>
          </cell>
          <cell r="F7590" t="str">
            <v>79</v>
          </cell>
          <cell r="G7590" t="str">
            <v>Monthly</v>
          </cell>
          <cell r="H7590" t="str">
            <v>I</v>
          </cell>
          <cell r="I7590">
            <v>8524</v>
          </cell>
          <cell r="J7590" t="str">
            <v>Teamsters Local Union Number 117</v>
          </cell>
          <cell r="K7590" t="str">
            <v>per Noli Benitez 201307</v>
          </cell>
          <cell r="L7590">
            <v>41456</v>
          </cell>
          <cell r="M7590">
            <v>13194</v>
          </cell>
          <cell r="N7590" t="b">
            <v>0</v>
          </cell>
          <cell r="O7590">
            <v>8524</v>
          </cell>
        </row>
        <row r="7591">
          <cell r="E7591" t="str">
            <v>79MONTHLYIWASHINGTON FEDERATION OF STATE EMPLOYEES</v>
          </cell>
          <cell r="F7591" t="str">
            <v>79</v>
          </cell>
          <cell r="G7591" t="str">
            <v>Monthly</v>
          </cell>
          <cell r="H7591" t="str">
            <v>I</v>
          </cell>
          <cell r="I7591">
            <v>8417</v>
          </cell>
          <cell r="J7591" t="str">
            <v>Washington Federation of State Employees</v>
          </cell>
          <cell r="K7591" t="str">
            <v>per DOP website</v>
          </cell>
          <cell r="L7591">
            <v>41456</v>
          </cell>
          <cell r="M7591">
            <v>27118</v>
          </cell>
          <cell r="N7591" t="b">
            <v>0</v>
          </cell>
          <cell r="O7591">
            <v>8417</v>
          </cell>
        </row>
        <row r="7592">
          <cell r="E7592" t="str">
            <v>79MONTHLYIWASHINGTON PUBLIC EMPLOYEES ASSOCIATION</v>
          </cell>
          <cell r="F7592" t="str">
            <v>79</v>
          </cell>
          <cell r="G7592" t="str">
            <v>Monthly</v>
          </cell>
          <cell r="H7592" t="str">
            <v>I</v>
          </cell>
          <cell r="I7592">
            <v>8417</v>
          </cell>
          <cell r="J7592" t="str">
            <v>Washington Public Employees Association</v>
          </cell>
          <cell r="K7592" t="str">
            <v>per DOP website</v>
          </cell>
          <cell r="L7592">
            <v>41456</v>
          </cell>
          <cell r="M7592">
            <v>31382</v>
          </cell>
          <cell r="N7592" t="b">
            <v>0</v>
          </cell>
          <cell r="O7592">
            <v>8417</v>
          </cell>
        </row>
        <row r="7593">
          <cell r="E7593" t="str">
            <v>79MONTHLYJCOALITION</v>
          </cell>
          <cell r="F7593" t="str">
            <v>79</v>
          </cell>
          <cell r="G7593" t="str">
            <v>Monthly</v>
          </cell>
          <cell r="H7593" t="str">
            <v>J</v>
          </cell>
          <cell r="I7593">
            <v>8627</v>
          </cell>
          <cell r="J7593" t="str">
            <v>Coalition</v>
          </cell>
          <cell r="K7593" t="str">
            <v>per DOP website</v>
          </cell>
          <cell r="L7593">
            <v>41456</v>
          </cell>
          <cell r="M7593">
            <v>44175</v>
          </cell>
          <cell r="N7593" t="b">
            <v>0</v>
          </cell>
          <cell r="O7593">
            <v>8627</v>
          </cell>
        </row>
        <row r="7594">
          <cell r="E7594" t="str">
            <v>79MONTHLYJNON-REPRESENTED STATE EMPLOYEES</v>
          </cell>
          <cell r="F7594" t="str">
            <v>79</v>
          </cell>
          <cell r="G7594" t="str">
            <v>Monthly</v>
          </cell>
          <cell r="H7594" t="str">
            <v>J</v>
          </cell>
          <cell r="I7594">
            <v>8627</v>
          </cell>
          <cell r="J7594" t="str">
            <v>Non-Represented State Employees</v>
          </cell>
          <cell r="K7594" t="str">
            <v>per DOP website</v>
          </cell>
          <cell r="L7594">
            <v>41456</v>
          </cell>
          <cell r="M7594">
            <v>13195</v>
          </cell>
          <cell r="N7594" t="b">
            <v>0</v>
          </cell>
          <cell r="O7594">
            <v>8627</v>
          </cell>
        </row>
        <row r="7595">
          <cell r="E7595" t="str">
            <v>79MONTHLYJTEAMSTERS LOCAL UNION NUMBER 117</v>
          </cell>
          <cell r="F7595" t="str">
            <v>79</v>
          </cell>
          <cell r="G7595" t="str">
            <v>Monthly</v>
          </cell>
          <cell r="H7595" t="str">
            <v>J</v>
          </cell>
          <cell r="I7595">
            <v>8738</v>
          </cell>
          <cell r="J7595" t="str">
            <v>Teamsters Local Union Number 117</v>
          </cell>
          <cell r="K7595" t="str">
            <v>per Noli Benitez 201307</v>
          </cell>
          <cell r="L7595">
            <v>41456</v>
          </cell>
          <cell r="M7595">
            <v>13195</v>
          </cell>
          <cell r="N7595" t="b">
            <v>0</v>
          </cell>
          <cell r="O7595">
            <v>8738</v>
          </cell>
        </row>
        <row r="7596">
          <cell r="E7596" t="str">
            <v>79MONTHLYJWASHINGTON FEDERATION OF STATE EMPLOYEES</v>
          </cell>
          <cell r="F7596" t="str">
            <v>79</v>
          </cell>
          <cell r="G7596" t="str">
            <v>Monthly</v>
          </cell>
          <cell r="H7596" t="str">
            <v>J</v>
          </cell>
          <cell r="I7596">
            <v>8627</v>
          </cell>
          <cell r="J7596" t="str">
            <v>Washington Federation of State Employees</v>
          </cell>
          <cell r="K7596" t="str">
            <v>per DOP website</v>
          </cell>
          <cell r="L7596">
            <v>41456</v>
          </cell>
          <cell r="M7596">
            <v>27119</v>
          </cell>
          <cell r="N7596" t="b">
            <v>0</v>
          </cell>
          <cell r="O7596">
            <v>8627</v>
          </cell>
        </row>
        <row r="7597">
          <cell r="E7597" t="str">
            <v>79MONTHLYJWASHINGTON PUBLIC EMPLOYEES ASSOCIATION</v>
          </cell>
          <cell r="F7597" t="str">
            <v>79</v>
          </cell>
          <cell r="G7597" t="str">
            <v>Monthly</v>
          </cell>
          <cell r="H7597" t="str">
            <v>J</v>
          </cell>
          <cell r="I7597">
            <v>8627</v>
          </cell>
          <cell r="J7597" t="str">
            <v>Washington Public Employees Association</v>
          </cell>
          <cell r="K7597" t="str">
            <v>per DOP website</v>
          </cell>
          <cell r="L7597">
            <v>41456</v>
          </cell>
          <cell r="M7597">
            <v>31383</v>
          </cell>
          <cell r="N7597" t="b">
            <v>0</v>
          </cell>
          <cell r="O7597">
            <v>8627</v>
          </cell>
        </row>
        <row r="7598">
          <cell r="E7598" t="str">
            <v>79MONTHLYKCOALITION</v>
          </cell>
          <cell r="F7598" t="str">
            <v>79</v>
          </cell>
          <cell r="G7598" t="str">
            <v>Monthly</v>
          </cell>
          <cell r="H7598" t="str">
            <v>K</v>
          </cell>
          <cell r="I7598">
            <v>8844</v>
          </cell>
          <cell r="J7598" t="str">
            <v>Coalition</v>
          </cell>
          <cell r="K7598" t="str">
            <v>per DOP website</v>
          </cell>
          <cell r="L7598">
            <v>41456</v>
          </cell>
          <cell r="M7598">
            <v>44176</v>
          </cell>
          <cell r="N7598" t="b">
            <v>0</v>
          </cell>
          <cell r="O7598">
            <v>8844</v>
          </cell>
        </row>
        <row r="7599">
          <cell r="E7599" t="str">
            <v>79MONTHLYKNON-REPRESENTED STATE EMPLOYEES</v>
          </cell>
          <cell r="F7599" t="str">
            <v>79</v>
          </cell>
          <cell r="G7599" t="str">
            <v>Monthly</v>
          </cell>
          <cell r="H7599" t="str">
            <v>K</v>
          </cell>
          <cell r="I7599">
            <v>8844</v>
          </cell>
          <cell r="J7599" t="str">
            <v>Non-Represented State Employees</v>
          </cell>
          <cell r="K7599" t="str">
            <v>per DOP website</v>
          </cell>
          <cell r="L7599">
            <v>41456</v>
          </cell>
          <cell r="M7599">
            <v>13196</v>
          </cell>
          <cell r="N7599" t="b">
            <v>0</v>
          </cell>
          <cell r="O7599">
            <v>8844</v>
          </cell>
        </row>
        <row r="7600">
          <cell r="E7600" t="str">
            <v>79MONTHLYKTEAMSTERS LOCAL UNION NUMBER 117</v>
          </cell>
          <cell r="F7600" t="str">
            <v>79</v>
          </cell>
          <cell r="G7600" t="str">
            <v>Monthly</v>
          </cell>
          <cell r="H7600" t="str">
            <v>K</v>
          </cell>
          <cell r="I7600">
            <v>8958</v>
          </cell>
          <cell r="J7600" t="str">
            <v>Teamsters Local Union Number 117</v>
          </cell>
          <cell r="K7600" t="str">
            <v>per Noli Benitez 201307</v>
          </cell>
          <cell r="L7600">
            <v>41456</v>
          </cell>
          <cell r="M7600">
            <v>13196</v>
          </cell>
          <cell r="N7600" t="b">
            <v>0</v>
          </cell>
          <cell r="O7600">
            <v>8958</v>
          </cell>
        </row>
        <row r="7601">
          <cell r="E7601" t="str">
            <v>79MONTHLYKWASHINGTON FEDERATION OF STATE EMPLOYEES</v>
          </cell>
          <cell r="F7601" t="str">
            <v>79</v>
          </cell>
          <cell r="G7601" t="str">
            <v>Monthly</v>
          </cell>
          <cell r="H7601" t="str">
            <v>K</v>
          </cell>
          <cell r="I7601">
            <v>8844</v>
          </cell>
          <cell r="J7601" t="str">
            <v>Washington Federation of State Employees</v>
          </cell>
          <cell r="K7601" t="str">
            <v>per DOP website</v>
          </cell>
          <cell r="L7601">
            <v>41456</v>
          </cell>
          <cell r="M7601">
            <v>27120</v>
          </cell>
          <cell r="N7601" t="b">
            <v>0</v>
          </cell>
          <cell r="O7601">
            <v>8844</v>
          </cell>
        </row>
        <row r="7602">
          <cell r="E7602" t="str">
            <v>79MONTHLYKWASHINGTON PUBLIC EMPLOYEES ASSOCIATION</v>
          </cell>
          <cell r="F7602" t="str">
            <v>79</v>
          </cell>
          <cell r="G7602" t="str">
            <v>Monthly</v>
          </cell>
          <cell r="H7602" t="str">
            <v>K</v>
          </cell>
          <cell r="I7602">
            <v>8844</v>
          </cell>
          <cell r="J7602" t="str">
            <v>Washington Public Employees Association</v>
          </cell>
          <cell r="K7602" t="str">
            <v>per DOP website</v>
          </cell>
          <cell r="L7602">
            <v>41456</v>
          </cell>
          <cell r="M7602">
            <v>31384</v>
          </cell>
          <cell r="N7602" t="b">
            <v>0</v>
          </cell>
          <cell r="O7602">
            <v>8844</v>
          </cell>
        </row>
        <row r="7603">
          <cell r="E7603" t="str">
            <v>79MONTHLYLCOALITION</v>
          </cell>
          <cell r="F7603" t="str">
            <v>79</v>
          </cell>
          <cell r="G7603" t="str">
            <v>Monthly</v>
          </cell>
          <cell r="H7603" t="str">
            <v>L</v>
          </cell>
          <cell r="I7603">
            <v>9066</v>
          </cell>
          <cell r="J7603" t="str">
            <v>Coalition</v>
          </cell>
          <cell r="K7603" t="str">
            <v>per DOP website</v>
          </cell>
          <cell r="L7603">
            <v>41456</v>
          </cell>
          <cell r="M7603">
            <v>44177</v>
          </cell>
          <cell r="N7603" t="b">
            <v>0</v>
          </cell>
          <cell r="O7603">
            <v>9066</v>
          </cell>
        </row>
        <row r="7604">
          <cell r="E7604" t="str">
            <v>79MONTHLYLNON-REPRESENTED STATE EMPLOYEES</v>
          </cell>
          <cell r="F7604" t="str">
            <v>79</v>
          </cell>
          <cell r="G7604" t="str">
            <v>Monthly</v>
          </cell>
          <cell r="H7604" t="str">
            <v>L</v>
          </cell>
          <cell r="I7604">
            <v>9066</v>
          </cell>
          <cell r="J7604" t="str">
            <v>Non-Represented State Employees</v>
          </cell>
          <cell r="K7604" t="str">
            <v>per DOP website</v>
          </cell>
          <cell r="L7604">
            <v>41456</v>
          </cell>
          <cell r="M7604">
            <v>13197</v>
          </cell>
          <cell r="N7604" t="b">
            <v>0</v>
          </cell>
          <cell r="O7604">
            <v>9066</v>
          </cell>
        </row>
        <row r="7605">
          <cell r="E7605" t="str">
            <v>79MONTHLYLTEAMSTERS LOCAL UNION NUMBER 117</v>
          </cell>
          <cell r="F7605" t="str">
            <v>79</v>
          </cell>
          <cell r="G7605" t="str">
            <v>Monthly</v>
          </cell>
          <cell r="H7605" t="str">
            <v>L</v>
          </cell>
          <cell r="I7605">
            <v>9181</v>
          </cell>
          <cell r="J7605" t="str">
            <v>Teamsters Local Union Number 117</v>
          </cell>
          <cell r="K7605" t="str">
            <v>per Noli Benitez 201307</v>
          </cell>
          <cell r="L7605">
            <v>41456</v>
          </cell>
          <cell r="M7605">
            <v>13197</v>
          </cell>
          <cell r="N7605" t="b">
            <v>0</v>
          </cell>
          <cell r="O7605">
            <v>9181</v>
          </cell>
        </row>
        <row r="7606">
          <cell r="E7606" t="str">
            <v>79MONTHLYLWASHINGTON FEDERATION OF STATE EMPLOYEES</v>
          </cell>
          <cell r="F7606" t="str">
            <v>79</v>
          </cell>
          <cell r="G7606" t="str">
            <v>Monthly</v>
          </cell>
          <cell r="H7606" t="str">
            <v>L</v>
          </cell>
          <cell r="I7606">
            <v>9066</v>
          </cell>
          <cell r="J7606" t="str">
            <v>Washington Federation of State Employees</v>
          </cell>
          <cell r="K7606" t="str">
            <v>per DOP website</v>
          </cell>
          <cell r="L7606">
            <v>41456</v>
          </cell>
          <cell r="M7606">
            <v>27121</v>
          </cell>
          <cell r="N7606" t="b">
            <v>0</v>
          </cell>
          <cell r="O7606">
            <v>9066</v>
          </cell>
        </row>
        <row r="7607">
          <cell r="E7607" t="str">
            <v>79MONTHLYLWASHINGTON PUBLIC EMPLOYEES ASSOCIATION</v>
          </cell>
          <cell r="F7607" t="str">
            <v>79</v>
          </cell>
          <cell r="G7607" t="str">
            <v>Monthly</v>
          </cell>
          <cell r="H7607" t="str">
            <v>L</v>
          </cell>
          <cell r="I7607">
            <v>9066</v>
          </cell>
          <cell r="J7607" t="str">
            <v>Washington Public Employees Association</v>
          </cell>
          <cell r="K7607" t="str">
            <v>per DOP website</v>
          </cell>
          <cell r="L7607">
            <v>41456</v>
          </cell>
          <cell r="M7607">
            <v>31385</v>
          </cell>
          <cell r="N7607" t="b">
            <v>0</v>
          </cell>
          <cell r="O7607">
            <v>9066</v>
          </cell>
        </row>
        <row r="7608">
          <cell r="E7608" t="str">
            <v>79MONTHLYMCOALITION</v>
          </cell>
          <cell r="F7608" t="str">
            <v>79</v>
          </cell>
          <cell r="G7608" t="str">
            <v>Monthly</v>
          </cell>
          <cell r="H7608" t="str">
            <v>M</v>
          </cell>
          <cell r="I7608">
            <v>9289</v>
          </cell>
          <cell r="J7608" t="str">
            <v>Coalition</v>
          </cell>
          <cell r="K7608" t="str">
            <v>per DOP website</v>
          </cell>
          <cell r="L7608">
            <v>41456</v>
          </cell>
          <cell r="M7608">
            <v>44178</v>
          </cell>
          <cell r="N7608" t="b">
            <v>0</v>
          </cell>
          <cell r="O7608">
            <v>9289</v>
          </cell>
        </row>
        <row r="7609">
          <cell r="E7609" t="str">
            <v>79MONTHLYMNON-REPRESENTED STATE EMPLOYEES</v>
          </cell>
          <cell r="F7609" t="str">
            <v>79</v>
          </cell>
          <cell r="G7609" t="str">
            <v>Monthly</v>
          </cell>
          <cell r="H7609" t="str">
            <v>M</v>
          </cell>
          <cell r="I7609">
            <v>9289</v>
          </cell>
          <cell r="J7609" t="str">
            <v>Non-Represented State Employees</v>
          </cell>
          <cell r="K7609" t="str">
            <v>per DOP website</v>
          </cell>
          <cell r="L7609">
            <v>41456</v>
          </cell>
          <cell r="M7609">
            <v>13198</v>
          </cell>
          <cell r="N7609" t="b">
            <v>0</v>
          </cell>
          <cell r="O7609">
            <v>9289</v>
          </cell>
        </row>
        <row r="7610">
          <cell r="E7610" t="str">
            <v>79MONTHLYMTEAMSTERS LOCAL UNION NUMBER 117</v>
          </cell>
          <cell r="F7610" t="str">
            <v>79</v>
          </cell>
          <cell r="G7610" t="str">
            <v>Monthly</v>
          </cell>
          <cell r="H7610" t="str">
            <v>M</v>
          </cell>
          <cell r="I7610">
            <v>9408</v>
          </cell>
          <cell r="J7610" t="str">
            <v>Teamsters Local Union Number 117</v>
          </cell>
          <cell r="K7610" t="str">
            <v>per Noli Benitez 201307</v>
          </cell>
          <cell r="L7610">
            <v>41456</v>
          </cell>
          <cell r="M7610">
            <v>13198</v>
          </cell>
          <cell r="N7610" t="b">
            <v>0</v>
          </cell>
          <cell r="O7610">
            <v>9408</v>
          </cell>
        </row>
        <row r="7611">
          <cell r="E7611" t="str">
            <v>79MONTHLYMWASHINGTON FEDERATION OF STATE EMPLOYEES</v>
          </cell>
          <cell r="F7611" t="str">
            <v>79</v>
          </cell>
          <cell r="G7611" t="str">
            <v>Monthly</v>
          </cell>
          <cell r="H7611" t="str">
            <v>M</v>
          </cell>
          <cell r="I7611">
            <v>9289</v>
          </cell>
          <cell r="J7611" t="str">
            <v>Washington Federation of State Employees</v>
          </cell>
          <cell r="K7611" t="str">
            <v>per DOP website</v>
          </cell>
          <cell r="L7611">
            <v>41456</v>
          </cell>
          <cell r="M7611">
            <v>27122</v>
          </cell>
          <cell r="N7611" t="b">
            <v>0</v>
          </cell>
          <cell r="O7611">
            <v>9289</v>
          </cell>
        </row>
        <row r="7612">
          <cell r="E7612" t="str">
            <v>79MONTHLYMWASHINGTON PUBLIC EMPLOYEES ASSOCIATION</v>
          </cell>
          <cell r="F7612" t="str">
            <v>79</v>
          </cell>
          <cell r="G7612" t="str">
            <v>Monthly</v>
          </cell>
          <cell r="H7612" t="str">
            <v>M</v>
          </cell>
          <cell r="I7612">
            <v>9289</v>
          </cell>
          <cell r="J7612" t="str">
            <v>Washington Public Employees Association</v>
          </cell>
          <cell r="K7612" t="str">
            <v>per DOP website</v>
          </cell>
          <cell r="L7612">
            <v>41456</v>
          </cell>
          <cell r="M7612">
            <v>31386</v>
          </cell>
          <cell r="N7612" t="b">
            <v>0</v>
          </cell>
          <cell r="O7612">
            <v>9289</v>
          </cell>
        </row>
        <row r="7613">
          <cell r="E7613" t="str">
            <v>80EMONTHLYENON-REPRESENTED STATE EMPLOYEES</v>
          </cell>
          <cell r="F7613" t="str">
            <v>80E</v>
          </cell>
          <cell r="G7613" t="str">
            <v>Monthly</v>
          </cell>
          <cell r="H7613" t="str">
            <v>E</v>
          </cell>
          <cell r="I7613">
            <v>7818</v>
          </cell>
          <cell r="J7613" t="str">
            <v>Non-Represented State Employees</v>
          </cell>
          <cell r="K7613" t="str">
            <v>per DOP website</v>
          </cell>
          <cell r="L7613">
            <v>41456</v>
          </cell>
          <cell r="M7613">
            <v>16844</v>
          </cell>
          <cell r="N7613" t="b">
            <v>1</v>
          </cell>
          <cell r="O7613">
            <v>7818</v>
          </cell>
        </row>
        <row r="7614">
          <cell r="E7614" t="str">
            <v>80EMONTHLYFNON-REPRESENTED STATE EMPLOYEES</v>
          </cell>
          <cell r="F7614" t="str">
            <v>80E</v>
          </cell>
          <cell r="G7614" t="str">
            <v>Monthly</v>
          </cell>
          <cell r="H7614" t="str">
            <v>F</v>
          </cell>
          <cell r="I7614">
            <v>8012</v>
          </cell>
          <cell r="J7614" t="str">
            <v>Non-Represented State Employees</v>
          </cell>
          <cell r="K7614" t="str">
            <v>per DOP website</v>
          </cell>
          <cell r="L7614">
            <v>41456</v>
          </cell>
          <cell r="M7614">
            <v>16845</v>
          </cell>
          <cell r="N7614" t="b">
            <v>1</v>
          </cell>
          <cell r="O7614">
            <v>8012</v>
          </cell>
        </row>
        <row r="7615">
          <cell r="E7615" t="str">
            <v>80EMONTHLYGNON-REPRESENTED STATE EMPLOYEES</v>
          </cell>
          <cell r="F7615" t="str">
            <v>80E</v>
          </cell>
          <cell r="G7615" t="str">
            <v>Monthly</v>
          </cell>
          <cell r="H7615" t="str">
            <v>G</v>
          </cell>
          <cell r="I7615">
            <v>8215</v>
          </cell>
          <cell r="J7615" t="str">
            <v>Non-Represented State Employees</v>
          </cell>
          <cell r="K7615" t="str">
            <v>per DOP website</v>
          </cell>
          <cell r="L7615">
            <v>41456</v>
          </cell>
          <cell r="M7615">
            <v>16846</v>
          </cell>
          <cell r="N7615" t="b">
            <v>1</v>
          </cell>
          <cell r="O7615">
            <v>8215</v>
          </cell>
        </row>
        <row r="7616">
          <cell r="E7616" t="str">
            <v>80EMONTHLYHNON-REPRESENTED STATE EMPLOYEES</v>
          </cell>
          <cell r="F7616" t="str">
            <v>80E</v>
          </cell>
          <cell r="G7616" t="str">
            <v>Monthly</v>
          </cell>
          <cell r="H7616" t="str">
            <v>H</v>
          </cell>
          <cell r="I7616">
            <v>8417</v>
          </cell>
          <cell r="J7616" t="str">
            <v>Non-Represented State Employees</v>
          </cell>
          <cell r="K7616" t="str">
            <v>per DOP website</v>
          </cell>
          <cell r="L7616">
            <v>41456</v>
          </cell>
          <cell r="M7616">
            <v>16847</v>
          </cell>
          <cell r="N7616" t="b">
            <v>1</v>
          </cell>
          <cell r="O7616">
            <v>8417</v>
          </cell>
        </row>
        <row r="7617">
          <cell r="E7617" t="str">
            <v>80EMONTHLYINON-REPRESENTED STATE EMPLOYEES</v>
          </cell>
          <cell r="F7617" t="str">
            <v>80E</v>
          </cell>
          <cell r="G7617" t="str">
            <v>Monthly</v>
          </cell>
          <cell r="H7617" t="str">
            <v>I</v>
          </cell>
          <cell r="I7617">
            <v>8627</v>
          </cell>
          <cell r="J7617" t="str">
            <v>Non-Represented State Employees</v>
          </cell>
          <cell r="K7617" t="str">
            <v>per DOP website</v>
          </cell>
          <cell r="L7617">
            <v>41456</v>
          </cell>
          <cell r="M7617">
            <v>16848</v>
          </cell>
          <cell r="N7617" t="b">
            <v>1</v>
          </cell>
          <cell r="O7617">
            <v>8627</v>
          </cell>
        </row>
        <row r="7618">
          <cell r="E7618" t="str">
            <v>80EMONTHLYJNON-REPRESENTED STATE EMPLOYEES</v>
          </cell>
          <cell r="F7618" t="str">
            <v>80E</v>
          </cell>
          <cell r="G7618" t="str">
            <v>Monthly</v>
          </cell>
          <cell r="H7618" t="str">
            <v>J</v>
          </cell>
          <cell r="I7618">
            <v>8844</v>
          </cell>
          <cell r="J7618" t="str">
            <v>Non-Represented State Employees</v>
          </cell>
          <cell r="K7618" t="str">
            <v>per DOP website</v>
          </cell>
          <cell r="L7618">
            <v>41456</v>
          </cell>
          <cell r="M7618">
            <v>16849</v>
          </cell>
          <cell r="N7618" t="b">
            <v>1</v>
          </cell>
          <cell r="O7618">
            <v>8844</v>
          </cell>
        </row>
        <row r="7619">
          <cell r="E7619" t="str">
            <v>80EMONTHLYKNON-REPRESENTED STATE EMPLOYEES</v>
          </cell>
          <cell r="F7619" t="str">
            <v>80E</v>
          </cell>
          <cell r="G7619" t="str">
            <v>Monthly</v>
          </cell>
          <cell r="H7619" t="str">
            <v>K</v>
          </cell>
          <cell r="I7619">
            <v>9066</v>
          </cell>
          <cell r="J7619" t="str">
            <v>Non-Represented State Employees</v>
          </cell>
          <cell r="K7619" t="str">
            <v>per DOP website</v>
          </cell>
          <cell r="L7619">
            <v>41456</v>
          </cell>
          <cell r="M7619">
            <v>16850</v>
          </cell>
          <cell r="N7619" t="b">
            <v>1</v>
          </cell>
          <cell r="O7619">
            <v>9066</v>
          </cell>
        </row>
        <row r="7620">
          <cell r="E7620" t="str">
            <v>80EMONTHLYLNON-REPRESENTED STATE EMPLOYEES</v>
          </cell>
          <cell r="F7620" t="str">
            <v>80E</v>
          </cell>
          <cell r="G7620" t="str">
            <v>Monthly</v>
          </cell>
          <cell r="H7620" t="str">
            <v>L</v>
          </cell>
          <cell r="I7620">
            <v>9289</v>
          </cell>
          <cell r="J7620" t="str">
            <v>Non-Represented State Employees</v>
          </cell>
          <cell r="K7620" t="str">
            <v>per DOP website</v>
          </cell>
          <cell r="L7620">
            <v>41456</v>
          </cell>
          <cell r="M7620">
            <v>16851</v>
          </cell>
          <cell r="N7620" t="b">
            <v>1</v>
          </cell>
          <cell r="O7620">
            <v>9289</v>
          </cell>
        </row>
        <row r="7621">
          <cell r="E7621" t="str">
            <v>80EMONTHLYMNON-REPRESENTED STATE EMPLOYEES</v>
          </cell>
          <cell r="F7621" t="str">
            <v>80E</v>
          </cell>
          <cell r="G7621" t="str">
            <v>Monthly</v>
          </cell>
          <cell r="H7621" t="str">
            <v>M</v>
          </cell>
          <cell r="I7621">
            <v>9521</v>
          </cell>
          <cell r="J7621" t="str">
            <v>Non-Represented State Employees</v>
          </cell>
          <cell r="K7621" t="str">
            <v>per DOP website</v>
          </cell>
          <cell r="L7621">
            <v>41456</v>
          </cell>
          <cell r="M7621">
            <v>16851</v>
          </cell>
          <cell r="N7621" t="b">
            <v>1</v>
          </cell>
          <cell r="O7621">
            <v>9521</v>
          </cell>
        </row>
        <row r="7622">
          <cell r="E7622" t="str">
            <v>80MONTHLYACOALITION</v>
          </cell>
          <cell r="F7622" t="str">
            <v>80</v>
          </cell>
          <cell r="G7622" t="str">
            <v>Monthly</v>
          </cell>
          <cell r="H7622" t="str">
            <v>A</v>
          </cell>
          <cell r="I7622">
            <v>7082</v>
          </cell>
          <cell r="J7622" t="str">
            <v>Coalition</v>
          </cell>
          <cell r="K7622" t="str">
            <v>per DOP website</v>
          </cell>
          <cell r="L7622">
            <v>41456</v>
          </cell>
          <cell r="M7622">
            <v>44218</v>
          </cell>
          <cell r="N7622" t="b">
            <v>0</v>
          </cell>
          <cell r="O7622">
            <v>7082</v>
          </cell>
        </row>
        <row r="7623">
          <cell r="E7623" t="str">
            <v>80MONTHLYANON-REPRESENTED STATE EMPLOYEES</v>
          </cell>
          <cell r="F7623" t="str">
            <v>80</v>
          </cell>
          <cell r="G7623" t="str">
            <v>Monthly</v>
          </cell>
          <cell r="H7623" t="str">
            <v>A</v>
          </cell>
          <cell r="I7623">
            <v>7082</v>
          </cell>
          <cell r="J7623" t="str">
            <v>Non-Represented State Employees</v>
          </cell>
          <cell r="K7623" t="str">
            <v>per DOP website</v>
          </cell>
          <cell r="L7623">
            <v>41456</v>
          </cell>
          <cell r="M7623">
            <v>13238</v>
          </cell>
          <cell r="N7623" t="b">
            <v>0</v>
          </cell>
          <cell r="O7623">
            <v>7082</v>
          </cell>
        </row>
        <row r="7624">
          <cell r="E7624" t="str">
            <v>80MONTHLYATEAMSTERS LOCAL UNION NUMBER 117</v>
          </cell>
          <cell r="F7624" t="str">
            <v>80</v>
          </cell>
          <cell r="G7624" t="str">
            <v>Monthly</v>
          </cell>
          <cell r="H7624" t="str">
            <v>A</v>
          </cell>
          <cell r="I7624">
            <v>7173</v>
          </cell>
          <cell r="J7624" t="str">
            <v>Teamsters Local Union Number 117</v>
          </cell>
          <cell r="K7624" t="str">
            <v>per Noli Benitez 201307</v>
          </cell>
          <cell r="L7624">
            <v>41456</v>
          </cell>
          <cell r="M7624">
            <v>13238</v>
          </cell>
          <cell r="N7624" t="b">
            <v>0</v>
          </cell>
          <cell r="O7624">
            <v>7173</v>
          </cell>
        </row>
        <row r="7625">
          <cell r="E7625" t="str">
            <v>80MONTHLYAWASHINGTON FEDERATION OF STATE EMPLOYEES</v>
          </cell>
          <cell r="F7625" t="str">
            <v>80</v>
          </cell>
          <cell r="G7625" t="str">
            <v>Monthly</v>
          </cell>
          <cell r="H7625" t="str">
            <v>A</v>
          </cell>
          <cell r="I7625">
            <v>7082</v>
          </cell>
          <cell r="J7625" t="str">
            <v>Washington Federation of State Employees</v>
          </cell>
          <cell r="K7625" t="str">
            <v>per DOP website</v>
          </cell>
          <cell r="L7625">
            <v>41456</v>
          </cell>
          <cell r="M7625">
            <v>27162</v>
          </cell>
          <cell r="N7625" t="b">
            <v>0</v>
          </cell>
          <cell r="O7625">
            <v>7082</v>
          </cell>
        </row>
        <row r="7626">
          <cell r="E7626" t="str">
            <v>80MONTHLYAWASHINGTON PUBLIC EMPLOYEES ASSOCIATION</v>
          </cell>
          <cell r="F7626" t="str">
            <v>80</v>
          </cell>
          <cell r="G7626" t="str">
            <v>Monthly</v>
          </cell>
          <cell r="H7626" t="str">
            <v>A</v>
          </cell>
          <cell r="I7626">
            <v>7082</v>
          </cell>
          <cell r="J7626" t="str">
            <v>Washington Public Employees Association</v>
          </cell>
          <cell r="K7626" t="str">
            <v>per DOP website</v>
          </cell>
          <cell r="L7626">
            <v>41456</v>
          </cell>
          <cell r="M7626">
            <v>31426</v>
          </cell>
          <cell r="N7626" t="b">
            <v>0</v>
          </cell>
          <cell r="O7626">
            <v>7082</v>
          </cell>
        </row>
        <row r="7627">
          <cell r="E7627" t="str">
            <v>80MONTHLYBCOALITION</v>
          </cell>
          <cell r="F7627" t="str">
            <v>80</v>
          </cell>
          <cell r="G7627" t="str">
            <v>Monthly</v>
          </cell>
          <cell r="H7627" t="str">
            <v>B</v>
          </cell>
          <cell r="I7627">
            <v>7258</v>
          </cell>
          <cell r="J7627" t="str">
            <v>Coalition</v>
          </cell>
          <cell r="K7627" t="str">
            <v>per DOP website</v>
          </cell>
          <cell r="L7627">
            <v>41456</v>
          </cell>
          <cell r="M7627">
            <v>44219</v>
          </cell>
          <cell r="N7627" t="b">
            <v>0</v>
          </cell>
          <cell r="O7627">
            <v>7258</v>
          </cell>
        </row>
        <row r="7628">
          <cell r="E7628" t="str">
            <v>80MONTHLYBNON-REPRESENTED STATE EMPLOYEES</v>
          </cell>
          <cell r="F7628" t="str">
            <v>80</v>
          </cell>
          <cell r="G7628" t="str">
            <v>Monthly</v>
          </cell>
          <cell r="H7628" t="str">
            <v>B</v>
          </cell>
          <cell r="I7628">
            <v>7258</v>
          </cell>
          <cell r="J7628" t="str">
            <v>Non-Represented State Employees</v>
          </cell>
          <cell r="K7628" t="str">
            <v>per DOP website</v>
          </cell>
          <cell r="L7628">
            <v>41456</v>
          </cell>
          <cell r="M7628">
            <v>13239</v>
          </cell>
          <cell r="N7628" t="b">
            <v>0</v>
          </cell>
          <cell r="O7628">
            <v>7258</v>
          </cell>
        </row>
        <row r="7629">
          <cell r="E7629" t="str">
            <v>80MONTHLYBTEAMSTERS LOCAL UNION NUMBER 117</v>
          </cell>
          <cell r="F7629" t="str">
            <v>80</v>
          </cell>
          <cell r="G7629" t="str">
            <v>Monthly</v>
          </cell>
          <cell r="H7629" t="str">
            <v>B</v>
          </cell>
          <cell r="I7629">
            <v>7350</v>
          </cell>
          <cell r="J7629" t="str">
            <v>Teamsters Local Union Number 117</v>
          </cell>
          <cell r="K7629" t="str">
            <v>per Noli Benitez 201307</v>
          </cell>
          <cell r="L7629">
            <v>41456</v>
          </cell>
          <cell r="M7629">
            <v>13239</v>
          </cell>
          <cell r="N7629" t="b">
            <v>0</v>
          </cell>
          <cell r="O7629">
            <v>7350</v>
          </cell>
        </row>
        <row r="7630">
          <cell r="E7630" t="str">
            <v>80MONTHLYBWASHINGTON FEDERATION OF STATE EMPLOYEES</v>
          </cell>
          <cell r="F7630" t="str">
            <v>80</v>
          </cell>
          <cell r="G7630" t="str">
            <v>Monthly</v>
          </cell>
          <cell r="H7630" t="str">
            <v>B</v>
          </cell>
          <cell r="I7630">
            <v>7258</v>
          </cell>
          <cell r="J7630" t="str">
            <v>Washington Federation of State Employees</v>
          </cell>
          <cell r="K7630" t="str">
            <v>per DOP website</v>
          </cell>
          <cell r="L7630">
            <v>41456</v>
          </cell>
          <cell r="M7630">
            <v>27163</v>
          </cell>
          <cell r="N7630" t="b">
            <v>0</v>
          </cell>
          <cell r="O7630">
            <v>7258</v>
          </cell>
        </row>
        <row r="7631">
          <cell r="E7631" t="str">
            <v>80MONTHLYBWASHINGTON PUBLIC EMPLOYEES ASSOCIATION</v>
          </cell>
          <cell r="F7631" t="str">
            <v>80</v>
          </cell>
          <cell r="G7631" t="str">
            <v>Monthly</v>
          </cell>
          <cell r="H7631" t="str">
            <v>B</v>
          </cell>
          <cell r="I7631">
            <v>7258</v>
          </cell>
          <cell r="J7631" t="str">
            <v>Washington Public Employees Association</v>
          </cell>
          <cell r="K7631" t="str">
            <v>per DOP website</v>
          </cell>
          <cell r="L7631">
            <v>41456</v>
          </cell>
          <cell r="M7631">
            <v>31427</v>
          </cell>
          <cell r="N7631" t="b">
            <v>0</v>
          </cell>
          <cell r="O7631">
            <v>7258</v>
          </cell>
        </row>
        <row r="7632">
          <cell r="E7632" t="str">
            <v>80MONTHLYCCOALITION</v>
          </cell>
          <cell r="F7632" t="str">
            <v>80</v>
          </cell>
          <cell r="G7632" t="str">
            <v>Monthly</v>
          </cell>
          <cell r="H7632" t="str">
            <v>C</v>
          </cell>
          <cell r="I7632">
            <v>7440</v>
          </cell>
          <cell r="J7632" t="str">
            <v>Coalition</v>
          </cell>
          <cell r="K7632" t="str">
            <v>per DOP website</v>
          </cell>
          <cell r="L7632">
            <v>41456</v>
          </cell>
          <cell r="M7632">
            <v>44220</v>
          </cell>
          <cell r="N7632" t="b">
            <v>0</v>
          </cell>
          <cell r="O7632">
            <v>7440</v>
          </cell>
        </row>
        <row r="7633">
          <cell r="E7633" t="str">
            <v>80MONTHLYCNON-REPRESENTED STATE EMPLOYEES</v>
          </cell>
          <cell r="F7633" t="str">
            <v>80</v>
          </cell>
          <cell r="G7633" t="str">
            <v>Monthly</v>
          </cell>
          <cell r="H7633" t="str">
            <v>C</v>
          </cell>
          <cell r="I7633">
            <v>7440</v>
          </cell>
          <cell r="J7633" t="str">
            <v>Non-Represented State Employees</v>
          </cell>
          <cell r="K7633" t="str">
            <v>per DOP website</v>
          </cell>
          <cell r="L7633">
            <v>41456</v>
          </cell>
          <cell r="M7633">
            <v>13240</v>
          </cell>
          <cell r="N7633" t="b">
            <v>0</v>
          </cell>
          <cell r="O7633">
            <v>7440</v>
          </cell>
        </row>
        <row r="7634">
          <cell r="E7634" t="str">
            <v>80MONTHLYCTEAMSTERS LOCAL UNION NUMBER 117</v>
          </cell>
          <cell r="F7634" t="str">
            <v>80</v>
          </cell>
          <cell r="G7634" t="str">
            <v>Monthly</v>
          </cell>
          <cell r="H7634" t="str">
            <v>C</v>
          </cell>
          <cell r="I7634">
            <v>7536</v>
          </cell>
          <cell r="J7634" t="str">
            <v>Teamsters Local Union Number 117</v>
          </cell>
          <cell r="K7634" t="str">
            <v>per Noli Benitez 201307</v>
          </cell>
          <cell r="L7634">
            <v>41456</v>
          </cell>
          <cell r="M7634">
            <v>13240</v>
          </cell>
          <cell r="N7634" t="b">
            <v>0</v>
          </cell>
          <cell r="O7634">
            <v>7536</v>
          </cell>
        </row>
        <row r="7635">
          <cell r="E7635" t="str">
            <v>80MONTHLYCWASHINGTON FEDERATION OF STATE EMPLOYEES</v>
          </cell>
          <cell r="F7635" t="str">
            <v>80</v>
          </cell>
          <cell r="G7635" t="str">
            <v>Monthly</v>
          </cell>
          <cell r="H7635" t="str">
            <v>C</v>
          </cell>
          <cell r="I7635">
            <v>7440</v>
          </cell>
          <cell r="J7635" t="str">
            <v>Washington Federation of State Employees</v>
          </cell>
          <cell r="K7635" t="str">
            <v>per DOP website</v>
          </cell>
          <cell r="L7635">
            <v>41456</v>
          </cell>
          <cell r="M7635">
            <v>27164</v>
          </cell>
          <cell r="N7635" t="b">
            <v>0</v>
          </cell>
          <cell r="O7635">
            <v>7440</v>
          </cell>
        </row>
        <row r="7636">
          <cell r="E7636" t="str">
            <v>80MONTHLYCWASHINGTON PUBLIC EMPLOYEES ASSOCIATION</v>
          </cell>
          <cell r="F7636" t="str">
            <v>80</v>
          </cell>
          <cell r="G7636" t="str">
            <v>Monthly</v>
          </cell>
          <cell r="H7636" t="str">
            <v>C</v>
          </cell>
          <cell r="I7636">
            <v>7440</v>
          </cell>
          <cell r="J7636" t="str">
            <v>Washington Public Employees Association</v>
          </cell>
          <cell r="K7636" t="str">
            <v>per DOP website</v>
          </cell>
          <cell r="L7636">
            <v>41456</v>
          </cell>
          <cell r="M7636">
            <v>31428</v>
          </cell>
          <cell r="N7636" t="b">
            <v>0</v>
          </cell>
          <cell r="O7636">
            <v>7440</v>
          </cell>
        </row>
        <row r="7637">
          <cell r="E7637" t="str">
            <v>80MONTHLYDCOALITION</v>
          </cell>
          <cell r="F7637" t="str">
            <v>80</v>
          </cell>
          <cell r="G7637" t="str">
            <v>Monthly</v>
          </cell>
          <cell r="H7637" t="str">
            <v>D</v>
          </cell>
          <cell r="I7637">
            <v>7627</v>
          </cell>
          <cell r="J7637" t="str">
            <v>Coalition</v>
          </cell>
          <cell r="K7637" t="str">
            <v>per DOP website</v>
          </cell>
          <cell r="L7637">
            <v>41456</v>
          </cell>
          <cell r="M7637">
            <v>44221</v>
          </cell>
          <cell r="N7637" t="b">
            <v>0</v>
          </cell>
          <cell r="O7637">
            <v>7627</v>
          </cell>
        </row>
        <row r="7638">
          <cell r="E7638" t="str">
            <v>80MONTHLYDNON-REPRESENTED STATE EMPLOYEES</v>
          </cell>
          <cell r="F7638" t="str">
            <v>80</v>
          </cell>
          <cell r="G7638" t="str">
            <v>Monthly</v>
          </cell>
          <cell r="H7638" t="str">
            <v>D</v>
          </cell>
          <cell r="I7638">
            <v>7627</v>
          </cell>
          <cell r="J7638" t="str">
            <v>Non-Represented State Employees</v>
          </cell>
          <cell r="K7638" t="str">
            <v>per DOP website</v>
          </cell>
          <cell r="L7638">
            <v>41456</v>
          </cell>
          <cell r="M7638">
            <v>13241</v>
          </cell>
          <cell r="N7638" t="b">
            <v>0</v>
          </cell>
          <cell r="O7638">
            <v>7627</v>
          </cell>
        </row>
        <row r="7639">
          <cell r="E7639" t="str">
            <v>80MONTHLYDTEAMSTERS LOCAL UNION NUMBER 117</v>
          </cell>
          <cell r="F7639" t="str">
            <v>80</v>
          </cell>
          <cell r="G7639" t="str">
            <v>Monthly</v>
          </cell>
          <cell r="H7639" t="str">
            <v>D</v>
          </cell>
          <cell r="I7639">
            <v>7724</v>
          </cell>
          <cell r="J7639" t="str">
            <v>Teamsters Local Union Number 117</v>
          </cell>
          <cell r="K7639" t="str">
            <v>per Noli Benitez 201307</v>
          </cell>
          <cell r="L7639">
            <v>41456</v>
          </cell>
          <cell r="M7639">
            <v>13241</v>
          </cell>
          <cell r="N7639" t="b">
            <v>0</v>
          </cell>
          <cell r="O7639">
            <v>7724</v>
          </cell>
        </row>
        <row r="7640">
          <cell r="E7640" t="str">
            <v>80MONTHLYDWASHINGTON FEDERATION OF STATE EMPLOYEES</v>
          </cell>
          <cell r="F7640" t="str">
            <v>80</v>
          </cell>
          <cell r="G7640" t="str">
            <v>Monthly</v>
          </cell>
          <cell r="H7640" t="str">
            <v>D</v>
          </cell>
          <cell r="I7640">
            <v>7627</v>
          </cell>
          <cell r="J7640" t="str">
            <v>Washington Federation of State Employees</v>
          </cell>
          <cell r="K7640" t="str">
            <v>per DOP website</v>
          </cell>
          <cell r="L7640">
            <v>41456</v>
          </cell>
          <cell r="M7640">
            <v>27165</v>
          </cell>
          <cell r="N7640" t="b">
            <v>0</v>
          </cell>
          <cell r="O7640">
            <v>7627</v>
          </cell>
        </row>
        <row r="7641">
          <cell r="E7641" t="str">
            <v>80MONTHLYDWASHINGTON PUBLIC EMPLOYEES ASSOCIATION</v>
          </cell>
          <cell r="F7641" t="str">
            <v>80</v>
          </cell>
          <cell r="G7641" t="str">
            <v>Monthly</v>
          </cell>
          <cell r="H7641" t="str">
            <v>D</v>
          </cell>
          <cell r="I7641">
            <v>7627</v>
          </cell>
          <cell r="J7641" t="str">
            <v>Washington Public Employees Association</v>
          </cell>
          <cell r="K7641" t="str">
            <v>per DOP website</v>
          </cell>
          <cell r="L7641">
            <v>41456</v>
          </cell>
          <cell r="M7641">
            <v>31429</v>
          </cell>
          <cell r="N7641" t="b">
            <v>0</v>
          </cell>
          <cell r="O7641">
            <v>7627</v>
          </cell>
        </row>
        <row r="7642">
          <cell r="E7642" t="str">
            <v>80MONTHLYECOALITION</v>
          </cell>
          <cell r="F7642" t="str">
            <v>80</v>
          </cell>
          <cell r="G7642" t="str">
            <v>Monthly</v>
          </cell>
          <cell r="H7642" t="str">
            <v>E</v>
          </cell>
          <cell r="I7642">
            <v>7818</v>
          </cell>
          <cell r="J7642" t="str">
            <v>Coalition</v>
          </cell>
          <cell r="K7642" t="str">
            <v>per DOP website</v>
          </cell>
          <cell r="L7642">
            <v>41456</v>
          </cell>
          <cell r="M7642">
            <v>44222</v>
          </cell>
          <cell r="N7642" t="b">
            <v>0</v>
          </cell>
          <cell r="O7642">
            <v>7818</v>
          </cell>
        </row>
        <row r="7643">
          <cell r="E7643" t="str">
            <v>80MONTHLYENON-REPRESENTED STATE EMPLOYEES</v>
          </cell>
          <cell r="F7643" t="str">
            <v>80</v>
          </cell>
          <cell r="G7643" t="str">
            <v>Monthly</v>
          </cell>
          <cell r="H7643" t="str">
            <v>E</v>
          </cell>
          <cell r="I7643">
            <v>7818</v>
          </cell>
          <cell r="J7643" t="str">
            <v>Non-Represented State Employees</v>
          </cell>
          <cell r="K7643" t="str">
            <v>per DOP website</v>
          </cell>
          <cell r="L7643">
            <v>41456</v>
          </cell>
          <cell r="M7643">
            <v>13242</v>
          </cell>
          <cell r="N7643" t="b">
            <v>0</v>
          </cell>
          <cell r="O7643">
            <v>7818</v>
          </cell>
        </row>
        <row r="7644">
          <cell r="E7644" t="str">
            <v>80MONTHLYETEAMSTERS LOCAL UNION NUMBER 117</v>
          </cell>
          <cell r="F7644" t="str">
            <v>80</v>
          </cell>
          <cell r="G7644" t="str">
            <v>Monthly</v>
          </cell>
          <cell r="H7644" t="str">
            <v>E</v>
          </cell>
          <cell r="I7644">
            <v>7918</v>
          </cell>
          <cell r="J7644" t="str">
            <v>Teamsters Local Union Number 117</v>
          </cell>
          <cell r="K7644" t="str">
            <v>per Noli Benitez 201307</v>
          </cell>
          <cell r="L7644">
            <v>41456</v>
          </cell>
          <cell r="M7644">
            <v>13242</v>
          </cell>
          <cell r="N7644" t="b">
            <v>0</v>
          </cell>
          <cell r="O7644">
            <v>7918</v>
          </cell>
        </row>
        <row r="7645">
          <cell r="E7645" t="str">
            <v>80MONTHLYEWASHINGTON FEDERATION OF STATE EMPLOYEES</v>
          </cell>
          <cell r="F7645" t="str">
            <v>80</v>
          </cell>
          <cell r="G7645" t="str">
            <v>Monthly</v>
          </cell>
          <cell r="H7645" t="str">
            <v>E</v>
          </cell>
          <cell r="I7645">
            <v>7818</v>
          </cell>
          <cell r="J7645" t="str">
            <v>Washington Federation of State Employees</v>
          </cell>
          <cell r="K7645" t="str">
            <v>per DOP website</v>
          </cell>
          <cell r="L7645">
            <v>41456</v>
          </cell>
          <cell r="M7645">
            <v>27166</v>
          </cell>
          <cell r="N7645" t="b">
            <v>0</v>
          </cell>
          <cell r="O7645">
            <v>7818</v>
          </cell>
        </row>
        <row r="7646">
          <cell r="E7646" t="str">
            <v>80MONTHLYEWASHINGTON PUBLIC EMPLOYEES ASSOCIATION</v>
          </cell>
          <cell r="F7646" t="str">
            <v>80</v>
          </cell>
          <cell r="G7646" t="str">
            <v>Monthly</v>
          </cell>
          <cell r="H7646" t="str">
            <v>E</v>
          </cell>
          <cell r="I7646">
            <v>7818</v>
          </cell>
          <cell r="J7646" t="str">
            <v>Washington Public Employees Association</v>
          </cell>
          <cell r="K7646" t="str">
            <v>per DOP website</v>
          </cell>
          <cell r="L7646">
            <v>41456</v>
          </cell>
          <cell r="M7646">
            <v>31430</v>
          </cell>
          <cell r="N7646" t="b">
            <v>0</v>
          </cell>
          <cell r="O7646">
            <v>7818</v>
          </cell>
        </row>
        <row r="7647">
          <cell r="E7647" t="str">
            <v>80MONTHLYFCOALITION</v>
          </cell>
          <cell r="F7647" t="str">
            <v>80</v>
          </cell>
          <cell r="G7647" t="str">
            <v>Monthly</v>
          </cell>
          <cell r="H7647" t="str">
            <v>F</v>
          </cell>
          <cell r="I7647">
            <v>8012</v>
          </cell>
          <cell r="J7647" t="str">
            <v>Coalition</v>
          </cell>
          <cell r="K7647" t="str">
            <v>per DOP website</v>
          </cell>
          <cell r="L7647">
            <v>41456</v>
          </cell>
          <cell r="M7647">
            <v>44223</v>
          </cell>
          <cell r="N7647" t="b">
            <v>0</v>
          </cell>
          <cell r="O7647">
            <v>8012</v>
          </cell>
        </row>
        <row r="7648">
          <cell r="E7648" t="str">
            <v>80MONTHLYFNON-REPRESENTED STATE EMPLOYEES</v>
          </cell>
          <cell r="F7648" t="str">
            <v>80</v>
          </cell>
          <cell r="G7648" t="str">
            <v>Monthly</v>
          </cell>
          <cell r="H7648" t="str">
            <v>F</v>
          </cell>
          <cell r="I7648">
            <v>8012</v>
          </cell>
          <cell r="J7648" t="str">
            <v>Non-Represented State Employees</v>
          </cell>
          <cell r="K7648" t="str">
            <v>per DOP website</v>
          </cell>
          <cell r="L7648">
            <v>41456</v>
          </cell>
          <cell r="M7648">
            <v>13243</v>
          </cell>
          <cell r="N7648" t="b">
            <v>0</v>
          </cell>
          <cell r="O7648">
            <v>8012</v>
          </cell>
        </row>
        <row r="7649">
          <cell r="E7649" t="str">
            <v>80MONTHLYFTEAMSTERS LOCAL UNION NUMBER 117</v>
          </cell>
          <cell r="F7649" t="str">
            <v>80</v>
          </cell>
          <cell r="G7649" t="str">
            <v>Monthly</v>
          </cell>
          <cell r="H7649" t="str">
            <v>F</v>
          </cell>
          <cell r="I7649">
            <v>8114</v>
          </cell>
          <cell r="J7649" t="str">
            <v>Teamsters Local Union Number 117</v>
          </cell>
          <cell r="K7649" t="str">
            <v>per Noli Benitez 201307</v>
          </cell>
          <cell r="L7649">
            <v>41456</v>
          </cell>
          <cell r="M7649">
            <v>13243</v>
          </cell>
          <cell r="N7649" t="b">
            <v>0</v>
          </cell>
          <cell r="O7649">
            <v>8114</v>
          </cell>
        </row>
        <row r="7650">
          <cell r="E7650" t="str">
            <v>80MONTHLYFWASHINGTON FEDERATION OF STATE EMPLOYEES</v>
          </cell>
          <cell r="F7650" t="str">
            <v>80</v>
          </cell>
          <cell r="G7650" t="str">
            <v>Monthly</v>
          </cell>
          <cell r="H7650" t="str">
            <v>F</v>
          </cell>
          <cell r="I7650">
            <v>8012</v>
          </cell>
          <cell r="J7650" t="str">
            <v>Washington Federation of State Employees</v>
          </cell>
          <cell r="K7650" t="str">
            <v>per DOP website</v>
          </cell>
          <cell r="L7650">
            <v>41456</v>
          </cell>
          <cell r="M7650">
            <v>27167</v>
          </cell>
          <cell r="N7650" t="b">
            <v>0</v>
          </cell>
          <cell r="O7650">
            <v>8012</v>
          </cell>
        </row>
        <row r="7651">
          <cell r="E7651" t="str">
            <v>80MONTHLYFWASHINGTON PUBLIC EMPLOYEES ASSOCIATION</v>
          </cell>
          <cell r="F7651" t="str">
            <v>80</v>
          </cell>
          <cell r="G7651" t="str">
            <v>Monthly</v>
          </cell>
          <cell r="H7651" t="str">
            <v>F</v>
          </cell>
          <cell r="I7651">
            <v>8012</v>
          </cell>
          <cell r="J7651" t="str">
            <v>Washington Public Employees Association</v>
          </cell>
          <cell r="K7651" t="str">
            <v>per DOP website</v>
          </cell>
          <cell r="L7651">
            <v>41456</v>
          </cell>
          <cell r="M7651">
            <v>31431</v>
          </cell>
          <cell r="N7651" t="b">
            <v>0</v>
          </cell>
          <cell r="O7651">
            <v>8012</v>
          </cell>
        </row>
        <row r="7652">
          <cell r="E7652" t="str">
            <v>80MONTHLYGCOALITION</v>
          </cell>
          <cell r="F7652" t="str">
            <v>80</v>
          </cell>
          <cell r="G7652" t="str">
            <v>Monthly</v>
          </cell>
          <cell r="H7652" t="str">
            <v>G</v>
          </cell>
          <cell r="I7652">
            <v>8215</v>
          </cell>
          <cell r="J7652" t="str">
            <v>Coalition</v>
          </cell>
          <cell r="K7652" t="str">
            <v>per DOP website</v>
          </cell>
          <cell r="L7652">
            <v>41456</v>
          </cell>
          <cell r="M7652">
            <v>44224</v>
          </cell>
          <cell r="N7652" t="b">
            <v>0</v>
          </cell>
          <cell r="O7652">
            <v>8215</v>
          </cell>
        </row>
        <row r="7653">
          <cell r="E7653" t="str">
            <v>80MONTHLYGNON-REPRESENTED STATE EMPLOYEES</v>
          </cell>
          <cell r="F7653" t="str">
            <v>80</v>
          </cell>
          <cell r="G7653" t="str">
            <v>Monthly</v>
          </cell>
          <cell r="H7653" t="str">
            <v>G</v>
          </cell>
          <cell r="I7653">
            <v>8215</v>
          </cell>
          <cell r="J7653" t="str">
            <v>Non-Represented State Employees</v>
          </cell>
          <cell r="K7653" t="str">
            <v>per DOP website</v>
          </cell>
          <cell r="L7653">
            <v>41456</v>
          </cell>
          <cell r="M7653">
            <v>13244</v>
          </cell>
          <cell r="N7653" t="b">
            <v>0</v>
          </cell>
          <cell r="O7653">
            <v>8215</v>
          </cell>
        </row>
        <row r="7654">
          <cell r="E7654" t="str">
            <v>80MONTHLYGTEAMSTERS LOCAL UNION NUMBER 117</v>
          </cell>
          <cell r="F7654" t="str">
            <v>80</v>
          </cell>
          <cell r="G7654" t="str">
            <v>Monthly</v>
          </cell>
          <cell r="H7654" t="str">
            <v>G</v>
          </cell>
          <cell r="I7654">
            <v>8320</v>
          </cell>
          <cell r="J7654" t="str">
            <v>Teamsters Local Union Number 117</v>
          </cell>
          <cell r="K7654" t="str">
            <v>per Noli Benitez 201307</v>
          </cell>
          <cell r="L7654">
            <v>41456</v>
          </cell>
          <cell r="M7654">
            <v>13244</v>
          </cell>
          <cell r="N7654" t="b">
            <v>0</v>
          </cell>
          <cell r="O7654">
            <v>8320</v>
          </cell>
        </row>
        <row r="7655">
          <cell r="E7655" t="str">
            <v>80MONTHLYGWASHINGTON FEDERATION OF STATE EMPLOYEES</v>
          </cell>
          <cell r="F7655" t="str">
            <v>80</v>
          </cell>
          <cell r="G7655" t="str">
            <v>Monthly</v>
          </cell>
          <cell r="H7655" t="str">
            <v>G</v>
          </cell>
          <cell r="I7655">
            <v>8215</v>
          </cell>
          <cell r="J7655" t="str">
            <v>Washington Federation of State Employees</v>
          </cell>
          <cell r="K7655" t="str">
            <v>per DOP website</v>
          </cell>
          <cell r="L7655">
            <v>41456</v>
          </cell>
          <cell r="M7655">
            <v>27168</v>
          </cell>
          <cell r="N7655" t="b">
            <v>0</v>
          </cell>
          <cell r="O7655">
            <v>8215</v>
          </cell>
        </row>
        <row r="7656">
          <cell r="E7656" t="str">
            <v>80MONTHLYGWASHINGTON PUBLIC EMPLOYEES ASSOCIATION</v>
          </cell>
          <cell r="F7656" t="str">
            <v>80</v>
          </cell>
          <cell r="G7656" t="str">
            <v>Monthly</v>
          </cell>
          <cell r="H7656" t="str">
            <v>G</v>
          </cell>
          <cell r="I7656">
            <v>8215</v>
          </cell>
          <cell r="J7656" t="str">
            <v>Washington Public Employees Association</v>
          </cell>
          <cell r="K7656" t="str">
            <v>per DOP website</v>
          </cell>
          <cell r="L7656">
            <v>41456</v>
          </cell>
          <cell r="M7656">
            <v>31432</v>
          </cell>
          <cell r="N7656" t="b">
            <v>0</v>
          </cell>
          <cell r="O7656">
            <v>8215</v>
          </cell>
        </row>
        <row r="7657">
          <cell r="E7657" t="str">
            <v>80MONTHLYHCOALITION</v>
          </cell>
          <cell r="F7657" t="str">
            <v>80</v>
          </cell>
          <cell r="G7657" t="str">
            <v>Monthly</v>
          </cell>
          <cell r="H7657" t="str">
            <v>H</v>
          </cell>
          <cell r="I7657">
            <v>8417</v>
          </cell>
          <cell r="J7657" t="str">
            <v>Coalition</v>
          </cell>
          <cell r="K7657" t="str">
            <v>per DOP website</v>
          </cell>
          <cell r="L7657">
            <v>41456</v>
          </cell>
          <cell r="M7657">
            <v>44225</v>
          </cell>
          <cell r="N7657" t="b">
            <v>0</v>
          </cell>
          <cell r="O7657">
            <v>8417</v>
          </cell>
        </row>
        <row r="7658">
          <cell r="E7658" t="str">
            <v>80MONTHLYHNON-REPRESENTED STATE EMPLOYEES</v>
          </cell>
          <cell r="F7658" t="str">
            <v>80</v>
          </cell>
          <cell r="G7658" t="str">
            <v>Monthly</v>
          </cell>
          <cell r="H7658" t="str">
            <v>H</v>
          </cell>
          <cell r="I7658">
            <v>8417</v>
          </cell>
          <cell r="J7658" t="str">
            <v>Non-Represented State Employees</v>
          </cell>
          <cell r="K7658" t="str">
            <v>per DOP website</v>
          </cell>
          <cell r="L7658">
            <v>41456</v>
          </cell>
          <cell r="M7658">
            <v>13245</v>
          </cell>
          <cell r="N7658" t="b">
            <v>0</v>
          </cell>
          <cell r="O7658">
            <v>8417</v>
          </cell>
        </row>
        <row r="7659">
          <cell r="E7659" t="str">
            <v>80MONTHLYHTEAMSTERS LOCAL UNION NUMBER 117</v>
          </cell>
          <cell r="F7659" t="str">
            <v>80</v>
          </cell>
          <cell r="G7659" t="str">
            <v>Monthly</v>
          </cell>
          <cell r="H7659" t="str">
            <v>H</v>
          </cell>
          <cell r="I7659">
            <v>8524</v>
          </cell>
          <cell r="J7659" t="str">
            <v>Teamsters Local Union Number 117</v>
          </cell>
          <cell r="K7659" t="str">
            <v>per Noli Benitez 201307</v>
          </cell>
          <cell r="L7659">
            <v>41456</v>
          </cell>
          <cell r="M7659">
            <v>13245</v>
          </cell>
          <cell r="N7659" t="b">
            <v>0</v>
          </cell>
          <cell r="O7659">
            <v>8524</v>
          </cell>
        </row>
        <row r="7660">
          <cell r="E7660" t="str">
            <v>80MONTHLYHWASHINGTON FEDERATION OF STATE EMPLOYEES</v>
          </cell>
          <cell r="F7660" t="str">
            <v>80</v>
          </cell>
          <cell r="G7660" t="str">
            <v>Monthly</v>
          </cell>
          <cell r="H7660" t="str">
            <v>H</v>
          </cell>
          <cell r="I7660">
            <v>8417</v>
          </cell>
          <cell r="J7660" t="str">
            <v>Washington Federation of State Employees</v>
          </cell>
          <cell r="K7660" t="str">
            <v>per DOP website</v>
          </cell>
          <cell r="L7660">
            <v>41456</v>
          </cell>
          <cell r="M7660">
            <v>27169</v>
          </cell>
          <cell r="N7660" t="b">
            <v>0</v>
          </cell>
          <cell r="O7660">
            <v>8417</v>
          </cell>
        </row>
        <row r="7661">
          <cell r="E7661" t="str">
            <v>80MONTHLYHWASHINGTON PUBLIC EMPLOYEES ASSOCIATION</v>
          </cell>
          <cell r="F7661" t="str">
            <v>80</v>
          </cell>
          <cell r="G7661" t="str">
            <v>Monthly</v>
          </cell>
          <cell r="H7661" t="str">
            <v>H</v>
          </cell>
          <cell r="I7661">
            <v>8417</v>
          </cell>
          <cell r="J7661" t="str">
            <v>Washington Public Employees Association</v>
          </cell>
          <cell r="K7661" t="str">
            <v>per DOP website</v>
          </cell>
          <cell r="L7661">
            <v>41456</v>
          </cell>
          <cell r="M7661">
            <v>31433</v>
          </cell>
          <cell r="N7661" t="b">
            <v>0</v>
          </cell>
          <cell r="O7661">
            <v>8417</v>
          </cell>
        </row>
        <row r="7662">
          <cell r="E7662" t="str">
            <v>80MONTHLYICOALITION</v>
          </cell>
          <cell r="F7662" t="str">
            <v>80</v>
          </cell>
          <cell r="G7662" t="str">
            <v>Monthly</v>
          </cell>
          <cell r="H7662" t="str">
            <v>I</v>
          </cell>
          <cell r="I7662">
            <v>8627</v>
          </cell>
          <cell r="J7662" t="str">
            <v>Coalition</v>
          </cell>
          <cell r="K7662" t="str">
            <v>per DOP website</v>
          </cell>
          <cell r="L7662">
            <v>41456</v>
          </cell>
          <cell r="M7662">
            <v>44226</v>
          </cell>
          <cell r="N7662" t="b">
            <v>0</v>
          </cell>
          <cell r="O7662">
            <v>8627</v>
          </cell>
        </row>
        <row r="7663">
          <cell r="E7663" t="str">
            <v>80MONTHLYINON-REPRESENTED STATE EMPLOYEES</v>
          </cell>
          <cell r="F7663" t="str">
            <v>80</v>
          </cell>
          <cell r="G7663" t="str">
            <v>Monthly</v>
          </cell>
          <cell r="H7663" t="str">
            <v>I</v>
          </cell>
          <cell r="I7663">
            <v>8627</v>
          </cell>
          <cell r="J7663" t="str">
            <v>Non-Represented State Employees</v>
          </cell>
          <cell r="K7663" t="str">
            <v>per DOP website</v>
          </cell>
          <cell r="L7663">
            <v>41456</v>
          </cell>
          <cell r="M7663">
            <v>13246</v>
          </cell>
          <cell r="N7663" t="b">
            <v>0</v>
          </cell>
          <cell r="O7663">
            <v>8627</v>
          </cell>
        </row>
        <row r="7664">
          <cell r="E7664" t="str">
            <v>80MONTHLYITEAMSTERS LOCAL UNION NUMBER 117</v>
          </cell>
          <cell r="F7664" t="str">
            <v>80</v>
          </cell>
          <cell r="G7664" t="str">
            <v>Monthly</v>
          </cell>
          <cell r="H7664" t="str">
            <v>I</v>
          </cell>
          <cell r="I7664">
            <v>8738</v>
          </cell>
          <cell r="J7664" t="str">
            <v>Teamsters Local Union Number 117</v>
          </cell>
          <cell r="K7664" t="str">
            <v>per Noli Benitez 201307</v>
          </cell>
          <cell r="L7664">
            <v>41456</v>
          </cell>
          <cell r="M7664">
            <v>13246</v>
          </cell>
          <cell r="N7664" t="b">
            <v>0</v>
          </cell>
          <cell r="O7664">
            <v>8738</v>
          </cell>
        </row>
        <row r="7665">
          <cell r="E7665" t="str">
            <v>80MONTHLYIWASHINGTON FEDERATION OF STATE EMPLOYEES</v>
          </cell>
          <cell r="F7665" t="str">
            <v>80</v>
          </cell>
          <cell r="G7665" t="str">
            <v>Monthly</v>
          </cell>
          <cell r="H7665" t="str">
            <v>I</v>
          </cell>
          <cell r="I7665">
            <v>8627</v>
          </cell>
          <cell r="J7665" t="str">
            <v>Washington Federation of State Employees</v>
          </cell>
          <cell r="K7665" t="str">
            <v>per DOP website</v>
          </cell>
          <cell r="L7665">
            <v>41456</v>
          </cell>
          <cell r="M7665">
            <v>27170</v>
          </cell>
          <cell r="N7665" t="b">
            <v>0</v>
          </cell>
          <cell r="O7665">
            <v>8627</v>
          </cell>
        </row>
        <row r="7666">
          <cell r="E7666" t="str">
            <v>80MONTHLYIWASHINGTON PUBLIC EMPLOYEES ASSOCIATION</v>
          </cell>
          <cell r="F7666" t="str">
            <v>80</v>
          </cell>
          <cell r="G7666" t="str">
            <v>Monthly</v>
          </cell>
          <cell r="H7666" t="str">
            <v>I</v>
          </cell>
          <cell r="I7666">
            <v>8627</v>
          </cell>
          <cell r="J7666" t="str">
            <v>Washington Public Employees Association</v>
          </cell>
          <cell r="K7666" t="str">
            <v>per DOP website</v>
          </cell>
          <cell r="L7666">
            <v>41456</v>
          </cell>
          <cell r="M7666">
            <v>31434</v>
          </cell>
          <cell r="N7666" t="b">
            <v>0</v>
          </cell>
          <cell r="O7666">
            <v>8627</v>
          </cell>
        </row>
        <row r="7667">
          <cell r="E7667" t="str">
            <v>80MONTHLYJCOALITION</v>
          </cell>
          <cell r="F7667" t="str">
            <v>80</v>
          </cell>
          <cell r="G7667" t="str">
            <v>Monthly</v>
          </cell>
          <cell r="H7667" t="str">
            <v>J</v>
          </cell>
          <cell r="I7667">
            <v>8844</v>
          </cell>
          <cell r="J7667" t="str">
            <v>Coalition</v>
          </cell>
          <cell r="K7667" t="str">
            <v>per DOP website</v>
          </cell>
          <cell r="L7667">
            <v>41456</v>
          </cell>
          <cell r="M7667">
            <v>44227</v>
          </cell>
          <cell r="N7667" t="b">
            <v>0</v>
          </cell>
          <cell r="O7667">
            <v>8844</v>
          </cell>
        </row>
        <row r="7668">
          <cell r="E7668" t="str">
            <v>80MONTHLYJNON-REPRESENTED STATE EMPLOYEES</v>
          </cell>
          <cell r="F7668" t="str">
            <v>80</v>
          </cell>
          <cell r="G7668" t="str">
            <v>Monthly</v>
          </cell>
          <cell r="H7668" t="str">
            <v>J</v>
          </cell>
          <cell r="I7668">
            <v>8844</v>
          </cell>
          <cell r="J7668" t="str">
            <v>Non-Represented State Employees</v>
          </cell>
          <cell r="K7668" t="str">
            <v>per DOP website</v>
          </cell>
          <cell r="L7668">
            <v>41456</v>
          </cell>
          <cell r="M7668">
            <v>13247</v>
          </cell>
          <cell r="N7668" t="b">
            <v>0</v>
          </cell>
          <cell r="O7668">
            <v>8844</v>
          </cell>
        </row>
        <row r="7669">
          <cell r="E7669" t="str">
            <v>80MONTHLYJTEAMSTERS LOCAL UNION NUMBER 117</v>
          </cell>
          <cell r="F7669" t="str">
            <v>80</v>
          </cell>
          <cell r="G7669" t="str">
            <v>Monthly</v>
          </cell>
          <cell r="H7669" t="str">
            <v>J</v>
          </cell>
          <cell r="I7669">
            <v>8958</v>
          </cell>
          <cell r="J7669" t="str">
            <v>Teamsters Local Union Number 117</v>
          </cell>
          <cell r="K7669" t="str">
            <v>per Noli Benitez 201307</v>
          </cell>
          <cell r="L7669">
            <v>41456</v>
          </cell>
          <cell r="M7669">
            <v>13247</v>
          </cell>
          <cell r="N7669" t="b">
            <v>0</v>
          </cell>
          <cell r="O7669">
            <v>8958</v>
          </cell>
        </row>
        <row r="7670">
          <cell r="E7670" t="str">
            <v>80MONTHLYJWASHINGTON FEDERATION OF STATE EMPLOYEES</v>
          </cell>
          <cell r="F7670" t="str">
            <v>80</v>
          </cell>
          <cell r="G7670" t="str">
            <v>Monthly</v>
          </cell>
          <cell r="H7670" t="str">
            <v>J</v>
          </cell>
          <cell r="I7670">
            <v>8844</v>
          </cell>
          <cell r="J7670" t="str">
            <v>Washington Federation of State Employees</v>
          </cell>
          <cell r="K7670" t="str">
            <v>per DOP website</v>
          </cell>
          <cell r="L7670">
            <v>41456</v>
          </cell>
          <cell r="M7670">
            <v>27171</v>
          </cell>
          <cell r="N7670" t="b">
            <v>0</v>
          </cell>
          <cell r="O7670">
            <v>8844</v>
          </cell>
        </row>
        <row r="7671">
          <cell r="E7671" t="str">
            <v>80MONTHLYJWASHINGTON PUBLIC EMPLOYEES ASSOCIATION</v>
          </cell>
          <cell r="F7671" t="str">
            <v>80</v>
          </cell>
          <cell r="G7671" t="str">
            <v>Monthly</v>
          </cell>
          <cell r="H7671" t="str">
            <v>J</v>
          </cell>
          <cell r="I7671">
            <v>8844</v>
          </cell>
          <cell r="J7671" t="str">
            <v>Washington Public Employees Association</v>
          </cell>
          <cell r="K7671" t="str">
            <v>per DOP website</v>
          </cell>
          <cell r="L7671">
            <v>41456</v>
          </cell>
          <cell r="M7671">
            <v>31435</v>
          </cell>
          <cell r="N7671" t="b">
            <v>0</v>
          </cell>
          <cell r="O7671">
            <v>8844</v>
          </cell>
        </row>
        <row r="7672">
          <cell r="E7672" t="str">
            <v>80MONTHLYKCOALITION</v>
          </cell>
          <cell r="F7672" t="str">
            <v>80</v>
          </cell>
          <cell r="G7672" t="str">
            <v>Monthly</v>
          </cell>
          <cell r="H7672" t="str">
            <v>K</v>
          </cell>
          <cell r="I7672">
            <v>9066</v>
          </cell>
          <cell r="J7672" t="str">
            <v>Coalition</v>
          </cell>
          <cell r="K7672" t="str">
            <v>per DOP website</v>
          </cell>
          <cell r="L7672">
            <v>41456</v>
          </cell>
          <cell r="M7672">
            <v>44228</v>
          </cell>
          <cell r="N7672" t="b">
            <v>0</v>
          </cell>
          <cell r="O7672">
            <v>9066</v>
          </cell>
        </row>
        <row r="7673">
          <cell r="E7673" t="str">
            <v>80MONTHLYKNON-REPRESENTED STATE EMPLOYEES</v>
          </cell>
          <cell r="F7673" t="str">
            <v>80</v>
          </cell>
          <cell r="G7673" t="str">
            <v>Monthly</v>
          </cell>
          <cell r="H7673" t="str">
            <v>K</v>
          </cell>
          <cell r="I7673">
            <v>9066</v>
          </cell>
          <cell r="J7673" t="str">
            <v>Non-Represented State Employees</v>
          </cell>
          <cell r="K7673" t="str">
            <v>per DOP website</v>
          </cell>
          <cell r="L7673">
            <v>41456</v>
          </cell>
          <cell r="M7673">
            <v>13248</v>
          </cell>
          <cell r="N7673" t="b">
            <v>0</v>
          </cell>
          <cell r="O7673">
            <v>9066</v>
          </cell>
        </row>
        <row r="7674">
          <cell r="E7674" t="str">
            <v>80MONTHLYKTEAMSTERS LOCAL UNION NUMBER 117</v>
          </cell>
          <cell r="F7674" t="str">
            <v>80</v>
          </cell>
          <cell r="G7674" t="str">
            <v>Monthly</v>
          </cell>
          <cell r="H7674" t="str">
            <v>K</v>
          </cell>
          <cell r="I7674">
            <v>9181</v>
          </cell>
          <cell r="J7674" t="str">
            <v>Teamsters Local Union Number 117</v>
          </cell>
          <cell r="K7674" t="str">
            <v>per Noli Benitez 201307</v>
          </cell>
          <cell r="L7674">
            <v>41456</v>
          </cell>
          <cell r="M7674">
            <v>13248</v>
          </cell>
          <cell r="N7674" t="b">
            <v>0</v>
          </cell>
          <cell r="O7674">
            <v>9181</v>
          </cell>
        </row>
        <row r="7675">
          <cell r="E7675" t="str">
            <v>80MONTHLYKWASHINGTON FEDERATION OF STATE EMPLOYEES</v>
          </cell>
          <cell r="F7675" t="str">
            <v>80</v>
          </cell>
          <cell r="G7675" t="str">
            <v>Monthly</v>
          </cell>
          <cell r="H7675" t="str">
            <v>K</v>
          </cell>
          <cell r="I7675">
            <v>9066</v>
          </cell>
          <cell r="J7675" t="str">
            <v>Washington Federation of State Employees</v>
          </cell>
          <cell r="K7675" t="str">
            <v>per DOP website</v>
          </cell>
          <cell r="L7675">
            <v>41456</v>
          </cell>
          <cell r="M7675">
            <v>27172</v>
          </cell>
          <cell r="N7675" t="b">
            <v>0</v>
          </cell>
          <cell r="O7675">
            <v>9066</v>
          </cell>
        </row>
        <row r="7676">
          <cell r="E7676" t="str">
            <v>80MONTHLYKWASHINGTON PUBLIC EMPLOYEES ASSOCIATION</v>
          </cell>
          <cell r="F7676" t="str">
            <v>80</v>
          </cell>
          <cell r="G7676" t="str">
            <v>Monthly</v>
          </cell>
          <cell r="H7676" t="str">
            <v>K</v>
          </cell>
          <cell r="I7676">
            <v>9066</v>
          </cell>
          <cell r="J7676" t="str">
            <v>Washington Public Employees Association</v>
          </cell>
          <cell r="K7676" t="str">
            <v>per DOP website</v>
          </cell>
          <cell r="L7676">
            <v>41456</v>
          </cell>
          <cell r="M7676">
            <v>31436</v>
          </cell>
          <cell r="N7676" t="b">
            <v>0</v>
          </cell>
          <cell r="O7676">
            <v>9066</v>
          </cell>
        </row>
        <row r="7677">
          <cell r="E7677" t="str">
            <v>80MONTHLYLCOALITION</v>
          </cell>
          <cell r="F7677" t="str">
            <v>80</v>
          </cell>
          <cell r="G7677" t="str">
            <v>Monthly</v>
          </cell>
          <cell r="H7677" t="str">
            <v>L</v>
          </cell>
          <cell r="I7677">
            <v>9289</v>
          </cell>
          <cell r="J7677" t="str">
            <v>Coalition</v>
          </cell>
          <cell r="K7677" t="str">
            <v>per DOP website</v>
          </cell>
          <cell r="L7677">
            <v>41456</v>
          </cell>
          <cell r="M7677">
            <v>44229</v>
          </cell>
          <cell r="N7677" t="b">
            <v>0</v>
          </cell>
          <cell r="O7677">
            <v>9289</v>
          </cell>
        </row>
        <row r="7678">
          <cell r="E7678" t="str">
            <v>80MONTHLYLNON-REPRESENTED STATE EMPLOYEES</v>
          </cell>
          <cell r="F7678" t="str">
            <v>80</v>
          </cell>
          <cell r="G7678" t="str">
            <v>Monthly</v>
          </cell>
          <cell r="H7678" t="str">
            <v>L</v>
          </cell>
          <cell r="I7678">
            <v>9289</v>
          </cell>
          <cell r="J7678" t="str">
            <v>Non-Represented State Employees</v>
          </cell>
          <cell r="K7678" t="str">
            <v>per DOP website</v>
          </cell>
          <cell r="L7678">
            <v>41456</v>
          </cell>
          <cell r="M7678">
            <v>13249</v>
          </cell>
          <cell r="N7678" t="b">
            <v>0</v>
          </cell>
          <cell r="O7678">
            <v>9289</v>
          </cell>
        </row>
        <row r="7679">
          <cell r="E7679" t="str">
            <v>80MONTHLYLTEAMSTERS LOCAL UNION NUMBER 117</v>
          </cell>
          <cell r="F7679" t="str">
            <v>80</v>
          </cell>
          <cell r="G7679" t="str">
            <v>Monthly</v>
          </cell>
          <cell r="H7679" t="str">
            <v>L</v>
          </cell>
          <cell r="I7679">
            <v>9408</v>
          </cell>
          <cell r="J7679" t="str">
            <v>Teamsters Local Union Number 117</v>
          </cell>
          <cell r="K7679" t="str">
            <v>per Noli Benitez 201307</v>
          </cell>
          <cell r="L7679">
            <v>41456</v>
          </cell>
          <cell r="M7679">
            <v>13249</v>
          </cell>
          <cell r="N7679" t="b">
            <v>0</v>
          </cell>
          <cell r="O7679">
            <v>9408</v>
          </cell>
        </row>
        <row r="7680">
          <cell r="E7680" t="str">
            <v>80MONTHLYLWASHINGTON FEDERATION OF STATE EMPLOYEES</v>
          </cell>
          <cell r="F7680" t="str">
            <v>80</v>
          </cell>
          <cell r="G7680" t="str">
            <v>Monthly</v>
          </cell>
          <cell r="H7680" t="str">
            <v>L</v>
          </cell>
          <cell r="I7680">
            <v>9289</v>
          </cell>
          <cell r="J7680" t="str">
            <v>Washington Federation of State Employees</v>
          </cell>
          <cell r="K7680" t="str">
            <v>per DOP website</v>
          </cell>
          <cell r="L7680">
            <v>41456</v>
          </cell>
          <cell r="M7680">
            <v>27173</v>
          </cell>
          <cell r="N7680" t="b">
            <v>0</v>
          </cell>
          <cell r="O7680">
            <v>9289</v>
          </cell>
        </row>
        <row r="7681">
          <cell r="E7681" t="str">
            <v>80MONTHLYLWASHINGTON PUBLIC EMPLOYEES ASSOCIATION</v>
          </cell>
          <cell r="F7681" t="str">
            <v>80</v>
          </cell>
          <cell r="G7681" t="str">
            <v>Monthly</v>
          </cell>
          <cell r="H7681" t="str">
            <v>L</v>
          </cell>
          <cell r="I7681">
            <v>9289</v>
          </cell>
          <cell r="J7681" t="str">
            <v>Washington Public Employees Association</v>
          </cell>
          <cell r="K7681" t="str">
            <v>per DOP website</v>
          </cell>
          <cell r="L7681">
            <v>41456</v>
          </cell>
          <cell r="M7681">
            <v>31437</v>
          </cell>
          <cell r="N7681" t="b">
            <v>0</v>
          </cell>
          <cell r="O7681">
            <v>9289</v>
          </cell>
        </row>
        <row r="7682">
          <cell r="E7682" t="str">
            <v>80MONTHLYMCOALITION</v>
          </cell>
          <cell r="F7682" t="str">
            <v>80</v>
          </cell>
          <cell r="G7682" t="str">
            <v>Monthly</v>
          </cell>
          <cell r="H7682" t="str">
            <v>M</v>
          </cell>
          <cell r="I7682">
            <v>9521</v>
          </cell>
          <cell r="J7682" t="str">
            <v>Coalition</v>
          </cell>
          <cell r="K7682" t="str">
            <v>per DOP website</v>
          </cell>
          <cell r="L7682">
            <v>41456</v>
          </cell>
          <cell r="M7682">
            <v>44230</v>
          </cell>
          <cell r="N7682" t="b">
            <v>0</v>
          </cell>
          <cell r="O7682">
            <v>9521</v>
          </cell>
        </row>
        <row r="7683">
          <cell r="E7683" t="str">
            <v>80MONTHLYMNON-REPRESENTED STATE EMPLOYEES</v>
          </cell>
          <cell r="F7683" t="str">
            <v>80</v>
          </cell>
          <cell r="G7683" t="str">
            <v>Monthly</v>
          </cell>
          <cell r="H7683" t="str">
            <v>M</v>
          </cell>
          <cell r="I7683">
            <v>9521</v>
          </cell>
          <cell r="J7683" t="str">
            <v>Non-Represented State Employees</v>
          </cell>
          <cell r="K7683" t="str">
            <v>per DOP website</v>
          </cell>
          <cell r="L7683">
            <v>41456</v>
          </cell>
          <cell r="M7683">
            <v>13250</v>
          </cell>
          <cell r="N7683" t="b">
            <v>0</v>
          </cell>
          <cell r="O7683">
            <v>9521</v>
          </cell>
        </row>
        <row r="7684">
          <cell r="E7684" t="str">
            <v>80MONTHLYMTEAMSTERS LOCAL UNION NUMBER 117</v>
          </cell>
          <cell r="F7684" t="str">
            <v>80</v>
          </cell>
          <cell r="G7684" t="str">
            <v>Monthly</v>
          </cell>
          <cell r="H7684" t="str">
            <v>M</v>
          </cell>
          <cell r="I7684">
            <v>9643</v>
          </cell>
          <cell r="J7684" t="str">
            <v>Teamsters Local Union Number 117</v>
          </cell>
          <cell r="K7684" t="str">
            <v>per Noli Benitez 201307</v>
          </cell>
          <cell r="L7684">
            <v>41456</v>
          </cell>
          <cell r="M7684">
            <v>13250</v>
          </cell>
          <cell r="N7684" t="b">
            <v>0</v>
          </cell>
          <cell r="O7684">
            <v>9643</v>
          </cell>
        </row>
        <row r="7685">
          <cell r="E7685" t="str">
            <v>80MONTHLYMWASHINGTON FEDERATION OF STATE EMPLOYEES</v>
          </cell>
          <cell r="F7685" t="str">
            <v>80</v>
          </cell>
          <cell r="G7685" t="str">
            <v>Monthly</v>
          </cell>
          <cell r="H7685" t="str">
            <v>M</v>
          </cell>
          <cell r="I7685">
            <v>9521</v>
          </cell>
          <cell r="J7685" t="str">
            <v>Washington Federation of State Employees</v>
          </cell>
          <cell r="K7685" t="str">
            <v>per DOP website</v>
          </cell>
          <cell r="L7685">
            <v>41456</v>
          </cell>
          <cell r="M7685">
            <v>27174</v>
          </cell>
          <cell r="N7685" t="b">
            <v>0</v>
          </cell>
          <cell r="O7685">
            <v>9521</v>
          </cell>
        </row>
        <row r="7686">
          <cell r="E7686" t="str">
            <v>80MONTHLYMWASHINGTON PUBLIC EMPLOYEES ASSOCIATION</v>
          </cell>
          <cell r="F7686" t="str">
            <v>80</v>
          </cell>
          <cell r="G7686" t="str">
            <v>Monthly</v>
          </cell>
          <cell r="H7686" t="str">
            <v>M</v>
          </cell>
          <cell r="I7686">
            <v>9521</v>
          </cell>
          <cell r="J7686" t="str">
            <v>Washington Public Employees Association</v>
          </cell>
          <cell r="K7686" t="str">
            <v>per DOP website</v>
          </cell>
          <cell r="L7686">
            <v>41456</v>
          </cell>
          <cell r="M7686">
            <v>31438</v>
          </cell>
          <cell r="N7686" t="b">
            <v>0</v>
          </cell>
          <cell r="O7686">
            <v>9521</v>
          </cell>
        </row>
        <row r="7687">
          <cell r="E7687" t="str">
            <v>81EMONTHLYENON-REPRESENTED STATE EMPLOYEES</v>
          </cell>
          <cell r="F7687" t="str">
            <v>81E</v>
          </cell>
          <cell r="G7687" t="str">
            <v>Monthly</v>
          </cell>
          <cell r="H7687" t="str">
            <v>E</v>
          </cell>
          <cell r="I7687">
            <v>8012</v>
          </cell>
          <cell r="J7687" t="str">
            <v>Non-Represented State Employees</v>
          </cell>
          <cell r="K7687" t="str">
            <v>per DOP website</v>
          </cell>
          <cell r="L7687">
            <v>41456</v>
          </cell>
          <cell r="M7687">
            <v>16876</v>
          </cell>
          <cell r="N7687" t="b">
            <v>1</v>
          </cell>
          <cell r="O7687">
            <v>8012</v>
          </cell>
        </row>
        <row r="7688">
          <cell r="E7688" t="str">
            <v>81EMONTHLYFNON-REPRESENTED STATE EMPLOYEES</v>
          </cell>
          <cell r="F7688" t="str">
            <v>81E</v>
          </cell>
          <cell r="G7688" t="str">
            <v>Monthly</v>
          </cell>
          <cell r="H7688" t="str">
            <v>F</v>
          </cell>
          <cell r="I7688">
            <v>8215</v>
          </cell>
          <cell r="J7688" t="str">
            <v>Non-Represented State Employees</v>
          </cell>
          <cell r="K7688" t="str">
            <v>per DOP website</v>
          </cell>
          <cell r="L7688">
            <v>41456</v>
          </cell>
          <cell r="M7688">
            <v>16877</v>
          </cell>
          <cell r="N7688" t="b">
            <v>1</v>
          </cell>
          <cell r="O7688">
            <v>8215</v>
          </cell>
        </row>
        <row r="7689">
          <cell r="E7689" t="str">
            <v>81EMONTHLYGNON-REPRESENTED STATE EMPLOYEES</v>
          </cell>
          <cell r="F7689" t="str">
            <v>81E</v>
          </cell>
          <cell r="G7689" t="str">
            <v>Monthly</v>
          </cell>
          <cell r="H7689" t="str">
            <v>G</v>
          </cell>
          <cell r="I7689">
            <v>8417</v>
          </cell>
          <cell r="J7689" t="str">
            <v>Non-Represented State Employees</v>
          </cell>
          <cell r="K7689" t="str">
            <v>per DOP website</v>
          </cell>
          <cell r="L7689">
            <v>41456</v>
          </cell>
          <cell r="M7689">
            <v>16878</v>
          </cell>
          <cell r="N7689" t="b">
            <v>1</v>
          </cell>
          <cell r="O7689">
            <v>8417</v>
          </cell>
        </row>
        <row r="7690">
          <cell r="E7690" t="str">
            <v>81EMONTHLYHNON-REPRESENTED STATE EMPLOYEES</v>
          </cell>
          <cell r="F7690" t="str">
            <v>81E</v>
          </cell>
          <cell r="G7690" t="str">
            <v>Monthly</v>
          </cell>
          <cell r="H7690" t="str">
            <v>H</v>
          </cell>
          <cell r="I7690">
            <v>8627</v>
          </cell>
          <cell r="J7690" t="str">
            <v>Non-Represented State Employees</v>
          </cell>
          <cell r="K7690" t="str">
            <v>per DOP website</v>
          </cell>
          <cell r="L7690">
            <v>41456</v>
          </cell>
          <cell r="M7690">
            <v>16879</v>
          </cell>
          <cell r="N7690" t="b">
            <v>1</v>
          </cell>
          <cell r="O7690">
            <v>8627</v>
          </cell>
        </row>
        <row r="7691">
          <cell r="E7691" t="str">
            <v>81EMONTHLYINON-REPRESENTED STATE EMPLOYEES</v>
          </cell>
          <cell r="F7691" t="str">
            <v>81E</v>
          </cell>
          <cell r="G7691" t="str">
            <v>Monthly</v>
          </cell>
          <cell r="H7691" t="str">
            <v>I</v>
          </cell>
          <cell r="I7691">
            <v>8844</v>
          </cell>
          <cell r="J7691" t="str">
            <v>Non-Represented State Employees</v>
          </cell>
          <cell r="K7691" t="str">
            <v>per DOP website</v>
          </cell>
          <cell r="L7691">
            <v>41456</v>
          </cell>
          <cell r="M7691">
            <v>16880</v>
          </cell>
          <cell r="N7691" t="b">
            <v>1</v>
          </cell>
          <cell r="O7691">
            <v>8844</v>
          </cell>
        </row>
        <row r="7692">
          <cell r="E7692" t="str">
            <v>81EMONTHLYJNON-REPRESENTED STATE EMPLOYEES</v>
          </cell>
          <cell r="F7692" t="str">
            <v>81E</v>
          </cell>
          <cell r="G7692" t="str">
            <v>Monthly</v>
          </cell>
          <cell r="H7692" t="str">
            <v>J</v>
          </cell>
          <cell r="I7692">
            <v>9066</v>
          </cell>
          <cell r="J7692" t="str">
            <v>Non-Represented State Employees</v>
          </cell>
          <cell r="K7692" t="str">
            <v>per DOP website</v>
          </cell>
          <cell r="L7692">
            <v>41456</v>
          </cell>
          <cell r="M7692">
            <v>16881</v>
          </cell>
          <cell r="N7692" t="b">
            <v>1</v>
          </cell>
          <cell r="O7692">
            <v>9066</v>
          </cell>
        </row>
        <row r="7693">
          <cell r="E7693" t="str">
            <v>81EMONTHLYKNON-REPRESENTED STATE EMPLOYEES</v>
          </cell>
          <cell r="F7693" t="str">
            <v>81E</v>
          </cell>
          <cell r="G7693" t="str">
            <v>Monthly</v>
          </cell>
          <cell r="H7693" t="str">
            <v>K</v>
          </cell>
          <cell r="I7693">
            <v>9289</v>
          </cell>
          <cell r="J7693" t="str">
            <v>Non-Represented State Employees</v>
          </cell>
          <cell r="K7693" t="str">
            <v>per DOP website</v>
          </cell>
          <cell r="L7693">
            <v>41456</v>
          </cell>
          <cell r="M7693">
            <v>16882</v>
          </cell>
          <cell r="N7693" t="b">
            <v>1</v>
          </cell>
          <cell r="O7693">
            <v>9289</v>
          </cell>
        </row>
        <row r="7694">
          <cell r="E7694" t="str">
            <v>81EMONTHLYLNON-REPRESENTED STATE EMPLOYEES</v>
          </cell>
          <cell r="F7694" t="str">
            <v>81E</v>
          </cell>
          <cell r="G7694" t="str">
            <v>Monthly</v>
          </cell>
          <cell r="H7694" t="str">
            <v>L</v>
          </cell>
          <cell r="I7694">
            <v>9521</v>
          </cell>
          <cell r="J7694" t="str">
            <v>Non-Represented State Employees</v>
          </cell>
          <cell r="K7694" t="str">
            <v>per DOP website</v>
          </cell>
          <cell r="L7694">
            <v>41456</v>
          </cell>
          <cell r="M7694">
            <v>16883</v>
          </cell>
          <cell r="N7694" t="b">
            <v>1</v>
          </cell>
          <cell r="O7694">
            <v>9521</v>
          </cell>
        </row>
        <row r="7695">
          <cell r="E7695" t="str">
            <v>81EMONTHLYMNON-REPRESENTED STATE EMPLOYEES</v>
          </cell>
          <cell r="F7695" t="str">
            <v>81E</v>
          </cell>
          <cell r="G7695" t="str">
            <v>Monthly</v>
          </cell>
          <cell r="H7695" t="str">
            <v>M</v>
          </cell>
          <cell r="I7695">
            <v>9761</v>
          </cell>
          <cell r="J7695" t="str">
            <v>Non-Represented State Employees</v>
          </cell>
          <cell r="K7695" t="str">
            <v>per DOP website</v>
          </cell>
          <cell r="L7695">
            <v>41456</v>
          </cell>
          <cell r="M7695">
            <v>16883</v>
          </cell>
          <cell r="N7695" t="b">
            <v>1</v>
          </cell>
          <cell r="O7695">
            <v>9761</v>
          </cell>
        </row>
        <row r="7696">
          <cell r="E7696" t="str">
            <v>81MONTHLYACOALITION</v>
          </cell>
          <cell r="F7696" t="str">
            <v>81</v>
          </cell>
          <cell r="G7696" t="str">
            <v>Monthly</v>
          </cell>
          <cell r="H7696" t="str">
            <v>A</v>
          </cell>
          <cell r="I7696">
            <v>7258</v>
          </cell>
          <cell r="J7696" t="str">
            <v>Coalition</v>
          </cell>
          <cell r="K7696" t="str">
            <v>per DOP website</v>
          </cell>
          <cell r="L7696">
            <v>41456</v>
          </cell>
          <cell r="M7696">
            <v>44270</v>
          </cell>
          <cell r="N7696" t="b">
            <v>0</v>
          </cell>
          <cell r="O7696">
            <v>7258</v>
          </cell>
        </row>
        <row r="7697">
          <cell r="E7697" t="str">
            <v>81MONTHLYANON-REPRESENTED STATE EMPLOYEES</v>
          </cell>
          <cell r="F7697" t="str">
            <v>81</v>
          </cell>
          <cell r="G7697" t="str">
            <v>Monthly</v>
          </cell>
          <cell r="H7697" t="str">
            <v>A</v>
          </cell>
          <cell r="I7697">
            <v>7258</v>
          </cell>
          <cell r="J7697" t="str">
            <v>Non-Represented State Employees</v>
          </cell>
          <cell r="K7697" t="str">
            <v>per DOP website</v>
          </cell>
          <cell r="L7697">
            <v>41456</v>
          </cell>
          <cell r="M7697">
            <v>13290</v>
          </cell>
          <cell r="N7697" t="b">
            <v>0</v>
          </cell>
          <cell r="O7697">
            <v>7258</v>
          </cell>
        </row>
        <row r="7698">
          <cell r="E7698" t="str">
            <v>81MONTHLYATEAMSTERS LOCAL UNION NUMBER 117</v>
          </cell>
          <cell r="F7698" t="str">
            <v>81</v>
          </cell>
          <cell r="G7698" t="str">
            <v>Monthly</v>
          </cell>
          <cell r="H7698" t="str">
            <v>A</v>
          </cell>
          <cell r="I7698">
            <v>7350</v>
          </cell>
          <cell r="J7698" t="str">
            <v>Teamsters Local Union Number 117</v>
          </cell>
          <cell r="K7698" t="str">
            <v>per Noli Benitez 201307</v>
          </cell>
          <cell r="L7698">
            <v>41456</v>
          </cell>
          <cell r="M7698">
            <v>13290</v>
          </cell>
          <cell r="N7698" t="b">
            <v>0</v>
          </cell>
          <cell r="O7698">
            <v>7350</v>
          </cell>
        </row>
        <row r="7699">
          <cell r="E7699" t="str">
            <v>81MONTHLYAWASHINGTON FEDERATION OF STATE EMPLOYEES</v>
          </cell>
          <cell r="F7699" t="str">
            <v>81</v>
          </cell>
          <cell r="G7699" t="str">
            <v>Monthly</v>
          </cell>
          <cell r="H7699" t="str">
            <v>A</v>
          </cell>
          <cell r="I7699">
            <v>7258</v>
          </cell>
          <cell r="J7699" t="str">
            <v>Washington Federation of State Employees</v>
          </cell>
          <cell r="K7699" t="str">
            <v>per DOP website</v>
          </cell>
          <cell r="L7699">
            <v>41456</v>
          </cell>
          <cell r="M7699">
            <v>27214</v>
          </cell>
          <cell r="N7699" t="b">
            <v>0</v>
          </cell>
          <cell r="O7699">
            <v>7258</v>
          </cell>
        </row>
        <row r="7700">
          <cell r="E7700" t="str">
            <v>81MONTHLYAWASHINGTON PUBLIC EMPLOYEES ASSOCIATION</v>
          </cell>
          <cell r="F7700" t="str">
            <v>81</v>
          </cell>
          <cell r="G7700" t="str">
            <v>Monthly</v>
          </cell>
          <cell r="H7700" t="str">
            <v>A</v>
          </cell>
          <cell r="I7700">
            <v>7258</v>
          </cell>
          <cell r="J7700" t="str">
            <v>Washington Public Employees Association</v>
          </cell>
          <cell r="K7700" t="str">
            <v>per DOP website</v>
          </cell>
          <cell r="L7700">
            <v>41456</v>
          </cell>
          <cell r="M7700">
            <v>31478</v>
          </cell>
          <cell r="N7700" t="b">
            <v>0</v>
          </cell>
          <cell r="O7700">
            <v>7258</v>
          </cell>
        </row>
        <row r="7701">
          <cell r="E7701" t="str">
            <v>81MONTHLYBCOALITION</v>
          </cell>
          <cell r="F7701" t="str">
            <v>81</v>
          </cell>
          <cell r="G7701" t="str">
            <v>Monthly</v>
          </cell>
          <cell r="H7701" t="str">
            <v>B</v>
          </cell>
          <cell r="I7701">
            <v>7440</v>
          </cell>
          <cell r="J7701" t="str">
            <v>Coalition</v>
          </cell>
          <cell r="K7701" t="str">
            <v>per DOP website</v>
          </cell>
          <cell r="L7701">
            <v>41456</v>
          </cell>
          <cell r="M7701">
            <v>44271</v>
          </cell>
          <cell r="N7701" t="b">
            <v>0</v>
          </cell>
          <cell r="O7701">
            <v>7440</v>
          </cell>
        </row>
        <row r="7702">
          <cell r="E7702" t="str">
            <v>81MONTHLYBNON-REPRESENTED STATE EMPLOYEES</v>
          </cell>
          <cell r="F7702" t="str">
            <v>81</v>
          </cell>
          <cell r="G7702" t="str">
            <v>Monthly</v>
          </cell>
          <cell r="H7702" t="str">
            <v>B</v>
          </cell>
          <cell r="I7702">
            <v>7440</v>
          </cell>
          <cell r="J7702" t="str">
            <v>Non-Represented State Employees</v>
          </cell>
          <cell r="K7702" t="str">
            <v>per DOP website</v>
          </cell>
          <cell r="L7702">
            <v>41456</v>
          </cell>
          <cell r="M7702">
            <v>13291</v>
          </cell>
          <cell r="N7702" t="b">
            <v>0</v>
          </cell>
          <cell r="O7702">
            <v>7440</v>
          </cell>
        </row>
        <row r="7703">
          <cell r="E7703" t="str">
            <v>81MONTHLYBTEAMSTERS LOCAL UNION NUMBER 117</v>
          </cell>
          <cell r="F7703" t="str">
            <v>81</v>
          </cell>
          <cell r="G7703" t="str">
            <v>Monthly</v>
          </cell>
          <cell r="H7703" t="str">
            <v>B</v>
          </cell>
          <cell r="I7703">
            <v>7536</v>
          </cell>
          <cell r="J7703" t="str">
            <v>Teamsters Local Union Number 117</v>
          </cell>
          <cell r="K7703" t="str">
            <v>per Noli Benitez 201307</v>
          </cell>
          <cell r="L7703">
            <v>41456</v>
          </cell>
          <cell r="M7703">
            <v>13291</v>
          </cell>
          <cell r="N7703" t="b">
            <v>0</v>
          </cell>
          <cell r="O7703">
            <v>7536</v>
          </cell>
        </row>
        <row r="7704">
          <cell r="E7704" t="str">
            <v>81MONTHLYBWASHINGTON FEDERATION OF STATE EMPLOYEES</v>
          </cell>
          <cell r="F7704" t="str">
            <v>81</v>
          </cell>
          <cell r="G7704" t="str">
            <v>Monthly</v>
          </cell>
          <cell r="H7704" t="str">
            <v>B</v>
          </cell>
          <cell r="I7704">
            <v>7440</v>
          </cell>
          <cell r="J7704" t="str">
            <v>Washington Federation of State Employees</v>
          </cell>
          <cell r="K7704" t="str">
            <v>per DOP website</v>
          </cell>
          <cell r="L7704">
            <v>41456</v>
          </cell>
          <cell r="M7704">
            <v>27215</v>
          </cell>
          <cell r="N7704" t="b">
            <v>0</v>
          </cell>
          <cell r="O7704">
            <v>7440</v>
          </cell>
        </row>
        <row r="7705">
          <cell r="E7705" t="str">
            <v>81MONTHLYBWASHINGTON PUBLIC EMPLOYEES ASSOCIATION</v>
          </cell>
          <cell r="F7705" t="str">
            <v>81</v>
          </cell>
          <cell r="G7705" t="str">
            <v>Monthly</v>
          </cell>
          <cell r="H7705" t="str">
            <v>B</v>
          </cell>
          <cell r="I7705">
            <v>7440</v>
          </cell>
          <cell r="J7705" t="str">
            <v>Washington Public Employees Association</v>
          </cell>
          <cell r="K7705" t="str">
            <v>per DOP website</v>
          </cell>
          <cell r="L7705">
            <v>41456</v>
          </cell>
          <cell r="M7705">
            <v>31479</v>
          </cell>
          <cell r="N7705" t="b">
            <v>0</v>
          </cell>
          <cell r="O7705">
            <v>7440</v>
          </cell>
        </row>
        <row r="7706">
          <cell r="E7706" t="str">
            <v>81MONTHLYCCOALITION</v>
          </cell>
          <cell r="F7706" t="str">
            <v>81</v>
          </cell>
          <cell r="G7706" t="str">
            <v>Monthly</v>
          </cell>
          <cell r="H7706" t="str">
            <v>C</v>
          </cell>
          <cell r="I7706">
            <v>7627</v>
          </cell>
          <cell r="J7706" t="str">
            <v>Coalition</v>
          </cell>
          <cell r="K7706" t="str">
            <v>per DOP website</v>
          </cell>
          <cell r="L7706">
            <v>41456</v>
          </cell>
          <cell r="M7706">
            <v>44272</v>
          </cell>
          <cell r="N7706" t="b">
            <v>0</v>
          </cell>
          <cell r="O7706">
            <v>7627</v>
          </cell>
        </row>
        <row r="7707">
          <cell r="E7707" t="str">
            <v>81MONTHLYCNON-REPRESENTED STATE EMPLOYEES</v>
          </cell>
          <cell r="F7707" t="str">
            <v>81</v>
          </cell>
          <cell r="G7707" t="str">
            <v>Monthly</v>
          </cell>
          <cell r="H7707" t="str">
            <v>C</v>
          </cell>
          <cell r="I7707">
            <v>7627</v>
          </cell>
          <cell r="J7707" t="str">
            <v>Non-Represented State Employees</v>
          </cell>
          <cell r="K7707" t="str">
            <v>per DOP website</v>
          </cell>
          <cell r="L7707">
            <v>41456</v>
          </cell>
          <cell r="M7707">
            <v>13292</v>
          </cell>
          <cell r="N7707" t="b">
            <v>0</v>
          </cell>
          <cell r="O7707">
            <v>7627</v>
          </cell>
        </row>
        <row r="7708">
          <cell r="E7708" t="str">
            <v>81MONTHLYCTEAMSTERS LOCAL UNION NUMBER 117</v>
          </cell>
          <cell r="F7708" t="str">
            <v>81</v>
          </cell>
          <cell r="G7708" t="str">
            <v>Monthly</v>
          </cell>
          <cell r="H7708" t="str">
            <v>C</v>
          </cell>
          <cell r="I7708">
            <v>7724</v>
          </cell>
          <cell r="J7708" t="str">
            <v>Teamsters Local Union Number 117</v>
          </cell>
          <cell r="K7708" t="str">
            <v>per Noli Benitez 201307</v>
          </cell>
          <cell r="L7708">
            <v>41456</v>
          </cell>
          <cell r="M7708">
            <v>13292</v>
          </cell>
          <cell r="N7708" t="b">
            <v>0</v>
          </cell>
          <cell r="O7708">
            <v>7724</v>
          </cell>
        </row>
        <row r="7709">
          <cell r="E7709" t="str">
            <v>81MONTHLYCWASHINGTON FEDERATION OF STATE EMPLOYEES</v>
          </cell>
          <cell r="F7709" t="str">
            <v>81</v>
          </cell>
          <cell r="G7709" t="str">
            <v>Monthly</v>
          </cell>
          <cell r="H7709" t="str">
            <v>C</v>
          </cell>
          <cell r="I7709">
            <v>7627</v>
          </cell>
          <cell r="J7709" t="str">
            <v>Washington Federation of State Employees</v>
          </cell>
          <cell r="K7709" t="str">
            <v>per DOP website</v>
          </cell>
          <cell r="L7709">
            <v>41456</v>
          </cell>
          <cell r="M7709">
            <v>27216</v>
          </cell>
          <cell r="N7709" t="b">
            <v>0</v>
          </cell>
          <cell r="O7709">
            <v>7627</v>
          </cell>
        </row>
        <row r="7710">
          <cell r="E7710" t="str">
            <v>81MONTHLYCWASHINGTON PUBLIC EMPLOYEES ASSOCIATION</v>
          </cell>
          <cell r="F7710" t="str">
            <v>81</v>
          </cell>
          <cell r="G7710" t="str">
            <v>Monthly</v>
          </cell>
          <cell r="H7710" t="str">
            <v>C</v>
          </cell>
          <cell r="I7710">
            <v>7627</v>
          </cell>
          <cell r="J7710" t="str">
            <v>Washington Public Employees Association</v>
          </cell>
          <cell r="K7710" t="str">
            <v>per DOP website</v>
          </cell>
          <cell r="L7710">
            <v>41456</v>
          </cell>
          <cell r="M7710">
            <v>31480</v>
          </cell>
          <cell r="N7710" t="b">
            <v>0</v>
          </cell>
          <cell r="O7710">
            <v>7627</v>
          </cell>
        </row>
        <row r="7711">
          <cell r="E7711" t="str">
            <v>81MONTHLYDCOALITION</v>
          </cell>
          <cell r="F7711" t="str">
            <v>81</v>
          </cell>
          <cell r="G7711" t="str">
            <v>Monthly</v>
          </cell>
          <cell r="H7711" t="str">
            <v>D</v>
          </cell>
          <cell r="I7711">
            <v>7818</v>
          </cell>
          <cell r="J7711" t="str">
            <v>Coalition</v>
          </cell>
          <cell r="K7711" t="str">
            <v>per DOP website</v>
          </cell>
          <cell r="L7711">
            <v>41456</v>
          </cell>
          <cell r="M7711">
            <v>44273</v>
          </cell>
          <cell r="N7711" t="b">
            <v>0</v>
          </cell>
          <cell r="O7711">
            <v>7818</v>
          </cell>
        </row>
        <row r="7712">
          <cell r="E7712" t="str">
            <v>81MONTHLYDNON-REPRESENTED STATE EMPLOYEES</v>
          </cell>
          <cell r="F7712" t="str">
            <v>81</v>
          </cell>
          <cell r="G7712" t="str">
            <v>Monthly</v>
          </cell>
          <cell r="H7712" t="str">
            <v>D</v>
          </cell>
          <cell r="I7712">
            <v>7818</v>
          </cell>
          <cell r="J7712" t="str">
            <v>Non-Represented State Employees</v>
          </cell>
          <cell r="K7712" t="str">
            <v>per DOP website</v>
          </cell>
          <cell r="L7712">
            <v>41456</v>
          </cell>
          <cell r="M7712">
            <v>13293</v>
          </cell>
          <cell r="N7712" t="b">
            <v>0</v>
          </cell>
          <cell r="O7712">
            <v>7818</v>
          </cell>
        </row>
        <row r="7713">
          <cell r="E7713" t="str">
            <v>81MONTHLYDTEAMSTERS LOCAL UNION NUMBER 117</v>
          </cell>
          <cell r="F7713" t="str">
            <v>81</v>
          </cell>
          <cell r="G7713" t="str">
            <v>Monthly</v>
          </cell>
          <cell r="H7713" t="str">
            <v>D</v>
          </cell>
          <cell r="I7713">
            <v>7918</v>
          </cell>
          <cell r="J7713" t="str">
            <v>Teamsters Local Union Number 117</v>
          </cell>
          <cell r="K7713" t="str">
            <v>per Noli Benitez 201307</v>
          </cell>
          <cell r="L7713">
            <v>41456</v>
          </cell>
          <cell r="M7713">
            <v>13293</v>
          </cell>
          <cell r="N7713" t="b">
            <v>0</v>
          </cell>
          <cell r="O7713">
            <v>7918</v>
          </cell>
        </row>
        <row r="7714">
          <cell r="E7714" t="str">
            <v>81MONTHLYDWASHINGTON FEDERATION OF STATE EMPLOYEES</v>
          </cell>
          <cell r="F7714" t="str">
            <v>81</v>
          </cell>
          <cell r="G7714" t="str">
            <v>Monthly</v>
          </cell>
          <cell r="H7714" t="str">
            <v>D</v>
          </cell>
          <cell r="I7714">
            <v>7818</v>
          </cell>
          <cell r="J7714" t="str">
            <v>Washington Federation of State Employees</v>
          </cell>
          <cell r="K7714" t="str">
            <v>per DOP website</v>
          </cell>
          <cell r="L7714">
            <v>41456</v>
          </cell>
          <cell r="M7714">
            <v>27217</v>
          </cell>
          <cell r="N7714" t="b">
            <v>0</v>
          </cell>
          <cell r="O7714">
            <v>7818</v>
          </cell>
        </row>
        <row r="7715">
          <cell r="E7715" t="str">
            <v>81MONTHLYDWASHINGTON PUBLIC EMPLOYEES ASSOCIATION</v>
          </cell>
          <cell r="F7715" t="str">
            <v>81</v>
          </cell>
          <cell r="G7715" t="str">
            <v>Monthly</v>
          </cell>
          <cell r="H7715" t="str">
            <v>D</v>
          </cell>
          <cell r="I7715">
            <v>7818</v>
          </cell>
          <cell r="J7715" t="str">
            <v>Washington Public Employees Association</v>
          </cell>
          <cell r="K7715" t="str">
            <v>per DOP website</v>
          </cell>
          <cell r="L7715">
            <v>41456</v>
          </cell>
          <cell r="M7715">
            <v>31481</v>
          </cell>
          <cell r="N7715" t="b">
            <v>0</v>
          </cell>
          <cell r="O7715">
            <v>7818</v>
          </cell>
        </row>
        <row r="7716">
          <cell r="E7716" t="str">
            <v>81MONTHLYECOALITION</v>
          </cell>
          <cell r="F7716" t="str">
            <v>81</v>
          </cell>
          <cell r="G7716" t="str">
            <v>Monthly</v>
          </cell>
          <cell r="H7716" t="str">
            <v>E</v>
          </cell>
          <cell r="I7716">
            <v>8012</v>
          </cell>
          <cell r="J7716" t="str">
            <v>Coalition</v>
          </cell>
          <cell r="K7716" t="str">
            <v>per DOP website</v>
          </cell>
          <cell r="L7716">
            <v>41456</v>
          </cell>
          <cell r="M7716">
            <v>44274</v>
          </cell>
          <cell r="N7716" t="b">
            <v>0</v>
          </cell>
          <cell r="O7716">
            <v>8012</v>
          </cell>
        </row>
        <row r="7717">
          <cell r="E7717" t="str">
            <v>81MONTHLYENON-REPRESENTED STATE EMPLOYEES</v>
          </cell>
          <cell r="F7717" t="str">
            <v>81</v>
          </cell>
          <cell r="G7717" t="str">
            <v>Monthly</v>
          </cell>
          <cell r="H7717" t="str">
            <v>E</v>
          </cell>
          <cell r="I7717">
            <v>8012</v>
          </cell>
          <cell r="J7717" t="str">
            <v>Non-Represented State Employees</v>
          </cell>
          <cell r="K7717" t="str">
            <v>per DOP website</v>
          </cell>
          <cell r="L7717">
            <v>41456</v>
          </cell>
          <cell r="M7717">
            <v>13294</v>
          </cell>
          <cell r="N7717" t="b">
            <v>0</v>
          </cell>
          <cell r="O7717">
            <v>8012</v>
          </cell>
        </row>
        <row r="7718">
          <cell r="E7718" t="str">
            <v>81MONTHLYETEAMSTERS LOCAL UNION NUMBER 117</v>
          </cell>
          <cell r="F7718" t="str">
            <v>81</v>
          </cell>
          <cell r="G7718" t="str">
            <v>Monthly</v>
          </cell>
          <cell r="H7718" t="str">
            <v>E</v>
          </cell>
          <cell r="I7718">
            <v>8114</v>
          </cell>
          <cell r="J7718" t="str">
            <v>Teamsters Local Union Number 117</v>
          </cell>
          <cell r="K7718" t="str">
            <v>per Noli Benitez 201307</v>
          </cell>
          <cell r="L7718">
            <v>41456</v>
          </cell>
          <cell r="M7718">
            <v>13294</v>
          </cell>
          <cell r="N7718" t="b">
            <v>0</v>
          </cell>
          <cell r="O7718">
            <v>8114</v>
          </cell>
        </row>
        <row r="7719">
          <cell r="E7719" t="str">
            <v>81MONTHLYEWASHINGTON FEDERATION OF STATE EMPLOYEES</v>
          </cell>
          <cell r="F7719" t="str">
            <v>81</v>
          </cell>
          <cell r="G7719" t="str">
            <v>Monthly</v>
          </cell>
          <cell r="H7719" t="str">
            <v>E</v>
          </cell>
          <cell r="I7719">
            <v>8012</v>
          </cell>
          <cell r="J7719" t="str">
            <v>Washington Federation of State Employees</v>
          </cell>
          <cell r="K7719" t="str">
            <v>per DOP website</v>
          </cell>
          <cell r="L7719">
            <v>41456</v>
          </cell>
          <cell r="M7719">
            <v>27218</v>
          </cell>
          <cell r="N7719" t="b">
            <v>0</v>
          </cell>
          <cell r="O7719">
            <v>8012</v>
          </cell>
        </row>
        <row r="7720">
          <cell r="E7720" t="str">
            <v>81MONTHLYEWASHINGTON PUBLIC EMPLOYEES ASSOCIATION</v>
          </cell>
          <cell r="F7720" t="str">
            <v>81</v>
          </cell>
          <cell r="G7720" t="str">
            <v>Monthly</v>
          </cell>
          <cell r="H7720" t="str">
            <v>E</v>
          </cell>
          <cell r="I7720">
            <v>8012</v>
          </cell>
          <cell r="J7720" t="str">
            <v>Washington Public Employees Association</v>
          </cell>
          <cell r="K7720" t="str">
            <v>per DOP website</v>
          </cell>
          <cell r="L7720">
            <v>41456</v>
          </cell>
          <cell r="M7720">
            <v>31482</v>
          </cell>
          <cell r="N7720" t="b">
            <v>0</v>
          </cell>
          <cell r="O7720">
            <v>8012</v>
          </cell>
        </row>
        <row r="7721">
          <cell r="E7721" t="str">
            <v>81MONTHLYFCOALITION</v>
          </cell>
          <cell r="F7721" t="str">
            <v>81</v>
          </cell>
          <cell r="G7721" t="str">
            <v>Monthly</v>
          </cell>
          <cell r="H7721" t="str">
            <v>F</v>
          </cell>
          <cell r="I7721">
            <v>8215</v>
          </cell>
          <cell r="J7721" t="str">
            <v>Coalition</v>
          </cell>
          <cell r="K7721" t="str">
            <v>per DOP website</v>
          </cell>
          <cell r="L7721">
            <v>41456</v>
          </cell>
          <cell r="M7721">
            <v>44275</v>
          </cell>
          <cell r="N7721" t="b">
            <v>0</v>
          </cell>
          <cell r="O7721">
            <v>8215</v>
          </cell>
        </row>
        <row r="7722">
          <cell r="E7722" t="str">
            <v>81MONTHLYFNON-REPRESENTED STATE EMPLOYEES</v>
          </cell>
          <cell r="F7722" t="str">
            <v>81</v>
          </cell>
          <cell r="G7722" t="str">
            <v>Monthly</v>
          </cell>
          <cell r="H7722" t="str">
            <v>F</v>
          </cell>
          <cell r="I7722">
            <v>8215</v>
          </cell>
          <cell r="J7722" t="str">
            <v>Non-Represented State Employees</v>
          </cell>
          <cell r="K7722" t="str">
            <v>per DOP website</v>
          </cell>
          <cell r="L7722">
            <v>41456</v>
          </cell>
          <cell r="M7722">
            <v>13295</v>
          </cell>
          <cell r="N7722" t="b">
            <v>0</v>
          </cell>
          <cell r="O7722">
            <v>8215</v>
          </cell>
        </row>
        <row r="7723">
          <cell r="E7723" t="str">
            <v>81MONTHLYFTEAMSTERS LOCAL UNION NUMBER 117</v>
          </cell>
          <cell r="F7723" t="str">
            <v>81</v>
          </cell>
          <cell r="G7723" t="str">
            <v>Monthly</v>
          </cell>
          <cell r="H7723" t="str">
            <v>F</v>
          </cell>
          <cell r="I7723">
            <v>8320</v>
          </cell>
          <cell r="J7723" t="str">
            <v>Teamsters Local Union Number 117</v>
          </cell>
          <cell r="K7723" t="str">
            <v>per Noli Benitez 201307</v>
          </cell>
          <cell r="L7723">
            <v>41456</v>
          </cell>
          <cell r="M7723">
            <v>13295</v>
          </cell>
          <cell r="N7723" t="b">
            <v>0</v>
          </cell>
          <cell r="O7723">
            <v>8320</v>
          </cell>
        </row>
        <row r="7724">
          <cell r="E7724" t="str">
            <v>81MONTHLYFWASHINGTON FEDERATION OF STATE EMPLOYEES</v>
          </cell>
          <cell r="F7724" t="str">
            <v>81</v>
          </cell>
          <cell r="G7724" t="str">
            <v>Monthly</v>
          </cell>
          <cell r="H7724" t="str">
            <v>F</v>
          </cell>
          <cell r="I7724">
            <v>8215</v>
          </cell>
          <cell r="J7724" t="str">
            <v>Washington Federation of State Employees</v>
          </cell>
          <cell r="K7724" t="str">
            <v>per DOP website</v>
          </cell>
          <cell r="L7724">
            <v>41456</v>
          </cell>
          <cell r="M7724">
            <v>27219</v>
          </cell>
          <cell r="N7724" t="b">
            <v>0</v>
          </cell>
          <cell r="O7724">
            <v>8215</v>
          </cell>
        </row>
        <row r="7725">
          <cell r="E7725" t="str">
            <v>81MONTHLYFWASHINGTON PUBLIC EMPLOYEES ASSOCIATION</v>
          </cell>
          <cell r="F7725" t="str">
            <v>81</v>
          </cell>
          <cell r="G7725" t="str">
            <v>Monthly</v>
          </cell>
          <cell r="H7725" t="str">
            <v>F</v>
          </cell>
          <cell r="I7725">
            <v>8215</v>
          </cell>
          <cell r="J7725" t="str">
            <v>Washington Public Employees Association</v>
          </cell>
          <cell r="K7725" t="str">
            <v>per DOP website</v>
          </cell>
          <cell r="L7725">
            <v>41456</v>
          </cell>
          <cell r="M7725">
            <v>31483</v>
          </cell>
          <cell r="N7725" t="b">
            <v>0</v>
          </cell>
          <cell r="O7725">
            <v>8215</v>
          </cell>
        </row>
        <row r="7726">
          <cell r="E7726" t="str">
            <v>81MONTHLYGCOALITION</v>
          </cell>
          <cell r="F7726" t="str">
            <v>81</v>
          </cell>
          <cell r="G7726" t="str">
            <v>Monthly</v>
          </cell>
          <cell r="H7726" t="str">
            <v>G</v>
          </cell>
          <cell r="I7726">
            <v>8417</v>
          </cell>
          <cell r="J7726" t="str">
            <v>Coalition</v>
          </cell>
          <cell r="K7726" t="str">
            <v>per DOP website</v>
          </cell>
          <cell r="L7726">
            <v>41456</v>
          </cell>
          <cell r="M7726">
            <v>44276</v>
          </cell>
          <cell r="N7726" t="b">
            <v>0</v>
          </cell>
          <cell r="O7726">
            <v>8417</v>
          </cell>
        </row>
        <row r="7727">
          <cell r="E7727" t="str">
            <v>81MONTHLYGNON-REPRESENTED STATE EMPLOYEES</v>
          </cell>
          <cell r="F7727" t="str">
            <v>81</v>
          </cell>
          <cell r="G7727" t="str">
            <v>Monthly</v>
          </cell>
          <cell r="H7727" t="str">
            <v>G</v>
          </cell>
          <cell r="I7727">
            <v>8417</v>
          </cell>
          <cell r="J7727" t="str">
            <v>Non-Represented State Employees</v>
          </cell>
          <cell r="K7727" t="str">
            <v>per DOP website</v>
          </cell>
          <cell r="L7727">
            <v>41456</v>
          </cell>
          <cell r="M7727">
            <v>13296</v>
          </cell>
          <cell r="N7727" t="b">
            <v>0</v>
          </cell>
          <cell r="O7727">
            <v>8417</v>
          </cell>
        </row>
        <row r="7728">
          <cell r="E7728" t="str">
            <v>81MONTHLYGTEAMSTERS LOCAL UNION NUMBER 117</v>
          </cell>
          <cell r="F7728" t="str">
            <v>81</v>
          </cell>
          <cell r="G7728" t="str">
            <v>Monthly</v>
          </cell>
          <cell r="H7728" t="str">
            <v>G</v>
          </cell>
          <cell r="I7728">
            <v>8524</v>
          </cell>
          <cell r="J7728" t="str">
            <v>Teamsters Local Union Number 117</v>
          </cell>
          <cell r="K7728" t="str">
            <v>per Noli Benitez 201307</v>
          </cell>
          <cell r="L7728">
            <v>41456</v>
          </cell>
          <cell r="M7728">
            <v>13296</v>
          </cell>
          <cell r="N7728" t="b">
            <v>0</v>
          </cell>
          <cell r="O7728">
            <v>8524</v>
          </cell>
        </row>
        <row r="7729">
          <cell r="E7729" t="str">
            <v>81MONTHLYGWASHINGTON FEDERATION OF STATE EMPLOYEES</v>
          </cell>
          <cell r="F7729" t="str">
            <v>81</v>
          </cell>
          <cell r="G7729" t="str">
            <v>Monthly</v>
          </cell>
          <cell r="H7729" t="str">
            <v>G</v>
          </cell>
          <cell r="I7729">
            <v>8417</v>
          </cell>
          <cell r="J7729" t="str">
            <v>Washington Federation of State Employees</v>
          </cell>
          <cell r="K7729" t="str">
            <v>per DOP website</v>
          </cell>
          <cell r="L7729">
            <v>41456</v>
          </cell>
          <cell r="M7729">
            <v>27220</v>
          </cell>
          <cell r="N7729" t="b">
            <v>0</v>
          </cell>
          <cell r="O7729">
            <v>8417</v>
          </cell>
        </row>
        <row r="7730">
          <cell r="E7730" t="str">
            <v>81MONTHLYGWASHINGTON PUBLIC EMPLOYEES ASSOCIATION</v>
          </cell>
          <cell r="F7730" t="str">
            <v>81</v>
          </cell>
          <cell r="G7730" t="str">
            <v>Monthly</v>
          </cell>
          <cell r="H7730" t="str">
            <v>G</v>
          </cell>
          <cell r="I7730">
            <v>8417</v>
          </cell>
          <cell r="J7730" t="str">
            <v>Washington Public Employees Association</v>
          </cell>
          <cell r="K7730" t="str">
            <v>per DOP website</v>
          </cell>
          <cell r="L7730">
            <v>41456</v>
          </cell>
          <cell r="M7730">
            <v>31484</v>
          </cell>
          <cell r="N7730" t="b">
            <v>0</v>
          </cell>
          <cell r="O7730">
            <v>8417</v>
          </cell>
        </row>
        <row r="7731">
          <cell r="E7731" t="str">
            <v>81MONTHLYHCOALITION</v>
          </cell>
          <cell r="F7731" t="str">
            <v>81</v>
          </cell>
          <cell r="G7731" t="str">
            <v>Monthly</v>
          </cell>
          <cell r="H7731" t="str">
            <v>H</v>
          </cell>
          <cell r="I7731">
            <v>8627</v>
          </cell>
          <cell r="J7731" t="str">
            <v>Coalition</v>
          </cell>
          <cell r="K7731" t="str">
            <v>per DOP website</v>
          </cell>
          <cell r="L7731">
            <v>41456</v>
          </cell>
          <cell r="M7731">
            <v>44277</v>
          </cell>
          <cell r="N7731" t="b">
            <v>0</v>
          </cell>
          <cell r="O7731">
            <v>8627</v>
          </cell>
        </row>
        <row r="7732">
          <cell r="E7732" t="str">
            <v>81MONTHLYHNON-REPRESENTED STATE EMPLOYEES</v>
          </cell>
          <cell r="F7732" t="str">
            <v>81</v>
          </cell>
          <cell r="G7732" t="str">
            <v>Monthly</v>
          </cell>
          <cell r="H7732" t="str">
            <v>H</v>
          </cell>
          <cell r="I7732">
            <v>8627</v>
          </cell>
          <cell r="J7732" t="str">
            <v>Non-Represented State Employees</v>
          </cell>
          <cell r="K7732" t="str">
            <v>per DOP website</v>
          </cell>
          <cell r="L7732">
            <v>41456</v>
          </cell>
          <cell r="M7732">
            <v>13297</v>
          </cell>
          <cell r="N7732" t="b">
            <v>0</v>
          </cell>
          <cell r="O7732">
            <v>8627</v>
          </cell>
        </row>
        <row r="7733">
          <cell r="E7733" t="str">
            <v>81MONTHLYHTEAMSTERS LOCAL UNION NUMBER 117</v>
          </cell>
          <cell r="F7733" t="str">
            <v>81</v>
          </cell>
          <cell r="G7733" t="str">
            <v>Monthly</v>
          </cell>
          <cell r="H7733" t="str">
            <v>H</v>
          </cell>
          <cell r="I7733">
            <v>8738</v>
          </cell>
          <cell r="J7733" t="str">
            <v>Teamsters Local Union Number 117</v>
          </cell>
          <cell r="K7733" t="str">
            <v>per Noli Benitez 201307</v>
          </cell>
          <cell r="L7733">
            <v>41456</v>
          </cell>
          <cell r="M7733">
            <v>13297</v>
          </cell>
          <cell r="N7733" t="b">
            <v>0</v>
          </cell>
          <cell r="O7733">
            <v>8738</v>
          </cell>
        </row>
        <row r="7734">
          <cell r="E7734" t="str">
            <v>81MONTHLYHWASHINGTON FEDERATION OF STATE EMPLOYEES</v>
          </cell>
          <cell r="F7734" t="str">
            <v>81</v>
          </cell>
          <cell r="G7734" t="str">
            <v>Monthly</v>
          </cell>
          <cell r="H7734" t="str">
            <v>H</v>
          </cell>
          <cell r="I7734">
            <v>8627</v>
          </cell>
          <cell r="J7734" t="str">
            <v>Washington Federation of State Employees</v>
          </cell>
          <cell r="K7734" t="str">
            <v>per DOP website</v>
          </cell>
          <cell r="L7734">
            <v>41456</v>
          </cell>
          <cell r="M7734">
            <v>27221</v>
          </cell>
          <cell r="N7734" t="b">
            <v>0</v>
          </cell>
          <cell r="O7734">
            <v>8627</v>
          </cell>
        </row>
        <row r="7735">
          <cell r="E7735" t="str">
            <v>81MONTHLYHWASHINGTON PUBLIC EMPLOYEES ASSOCIATION</v>
          </cell>
          <cell r="F7735" t="str">
            <v>81</v>
          </cell>
          <cell r="G7735" t="str">
            <v>Monthly</v>
          </cell>
          <cell r="H7735" t="str">
            <v>H</v>
          </cell>
          <cell r="I7735">
            <v>8627</v>
          </cell>
          <cell r="J7735" t="str">
            <v>Washington Public Employees Association</v>
          </cell>
          <cell r="K7735" t="str">
            <v>per DOP website</v>
          </cell>
          <cell r="L7735">
            <v>41456</v>
          </cell>
          <cell r="M7735">
            <v>31485</v>
          </cell>
          <cell r="N7735" t="b">
            <v>0</v>
          </cell>
          <cell r="O7735">
            <v>8627</v>
          </cell>
        </row>
        <row r="7736">
          <cell r="E7736" t="str">
            <v>81MONTHLYICOALITION</v>
          </cell>
          <cell r="F7736" t="str">
            <v>81</v>
          </cell>
          <cell r="G7736" t="str">
            <v>Monthly</v>
          </cell>
          <cell r="H7736" t="str">
            <v>I</v>
          </cell>
          <cell r="I7736">
            <v>8844</v>
          </cell>
          <cell r="J7736" t="str">
            <v>Coalition</v>
          </cell>
          <cell r="K7736" t="str">
            <v>per DOP website</v>
          </cell>
          <cell r="L7736">
            <v>41456</v>
          </cell>
          <cell r="M7736">
            <v>44278</v>
          </cell>
          <cell r="N7736" t="b">
            <v>0</v>
          </cell>
          <cell r="O7736">
            <v>8844</v>
          </cell>
        </row>
        <row r="7737">
          <cell r="E7737" t="str">
            <v>81MONTHLYINON-REPRESENTED STATE EMPLOYEES</v>
          </cell>
          <cell r="F7737" t="str">
            <v>81</v>
          </cell>
          <cell r="G7737" t="str">
            <v>Monthly</v>
          </cell>
          <cell r="H7737" t="str">
            <v>I</v>
          </cell>
          <cell r="I7737">
            <v>8844</v>
          </cell>
          <cell r="J7737" t="str">
            <v>Non-Represented State Employees</v>
          </cell>
          <cell r="K7737" t="str">
            <v>per DOP website</v>
          </cell>
          <cell r="L7737">
            <v>41456</v>
          </cell>
          <cell r="M7737">
            <v>13298</v>
          </cell>
          <cell r="N7737" t="b">
            <v>0</v>
          </cell>
          <cell r="O7737">
            <v>8844</v>
          </cell>
        </row>
        <row r="7738">
          <cell r="E7738" t="str">
            <v>81MONTHLYITEAMSTERS LOCAL UNION NUMBER 117</v>
          </cell>
          <cell r="F7738" t="str">
            <v>81</v>
          </cell>
          <cell r="G7738" t="str">
            <v>Monthly</v>
          </cell>
          <cell r="H7738" t="str">
            <v>I</v>
          </cell>
          <cell r="I7738">
            <v>8958</v>
          </cell>
          <cell r="J7738" t="str">
            <v>Teamsters Local Union Number 117</v>
          </cell>
          <cell r="K7738" t="str">
            <v>per Noli Benitez 201307</v>
          </cell>
          <cell r="L7738">
            <v>41456</v>
          </cell>
          <cell r="M7738">
            <v>13298</v>
          </cell>
          <cell r="N7738" t="b">
            <v>0</v>
          </cell>
          <cell r="O7738">
            <v>8958</v>
          </cell>
        </row>
        <row r="7739">
          <cell r="E7739" t="str">
            <v>81MONTHLYIWASHINGTON FEDERATION OF STATE EMPLOYEES</v>
          </cell>
          <cell r="F7739" t="str">
            <v>81</v>
          </cell>
          <cell r="G7739" t="str">
            <v>Monthly</v>
          </cell>
          <cell r="H7739" t="str">
            <v>I</v>
          </cell>
          <cell r="I7739">
            <v>8844</v>
          </cell>
          <cell r="J7739" t="str">
            <v>Washington Federation of State Employees</v>
          </cell>
          <cell r="K7739" t="str">
            <v>per DOP website</v>
          </cell>
          <cell r="L7739">
            <v>41456</v>
          </cell>
          <cell r="M7739">
            <v>27222</v>
          </cell>
          <cell r="N7739" t="b">
            <v>0</v>
          </cell>
          <cell r="O7739">
            <v>8844</v>
          </cell>
        </row>
        <row r="7740">
          <cell r="E7740" t="str">
            <v>81MONTHLYIWASHINGTON PUBLIC EMPLOYEES ASSOCIATION</v>
          </cell>
          <cell r="F7740" t="str">
            <v>81</v>
          </cell>
          <cell r="G7740" t="str">
            <v>Monthly</v>
          </cell>
          <cell r="H7740" t="str">
            <v>I</v>
          </cell>
          <cell r="I7740">
            <v>8844</v>
          </cell>
          <cell r="J7740" t="str">
            <v>Washington Public Employees Association</v>
          </cell>
          <cell r="K7740" t="str">
            <v>per DOP website</v>
          </cell>
          <cell r="L7740">
            <v>41456</v>
          </cell>
          <cell r="M7740">
            <v>31486</v>
          </cell>
          <cell r="N7740" t="b">
            <v>0</v>
          </cell>
          <cell r="O7740">
            <v>8844</v>
          </cell>
        </row>
        <row r="7741">
          <cell r="E7741" t="str">
            <v>81MONTHLYJCOALITION</v>
          </cell>
          <cell r="F7741" t="str">
            <v>81</v>
          </cell>
          <cell r="G7741" t="str">
            <v>Monthly</v>
          </cell>
          <cell r="H7741" t="str">
            <v>J</v>
          </cell>
          <cell r="I7741">
            <v>9066</v>
          </cell>
          <cell r="J7741" t="str">
            <v>Coalition</v>
          </cell>
          <cell r="K7741" t="str">
            <v>per DOP website</v>
          </cell>
          <cell r="L7741">
            <v>41456</v>
          </cell>
          <cell r="M7741">
            <v>44279</v>
          </cell>
          <cell r="N7741" t="b">
            <v>0</v>
          </cell>
          <cell r="O7741">
            <v>9066</v>
          </cell>
        </row>
        <row r="7742">
          <cell r="E7742" t="str">
            <v>81MONTHLYJNON-REPRESENTED STATE EMPLOYEES</v>
          </cell>
          <cell r="F7742" t="str">
            <v>81</v>
          </cell>
          <cell r="G7742" t="str">
            <v>Monthly</v>
          </cell>
          <cell r="H7742" t="str">
            <v>J</v>
          </cell>
          <cell r="I7742">
            <v>9066</v>
          </cell>
          <cell r="J7742" t="str">
            <v>Non-Represented State Employees</v>
          </cell>
          <cell r="K7742" t="str">
            <v>per DOP website</v>
          </cell>
          <cell r="L7742">
            <v>41456</v>
          </cell>
          <cell r="M7742">
            <v>13299</v>
          </cell>
          <cell r="N7742" t="b">
            <v>0</v>
          </cell>
          <cell r="O7742">
            <v>9066</v>
          </cell>
        </row>
        <row r="7743">
          <cell r="E7743" t="str">
            <v>81MONTHLYJTEAMSTERS LOCAL UNION NUMBER 117</v>
          </cell>
          <cell r="F7743" t="str">
            <v>81</v>
          </cell>
          <cell r="G7743" t="str">
            <v>Monthly</v>
          </cell>
          <cell r="H7743" t="str">
            <v>J</v>
          </cell>
          <cell r="I7743">
            <v>9181</v>
          </cell>
          <cell r="J7743" t="str">
            <v>Teamsters Local Union Number 117</v>
          </cell>
          <cell r="K7743" t="str">
            <v>per Noli Benitez 201307</v>
          </cell>
          <cell r="L7743">
            <v>41456</v>
          </cell>
          <cell r="M7743">
            <v>13299</v>
          </cell>
          <cell r="N7743" t="b">
            <v>0</v>
          </cell>
          <cell r="O7743">
            <v>9181</v>
          </cell>
        </row>
        <row r="7744">
          <cell r="E7744" t="str">
            <v>81MONTHLYJWASHINGTON FEDERATION OF STATE EMPLOYEES</v>
          </cell>
          <cell r="F7744" t="str">
            <v>81</v>
          </cell>
          <cell r="G7744" t="str">
            <v>Monthly</v>
          </cell>
          <cell r="H7744" t="str">
            <v>J</v>
          </cell>
          <cell r="I7744">
            <v>9066</v>
          </cell>
          <cell r="J7744" t="str">
            <v>Washington Federation of State Employees</v>
          </cell>
          <cell r="K7744" t="str">
            <v>per DOP website</v>
          </cell>
          <cell r="L7744">
            <v>41456</v>
          </cell>
          <cell r="M7744">
            <v>27223</v>
          </cell>
          <cell r="N7744" t="b">
            <v>0</v>
          </cell>
          <cell r="O7744">
            <v>9066</v>
          </cell>
        </row>
        <row r="7745">
          <cell r="E7745" t="str">
            <v>81MONTHLYJWASHINGTON PUBLIC EMPLOYEES ASSOCIATION</v>
          </cell>
          <cell r="F7745" t="str">
            <v>81</v>
          </cell>
          <cell r="G7745" t="str">
            <v>Monthly</v>
          </cell>
          <cell r="H7745" t="str">
            <v>J</v>
          </cell>
          <cell r="I7745">
            <v>9066</v>
          </cell>
          <cell r="J7745" t="str">
            <v>Washington Public Employees Association</v>
          </cell>
          <cell r="K7745" t="str">
            <v>per DOP website</v>
          </cell>
          <cell r="L7745">
            <v>41456</v>
          </cell>
          <cell r="M7745">
            <v>31487</v>
          </cell>
          <cell r="N7745" t="b">
            <v>0</v>
          </cell>
          <cell r="O7745">
            <v>9066</v>
          </cell>
        </row>
        <row r="7746">
          <cell r="E7746" t="str">
            <v>81MONTHLYKCOALITION</v>
          </cell>
          <cell r="F7746" t="str">
            <v>81</v>
          </cell>
          <cell r="G7746" t="str">
            <v>Monthly</v>
          </cell>
          <cell r="H7746" t="str">
            <v>K</v>
          </cell>
          <cell r="I7746">
            <v>9289</v>
          </cell>
          <cell r="J7746" t="str">
            <v>Coalition</v>
          </cell>
          <cell r="K7746" t="str">
            <v>per DOP website</v>
          </cell>
          <cell r="L7746">
            <v>41456</v>
          </cell>
          <cell r="M7746">
            <v>44280</v>
          </cell>
          <cell r="N7746" t="b">
            <v>0</v>
          </cell>
          <cell r="O7746">
            <v>9289</v>
          </cell>
        </row>
        <row r="7747">
          <cell r="E7747" t="str">
            <v>81MONTHLYKNON-REPRESENTED STATE EMPLOYEES</v>
          </cell>
          <cell r="F7747" t="str">
            <v>81</v>
          </cell>
          <cell r="G7747" t="str">
            <v>Monthly</v>
          </cell>
          <cell r="H7747" t="str">
            <v>K</v>
          </cell>
          <cell r="I7747">
            <v>9289</v>
          </cell>
          <cell r="J7747" t="str">
            <v>Non-Represented State Employees</v>
          </cell>
          <cell r="K7747" t="str">
            <v>per DOP website</v>
          </cell>
          <cell r="L7747">
            <v>41456</v>
          </cell>
          <cell r="M7747">
            <v>13300</v>
          </cell>
          <cell r="N7747" t="b">
            <v>0</v>
          </cell>
          <cell r="O7747">
            <v>9289</v>
          </cell>
        </row>
        <row r="7748">
          <cell r="E7748" t="str">
            <v>81MONTHLYKTEAMSTERS LOCAL UNION NUMBER 117</v>
          </cell>
          <cell r="F7748" t="str">
            <v>81</v>
          </cell>
          <cell r="G7748" t="str">
            <v>Monthly</v>
          </cell>
          <cell r="H7748" t="str">
            <v>K</v>
          </cell>
          <cell r="I7748">
            <v>9408</v>
          </cell>
          <cell r="J7748" t="str">
            <v>Teamsters Local Union Number 117</v>
          </cell>
          <cell r="K7748" t="str">
            <v>per Noli Benitez 201307</v>
          </cell>
          <cell r="L7748">
            <v>41456</v>
          </cell>
          <cell r="M7748">
            <v>13300</v>
          </cell>
          <cell r="N7748" t="b">
            <v>0</v>
          </cell>
          <cell r="O7748">
            <v>9408</v>
          </cell>
        </row>
        <row r="7749">
          <cell r="E7749" t="str">
            <v>81MONTHLYKWASHINGTON FEDERATION OF STATE EMPLOYEES</v>
          </cell>
          <cell r="F7749" t="str">
            <v>81</v>
          </cell>
          <cell r="G7749" t="str">
            <v>Monthly</v>
          </cell>
          <cell r="H7749" t="str">
            <v>K</v>
          </cell>
          <cell r="I7749">
            <v>9289</v>
          </cell>
          <cell r="J7749" t="str">
            <v>Washington Federation of State Employees</v>
          </cell>
          <cell r="K7749" t="str">
            <v>per DOP website</v>
          </cell>
          <cell r="L7749">
            <v>41456</v>
          </cell>
          <cell r="M7749">
            <v>27224</v>
          </cell>
          <cell r="N7749" t="b">
            <v>0</v>
          </cell>
          <cell r="O7749">
            <v>9289</v>
          </cell>
        </row>
        <row r="7750">
          <cell r="E7750" t="str">
            <v>81MONTHLYKWASHINGTON PUBLIC EMPLOYEES ASSOCIATION</v>
          </cell>
          <cell r="F7750" t="str">
            <v>81</v>
          </cell>
          <cell r="G7750" t="str">
            <v>Monthly</v>
          </cell>
          <cell r="H7750" t="str">
            <v>K</v>
          </cell>
          <cell r="I7750">
            <v>9289</v>
          </cell>
          <cell r="J7750" t="str">
            <v>Washington Public Employees Association</v>
          </cell>
          <cell r="K7750" t="str">
            <v>per DOP website</v>
          </cell>
          <cell r="L7750">
            <v>41456</v>
          </cell>
          <cell r="M7750">
            <v>31488</v>
          </cell>
          <cell r="N7750" t="b">
            <v>0</v>
          </cell>
          <cell r="O7750">
            <v>9289</v>
          </cell>
        </row>
        <row r="7751">
          <cell r="E7751" t="str">
            <v>81MONTHLYLCOALITION</v>
          </cell>
          <cell r="F7751" t="str">
            <v>81</v>
          </cell>
          <cell r="G7751" t="str">
            <v>Monthly</v>
          </cell>
          <cell r="H7751" t="str">
            <v>L</v>
          </cell>
          <cell r="I7751">
            <v>9521</v>
          </cell>
          <cell r="J7751" t="str">
            <v>Coalition</v>
          </cell>
          <cell r="K7751" t="str">
            <v>per DOP website</v>
          </cell>
          <cell r="L7751">
            <v>41456</v>
          </cell>
          <cell r="M7751">
            <v>44281</v>
          </cell>
          <cell r="N7751" t="b">
            <v>0</v>
          </cell>
          <cell r="O7751">
            <v>9521</v>
          </cell>
        </row>
        <row r="7752">
          <cell r="E7752" t="str">
            <v>81MONTHLYLNON-REPRESENTED STATE EMPLOYEES</v>
          </cell>
          <cell r="F7752" t="str">
            <v>81</v>
          </cell>
          <cell r="G7752" t="str">
            <v>Monthly</v>
          </cell>
          <cell r="H7752" t="str">
            <v>L</v>
          </cell>
          <cell r="I7752">
            <v>9521</v>
          </cell>
          <cell r="J7752" t="str">
            <v>Non-Represented State Employees</v>
          </cell>
          <cell r="K7752" t="str">
            <v>per DOP website</v>
          </cell>
          <cell r="L7752">
            <v>41456</v>
          </cell>
          <cell r="M7752">
            <v>13301</v>
          </cell>
          <cell r="N7752" t="b">
            <v>0</v>
          </cell>
          <cell r="O7752">
            <v>9521</v>
          </cell>
        </row>
        <row r="7753">
          <cell r="E7753" t="str">
            <v>81MONTHLYLTEAMSTERS LOCAL UNION NUMBER 117</v>
          </cell>
          <cell r="F7753" t="str">
            <v>81</v>
          </cell>
          <cell r="G7753" t="str">
            <v>Monthly</v>
          </cell>
          <cell r="H7753" t="str">
            <v>L</v>
          </cell>
          <cell r="I7753">
            <v>9643</v>
          </cell>
          <cell r="J7753" t="str">
            <v>Teamsters Local Union Number 117</v>
          </cell>
          <cell r="K7753" t="str">
            <v>per Noli Benitez 201307</v>
          </cell>
          <cell r="L7753">
            <v>41456</v>
          </cell>
          <cell r="M7753">
            <v>13301</v>
          </cell>
          <cell r="N7753" t="b">
            <v>0</v>
          </cell>
          <cell r="O7753">
            <v>9643</v>
          </cell>
        </row>
        <row r="7754">
          <cell r="E7754" t="str">
            <v>81MONTHLYLWASHINGTON FEDERATION OF STATE EMPLOYEES</v>
          </cell>
          <cell r="F7754" t="str">
            <v>81</v>
          </cell>
          <cell r="G7754" t="str">
            <v>Monthly</v>
          </cell>
          <cell r="H7754" t="str">
            <v>L</v>
          </cell>
          <cell r="I7754">
            <v>9521</v>
          </cell>
          <cell r="J7754" t="str">
            <v>Washington Federation of State Employees</v>
          </cell>
          <cell r="K7754" t="str">
            <v>per DOP website</v>
          </cell>
          <cell r="L7754">
            <v>41456</v>
          </cell>
          <cell r="M7754">
            <v>27225</v>
          </cell>
          <cell r="N7754" t="b">
            <v>0</v>
          </cell>
          <cell r="O7754">
            <v>9521</v>
          </cell>
        </row>
        <row r="7755">
          <cell r="E7755" t="str">
            <v>81MONTHLYLWASHINGTON PUBLIC EMPLOYEES ASSOCIATION</v>
          </cell>
          <cell r="F7755" t="str">
            <v>81</v>
          </cell>
          <cell r="G7755" t="str">
            <v>Monthly</v>
          </cell>
          <cell r="H7755" t="str">
            <v>L</v>
          </cell>
          <cell r="I7755">
            <v>9521</v>
          </cell>
          <cell r="J7755" t="str">
            <v>Washington Public Employees Association</v>
          </cell>
          <cell r="K7755" t="str">
            <v>per DOP website</v>
          </cell>
          <cell r="L7755">
            <v>41456</v>
          </cell>
          <cell r="M7755">
            <v>31489</v>
          </cell>
          <cell r="N7755" t="b">
            <v>0</v>
          </cell>
          <cell r="O7755">
            <v>9521</v>
          </cell>
        </row>
        <row r="7756">
          <cell r="E7756" t="str">
            <v>81MONTHLYMCOALITION</v>
          </cell>
          <cell r="F7756" t="str">
            <v>81</v>
          </cell>
          <cell r="G7756" t="str">
            <v>Monthly</v>
          </cell>
          <cell r="H7756" t="str">
            <v>M</v>
          </cell>
          <cell r="I7756">
            <v>9761</v>
          </cell>
          <cell r="J7756" t="str">
            <v>Coalition</v>
          </cell>
          <cell r="K7756" t="str">
            <v>per DOP website</v>
          </cell>
          <cell r="L7756">
            <v>41456</v>
          </cell>
          <cell r="M7756">
            <v>44282</v>
          </cell>
          <cell r="N7756" t="b">
            <v>0</v>
          </cell>
          <cell r="O7756">
            <v>9761</v>
          </cell>
        </row>
        <row r="7757">
          <cell r="E7757" t="str">
            <v>81MONTHLYMNON-REPRESENTED STATE EMPLOYEES</v>
          </cell>
          <cell r="F7757" t="str">
            <v>81</v>
          </cell>
          <cell r="G7757" t="str">
            <v>Monthly</v>
          </cell>
          <cell r="H7757" t="str">
            <v>M</v>
          </cell>
          <cell r="I7757">
            <v>9761</v>
          </cell>
          <cell r="J7757" t="str">
            <v>Non-Represented State Employees</v>
          </cell>
          <cell r="K7757" t="str">
            <v>per DOP website</v>
          </cell>
          <cell r="L7757">
            <v>41456</v>
          </cell>
          <cell r="M7757">
            <v>13302</v>
          </cell>
          <cell r="N7757" t="b">
            <v>0</v>
          </cell>
          <cell r="O7757">
            <v>9761</v>
          </cell>
        </row>
        <row r="7758">
          <cell r="E7758" t="str">
            <v>81MONTHLYMTEAMSTERS LOCAL UNION NUMBER 117</v>
          </cell>
          <cell r="F7758" t="str">
            <v>81</v>
          </cell>
          <cell r="G7758" t="str">
            <v>Monthly</v>
          </cell>
          <cell r="H7758" t="str">
            <v>M</v>
          </cell>
          <cell r="I7758">
            <v>9887</v>
          </cell>
          <cell r="J7758" t="str">
            <v>Teamsters Local Union Number 117</v>
          </cell>
          <cell r="K7758" t="str">
            <v>per Noli Benitez 201307</v>
          </cell>
          <cell r="L7758">
            <v>41456</v>
          </cell>
          <cell r="M7758">
            <v>13302</v>
          </cell>
          <cell r="N7758" t="b">
            <v>0</v>
          </cell>
          <cell r="O7758">
            <v>9887</v>
          </cell>
        </row>
        <row r="7759">
          <cell r="E7759" t="str">
            <v>81MONTHLYMWASHINGTON FEDERATION OF STATE EMPLOYEES</v>
          </cell>
          <cell r="F7759" t="str">
            <v>81</v>
          </cell>
          <cell r="G7759" t="str">
            <v>Monthly</v>
          </cell>
          <cell r="H7759" t="str">
            <v>M</v>
          </cell>
          <cell r="I7759">
            <v>9761</v>
          </cell>
          <cell r="J7759" t="str">
            <v>Washington Federation of State Employees</v>
          </cell>
          <cell r="K7759" t="str">
            <v>per DOP website</v>
          </cell>
          <cell r="L7759">
            <v>41456</v>
          </cell>
          <cell r="M7759">
            <v>27226</v>
          </cell>
          <cell r="N7759" t="b">
            <v>0</v>
          </cell>
          <cell r="O7759">
            <v>9761</v>
          </cell>
        </row>
        <row r="7760">
          <cell r="E7760" t="str">
            <v>81MONTHLYMWASHINGTON PUBLIC EMPLOYEES ASSOCIATION</v>
          </cell>
          <cell r="F7760" t="str">
            <v>81</v>
          </cell>
          <cell r="G7760" t="str">
            <v>Monthly</v>
          </cell>
          <cell r="H7760" t="str">
            <v>M</v>
          </cell>
          <cell r="I7760">
            <v>9761</v>
          </cell>
          <cell r="J7760" t="str">
            <v>Washington Public Employees Association</v>
          </cell>
          <cell r="K7760" t="str">
            <v>per DOP website</v>
          </cell>
          <cell r="L7760">
            <v>41456</v>
          </cell>
          <cell r="M7760">
            <v>31490</v>
          </cell>
          <cell r="N7760" t="b">
            <v>0</v>
          </cell>
          <cell r="O7760">
            <v>9761</v>
          </cell>
        </row>
        <row r="7761">
          <cell r="E7761" t="str">
            <v>82MONTHLYACOALITION</v>
          </cell>
          <cell r="F7761" t="str">
            <v>82</v>
          </cell>
          <cell r="G7761" t="str">
            <v>Monthly</v>
          </cell>
          <cell r="H7761" t="str">
            <v>A</v>
          </cell>
          <cell r="I7761">
            <v>7440</v>
          </cell>
          <cell r="J7761" t="str">
            <v>Coalition</v>
          </cell>
          <cell r="K7761" t="str">
            <v>per DOP website</v>
          </cell>
          <cell r="L7761">
            <v>41456</v>
          </cell>
          <cell r="M7761">
            <v>44322</v>
          </cell>
          <cell r="N7761" t="b">
            <v>0</v>
          </cell>
          <cell r="O7761">
            <v>7440</v>
          </cell>
        </row>
        <row r="7762">
          <cell r="E7762" t="str">
            <v>82MONTHLYANON-REPRESENTED STATE EMPLOYEES</v>
          </cell>
          <cell r="F7762" t="str">
            <v>82</v>
          </cell>
          <cell r="G7762" t="str">
            <v>Monthly</v>
          </cell>
          <cell r="H7762" t="str">
            <v>A</v>
          </cell>
          <cell r="I7762">
            <v>7440</v>
          </cell>
          <cell r="J7762" t="str">
            <v>Non-Represented State Employees</v>
          </cell>
          <cell r="K7762" t="str">
            <v>per DOP website</v>
          </cell>
          <cell r="L7762">
            <v>41456</v>
          </cell>
          <cell r="M7762">
            <v>13342</v>
          </cell>
          <cell r="N7762" t="b">
            <v>0</v>
          </cell>
          <cell r="O7762">
            <v>7440</v>
          </cell>
        </row>
        <row r="7763">
          <cell r="E7763" t="str">
            <v>82MONTHLYATEAMSTERS LOCAL UNION NUMBER 117</v>
          </cell>
          <cell r="F7763" t="str">
            <v>82</v>
          </cell>
          <cell r="G7763" t="str">
            <v>Monthly</v>
          </cell>
          <cell r="H7763" t="str">
            <v>A</v>
          </cell>
          <cell r="I7763">
            <v>7536</v>
          </cell>
          <cell r="J7763" t="str">
            <v>Teamsters Local Union Number 117</v>
          </cell>
          <cell r="K7763" t="str">
            <v>per Noli Benitez 201307</v>
          </cell>
          <cell r="L7763">
            <v>41456</v>
          </cell>
          <cell r="M7763">
            <v>13342</v>
          </cell>
          <cell r="N7763" t="b">
            <v>0</v>
          </cell>
          <cell r="O7763">
            <v>7536</v>
          </cell>
        </row>
        <row r="7764">
          <cell r="E7764" t="str">
            <v>82MONTHLYAWASHINGTON FEDERATION OF STATE EMPLOYEES</v>
          </cell>
          <cell r="F7764" t="str">
            <v>82</v>
          </cell>
          <cell r="G7764" t="str">
            <v>Monthly</v>
          </cell>
          <cell r="H7764" t="str">
            <v>A</v>
          </cell>
          <cell r="I7764">
            <v>7440</v>
          </cell>
          <cell r="J7764" t="str">
            <v>Washington Federation of State Employees</v>
          </cell>
          <cell r="K7764" t="str">
            <v>per DOP website</v>
          </cell>
          <cell r="L7764">
            <v>41456</v>
          </cell>
          <cell r="M7764">
            <v>27266</v>
          </cell>
          <cell r="N7764" t="b">
            <v>0</v>
          </cell>
          <cell r="O7764">
            <v>7440</v>
          </cell>
        </row>
        <row r="7765">
          <cell r="E7765" t="str">
            <v>82MONTHLYAWASHINGTON PUBLIC EMPLOYEES ASSOCIATION</v>
          </cell>
          <cell r="F7765" t="str">
            <v>82</v>
          </cell>
          <cell r="G7765" t="str">
            <v>Monthly</v>
          </cell>
          <cell r="H7765" t="str">
            <v>A</v>
          </cell>
          <cell r="I7765">
            <v>7440</v>
          </cell>
          <cell r="J7765" t="str">
            <v>Washington Public Employees Association</v>
          </cell>
          <cell r="K7765" t="str">
            <v>per DOP website</v>
          </cell>
          <cell r="L7765">
            <v>41456</v>
          </cell>
          <cell r="M7765">
            <v>31530</v>
          </cell>
          <cell r="N7765" t="b">
            <v>0</v>
          </cell>
          <cell r="O7765">
            <v>7440</v>
          </cell>
        </row>
        <row r="7766">
          <cell r="E7766" t="str">
            <v>82MONTHLYBCOALITION</v>
          </cell>
          <cell r="F7766" t="str">
            <v>82</v>
          </cell>
          <cell r="G7766" t="str">
            <v>Monthly</v>
          </cell>
          <cell r="H7766" t="str">
            <v>B</v>
          </cell>
          <cell r="I7766">
            <v>7627</v>
          </cell>
          <cell r="J7766" t="str">
            <v>Coalition</v>
          </cell>
          <cell r="K7766" t="str">
            <v>per DOP website</v>
          </cell>
          <cell r="L7766">
            <v>41456</v>
          </cell>
          <cell r="M7766">
            <v>44323</v>
          </cell>
          <cell r="N7766" t="b">
            <v>0</v>
          </cell>
          <cell r="O7766">
            <v>7627</v>
          </cell>
        </row>
        <row r="7767">
          <cell r="E7767" t="str">
            <v>82MONTHLYBNON-REPRESENTED STATE EMPLOYEES</v>
          </cell>
          <cell r="F7767" t="str">
            <v>82</v>
          </cell>
          <cell r="G7767" t="str">
            <v>Monthly</v>
          </cell>
          <cell r="H7767" t="str">
            <v>B</v>
          </cell>
          <cell r="I7767">
            <v>7627</v>
          </cell>
          <cell r="J7767" t="str">
            <v>Non-Represented State Employees</v>
          </cell>
          <cell r="K7767" t="str">
            <v>per DOP website</v>
          </cell>
          <cell r="L7767">
            <v>41456</v>
          </cell>
          <cell r="M7767">
            <v>13343</v>
          </cell>
          <cell r="N7767" t="b">
            <v>0</v>
          </cell>
          <cell r="O7767">
            <v>7627</v>
          </cell>
        </row>
        <row r="7768">
          <cell r="E7768" t="str">
            <v>82MONTHLYBTEAMSTERS LOCAL UNION NUMBER 117</v>
          </cell>
          <cell r="F7768" t="str">
            <v>82</v>
          </cell>
          <cell r="G7768" t="str">
            <v>Monthly</v>
          </cell>
          <cell r="H7768" t="str">
            <v>B</v>
          </cell>
          <cell r="I7768">
            <v>7724</v>
          </cell>
          <cell r="J7768" t="str">
            <v>Teamsters Local Union Number 117</v>
          </cell>
          <cell r="K7768" t="str">
            <v>per Noli Benitez 201307</v>
          </cell>
          <cell r="L7768">
            <v>41456</v>
          </cell>
          <cell r="M7768">
            <v>13343</v>
          </cell>
          <cell r="N7768" t="b">
            <v>0</v>
          </cell>
          <cell r="O7768">
            <v>7724</v>
          </cell>
        </row>
        <row r="7769">
          <cell r="E7769" t="str">
            <v>82MONTHLYBWASHINGTON FEDERATION OF STATE EMPLOYEES</v>
          </cell>
          <cell r="F7769" t="str">
            <v>82</v>
          </cell>
          <cell r="G7769" t="str">
            <v>Monthly</v>
          </cell>
          <cell r="H7769" t="str">
            <v>B</v>
          </cell>
          <cell r="I7769">
            <v>7627</v>
          </cell>
          <cell r="J7769" t="str">
            <v>Washington Federation of State Employees</v>
          </cell>
          <cell r="K7769" t="str">
            <v>per DOP website</v>
          </cell>
          <cell r="L7769">
            <v>41456</v>
          </cell>
          <cell r="M7769">
            <v>27267</v>
          </cell>
          <cell r="N7769" t="b">
            <v>0</v>
          </cell>
          <cell r="O7769">
            <v>7627</v>
          </cell>
        </row>
        <row r="7770">
          <cell r="E7770" t="str">
            <v>82MONTHLYBWASHINGTON PUBLIC EMPLOYEES ASSOCIATION</v>
          </cell>
          <cell r="F7770" t="str">
            <v>82</v>
          </cell>
          <cell r="G7770" t="str">
            <v>Monthly</v>
          </cell>
          <cell r="H7770" t="str">
            <v>B</v>
          </cell>
          <cell r="I7770">
            <v>7627</v>
          </cell>
          <cell r="J7770" t="str">
            <v>Washington Public Employees Association</v>
          </cell>
          <cell r="K7770" t="str">
            <v>per DOP website</v>
          </cell>
          <cell r="L7770">
            <v>41456</v>
          </cell>
          <cell r="M7770">
            <v>31531</v>
          </cell>
          <cell r="N7770" t="b">
            <v>0</v>
          </cell>
          <cell r="O7770">
            <v>7627</v>
          </cell>
        </row>
        <row r="7771">
          <cell r="E7771" t="str">
            <v>82MONTHLYCCOALITION</v>
          </cell>
          <cell r="F7771" t="str">
            <v>82</v>
          </cell>
          <cell r="G7771" t="str">
            <v>Monthly</v>
          </cell>
          <cell r="H7771" t="str">
            <v>C</v>
          </cell>
          <cell r="I7771">
            <v>7818</v>
          </cell>
          <cell r="J7771" t="str">
            <v>Coalition</v>
          </cell>
          <cell r="K7771" t="str">
            <v>per DOP website</v>
          </cell>
          <cell r="L7771">
            <v>41456</v>
          </cell>
          <cell r="M7771">
            <v>44324</v>
          </cell>
          <cell r="N7771" t="b">
            <v>0</v>
          </cell>
          <cell r="O7771">
            <v>7818</v>
          </cell>
        </row>
        <row r="7772">
          <cell r="E7772" t="str">
            <v>82MONTHLYCNON-REPRESENTED STATE EMPLOYEES</v>
          </cell>
          <cell r="F7772" t="str">
            <v>82</v>
          </cell>
          <cell r="G7772" t="str">
            <v>Monthly</v>
          </cell>
          <cell r="H7772" t="str">
            <v>C</v>
          </cell>
          <cell r="I7772">
            <v>7818</v>
          </cell>
          <cell r="J7772" t="str">
            <v>Non-Represented State Employees</v>
          </cell>
          <cell r="K7772" t="str">
            <v>per DOP website</v>
          </cell>
          <cell r="L7772">
            <v>41456</v>
          </cell>
          <cell r="M7772">
            <v>13344</v>
          </cell>
          <cell r="N7772" t="b">
            <v>0</v>
          </cell>
          <cell r="O7772">
            <v>7818</v>
          </cell>
        </row>
        <row r="7773">
          <cell r="E7773" t="str">
            <v>82MONTHLYCTEAMSTERS LOCAL UNION NUMBER 117</v>
          </cell>
          <cell r="F7773" t="str">
            <v>82</v>
          </cell>
          <cell r="G7773" t="str">
            <v>Monthly</v>
          </cell>
          <cell r="H7773" t="str">
            <v>C</v>
          </cell>
          <cell r="I7773">
            <v>7918</v>
          </cell>
          <cell r="J7773" t="str">
            <v>Teamsters Local Union Number 117</v>
          </cell>
          <cell r="K7773" t="str">
            <v>per Noli Benitez 201307</v>
          </cell>
          <cell r="L7773">
            <v>41456</v>
          </cell>
          <cell r="M7773">
            <v>13344</v>
          </cell>
          <cell r="N7773" t="b">
            <v>0</v>
          </cell>
          <cell r="O7773">
            <v>7918</v>
          </cell>
        </row>
        <row r="7774">
          <cell r="E7774" t="str">
            <v>82MONTHLYCWASHINGTON FEDERATION OF STATE EMPLOYEES</v>
          </cell>
          <cell r="F7774" t="str">
            <v>82</v>
          </cell>
          <cell r="G7774" t="str">
            <v>Monthly</v>
          </cell>
          <cell r="H7774" t="str">
            <v>C</v>
          </cell>
          <cell r="I7774">
            <v>7818</v>
          </cell>
          <cell r="J7774" t="str">
            <v>Washington Federation of State Employees</v>
          </cell>
          <cell r="K7774" t="str">
            <v>per DOP website</v>
          </cell>
          <cell r="L7774">
            <v>41456</v>
          </cell>
          <cell r="M7774">
            <v>27268</v>
          </cell>
          <cell r="N7774" t="b">
            <v>0</v>
          </cell>
          <cell r="O7774">
            <v>7818</v>
          </cell>
        </row>
        <row r="7775">
          <cell r="E7775" t="str">
            <v>82MONTHLYCWASHINGTON PUBLIC EMPLOYEES ASSOCIATION</v>
          </cell>
          <cell r="F7775" t="str">
            <v>82</v>
          </cell>
          <cell r="G7775" t="str">
            <v>Monthly</v>
          </cell>
          <cell r="H7775" t="str">
            <v>C</v>
          </cell>
          <cell r="I7775">
            <v>7818</v>
          </cell>
          <cell r="J7775" t="str">
            <v>Washington Public Employees Association</v>
          </cell>
          <cell r="K7775" t="str">
            <v>per DOP website</v>
          </cell>
          <cell r="L7775">
            <v>41456</v>
          </cell>
          <cell r="M7775">
            <v>31532</v>
          </cell>
          <cell r="N7775" t="b">
            <v>0</v>
          </cell>
          <cell r="O7775">
            <v>7818</v>
          </cell>
        </row>
        <row r="7776">
          <cell r="E7776" t="str">
            <v>82MONTHLYDCOALITION</v>
          </cell>
          <cell r="F7776" t="str">
            <v>82</v>
          </cell>
          <cell r="G7776" t="str">
            <v>Monthly</v>
          </cell>
          <cell r="H7776" t="str">
            <v>D</v>
          </cell>
          <cell r="I7776">
            <v>8012</v>
          </cell>
          <cell r="J7776" t="str">
            <v>Coalition</v>
          </cell>
          <cell r="K7776" t="str">
            <v>per DOP website</v>
          </cell>
          <cell r="L7776">
            <v>41456</v>
          </cell>
          <cell r="M7776">
            <v>44325</v>
          </cell>
          <cell r="N7776" t="b">
            <v>0</v>
          </cell>
          <cell r="O7776">
            <v>8012</v>
          </cell>
        </row>
        <row r="7777">
          <cell r="E7777" t="str">
            <v>82MONTHLYDNON-REPRESENTED STATE EMPLOYEES</v>
          </cell>
          <cell r="F7777" t="str">
            <v>82</v>
          </cell>
          <cell r="G7777" t="str">
            <v>Monthly</v>
          </cell>
          <cell r="H7777" t="str">
            <v>D</v>
          </cell>
          <cell r="I7777">
            <v>8012</v>
          </cell>
          <cell r="J7777" t="str">
            <v>Non-Represented State Employees</v>
          </cell>
          <cell r="K7777" t="str">
            <v>per DOP website</v>
          </cell>
          <cell r="L7777">
            <v>41456</v>
          </cell>
          <cell r="M7777">
            <v>13345</v>
          </cell>
          <cell r="N7777" t="b">
            <v>0</v>
          </cell>
          <cell r="O7777">
            <v>8012</v>
          </cell>
        </row>
        <row r="7778">
          <cell r="E7778" t="str">
            <v>82MONTHLYDTEAMSTERS LOCAL UNION NUMBER 117</v>
          </cell>
          <cell r="F7778" t="str">
            <v>82</v>
          </cell>
          <cell r="G7778" t="str">
            <v>Monthly</v>
          </cell>
          <cell r="H7778" t="str">
            <v>D</v>
          </cell>
          <cell r="I7778">
            <v>8114</v>
          </cell>
          <cell r="J7778" t="str">
            <v>Teamsters Local Union Number 117</v>
          </cell>
          <cell r="K7778" t="str">
            <v>per Noli Benitez 201307</v>
          </cell>
          <cell r="L7778">
            <v>41456</v>
          </cell>
          <cell r="M7778">
            <v>13345</v>
          </cell>
          <cell r="N7778" t="b">
            <v>0</v>
          </cell>
          <cell r="O7778">
            <v>8114</v>
          </cell>
        </row>
        <row r="7779">
          <cell r="E7779" t="str">
            <v>82MONTHLYDWASHINGTON FEDERATION OF STATE EMPLOYEES</v>
          </cell>
          <cell r="F7779" t="str">
            <v>82</v>
          </cell>
          <cell r="G7779" t="str">
            <v>Monthly</v>
          </cell>
          <cell r="H7779" t="str">
            <v>D</v>
          </cell>
          <cell r="I7779">
            <v>8012</v>
          </cell>
          <cell r="J7779" t="str">
            <v>Washington Federation of State Employees</v>
          </cell>
          <cell r="K7779" t="str">
            <v>per DOP website</v>
          </cell>
          <cell r="L7779">
            <v>41456</v>
          </cell>
          <cell r="M7779">
            <v>27269</v>
          </cell>
          <cell r="N7779" t="b">
            <v>0</v>
          </cell>
          <cell r="O7779">
            <v>8012</v>
          </cell>
        </row>
        <row r="7780">
          <cell r="E7780" t="str">
            <v>82MONTHLYDWASHINGTON PUBLIC EMPLOYEES ASSOCIATION</v>
          </cell>
          <cell r="F7780" t="str">
            <v>82</v>
          </cell>
          <cell r="G7780" t="str">
            <v>Monthly</v>
          </cell>
          <cell r="H7780" t="str">
            <v>D</v>
          </cell>
          <cell r="I7780">
            <v>8012</v>
          </cell>
          <cell r="J7780" t="str">
            <v>Washington Public Employees Association</v>
          </cell>
          <cell r="K7780" t="str">
            <v>per DOP website</v>
          </cell>
          <cell r="L7780">
            <v>41456</v>
          </cell>
          <cell r="M7780">
            <v>31533</v>
          </cell>
          <cell r="N7780" t="b">
            <v>0</v>
          </cell>
          <cell r="O7780">
            <v>8012</v>
          </cell>
        </row>
        <row r="7781">
          <cell r="E7781" t="str">
            <v>82MONTHLYECOALITION</v>
          </cell>
          <cell r="F7781" t="str">
            <v>82</v>
          </cell>
          <cell r="G7781" t="str">
            <v>Monthly</v>
          </cell>
          <cell r="H7781" t="str">
            <v>E</v>
          </cell>
          <cell r="I7781">
            <v>8215</v>
          </cell>
          <cell r="J7781" t="str">
            <v>Coalition</v>
          </cell>
          <cell r="K7781" t="str">
            <v>per DOP website</v>
          </cell>
          <cell r="L7781">
            <v>41456</v>
          </cell>
          <cell r="M7781">
            <v>44326</v>
          </cell>
          <cell r="N7781" t="b">
            <v>0</v>
          </cell>
          <cell r="O7781">
            <v>8215</v>
          </cell>
        </row>
        <row r="7782">
          <cell r="E7782" t="str">
            <v>82MONTHLYENON-REPRESENTED STATE EMPLOYEES</v>
          </cell>
          <cell r="F7782" t="str">
            <v>82</v>
          </cell>
          <cell r="G7782" t="str">
            <v>Monthly</v>
          </cell>
          <cell r="H7782" t="str">
            <v>E</v>
          </cell>
          <cell r="I7782">
            <v>8215</v>
          </cell>
          <cell r="J7782" t="str">
            <v>Non-Represented State Employees</v>
          </cell>
          <cell r="K7782" t="str">
            <v>per DOP website</v>
          </cell>
          <cell r="L7782">
            <v>41456</v>
          </cell>
          <cell r="M7782">
            <v>13346</v>
          </cell>
          <cell r="N7782" t="b">
            <v>0</v>
          </cell>
          <cell r="O7782">
            <v>8215</v>
          </cell>
        </row>
        <row r="7783">
          <cell r="E7783" t="str">
            <v>82MONTHLYETEAMSTERS LOCAL UNION NUMBER 117</v>
          </cell>
          <cell r="F7783" t="str">
            <v>82</v>
          </cell>
          <cell r="G7783" t="str">
            <v>Monthly</v>
          </cell>
          <cell r="H7783" t="str">
            <v>E</v>
          </cell>
          <cell r="I7783">
            <v>8320</v>
          </cell>
          <cell r="J7783" t="str">
            <v>Teamsters Local Union Number 117</v>
          </cell>
          <cell r="K7783" t="str">
            <v>per Noli Benitez 201307</v>
          </cell>
          <cell r="L7783">
            <v>41456</v>
          </cell>
          <cell r="M7783">
            <v>13346</v>
          </cell>
          <cell r="N7783" t="b">
            <v>0</v>
          </cell>
          <cell r="O7783">
            <v>8320</v>
          </cell>
        </row>
        <row r="7784">
          <cell r="E7784" t="str">
            <v>82MONTHLYEWASHINGTON FEDERATION OF STATE EMPLOYEES</v>
          </cell>
          <cell r="F7784" t="str">
            <v>82</v>
          </cell>
          <cell r="G7784" t="str">
            <v>Monthly</v>
          </cell>
          <cell r="H7784" t="str">
            <v>E</v>
          </cell>
          <cell r="I7784">
            <v>8215</v>
          </cell>
          <cell r="J7784" t="str">
            <v>Washington Federation of State Employees</v>
          </cell>
          <cell r="K7784" t="str">
            <v>per DOP website</v>
          </cell>
          <cell r="L7784">
            <v>41456</v>
          </cell>
          <cell r="M7784">
            <v>27270</v>
          </cell>
          <cell r="N7784" t="b">
            <v>0</v>
          </cell>
          <cell r="O7784">
            <v>8215</v>
          </cell>
        </row>
        <row r="7785">
          <cell r="E7785" t="str">
            <v>82MONTHLYEWASHINGTON PUBLIC EMPLOYEES ASSOCIATION</v>
          </cell>
          <cell r="F7785" t="str">
            <v>82</v>
          </cell>
          <cell r="G7785" t="str">
            <v>Monthly</v>
          </cell>
          <cell r="H7785" t="str">
            <v>E</v>
          </cell>
          <cell r="I7785">
            <v>8215</v>
          </cell>
          <cell r="J7785" t="str">
            <v>Washington Public Employees Association</v>
          </cell>
          <cell r="K7785" t="str">
            <v>per DOP website</v>
          </cell>
          <cell r="L7785">
            <v>41456</v>
          </cell>
          <cell r="M7785">
            <v>31534</v>
          </cell>
          <cell r="N7785" t="b">
            <v>0</v>
          </cell>
          <cell r="O7785">
            <v>8215</v>
          </cell>
        </row>
        <row r="7786">
          <cell r="E7786" t="str">
            <v>82MONTHLYFCOALITION</v>
          </cell>
          <cell r="F7786" t="str">
            <v>82</v>
          </cell>
          <cell r="G7786" t="str">
            <v>Monthly</v>
          </cell>
          <cell r="H7786" t="str">
            <v>F</v>
          </cell>
          <cell r="I7786">
            <v>8417</v>
          </cell>
          <cell r="J7786" t="str">
            <v>Coalition</v>
          </cell>
          <cell r="K7786" t="str">
            <v>per DOP website</v>
          </cell>
          <cell r="L7786">
            <v>41456</v>
          </cell>
          <cell r="M7786">
            <v>44327</v>
          </cell>
          <cell r="N7786" t="b">
            <v>0</v>
          </cell>
          <cell r="O7786">
            <v>8417</v>
          </cell>
        </row>
        <row r="7787">
          <cell r="E7787" t="str">
            <v>82MONTHLYFNON-REPRESENTED STATE EMPLOYEES</v>
          </cell>
          <cell r="F7787" t="str">
            <v>82</v>
          </cell>
          <cell r="G7787" t="str">
            <v>Monthly</v>
          </cell>
          <cell r="H7787" t="str">
            <v>F</v>
          </cell>
          <cell r="I7787">
            <v>8417</v>
          </cell>
          <cell r="J7787" t="str">
            <v>Non-Represented State Employees</v>
          </cell>
          <cell r="K7787" t="str">
            <v>per DOP website</v>
          </cell>
          <cell r="L7787">
            <v>41456</v>
          </cell>
          <cell r="M7787">
            <v>13347</v>
          </cell>
          <cell r="N7787" t="b">
            <v>0</v>
          </cell>
          <cell r="O7787">
            <v>8417</v>
          </cell>
        </row>
        <row r="7788">
          <cell r="E7788" t="str">
            <v>82MONTHLYFTEAMSTERS LOCAL UNION NUMBER 117</v>
          </cell>
          <cell r="F7788" t="str">
            <v>82</v>
          </cell>
          <cell r="G7788" t="str">
            <v>Monthly</v>
          </cell>
          <cell r="H7788" t="str">
            <v>F</v>
          </cell>
          <cell r="I7788">
            <v>8524</v>
          </cell>
          <cell r="J7788" t="str">
            <v>Teamsters Local Union Number 117</v>
          </cell>
          <cell r="K7788" t="str">
            <v>per Noli Benitez 201307</v>
          </cell>
          <cell r="L7788">
            <v>41456</v>
          </cell>
          <cell r="M7788">
            <v>13347</v>
          </cell>
          <cell r="N7788" t="b">
            <v>0</v>
          </cell>
          <cell r="O7788">
            <v>8524</v>
          </cell>
        </row>
        <row r="7789">
          <cell r="E7789" t="str">
            <v>82MONTHLYFWASHINGTON FEDERATION OF STATE EMPLOYEES</v>
          </cell>
          <cell r="F7789" t="str">
            <v>82</v>
          </cell>
          <cell r="G7789" t="str">
            <v>Monthly</v>
          </cell>
          <cell r="H7789" t="str">
            <v>F</v>
          </cell>
          <cell r="I7789">
            <v>8417</v>
          </cell>
          <cell r="J7789" t="str">
            <v>Washington Federation of State Employees</v>
          </cell>
          <cell r="K7789" t="str">
            <v>per DOP website</v>
          </cell>
          <cell r="L7789">
            <v>41456</v>
          </cell>
          <cell r="M7789">
            <v>27271</v>
          </cell>
          <cell r="N7789" t="b">
            <v>0</v>
          </cell>
          <cell r="O7789">
            <v>8417</v>
          </cell>
        </row>
        <row r="7790">
          <cell r="E7790" t="str">
            <v>82MONTHLYFWASHINGTON PUBLIC EMPLOYEES ASSOCIATION</v>
          </cell>
          <cell r="F7790" t="str">
            <v>82</v>
          </cell>
          <cell r="G7790" t="str">
            <v>Monthly</v>
          </cell>
          <cell r="H7790" t="str">
            <v>F</v>
          </cell>
          <cell r="I7790">
            <v>8417</v>
          </cell>
          <cell r="J7790" t="str">
            <v>Washington Public Employees Association</v>
          </cell>
          <cell r="K7790" t="str">
            <v>per DOP website</v>
          </cell>
          <cell r="L7790">
            <v>41456</v>
          </cell>
          <cell r="M7790">
            <v>31535</v>
          </cell>
          <cell r="N7790" t="b">
            <v>0</v>
          </cell>
          <cell r="O7790">
            <v>8417</v>
          </cell>
        </row>
        <row r="7791">
          <cell r="E7791" t="str">
            <v>82MONTHLYGCOALITION</v>
          </cell>
          <cell r="F7791" t="str">
            <v>82</v>
          </cell>
          <cell r="G7791" t="str">
            <v>Monthly</v>
          </cell>
          <cell r="H7791" t="str">
            <v>G</v>
          </cell>
          <cell r="I7791">
            <v>8627</v>
          </cell>
          <cell r="J7791" t="str">
            <v>Coalition</v>
          </cell>
          <cell r="K7791" t="str">
            <v>per DOP website</v>
          </cell>
          <cell r="L7791">
            <v>41456</v>
          </cell>
          <cell r="M7791">
            <v>44328</v>
          </cell>
          <cell r="N7791" t="b">
            <v>0</v>
          </cell>
          <cell r="O7791">
            <v>8627</v>
          </cell>
        </row>
        <row r="7792">
          <cell r="E7792" t="str">
            <v>82MONTHLYGNON-REPRESENTED STATE EMPLOYEES</v>
          </cell>
          <cell r="F7792" t="str">
            <v>82</v>
          </cell>
          <cell r="G7792" t="str">
            <v>Monthly</v>
          </cell>
          <cell r="H7792" t="str">
            <v>G</v>
          </cell>
          <cell r="I7792">
            <v>8627</v>
          </cell>
          <cell r="J7792" t="str">
            <v>Non-Represented State Employees</v>
          </cell>
          <cell r="K7792" t="str">
            <v>per DOP website</v>
          </cell>
          <cell r="L7792">
            <v>41456</v>
          </cell>
          <cell r="M7792">
            <v>13348</v>
          </cell>
          <cell r="N7792" t="b">
            <v>0</v>
          </cell>
          <cell r="O7792">
            <v>8627</v>
          </cell>
        </row>
        <row r="7793">
          <cell r="E7793" t="str">
            <v>82MONTHLYGTEAMSTERS LOCAL UNION NUMBER 117</v>
          </cell>
          <cell r="F7793" t="str">
            <v>82</v>
          </cell>
          <cell r="G7793" t="str">
            <v>Monthly</v>
          </cell>
          <cell r="H7793" t="str">
            <v>G</v>
          </cell>
          <cell r="I7793">
            <v>8738</v>
          </cell>
          <cell r="J7793" t="str">
            <v>Teamsters Local Union Number 117</v>
          </cell>
          <cell r="K7793" t="str">
            <v>per Noli Benitez 201307</v>
          </cell>
          <cell r="L7793">
            <v>41456</v>
          </cell>
          <cell r="M7793">
            <v>13348</v>
          </cell>
          <cell r="N7793" t="b">
            <v>0</v>
          </cell>
          <cell r="O7793">
            <v>8738</v>
          </cell>
        </row>
        <row r="7794">
          <cell r="E7794" t="str">
            <v>82MONTHLYGWASHINGTON FEDERATION OF STATE EMPLOYEES</v>
          </cell>
          <cell r="F7794" t="str">
            <v>82</v>
          </cell>
          <cell r="G7794" t="str">
            <v>Monthly</v>
          </cell>
          <cell r="H7794" t="str">
            <v>G</v>
          </cell>
          <cell r="I7794">
            <v>8627</v>
          </cell>
          <cell r="J7794" t="str">
            <v>Washington Federation of State Employees</v>
          </cell>
          <cell r="K7794" t="str">
            <v>per DOP website</v>
          </cell>
          <cell r="L7794">
            <v>41456</v>
          </cell>
          <cell r="M7794">
            <v>27272</v>
          </cell>
          <cell r="N7794" t="b">
            <v>0</v>
          </cell>
          <cell r="O7794">
            <v>8627</v>
          </cell>
        </row>
        <row r="7795">
          <cell r="E7795" t="str">
            <v>82MONTHLYGWASHINGTON PUBLIC EMPLOYEES ASSOCIATION</v>
          </cell>
          <cell r="F7795" t="str">
            <v>82</v>
          </cell>
          <cell r="G7795" t="str">
            <v>Monthly</v>
          </cell>
          <cell r="H7795" t="str">
            <v>G</v>
          </cell>
          <cell r="I7795">
            <v>8627</v>
          </cell>
          <cell r="J7795" t="str">
            <v>Washington Public Employees Association</v>
          </cell>
          <cell r="K7795" t="str">
            <v>per DOP website</v>
          </cell>
          <cell r="L7795">
            <v>41456</v>
          </cell>
          <cell r="M7795">
            <v>31536</v>
          </cell>
          <cell r="N7795" t="b">
            <v>0</v>
          </cell>
          <cell r="O7795">
            <v>8627</v>
          </cell>
        </row>
        <row r="7796">
          <cell r="E7796" t="str">
            <v>82MONTHLYHCOALITION</v>
          </cell>
          <cell r="F7796" t="str">
            <v>82</v>
          </cell>
          <cell r="G7796" t="str">
            <v>Monthly</v>
          </cell>
          <cell r="H7796" t="str">
            <v>H</v>
          </cell>
          <cell r="I7796">
            <v>8844</v>
          </cell>
          <cell r="J7796" t="str">
            <v>Coalition</v>
          </cell>
          <cell r="K7796" t="str">
            <v>per DOP website</v>
          </cell>
          <cell r="L7796">
            <v>41456</v>
          </cell>
          <cell r="M7796">
            <v>44329</v>
          </cell>
          <cell r="N7796" t="b">
            <v>0</v>
          </cell>
          <cell r="O7796">
            <v>8844</v>
          </cell>
        </row>
        <row r="7797">
          <cell r="E7797" t="str">
            <v>82MONTHLYHNON-REPRESENTED STATE EMPLOYEES</v>
          </cell>
          <cell r="F7797" t="str">
            <v>82</v>
          </cell>
          <cell r="G7797" t="str">
            <v>Monthly</v>
          </cell>
          <cell r="H7797" t="str">
            <v>H</v>
          </cell>
          <cell r="I7797">
            <v>8844</v>
          </cell>
          <cell r="J7797" t="str">
            <v>Non-Represented State Employees</v>
          </cell>
          <cell r="K7797" t="str">
            <v>per DOP website</v>
          </cell>
          <cell r="L7797">
            <v>41456</v>
          </cell>
          <cell r="M7797">
            <v>13349</v>
          </cell>
          <cell r="N7797" t="b">
            <v>0</v>
          </cell>
          <cell r="O7797">
            <v>8844</v>
          </cell>
        </row>
        <row r="7798">
          <cell r="E7798" t="str">
            <v>82MONTHLYHTEAMSTERS LOCAL UNION NUMBER 117</v>
          </cell>
          <cell r="F7798" t="str">
            <v>82</v>
          </cell>
          <cell r="G7798" t="str">
            <v>Monthly</v>
          </cell>
          <cell r="H7798" t="str">
            <v>H</v>
          </cell>
          <cell r="I7798">
            <v>8958</v>
          </cell>
          <cell r="J7798" t="str">
            <v>Teamsters Local Union Number 117</v>
          </cell>
          <cell r="K7798" t="str">
            <v>per Noli Benitez 201307</v>
          </cell>
          <cell r="L7798">
            <v>41456</v>
          </cell>
          <cell r="M7798">
            <v>13349</v>
          </cell>
          <cell r="N7798" t="b">
            <v>0</v>
          </cell>
          <cell r="O7798">
            <v>8958</v>
          </cell>
        </row>
        <row r="7799">
          <cell r="E7799" t="str">
            <v>82MONTHLYHWASHINGTON FEDERATION OF STATE EMPLOYEES</v>
          </cell>
          <cell r="F7799" t="str">
            <v>82</v>
          </cell>
          <cell r="G7799" t="str">
            <v>Monthly</v>
          </cell>
          <cell r="H7799" t="str">
            <v>H</v>
          </cell>
          <cell r="I7799">
            <v>8844</v>
          </cell>
          <cell r="J7799" t="str">
            <v>Washington Federation of State Employees</v>
          </cell>
          <cell r="K7799" t="str">
            <v>per DOP website</v>
          </cell>
          <cell r="L7799">
            <v>41456</v>
          </cell>
          <cell r="M7799">
            <v>27273</v>
          </cell>
          <cell r="N7799" t="b">
            <v>0</v>
          </cell>
          <cell r="O7799">
            <v>8844</v>
          </cell>
        </row>
        <row r="7800">
          <cell r="E7800" t="str">
            <v>82MONTHLYHWASHINGTON PUBLIC EMPLOYEES ASSOCIATION</v>
          </cell>
          <cell r="F7800" t="str">
            <v>82</v>
          </cell>
          <cell r="G7800" t="str">
            <v>Monthly</v>
          </cell>
          <cell r="H7800" t="str">
            <v>H</v>
          </cell>
          <cell r="I7800">
            <v>8844</v>
          </cell>
          <cell r="J7800" t="str">
            <v>Washington Public Employees Association</v>
          </cell>
          <cell r="K7800" t="str">
            <v>per DOP website</v>
          </cell>
          <cell r="L7800">
            <v>41456</v>
          </cell>
          <cell r="M7800">
            <v>31537</v>
          </cell>
          <cell r="N7800" t="b">
            <v>0</v>
          </cell>
          <cell r="O7800">
            <v>8844</v>
          </cell>
        </row>
        <row r="7801">
          <cell r="E7801" t="str">
            <v>82MONTHLYICOALITION</v>
          </cell>
          <cell r="F7801" t="str">
            <v>82</v>
          </cell>
          <cell r="G7801" t="str">
            <v>Monthly</v>
          </cell>
          <cell r="H7801" t="str">
            <v>I</v>
          </cell>
          <cell r="I7801">
            <v>9066</v>
          </cell>
          <cell r="J7801" t="str">
            <v>Coalition</v>
          </cell>
          <cell r="K7801" t="str">
            <v>per DOP website</v>
          </cell>
          <cell r="L7801">
            <v>41456</v>
          </cell>
          <cell r="M7801">
            <v>44330</v>
          </cell>
          <cell r="N7801" t="b">
            <v>0</v>
          </cell>
          <cell r="O7801">
            <v>9066</v>
          </cell>
        </row>
        <row r="7802">
          <cell r="E7802" t="str">
            <v>82MONTHLYINON-REPRESENTED STATE EMPLOYEES</v>
          </cell>
          <cell r="F7802" t="str">
            <v>82</v>
          </cell>
          <cell r="G7802" t="str">
            <v>Monthly</v>
          </cell>
          <cell r="H7802" t="str">
            <v>I</v>
          </cell>
          <cell r="I7802">
            <v>9066</v>
          </cell>
          <cell r="J7802" t="str">
            <v>Non-Represented State Employees</v>
          </cell>
          <cell r="K7802" t="str">
            <v>per DOP website</v>
          </cell>
          <cell r="L7802">
            <v>41456</v>
          </cell>
          <cell r="M7802">
            <v>13350</v>
          </cell>
          <cell r="N7802" t="b">
            <v>0</v>
          </cell>
          <cell r="O7802">
            <v>9066</v>
          </cell>
        </row>
        <row r="7803">
          <cell r="E7803" t="str">
            <v>82MONTHLYITEAMSTERS LOCAL UNION NUMBER 117</v>
          </cell>
          <cell r="F7803" t="str">
            <v>82</v>
          </cell>
          <cell r="G7803" t="str">
            <v>Monthly</v>
          </cell>
          <cell r="H7803" t="str">
            <v>I</v>
          </cell>
          <cell r="I7803">
            <v>9181</v>
          </cell>
          <cell r="J7803" t="str">
            <v>Teamsters Local Union Number 117</v>
          </cell>
          <cell r="K7803" t="str">
            <v>per Noli Benitez 201307</v>
          </cell>
          <cell r="L7803">
            <v>41456</v>
          </cell>
          <cell r="M7803">
            <v>13350</v>
          </cell>
          <cell r="N7803" t="b">
            <v>0</v>
          </cell>
          <cell r="O7803">
            <v>9181</v>
          </cell>
        </row>
        <row r="7804">
          <cell r="E7804" t="str">
            <v>82MONTHLYIWASHINGTON FEDERATION OF STATE EMPLOYEES</v>
          </cell>
          <cell r="F7804" t="str">
            <v>82</v>
          </cell>
          <cell r="G7804" t="str">
            <v>Monthly</v>
          </cell>
          <cell r="H7804" t="str">
            <v>I</v>
          </cell>
          <cell r="I7804">
            <v>9066</v>
          </cell>
          <cell r="J7804" t="str">
            <v>Washington Federation of State Employees</v>
          </cell>
          <cell r="K7804" t="str">
            <v>per DOP website</v>
          </cell>
          <cell r="L7804">
            <v>41456</v>
          </cell>
          <cell r="M7804">
            <v>27274</v>
          </cell>
          <cell r="N7804" t="b">
            <v>0</v>
          </cell>
          <cell r="O7804">
            <v>9066</v>
          </cell>
        </row>
        <row r="7805">
          <cell r="E7805" t="str">
            <v>82MONTHLYIWASHINGTON PUBLIC EMPLOYEES ASSOCIATION</v>
          </cell>
          <cell r="F7805" t="str">
            <v>82</v>
          </cell>
          <cell r="G7805" t="str">
            <v>Monthly</v>
          </cell>
          <cell r="H7805" t="str">
            <v>I</v>
          </cell>
          <cell r="I7805">
            <v>9066</v>
          </cell>
          <cell r="J7805" t="str">
            <v>Washington Public Employees Association</v>
          </cell>
          <cell r="K7805" t="str">
            <v>per DOP website</v>
          </cell>
          <cell r="L7805">
            <v>41456</v>
          </cell>
          <cell r="M7805">
            <v>31538</v>
          </cell>
          <cell r="N7805" t="b">
            <v>0</v>
          </cell>
          <cell r="O7805">
            <v>9066</v>
          </cell>
        </row>
        <row r="7806">
          <cell r="E7806" t="str">
            <v>82MONTHLYJCOALITION</v>
          </cell>
          <cell r="F7806" t="str">
            <v>82</v>
          </cell>
          <cell r="G7806" t="str">
            <v>Monthly</v>
          </cell>
          <cell r="H7806" t="str">
            <v>J</v>
          </cell>
          <cell r="I7806">
            <v>9289</v>
          </cell>
          <cell r="J7806" t="str">
            <v>Coalition</v>
          </cell>
          <cell r="K7806" t="str">
            <v>per DOP website</v>
          </cell>
          <cell r="L7806">
            <v>41456</v>
          </cell>
          <cell r="M7806">
            <v>44331</v>
          </cell>
          <cell r="N7806" t="b">
            <v>0</v>
          </cell>
          <cell r="O7806">
            <v>9289</v>
          </cell>
        </row>
        <row r="7807">
          <cell r="E7807" t="str">
            <v>82MONTHLYJNON-REPRESENTED STATE EMPLOYEES</v>
          </cell>
          <cell r="F7807" t="str">
            <v>82</v>
          </cell>
          <cell r="G7807" t="str">
            <v>Monthly</v>
          </cell>
          <cell r="H7807" t="str">
            <v>J</v>
          </cell>
          <cell r="I7807">
            <v>9289</v>
          </cell>
          <cell r="J7807" t="str">
            <v>Non-Represented State Employees</v>
          </cell>
          <cell r="K7807" t="str">
            <v>per DOP website</v>
          </cell>
          <cell r="L7807">
            <v>41456</v>
          </cell>
          <cell r="M7807">
            <v>13351</v>
          </cell>
          <cell r="N7807" t="b">
            <v>0</v>
          </cell>
          <cell r="O7807">
            <v>9289</v>
          </cell>
        </row>
        <row r="7808">
          <cell r="E7808" t="str">
            <v>82MONTHLYJTEAMSTERS LOCAL UNION NUMBER 117</v>
          </cell>
          <cell r="F7808" t="str">
            <v>82</v>
          </cell>
          <cell r="G7808" t="str">
            <v>Monthly</v>
          </cell>
          <cell r="H7808" t="str">
            <v>J</v>
          </cell>
          <cell r="I7808">
            <v>9408</v>
          </cell>
          <cell r="J7808" t="str">
            <v>Teamsters Local Union Number 117</v>
          </cell>
          <cell r="K7808" t="str">
            <v>per Noli Benitez 201307</v>
          </cell>
          <cell r="L7808">
            <v>41456</v>
          </cell>
          <cell r="M7808">
            <v>13351</v>
          </cell>
          <cell r="N7808" t="b">
            <v>0</v>
          </cell>
          <cell r="O7808">
            <v>9408</v>
          </cell>
        </row>
        <row r="7809">
          <cell r="E7809" t="str">
            <v>82MONTHLYJWASHINGTON FEDERATION OF STATE EMPLOYEES</v>
          </cell>
          <cell r="F7809" t="str">
            <v>82</v>
          </cell>
          <cell r="G7809" t="str">
            <v>Monthly</v>
          </cell>
          <cell r="H7809" t="str">
            <v>J</v>
          </cell>
          <cell r="I7809">
            <v>9289</v>
          </cell>
          <cell r="J7809" t="str">
            <v>Washington Federation of State Employees</v>
          </cell>
          <cell r="K7809" t="str">
            <v>per DOP website</v>
          </cell>
          <cell r="L7809">
            <v>41456</v>
          </cell>
          <cell r="M7809">
            <v>27275</v>
          </cell>
          <cell r="N7809" t="b">
            <v>0</v>
          </cell>
          <cell r="O7809">
            <v>9289</v>
          </cell>
        </row>
        <row r="7810">
          <cell r="E7810" t="str">
            <v>82MONTHLYJWASHINGTON PUBLIC EMPLOYEES ASSOCIATION</v>
          </cell>
          <cell r="F7810" t="str">
            <v>82</v>
          </cell>
          <cell r="G7810" t="str">
            <v>Monthly</v>
          </cell>
          <cell r="H7810" t="str">
            <v>J</v>
          </cell>
          <cell r="I7810">
            <v>9289</v>
          </cell>
          <cell r="J7810" t="str">
            <v>Washington Public Employees Association</v>
          </cell>
          <cell r="K7810" t="str">
            <v>per DOP website</v>
          </cell>
          <cell r="L7810">
            <v>41456</v>
          </cell>
          <cell r="M7810">
            <v>31539</v>
          </cell>
          <cell r="N7810" t="b">
            <v>0</v>
          </cell>
          <cell r="O7810">
            <v>9289</v>
          </cell>
        </row>
        <row r="7811">
          <cell r="E7811" t="str">
            <v>82MONTHLYKCOALITION</v>
          </cell>
          <cell r="F7811" t="str">
            <v>82</v>
          </cell>
          <cell r="G7811" t="str">
            <v>Monthly</v>
          </cell>
          <cell r="H7811" t="str">
            <v>K</v>
          </cell>
          <cell r="I7811">
            <v>9521</v>
          </cell>
          <cell r="J7811" t="str">
            <v>Coalition</v>
          </cell>
          <cell r="K7811" t="str">
            <v>per DOP website</v>
          </cell>
          <cell r="L7811">
            <v>41456</v>
          </cell>
          <cell r="M7811">
            <v>44332</v>
          </cell>
          <cell r="N7811" t="b">
            <v>0</v>
          </cell>
          <cell r="O7811">
            <v>9521</v>
          </cell>
        </row>
        <row r="7812">
          <cell r="E7812" t="str">
            <v>82MONTHLYKNON-REPRESENTED STATE EMPLOYEES</v>
          </cell>
          <cell r="F7812" t="str">
            <v>82</v>
          </cell>
          <cell r="G7812" t="str">
            <v>Monthly</v>
          </cell>
          <cell r="H7812" t="str">
            <v>K</v>
          </cell>
          <cell r="I7812">
            <v>9521</v>
          </cell>
          <cell r="J7812" t="str">
            <v>Non-Represented State Employees</v>
          </cell>
          <cell r="K7812" t="str">
            <v>per DOP website</v>
          </cell>
          <cell r="L7812">
            <v>41456</v>
          </cell>
          <cell r="M7812">
            <v>13352</v>
          </cell>
          <cell r="N7812" t="b">
            <v>0</v>
          </cell>
          <cell r="O7812">
            <v>9521</v>
          </cell>
        </row>
        <row r="7813">
          <cell r="E7813" t="str">
            <v>82MONTHLYKTEAMSTERS LOCAL UNION NUMBER 117</v>
          </cell>
          <cell r="F7813" t="str">
            <v>82</v>
          </cell>
          <cell r="G7813" t="str">
            <v>Monthly</v>
          </cell>
          <cell r="H7813" t="str">
            <v>K</v>
          </cell>
          <cell r="I7813">
            <v>9643</v>
          </cell>
          <cell r="J7813" t="str">
            <v>Teamsters Local Union Number 117</v>
          </cell>
          <cell r="K7813" t="str">
            <v>per Noli Benitez 201307</v>
          </cell>
          <cell r="L7813">
            <v>41456</v>
          </cell>
          <cell r="M7813">
            <v>13352</v>
          </cell>
          <cell r="N7813" t="b">
            <v>0</v>
          </cell>
          <cell r="O7813">
            <v>9643</v>
          </cell>
        </row>
        <row r="7814">
          <cell r="E7814" t="str">
            <v>82MONTHLYKWASHINGTON FEDERATION OF STATE EMPLOYEES</v>
          </cell>
          <cell r="F7814" t="str">
            <v>82</v>
          </cell>
          <cell r="G7814" t="str">
            <v>Monthly</v>
          </cell>
          <cell r="H7814" t="str">
            <v>K</v>
          </cell>
          <cell r="I7814">
            <v>9521</v>
          </cell>
          <cell r="J7814" t="str">
            <v>Washington Federation of State Employees</v>
          </cell>
          <cell r="K7814" t="str">
            <v>per DOP website</v>
          </cell>
          <cell r="L7814">
            <v>41456</v>
          </cell>
          <cell r="M7814">
            <v>27276</v>
          </cell>
          <cell r="N7814" t="b">
            <v>0</v>
          </cell>
          <cell r="O7814">
            <v>9521</v>
          </cell>
        </row>
        <row r="7815">
          <cell r="E7815" t="str">
            <v>82MONTHLYKWASHINGTON PUBLIC EMPLOYEES ASSOCIATION</v>
          </cell>
          <cell r="F7815" t="str">
            <v>82</v>
          </cell>
          <cell r="G7815" t="str">
            <v>Monthly</v>
          </cell>
          <cell r="H7815" t="str">
            <v>K</v>
          </cell>
          <cell r="I7815">
            <v>9521</v>
          </cell>
          <cell r="J7815" t="str">
            <v>Washington Public Employees Association</v>
          </cell>
          <cell r="K7815" t="str">
            <v>per DOP website</v>
          </cell>
          <cell r="L7815">
            <v>41456</v>
          </cell>
          <cell r="M7815">
            <v>31540</v>
          </cell>
          <cell r="N7815" t="b">
            <v>0</v>
          </cell>
          <cell r="O7815">
            <v>9521</v>
          </cell>
        </row>
        <row r="7816">
          <cell r="E7816" t="str">
            <v>82MONTHLYLCOALITION</v>
          </cell>
          <cell r="F7816" t="str">
            <v>82</v>
          </cell>
          <cell r="G7816" t="str">
            <v>Monthly</v>
          </cell>
          <cell r="H7816" t="str">
            <v>L</v>
          </cell>
          <cell r="I7816">
            <v>9761</v>
          </cell>
          <cell r="J7816" t="str">
            <v>Coalition</v>
          </cell>
          <cell r="K7816" t="str">
            <v>per DOP website</v>
          </cell>
          <cell r="L7816">
            <v>41456</v>
          </cell>
          <cell r="M7816">
            <v>44333</v>
          </cell>
          <cell r="N7816" t="b">
            <v>0</v>
          </cell>
          <cell r="O7816">
            <v>9761</v>
          </cell>
        </row>
        <row r="7817">
          <cell r="E7817" t="str">
            <v>82MONTHLYLNON-REPRESENTED STATE EMPLOYEES</v>
          </cell>
          <cell r="F7817" t="str">
            <v>82</v>
          </cell>
          <cell r="G7817" t="str">
            <v>Monthly</v>
          </cell>
          <cell r="H7817" t="str">
            <v>L</v>
          </cell>
          <cell r="I7817">
            <v>9761</v>
          </cell>
          <cell r="J7817" t="str">
            <v>Non-Represented State Employees</v>
          </cell>
          <cell r="K7817" t="str">
            <v>per DOP website</v>
          </cell>
          <cell r="L7817">
            <v>41456</v>
          </cell>
          <cell r="M7817">
            <v>13353</v>
          </cell>
          <cell r="N7817" t="b">
            <v>0</v>
          </cell>
          <cell r="O7817">
            <v>9761</v>
          </cell>
        </row>
        <row r="7818">
          <cell r="E7818" t="str">
            <v>82MONTHLYLTEAMSTERS LOCAL UNION NUMBER 117</v>
          </cell>
          <cell r="F7818" t="str">
            <v>82</v>
          </cell>
          <cell r="G7818" t="str">
            <v>Monthly</v>
          </cell>
          <cell r="H7818" t="str">
            <v>L</v>
          </cell>
          <cell r="I7818">
            <v>9887</v>
          </cell>
          <cell r="J7818" t="str">
            <v>Teamsters Local Union Number 117</v>
          </cell>
          <cell r="K7818" t="str">
            <v>per Noli Benitez 201307</v>
          </cell>
          <cell r="L7818">
            <v>41456</v>
          </cell>
          <cell r="M7818">
            <v>13353</v>
          </cell>
          <cell r="N7818" t="b">
            <v>0</v>
          </cell>
          <cell r="O7818">
            <v>9887</v>
          </cell>
        </row>
        <row r="7819">
          <cell r="E7819" t="str">
            <v>82MONTHLYLWASHINGTON FEDERATION OF STATE EMPLOYEES</v>
          </cell>
          <cell r="F7819" t="str">
            <v>82</v>
          </cell>
          <cell r="G7819" t="str">
            <v>Monthly</v>
          </cell>
          <cell r="H7819" t="str">
            <v>L</v>
          </cell>
          <cell r="I7819">
            <v>9761</v>
          </cell>
          <cell r="J7819" t="str">
            <v>Washington Federation of State Employees</v>
          </cell>
          <cell r="K7819" t="str">
            <v>per DOP website</v>
          </cell>
          <cell r="L7819">
            <v>41456</v>
          </cell>
          <cell r="M7819">
            <v>27277</v>
          </cell>
          <cell r="N7819" t="b">
            <v>0</v>
          </cell>
          <cell r="O7819">
            <v>9761</v>
          </cell>
        </row>
        <row r="7820">
          <cell r="E7820" t="str">
            <v>82MONTHLYLWASHINGTON PUBLIC EMPLOYEES ASSOCIATION</v>
          </cell>
          <cell r="F7820" t="str">
            <v>82</v>
          </cell>
          <cell r="G7820" t="str">
            <v>Monthly</v>
          </cell>
          <cell r="H7820" t="str">
            <v>L</v>
          </cell>
          <cell r="I7820">
            <v>9761</v>
          </cell>
          <cell r="J7820" t="str">
            <v>Washington Public Employees Association</v>
          </cell>
          <cell r="K7820" t="str">
            <v>per DOP website</v>
          </cell>
          <cell r="L7820">
            <v>41456</v>
          </cell>
          <cell r="M7820">
            <v>31541</v>
          </cell>
          <cell r="N7820" t="b">
            <v>0</v>
          </cell>
          <cell r="O7820">
            <v>9761</v>
          </cell>
        </row>
        <row r="7821">
          <cell r="E7821" t="str">
            <v>82MONTHLYMCOALITION</v>
          </cell>
          <cell r="F7821" t="str">
            <v>82</v>
          </cell>
          <cell r="G7821" t="str">
            <v>Monthly</v>
          </cell>
          <cell r="H7821" t="str">
            <v>M</v>
          </cell>
          <cell r="I7821">
            <v>10004</v>
          </cell>
          <cell r="J7821" t="str">
            <v>Coalition</v>
          </cell>
          <cell r="K7821" t="str">
            <v>per DOP website</v>
          </cell>
          <cell r="L7821">
            <v>41456</v>
          </cell>
          <cell r="M7821">
            <v>44334</v>
          </cell>
          <cell r="N7821" t="b">
            <v>0</v>
          </cell>
          <cell r="O7821">
            <v>10004</v>
          </cell>
        </row>
        <row r="7822">
          <cell r="E7822" t="str">
            <v>82MONTHLYMNON-REPRESENTED STATE EMPLOYEES</v>
          </cell>
          <cell r="F7822" t="str">
            <v>82</v>
          </cell>
          <cell r="G7822" t="str">
            <v>Monthly</v>
          </cell>
          <cell r="H7822" t="str">
            <v>M</v>
          </cell>
          <cell r="I7822">
            <v>10004</v>
          </cell>
          <cell r="J7822" t="str">
            <v>Non-Represented State Employees</v>
          </cell>
          <cell r="K7822" t="str">
            <v>per DOP website</v>
          </cell>
          <cell r="L7822">
            <v>41456</v>
          </cell>
          <cell r="M7822">
            <v>13354</v>
          </cell>
          <cell r="N7822" t="b">
            <v>0</v>
          </cell>
          <cell r="O7822">
            <v>10004</v>
          </cell>
        </row>
        <row r="7823">
          <cell r="E7823" t="str">
            <v>82MONTHLYMTEAMSTERS LOCAL UNION NUMBER 117</v>
          </cell>
          <cell r="F7823" t="str">
            <v>82</v>
          </cell>
          <cell r="G7823" t="str">
            <v>Monthly</v>
          </cell>
          <cell r="H7823" t="str">
            <v>M</v>
          </cell>
          <cell r="I7823">
            <v>10132</v>
          </cell>
          <cell r="J7823" t="str">
            <v>Teamsters Local Union Number 117</v>
          </cell>
          <cell r="K7823" t="str">
            <v>per Noli Benitez 201307</v>
          </cell>
          <cell r="L7823">
            <v>41456</v>
          </cell>
          <cell r="M7823">
            <v>13354</v>
          </cell>
          <cell r="N7823" t="b">
            <v>0</v>
          </cell>
          <cell r="O7823">
            <v>10132</v>
          </cell>
        </row>
        <row r="7824">
          <cell r="E7824" t="str">
            <v>82MONTHLYMWASHINGTON FEDERATION OF STATE EMPLOYEES</v>
          </cell>
          <cell r="F7824" t="str">
            <v>82</v>
          </cell>
          <cell r="G7824" t="str">
            <v>Monthly</v>
          </cell>
          <cell r="H7824" t="str">
            <v>M</v>
          </cell>
          <cell r="I7824">
            <v>10004</v>
          </cell>
          <cell r="J7824" t="str">
            <v>Washington Federation of State Employees</v>
          </cell>
          <cell r="K7824" t="str">
            <v>per DOP website</v>
          </cell>
          <cell r="L7824">
            <v>41456</v>
          </cell>
          <cell r="M7824">
            <v>27278</v>
          </cell>
          <cell r="N7824" t="b">
            <v>0</v>
          </cell>
          <cell r="O7824">
            <v>10004</v>
          </cell>
        </row>
        <row r="7825">
          <cell r="E7825" t="str">
            <v>82MONTHLYMWASHINGTON PUBLIC EMPLOYEES ASSOCIATION</v>
          </cell>
          <cell r="F7825" t="str">
            <v>82</v>
          </cell>
          <cell r="G7825" t="str">
            <v>Monthly</v>
          </cell>
          <cell r="H7825" t="str">
            <v>M</v>
          </cell>
          <cell r="I7825">
            <v>10004</v>
          </cell>
          <cell r="J7825" t="str">
            <v>Washington Public Employees Association</v>
          </cell>
          <cell r="K7825" t="str">
            <v>per DOP website</v>
          </cell>
          <cell r="L7825">
            <v>41456</v>
          </cell>
          <cell r="M7825">
            <v>31542</v>
          </cell>
          <cell r="N7825" t="b">
            <v>0</v>
          </cell>
          <cell r="O7825">
            <v>10004</v>
          </cell>
        </row>
        <row r="7826">
          <cell r="E7826" t="str">
            <v>83MONTHLYACOALITION</v>
          </cell>
          <cell r="F7826" t="str">
            <v>83</v>
          </cell>
          <cell r="G7826" t="str">
            <v>Monthly</v>
          </cell>
          <cell r="H7826" t="str">
            <v>A</v>
          </cell>
          <cell r="I7826">
            <v>7627</v>
          </cell>
          <cell r="J7826" t="str">
            <v>Coalition</v>
          </cell>
          <cell r="K7826" t="str">
            <v>per DOP website</v>
          </cell>
          <cell r="L7826">
            <v>41456</v>
          </cell>
          <cell r="M7826">
            <v>44374</v>
          </cell>
          <cell r="N7826" t="b">
            <v>0</v>
          </cell>
          <cell r="O7826">
            <v>7627</v>
          </cell>
        </row>
        <row r="7827">
          <cell r="E7827" t="str">
            <v>83MONTHLYANON-REPRESENTED STATE EMPLOYEES</v>
          </cell>
          <cell r="F7827" t="str">
            <v>83</v>
          </cell>
          <cell r="G7827" t="str">
            <v>Monthly</v>
          </cell>
          <cell r="H7827" t="str">
            <v>A</v>
          </cell>
          <cell r="I7827">
            <v>7627</v>
          </cell>
          <cell r="J7827" t="str">
            <v>Non-Represented State Employees</v>
          </cell>
          <cell r="K7827" t="str">
            <v>per DOP website</v>
          </cell>
          <cell r="L7827">
            <v>41456</v>
          </cell>
          <cell r="M7827">
            <v>13394</v>
          </cell>
          <cell r="N7827" t="b">
            <v>0</v>
          </cell>
          <cell r="O7827">
            <v>7627</v>
          </cell>
        </row>
        <row r="7828">
          <cell r="E7828" t="str">
            <v>83MONTHLYATEAMSTERS LOCAL UNION NUMBER 117</v>
          </cell>
          <cell r="F7828" t="str">
            <v>83</v>
          </cell>
          <cell r="G7828" t="str">
            <v>Monthly</v>
          </cell>
          <cell r="H7828" t="str">
            <v>A</v>
          </cell>
          <cell r="I7828">
            <v>7724</v>
          </cell>
          <cell r="J7828" t="str">
            <v>Teamsters Local Union Number 117</v>
          </cell>
          <cell r="K7828" t="str">
            <v>per Noli Benitez 201307</v>
          </cell>
          <cell r="L7828">
            <v>41456</v>
          </cell>
          <cell r="M7828">
            <v>13394</v>
          </cell>
          <cell r="N7828" t="b">
            <v>0</v>
          </cell>
          <cell r="O7828">
            <v>7724</v>
          </cell>
        </row>
        <row r="7829">
          <cell r="E7829" t="str">
            <v>83MONTHLYAWASHINGTON FEDERATION OF STATE EMPLOYEES</v>
          </cell>
          <cell r="F7829" t="str">
            <v>83</v>
          </cell>
          <cell r="G7829" t="str">
            <v>Monthly</v>
          </cell>
          <cell r="H7829" t="str">
            <v>A</v>
          </cell>
          <cell r="I7829">
            <v>7627</v>
          </cell>
          <cell r="J7829" t="str">
            <v>Washington Federation of State Employees</v>
          </cell>
          <cell r="K7829" t="str">
            <v>per DOP website</v>
          </cell>
          <cell r="L7829">
            <v>41456</v>
          </cell>
          <cell r="M7829">
            <v>27318</v>
          </cell>
          <cell r="N7829" t="b">
            <v>0</v>
          </cell>
          <cell r="O7829">
            <v>7627</v>
          </cell>
        </row>
        <row r="7830">
          <cell r="E7830" t="str">
            <v>83MONTHLYAWASHINGTON PUBLIC EMPLOYEES ASSOCIATION</v>
          </cell>
          <cell r="F7830" t="str">
            <v>83</v>
          </cell>
          <cell r="G7830" t="str">
            <v>Monthly</v>
          </cell>
          <cell r="H7830" t="str">
            <v>A</v>
          </cell>
          <cell r="I7830">
            <v>7627</v>
          </cell>
          <cell r="J7830" t="str">
            <v>Washington Public Employees Association</v>
          </cell>
          <cell r="K7830" t="str">
            <v>per DOP website</v>
          </cell>
          <cell r="L7830">
            <v>41456</v>
          </cell>
          <cell r="M7830">
            <v>31582</v>
          </cell>
          <cell r="N7830" t="b">
            <v>0</v>
          </cell>
          <cell r="O7830">
            <v>7627</v>
          </cell>
        </row>
        <row r="7831">
          <cell r="E7831" t="str">
            <v>83MONTHLYBCOALITION</v>
          </cell>
          <cell r="F7831" t="str">
            <v>83</v>
          </cell>
          <cell r="G7831" t="str">
            <v>Monthly</v>
          </cell>
          <cell r="H7831" t="str">
            <v>B</v>
          </cell>
          <cell r="I7831">
            <v>7818</v>
          </cell>
          <cell r="J7831" t="str">
            <v>Coalition</v>
          </cell>
          <cell r="K7831" t="str">
            <v>per DOP website</v>
          </cell>
          <cell r="L7831">
            <v>41456</v>
          </cell>
          <cell r="M7831">
            <v>44375</v>
          </cell>
          <cell r="N7831" t="b">
            <v>0</v>
          </cell>
          <cell r="O7831">
            <v>7818</v>
          </cell>
        </row>
        <row r="7832">
          <cell r="E7832" t="str">
            <v>83MONTHLYBNON-REPRESENTED STATE EMPLOYEES</v>
          </cell>
          <cell r="F7832" t="str">
            <v>83</v>
          </cell>
          <cell r="G7832" t="str">
            <v>Monthly</v>
          </cell>
          <cell r="H7832" t="str">
            <v>B</v>
          </cell>
          <cell r="I7832">
            <v>7818</v>
          </cell>
          <cell r="J7832" t="str">
            <v>Non-Represented State Employees</v>
          </cell>
          <cell r="K7832" t="str">
            <v>per DOP website</v>
          </cell>
          <cell r="L7832">
            <v>41456</v>
          </cell>
          <cell r="M7832">
            <v>13395</v>
          </cell>
          <cell r="N7832" t="b">
            <v>0</v>
          </cell>
          <cell r="O7832">
            <v>7818</v>
          </cell>
        </row>
        <row r="7833">
          <cell r="E7833" t="str">
            <v>83MONTHLYBTEAMSTERS LOCAL UNION NUMBER 117</v>
          </cell>
          <cell r="F7833" t="str">
            <v>83</v>
          </cell>
          <cell r="G7833" t="str">
            <v>Monthly</v>
          </cell>
          <cell r="H7833" t="str">
            <v>B</v>
          </cell>
          <cell r="I7833">
            <v>7918</v>
          </cell>
          <cell r="J7833" t="str">
            <v>Teamsters Local Union Number 117</v>
          </cell>
          <cell r="K7833" t="str">
            <v>per Noli Benitez 201307</v>
          </cell>
          <cell r="L7833">
            <v>41456</v>
          </cell>
          <cell r="M7833">
            <v>13395</v>
          </cell>
          <cell r="N7833" t="b">
            <v>0</v>
          </cell>
          <cell r="O7833">
            <v>7918</v>
          </cell>
        </row>
        <row r="7834">
          <cell r="E7834" t="str">
            <v>83MONTHLYBWASHINGTON FEDERATION OF STATE EMPLOYEES</v>
          </cell>
          <cell r="F7834" t="str">
            <v>83</v>
          </cell>
          <cell r="G7834" t="str">
            <v>Monthly</v>
          </cell>
          <cell r="H7834" t="str">
            <v>B</v>
          </cell>
          <cell r="I7834">
            <v>7818</v>
          </cell>
          <cell r="J7834" t="str">
            <v>Washington Federation of State Employees</v>
          </cell>
          <cell r="K7834" t="str">
            <v>per DOP website</v>
          </cell>
          <cell r="L7834">
            <v>41456</v>
          </cell>
          <cell r="M7834">
            <v>27319</v>
          </cell>
          <cell r="N7834" t="b">
            <v>0</v>
          </cell>
          <cell r="O7834">
            <v>7818</v>
          </cell>
        </row>
        <row r="7835">
          <cell r="E7835" t="str">
            <v>83MONTHLYBWASHINGTON PUBLIC EMPLOYEES ASSOCIATION</v>
          </cell>
          <cell r="F7835" t="str">
            <v>83</v>
          </cell>
          <cell r="G7835" t="str">
            <v>Monthly</v>
          </cell>
          <cell r="H7835" t="str">
            <v>B</v>
          </cell>
          <cell r="I7835">
            <v>7818</v>
          </cell>
          <cell r="J7835" t="str">
            <v>Washington Public Employees Association</v>
          </cell>
          <cell r="K7835" t="str">
            <v>per DOP website</v>
          </cell>
          <cell r="L7835">
            <v>41456</v>
          </cell>
          <cell r="M7835">
            <v>31583</v>
          </cell>
          <cell r="N7835" t="b">
            <v>0</v>
          </cell>
          <cell r="O7835">
            <v>7818</v>
          </cell>
        </row>
        <row r="7836">
          <cell r="E7836" t="str">
            <v>83MONTHLYCCOALITION</v>
          </cell>
          <cell r="F7836" t="str">
            <v>83</v>
          </cell>
          <cell r="G7836" t="str">
            <v>Monthly</v>
          </cell>
          <cell r="H7836" t="str">
            <v>C</v>
          </cell>
          <cell r="I7836">
            <v>8012</v>
          </cell>
          <cell r="J7836" t="str">
            <v>Coalition</v>
          </cell>
          <cell r="K7836" t="str">
            <v>per DOP website</v>
          </cell>
          <cell r="L7836">
            <v>41456</v>
          </cell>
          <cell r="M7836">
            <v>44376</v>
          </cell>
          <cell r="N7836" t="b">
            <v>0</v>
          </cell>
          <cell r="O7836">
            <v>8012</v>
          </cell>
        </row>
        <row r="7837">
          <cell r="E7837" t="str">
            <v>83MONTHLYCNON-REPRESENTED STATE EMPLOYEES</v>
          </cell>
          <cell r="F7837" t="str">
            <v>83</v>
          </cell>
          <cell r="G7837" t="str">
            <v>Monthly</v>
          </cell>
          <cell r="H7837" t="str">
            <v>C</v>
          </cell>
          <cell r="I7837">
            <v>8012</v>
          </cell>
          <cell r="J7837" t="str">
            <v>Non-Represented State Employees</v>
          </cell>
          <cell r="K7837" t="str">
            <v>per DOP website</v>
          </cell>
          <cell r="L7837">
            <v>41456</v>
          </cell>
          <cell r="M7837">
            <v>13396</v>
          </cell>
          <cell r="N7837" t="b">
            <v>0</v>
          </cell>
          <cell r="O7837">
            <v>8012</v>
          </cell>
        </row>
        <row r="7838">
          <cell r="E7838" t="str">
            <v>83MONTHLYCTEAMSTERS LOCAL UNION NUMBER 117</v>
          </cell>
          <cell r="F7838" t="str">
            <v>83</v>
          </cell>
          <cell r="G7838" t="str">
            <v>Monthly</v>
          </cell>
          <cell r="H7838" t="str">
            <v>C</v>
          </cell>
          <cell r="I7838">
            <v>8114</v>
          </cell>
          <cell r="J7838" t="str">
            <v>Teamsters Local Union Number 117</v>
          </cell>
          <cell r="K7838" t="str">
            <v>per Noli Benitez 201307</v>
          </cell>
          <cell r="L7838">
            <v>41456</v>
          </cell>
          <cell r="M7838">
            <v>13396</v>
          </cell>
          <cell r="N7838" t="b">
            <v>0</v>
          </cell>
          <cell r="O7838">
            <v>8114</v>
          </cell>
        </row>
        <row r="7839">
          <cell r="E7839" t="str">
            <v>83MONTHLYCWASHINGTON FEDERATION OF STATE EMPLOYEES</v>
          </cell>
          <cell r="F7839" t="str">
            <v>83</v>
          </cell>
          <cell r="G7839" t="str">
            <v>Monthly</v>
          </cell>
          <cell r="H7839" t="str">
            <v>C</v>
          </cell>
          <cell r="I7839">
            <v>8012</v>
          </cell>
          <cell r="J7839" t="str">
            <v>Washington Federation of State Employees</v>
          </cell>
          <cell r="K7839" t="str">
            <v>per DOP website</v>
          </cell>
          <cell r="L7839">
            <v>41456</v>
          </cell>
          <cell r="M7839">
            <v>27320</v>
          </cell>
          <cell r="N7839" t="b">
            <v>0</v>
          </cell>
          <cell r="O7839">
            <v>8012</v>
          </cell>
        </row>
        <row r="7840">
          <cell r="E7840" t="str">
            <v>83MONTHLYCWASHINGTON PUBLIC EMPLOYEES ASSOCIATION</v>
          </cell>
          <cell r="F7840" t="str">
            <v>83</v>
          </cell>
          <cell r="G7840" t="str">
            <v>Monthly</v>
          </cell>
          <cell r="H7840" t="str">
            <v>C</v>
          </cell>
          <cell r="I7840">
            <v>8012</v>
          </cell>
          <cell r="J7840" t="str">
            <v>Washington Public Employees Association</v>
          </cell>
          <cell r="K7840" t="str">
            <v>per DOP website</v>
          </cell>
          <cell r="L7840">
            <v>41456</v>
          </cell>
          <cell r="M7840">
            <v>31584</v>
          </cell>
          <cell r="N7840" t="b">
            <v>0</v>
          </cell>
          <cell r="O7840">
            <v>8012</v>
          </cell>
        </row>
        <row r="7841">
          <cell r="E7841" t="str">
            <v>83MONTHLYDCOALITION</v>
          </cell>
          <cell r="F7841" t="str">
            <v>83</v>
          </cell>
          <cell r="G7841" t="str">
            <v>Monthly</v>
          </cell>
          <cell r="H7841" t="str">
            <v>D</v>
          </cell>
          <cell r="I7841">
            <v>8215</v>
          </cell>
          <cell r="J7841" t="str">
            <v>Coalition</v>
          </cell>
          <cell r="K7841" t="str">
            <v>per DOP website</v>
          </cell>
          <cell r="L7841">
            <v>41456</v>
          </cell>
          <cell r="M7841">
            <v>44377</v>
          </cell>
          <cell r="N7841" t="b">
            <v>0</v>
          </cell>
          <cell r="O7841">
            <v>8215</v>
          </cell>
        </row>
        <row r="7842">
          <cell r="E7842" t="str">
            <v>83MONTHLYDNON-REPRESENTED STATE EMPLOYEES</v>
          </cell>
          <cell r="F7842" t="str">
            <v>83</v>
          </cell>
          <cell r="G7842" t="str">
            <v>Monthly</v>
          </cell>
          <cell r="H7842" t="str">
            <v>D</v>
          </cell>
          <cell r="I7842">
            <v>8215</v>
          </cell>
          <cell r="J7842" t="str">
            <v>Non-Represented State Employees</v>
          </cell>
          <cell r="K7842" t="str">
            <v>per DOP website</v>
          </cell>
          <cell r="L7842">
            <v>41456</v>
          </cell>
          <cell r="M7842">
            <v>13397</v>
          </cell>
          <cell r="N7842" t="b">
            <v>0</v>
          </cell>
          <cell r="O7842">
            <v>8215</v>
          </cell>
        </row>
        <row r="7843">
          <cell r="E7843" t="str">
            <v>83MONTHLYDTEAMSTERS LOCAL UNION NUMBER 117</v>
          </cell>
          <cell r="F7843" t="str">
            <v>83</v>
          </cell>
          <cell r="G7843" t="str">
            <v>Monthly</v>
          </cell>
          <cell r="H7843" t="str">
            <v>D</v>
          </cell>
          <cell r="I7843">
            <v>8320</v>
          </cell>
          <cell r="J7843" t="str">
            <v>Teamsters Local Union Number 117</v>
          </cell>
          <cell r="K7843" t="str">
            <v>per Noli Benitez 201307</v>
          </cell>
          <cell r="L7843">
            <v>41456</v>
          </cell>
          <cell r="M7843">
            <v>13397</v>
          </cell>
          <cell r="N7843" t="b">
            <v>0</v>
          </cell>
          <cell r="O7843">
            <v>8320</v>
          </cell>
        </row>
        <row r="7844">
          <cell r="E7844" t="str">
            <v>83MONTHLYDWASHINGTON FEDERATION OF STATE EMPLOYEES</v>
          </cell>
          <cell r="F7844" t="str">
            <v>83</v>
          </cell>
          <cell r="G7844" t="str">
            <v>Monthly</v>
          </cell>
          <cell r="H7844" t="str">
            <v>D</v>
          </cell>
          <cell r="I7844">
            <v>8215</v>
          </cell>
          <cell r="J7844" t="str">
            <v>Washington Federation of State Employees</v>
          </cell>
          <cell r="K7844" t="str">
            <v>per DOP website</v>
          </cell>
          <cell r="L7844">
            <v>41456</v>
          </cell>
          <cell r="M7844">
            <v>27321</v>
          </cell>
          <cell r="N7844" t="b">
            <v>0</v>
          </cell>
          <cell r="O7844">
            <v>8215</v>
          </cell>
        </row>
        <row r="7845">
          <cell r="E7845" t="str">
            <v>83MONTHLYDWASHINGTON PUBLIC EMPLOYEES ASSOCIATION</v>
          </cell>
          <cell r="F7845" t="str">
            <v>83</v>
          </cell>
          <cell r="G7845" t="str">
            <v>Monthly</v>
          </cell>
          <cell r="H7845" t="str">
            <v>D</v>
          </cell>
          <cell r="I7845">
            <v>8215</v>
          </cell>
          <cell r="J7845" t="str">
            <v>Washington Public Employees Association</v>
          </cell>
          <cell r="K7845" t="str">
            <v>per DOP website</v>
          </cell>
          <cell r="L7845">
            <v>41456</v>
          </cell>
          <cell r="M7845">
            <v>31585</v>
          </cell>
          <cell r="N7845" t="b">
            <v>0</v>
          </cell>
          <cell r="O7845">
            <v>8215</v>
          </cell>
        </row>
        <row r="7846">
          <cell r="E7846" t="str">
            <v>83MONTHLYECOALITION</v>
          </cell>
          <cell r="F7846" t="str">
            <v>83</v>
          </cell>
          <cell r="G7846" t="str">
            <v>Monthly</v>
          </cell>
          <cell r="H7846" t="str">
            <v>E</v>
          </cell>
          <cell r="I7846">
            <v>8417</v>
          </cell>
          <cell r="J7846" t="str">
            <v>Coalition</v>
          </cell>
          <cell r="K7846" t="str">
            <v>per DOP website</v>
          </cell>
          <cell r="L7846">
            <v>41456</v>
          </cell>
          <cell r="M7846">
            <v>44378</v>
          </cell>
          <cell r="N7846" t="b">
            <v>0</v>
          </cell>
          <cell r="O7846">
            <v>8417</v>
          </cell>
        </row>
        <row r="7847">
          <cell r="E7847" t="str">
            <v>83MONTHLYENON-REPRESENTED STATE EMPLOYEES</v>
          </cell>
          <cell r="F7847" t="str">
            <v>83</v>
          </cell>
          <cell r="G7847" t="str">
            <v>Monthly</v>
          </cell>
          <cell r="H7847" t="str">
            <v>E</v>
          </cell>
          <cell r="I7847">
            <v>8417</v>
          </cell>
          <cell r="J7847" t="str">
            <v>Non-Represented State Employees</v>
          </cell>
          <cell r="K7847" t="str">
            <v>per DOP website</v>
          </cell>
          <cell r="L7847">
            <v>41456</v>
          </cell>
          <cell r="M7847">
            <v>13398</v>
          </cell>
          <cell r="N7847" t="b">
            <v>0</v>
          </cell>
          <cell r="O7847">
            <v>8417</v>
          </cell>
        </row>
        <row r="7848">
          <cell r="E7848" t="str">
            <v>83MONTHLYETEAMSTERS LOCAL UNION NUMBER 117</v>
          </cell>
          <cell r="F7848" t="str">
            <v>83</v>
          </cell>
          <cell r="G7848" t="str">
            <v>Monthly</v>
          </cell>
          <cell r="H7848" t="str">
            <v>E</v>
          </cell>
          <cell r="I7848">
            <v>8524</v>
          </cell>
          <cell r="J7848" t="str">
            <v>Teamsters Local Union Number 117</v>
          </cell>
          <cell r="K7848" t="str">
            <v>per Noli Benitez 201307</v>
          </cell>
          <cell r="L7848">
            <v>41456</v>
          </cell>
          <cell r="M7848">
            <v>13398</v>
          </cell>
          <cell r="N7848" t="b">
            <v>0</v>
          </cell>
          <cell r="O7848">
            <v>8524</v>
          </cell>
        </row>
        <row r="7849">
          <cell r="E7849" t="str">
            <v>83MONTHLYEWASHINGTON FEDERATION OF STATE EMPLOYEES</v>
          </cell>
          <cell r="F7849" t="str">
            <v>83</v>
          </cell>
          <cell r="G7849" t="str">
            <v>Monthly</v>
          </cell>
          <cell r="H7849" t="str">
            <v>E</v>
          </cell>
          <cell r="I7849">
            <v>8417</v>
          </cell>
          <cell r="J7849" t="str">
            <v>Washington Federation of State Employees</v>
          </cell>
          <cell r="K7849" t="str">
            <v>per DOP website</v>
          </cell>
          <cell r="L7849">
            <v>41456</v>
          </cell>
          <cell r="M7849">
            <v>27322</v>
          </cell>
          <cell r="N7849" t="b">
            <v>0</v>
          </cell>
          <cell r="O7849">
            <v>8417</v>
          </cell>
        </row>
        <row r="7850">
          <cell r="E7850" t="str">
            <v>83MONTHLYEWASHINGTON PUBLIC EMPLOYEES ASSOCIATION</v>
          </cell>
          <cell r="F7850" t="str">
            <v>83</v>
          </cell>
          <cell r="G7850" t="str">
            <v>Monthly</v>
          </cell>
          <cell r="H7850" t="str">
            <v>E</v>
          </cell>
          <cell r="I7850">
            <v>8417</v>
          </cell>
          <cell r="J7850" t="str">
            <v>Washington Public Employees Association</v>
          </cell>
          <cell r="K7850" t="str">
            <v>per DOP website</v>
          </cell>
          <cell r="L7850">
            <v>41456</v>
          </cell>
          <cell r="M7850">
            <v>31586</v>
          </cell>
          <cell r="N7850" t="b">
            <v>0</v>
          </cell>
          <cell r="O7850">
            <v>8417</v>
          </cell>
        </row>
        <row r="7851">
          <cell r="E7851" t="str">
            <v>83MONTHLYFCOALITION</v>
          </cell>
          <cell r="F7851" t="str">
            <v>83</v>
          </cell>
          <cell r="G7851" t="str">
            <v>Monthly</v>
          </cell>
          <cell r="H7851" t="str">
            <v>F</v>
          </cell>
          <cell r="I7851">
            <v>8627</v>
          </cell>
          <cell r="J7851" t="str">
            <v>Coalition</v>
          </cell>
          <cell r="K7851" t="str">
            <v>per DOP website</v>
          </cell>
          <cell r="L7851">
            <v>41456</v>
          </cell>
          <cell r="M7851">
            <v>44379</v>
          </cell>
          <cell r="N7851" t="b">
            <v>0</v>
          </cell>
          <cell r="O7851">
            <v>8627</v>
          </cell>
        </row>
        <row r="7852">
          <cell r="E7852" t="str">
            <v>83MONTHLYFNON-REPRESENTED STATE EMPLOYEES</v>
          </cell>
          <cell r="F7852" t="str">
            <v>83</v>
          </cell>
          <cell r="G7852" t="str">
            <v>Monthly</v>
          </cell>
          <cell r="H7852" t="str">
            <v>F</v>
          </cell>
          <cell r="I7852">
            <v>8627</v>
          </cell>
          <cell r="J7852" t="str">
            <v>Non-Represented State Employees</v>
          </cell>
          <cell r="K7852" t="str">
            <v>per DOP website</v>
          </cell>
          <cell r="L7852">
            <v>41456</v>
          </cell>
          <cell r="M7852">
            <v>13399</v>
          </cell>
          <cell r="N7852" t="b">
            <v>0</v>
          </cell>
          <cell r="O7852">
            <v>8627</v>
          </cell>
        </row>
        <row r="7853">
          <cell r="E7853" t="str">
            <v>83MONTHLYFTEAMSTERS LOCAL UNION NUMBER 117</v>
          </cell>
          <cell r="F7853" t="str">
            <v>83</v>
          </cell>
          <cell r="G7853" t="str">
            <v>Monthly</v>
          </cell>
          <cell r="H7853" t="str">
            <v>F</v>
          </cell>
          <cell r="I7853">
            <v>8738</v>
          </cell>
          <cell r="J7853" t="str">
            <v>Teamsters Local Union Number 117</v>
          </cell>
          <cell r="K7853" t="str">
            <v>per Noli Benitez 201307</v>
          </cell>
          <cell r="L7853">
            <v>41456</v>
          </cell>
          <cell r="M7853">
            <v>13399</v>
          </cell>
          <cell r="N7853" t="b">
            <v>0</v>
          </cell>
          <cell r="O7853">
            <v>8738</v>
          </cell>
        </row>
        <row r="7854">
          <cell r="E7854" t="str">
            <v>83MONTHLYFWASHINGTON FEDERATION OF STATE EMPLOYEES</v>
          </cell>
          <cell r="F7854" t="str">
            <v>83</v>
          </cell>
          <cell r="G7854" t="str">
            <v>Monthly</v>
          </cell>
          <cell r="H7854" t="str">
            <v>F</v>
          </cell>
          <cell r="I7854">
            <v>8627</v>
          </cell>
          <cell r="J7854" t="str">
            <v>Washington Federation of State Employees</v>
          </cell>
          <cell r="K7854" t="str">
            <v>per DOP website</v>
          </cell>
          <cell r="L7854">
            <v>41456</v>
          </cell>
          <cell r="M7854">
            <v>27323</v>
          </cell>
          <cell r="N7854" t="b">
            <v>0</v>
          </cell>
          <cell r="O7854">
            <v>8627</v>
          </cell>
        </row>
        <row r="7855">
          <cell r="E7855" t="str">
            <v>83MONTHLYFWASHINGTON PUBLIC EMPLOYEES ASSOCIATION</v>
          </cell>
          <cell r="F7855" t="str">
            <v>83</v>
          </cell>
          <cell r="G7855" t="str">
            <v>Monthly</v>
          </cell>
          <cell r="H7855" t="str">
            <v>F</v>
          </cell>
          <cell r="I7855">
            <v>8627</v>
          </cell>
          <cell r="J7855" t="str">
            <v>Washington Public Employees Association</v>
          </cell>
          <cell r="K7855" t="str">
            <v>per DOP website</v>
          </cell>
          <cell r="L7855">
            <v>41456</v>
          </cell>
          <cell r="M7855">
            <v>31587</v>
          </cell>
          <cell r="N7855" t="b">
            <v>0</v>
          </cell>
          <cell r="O7855">
            <v>8627</v>
          </cell>
        </row>
        <row r="7856">
          <cell r="E7856" t="str">
            <v>83MONTHLYGCOALITION</v>
          </cell>
          <cell r="F7856" t="str">
            <v>83</v>
          </cell>
          <cell r="G7856" t="str">
            <v>Monthly</v>
          </cell>
          <cell r="H7856" t="str">
            <v>G</v>
          </cell>
          <cell r="I7856">
            <v>8844</v>
          </cell>
          <cell r="J7856" t="str">
            <v>Coalition</v>
          </cell>
          <cell r="K7856" t="str">
            <v>per DOP website</v>
          </cell>
          <cell r="L7856">
            <v>41456</v>
          </cell>
          <cell r="M7856">
            <v>44380</v>
          </cell>
          <cell r="N7856" t="b">
            <v>0</v>
          </cell>
          <cell r="O7856">
            <v>8844</v>
          </cell>
        </row>
        <row r="7857">
          <cell r="E7857" t="str">
            <v>83MONTHLYGNON-REPRESENTED STATE EMPLOYEES</v>
          </cell>
          <cell r="F7857" t="str">
            <v>83</v>
          </cell>
          <cell r="G7857" t="str">
            <v>Monthly</v>
          </cell>
          <cell r="H7857" t="str">
            <v>G</v>
          </cell>
          <cell r="I7857">
            <v>8844</v>
          </cell>
          <cell r="J7857" t="str">
            <v>Non-Represented State Employees</v>
          </cell>
          <cell r="K7857" t="str">
            <v>per DOP website</v>
          </cell>
          <cell r="L7857">
            <v>41456</v>
          </cell>
          <cell r="M7857">
            <v>13400</v>
          </cell>
          <cell r="N7857" t="b">
            <v>0</v>
          </cell>
          <cell r="O7857">
            <v>8844</v>
          </cell>
        </row>
        <row r="7858">
          <cell r="E7858" t="str">
            <v>83MONTHLYGTEAMSTERS LOCAL UNION NUMBER 117</v>
          </cell>
          <cell r="F7858" t="str">
            <v>83</v>
          </cell>
          <cell r="G7858" t="str">
            <v>Monthly</v>
          </cell>
          <cell r="H7858" t="str">
            <v>G</v>
          </cell>
          <cell r="I7858">
            <v>8958</v>
          </cell>
          <cell r="J7858" t="str">
            <v>Teamsters Local Union Number 117</v>
          </cell>
          <cell r="K7858" t="str">
            <v>per Noli Benitez 201307</v>
          </cell>
          <cell r="L7858">
            <v>41456</v>
          </cell>
          <cell r="M7858">
            <v>13400</v>
          </cell>
          <cell r="N7858" t="b">
            <v>0</v>
          </cell>
          <cell r="O7858">
            <v>8958</v>
          </cell>
        </row>
        <row r="7859">
          <cell r="E7859" t="str">
            <v>83MONTHLYGWASHINGTON FEDERATION OF STATE EMPLOYEES</v>
          </cell>
          <cell r="F7859" t="str">
            <v>83</v>
          </cell>
          <cell r="G7859" t="str">
            <v>Monthly</v>
          </cell>
          <cell r="H7859" t="str">
            <v>G</v>
          </cell>
          <cell r="I7859">
            <v>8844</v>
          </cell>
          <cell r="J7859" t="str">
            <v>Washington Federation of State Employees</v>
          </cell>
          <cell r="K7859" t="str">
            <v>per DOP website</v>
          </cell>
          <cell r="L7859">
            <v>41456</v>
          </cell>
          <cell r="M7859">
            <v>27324</v>
          </cell>
          <cell r="N7859" t="b">
            <v>0</v>
          </cell>
          <cell r="O7859">
            <v>8844</v>
          </cell>
        </row>
        <row r="7860">
          <cell r="E7860" t="str">
            <v>83MONTHLYGWASHINGTON PUBLIC EMPLOYEES ASSOCIATION</v>
          </cell>
          <cell r="F7860" t="str">
            <v>83</v>
          </cell>
          <cell r="G7860" t="str">
            <v>Monthly</v>
          </cell>
          <cell r="H7860" t="str">
            <v>G</v>
          </cell>
          <cell r="I7860">
            <v>8844</v>
          </cell>
          <cell r="J7860" t="str">
            <v>Washington Public Employees Association</v>
          </cell>
          <cell r="K7860" t="str">
            <v>per DOP website</v>
          </cell>
          <cell r="L7860">
            <v>41456</v>
          </cell>
          <cell r="M7860">
            <v>31588</v>
          </cell>
          <cell r="N7860" t="b">
            <v>0</v>
          </cell>
          <cell r="O7860">
            <v>8844</v>
          </cell>
        </row>
        <row r="7861">
          <cell r="E7861" t="str">
            <v>83MONTHLYHCOALITION</v>
          </cell>
          <cell r="F7861" t="str">
            <v>83</v>
          </cell>
          <cell r="G7861" t="str">
            <v>Monthly</v>
          </cell>
          <cell r="H7861" t="str">
            <v>H</v>
          </cell>
          <cell r="I7861">
            <v>9066</v>
          </cell>
          <cell r="J7861" t="str">
            <v>Coalition</v>
          </cell>
          <cell r="K7861" t="str">
            <v>per DOP website</v>
          </cell>
          <cell r="L7861">
            <v>41456</v>
          </cell>
          <cell r="M7861">
            <v>44381</v>
          </cell>
          <cell r="N7861" t="b">
            <v>0</v>
          </cell>
          <cell r="O7861">
            <v>9066</v>
          </cell>
        </row>
        <row r="7862">
          <cell r="E7862" t="str">
            <v>83MONTHLYHNON-REPRESENTED STATE EMPLOYEES</v>
          </cell>
          <cell r="F7862" t="str">
            <v>83</v>
          </cell>
          <cell r="G7862" t="str">
            <v>Monthly</v>
          </cell>
          <cell r="H7862" t="str">
            <v>H</v>
          </cell>
          <cell r="I7862">
            <v>9066</v>
          </cell>
          <cell r="J7862" t="str">
            <v>Non-Represented State Employees</v>
          </cell>
          <cell r="K7862" t="str">
            <v>per DOP website</v>
          </cell>
          <cell r="L7862">
            <v>41456</v>
          </cell>
          <cell r="M7862">
            <v>13401</v>
          </cell>
          <cell r="N7862" t="b">
            <v>0</v>
          </cell>
          <cell r="O7862">
            <v>9066</v>
          </cell>
        </row>
        <row r="7863">
          <cell r="E7863" t="str">
            <v>83MONTHLYHTEAMSTERS LOCAL UNION NUMBER 117</v>
          </cell>
          <cell r="F7863" t="str">
            <v>83</v>
          </cell>
          <cell r="G7863" t="str">
            <v>Monthly</v>
          </cell>
          <cell r="H7863" t="str">
            <v>H</v>
          </cell>
          <cell r="I7863">
            <v>9181</v>
          </cell>
          <cell r="J7863" t="str">
            <v>Teamsters Local Union Number 117</v>
          </cell>
          <cell r="K7863" t="str">
            <v>per Noli Benitez 201307</v>
          </cell>
          <cell r="L7863">
            <v>41456</v>
          </cell>
          <cell r="M7863">
            <v>13401</v>
          </cell>
          <cell r="N7863" t="b">
            <v>0</v>
          </cell>
          <cell r="O7863">
            <v>9181</v>
          </cell>
        </row>
        <row r="7864">
          <cell r="E7864" t="str">
            <v>83MONTHLYHWASHINGTON FEDERATION OF STATE EMPLOYEES</v>
          </cell>
          <cell r="F7864" t="str">
            <v>83</v>
          </cell>
          <cell r="G7864" t="str">
            <v>Monthly</v>
          </cell>
          <cell r="H7864" t="str">
            <v>H</v>
          </cell>
          <cell r="I7864">
            <v>9066</v>
          </cell>
          <cell r="J7864" t="str">
            <v>Washington Federation of State Employees</v>
          </cell>
          <cell r="K7864" t="str">
            <v>per DOP website</v>
          </cell>
          <cell r="L7864">
            <v>41456</v>
          </cell>
          <cell r="M7864">
            <v>27325</v>
          </cell>
          <cell r="N7864" t="b">
            <v>0</v>
          </cell>
          <cell r="O7864">
            <v>9066</v>
          </cell>
        </row>
        <row r="7865">
          <cell r="E7865" t="str">
            <v>83MONTHLYHWASHINGTON PUBLIC EMPLOYEES ASSOCIATION</v>
          </cell>
          <cell r="F7865" t="str">
            <v>83</v>
          </cell>
          <cell r="G7865" t="str">
            <v>Monthly</v>
          </cell>
          <cell r="H7865" t="str">
            <v>H</v>
          </cell>
          <cell r="I7865">
            <v>9066</v>
          </cell>
          <cell r="J7865" t="str">
            <v>Washington Public Employees Association</v>
          </cell>
          <cell r="K7865" t="str">
            <v>per DOP website</v>
          </cell>
          <cell r="L7865">
            <v>41456</v>
          </cell>
          <cell r="M7865">
            <v>31589</v>
          </cell>
          <cell r="N7865" t="b">
            <v>0</v>
          </cell>
          <cell r="O7865">
            <v>9066</v>
          </cell>
        </row>
        <row r="7866">
          <cell r="E7866" t="str">
            <v>83MONTHLYICOALITION</v>
          </cell>
          <cell r="F7866" t="str">
            <v>83</v>
          </cell>
          <cell r="G7866" t="str">
            <v>Monthly</v>
          </cell>
          <cell r="H7866" t="str">
            <v>I</v>
          </cell>
          <cell r="I7866">
            <v>9289</v>
          </cell>
          <cell r="J7866" t="str">
            <v>Coalition</v>
          </cell>
          <cell r="K7866" t="str">
            <v>per DOP website</v>
          </cell>
          <cell r="L7866">
            <v>41456</v>
          </cell>
          <cell r="M7866">
            <v>44382</v>
          </cell>
          <cell r="N7866" t="b">
            <v>0</v>
          </cell>
          <cell r="O7866">
            <v>9289</v>
          </cell>
        </row>
        <row r="7867">
          <cell r="E7867" t="str">
            <v>83MONTHLYINON-REPRESENTED STATE EMPLOYEES</v>
          </cell>
          <cell r="F7867" t="str">
            <v>83</v>
          </cell>
          <cell r="G7867" t="str">
            <v>Monthly</v>
          </cell>
          <cell r="H7867" t="str">
            <v>I</v>
          </cell>
          <cell r="I7867">
            <v>9289</v>
          </cell>
          <cell r="J7867" t="str">
            <v>Non-Represented State Employees</v>
          </cell>
          <cell r="K7867" t="str">
            <v>per DOP website</v>
          </cell>
          <cell r="L7867">
            <v>41456</v>
          </cell>
          <cell r="M7867">
            <v>13402</v>
          </cell>
          <cell r="N7867" t="b">
            <v>0</v>
          </cell>
          <cell r="O7867">
            <v>9289</v>
          </cell>
        </row>
        <row r="7868">
          <cell r="E7868" t="str">
            <v>83MONTHLYITEAMSTERS LOCAL UNION NUMBER 117</v>
          </cell>
          <cell r="F7868" t="str">
            <v>83</v>
          </cell>
          <cell r="G7868" t="str">
            <v>Monthly</v>
          </cell>
          <cell r="H7868" t="str">
            <v>I</v>
          </cell>
          <cell r="I7868">
            <v>9408</v>
          </cell>
          <cell r="J7868" t="str">
            <v>Teamsters Local Union Number 117</v>
          </cell>
          <cell r="K7868" t="str">
            <v>per Noli Benitez 201307</v>
          </cell>
          <cell r="L7868">
            <v>41456</v>
          </cell>
          <cell r="M7868">
            <v>13402</v>
          </cell>
          <cell r="N7868" t="b">
            <v>0</v>
          </cell>
          <cell r="O7868">
            <v>9408</v>
          </cell>
        </row>
        <row r="7869">
          <cell r="E7869" t="str">
            <v>83MONTHLYIWASHINGTON FEDERATION OF STATE EMPLOYEES</v>
          </cell>
          <cell r="F7869" t="str">
            <v>83</v>
          </cell>
          <cell r="G7869" t="str">
            <v>Monthly</v>
          </cell>
          <cell r="H7869" t="str">
            <v>I</v>
          </cell>
          <cell r="I7869">
            <v>9289</v>
          </cell>
          <cell r="J7869" t="str">
            <v>Washington Federation of State Employees</v>
          </cell>
          <cell r="K7869" t="str">
            <v>per DOP website</v>
          </cell>
          <cell r="L7869">
            <v>41456</v>
          </cell>
          <cell r="M7869">
            <v>27326</v>
          </cell>
          <cell r="N7869" t="b">
            <v>0</v>
          </cell>
          <cell r="O7869">
            <v>9289</v>
          </cell>
        </row>
        <row r="7870">
          <cell r="E7870" t="str">
            <v>83MONTHLYIWASHINGTON PUBLIC EMPLOYEES ASSOCIATION</v>
          </cell>
          <cell r="F7870" t="str">
            <v>83</v>
          </cell>
          <cell r="G7870" t="str">
            <v>Monthly</v>
          </cell>
          <cell r="H7870" t="str">
            <v>I</v>
          </cell>
          <cell r="I7870">
            <v>9289</v>
          </cell>
          <cell r="J7870" t="str">
            <v>Washington Public Employees Association</v>
          </cell>
          <cell r="K7870" t="str">
            <v>per DOP website</v>
          </cell>
          <cell r="L7870">
            <v>41456</v>
          </cell>
          <cell r="M7870">
            <v>31590</v>
          </cell>
          <cell r="N7870" t="b">
            <v>0</v>
          </cell>
          <cell r="O7870">
            <v>9289</v>
          </cell>
        </row>
        <row r="7871">
          <cell r="E7871" t="str">
            <v>83MONTHLYJCOALITION</v>
          </cell>
          <cell r="F7871" t="str">
            <v>83</v>
          </cell>
          <cell r="G7871" t="str">
            <v>Monthly</v>
          </cell>
          <cell r="H7871" t="str">
            <v>J</v>
          </cell>
          <cell r="I7871">
            <v>9521</v>
          </cell>
          <cell r="J7871" t="str">
            <v>Coalition</v>
          </cell>
          <cell r="K7871" t="str">
            <v>per DOP website</v>
          </cell>
          <cell r="L7871">
            <v>41456</v>
          </cell>
          <cell r="M7871">
            <v>44383</v>
          </cell>
          <cell r="N7871" t="b">
            <v>0</v>
          </cell>
          <cell r="O7871">
            <v>9521</v>
          </cell>
        </row>
        <row r="7872">
          <cell r="E7872" t="str">
            <v>83MONTHLYJNON-REPRESENTED STATE EMPLOYEES</v>
          </cell>
          <cell r="F7872" t="str">
            <v>83</v>
          </cell>
          <cell r="G7872" t="str">
            <v>Monthly</v>
          </cell>
          <cell r="H7872" t="str">
            <v>J</v>
          </cell>
          <cell r="I7872">
            <v>9521</v>
          </cell>
          <cell r="J7872" t="str">
            <v>Non-Represented State Employees</v>
          </cell>
          <cell r="K7872" t="str">
            <v>per DOP website</v>
          </cell>
          <cell r="L7872">
            <v>41456</v>
          </cell>
          <cell r="M7872">
            <v>13403</v>
          </cell>
          <cell r="N7872" t="b">
            <v>0</v>
          </cell>
          <cell r="O7872">
            <v>9521</v>
          </cell>
        </row>
        <row r="7873">
          <cell r="E7873" t="str">
            <v>83MONTHLYJTEAMSTERS LOCAL UNION NUMBER 117</v>
          </cell>
          <cell r="F7873" t="str">
            <v>83</v>
          </cell>
          <cell r="G7873" t="str">
            <v>Monthly</v>
          </cell>
          <cell r="H7873" t="str">
            <v>J</v>
          </cell>
          <cell r="I7873">
            <v>9643</v>
          </cell>
          <cell r="J7873" t="str">
            <v>Teamsters Local Union Number 117</v>
          </cell>
          <cell r="K7873" t="str">
            <v>per Noli Benitez 201307</v>
          </cell>
          <cell r="L7873">
            <v>41456</v>
          </cell>
          <cell r="M7873">
            <v>13403</v>
          </cell>
          <cell r="N7873" t="b">
            <v>0</v>
          </cell>
          <cell r="O7873">
            <v>9643</v>
          </cell>
        </row>
        <row r="7874">
          <cell r="E7874" t="str">
            <v>83MONTHLYJWASHINGTON FEDERATION OF STATE EMPLOYEES</v>
          </cell>
          <cell r="F7874" t="str">
            <v>83</v>
          </cell>
          <cell r="G7874" t="str">
            <v>Monthly</v>
          </cell>
          <cell r="H7874" t="str">
            <v>J</v>
          </cell>
          <cell r="I7874">
            <v>9521</v>
          </cell>
          <cell r="J7874" t="str">
            <v>Washington Federation of State Employees</v>
          </cell>
          <cell r="K7874" t="str">
            <v>per DOP website</v>
          </cell>
          <cell r="L7874">
            <v>41456</v>
          </cell>
          <cell r="M7874">
            <v>27327</v>
          </cell>
          <cell r="N7874" t="b">
            <v>0</v>
          </cell>
          <cell r="O7874">
            <v>9521</v>
          </cell>
        </row>
        <row r="7875">
          <cell r="E7875" t="str">
            <v>83MONTHLYJWASHINGTON PUBLIC EMPLOYEES ASSOCIATION</v>
          </cell>
          <cell r="F7875" t="str">
            <v>83</v>
          </cell>
          <cell r="G7875" t="str">
            <v>Monthly</v>
          </cell>
          <cell r="H7875" t="str">
            <v>J</v>
          </cell>
          <cell r="I7875">
            <v>9521</v>
          </cell>
          <cell r="J7875" t="str">
            <v>Washington Public Employees Association</v>
          </cell>
          <cell r="K7875" t="str">
            <v>per DOP website</v>
          </cell>
          <cell r="L7875">
            <v>41456</v>
          </cell>
          <cell r="M7875">
            <v>31591</v>
          </cell>
          <cell r="N7875" t="b">
            <v>0</v>
          </cell>
          <cell r="O7875">
            <v>9521</v>
          </cell>
        </row>
        <row r="7876">
          <cell r="E7876" t="str">
            <v>83MONTHLYKCOALITION</v>
          </cell>
          <cell r="F7876" t="str">
            <v>83</v>
          </cell>
          <cell r="G7876" t="str">
            <v>Monthly</v>
          </cell>
          <cell r="H7876" t="str">
            <v>K</v>
          </cell>
          <cell r="I7876">
            <v>9761</v>
          </cell>
          <cell r="J7876" t="str">
            <v>Coalition</v>
          </cell>
          <cell r="K7876" t="str">
            <v>per DOP website</v>
          </cell>
          <cell r="L7876">
            <v>41456</v>
          </cell>
          <cell r="M7876">
            <v>44384</v>
          </cell>
          <cell r="N7876" t="b">
            <v>0</v>
          </cell>
          <cell r="O7876">
            <v>9761</v>
          </cell>
        </row>
        <row r="7877">
          <cell r="E7877" t="str">
            <v>83MONTHLYKNON-REPRESENTED STATE EMPLOYEES</v>
          </cell>
          <cell r="F7877" t="str">
            <v>83</v>
          </cell>
          <cell r="G7877" t="str">
            <v>Monthly</v>
          </cell>
          <cell r="H7877" t="str">
            <v>K</v>
          </cell>
          <cell r="I7877">
            <v>9761</v>
          </cell>
          <cell r="J7877" t="str">
            <v>Non-Represented State Employees</v>
          </cell>
          <cell r="K7877" t="str">
            <v>per DOP website</v>
          </cell>
          <cell r="L7877">
            <v>41456</v>
          </cell>
          <cell r="M7877">
            <v>13404</v>
          </cell>
          <cell r="N7877" t="b">
            <v>0</v>
          </cell>
          <cell r="O7877">
            <v>9761</v>
          </cell>
        </row>
        <row r="7878">
          <cell r="E7878" t="str">
            <v>83MONTHLYKTEAMSTERS LOCAL UNION NUMBER 117</v>
          </cell>
          <cell r="F7878" t="str">
            <v>83</v>
          </cell>
          <cell r="G7878" t="str">
            <v>Monthly</v>
          </cell>
          <cell r="H7878" t="str">
            <v>K</v>
          </cell>
          <cell r="I7878">
            <v>9887</v>
          </cell>
          <cell r="J7878" t="str">
            <v>Teamsters Local Union Number 117</v>
          </cell>
          <cell r="K7878" t="str">
            <v>per Noli Benitez 201307</v>
          </cell>
          <cell r="L7878">
            <v>41456</v>
          </cell>
          <cell r="M7878">
            <v>13404</v>
          </cell>
          <cell r="N7878" t="b">
            <v>0</v>
          </cell>
          <cell r="O7878">
            <v>9887</v>
          </cell>
        </row>
        <row r="7879">
          <cell r="E7879" t="str">
            <v>83MONTHLYKWASHINGTON FEDERATION OF STATE EMPLOYEES</v>
          </cell>
          <cell r="F7879" t="str">
            <v>83</v>
          </cell>
          <cell r="G7879" t="str">
            <v>Monthly</v>
          </cell>
          <cell r="H7879" t="str">
            <v>K</v>
          </cell>
          <cell r="I7879">
            <v>9761</v>
          </cell>
          <cell r="J7879" t="str">
            <v>Washington Federation of State Employees</v>
          </cell>
          <cell r="K7879" t="str">
            <v>per DOP website</v>
          </cell>
          <cell r="L7879">
            <v>41456</v>
          </cell>
          <cell r="M7879">
            <v>27328</v>
          </cell>
          <cell r="N7879" t="b">
            <v>0</v>
          </cell>
          <cell r="O7879">
            <v>9761</v>
          </cell>
        </row>
        <row r="7880">
          <cell r="E7880" t="str">
            <v>83MONTHLYKWASHINGTON PUBLIC EMPLOYEES ASSOCIATION</v>
          </cell>
          <cell r="F7880" t="str">
            <v>83</v>
          </cell>
          <cell r="G7880" t="str">
            <v>Monthly</v>
          </cell>
          <cell r="H7880" t="str">
            <v>K</v>
          </cell>
          <cell r="I7880">
            <v>9761</v>
          </cell>
          <cell r="J7880" t="str">
            <v>Washington Public Employees Association</v>
          </cell>
          <cell r="K7880" t="str">
            <v>per DOP website</v>
          </cell>
          <cell r="L7880">
            <v>41456</v>
          </cell>
          <cell r="M7880">
            <v>31592</v>
          </cell>
          <cell r="N7880" t="b">
            <v>0</v>
          </cell>
          <cell r="O7880">
            <v>9761</v>
          </cell>
        </row>
        <row r="7881">
          <cell r="E7881" t="str">
            <v>83MONTHLYLCOALITION</v>
          </cell>
          <cell r="F7881" t="str">
            <v>83</v>
          </cell>
          <cell r="G7881" t="str">
            <v>Monthly</v>
          </cell>
          <cell r="H7881" t="str">
            <v>L</v>
          </cell>
          <cell r="I7881">
            <v>10004</v>
          </cell>
          <cell r="J7881" t="str">
            <v>Coalition</v>
          </cell>
          <cell r="K7881" t="str">
            <v>per DOP website</v>
          </cell>
          <cell r="L7881">
            <v>41456</v>
          </cell>
          <cell r="M7881">
            <v>44385</v>
          </cell>
          <cell r="N7881" t="b">
            <v>0</v>
          </cell>
          <cell r="O7881">
            <v>10004</v>
          </cell>
        </row>
        <row r="7882">
          <cell r="E7882" t="str">
            <v>83MONTHLYLNON-REPRESENTED STATE EMPLOYEES</v>
          </cell>
          <cell r="F7882" t="str">
            <v>83</v>
          </cell>
          <cell r="G7882" t="str">
            <v>Monthly</v>
          </cell>
          <cell r="H7882" t="str">
            <v>L</v>
          </cell>
          <cell r="I7882">
            <v>10004</v>
          </cell>
          <cell r="J7882" t="str">
            <v>Non-Represented State Employees</v>
          </cell>
          <cell r="K7882" t="str">
            <v>per DOP website</v>
          </cell>
          <cell r="L7882">
            <v>41456</v>
          </cell>
          <cell r="M7882">
            <v>13405</v>
          </cell>
          <cell r="N7882" t="b">
            <v>0</v>
          </cell>
          <cell r="O7882">
            <v>10004</v>
          </cell>
        </row>
        <row r="7883">
          <cell r="E7883" t="str">
            <v>83MONTHLYLTEAMSTERS LOCAL UNION NUMBER 117</v>
          </cell>
          <cell r="F7883" t="str">
            <v>83</v>
          </cell>
          <cell r="G7883" t="str">
            <v>Monthly</v>
          </cell>
          <cell r="H7883" t="str">
            <v>L</v>
          </cell>
          <cell r="I7883">
            <v>10132</v>
          </cell>
          <cell r="J7883" t="str">
            <v>Teamsters Local Union Number 117</v>
          </cell>
          <cell r="K7883" t="str">
            <v>per Noli Benitez 201307</v>
          </cell>
          <cell r="L7883">
            <v>41456</v>
          </cell>
          <cell r="M7883">
            <v>13405</v>
          </cell>
          <cell r="N7883" t="b">
            <v>0</v>
          </cell>
          <cell r="O7883">
            <v>10132</v>
          </cell>
        </row>
        <row r="7884">
          <cell r="E7884" t="str">
            <v>83MONTHLYLWASHINGTON FEDERATION OF STATE EMPLOYEES</v>
          </cell>
          <cell r="F7884" t="str">
            <v>83</v>
          </cell>
          <cell r="G7884" t="str">
            <v>Monthly</v>
          </cell>
          <cell r="H7884" t="str">
            <v>L</v>
          </cell>
          <cell r="I7884">
            <v>10004</v>
          </cell>
          <cell r="J7884" t="str">
            <v>Washington Federation of State Employees</v>
          </cell>
          <cell r="K7884" t="str">
            <v>per DOP website</v>
          </cell>
          <cell r="L7884">
            <v>41456</v>
          </cell>
          <cell r="M7884">
            <v>27329</v>
          </cell>
          <cell r="N7884" t="b">
            <v>0</v>
          </cell>
          <cell r="O7884">
            <v>10004</v>
          </cell>
        </row>
        <row r="7885">
          <cell r="E7885" t="str">
            <v>83MONTHLYLWASHINGTON PUBLIC EMPLOYEES ASSOCIATION</v>
          </cell>
          <cell r="F7885" t="str">
            <v>83</v>
          </cell>
          <cell r="G7885" t="str">
            <v>Monthly</v>
          </cell>
          <cell r="H7885" t="str">
            <v>L</v>
          </cell>
          <cell r="I7885">
            <v>10004</v>
          </cell>
          <cell r="J7885" t="str">
            <v>Washington Public Employees Association</v>
          </cell>
          <cell r="K7885" t="str">
            <v>per DOP website</v>
          </cell>
          <cell r="L7885">
            <v>41456</v>
          </cell>
          <cell r="M7885">
            <v>31593</v>
          </cell>
          <cell r="N7885" t="b">
            <v>0</v>
          </cell>
          <cell r="O7885">
            <v>10004</v>
          </cell>
        </row>
        <row r="7886">
          <cell r="E7886" t="str">
            <v>83MONTHLYMCOALITION</v>
          </cell>
          <cell r="F7886" t="str">
            <v>83</v>
          </cell>
          <cell r="G7886" t="str">
            <v>Monthly</v>
          </cell>
          <cell r="H7886" t="str">
            <v>M</v>
          </cell>
          <cell r="I7886">
            <v>10253</v>
          </cell>
          <cell r="J7886" t="str">
            <v>Coalition</v>
          </cell>
          <cell r="K7886" t="str">
            <v>per DOP website</v>
          </cell>
          <cell r="L7886">
            <v>41456</v>
          </cell>
          <cell r="M7886">
            <v>44386</v>
          </cell>
          <cell r="N7886" t="b">
            <v>0</v>
          </cell>
          <cell r="O7886">
            <v>10253</v>
          </cell>
        </row>
        <row r="7887">
          <cell r="E7887" t="str">
            <v>83MONTHLYMNON-REPRESENTED STATE EMPLOYEES</v>
          </cell>
          <cell r="F7887" t="str">
            <v>83</v>
          </cell>
          <cell r="G7887" t="str">
            <v>Monthly</v>
          </cell>
          <cell r="H7887" t="str">
            <v>M</v>
          </cell>
          <cell r="I7887">
            <v>10253</v>
          </cell>
          <cell r="J7887" t="str">
            <v>Non-Represented State Employees</v>
          </cell>
          <cell r="K7887" t="str">
            <v>per DOP website</v>
          </cell>
          <cell r="L7887">
            <v>41456</v>
          </cell>
          <cell r="M7887">
            <v>13406</v>
          </cell>
          <cell r="N7887" t="b">
            <v>0</v>
          </cell>
          <cell r="O7887">
            <v>10253</v>
          </cell>
        </row>
        <row r="7888">
          <cell r="E7888" t="str">
            <v>83MONTHLYMTEAMSTERS LOCAL UNION NUMBER 117</v>
          </cell>
          <cell r="F7888" t="str">
            <v>83</v>
          </cell>
          <cell r="G7888" t="str">
            <v>Monthly</v>
          </cell>
          <cell r="H7888" t="str">
            <v>M</v>
          </cell>
          <cell r="I7888">
            <v>10385</v>
          </cell>
          <cell r="J7888" t="str">
            <v>Teamsters Local Union Number 117</v>
          </cell>
          <cell r="K7888" t="str">
            <v>per Noli Benitez 201307</v>
          </cell>
          <cell r="L7888">
            <v>41456</v>
          </cell>
          <cell r="M7888">
            <v>13406</v>
          </cell>
          <cell r="N7888" t="b">
            <v>0</v>
          </cell>
          <cell r="O7888">
            <v>10385</v>
          </cell>
        </row>
        <row r="7889">
          <cell r="E7889" t="str">
            <v>83MONTHLYMWASHINGTON FEDERATION OF STATE EMPLOYEES</v>
          </cell>
          <cell r="F7889" t="str">
            <v>83</v>
          </cell>
          <cell r="G7889" t="str">
            <v>Monthly</v>
          </cell>
          <cell r="H7889" t="str">
            <v>M</v>
          </cell>
          <cell r="I7889">
            <v>10253</v>
          </cell>
          <cell r="J7889" t="str">
            <v>Washington Federation of State Employees</v>
          </cell>
          <cell r="K7889" t="str">
            <v>per DOP website</v>
          </cell>
          <cell r="L7889">
            <v>41456</v>
          </cell>
          <cell r="M7889">
            <v>27330</v>
          </cell>
          <cell r="N7889" t="b">
            <v>0</v>
          </cell>
          <cell r="O7889">
            <v>10253</v>
          </cell>
        </row>
        <row r="7890">
          <cell r="E7890" t="str">
            <v>83MONTHLYMWASHINGTON PUBLIC EMPLOYEES ASSOCIATION</v>
          </cell>
          <cell r="F7890" t="str">
            <v>83</v>
          </cell>
          <cell r="G7890" t="str">
            <v>Monthly</v>
          </cell>
          <cell r="H7890" t="str">
            <v>M</v>
          </cell>
          <cell r="I7890">
            <v>10253</v>
          </cell>
          <cell r="J7890" t="str">
            <v>Washington Public Employees Association</v>
          </cell>
          <cell r="K7890" t="str">
            <v>per DOP website</v>
          </cell>
          <cell r="L7890">
            <v>41456</v>
          </cell>
          <cell r="M7890">
            <v>31594</v>
          </cell>
          <cell r="N7890" t="b">
            <v>0</v>
          </cell>
          <cell r="O7890">
            <v>10253</v>
          </cell>
        </row>
        <row r="7891">
          <cell r="E7891" t="str">
            <v>84MONTHLYACOALITION</v>
          </cell>
          <cell r="F7891" t="str">
            <v>84</v>
          </cell>
          <cell r="G7891" t="str">
            <v>Monthly</v>
          </cell>
          <cell r="H7891" t="str">
            <v>A</v>
          </cell>
          <cell r="I7891">
            <v>7818</v>
          </cell>
          <cell r="J7891" t="str">
            <v>Coalition</v>
          </cell>
          <cell r="K7891" t="str">
            <v>per DOP website</v>
          </cell>
          <cell r="L7891">
            <v>41456</v>
          </cell>
          <cell r="M7891">
            <v>44426</v>
          </cell>
          <cell r="N7891" t="b">
            <v>0</v>
          </cell>
          <cell r="O7891">
            <v>7818</v>
          </cell>
        </row>
        <row r="7892">
          <cell r="E7892" t="str">
            <v>84MONTHLYANON-REPRESENTED STATE EMPLOYEES</v>
          </cell>
          <cell r="F7892" t="str">
            <v>84</v>
          </cell>
          <cell r="G7892" t="str">
            <v>Monthly</v>
          </cell>
          <cell r="H7892" t="str">
            <v>A</v>
          </cell>
          <cell r="I7892">
            <v>7818</v>
          </cell>
          <cell r="J7892" t="str">
            <v>Non-Represented State Employees</v>
          </cell>
          <cell r="K7892" t="str">
            <v>per DOP website</v>
          </cell>
          <cell r="L7892">
            <v>41456</v>
          </cell>
          <cell r="M7892">
            <v>13446</v>
          </cell>
          <cell r="N7892" t="b">
            <v>0</v>
          </cell>
          <cell r="O7892">
            <v>7818</v>
          </cell>
        </row>
        <row r="7893">
          <cell r="E7893" t="str">
            <v>84MONTHLYATEAMSTERS LOCAL UNION NUMBER 117</v>
          </cell>
          <cell r="F7893" t="str">
            <v>84</v>
          </cell>
          <cell r="G7893" t="str">
            <v>Monthly</v>
          </cell>
          <cell r="H7893" t="str">
            <v>A</v>
          </cell>
          <cell r="I7893">
            <v>7918</v>
          </cell>
          <cell r="J7893" t="str">
            <v>Teamsters Local Union Number 117</v>
          </cell>
          <cell r="K7893" t="str">
            <v>per Noli Benitez 201307</v>
          </cell>
          <cell r="L7893">
            <v>41456</v>
          </cell>
          <cell r="M7893">
            <v>13446</v>
          </cell>
          <cell r="N7893" t="b">
            <v>0</v>
          </cell>
          <cell r="O7893">
            <v>7918</v>
          </cell>
        </row>
        <row r="7894">
          <cell r="E7894" t="str">
            <v>84MONTHLYAWASHINGTON FEDERATION OF STATE EMPLOYEES</v>
          </cell>
          <cell r="F7894" t="str">
            <v>84</v>
          </cell>
          <cell r="G7894" t="str">
            <v>Monthly</v>
          </cell>
          <cell r="H7894" t="str">
            <v>A</v>
          </cell>
          <cell r="I7894">
            <v>7818</v>
          </cell>
          <cell r="J7894" t="str">
            <v>Washington Federation of State Employees</v>
          </cell>
          <cell r="K7894" t="str">
            <v>per DOP website</v>
          </cell>
          <cell r="L7894">
            <v>41456</v>
          </cell>
          <cell r="M7894">
            <v>27370</v>
          </cell>
          <cell r="N7894" t="b">
            <v>0</v>
          </cell>
          <cell r="O7894">
            <v>7818</v>
          </cell>
        </row>
        <row r="7895">
          <cell r="E7895" t="str">
            <v>84MONTHLYAWASHINGTON PUBLIC EMPLOYEES ASSOCIATION</v>
          </cell>
          <cell r="F7895" t="str">
            <v>84</v>
          </cell>
          <cell r="G7895" t="str">
            <v>Monthly</v>
          </cell>
          <cell r="H7895" t="str">
            <v>A</v>
          </cell>
          <cell r="I7895">
            <v>7818</v>
          </cell>
          <cell r="J7895" t="str">
            <v>Washington Public Employees Association</v>
          </cell>
          <cell r="K7895" t="str">
            <v>per DOP website</v>
          </cell>
          <cell r="L7895">
            <v>41456</v>
          </cell>
          <cell r="M7895">
            <v>31634</v>
          </cell>
          <cell r="N7895" t="b">
            <v>0</v>
          </cell>
          <cell r="O7895">
            <v>7818</v>
          </cell>
        </row>
        <row r="7896">
          <cell r="E7896" t="str">
            <v>84MONTHLYBCOALITION</v>
          </cell>
          <cell r="F7896" t="str">
            <v>84</v>
          </cell>
          <cell r="G7896" t="str">
            <v>Monthly</v>
          </cell>
          <cell r="H7896" t="str">
            <v>B</v>
          </cell>
          <cell r="I7896">
            <v>8012</v>
          </cell>
          <cell r="J7896" t="str">
            <v>Coalition</v>
          </cell>
          <cell r="K7896" t="str">
            <v>per DOP website</v>
          </cell>
          <cell r="L7896">
            <v>41456</v>
          </cell>
          <cell r="M7896">
            <v>44427</v>
          </cell>
          <cell r="N7896" t="b">
            <v>0</v>
          </cell>
          <cell r="O7896">
            <v>8012</v>
          </cell>
        </row>
        <row r="7897">
          <cell r="E7897" t="str">
            <v>84MONTHLYBNON-REPRESENTED STATE EMPLOYEES</v>
          </cell>
          <cell r="F7897" t="str">
            <v>84</v>
          </cell>
          <cell r="G7897" t="str">
            <v>Monthly</v>
          </cell>
          <cell r="H7897" t="str">
            <v>B</v>
          </cell>
          <cell r="I7897">
            <v>8012</v>
          </cell>
          <cell r="J7897" t="str">
            <v>Non-Represented State Employees</v>
          </cell>
          <cell r="K7897" t="str">
            <v>per DOP website</v>
          </cell>
          <cell r="L7897">
            <v>41456</v>
          </cell>
          <cell r="M7897">
            <v>13447</v>
          </cell>
          <cell r="N7897" t="b">
            <v>0</v>
          </cell>
          <cell r="O7897">
            <v>8012</v>
          </cell>
        </row>
        <row r="7898">
          <cell r="E7898" t="str">
            <v>84MONTHLYBTEAMSTERS LOCAL UNION NUMBER 117</v>
          </cell>
          <cell r="F7898" t="str">
            <v>84</v>
          </cell>
          <cell r="G7898" t="str">
            <v>Monthly</v>
          </cell>
          <cell r="H7898" t="str">
            <v>B</v>
          </cell>
          <cell r="I7898">
            <v>8114</v>
          </cell>
          <cell r="J7898" t="str">
            <v>Teamsters Local Union Number 117</v>
          </cell>
          <cell r="K7898" t="str">
            <v>per Noli Benitez 201307</v>
          </cell>
          <cell r="L7898">
            <v>41456</v>
          </cell>
          <cell r="M7898">
            <v>13447</v>
          </cell>
          <cell r="N7898" t="b">
            <v>0</v>
          </cell>
          <cell r="O7898">
            <v>8114</v>
          </cell>
        </row>
        <row r="7899">
          <cell r="E7899" t="str">
            <v>84MONTHLYBWASHINGTON FEDERATION OF STATE EMPLOYEES</v>
          </cell>
          <cell r="F7899" t="str">
            <v>84</v>
          </cell>
          <cell r="G7899" t="str">
            <v>Monthly</v>
          </cell>
          <cell r="H7899" t="str">
            <v>B</v>
          </cell>
          <cell r="I7899">
            <v>8012</v>
          </cell>
          <cell r="J7899" t="str">
            <v>Washington Federation of State Employees</v>
          </cell>
          <cell r="K7899" t="str">
            <v>per DOP website</v>
          </cell>
          <cell r="L7899">
            <v>41456</v>
          </cell>
          <cell r="M7899">
            <v>27371</v>
          </cell>
          <cell r="N7899" t="b">
            <v>0</v>
          </cell>
          <cell r="O7899">
            <v>8012</v>
          </cell>
        </row>
        <row r="7900">
          <cell r="E7900" t="str">
            <v>84MONTHLYBWASHINGTON PUBLIC EMPLOYEES ASSOCIATION</v>
          </cell>
          <cell r="F7900" t="str">
            <v>84</v>
          </cell>
          <cell r="G7900" t="str">
            <v>Monthly</v>
          </cell>
          <cell r="H7900" t="str">
            <v>B</v>
          </cell>
          <cell r="I7900">
            <v>8012</v>
          </cell>
          <cell r="J7900" t="str">
            <v>Washington Public Employees Association</v>
          </cell>
          <cell r="K7900" t="str">
            <v>per DOP website</v>
          </cell>
          <cell r="L7900">
            <v>41456</v>
          </cell>
          <cell r="M7900">
            <v>31635</v>
          </cell>
          <cell r="N7900" t="b">
            <v>0</v>
          </cell>
          <cell r="O7900">
            <v>8012</v>
          </cell>
        </row>
        <row r="7901">
          <cell r="E7901" t="str">
            <v>84MONTHLYCCOALITION</v>
          </cell>
          <cell r="F7901" t="str">
            <v>84</v>
          </cell>
          <cell r="G7901" t="str">
            <v>Monthly</v>
          </cell>
          <cell r="H7901" t="str">
            <v>C</v>
          </cell>
          <cell r="I7901">
            <v>8215</v>
          </cell>
          <cell r="J7901" t="str">
            <v>Coalition</v>
          </cell>
          <cell r="K7901" t="str">
            <v>per DOP website</v>
          </cell>
          <cell r="L7901">
            <v>41456</v>
          </cell>
          <cell r="M7901">
            <v>44428</v>
          </cell>
          <cell r="N7901" t="b">
            <v>0</v>
          </cell>
          <cell r="O7901">
            <v>8215</v>
          </cell>
        </row>
        <row r="7902">
          <cell r="E7902" t="str">
            <v>84MONTHLYCNON-REPRESENTED STATE EMPLOYEES</v>
          </cell>
          <cell r="F7902" t="str">
            <v>84</v>
          </cell>
          <cell r="G7902" t="str">
            <v>Monthly</v>
          </cell>
          <cell r="H7902" t="str">
            <v>C</v>
          </cell>
          <cell r="I7902">
            <v>8215</v>
          </cell>
          <cell r="J7902" t="str">
            <v>Non-Represented State Employees</v>
          </cell>
          <cell r="K7902" t="str">
            <v>per DOP website</v>
          </cell>
          <cell r="L7902">
            <v>41456</v>
          </cell>
          <cell r="M7902">
            <v>13448</v>
          </cell>
          <cell r="N7902" t="b">
            <v>0</v>
          </cell>
          <cell r="O7902">
            <v>8215</v>
          </cell>
        </row>
        <row r="7903">
          <cell r="E7903" t="str">
            <v>84MONTHLYCTEAMSTERS LOCAL UNION NUMBER 117</v>
          </cell>
          <cell r="F7903" t="str">
            <v>84</v>
          </cell>
          <cell r="G7903" t="str">
            <v>Monthly</v>
          </cell>
          <cell r="H7903" t="str">
            <v>C</v>
          </cell>
          <cell r="I7903">
            <v>8320</v>
          </cell>
          <cell r="J7903" t="str">
            <v>Teamsters Local Union Number 117</v>
          </cell>
          <cell r="K7903" t="str">
            <v>per Noli Benitez 201307</v>
          </cell>
          <cell r="L7903">
            <v>41456</v>
          </cell>
          <cell r="M7903">
            <v>13448</v>
          </cell>
          <cell r="N7903" t="b">
            <v>0</v>
          </cell>
          <cell r="O7903">
            <v>8320</v>
          </cell>
        </row>
        <row r="7904">
          <cell r="E7904" t="str">
            <v>84MONTHLYCWASHINGTON FEDERATION OF STATE EMPLOYEES</v>
          </cell>
          <cell r="F7904" t="str">
            <v>84</v>
          </cell>
          <cell r="G7904" t="str">
            <v>Monthly</v>
          </cell>
          <cell r="H7904" t="str">
            <v>C</v>
          </cell>
          <cell r="I7904">
            <v>8215</v>
          </cell>
          <cell r="J7904" t="str">
            <v>Washington Federation of State Employees</v>
          </cell>
          <cell r="K7904" t="str">
            <v>per DOP website</v>
          </cell>
          <cell r="L7904">
            <v>41456</v>
          </cell>
          <cell r="M7904">
            <v>27372</v>
          </cell>
          <cell r="N7904" t="b">
            <v>0</v>
          </cell>
          <cell r="O7904">
            <v>8215</v>
          </cell>
        </row>
        <row r="7905">
          <cell r="E7905" t="str">
            <v>84MONTHLYCWASHINGTON PUBLIC EMPLOYEES ASSOCIATION</v>
          </cell>
          <cell r="F7905" t="str">
            <v>84</v>
          </cell>
          <cell r="G7905" t="str">
            <v>Monthly</v>
          </cell>
          <cell r="H7905" t="str">
            <v>C</v>
          </cell>
          <cell r="I7905">
            <v>8215</v>
          </cell>
          <cell r="J7905" t="str">
            <v>Washington Public Employees Association</v>
          </cell>
          <cell r="K7905" t="str">
            <v>per DOP website</v>
          </cell>
          <cell r="L7905">
            <v>41456</v>
          </cell>
          <cell r="M7905">
            <v>31636</v>
          </cell>
          <cell r="N7905" t="b">
            <v>0</v>
          </cell>
          <cell r="O7905">
            <v>8215</v>
          </cell>
        </row>
        <row r="7906">
          <cell r="E7906" t="str">
            <v>84MONTHLYDCOALITION</v>
          </cell>
          <cell r="F7906" t="str">
            <v>84</v>
          </cell>
          <cell r="G7906" t="str">
            <v>Monthly</v>
          </cell>
          <cell r="H7906" t="str">
            <v>D</v>
          </cell>
          <cell r="I7906">
            <v>8417</v>
          </cell>
          <cell r="J7906" t="str">
            <v>Coalition</v>
          </cell>
          <cell r="K7906" t="str">
            <v>per DOP website</v>
          </cell>
          <cell r="L7906">
            <v>41456</v>
          </cell>
          <cell r="M7906">
            <v>44429</v>
          </cell>
          <cell r="N7906" t="b">
            <v>0</v>
          </cell>
          <cell r="O7906">
            <v>8417</v>
          </cell>
        </row>
        <row r="7907">
          <cell r="E7907" t="str">
            <v>84MONTHLYDNON-REPRESENTED STATE EMPLOYEES</v>
          </cell>
          <cell r="F7907" t="str">
            <v>84</v>
          </cell>
          <cell r="G7907" t="str">
            <v>Monthly</v>
          </cell>
          <cell r="H7907" t="str">
            <v>D</v>
          </cell>
          <cell r="I7907">
            <v>8417</v>
          </cell>
          <cell r="J7907" t="str">
            <v>Non-Represented State Employees</v>
          </cell>
          <cell r="K7907" t="str">
            <v>per DOP website</v>
          </cell>
          <cell r="L7907">
            <v>41456</v>
          </cell>
          <cell r="M7907">
            <v>13449</v>
          </cell>
          <cell r="N7907" t="b">
            <v>0</v>
          </cell>
          <cell r="O7907">
            <v>8417</v>
          </cell>
        </row>
        <row r="7908">
          <cell r="E7908" t="str">
            <v>84MONTHLYDTEAMSTERS LOCAL UNION NUMBER 117</v>
          </cell>
          <cell r="F7908" t="str">
            <v>84</v>
          </cell>
          <cell r="G7908" t="str">
            <v>Monthly</v>
          </cell>
          <cell r="H7908" t="str">
            <v>D</v>
          </cell>
          <cell r="I7908">
            <v>8524</v>
          </cell>
          <cell r="J7908" t="str">
            <v>Teamsters Local Union Number 117</v>
          </cell>
          <cell r="K7908" t="str">
            <v>per Noli Benitez 201307</v>
          </cell>
          <cell r="L7908">
            <v>41456</v>
          </cell>
          <cell r="M7908">
            <v>13449</v>
          </cell>
          <cell r="N7908" t="b">
            <v>0</v>
          </cell>
          <cell r="O7908">
            <v>8524</v>
          </cell>
        </row>
        <row r="7909">
          <cell r="E7909" t="str">
            <v>84MONTHLYDWASHINGTON FEDERATION OF STATE EMPLOYEES</v>
          </cell>
          <cell r="F7909" t="str">
            <v>84</v>
          </cell>
          <cell r="G7909" t="str">
            <v>Monthly</v>
          </cell>
          <cell r="H7909" t="str">
            <v>D</v>
          </cell>
          <cell r="I7909">
            <v>8417</v>
          </cell>
          <cell r="J7909" t="str">
            <v>Washington Federation of State Employees</v>
          </cell>
          <cell r="K7909" t="str">
            <v>per DOP website</v>
          </cell>
          <cell r="L7909">
            <v>41456</v>
          </cell>
          <cell r="M7909">
            <v>27373</v>
          </cell>
          <cell r="N7909" t="b">
            <v>0</v>
          </cell>
          <cell r="O7909">
            <v>8417</v>
          </cell>
        </row>
        <row r="7910">
          <cell r="E7910" t="str">
            <v>84MONTHLYDWASHINGTON PUBLIC EMPLOYEES ASSOCIATION</v>
          </cell>
          <cell r="F7910" t="str">
            <v>84</v>
          </cell>
          <cell r="G7910" t="str">
            <v>Monthly</v>
          </cell>
          <cell r="H7910" t="str">
            <v>D</v>
          </cell>
          <cell r="I7910">
            <v>8417</v>
          </cell>
          <cell r="J7910" t="str">
            <v>Washington Public Employees Association</v>
          </cell>
          <cell r="K7910" t="str">
            <v>per DOP website</v>
          </cell>
          <cell r="L7910">
            <v>41456</v>
          </cell>
          <cell r="M7910">
            <v>31637</v>
          </cell>
          <cell r="N7910" t="b">
            <v>0</v>
          </cell>
          <cell r="O7910">
            <v>8417</v>
          </cell>
        </row>
        <row r="7911">
          <cell r="E7911" t="str">
            <v>84MONTHLYECOALITION</v>
          </cell>
          <cell r="F7911" t="str">
            <v>84</v>
          </cell>
          <cell r="G7911" t="str">
            <v>Monthly</v>
          </cell>
          <cell r="H7911" t="str">
            <v>E</v>
          </cell>
          <cell r="I7911">
            <v>8627</v>
          </cell>
          <cell r="J7911" t="str">
            <v>Coalition</v>
          </cell>
          <cell r="K7911" t="str">
            <v>per DOP website</v>
          </cell>
          <cell r="L7911">
            <v>41456</v>
          </cell>
          <cell r="M7911">
            <v>44430</v>
          </cell>
          <cell r="N7911" t="b">
            <v>0</v>
          </cell>
          <cell r="O7911">
            <v>8627</v>
          </cell>
        </row>
        <row r="7912">
          <cell r="E7912" t="str">
            <v>84MONTHLYENON-REPRESENTED STATE EMPLOYEES</v>
          </cell>
          <cell r="F7912" t="str">
            <v>84</v>
          </cell>
          <cell r="G7912" t="str">
            <v>Monthly</v>
          </cell>
          <cell r="H7912" t="str">
            <v>E</v>
          </cell>
          <cell r="I7912">
            <v>8627</v>
          </cell>
          <cell r="J7912" t="str">
            <v>Non-Represented State Employees</v>
          </cell>
          <cell r="K7912" t="str">
            <v>per DOP website</v>
          </cell>
          <cell r="L7912">
            <v>41456</v>
          </cell>
          <cell r="M7912">
            <v>13450</v>
          </cell>
          <cell r="N7912" t="b">
            <v>0</v>
          </cell>
          <cell r="O7912">
            <v>8627</v>
          </cell>
        </row>
        <row r="7913">
          <cell r="E7913" t="str">
            <v>84MONTHLYETEAMSTERS LOCAL UNION NUMBER 117</v>
          </cell>
          <cell r="F7913" t="str">
            <v>84</v>
          </cell>
          <cell r="G7913" t="str">
            <v>Monthly</v>
          </cell>
          <cell r="H7913" t="str">
            <v>E</v>
          </cell>
          <cell r="I7913">
            <v>8738</v>
          </cell>
          <cell r="J7913" t="str">
            <v>Teamsters Local Union Number 117</v>
          </cell>
          <cell r="K7913" t="str">
            <v>per Noli Benitez 201307</v>
          </cell>
          <cell r="L7913">
            <v>41456</v>
          </cell>
          <cell r="M7913">
            <v>13450</v>
          </cell>
          <cell r="N7913" t="b">
            <v>0</v>
          </cell>
          <cell r="O7913">
            <v>8738</v>
          </cell>
        </row>
        <row r="7914">
          <cell r="E7914" t="str">
            <v>84MONTHLYEWASHINGTON FEDERATION OF STATE EMPLOYEES</v>
          </cell>
          <cell r="F7914" t="str">
            <v>84</v>
          </cell>
          <cell r="G7914" t="str">
            <v>Monthly</v>
          </cell>
          <cell r="H7914" t="str">
            <v>E</v>
          </cell>
          <cell r="I7914">
            <v>8627</v>
          </cell>
          <cell r="J7914" t="str">
            <v>Washington Federation of State Employees</v>
          </cell>
          <cell r="K7914" t="str">
            <v>per DOP website</v>
          </cell>
          <cell r="L7914">
            <v>41456</v>
          </cell>
          <cell r="M7914">
            <v>27374</v>
          </cell>
          <cell r="N7914" t="b">
            <v>0</v>
          </cell>
          <cell r="O7914">
            <v>8627</v>
          </cell>
        </row>
        <row r="7915">
          <cell r="E7915" t="str">
            <v>84MONTHLYEWASHINGTON PUBLIC EMPLOYEES ASSOCIATION</v>
          </cell>
          <cell r="F7915" t="str">
            <v>84</v>
          </cell>
          <cell r="G7915" t="str">
            <v>Monthly</v>
          </cell>
          <cell r="H7915" t="str">
            <v>E</v>
          </cell>
          <cell r="I7915">
            <v>8627</v>
          </cell>
          <cell r="J7915" t="str">
            <v>Washington Public Employees Association</v>
          </cell>
          <cell r="K7915" t="str">
            <v>per DOP website</v>
          </cell>
          <cell r="L7915">
            <v>41456</v>
          </cell>
          <cell r="M7915">
            <v>31638</v>
          </cell>
          <cell r="N7915" t="b">
            <v>0</v>
          </cell>
          <cell r="O7915">
            <v>8627</v>
          </cell>
        </row>
        <row r="7916">
          <cell r="E7916" t="str">
            <v>84MONTHLYFCOALITION</v>
          </cell>
          <cell r="F7916" t="str">
            <v>84</v>
          </cell>
          <cell r="G7916" t="str">
            <v>Monthly</v>
          </cell>
          <cell r="H7916" t="str">
            <v>F</v>
          </cell>
          <cell r="I7916">
            <v>8844</v>
          </cell>
          <cell r="J7916" t="str">
            <v>Coalition</v>
          </cell>
          <cell r="K7916" t="str">
            <v>per DOP website</v>
          </cell>
          <cell r="L7916">
            <v>41456</v>
          </cell>
          <cell r="M7916">
            <v>44431</v>
          </cell>
          <cell r="N7916" t="b">
            <v>0</v>
          </cell>
          <cell r="O7916">
            <v>8844</v>
          </cell>
        </row>
        <row r="7917">
          <cell r="E7917" t="str">
            <v>84MONTHLYFNON-REPRESENTED STATE EMPLOYEES</v>
          </cell>
          <cell r="F7917" t="str">
            <v>84</v>
          </cell>
          <cell r="G7917" t="str">
            <v>Monthly</v>
          </cell>
          <cell r="H7917" t="str">
            <v>F</v>
          </cell>
          <cell r="I7917">
            <v>8844</v>
          </cell>
          <cell r="J7917" t="str">
            <v>Non-Represented State Employees</v>
          </cell>
          <cell r="K7917" t="str">
            <v>per DOP website</v>
          </cell>
          <cell r="L7917">
            <v>41456</v>
          </cell>
          <cell r="M7917">
            <v>13451</v>
          </cell>
          <cell r="N7917" t="b">
            <v>0</v>
          </cell>
          <cell r="O7917">
            <v>8844</v>
          </cell>
        </row>
        <row r="7918">
          <cell r="E7918" t="str">
            <v>84MONTHLYFTEAMSTERS LOCAL UNION NUMBER 117</v>
          </cell>
          <cell r="F7918" t="str">
            <v>84</v>
          </cell>
          <cell r="G7918" t="str">
            <v>Monthly</v>
          </cell>
          <cell r="H7918" t="str">
            <v>F</v>
          </cell>
          <cell r="I7918">
            <v>8958</v>
          </cell>
          <cell r="J7918" t="str">
            <v>Teamsters Local Union Number 117</v>
          </cell>
          <cell r="K7918" t="str">
            <v>per Noli Benitez 201307</v>
          </cell>
          <cell r="L7918">
            <v>41456</v>
          </cell>
          <cell r="M7918">
            <v>13451</v>
          </cell>
          <cell r="N7918" t="b">
            <v>0</v>
          </cell>
          <cell r="O7918">
            <v>8958</v>
          </cell>
        </row>
        <row r="7919">
          <cell r="E7919" t="str">
            <v>84MONTHLYFWASHINGTON FEDERATION OF STATE EMPLOYEES</v>
          </cell>
          <cell r="F7919" t="str">
            <v>84</v>
          </cell>
          <cell r="G7919" t="str">
            <v>Monthly</v>
          </cell>
          <cell r="H7919" t="str">
            <v>F</v>
          </cell>
          <cell r="I7919">
            <v>8844</v>
          </cell>
          <cell r="J7919" t="str">
            <v>Washington Federation of State Employees</v>
          </cell>
          <cell r="K7919" t="str">
            <v>per DOP website</v>
          </cell>
          <cell r="L7919">
            <v>41456</v>
          </cell>
          <cell r="M7919">
            <v>27375</v>
          </cell>
          <cell r="N7919" t="b">
            <v>0</v>
          </cell>
          <cell r="O7919">
            <v>8844</v>
          </cell>
        </row>
        <row r="7920">
          <cell r="E7920" t="str">
            <v>84MONTHLYFWASHINGTON PUBLIC EMPLOYEES ASSOCIATION</v>
          </cell>
          <cell r="F7920" t="str">
            <v>84</v>
          </cell>
          <cell r="G7920" t="str">
            <v>Monthly</v>
          </cell>
          <cell r="H7920" t="str">
            <v>F</v>
          </cell>
          <cell r="I7920">
            <v>8844</v>
          </cell>
          <cell r="J7920" t="str">
            <v>Washington Public Employees Association</v>
          </cell>
          <cell r="K7920" t="str">
            <v>per DOP website</v>
          </cell>
          <cell r="L7920">
            <v>41456</v>
          </cell>
          <cell r="M7920">
            <v>31639</v>
          </cell>
          <cell r="N7920" t="b">
            <v>0</v>
          </cell>
          <cell r="O7920">
            <v>8844</v>
          </cell>
        </row>
        <row r="7921">
          <cell r="E7921" t="str">
            <v>84MONTHLYGCOALITION</v>
          </cell>
          <cell r="F7921" t="str">
            <v>84</v>
          </cell>
          <cell r="G7921" t="str">
            <v>Monthly</v>
          </cell>
          <cell r="H7921" t="str">
            <v>G</v>
          </cell>
          <cell r="I7921">
            <v>9066</v>
          </cell>
          <cell r="J7921" t="str">
            <v>Coalition</v>
          </cell>
          <cell r="K7921" t="str">
            <v>per DOP website</v>
          </cell>
          <cell r="L7921">
            <v>41456</v>
          </cell>
          <cell r="M7921">
            <v>44432</v>
          </cell>
          <cell r="N7921" t="b">
            <v>0</v>
          </cell>
          <cell r="O7921">
            <v>9066</v>
          </cell>
        </row>
        <row r="7922">
          <cell r="E7922" t="str">
            <v>84MONTHLYGNON-REPRESENTED STATE EMPLOYEES</v>
          </cell>
          <cell r="F7922" t="str">
            <v>84</v>
          </cell>
          <cell r="G7922" t="str">
            <v>Monthly</v>
          </cell>
          <cell r="H7922" t="str">
            <v>G</v>
          </cell>
          <cell r="I7922">
            <v>9066</v>
          </cell>
          <cell r="J7922" t="str">
            <v>Non-Represented State Employees</v>
          </cell>
          <cell r="K7922" t="str">
            <v>per DOP website</v>
          </cell>
          <cell r="L7922">
            <v>41456</v>
          </cell>
          <cell r="M7922">
            <v>13452</v>
          </cell>
          <cell r="N7922" t="b">
            <v>0</v>
          </cell>
          <cell r="O7922">
            <v>9066</v>
          </cell>
        </row>
        <row r="7923">
          <cell r="E7923" t="str">
            <v>84MONTHLYGTEAMSTERS LOCAL UNION NUMBER 117</v>
          </cell>
          <cell r="F7923" t="str">
            <v>84</v>
          </cell>
          <cell r="G7923" t="str">
            <v>Monthly</v>
          </cell>
          <cell r="H7923" t="str">
            <v>G</v>
          </cell>
          <cell r="I7923">
            <v>9181</v>
          </cell>
          <cell r="J7923" t="str">
            <v>Teamsters Local Union Number 117</v>
          </cell>
          <cell r="K7923" t="str">
            <v>per Noli Benitez 201307</v>
          </cell>
          <cell r="L7923">
            <v>41456</v>
          </cell>
          <cell r="M7923">
            <v>13452</v>
          </cell>
          <cell r="N7923" t="b">
            <v>0</v>
          </cell>
          <cell r="O7923">
            <v>9181</v>
          </cell>
        </row>
        <row r="7924">
          <cell r="E7924" t="str">
            <v>84MONTHLYGWASHINGTON FEDERATION OF STATE EMPLOYEES</v>
          </cell>
          <cell r="F7924" t="str">
            <v>84</v>
          </cell>
          <cell r="G7924" t="str">
            <v>Monthly</v>
          </cell>
          <cell r="H7924" t="str">
            <v>G</v>
          </cell>
          <cell r="I7924">
            <v>9066</v>
          </cell>
          <cell r="J7924" t="str">
            <v>Washington Federation of State Employees</v>
          </cell>
          <cell r="K7924" t="str">
            <v>per DOP website</v>
          </cell>
          <cell r="L7924">
            <v>41456</v>
          </cell>
          <cell r="M7924">
            <v>27376</v>
          </cell>
          <cell r="N7924" t="b">
            <v>0</v>
          </cell>
          <cell r="O7924">
            <v>9066</v>
          </cell>
        </row>
        <row r="7925">
          <cell r="E7925" t="str">
            <v>84MONTHLYGWASHINGTON PUBLIC EMPLOYEES ASSOCIATION</v>
          </cell>
          <cell r="F7925" t="str">
            <v>84</v>
          </cell>
          <cell r="G7925" t="str">
            <v>Monthly</v>
          </cell>
          <cell r="H7925" t="str">
            <v>G</v>
          </cell>
          <cell r="I7925">
            <v>9066</v>
          </cell>
          <cell r="J7925" t="str">
            <v>Washington Public Employees Association</v>
          </cell>
          <cell r="K7925" t="str">
            <v>per DOP website</v>
          </cell>
          <cell r="L7925">
            <v>41456</v>
          </cell>
          <cell r="M7925">
            <v>31640</v>
          </cell>
          <cell r="N7925" t="b">
            <v>0</v>
          </cell>
          <cell r="O7925">
            <v>9066</v>
          </cell>
        </row>
        <row r="7926">
          <cell r="E7926" t="str">
            <v>84MONTHLYHCOALITION</v>
          </cell>
          <cell r="F7926" t="str">
            <v>84</v>
          </cell>
          <cell r="G7926" t="str">
            <v>Monthly</v>
          </cell>
          <cell r="H7926" t="str">
            <v>H</v>
          </cell>
          <cell r="I7926">
            <v>9289</v>
          </cell>
          <cell r="J7926" t="str">
            <v>Coalition</v>
          </cell>
          <cell r="K7926" t="str">
            <v>per DOP website</v>
          </cell>
          <cell r="L7926">
            <v>41456</v>
          </cell>
          <cell r="M7926">
            <v>44433</v>
          </cell>
          <cell r="N7926" t="b">
            <v>0</v>
          </cell>
          <cell r="O7926">
            <v>9289</v>
          </cell>
        </row>
        <row r="7927">
          <cell r="E7927" t="str">
            <v>84MONTHLYHNON-REPRESENTED STATE EMPLOYEES</v>
          </cell>
          <cell r="F7927" t="str">
            <v>84</v>
          </cell>
          <cell r="G7927" t="str">
            <v>Monthly</v>
          </cell>
          <cell r="H7927" t="str">
            <v>H</v>
          </cell>
          <cell r="I7927">
            <v>9289</v>
          </cell>
          <cell r="J7927" t="str">
            <v>Non-Represented State Employees</v>
          </cell>
          <cell r="K7927" t="str">
            <v>per DOP website</v>
          </cell>
          <cell r="L7927">
            <v>41456</v>
          </cell>
          <cell r="M7927">
            <v>13453</v>
          </cell>
          <cell r="N7927" t="b">
            <v>0</v>
          </cell>
          <cell r="O7927">
            <v>9289</v>
          </cell>
        </row>
        <row r="7928">
          <cell r="E7928" t="str">
            <v>84MONTHLYHTEAMSTERS LOCAL UNION NUMBER 117</v>
          </cell>
          <cell r="F7928" t="str">
            <v>84</v>
          </cell>
          <cell r="G7928" t="str">
            <v>Monthly</v>
          </cell>
          <cell r="H7928" t="str">
            <v>H</v>
          </cell>
          <cell r="I7928">
            <v>9408</v>
          </cell>
          <cell r="J7928" t="str">
            <v>Teamsters Local Union Number 117</v>
          </cell>
          <cell r="K7928" t="str">
            <v>per Noli Benitez 201307</v>
          </cell>
          <cell r="L7928">
            <v>41456</v>
          </cell>
          <cell r="M7928">
            <v>13453</v>
          </cell>
          <cell r="N7928" t="b">
            <v>0</v>
          </cell>
          <cell r="O7928">
            <v>9408</v>
          </cell>
        </row>
        <row r="7929">
          <cell r="E7929" t="str">
            <v>84MONTHLYHWASHINGTON FEDERATION OF STATE EMPLOYEES</v>
          </cell>
          <cell r="F7929" t="str">
            <v>84</v>
          </cell>
          <cell r="G7929" t="str">
            <v>Monthly</v>
          </cell>
          <cell r="H7929" t="str">
            <v>H</v>
          </cell>
          <cell r="I7929">
            <v>9289</v>
          </cell>
          <cell r="J7929" t="str">
            <v>Washington Federation of State Employees</v>
          </cell>
          <cell r="K7929" t="str">
            <v>per DOP website</v>
          </cell>
          <cell r="L7929">
            <v>41456</v>
          </cell>
          <cell r="M7929">
            <v>27377</v>
          </cell>
          <cell r="N7929" t="b">
            <v>0</v>
          </cell>
          <cell r="O7929">
            <v>9289</v>
          </cell>
        </row>
        <row r="7930">
          <cell r="E7930" t="str">
            <v>84MONTHLYHWASHINGTON PUBLIC EMPLOYEES ASSOCIATION</v>
          </cell>
          <cell r="F7930" t="str">
            <v>84</v>
          </cell>
          <cell r="G7930" t="str">
            <v>Monthly</v>
          </cell>
          <cell r="H7930" t="str">
            <v>H</v>
          </cell>
          <cell r="I7930">
            <v>9289</v>
          </cell>
          <cell r="J7930" t="str">
            <v>Washington Public Employees Association</v>
          </cell>
          <cell r="K7930" t="str">
            <v>per DOP website</v>
          </cell>
          <cell r="L7930">
            <v>41456</v>
          </cell>
          <cell r="M7930">
            <v>31641</v>
          </cell>
          <cell r="N7930" t="b">
            <v>0</v>
          </cell>
          <cell r="O7930">
            <v>9289</v>
          </cell>
        </row>
        <row r="7931">
          <cell r="E7931" t="str">
            <v>84MONTHLYICOALITION</v>
          </cell>
          <cell r="F7931" t="str">
            <v>84</v>
          </cell>
          <cell r="G7931" t="str">
            <v>Monthly</v>
          </cell>
          <cell r="H7931" t="str">
            <v>I</v>
          </cell>
          <cell r="I7931">
            <v>9521</v>
          </cell>
          <cell r="J7931" t="str">
            <v>Coalition</v>
          </cell>
          <cell r="K7931" t="str">
            <v>per DOP website</v>
          </cell>
          <cell r="L7931">
            <v>41456</v>
          </cell>
          <cell r="M7931">
            <v>44434</v>
          </cell>
          <cell r="N7931" t="b">
            <v>0</v>
          </cell>
          <cell r="O7931">
            <v>9521</v>
          </cell>
        </row>
        <row r="7932">
          <cell r="E7932" t="str">
            <v>84MONTHLYINON-REPRESENTED STATE EMPLOYEES</v>
          </cell>
          <cell r="F7932" t="str">
            <v>84</v>
          </cell>
          <cell r="G7932" t="str">
            <v>Monthly</v>
          </cell>
          <cell r="H7932" t="str">
            <v>I</v>
          </cell>
          <cell r="I7932">
            <v>9521</v>
          </cell>
          <cell r="J7932" t="str">
            <v>Non-Represented State Employees</v>
          </cell>
          <cell r="K7932" t="str">
            <v>per DOP website</v>
          </cell>
          <cell r="L7932">
            <v>41456</v>
          </cell>
          <cell r="M7932">
            <v>13454</v>
          </cell>
          <cell r="N7932" t="b">
            <v>0</v>
          </cell>
          <cell r="O7932">
            <v>9521</v>
          </cell>
        </row>
        <row r="7933">
          <cell r="E7933" t="str">
            <v>84MONTHLYITEAMSTERS LOCAL UNION NUMBER 117</v>
          </cell>
          <cell r="F7933" t="str">
            <v>84</v>
          </cell>
          <cell r="G7933" t="str">
            <v>Monthly</v>
          </cell>
          <cell r="H7933" t="str">
            <v>I</v>
          </cell>
          <cell r="I7933">
            <v>9643</v>
          </cell>
          <cell r="J7933" t="str">
            <v>Teamsters Local Union Number 117</v>
          </cell>
          <cell r="K7933" t="str">
            <v>per Noli Benitez 201307</v>
          </cell>
          <cell r="L7933">
            <v>41456</v>
          </cell>
          <cell r="M7933">
            <v>13454</v>
          </cell>
          <cell r="N7933" t="b">
            <v>0</v>
          </cell>
          <cell r="O7933">
            <v>9643</v>
          </cell>
        </row>
        <row r="7934">
          <cell r="E7934" t="str">
            <v>84MONTHLYIWASHINGTON FEDERATION OF STATE EMPLOYEES</v>
          </cell>
          <cell r="F7934" t="str">
            <v>84</v>
          </cell>
          <cell r="G7934" t="str">
            <v>Monthly</v>
          </cell>
          <cell r="H7934" t="str">
            <v>I</v>
          </cell>
          <cell r="I7934">
            <v>9521</v>
          </cell>
          <cell r="J7934" t="str">
            <v>Washington Federation of State Employees</v>
          </cell>
          <cell r="K7934" t="str">
            <v>per DOP website</v>
          </cell>
          <cell r="L7934">
            <v>41456</v>
          </cell>
          <cell r="M7934">
            <v>27378</v>
          </cell>
          <cell r="N7934" t="b">
            <v>0</v>
          </cell>
          <cell r="O7934">
            <v>9521</v>
          </cell>
        </row>
        <row r="7935">
          <cell r="E7935" t="str">
            <v>84MONTHLYIWASHINGTON PUBLIC EMPLOYEES ASSOCIATION</v>
          </cell>
          <cell r="F7935" t="str">
            <v>84</v>
          </cell>
          <cell r="G7935" t="str">
            <v>Monthly</v>
          </cell>
          <cell r="H7935" t="str">
            <v>I</v>
          </cell>
          <cell r="I7935">
            <v>9521</v>
          </cell>
          <cell r="J7935" t="str">
            <v>Washington Public Employees Association</v>
          </cell>
          <cell r="K7935" t="str">
            <v>per DOP website</v>
          </cell>
          <cell r="L7935">
            <v>41456</v>
          </cell>
          <cell r="M7935">
            <v>31642</v>
          </cell>
          <cell r="N7935" t="b">
            <v>0</v>
          </cell>
          <cell r="O7935">
            <v>9521</v>
          </cell>
        </row>
        <row r="7936">
          <cell r="E7936" t="str">
            <v>84MONTHLYJCOALITION</v>
          </cell>
          <cell r="F7936" t="str">
            <v>84</v>
          </cell>
          <cell r="G7936" t="str">
            <v>Monthly</v>
          </cell>
          <cell r="H7936" t="str">
            <v>J</v>
          </cell>
          <cell r="I7936">
            <v>9761</v>
          </cell>
          <cell r="J7936" t="str">
            <v>Coalition</v>
          </cell>
          <cell r="K7936" t="str">
            <v>per DOP website</v>
          </cell>
          <cell r="L7936">
            <v>41456</v>
          </cell>
          <cell r="M7936">
            <v>44435</v>
          </cell>
          <cell r="N7936" t="b">
            <v>0</v>
          </cell>
          <cell r="O7936">
            <v>9761</v>
          </cell>
        </row>
        <row r="7937">
          <cell r="E7937" t="str">
            <v>84MONTHLYJNON-REPRESENTED STATE EMPLOYEES</v>
          </cell>
          <cell r="F7937" t="str">
            <v>84</v>
          </cell>
          <cell r="G7937" t="str">
            <v>Monthly</v>
          </cell>
          <cell r="H7937" t="str">
            <v>J</v>
          </cell>
          <cell r="I7937">
            <v>9761</v>
          </cell>
          <cell r="J7937" t="str">
            <v>Non-Represented State Employees</v>
          </cell>
          <cell r="K7937" t="str">
            <v>per DOP website</v>
          </cell>
          <cell r="L7937">
            <v>41456</v>
          </cell>
          <cell r="M7937">
            <v>13455</v>
          </cell>
          <cell r="N7937" t="b">
            <v>0</v>
          </cell>
          <cell r="O7937">
            <v>9761</v>
          </cell>
        </row>
        <row r="7938">
          <cell r="E7938" t="str">
            <v>84MONTHLYJTEAMSTERS LOCAL UNION NUMBER 117</v>
          </cell>
          <cell r="F7938" t="str">
            <v>84</v>
          </cell>
          <cell r="G7938" t="str">
            <v>Monthly</v>
          </cell>
          <cell r="H7938" t="str">
            <v>J</v>
          </cell>
          <cell r="I7938">
            <v>9887</v>
          </cell>
          <cell r="J7938" t="str">
            <v>Teamsters Local Union Number 117</v>
          </cell>
          <cell r="K7938" t="str">
            <v>per Noli Benitez 201307</v>
          </cell>
          <cell r="L7938">
            <v>41456</v>
          </cell>
          <cell r="M7938">
            <v>13455</v>
          </cell>
          <cell r="N7938" t="b">
            <v>0</v>
          </cell>
          <cell r="O7938">
            <v>9887</v>
          </cell>
        </row>
        <row r="7939">
          <cell r="E7939" t="str">
            <v>84MONTHLYJWASHINGTON FEDERATION OF STATE EMPLOYEES</v>
          </cell>
          <cell r="F7939" t="str">
            <v>84</v>
          </cell>
          <cell r="G7939" t="str">
            <v>Monthly</v>
          </cell>
          <cell r="H7939" t="str">
            <v>J</v>
          </cell>
          <cell r="I7939">
            <v>9761</v>
          </cell>
          <cell r="J7939" t="str">
            <v>Washington Federation of State Employees</v>
          </cell>
          <cell r="K7939" t="str">
            <v>per DOP website</v>
          </cell>
          <cell r="L7939">
            <v>41456</v>
          </cell>
          <cell r="M7939">
            <v>27379</v>
          </cell>
          <cell r="N7939" t="b">
            <v>0</v>
          </cell>
          <cell r="O7939">
            <v>9761</v>
          </cell>
        </row>
        <row r="7940">
          <cell r="E7940" t="str">
            <v>84MONTHLYJWASHINGTON PUBLIC EMPLOYEES ASSOCIATION</v>
          </cell>
          <cell r="F7940" t="str">
            <v>84</v>
          </cell>
          <cell r="G7940" t="str">
            <v>Monthly</v>
          </cell>
          <cell r="H7940" t="str">
            <v>J</v>
          </cell>
          <cell r="I7940">
            <v>9761</v>
          </cell>
          <cell r="J7940" t="str">
            <v>Washington Public Employees Association</v>
          </cell>
          <cell r="K7940" t="str">
            <v>per DOP website</v>
          </cell>
          <cell r="L7940">
            <v>41456</v>
          </cell>
          <cell r="M7940">
            <v>31643</v>
          </cell>
          <cell r="N7940" t="b">
            <v>0</v>
          </cell>
          <cell r="O7940">
            <v>9761</v>
          </cell>
        </row>
        <row r="7941">
          <cell r="E7941" t="str">
            <v>84MONTHLYKCOALITION</v>
          </cell>
          <cell r="F7941" t="str">
            <v>84</v>
          </cell>
          <cell r="G7941" t="str">
            <v>Monthly</v>
          </cell>
          <cell r="H7941" t="str">
            <v>K</v>
          </cell>
          <cell r="I7941">
            <v>10004</v>
          </cell>
          <cell r="J7941" t="str">
            <v>Coalition</v>
          </cell>
          <cell r="K7941" t="str">
            <v>per DOP website</v>
          </cell>
          <cell r="L7941">
            <v>41456</v>
          </cell>
          <cell r="M7941">
            <v>44436</v>
          </cell>
          <cell r="N7941" t="b">
            <v>0</v>
          </cell>
          <cell r="O7941">
            <v>10004</v>
          </cell>
        </row>
        <row r="7942">
          <cell r="E7942" t="str">
            <v>84MONTHLYKNON-REPRESENTED STATE EMPLOYEES</v>
          </cell>
          <cell r="F7942" t="str">
            <v>84</v>
          </cell>
          <cell r="G7942" t="str">
            <v>Monthly</v>
          </cell>
          <cell r="H7942" t="str">
            <v>K</v>
          </cell>
          <cell r="I7942">
            <v>10004</v>
          </cell>
          <cell r="J7942" t="str">
            <v>Non-Represented State Employees</v>
          </cell>
          <cell r="K7942" t="str">
            <v>per DOP website</v>
          </cell>
          <cell r="L7942">
            <v>41456</v>
          </cell>
          <cell r="M7942">
            <v>13456</v>
          </cell>
          <cell r="N7942" t="b">
            <v>0</v>
          </cell>
          <cell r="O7942">
            <v>10004</v>
          </cell>
        </row>
        <row r="7943">
          <cell r="E7943" t="str">
            <v>84MONTHLYKTEAMSTERS LOCAL UNION NUMBER 117</v>
          </cell>
          <cell r="F7943" t="str">
            <v>84</v>
          </cell>
          <cell r="G7943" t="str">
            <v>Monthly</v>
          </cell>
          <cell r="H7943" t="str">
            <v>K</v>
          </cell>
          <cell r="I7943">
            <v>10132</v>
          </cell>
          <cell r="J7943" t="str">
            <v>Teamsters Local Union Number 117</v>
          </cell>
          <cell r="K7943" t="str">
            <v>per Noli Benitez 201307</v>
          </cell>
          <cell r="L7943">
            <v>41456</v>
          </cell>
          <cell r="M7943">
            <v>13456</v>
          </cell>
          <cell r="N7943" t="b">
            <v>0</v>
          </cell>
          <cell r="O7943">
            <v>10132</v>
          </cell>
        </row>
        <row r="7944">
          <cell r="E7944" t="str">
            <v>84MONTHLYKWASHINGTON FEDERATION OF STATE EMPLOYEES</v>
          </cell>
          <cell r="F7944" t="str">
            <v>84</v>
          </cell>
          <cell r="G7944" t="str">
            <v>Monthly</v>
          </cell>
          <cell r="H7944" t="str">
            <v>K</v>
          </cell>
          <cell r="I7944">
            <v>10004</v>
          </cell>
          <cell r="J7944" t="str">
            <v>Washington Federation of State Employees</v>
          </cell>
          <cell r="K7944" t="str">
            <v>per DOP website</v>
          </cell>
          <cell r="L7944">
            <v>41456</v>
          </cell>
          <cell r="M7944">
            <v>27380</v>
          </cell>
          <cell r="N7944" t="b">
            <v>0</v>
          </cell>
          <cell r="O7944">
            <v>10004</v>
          </cell>
        </row>
        <row r="7945">
          <cell r="E7945" t="str">
            <v>84MONTHLYKWASHINGTON PUBLIC EMPLOYEES ASSOCIATION</v>
          </cell>
          <cell r="F7945" t="str">
            <v>84</v>
          </cell>
          <cell r="G7945" t="str">
            <v>Monthly</v>
          </cell>
          <cell r="H7945" t="str">
            <v>K</v>
          </cell>
          <cell r="I7945">
            <v>10004</v>
          </cell>
          <cell r="J7945" t="str">
            <v>Washington Public Employees Association</v>
          </cell>
          <cell r="K7945" t="str">
            <v>per DOP website</v>
          </cell>
          <cell r="L7945">
            <v>41456</v>
          </cell>
          <cell r="M7945">
            <v>31644</v>
          </cell>
          <cell r="N7945" t="b">
            <v>0</v>
          </cell>
          <cell r="O7945">
            <v>10004</v>
          </cell>
        </row>
        <row r="7946">
          <cell r="E7946" t="str">
            <v>84MONTHLYLCOALITION</v>
          </cell>
          <cell r="F7946" t="str">
            <v>84</v>
          </cell>
          <cell r="G7946" t="str">
            <v>Monthly</v>
          </cell>
          <cell r="H7946" t="str">
            <v>L</v>
          </cell>
          <cell r="I7946">
            <v>10253</v>
          </cell>
          <cell r="J7946" t="str">
            <v>Coalition</v>
          </cell>
          <cell r="K7946" t="str">
            <v>per DOP website</v>
          </cell>
          <cell r="L7946">
            <v>41456</v>
          </cell>
          <cell r="M7946">
            <v>44437</v>
          </cell>
          <cell r="N7946" t="b">
            <v>0</v>
          </cell>
          <cell r="O7946">
            <v>10253</v>
          </cell>
        </row>
        <row r="7947">
          <cell r="E7947" t="str">
            <v>84MONTHLYLNON-REPRESENTED STATE EMPLOYEES</v>
          </cell>
          <cell r="F7947" t="str">
            <v>84</v>
          </cell>
          <cell r="G7947" t="str">
            <v>Monthly</v>
          </cell>
          <cell r="H7947" t="str">
            <v>L</v>
          </cell>
          <cell r="I7947">
            <v>10253</v>
          </cell>
          <cell r="J7947" t="str">
            <v>Non-Represented State Employees</v>
          </cell>
          <cell r="K7947" t="str">
            <v>per DOP website</v>
          </cell>
          <cell r="L7947">
            <v>41456</v>
          </cell>
          <cell r="M7947">
            <v>13457</v>
          </cell>
          <cell r="N7947" t="b">
            <v>0</v>
          </cell>
          <cell r="O7947">
            <v>10253</v>
          </cell>
        </row>
        <row r="7948">
          <cell r="E7948" t="str">
            <v>84MONTHLYLTEAMSTERS LOCAL UNION NUMBER 117</v>
          </cell>
          <cell r="F7948" t="str">
            <v>84</v>
          </cell>
          <cell r="G7948" t="str">
            <v>Monthly</v>
          </cell>
          <cell r="H7948" t="str">
            <v>L</v>
          </cell>
          <cell r="I7948">
            <v>10385</v>
          </cell>
          <cell r="J7948" t="str">
            <v>Teamsters Local Union Number 117</v>
          </cell>
          <cell r="K7948" t="str">
            <v>per Noli Benitez 201307</v>
          </cell>
          <cell r="L7948">
            <v>41456</v>
          </cell>
          <cell r="M7948">
            <v>13457</v>
          </cell>
          <cell r="N7948" t="b">
            <v>0</v>
          </cell>
          <cell r="O7948">
            <v>10385</v>
          </cell>
        </row>
        <row r="7949">
          <cell r="E7949" t="str">
            <v>84MONTHLYLWASHINGTON FEDERATION OF STATE EMPLOYEES</v>
          </cell>
          <cell r="F7949" t="str">
            <v>84</v>
          </cell>
          <cell r="G7949" t="str">
            <v>Monthly</v>
          </cell>
          <cell r="H7949" t="str">
            <v>L</v>
          </cell>
          <cell r="I7949">
            <v>10253</v>
          </cell>
          <cell r="J7949" t="str">
            <v>Washington Federation of State Employees</v>
          </cell>
          <cell r="K7949" t="str">
            <v>per DOP website</v>
          </cell>
          <cell r="L7949">
            <v>41456</v>
          </cell>
          <cell r="M7949">
            <v>27381</v>
          </cell>
          <cell r="N7949" t="b">
            <v>0</v>
          </cell>
          <cell r="O7949">
            <v>10253</v>
          </cell>
        </row>
        <row r="7950">
          <cell r="E7950" t="str">
            <v>84MONTHLYLWASHINGTON PUBLIC EMPLOYEES ASSOCIATION</v>
          </cell>
          <cell r="F7950" t="str">
            <v>84</v>
          </cell>
          <cell r="G7950" t="str">
            <v>Monthly</v>
          </cell>
          <cell r="H7950" t="str">
            <v>L</v>
          </cell>
          <cell r="I7950">
            <v>10253</v>
          </cell>
          <cell r="J7950" t="str">
            <v>Washington Public Employees Association</v>
          </cell>
          <cell r="K7950" t="str">
            <v>per DOP website</v>
          </cell>
          <cell r="L7950">
            <v>41456</v>
          </cell>
          <cell r="M7950">
            <v>31645</v>
          </cell>
          <cell r="N7950" t="b">
            <v>0</v>
          </cell>
          <cell r="O7950">
            <v>10253</v>
          </cell>
        </row>
        <row r="7951">
          <cell r="E7951" t="str">
            <v>84MONTHLYMCOALITION</v>
          </cell>
          <cell r="F7951" t="str">
            <v>84</v>
          </cell>
          <cell r="G7951" t="str">
            <v>Monthly</v>
          </cell>
          <cell r="H7951" t="str">
            <v>M</v>
          </cell>
          <cell r="I7951">
            <v>10513</v>
          </cell>
          <cell r="J7951" t="str">
            <v>Coalition</v>
          </cell>
          <cell r="K7951" t="str">
            <v>per DOP website</v>
          </cell>
          <cell r="L7951">
            <v>41456</v>
          </cell>
          <cell r="M7951">
            <v>44438</v>
          </cell>
          <cell r="N7951" t="b">
            <v>0</v>
          </cell>
          <cell r="O7951">
            <v>10513</v>
          </cell>
        </row>
        <row r="7952">
          <cell r="E7952" t="str">
            <v>84MONTHLYMNON-REPRESENTED STATE EMPLOYEES</v>
          </cell>
          <cell r="F7952" t="str">
            <v>84</v>
          </cell>
          <cell r="G7952" t="str">
            <v>Monthly</v>
          </cell>
          <cell r="H7952" t="str">
            <v>M</v>
          </cell>
          <cell r="I7952">
            <v>10513</v>
          </cell>
          <cell r="J7952" t="str">
            <v>Non-Represented State Employees</v>
          </cell>
          <cell r="K7952" t="str">
            <v>per DOP website</v>
          </cell>
          <cell r="L7952">
            <v>41456</v>
          </cell>
          <cell r="M7952">
            <v>13458</v>
          </cell>
          <cell r="N7952" t="b">
            <v>0</v>
          </cell>
          <cell r="O7952">
            <v>10513</v>
          </cell>
        </row>
        <row r="7953">
          <cell r="E7953" t="str">
            <v>84MONTHLYMTEAMSTERS LOCAL UNION NUMBER 117</v>
          </cell>
          <cell r="F7953" t="str">
            <v>84</v>
          </cell>
          <cell r="G7953" t="str">
            <v>Monthly</v>
          </cell>
          <cell r="H7953" t="str">
            <v>M</v>
          </cell>
          <cell r="I7953">
            <v>10648</v>
          </cell>
          <cell r="J7953" t="str">
            <v>Teamsters Local Union Number 117</v>
          </cell>
          <cell r="K7953" t="str">
            <v>per Noli Benitez 201307</v>
          </cell>
          <cell r="L7953">
            <v>41456</v>
          </cell>
          <cell r="M7953">
            <v>13458</v>
          </cell>
          <cell r="N7953" t="b">
            <v>0</v>
          </cell>
          <cell r="O7953">
            <v>10648</v>
          </cell>
        </row>
        <row r="7954">
          <cell r="E7954" t="str">
            <v>84MONTHLYMWASHINGTON FEDERATION OF STATE EMPLOYEES</v>
          </cell>
          <cell r="F7954" t="str">
            <v>84</v>
          </cell>
          <cell r="G7954" t="str">
            <v>Monthly</v>
          </cell>
          <cell r="H7954" t="str">
            <v>M</v>
          </cell>
          <cell r="I7954">
            <v>10513</v>
          </cell>
          <cell r="J7954" t="str">
            <v>Washington Federation of State Employees</v>
          </cell>
          <cell r="K7954" t="str">
            <v>per DOP website</v>
          </cell>
          <cell r="L7954">
            <v>41456</v>
          </cell>
          <cell r="M7954">
            <v>27382</v>
          </cell>
          <cell r="N7954" t="b">
            <v>0</v>
          </cell>
          <cell r="O7954">
            <v>10513</v>
          </cell>
        </row>
        <row r="7955">
          <cell r="E7955" t="str">
            <v>84MONTHLYMWASHINGTON PUBLIC EMPLOYEES ASSOCIATION</v>
          </cell>
          <cell r="F7955" t="str">
            <v>84</v>
          </cell>
          <cell r="G7955" t="str">
            <v>Monthly</v>
          </cell>
          <cell r="H7955" t="str">
            <v>M</v>
          </cell>
          <cell r="I7955">
            <v>10513</v>
          </cell>
          <cell r="J7955" t="str">
            <v>Washington Public Employees Association</v>
          </cell>
          <cell r="K7955" t="str">
            <v>per DOP website</v>
          </cell>
          <cell r="L7955">
            <v>41456</v>
          </cell>
          <cell r="M7955">
            <v>31646</v>
          </cell>
          <cell r="N7955" t="b">
            <v>0</v>
          </cell>
          <cell r="O7955">
            <v>10513</v>
          </cell>
        </row>
        <row r="7956">
          <cell r="E7956" t="str">
            <v>85MONTHLYACOALITION</v>
          </cell>
          <cell r="F7956" t="str">
            <v>85</v>
          </cell>
          <cell r="G7956" t="str">
            <v>Monthly</v>
          </cell>
          <cell r="H7956" t="str">
            <v>A</v>
          </cell>
          <cell r="I7956">
            <v>8012</v>
          </cell>
          <cell r="J7956" t="str">
            <v>Coalition</v>
          </cell>
          <cell r="K7956" t="str">
            <v>per DOP website</v>
          </cell>
          <cell r="L7956">
            <v>41456</v>
          </cell>
          <cell r="M7956">
            <v>44478</v>
          </cell>
          <cell r="N7956" t="b">
            <v>0</v>
          </cell>
          <cell r="O7956">
            <v>8012</v>
          </cell>
        </row>
        <row r="7957">
          <cell r="E7957" t="str">
            <v>85MONTHLYANON-REPRESENTED STATE EMPLOYEES</v>
          </cell>
          <cell r="F7957" t="str">
            <v>85</v>
          </cell>
          <cell r="G7957" t="str">
            <v>Monthly</v>
          </cell>
          <cell r="H7957" t="str">
            <v>A</v>
          </cell>
          <cell r="I7957">
            <v>8012</v>
          </cell>
          <cell r="J7957" t="str">
            <v>Non-Represented State Employees</v>
          </cell>
          <cell r="K7957" t="str">
            <v>per DOP website</v>
          </cell>
          <cell r="L7957">
            <v>41456</v>
          </cell>
          <cell r="M7957">
            <v>13498</v>
          </cell>
          <cell r="N7957" t="b">
            <v>0</v>
          </cell>
          <cell r="O7957">
            <v>8012</v>
          </cell>
        </row>
        <row r="7958">
          <cell r="E7958" t="str">
            <v>85MONTHLYATEAMSTERS LOCAL UNION NUMBER 117</v>
          </cell>
          <cell r="F7958" t="str">
            <v>85</v>
          </cell>
          <cell r="G7958" t="str">
            <v>Monthly</v>
          </cell>
          <cell r="H7958" t="str">
            <v>A</v>
          </cell>
          <cell r="I7958">
            <v>8114</v>
          </cell>
          <cell r="J7958" t="str">
            <v>Teamsters Local Union Number 117</v>
          </cell>
          <cell r="K7958" t="str">
            <v>per Noli Benitez 201307</v>
          </cell>
          <cell r="L7958">
            <v>41456</v>
          </cell>
          <cell r="M7958">
            <v>13498</v>
          </cell>
          <cell r="N7958" t="b">
            <v>0</v>
          </cell>
          <cell r="O7958">
            <v>8114</v>
          </cell>
        </row>
        <row r="7959">
          <cell r="E7959" t="str">
            <v>85MONTHLYAWASHINGTON FEDERATION OF STATE EMPLOYEES</v>
          </cell>
          <cell r="F7959" t="str">
            <v>85</v>
          </cell>
          <cell r="G7959" t="str">
            <v>Monthly</v>
          </cell>
          <cell r="H7959" t="str">
            <v>A</v>
          </cell>
          <cell r="I7959">
            <v>8012</v>
          </cell>
          <cell r="J7959" t="str">
            <v>Washington Federation of State Employees</v>
          </cell>
          <cell r="K7959" t="str">
            <v>per DOP website</v>
          </cell>
          <cell r="L7959">
            <v>41456</v>
          </cell>
          <cell r="M7959">
            <v>27422</v>
          </cell>
          <cell r="N7959" t="b">
            <v>0</v>
          </cell>
          <cell r="O7959">
            <v>8012</v>
          </cell>
        </row>
        <row r="7960">
          <cell r="E7960" t="str">
            <v>85MONTHLYAWASHINGTON PUBLIC EMPLOYEES ASSOCIATION</v>
          </cell>
          <cell r="F7960" t="str">
            <v>85</v>
          </cell>
          <cell r="G7960" t="str">
            <v>Monthly</v>
          </cell>
          <cell r="H7960" t="str">
            <v>A</v>
          </cell>
          <cell r="I7960">
            <v>8012</v>
          </cell>
          <cell r="J7960" t="str">
            <v>Washington Public Employees Association</v>
          </cell>
          <cell r="K7960" t="str">
            <v>per DOP website</v>
          </cell>
          <cell r="L7960">
            <v>41456</v>
          </cell>
          <cell r="M7960">
            <v>31686</v>
          </cell>
          <cell r="N7960" t="b">
            <v>0</v>
          </cell>
          <cell r="O7960">
            <v>8012</v>
          </cell>
        </row>
        <row r="7961">
          <cell r="E7961" t="str">
            <v>85MONTHLYBCOALITION</v>
          </cell>
          <cell r="F7961" t="str">
            <v>85</v>
          </cell>
          <cell r="G7961" t="str">
            <v>Monthly</v>
          </cell>
          <cell r="H7961" t="str">
            <v>B</v>
          </cell>
          <cell r="I7961">
            <v>8215</v>
          </cell>
          <cell r="J7961" t="str">
            <v>Coalition</v>
          </cell>
          <cell r="K7961" t="str">
            <v>per DOP website</v>
          </cell>
          <cell r="L7961">
            <v>41456</v>
          </cell>
          <cell r="M7961">
            <v>44479</v>
          </cell>
          <cell r="N7961" t="b">
            <v>0</v>
          </cell>
          <cell r="O7961">
            <v>8215</v>
          </cell>
        </row>
        <row r="7962">
          <cell r="E7962" t="str">
            <v>85MONTHLYBNON-REPRESENTED STATE EMPLOYEES</v>
          </cell>
          <cell r="F7962" t="str">
            <v>85</v>
          </cell>
          <cell r="G7962" t="str">
            <v>Monthly</v>
          </cell>
          <cell r="H7962" t="str">
            <v>B</v>
          </cell>
          <cell r="I7962">
            <v>8215</v>
          </cell>
          <cell r="J7962" t="str">
            <v>Non-Represented State Employees</v>
          </cell>
          <cell r="K7962" t="str">
            <v>per DOP website</v>
          </cell>
          <cell r="L7962">
            <v>41456</v>
          </cell>
          <cell r="M7962">
            <v>13499</v>
          </cell>
          <cell r="N7962" t="b">
            <v>0</v>
          </cell>
          <cell r="O7962">
            <v>8215</v>
          </cell>
        </row>
        <row r="7963">
          <cell r="E7963" t="str">
            <v>85MONTHLYBTEAMSTERS LOCAL UNION NUMBER 117</v>
          </cell>
          <cell r="F7963" t="str">
            <v>85</v>
          </cell>
          <cell r="G7963" t="str">
            <v>Monthly</v>
          </cell>
          <cell r="H7963" t="str">
            <v>B</v>
          </cell>
          <cell r="I7963">
            <v>8320</v>
          </cell>
          <cell r="J7963" t="str">
            <v>Teamsters Local Union Number 117</v>
          </cell>
          <cell r="K7963" t="str">
            <v>per Noli Benitez 201307</v>
          </cell>
          <cell r="L7963">
            <v>41456</v>
          </cell>
          <cell r="M7963">
            <v>13499</v>
          </cell>
          <cell r="N7963" t="b">
            <v>0</v>
          </cell>
          <cell r="O7963">
            <v>8320</v>
          </cell>
        </row>
        <row r="7964">
          <cell r="E7964" t="str">
            <v>85MONTHLYBWASHINGTON FEDERATION OF STATE EMPLOYEES</v>
          </cell>
          <cell r="F7964" t="str">
            <v>85</v>
          </cell>
          <cell r="G7964" t="str">
            <v>Monthly</v>
          </cell>
          <cell r="H7964" t="str">
            <v>B</v>
          </cell>
          <cell r="I7964">
            <v>8215</v>
          </cell>
          <cell r="J7964" t="str">
            <v>Washington Federation of State Employees</v>
          </cell>
          <cell r="K7964" t="str">
            <v>per DOP website</v>
          </cell>
          <cell r="L7964">
            <v>41456</v>
          </cell>
          <cell r="M7964">
            <v>27423</v>
          </cell>
          <cell r="N7964" t="b">
            <v>0</v>
          </cell>
          <cell r="O7964">
            <v>8215</v>
          </cell>
        </row>
        <row r="7965">
          <cell r="E7965" t="str">
            <v>85MONTHLYBWASHINGTON PUBLIC EMPLOYEES ASSOCIATION</v>
          </cell>
          <cell r="F7965" t="str">
            <v>85</v>
          </cell>
          <cell r="G7965" t="str">
            <v>Monthly</v>
          </cell>
          <cell r="H7965" t="str">
            <v>B</v>
          </cell>
          <cell r="I7965">
            <v>8215</v>
          </cell>
          <cell r="J7965" t="str">
            <v>Washington Public Employees Association</v>
          </cell>
          <cell r="K7965" t="str">
            <v>per DOP website</v>
          </cell>
          <cell r="L7965">
            <v>41456</v>
          </cell>
          <cell r="M7965">
            <v>31687</v>
          </cell>
          <cell r="N7965" t="b">
            <v>0</v>
          </cell>
          <cell r="O7965">
            <v>8215</v>
          </cell>
        </row>
        <row r="7966">
          <cell r="E7966" t="str">
            <v>85MONTHLYCCOALITION</v>
          </cell>
          <cell r="F7966" t="str">
            <v>85</v>
          </cell>
          <cell r="G7966" t="str">
            <v>Monthly</v>
          </cell>
          <cell r="H7966" t="str">
            <v>C</v>
          </cell>
          <cell r="I7966">
            <v>8417</v>
          </cell>
          <cell r="J7966" t="str">
            <v>Coalition</v>
          </cell>
          <cell r="K7966" t="str">
            <v>per DOP website</v>
          </cell>
          <cell r="L7966">
            <v>41456</v>
          </cell>
          <cell r="M7966">
            <v>44480</v>
          </cell>
          <cell r="N7966" t="b">
            <v>0</v>
          </cell>
          <cell r="O7966">
            <v>8417</v>
          </cell>
        </row>
        <row r="7967">
          <cell r="E7967" t="str">
            <v>85MONTHLYCNON-REPRESENTED STATE EMPLOYEES</v>
          </cell>
          <cell r="F7967" t="str">
            <v>85</v>
          </cell>
          <cell r="G7967" t="str">
            <v>Monthly</v>
          </cell>
          <cell r="H7967" t="str">
            <v>C</v>
          </cell>
          <cell r="I7967">
            <v>8417</v>
          </cell>
          <cell r="J7967" t="str">
            <v>Non-Represented State Employees</v>
          </cell>
          <cell r="K7967" t="str">
            <v>per DOP website</v>
          </cell>
          <cell r="L7967">
            <v>41456</v>
          </cell>
          <cell r="M7967">
            <v>13500</v>
          </cell>
          <cell r="N7967" t="b">
            <v>0</v>
          </cell>
          <cell r="O7967">
            <v>8417</v>
          </cell>
        </row>
        <row r="7968">
          <cell r="E7968" t="str">
            <v>85MONTHLYCTEAMSTERS LOCAL UNION NUMBER 117</v>
          </cell>
          <cell r="F7968" t="str">
            <v>85</v>
          </cell>
          <cell r="G7968" t="str">
            <v>Monthly</v>
          </cell>
          <cell r="H7968" t="str">
            <v>C</v>
          </cell>
          <cell r="I7968">
            <v>8524</v>
          </cell>
          <cell r="J7968" t="str">
            <v>Teamsters Local Union Number 117</v>
          </cell>
          <cell r="K7968" t="str">
            <v>per Noli Benitez 201307</v>
          </cell>
          <cell r="L7968">
            <v>41456</v>
          </cell>
          <cell r="M7968">
            <v>13500</v>
          </cell>
          <cell r="N7968" t="b">
            <v>0</v>
          </cell>
          <cell r="O7968">
            <v>8524</v>
          </cell>
        </row>
        <row r="7969">
          <cell r="E7969" t="str">
            <v>85MONTHLYCWASHINGTON FEDERATION OF STATE EMPLOYEES</v>
          </cell>
          <cell r="F7969" t="str">
            <v>85</v>
          </cell>
          <cell r="G7969" t="str">
            <v>Monthly</v>
          </cell>
          <cell r="H7969" t="str">
            <v>C</v>
          </cell>
          <cell r="I7969">
            <v>8417</v>
          </cell>
          <cell r="J7969" t="str">
            <v>Washington Federation of State Employees</v>
          </cell>
          <cell r="K7969" t="str">
            <v>per DOP website</v>
          </cell>
          <cell r="L7969">
            <v>41456</v>
          </cell>
          <cell r="M7969">
            <v>27424</v>
          </cell>
          <cell r="N7969" t="b">
            <v>0</v>
          </cell>
          <cell r="O7969">
            <v>8417</v>
          </cell>
        </row>
        <row r="7970">
          <cell r="E7970" t="str">
            <v>85MONTHLYCWASHINGTON PUBLIC EMPLOYEES ASSOCIATION</v>
          </cell>
          <cell r="F7970" t="str">
            <v>85</v>
          </cell>
          <cell r="G7970" t="str">
            <v>Monthly</v>
          </cell>
          <cell r="H7970" t="str">
            <v>C</v>
          </cell>
          <cell r="I7970">
            <v>8417</v>
          </cell>
          <cell r="J7970" t="str">
            <v>Washington Public Employees Association</v>
          </cell>
          <cell r="K7970" t="str">
            <v>per DOP website</v>
          </cell>
          <cell r="L7970">
            <v>41456</v>
          </cell>
          <cell r="M7970">
            <v>31688</v>
          </cell>
          <cell r="N7970" t="b">
            <v>0</v>
          </cell>
          <cell r="O7970">
            <v>8417</v>
          </cell>
        </row>
        <row r="7971">
          <cell r="E7971" t="str">
            <v>85MONTHLYDCOALITION</v>
          </cell>
          <cell r="F7971" t="str">
            <v>85</v>
          </cell>
          <cell r="G7971" t="str">
            <v>Monthly</v>
          </cell>
          <cell r="H7971" t="str">
            <v>D</v>
          </cell>
          <cell r="I7971">
            <v>8627</v>
          </cell>
          <cell r="J7971" t="str">
            <v>Coalition</v>
          </cell>
          <cell r="K7971" t="str">
            <v>per DOP website</v>
          </cell>
          <cell r="L7971">
            <v>41456</v>
          </cell>
          <cell r="M7971">
            <v>44481</v>
          </cell>
          <cell r="N7971" t="b">
            <v>0</v>
          </cell>
          <cell r="O7971">
            <v>8627</v>
          </cell>
        </row>
        <row r="7972">
          <cell r="E7972" t="str">
            <v>85MONTHLYDNON-REPRESENTED STATE EMPLOYEES</v>
          </cell>
          <cell r="F7972" t="str">
            <v>85</v>
          </cell>
          <cell r="G7972" t="str">
            <v>Monthly</v>
          </cell>
          <cell r="H7972" t="str">
            <v>D</v>
          </cell>
          <cell r="I7972">
            <v>8627</v>
          </cell>
          <cell r="J7972" t="str">
            <v>Non-Represented State Employees</v>
          </cell>
          <cell r="K7972" t="str">
            <v>per DOP website</v>
          </cell>
          <cell r="L7972">
            <v>41456</v>
          </cell>
          <cell r="M7972">
            <v>13501</v>
          </cell>
          <cell r="N7972" t="b">
            <v>0</v>
          </cell>
          <cell r="O7972">
            <v>8627</v>
          </cell>
        </row>
        <row r="7973">
          <cell r="E7973" t="str">
            <v>85MONTHLYDTEAMSTERS LOCAL UNION NUMBER 117</v>
          </cell>
          <cell r="F7973" t="str">
            <v>85</v>
          </cell>
          <cell r="G7973" t="str">
            <v>Monthly</v>
          </cell>
          <cell r="H7973" t="str">
            <v>D</v>
          </cell>
          <cell r="I7973">
            <v>8738</v>
          </cell>
          <cell r="J7973" t="str">
            <v>Teamsters Local Union Number 117</v>
          </cell>
          <cell r="K7973" t="str">
            <v>per Noli Benitez 201307</v>
          </cell>
          <cell r="L7973">
            <v>41456</v>
          </cell>
          <cell r="M7973">
            <v>13501</v>
          </cell>
          <cell r="N7973" t="b">
            <v>0</v>
          </cell>
          <cell r="O7973">
            <v>8738</v>
          </cell>
        </row>
        <row r="7974">
          <cell r="E7974" t="str">
            <v>85MONTHLYDWASHINGTON FEDERATION OF STATE EMPLOYEES</v>
          </cell>
          <cell r="F7974" t="str">
            <v>85</v>
          </cell>
          <cell r="G7974" t="str">
            <v>Monthly</v>
          </cell>
          <cell r="H7974" t="str">
            <v>D</v>
          </cell>
          <cell r="I7974">
            <v>8627</v>
          </cell>
          <cell r="J7974" t="str">
            <v>Washington Federation of State Employees</v>
          </cell>
          <cell r="K7974" t="str">
            <v>per DOP website</v>
          </cell>
          <cell r="L7974">
            <v>41456</v>
          </cell>
          <cell r="M7974">
            <v>27425</v>
          </cell>
          <cell r="N7974" t="b">
            <v>0</v>
          </cell>
          <cell r="O7974">
            <v>8627</v>
          </cell>
        </row>
        <row r="7975">
          <cell r="E7975" t="str">
            <v>85MONTHLYDWASHINGTON PUBLIC EMPLOYEES ASSOCIATION</v>
          </cell>
          <cell r="F7975" t="str">
            <v>85</v>
          </cell>
          <cell r="G7975" t="str">
            <v>Monthly</v>
          </cell>
          <cell r="H7975" t="str">
            <v>D</v>
          </cell>
          <cell r="I7975">
            <v>8627</v>
          </cell>
          <cell r="J7975" t="str">
            <v>Washington Public Employees Association</v>
          </cell>
          <cell r="K7975" t="str">
            <v>per DOP website</v>
          </cell>
          <cell r="L7975">
            <v>41456</v>
          </cell>
          <cell r="M7975">
            <v>31689</v>
          </cell>
          <cell r="N7975" t="b">
            <v>0</v>
          </cell>
          <cell r="O7975">
            <v>8627</v>
          </cell>
        </row>
        <row r="7976">
          <cell r="E7976" t="str">
            <v>85MONTHLYECOALITION</v>
          </cell>
          <cell r="F7976" t="str">
            <v>85</v>
          </cell>
          <cell r="G7976" t="str">
            <v>Monthly</v>
          </cell>
          <cell r="H7976" t="str">
            <v>E</v>
          </cell>
          <cell r="I7976">
            <v>8844</v>
          </cell>
          <cell r="J7976" t="str">
            <v>Coalition</v>
          </cell>
          <cell r="K7976" t="str">
            <v>per DOP website</v>
          </cell>
          <cell r="L7976">
            <v>41456</v>
          </cell>
          <cell r="M7976">
            <v>44482</v>
          </cell>
          <cell r="N7976" t="b">
            <v>0</v>
          </cell>
          <cell r="O7976">
            <v>8844</v>
          </cell>
        </row>
        <row r="7977">
          <cell r="E7977" t="str">
            <v>85MONTHLYENON-REPRESENTED STATE EMPLOYEES</v>
          </cell>
          <cell r="F7977" t="str">
            <v>85</v>
          </cell>
          <cell r="G7977" t="str">
            <v>Monthly</v>
          </cell>
          <cell r="H7977" t="str">
            <v>E</v>
          </cell>
          <cell r="I7977">
            <v>8844</v>
          </cell>
          <cell r="J7977" t="str">
            <v>Non-Represented State Employees</v>
          </cell>
          <cell r="K7977" t="str">
            <v>per DOP website</v>
          </cell>
          <cell r="L7977">
            <v>41456</v>
          </cell>
          <cell r="M7977">
            <v>13502</v>
          </cell>
          <cell r="N7977" t="b">
            <v>0</v>
          </cell>
          <cell r="O7977">
            <v>8844</v>
          </cell>
        </row>
        <row r="7978">
          <cell r="E7978" t="str">
            <v>85MONTHLYETEAMSTERS LOCAL UNION NUMBER 117</v>
          </cell>
          <cell r="F7978" t="str">
            <v>85</v>
          </cell>
          <cell r="G7978" t="str">
            <v>Monthly</v>
          </cell>
          <cell r="H7978" t="str">
            <v>E</v>
          </cell>
          <cell r="I7978">
            <v>8958</v>
          </cell>
          <cell r="J7978" t="str">
            <v>Teamsters Local Union Number 117</v>
          </cell>
          <cell r="K7978" t="str">
            <v>per Noli Benitez 201307</v>
          </cell>
          <cell r="L7978">
            <v>41456</v>
          </cell>
          <cell r="M7978">
            <v>13502</v>
          </cell>
          <cell r="N7978" t="b">
            <v>0</v>
          </cell>
          <cell r="O7978">
            <v>8958</v>
          </cell>
        </row>
        <row r="7979">
          <cell r="E7979" t="str">
            <v>85MONTHLYEWASHINGTON FEDERATION OF STATE EMPLOYEES</v>
          </cell>
          <cell r="F7979" t="str">
            <v>85</v>
          </cell>
          <cell r="G7979" t="str">
            <v>Monthly</v>
          </cell>
          <cell r="H7979" t="str">
            <v>E</v>
          </cell>
          <cell r="I7979">
            <v>8844</v>
          </cell>
          <cell r="J7979" t="str">
            <v>Washington Federation of State Employees</v>
          </cell>
          <cell r="K7979" t="str">
            <v>per DOP website</v>
          </cell>
          <cell r="L7979">
            <v>41456</v>
          </cell>
          <cell r="M7979">
            <v>27426</v>
          </cell>
          <cell r="N7979" t="b">
            <v>0</v>
          </cell>
          <cell r="O7979">
            <v>8844</v>
          </cell>
        </row>
        <row r="7980">
          <cell r="E7980" t="str">
            <v>85MONTHLYEWASHINGTON PUBLIC EMPLOYEES ASSOCIATION</v>
          </cell>
          <cell r="F7980" t="str">
            <v>85</v>
          </cell>
          <cell r="G7980" t="str">
            <v>Monthly</v>
          </cell>
          <cell r="H7980" t="str">
            <v>E</v>
          </cell>
          <cell r="I7980">
            <v>8844</v>
          </cell>
          <cell r="J7980" t="str">
            <v>Washington Public Employees Association</v>
          </cell>
          <cell r="K7980" t="str">
            <v>per DOP website</v>
          </cell>
          <cell r="L7980">
            <v>41456</v>
          </cell>
          <cell r="M7980">
            <v>31690</v>
          </cell>
          <cell r="N7980" t="b">
            <v>0</v>
          </cell>
          <cell r="O7980">
            <v>8844</v>
          </cell>
        </row>
        <row r="7981">
          <cell r="E7981" t="str">
            <v>85MONTHLYFCOALITION</v>
          </cell>
          <cell r="F7981" t="str">
            <v>85</v>
          </cell>
          <cell r="G7981" t="str">
            <v>Monthly</v>
          </cell>
          <cell r="H7981" t="str">
            <v>F</v>
          </cell>
          <cell r="I7981">
            <v>9066</v>
          </cell>
          <cell r="J7981" t="str">
            <v>Coalition</v>
          </cell>
          <cell r="K7981" t="str">
            <v>per DOP website</v>
          </cell>
          <cell r="L7981">
            <v>41456</v>
          </cell>
          <cell r="M7981">
            <v>44483</v>
          </cell>
          <cell r="N7981" t="b">
            <v>0</v>
          </cell>
          <cell r="O7981">
            <v>9066</v>
          </cell>
        </row>
        <row r="7982">
          <cell r="E7982" t="str">
            <v>85MONTHLYFNON-REPRESENTED STATE EMPLOYEES</v>
          </cell>
          <cell r="F7982" t="str">
            <v>85</v>
          </cell>
          <cell r="G7982" t="str">
            <v>Monthly</v>
          </cell>
          <cell r="H7982" t="str">
            <v>F</v>
          </cell>
          <cell r="I7982">
            <v>9066</v>
          </cell>
          <cell r="J7982" t="str">
            <v>Non-Represented State Employees</v>
          </cell>
          <cell r="K7982" t="str">
            <v>per DOP website</v>
          </cell>
          <cell r="L7982">
            <v>41456</v>
          </cell>
          <cell r="M7982">
            <v>13503</v>
          </cell>
          <cell r="N7982" t="b">
            <v>0</v>
          </cell>
          <cell r="O7982">
            <v>9066</v>
          </cell>
        </row>
        <row r="7983">
          <cell r="E7983" t="str">
            <v>85MONTHLYFTEAMSTERS LOCAL UNION NUMBER 117</v>
          </cell>
          <cell r="F7983" t="str">
            <v>85</v>
          </cell>
          <cell r="G7983" t="str">
            <v>Monthly</v>
          </cell>
          <cell r="H7983" t="str">
            <v>F</v>
          </cell>
          <cell r="I7983">
            <v>9181</v>
          </cell>
          <cell r="J7983" t="str">
            <v>Teamsters Local Union Number 117</v>
          </cell>
          <cell r="K7983" t="str">
            <v>per Noli Benitez 201307</v>
          </cell>
          <cell r="L7983">
            <v>41456</v>
          </cell>
          <cell r="M7983">
            <v>13503</v>
          </cell>
          <cell r="N7983" t="b">
            <v>0</v>
          </cell>
          <cell r="O7983">
            <v>9181</v>
          </cell>
        </row>
        <row r="7984">
          <cell r="E7984" t="str">
            <v>85MONTHLYFWASHINGTON FEDERATION OF STATE EMPLOYEES</v>
          </cell>
          <cell r="F7984" t="str">
            <v>85</v>
          </cell>
          <cell r="G7984" t="str">
            <v>Monthly</v>
          </cell>
          <cell r="H7984" t="str">
            <v>F</v>
          </cell>
          <cell r="I7984">
            <v>9066</v>
          </cell>
          <cell r="J7984" t="str">
            <v>Washington Federation of State Employees</v>
          </cell>
          <cell r="K7984" t="str">
            <v>per DOP website</v>
          </cell>
          <cell r="L7984">
            <v>41456</v>
          </cell>
          <cell r="M7984">
            <v>27427</v>
          </cell>
          <cell r="N7984" t="b">
            <v>0</v>
          </cell>
          <cell r="O7984">
            <v>9066</v>
          </cell>
        </row>
        <row r="7985">
          <cell r="E7985" t="str">
            <v>85MONTHLYFWASHINGTON PUBLIC EMPLOYEES ASSOCIATION</v>
          </cell>
          <cell r="F7985" t="str">
            <v>85</v>
          </cell>
          <cell r="G7985" t="str">
            <v>Monthly</v>
          </cell>
          <cell r="H7985" t="str">
            <v>F</v>
          </cell>
          <cell r="I7985">
            <v>9066</v>
          </cell>
          <cell r="J7985" t="str">
            <v>Washington Public Employees Association</v>
          </cell>
          <cell r="K7985" t="str">
            <v>per DOP website</v>
          </cell>
          <cell r="L7985">
            <v>41456</v>
          </cell>
          <cell r="M7985">
            <v>31691</v>
          </cell>
          <cell r="N7985" t="b">
            <v>0</v>
          </cell>
          <cell r="O7985">
            <v>9066</v>
          </cell>
        </row>
        <row r="7986">
          <cell r="E7986" t="str">
            <v>85MONTHLYGCOALITION</v>
          </cell>
          <cell r="F7986" t="str">
            <v>85</v>
          </cell>
          <cell r="G7986" t="str">
            <v>Monthly</v>
          </cell>
          <cell r="H7986" t="str">
            <v>G</v>
          </cell>
          <cell r="I7986">
            <v>9289</v>
          </cell>
          <cell r="J7986" t="str">
            <v>Coalition</v>
          </cell>
          <cell r="K7986" t="str">
            <v>per DOP website</v>
          </cell>
          <cell r="L7986">
            <v>41456</v>
          </cell>
          <cell r="M7986">
            <v>44484</v>
          </cell>
          <cell r="N7986" t="b">
            <v>0</v>
          </cell>
          <cell r="O7986">
            <v>9289</v>
          </cell>
        </row>
        <row r="7987">
          <cell r="E7987" t="str">
            <v>85MONTHLYGNON-REPRESENTED STATE EMPLOYEES</v>
          </cell>
          <cell r="F7987" t="str">
            <v>85</v>
          </cell>
          <cell r="G7987" t="str">
            <v>Monthly</v>
          </cell>
          <cell r="H7987" t="str">
            <v>G</v>
          </cell>
          <cell r="I7987">
            <v>9289</v>
          </cell>
          <cell r="J7987" t="str">
            <v>Non-Represented State Employees</v>
          </cell>
          <cell r="K7987" t="str">
            <v>per DOP website</v>
          </cell>
          <cell r="L7987">
            <v>41456</v>
          </cell>
          <cell r="M7987">
            <v>13504</v>
          </cell>
          <cell r="N7987" t="b">
            <v>0</v>
          </cell>
          <cell r="O7987">
            <v>9289</v>
          </cell>
        </row>
        <row r="7988">
          <cell r="E7988" t="str">
            <v>85MONTHLYGTEAMSTERS LOCAL UNION NUMBER 117</v>
          </cell>
          <cell r="F7988" t="str">
            <v>85</v>
          </cell>
          <cell r="G7988" t="str">
            <v>Monthly</v>
          </cell>
          <cell r="H7988" t="str">
            <v>G</v>
          </cell>
          <cell r="I7988">
            <v>9408</v>
          </cell>
          <cell r="J7988" t="str">
            <v>Teamsters Local Union Number 117</v>
          </cell>
          <cell r="K7988" t="str">
            <v>per Noli Benitez 201307</v>
          </cell>
          <cell r="L7988">
            <v>41456</v>
          </cell>
          <cell r="M7988">
            <v>13504</v>
          </cell>
          <cell r="N7988" t="b">
            <v>0</v>
          </cell>
          <cell r="O7988">
            <v>9408</v>
          </cell>
        </row>
        <row r="7989">
          <cell r="E7989" t="str">
            <v>85MONTHLYGWASHINGTON FEDERATION OF STATE EMPLOYEES</v>
          </cell>
          <cell r="F7989" t="str">
            <v>85</v>
          </cell>
          <cell r="G7989" t="str">
            <v>Monthly</v>
          </cell>
          <cell r="H7989" t="str">
            <v>G</v>
          </cell>
          <cell r="I7989">
            <v>9289</v>
          </cell>
          <cell r="J7989" t="str">
            <v>Washington Federation of State Employees</v>
          </cell>
          <cell r="K7989" t="str">
            <v>per DOP website</v>
          </cell>
          <cell r="L7989">
            <v>41456</v>
          </cell>
          <cell r="M7989">
            <v>27428</v>
          </cell>
          <cell r="N7989" t="b">
            <v>0</v>
          </cell>
          <cell r="O7989">
            <v>9289</v>
          </cell>
        </row>
        <row r="7990">
          <cell r="E7990" t="str">
            <v>85MONTHLYGWASHINGTON PUBLIC EMPLOYEES ASSOCIATION</v>
          </cell>
          <cell r="F7990" t="str">
            <v>85</v>
          </cell>
          <cell r="G7990" t="str">
            <v>Monthly</v>
          </cell>
          <cell r="H7990" t="str">
            <v>G</v>
          </cell>
          <cell r="I7990">
            <v>9289</v>
          </cell>
          <cell r="J7990" t="str">
            <v>Washington Public Employees Association</v>
          </cell>
          <cell r="K7990" t="str">
            <v>per DOP website</v>
          </cell>
          <cell r="L7990">
            <v>41456</v>
          </cell>
          <cell r="M7990">
            <v>31692</v>
          </cell>
          <cell r="N7990" t="b">
            <v>0</v>
          </cell>
          <cell r="O7990">
            <v>9289</v>
          </cell>
        </row>
        <row r="7991">
          <cell r="E7991" t="str">
            <v>85MONTHLYHCOALITION</v>
          </cell>
          <cell r="F7991" t="str">
            <v>85</v>
          </cell>
          <cell r="G7991" t="str">
            <v>Monthly</v>
          </cell>
          <cell r="H7991" t="str">
            <v>H</v>
          </cell>
          <cell r="I7991">
            <v>9521</v>
          </cell>
          <cell r="J7991" t="str">
            <v>Coalition</v>
          </cell>
          <cell r="K7991" t="str">
            <v>per DOP website</v>
          </cell>
          <cell r="L7991">
            <v>41456</v>
          </cell>
          <cell r="M7991">
            <v>44485</v>
          </cell>
          <cell r="N7991" t="b">
            <v>0</v>
          </cell>
          <cell r="O7991">
            <v>9521</v>
          </cell>
        </row>
        <row r="7992">
          <cell r="E7992" t="str">
            <v>85MONTHLYHNON-REPRESENTED STATE EMPLOYEES</v>
          </cell>
          <cell r="F7992" t="str">
            <v>85</v>
          </cell>
          <cell r="G7992" t="str">
            <v>Monthly</v>
          </cell>
          <cell r="H7992" t="str">
            <v>H</v>
          </cell>
          <cell r="I7992">
            <v>9521</v>
          </cell>
          <cell r="J7992" t="str">
            <v>Non-Represented State Employees</v>
          </cell>
          <cell r="K7992" t="str">
            <v>per DOP website</v>
          </cell>
          <cell r="L7992">
            <v>41456</v>
          </cell>
          <cell r="M7992">
            <v>13505</v>
          </cell>
          <cell r="N7992" t="b">
            <v>0</v>
          </cell>
          <cell r="O7992">
            <v>9521</v>
          </cell>
        </row>
        <row r="7993">
          <cell r="E7993" t="str">
            <v>85MONTHLYHTEAMSTERS LOCAL UNION NUMBER 117</v>
          </cell>
          <cell r="F7993" t="str">
            <v>85</v>
          </cell>
          <cell r="G7993" t="str">
            <v>Monthly</v>
          </cell>
          <cell r="H7993" t="str">
            <v>H</v>
          </cell>
          <cell r="I7993">
            <v>9643</v>
          </cell>
          <cell r="J7993" t="str">
            <v>Teamsters Local Union Number 117</v>
          </cell>
          <cell r="K7993" t="str">
            <v>per Noli Benitez 201307</v>
          </cell>
          <cell r="L7993">
            <v>41456</v>
          </cell>
          <cell r="M7993">
            <v>13505</v>
          </cell>
          <cell r="N7993" t="b">
            <v>0</v>
          </cell>
          <cell r="O7993">
            <v>9643</v>
          </cell>
        </row>
        <row r="7994">
          <cell r="E7994" t="str">
            <v>85MONTHLYHWASHINGTON FEDERATION OF STATE EMPLOYEES</v>
          </cell>
          <cell r="F7994" t="str">
            <v>85</v>
          </cell>
          <cell r="G7994" t="str">
            <v>Monthly</v>
          </cell>
          <cell r="H7994" t="str">
            <v>H</v>
          </cell>
          <cell r="I7994">
            <v>9521</v>
          </cell>
          <cell r="J7994" t="str">
            <v>Washington Federation of State Employees</v>
          </cell>
          <cell r="K7994" t="str">
            <v>per DOP website</v>
          </cell>
          <cell r="L7994">
            <v>41456</v>
          </cell>
          <cell r="M7994">
            <v>27429</v>
          </cell>
          <cell r="N7994" t="b">
            <v>0</v>
          </cell>
          <cell r="O7994">
            <v>9521</v>
          </cell>
        </row>
        <row r="7995">
          <cell r="E7995" t="str">
            <v>85MONTHLYHWASHINGTON PUBLIC EMPLOYEES ASSOCIATION</v>
          </cell>
          <cell r="F7995" t="str">
            <v>85</v>
          </cell>
          <cell r="G7995" t="str">
            <v>Monthly</v>
          </cell>
          <cell r="H7995" t="str">
            <v>H</v>
          </cell>
          <cell r="I7995">
            <v>9521</v>
          </cell>
          <cell r="J7995" t="str">
            <v>Washington Public Employees Association</v>
          </cell>
          <cell r="K7995" t="str">
            <v>per DOP website</v>
          </cell>
          <cell r="L7995">
            <v>41456</v>
          </cell>
          <cell r="M7995">
            <v>31693</v>
          </cell>
          <cell r="N7995" t="b">
            <v>0</v>
          </cell>
          <cell r="O7995">
            <v>9521</v>
          </cell>
        </row>
        <row r="7996">
          <cell r="E7996" t="str">
            <v>85MONTHLYICOALITION</v>
          </cell>
          <cell r="F7996" t="str">
            <v>85</v>
          </cell>
          <cell r="G7996" t="str">
            <v>Monthly</v>
          </cell>
          <cell r="H7996" t="str">
            <v>I</v>
          </cell>
          <cell r="I7996">
            <v>9761</v>
          </cell>
          <cell r="J7996" t="str">
            <v>Coalition</v>
          </cell>
          <cell r="K7996" t="str">
            <v>per DOP website</v>
          </cell>
          <cell r="L7996">
            <v>41456</v>
          </cell>
          <cell r="M7996">
            <v>44486</v>
          </cell>
          <cell r="N7996" t="b">
            <v>0</v>
          </cell>
          <cell r="O7996">
            <v>9761</v>
          </cell>
        </row>
        <row r="7997">
          <cell r="E7997" t="str">
            <v>85MONTHLYINON-REPRESENTED STATE EMPLOYEES</v>
          </cell>
          <cell r="F7997" t="str">
            <v>85</v>
          </cell>
          <cell r="G7997" t="str">
            <v>Monthly</v>
          </cell>
          <cell r="H7997" t="str">
            <v>I</v>
          </cell>
          <cell r="I7997">
            <v>9761</v>
          </cell>
          <cell r="J7997" t="str">
            <v>Non-Represented State Employees</v>
          </cell>
          <cell r="K7997" t="str">
            <v>per DOP website</v>
          </cell>
          <cell r="L7997">
            <v>41456</v>
          </cell>
          <cell r="M7997">
            <v>13506</v>
          </cell>
          <cell r="N7997" t="b">
            <v>0</v>
          </cell>
          <cell r="O7997">
            <v>9761</v>
          </cell>
        </row>
        <row r="7998">
          <cell r="E7998" t="str">
            <v>85MONTHLYITEAMSTERS LOCAL UNION NUMBER 117</v>
          </cell>
          <cell r="F7998" t="str">
            <v>85</v>
          </cell>
          <cell r="G7998" t="str">
            <v>Monthly</v>
          </cell>
          <cell r="H7998" t="str">
            <v>I</v>
          </cell>
          <cell r="I7998">
            <v>9887</v>
          </cell>
          <cell r="J7998" t="str">
            <v>Teamsters Local Union Number 117</v>
          </cell>
          <cell r="K7998" t="str">
            <v>per Noli Benitez 201307</v>
          </cell>
          <cell r="L7998">
            <v>41456</v>
          </cell>
          <cell r="M7998">
            <v>13506</v>
          </cell>
          <cell r="N7998" t="b">
            <v>0</v>
          </cell>
          <cell r="O7998">
            <v>9887</v>
          </cell>
        </row>
        <row r="7999">
          <cell r="E7999" t="str">
            <v>85MONTHLYIWASHINGTON FEDERATION OF STATE EMPLOYEES</v>
          </cell>
          <cell r="F7999" t="str">
            <v>85</v>
          </cell>
          <cell r="G7999" t="str">
            <v>Monthly</v>
          </cell>
          <cell r="H7999" t="str">
            <v>I</v>
          </cell>
          <cell r="I7999">
            <v>9761</v>
          </cell>
          <cell r="J7999" t="str">
            <v>Washington Federation of State Employees</v>
          </cell>
          <cell r="K7999" t="str">
            <v>per DOP website</v>
          </cell>
          <cell r="L7999">
            <v>41456</v>
          </cell>
          <cell r="M7999">
            <v>27430</v>
          </cell>
          <cell r="N7999" t="b">
            <v>0</v>
          </cell>
          <cell r="O7999">
            <v>9761</v>
          </cell>
        </row>
        <row r="8000">
          <cell r="E8000" t="str">
            <v>85MONTHLYIWASHINGTON PUBLIC EMPLOYEES ASSOCIATION</v>
          </cell>
          <cell r="F8000" t="str">
            <v>85</v>
          </cell>
          <cell r="G8000" t="str">
            <v>Monthly</v>
          </cell>
          <cell r="H8000" t="str">
            <v>I</v>
          </cell>
          <cell r="I8000">
            <v>9761</v>
          </cell>
          <cell r="J8000" t="str">
            <v>Washington Public Employees Association</v>
          </cell>
          <cell r="K8000" t="str">
            <v>per DOP website</v>
          </cell>
          <cell r="L8000">
            <v>41456</v>
          </cell>
          <cell r="M8000">
            <v>31694</v>
          </cell>
          <cell r="N8000" t="b">
            <v>0</v>
          </cell>
          <cell r="O8000">
            <v>9761</v>
          </cell>
        </row>
        <row r="8001">
          <cell r="E8001" t="str">
            <v>85MONTHLYJCOALITION</v>
          </cell>
          <cell r="F8001" t="str">
            <v>85</v>
          </cell>
          <cell r="G8001" t="str">
            <v>Monthly</v>
          </cell>
          <cell r="H8001" t="str">
            <v>J</v>
          </cell>
          <cell r="I8001">
            <v>10004</v>
          </cell>
          <cell r="J8001" t="str">
            <v>Coalition</v>
          </cell>
          <cell r="K8001" t="str">
            <v>per DOP website</v>
          </cell>
          <cell r="L8001">
            <v>41456</v>
          </cell>
          <cell r="M8001">
            <v>44487</v>
          </cell>
          <cell r="N8001" t="b">
            <v>0</v>
          </cell>
          <cell r="O8001">
            <v>10004</v>
          </cell>
        </row>
        <row r="8002">
          <cell r="E8002" t="str">
            <v>85MONTHLYJNON-REPRESENTED STATE EMPLOYEES</v>
          </cell>
          <cell r="F8002" t="str">
            <v>85</v>
          </cell>
          <cell r="G8002" t="str">
            <v>Monthly</v>
          </cell>
          <cell r="H8002" t="str">
            <v>J</v>
          </cell>
          <cell r="I8002">
            <v>10004</v>
          </cell>
          <cell r="J8002" t="str">
            <v>Non-Represented State Employees</v>
          </cell>
          <cell r="K8002" t="str">
            <v>per DOP website</v>
          </cell>
          <cell r="L8002">
            <v>41456</v>
          </cell>
          <cell r="M8002">
            <v>13507</v>
          </cell>
          <cell r="N8002" t="b">
            <v>0</v>
          </cell>
          <cell r="O8002">
            <v>10004</v>
          </cell>
        </row>
        <row r="8003">
          <cell r="E8003" t="str">
            <v>85MONTHLYJTEAMSTERS LOCAL UNION NUMBER 117</v>
          </cell>
          <cell r="F8003" t="str">
            <v>85</v>
          </cell>
          <cell r="G8003" t="str">
            <v>Monthly</v>
          </cell>
          <cell r="H8003" t="str">
            <v>J</v>
          </cell>
          <cell r="I8003">
            <v>10132</v>
          </cell>
          <cell r="J8003" t="str">
            <v>Teamsters Local Union Number 117</v>
          </cell>
          <cell r="K8003" t="str">
            <v>per Noli Benitez 201307</v>
          </cell>
          <cell r="L8003">
            <v>41456</v>
          </cell>
          <cell r="M8003">
            <v>13507</v>
          </cell>
          <cell r="N8003" t="b">
            <v>0</v>
          </cell>
          <cell r="O8003">
            <v>10132</v>
          </cell>
        </row>
        <row r="8004">
          <cell r="E8004" t="str">
            <v>85MONTHLYJWASHINGTON FEDERATION OF STATE EMPLOYEES</v>
          </cell>
          <cell r="F8004" t="str">
            <v>85</v>
          </cell>
          <cell r="G8004" t="str">
            <v>Monthly</v>
          </cell>
          <cell r="H8004" t="str">
            <v>J</v>
          </cell>
          <cell r="I8004">
            <v>10004</v>
          </cell>
          <cell r="J8004" t="str">
            <v>Washington Federation of State Employees</v>
          </cell>
          <cell r="K8004" t="str">
            <v>per DOP website</v>
          </cell>
          <cell r="L8004">
            <v>41456</v>
          </cell>
          <cell r="M8004">
            <v>27431</v>
          </cell>
          <cell r="N8004" t="b">
            <v>0</v>
          </cell>
          <cell r="O8004">
            <v>10004</v>
          </cell>
        </row>
        <row r="8005">
          <cell r="E8005" t="str">
            <v>85MONTHLYJWASHINGTON PUBLIC EMPLOYEES ASSOCIATION</v>
          </cell>
          <cell r="F8005" t="str">
            <v>85</v>
          </cell>
          <cell r="G8005" t="str">
            <v>Monthly</v>
          </cell>
          <cell r="H8005" t="str">
            <v>J</v>
          </cell>
          <cell r="I8005">
            <v>10004</v>
          </cell>
          <cell r="J8005" t="str">
            <v>Washington Public Employees Association</v>
          </cell>
          <cell r="K8005" t="str">
            <v>per DOP website</v>
          </cell>
          <cell r="L8005">
            <v>41456</v>
          </cell>
          <cell r="M8005">
            <v>31695</v>
          </cell>
          <cell r="N8005" t="b">
            <v>0</v>
          </cell>
          <cell r="O8005">
            <v>10004</v>
          </cell>
        </row>
        <row r="8006">
          <cell r="E8006" t="str">
            <v>85MONTHLYKCOALITION</v>
          </cell>
          <cell r="F8006" t="str">
            <v>85</v>
          </cell>
          <cell r="G8006" t="str">
            <v>Monthly</v>
          </cell>
          <cell r="H8006" t="str">
            <v>K</v>
          </cell>
          <cell r="I8006">
            <v>10253</v>
          </cell>
          <cell r="J8006" t="str">
            <v>Coalition</v>
          </cell>
          <cell r="K8006" t="str">
            <v>per DOP website</v>
          </cell>
          <cell r="L8006">
            <v>41456</v>
          </cell>
          <cell r="M8006">
            <v>44488</v>
          </cell>
          <cell r="N8006" t="b">
            <v>0</v>
          </cell>
          <cell r="O8006">
            <v>10253</v>
          </cell>
        </row>
        <row r="8007">
          <cell r="E8007" t="str">
            <v>85MONTHLYKNON-REPRESENTED STATE EMPLOYEES</v>
          </cell>
          <cell r="F8007" t="str">
            <v>85</v>
          </cell>
          <cell r="G8007" t="str">
            <v>Monthly</v>
          </cell>
          <cell r="H8007" t="str">
            <v>K</v>
          </cell>
          <cell r="I8007">
            <v>10253</v>
          </cell>
          <cell r="J8007" t="str">
            <v>Non-Represented State Employees</v>
          </cell>
          <cell r="K8007" t="str">
            <v>per DOP website</v>
          </cell>
          <cell r="L8007">
            <v>41456</v>
          </cell>
          <cell r="M8007">
            <v>13508</v>
          </cell>
          <cell r="N8007" t="b">
            <v>0</v>
          </cell>
          <cell r="O8007">
            <v>10253</v>
          </cell>
        </row>
        <row r="8008">
          <cell r="E8008" t="str">
            <v>85MONTHLYKTEAMSTERS LOCAL UNION NUMBER 117</v>
          </cell>
          <cell r="F8008" t="str">
            <v>85</v>
          </cell>
          <cell r="G8008" t="str">
            <v>Monthly</v>
          </cell>
          <cell r="H8008" t="str">
            <v>K</v>
          </cell>
          <cell r="I8008">
            <v>10385</v>
          </cell>
          <cell r="J8008" t="str">
            <v>Teamsters Local Union Number 117</v>
          </cell>
          <cell r="K8008" t="str">
            <v>per Noli Benitez 201307</v>
          </cell>
          <cell r="L8008">
            <v>41456</v>
          </cell>
          <cell r="M8008">
            <v>13508</v>
          </cell>
          <cell r="N8008" t="b">
            <v>0</v>
          </cell>
          <cell r="O8008">
            <v>10385</v>
          </cell>
        </row>
        <row r="8009">
          <cell r="E8009" t="str">
            <v>85MONTHLYKWASHINGTON FEDERATION OF STATE EMPLOYEES</v>
          </cell>
          <cell r="F8009" t="str">
            <v>85</v>
          </cell>
          <cell r="G8009" t="str">
            <v>Monthly</v>
          </cell>
          <cell r="H8009" t="str">
            <v>K</v>
          </cell>
          <cell r="I8009">
            <v>10253</v>
          </cell>
          <cell r="J8009" t="str">
            <v>Washington Federation of State Employees</v>
          </cell>
          <cell r="K8009" t="str">
            <v>per DOP website</v>
          </cell>
          <cell r="L8009">
            <v>41456</v>
          </cell>
          <cell r="M8009">
            <v>27432</v>
          </cell>
          <cell r="N8009" t="b">
            <v>0</v>
          </cell>
          <cell r="O8009">
            <v>10253</v>
          </cell>
        </row>
        <row r="8010">
          <cell r="E8010" t="str">
            <v>85MONTHLYKWASHINGTON PUBLIC EMPLOYEES ASSOCIATION</v>
          </cell>
          <cell r="F8010" t="str">
            <v>85</v>
          </cell>
          <cell r="G8010" t="str">
            <v>Monthly</v>
          </cell>
          <cell r="H8010" t="str">
            <v>K</v>
          </cell>
          <cell r="I8010">
            <v>10253</v>
          </cell>
          <cell r="J8010" t="str">
            <v>Washington Public Employees Association</v>
          </cell>
          <cell r="K8010" t="str">
            <v>per DOP website</v>
          </cell>
          <cell r="L8010">
            <v>41456</v>
          </cell>
          <cell r="M8010">
            <v>31696</v>
          </cell>
          <cell r="N8010" t="b">
            <v>0</v>
          </cell>
          <cell r="O8010">
            <v>10253</v>
          </cell>
        </row>
        <row r="8011">
          <cell r="E8011" t="str">
            <v>85MONTHLYLCOALITION</v>
          </cell>
          <cell r="F8011" t="str">
            <v>85</v>
          </cell>
          <cell r="G8011" t="str">
            <v>Monthly</v>
          </cell>
          <cell r="H8011" t="str">
            <v>L</v>
          </cell>
          <cell r="I8011">
            <v>10513</v>
          </cell>
          <cell r="J8011" t="str">
            <v>Coalition</v>
          </cell>
          <cell r="K8011" t="str">
            <v>per DOP website</v>
          </cell>
          <cell r="L8011">
            <v>41456</v>
          </cell>
          <cell r="M8011">
            <v>44489</v>
          </cell>
          <cell r="N8011" t="b">
            <v>0</v>
          </cell>
          <cell r="O8011">
            <v>10513</v>
          </cell>
        </row>
        <row r="8012">
          <cell r="E8012" t="str">
            <v>85MONTHLYLNON-REPRESENTED STATE EMPLOYEES</v>
          </cell>
          <cell r="F8012" t="str">
            <v>85</v>
          </cell>
          <cell r="G8012" t="str">
            <v>Monthly</v>
          </cell>
          <cell r="H8012" t="str">
            <v>L</v>
          </cell>
          <cell r="I8012">
            <v>10513</v>
          </cell>
          <cell r="J8012" t="str">
            <v>Non-Represented State Employees</v>
          </cell>
          <cell r="K8012" t="str">
            <v>per DOP website</v>
          </cell>
          <cell r="L8012">
            <v>41456</v>
          </cell>
          <cell r="M8012">
            <v>13509</v>
          </cell>
          <cell r="N8012" t="b">
            <v>0</v>
          </cell>
          <cell r="O8012">
            <v>10513</v>
          </cell>
        </row>
        <row r="8013">
          <cell r="E8013" t="str">
            <v>85MONTHLYLTEAMSTERS LOCAL UNION NUMBER 117</v>
          </cell>
          <cell r="F8013" t="str">
            <v>85</v>
          </cell>
          <cell r="G8013" t="str">
            <v>Monthly</v>
          </cell>
          <cell r="H8013" t="str">
            <v>L</v>
          </cell>
          <cell r="I8013">
            <v>10648</v>
          </cell>
          <cell r="J8013" t="str">
            <v>Teamsters Local Union Number 117</v>
          </cell>
          <cell r="K8013" t="str">
            <v>per Noli Benitez 201307</v>
          </cell>
          <cell r="L8013">
            <v>41456</v>
          </cell>
          <cell r="M8013">
            <v>13509</v>
          </cell>
          <cell r="N8013" t="b">
            <v>0</v>
          </cell>
          <cell r="O8013">
            <v>10648</v>
          </cell>
        </row>
        <row r="8014">
          <cell r="E8014" t="str">
            <v>85MONTHLYLWASHINGTON FEDERATION OF STATE EMPLOYEES</v>
          </cell>
          <cell r="F8014" t="str">
            <v>85</v>
          </cell>
          <cell r="G8014" t="str">
            <v>Monthly</v>
          </cell>
          <cell r="H8014" t="str">
            <v>L</v>
          </cell>
          <cell r="I8014">
            <v>10513</v>
          </cell>
          <cell r="J8014" t="str">
            <v>Washington Federation of State Employees</v>
          </cell>
          <cell r="K8014" t="str">
            <v>per DOP website</v>
          </cell>
          <cell r="L8014">
            <v>41456</v>
          </cell>
          <cell r="M8014">
            <v>27433</v>
          </cell>
          <cell r="N8014" t="b">
            <v>0</v>
          </cell>
          <cell r="O8014">
            <v>10513</v>
          </cell>
        </row>
        <row r="8015">
          <cell r="E8015" t="str">
            <v>85MONTHLYLWASHINGTON PUBLIC EMPLOYEES ASSOCIATION</v>
          </cell>
          <cell r="F8015" t="str">
            <v>85</v>
          </cell>
          <cell r="G8015" t="str">
            <v>Monthly</v>
          </cell>
          <cell r="H8015" t="str">
            <v>L</v>
          </cell>
          <cell r="I8015">
            <v>10513</v>
          </cell>
          <cell r="J8015" t="str">
            <v>Washington Public Employees Association</v>
          </cell>
          <cell r="K8015" t="str">
            <v>per DOP website</v>
          </cell>
          <cell r="L8015">
            <v>41456</v>
          </cell>
          <cell r="M8015">
            <v>31697</v>
          </cell>
          <cell r="N8015" t="b">
            <v>0</v>
          </cell>
          <cell r="O8015">
            <v>10513</v>
          </cell>
        </row>
        <row r="8016">
          <cell r="E8016" t="str">
            <v>85MONTHLYMCOALITION</v>
          </cell>
          <cell r="F8016" t="str">
            <v>85</v>
          </cell>
          <cell r="G8016" t="str">
            <v>Monthly</v>
          </cell>
          <cell r="H8016" t="str">
            <v>M</v>
          </cell>
          <cell r="I8016">
            <v>10771</v>
          </cell>
          <cell r="J8016" t="str">
            <v>Coalition</v>
          </cell>
          <cell r="K8016" t="str">
            <v>per DOP website</v>
          </cell>
          <cell r="L8016">
            <v>41456</v>
          </cell>
          <cell r="M8016">
            <v>44490</v>
          </cell>
          <cell r="N8016" t="b">
            <v>0</v>
          </cell>
          <cell r="O8016">
            <v>10771</v>
          </cell>
        </row>
        <row r="8017">
          <cell r="E8017" t="str">
            <v>85MONTHLYMNON-REPRESENTED STATE EMPLOYEES</v>
          </cell>
          <cell r="F8017" t="str">
            <v>85</v>
          </cell>
          <cell r="G8017" t="str">
            <v>Monthly</v>
          </cell>
          <cell r="H8017" t="str">
            <v>M</v>
          </cell>
          <cell r="I8017">
            <v>10771</v>
          </cell>
          <cell r="J8017" t="str">
            <v>Non-Represented State Employees</v>
          </cell>
          <cell r="K8017" t="str">
            <v>per DOP website</v>
          </cell>
          <cell r="L8017">
            <v>41456</v>
          </cell>
          <cell r="M8017">
            <v>13510</v>
          </cell>
          <cell r="N8017" t="b">
            <v>0</v>
          </cell>
          <cell r="O8017">
            <v>10771</v>
          </cell>
        </row>
        <row r="8018">
          <cell r="E8018" t="str">
            <v>85MONTHLYMTEAMSTERS LOCAL UNION NUMBER 117</v>
          </cell>
          <cell r="F8018" t="str">
            <v>85</v>
          </cell>
          <cell r="G8018" t="str">
            <v>Monthly</v>
          </cell>
          <cell r="H8018" t="str">
            <v>M</v>
          </cell>
          <cell r="I8018">
            <v>10910</v>
          </cell>
          <cell r="J8018" t="str">
            <v>Teamsters Local Union Number 117</v>
          </cell>
          <cell r="K8018" t="str">
            <v>per Noli Benitez 201307</v>
          </cell>
          <cell r="L8018">
            <v>41456</v>
          </cell>
          <cell r="M8018">
            <v>13510</v>
          </cell>
          <cell r="N8018" t="b">
            <v>0</v>
          </cell>
          <cell r="O8018">
            <v>10910</v>
          </cell>
        </row>
        <row r="8019">
          <cell r="E8019" t="str">
            <v>85MONTHLYMWASHINGTON FEDERATION OF STATE EMPLOYEES</v>
          </cell>
          <cell r="F8019" t="str">
            <v>85</v>
          </cell>
          <cell r="G8019" t="str">
            <v>Monthly</v>
          </cell>
          <cell r="H8019" t="str">
            <v>M</v>
          </cell>
          <cell r="I8019">
            <v>10771</v>
          </cell>
          <cell r="J8019" t="str">
            <v>Washington Federation of State Employees</v>
          </cell>
          <cell r="K8019" t="str">
            <v>per DOP website</v>
          </cell>
          <cell r="L8019">
            <v>41456</v>
          </cell>
          <cell r="M8019">
            <v>27434</v>
          </cell>
          <cell r="N8019" t="b">
            <v>0</v>
          </cell>
          <cell r="O8019">
            <v>10771</v>
          </cell>
        </row>
        <row r="8020">
          <cell r="E8020" t="str">
            <v>85MONTHLYMWASHINGTON PUBLIC EMPLOYEES ASSOCIATION</v>
          </cell>
          <cell r="F8020" t="str">
            <v>85</v>
          </cell>
          <cell r="G8020" t="str">
            <v>Monthly</v>
          </cell>
          <cell r="H8020" t="str">
            <v>M</v>
          </cell>
          <cell r="I8020">
            <v>10771</v>
          </cell>
          <cell r="J8020" t="str">
            <v>Washington Public Employees Association</v>
          </cell>
          <cell r="K8020" t="str">
            <v>per DOP website</v>
          </cell>
          <cell r="L8020">
            <v>41456</v>
          </cell>
          <cell r="M8020">
            <v>31698</v>
          </cell>
          <cell r="N8020" t="b">
            <v>0</v>
          </cell>
          <cell r="O8020">
            <v>10771</v>
          </cell>
        </row>
        <row r="8021">
          <cell r="E8021" t="str">
            <v>86MONTHLYACOALITION</v>
          </cell>
          <cell r="F8021" t="str">
            <v>86</v>
          </cell>
          <cell r="G8021" t="str">
            <v>Monthly</v>
          </cell>
          <cell r="H8021" t="str">
            <v>A</v>
          </cell>
          <cell r="I8021">
            <v>8215</v>
          </cell>
          <cell r="J8021" t="str">
            <v>Coalition</v>
          </cell>
          <cell r="K8021" t="str">
            <v>per DOP website</v>
          </cell>
          <cell r="L8021">
            <v>41456</v>
          </cell>
          <cell r="M8021">
            <v>44530</v>
          </cell>
          <cell r="N8021" t="b">
            <v>0</v>
          </cell>
          <cell r="O8021">
            <v>8215</v>
          </cell>
        </row>
        <row r="8022">
          <cell r="E8022" t="str">
            <v>86MONTHLYANON-REPRESENTED STATE EMPLOYEES</v>
          </cell>
          <cell r="F8022" t="str">
            <v>86</v>
          </cell>
          <cell r="G8022" t="str">
            <v>Monthly</v>
          </cell>
          <cell r="H8022" t="str">
            <v>A</v>
          </cell>
          <cell r="I8022">
            <v>8215</v>
          </cell>
          <cell r="J8022" t="str">
            <v>Non-Represented State Employees</v>
          </cell>
          <cell r="K8022" t="str">
            <v>per DOP website</v>
          </cell>
          <cell r="L8022">
            <v>41456</v>
          </cell>
          <cell r="M8022">
            <v>13550</v>
          </cell>
          <cell r="N8022" t="b">
            <v>0</v>
          </cell>
          <cell r="O8022">
            <v>8215</v>
          </cell>
        </row>
        <row r="8023">
          <cell r="E8023" t="str">
            <v>86MONTHLYATEAMSTERS LOCAL UNION NUMBER 117</v>
          </cell>
          <cell r="F8023" t="str">
            <v>86</v>
          </cell>
          <cell r="G8023" t="str">
            <v>Monthly</v>
          </cell>
          <cell r="H8023" t="str">
            <v>A</v>
          </cell>
          <cell r="I8023">
            <v>8320</v>
          </cell>
          <cell r="J8023" t="str">
            <v>Teamsters Local Union Number 117</v>
          </cell>
          <cell r="K8023" t="str">
            <v>per Noli Benitez 201307</v>
          </cell>
          <cell r="L8023">
            <v>41456</v>
          </cell>
          <cell r="M8023">
            <v>13550</v>
          </cell>
          <cell r="N8023" t="b">
            <v>0</v>
          </cell>
          <cell r="O8023">
            <v>8320</v>
          </cell>
        </row>
        <row r="8024">
          <cell r="E8024" t="str">
            <v>86MONTHLYAWASHINGTON FEDERATION OF STATE EMPLOYEES</v>
          </cell>
          <cell r="F8024" t="str">
            <v>86</v>
          </cell>
          <cell r="G8024" t="str">
            <v>Monthly</v>
          </cell>
          <cell r="H8024" t="str">
            <v>A</v>
          </cell>
          <cell r="I8024">
            <v>8215</v>
          </cell>
          <cell r="J8024" t="str">
            <v>Washington Federation of State Employees</v>
          </cell>
          <cell r="K8024" t="str">
            <v>per DOP website</v>
          </cell>
          <cell r="L8024">
            <v>41456</v>
          </cell>
          <cell r="M8024">
            <v>27474</v>
          </cell>
          <cell r="N8024" t="b">
            <v>0</v>
          </cell>
          <cell r="O8024">
            <v>8215</v>
          </cell>
        </row>
        <row r="8025">
          <cell r="E8025" t="str">
            <v>86MONTHLYAWASHINGTON PUBLIC EMPLOYEES ASSOCIATION</v>
          </cell>
          <cell r="F8025" t="str">
            <v>86</v>
          </cell>
          <cell r="G8025" t="str">
            <v>Monthly</v>
          </cell>
          <cell r="H8025" t="str">
            <v>A</v>
          </cell>
          <cell r="I8025">
            <v>8215</v>
          </cell>
          <cell r="J8025" t="str">
            <v>Washington Public Employees Association</v>
          </cell>
          <cell r="K8025" t="str">
            <v>per DOP website</v>
          </cell>
          <cell r="L8025">
            <v>41456</v>
          </cell>
          <cell r="M8025">
            <v>31738</v>
          </cell>
          <cell r="N8025" t="b">
            <v>0</v>
          </cell>
          <cell r="O8025">
            <v>8215</v>
          </cell>
        </row>
        <row r="8026">
          <cell r="E8026" t="str">
            <v>86MONTHLYBCOALITION</v>
          </cell>
          <cell r="F8026" t="str">
            <v>86</v>
          </cell>
          <cell r="G8026" t="str">
            <v>Monthly</v>
          </cell>
          <cell r="H8026" t="str">
            <v>B</v>
          </cell>
          <cell r="I8026">
            <v>8417</v>
          </cell>
          <cell r="J8026" t="str">
            <v>Coalition</v>
          </cell>
          <cell r="K8026" t="str">
            <v>per DOP website</v>
          </cell>
          <cell r="L8026">
            <v>41456</v>
          </cell>
          <cell r="M8026">
            <v>44531</v>
          </cell>
          <cell r="N8026" t="b">
            <v>0</v>
          </cell>
          <cell r="O8026">
            <v>8417</v>
          </cell>
        </row>
        <row r="8027">
          <cell r="E8027" t="str">
            <v>86MONTHLYBNON-REPRESENTED STATE EMPLOYEES</v>
          </cell>
          <cell r="F8027" t="str">
            <v>86</v>
          </cell>
          <cell r="G8027" t="str">
            <v>Monthly</v>
          </cell>
          <cell r="H8027" t="str">
            <v>B</v>
          </cell>
          <cell r="I8027">
            <v>8417</v>
          </cell>
          <cell r="J8027" t="str">
            <v>Non-Represented State Employees</v>
          </cell>
          <cell r="K8027" t="str">
            <v>per DOP website</v>
          </cell>
          <cell r="L8027">
            <v>41456</v>
          </cell>
          <cell r="M8027">
            <v>13551</v>
          </cell>
          <cell r="N8027" t="b">
            <v>0</v>
          </cell>
          <cell r="O8027">
            <v>8417</v>
          </cell>
        </row>
        <row r="8028">
          <cell r="E8028" t="str">
            <v>86MONTHLYBTEAMSTERS LOCAL UNION NUMBER 117</v>
          </cell>
          <cell r="F8028" t="str">
            <v>86</v>
          </cell>
          <cell r="G8028" t="str">
            <v>Monthly</v>
          </cell>
          <cell r="H8028" t="str">
            <v>B</v>
          </cell>
          <cell r="I8028">
            <v>8524</v>
          </cell>
          <cell r="J8028" t="str">
            <v>Teamsters Local Union Number 117</v>
          </cell>
          <cell r="K8028" t="str">
            <v>per Noli Benitez 201307</v>
          </cell>
          <cell r="L8028">
            <v>41456</v>
          </cell>
          <cell r="M8028">
            <v>13551</v>
          </cell>
          <cell r="N8028" t="b">
            <v>0</v>
          </cell>
          <cell r="O8028">
            <v>8524</v>
          </cell>
        </row>
        <row r="8029">
          <cell r="E8029" t="str">
            <v>86MONTHLYBWASHINGTON FEDERATION OF STATE EMPLOYEES</v>
          </cell>
          <cell r="F8029" t="str">
            <v>86</v>
          </cell>
          <cell r="G8029" t="str">
            <v>Monthly</v>
          </cell>
          <cell r="H8029" t="str">
            <v>B</v>
          </cell>
          <cell r="I8029">
            <v>8417</v>
          </cell>
          <cell r="J8029" t="str">
            <v>Washington Federation of State Employees</v>
          </cell>
          <cell r="K8029" t="str">
            <v>per DOP website</v>
          </cell>
          <cell r="L8029">
            <v>41456</v>
          </cell>
          <cell r="M8029">
            <v>27475</v>
          </cell>
          <cell r="N8029" t="b">
            <v>0</v>
          </cell>
          <cell r="O8029">
            <v>8417</v>
          </cell>
        </row>
        <row r="8030">
          <cell r="E8030" t="str">
            <v>86MONTHLYBWASHINGTON PUBLIC EMPLOYEES ASSOCIATION</v>
          </cell>
          <cell r="F8030" t="str">
            <v>86</v>
          </cell>
          <cell r="G8030" t="str">
            <v>Monthly</v>
          </cell>
          <cell r="H8030" t="str">
            <v>B</v>
          </cell>
          <cell r="I8030">
            <v>8417</v>
          </cell>
          <cell r="J8030" t="str">
            <v>Washington Public Employees Association</v>
          </cell>
          <cell r="K8030" t="str">
            <v>per DOP website</v>
          </cell>
          <cell r="L8030">
            <v>41456</v>
          </cell>
          <cell r="M8030">
            <v>31739</v>
          </cell>
          <cell r="N8030" t="b">
            <v>0</v>
          </cell>
          <cell r="O8030">
            <v>8417</v>
          </cell>
        </row>
        <row r="8031">
          <cell r="E8031" t="str">
            <v>86MONTHLYCCOALITION</v>
          </cell>
          <cell r="F8031" t="str">
            <v>86</v>
          </cell>
          <cell r="G8031" t="str">
            <v>Monthly</v>
          </cell>
          <cell r="H8031" t="str">
            <v>C</v>
          </cell>
          <cell r="I8031">
            <v>8627</v>
          </cell>
          <cell r="J8031" t="str">
            <v>Coalition</v>
          </cell>
          <cell r="K8031" t="str">
            <v>per DOP website</v>
          </cell>
          <cell r="L8031">
            <v>41456</v>
          </cell>
          <cell r="M8031">
            <v>44532</v>
          </cell>
          <cell r="N8031" t="b">
            <v>0</v>
          </cell>
          <cell r="O8031">
            <v>8627</v>
          </cell>
        </row>
        <row r="8032">
          <cell r="E8032" t="str">
            <v>86MONTHLYCNON-REPRESENTED STATE EMPLOYEES</v>
          </cell>
          <cell r="F8032" t="str">
            <v>86</v>
          </cell>
          <cell r="G8032" t="str">
            <v>Monthly</v>
          </cell>
          <cell r="H8032" t="str">
            <v>C</v>
          </cell>
          <cell r="I8032">
            <v>8627</v>
          </cell>
          <cell r="J8032" t="str">
            <v>Non-Represented State Employees</v>
          </cell>
          <cell r="K8032" t="str">
            <v>per DOP website</v>
          </cell>
          <cell r="L8032">
            <v>41456</v>
          </cell>
          <cell r="M8032">
            <v>13552</v>
          </cell>
          <cell r="N8032" t="b">
            <v>0</v>
          </cell>
          <cell r="O8032">
            <v>8627</v>
          </cell>
        </row>
        <row r="8033">
          <cell r="E8033" t="str">
            <v>86MONTHLYCTEAMSTERS LOCAL UNION NUMBER 117</v>
          </cell>
          <cell r="F8033" t="str">
            <v>86</v>
          </cell>
          <cell r="G8033" t="str">
            <v>Monthly</v>
          </cell>
          <cell r="H8033" t="str">
            <v>C</v>
          </cell>
          <cell r="I8033">
            <v>8738</v>
          </cell>
          <cell r="J8033" t="str">
            <v>Teamsters Local Union Number 117</v>
          </cell>
          <cell r="K8033" t="str">
            <v>per Noli Benitez 201307</v>
          </cell>
          <cell r="L8033">
            <v>41456</v>
          </cell>
          <cell r="M8033">
            <v>13552</v>
          </cell>
          <cell r="N8033" t="b">
            <v>0</v>
          </cell>
          <cell r="O8033">
            <v>8738</v>
          </cell>
        </row>
        <row r="8034">
          <cell r="E8034" t="str">
            <v>86MONTHLYCWASHINGTON FEDERATION OF STATE EMPLOYEES</v>
          </cell>
          <cell r="F8034" t="str">
            <v>86</v>
          </cell>
          <cell r="G8034" t="str">
            <v>Monthly</v>
          </cell>
          <cell r="H8034" t="str">
            <v>C</v>
          </cell>
          <cell r="I8034">
            <v>8627</v>
          </cell>
          <cell r="J8034" t="str">
            <v>Washington Federation of State Employees</v>
          </cell>
          <cell r="K8034" t="str">
            <v>per DOP website</v>
          </cell>
          <cell r="L8034">
            <v>41456</v>
          </cell>
          <cell r="M8034">
            <v>27476</v>
          </cell>
          <cell r="N8034" t="b">
            <v>0</v>
          </cell>
          <cell r="O8034">
            <v>8627</v>
          </cell>
        </row>
        <row r="8035">
          <cell r="E8035" t="str">
            <v>86MONTHLYCWASHINGTON PUBLIC EMPLOYEES ASSOCIATION</v>
          </cell>
          <cell r="F8035" t="str">
            <v>86</v>
          </cell>
          <cell r="G8035" t="str">
            <v>Monthly</v>
          </cell>
          <cell r="H8035" t="str">
            <v>C</v>
          </cell>
          <cell r="I8035">
            <v>8627</v>
          </cell>
          <cell r="J8035" t="str">
            <v>Washington Public Employees Association</v>
          </cell>
          <cell r="K8035" t="str">
            <v>per DOP website</v>
          </cell>
          <cell r="L8035">
            <v>41456</v>
          </cell>
          <cell r="M8035">
            <v>31740</v>
          </cell>
          <cell r="N8035" t="b">
            <v>0</v>
          </cell>
          <cell r="O8035">
            <v>8627</v>
          </cell>
        </row>
        <row r="8036">
          <cell r="E8036" t="str">
            <v>86MONTHLYDCOALITION</v>
          </cell>
          <cell r="F8036" t="str">
            <v>86</v>
          </cell>
          <cell r="G8036" t="str">
            <v>Monthly</v>
          </cell>
          <cell r="H8036" t="str">
            <v>D</v>
          </cell>
          <cell r="I8036">
            <v>8844</v>
          </cell>
          <cell r="J8036" t="str">
            <v>Coalition</v>
          </cell>
          <cell r="K8036" t="str">
            <v>per DOP website</v>
          </cell>
          <cell r="L8036">
            <v>41456</v>
          </cell>
          <cell r="M8036">
            <v>44533</v>
          </cell>
          <cell r="N8036" t="b">
            <v>0</v>
          </cell>
          <cell r="O8036">
            <v>8844</v>
          </cell>
        </row>
        <row r="8037">
          <cell r="E8037" t="str">
            <v>86MONTHLYDNON-REPRESENTED STATE EMPLOYEES</v>
          </cell>
          <cell r="F8037" t="str">
            <v>86</v>
          </cell>
          <cell r="G8037" t="str">
            <v>Monthly</v>
          </cell>
          <cell r="H8037" t="str">
            <v>D</v>
          </cell>
          <cell r="I8037">
            <v>8844</v>
          </cell>
          <cell r="J8037" t="str">
            <v>Non-Represented State Employees</v>
          </cell>
          <cell r="K8037" t="str">
            <v>per DOP website</v>
          </cell>
          <cell r="L8037">
            <v>41456</v>
          </cell>
          <cell r="M8037">
            <v>13553</v>
          </cell>
          <cell r="N8037" t="b">
            <v>0</v>
          </cell>
          <cell r="O8037">
            <v>8844</v>
          </cell>
        </row>
        <row r="8038">
          <cell r="E8038" t="str">
            <v>86MONTHLYDTEAMSTERS LOCAL UNION NUMBER 117</v>
          </cell>
          <cell r="F8038" t="str">
            <v>86</v>
          </cell>
          <cell r="G8038" t="str">
            <v>Monthly</v>
          </cell>
          <cell r="H8038" t="str">
            <v>D</v>
          </cell>
          <cell r="I8038">
            <v>8958</v>
          </cell>
          <cell r="J8038" t="str">
            <v>Teamsters Local Union Number 117</v>
          </cell>
          <cell r="K8038" t="str">
            <v>per Noli Benitez 201307</v>
          </cell>
          <cell r="L8038">
            <v>41456</v>
          </cell>
          <cell r="M8038">
            <v>13553</v>
          </cell>
          <cell r="N8038" t="b">
            <v>0</v>
          </cell>
          <cell r="O8038">
            <v>8958</v>
          </cell>
        </row>
        <row r="8039">
          <cell r="E8039" t="str">
            <v>86MONTHLYDWASHINGTON FEDERATION OF STATE EMPLOYEES</v>
          </cell>
          <cell r="F8039" t="str">
            <v>86</v>
          </cell>
          <cell r="G8039" t="str">
            <v>Monthly</v>
          </cell>
          <cell r="H8039" t="str">
            <v>D</v>
          </cell>
          <cell r="I8039">
            <v>8844</v>
          </cell>
          <cell r="J8039" t="str">
            <v>Washington Federation of State Employees</v>
          </cell>
          <cell r="K8039" t="str">
            <v>per DOP website</v>
          </cell>
          <cell r="L8039">
            <v>41456</v>
          </cell>
          <cell r="M8039">
            <v>27477</v>
          </cell>
          <cell r="N8039" t="b">
            <v>0</v>
          </cell>
          <cell r="O8039">
            <v>8844</v>
          </cell>
        </row>
        <row r="8040">
          <cell r="E8040" t="str">
            <v>86MONTHLYDWASHINGTON PUBLIC EMPLOYEES ASSOCIATION</v>
          </cell>
          <cell r="F8040" t="str">
            <v>86</v>
          </cell>
          <cell r="G8040" t="str">
            <v>Monthly</v>
          </cell>
          <cell r="H8040" t="str">
            <v>D</v>
          </cell>
          <cell r="I8040">
            <v>8844</v>
          </cell>
          <cell r="J8040" t="str">
            <v>Washington Public Employees Association</v>
          </cell>
          <cell r="K8040" t="str">
            <v>per DOP website</v>
          </cell>
          <cell r="L8040">
            <v>41456</v>
          </cell>
          <cell r="M8040">
            <v>31741</v>
          </cell>
          <cell r="N8040" t="b">
            <v>0</v>
          </cell>
          <cell r="O8040">
            <v>8844</v>
          </cell>
        </row>
        <row r="8041">
          <cell r="E8041" t="str">
            <v>86MONTHLYECOALITION</v>
          </cell>
          <cell r="F8041" t="str">
            <v>86</v>
          </cell>
          <cell r="G8041" t="str">
            <v>Monthly</v>
          </cell>
          <cell r="H8041" t="str">
            <v>E</v>
          </cell>
          <cell r="I8041">
            <v>9066</v>
          </cell>
          <cell r="J8041" t="str">
            <v>Coalition</v>
          </cell>
          <cell r="K8041" t="str">
            <v>per DOP website</v>
          </cell>
          <cell r="L8041">
            <v>41456</v>
          </cell>
          <cell r="M8041">
            <v>44534</v>
          </cell>
          <cell r="N8041" t="b">
            <v>0</v>
          </cell>
          <cell r="O8041">
            <v>9066</v>
          </cell>
        </row>
        <row r="8042">
          <cell r="E8042" t="str">
            <v>86MONTHLYENON-REPRESENTED STATE EMPLOYEES</v>
          </cell>
          <cell r="F8042" t="str">
            <v>86</v>
          </cell>
          <cell r="G8042" t="str">
            <v>Monthly</v>
          </cell>
          <cell r="H8042" t="str">
            <v>E</v>
          </cell>
          <cell r="I8042">
            <v>9066</v>
          </cell>
          <cell r="J8042" t="str">
            <v>Non-Represented State Employees</v>
          </cell>
          <cell r="K8042" t="str">
            <v>per DOP website</v>
          </cell>
          <cell r="L8042">
            <v>41456</v>
          </cell>
          <cell r="M8042">
            <v>13554</v>
          </cell>
          <cell r="N8042" t="b">
            <v>0</v>
          </cell>
          <cell r="O8042">
            <v>9066</v>
          </cell>
        </row>
        <row r="8043">
          <cell r="E8043" t="str">
            <v>86MONTHLYETEAMSTERS LOCAL UNION NUMBER 117</v>
          </cell>
          <cell r="F8043" t="str">
            <v>86</v>
          </cell>
          <cell r="G8043" t="str">
            <v>Monthly</v>
          </cell>
          <cell r="H8043" t="str">
            <v>E</v>
          </cell>
          <cell r="I8043">
            <v>9181</v>
          </cell>
          <cell r="J8043" t="str">
            <v>Teamsters Local Union Number 117</v>
          </cell>
          <cell r="K8043" t="str">
            <v>per Noli Benitez 201307</v>
          </cell>
          <cell r="L8043">
            <v>41456</v>
          </cell>
          <cell r="M8043">
            <v>13554</v>
          </cell>
          <cell r="N8043" t="b">
            <v>0</v>
          </cell>
          <cell r="O8043">
            <v>9181</v>
          </cell>
        </row>
        <row r="8044">
          <cell r="E8044" t="str">
            <v>86MONTHLYEWASHINGTON FEDERATION OF STATE EMPLOYEES</v>
          </cell>
          <cell r="F8044" t="str">
            <v>86</v>
          </cell>
          <cell r="G8044" t="str">
            <v>Monthly</v>
          </cell>
          <cell r="H8044" t="str">
            <v>E</v>
          </cell>
          <cell r="I8044">
            <v>9066</v>
          </cell>
          <cell r="J8044" t="str">
            <v>Washington Federation of State Employees</v>
          </cell>
          <cell r="K8044" t="str">
            <v>per DOP website</v>
          </cell>
          <cell r="L8044">
            <v>41456</v>
          </cell>
          <cell r="M8044">
            <v>27478</v>
          </cell>
          <cell r="N8044" t="b">
            <v>0</v>
          </cell>
          <cell r="O8044">
            <v>9066</v>
          </cell>
        </row>
        <row r="8045">
          <cell r="E8045" t="str">
            <v>86MONTHLYEWASHINGTON PUBLIC EMPLOYEES ASSOCIATION</v>
          </cell>
          <cell r="F8045" t="str">
            <v>86</v>
          </cell>
          <cell r="G8045" t="str">
            <v>Monthly</v>
          </cell>
          <cell r="H8045" t="str">
            <v>E</v>
          </cell>
          <cell r="I8045">
            <v>9066</v>
          </cell>
          <cell r="J8045" t="str">
            <v>Washington Public Employees Association</v>
          </cell>
          <cell r="K8045" t="str">
            <v>per DOP website</v>
          </cell>
          <cell r="L8045">
            <v>41456</v>
          </cell>
          <cell r="M8045">
            <v>31742</v>
          </cell>
          <cell r="N8045" t="b">
            <v>0</v>
          </cell>
          <cell r="O8045">
            <v>9066</v>
          </cell>
        </row>
        <row r="8046">
          <cell r="E8046" t="str">
            <v>86MONTHLYFCOALITION</v>
          </cell>
          <cell r="F8046" t="str">
            <v>86</v>
          </cell>
          <cell r="G8046" t="str">
            <v>Monthly</v>
          </cell>
          <cell r="H8046" t="str">
            <v>F</v>
          </cell>
          <cell r="I8046">
            <v>9289</v>
          </cell>
          <cell r="J8046" t="str">
            <v>Coalition</v>
          </cell>
          <cell r="K8046" t="str">
            <v>per DOP website</v>
          </cell>
          <cell r="L8046">
            <v>41456</v>
          </cell>
          <cell r="M8046">
            <v>44535</v>
          </cell>
          <cell r="N8046" t="b">
            <v>0</v>
          </cell>
          <cell r="O8046">
            <v>9289</v>
          </cell>
        </row>
        <row r="8047">
          <cell r="E8047" t="str">
            <v>86MONTHLYFNON-REPRESENTED STATE EMPLOYEES</v>
          </cell>
          <cell r="F8047" t="str">
            <v>86</v>
          </cell>
          <cell r="G8047" t="str">
            <v>Monthly</v>
          </cell>
          <cell r="H8047" t="str">
            <v>F</v>
          </cell>
          <cell r="I8047">
            <v>9289</v>
          </cell>
          <cell r="J8047" t="str">
            <v>Non-Represented State Employees</v>
          </cell>
          <cell r="K8047" t="str">
            <v>per DOP website</v>
          </cell>
          <cell r="L8047">
            <v>41456</v>
          </cell>
          <cell r="M8047">
            <v>13555</v>
          </cell>
          <cell r="N8047" t="b">
            <v>0</v>
          </cell>
          <cell r="O8047">
            <v>9289</v>
          </cell>
        </row>
        <row r="8048">
          <cell r="E8048" t="str">
            <v>86MONTHLYFTEAMSTERS LOCAL UNION NUMBER 117</v>
          </cell>
          <cell r="F8048" t="str">
            <v>86</v>
          </cell>
          <cell r="G8048" t="str">
            <v>Monthly</v>
          </cell>
          <cell r="H8048" t="str">
            <v>F</v>
          </cell>
          <cell r="I8048">
            <v>9408</v>
          </cell>
          <cell r="J8048" t="str">
            <v>Teamsters Local Union Number 117</v>
          </cell>
          <cell r="K8048" t="str">
            <v>per Noli Benitez 201307</v>
          </cell>
          <cell r="L8048">
            <v>41456</v>
          </cell>
          <cell r="M8048">
            <v>13555</v>
          </cell>
          <cell r="N8048" t="b">
            <v>0</v>
          </cell>
          <cell r="O8048">
            <v>9408</v>
          </cell>
        </row>
        <row r="8049">
          <cell r="E8049" t="str">
            <v>86MONTHLYFWASHINGTON FEDERATION OF STATE EMPLOYEES</v>
          </cell>
          <cell r="F8049" t="str">
            <v>86</v>
          </cell>
          <cell r="G8049" t="str">
            <v>Monthly</v>
          </cell>
          <cell r="H8049" t="str">
            <v>F</v>
          </cell>
          <cell r="I8049">
            <v>9289</v>
          </cell>
          <cell r="J8049" t="str">
            <v>Washington Federation of State Employees</v>
          </cell>
          <cell r="K8049" t="str">
            <v>per DOP website</v>
          </cell>
          <cell r="L8049">
            <v>41456</v>
          </cell>
          <cell r="M8049">
            <v>27479</v>
          </cell>
          <cell r="N8049" t="b">
            <v>0</v>
          </cell>
          <cell r="O8049">
            <v>9289</v>
          </cell>
        </row>
        <row r="8050">
          <cell r="E8050" t="str">
            <v>86MONTHLYFWASHINGTON PUBLIC EMPLOYEES ASSOCIATION</v>
          </cell>
          <cell r="F8050" t="str">
            <v>86</v>
          </cell>
          <cell r="G8050" t="str">
            <v>Monthly</v>
          </cell>
          <cell r="H8050" t="str">
            <v>F</v>
          </cell>
          <cell r="I8050">
            <v>9289</v>
          </cell>
          <cell r="J8050" t="str">
            <v>Washington Public Employees Association</v>
          </cell>
          <cell r="K8050" t="str">
            <v>per DOP website</v>
          </cell>
          <cell r="L8050">
            <v>41456</v>
          </cell>
          <cell r="M8050">
            <v>31743</v>
          </cell>
          <cell r="N8050" t="b">
            <v>0</v>
          </cell>
          <cell r="O8050">
            <v>9289</v>
          </cell>
        </row>
        <row r="8051">
          <cell r="E8051" t="str">
            <v>86MONTHLYGCOALITION</v>
          </cell>
          <cell r="F8051" t="str">
            <v>86</v>
          </cell>
          <cell r="G8051" t="str">
            <v>Monthly</v>
          </cell>
          <cell r="H8051" t="str">
            <v>G</v>
          </cell>
          <cell r="I8051">
            <v>9521</v>
          </cell>
          <cell r="J8051" t="str">
            <v>Coalition</v>
          </cell>
          <cell r="K8051" t="str">
            <v>per DOP website</v>
          </cell>
          <cell r="L8051">
            <v>41456</v>
          </cell>
          <cell r="M8051">
            <v>44536</v>
          </cell>
          <cell r="N8051" t="b">
            <v>0</v>
          </cell>
          <cell r="O8051">
            <v>9521</v>
          </cell>
        </row>
        <row r="8052">
          <cell r="E8052" t="str">
            <v>86MONTHLYGNON-REPRESENTED STATE EMPLOYEES</v>
          </cell>
          <cell r="F8052" t="str">
            <v>86</v>
          </cell>
          <cell r="G8052" t="str">
            <v>Monthly</v>
          </cell>
          <cell r="H8052" t="str">
            <v>G</v>
          </cell>
          <cell r="I8052">
            <v>9521</v>
          </cell>
          <cell r="J8052" t="str">
            <v>Non-Represented State Employees</v>
          </cell>
          <cell r="K8052" t="str">
            <v>per DOP website</v>
          </cell>
          <cell r="L8052">
            <v>41456</v>
          </cell>
          <cell r="M8052">
            <v>13556</v>
          </cell>
          <cell r="N8052" t="b">
            <v>0</v>
          </cell>
          <cell r="O8052">
            <v>9521</v>
          </cell>
        </row>
        <row r="8053">
          <cell r="E8053" t="str">
            <v>86MONTHLYGTEAMSTERS LOCAL UNION NUMBER 117</v>
          </cell>
          <cell r="F8053" t="str">
            <v>86</v>
          </cell>
          <cell r="G8053" t="str">
            <v>Monthly</v>
          </cell>
          <cell r="H8053" t="str">
            <v>G</v>
          </cell>
          <cell r="I8053">
            <v>9643</v>
          </cell>
          <cell r="J8053" t="str">
            <v>Teamsters Local Union Number 117</v>
          </cell>
          <cell r="K8053" t="str">
            <v>per Noli Benitez 201307</v>
          </cell>
          <cell r="L8053">
            <v>41456</v>
          </cell>
          <cell r="M8053">
            <v>13556</v>
          </cell>
          <cell r="N8053" t="b">
            <v>0</v>
          </cell>
          <cell r="O8053">
            <v>9643</v>
          </cell>
        </row>
        <row r="8054">
          <cell r="E8054" t="str">
            <v>86MONTHLYGWASHINGTON FEDERATION OF STATE EMPLOYEES</v>
          </cell>
          <cell r="F8054" t="str">
            <v>86</v>
          </cell>
          <cell r="G8054" t="str">
            <v>Monthly</v>
          </cell>
          <cell r="H8054" t="str">
            <v>G</v>
          </cell>
          <cell r="I8054">
            <v>9521</v>
          </cell>
          <cell r="J8054" t="str">
            <v>Washington Federation of State Employees</v>
          </cell>
          <cell r="K8054" t="str">
            <v>per DOP website</v>
          </cell>
          <cell r="L8054">
            <v>41456</v>
          </cell>
          <cell r="M8054">
            <v>27480</v>
          </cell>
          <cell r="N8054" t="b">
            <v>0</v>
          </cell>
          <cell r="O8054">
            <v>9521</v>
          </cell>
        </row>
        <row r="8055">
          <cell r="E8055" t="str">
            <v>86MONTHLYGWASHINGTON PUBLIC EMPLOYEES ASSOCIATION</v>
          </cell>
          <cell r="F8055" t="str">
            <v>86</v>
          </cell>
          <cell r="G8055" t="str">
            <v>Monthly</v>
          </cell>
          <cell r="H8055" t="str">
            <v>G</v>
          </cell>
          <cell r="I8055">
            <v>9521</v>
          </cell>
          <cell r="J8055" t="str">
            <v>Washington Public Employees Association</v>
          </cell>
          <cell r="K8055" t="str">
            <v>per DOP website</v>
          </cell>
          <cell r="L8055">
            <v>41456</v>
          </cell>
          <cell r="M8055">
            <v>31744</v>
          </cell>
          <cell r="N8055" t="b">
            <v>0</v>
          </cell>
          <cell r="O8055">
            <v>9521</v>
          </cell>
        </row>
        <row r="8056">
          <cell r="E8056" t="str">
            <v>86MONTHLYHCOALITION</v>
          </cell>
          <cell r="F8056" t="str">
            <v>86</v>
          </cell>
          <cell r="G8056" t="str">
            <v>Monthly</v>
          </cell>
          <cell r="H8056" t="str">
            <v>H</v>
          </cell>
          <cell r="I8056">
            <v>9761</v>
          </cell>
          <cell r="J8056" t="str">
            <v>Coalition</v>
          </cell>
          <cell r="K8056" t="str">
            <v>per DOP website</v>
          </cell>
          <cell r="L8056">
            <v>41456</v>
          </cell>
          <cell r="M8056">
            <v>44537</v>
          </cell>
          <cell r="N8056" t="b">
            <v>0</v>
          </cell>
          <cell r="O8056">
            <v>9761</v>
          </cell>
        </row>
        <row r="8057">
          <cell r="E8057" t="str">
            <v>86MONTHLYHNON-REPRESENTED STATE EMPLOYEES</v>
          </cell>
          <cell r="F8057" t="str">
            <v>86</v>
          </cell>
          <cell r="G8057" t="str">
            <v>Monthly</v>
          </cell>
          <cell r="H8057" t="str">
            <v>H</v>
          </cell>
          <cell r="I8057">
            <v>9761</v>
          </cell>
          <cell r="J8057" t="str">
            <v>Non-Represented State Employees</v>
          </cell>
          <cell r="K8057" t="str">
            <v>per DOP website</v>
          </cell>
          <cell r="L8057">
            <v>41456</v>
          </cell>
          <cell r="M8057">
            <v>13557</v>
          </cell>
          <cell r="N8057" t="b">
            <v>0</v>
          </cell>
          <cell r="O8057">
            <v>9761</v>
          </cell>
        </row>
        <row r="8058">
          <cell r="E8058" t="str">
            <v>86MONTHLYHTEAMSTERS LOCAL UNION NUMBER 117</v>
          </cell>
          <cell r="F8058" t="str">
            <v>86</v>
          </cell>
          <cell r="G8058" t="str">
            <v>Monthly</v>
          </cell>
          <cell r="H8058" t="str">
            <v>H</v>
          </cell>
          <cell r="I8058">
            <v>9887</v>
          </cell>
          <cell r="J8058" t="str">
            <v>Teamsters Local Union Number 117</v>
          </cell>
          <cell r="K8058" t="str">
            <v>per Noli Benitez 201307</v>
          </cell>
          <cell r="L8058">
            <v>41456</v>
          </cell>
          <cell r="M8058">
            <v>13557</v>
          </cell>
          <cell r="N8058" t="b">
            <v>0</v>
          </cell>
          <cell r="O8058">
            <v>9887</v>
          </cell>
        </row>
        <row r="8059">
          <cell r="E8059" t="str">
            <v>86MONTHLYHWASHINGTON FEDERATION OF STATE EMPLOYEES</v>
          </cell>
          <cell r="F8059" t="str">
            <v>86</v>
          </cell>
          <cell r="G8059" t="str">
            <v>Monthly</v>
          </cell>
          <cell r="H8059" t="str">
            <v>H</v>
          </cell>
          <cell r="I8059">
            <v>9761</v>
          </cell>
          <cell r="J8059" t="str">
            <v>Washington Federation of State Employees</v>
          </cell>
          <cell r="K8059" t="str">
            <v>per DOP website</v>
          </cell>
          <cell r="L8059">
            <v>41456</v>
          </cell>
          <cell r="M8059">
            <v>27481</v>
          </cell>
          <cell r="N8059" t="b">
            <v>0</v>
          </cell>
          <cell r="O8059">
            <v>9761</v>
          </cell>
        </row>
        <row r="8060">
          <cell r="E8060" t="str">
            <v>86MONTHLYHWASHINGTON PUBLIC EMPLOYEES ASSOCIATION</v>
          </cell>
          <cell r="F8060" t="str">
            <v>86</v>
          </cell>
          <cell r="G8060" t="str">
            <v>Monthly</v>
          </cell>
          <cell r="H8060" t="str">
            <v>H</v>
          </cell>
          <cell r="I8060">
            <v>9761</v>
          </cell>
          <cell r="J8060" t="str">
            <v>Washington Public Employees Association</v>
          </cell>
          <cell r="K8060" t="str">
            <v>per DOP website</v>
          </cell>
          <cell r="L8060">
            <v>41456</v>
          </cell>
          <cell r="M8060">
            <v>31745</v>
          </cell>
          <cell r="N8060" t="b">
            <v>0</v>
          </cell>
          <cell r="O8060">
            <v>9761</v>
          </cell>
        </row>
        <row r="8061">
          <cell r="E8061" t="str">
            <v>86MONTHLYICOALITION</v>
          </cell>
          <cell r="F8061" t="str">
            <v>86</v>
          </cell>
          <cell r="G8061" t="str">
            <v>Monthly</v>
          </cell>
          <cell r="H8061" t="str">
            <v>I</v>
          </cell>
          <cell r="I8061">
            <v>10004</v>
          </cell>
          <cell r="J8061" t="str">
            <v>Coalition</v>
          </cell>
          <cell r="K8061" t="str">
            <v>per DOP website</v>
          </cell>
          <cell r="L8061">
            <v>41456</v>
          </cell>
          <cell r="M8061">
            <v>44538</v>
          </cell>
          <cell r="N8061" t="b">
            <v>0</v>
          </cell>
          <cell r="O8061">
            <v>10004</v>
          </cell>
        </row>
        <row r="8062">
          <cell r="E8062" t="str">
            <v>86MONTHLYINON-REPRESENTED STATE EMPLOYEES</v>
          </cell>
          <cell r="F8062" t="str">
            <v>86</v>
          </cell>
          <cell r="G8062" t="str">
            <v>Monthly</v>
          </cell>
          <cell r="H8062" t="str">
            <v>I</v>
          </cell>
          <cell r="I8062">
            <v>10004</v>
          </cell>
          <cell r="J8062" t="str">
            <v>Non-Represented State Employees</v>
          </cell>
          <cell r="K8062" t="str">
            <v>per DOP website</v>
          </cell>
          <cell r="L8062">
            <v>41456</v>
          </cell>
          <cell r="M8062">
            <v>13558</v>
          </cell>
          <cell r="N8062" t="b">
            <v>0</v>
          </cell>
          <cell r="O8062">
            <v>10004</v>
          </cell>
        </row>
        <row r="8063">
          <cell r="E8063" t="str">
            <v>86MONTHLYITEAMSTERS LOCAL UNION NUMBER 117</v>
          </cell>
          <cell r="F8063" t="str">
            <v>86</v>
          </cell>
          <cell r="G8063" t="str">
            <v>Monthly</v>
          </cell>
          <cell r="H8063" t="str">
            <v>I</v>
          </cell>
          <cell r="I8063">
            <v>10132</v>
          </cell>
          <cell r="J8063" t="str">
            <v>Teamsters Local Union Number 117</v>
          </cell>
          <cell r="K8063" t="str">
            <v>per Noli Benitez 201307</v>
          </cell>
          <cell r="L8063">
            <v>41456</v>
          </cell>
          <cell r="M8063">
            <v>13558</v>
          </cell>
          <cell r="N8063" t="b">
            <v>0</v>
          </cell>
          <cell r="O8063">
            <v>10132</v>
          </cell>
        </row>
        <row r="8064">
          <cell r="E8064" t="str">
            <v>86MONTHLYIWASHINGTON FEDERATION OF STATE EMPLOYEES</v>
          </cell>
          <cell r="F8064" t="str">
            <v>86</v>
          </cell>
          <cell r="G8064" t="str">
            <v>Monthly</v>
          </cell>
          <cell r="H8064" t="str">
            <v>I</v>
          </cell>
          <cell r="I8064">
            <v>10004</v>
          </cell>
          <cell r="J8064" t="str">
            <v>Washington Federation of State Employees</v>
          </cell>
          <cell r="K8064" t="str">
            <v>per DOP website</v>
          </cell>
          <cell r="L8064">
            <v>41456</v>
          </cell>
          <cell r="M8064">
            <v>27482</v>
          </cell>
          <cell r="N8064" t="b">
            <v>0</v>
          </cell>
          <cell r="O8064">
            <v>10004</v>
          </cell>
        </row>
        <row r="8065">
          <cell r="E8065" t="str">
            <v>86MONTHLYIWASHINGTON PUBLIC EMPLOYEES ASSOCIATION</v>
          </cell>
          <cell r="F8065" t="str">
            <v>86</v>
          </cell>
          <cell r="G8065" t="str">
            <v>Monthly</v>
          </cell>
          <cell r="H8065" t="str">
            <v>I</v>
          </cell>
          <cell r="I8065">
            <v>10004</v>
          </cell>
          <cell r="J8065" t="str">
            <v>Washington Public Employees Association</v>
          </cell>
          <cell r="K8065" t="str">
            <v>per DOP website</v>
          </cell>
          <cell r="L8065">
            <v>41456</v>
          </cell>
          <cell r="M8065">
            <v>31746</v>
          </cell>
          <cell r="N8065" t="b">
            <v>0</v>
          </cell>
          <cell r="O8065">
            <v>10004</v>
          </cell>
        </row>
        <row r="8066">
          <cell r="E8066" t="str">
            <v>86MONTHLYJCOALITION</v>
          </cell>
          <cell r="F8066" t="str">
            <v>86</v>
          </cell>
          <cell r="G8066" t="str">
            <v>Monthly</v>
          </cell>
          <cell r="H8066" t="str">
            <v>J</v>
          </cell>
          <cell r="I8066">
            <v>10253</v>
          </cell>
          <cell r="J8066" t="str">
            <v>Coalition</v>
          </cell>
          <cell r="K8066" t="str">
            <v>per DOP website</v>
          </cell>
          <cell r="L8066">
            <v>41456</v>
          </cell>
          <cell r="M8066">
            <v>44539</v>
          </cell>
          <cell r="N8066" t="b">
            <v>0</v>
          </cell>
          <cell r="O8066">
            <v>10253</v>
          </cell>
        </row>
        <row r="8067">
          <cell r="E8067" t="str">
            <v>86MONTHLYJNON-REPRESENTED STATE EMPLOYEES</v>
          </cell>
          <cell r="F8067" t="str">
            <v>86</v>
          </cell>
          <cell r="G8067" t="str">
            <v>Monthly</v>
          </cell>
          <cell r="H8067" t="str">
            <v>J</v>
          </cell>
          <cell r="I8067">
            <v>10253</v>
          </cell>
          <cell r="J8067" t="str">
            <v>Non-Represented State Employees</v>
          </cell>
          <cell r="K8067" t="str">
            <v>per DOP website</v>
          </cell>
          <cell r="L8067">
            <v>41456</v>
          </cell>
          <cell r="M8067">
            <v>13559</v>
          </cell>
          <cell r="N8067" t="b">
            <v>0</v>
          </cell>
          <cell r="O8067">
            <v>10253</v>
          </cell>
        </row>
        <row r="8068">
          <cell r="E8068" t="str">
            <v>86MONTHLYJTEAMSTERS LOCAL UNION NUMBER 117</v>
          </cell>
          <cell r="F8068" t="str">
            <v>86</v>
          </cell>
          <cell r="G8068" t="str">
            <v>Monthly</v>
          </cell>
          <cell r="H8068" t="str">
            <v>J</v>
          </cell>
          <cell r="I8068">
            <v>10385</v>
          </cell>
          <cell r="J8068" t="str">
            <v>Teamsters Local Union Number 117</v>
          </cell>
          <cell r="K8068" t="str">
            <v>per Noli Benitez 201307</v>
          </cell>
          <cell r="L8068">
            <v>41456</v>
          </cell>
          <cell r="M8068">
            <v>13559</v>
          </cell>
          <cell r="N8068" t="b">
            <v>0</v>
          </cell>
          <cell r="O8068">
            <v>10385</v>
          </cell>
        </row>
        <row r="8069">
          <cell r="E8069" t="str">
            <v>86MONTHLYJWASHINGTON FEDERATION OF STATE EMPLOYEES</v>
          </cell>
          <cell r="F8069" t="str">
            <v>86</v>
          </cell>
          <cell r="G8069" t="str">
            <v>Monthly</v>
          </cell>
          <cell r="H8069" t="str">
            <v>J</v>
          </cell>
          <cell r="I8069">
            <v>10253</v>
          </cell>
          <cell r="J8069" t="str">
            <v>Washington Federation of State Employees</v>
          </cell>
          <cell r="K8069" t="str">
            <v>per DOP website</v>
          </cell>
          <cell r="L8069">
            <v>41456</v>
          </cell>
          <cell r="M8069">
            <v>27483</v>
          </cell>
          <cell r="N8069" t="b">
            <v>0</v>
          </cell>
          <cell r="O8069">
            <v>10253</v>
          </cell>
        </row>
        <row r="8070">
          <cell r="E8070" t="str">
            <v>86MONTHLYJWASHINGTON PUBLIC EMPLOYEES ASSOCIATION</v>
          </cell>
          <cell r="F8070" t="str">
            <v>86</v>
          </cell>
          <cell r="G8070" t="str">
            <v>Monthly</v>
          </cell>
          <cell r="H8070" t="str">
            <v>J</v>
          </cell>
          <cell r="I8070">
            <v>10253</v>
          </cell>
          <cell r="J8070" t="str">
            <v>Washington Public Employees Association</v>
          </cell>
          <cell r="K8070" t="str">
            <v>per DOP website</v>
          </cell>
          <cell r="L8070">
            <v>41456</v>
          </cell>
          <cell r="M8070">
            <v>31747</v>
          </cell>
          <cell r="N8070" t="b">
            <v>0</v>
          </cell>
          <cell r="O8070">
            <v>10253</v>
          </cell>
        </row>
        <row r="8071">
          <cell r="E8071" t="str">
            <v>86MONTHLYKCOALITION</v>
          </cell>
          <cell r="F8071" t="str">
            <v>86</v>
          </cell>
          <cell r="G8071" t="str">
            <v>Monthly</v>
          </cell>
          <cell r="H8071" t="str">
            <v>K</v>
          </cell>
          <cell r="I8071">
            <v>10513</v>
          </cell>
          <cell r="J8071" t="str">
            <v>Coalition</v>
          </cell>
          <cell r="K8071" t="str">
            <v>per DOP website</v>
          </cell>
          <cell r="L8071">
            <v>41456</v>
          </cell>
          <cell r="M8071">
            <v>44540</v>
          </cell>
          <cell r="N8071" t="b">
            <v>0</v>
          </cell>
          <cell r="O8071">
            <v>10513</v>
          </cell>
        </row>
        <row r="8072">
          <cell r="E8072" t="str">
            <v>86MONTHLYKNON-REPRESENTED STATE EMPLOYEES</v>
          </cell>
          <cell r="F8072" t="str">
            <v>86</v>
          </cell>
          <cell r="G8072" t="str">
            <v>Monthly</v>
          </cell>
          <cell r="H8072" t="str">
            <v>K</v>
          </cell>
          <cell r="I8072">
            <v>10513</v>
          </cell>
          <cell r="J8072" t="str">
            <v>Non-Represented State Employees</v>
          </cell>
          <cell r="K8072" t="str">
            <v>per DOP website</v>
          </cell>
          <cell r="L8072">
            <v>41456</v>
          </cell>
          <cell r="M8072">
            <v>13560</v>
          </cell>
          <cell r="N8072" t="b">
            <v>0</v>
          </cell>
          <cell r="O8072">
            <v>10513</v>
          </cell>
        </row>
        <row r="8073">
          <cell r="E8073" t="str">
            <v>86MONTHLYKTEAMSTERS LOCAL UNION NUMBER 117</v>
          </cell>
          <cell r="F8073" t="str">
            <v>86</v>
          </cell>
          <cell r="G8073" t="str">
            <v>Monthly</v>
          </cell>
          <cell r="H8073" t="str">
            <v>K</v>
          </cell>
          <cell r="I8073">
            <v>10648</v>
          </cell>
          <cell r="J8073" t="str">
            <v>Teamsters Local Union Number 117</v>
          </cell>
          <cell r="K8073" t="str">
            <v>per Noli Benitez 201307</v>
          </cell>
          <cell r="L8073">
            <v>41456</v>
          </cell>
          <cell r="M8073">
            <v>13560</v>
          </cell>
          <cell r="N8073" t="b">
            <v>0</v>
          </cell>
          <cell r="O8073">
            <v>10648</v>
          </cell>
        </row>
        <row r="8074">
          <cell r="E8074" t="str">
            <v>86MONTHLYKWASHINGTON FEDERATION OF STATE EMPLOYEES</v>
          </cell>
          <cell r="F8074" t="str">
            <v>86</v>
          </cell>
          <cell r="G8074" t="str">
            <v>Monthly</v>
          </cell>
          <cell r="H8074" t="str">
            <v>K</v>
          </cell>
          <cell r="I8074">
            <v>10513</v>
          </cell>
          <cell r="J8074" t="str">
            <v>Washington Federation of State Employees</v>
          </cell>
          <cell r="K8074" t="str">
            <v>per DOP website</v>
          </cell>
          <cell r="L8074">
            <v>41456</v>
          </cell>
          <cell r="M8074">
            <v>27484</v>
          </cell>
          <cell r="N8074" t="b">
            <v>0</v>
          </cell>
          <cell r="O8074">
            <v>10513</v>
          </cell>
        </row>
        <row r="8075">
          <cell r="E8075" t="str">
            <v>86MONTHLYKWASHINGTON PUBLIC EMPLOYEES ASSOCIATION</v>
          </cell>
          <cell r="F8075" t="str">
            <v>86</v>
          </cell>
          <cell r="G8075" t="str">
            <v>Monthly</v>
          </cell>
          <cell r="H8075" t="str">
            <v>K</v>
          </cell>
          <cell r="I8075">
            <v>10513</v>
          </cell>
          <cell r="J8075" t="str">
            <v>Washington Public Employees Association</v>
          </cell>
          <cell r="K8075" t="str">
            <v>per DOP website</v>
          </cell>
          <cell r="L8075">
            <v>41456</v>
          </cell>
          <cell r="M8075">
            <v>31748</v>
          </cell>
          <cell r="N8075" t="b">
            <v>0</v>
          </cell>
          <cell r="O8075">
            <v>10513</v>
          </cell>
        </row>
        <row r="8076">
          <cell r="E8076" t="str">
            <v>86MONTHLYLCOALITION</v>
          </cell>
          <cell r="F8076" t="str">
            <v>86</v>
          </cell>
          <cell r="G8076" t="str">
            <v>Monthly</v>
          </cell>
          <cell r="H8076" t="str">
            <v>L</v>
          </cell>
          <cell r="I8076">
            <v>10771</v>
          </cell>
          <cell r="J8076" t="str">
            <v>Coalition</v>
          </cell>
          <cell r="K8076" t="str">
            <v>per DOP website</v>
          </cell>
          <cell r="L8076">
            <v>41456</v>
          </cell>
          <cell r="M8076">
            <v>44541</v>
          </cell>
          <cell r="N8076" t="b">
            <v>0</v>
          </cell>
          <cell r="O8076">
            <v>10771</v>
          </cell>
        </row>
        <row r="8077">
          <cell r="E8077" t="str">
            <v>86MONTHLYLNON-REPRESENTED STATE EMPLOYEES</v>
          </cell>
          <cell r="F8077" t="str">
            <v>86</v>
          </cell>
          <cell r="G8077" t="str">
            <v>Monthly</v>
          </cell>
          <cell r="H8077" t="str">
            <v>L</v>
          </cell>
          <cell r="I8077">
            <v>10771</v>
          </cell>
          <cell r="J8077" t="str">
            <v>Non-Represented State Employees</v>
          </cell>
          <cell r="K8077" t="str">
            <v>per DOP website</v>
          </cell>
          <cell r="L8077">
            <v>41456</v>
          </cell>
          <cell r="M8077">
            <v>13561</v>
          </cell>
          <cell r="N8077" t="b">
            <v>0</v>
          </cell>
          <cell r="O8077">
            <v>10771</v>
          </cell>
        </row>
        <row r="8078">
          <cell r="E8078" t="str">
            <v>86MONTHLYLTEAMSTERS LOCAL UNION NUMBER 117</v>
          </cell>
          <cell r="F8078" t="str">
            <v>86</v>
          </cell>
          <cell r="G8078" t="str">
            <v>Monthly</v>
          </cell>
          <cell r="H8078" t="str">
            <v>L</v>
          </cell>
          <cell r="I8078">
            <v>10910</v>
          </cell>
          <cell r="J8078" t="str">
            <v>Teamsters Local Union Number 117</v>
          </cell>
          <cell r="K8078" t="str">
            <v>per Noli Benitez 201307</v>
          </cell>
          <cell r="L8078">
            <v>41456</v>
          </cell>
          <cell r="M8078">
            <v>13561</v>
          </cell>
          <cell r="N8078" t="b">
            <v>0</v>
          </cell>
          <cell r="O8078">
            <v>10910</v>
          </cell>
        </row>
        <row r="8079">
          <cell r="E8079" t="str">
            <v>86MONTHLYLWASHINGTON FEDERATION OF STATE EMPLOYEES</v>
          </cell>
          <cell r="F8079" t="str">
            <v>86</v>
          </cell>
          <cell r="G8079" t="str">
            <v>Monthly</v>
          </cell>
          <cell r="H8079" t="str">
            <v>L</v>
          </cell>
          <cell r="I8079">
            <v>10771</v>
          </cell>
          <cell r="J8079" t="str">
            <v>Washington Federation of State Employees</v>
          </cell>
          <cell r="K8079" t="str">
            <v>per DOP website</v>
          </cell>
          <cell r="L8079">
            <v>41456</v>
          </cell>
          <cell r="M8079">
            <v>27485</v>
          </cell>
          <cell r="N8079" t="b">
            <v>0</v>
          </cell>
          <cell r="O8079">
            <v>10771</v>
          </cell>
        </row>
        <row r="8080">
          <cell r="E8080" t="str">
            <v>86MONTHLYLWASHINGTON PUBLIC EMPLOYEES ASSOCIATION</v>
          </cell>
          <cell r="F8080" t="str">
            <v>86</v>
          </cell>
          <cell r="G8080" t="str">
            <v>Monthly</v>
          </cell>
          <cell r="H8080" t="str">
            <v>L</v>
          </cell>
          <cell r="I8080">
            <v>10771</v>
          </cell>
          <cell r="J8080" t="str">
            <v>Washington Public Employees Association</v>
          </cell>
          <cell r="K8080" t="str">
            <v>per DOP website</v>
          </cell>
          <cell r="L8080">
            <v>41456</v>
          </cell>
          <cell r="M8080">
            <v>31749</v>
          </cell>
          <cell r="N8080" t="b">
            <v>0</v>
          </cell>
          <cell r="O8080">
            <v>10771</v>
          </cell>
        </row>
        <row r="8081">
          <cell r="E8081" t="str">
            <v>86MONTHLYMCOALITION</v>
          </cell>
          <cell r="F8081" t="str">
            <v>86</v>
          </cell>
          <cell r="G8081" t="str">
            <v>Monthly</v>
          </cell>
          <cell r="H8081" t="str">
            <v>M</v>
          </cell>
          <cell r="I8081">
            <v>11044</v>
          </cell>
          <cell r="J8081" t="str">
            <v>Coalition</v>
          </cell>
          <cell r="K8081" t="str">
            <v>per DOP website</v>
          </cell>
          <cell r="L8081">
            <v>41456</v>
          </cell>
          <cell r="M8081">
            <v>44542</v>
          </cell>
          <cell r="N8081" t="b">
            <v>0</v>
          </cell>
          <cell r="O8081">
            <v>11044</v>
          </cell>
        </row>
        <row r="8082">
          <cell r="E8082" t="str">
            <v>86MONTHLYMNON-REPRESENTED STATE EMPLOYEES</v>
          </cell>
          <cell r="F8082" t="str">
            <v>86</v>
          </cell>
          <cell r="G8082" t="str">
            <v>Monthly</v>
          </cell>
          <cell r="H8082" t="str">
            <v>M</v>
          </cell>
          <cell r="I8082">
            <v>11044</v>
          </cell>
          <cell r="J8082" t="str">
            <v>Non-Represented State Employees</v>
          </cell>
          <cell r="K8082" t="str">
            <v>per DOP website</v>
          </cell>
          <cell r="L8082">
            <v>41456</v>
          </cell>
          <cell r="M8082">
            <v>13562</v>
          </cell>
          <cell r="N8082" t="b">
            <v>0</v>
          </cell>
          <cell r="O8082">
            <v>11044</v>
          </cell>
        </row>
        <row r="8083">
          <cell r="E8083" t="str">
            <v>86MONTHLYMTEAMSTERS LOCAL UNION NUMBER 117</v>
          </cell>
          <cell r="F8083" t="str">
            <v>86</v>
          </cell>
          <cell r="G8083" t="str">
            <v>Monthly</v>
          </cell>
          <cell r="H8083" t="str">
            <v>M</v>
          </cell>
          <cell r="I8083">
            <v>11184</v>
          </cell>
          <cell r="J8083" t="str">
            <v>Teamsters Local Union Number 117</v>
          </cell>
          <cell r="K8083" t="str">
            <v>per Noli Benitez 201307</v>
          </cell>
          <cell r="L8083">
            <v>41456</v>
          </cell>
          <cell r="M8083">
            <v>13562</v>
          </cell>
          <cell r="N8083" t="b">
            <v>0</v>
          </cell>
          <cell r="O8083">
            <v>11184</v>
          </cell>
        </row>
        <row r="8084">
          <cell r="E8084" t="str">
            <v>86MONTHLYMWASHINGTON FEDERATION OF STATE EMPLOYEES</v>
          </cell>
          <cell r="F8084" t="str">
            <v>86</v>
          </cell>
          <cell r="G8084" t="str">
            <v>Monthly</v>
          </cell>
          <cell r="H8084" t="str">
            <v>M</v>
          </cell>
          <cell r="I8084">
            <v>11044</v>
          </cell>
          <cell r="J8084" t="str">
            <v>Washington Federation of State Employees</v>
          </cell>
          <cell r="K8084" t="str">
            <v>per DOP website</v>
          </cell>
          <cell r="L8084">
            <v>41456</v>
          </cell>
          <cell r="M8084">
            <v>27486</v>
          </cell>
          <cell r="N8084" t="b">
            <v>0</v>
          </cell>
          <cell r="O8084">
            <v>11044</v>
          </cell>
        </row>
        <row r="8085">
          <cell r="E8085" t="str">
            <v>86MONTHLYMWASHINGTON PUBLIC EMPLOYEES ASSOCIATION</v>
          </cell>
          <cell r="F8085" t="str">
            <v>86</v>
          </cell>
          <cell r="G8085" t="str">
            <v>Monthly</v>
          </cell>
          <cell r="H8085" t="str">
            <v>M</v>
          </cell>
          <cell r="I8085">
            <v>11044</v>
          </cell>
          <cell r="J8085" t="str">
            <v>Washington Public Employees Association</v>
          </cell>
          <cell r="K8085" t="str">
            <v>per DOP website</v>
          </cell>
          <cell r="L8085">
            <v>41456</v>
          </cell>
          <cell r="M8085">
            <v>31750</v>
          </cell>
          <cell r="N8085" t="b">
            <v>0</v>
          </cell>
          <cell r="O8085">
            <v>11044</v>
          </cell>
        </row>
        <row r="8086">
          <cell r="E8086" t="str">
            <v>87MONTHLYACOALITION</v>
          </cell>
          <cell r="F8086" t="str">
            <v>87</v>
          </cell>
          <cell r="G8086" t="str">
            <v>Monthly</v>
          </cell>
          <cell r="H8086" t="str">
            <v>A</v>
          </cell>
          <cell r="I8086">
            <v>8417</v>
          </cell>
          <cell r="J8086" t="str">
            <v>Coalition</v>
          </cell>
          <cell r="K8086" t="str">
            <v>per DOP website</v>
          </cell>
          <cell r="L8086">
            <v>41456</v>
          </cell>
          <cell r="M8086">
            <v>44582</v>
          </cell>
          <cell r="N8086" t="b">
            <v>0</v>
          </cell>
          <cell r="O8086">
            <v>8417</v>
          </cell>
        </row>
        <row r="8087">
          <cell r="E8087" t="str">
            <v>87MONTHLYANON-REPRESENTED STATE EMPLOYEES</v>
          </cell>
          <cell r="F8087" t="str">
            <v>87</v>
          </cell>
          <cell r="G8087" t="str">
            <v>Monthly</v>
          </cell>
          <cell r="H8087" t="str">
            <v>A</v>
          </cell>
          <cell r="I8087">
            <v>8417</v>
          </cell>
          <cell r="J8087" t="str">
            <v>Non-Represented State Employees</v>
          </cell>
          <cell r="K8087" t="str">
            <v>per DOP website</v>
          </cell>
          <cell r="L8087">
            <v>41456</v>
          </cell>
          <cell r="M8087">
            <v>13602</v>
          </cell>
          <cell r="N8087" t="b">
            <v>0</v>
          </cell>
          <cell r="O8087">
            <v>8417</v>
          </cell>
        </row>
        <row r="8088">
          <cell r="E8088" t="str">
            <v>87MONTHLYATEAMSTERS LOCAL UNION NUMBER 117</v>
          </cell>
          <cell r="F8088" t="str">
            <v>87</v>
          </cell>
          <cell r="G8088" t="str">
            <v>Monthly</v>
          </cell>
          <cell r="H8088" t="str">
            <v>A</v>
          </cell>
          <cell r="I8088">
            <v>8524</v>
          </cell>
          <cell r="J8088" t="str">
            <v>Teamsters Local Union Number 117</v>
          </cell>
          <cell r="K8088" t="str">
            <v>per Noli Benitez 201307</v>
          </cell>
          <cell r="L8088">
            <v>41456</v>
          </cell>
          <cell r="M8088">
            <v>13602</v>
          </cell>
          <cell r="N8088" t="b">
            <v>0</v>
          </cell>
          <cell r="O8088">
            <v>8524</v>
          </cell>
        </row>
        <row r="8089">
          <cell r="E8089" t="str">
            <v>87MONTHLYAWASHINGTON FEDERATION OF STATE EMPLOYEES</v>
          </cell>
          <cell r="F8089" t="str">
            <v>87</v>
          </cell>
          <cell r="G8089" t="str">
            <v>Monthly</v>
          </cell>
          <cell r="H8089" t="str">
            <v>A</v>
          </cell>
          <cell r="I8089">
            <v>8417</v>
          </cell>
          <cell r="J8089" t="str">
            <v>Washington Federation of State Employees</v>
          </cell>
          <cell r="K8089" t="str">
            <v>per DOP website</v>
          </cell>
          <cell r="L8089">
            <v>41456</v>
          </cell>
          <cell r="M8089">
            <v>27526</v>
          </cell>
          <cell r="N8089" t="b">
            <v>0</v>
          </cell>
          <cell r="O8089">
            <v>8417</v>
          </cell>
        </row>
        <row r="8090">
          <cell r="E8090" t="str">
            <v>87MONTHLYAWASHINGTON PUBLIC EMPLOYEES ASSOCIATION</v>
          </cell>
          <cell r="F8090" t="str">
            <v>87</v>
          </cell>
          <cell r="G8090" t="str">
            <v>Monthly</v>
          </cell>
          <cell r="H8090" t="str">
            <v>A</v>
          </cell>
          <cell r="I8090">
            <v>8417</v>
          </cell>
          <cell r="J8090" t="str">
            <v>Washington Public Employees Association</v>
          </cell>
          <cell r="K8090" t="str">
            <v>per DOP website</v>
          </cell>
          <cell r="L8090">
            <v>41456</v>
          </cell>
          <cell r="M8090">
            <v>31790</v>
          </cell>
          <cell r="N8090" t="b">
            <v>0</v>
          </cell>
          <cell r="O8090">
            <v>8417</v>
          </cell>
        </row>
        <row r="8091">
          <cell r="E8091" t="str">
            <v>87MONTHLYBCOALITION</v>
          </cell>
          <cell r="F8091" t="str">
            <v>87</v>
          </cell>
          <cell r="G8091" t="str">
            <v>Monthly</v>
          </cell>
          <cell r="H8091" t="str">
            <v>B</v>
          </cell>
          <cell r="I8091">
            <v>8627</v>
          </cell>
          <cell r="J8091" t="str">
            <v>Coalition</v>
          </cell>
          <cell r="K8091" t="str">
            <v>per DOP website</v>
          </cell>
          <cell r="L8091">
            <v>41456</v>
          </cell>
          <cell r="M8091">
            <v>44583</v>
          </cell>
          <cell r="N8091" t="b">
            <v>0</v>
          </cell>
          <cell r="O8091">
            <v>8627</v>
          </cell>
        </row>
        <row r="8092">
          <cell r="E8092" t="str">
            <v>87MONTHLYBNON-REPRESENTED STATE EMPLOYEES</v>
          </cell>
          <cell r="F8092" t="str">
            <v>87</v>
          </cell>
          <cell r="G8092" t="str">
            <v>Monthly</v>
          </cell>
          <cell r="H8092" t="str">
            <v>B</v>
          </cell>
          <cell r="I8092">
            <v>8627</v>
          </cell>
          <cell r="J8092" t="str">
            <v>Non-Represented State Employees</v>
          </cell>
          <cell r="K8092" t="str">
            <v>per DOP website</v>
          </cell>
          <cell r="L8092">
            <v>41456</v>
          </cell>
          <cell r="M8092">
            <v>13603</v>
          </cell>
          <cell r="N8092" t="b">
            <v>0</v>
          </cell>
          <cell r="O8092">
            <v>8627</v>
          </cell>
        </row>
        <row r="8093">
          <cell r="E8093" t="str">
            <v>87MONTHLYBTEAMSTERS LOCAL UNION NUMBER 117</v>
          </cell>
          <cell r="F8093" t="str">
            <v>87</v>
          </cell>
          <cell r="G8093" t="str">
            <v>Monthly</v>
          </cell>
          <cell r="H8093" t="str">
            <v>B</v>
          </cell>
          <cell r="I8093">
            <v>8738</v>
          </cell>
          <cell r="J8093" t="str">
            <v>Teamsters Local Union Number 117</v>
          </cell>
          <cell r="K8093" t="str">
            <v>per Noli Benitez 201307</v>
          </cell>
          <cell r="L8093">
            <v>41456</v>
          </cell>
          <cell r="M8093">
            <v>13603</v>
          </cell>
          <cell r="N8093" t="b">
            <v>0</v>
          </cell>
          <cell r="O8093">
            <v>8738</v>
          </cell>
        </row>
        <row r="8094">
          <cell r="E8094" t="str">
            <v>87MONTHLYBWASHINGTON FEDERATION OF STATE EMPLOYEES</v>
          </cell>
          <cell r="F8094" t="str">
            <v>87</v>
          </cell>
          <cell r="G8094" t="str">
            <v>Monthly</v>
          </cell>
          <cell r="H8094" t="str">
            <v>B</v>
          </cell>
          <cell r="I8094">
            <v>8627</v>
          </cell>
          <cell r="J8094" t="str">
            <v>Washington Federation of State Employees</v>
          </cell>
          <cell r="K8094" t="str">
            <v>per DOP website</v>
          </cell>
          <cell r="L8094">
            <v>41456</v>
          </cell>
          <cell r="M8094">
            <v>27527</v>
          </cell>
          <cell r="N8094" t="b">
            <v>0</v>
          </cell>
          <cell r="O8094">
            <v>8627</v>
          </cell>
        </row>
        <row r="8095">
          <cell r="E8095" t="str">
            <v>87MONTHLYBWASHINGTON PUBLIC EMPLOYEES ASSOCIATION</v>
          </cell>
          <cell r="F8095" t="str">
            <v>87</v>
          </cell>
          <cell r="G8095" t="str">
            <v>Monthly</v>
          </cell>
          <cell r="H8095" t="str">
            <v>B</v>
          </cell>
          <cell r="I8095">
            <v>8627</v>
          </cell>
          <cell r="J8095" t="str">
            <v>Washington Public Employees Association</v>
          </cell>
          <cell r="K8095" t="str">
            <v>per DOP website</v>
          </cell>
          <cell r="L8095">
            <v>41456</v>
          </cell>
          <cell r="M8095">
            <v>31791</v>
          </cell>
          <cell r="N8095" t="b">
            <v>0</v>
          </cell>
          <cell r="O8095">
            <v>8627</v>
          </cell>
        </row>
        <row r="8096">
          <cell r="E8096" t="str">
            <v>87MONTHLYCCOALITION</v>
          </cell>
          <cell r="F8096" t="str">
            <v>87</v>
          </cell>
          <cell r="G8096" t="str">
            <v>Monthly</v>
          </cell>
          <cell r="H8096" t="str">
            <v>C</v>
          </cell>
          <cell r="I8096">
            <v>8844</v>
          </cell>
          <cell r="J8096" t="str">
            <v>Coalition</v>
          </cell>
          <cell r="K8096" t="str">
            <v>per DOP website</v>
          </cell>
          <cell r="L8096">
            <v>41456</v>
          </cell>
          <cell r="M8096">
            <v>44584</v>
          </cell>
          <cell r="N8096" t="b">
            <v>0</v>
          </cell>
          <cell r="O8096">
            <v>8844</v>
          </cell>
        </row>
        <row r="8097">
          <cell r="E8097" t="str">
            <v>87MONTHLYCNON-REPRESENTED STATE EMPLOYEES</v>
          </cell>
          <cell r="F8097" t="str">
            <v>87</v>
          </cell>
          <cell r="G8097" t="str">
            <v>Monthly</v>
          </cell>
          <cell r="H8097" t="str">
            <v>C</v>
          </cell>
          <cell r="I8097">
            <v>8844</v>
          </cell>
          <cell r="J8097" t="str">
            <v>Non-Represented State Employees</v>
          </cell>
          <cell r="K8097" t="str">
            <v>per DOP website</v>
          </cell>
          <cell r="L8097">
            <v>41456</v>
          </cell>
          <cell r="M8097">
            <v>13604</v>
          </cell>
          <cell r="N8097" t="b">
            <v>0</v>
          </cell>
          <cell r="O8097">
            <v>8844</v>
          </cell>
        </row>
        <row r="8098">
          <cell r="E8098" t="str">
            <v>87MONTHLYCTEAMSTERS LOCAL UNION NUMBER 117</v>
          </cell>
          <cell r="F8098" t="str">
            <v>87</v>
          </cell>
          <cell r="G8098" t="str">
            <v>Monthly</v>
          </cell>
          <cell r="H8098" t="str">
            <v>C</v>
          </cell>
          <cell r="I8098">
            <v>8958</v>
          </cell>
          <cell r="J8098" t="str">
            <v>Teamsters Local Union Number 117</v>
          </cell>
          <cell r="K8098" t="str">
            <v>per Noli Benitez 201307</v>
          </cell>
          <cell r="L8098">
            <v>41456</v>
          </cell>
          <cell r="M8098">
            <v>13604</v>
          </cell>
          <cell r="N8098" t="b">
            <v>0</v>
          </cell>
          <cell r="O8098">
            <v>8958</v>
          </cell>
        </row>
        <row r="8099">
          <cell r="E8099" t="str">
            <v>87MONTHLYCWASHINGTON FEDERATION OF STATE EMPLOYEES</v>
          </cell>
          <cell r="F8099" t="str">
            <v>87</v>
          </cell>
          <cell r="G8099" t="str">
            <v>Monthly</v>
          </cell>
          <cell r="H8099" t="str">
            <v>C</v>
          </cell>
          <cell r="I8099">
            <v>8844</v>
          </cell>
          <cell r="J8099" t="str">
            <v>Washington Federation of State Employees</v>
          </cell>
          <cell r="K8099" t="str">
            <v>per DOP website</v>
          </cell>
          <cell r="L8099">
            <v>41456</v>
          </cell>
          <cell r="M8099">
            <v>27528</v>
          </cell>
          <cell r="N8099" t="b">
            <v>0</v>
          </cell>
          <cell r="O8099">
            <v>8844</v>
          </cell>
        </row>
        <row r="8100">
          <cell r="E8100" t="str">
            <v>87MONTHLYCWASHINGTON PUBLIC EMPLOYEES ASSOCIATION</v>
          </cell>
          <cell r="F8100" t="str">
            <v>87</v>
          </cell>
          <cell r="G8100" t="str">
            <v>Monthly</v>
          </cell>
          <cell r="H8100" t="str">
            <v>C</v>
          </cell>
          <cell r="I8100">
            <v>8844</v>
          </cell>
          <cell r="J8100" t="str">
            <v>Washington Public Employees Association</v>
          </cell>
          <cell r="K8100" t="str">
            <v>per DOP website</v>
          </cell>
          <cell r="L8100">
            <v>41456</v>
          </cell>
          <cell r="M8100">
            <v>31792</v>
          </cell>
          <cell r="N8100" t="b">
            <v>0</v>
          </cell>
          <cell r="O8100">
            <v>8844</v>
          </cell>
        </row>
        <row r="8101">
          <cell r="E8101" t="str">
            <v>87MONTHLYDCOALITION</v>
          </cell>
          <cell r="F8101" t="str">
            <v>87</v>
          </cell>
          <cell r="G8101" t="str">
            <v>Monthly</v>
          </cell>
          <cell r="H8101" t="str">
            <v>D</v>
          </cell>
          <cell r="I8101">
            <v>9066</v>
          </cell>
          <cell r="J8101" t="str">
            <v>Coalition</v>
          </cell>
          <cell r="K8101" t="str">
            <v>per DOP website</v>
          </cell>
          <cell r="L8101">
            <v>41456</v>
          </cell>
          <cell r="M8101">
            <v>44585</v>
          </cell>
          <cell r="N8101" t="b">
            <v>0</v>
          </cell>
          <cell r="O8101">
            <v>9066</v>
          </cell>
        </row>
        <row r="8102">
          <cell r="E8102" t="str">
            <v>87MONTHLYDNON-REPRESENTED STATE EMPLOYEES</v>
          </cell>
          <cell r="F8102" t="str">
            <v>87</v>
          </cell>
          <cell r="G8102" t="str">
            <v>Monthly</v>
          </cell>
          <cell r="H8102" t="str">
            <v>D</v>
          </cell>
          <cell r="I8102">
            <v>9066</v>
          </cell>
          <cell r="J8102" t="str">
            <v>Non-Represented State Employees</v>
          </cell>
          <cell r="K8102" t="str">
            <v>per DOP website</v>
          </cell>
          <cell r="L8102">
            <v>41456</v>
          </cell>
          <cell r="M8102">
            <v>13605</v>
          </cell>
          <cell r="N8102" t="b">
            <v>0</v>
          </cell>
          <cell r="O8102">
            <v>9066</v>
          </cell>
        </row>
        <row r="8103">
          <cell r="E8103" t="str">
            <v>87MONTHLYDTEAMSTERS LOCAL UNION NUMBER 117</v>
          </cell>
          <cell r="F8103" t="str">
            <v>87</v>
          </cell>
          <cell r="G8103" t="str">
            <v>Monthly</v>
          </cell>
          <cell r="H8103" t="str">
            <v>D</v>
          </cell>
          <cell r="I8103">
            <v>9181</v>
          </cell>
          <cell r="J8103" t="str">
            <v>Teamsters Local Union Number 117</v>
          </cell>
          <cell r="K8103" t="str">
            <v>per Noli Benitez 201307</v>
          </cell>
          <cell r="L8103">
            <v>41456</v>
          </cell>
          <cell r="M8103">
            <v>13605</v>
          </cell>
          <cell r="N8103" t="b">
            <v>0</v>
          </cell>
          <cell r="O8103">
            <v>9181</v>
          </cell>
        </row>
        <row r="8104">
          <cell r="E8104" t="str">
            <v>87MONTHLYDWASHINGTON FEDERATION OF STATE EMPLOYEES</v>
          </cell>
          <cell r="F8104" t="str">
            <v>87</v>
          </cell>
          <cell r="G8104" t="str">
            <v>Monthly</v>
          </cell>
          <cell r="H8104" t="str">
            <v>D</v>
          </cell>
          <cell r="I8104">
            <v>9066</v>
          </cell>
          <cell r="J8104" t="str">
            <v>Washington Federation of State Employees</v>
          </cell>
          <cell r="K8104" t="str">
            <v>per DOP website</v>
          </cell>
          <cell r="L8104">
            <v>41456</v>
          </cell>
          <cell r="M8104">
            <v>27529</v>
          </cell>
          <cell r="N8104" t="b">
            <v>0</v>
          </cell>
          <cell r="O8104">
            <v>9066</v>
          </cell>
        </row>
        <row r="8105">
          <cell r="E8105" t="str">
            <v>87MONTHLYDWASHINGTON PUBLIC EMPLOYEES ASSOCIATION</v>
          </cell>
          <cell r="F8105" t="str">
            <v>87</v>
          </cell>
          <cell r="G8105" t="str">
            <v>Monthly</v>
          </cell>
          <cell r="H8105" t="str">
            <v>D</v>
          </cell>
          <cell r="I8105">
            <v>9066</v>
          </cell>
          <cell r="J8105" t="str">
            <v>Washington Public Employees Association</v>
          </cell>
          <cell r="K8105" t="str">
            <v>per DOP website</v>
          </cell>
          <cell r="L8105">
            <v>41456</v>
          </cell>
          <cell r="M8105">
            <v>31793</v>
          </cell>
          <cell r="N8105" t="b">
            <v>0</v>
          </cell>
          <cell r="O8105">
            <v>9066</v>
          </cell>
        </row>
        <row r="8106">
          <cell r="E8106" t="str">
            <v>87MONTHLYECOALITION</v>
          </cell>
          <cell r="F8106" t="str">
            <v>87</v>
          </cell>
          <cell r="G8106" t="str">
            <v>Monthly</v>
          </cell>
          <cell r="H8106" t="str">
            <v>E</v>
          </cell>
          <cell r="I8106">
            <v>9289</v>
          </cell>
          <cell r="J8106" t="str">
            <v>Coalition</v>
          </cell>
          <cell r="K8106" t="str">
            <v>per DOP website</v>
          </cell>
          <cell r="L8106">
            <v>41456</v>
          </cell>
          <cell r="M8106">
            <v>44586</v>
          </cell>
          <cell r="N8106" t="b">
            <v>0</v>
          </cell>
          <cell r="O8106">
            <v>9289</v>
          </cell>
        </row>
        <row r="8107">
          <cell r="E8107" t="str">
            <v>87MONTHLYENON-REPRESENTED STATE EMPLOYEES</v>
          </cell>
          <cell r="F8107" t="str">
            <v>87</v>
          </cell>
          <cell r="G8107" t="str">
            <v>Monthly</v>
          </cell>
          <cell r="H8107" t="str">
            <v>E</v>
          </cell>
          <cell r="I8107">
            <v>9289</v>
          </cell>
          <cell r="J8107" t="str">
            <v>Non-Represented State Employees</v>
          </cell>
          <cell r="K8107" t="str">
            <v>per DOP website</v>
          </cell>
          <cell r="L8107">
            <v>41456</v>
          </cell>
          <cell r="M8107">
            <v>13606</v>
          </cell>
          <cell r="N8107" t="b">
            <v>0</v>
          </cell>
          <cell r="O8107">
            <v>9289</v>
          </cell>
        </row>
        <row r="8108">
          <cell r="E8108" t="str">
            <v>87MONTHLYETEAMSTERS LOCAL UNION NUMBER 117</v>
          </cell>
          <cell r="F8108" t="str">
            <v>87</v>
          </cell>
          <cell r="G8108" t="str">
            <v>Monthly</v>
          </cell>
          <cell r="H8108" t="str">
            <v>E</v>
          </cell>
          <cell r="I8108">
            <v>9408</v>
          </cell>
          <cell r="J8108" t="str">
            <v>Teamsters Local Union Number 117</v>
          </cell>
          <cell r="K8108" t="str">
            <v>per Noli Benitez 201307</v>
          </cell>
          <cell r="L8108">
            <v>41456</v>
          </cell>
          <cell r="M8108">
            <v>13606</v>
          </cell>
          <cell r="N8108" t="b">
            <v>0</v>
          </cell>
          <cell r="O8108">
            <v>9408</v>
          </cell>
        </row>
        <row r="8109">
          <cell r="E8109" t="str">
            <v>87MONTHLYEWASHINGTON FEDERATION OF STATE EMPLOYEES</v>
          </cell>
          <cell r="F8109" t="str">
            <v>87</v>
          </cell>
          <cell r="G8109" t="str">
            <v>Monthly</v>
          </cell>
          <cell r="H8109" t="str">
            <v>E</v>
          </cell>
          <cell r="I8109">
            <v>9289</v>
          </cell>
          <cell r="J8109" t="str">
            <v>Washington Federation of State Employees</v>
          </cell>
          <cell r="K8109" t="str">
            <v>per DOP website</v>
          </cell>
          <cell r="L8109">
            <v>41456</v>
          </cell>
          <cell r="M8109">
            <v>27530</v>
          </cell>
          <cell r="N8109" t="b">
            <v>0</v>
          </cell>
          <cell r="O8109">
            <v>9289</v>
          </cell>
        </row>
        <row r="8110">
          <cell r="E8110" t="str">
            <v>87MONTHLYEWASHINGTON PUBLIC EMPLOYEES ASSOCIATION</v>
          </cell>
          <cell r="F8110" t="str">
            <v>87</v>
          </cell>
          <cell r="G8110" t="str">
            <v>Monthly</v>
          </cell>
          <cell r="H8110" t="str">
            <v>E</v>
          </cell>
          <cell r="I8110">
            <v>9289</v>
          </cell>
          <cell r="J8110" t="str">
            <v>Washington Public Employees Association</v>
          </cell>
          <cell r="K8110" t="str">
            <v>per DOP website</v>
          </cell>
          <cell r="L8110">
            <v>41456</v>
          </cell>
          <cell r="M8110">
            <v>31794</v>
          </cell>
          <cell r="N8110" t="b">
            <v>0</v>
          </cell>
          <cell r="O8110">
            <v>9289</v>
          </cell>
        </row>
        <row r="8111">
          <cell r="E8111" t="str">
            <v>87MONTHLYFCOALITION</v>
          </cell>
          <cell r="F8111" t="str">
            <v>87</v>
          </cell>
          <cell r="G8111" t="str">
            <v>Monthly</v>
          </cell>
          <cell r="H8111" t="str">
            <v>F</v>
          </cell>
          <cell r="I8111">
            <v>9521</v>
          </cell>
          <cell r="J8111" t="str">
            <v>Coalition</v>
          </cell>
          <cell r="K8111" t="str">
            <v>per DOP website</v>
          </cell>
          <cell r="L8111">
            <v>41456</v>
          </cell>
          <cell r="M8111">
            <v>44587</v>
          </cell>
          <cell r="N8111" t="b">
            <v>0</v>
          </cell>
          <cell r="O8111">
            <v>9521</v>
          </cell>
        </row>
        <row r="8112">
          <cell r="E8112" t="str">
            <v>87MONTHLYFNON-REPRESENTED STATE EMPLOYEES</v>
          </cell>
          <cell r="F8112" t="str">
            <v>87</v>
          </cell>
          <cell r="G8112" t="str">
            <v>Monthly</v>
          </cell>
          <cell r="H8112" t="str">
            <v>F</v>
          </cell>
          <cell r="I8112">
            <v>9521</v>
          </cell>
          <cell r="J8112" t="str">
            <v>Non-Represented State Employees</v>
          </cell>
          <cell r="K8112" t="str">
            <v>per DOP website</v>
          </cell>
          <cell r="L8112">
            <v>41456</v>
          </cell>
          <cell r="M8112">
            <v>13607</v>
          </cell>
          <cell r="N8112" t="b">
            <v>0</v>
          </cell>
          <cell r="O8112">
            <v>9521</v>
          </cell>
        </row>
        <row r="8113">
          <cell r="E8113" t="str">
            <v>87MONTHLYFTEAMSTERS LOCAL UNION NUMBER 117</v>
          </cell>
          <cell r="F8113" t="str">
            <v>87</v>
          </cell>
          <cell r="G8113" t="str">
            <v>Monthly</v>
          </cell>
          <cell r="H8113" t="str">
            <v>F</v>
          </cell>
          <cell r="I8113">
            <v>9643</v>
          </cell>
          <cell r="J8113" t="str">
            <v>Teamsters Local Union Number 117</v>
          </cell>
          <cell r="K8113" t="str">
            <v>per Noli Benitez 201307</v>
          </cell>
          <cell r="L8113">
            <v>41456</v>
          </cell>
          <cell r="M8113">
            <v>13607</v>
          </cell>
          <cell r="N8113" t="b">
            <v>0</v>
          </cell>
          <cell r="O8113">
            <v>9643</v>
          </cell>
        </row>
        <row r="8114">
          <cell r="E8114" t="str">
            <v>87MONTHLYFWASHINGTON FEDERATION OF STATE EMPLOYEES</v>
          </cell>
          <cell r="F8114" t="str">
            <v>87</v>
          </cell>
          <cell r="G8114" t="str">
            <v>Monthly</v>
          </cell>
          <cell r="H8114" t="str">
            <v>F</v>
          </cell>
          <cell r="I8114">
            <v>9521</v>
          </cell>
          <cell r="J8114" t="str">
            <v>Washington Federation of State Employees</v>
          </cell>
          <cell r="K8114" t="str">
            <v>per DOP website</v>
          </cell>
          <cell r="L8114">
            <v>41456</v>
          </cell>
          <cell r="M8114">
            <v>27531</v>
          </cell>
          <cell r="N8114" t="b">
            <v>0</v>
          </cell>
          <cell r="O8114">
            <v>9521</v>
          </cell>
        </row>
        <row r="8115">
          <cell r="E8115" t="str">
            <v>87MONTHLYFWASHINGTON PUBLIC EMPLOYEES ASSOCIATION</v>
          </cell>
          <cell r="F8115" t="str">
            <v>87</v>
          </cell>
          <cell r="G8115" t="str">
            <v>Monthly</v>
          </cell>
          <cell r="H8115" t="str">
            <v>F</v>
          </cell>
          <cell r="I8115">
            <v>9521</v>
          </cell>
          <cell r="J8115" t="str">
            <v>Washington Public Employees Association</v>
          </cell>
          <cell r="K8115" t="str">
            <v>per DOP website</v>
          </cell>
          <cell r="L8115">
            <v>41456</v>
          </cell>
          <cell r="M8115">
            <v>31795</v>
          </cell>
          <cell r="N8115" t="b">
            <v>0</v>
          </cell>
          <cell r="O8115">
            <v>9521</v>
          </cell>
        </row>
        <row r="8116">
          <cell r="E8116" t="str">
            <v>87MONTHLYGCOALITION</v>
          </cell>
          <cell r="F8116" t="str">
            <v>87</v>
          </cell>
          <cell r="G8116" t="str">
            <v>Monthly</v>
          </cell>
          <cell r="H8116" t="str">
            <v>G</v>
          </cell>
          <cell r="I8116">
            <v>9761</v>
          </cell>
          <cell r="J8116" t="str">
            <v>Coalition</v>
          </cell>
          <cell r="K8116" t="str">
            <v>per DOP website</v>
          </cell>
          <cell r="L8116">
            <v>41456</v>
          </cell>
          <cell r="M8116">
            <v>44588</v>
          </cell>
          <cell r="N8116" t="b">
            <v>0</v>
          </cell>
          <cell r="O8116">
            <v>9761</v>
          </cell>
        </row>
        <row r="8117">
          <cell r="E8117" t="str">
            <v>87MONTHLYGNON-REPRESENTED STATE EMPLOYEES</v>
          </cell>
          <cell r="F8117" t="str">
            <v>87</v>
          </cell>
          <cell r="G8117" t="str">
            <v>Monthly</v>
          </cell>
          <cell r="H8117" t="str">
            <v>G</v>
          </cell>
          <cell r="I8117">
            <v>9761</v>
          </cell>
          <cell r="J8117" t="str">
            <v>Non-Represented State Employees</v>
          </cell>
          <cell r="K8117" t="str">
            <v>per DOP website</v>
          </cell>
          <cell r="L8117">
            <v>41456</v>
          </cell>
          <cell r="M8117">
            <v>13608</v>
          </cell>
          <cell r="N8117" t="b">
            <v>0</v>
          </cell>
          <cell r="O8117">
            <v>9761</v>
          </cell>
        </row>
        <row r="8118">
          <cell r="E8118" t="str">
            <v>87MONTHLYGTEAMSTERS LOCAL UNION NUMBER 117</v>
          </cell>
          <cell r="F8118" t="str">
            <v>87</v>
          </cell>
          <cell r="G8118" t="str">
            <v>Monthly</v>
          </cell>
          <cell r="H8118" t="str">
            <v>G</v>
          </cell>
          <cell r="I8118">
            <v>9887</v>
          </cell>
          <cell r="J8118" t="str">
            <v>Teamsters Local Union Number 117</v>
          </cell>
          <cell r="K8118" t="str">
            <v>per Noli Benitez 201307</v>
          </cell>
          <cell r="L8118">
            <v>41456</v>
          </cell>
          <cell r="M8118">
            <v>13608</v>
          </cell>
          <cell r="N8118" t="b">
            <v>0</v>
          </cell>
          <cell r="O8118">
            <v>9887</v>
          </cell>
        </row>
        <row r="8119">
          <cell r="E8119" t="str">
            <v>87MONTHLYGWASHINGTON FEDERATION OF STATE EMPLOYEES</v>
          </cell>
          <cell r="F8119" t="str">
            <v>87</v>
          </cell>
          <cell r="G8119" t="str">
            <v>Monthly</v>
          </cell>
          <cell r="H8119" t="str">
            <v>G</v>
          </cell>
          <cell r="I8119">
            <v>9761</v>
          </cell>
          <cell r="J8119" t="str">
            <v>Washington Federation of State Employees</v>
          </cell>
          <cell r="K8119" t="str">
            <v>per DOP website</v>
          </cell>
          <cell r="L8119">
            <v>41456</v>
          </cell>
          <cell r="M8119">
            <v>27532</v>
          </cell>
          <cell r="N8119" t="b">
            <v>0</v>
          </cell>
          <cell r="O8119">
            <v>9761</v>
          </cell>
        </row>
        <row r="8120">
          <cell r="E8120" t="str">
            <v>87MONTHLYGWASHINGTON PUBLIC EMPLOYEES ASSOCIATION</v>
          </cell>
          <cell r="F8120" t="str">
            <v>87</v>
          </cell>
          <cell r="G8120" t="str">
            <v>Monthly</v>
          </cell>
          <cell r="H8120" t="str">
            <v>G</v>
          </cell>
          <cell r="I8120">
            <v>9761</v>
          </cell>
          <cell r="J8120" t="str">
            <v>Washington Public Employees Association</v>
          </cell>
          <cell r="K8120" t="str">
            <v>per DOP website</v>
          </cell>
          <cell r="L8120">
            <v>41456</v>
          </cell>
          <cell r="M8120">
            <v>31796</v>
          </cell>
          <cell r="N8120" t="b">
            <v>0</v>
          </cell>
          <cell r="O8120">
            <v>9761</v>
          </cell>
        </row>
        <row r="8121">
          <cell r="E8121" t="str">
            <v>87MONTHLYHCOALITION</v>
          </cell>
          <cell r="F8121" t="str">
            <v>87</v>
          </cell>
          <cell r="G8121" t="str">
            <v>Monthly</v>
          </cell>
          <cell r="H8121" t="str">
            <v>H</v>
          </cell>
          <cell r="I8121">
            <v>10004</v>
          </cell>
          <cell r="J8121" t="str">
            <v>Coalition</v>
          </cell>
          <cell r="K8121" t="str">
            <v>per DOP website</v>
          </cell>
          <cell r="L8121">
            <v>41456</v>
          </cell>
          <cell r="M8121">
            <v>44589</v>
          </cell>
          <cell r="N8121" t="b">
            <v>0</v>
          </cell>
          <cell r="O8121">
            <v>10004</v>
          </cell>
        </row>
        <row r="8122">
          <cell r="E8122" t="str">
            <v>87MONTHLYHNON-REPRESENTED STATE EMPLOYEES</v>
          </cell>
          <cell r="F8122" t="str">
            <v>87</v>
          </cell>
          <cell r="G8122" t="str">
            <v>Monthly</v>
          </cell>
          <cell r="H8122" t="str">
            <v>H</v>
          </cell>
          <cell r="I8122">
            <v>10004</v>
          </cell>
          <cell r="J8122" t="str">
            <v>Non-Represented State Employees</v>
          </cell>
          <cell r="K8122" t="str">
            <v>per DOP website</v>
          </cell>
          <cell r="L8122">
            <v>41456</v>
          </cell>
          <cell r="M8122">
            <v>13609</v>
          </cell>
          <cell r="N8122" t="b">
            <v>0</v>
          </cell>
          <cell r="O8122">
            <v>10004</v>
          </cell>
        </row>
        <row r="8123">
          <cell r="E8123" t="str">
            <v>87MONTHLYHTEAMSTERS LOCAL UNION NUMBER 117</v>
          </cell>
          <cell r="F8123" t="str">
            <v>87</v>
          </cell>
          <cell r="G8123" t="str">
            <v>Monthly</v>
          </cell>
          <cell r="H8123" t="str">
            <v>H</v>
          </cell>
          <cell r="I8123">
            <v>10132</v>
          </cell>
          <cell r="J8123" t="str">
            <v>Teamsters Local Union Number 117</v>
          </cell>
          <cell r="K8123" t="str">
            <v>per Noli Benitez 201307</v>
          </cell>
          <cell r="L8123">
            <v>41456</v>
          </cell>
          <cell r="M8123">
            <v>13609</v>
          </cell>
          <cell r="N8123" t="b">
            <v>0</v>
          </cell>
          <cell r="O8123">
            <v>10132</v>
          </cell>
        </row>
        <row r="8124">
          <cell r="E8124" t="str">
            <v>87MONTHLYHWASHINGTON FEDERATION OF STATE EMPLOYEES</v>
          </cell>
          <cell r="F8124" t="str">
            <v>87</v>
          </cell>
          <cell r="G8124" t="str">
            <v>Monthly</v>
          </cell>
          <cell r="H8124" t="str">
            <v>H</v>
          </cell>
          <cell r="I8124">
            <v>10004</v>
          </cell>
          <cell r="J8124" t="str">
            <v>Washington Federation of State Employees</v>
          </cell>
          <cell r="K8124" t="str">
            <v>per DOP website</v>
          </cell>
          <cell r="L8124">
            <v>41456</v>
          </cell>
          <cell r="M8124">
            <v>27533</v>
          </cell>
          <cell r="N8124" t="b">
            <v>0</v>
          </cell>
          <cell r="O8124">
            <v>10004</v>
          </cell>
        </row>
        <row r="8125">
          <cell r="E8125" t="str">
            <v>87MONTHLYHWASHINGTON PUBLIC EMPLOYEES ASSOCIATION</v>
          </cell>
          <cell r="F8125" t="str">
            <v>87</v>
          </cell>
          <cell r="G8125" t="str">
            <v>Monthly</v>
          </cell>
          <cell r="H8125" t="str">
            <v>H</v>
          </cell>
          <cell r="I8125">
            <v>10004</v>
          </cell>
          <cell r="J8125" t="str">
            <v>Washington Public Employees Association</v>
          </cell>
          <cell r="K8125" t="str">
            <v>per DOP website</v>
          </cell>
          <cell r="L8125">
            <v>41456</v>
          </cell>
          <cell r="M8125">
            <v>31797</v>
          </cell>
          <cell r="N8125" t="b">
            <v>0</v>
          </cell>
          <cell r="O8125">
            <v>10004</v>
          </cell>
        </row>
        <row r="8126">
          <cell r="E8126" t="str">
            <v>87MONTHLYICOALITION</v>
          </cell>
          <cell r="F8126" t="str">
            <v>87</v>
          </cell>
          <cell r="G8126" t="str">
            <v>Monthly</v>
          </cell>
          <cell r="H8126" t="str">
            <v>I</v>
          </cell>
          <cell r="I8126">
            <v>10253</v>
          </cell>
          <cell r="J8126" t="str">
            <v>Coalition</v>
          </cell>
          <cell r="K8126" t="str">
            <v>per DOP website</v>
          </cell>
          <cell r="L8126">
            <v>41456</v>
          </cell>
          <cell r="M8126">
            <v>44590</v>
          </cell>
          <cell r="N8126" t="b">
            <v>0</v>
          </cell>
          <cell r="O8126">
            <v>10253</v>
          </cell>
        </row>
        <row r="8127">
          <cell r="E8127" t="str">
            <v>87MONTHLYINON-REPRESENTED STATE EMPLOYEES</v>
          </cell>
          <cell r="F8127" t="str">
            <v>87</v>
          </cell>
          <cell r="G8127" t="str">
            <v>Monthly</v>
          </cell>
          <cell r="H8127" t="str">
            <v>I</v>
          </cell>
          <cell r="I8127">
            <v>10253</v>
          </cell>
          <cell r="J8127" t="str">
            <v>Non-Represented State Employees</v>
          </cell>
          <cell r="K8127" t="str">
            <v>per DOP website</v>
          </cell>
          <cell r="L8127">
            <v>41456</v>
          </cell>
          <cell r="M8127">
            <v>13610</v>
          </cell>
          <cell r="N8127" t="b">
            <v>0</v>
          </cell>
          <cell r="O8127">
            <v>10253</v>
          </cell>
        </row>
        <row r="8128">
          <cell r="E8128" t="str">
            <v>87MONTHLYITEAMSTERS LOCAL UNION NUMBER 117</v>
          </cell>
          <cell r="F8128" t="str">
            <v>87</v>
          </cell>
          <cell r="G8128" t="str">
            <v>Monthly</v>
          </cell>
          <cell r="H8128" t="str">
            <v>I</v>
          </cell>
          <cell r="I8128">
            <v>10385</v>
          </cell>
          <cell r="J8128" t="str">
            <v>Teamsters Local Union Number 117</v>
          </cell>
          <cell r="K8128" t="str">
            <v>per Noli Benitez 201307</v>
          </cell>
          <cell r="L8128">
            <v>41456</v>
          </cell>
          <cell r="M8128">
            <v>13610</v>
          </cell>
          <cell r="N8128" t="b">
            <v>0</v>
          </cell>
          <cell r="O8128">
            <v>10385</v>
          </cell>
        </row>
        <row r="8129">
          <cell r="E8129" t="str">
            <v>87MONTHLYIWASHINGTON FEDERATION OF STATE EMPLOYEES</v>
          </cell>
          <cell r="F8129" t="str">
            <v>87</v>
          </cell>
          <cell r="G8129" t="str">
            <v>Monthly</v>
          </cell>
          <cell r="H8129" t="str">
            <v>I</v>
          </cell>
          <cell r="I8129">
            <v>10253</v>
          </cell>
          <cell r="J8129" t="str">
            <v>Washington Federation of State Employees</v>
          </cell>
          <cell r="K8129" t="str">
            <v>per DOP website</v>
          </cell>
          <cell r="L8129">
            <v>41456</v>
          </cell>
          <cell r="M8129">
            <v>27534</v>
          </cell>
          <cell r="N8129" t="b">
            <v>0</v>
          </cell>
          <cell r="O8129">
            <v>10253</v>
          </cell>
        </row>
        <row r="8130">
          <cell r="E8130" t="str">
            <v>87MONTHLYIWASHINGTON PUBLIC EMPLOYEES ASSOCIATION</v>
          </cell>
          <cell r="F8130" t="str">
            <v>87</v>
          </cell>
          <cell r="G8130" t="str">
            <v>Monthly</v>
          </cell>
          <cell r="H8130" t="str">
            <v>I</v>
          </cell>
          <cell r="I8130">
            <v>10253</v>
          </cell>
          <cell r="J8130" t="str">
            <v>Washington Public Employees Association</v>
          </cell>
          <cell r="K8130" t="str">
            <v>per DOP website</v>
          </cell>
          <cell r="L8130">
            <v>41456</v>
          </cell>
          <cell r="M8130">
            <v>31798</v>
          </cell>
          <cell r="N8130" t="b">
            <v>0</v>
          </cell>
          <cell r="O8130">
            <v>10253</v>
          </cell>
        </row>
        <row r="8131">
          <cell r="E8131" t="str">
            <v>87MONTHLYJCOALITION</v>
          </cell>
          <cell r="F8131" t="str">
            <v>87</v>
          </cell>
          <cell r="G8131" t="str">
            <v>Monthly</v>
          </cell>
          <cell r="H8131" t="str">
            <v>J</v>
          </cell>
          <cell r="I8131">
            <v>10513</v>
          </cell>
          <cell r="J8131" t="str">
            <v>Coalition</v>
          </cell>
          <cell r="K8131" t="str">
            <v>per DOP website</v>
          </cell>
          <cell r="L8131">
            <v>41456</v>
          </cell>
          <cell r="M8131">
            <v>44591</v>
          </cell>
          <cell r="N8131" t="b">
            <v>0</v>
          </cell>
          <cell r="O8131">
            <v>10513</v>
          </cell>
        </row>
        <row r="8132">
          <cell r="E8132" t="str">
            <v>87MONTHLYJNON-REPRESENTED STATE EMPLOYEES</v>
          </cell>
          <cell r="F8132" t="str">
            <v>87</v>
          </cell>
          <cell r="G8132" t="str">
            <v>Monthly</v>
          </cell>
          <cell r="H8132" t="str">
            <v>J</v>
          </cell>
          <cell r="I8132">
            <v>10513</v>
          </cell>
          <cell r="J8132" t="str">
            <v>Non-Represented State Employees</v>
          </cell>
          <cell r="K8132" t="str">
            <v>per DOP website</v>
          </cell>
          <cell r="L8132">
            <v>41456</v>
          </cell>
          <cell r="M8132">
            <v>13611</v>
          </cell>
          <cell r="N8132" t="b">
            <v>0</v>
          </cell>
          <cell r="O8132">
            <v>10513</v>
          </cell>
        </row>
        <row r="8133">
          <cell r="E8133" t="str">
            <v>87MONTHLYJTEAMSTERS LOCAL UNION NUMBER 117</v>
          </cell>
          <cell r="F8133" t="str">
            <v>87</v>
          </cell>
          <cell r="G8133" t="str">
            <v>Monthly</v>
          </cell>
          <cell r="H8133" t="str">
            <v>J</v>
          </cell>
          <cell r="I8133">
            <v>10648</v>
          </cell>
          <cell r="J8133" t="str">
            <v>Teamsters Local Union Number 117</v>
          </cell>
          <cell r="K8133" t="str">
            <v>per Noli Benitez 201307</v>
          </cell>
          <cell r="L8133">
            <v>41456</v>
          </cell>
          <cell r="M8133">
            <v>13611</v>
          </cell>
          <cell r="N8133" t="b">
            <v>0</v>
          </cell>
          <cell r="O8133">
            <v>10648</v>
          </cell>
        </row>
        <row r="8134">
          <cell r="E8134" t="str">
            <v>87MONTHLYJWASHINGTON FEDERATION OF STATE EMPLOYEES</v>
          </cell>
          <cell r="F8134" t="str">
            <v>87</v>
          </cell>
          <cell r="G8134" t="str">
            <v>Monthly</v>
          </cell>
          <cell r="H8134" t="str">
            <v>J</v>
          </cell>
          <cell r="I8134">
            <v>10513</v>
          </cell>
          <cell r="J8134" t="str">
            <v>Washington Federation of State Employees</v>
          </cell>
          <cell r="K8134" t="str">
            <v>per DOP website</v>
          </cell>
          <cell r="L8134">
            <v>41456</v>
          </cell>
          <cell r="M8134">
            <v>27535</v>
          </cell>
          <cell r="N8134" t="b">
            <v>0</v>
          </cell>
          <cell r="O8134">
            <v>10513</v>
          </cell>
        </row>
        <row r="8135">
          <cell r="E8135" t="str">
            <v>87MONTHLYJWASHINGTON PUBLIC EMPLOYEES ASSOCIATION</v>
          </cell>
          <cell r="F8135" t="str">
            <v>87</v>
          </cell>
          <cell r="G8135" t="str">
            <v>Monthly</v>
          </cell>
          <cell r="H8135" t="str">
            <v>J</v>
          </cell>
          <cell r="I8135">
            <v>10513</v>
          </cell>
          <cell r="J8135" t="str">
            <v>Washington Public Employees Association</v>
          </cell>
          <cell r="K8135" t="str">
            <v>per DOP website</v>
          </cell>
          <cell r="L8135">
            <v>41456</v>
          </cell>
          <cell r="M8135">
            <v>31799</v>
          </cell>
          <cell r="N8135" t="b">
            <v>0</v>
          </cell>
          <cell r="O8135">
            <v>10513</v>
          </cell>
        </row>
        <row r="8136">
          <cell r="E8136" t="str">
            <v>87MONTHLYKCOALITION</v>
          </cell>
          <cell r="F8136" t="str">
            <v>87</v>
          </cell>
          <cell r="G8136" t="str">
            <v>Monthly</v>
          </cell>
          <cell r="H8136" t="str">
            <v>K</v>
          </cell>
          <cell r="I8136">
            <v>10771</v>
          </cell>
          <cell r="J8136" t="str">
            <v>Coalition</v>
          </cell>
          <cell r="K8136" t="str">
            <v>per DOP website</v>
          </cell>
          <cell r="L8136">
            <v>41456</v>
          </cell>
          <cell r="M8136">
            <v>44592</v>
          </cell>
          <cell r="N8136" t="b">
            <v>0</v>
          </cell>
          <cell r="O8136">
            <v>10771</v>
          </cell>
        </row>
        <row r="8137">
          <cell r="E8137" t="str">
            <v>87MONTHLYKNON-REPRESENTED STATE EMPLOYEES</v>
          </cell>
          <cell r="F8137" t="str">
            <v>87</v>
          </cell>
          <cell r="G8137" t="str">
            <v>Monthly</v>
          </cell>
          <cell r="H8137" t="str">
            <v>K</v>
          </cell>
          <cell r="I8137">
            <v>10771</v>
          </cell>
          <cell r="J8137" t="str">
            <v>Non-Represented State Employees</v>
          </cell>
          <cell r="K8137" t="str">
            <v>per DOP website</v>
          </cell>
          <cell r="L8137">
            <v>41456</v>
          </cell>
          <cell r="M8137">
            <v>13612</v>
          </cell>
          <cell r="N8137" t="b">
            <v>0</v>
          </cell>
          <cell r="O8137">
            <v>10771</v>
          </cell>
        </row>
        <row r="8138">
          <cell r="E8138" t="str">
            <v>87MONTHLYKTEAMSTERS LOCAL UNION NUMBER 117</v>
          </cell>
          <cell r="F8138" t="str">
            <v>87</v>
          </cell>
          <cell r="G8138" t="str">
            <v>Monthly</v>
          </cell>
          <cell r="H8138" t="str">
            <v>K</v>
          </cell>
          <cell r="I8138">
            <v>10910</v>
          </cell>
          <cell r="J8138" t="str">
            <v>Teamsters Local Union Number 117</v>
          </cell>
          <cell r="K8138" t="str">
            <v>per Noli Benitez 201307</v>
          </cell>
          <cell r="L8138">
            <v>41456</v>
          </cell>
          <cell r="M8138">
            <v>13612</v>
          </cell>
          <cell r="N8138" t="b">
            <v>0</v>
          </cell>
          <cell r="O8138">
            <v>10910</v>
          </cell>
        </row>
        <row r="8139">
          <cell r="E8139" t="str">
            <v>87MONTHLYKWASHINGTON FEDERATION OF STATE EMPLOYEES</v>
          </cell>
          <cell r="F8139" t="str">
            <v>87</v>
          </cell>
          <cell r="G8139" t="str">
            <v>Monthly</v>
          </cell>
          <cell r="H8139" t="str">
            <v>K</v>
          </cell>
          <cell r="I8139">
            <v>10771</v>
          </cell>
          <cell r="J8139" t="str">
            <v>Washington Federation of State Employees</v>
          </cell>
          <cell r="K8139" t="str">
            <v>per DOP website</v>
          </cell>
          <cell r="L8139">
            <v>41456</v>
          </cell>
          <cell r="M8139">
            <v>27536</v>
          </cell>
          <cell r="N8139" t="b">
            <v>0</v>
          </cell>
          <cell r="O8139">
            <v>10771</v>
          </cell>
        </row>
        <row r="8140">
          <cell r="E8140" t="str">
            <v>87MONTHLYKWASHINGTON PUBLIC EMPLOYEES ASSOCIATION</v>
          </cell>
          <cell r="F8140" t="str">
            <v>87</v>
          </cell>
          <cell r="G8140" t="str">
            <v>Monthly</v>
          </cell>
          <cell r="H8140" t="str">
            <v>K</v>
          </cell>
          <cell r="I8140">
            <v>10771</v>
          </cell>
          <cell r="J8140" t="str">
            <v>Washington Public Employees Association</v>
          </cell>
          <cell r="K8140" t="str">
            <v>per DOP website</v>
          </cell>
          <cell r="L8140">
            <v>41456</v>
          </cell>
          <cell r="M8140">
            <v>31800</v>
          </cell>
          <cell r="N8140" t="b">
            <v>0</v>
          </cell>
          <cell r="O8140">
            <v>10771</v>
          </cell>
        </row>
        <row r="8141">
          <cell r="E8141" t="str">
            <v>87MONTHLYLCOALITION</v>
          </cell>
          <cell r="F8141" t="str">
            <v>87</v>
          </cell>
          <cell r="G8141" t="str">
            <v>Monthly</v>
          </cell>
          <cell r="H8141" t="str">
            <v>L</v>
          </cell>
          <cell r="I8141">
            <v>11044</v>
          </cell>
          <cell r="J8141" t="str">
            <v>Coalition</v>
          </cell>
          <cell r="K8141" t="str">
            <v>per DOP website</v>
          </cell>
          <cell r="L8141">
            <v>41456</v>
          </cell>
          <cell r="M8141">
            <v>44593</v>
          </cell>
          <cell r="N8141" t="b">
            <v>0</v>
          </cell>
          <cell r="O8141">
            <v>11044</v>
          </cell>
        </row>
        <row r="8142">
          <cell r="E8142" t="str">
            <v>87MONTHLYLNON-REPRESENTED STATE EMPLOYEES</v>
          </cell>
          <cell r="F8142" t="str">
            <v>87</v>
          </cell>
          <cell r="G8142" t="str">
            <v>Monthly</v>
          </cell>
          <cell r="H8142" t="str">
            <v>L</v>
          </cell>
          <cell r="I8142">
            <v>11044</v>
          </cell>
          <cell r="J8142" t="str">
            <v>Non-Represented State Employees</v>
          </cell>
          <cell r="K8142" t="str">
            <v>per DOP website</v>
          </cell>
          <cell r="L8142">
            <v>41456</v>
          </cell>
          <cell r="M8142">
            <v>13613</v>
          </cell>
          <cell r="N8142" t="b">
            <v>0</v>
          </cell>
          <cell r="O8142">
            <v>11044</v>
          </cell>
        </row>
        <row r="8143">
          <cell r="E8143" t="str">
            <v>87MONTHLYLTEAMSTERS LOCAL UNION NUMBER 117</v>
          </cell>
          <cell r="F8143" t="str">
            <v>87</v>
          </cell>
          <cell r="G8143" t="str">
            <v>Monthly</v>
          </cell>
          <cell r="H8143" t="str">
            <v>L</v>
          </cell>
          <cell r="I8143">
            <v>11184</v>
          </cell>
          <cell r="J8143" t="str">
            <v>Teamsters Local Union Number 117</v>
          </cell>
          <cell r="K8143" t="str">
            <v>per Noli Benitez 201307</v>
          </cell>
          <cell r="L8143">
            <v>41456</v>
          </cell>
          <cell r="M8143">
            <v>13613</v>
          </cell>
          <cell r="N8143" t="b">
            <v>0</v>
          </cell>
          <cell r="O8143">
            <v>11184</v>
          </cell>
        </row>
        <row r="8144">
          <cell r="E8144" t="str">
            <v>87MONTHLYLWASHINGTON FEDERATION OF STATE EMPLOYEES</v>
          </cell>
          <cell r="F8144" t="str">
            <v>87</v>
          </cell>
          <cell r="G8144" t="str">
            <v>Monthly</v>
          </cell>
          <cell r="H8144" t="str">
            <v>L</v>
          </cell>
          <cell r="I8144">
            <v>11044</v>
          </cell>
          <cell r="J8144" t="str">
            <v>Washington Federation of State Employees</v>
          </cell>
          <cell r="K8144" t="str">
            <v>per DOP website</v>
          </cell>
          <cell r="L8144">
            <v>41456</v>
          </cell>
          <cell r="M8144">
            <v>27537</v>
          </cell>
          <cell r="N8144" t="b">
            <v>0</v>
          </cell>
          <cell r="O8144">
            <v>11044</v>
          </cell>
        </row>
        <row r="8145">
          <cell r="E8145" t="str">
            <v>87MONTHLYLWASHINGTON PUBLIC EMPLOYEES ASSOCIATION</v>
          </cell>
          <cell r="F8145" t="str">
            <v>87</v>
          </cell>
          <cell r="G8145" t="str">
            <v>Monthly</v>
          </cell>
          <cell r="H8145" t="str">
            <v>L</v>
          </cell>
          <cell r="I8145">
            <v>11044</v>
          </cell>
          <cell r="J8145" t="str">
            <v>Washington Public Employees Association</v>
          </cell>
          <cell r="K8145" t="str">
            <v>per DOP website</v>
          </cell>
          <cell r="L8145">
            <v>41456</v>
          </cell>
          <cell r="M8145">
            <v>31801</v>
          </cell>
          <cell r="N8145" t="b">
            <v>0</v>
          </cell>
          <cell r="O8145">
            <v>11044</v>
          </cell>
        </row>
        <row r="8146">
          <cell r="E8146" t="str">
            <v>87MONTHLYMCOALITION</v>
          </cell>
          <cell r="F8146" t="str">
            <v>87</v>
          </cell>
          <cell r="G8146" t="str">
            <v>Monthly</v>
          </cell>
          <cell r="H8146" t="str">
            <v>M</v>
          </cell>
          <cell r="I8146">
            <v>11322</v>
          </cell>
          <cell r="J8146" t="str">
            <v>Coalition</v>
          </cell>
          <cell r="K8146" t="str">
            <v>per DOP website</v>
          </cell>
          <cell r="L8146">
            <v>41456</v>
          </cell>
          <cell r="M8146">
            <v>44594</v>
          </cell>
          <cell r="N8146" t="b">
            <v>0</v>
          </cell>
          <cell r="O8146">
            <v>11322</v>
          </cell>
        </row>
        <row r="8147">
          <cell r="E8147" t="str">
            <v>87MONTHLYMNON-REPRESENTED STATE EMPLOYEES</v>
          </cell>
          <cell r="F8147" t="str">
            <v>87</v>
          </cell>
          <cell r="G8147" t="str">
            <v>Monthly</v>
          </cell>
          <cell r="H8147" t="str">
            <v>M</v>
          </cell>
          <cell r="I8147">
            <v>11322</v>
          </cell>
          <cell r="J8147" t="str">
            <v>Non-Represented State Employees</v>
          </cell>
          <cell r="K8147" t="str">
            <v>per DOP website</v>
          </cell>
          <cell r="L8147">
            <v>41456</v>
          </cell>
          <cell r="M8147">
            <v>13614</v>
          </cell>
          <cell r="N8147" t="b">
            <v>0</v>
          </cell>
          <cell r="O8147">
            <v>11322</v>
          </cell>
        </row>
        <row r="8148">
          <cell r="E8148" t="str">
            <v>87MONTHLYMTEAMSTERS LOCAL UNION NUMBER 117</v>
          </cell>
          <cell r="F8148" t="str">
            <v>87</v>
          </cell>
          <cell r="G8148" t="str">
            <v>Monthly</v>
          </cell>
          <cell r="H8148" t="str">
            <v>M</v>
          </cell>
          <cell r="I8148">
            <v>11468</v>
          </cell>
          <cell r="J8148" t="str">
            <v>Teamsters Local Union Number 117</v>
          </cell>
          <cell r="K8148" t="str">
            <v>per Noli Benitez 201307</v>
          </cell>
          <cell r="L8148">
            <v>41456</v>
          </cell>
          <cell r="M8148">
            <v>13614</v>
          </cell>
          <cell r="N8148" t="b">
            <v>0</v>
          </cell>
          <cell r="O8148">
            <v>11468</v>
          </cell>
        </row>
        <row r="8149">
          <cell r="E8149" t="str">
            <v>87MONTHLYMWASHINGTON FEDERATION OF STATE EMPLOYEES</v>
          </cell>
          <cell r="F8149" t="str">
            <v>87</v>
          </cell>
          <cell r="G8149" t="str">
            <v>Monthly</v>
          </cell>
          <cell r="H8149" t="str">
            <v>M</v>
          </cell>
          <cell r="I8149">
            <v>11322</v>
          </cell>
          <cell r="J8149" t="str">
            <v>Washington Federation of State Employees</v>
          </cell>
          <cell r="K8149" t="str">
            <v>per DOP website</v>
          </cell>
          <cell r="L8149">
            <v>41456</v>
          </cell>
          <cell r="M8149">
            <v>27538</v>
          </cell>
          <cell r="N8149" t="b">
            <v>0</v>
          </cell>
          <cell r="O8149">
            <v>11322</v>
          </cell>
        </row>
        <row r="8150">
          <cell r="E8150" t="str">
            <v>87MONTHLYMWASHINGTON PUBLIC EMPLOYEES ASSOCIATION</v>
          </cell>
          <cell r="F8150" t="str">
            <v>87</v>
          </cell>
          <cell r="G8150" t="str">
            <v>Monthly</v>
          </cell>
          <cell r="H8150" t="str">
            <v>M</v>
          </cell>
          <cell r="I8150">
            <v>11322</v>
          </cell>
          <cell r="J8150" t="str">
            <v>Washington Public Employees Association</v>
          </cell>
          <cell r="K8150" t="str">
            <v>per DOP website</v>
          </cell>
          <cell r="L8150">
            <v>41456</v>
          </cell>
          <cell r="M8150">
            <v>31802</v>
          </cell>
          <cell r="N8150" t="b">
            <v>0</v>
          </cell>
          <cell r="O8150">
            <v>11322</v>
          </cell>
        </row>
        <row r="8151">
          <cell r="E8151" t="str">
            <v>88MONTHLYACOALITION</v>
          </cell>
          <cell r="F8151" t="str">
            <v>88</v>
          </cell>
          <cell r="G8151" t="str">
            <v>Monthly</v>
          </cell>
          <cell r="H8151" t="str">
            <v>A</v>
          </cell>
          <cell r="I8151">
            <v>8627</v>
          </cell>
          <cell r="J8151" t="str">
            <v>Coalition</v>
          </cell>
          <cell r="K8151" t="str">
            <v>per DOP website</v>
          </cell>
          <cell r="L8151">
            <v>41456</v>
          </cell>
          <cell r="M8151">
            <v>44634</v>
          </cell>
          <cell r="N8151" t="b">
            <v>0</v>
          </cell>
          <cell r="O8151">
            <v>8627</v>
          </cell>
        </row>
        <row r="8152">
          <cell r="E8152" t="str">
            <v>88MONTHLYANON-REPRESENTED STATE EMPLOYEES</v>
          </cell>
          <cell r="F8152" t="str">
            <v>88</v>
          </cell>
          <cell r="G8152" t="str">
            <v>Monthly</v>
          </cell>
          <cell r="H8152" t="str">
            <v>A</v>
          </cell>
          <cell r="I8152">
            <v>8627</v>
          </cell>
          <cell r="J8152" t="str">
            <v>Non-Represented State Employees</v>
          </cell>
          <cell r="K8152" t="str">
            <v>per DOP website</v>
          </cell>
          <cell r="L8152">
            <v>41456</v>
          </cell>
          <cell r="M8152">
            <v>13654</v>
          </cell>
          <cell r="N8152" t="b">
            <v>0</v>
          </cell>
          <cell r="O8152">
            <v>8627</v>
          </cell>
        </row>
        <row r="8153">
          <cell r="E8153" t="str">
            <v>88MONTHLYATEAMSTERS LOCAL UNION NUMBER 117</v>
          </cell>
          <cell r="F8153" t="str">
            <v>88</v>
          </cell>
          <cell r="G8153" t="str">
            <v>Monthly</v>
          </cell>
          <cell r="H8153" t="str">
            <v>A</v>
          </cell>
          <cell r="I8153">
            <v>8738</v>
          </cell>
          <cell r="J8153" t="str">
            <v>Teamsters Local Union Number 117</v>
          </cell>
          <cell r="K8153" t="str">
            <v>per Noli Benitez 201307</v>
          </cell>
          <cell r="L8153">
            <v>41456</v>
          </cell>
          <cell r="M8153">
            <v>13654</v>
          </cell>
          <cell r="N8153" t="b">
            <v>0</v>
          </cell>
          <cell r="O8153">
            <v>8738</v>
          </cell>
        </row>
        <row r="8154">
          <cell r="E8154" t="str">
            <v>88MONTHLYAWASHINGTON FEDERATION OF STATE EMPLOYEES</v>
          </cell>
          <cell r="F8154" t="str">
            <v>88</v>
          </cell>
          <cell r="G8154" t="str">
            <v>Monthly</v>
          </cell>
          <cell r="H8154" t="str">
            <v>A</v>
          </cell>
          <cell r="I8154">
            <v>8627</v>
          </cell>
          <cell r="J8154" t="str">
            <v>Washington Federation of State Employees</v>
          </cell>
          <cell r="K8154" t="str">
            <v>per DOP website</v>
          </cell>
          <cell r="L8154">
            <v>41456</v>
          </cell>
          <cell r="M8154">
            <v>27578</v>
          </cell>
          <cell r="N8154" t="b">
            <v>0</v>
          </cell>
          <cell r="O8154">
            <v>8627</v>
          </cell>
        </row>
        <row r="8155">
          <cell r="E8155" t="str">
            <v>88MONTHLYAWASHINGTON PUBLIC EMPLOYEES ASSOCIATION</v>
          </cell>
          <cell r="F8155" t="str">
            <v>88</v>
          </cell>
          <cell r="G8155" t="str">
            <v>Monthly</v>
          </cell>
          <cell r="H8155" t="str">
            <v>A</v>
          </cell>
          <cell r="I8155">
            <v>8627</v>
          </cell>
          <cell r="J8155" t="str">
            <v>Washington Public Employees Association</v>
          </cell>
          <cell r="K8155" t="str">
            <v>per DOP website</v>
          </cell>
          <cell r="L8155">
            <v>41456</v>
          </cell>
          <cell r="M8155">
            <v>31842</v>
          </cell>
          <cell r="N8155" t="b">
            <v>0</v>
          </cell>
          <cell r="O8155">
            <v>8627</v>
          </cell>
        </row>
        <row r="8156">
          <cell r="E8156" t="str">
            <v>88MONTHLYBCOALITION</v>
          </cell>
          <cell r="F8156" t="str">
            <v>88</v>
          </cell>
          <cell r="G8156" t="str">
            <v>Monthly</v>
          </cell>
          <cell r="H8156" t="str">
            <v>B</v>
          </cell>
          <cell r="I8156">
            <v>8844</v>
          </cell>
          <cell r="J8156" t="str">
            <v>Coalition</v>
          </cell>
          <cell r="K8156" t="str">
            <v>per DOP website</v>
          </cell>
          <cell r="L8156">
            <v>41456</v>
          </cell>
          <cell r="M8156">
            <v>44635</v>
          </cell>
          <cell r="N8156" t="b">
            <v>0</v>
          </cell>
          <cell r="O8156">
            <v>8844</v>
          </cell>
        </row>
        <row r="8157">
          <cell r="E8157" t="str">
            <v>88MONTHLYBNON-REPRESENTED STATE EMPLOYEES</v>
          </cell>
          <cell r="F8157" t="str">
            <v>88</v>
          </cell>
          <cell r="G8157" t="str">
            <v>Monthly</v>
          </cell>
          <cell r="H8157" t="str">
            <v>B</v>
          </cell>
          <cell r="I8157">
            <v>8844</v>
          </cell>
          <cell r="J8157" t="str">
            <v>Non-Represented State Employees</v>
          </cell>
          <cell r="K8157" t="str">
            <v>per DOP website</v>
          </cell>
          <cell r="L8157">
            <v>41456</v>
          </cell>
          <cell r="M8157">
            <v>13655</v>
          </cell>
          <cell r="N8157" t="b">
            <v>0</v>
          </cell>
          <cell r="O8157">
            <v>8844</v>
          </cell>
        </row>
        <row r="8158">
          <cell r="E8158" t="str">
            <v>88MONTHLYBTEAMSTERS LOCAL UNION NUMBER 117</v>
          </cell>
          <cell r="F8158" t="str">
            <v>88</v>
          </cell>
          <cell r="G8158" t="str">
            <v>Monthly</v>
          </cell>
          <cell r="H8158" t="str">
            <v>B</v>
          </cell>
          <cell r="I8158">
            <v>8958</v>
          </cell>
          <cell r="J8158" t="str">
            <v>Teamsters Local Union Number 117</v>
          </cell>
          <cell r="K8158" t="str">
            <v>per Noli Benitez 201307</v>
          </cell>
          <cell r="L8158">
            <v>41456</v>
          </cell>
          <cell r="M8158">
            <v>13655</v>
          </cell>
          <cell r="N8158" t="b">
            <v>0</v>
          </cell>
          <cell r="O8158">
            <v>8958</v>
          </cell>
        </row>
        <row r="8159">
          <cell r="E8159" t="str">
            <v>88MONTHLYBWASHINGTON FEDERATION OF STATE EMPLOYEES</v>
          </cell>
          <cell r="F8159" t="str">
            <v>88</v>
          </cell>
          <cell r="G8159" t="str">
            <v>Monthly</v>
          </cell>
          <cell r="H8159" t="str">
            <v>B</v>
          </cell>
          <cell r="I8159">
            <v>8844</v>
          </cell>
          <cell r="J8159" t="str">
            <v>Washington Federation of State Employees</v>
          </cell>
          <cell r="K8159" t="str">
            <v>per DOP website</v>
          </cell>
          <cell r="L8159">
            <v>41456</v>
          </cell>
          <cell r="M8159">
            <v>27579</v>
          </cell>
          <cell r="N8159" t="b">
            <v>0</v>
          </cell>
          <cell r="O8159">
            <v>8844</v>
          </cell>
        </row>
        <row r="8160">
          <cell r="E8160" t="str">
            <v>88MONTHLYBWASHINGTON PUBLIC EMPLOYEES ASSOCIATION</v>
          </cell>
          <cell r="F8160" t="str">
            <v>88</v>
          </cell>
          <cell r="G8160" t="str">
            <v>Monthly</v>
          </cell>
          <cell r="H8160" t="str">
            <v>B</v>
          </cell>
          <cell r="I8160">
            <v>8844</v>
          </cell>
          <cell r="J8160" t="str">
            <v>Washington Public Employees Association</v>
          </cell>
          <cell r="K8160" t="str">
            <v>per DOP website</v>
          </cell>
          <cell r="L8160">
            <v>41456</v>
          </cell>
          <cell r="M8160">
            <v>31843</v>
          </cell>
          <cell r="N8160" t="b">
            <v>0</v>
          </cell>
          <cell r="O8160">
            <v>8844</v>
          </cell>
        </row>
        <row r="8161">
          <cell r="E8161" t="str">
            <v>88MONTHLYCCOALITION</v>
          </cell>
          <cell r="F8161" t="str">
            <v>88</v>
          </cell>
          <cell r="G8161" t="str">
            <v>Monthly</v>
          </cell>
          <cell r="H8161" t="str">
            <v>C</v>
          </cell>
          <cell r="I8161">
            <v>9066</v>
          </cell>
          <cell r="J8161" t="str">
            <v>Coalition</v>
          </cell>
          <cell r="K8161" t="str">
            <v>per DOP website</v>
          </cell>
          <cell r="L8161">
            <v>41456</v>
          </cell>
          <cell r="M8161">
            <v>44636</v>
          </cell>
          <cell r="N8161" t="b">
            <v>0</v>
          </cell>
          <cell r="O8161">
            <v>9066</v>
          </cell>
        </row>
        <row r="8162">
          <cell r="E8162" t="str">
            <v>88MONTHLYCNON-REPRESENTED STATE EMPLOYEES</v>
          </cell>
          <cell r="F8162" t="str">
            <v>88</v>
          </cell>
          <cell r="G8162" t="str">
            <v>Monthly</v>
          </cell>
          <cell r="H8162" t="str">
            <v>C</v>
          </cell>
          <cell r="I8162">
            <v>9066</v>
          </cell>
          <cell r="J8162" t="str">
            <v>Non-Represented State Employees</v>
          </cell>
          <cell r="K8162" t="str">
            <v>per DOP website</v>
          </cell>
          <cell r="L8162">
            <v>41456</v>
          </cell>
          <cell r="M8162">
            <v>13656</v>
          </cell>
          <cell r="N8162" t="b">
            <v>0</v>
          </cell>
          <cell r="O8162">
            <v>9066</v>
          </cell>
        </row>
        <row r="8163">
          <cell r="E8163" t="str">
            <v>88MONTHLYCTEAMSTERS LOCAL UNION NUMBER 117</v>
          </cell>
          <cell r="F8163" t="str">
            <v>88</v>
          </cell>
          <cell r="G8163" t="str">
            <v>Monthly</v>
          </cell>
          <cell r="H8163" t="str">
            <v>C</v>
          </cell>
          <cell r="I8163">
            <v>9181</v>
          </cell>
          <cell r="J8163" t="str">
            <v>Teamsters Local Union Number 117</v>
          </cell>
          <cell r="K8163" t="str">
            <v>per Noli Benitez 201307</v>
          </cell>
          <cell r="L8163">
            <v>41456</v>
          </cell>
          <cell r="M8163">
            <v>13656</v>
          </cell>
          <cell r="N8163" t="b">
            <v>0</v>
          </cell>
          <cell r="O8163">
            <v>9181</v>
          </cell>
        </row>
        <row r="8164">
          <cell r="E8164" t="str">
            <v>88MONTHLYCWASHINGTON FEDERATION OF STATE EMPLOYEES</v>
          </cell>
          <cell r="F8164" t="str">
            <v>88</v>
          </cell>
          <cell r="G8164" t="str">
            <v>Monthly</v>
          </cell>
          <cell r="H8164" t="str">
            <v>C</v>
          </cell>
          <cell r="I8164">
            <v>9066</v>
          </cell>
          <cell r="J8164" t="str">
            <v>Washington Federation of State Employees</v>
          </cell>
          <cell r="K8164" t="str">
            <v>per DOP website</v>
          </cell>
          <cell r="L8164">
            <v>41456</v>
          </cell>
          <cell r="M8164">
            <v>27580</v>
          </cell>
          <cell r="N8164" t="b">
            <v>0</v>
          </cell>
          <cell r="O8164">
            <v>9066</v>
          </cell>
        </row>
        <row r="8165">
          <cell r="E8165" t="str">
            <v>88MONTHLYCWASHINGTON PUBLIC EMPLOYEES ASSOCIATION</v>
          </cell>
          <cell r="F8165" t="str">
            <v>88</v>
          </cell>
          <cell r="G8165" t="str">
            <v>Monthly</v>
          </cell>
          <cell r="H8165" t="str">
            <v>C</v>
          </cell>
          <cell r="I8165">
            <v>9066</v>
          </cell>
          <cell r="J8165" t="str">
            <v>Washington Public Employees Association</v>
          </cell>
          <cell r="K8165" t="str">
            <v>per DOP website</v>
          </cell>
          <cell r="L8165">
            <v>41456</v>
          </cell>
          <cell r="M8165">
            <v>31844</v>
          </cell>
          <cell r="N8165" t="b">
            <v>0</v>
          </cell>
          <cell r="O8165">
            <v>9066</v>
          </cell>
        </row>
        <row r="8166">
          <cell r="E8166" t="str">
            <v>88MONTHLYDCOALITION</v>
          </cell>
          <cell r="F8166" t="str">
            <v>88</v>
          </cell>
          <cell r="G8166" t="str">
            <v>Monthly</v>
          </cell>
          <cell r="H8166" t="str">
            <v>D</v>
          </cell>
          <cell r="I8166">
            <v>9289</v>
          </cell>
          <cell r="J8166" t="str">
            <v>Coalition</v>
          </cell>
          <cell r="K8166" t="str">
            <v>per DOP website</v>
          </cell>
          <cell r="L8166">
            <v>41456</v>
          </cell>
          <cell r="M8166">
            <v>44637</v>
          </cell>
          <cell r="N8166" t="b">
            <v>0</v>
          </cell>
          <cell r="O8166">
            <v>9289</v>
          </cell>
        </row>
        <row r="8167">
          <cell r="E8167" t="str">
            <v>88MONTHLYDNON-REPRESENTED STATE EMPLOYEES</v>
          </cell>
          <cell r="F8167" t="str">
            <v>88</v>
          </cell>
          <cell r="G8167" t="str">
            <v>Monthly</v>
          </cell>
          <cell r="H8167" t="str">
            <v>D</v>
          </cell>
          <cell r="I8167">
            <v>9289</v>
          </cell>
          <cell r="J8167" t="str">
            <v>Non-Represented State Employees</v>
          </cell>
          <cell r="K8167" t="str">
            <v>per DOP website</v>
          </cell>
          <cell r="L8167">
            <v>41456</v>
          </cell>
          <cell r="M8167">
            <v>13657</v>
          </cell>
          <cell r="N8167" t="b">
            <v>0</v>
          </cell>
          <cell r="O8167">
            <v>9289</v>
          </cell>
        </row>
        <row r="8168">
          <cell r="E8168" t="str">
            <v>88MONTHLYDTEAMSTERS LOCAL UNION NUMBER 117</v>
          </cell>
          <cell r="F8168" t="str">
            <v>88</v>
          </cell>
          <cell r="G8168" t="str">
            <v>Monthly</v>
          </cell>
          <cell r="H8168" t="str">
            <v>D</v>
          </cell>
          <cell r="I8168">
            <v>9408</v>
          </cell>
          <cell r="J8168" t="str">
            <v>Teamsters Local Union Number 117</v>
          </cell>
          <cell r="K8168" t="str">
            <v>per Noli Benitez 201307</v>
          </cell>
          <cell r="L8168">
            <v>41456</v>
          </cell>
          <cell r="M8168">
            <v>13657</v>
          </cell>
          <cell r="N8168" t="b">
            <v>0</v>
          </cell>
          <cell r="O8168">
            <v>9408</v>
          </cell>
        </row>
        <row r="8169">
          <cell r="E8169" t="str">
            <v>88MONTHLYDWASHINGTON FEDERATION OF STATE EMPLOYEES</v>
          </cell>
          <cell r="F8169" t="str">
            <v>88</v>
          </cell>
          <cell r="G8169" t="str">
            <v>Monthly</v>
          </cell>
          <cell r="H8169" t="str">
            <v>D</v>
          </cell>
          <cell r="I8169">
            <v>9289</v>
          </cell>
          <cell r="J8169" t="str">
            <v>Washington Federation of State Employees</v>
          </cell>
          <cell r="K8169" t="str">
            <v>per DOP website</v>
          </cell>
          <cell r="L8169">
            <v>41456</v>
          </cell>
          <cell r="M8169">
            <v>27581</v>
          </cell>
          <cell r="N8169" t="b">
            <v>0</v>
          </cell>
          <cell r="O8169">
            <v>9289</v>
          </cell>
        </row>
        <row r="8170">
          <cell r="E8170" t="str">
            <v>88MONTHLYDWASHINGTON PUBLIC EMPLOYEES ASSOCIATION</v>
          </cell>
          <cell r="F8170" t="str">
            <v>88</v>
          </cell>
          <cell r="G8170" t="str">
            <v>Monthly</v>
          </cell>
          <cell r="H8170" t="str">
            <v>D</v>
          </cell>
          <cell r="I8170">
            <v>9289</v>
          </cell>
          <cell r="J8170" t="str">
            <v>Washington Public Employees Association</v>
          </cell>
          <cell r="K8170" t="str">
            <v>per DOP website</v>
          </cell>
          <cell r="L8170">
            <v>41456</v>
          </cell>
          <cell r="M8170">
            <v>31845</v>
          </cell>
          <cell r="N8170" t="b">
            <v>0</v>
          </cell>
          <cell r="O8170">
            <v>9289</v>
          </cell>
        </row>
        <row r="8171">
          <cell r="E8171" t="str">
            <v>88MONTHLYECOALITION</v>
          </cell>
          <cell r="F8171" t="str">
            <v>88</v>
          </cell>
          <cell r="G8171" t="str">
            <v>Monthly</v>
          </cell>
          <cell r="H8171" t="str">
            <v>E</v>
          </cell>
          <cell r="I8171">
            <v>9521</v>
          </cell>
          <cell r="J8171" t="str">
            <v>Coalition</v>
          </cell>
          <cell r="K8171" t="str">
            <v>per DOP website</v>
          </cell>
          <cell r="L8171">
            <v>41456</v>
          </cell>
          <cell r="M8171">
            <v>44638</v>
          </cell>
          <cell r="N8171" t="b">
            <v>0</v>
          </cell>
          <cell r="O8171">
            <v>9521</v>
          </cell>
        </row>
        <row r="8172">
          <cell r="E8172" t="str">
            <v>88MONTHLYENON-REPRESENTED STATE EMPLOYEES</v>
          </cell>
          <cell r="F8172" t="str">
            <v>88</v>
          </cell>
          <cell r="G8172" t="str">
            <v>Monthly</v>
          </cell>
          <cell r="H8172" t="str">
            <v>E</v>
          </cell>
          <cell r="I8172">
            <v>9521</v>
          </cell>
          <cell r="J8172" t="str">
            <v>Non-Represented State Employees</v>
          </cell>
          <cell r="K8172" t="str">
            <v>per DOP website</v>
          </cell>
          <cell r="L8172">
            <v>41456</v>
          </cell>
          <cell r="M8172">
            <v>13658</v>
          </cell>
          <cell r="N8172" t="b">
            <v>0</v>
          </cell>
          <cell r="O8172">
            <v>9521</v>
          </cell>
        </row>
        <row r="8173">
          <cell r="E8173" t="str">
            <v>88MONTHLYETEAMSTERS LOCAL UNION NUMBER 117</v>
          </cell>
          <cell r="F8173" t="str">
            <v>88</v>
          </cell>
          <cell r="G8173" t="str">
            <v>Monthly</v>
          </cell>
          <cell r="H8173" t="str">
            <v>E</v>
          </cell>
          <cell r="I8173">
            <v>9643</v>
          </cell>
          <cell r="J8173" t="str">
            <v>Teamsters Local Union Number 117</v>
          </cell>
          <cell r="K8173" t="str">
            <v>per Noli Benitez 201307</v>
          </cell>
          <cell r="L8173">
            <v>41456</v>
          </cell>
          <cell r="M8173">
            <v>13658</v>
          </cell>
          <cell r="N8173" t="b">
            <v>0</v>
          </cell>
          <cell r="O8173">
            <v>9643</v>
          </cell>
        </row>
        <row r="8174">
          <cell r="E8174" t="str">
            <v>88MONTHLYEWASHINGTON FEDERATION OF STATE EMPLOYEES</v>
          </cell>
          <cell r="F8174" t="str">
            <v>88</v>
          </cell>
          <cell r="G8174" t="str">
            <v>Monthly</v>
          </cell>
          <cell r="H8174" t="str">
            <v>E</v>
          </cell>
          <cell r="I8174">
            <v>9521</v>
          </cell>
          <cell r="J8174" t="str">
            <v>Washington Federation of State Employees</v>
          </cell>
          <cell r="K8174" t="str">
            <v>per DOP website</v>
          </cell>
          <cell r="L8174">
            <v>41456</v>
          </cell>
          <cell r="M8174">
            <v>27582</v>
          </cell>
          <cell r="N8174" t="b">
            <v>0</v>
          </cell>
          <cell r="O8174">
            <v>9521</v>
          </cell>
        </row>
        <row r="8175">
          <cell r="E8175" t="str">
            <v>88MONTHLYEWASHINGTON PUBLIC EMPLOYEES ASSOCIATION</v>
          </cell>
          <cell r="F8175" t="str">
            <v>88</v>
          </cell>
          <cell r="G8175" t="str">
            <v>Monthly</v>
          </cell>
          <cell r="H8175" t="str">
            <v>E</v>
          </cell>
          <cell r="I8175">
            <v>9521</v>
          </cell>
          <cell r="J8175" t="str">
            <v>Washington Public Employees Association</v>
          </cell>
          <cell r="K8175" t="str">
            <v>per DOP website</v>
          </cell>
          <cell r="L8175">
            <v>41456</v>
          </cell>
          <cell r="M8175">
            <v>31846</v>
          </cell>
          <cell r="N8175" t="b">
            <v>0</v>
          </cell>
          <cell r="O8175">
            <v>9521</v>
          </cell>
        </row>
        <row r="8176">
          <cell r="E8176" t="str">
            <v>88MONTHLYFCOALITION</v>
          </cell>
          <cell r="F8176" t="str">
            <v>88</v>
          </cell>
          <cell r="G8176" t="str">
            <v>Monthly</v>
          </cell>
          <cell r="H8176" t="str">
            <v>F</v>
          </cell>
          <cell r="I8176">
            <v>9761</v>
          </cell>
          <cell r="J8176" t="str">
            <v>Coalition</v>
          </cell>
          <cell r="K8176" t="str">
            <v>per DOP website</v>
          </cell>
          <cell r="L8176">
            <v>41456</v>
          </cell>
          <cell r="M8176">
            <v>44639</v>
          </cell>
          <cell r="N8176" t="b">
            <v>0</v>
          </cell>
          <cell r="O8176">
            <v>9761</v>
          </cell>
        </row>
        <row r="8177">
          <cell r="E8177" t="str">
            <v>88MONTHLYFNON-REPRESENTED STATE EMPLOYEES</v>
          </cell>
          <cell r="F8177" t="str">
            <v>88</v>
          </cell>
          <cell r="G8177" t="str">
            <v>Monthly</v>
          </cell>
          <cell r="H8177" t="str">
            <v>F</v>
          </cell>
          <cell r="I8177">
            <v>9761</v>
          </cell>
          <cell r="J8177" t="str">
            <v>Non-Represented State Employees</v>
          </cell>
          <cell r="K8177" t="str">
            <v>per DOP website</v>
          </cell>
          <cell r="L8177">
            <v>41456</v>
          </cell>
          <cell r="M8177">
            <v>13659</v>
          </cell>
          <cell r="N8177" t="b">
            <v>0</v>
          </cell>
          <cell r="O8177">
            <v>9761</v>
          </cell>
        </row>
        <row r="8178">
          <cell r="E8178" t="str">
            <v>88MONTHLYFTEAMSTERS LOCAL UNION NUMBER 117</v>
          </cell>
          <cell r="F8178" t="str">
            <v>88</v>
          </cell>
          <cell r="G8178" t="str">
            <v>Monthly</v>
          </cell>
          <cell r="H8178" t="str">
            <v>F</v>
          </cell>
          <cell r="I8178">
            <v>9887</v>
          </cell>
          <cell r="J8178" t="str">
            <v>Teamsters Local Union Number 117</v>
          </cell>
          <cell r="K8178" t="str">
            <v>per Noli Benitez 201307</v>
          </cell>
          <cell r="L8178">
            <v>41456</v>
          </cell>
          <cell r="M8178">
            <v>13659</v>
          </cell>
          <cell r="N8178" t="b">
            <v>0</v>
          </cell>
          <cell r="O8178">
            <v>9887</v>
          </cell>
        </row>
        <row r="8179">
          <cell r="E8179" t="str">
            <v>88MONTHLYFWASHINGTON FEDERATION OF STATE EMPLOYEES</v>
          </cell>
          <cell r="F8179" t="str">
            <v>88</v>
          </cell>
          <cell r="G8179" t="str">
            <v>Monthly</v>
          </cell>
          <cell r="H8179" t="str">
            <v>F</v>
          </cell>
          <cell r="I8179">
            <v>9761</v>
          </cell>
          <cell r="J8179" t="str">
            <v>Washington Federation of State Employees</v>
          </cell>
          <cell r="K8179" t="str">
            <v>per DOP website</v>
          </cell>
          <cell r="L8179">
            <v>41456</v>
          </cell>
          <cell r="M8179">
            <v>27583</v>
          </cell>
          <cell r="N8179" t="b">
            <v>0</v>
          </cell>
          <cell r="O8179">
            <v>9761</v>
          </cell>
        </row>
        <row r="8180">
          <cell r="E8180" t="str">
            <v>88MONTHLYFWASHINGTON PUBLIC EMPLOYEES ASSOCIATION</v>
          </cell>
          <cell r="F8180" t="str">
            <v>88</v>
          </cell>
          <cell r="G8180" t="str">
            <v>Monthly</v>
          </cell>
          <cell r="H8180" t="str">
            <v>F</v>
          </cell>
          <cell r="I8180">
            <v>9761</v>
          </cell>
          <cell r="J8180" t="str">
            <v>Washington Public Employees Association</v>
          </cell>
          <cell r="K8180" t="str">
            <v>per DOP website</v>
          </cell>
          <cell r="L8180">
            <v>41456</v>
          </cell>
          <cell r="M8180">
            <v>31847</v>
          </cell>
          <cell r="N8180" t="b">
            <v>0</v>
          </cell>
          <cell r="O8180">
            <v>9761</v>
          </cell>
        </row>
        <row r="8181">
          <cell r="E8181" t="str">
            <v>88MONTHLYGCOALITION</v>
          </cell>
          <cell r="F8181" t="str">
            <v>88</v>
          </cell>
          <cell r="G8181" t="str">
            <v>Monthly</v>
          </cell>
          <cell r="H8181" t="str">
            <v>G</v>
          </cell>
          <cell r="I8181">
            <v>10004</v>
          </cell>
          <cell r="J8181" t="str">
            <v>Coalition</v>
          </cell>
          <cell r="K8181" t="str">
            <v>per DOP website</v>
          </cell>
          <cell r="L8181">
            <v>41456</v>
          </cell>
          <cell r="M8181">
            <v>44640</v>
          </cell>
          <cell r="N8181" t="b">
            <v>0</v>
          </cell>
          <cell r="O8181">
            <v>10004</v>
          </cell>
        </row>
        <row r="8182">
          <cell r="E8182" t="str">
            <v>88MONTHLYGNON-REPRESENTED STATE EMPLOYEES</v>
          </cell>
          <cell r="F8182" t="str">
            <v>88</v>
          </cell>
          <cell r="G8182" t="str">
            <v>Monthly</v>
          </cell>
          <cell r="H8182" t="str">
            <v>G</v>
          </cell>
          <cell r="I8182">
            <v>10004</v>
          </cell>
          <cell r="J8182" t="str">
            <v>Non-Represented State Employees</v>
          </cell>
          <cell r="K8182" t="str">
            <v>per DOP website</v>
          </cell>
          <cell r="L8182">
            <v>41456</v>
          </cell>
          <cell r="M8182">
            <v>13660</v>
          </cell>
          <cell r="N8182" t="b">
            <v>0</v>
          </cell>
          <cell r="O8182">
            <v>10004</v>
          </cell>
        </row>
        <row r="8183">
          <cell r="E8183" t="str">
            <v>88MONTHLYGTEAMSTERS LOCAL UNION NUMBER 117</v>
          </cell>
          <cell r="F8183" t="str">
            <v>88</v>
          </cell>
          <cell r="G8183" t="str">
            <v>Monthly</v>
          </cell>
          <cell r="H8183" t="str">
            <v>G</v>
          </cell>
          <cell r="I8183">
            <v>10132</v>
          </cell>
          <cell r="J8183" t="str">
            <v>Teamsters Local Union Number 117</v>
          </cell>
          <cell r="K8183" t="str">
            <v>per Noli Benitez 201307</v>
          </cell>
          <cell r="L8183">
            <v>41456</v>
          </cell>
          <cell r="M8183">
            <v>13660</v>
          </cell>
          <cell r="N8183" t="b">
            <v>0</v>
          </cell>
          <cell r="O8183">
            <v>10132</v>
          </cell>
        </row>
        <row r="8184">
          <cell r="E8184" t="str">
            <v>88MONTHLYGWASHINGTON FEDERATION OF STATE EMPLOYEES</v>
          </cell>
          <cell r="F8184" t="str">
            <v>88</v>
          </cell>
          <cell r="G8184" t="str">
            <v>Monthly</v>
          </cell>
          <cell r="H8184" t="str">
            <v>G</v>
          </cell>
          <cell r="I8184">
            <v>10004</v>
          </cell>
          <cell r="J8184" t="str">
            <v>Washington Federation of State Employees</v>
          </cell>
          <cell r="K8184" t="str">
            <v>per DOP website</v>
          </cell>
          <cell r="L8184">
            <v>41456</v>
          </cell>
          <cell r="M8184">
            <v>27584</v>
          </cell>
          <cell r="N8184" t="b">
            <v>0</v>
          </cell>
          <cell r="O8184">
            <v>10004</v>
          </cell>
        </row>
        <row r="8185">
          <cell r="E8185" t="str">
            <v>88MONTHLYGWASHINGTON PUBLIC EMPLOYEES ASSOCIATION</v>
          </cell>
          <cell r="F8185" t="str">
            <v>88</v>
          </cell>
          <cell r="G8185" t="str">
            <v>Monthly</v>
          </cell>
          <cell r="H8185" t="str">
            <v>G</v>
          </cell>
          <cell r="I8185">
            <v>10004</v>
          </cell>
          <cell r="J8185" t="str">
            <v>Washington Public Employees Association</v>
          </cell>
          <cell r="K8185" t="str">
            <v>per DOP website</v>
          </cell>
          <cell r="L8185">
            <v>41456</v>
          </cell>
          <cell r="M8185">
            <v>31848</v>
          </cell>
          <cell r="N8185" t="b">
            <v>0</v>
          </cell>
          <cell r="O8185">
            <v>10004</v>
          </cell>
        </row>
        <row r="8186">
          <cell r="E8186" t="str">
            <v>88MONTHLYHCOALITION</v>
          </cell>
          <cell r="F8186" t="str">
            <v>88</v>
          </cell>
          <cell r="G8186" t="str">
            <v>Monthly</v>
          </cell>
          <cell r="H8186" t="str">
            <v>H</v>
          </cell>
          <cell r="I8186">
            <v>10253</v>
          </cell>
          <cell r="J8186" t="str">
            <v>Coalition</v>
          </cell>
          <cell r="K8186" t="str">
            <v>per DOP website</v>
          </cell>
          <cell r="L8186">
            <v>41456</v>
          </cell>
          <cell r="M8186">
            <v>44641</v>
          </cell>
          <cell r="N8186" t="b">
            <v>0</v>
          </cell>
          <cell r="O8186">
            <v>10253</v>
          </cell>
        </row>
        <row r="8187">
          <cell r="E8187" t="str">
            <v>88MONTHLYHNON-REPRESENTED STATE EMPLOYEES</v>
          </cell>
          <cell r="F8187" t="str">
            <v>88</v>
          </cell>
          <cell r="G8187" t="str">
            <v>Monthly</v>
          </cell>
          <cell r="H8187" t="str">
            <v>H</v>
          </cell>
          <cell r="I8187">
            <v>10253</v>
          </cell>
          <cell r="J8187" t="str">
            <v>Non-Represented State Employees</v>
          </cell>
          <cell r="K8187" t="str">
            <v>per DOP website</v>
          </cell>
          <cell r="L8187">
            <v>41456</v>
          </cell>
          <cell r="M8187">
            <v>13661</v>
          </cell>
          <cell r="N8187" t="b">
            <v>0</v>
          </cell>
          <cell r="O8187">
            <v>10253</v>
          </cell>
        </row>
        <row r="8188">
          <cell r="E8188" t="str">
            <v>88MONTHLYHTEAMSTERS LOCAL UNION NUMBER 117</v>
          </cell>
          <cell r="F8188" t="str">
            <v>88</v>
          </cell>
          <cell r="G8188" t="str">
            <v>Monthly</v>
          </cell>
          <cell r="H8188" t="str">
            <v>H</v>
          </cell>
          <cell r="I8188">
            <v>10385</v>
          </cell>
          <cell r="J8188" t="str">
            <v>Teamsters Local Union Number 117</v>
          </cell>
          <cell r="K8188" t="str">
            <v>per Noli Benitez 201307</v>
          </cell>
          <cell r="L8188">
            <v>41456</v>
          </cell>
          <cell r="M8188">
            <v>13661</v>
          </cell>
          <cell r="N8188" t="b">
            <v>0</v>
          </cell>
          <cell r="O8188">
            <v>10385</v>
          </cell>
        </row>
        <row r="8189">
          <cell r="E8189" t="str">
            <v>88MONTHLYHWASHINGTON FEDERATION OF STATE EMPLOYEES</v>
          </cell>
          <cell r="F8189" t="str">
            <v>88</v>
          </cell>
          <cell r="G8189" t="str">
            <v>Monthly</v>
          </cell>
          <cell r="H8189" t="str">
            <v>H</v>
          </cell>
          <cell r="I8189">
            <v>10253</v>
          </cell>
          <cell r="J8189" t="str">
            <v>Washington Federation of State Employees</v>
          </cell>
          <cell r="K8189" t="str">
            <v>per DOP website</v>
          </cell>
          <cell r="L8189">
            <v>41456</v>
          </cell>
          <cell r="M8189">
            <v>27585</v>
          </cell>
          <cell r="N8189" t="b">
            <v>0</v>
          </cell>
          <cell r="O8189">
            <v>10253</v>
          </cell>
        </row>
        <row r="8190">
          <cell r="E8190" t="str">
            <v>88MONTHLYHWASHINGTON PUBLIC EMPLOYEES ASSOCIATION</v>
          </cell>
          <cell r="F8190" t="str">
            <v>88</v>
          </cell>
          <cell r="G8190" t="str">
            <v>Monthly</v>
          </cell>
          <cell r="H8190" t="str">
            <v>H</v>
          </cell>
          <cell r="I8190">
            <v>10253</v>
          </cell>
          <cell r="J8190" t="str">
            <v>Washington Public Employees Association</v>
          </cell>
          <cell r="K8190" t="str">
            <v>per DOP website</v>
          </cell>
          <cell r="L8190">
            <v>41456</v>
          </cell>
          <cell r="M8190">
            <v>31849</v>
          </cell>
          <cell r="N8190" t="b">
            <v>0</v>
          </cell>
          <cell r="O8190">
            <v>10253</v>
          </cell>
        </row>
        <row r="8191">
          <cell r="E8191" t="str">
            <v>88MONTHLYICOALITION</v>
          </cell>
          <cell r="F8191" t="str">
            <v>88</v>
          </cell>
          <cell r="G8191" t="str">
            <v>Monthly</v>
          </cell>
          <cell r="H8191" t="str">
            <v>I</v>
          </cell>
          <cell r="I8191">
            <v>10513</v>
          </cell>
          <cell r="J8191" t="str">
            <v>Coalition</v>
          </cell>
          <cell r="K8191" t="str">
            <v>per DOP website</v>
          </cell>
          <cell r="L8191">
            <v>41456</v>
          </cell>
          <cell r="M8191">
            <v>44642</v>
          </cell>
          <cell r="N8191" t="b">
            <v>0</v>
          </cell>
          <cell r="O8191">
            <v>10513</v>
          </cell>
        </row>
        <row r="8192">
          <cell r="E8192" t="str">
            <v>88MONTHLYINON-REPRESENTED STATE EMPLOYEES</v>
          </cell>
          <cell r="F8192" t="str">
            <v>88</v>
          </cell>
          <cell r="G8192" t="str">
            <v>Monthly</v>
          </cell>
          <cell r="H8192" t="str">
            <v>I</v>
          </cell>
          <cell r="I8192">
            <v>10513</v>
          </cell>
          <cell r="J8192" t="str">
            <v>Non-Represented State Employees</v>
          </cell>
          <cell r="K8192" t="str">
            <v>per DOP website</v>
          </cell>
          <cell r="L8192">
            <v>41456</v>
          </cell>
          <cell r="M8192">
            <v>13662</v>
          </cell>
          <cell r="N8192" t="b">
            <v>0</v>
          </cell>
          <cell r="O8192">
            <v>10513</v>
          </cell>
        </row>
        <row r="8193">
          <cell r="E8193" t="str">
            <v>88MONTHLYITEAMSTERS LOCAL UNION NUMBER 117</v>
          </cell>
          <cell r="F8193" t="str">
            <v>88</v>
          </cell>
          <cell r="G8193" t="str">
            <v>Monthly</v>
          </cell>
          <cell r="H8193" t="str">
            <v>I</v>
          </cell>
          <cell r="I8193">
            <v>10648</v>
          </cell>
          <cell r="J8193" t="str">
            <v>Teamsters Local Union Number 117</v>
          </cell>
          <cell r="K8193" t="str">
            <v>per Noli Benitez 201307</v>
          </cell>
          <cell r="L8193">
            <v>41456</v>
          </cell>
          <cell r="M8193">
            <v>13662</v>
          </cell>
          <cell r="N8193" t="b">
            <v>0</v>
          </cell>
          <cell r="O8193">
            <v>10648</v>
          </cell>
        </row>
        <row r="8194">
          <cell r="E8194" t="str">
            <v>88MONTHLYIWASHINGTON FEDERATION OF STATE EMPLOYEES</v>
          </cell>
          <cell r="F8194" t="str">
            <v>88</v>
          </cell>
          <cell r="G8194" t="str">
            <v>Monthly</v>
          </cell>
          <cell r="H8194" t="str">
            <v>I</v>
          </cell>
          <cell r="I8194">
            <v>10513</v>
          </cell>
          <cell r="J8194" t="str">
            <v>Washington Federation of State Employees</v>
          </cell>
          <cell r="K8194" t="str">
            <v>per DOP website</v>
          </cell>
          <cell r="L8194">
            <v>41456</v>
          </cell>
          <cell r="M8194">
            <v>27586</v>
          </cell>
          <cell r="N8194" t="b">
            <v>0</v>
          </cell>
          <cell r="O8194">
            <v>10513</v>
          </cell>
        </row>
        <row r="8195">
          <cell r="E8195" t="str">
            <v>88MONTHLYIWASHINGTON PUBLIC EMPLOYEES ASSOCIATION</v>
          </cell>
          <cell r="F8195" t="str">
            <v>88</v>
          </cell>
          <cell r="G8195" t="str">
            <v>Monthly</v>
          </cell>
          <cell r="H8195" t="str">
            <v>I</v>
          </cell>
          <cell r="I8195">
            <v>10513</v>
          </cell>
          <cell r="J8195" t="str">
            <v>Washington Public Employees Association</v>
          </cell>
          <cell r="K8195" t="str">
            <v>per DOP website</v>
          </cell>
          <cell r="L8195">
            <v>41456</v>
          </cell>
          <cell r="M8195">
            <v>31850</v>
          </cell>
          <cell r="N8195" t="b">
            <v>0</v>
          </cell>
          <cell r="O8195">
            <v>10513</v>
          </cell>
        </row>
        <row r="8196">
          <cell r="E8196" t="str">
            <v>88MONTHLYJCOALITION</v>
          </cell>
          <cell r="F8196" t="str">
            <v>88</v>
          </cell>
          <cell r="G8196" t="str">
            <v>Monthly</v>
          </cell>
          <cell r="H8196" t="str">
            <v>J</v>
          </cell>
          <cell r="I8196">
            <v>10771</v>
          </cell>
          <cell r="J8196" t="str">
            <v>Coalition</v>
          </cell>
          <cell r="K8196" t="str">
            <v>per DOP website</v>
          </cell>
          <cell r="L8196">
            <v>41456</v>
          </cell>
          <cell r="M8196">
            <v>44643</v>
          </cell>
          <cell r="N8196" t="b">
            <v>0</v>
          </cell>
          <cell r="O8196">
            <v>10771</v>
          </cell>
        </row>
        <row r="8197">
          <cell r="E8197" t="str">
            <v>88MONTHLYJNON-REPRESENTED STATE EMPLOYEES</v>
          </cell>
          <cell r="F8197" t="str">
            <v>88</v>
          </cell>
          <cell r="G8197" t="str">
            <v>Monthly</v>
          </cell>
          <cell r="H8197" t="str">
            <v>J</v>
          </cell>
          <cell r="I8197">
            <v>10771</v>
          </cell>
          <cell r="J8197" t="str">
            <v>Non-Represented State Employees</v>
          </cell>
          <cell r="K8197" t="str">
            <v>per DOP website</v>
          </cell>
          <cell r="L8197">
            <v>41456</v>
          </cell>
          <cell r="M8197">
            <v>13663</v>
          </cell>
          <cell r="N8197" t="b">
            <v>0</v>
          </cell>
          <cell r="O8197">
            <v>10771</v>
          </cell>
        </row>
        <row r="8198">
          <cell r="E8198" t="str">
            <v>88MONTHLYJTEAMSTERS LOCAL UNION NUMBER 117</v>
          </cell>
          <cell r="F8198" t="str">
            <v>88</v>
          </cell>
          <cell r="G8198" t="str">
            <v>Monthly</v>
          </cell>
          <cell r="H8198" t="str">
            <v>J</v>
          </cell>
          <cell r="I8198">
            <v>10910</v>
          </cell>
          <cell r="J8198" t="str">
            <v>Teamsters Local Union Number 117</v>
          </cell>
          <cell r="K8198" t="str">
            <v>per Noli Benitez 201307</v>
          </cell>
          <cell r="L8198">
            <v>41456</v>
          </cell>
          <cell r="M8198">
            <v>13663</v>
          </cell>
          <cell r="N8198" t="b">
            <v>0</v>
          </cell>
          <cell r="O8198">
            <v>10910</v>
          </cell>
        </row>
        <row r="8199">
          <cell r="E8199" t="str">
            <v>88MONTHLYJWASHINGTON FEDERATION OF STATE EMPLOYEES</v>
          </cell>
          <cell r="F8199" t="str">
            <v>88</v>
          </cell>
          <cell r="G8199" t="str">
            <v>Monthly</v>
          </cell>
          <cell r="H8199" t="str">
            <v>J</v>
          </cell>
          <cell r="I8199">
            <v>10771</v>
          </cell>
          <cell r="J8199" t="str">
            <v>Washington Federation of State Employees</v>
          </cell>
          <cell r="K8199" t="str">
            <v>per DOP website</v>
          </cell>
          <cell r="L8199">
            <v>41456</v>
          </cell>
          <cell r="M8199">
            <v>27587</v>
          </cell>
          <cell r="N8199" t="b">
            <v>0</v>
          </cell>
          <cell r="O8199">
            <v>10771</v>
          </cell>
        </row>
        <row r="8200">
          <cell r="E8200" t="str">
            <v>88MONTHLYJWASHINGTON PUBLIC EMPLOYEES ASSOCIATION</v>
          </cell>
          <cell r="F8200" t="str">
            <v>88</v>
          </cell>
          <cell r="G8200" t="str">
            <v>Monthly</v>
          </cell>
          <cell r="H8200" t="str">
            <v>J</v>
          </cell>
          <cell r="I8200">
            <v>10771</v>
          </cell>
          <cell r="J8200" t="str">
            <v>Washington Public Employees Association</v>
          </cell>
          <cell r="K8200" t="str">
            <v>per DOP website</v>
          </cell>
          <cell r="L8200">
            <v>41456</v>
          </cell>
          <cell r="M8200">
            <v>31851</v>
          </cell>
          <cell r="N8200" t="b">
            <v>0</v>
          </cell>
          <cell r="O8200">
            <v>10771</v>
          </cell>
        </row>
        <row r="8201">
          <cell r="E8201" t="str">
            <v>88MONTHLYKCOALITION</v>
          </cell>
          <cell r="F8201" t="str">
            <v>88</v>
          </cell>
          <cell r="G8201" t="str">
            <v>Monthly</v>
          </cell>
          <cell r="H8201" t="str">
            <v>K</v>
          </cell>
          <cell r="I8201">
            <v>11044</v>
          </cell>
          <cell r="J8201" t="str">
            <v>Coalition</v>
          </cell>
          <cell r="K8201" t="str">
            <v>per DOP website</v>
          </cell>
          <cell r="L8201">
            <v>41456</v>
          </cell>
          <cell r="M8201">
            <v>44644</v>
          </cell>
          <cell r="N8201" t="b">
            <v>0</v>
          </cell>
          <cell r="O8201">
            <v>11044</v>
          </cell>
        </row>
        <row r="8202">
          <cell r="E8202" t="str">
            <v>88MONTHLYKNON-REPRESENTED STATE EMPLOYEES</v>
          </cell>
          <cell r="F8202" t="str">
            <v>88</v>
          </cell>
          <cell r="G8202" t="str">
            <v>Monthly</v>
          </cell>
          <cell r="H8202" t="str">
            <v>K</v>
          </cell>
          <cell r="I8202">
            <v>11044</v>
          </cell>
          <cell r="J8202" t="str">
            <v>Non-Represented State Employees</v>
          </cell>
          <cell r="K8202" t="str">
            <v>per DOP website</v>
          </cell>
          <cell r="L8202">
            <v>41456</v>
          </cell>
          <cell r="M8202">
            <v>13664</v>
          </cell>
          <cell r="N8202" t="b">
            <v>0</v>
          </cell>
          <cell r="O8202">
            <v>11044</v>
          </cell>
        </row>
        <row r="8203">
          <cell r="E8203" t="str">
            <v>88MONTHLYKTEAMSTERS LOCAL UNION NUMBER 117</v>
          </cell>
          <cell r="F8203" t="str">
            <v>88</v>
          </cell>
          <cell r="G8203" t="str">
            <v>Monthly</v>
          </cell>
          <cell r="H8203" t="str">
            <v>K</v>
          </cell>
          <cell r="I8203">
            <v>11184</v>
          </cell>
          <cell r="J8203" t="str">
            <v>Teamsters Local Union Number 117</v>
          </cell>
          <cell r="K8203" t="str">
            <v>per Noli Benitez 201307</v>
          </cell>
          <cell r="L8203">
            <v>41456</v>
          </cell>
          <cell r="M8203">
            <v>13664</v>
          </cell>
          <cell r="N8203" t="b">
            <v>0</v>
          </cell>
          <cell r="O8203">
            <v>11184</v>
          </cell>
        </row>
        <row r="8204">
          <cell r="E8204" t="str">
            <v>88MONTHLYKWASHINGTON FEDERATION OF STATE EMPLOYEES</v>
          </cell>
          <cell r="F8204" t="str">
            <v>88</v>
          </cell>
          <cell r="G8204" t="str">
            <v>Monthly</v>
          </cell>
          <cell r="H8204" t="str">
            <v>K</v>
          </cell>
          <cell r="I8204">
            <v>11044</v>
          </cell>
          <cell r="J8204" t="str">
            <v>Washington Federation of State Employees</v>
          </cell>
          <cell r="K8204" t="str">
            <v>per DOP website</v>
          </cell>
          <cell r="L8204">
            <v>41456</v>
          </cell>
          <cell r="M8204">
            <v>27588</v>
          </cell>
          <cell r="N8204" t="b">
            <v>0</v>
          </cell>
          <cell r="O8204">
            <v>11044</v>
          </cell>
        </row>
        <row r="8205">
          <cell r="E8205" t="str">
            <v>88MONTHLYKWASHINGTON PUBLIC EMPLOYEES ASSOCIATION</v>
          </cell>
          <cell r="F8205" t="str">
            <v>88</v>
          </cell>
          <cell r="G8205" t="str">
            <v>Monthly</v>
          </cell>
          <cell r="H8205" t="str">
            <v>K</v>
          </cell>
          <cell r="I8205">
            <v>11044</v>
          </cell>
          <cell r="J8205" t="str">
            <v>Washington Public Employees Association</v>
          </cell>
          <cell r="K8205" t="str">
            <v>per DOP website</v>
          </cell>
          <cell r="L8205">
            <v>41456</v>
          </cell>
          <cell r="M8205">
            <v>31852</v>
          </cell>
          <cell r="N8205" t="b">
            <v>0</v>
          </cell>
          <cell r="O8205">
            <v>11044</v>
          </cell>
        </row>
        <row r="8206">
          <cell r="E8206" t="str">
            <v>88MONTHLYLCOALITION</v>
          </cell>
          <cell r="F8206" t="str">
            <v>88</v>
          </cell>
          <cell r="G8206" t="str">
            <v>Monthly</v>
          </cell>
          <cell r="H8206" t="str">
            <v>L</v>
          </cell>
          <cell r="I8206">
            <v>11322</v>
          </cell>
          <cell r="J8206" t="str">
            <v>Coalition</v>
          </cell>
          <cell r="K8206" t="str">
            <v>per DOP website</v>
          </cell>
          <cell r="L8206">
            <v>41456</v>
          </cell>
          <cell r="M8206">
            <v>44645</v>
          </cell>
          <cell r="N8206" t="b">
            <v>0</v>
          </cell>
          <cell r="O8206">
            <v>11322</v>
          </cell>
        </row>
        <row r="8207">
          <cell r="E8207" t="str">
            <v>88MONTHLYLNON-REPRESENTED STATE EMPLOYEES</v>
          </cell>
          <cell r="F8207" t="str">
            <v>88</v>
          </cell>
          <cell r="G8207" t="str">
            <v>Monthly</v>
          </cell>
          <cell r="H8207" t="str">
            <v>L</v>
          </cell>
          <cell r="I8207">
            <v>11322</v>
          </cell>
          <cell r="J8207" t="str">
            <v>Non-Represented State Employees</v>
          </cell>
          <cell r="K8207" t="str">
            <v>per DOP website</v>
          </cell>
          <cell r="L8207">
            <v>41456</v>
          </cell>
          <cell r="M8207">
            <v>13665</v>
          </cell>
          <cell r="N8207" t="b">
            <v>0</v>
          </cell>
          <cell r="O8207">
            <v>11322</v>
          </cell>
        </row>
        <row r="8208">
          <cell r="E8208" t="str">
            <v>88MONTHLYLTEAMSTERS LOCAL UNION NUMBER 117</v>
          </cell>
          <cell r="F8208" t="str">
            <v>88</v>
          </cell>
          <cell r="G8208" t="str">
            <v>Monthly</v>
          </cell>
          <cell r="H8208" t="str">
            <v>L</v>
          </cell>
          <cell r="I8208">
            <v>11468</v>
          </cell>
          <cell r="J8208" t="str">
            <v>Teamsters Local Union Number 117</v>
          </cell>
          <cell r="K8208" t="str">
            <v>per Noli Benitez 201307</v>
          </cell>
          <cell r="L8208">
            <v>41456</v>
          </cell>
          <cell r="M8208">
            <v>13665</v>
          </cell>
          <cell r="N8208" t="b">
            <v>0</v>
          </cell>
          <cell r="O8208">
            <v>11468</v>
          </cell>
        </row>
        <row r="8209">
          <cell r="E8209" t="str">
            <v>88MONTHLYLWASHINGTON FEDERATION OF STATE EMPLOYEES</v>
          </cell>
          <cell r="F8209" t="str">
            <v>88</v>
          </cell>
          <cell r="G8209" t="str">
            <v>Monthly</v>
          </cell>
          <cell r="H8209" t="str">
            <v>L</v>
          </cell>
          <cell r="I8209">
            <v>11322</v>
          </cell>
          <cell r="J8209" t="str">
            <v>Washington Federation of State Employees</v>
          </cell>
          <cell r="K8209" t="str">
            <v>per DOP website</v>
          </cell>
          <cell r="L8209">
            <v>41456</v>
          </cell>
          <cell r="M8209">
            <v>27589</v>
          </cell>
          <cell r="N8209" t="b">
            <v>0</v>
          </cell>
          <cell r="O8209">
            <v>11322</v>
          </cell>
        </row>
        <row r="8210">
          <cell r="E8210" t="str">
            <v>88MONTHLYLWASHINGTON PUBLIC EMPLOYEES ASSOCIATION</v>
          </cell>
          <cell r="F8210" t="str">
            <v>88</v>
          </cell>
          <cell r="G8210" t="str">
            <v>Monthly</v>
          </cell>
          <cell r="H8210" t="str">
            <v>L</v>
          </cell>
          <cell r="I8210">
            <v>11322</v>
          </cell>
          <cell r="J8210" t="str">
            <v>Washington Public Employees Association</v>
          </cell>
          <cell r="K8210" t="str">
            <v>per DOP website</v>
          </cell>
          <cell r="L8210">
            <v>41456</v>
          </cell>
          <cell r="M8210">
            <v>31853</v>
          </cell>
          <cell r="N8210" t="b">
            <v>0</v>
          </cell>
          <cell r="O8210">
            <v>11322</v>
          </cell>
        </row>
        <row r="8211">
          <cell r="E8211" t="str">
            <v>88MONTHLYMCOALITION</v>
          </cell>
          <cell r="F8211" t="str">
            <v>88</v>
          </cell>
          <cell r="G8211" t="str">
            <v>Monthly</v>
          </cell>
          <cell r="H8211" t="str">
            <v>M</v>
          </cell>
          <cell r="I8211">
            <v>11604</v>
          </cell>
          <cell r="J8211" t="str">
            <v>Coalition</v>
          </cell>
          <cell r="K8211" t="str">
            <v>per DOP website</v>
          </cell>
          <cell r="L8211">
            <v>41456</v>
          </cell>
          <cell r="M8211">
            <v>44646</v>
          </cell>
          <cell r="N8211" t="b">
            <v>0</v>
          </cell>
          <cell r="O8211">
            <v>11604</v>
          </cell>
        </row>
        <row r="8212">
          <cell r="E8212" t="str">
            <v>88MONTHLYMNON-REPRESENTED STATE EMPLOYEES</v>
          </cell>
          <cell r="F8212" t="str">
            <v>88</v>
          </cell>
          <cell r="G8212" t="str">
            <v>Monthly</v>
          </cell>
          <cell r="H8212" t="str">
            <v>M</v>
          </cell>
          <cell r="I8212">
            <v>11604</v>
          </cell>
          <cell r="J8212" t="str">
            <v>Non-Represented State Employees</v>
          </cell>
          <cell r="K8212" t="str">
            <v>per DOP website</v>
          </cell>
          <cell r="L8212">
            <v>41456</v>
          </cell>
          <cell r="M8212">
            <v>13666</v>
          </cell>
          <cell r="N8212" t="b">
            <v>0</v>
          </cell>
          <cell r="O8212">
            <v>11604</v>
          </cell>
        </row>
        <row r="8213">
          <cell r="E8213" t="str">
            <v>88MONTHLYMTEAMSTERS LOCAL UNION NUMBER 117</v>
          </cell>
          <cell r="F8213" t="str">
            <v>88</v>
          </cell>
          <cell r="G8213" t="str">
            <v>Monthly</v>
          </cell>
          <cell r="H8213" t="str">
            <v>M</v>
          </cell>
          <cell r="I8213">
            <v>11751</v>
          </cell>
          <cell r="J8213" t="str">
            <v>Teamsters Local Union Number 117</v>
          </cell>
          <cell r="K8213" t="str">
            <v>per Noli Benitez 201307</v>
          </cell>
          <cell r="L8213">
            <v>41456</v>
          </cell>
          <cell r="M8213">
            <v>13666</v>
          </cell>
          <cell r="N8213" t="b">
            <v>0</v>
          </cell>
          <cell r="O8213">
            <v>11751</v>
          </cell>
        </row>
        <row r="8214">
          <cell r="E8214" t="str">
            <v>88MONTHLYMWASHINGTON FEDERATION OF STATE EMPLOYEES</v>
          </cell>
          <cell r="F8214" t="str">
            <v>88</v>
          </cell>
          <cell r="G8214" t="str">
            <v>Monthly</v>
          </cell>
          <cell r="H8214" t="str">
            <v>M</v>
          </cell>
          <cell r="I8214">
            <v>11604</v>
          </cell>
          <cell r="J8214" t="str">
            <v>Washington Federation of State Employees</v>
          </cell>
          <cell r="K8214" t="str">
            <v>per DOP website</v>
          </cell>
          <cell r="L8214">
            <v>41456</v>
          </cell>
          <cell r="M8214">
            <v>27590</v>
          </cell>
          <cell r="N8214" t="b">
            <v>0</v>
          </cell>
          <cell r="O8214">
            <v>11604</v>
          </cell>
        </row>
        <row r="8215">
          <cell r="E8215" t="str">
            <v>88MONTHLYMWASHINGTON PUBLIC EMPLOYEES ASSOCIATION</v>
          </cell>
          <cell r="F8215" t="str">
            <v>88</v>
          </cell>
          <cell r="G8215" t="str">
            <v>Monthly</v>
          </cell>
          <cell r="H8215" t="str">
            <v>M</v>
          </cell>
          <cell r="I8215">
            <v>11604</v>
          </cell>
          <cell r="J8215" t="str">
            <v>Washington Public Employees Association</v>
          </cell>
          <cell r="K8215" t="str">
            <v>per DOP website</v>
          </cell>
          <cell r="L8215">
            <v>41456</v>
          </cell>
          <cell r="M8215">
            <v>31854</v>
          </cell>
          <cell r="N8215" t="b">
            <v>0</v>
          </cell>
          <cell r="O8215">
            <v>11604</v>
          </cell>
        </row>
        <row r="8216">
          <cell r="E8216" t="str">
            <v>89MONTHLYACOALITION</v>
          </cell>
          <cell r="F8216" t="str">
            <v>89</v>
          </cell>
          <cell r="G8216" t="str">
            <v>Monthly</v>
          </cell>
          <cell r="H8216" t="str">
            <v>A</v>
          </cell>
          <cell r="I8216">
            <v>8844</v>
          </cell>
          <cell r="J8216" t="str">
            <v>Coalition</v>
          </cell>
          <cell r="K8216" t="str">
            <v>per DOP website</v>
          </cell>
          <cell r="L8216">
            <v>41456</v>
          </cell>
          <cell r="M8216">
            <v>44686</v>
          </cell>
          <cell r="N8216" t="b">
            <v>0</v>
          </cell>
          <cell r="O8216">
            <v>8844</v>
          </cell>
        </row>
        <row r="8217">
          <cell r="E8217" t="str">
            <v>89MONTHLYANON-REPRESENTED STATE EMPLOYEES</v>
          </cell>
          <cell r="F8217" t="str">
            <v>89</v>
          </cell>
          <cell r="G8217" t="str">
            <v>Monthly</v>
          </cell>
          <cell r="H8217" t="str">
            <v>A</v>
          </cell>
          <cell r="I8217">
            <v>8844</v>
          </cell>
          <cell r="J8217" t="str">
            <v>Non-Represented State Employees</v>
          </cell>
          <cell r="K8217" t="str">
            <v>per DOP website</v>
          </cell>
          <cell r="L8217">
            <v>41456</v>
          </cell>
          <cell r="M8217">
            <v>13706</v>
          </cell>
          <cell r="N8217" t="b">
            <v>0</v>
          </cell>
          <cell r="O8217">
            <v>8844</v>
          </cell>
        </row>
        <row r="8218">
          <cell r="E8218" t="str">
            <v>89MONTHLYATEAMSTERS LOCAL UNION NUMBER 117</v>
          </cell>
          <cell r="F8218" t="str">
            <v>89</v>
          </cell>
          <cell r="G8218" t="str">
            <v>Monthly</v>
          </cell>
          <cell r="H8218" t="str">
            <v>A</v>
          </cell>
          <cell r="I8218">
            <v>8958</v>
          </cell>
          <cell r="J8218" t="str">
            <v>Teamsters Local Union Number 117</v>
          </cell>
          <cell r="K8218" t="str">
            <v>per Noli Benitez 201307</v>
          </cell>
          <cell r="L8218">
            <v>41456</v>
          </cell>
          <cell r="M8218">
            <v>13706</v>
          </cell>
          <cell r="N8218" t="b">
            <v>0</v>
          </cell>
          <cell r="O8218">
            <v>8958</v>
          </cell>
        </row>
        <row r="8219">
          <cell r="E8219" t="str">
            <v>89MONTHLYAWASHINGTON FEDERATION OF STATE EMPLOYEES</v>
          </cell>
          <cell r="F8219" t="str">
            <v>89</v>
          </cell>
          <cell r="G8219" t="str">
            <v>Monthly</v>
          </cell>
          <cell r="H8219" t="str">
            <v>A</v>
          </cell>
          <cell r="I8219">
            <v>8844</v>
          </cell>
          <cell r="J8219" t="str">
            <v>Washington Federation of State Employees</v>
          </cell>
          <cell r="K8219" t="str">
            <v>per DOP website</v>
          </cell>
          <cell r="L8219">
            <v>41456</v>
          </cell>
          <cell r="M8219">
            <v>27630</v>
          </cell>
          <cell r="N8219" t="b">
            <v>0</v>
          </cell>
          <cell r="O8219">
            <v>8844</v>
          </cell>
        </row>
        <row r="8220">
          <cell r="E8220" t="str">
            <v>89MONTHLYAWASHINGTON PUBLIC EMPLOYEES ASSOCIATION</v>
          </cell>
          <cell r="F8220" t="str">
            <v>89</v>
          </cell>
          <cell r="G8220" t="str">
            <v>Monthly</v>
          </cell>
          <cell r="H8220" t="str">
            <v>A</v>
          </cell>
          <cell r="I8220">
            <v>8844</v>
          </cell>
          <cell r="J8220" t="str">
            <v>Washington Public Employees Association</v>
          </cell>
          <cell r="K8220" t="str">
            <v>per DOP website</v>
          </cell>
          <cell r="L8220">
            <v>41456</v>
          </cell>
          <cell r="M8220">
            <v>31894</v>
          </cell>
          <cell r="N8220" t="b">
            <v>0</v>
          </cell>
          <cell r="O8220">
            <v>8844</v>
          </cell>
        </row>
        <row r="8221">
          <cell r="E8221" t="str">
            <v>89MONTHLYBCOALITION</v>
          </cell>
          <cell r="F8221" t="str">
            <v>89</v>
          </cell>
          <cell r="G8221" t="str">
            <v>Monthly</v>
          </cell>
          <cell r="H8221" t="str">
            <v>B</v>
          </cell>
          <cell r="I8221">
            <v>9066</v>
          </cell>
          <cell r="J8221" t="str">
            <v>Coalition</v>
          </cell>
          <cell r="K8221" t="str">
            <v>per DOP website</v>
          </cell>
          <cell r="L8221">
            <v>41456</v>
          </cell>
          <cell r="M8221">
            <v>44687</v>
          </cell>
          <cell r="N8221" t="b">
            <v>0</v>
          </cell>
          <cell r="O8221">
            <v>9066</v>
          </cell>
        </row>
        <row r="8222">
          <cell r="E8222" t="str">
            <v>89MONTHLYBNON-REPRESENTED STATE EMPLOYEES</v>
          </cell>
          <cell r="F8222" t="str">
            <v>89</v>
          </cell>
          <cell r="G8222" t="str">
            <v>Monthly</v>
          </cell>
          <cell r="H8222" t="str">
            <v>B</v>
          </cell>
          <cell r="I8222">
            <v>9066</v>
          </cell>
          <cell r="J8222" t="str">
            <v>Non-Represented State Employees</v>
          </cell>
          <cell r="K8222" t="str">
            <v>per DOP website</v>
          </cell>
          <cell r="L8222">
            <v>41456</v>
          </cell>
          <cell r="M8222">
            <v>13707</v>
          </cell>
          <cell r="N8222" t="b">
            <v>0</v>
          </cell>
          <cell r="O8222">
            <v>9066</v>
          </cell>
        </row>
        <row r="8223">
          <cell r="E8223" t="str">
            <v>89MONTHLYBTEAMSTERS LOCAL UNION NUMBER 117</v>
          </cell>
          <cell r="F8223" t="str">
            <v>89</v>
          </cell>
          <cell r="G8223" t="str">
            <v>Monthly</v>
          </cell>
          <cell r="H8223" t="str">
            <v>B</v>
          </cell>
          <cell r="I8223">
            <v>9181</v>
          </cell>
          <cell r="J8223" t="str">
            <v>Teamsters Local Union Number 117</v>
          </cell>
          <cell r="K8223" t="str">
            <v>per Noli Benitez 201307</v>
          </cell>
          <cell r="L8223">
            <v>41456</v>
          </cell>
          <cell r="M8223">
            <v>13707</v>
          </cell>
          <cell r="N8223" t="b">
            <v>0</v>
          </cell>
          <cell r="O8223">
            <v>9181</v>
          </cell>
        </row>
        <row r="8224">
          <cell r="E8224" t="str">
            <v>89MONTHLYBWASHINGTON FEDERATION OF STATE EMPLOYEES</v>
          </cell>
          <cell r="F8224" t="str">
            <v>89</v>
          </cell>
          <cell r="G8224" t="str">
            <v>Monthly</v>
          </cell>
          <cell r="H8224" t="str">
            <v>B</v>
          </cell>
          <cell r="I8224">
            <v>9066</v>
          </cell>
          <cell r="J8224" t="str">
            <v>Washington Federation of State Employees</v>
          </cell>
          <cell r="K8224" t="str">
            <v>per DOP website</v>
          </cell>
          <cell r="L8224">
            <v>41456</v>
          </cell>
          <cell r="M8224">
            <v>27631</v>
          </cell>
          <cell r="N8224" t="b">
            <v>0</v>
          </cell>
          <cell r="O8224">
            <v>9066</v>
          </cell>
        </row>
        <row r="8225">
          <cell r="E8225" t="str">
            <v>89MONTHLYBWASHINGTON PUBLIC EMPLOYEES ASSOCIATION</v>
          </cell>
          <cell r="F8225" t="str">
            <v>89</v>
          </cell>
          <cell r="G8225" t="str">
            <v>Monthly</v>
          </cell>
          <cell r="H8225" t="str">
            <v>B</v>
          </cell>
          <cell r="I8225">
            <v>9066</v>
          </cell>
          <cell r="J8225" t="str">
            <v>Washington Public Employees Association</v>
          </cell>
          <cell r="K8225" t="str">
            <v>per DOP website</v>
          </cell>
          <cell r="L8225">
            <v>41456</v>
          </cell>
          <cell r="M8225">
            <v>31895</v>
          </cell>
          <cell r="N8225" t="b">
            <v>0</v>
          </cell>
          <cell r="O8225">
            <v>9066</v>
          </cell>
        </row>
        <row r="8226">
          <cell r="E8226" t="str">
            <v>89MONTHLYCCOALITION</v>
          </cell>
          <cell r="F8226" t="str">
            <v>89</v>
          </cell>
          <cell r="G8226" t="str">
            <v>Monthly</v>
          </cell>
          <cell r="H8226" t="str">
            <v>C</v>
          </cell>
          <cell r="I8226">
            <v>9289</v>
          </cell>
          <cell r="J8226" t="str">
            <v>Coalition</v>
          </cell>
          <cell r="K8226" t="str">
            <v>per DOP website</v>
          </cell>
          <cell r="L8226">
            <v>41456</v>
          </cell>
          <cell r="M8226">
            <v>44688</v>
          </cell>
          <cell r="N8226" t="b">
            <v>0</v>
          </cell>
          <cell r="O8226">
            <v>9289</v>
          </cell>
        </row>
        <row r="8227">
          <cell r="E8227" t="str">
            <v>89MONTHLYCNON-REPRESENTED STATE EMPLOYEES</v>
          </cell>
          <cell r="F8227" t="str">
            <v>89</v>
          </cell>
          <cell r="G8227" t="str">
            <v>Monthly</v>
          </cell>
          <cell r="H8227" t="str">
            <v>C</v>
          </cell>
          <cell r="I8227">
            <v>9289</v>
          </cell>
          <cell r="J8227" t="str">
            <v>Non-Represented State Employees</v>
          </cell>
          <cell r="K8227" t="str">
            <v>per DOP website</v>
          </cell>
          <cell r="L8227">
            <v>41456</v>
          </cell>
          <cell r="M8227">
            <v>13708</v>
          </cell>
          <cell r="N8227" t="b">
            <v>0</v>
          </cell>
          <cell r="O8227">
            <v>9289</v>
          </cell>
        </row>
        <row r="8228">
          <cell r="E8228" t="str">
            <v>89MONTHLYCTEAMSTERS LOCAL UNION NUMBER 117</v>
          </cell>
          <cell r="F8228" t="str">
            <v>89</v>
          </cell>
          <cell r="G8228" t="str">
            <v>Monthly</v>
          </cell>
          <cell r="H8228" t="str">
            <v>C</v>
          </cell>
          <cell r="I8228">
            <v>9408</v>
          </cell>
          <cell r="J8228" t="str">
            <v>Teamsters Local Union Number 117</v>
          </cell>
          <cell r="K8228" t="str">
            <v>per Noli Benitez 201307</v>
          </cell>
          <cell r="L8228">
            <v>41456</v>
          </cell>
          <cell r="M8228">
            <v>13708</v>
          </cell>
          <cell r="N8228" t="b">
            <v>0</v>
          </cell>
          <cell r="O8228">
            <v>9408</v>
          </cell>
        </row>
        <row r="8229">
          <cell r="E8229" t="str">
            <v>89MONTHLYCWASHINGTON FEDERATION OF STATE EMPLOYEES</v>
          </cell>
          <cell r="F8229" t="str">
            <v>89</v>
          </cell>
          <cell r="G8229" t="str">
            <v>Monthly</v>
          </cell>
          <cell r="H8229" t="str">
            <v>C</v>
          </cell>
          <cell r="I8229">
            <v>9289</v>
          </cell>
          <cell r="J8229" t="str">
            <v>Washington Federation of State Employees</v>
          </cell>
          <cell r="K8229" t="str">
            <v>per DOP website</v>
          </cell>
          <cell r="L8229">
            <v>41456</v>
          </cell>
          <cell r="M8229">
            <v>27632</v>
          </cell>
          <cell r="N8229" t="b">
            <v>0</v>
          </cell>
          <cell r="O8229">
            <v>9289</v>
          </cell>
        </row>
        <row r="8230">
          <cell r="E8230" t="str">
            <v>89MONTHLYCWASHINGTON PUBLIC EMPLOYEES ASSOCIATION</v>
          </cell>
          <cell r="F8230" t="str">
            <v>89</v>
          </cell>
          <cell r="G8230" t="str">
            <v>Monthly</v>
          </cell>
          <cell r="H8230" t="str">
            <v>C</v>
          </cell>
          <cell r="I8230">
            <v>9289</v>
          </cell>
          <cell r="J8230" t="str">
            <v>Washington Public Employees Association</v>
          </cell>
          <cell r="K8230" t="str">
            <v>per DOP website</v>
          </cell>
          <cell r="L8230">
            <v>41456</v>
          </cell>
          <cell r="M8230">
            <v>31896</v>
          </cell>
          <cell r="N8230" t="b">
            <v>0</v>
          </cell>
          <cell r="O8230">
            <v>9289</v>
          </cell>
        </row>
        <row r="8231">
          <cell r="E8231" t="str">
            <v>89MONTHLYDCOALITION</v>
          </cell>
          <cell r="F8231" t="str">
            <v>89</v>
          </cell>
          <cell r="G8231" t="str">
            <v>Monthly</v>
          </cell>
          <cell r="H8231" t="str">
            <v>D</v>
          </cell>
          <cell r="I8231">
            <v>9521</v>
          </cell>
          <cell r="J8231" t="str">
            <v>Coalition</v>
          </cell>
          <cell r="K8231" t="str">
            <v>per DOP website</v>
          </cell>
          <cell r="L8231">
            <v>41456</v>
          </cell>
          <cell r="M8231">
            <v>44689</v>
          </cell>
          <cell r="N8231" t="b">
            <v>0</v>
          </cell>
          <cell r="O8231">
            <v>9521</v>
          </cell>
        </row>
        <row r="8232">
          <cell r="E8232" t="str">
            <v>89MONTHLYDNON-REPRESENTED STATE EMPLOYEES</v>
          </cell>
          <cell r="F8232" t="str">
            <v>89</v>
          </cell>
          <cell r="G8232" t="str">
            <v>Monthly</v>
          </cell>
          <cell r="H8232" t="str">
            <v>D</v>
          </cell>
          <cell r="I8232">
            <v>9521</v>
          </cell>
          <cell r="J8232" t="str">
            <v>Non-Represented State Employees</v>
          </cell>
          <cell r="K8232" t="str">
            <v>per DOP website</v>
          </cell>
          <cell r="L8232">
            <v>41456</v>
          </cell>
          <cell r="M8232">
            <v>13709</v>
          </cell>
          <cell r="N8232" t="b">
            <v>0</v>
          </cell>
          <cell r="O8232">
            <v>9521</v>
          </cell>
        </row>
        <row r="8233">
          <cell r="E8233" t="str">
            <v>89MONTHLYDTEAMSTERS LOCAL UNION NUMBER 117</v>
          </cell>
          <cell r="F8233" t="str">
            <v>89</v>
          </cell>
          <cell r="G8233" t="str">
            <v>Monthly</v>
          </cell>
          <cell r="H8233" t="str">
            <v>D</v>
          </cell>
          <cell r="I8233">
            <v>9643</v>
          </cell>
          <cell r="J8233" t="str">
            <v>Teamsters Local Union Number 117</v>
          </cell>
          <cell r="K8233" t="str">
            <v>per Noli Benitez 201307</v>
          </cell>
          <cell r="L8233">
            <v>41456</v>
          </cell>
          <cell r="M8233">
            <v>13709</v>
          </cell>
          <cell r="N8233" t="b">
            <v>0</v>
          </cell>
          <cell r="O8233">
            <v>9643</v>
          </cell>
        </row>
        <row r="8234">
          <cell r="E8234" t="str">
            <v>89MONTHLYDWASHINGTON FEDERATION OF STATE EMPLOYEES</v>
          </cell>
          <cell r="F8234" t="str">
            <v>89</v>
          </cell>
          <cell r="G8234" t="str">
            <v>Monthly</v>
          </cell>
          <cell r="H8234" t="str">
            <v>D</v>
          </cell>
          <cell r="I8234">
            <v>9521</v>
          </cell>
          <cell r="J8234" t="str">
            <v>Washington Federation of State Employees</v>
          </cell>
          <cell r="K8234" t="str">
            <v>per DOP website</v>
          </cell>
          <cell r="L8234">
            <v>41456</v>
          </cell>
          <cell r="M8234">
            <v>27633</v>
          </cell>
          <cell r="N8234" t="b">
            <v>0</v>
          </cell>
          <cell r="O8234">
            <v>9521</v>
          </cell>
        </row>
        <row r="8235">
          <cell r="E8235" t="str">
            <v>89MONTHLYDWASHINGTON PUBLIC EMPLOYEES ASSOCIATION</v>
          </cell>
          <cell r="F8235" t="str">
            <v>89</v>
          </cell>
          <cell r="G8235" t="str">
            <v>Monthly</v>
          </cell>
          <cell r="H8235" t="str">
            <v>D</v>
          </cell>
          <cell r="I8235">
            <v>9521</v>
          </cell>
          <cell r="J8235" t="str">
            <v>Washington Public Employees Association</v>
          </cell>
          <cell r="K8235" t="str">
            <v>per DOP website</v>
          </cell>
          <cell r="L8235">
            <v>41456</v>
          </cell>
          <cell r="M8235">
            <v>31897</v>
          </cell>
          <cell r="N8235" t="b">
            <v>0</v>
          </cell>
          <cell r="O8235">
            <v>9521</v>
          </cell>
        </row>
        <row r="8236">
          <cell r="E8236" t="str">
            <v>89MONTHLYECOALITION</v>
          </cell>
          <cell r="F8236" t="str">
            <v>89</v>
          </cell>
          <cell r="G8236" t="str">
            <v>Monthly</v>
          </cell>
          <cell r="H8236" t="str">
            <v>E</v>
          </cell>
          <cell r="I8236">
            <v>9761</v>
          </cell>
          <cell r="J8236" t="str">
            <v>Coalition</v>
          </cell>
          <cell r="K8236" t="str">
            <v>per DOP website</v>
          </cell>
          <cell r="L8236">
            <v>41456</v>
          </cell>
          <cell r="M8236">
            <v>44690</v>
          </cell>
          <cell r="N8236" t="b">
            <v>0</v>
          </cell>
          <cell r="O8236">
            <v>9761</v>
          </cell>
        </row>
        <row r="8237">
          <cell r="E8237" t="str">
            <v>89MONTHLYENON-REPRESENTED STATE EMPLOYEES</v>
          </cell>
          <cell r="F8237" t="str">
            <v>89</v>
          </cell>
          <cell r="G8237" t="str">
            <v>Monthly</v>
          </cell>
          <cell r="H8237" t="str">
            <v>E</v>
          </cell>
          <cell r="I8237">
            <v>9761</v>
          </cell>
          <cell r="J8237" t="str">
            <v>Non-Represented State Employees</v>
          </cell>
          <cell r="K8237" t="str">
            <v>per DOP website</v>
          </cell>
          <cell r="L8237">
            <v>41456</v>
          </cell>
          <cell r="M8237">
            <v>13710</v>
          </cell>
          <cell r="N8237" t="b">
            <v>0</v>
          </cell>
          <cell r="O8237">
            <v>9761</v>
          </cell>
        </row>
        <row r="8238">
          <cell r="E8238" t="str">
            <v>89MONTHLYETEAMSTERS LOCAL UNION NUMBER 117</v>
          </cell>
          <cell r="F8238" t="str">
            <v>89</v>
          </cell>
          <cell r="G8238" t="str">
            <v>Monthly</v>
          </cell>
          <cell r="H8238" t="str">
            <v>E</v>
          </cell>
          <cell r="I8238">
            <v>9887</v>
          </cell>
          <cell r="J8238" t="str">
            <v>Teamsters Local Union Number 117</v>
          </cell>
          <cell r="K8238" t="str">
            <v>per Noli Benitez 201307</v>
          </cell>
          <cell r="L8238">
            <v>41456</v>
          </cell>
          <cell r="M8238">
            <v>13710</v>
          </cell>
          <cell r="N8238" t="b">
            <v>0</v>
          </cell>
          <cell r="O8238">
            <v>9887</v>
          </cell>
        </row>
        <row r="8239">
          <cell r="E8239" t="str">
            <v>89MONTHLYEWASHINGTON FEDERATION OF STATE EMPLOYEES</v>
          </cell>
          <cell r="F8239" t="str">
            <v>89</v>
          </cell>
          <cell r="G8239" t="str">
            <v>Monthly</v>
          </cell>
          <cell r="H8239" t="str">
            <v>E</v>
          </cell>
          <cell r="I8239">
            <v>9761</v>
          </cell>
          <cell r="J8239" t="str">
            <v>Washington Federation of State Employees</v>
          </cell>
          <cell r="K8239" t="str">
            <v>per DOP website</v>
          </cell>
          <cell r="L8239">
            <v>41456</v>
          </cell>
          <cell r="M8239">
            <v>27634</v>
          </cell>
          <cell r="N8239" t="b">
            <v>0</v>
          </cell>
          <cell r="O8239">
            <v>9761</v>
          </cell>
        </row>
        <row r="8240">
          <cell r="E8240" t="str">
            <v>89MONTHLYEWASHINGTON PUBLIC EMPLOYEES ASSOCIATION</v>
          </cell>
          <cell r="F8240" t="str">
            <v>89</v>
          </cell>
          <cell r="G8240" t="str">
            <v>Monthly</v>
          </cell>
          <cell r="H8240" t="str">
            <v>E</v>
          </cell>
          <cell r="I8240">
            <v>9761</v>
          </cell>
          <cell r="J8240" t="str">
            <v>Washington Public Employees Association</v>
          </cell>
          <cell r="K8240" t="str">
            <v>per DOP website</v>
          </cell>
          <cell r="L8240">
            <v>41456</v>
          </cell>
          <cell r="M8240">
            <v>31898</v>
          </cell>
          <cell r="N8240" t="b">
            <v>0</v>
          </cell>
          <cell r="O8240">
            <v>9761</v>
          </cell>
        </row>
        <row r="8241">
          <cell r="E8241" t="str">
            <v>89MONTHLYFCOALITION</v>
          </cell>
          <cell r="F8241" t="str">
            <v>89</v>
          </cell>
          <cell r="G8241" t="str">
            <v>Monthly</v>
          </cell>
          <cell r="H8241" t="str">
            <v>F</v>
          </cell>
          <cell r="I8241">
            <v>10004</v>
          </cell>
          <cell r="J8241" t="str">
            <v>Coalition</v>
          </cell>
          <cell r="K8241" t="str">
            <v>per DOP website</v>
          </cell>
          <cell r="L8241">
            <v>41456</v>
          </cell>
          <cell r="M8241">
            <v>44691</v>
          </cell>
          <cell r="N8241" t="b">
            <v>0</v>
          </cell>
          <cell r="O8241">
            <v>10004</v>
          </cell>
        </row>
        <row r="8242">
          <cell r="E8242" t="str">
            <v>89MONTHLYFNON-REPRESENTED STATE EMPLOYEES</v>
          </cell>
          <cell r="F8242" t="str">
            <v>89</v>
          </cell>
          <cell r="G8242" t="str">
            <v>Monthly</v>
          </cell>
          <cell r="H8242" t="str">
            <v>F</v>
          </cell>
          <cell r="I8242">
            <v>10004</v>
          </cell>
          <cell r="J8242" t="str">
            <v>Non-Represented State Employees</v>
          </cell>
          <cell r="K8242" t="str">
            <v>per DOP website</v>
          </cell>
          <cell r="L8242">
            <v>41456</v>
          </cell>
          <cell r="M8242">
            <v>13711</v>
          </cell>
          <cell r="N8242" t="b">
            <v>0</v>
          </cell>
          <cell r="O8242">
            <v>10004</v>
          </cell>
        </row>
        <row r="8243">
          <cell r="E8243" t="str">
            <v>89MONTHLYFTEAMSTERS LOCAL UNION NUMBER 117</v>
          </cell>
          <cell r="F8243" t="str">
            <v>89</v>
          </cell>
          <cell r="G8243" t="str">
            <v>Monthly</v>
          </cell>
          <cell r="H8243" t="str">
            <v>F</v>
          </cell>
          <cell r="I8243">
            <v>10132</v>
          </cell>
          <cell r="J8243" t="str">
            <v>Teamsters Local Union Number 117</v>
          </cell>
          <cell r="K8243" t="str">
            <v>per Noli Benitez 201307</v>
          </cell>
          <cell r="L8243">
            <v>41456</v>
          </cell>
          <cell r="M8243">
            <v>13711</v>
          </cell>
          <cell r="N8243" t="b">
            <v>0</v>
          </cell>
          <cell r="O8243">
            <v>10132</v>
          </cell>
        </row>
        <row r="8244">
          <cell r="E8244" t="str">
            <v>89MONTHLYFWASHINGTON FEDERATION OF STATE EMPLOYEES</v>
          </cell>
          <cell r="F8244" t="str">
            <v>89</v>
          </cell>
          <cell r="G8244" t="str">
            <v>Monthly</v>
          </cell>
          <cell r="H8244" t="str">
            <v>F</v>
          </cell>
          <cell r="I8244">
            <v>10004</v>
          </cell>
          <cell r="J8244" t="str">
            <v>Washington Federation of State Employees</v>
          </cell>
          <cell r="K8244" t="str">
            <v>per DOP website</v>
          </cell>
          <cell r="L8244">
            <v>41456</v>
          </cell>
          <cell r="M8244">
            <v>27635</v>
          </cell>
          <cell r="N8244" t="b">
            <v>0</v>
          </cell>
          <cell r="O8244">
            <v>10004</v>
          </cell>
        </row>
        <row r="8245">
          <cell r="E8245" t="str">
            <v>89MONTHLYFWASHINGTON PUBLIC EMPLOYEES ASSOCIATION</v>
          </cell>
          <cell r="F8245" t="str">
            <v>89</v>
          </cell>
          <cell r="G8245" t="str">
            <v>Monthly</v>
          </cell>
          <cell r="H8245" t="str">
            <v>F</v>
          </cell>
          <cell r="I8245">
            <v>10004</v>
          </cell>
          <cell r="J8245" t="str">
            <v>Washington Public Employees Association</v>
          </cell>
          <cell r="K8245" t="str">
            <v>per DOP website</v>
          </cell>
          <cell r="L8245">
            <v>41456</v>
          </cell>
          <cell r="M8245">
            <v>31899</v>
          </cell>
          <cell r="N8245" t="b">
            <v>0</v>
          </cell>
          <cell r="O8245">
            <v>10004</v>
          </cell>
        </row>
        <row r="8246">
          <cell r="E8246" t="str">
            <v>89MONTHLYGCOALITION</v>
          </cell>
          <cell r="F8246" t="str">
            <v>89</v>
          </cell>
          <cell r="G8246" t="str">
            <v>Monthly</v>
          </cell>
          <cell r="H8246" t="str">
            <v>G</v>
          </cell>
          <cell r="I8246">
            <v>10253</v>
          </cell>
          <cell r="J8246" t="str">
            <v>Coalition</v>
          </cell>
          <cell r="K8246" t="str">
            <v>per DOP website</v>
          </cell>
          <cell r="L8246">
            <v>41456</v>
          </cell>
          <cell r="M8246">
            <v>44692</v>
          </cell>
          <cell r="N8246" t="b">
            <v>0</v>
          </cell>
          <cell r="O8246">
            <v>10253</v>
          </cell>
        </row>
        <row r="8247">
          <cell r="E8247" t="str">
            <v>89MONTHLYGNON-REPRESENTED STATE EMPLOYEES</v>
          </cell>
          <cell r="F8247" t="str">
            <v>89</v>
          </cell>
          <cell r="G8247" t="str">
            <v>Monthly</v>
          </cell>
          <cell r="H8247" t="str">
            <v>G</v>
          </cell>
          <cell r="I8247">
            <v>10253</v>
          </cell>
          <cell r="J8247" t="str">
            <v>Non-Represented State Employees</v>
          </cell>
          <cell r="K8247" t="str">
            <v>per DOP website</v>
          </cell>
          <cell r="L8247">
            <v>41456</v>
          </cell>
          <cell r="M8247">
            <v>13712</v>
          </cell>
          <cell r="N8247" t="b">
            <v>0</v>
          </cell>
          <cell r="O8247">
            <v>10253</v>
          </cell>
        </row>
        <row r="8248">
          <cell r="E8248" t="str">
            <v>89MONTHLYGTEAMSTERS LOCAL UNION NUMBER 117</v>
          </cell>
          <cell r="F8248" t="str">
            <v>89</v>
          </cell>
          <cell r="G8248" t="str">
            <v>Monthly</v>
          </cell>
          <cell r="H8248" t="str">
            <v>G</v>
          </cell>
          <cell r="I8248">
            <v>10385</v>
          </cell>
          <cell r="J8248" t="str">
            <v>Teamsters Local Union Number 117</v>
          </cell>
          <cell r="K8248" t="str">
            <v>per Noli Benitez 201307</v>
          </cell>
          <cell r="L8248">
            <v>41456</v>
          </cell>
          <cell r="M8248">
            <v>13712</v>
          </cell>
          <cell r="N8248" t="b">
            <v>0</v>
          </cell>
          <cell r="O8248">
            <v>10385</v>
          </cell>
        </row>
        <row r="8249">
          <cell r="E8249" t="str">
            <v>89MONTHLYGWASHINGTON FEDERATION OF STATE EMPLOYEES</v>
          </cell>
          <cell r="F8249" t="str">
            <v>89</v>
          </cell>
          <cell r="G8249" t="str">
            <v>Monthly</v>
          </cell>
          <cell r="H8249" t="str">
            <v>G</v>
          </cell>
          <cell r="I8249">
            <v>10253</v>
          </cell>
          <cell r="J8249" t="str">
            <v>Washington Federation of State Employees</v>
          </cell>
          <cell r="K8249" t="str">
            <v>per DOP website</v>
          </cell>
          <cell r="L8249">
            <v>41456</v>
          </cell>
          <cell r="M8249">
            <v>27636</v>
          </cell>
          <cell r="N8249" t="b">
            <v>0</v>
          </cell>
          <cell r="O8249">
            <v>10253</v>
          </cell>
        </row>
        <row r="8250">
          <cell r="E8250" t="str">
            <v>89MONTHLYGWASHINGTON PUBLIC EMPLOYEES ASSOCIATION</v>
          </cell>
          <cell r="F8250" t="str">
            <v>89</v>
          </cell>
          <cell r="G8250" t="str">
            <v>Monthly</v>
          </cell>
          <cell r="H8250" t="str">
            <v>G</v>
          </cell>
          <cell r="I8250">
            <v>10253</v>
          </cell>
          <cell r="J8250" t="str">
            <v>Washington Public Employees Association</v>
          </cell>
          <cell r="K8250" t="str">
            <v>per DOP website</v>
          </cell>
          <cell r="L8250">
            <v>41456</v>
          </cell>
          <cell r="M8250">
            <v>31900</v>
          </cell>
          <cell r="N8250" t="b">
            <v>0</v>
          </cell>
          <cell r="O8250">
            <v>10253</v>
          </cell>
        </row>
        <row r="8251">
          <cell r="E8251" t="str">
            <v>89MONTHLYHCOALITION</v>
          </cell>
          <cell r="F8251" t="str">
            <v>89</v>
          </cell>
          <cell r="G8251" t="str">
            <v>Monthly</v>
          </cell>
          <cell r="H8251" t="str">
            <v>H</v>
          </cell>
          <cell r="I8251">
            <v>10513</v>
          </cell>
          <cell r="J8251" t="str">
            <v>Coalition</v>
          </cell>
          <cell r="K8251" t="str">
            <v>per DOP website</v>
          </cell>
          <cell r="L8251">
            <v>41456</v>
          </cell>
          <cell r="M8251">
            <v>44693</v>
          </cell>
          <cell r="N8251" t="b">
            <v>0</v>
          </cell>
          <cell r="O8251">
            <v>10513</v>
          </cell>
        </row>
        <row r="8252">
          <cell r="E8252" t="str">
            <v>89MONTHLYHNON-REPRESENTED STATE EMPLOYEES</v>
          </cell>
          <cell r="F8252" t="str">
            <v>89</v>
          </cell>
          <cell r="G8252" t="str">
            <v>Monthly</v>
          </cell>
          <cell r="H8252" t="str">
            <v>H</v>
          </cell>
          <cell r="I8252">
            <v>10513</v>
          </cell>
          <cell r="J8252" t="str">
            <v>Non-Represented State Employees</v>
          </cell>
          <cell r="K8252" t="str">
            <v>per DOP website</v>
          </cell>
          <cell r="L8252">
            <v>41456</v>
          </cell>
          <cell r="M8252">
            <v>13713</v>
          </cell>
          <cell r="N8252" t="b">
            <v>0</v>
          </cell>
          <cell r="O8252">
            <v>10513</v>
          </cell>
        </row>
        <row r="8253">
          <cell r="E8253" t="str">
            <v>89MONTHLYHTEAMSTERS LOCAL UNION NUMBER 117</v>
          </cell>
          <cell r="F8253" t="str">
            <v>89</v>
          </cell>
          <cell r="G8253" t="str">
            <v>Monthly</v>
          </cell>
          <cell r="H8253" t="str">
            <v>H</v>
          </cell>
          <cell r="I8253">
            <v>10648</v>
          </cell>
          <cell r="J8253" t="str">
            <v>Teamsters Local Union Number 117</v>
          </cell>
          <cell r="K8253" t="str">
            <v>per Noli Benitez 201307</v>
          </cell>
          <cell r="L8253">
            <v>41456</v>
          </cell>
          <cell r="M8253">
            <v>13713</v>
          </cell>
          <cell r="N8253" t="b">
            <v>0</v>
          </cell>
          <cell r="O8253">
            <v>10648</v>
          </cell>
        </row>
        <row r="8254">
          <cell r="E8254" t="str">
            <v>89MONTHLYHWASHINGTON FEDERATION OF STATE EMPLOYEES</v>
          </cell>
          <cell r="F8254" t="str">
            <v>89</v>
          </cell>
          <cell r="G8254" t="str">
            <v>Monthly</v>
          </cell>
          <cell r="H8254" t="str">
            <v>H</v>
          </cell>
          <cell r="I8254">
            <v>10513</v>
          </cell>
          <cell r="J8254" t="str">
            <v>Washington Federation of State Employees</v>
          </cell>
          <cell r="K8254" t="str">
            <v>per DOP website</v>
          </cell>
          <cell r="L8254">
            <v>41456</v>
          </cell>
          <cell r="M8254">
            <v>27637</v>
          </cell>
          <cell r="N8254" t="b">
            <v>0</v>
          </cell>
          <cell r="O8254">
            <v>10513</v>
          </cell>
        </row>
        <row r="8255">
          <cell r="E8255" t="str">
            <v>89MONTHLYHWASHINGTON PUBLIC EMPLOYEES ASSOCIATION</v>
          </cell>
          <cell r="F8255" t="str">
            <v>89</v>
          </cell>
          <cell r="G8255" t="str">
            <v>Monthly</v>
          </cell>
          <cell r="H8255" t="str">
            <v>H</v>
          </cell>
          <cell r="I8255">
            <v>10513</v>
          </cell>
          <cell r="J8255" t="str">
            <v>Washington Public Employees Association</v>
          </cell>
          <cell r="K8255" t="str">
            <v>per DOP website</v>
          </cell>
          <cell r="L8255">
            <v>41456</v>
          </cell>
          <cell r="M8255">
            <v>31901</v>
          </cell>
          <cell r="N8255" t="b">
            <v>0</v>
          </cell>
          <cell r="O8255">
            <v>10513</v>
          </cell>
        </row>
        <row r="8256">
          <cell r="E8256" t="str">
            <v>89MONTHLYICOALITION</v>
          </cell>
          <cell r="F8256" t="str">
            <v>89</v>
          </cell>
          <cell r="G8256" t="str">
            <v>Monthly</v>
          </cell>
          <cell r="H8256" t="str">
            <v>I</v>
          </cell>
          <cell r="I8256">
            <v>10771</v>
          </cell>
          <cell r="J8256" t="str">
            <v>Coalition</v>
          </cell>
          <cell r="K8256" t="str">
            <v>per DOP website</v>
          </cell>
          <cell r="L8256">
            <v>41456</v>
          </cell>
          <cell r="M8256">
            <v>44694</v>
          </cell>
          <cell r="N8256" t="b">
            <v>0</v>
          </cell>
          <cell r="O8256">
            <v>10771</v>
          </cell>
        </row>
        <row r="8257">
          <cell r="E8257" t="str">
            <v>89MONTHLYINON-REPRESENTED STATE EMPLOYEES</v>
          </cell>
          <cell r="F8257" t="str">
            <v>89</v>
          </cell>
          <cell r="G8257" t="str">
            <v>Monthly</v>
          </cell>
          <cell r="H8257" t="str">
            <v>I</v>
          </cell>
          <cell r="I8257">
            <v>10771</v>
          </cell>
          <cell r="J8257" t="str">
            <v>Non-Represented State Employees</v>
          </cell>
          <cell r="K8257" t="str">
            <v>per DOP website</v>
          </cell>
          <cell r="L8257">
            <v>41456</v>
          </cell>
          <cell r="M8257">
            <v>13714</v>
          </cell>
          <cell r="N8257" t="b">
            <v>0</v>
          </cell>
          <cell r="O8257">
            <v>10771</v>
          </cell>
        </row>
        <row r="8258">
          <cell r="E8258" t="str">
            <v>89MONTHLYITEAMSTERS LOCAL UNION NUMBER 117</v>
          </cell>
          <cell r="F8258" t="str">
            <v>89</v>
          </cell>
          <cell r="G8258" t="str">
            <v>Monthly</v>
          </cell>
          <cell r="H8258" t="str">
            <v>I</v>
          </cell>
          <cell r="I8258">
            <v>10910</v>
          </cell>
          <cell r="J8258" t="str">
            <v>Teamsters Local Union Number 117</v>
          </cell>
          <cell r="K8258" t="str">
            <v>per Noli Benitez 201307</v>
          </cell>
          <cell r="L8258">
            <v>41456</v>
          </cell>
          <cell r="M8258">
            <v>13714</v>
          </cell>
          <cell r="N8258" t="b">
            <v>0</v>
          </cell>
          <cell r="O8258">
            <v>10910</v>
          </cell>
        </row>
        <row r="8259">
          <cell r="E8259" t="str">
            <v>89MONTHLYIWASHINGTON FEDERATION OF STATE EMPLOYEES</v>
          </cell>
          <cell r="F8259" t="str">
            <v>89</v>
          </cell>
          <cell r="G8259" t="str">
            <v>Monthly</v>
          </cell>
          <cell r="H8259" t="str">
            <v>I</v>
          </cell>
          <cell r="I8259">
            <v>10771</v>
          </cell>
          <cell r="J8259" t="str">
            <v>Washington Federation of State Employees</v>
          </cell>
          <cell r="K8259" t="str">
            <v>per DOP website</v>
          </cell>
          <cell r="L8259">
            <v>41456</v>
          </cell>
          <cell r="M8259">
            <v>27638</v>
          </cell>
          <cell r="N8259" t="b">
            <v>0</v>
          </cell>
          <cell r="O8259">
            <v>10771</v>
          </cell>
        </row>
        <row r="8260">
          <cell r="E8260" t="str">
            <v>89MONTHLYIWASHINGTON PUBLIC EMPLOYEES ASSOCIATION</v>
          </cell>
          <cell r="F8260" t="str">
            <v>89</v>
          </cell>
          <cell r="G8260" t="str">
            <v>Monthly</v>
          </cell>
          <cell r="H8260" t="str">
            <v>I</v>
          </cell>
          <cell r="I8260">
            <v>10771</v>
          </cell>
          <cell r="J8260" t="str">
            <v>Washington Public Employees Association</v>
          </cell>
          <cell r="K8260" t="str">
            <v>per DOP website</v>
          </cell>
          <cell r="L8260">
            <v>41456</v>
          </cell>
          <cell r="M8260">
            <v>31902</v>
          </cell>
          <cell r="N8260" t="b">
            <v>0</v>
          </cell>
          <cell r="O8260">
            <v>10771</v>
          </cell>
        </row>
        <row r="8261">
          <cell r="E8261" t="str">
            <v>89MONTHLYJCOALITION</v>
          </cell>
          <cell r="F8261" t="str">
            <v>89</v>
          </cell>
          <cell r="G8261" t="str">
            <v>Monthly</v>
          </cell>
          <cell r="H8261" t="str">
            <v>J</v>
          </cell>
          <cell r="I8261">
            <v>11044</v>
          </cell>
          <cell r="J8261" t="str">
            <v>Coalition</v>
          </cell>
          <cell r="K8261" t="str">
            <v>per DOP website</v>
          </cell>
          <cell r="L8261">
            <v>41456</v>
          </cell>
          <cell r="M8261">
            <v>44695</v>
          </cell>
          <cell r="N8261" t="b">
            <v>0</v>
          </cell>
          <cell r="O8261">
            <v>11044</v>
          </cell>
        </row>
        <row r="8262">
          <cell r="E8262" t="str">
            <v>89MONTHLYJNON-REPRESENTED STATE EMPLOYEES</v>
          </cell>
          <cell r="F8262" t="str">
            <v>89</v>
          </cell>
          <cell r="G8262" t="str">
            <v>Monthly</v>
          </cell>
          <cell r="H8262" t="str">
            <v>J</v>
          </cell>
          <cell r="I8262">
            <v>11044</v>
          </cell>
          <cell r="J8262" t="str">
            <v>Non-Represented State Employees</v>
          </cell>
          <cell r="K8262" t="str">
            <v>per DOP website</v>
          </cell>
          <cell r="L8262">
            <v>41456</v>
          </cell>
          <cell r="M8262">
            <v>13715</v>
          </cell>
          <cell r="N8262" t="b">
            <v>0</v>
          </cell>
          <cell r="O8262">
            <v>11044</v>
          </cell>
        </row>
        <row r="8263">
          <cell r="E8263" t="str">
            <v>89MONTHLYJTEAMSTERS LOCAL UNION NUMBER 117</v>
          </cell>
          <cell r="F8263" t="str">
            <v>89</v>
          </cell>
          <cell r="G8263" t="str">
            <v>Monthly</v>
          </cell>
          <cell r="H8263" t="str">
            <v>J</v>
          </cell>
          <cell r="I8263">
            <v>11184</v>
          </cell>
          <cell r="J8263" t="str">
            <v>Teamsters Local Union Number 117</v>
          </cell>
          <cell r="K8263" t="str">
            <v>per Noli Benitez 201307</v>
          </cell>
          <cell r="L8263">
            <v>41456</v>
          </cell>
          <cell r="M8263">
            <v>13715</v>
          </cell>
          <cell r="N8263" t="b">
            <v>0</v>
          </cell>
          <cell r="O8263">
            <v>11184</v>
          </cell>
        </row>
        <row r="8264">
          <cell r="E8264" t="str">
            <v>89MONTHLYJWASHINGTON FEDERATION OF STATE EMPLOYEES</v>
          </cell>
          <cell r="F8264" t="str">
            <v>89</v>
          </cell>
          <cell r="G8264" t="str">
            <v>Monthly</v>
          </cell>
          <cell r="H8264" t="str">
            <v>J</v>
          </cell>
          <cell r="I8264">
            <v>11044</v>
          </cell>
          <cell r="J8264" t="str">
            <v>Washington Federation of State Employees</v>
          </cell>
          <cell r="K8264" t="str">
            <v>per DOP website</v>
          </cell>
          <cell r="L8264">
            <v>41456</v>
          </cell>
          <cell r="M8264">
            <v>27639</v>
          </cell>
          <cell r="N8264" t="b">
            <v>0</v>
          </cell>
          <cell r="O8264">
            <v>11044</v>
          </cell>
        </row>
        <row r="8265">
          <cell r="E8265" t="str">
            <v>89MONTHLYJWASHINGTON PUBLIC EMPLOYEES ASSOCIATION</v>
          </cell>
          <cell r="F8265" t="str">
            <v>89</v>
          </cell>
          <cell r="G8265" t="str">
            <v>Monthly</v>
          </cell>
          <cell r="H8265" t="str">
            <v>J</v>
          </cell>
          <cell r="I8265">
            <v>11044</v>
          </cell>
          <cell r="J8265" t="str">
            <v>Washington Public Employees Association</v>
          </cell>
          <cell r="K8265" t="str">
            <v>per DOP website</v>
          </cell>
          <cell r="L8265">
            <v>41456</v>
          </cell>
          <cell r="M8265">
            <v>31903</v>
          </cell>
          <cell r="N8265" t="b">
            <v>0</v>
          </cell>
          <cell r="O8265">
            <v>11044</v>
          </cell>
        </row>
        <row r="8266">
          <cell r="E8266" t="str">
            <v>89MONTHLYKCOALITION</v>
          </cell>
          <cell r="F8266" t="str">
            <v>89</v>
          </cell>
          <cell r="G8266" t="str">
            <v>Monthly</v>
          </cell>
          <cell r="H8266" t="str">
            <v>K</v>
          </cell>
          <cell r="I8266">
            <v>11322</v>
          </cell>
          <cell r="J8266" t="str">
            <v>Coalition</v>
          </cell>
          <cell r="K8266" t="str">
            <v>per DOP website</v>
          </cell>
          <cell r="L8266">
            <v>41456</v>
          </cell>
          <cell r="M8266">
            <v>44696</v>
          </cell>
          <cell r="N8266" t="b">
            <v>0</v>
          </cell>
          <cell r="O8266">
            <v>11322</v>
          </cell>
        </row>
        <row r="8267">
          <cell r="E8267" t="str">
            <v>89MONTHLYKNON-REPRESENTED STATE EMPLOYEES</v>
          </cell>
          <cell r="F8267" t="str">
            <v>89</v>
          </cell>
          <cell r="G8267" t="str">
            <v>Monthly</v>
          </cell>
          <cell r="H8267" t="str">
            <v>K</v>
          </cell>
          <cell r="I8267">
            <v>11322</v>
          </cell>
          <cell r="J8267" t="str">
            <v>Non-Represented State Employees</v>
          </cell>
          <cell r="K8267" t="str">
            <v>per DOP website</v>
          </cell>
          <cell r="L8267">
            <v>41456</v>
          </cell>
          <cell r="M8267">
            <v>13716</v>
          </cell>
          <cell r="N8267" t="b">
            <v>0</v>
          </cell>
          <cell r="O8267">
            <v>11322</v>
          </cell>
        </row>
        <row r="8268">
          <cell r="E8268" t="str">
            <v>89MONTHLYKTEAMSTERS LOCAL UNION NUMBER 117</v>
          </cell>
          <cell r="F8268" t="str">
            <v>89</v>
          </cell>
          <cell r="G8268" t="str">
            <v>Monthly</v>
          </cell>
          <cell r="H8268" t="str">
            <v>K</v>
          </cell>
          <cell r="I8268">
            <v>11468</v>
          </cell>
          <cell r="J8268" t="str">
            <v>Teamsters Local Union Number 117</v>
          </cell>
          <cell r="K8268" t="str">
            <v>per Noli Benitez 201307</v>
          </cell>
          <cell r="L8268">
            <v>41456</v>
          </cell>
          <cell r="M8268">
            <v>13716</v>
          </cell>
          <cell r="N8268" t="b">
            <v>0</v>
          </cell>
          <cell r="O8268">
            <v>11468</v>
          </cell>
        </row>
        <row r="8269">
          <cell r="E8269" t="str">
            <v>89MONTHLYKWASHINGTON FEDERATION OF STATE EMPLOYEES</v>
          </cell>
          <cell r="F8269" t="str">
            <v>89</v>
          </cell>
          <cell r="G8269" t="str">
            <v>Monthly</v>
          </cell>
          <cell r="H8269" t="str">
            <v>K</v>
          </cell>
          <cell r="I8269">
            <v>11322</v>
          </cell>
          <cell r="J8269" t="str">
            <v>Washington Federation of State Employees</v>
          </cell>
          <cell r="K8269" t="str">
            <v>per DOP website</v>
          </cell>
          <cell r="L8269">
            <v>41456</v>
          </cell>
          <cell r="M8269">
            <v>27640</v>
          </cell>
          <cell r="N8269" t="b">
            <v>0</v>
          </cell>
          <cell r="O8269">
            <v>11322</v>
          </cell>
        </row>
        <row r="8270">
          <cell r="E8270" t="str">
            <v>89MONTHLYKWASHINGTON PUBLIC EMPLOYEES ASSOCIATION</v>
          </cell>
          <cell r="F8270" t="str">
            <v>89</v>
          </cell>
          <cell r="G8270" t="str">
            <v>Monthly</v>
          </cell>
          <cell r="H8270" t="str">
            <v>K</v>
          </cell>
          <cell r="I8270">
            <v>11322</v>
          </cell>
          <cell r="J8270" t="str">
            <v>Washington Public Employees Association</v>
          </cell>
          <cell r="K8270" t="str">
            <v>per DOP website</v>
          </cell>
          <cell r="L8270">
            <v>41456</v>
          </cell>
          <cell r="M8270">
            <v>31904</v>
          </cell>
          <cell r="N8270" t="b">
            <v>0</v>
          </cell>
          <cell r="O8270">
            <v>11322</v>
          </cell>
        </row>
        <row r="8271">
          <cell r="E8271" t="str">
            <v>89MONTHLYLCOALITION</v>
          </cell>
          <cell r="F8271" t="str">
            <v>89</v>
          </cell>
          <cell r="G8271" t="str">
            <v>Monthly</v>
          </cell>
          <cell r="H8271" t="str">
            <v>L</v>
          </cell>
          <cell r="I8271">
            <v>11604</v>
          </cell>
          <cell r="J8271" t="str">
            <v>Coalition</v>
          </cell>
          <cell r="K8271" t="str">
            <v>per DOP website</v>
          </cell>
          <cell r="L8271">
            <v>41456</v>
          </cell>
          <cell r="M8271">
            <v>44697</v>
          </cell>
          <cell r="N8271" t="b">
            <v>0</v>
          </cell>
          <cell r="O8271">
            <v>11604</v>
          </cell>
        </row>
        <row r="8272">
          <cell r="E8272" t="str">
            <v>89MONTHLYLNON-REPRESENTED STATE EMPLOYEES</v>
          </cell>
          <cell r="F8272" t="str">
            <v>89</v>
          </cell>
          <cell r="G8272" t="str">
            <v>Monthly</v>
          </cell>
          <cell r="H8272" t="str">
            <v>L</v>
          </cell>
          <cell r="I8272">
            <v>11604</v>
          </cell>
          <cell r="J8272" t="str">
            <v>Non-Represented State Employees</v>
          </cell>
          <cell r="K8272" t="str">
            <v>per DOP website</v>
          </cell>
          <cell r="L8272">
            <v>41456</v>
          </cell>
          <cell r="M8272">
            <v>13717</v>
          </cell>
          <cell r="N8272" t="b">
            <v>0</v>
          </cell>
          <cell r="O8272">
            <v>11604</v>
          </cell>
        </row>
        <row r="8273">
          <cell r="E8273" t="str">
            <v>89MONTHLYLTEAMSTERS LOCAL UNION NUMBER 117</v>
          </cell>
          <cell r="F8273" t="str">
            <v>89</v>
          </cell>
          <cell r="G8273" t="str">
            <v>Monthly</v>
          </cell>
          <cell r="H8273" t="str">
            <v>L</v>
          </cell>
          <cell r="I8273">
            <v>11751</v>
          </cell>
          <cell r="J8273" t="str">
            <v>Teamsters Local Union Number 117</v>
          </cell>
          <cell r="K8273" t="str">
            <v>per Noli Benitez 201307</v>
          </cell>
          <cell r="L8273">
            <v>41456</v>
          </cell>
          <cell r="M8273">
            <v>13717</v>
          </cell>
          <cell r="N8273" t="b">
            <v>0</v>
          </cell>
          <cell r="O8273">
            <v>11751</v>
          </cell>
        </row>
        <row r="8274">
          <cell r="E8274" t="str">
            <v>89MONTHLYLWASHINGTON FEDERATION OF STATE EMPLOYEES</v>
          </cell>
          <cell r="F8274" t="str">
            <v>89</v>
          </cell>
          <cell r="G8274" t="str">
            <v>Monthly</v>
          </cell>
          <cell r="H8274" t="str">
            <v>L</v>
          </cell>
          <cell r="I8274">
            <v>11604</v>
          </cell>
          <cell r="J8274" t="str">
            <v>Washington Federation of State Employees</v>
          </cell>
          <cell r="K8274" t="str">
            <v>per DOP website</v>
          </cell>
          <cell r="L8274">
            <v>41456</v>
          </cell>
          <cell r="M8274">
            <v>27641</v>
          </cell>
          <cell r="N8274" t="b">
            <v>0</v>
          </cell>
          <cell r="O8274">
            <v>11604</v>
          </cell>
        </row>
        <row r="8275">
          <cell r="E8275" t="str">
            <v>89MONTHLYLWASHINGTON PUBLIC EMPLOYEES ASSOCIATION</v>
          </cell>
          <cell r="F8275" t="str">
            <v>89</v>
          </cell>
          <cell r="G8275" t="str">
            <v>Monthly</v>
          </cell>
          <cell r="H8275" t="str">
            <v>L</v>
          </cell>
          <cell r="I8275">
            <v>11604</v>
          </cell>
          <cell r="J8275" t="str">
            <v>Washington Public Employees Association</v>
          </cell>
          <cell r="K8275" t="str">
            <v>per DOP website</v>
          </cell>
          <cell r="L8275">
            <v>41456</v>
          </cell>
          <cell r="M8275">
            <v>31905</v>
          </cell>
          <cell r="N8275" t="b">
            <v>0</v>
          </cell>
          <cell r="O8275">
            <v>11604</v>
          </cell>
        </row>
        <row r="8276">
          <cell r="E8276" t="str">
            <v>89MONTHLYMCOALITION</v>
          </cell>
          <cell r="F8276" t="str">
            <v>89</v>
          </cell>
          <cell r="G8276" t="str">
            <v>Monthly</v>
          </cell>
          <cell r="H8276" t="str">
            <v>M</v>
          </cell>
          <cell r="I8276">
            <v>11896</v>
          </cell>
          <cell r="J8276" t="str">
            <v>Coalition</v>
          </cell>
          <cell r="K8276" t="str">
            <v>per DOP website</v>
          </cell>
          <cell r="L8276">
            <v>41456</v>
          </cell>
          <cell r="M8276">
            <v>44698</v>
          </cell>
          <cell r="N8276" t="b">
            <v>0</v>
          </cell>
          <cell r="O8276">
            <v>11896</v>
          </cell>
        </row>
        <row r="8277">
          <cell r="E8277" t="str">
            <v>89MONTHLYMNON-REPRESENTED STATE EMPLOYEES</v>
          </cell>
          <cell r="F8277" t="str">
            <v>89</v>
          </cell>
          <cell r="G8277" t="str">
            <v>Monthly</v>
          </cell>
          <cell r="H8277" t="str">
            <v>M</v>
          </cell>
          <cell r="I8277">
            <v>11896</v>
          </cell>
          <cell r="J8277" t="str">
            <v>Non-Represented State Employees</v>
          </cell>
          <cell r="K8277" t="str">
            <v>per DOP website</v>
          </cell>
          <cell r="L8277">
            <v>41456</v>
          </cell>
          <cell r="M8277">
            <v>13718</v>
          </cell>
          <cell r="N8277" t="b">
            <v>0</v>
          </cell>
          <cell r="O8277">
            <v>11896</v>
          </cell>
        </row>
        <row r="8278">
          <cell r="E8278" t="str">
            <v>89MONTHLYMTEAMSTERS LOCAL UNION NUMBER 117</v>
          </cell>
          <cell r="F8278" t="str">
            <v>89</v>
          </cell>
          <cell r="G8278" t="str">
            <v>Monthly</v>
          </cell>
          <cell r="H8278" t="str">
            <v>M</v>
          </cell>
          <cell r="I8278">
            <v>12048</v>
          </cell>
          <cell r="J8278" t="str">
            <v>Teamsters Local Union Number 117</v>
          </cell>
          <cell r="K8278" t="str">
            <v>per Noli Benitez 201307</v>
          </cell>
          <cell r="L8278">
            <v>41456</v>
          </cell>
          <cell r="M8278">
            <v>13718</v>
          </cell>
          <cell r="N8278" t="b">
            <v>0</v>
          </cell>
          <cell r="O8278">
            <v>12048</v>
          </cell>
        </row>
        <row r="8279">
          <cell r="E8279" t="str">
            <v>89MONTHLYMWASHINGTON FEDERATION OF STATE EMPLOYEES</v>
          </cell>
          <cell r="F8279" t="str">
            <v>89</v>
          </cell>
          <cell r="G8279" t="str">
            <v>Monthly</v>
          </cell>
          <cell r="H8279" t="str">
            <v>M</v>
          </cell>
          <cell r="I8279">
            <v>11896</v>
          </cell>
          <cell r="J8279" t="str">
            <v>Washington Federation of State Employees</v>
          </cell>
          <cell r="K8279" t="str">
            <v>per DOP website</v>
          </cell>
          <cell r="L8279">
            <v>41456</v>
          </cell>
          <cell r="M8279">
            <v>27642</v>
          </cell>
          <cell r="N8279" t="b">
            <v>0</v>
          </cell>
          <cell r="O8279">
            <v>11896</v>
          </cell>
        </row>
        <row r="8280">
          <cell r="E8280" t="str">
            <v>89MONTHLYMWASHINGTON PUBLIC EMPLOYEES ASSOCIATION</v>
          </cell>
          <cell r="F8280" t="str">
            <v>89</v>
          </cell>
          <cell r="G8280" t="str">
            <v>Monthly</v>
          </cell>
          <cell r="H8280" t="str">
            <v>M</v>
          </cell>
          <cell r="I8280">
            <v>11896</v>
          </cell>
          <cell r="J8280" t="str">
            <v>Washington Public Employees Association</v>
          </cell>
          <cell r="K8280" t="str">
            <v>per DOP website</v>
          </cell>
          <cell r="L8280">
            <v>41456</v>
          </cell>
          <cell r="M8280">
            <v>31906</v>
          </cell>
          <cell r="N8280" t="b">
            <v>0</v>
          </cell>
          <cell r="O8280">
            <v>11896</v>
          </cell>
        </row>
        <row r="8281">
          <cell r="E8281" t="str">
            <v>90MONTHLYACOALITION</v>
          </cell>
          <cell r="F8281" t="str">
            <v>90</v>
          </cell>
          <cell r="G8281" t="str">
            <v>Monthly</v>
          </cell>
          <cell r="H8281" t="str">
            <v>A</v>
          </cell>
          <cell r="I8281">
            <v>9066</v>
          </cell>
          <cell r="J8281" t="str">
            <v>Coalition</v>
          </cell>
          <cell r="K8281" t="str">
            <v>per DOP website</v>
          </cell>
          <cell r="L8281">
            <v>41456</v>
          </cell>
          <cell r="M8281">
            <v>44738</v>
          </cell>
          <cell r="N8281" t="b">
            <v>0</v>
          </cell>
          <cell r="O8281">
            <v>9066</v>
          </cell>
        </row>
        <row r="8282">
          <cell r="E8282" t="str">
            <v>90MONTHLYANON-REPRESENTED STATE EMPLOYEES</v>
          </cell>
          <cell r="F8282" t="str">
            <v>90</v>
          </cell>
          <cell r="G8282" t="str">
            <v>Monthly</v>
          </cell>
          <cell r="H8282" t="str">
            <v>A</v>
          </cell>
          <cell r="I8282">
            <v>9066</v>
          </cell>
          <cell r="J8282" t="str">
            <v>Non-Represented State Employees</v>
          </cell>
          <cell r="K8282" t="str">
            <v>per DOP website</v>
          </cell>
          <cell r="L8282">
            <v>41456</v>
          </cell>
          <cell r="M8282">
            <v>13758</v>
          </cell>
          <cell r="N8282" t="b">
            <v>0</v>
          </cell>
          <cell r="O8282">
            <v>9066</v>
          </cell>
        </row>
        <row r="8283">
          <cell r="E8283" t="str">
            <v>90MONTHLYATEAMSTERS LOCAL UNION NUMBER 117</v>
          </cell>
          <cell r="F8283" t="str">
            <v>90</v>
          </cell>
          <cell r="G8283" t="str">
            <v>Monthly</v>
          </cell>
          <cell r="H8283" t="str">
            <v>A</v>
          </cell>
          <cell r="I8283">
            <v>9181</v>
          </cell>
          <cell r="J8283" t="str">
            <v>Teamsters Local Union Number 117</v>
          </cell>
          <cell r="K8283" t="str">
            <v>per Noli Benitez 201307</v>
          </cell>
          <cell r="L8283">
            <v>41456</v>
          </cell>
          <cell r="M8283">
            <v>13758</v>
          </cell>
          <cell r="N8283" t="b">
            <v>0</v>
          </cell>
          <cell r="O8283">
            <v>9181</v>
          </cell>
        </row>
        <row r="8284">
          <cell r="E8284" t="str">
            <v>90MONTHLYAWASHINGTON FEDERATION OF STATE EMPLOYEES</v>
          </cell>
          <cell r="F8284" t="str">
            <v>90</v>
          </cell>
          <cell r="G8284" t="str">
            <v>Monthly</v>
          </cell>
          <cell r="H8284" t="str">
            <v>A</v>
          </cell>
          <cell r="I8284">
            <v>9066</v>
          </cell>
          <cell r="J8284" t="str">
            <v>Washington Federation of State Employees</v>
          </cell>
          <cell r="K8284" t="str">
            <v>per DOP website</v>
          </cell>
          <cell r="L8284">
            <v>41456</v>
          </cell>
          <cell r="M8284">
            <v>27682</v>
          </cell>
          <cell r="N8284" t="b">
            <v>0</v>
          </cell>
          <cell r="O8284">
            <v>9066</v>
          </cell>
        </row>
        <row r="8285">
          <cell r="E8285" t="str">
            <v>90MONTHLYAWASHINGTON PUBLIC EMPLOYEES ASSOCIATION</v>
          </cell>
          <cell r="F8285" t="str">
            <v>90</v>
          </cell>
          <cell r="G8285" t="str">
            <v>Monthly</v>
          </cell>
          <cell r="H8285" t="str">
            <v>A</v>
          </cell>
          <cell r="I8285">
            <v>9066</v>
          </cell>
          <cell r="J8285" t="str">
            <v>Washington Public Employees Association</v>
          </cell>
          <cell r="K8285" t="str">
            <v>per DOP website</v>
          </cell>
          <cell r="L8285">
            <v>41456</v>
          </cell>
          <cell r="M8285">
            <v>31946</v>
          </cell>
          <cell r="N8285" t="b">
            <v>0</v>
          </cell>
          <cell r="O8285">
            <v>9066</v>
          </cell>
        </row>
        <row r="8286">
          <cell r="E8286" t="str">
            <v>90MONTHLYBCOALITION</v>
          </cell>
          <cell r="F8286" t="str">
            <v>90</v>
          </cell>
          <cell r="G8286" t="str">
            <v>Monthly</v>
          </cell>
          <cell r="H8286" t="str">
            <v>B</v>
          </cell>
          <cell r="I8286">
            <v>9289</v>
          </cell>
          <cell r="J8286" t="str">
            <v>Coalition</v>
          </cell>
          <cell r="K8286" t="str">
            <v>per DOP website</v>
          </cell>
          <cell r="L8286">
            <v>41456</v>
          </cell>
          <cell r="M8286">
            <v>44739</v>
          </cell>
          <cell r="N8286" t="b">
            <v>0</v>
          </cell>
          <cell r="O8286">
            <v>9289</v>
          </cell>
        </row>
        <row r="8287">
          <cell r="E8287" t="str">
            <v>90MONTHLYBNON-REPRESENTED STATE EMPLOYEES</v>
          </cell>
          <cell r="F8287" t="str">
            <v>90</v>
          </cell>
          <cell r="G8287" t="str">
            <v>Monthly</v>
          </cell>
          <cell r="H8287" t="str">
            <v>B</v>
          </cell>
          <cell r="I8287">
            <v>9289</v>
          </cell>
          <cell r="J8287" t="str">
            <v>Non-Represented State Employees</v>
          </cell>
          <cell r="K8287" t="str">
            <v>per DOP website</v>
          </cell>
          <cell r="L8287">
            <v>41456</v>
          </cell>
          <cell r="M8287">
            <v>13759</v>
          </cell>
          <cell r="N8287" t="b">
            <v>0</v>
          </cell>
          <cell r="O8287">
            <v>9289</v>
          </cell>
        </row>
        <row r="8288">
          <cell r="E8288" t="str">
            <v>90MONTHLYBTEAMSTERS LOCAL UNION NUMBER 117</v>
          </cell>
          <cell r="F8288" t="str">
            <v>90</v>
          </cell>
          <cell r="G8288" t="str">
            <v>Monthly</v>
          </cell>
          <cell r="H8288" t="str">
            <v>B</v>
          </cell>
          <cell r="I8288">
            <v>9408</v>
          </cell>
          <cell r="J8288" t="str">
            <v>Teamsters Local Union Number 117</v>
          </cell>
          <cell r="K8288" t="str">
            <v>per Noli Benitez 201307</v>
          </cell>
          <cell r="L8288">
            <v>41456</v>
          </cell>
          <cell r="M8288">
            <v>13759</v>
          </cell>
          <cell r="N8288" t="b">
            <v>0</v>
          </cell>
          <cell r="O8288">
            <v>9408</v>
          </cell>
        </row>
        <row r="8289">
          <cell r="E8289" t="str">
            <v>90MONTHLYBWASHINGTON FEDERATION OF STATE EMPLOYEES</v>
          </cell>
          <cell r="F8289" t="str">
            <v>90</v>
          </cell>
          <cell r="G8289" t="str">
            <v>Monthly</v>
          </cell>
          <cell r="H8289" t="str">
            <v>B</v>
          </cell>
          <cell r="I8289">
            <v>9289</v>
          </cell>
          <cell r="J8289" t="str">
            <v>Washington Federation of State Employees</v>
          </cell>
          <cell r="K8289" t="str">
            <v>per DOP website</v>
          </cell>
          <cell r="L8289">
            <v>41456</v>
          </cell>
          <cell r="M8289">
            <v>27683</v>
          </cell>
          <cell r="N8289" t="b">
            <v>0</v>
          </cell>
          <cell r="O8289">
            <v>9289</v>
          </cell>
        </row>
        <row r="8290">
          <cell r="E8290" t="str">
            <v>90MONTHLYBWASHINGTON PUBLIC EMPLOYEES ASSOCIATION</v>
          </cell>
          <cell r="F8290" t="str">
            <v>90</v>
          </cell>
          <cell r="G8290" t="str">
            <v>Monthly</v>
          </cell>
          <cell r="H8290" t="str">
            <v>B</v>
          </cell>
          <cell r="I8290">
            <v>9289</v>
          </cell>
          <cell r="J8290" t="str">
            <v>Washington Public Employees Association</v>
          </cell>
          <cell r="K8290" t="str">
            <v>per DOP website</v>
          </cell>
          <cell r="L8290">
            <v>41456</v>
          </cell>
          <cell r="M8290">
            <v>31947</v>
          </cell>
          <cell r="N8290" t="b">
            <v>0</v>
          </cell>
          <cell r="O8290">
            <v>9289</v>
          </cell>
        </row>
        <row r="8291">
          <cell r="E8291" t="str">
            <v>90MONTHLYCCOALITION</v>
          </cell>
          <cell r="F8291" t="str">
            <v>90</v>
          </cell>
          <cell r="G8291" t="str">
            <v>Monthly</v>
          </cell>
          <cell r="H8291" t="str">
            <v>C</v>
          </cell>
          <cell r="I8291">
            <v>9521</v>
          </cell>
          <cell r="J8291" t="str">
            <v>Coalition</v>
          </cell>
          <cell r="K8291" t="str">
            <v>per DOP website</v>
          </cell>
          <cell r="L8291">
            <v>41456</v>
          </cell>
          <cell r="M8291">
            <v>44740</v>
          </cell>
          <cell r="N8291" t="b">
            <v>0</v>
          </cell>
          <cell r="O8291">
            <v>9521</v>
          </cell>
        </row>
        <row r="8292">
          <cell r="E8292" t="str">
            <v>90MONTHLYCNON-REPRESENTED STATE EMPLOYEES</v>
          </cell>
          <cell r="F8292" t="str">
            <v>90</v>
          </cell>
          <cell r="G8292" t="str">
            <v>Monthly</v>
          </cell>
          <cell r="H8292" t="str">
            <v>C</v>
          </cell>
          <cell r="I8292">
            <v>9521</v>
          </cell>
          <cell r="J8292" t="str">
            <v>Non-Represented State Employees</v>
          </cell>
          <cell r="K8292" t="str">
            <v>per DOP website</v>
          </cell>
          <cell r="L8292">
            <v>41456</v>
          </cell>
          <cell r="M8292">
            <v>13760</v>
          </cell>
          <cell r="N8292" t="b">
            <v>0</v>
          </cell>
          <cell r="O8292">
            <v>9521</v>
          </cell>
        </row>
        <row r="8293">
          <cell r="E8293" t="str">
            <v>90MONTHLYCTEAMSTERS LOCAL UNION NUMBER 117</v>
          </cell>
          <cell r="F8293" t="str">
            <v>90</v>
          </cell>
          <cell r="G8293" t="str">
            <v>Monthly</v>
          </cell>
          <cell r="H8293" t="str">
            <v>C</v>
          </cell>
          <cell r="I8293">
            <v>9643</v>
          </cell>
          <cell r="J8293" t="str">
            <v>Teamsters Local Union Number 117</v>
          </cell>
          <cell r="K8293" t="str">
            <v>per Noli Benitez 201307</v>
          </cell>
          <cell r="L8293">
            <v>41456</v>
          </cell>
          <cell r="M8293">
            <v>13760</v>
          </cell>
          <cell r="N8293" t="b">
            <v>0</v>
          </cell>
          <cell r="O8293">
            <v>9643</v>
          </cell>
        </row>
        <row r="8294">
          <cell r="E8294" t="str">
            <v>90MONTHLYCWASHINGTON FEDERATION OF STATE EMPLOYEES</v>
          </cell>
          <cell r="F8294" t="str">
            <v>90</v>
          </cell>
          <cell r="G8294" t="str">
            <v>Monthly</v>
          </cell>
          <cell r="H8294" t="str">
            <v>C</v>
          </cell>
          <cell r="I8294">
            <v>9521</v>
          </cell>
          <cell r="J8294" t="str">
            <v>Washington Federation of State Employees</v>
          </cell>
          <cell r="K8294" t="str">
            <v>per DOP website</v>
          </cell>
          <cell r="L8294">
            <v>41456</v>
          </cell>
          <cell r="M8294">
            <v>27684</v>
          </cell>
          <cell r="N8294" t="b">
            <v>0</v>
          </cell>
          <cell r="O8294">
            <v>9521</v>
          </cell>
        </row>
        <row r="8295">
          <cell r="E8295" t="str">
            <v>90MONTHLYCWASHINGTON PUBLIC EMPLOYEES ASSOCIATION</v>
          </cell>
          <cell r="F8295" t="str">
            <v>90</v>
          </cell>
          <cell r="G8295" t="str">
            <v>Monthly</v>
          </cell>
          <cell r="H8295" t="str">
            <v>C</v>
          </cell>
          <cell r="I8295">
            <v>9521</v>
          </cell>
          <cell r="J8295" t="str">
            <v>Washington Public Employees Association</v>
          </cell>
          <cell r="K8295" t="str">
            <v>per DOP website</v>
          </cell>
          <cell r="L8295">
            <v>41456</v>
          </cell>
          <cell r="M8295">
            <v>31948</v>
          </cell>
          <cell r="N8295" t="b">
            <v>0</v>
          </cell>
          <cell r="O8295">
            <v>9521</v>
          </cell>
        </row>
        <row r="8296">
          <cell r="E8296" t="str">
            <v>90MONTHLYDCOALITION</v>
          </cell>
          <cell r="F8296" t="str">
            <v>90</v>
          </cell>
          <cell r="G8296" t="str">
            <v>Monthly</v>
          </cell>
          <cell r="H8296" t="str">
            <v>D</v>
          </cell>
          <cell r="I8296">
            <v>9761</v>
          </cell>
          <cell r="J8296" t="str">
            <v>Coalition</v>
          </cell>
          <cell r="K8296" t="str">
            <v>per DOP website</v>
          </cell>
          <cell r="L8296">
            <v>41456</v>
          </cell>
          <cell r="M8296">
            <v>44741</v>
          </cell>
          <cell r="N8296" t="b">
            <v>0</v>
          </cell>
          <cell r="O8296">
            <v>9761</v>
          </cell>
        </row>
        <row r="8297">
          <cell r="E8297" t="str">
            <v>90MONTHLYDNON-REPRESENTED STATE EMPLOYEES</v>
          </cell>
          <cell r="F8297" t="str">
            <v>90</v>
          </cell>
          <cell r="G8297" t="str">
            <v>Monthly</v>
          </cell>
          <cell r="H8297" t="str">
            <v>D</v>
          </cell>
          <cell r="I8297">
            <v>9761</v>
          </cell>
          <cell r="J8297" t="str">
            <v>Non-Represented State Employees</v>
          </cell>
          <cell r="K8297" t="str">
            <v>per DOP website</v>
          </cell>
          <cell r="L8297">
            <v>41456</v>
          </cell>
          <cell r="M8297">
            <v>13761</v>
          </cell>
          <cell r="N8297" t="b">
            <v>0</v>
          </cell>
          <cell r="O8297">
            <v>9761</v>
          </cell>
        </row>
        <row r="8298">
          <cell r="E8298" t="str">
            <v>90MONTHLYDTEAMSTERS LOCAL UNION NUMBER 117</v>
          </cell>
          <cell r="F8298" t="str">
            <v>90</v>
          </cell>
          <cell r="G8298" t="str">
            <v>Monthly</v>
          </cell>
          <cell r="H8298" t="str">
            <v>D</v>
          </cell>
          <cell r="I8298">
            <v>9887</v>
          </cell>
          <cell r="J8298" t="str">
            <v>Teamsters Local Union Number 117</v>
          </cell>
          <cell r="K8298" t="str">
            <v>per Noli Benitez 201307</v>
          </cell>
          <cell r="L8298">
            <v>41456</v>
          </cell>
          <cell r="M8298">
            <v>13761</v>
          </cell>
          <cell r="N8298" t="b">
            <v>0</v>
          </cell>
          <cell r="O8298">
            <v>9887</v>
          </cell>
        </row>
        <row r="8299">
          <cell r="E8299" t="str">
            <v>90MONTHLYDWASHINGTON FEDERATION OF STATE EMPLOYEES</v>
          </cell>
          <cell r="F8299" t="str">
            <v>90</v>
          </cell>
          <cell r="G8299" t="str">
            <v>Monthly</v>
          </cell>
          <cell r="H8299" t="str">
            <v>D</v>
          </cell>
          <cell r="I8299">
            <v>9761</v>
          </cell>
          <cell r="J8299" t="str">
            <v>Washington Federation of State Employees</v>
          </cell>
          <cell r="K8299" t="str">
            <v>per DOP website</v>
          </cell>
          <cell r="L8299">
            <v>41456</v>
          </cell>
          <cell r="M8299">
            <v>27685</v>
          </cell>
          <cell r="N8299" t="b">
            <v>0</v>
          </cell>
          <cell r="O8299">
            <v>9761</v>
          </cell>
        </row>
        <row r="8300">
          <cell r="E8300" t="str">
            <v>90MONTHLYDWASHINGTON PUBLIC EMPLOYEES ASSOCIATION</v>
          </cell>
          <cell r="F8300" t="str">
            <v>90</v>
          </cell>
          <cell r="G8300" t="str">
            <v>Monthly</v>
          </cell>
          <cell r="H8300" t="str">
            <v>D</v>
          </cell>
          <cell r="I8300">
            <v>9761</v>
          </cell>
          <cell r="J8300" t="str">
            <v>Washington Public Employees Association</v>
          </cell>
          <cell r="K8300" t="str">
            <v>per DOP website</v>
          </cell>
          <cell r="L8300">
            <v>41456</v>
          </cell>
          <cell r="M8300">
            <v>31949</v>
          </cell>
          <cell r="N8300" t="b">
            <v>0</v>
          </cell>
          <cell r="O8300">
            <v>9761</v>
          </cell>
        </row>
        <row r="8301">
          <cell r="E8301" t="str">
            <v>90MONTHLYECOALITION</v>
          </cell>
          <cell r="F8301" t="str">
            <v>90</v>
          </cell>
          <cell r="G8301" t="str">
            <v>Monthly</v>
          </cell>
          <cell r="H8301" t="str">
            <v>E</v>
          </cell>
          <cell r="I8301">
            <v>10004</v>
          </cell>
          <cell r="J8301" t="str">
            <v>Coalition</v>
          </cell>
          <cell r="K8301" t="str">
            <v>per DOP website</v>
          </cell>
          <cell r="L8301">
            <v>41456</v>
          </cell>
          <cell r="M8301">
            <v>44742</v>
          </cell>
          <cell r="N8301" t="b">
            <v>0</v>
          </cell>
          <cell r="O8301">
            <v>10004</v>
          </cell>
        </row>
        <row r="8302">
          <cell r="E8302" t="str">
            <v>90MONTHLYENON-REPRESENTED STATE EMPLOYEES</v>
          </cell>
          <cell r="F8302" t="str">
            <v>90</v>
          </cell>
          <cell r="G8302" t="str">
            <v>Monthly</v>
          </cell>
          <cell r="H8302" t="str">
            <v>E</v>
          </cell>
          <cell r="I8302">
            <v>10004</v>
          </cell>
          <cell r="J8302" t="str">
            <v>Non-Represented State Employees</v>
          </cell>
          <cell r="K8302" t="str">
            <v>per DOP website</v>
          </cell>
          <cell r="L8302">
            <v>41456</v>
          </cell>
          <cell r="M8302">
            <v>13762</v>
          </cell>
          <cell r="N8302" t="b">
            <v>0</v>
          </cell>
          <cell r="O8302">
            <v>10004</v>
          </cell>
        </row>
        <row r="8303">
          <cell r="E8303" t="str">
            <v>90MONTHLYETEAMSTERS LOCAL UNION NUMBER 117</v>
          </cell>
          <cell r="F8303" t="str">
            <v>90</v>
          </cell>
          <cell r="G8303" t="str">
            <v>Monthly</v>
          </cell>
          <cell r="H8303" t="str">
            <v>E</v>
          </cell>
          <cell r="I8303">
            <v>10132</v>
          </cell>
          <cell r="J8303" t="str">
            <v>Teamsters Local Union Number 117</v>
          </cell>
          <cell r="K8303" t="str">
            <v>per Noli Benitez 201307</v>
          </cell>
          <cell r="L8303">
            <v>41456</v>
          </cell>
          <cell r="M8303">
            <v>13762</v>
          </cell>
          <cell r="N8303" t="b">
            <v>0</v>
          </cell>
          <cell r="O8303">
            <v>10132</v>
          </cell>
        </row>
        <row r="8304">
          <cell r="E8304" t="str">
            <v>90MONTHLYEWASHINGTON FEDERATION OF STATE EMPLOYEES</v>
          </cell>
          <cell r="F8304" t="str">
            <v>90</v>
          </cell>
          <cell r="G8304" t="str">
            <v>Monthly</v>
          </cell>
          <cell r="H8304" t="str">
            <v>E</v>
          </cell>
          <cell r="I8304">
            <v>10004</v>
          </cell>
          <cell r="J8304" t="str">
            <v>Washington Federation of State Employees</v>
          </cell>
          <cell r="K8304" t="str">
            <v>per DOP website</v>
          </cell>
          <cell r="L8304">
            <v>41456</v>
          </cell>
          <cell r="M8304">
            <v>27686</v>
          </cell>
          <cell r="N8304" t="b">
            <v>0</v>
          </cell>
          <cell r="O8304">
            <v>10004</v>
          </cell>
        </row>
        <row r="8305">
          <cell r="E8305" t="str">
            <v>90MONTHLYEWASHINGTON PUBLIC EMPLOYEES ASSOCIATION</v>
          </cell>
          <cell r="F8305" t="str">
            <v>90</v>
          </cell>
          <cell r="G8305" t="str">
            <v>Monthly</v>
          </cell>
          <cell r="H8305" t="str">
            <v>E</v>
          </cell>
          <cell r="I8305">
            <v>10004</v>
          </cell>
          <cell r="J8305" t="str">
            <v>Washington Public Employees Association</v>
          </cell>
          <cell r="K8305" t="str">
            <v>per DOP website</v>
          </cell>
          <cell r="L8305">
            <v>41456</v>
          </cell>
          <cell r="M8305">
            <v>31950</v>
          </cell>
          <cell r="N8305" t="b">
            <v>0</v>
          </cell>
          <cell r="O8305">
            <v>10004</v>
          </cell>
        </row>
        <row r="8306">
          <cell r="E8306" t="str">
            <v>90MONTHLYFCOALITION</v>
          </cell>
          <cell r="F8306" t="str">
            <v>90</v>
          </cell>
          <cell r="G8306" t="str">
            <v>Monthly</v>
          </cell>
          <cell r="H8306" t="str">
            <v>F</v>
          </cell>
          <cell r="I8306">
            <v>10253</v>
          </cell>
          <cell r="J8306" t="str">
            <v>Coalition</v>
          </cell>
          <cell r="K8306" t="str">
            <v>per DOP website</v>
          </cell>
          <cell r="L8306">
            <v>41456</v>
          </cell>
          <cell r="M8306">
            <v>44743</v>
          </cell>
          <cell r="N8306" t="b">
            <v>0</v>
          </cell>
          <cell r="O8306">
            <v>10253</v>
          </cell>
        </row>
        <row r="8307">
          <cell r="E8307" t="str">
            <v>90MONTHLYFNON-REPRESENTED STATE EMPLOYEES</v>
          </cell>
          <cell r="F8307" t="str">
            <v>90</v>
          </cell>
          <cell r="G8307" t="str">
            <v>Monthly</v>
          </cell>
          <cell r="H8307" t="str">
            <v>F</v>
          </cell>
          <cell r="I8307">
            <v>10253</v>
          </cell>
          <cell r="J8307" t="str">
            <v>Non-Represented State Employees</v>
          </cell>
          <cell r="K8307" t="str">
            <v>per DOP website</v>
          </cell>
          <cell r="L8307">
            <v>41456</v>
          </cell>
          <cell r="M8307">
            <v>13763</v>
          </cell>
          <cell r="N8307" t="b">
            <v>0</v>
          </cell>
          <cell r="O8307">
            <v>10253</v>
          </cell>
        </row>
        <row r="8308">
          <cell r="E8308" t="str">
            <v>90MONTHLYFTEAMSTERS LOCAL UNION NUMBER 117</v>
          </cell>
          <cell r="F8308" t="str">
            <v>90</v>
          </cell>
          <cell r="G8308" t="str">
            <v>Monthly</v>
          </cell>
          <cell r="H8308" t="str">
            <v>F</v>
          </cell>
          <cell r="I8308">
            <v>10385</v>
          </cell>
          <cell r="J8308" t="str">
            <v>Teamsters Local Union Number 117</v>
          </cell>
          <cell r="K8308" t="str">
            <v>per Noli Benitez 201307</v>
          </cell>
          <cell r="L8308">
            <v>41456</v>
          </cell>
          <cell r="M8308">
            <v>13763</v>
          </cell>
          <cell r="N8308" t="b">
            <v>0</v>
          </cell>
          <cell r="O8308">
            <v>10385</v>
          </cell>
        </row>
        <row r="8309">
          <cell r="E8309" t="str">
            <v>90MONTHLYFWASHINGTON FEDERATION OF STATE EMPLOYEES</v>
          </cell>
          <cell r="F8309" t="str">
            <v>90</v>
          </cell>
          <cell r="G8309" t="str">
            <v>Monthly</v>
          </cell>
          <cell r="H8309" t="str">
            <v>F</v>
          </cell>
          <cell r="I8309">
            <v>10253</v>
          </cell>
          <cell r="J8309" t="str">
            <v>Washington Federation of State Employees</v>
          </cell>
          <cell r="K8309" t="str">
            <v>per DOP website</v>
          </cell>
          <cell r="L8309">
            <v>41456</v>
          </cell>
          <cell r="M8309">
            <v>27687</v>
          </cell>
          <cell r="N8309" t="b">
            <v>0</v>
          </cell>
          <cell r="O8309">
            <v>10253</v>
          </cell>
        </row>
        <row r="8310">
          <cell r="E8310" t="str">
            <v>90MONTHLYFWASHINGTON PUBLIC EMPLOYEES ASSOCIATION</v>
          </cell>
          <cell r="F8310" t="str">
            <v>90</v>
          </cell>
          <cell r="G8310" t="str">
            <v>Monthly</v>
          </cell>
          <cell r="H8310" t="str">
            <v>F</v>
          </cell>
          <cell r="I8310">
            <v>10253</v>
          </cell>
          <cell r="J8310" t="str">
            <v>Washington Public Employees Association</v>
          </cell>
          <cell r="K8310" t="str">
            <v>per DOP website</v>
          </cell>
          <cell r="L8310">
            <v>41456</v>
          </cell>
          <cell r="M8310">
            <v>31951</v>
          </cell>
          <cell r="N8310" t="b">
            <v>0</v>
          </cell>
          <cell r="O8310">
            <v>10253</v>
          </cell>
        </row>
        <row r="8311">
          <cell r="E8311" t="str">
            <v>90MONTHLYGCOALITION</v>
          </cell>
          <cell r="F8311" t="str">
            <v>90</v>
          </cell>
          <cell r="G8311" t="str">
            <v>Monthly</v>
          </cell>
          <cell r="H8311" t="str">
            <v>G</v>
          </cell>
          <cell r="I8311">
            <v>10513</v>
          </cell>
          <cell r="J8311" t="str">
            <v>Coalition</v>
          </cell>
          <cell r="K8311" t="str">
            <v>per DOP website</v>
          </cell>
          <cell r="L8311">
            <v>41456</v>
          </cell>
          <cell r="M8311">
            <v>44744</v>
          </cell>
          <cell r="N8311" t="b">
            <v>0</v>
          </cell>
          <cell r="O8311">
            <v>10513</v>
          </cell>
        </row>
        <row r="8312">
          <cell r="E8312" t="str">
            <v>90MONTHLYGNON-REPRESENTED STATE EMPLOYEES</v>
          </cell>
          <cell r="F8312" t="str">
            <v>90</v>
          </cell>
          <cell r="G8312" t="str">
            <v>Monthly</v>
          </cell>
          <cell r="H8312" t="str">
            <v>G</v>
          </cell>
          <cell r="I8312">
            <v>10513</v>
          </cell>
          <cell r="J8312" t="str">
            <v>Non-Represented State Employees</v>
          </cell>
          <cell r="K8312" t="str">
            <v>per DOP website</v>
          </cell>
          <cell r="L8312">
            <v>41456</v>
          </cell>
          <cell r="M8312">
            <v>13764</v>
          </cell>
          <cell r="N8312" t="b">
            <v>0</v>
          </cell>
          <cell r="O8312">
            <v>10513</v>
          </cell>
        </row>
        <row r="8313">
          <cell r="E8313" t="str">
            <v>90MONTHLYGTEAMSTERS LOCAL UNION NUMBER 117</v>
          </cell>
          <cell r="F8313" t="str">
            <v>90</v>
          </cell>
          <cell r="G8313" t="str">
            <v>Monthly</v>
          </cell>
          <cell r="H8313" t="str">
            <v>G</v>
          </cell>
          <cell r="I8313">
            <v>10648</v>
          </cell>
          <cell r="J8313" t="str">
            <v>Teamsters Local Union Number 117</v>
          </cell>
          <cell r="K8313" t="str">
            <v>per Noli Benitez 201307</v>
          </cell>
          <cell r="L8313">
            <v>41456</v>
          </cell>
          <cell r="M8313">
            <v>13764</v>
          </cell>
          <cell r="N8313" t="b">
            <v>0</v>
          </cell>
          <cell r="O8313">
            <v>10648</v>
          </cell>
        </row>
        <row r="8314">
          <cell r="E8314" t="str">
            <v>90MONTHLYGWASHINGTON FEDERATION OF STATE EMPLOYEES</v>
          </cell>
          <cell r="F8314" t="str">
            <v>90</v>
          </cell>
          <cell r="G8314" t="str">
            <v>Monthly</v>
          </cell>
          <cell r="H8314" t="str">
            <v>G</v>
          </cell>
          <cell r="I8314">
            <v>10513</v>
          </cell>
          <cell r="J8314" t="str">
            <v>Washington Federation of State Employees</v>
          </cell>
          <cell r="K8314" t="str">
            <v>per DOP website</v>
          </cell>
          <cell r="L8314">
            <v>41456</v>
          </cell>
          <cell r="M8314">
            <v>27688</v>
          </cell>
          <cell r="N8314" t="b">
            <v>0</v>
          </cell>
          <cell r="O8314">
            <v>10513</v>
          </cell>
        </row>
        <row r="8315">
          <cell r="E8315" t="str">
            <v>90MONTHLYGWASHINGTON PUBLIC EMPLOYEES ASSOCIATION</v>
          </cell>
          <cell r="F8315" t="str">
            <v>90</v>
          </cell>
          <cell r="G8315" t="str">
            <v>Monthly</v>
          </cell>
          <cell r="H8315" t="str">
            <v>G</v>
          </cell>
          <cell r="I8315">
            <v>10513</v>
          </cell>
          <cell r="J8315" t="str">
            <v>Washington Public Employees Association</v>
          </cell>
          <cell r="K8315" t="str">
            <v>per DOP website</v>
          </cell>
          <cell r="L8315">
            <v>41456</v>
          </cell>
          <cell r="M8315">
            <v>31952</v>
          </cell>
          <cell r="N8315" t="b">
            <v>0</v>
          </cell>
          <cell r="O8315">
            <v>10513</v>
          </cell>
        </row>
        <row r="8316">
          <cell r="E8316" t="str">
            <v>90MONTHLYHCOALITION</v>
          </cell>
          <cell r="F8316" t="str">
            <v>90</v>
          </cell>
          <cell r="G8316" t="str">
            <v>Monthly</v>
          </cell>
          <cell r="H8316" t="str">
            <v>H</v>
          </cell>
          <cell r="I8316">
            <v>10771</v>
          </cell>
          <cell r="J8316" t="str">
            <v>Coalition</v>
          </cell>
          <cell r="K8316" t="str">
            <v>per DOP website</v>
          </cell>
          <cell r="L8316">
            <v>41456</v>
          </cell>
          <cell r="M8316">
            <v>44745</v>
          </cell>
          <cell r="N8316" t="b">
            <v>0</v>
          </cell>
          <cell r="O8316">
            <v>10771</v>
          </cell>
        </row>
        <row r="8317">
          <cell r="E8317" t="str">
            <v>90MONTHLYHNON-REPRESENTED STATE EMPLOYEES</v>
          </cell>
          <cell r="F8317" t="str">
            <v>90</v>
          </cell>
          <cell r="G8317" t="str">
            <v>Monthly</v>
          </cell>
          <cell r="H8317" t="str">
            <v>H</v>
          </cell>
          <cell r="I8317">
            <v>10771</v>
          </cell>
          <cell r="J8317" t="str">
            <v>Non-Represented State Employees</v>
          </cell>
          <cell r="K8317" t="str">
            <v>per DOP website</v>
          </cell>
          <cell r="L8317">
            <v>41456</v>
          </cell>
          <cell r="M8317">
            <v>13765</v>
          </cell>
          <cell r="N8317" t="b">
            <v>0</v>
          </cell>
          <cell r="O8317">
            <v>10771</v>
          </cell>
        </row>
        <row r="8318">
          <cell r="E8318" t="str">
            <v>90MONTHLYHTEAMSTERS LOCAL UNION NUMBER 117</v>
          </cell>
          <cell r="F8318" t="str">
            <v>90</v>
          </cell>
          <cell r="G8318" t="str">
            <v>Monthly</v>
          </cell>
          <cell r="H8318" t="str">
            <v>H</v>
          </cell>
          <cell r="I8318">
            <v>10910</v>
          </cell>
          <cell r="J8318" t="str">
            <v>Teamsters Local Union Number 117</v>
          </cell>
          <cell r="K8318" t="str">
            <v>per Noli Benitez 201307</v>
          </cell>
          <cell r="L8318">
            <v>41456</v>
          </cell>
          <cell r="M8318">
            <v>13765</v>
          </cell>
          <cell r="N8318" t="b">
            <v>0</v>
          </cell>
          <cell r="O8318">
            <v>10910</v>
          </cell>
        </row>
        <row r="8319">
          <cell r="E8319" t="str">
            <v>90MONTHLYHWASHINGTON FEDERATION OF STATE EMPLOYEES</v>
          </cell>
          <cell r="F8319" t="str">
            <v>90</v>
          </cell>
          <cell r="G8319" t="str">
            <v>Monthly</v>
          </cell>
          <cell r="H8319" t="str">
            <v>H</v>
          </cell>
          <cell r="I8319">
            <v>10771</v>
          </cell>
          <cell r="J8319" t="str">
            <v>Washington Federation of State Employees</v>
          </cell>
          <cell r="K8319" t="str">
            <v>per DOP website</v>
          </cell>
          <cell r="L8319">
            <v>41456</v>
          </cell>
          <cell r="M8319">
            <v>27689</v>
          </cell>
          <cell r="N8319" t="b">
            <v>0</v>
          </cell>
          <cell r="O8319">
            <v>10771</v>
          </cell>
        </row>
        <row r="8320">
          <cell r="E8320" t="str">
            <v>90MONTHLYHWASHINGTON PUBLIC EMPLOYEES ASSOCIATION</v>
          </cell>
          <cell r="F8320" t="str">
            <v>90</v>
          </cell>
          <cell r="G8320" t="str">
            <v>Monthly</v>
          </cell>
          <cell r="H8320" t="str">
            <v>H</v>
          </cell>
          <cell r="I8320">
            <v>10771</v>
          </cell>
          <cell r="J8320" t="str">
            <v>Washington Public Employees Association</v>
          </cell>
          <cell r="K8320" t="str">
            <v>per DOP website</v>
          </cell>
          <cell r="L8320">
            <v>41456</v>
          </cell>
          <cell r="M8320">
            <v>31953</v>
          </cell>
          <cell r="N8320" t="b">
            <v>0</v>
          </cell>
          <cell r="O8320">
            <v>10771</v>
          </cell>
        </row>
        <row r="8321">
          <cell r="E8321" t="str">
            <v>90MONTHLYICOALITION</v>
          </cell>
          <cell r="F8321" t="str">
            <v>90</v>
          </cell>
          <cell r="G8321" t="str">
            <v>Monthly</v>
          </cell>
          <cell r="H8321" t="str">
            <v>I</v>
          </cell>
          <cell r="I8321">
            <v>11044</v>
          </cell>
          <cell r="J8321" t="str">
            <v>Coalition</v>
          </cell>
          <cell r="K8321" t="str">
            <v>per DOP website</v>
          </cell>
          <cell r="L8321">
            <v>41456</v>
          </cell>
          <cell r="M8321">
            <v>44746</v>
          </cell>
          <cell r="N8321" t="b">
            <v>0</v>
          </cell>
          <cell r="O8321">
            <v>11044</v>
          </cell>
        </row>
        <row r="8322">
          <cell r="E8322" t="str">
            <v>90MONTHLYINON-REPRESENTED STATE EMPLOYEES</v>
          </cell>
          <cell r="F8322" t="str">
            <v>90</v>
          </cell>
          <cell r="G8322" t="str">
            <v>Monthly</v>
          </cell>
          <cell r="H8322" t="str">
            <v>I</v>
          </cell>
          <cell r="I8322">
            <v>11044</v>
          </cell>
          <cell r="J8322" t="str">
            <v>Non-Represented State Employees</v>
          </cell>
          <cell r="K8322" t="str">
            <v>per DOP website</v>
          </cell>
          <cell r="L8322">
            <v>41456</v>
          </cell>
          <cell r="M8322">
            <v>13766</v>
          </cell>
          <cell r="N8322" t="b">
            <v>0</v>
          </cell>
          <cell r="O8322">
            <v>11044</v>
          </cell>
        </row>
        <row r="8323">
          <cell r="E8323" t="str">
            <v>90MONTHLYITEAMSTERS LOCAL UNION NUMBER 117</v>
          </cell>
          <cell r="F8323" t="str">
            <v>90</v>
          </cell>
          <cell r="G8323" t="str">
            <v>Monthly</v>
          </cell>
          <cell r="H8323" t="str">
            <v>I</v>
          </cell>
          <cell r="I8323">
            <v>11184</v>
          </cell>
          <cell r="J8323" t="str">
            <v>Teamsters Local Union Number 117</v>
          </cell>
          <cell r="K8323" t="str">
            <v>per Noli Benitez 201307</v>
          </cell>
          <cell r="L8323">
            <v>41456</v>
          </cell>
          <cell r="M8323">
            <v>13766</v>
          </cell>
          <cell r="N8323" t="b">
            <v>0</v>
          </cell>
          <cell r="O8323">
            <v>11184</v>
          </cell>
        </row>
        <row r="8324">
          <cell r="E8324" t="str">
            <v>90MONTHLYIWASHINGTON FEDERATION OF STATE EMPLOYEES</v>
          </cell>
          <cell r="F8324" t="str">
            <v>90</v>
          </cell>
          <cell r="G8324" t="str">
            <v>Monthly</v>
          </cell>
          <cell r="H8324" t="str">
            <v>I</v>
          </cell>
          <cell r="I8324">
            <v>11044</v>
          </cell>
          <cell r="J8324" t="str">
            <v>Washington Federation of State Employees</v>
          </cell>
          <cell r="K8324" t="str">
            <v>per DOP website</v>
          </cell>
          <cell r="L8324">
            <v>41456</v>
          </cell>
          <cell r="M8324">
            <v>27690</v>
          </cell>
          <cell r="N8324" t="b">
            <v>0</v>
          </cell>
          <cell r="O8324">
            <v>11044</v>
          </cell>
        </row>
        <row r="8325">
          <cell r="E8325" t="str">
            <v>90MONTHLYIWASHINGTON PUBLIC EMPLOYEES ASSOCIATION</v>
          </cell>
          <cell r="F8325" t="str">
            <v>90</v>
          </cell>
          <cell r="G8325" t="str">
            <v>Monthly</v>
          </cell>
          <cell r="H8325" t="str">
            <v>I</v>
          </cell>
          <cell r="I8325">
            <v>11044</v>
          </cell>
          <cell r="J8325" t="str">
            <v>Washington Public Employees Association</v>
          </cell>
          <cell r="K8325" t="str">
            <v>per DOP website</v>
          </cell>
          <cell r="L8325">
            <v>41456</v>
          </cell>
          <cell r="M8325">
            <v>31954</v>
          </cell>
          <cell r="N8325" t="b">
            <v>0</v>
          </cell>
          <cell r="O8325">
            <v>11044</v>
          </cell>
        </row>
        <row r="8326">
          <cell r="E8326" t="str">
            <v>90MONTHLYJCOALITION</v>
          </cell>
          <cell r="F8326" t="str">
            <v>90</v>
          </cell>
          <cell r="G8326" t="str">
            <v>Monthly</v>
          </cell>
          <cell r="H8326" t="str">
            <v>J</v>
          </cell>
          <cell r="I8326">
            <v>11322</v>
          </cell>
          <cell r="J8326" t="str">
            <v>Coalition</v>
          </cell>
          <cell r="K8326" t="str">
            <v>per DOP website</v>
          </cell>
          <cell r="L8326">
            <v>41456</v>
          </cell>
          <cell r="M8326">
            <v>44747</v>
          </cell>
          <cell r="N8326" t="b">
            <v>0</v>
          </cell>
          <cell r="O8326">
            <v>11322</v>
          </cell>
        </row>
        <row r="8327">
          <cell r="E8327" t="str">
            <v>90MONTHLYJNON-REPRESENTED STATE EMPLOYEES</v>
          </cell>
          <cell r="F8327" t="str">
            <v>90</v>
          </cell>
          <cell r="G8327" t="str">
            <v>Monthly</v>
          </cell>
          <cell r="H8327" t="str">
            <v>J</v>
          </cell>
          <cell r="I8327">
            <v>11322</v>
          </cell>
          <cell r="J8327" t="str">
            <v>Non-Represented State Employees</v>
          </cell>
          <cell r="K8327" t="str">
            <v>per DOP website</v>
          </cell>
          <cell r="L8327">
            <v>41456</v>
          </cell>
          <cell r="M8327">
            <v>13767</v>
          </cell>
          <cell r="N8327" t="b">
            <v>0</v>
          </cell>
          <cell r="O8327">
            <v>11322</v>
          </cell>
        </row>
        <row r="8328">
          <cell r="E8328" t="str">
            <v>90MONTHLYJTEAMSTERS LOCAL UNION NUMBER 117</v>
          </cell>
          <cell r="F8328" t="str">
            <v>90</v>
          </cell>
          <cell r="G8328" t="str">
            <v>Monthly</v>
          </cell>
          <cell r="H8328" t="str">
            <v>J</v>
          </cell>
          <cell r="I8328">
            <v>11468</v>
          </cell>
          <cell r="J8328" t="str">
            <v>Teamsters Local Union Number 117</v>
          </cell>
          <cell r="K8328" t="str">
            <v>per Noli Benitez 201307</v>
          </cell>
          <cell r="L8328">
            <v>41456</v>
          </cell>
          <cell r="M8328">
            <v>13767</v>
          </cell>
          <cell r="N8328" t="b">
            <v>0</v>
          </cell>
          <cell r="O8328">
            <v>11468</v>
          </cell>
        </row>
        <row r="8329">
          <cell r="E8329" t="str">
            <v>90MONTHLYJWASHINGTON FEDERATION OF STATE EMPLOYEES</v>
          </cell>
          <cell r="F8329" t="str">
            <v>90</v>
          </cell>
          <cell r="G8329" t="str">
            <v>Monthly</v>
          </cell>
          <cell r="H8329" t="str">
            <v>J</v>
          </cell>
          <cell r="I8329">
            <v>11322</v>
          </cell>
          <cell r="J8329" t="str">
            <v>Washington Federation of State Employees</v>
          </cell>
          <cell r="K8329" t="str">
            <v>per DOP website</v>
          </cell>
          <cell r="L8329">
            <v>41456</v>
          </cell>
          <cell r="M8329">
            <v>27691</v>
          </cell>
          <cell r="N8329" t="b">
            <v>0</v>
          </cell>
          <cell r="O8329">
            <v>11322</v>
          </cell>
        </row>
        <row r="8330">
          <cell r="E8330" t="str">
            <v>90MONTHLYJWASHINGTON PUBLIC EMPLOYEES ASSOCIATION</v>
          </cell>
          <cell r="F8330" t="str">
            <v>90</v>
          </cell>
          <cell r="G8330" t="str">
            <v>Monthly</v>
          </cell>
          <cell r="H8330" t="str">
            <v>J</v>
          </cell>
          <cell r="I8330">
            <v>11322</v>
          </cell>
          <cell r="J8330" t="str">
            <v>Washington Public Employees Association</v>
          </cell>
          <cell r="K8330" t="str">
            <v>per DOP website</v>
          </cell>
          <cell r="L8330">
            <v>41456</v>
          </cell>
          <cell r="M8330">
            <v>31955</v>
          </cell>
          <cell r="N8330" t="b">
            <v>0</v>
          </cell>
          <cell r="O8330">
            <v>11322</v>
          </cell>
        </row>
        <row r="8331">
          <cell r="E8331" t="str">
            <v>90MONTHLYKCOALITION</v>
          </cell>
          <cell r="F8331" t="str">
            <v>90</v>
          </cell>
          <cell r="G8331" t="str">
            <v>Monthly</v>
          </cell>
          <cell r="H8331" t="str">
            <v>K</v>
          </cell>
          <cell r="I8331">
            <v>11604</v>
          </cell>
          <cell r="J8331" t="str">
            <v>Coalition</v>
          </cell>
          <cell r="K8331" t="str">
            <v>per DOP website</v>
          </cell>
          <cell r="L8331">
            <v>41456</v>
          </cell>
          <cell r="M8331">
            <v>44748</v>
          </cell>
          <cell r="N8331" t="b">
            <v>0</v>
          </cell>
          <cell r="O8331">
            <v>11604</v>
          </cell>
        </row>
        <row r="8332">
          <cell r="E8332" t="str">
            <v>90MONTHLYKNON-REPRESENTED STATE EMPLOYEES</v>
          </cell>
          <cell r="F8332" t="str">
            <v>90</v>
          </cell>
          <cell r="G8332" t="str">
            <v>Monthly</v>
          </cell>
          <cell r="H8332" t="str">
            <v>K</v>
          </cell>
          <cell r="I8332">
            <v>11604</v>
          </cell>
          <cell r="J8332" t="str">
            <v>Non-Represented State Employees</v>
          </cell>
          <cell r="K8332" t="str">
            <v>per DOP website</v>
          </cell>
          <cell r="L8332">
            <v>41456</v>
          </cell>
          <cell r="M8332">
            <v>13768</v>
          </cell>
          <cell r="N8332" t="b">
            <v>0</v>
          </cell>
          <cell r="O8332">
            <v>11604</v>
          </cell>
        </row>
        <row r="8333">
          <cell r="E8333" t="str">
            <v>90MONTHLYKTEAMSTERS LOCAL UNION NUMBER 117</v>
          </cell>
          <cell r="F8333" t="str">
            <v>90</v>
          </cell>
          <cell r="G8333" t="str">
            <v>Monthly</v>
          </cell>
          <cell r="H8333" t="str">
            <v>K</v>
          </cell>
          <cell r="I8333">
            <v>11751</v>
          </cell>
          <cell r="J8333" t="str">
            <v>Teamsters Local Union Number 117</v>
          </cell>
          <cell r="K8333" t="str">
            <v>per Noli Benitez 201307</v>
          </cell>
          <cell r="L8333">
            <v>41456</v>
          </cell>
          <cell r="M8333">
            <v>13768</v>
          </cell>
          <cell r="N8333" t="b">
            <v>0</v>
          </cell>
          <cell r="O8333">
            <v>11751</v>
          </cell>
        </row>
        <row r="8334">
          <cell r="E8334" t="str">
            <v>90MONTHLYKWASHINGTON FEDERATION OF STATE EMPLOYEES</v>
          </cell>
          <cell r="F8334" t="str">
            <v>90</v>
          </cell>
          <cell r="G8334" t="str">
            <v>Monthly</v>
          </cell>
          <cell r="H8334" t="str">
            <v>K</v>
          </cell>
          <cell r="I8334">
            <v>11604</v>
          </cell>
          <cell r="J8334" t="str">
            <v>Washington Federation of State Employees</v>
          </cell>
          <cell r="K8334" t="str">
            <v>per DOP website</v>
          </cell>
          <cell r="L8334">
            <v>41456</v>
          </cell>
          <cell r="M8334">
            <v>27692</v>
          </cell>
          <cell r="N8334" t="b">
            <v>0</v>
          </cell>
          <cell r="O8334">
            <v>11604</v>
          </cell>
        </row>
        <row r="8335">
          <cell r="E8335" t="str">
            <v>90MONTHLYKWASHINGTON PUBLIC EMPLOYEES ASSOCIATION</v>
          </cell>
          <cell r="F8335" t="str">
            <v>90</v>
          </cell>
          <cell r="G8335" t="str">
            <v>Monthly</v>
          </cell>
          <cell r="H8335" t="str">
            <v>K</v>
          </cell>
          <cell r="I8335">
            <v>11604</v>
          </cell>
          <cell r="J8335" t="str">
            <v>Washington Public Employees Association</v>
          </cell>
          <cell r="K8335" t="str">
            <v>per DOP website</v>
          </cell>
          <cell r="L8335">
            <v>41456</v>
          </cell>
          <cell r="M8335">
            <v>31956</v>
          </cell>
          <cell r="N8335" t="b">
            <v>0</v>
          </cell>
          <cell r="O8335">
            <v>11604</v>
          </cell>
        </row>
        <row r="8336">
          <cell r="E8336" t="str">
            <v>90MONTHLYLCOALITION</v>
          </cell>
          <cell r="F8336" t="str">
            <v>90</v>
          </cell>
          <cell r="G8336" t="str">
            <v>Monthly</v>
          </cell>
          <cell r="H8336" t="str">
            <v>L</v>
          </cell>
          <cell r="I8336">
            <v>11896</v>
          </cell>
          <cell r="J8336" t="str">
            <v>Coalition</v>
          </cell>
          <cell r="K8336" t="str">
            <v>per DOP website</v>
          </cell>
          <cell r="L8336">
            <v>41456</v>
          </cell>
          <cell r="M8336">
            <v>44749</v>
          </cell>
          <cell r="N8336" t="b">
            <v>0</v>
          </cell>
          <cell r="O8336">
            <v>11896</v>
          </cell>
        </row>
        <row r="8337">
          <cell r="E8337" t="str">
            <v>90MONTHLYLNON-REPRESENTED STATE EMPLOYEES</v>
          </cell>
          <cell r="F8337" t="str">
            <v>90</v>
          </cell>
          <cell r="G8337" t="str">
            <v>Monthly</v>
          </cell>
          <cell r="H8337" t="str">
            <v>L</v>
          </cell>
          <cell r="I8337">
            <v>11896</v>
          </cell>
          <cell r="J8337" t="str">
            <v>Non-Represented State Employees</v>
          </cell>
          <cell r="K8337" t="str">
            <v>per DOP website</v>
          </cell>
          <cell r="L8337">
            <v>41456</v>
          </cell>
          <cell r="M8337">
            <v>13769</v>
          </cell>
          <cell r="N8337" t="b">
            <v>0</v>
          </cell>
          <cell r="O8337">
            <v>11896</v>
          </cell>
        </row>
        <row r="8338">
          <cell r="E8338" t="str">
            <v>90MONTHLYLTEAMSTERS LOCAL UNION NUMBER 117</v>
          </cell>
          <cell r="F8338" t="str">
            <v>90</v>
          </cell>
          <cell r="G8338" t="str">
            <v>Monthly</v>
          </cell>
          <cell r="H8338" t="str">
            <v>L</v>
          </cell>
          <cell r="I8338">
            <v>12048</v>
          </cell>
          <cell r="J8338" t="str">
            <v>Teamsters Local Union Number 117</v>
          </cell>
          <cell r="K8338" t="str">
            <v>per Noli Benitez 201307</v>
          </cell>
          <cell r="L8338">
            <v>41456</v>
          </cell>
          <cell r="M8338">
            <v>13769</v>
          </cell>
          <cell r="N8338" t="b">
            <v>0</v>
          </cell>
          <cell r="O8338">
            <v>12048</v>
          </cell>
        </row>
        <row r="8339">
          <cell r="E8339" t="str">
            <v>90MONTHLYLWASHINGTON FEDERATION OF STATE EMPLOYEES</v>
          </cell>
          <cell r="F8339" t="str">
            <v>90</v>
          </cell>
          <cell r="G8339" t="str">
            <v>Monthly</v>
          </cell>
          <cell r="H8339" t="str">
            <v>L</v>
          </cell>
          <cell r="I8339">
            <v>11896</v>
          </cell>
          <cell r="J8339" t="str">
            <v>Washington Federation of State Employees</v>
          </cell>
          <cell r="K8339" t="str">
            <v>per DOP website</v>
          </cell>
          <cell r="L8339">
            <v>41456</v>
          </cell>
          <cell r="M8339">
            <v>27693</v>
          </cell>
          <cell r="N8339" t="b">
            <v>0</v>
          </cell>
          <cell r="O8339">
            <v>11896</v>
          </cell>
        </row>
        <row r="8340">
          <cell r="E8340" t="str">
            <v>90MONTHLYLWASHINGTON PUBLIC EMPLOYEES ASSOCIATION</v>
          </cell>
          <cell r="F8340" t="str">
            <v>90</v>
          </cell>
          <cell r="G8340" t="str">
            <v>Monthly</v>
          </cell>
          <cell r="H8340" t="str">
            <v>L</v>
          </cell>
          <cell r="I8340">
            <v>11896</v>
          </cell>
          <cell r="J8340" t="str">
            <v>Washington Public Employees Association</v>
          </cell>
          <cell r="K8340" t="str">
            <v>per DOP website</v>
          </cell>
          <cell r="L8340">
            <v>41456</v>
          </cell>
          <cell r="M8340">
            <v>31957</v>
          </cell>
          <cell r="N8340" t="b">
            <v>0</v>
          </cell>
          <cell r="O8340">
            <v>11896</v>
          </cell>
        </row>
        <row r="8341">
          <cell r="E8341" t="str">
            <v>90MONTHLYMCOALITION</v>
          </cell>
          <cell r="F8341" t="str">
            <v>90</v>
          </cell>
          <cell r="G8341" t="str">
            <v>Monthly</v>
          </cell>
          <cell r="H8341" t="str">
            <v>M</v>
          </cell>
          <cell r="I8341">
            <v>12189</v>
          </cell>
          <cell r="J8341" t="str">
            <v>Coalition</v>
          </cell>
          <cell r="K8341" t="str">
            <v>per DOP website</v>
          </cell>
          <cell r="L8341">
            <v>41456</v>
          </cell>
          <cell r="M8341">
            <v>44750</v>
          </cell>
          <cell r="N8341" t="b">
            <v>0</v>
          </cell>
          <cell r="O8341">
            <v>12189</v>
          </cell>
        </row>
        <row r="8342">
          <cell r="E8342" t="str">
            <v>90MONTHLYMNON-REPRESENTED STATE EMPLOYEES</v>
          </cell>
          <cell r="F8342" t="str">
            <v>90</v>
          </cell>
          <cell r="G8342" t="str">
            <v>Monthly</v>
          </cell>
          <cell r="H8342" t="str">
            <v>M</v>
          </cell>
          <cell r="I8342">
            <v>12189</v>
          </cell>
          <cell r="J8342" t="str">
            <v>Non-Represented State Employees</v>
          </cell>
          <cell r="K8342" t="str">
            <v>per DOP website</v>
          </cell>
          <cell r="L8342">
            <v>41456</v>
          </cell>
          <cell r="M8342">
            <v>13770</v>
          </cell>
          <cell r="N8342" t="b">
            <v>0</v>
          </cell>
          <cell r="O8342">
            <v>12189</v>
          </cell>
        </row>
        <row r="8343">
          <cell r="E8343" t="str">
            <v>90MONTHLYMTEAMSTERS LOCAL UNION NUMBER 117</v>
          </cell>
          <cell r="F8343" t="str">
            <v>90</v>
          </cell>
          <cell r="G8343" t="str">
            <v>Monthly</v>
          </cell>
          <cell r="H8343" t="str">
            <v>M</v>
          </cell>
          <cell r="I8343">
            <v>12345</v>
          </cell>
          <cell r="J8343" t="str">
            <v>Teamsters Local Union Number 117</v>
          </cell>
          <cell r="K8343" t="str">
            <v>per Noli Benitez 201307</v>
          </cell>
          <cell r="L8343">
            <v>41456</v>
          </cell>
          <cell r="M8343">
            <v>13770</v>
          </cell>
          <cell r="N8343" t="b">
            <v>0</v>
          </cell>
          <cell r="O8343">
            <v>12345</v>
          </cell>
        </row>
        <row r="8344">
          <cell r="E8344" t="str">
            <v>90MONTHLYMWASHINGTON FEDERATION OF STATE EMPLOYEES</v>
          </cell>
          <cell r="F8344" t="str">
            <v>90</v>
          </cell>
          <cell r="G8344" t="str">
            <v>Monthly</v>
          </cell>
          <cell r="H8344" t="str">
            <v>M</v>
          </cell>
          <cell r="I8344">
            <v>12189</v>
          </cell>
          <cell r="J8344" t="str">
            <v>Washington Federation of State Employees</v>
          </cell>
          <cell r="K8344" t="str">
            <v>per DOP website</v>
          </cell>
          <cell r="L8344">
            <v>41456</v>
          </cell>
          <cell r="M8344">
            <v>27694</v>
          </cell>
          <cell r="N8344" t="b">
            <v>0</v>
          </cell>
          <cell r="O8344">
            <v>12189</v>
          </cell>
        </row>
        <row r="8345">
          <cell r="E8345" t="str">
            <v>90MONTHLYMWASHINGTON PUBLIC EMPLOYEES ASSOCIATION</v>
          </cell>
          <cell r="F8345" t="str">
            <v>90</v>
          </cell>
          <cell r="G8345" t="str">
            <v>Monthly</v>
          </cell>
          <cell r="H8345" t="str">
            <v>M</v>
          </cell>
          <cell r="I8345">
            <v>12189</v>
          </cell>
          <cell r="J8345" t="str">
            <v>Washington Public Employees Association</v>
          </cell>
          <cell r="K8345" t="str">
            <v>per DOP website</v>
          </cell>
          <cell r="L8345">
            <v>41456</v>
          </cell>
          <cell r="M8345">
            <v>31958</v>
          </cell>
          <cell r="N8345" t="b">
            <v>0</v>
          </cell>
          <cell r="O8345">
            <v>12189</v>
          </cell>
        </row>
        <row r="8346">
          <cell r="E8346" t="str">
            <v>91MONTHLYACOALITION</v>
          </cell>
          <cell r="F8346" t="str">
            <v>91</v>
          </cell>
          <cell r="G8346" t="str">
            <v>Monthly</v>
          </cell>
          <cell r="H8346" t="str">
            <v>A</v>
          </cell>
          <cell r="I8346">
            <v>9289</v>
          </cell>
          <cell r="J8346" t="str">
            <v>Coalition</v>
          </cell>
          <cell r="K8346" t="str">
            <v>per DOP website</v>
          </cell>
          <cell r="L8346">
            <v>41456</v>
          </cell>
          <cell r="M8346">
            <v>44790</v>
          </cell>
          <cell r="N8346" t="b">
            <v>0</v>
          </cell>
          <cell r="O8346">
            <v>9289</v>
          </cell>
        </row>
        <row r="8347">
          <cell r="E8347" t="str">
            <v>91MONTHLYANON-REPRESENTED STATE EMPLOYEES</v>
          </cell>
          <cell r="F8347" t="str">
            <v>91</v>
          </cell>
          <cell r="G8347" t="str">
            <v>Monthly</v>
          </cell>
          <cell r="H8347" t="str">
            <v>A</v>
          </cell>
          <cell r="I8347">
            <v>9289</v>
          </cell>
          <cell r="J8347" t="str">
            <v>Non-Represented State Employees</v>
          </cell>
          <cell r="K8347" t="str">
            <v>per DOP website</v>
          </cell>
          <cell r="L8347">
            <v>41456</v>
          </cell>
          <cell r="M8347">
            <v>13810</v>
          </cell>
          <cell r="N8347" t="b">
            <v>0</v>
          </cell>
          <cell r="O8347">
            <v>9289</v>
          </cell>
        </row>
        <row r="8348">
          <cell r="E8348" t="str">
            <v>91MONTHLYATEAMSTERS LOCAL UNION NUMBER 117</v>
          </cell>
          <cell r="F8348" t="str">
            <v>91</v>
          </cell>
          <cell r="G8348" t="str">
            <v>Monthly</v>
          </cell>
          <cell r="H8348" t="str">
            <v>A</v>
          </cell>
          <cell r="I8348">
            <v>9408</v>
          </cell>
          <cell r="J8348" t="str">
            <v>Teamsters Local Union Number 117</v>
          </cell>
          <cell r="K8348" t="str">
            <v>per Noli Benitez 201307</v>
          </cell>
          <cell r="L8348">
            <v>41456</v>
          </cell>
          <cell r="M8348">
            <v>13810</v>
          </cell>
          <cell r="N8348" t="b">
            <v>0</v>
          </cell>
          <cell r="O8348">
            <v>9408</v>
          </cell>
        </row>
        <row r="8349">
          <cell r="E8349" t="str">
            <v>91MONTHLYAWASHINGTON FEDERATION OF STATE EMPLOYEES</v>
          </cell>
          <cell r="F8349" t="str">
            <v>91</v>
          </cell>
          <cell r="G8349" t="str">
            <v>Monthly</v>
          </cell>
          <cell r="H8349" t="str">
            <v>A</v>
          </cell>
          <cell r="I8349">
            <v>9289</v>
          </cell>
          <cell r="J8349" t="str">
            <v>Washington Federation of State Employees</v>
          </cell>
          <cell r="K8349" t="str">
            <v>per DOP website</v>
          </cell>
          <cell r="L8349">
            <v>41456</v>
          </cell>
          <cell r="M8349">
            <v>27734</v>
          </cell>
          <cell r="N8349" t="b">
            <v>0</v>
          </cell>
          <cell r="O8349">
            <v>9289</v>
          </cell>
        </row>
        <row r="8350">
          <cell r="E8350" t="str">
            <v>91MONTHLYAWASHINGTON PUBLIC EMPLOYEES ASSOCIATION</v>
          </cell>
          <cell r="F8350" t="str">
            <v>91</v>
          </cell>
          <cell r="G8350" t="str">
            <v>Monthly</v>
          </cell>
          <cell r="H8350" t="str">
            <v>A</v>
          </cell>
          <cell r="I8350">
            <v>9289</v>
          </cell>
          <cell r="J8350" t="str">
            <v>Washington Public Employees Association</v>
          </cell>
          <cell r="K8350" t="str">
            <v>per DOP website</v>
          </cell>
          <cell r="L8350">
            <v>41456</v>
          </cell>
          <cell r="M8350">
            <v>31998</v>
          </cell>
          <cell r="N8350" t="b">
            <v>0</v>
          </cell>
          <cell r="O8350">
            <v>9289</v>
          </cell>
        </row>
        <row r="8351">
          <cell r="E8351" t="str">
            <v>91MONTHLYBCOALITION</v>
          </cell>
          <cell r="F8351" t="str">
            <v>91</v>
          </cell>
          <cell r="G8351" t="str">
            <v>Monthly</v>
          </cell>
          <cell r="H8351" t="str">
            <v>B</v>
          </cell>
          <cell r="I8351">
            <v>9521</v>
          </cell>
          <cell r="J8351" t="str">
            <v>Coalition</v>
          </cell>
          <cell r="K8351" t="str">
            <v>per DOP website</v>
          </cell>
          <cell r="L8351">
            <v>41456</v>
          </cell>
          <cell r="M8351">
            <v>44791</v>
          </cell>
          <cell r="N8351" t="b">
            <v>0</v>
          </cell>
          <cell r="O8351">
            <v>9521</v>
          </cell>
        </row>
        <row r="8352">
          <cell r="E8352" t="str">
            <v>91MONTHLYBNON-REPRESENTED STATE EMPLOYEES</v>
          </cell>
          <cell r="F8352" t="str">
            <v>91</v>
          </cell>
          <cell r="G8352" t="str">
            <v>Monthly</v>
          </cell>
          <cell r="H8352" t="str">
            <v>B</v>
          </cell>
          <cell r="I8352">
            <v>9521</v>
          </cell>
          <cell r="J8352" t="str">
            <v>Non-Represented State Employees</v>
          </cell>
          <cell r="K8352" t="str">
            <v>per DOP website</v>
          </cell>
          <cell r="L8352">
            <v>41456</v>
          </cell>
          <cell r="M8352">
            <v>13811</v>
          </cell>
          <cell r="N8352" t="b">
            <v>0</v>
          </cell>
          <cell r="O8352">
            <v>9521</v>
          </cell>
        </row>
        <row r="8353">
          <cell r="E8353" t="str">
            <v>91MONTHLYBTEAMSTERS LOCAL UNION NUMBER 117</v>
          </cell>
          <cell r="F8353" t="str">
            <v>91</v>
          </cell>
          <cell r="G8353" t="str">
            <v>Monthly</v>
          </cell>
          <cell r="H8353" t="str">
            <v>B</v>
          </cell>
          <cell r="I8353">
            <v>9643</v>
          </cell>
          <cell r="J8353" t="str">
            <v>Teamsters Local Union Number 117</v>
          </cell>
          <cell r="K8353" t="str">
            <v>per Noli Benitez 201307</v>
          </cell>
          <cell r="L8353">
            <v>41456</v>
          </cell>
          <cell r="M8353">
            <v>13811</v>
          </cell>
          <cell r="N8353" t="b">
            <v>0</v>
          </cell>
          <cell r="O8353">
            <v>9643</v>
          </cell>
        </row>
        <row r="8354">
          <cell r="E8354" t="str">
            <v>91MONTHLYBWASHINGTON FEDERATION OF STATE EMPLOYEES</v>
          </cell>
          <cell r="F8354" t="str">
            <v>91</v>
          </cell>
          <cell r="G8354" t="str">
            <v>Monthly</v>
          </cell>
          <cell r="H8354" t="str">
            <v>B</v>
          </cell>
          <cell r="I8354">
            <v>9521</v>
          </cell>
          <cell r="J8354" t="str">
            <v>Washington Federation of State Employees</v>
          </cell>
          <cell r="K8354" t="str">
            <v>per DOP website</v>
          </cell>
          <cell r="L8354">
            <v>41456</v>
          </cell>
          <cell r="M8354">
            <v>27735</v>
          </cell>
          <cell r="N8354" t="b">
            <v>0</v>
          </cell>
          <cell r="O8354">
            <v>9521</v>
          </cell>
        </row>
        <row r="8355">
          <cell r="E8355" t="str">
            <v>91MONTHLYBWASHINGTON PUBLIC EMPLOYEES ASSOCIATION</v>
          </cell>
          <cell r="F8355" t="str">
            <v>91</v>
          </cell>
          <cell r="G8355" t="str">
            <v>Monthly</v>
          </cell>
          <cell r="H8355" t="str">
            <v>B</v>
          </cell>
          <cell r="I8355">
            <v>9521</v>
          </cell>
          <cell r="J8355" t="str">
            <v>Washington Public Employees Association</v>
          </cell>
          <cell r="K8355" t="str">
            <v>per DOP website</v>
          </cell>
          <cell r="L8355">
            <v>41456</v>
          </cell>
          <cell r="M8355">
            <v>31999</v>
          </cell>
          <cell r="N8355" t="b">
            <v>0</v>
          </cell>
          <cell r="O8355">
            <v>9521</v>
          </cell>
        </row>
        <row r="8356">
          <cell r="E8356" t="str">
            <v>91MONTHLYCCOALITION</v>
          </cell>
          <cell r="F8356" t="str">
            <v>91</v>
          </cell>
          <cell r="G8356" t="str">
            <v>Monthly</v>
          </cell>
          <cell r="H8356" t="str">
            <v>C</v>
          </cell>
          <cell r="I8356">
            <v>9761</v>
          </cell>
          <cell r="J8356" t="str">
            <v>Coalition</v>
          </cell>
          <cell r="K8356" t="str">
            <v>per DOP website</v>
          </cell>
          <cell r="L8356">
            <v>41456</v>
          </cell>
          <cell r="M8356">
            <v>44792</v>
          </cell>
          <cell r="N8356" t="b">
            <v>0</v>
          </cell>
          <cell r="O8356">
            <v>9761</v>
          </cell>
        </row>
        <row r="8357">
          <cell r="E8357" t="str">
            <v>91MONTHLYCNON-REPRESENTED STATE EMPLOYEES</v>
          </cell>
          <cell r="F8357" t="str">
            <v>91</v>
          </cell>
          <cell r="G8357" t="str">
            <v>Monthly</v>
          </cell>
          <cell r="H8357" t="str">
            <v>C</v>
          </cell>
          <cell r="I8357">
            <v>9761</v>
          </cell>
          <cell r="J8357" t="str">
            <v>Non-Represented State Employees</v>
          </cell>
          <cell r="K8357" t="str">
            <v>per DOP website</v>
          </cell>
          <cell r="L8357">
            <v>41456</v>
          </cell>
          <cell r="M8357">
            <v>13812</v>
          </cell>
          <cell r="N8357" t="b">
            <v>0</v>
          </cell>
          <cell r="O8357">
            <v>9761</v>
          </cell>
        </row>
        <row r="8358">
          <cell r="E8358" t="str">
            <v>91MONTHLYCTEAMSTERS LOCAL UNION NUMBER 117</v>
          </cell>
          <cell r="F8358" t="str">
            <v>91</v>
          </cell>
          <cell r="G8358" t="str">
            <v>Monthly</v>
          </cell>
          <cell r="H8358" t="str">
            <v>C</v>
          </cell>
          <cell r="I8358">
            <v>9887</v>
          </cell>
          <cell r="J8358" t="str">
            <v>Teamsters Local Union Number 117</v>
          </cell>
          <cell r="K8358" t="str">
            <v>per Noli Benitez 201307</v>
          </cell>
          <cell r="L8358">
            <v>41456</v>
          </cell>
          <cell r="M8358">
            <v>13812</v>
          </cell>
          <cell r="N8358" t="b">
            <v>0</v>
          </cell>
          <cell r="O8358">
            <v>9887</v>
          </cell>
        </row>
        <row r="8359">
          <cell r="E8359" t="str">
            <v>91MONTHLYCWASHINGTON FEDERATION OF STATE EMPLOYEES</v>
          </cell>
          <cell r="F8359" t="str">
            <v>91</v>
          </cell>
          <cell r="G8359" t="str">
            <v>Monthly</v>
          </cell>
          <cell r="H8359" t="str">
            <v>C</v>
          </cell>
          <cell r="I8359">
            <v>9761</v>
          </cell>
          <cell r="J8359" t="str">
            <v>Washington Federation of State Employees</v>
          </cell>
          <cell r="K8359" t="str">
            <v>per DOP website</v>
          </cell>
          <cell r="L8359">
            <v>41456</v>
          </cell>
          <cell r="M8359">
            <v>27736</v>
          </cell>
          <cell r="N8359" t="b">
            <v>0</v>
          </cell>
          <cell r="O8359">
            <v>9761</v>
          </cell>
        </row>
        <row r="8360">
          <cell r="E8360" t="str">
            <v>91MONTHLYCWASHINGTON PUBLIC EMPLOYEES ASSOCIATION</v>
          </cell>
          <cell r="F8360" t="str">
            <v>91</v>
          </cell>
          <cell r="G8360" t="str">
            <v>Monthly</v>
          </cell>
          <cell r="H8360" t="str">
            <v>C</v>
          </cell>
          <cell r="I8360">
            <v>9761</v>
          </cell>
          <cell r="J8360" t="str">
            <v>Washington Public Employees Association</v>
          </cell>
          <cell r="K8360" t="str">
            <v>per DOP website</v>
          </cell>
          <cell r="L8360">
            <v>41456</v>
          </cell>
          <cell r="M8360">
            <v>32000</v>
          </cell>
          <cell r="N8360" t="b">
            <v>0</v>
          </cell>
          <cell r="O8360">
            <v>9761</v>
          </cell>
        </row>
        <row r="8361">
          <cell r="E8361" t="str">
            <v>91MONTHLYDCOALITION</v>
          </cell>
          <cell r="F8361" t="str">
            <v>91</v>
          </cell>
          <cell r="G8361" t="str">
            <v>Monthly</v>
          </cell>
          <cell r="H8361" t="str">
            <v>D</v>
          </cell>
          <cell r="I8361">
            <v>10004</v>
          </cell>
          <cell r="J8361" t="str">
            <v>Coalition</v>
          </cell>
          <cell r="K8361" t="str">
            <v>per DOP website</v>
          </cell>
          <cell r="L8361">
            <v>41456</v>
          </cell>
          <cell r="M8361">
            <v>44793</v>
          </cell>
          <cell r="N8361" t="b">
            <v>0</v>
          </cell>
          <cell r="O8361">
            <v>10004</v>
          </cell>
        </row>
        <row r="8362">
          <cell r="E8362" t="str">
            <v>91MONTHLYDNON-REPRESENTED STATE EMPLOYEES</v>
          </cell>
          <cell r="F8362" t="str">
            <v>91</v>
          </cell>
          <cell r="G8362" t="str">
            <v>Monthly</v>
          </cell>
          <cell r="H8362" t="str">
            <v>D</v>
          </cell>
          <cell r="I8362">
            <v>10004</v>
          </cell>
          <cell r="J8362" t="str">
            <v>Non-Represented State Employees</v>
          </cell>
          <cell r="K8362" t="str">
            <v>per DOP website</v>
          </cell>
          <cell r="L8362">
            <v>41456</v>
          </cell>
          <cell r="M8362">
            <v>13813</v>
          </cell>
          <cell r="N8362" t="b">
            <v>0</v>
          </cell>
          <cell r="O8362">
            <v>10004</v>
          </cell>
        </row>
        <row r="8363">
          <cell r="E8363" t="str">
            <v>91MONTHLYDTEAMSTERS LOCAL UNION NUMBER 117</v>
          </cell>
          <cell r="F8363" t="str">
            <v>91</v>
          </cell>
          <cell r="G8363" t="str">
            <v>Monthly</v>
          </cell>
          <cell r="H8363" t="str">
            <v>D</v>
          </cell>
          <cell r="I8363">
            <v>10132</v>
          </cell>
          <cell r="J8363" t="str">
            <v>Teamsters Local Union Number 117</v>
          </cell>
          <cell r="K8363" t="str">
            <v>per Noli Benitez 201307</v>
          </cell>
          <cell r="L8363">
            <v>41456</v>
          </cell>
          <cell r="M8363">
            <v>13813</v>
          </cell>
          <cell r="N8363" t="b">
            <v>0</v>
          </cell>
          <cell r="O8363">
            <v>10132</v>
          </cell>
        </row>
        <row r="8364">
          <cell r="E8364" t="str">
            <v>91MONTHLYDWASHINGTON FEDERATION OF STATE EMPLOYEES</v>
          </cell>
          <cell r="F8364" t="str">
            <v>91</v>
          </cell>
          <cell r="G8364" t="str">
            <v>Monthly</v>
          </cell>
          <cell r="H8364" t="str">
            <v>D</v>
          </cell>
          <cell r="I8364">
            <v>10004</v>
          </cell>
          <cell r="J8364" t="str">
            <v>Washington Federation of State Employees</v>
          </cell>
          <cell r="K8364" t="str">
            <v>per DOP website</v>
          </cell>
          <cell r="L8364">
            <v>41456</v>
          </cell>
          <cell r="M8364">
            <v>27737</v>
          </cell>
          <cell r="N8364" t="b">
            <v>0</v>
          </cell>
          <cell r="O8364">
            <v>10004</v>
          </cell>
        </row>
        <row r="8365">
          <cell r="E8365" t="str">
            <v>91MONTHLYDWASHINGTON PUBLIC EMPLOYEES ASSOCIATION</v>
          </cell>
          <cell r="F8365" t="str">
            <v>91</v>
          </cell>
          <cell r="G8365" t="str">
            <v>Monthly</v>
          </cell>
          <cell r="H8365" t="str">
            <v>D</v>
          </cell>
          <cell r="I8365">
            <v>10004</v>
          </cell>
          <cell r="J8365" t="str">
            <v>Washington Public Employees Association</v>
          </cell>
          <cell r="K8365" t="str">
            <v>per DOP website</v>
          </cell>
          <cell r="L8365">
            <v>41456</v>
          </cell>
          <cell r="M8365">
            <v>32001</v>
          </cell>
          <cell r="N8365" t="b">
            <v>0</v>
          </cell>
          <cell r="O8365">
            <v>10004</v>
          </cell>
        </row>
        <row r="8366">
          <cell r="E8366" t="str">
            <v>91MONTHLYECOALITION</v>
          </cell>
          <cell r="F8366" t="str">
            <v>91</v>
          </cell>
          <cell r="G8366" t="str">
            <v>Monthly</v>
          </cell>
          <cell r="H8366" t="str">
            <v>E</v>
          </cell>
          <cell r="I8366">
            <v>10253</v>
          </cell>
          <cell r="J8366" t="str">
            <v>Coalition</v>
          </cell>
          <cell r="K8366" t="str">
            <v>per DOP website</v>
          </cell>
          <cell r="L8366">
            <v>41456</v>
          </cell>
          <cell r="M8366">
            <v>44794</v>
          </cell>
          <cell r="N8366" t="b">
            <v>0</v>
          </cell>
          <cell r="O8366">
            <v>10253</v>
          </cell>
        </row>
        <row r="8367">
          <cell r="E8367" t="str">
            <v>91MONTHLYENON-REPRESENTED STATE EMPLOYEES</v>
          </cell>
          <cell r="F8367" t="str">
            <v>91</v>
          </cell>
          <cell r="G8367" t="str">
            <v>Monthly</v>
          </cell>
          <cell r="H8367" t="str">
            <v>E</v>
          </cell>
          <cell r="I8367">
            <v>10253</v>
          </cell>
          <cell r="J8367" t="str">
            <v>Non-Represented State Employees</v>
          </cell>
          <cell r="K8367" t="str">
            <v>per DOP website</v>
          </cell>
          <cell r="L8367">
            <v>41456</v>
          </cell>
          <cell r="M8367">
            <v>13814</v>
          </cell>
          <cell r="N8367" t="b">
            <v>0</v>
          </cell>
          <cell r="O8367">
            <v>10253</v>
          </cell>
        </row>
        <row r="8368">
          <cell r="E8368" t="str">
            <v>91MONTHLYETEAMSTERS LOCAL UNION NUMBER 117</v>
          </cell>
          <cell r="F8368" t="str">
            <v>91</v>
          </cell>
          <cell r="G8368" t="str">
            <v>Monthly</v>
          </cell>
          <cell r="H8368" t="str">
            <v>E</v>
          </cell>
          <cell r="I8368">
            <v>10385</v>
          </cell>
          <cell r="J8368" t="str">
            <v>Teamsters Local Union Number 117</v>
          </cell>
          <cell r="K8368" t="str">
            <v>per Noli Benitez 201307</v>
          </cell>
          <cell r="L8368">
            <v>41456</v>
          </cell>
          <cell r="M8368">
            <v>13814</v>
          </cell>
          <cell r="N8368" t="b">
            <v>0</v>
          </cell>
          <cell r="O8368">
            <v>10385</v>
          </cell>
        </row>
        <row r="8369">
          <cell r="E8369" t="str">
            <v>91MONTHLYEWASHINGTON FEDERATION OF STATE EMPLOYEES</v>
          </cell>
          <cell r="F8369" t="str">
            <v>91</v>
          </cell>
          <cell r="G8369" t="str">
            <v>Monthly</v>
          </cell>
          <cell r="H8369" t="str">
            <v>E</v>
          </cell>
          <cell r="I8369">
            <v>10253</v>
          </cell>
          <cell r="J8369" t="str">
            <v>Washington Federation of State Employees</v>
          </cell>
          <cell r="K8369" t="str">
            <v>per DOP website</v>
          </cell>
          <cell r="L8369">
            <v>41456</v>
          </cell>
          <cell r="M8369">
            <v>27738</v>
          </cell>
          <cell r="N8369" t="b">
            <v>0</v>
          </cell>
          <cell r="O8369">
            <v>10253</v>
          </cell>
        </row>
        <row r="8370">
          <cell r="E8370" t="str">
            <v>91MONTHLYEWASHINGTON PUBLIC EMPLOYEES ASSOCIATION</v>
          </cell>
          <cell r="F8370" t="str">
            <v>91</v>
          </cell>
          <cell r="G8370" t="str">
            <v>Monthly</v>
          </cell>
          <cell r="H8370" t="str">
            <v>E</v>
          </cell>
          <cell r="I8370">
            <v>10253</v>
          </cell>
          <cell r="J8370" t="str">
            <v>Washington Public Employees Association</v>
          </cell>
          <cell r="K8370" t="str">
            <v>per DOP website</v>
          </cell>
          <cell r="L8370">
            <v>41456</v>
          </cell>
          <cell r="M8370">
            <v>32002</v>
          </cell>
          <cell r="N8370" t="b">
            <v>0</v>
          </cell>
          <cell r="O8370">
            <v>10253</v>
          </cell>
        </row>
        <row r="8371">
          <cell r="E8371" t="str">
            <v>91MONTHLYFCOALITION</v>
          </cell>
          <cell r="F8371" t="str">
            <v>91</v>
          </cell>
          <cell r="G8371" t="str">
            <v>Monthly</v>
          </cell>
          <cell r="H8371" t="str">
            <v>F</v>
          </cell>
          <cell r="I8371">
            <v>10513</v>
          </cell>
          <cell r="J8371" t="str">
            <v>Coalition</v>
          </cell>
          <cell r="K8371" t="str">
            <v>per DOP website</v>
          </cell>
          <cell r="L8371">
            <v>41456</v>
          </cell>
          <cell r="M8371">
            <v>44795</v>
          </cell>
          <cell r="N8371" t="b">
            <v>0</v>
          </cell>
          <cell r="O8371">
            <v>10513</v>
          </cell>
        </row>
        <row r="8372">
          <cell r="E8372" t="str">
            <v>91MONTHLYFNON-REPRESENTED STATE EMPLOYEES</v>
          </cell>
          <cell r="F8372" t="str">
            <v>91</v>
          </cell>
          <cell r="G8372" t="str">
            <v>Monthly</v>
          </cell>
          <cell r="H8372" t="str">
            <v>F</v>
          </cell>
          <cell r="I8372">
            <v>10513</v>
          </cell>
          <cell r="J8372" t="str">
            <v>Non-Represented State Employees</v>
          </cell>
          <cell r="K8372" t="str">
            <v>per DOP website</v>
          </cell>
          <cell r="L8372">
            <v>41456</v>
          </cell>
          <cell r="M8372">
            <v>13815</v>
          </cell>
          <cell r="N8372" t="b">
            <v>0</v>
          </cell>
          <cell r="O8372">
            <v>10513</v>
          </cell>
        </row>
        <row r="8373">
          <cell r="E8373" t="str">
            <v>91MONTHLYFTEAMSTERS LOCAL UNION NUMBER 117</v>
          </cell>
          <cell r="F8373" t="str">
            <v>91</v>
          </cell>
          <cell r="G8373" t="str">
            <v>Monthly</v>
          </cell>
          <cell r="H8373" t="str">
            <v>F</v>
          </cell>
          <cell r="I8373">
            <v>10648</v>
          </cell>
          <cell r="J8373" t="str">
            <v>Teamsters Local Union Number 117</v>
          </cell>
          <cell r="K8373" t="str">
            <v>per Noli Benitez 201307</v>
          </cell>
          <cell r="L8373">
            <v>41456</v>
          </cell>
          <cell r="M8373">
            <v>13815</v>
          </cell>
          <cell r="N8373" t="b">
            <v>0</v>
          </cell>
          <cell r="O8373">
            <v>10648</v>
          </cell>
        </row>
        <row r="8374">
          <cell r="E8374" t="str">
            <v>91MONTHLYFWASHINGTON FEDERATION OF STATE EMPLOYEES</v>
          </cell>
          <cell r="F8374" t="str">
            <v>91</v>
          </cell>
          <cell r="G8374" t="str">
            <v>Monthly</v>
          </cell>
          <cell r="H8374" t="str">
            <v>F</v>
          </cell>
          <cell r="I8374">
            <v>10513</v>
          </cell>
          <cell r="J8374" t="str">
            <v>Washington Federation of State Employees</v>
          </cell>
          <cell r="K8374" t="str">
            <v>per DOP website</v>
          </cell>
          <cell r="L8374">
            <v>41456</v>
          </cell>
          <cell r="M8374">
            <v>27739</v>
          </cell>
          <cell r="N8374" t="b">
            <v>0</v>
          </cell>
          <cell r="O8374">
            <v>10513</v>
          </cell>
        </row>
        <row r="8375">
          <cell r="E8375" t="str">
            <v>91MONTHLYFWASHINGTON PUBLIC EMPLOYEES ASSOCIATION</v>
          </cell>
          <cell r="F8375" t="str">
            <v>91</v>
          </cell>
          <cell r="G8375" t="str">
            <v>Monthly</v>
          </cell>
          <cell r="H8375" t="str">
            <v>F</v>
          </cell>
          <cell r="I8375">
            <v>10513</v>
          </cell>
          <cell r="J8375" t="str">
            <v>Washington Public Employees Association</v>
          </cell>
          <cell r="K8375" t="str">
            <v>per DOP website</v>
          </cell>
          <cell r="L8375">
            <v>41456</v>
          </cell>
          <cell r="M8375">
            <v>32003</v>
          </cell>
          <cell r="N8375" t="b">
            <v>0</v>
          </cell>
          <cell r="O8375">
            <v>10513</v>
          </cell>
        </row>
        <row r="8376">
          <cell r="E8376" t="str">
            <v>91MONTHLYGCOALITION</v>
          </cell>
          <cell r="F8376" t="str">
            <v>91</v>
          </cell>
          <cell r="G8376" t="str">
            <v>Monthly</v>
          </cell>
          <cell r="H8376" t="str">
            <v>G</v>
          </cell>
          <cell r="I8376">
            <v>10771</v>
          </cell>
          <cell r="J8376" t="str">
            <v>Coalition</v>
          </cell>
          <cell r="K8376" t="str">
            <v>per DOP website</v>
          </cell>
          <cell r="L8376">
            <v>41456</v>
          </cell>
          <cell r="M8376">
            <v>44796</v>
          </cell>
          <cell r="N8376" t="b">
            <v>0</v>
          </cell>
          <cell r="O8376">
            <v>10771</v>
          </cell>
        </row>
        <row r="8377">
          <cell r="E8377" t="str">
            <v>91MONTHLYGNON-REPRESENTED STATE EMPLOYEES</v>
          </cell>
          <cell r="F8377" t="str">
            <v>91</v>
          </cell>
          <cell r="G8377" t="str">
            <v>Monthly</v>
          </cell>
          <cell r="H8377" t="str">
            <v>G</v>
          </cell>
          <cell r="I8377">
            <v>10771</v>
          </cell>
          <cell r="J8377" t="str">
            <v>Non-Represented State Employees</v>
          </cell>
          <cell r="K8377" t="str">
            <v>per DOP website</v>
          </cell>
          <cell r="L8377">
            <v>41456</v>
          </cell>
          <cell r="M8377">
            <v>13816</v>
          </cell>
          <cell r="N8377" t="b">
            <v>0</v>
          </cell>
          <cell r="O8377">
            <v>10771</v>
          </cell>
        </row>
        <row r="8378">
          <cell r="E8378" t="str">
            <v>91MONTHLYGTEAMSTERS LOCAL UNION NUMBER 117</v>
          </cell>
          <cell r="F8378" t="str">
            <v>91</v>
          </cell>
          <cell r="G8378" t="str">
            <v>Monthly</v>
          </cell>
          <cell r="H8378" t="str">
            <v>G</v>
          </cell>
          <cell r="I8378">
            <v>10910</v>
          </cell>
          <cell r="J8378" t="str">
            <v>Teamsters Local Union Number 117</v>
          </cell>
          <cell r="K8378" t="str">
            <v>per Noli Benitez 201307</v>
          </cell>
          <cell r="L8378">
            <v>41456</v>
          </cell>
          <cell r="M8378">
            <v>13816</v>
          </cell>
          <cell r="N8378" t="b">
            <v>0</v>
          </cell>
          <cell r="O8378">
            <v>10910</v>
          </cell>
        </row>
        <row r="8379">
          <cell r="E8379" t="str">
            <v>91MONTHLYGWASHINGTON FEDERATION OF STATE EMPLOYEES</v>
          </cell>
          <cell r="F8379" t="str">
            <v>91</v>
          </cell>
          <cell r="G8379" t="str">
            <v>Monthly</v>
          </cell>
          <cell r="H8379" t="str">
            <v>G</v>
          </cell>
          <cell r="I8379">
            <v>10771</v>
          </cell>
          <cell r="J8379" t="str">
            <v>Washington Federation of State Employees</v>
          </cell>
          <cell r="K8379" t="str">
            <v>per DOP website</v>
          </cell>
          <cell r="L8379">
            <v>41456</v>
          </cell>
          <cell r="M8379">
            <v>27740</v>
          </cell>
          <cell r="N8379" t="b">
            <v>0</v>
          </cell>
          <cell r="O8379">
            <v>10771</v>
          </cell>
        </row>
        <row r="8380">
          <cell r="E8380" t="str">
            <v>91MONTHLYGWASHINGTON PUBLIC EMPLOYEES ASSOCIATION</v>
          </cell>
          <cell r="F8380" t="str">
            <v>91</v>
          </cell>
          <cell r="G8380" t="str">
            <v>Monthly</v>
          </cell>
          <cell r="H8380" t="str">
            <v>G</v>
          </cell>
          <cell r="I8380">
            <v>10771</v>
          </cell>
          <cell r="J8380" t="str">
            <v>Washington Public Employees Association</v>
          </cell>
          <cell r="K8380" t="str">
            <v>per DOP website</v>
          </cell>
          <cell r="L8380">
            <v>41456</v>
          </cell>
          <cell r="M8380">
            <v>32004</v>
          </cell>
          <cell r="N8380" t="b">
            <v>0</v>
          </cell>
          <cell r="O8380">
            <v>10771</v>
          </cell>
        </row>
        <row r="8381">
          <cell r="E8381" t="str">
            <v>91MONTHLYHCOALITION</v>
          </cell>
          <cell r="F8381" t="str">
            <v>91</v>
          </cell>
          <cell r="G8381" t="str">
            <v>Monthly</v>
          </cell>
          <cell r="H8381" t="str">
            <v>H</v>
          </cell>
          <cell r="I8381">
            <v>11044</v>
          </cell>
          <cell r="J8381" t="str">
            <v>Coalition</v>
          </cell>
          <cell r="K8381" t="str">
            <v>per DOP website</v>
          </cell>
          <cell r="L8381">
            <v>41456</v>
          </cell>
          <cell r="M8381">
            <v>44797</v>
          </cell>
          <cell r="N8381" t="b">
            <v>0</v>
          </cell>
          <cell r="O8381">
            <v>11044</v>
          </cell>
        </row>
        <row r="8382">
          <cell r="E8382" t="str">
            <v>91MONTHLYHNON-REPRESENTED STATE EMPLOYEES</v>
          </cell>
          <cell r="F8382" t="str">
            <v>91</v>
          </cell>
          <cell r="G8382" t="str">
            <v>Monthly</v>
          </cell>
          <cell r="H8382" t="str">
            <v>H</v>
          </cell>
          <cell r="I8382">
            <v>11044</v>
          </cell>
          <cell r="J8382" t="str">
            <v>Non-Represented State Employees</v>
          </cell>
          <cell r="K8382" t="str">
            <v>per DOP website</v>
          </cell>
          <cell r="L8382">
            <v>41456</v>
          </cell>
          <cell r="M8382">
            <v>13817</v>
          </cell>
          <cell r="N8382" t="b">
            <v>0</v>
          </cell>
          <cell r="O8382">
            <v>11044</v>
          </cell>
        </row>
        <row r="8383">
          <cell r="E8383" t="str">
            <v>91MONTHLYHTEAMSTERS LOCAL UNION NUMBER 117</v>
          </cell>
          <cell r="F8383" t="str">
            <v>91</v>
          </cell>
          <cell r="G8383" t="str">
            <v>Monthly</v>
          </cell>
          <cell r="H8383" t="str">
            <v>H</v>
          </cell>
          <cell r="I8383">
            <v>11184</v>
          </cell>
          <cell r="J8383" t="str">
            <v>Teamsters Local Union Number 117</v>
          </cell>
          <cell r="K8383" t="str">
            <v>per Noli Benitez 201307</v>
          </cell>
          <cell r="L8383">
            <v>41456</v>
          </cell>
          <cell r="M8383">
            <v>13817</v>
          </cell>
          <cell r="N8383" t="b">
            <v>0</v>
          </cell>
          <cell r="O8383">
            <v>11184</v>
          </cell>
        </row>
        <row r="8384">
          <cell r="E8384" t="str">
            <v>91MONTHLYHWASHINGTON FEDERATION OF STATE EMPLOYEES</v>
          </cell>
          <cell r="F8384" t="str">
            <v>91</v>
          </cell>
          <cell r="G8384" t="str">
            <v>Monthly</v>
          </cell>
          <cell r="H8384" t="str">
            <v>H</v>
          </cell>
          <cell r="I8384">
            <v>11044</v>
          </cell>
          <cell r="J8384" t="str">
            <v>Washington Federation of State Employees</v>
          </cell>
          <cell r="K8384" t="str">
            <v>per DOP website</v>
          </cell>
          <cell r="L8384">
            <v>41456</v>
          </cell>
          <cell r="M8384">
            <v>27741</v>
          </cell>
          <cell r="N8384" t="b">
            <v>0</v>
          </cell>
          <cell r="O8384">
            <v>11044</v>
          </cell>
        </row>
        <row r="8385">
          <cell r="E8385" t="str">
            <v>91MONTHLYHWASHINGTON PUBLIC EMPLOYEES ASSOCIATION</v>
          </cell>
          <cell r="F8385" t="str">
            <v>91</v>
          </cell>
          <cell r="G8385" t="str">
            <v>Monthly</v>
          </cell>
          <cell r="H8385" t="str">
            <v>H</v>
          </cell>
          <cell r="I8385">
            <v>11044</v>
          </cell>
          <cell r="J8385" t="str">
            <v>Washington Public Employees Association</v>
          </cell>
          <cell r="K8385" t="str">
            <v>per DOP website</v>
          </cell>
          <cell r="L8385">
            <v>41456</v>
          </cell>
          <cell r="M8385">
            <v>32005</v>
          </cell>
          <cell r="N8385" t="b">
            <v>0</v>
          </cell>
          <cell r="O8385">
            <v>11044</v>
          </cell>
        </row>
        <row r="8386">
          <cell r="E8386" t="str">
            <v>91MONTHLYICOALITION</v>
          </cell>
          <cell r="F8386" t="str">
            <v>91</v>
          </cell>
          <cell r="G8386" t="str">
            <v>Monthly</v>
          </cell>
          <cell r="H8386" t="str">
            <v>I</v>
          </cell>
          <cell r="I8386">
            <v>11322</v>
          </cell>
          <cell r="J8386" t="str">
            <v>Coalition</v>
          </cell>
          <cell r="K8386" t="str">
            <v>per DOP website</v>
          </cell>
          <cell r="L8386">
            <v>41456</v>
          </cell>
          <cell r="M8386">
            <v>44798</v>
          </cell>
          <cell r="N8386" t="b">
            <v>0</v>
          </cell>
          <cell r="O8386">
            <v>11322</v>
          </cell>
        </row>
        <row r="8387">
          <cell r="E8387" t="str">
            <v>91MONTHLYINON-REPRESENTED STATE EMPLOYEES</v>
          </cell>
          <cell r="F8387" t="str">
            <v>91</v>
          </cell>
          <cell r="G8387" t="str">
            <v>Monthly</v>
          </cell>
          <cell r="H8387" t="str">
            <v>I</v>
          </cell>
          <cell r="I8387">
            <v>11322</v>
          </cell>
          <cell r="J8387" t="str">
            <v>Non-Represented State Employees</v>
          </cell>
          <cell r="K8387" t="str">
            <v>per DOP website</v>
          </cell>
          <cell r="L8387">
            <v>41456</v>
          </cell>
          <cell r="M8387">
            <v>13818</v>
          </cell>
          <cell r="N8387" t="b">
            <v>0</v>
          </cell>
          <cell r="O8387">
            <v>11322</v>
          </cell>
        </row>
        <row r="8388">
          <cell r="E8388" t="str">
            <v>91MONTHLYITEAMSTERS LOCAL UNION NUMBER 117</v>
          </cell>
          <cell r="F8388" t="str">
            <v>91</v>
          </cell>
          <cell r="G8388" t="str">
            <v>Monthly</v>
          </cell>
          <cell r="H8388" t="str">
            <v>I</v>
          </cell>
          <cell r="I8388">
            <v>11468</v>
          </cell>
          <cell r="J8388" t="str">
            <v>Teamsters Local Union Number 117</v>
          </cell>
          <cell r="K8388" t="str">
            <v>per Noli Benitez 201307</v>
          </cell>
          <cell r="L8388">
            <v>41456</v>
          </cell>
          <cell r="M8388">
            <v>13818</v>
          </cell>
          <cell r="N8388" t="b">
            <v>0</v>
          </cell>
          <cell r="O8388">
            <v>11468</v>
          </cell>
        </row>
        <row r="8389">
          <cell r="E8389" t="str">
            <v>91MONTHLYIWASHINGTON FEDERATION OF STATE EMPLOYEES</v>
          </cell>
          <cell r="F8389" t="str">
            <v>91</v>
          </cell>
          <cell r="G8389" t="str">
            <v>Monthly</v>
          </cell>
          <cell r="H8389" t="str">
            <v>I</v>
          </cell>
          <cell r="I8389">
            <v>11322</v>
          </cell>
          <cell r="J8389" t="str">
            <v>Washington Federation of State Employees</v>
          </cell>
          <cell r="K8389" t="str">
            <v>per DOP website</v>
          </cell>
          <cell r="L8389">
            <v>41456</v>
          </cell>
          <cell r="M8389">
            <v>27742</v>
          </cell>
          <cell r="N8389" t="b">
            <v>0</v>
          </cell>
          <cell r="O8389">
            <v>11322</v>
          </cell>
        </row>
        <row r="8390">
          <cell r="E8390" t="str">
            <v>91MONTHLYIWASHINGTON PUBLIC EMPLOYEES ASSOCIATION</v>
          </cell>
          <cell r="F8390" t="str">
            <v>91</v>
          </cell>
          <cell r="G8390" t="str">
            <v>Monthly</v>
          </cell>
          <cell r="H8390" t="str">
            <v>I</v>
          </cell>
          <cell r="I8390">
            <v>11322</v>
          </cell>
          <cell r="J8390" t="str">
            <v>Washington Public Employees Association</v>
          </cell>
          <cell r="K8390" t="str">
            <v>per DOP website</v>
          </cell>
          <cell r="L8390">
            <v>41456</v>
          </cell>
          <cell r="M8390">
            <v>32006</v>
          </cell>
          <cell r="N8390" t="b">
            <v>0</v>
          </cell>
          <cell r="O8390">
            <v>11322</v>
          </cell>
        </row>
        <row r="8391">
          <cell r="E8391" t="str">
            <v>91MONTHLYJCOALITION</v>
          </cell>
          <cell r="F8391" t="str">
            <v>91</v>
          </cell>
          <cell r="G8391" t="str">
            <v>Monthly</v>
          </cell>
          <cell r="H8391" t="str">
            <v>J</v>
          </cell>
          <cell r="I8391">
            <v>11604</v>
          </cell>
          <cell r="J8391" t="str">
            <v>Coalition</v>
          </cell>
          <cell r="K8391" t="str">
            <v>per DOP website</v>
          </cell>
          <cell r="L8391">
            <v>41456</v>
          </cell>
          <cell r="M8391">
            <v>44799</v>
          </cell>
          <cell r="N8391" t="b">
            <v>0</v>
          </cell>
          <cell r="O8391">
            <v>11604</v>
          </cell>
        </row>
        <row r="8392">
          <cell r="E8392" t="str">
            <v>91MONTHLYJNON-REPRESENTED STATE EMPLOYEES</v>
          </cell>
          <cell r="F8392" t="str">
            <v>91</v>
          </cell>
          <cell r="G8392" t="str">
            <v>Monthly</v>
          </cell>
          <cell r="H8392" t="str">
            <v>J</v>
          </cell>
          <cell r="I8392">
            <v>11604</v>
          </cell>
          <cell r="J8392" t="str">
            <v>Non-Represented State Employees</v>
          </cell>
          <cell r="K8392" t="str">
            <v>per DOP website</v>
          </cell>
          <cell r="L8392">
            <v>41456</v>
          </cell>
          <cell r="M8392">
            <v>13819</v>
          </cell>
          <cell r="N8392" t="b">
            <v>0</v>
          </cell>
          <cell r="O8392">
            <v>11604</v>
          </cell>
        </row>
        <row r="8393">
          <cell r="E8393" t="str">
            <v>91MONTHLYJTEAMSTERS LOCAL UNION NUMBER 117</v>
          </cell>
          <cell r="F8393" t="str">
            <v>91</v>
          </cell>
          <cell r="G8393" t="str">
            <v>Monthly</v>
          </cell>
          <cell r="H8393" t="str">
            <v>J</v>
          </cell>
          <cell r="I8393">
            <v>11751</v>
          </cell>
          <cell r="J8393" t="str">
            <v>Teamsters Local Union Number 117</v>
          </cell>
          <cell r="K8393" t="str">
            <v>per Noli Benitez 201307</v>
          </cell>
          <cell r="L8393">
            <v>41456</v>
          </cell>
          <cell r="M8393">
            <v>13819</v>
          </cell>
          <cell r="N8393" t="b">
            <v>0</v>
          </cell>
          <cell r="O8393">
            <v>11751</v>
          </cell>
        </row>
        <row r="8394">
          <cell r="E8394" t="str">
            <v>91MONTHLYJWASHINGTON FEDERATION OF STATE EMPLOYEES</v>
          </cell>
          <cell r="F8394" t="str">
            <v>91</v>
          </cell>
          <cell r="G8394" t="str">
            <v>Monthly</v>
          </cell>
          <cell r="H8394" t="str">
            <v>J</v>
          </cell>
          <cell r="I8394">
            <v>11604</v>
          </cell>
          <cell r="J8394" t="str">
            <v>Washington Federation of State Employees</v>
          </cell>
          <cell r="K8394" t="str">
            <v>per DOP website</v>
          </cell>
          <cell r="L8394">
            <v>41456</v>
          </cell>
          <cell r="M8394">
            <v>27743</v>
          </cell>
          <cell r="N8394" t="b">
            <v>0</v>
          </cell>
          <cell r="O8394">
            <v>11604</v>
          </cell>
        </row>
        <row r="8395">
          <cell r="E8395" t="str">
            <v>91MONTHLYJWASHINGTON PUBLIC EMPLOYEES ASSOCIATION</v>
          </cell>
          <cell r="F8395" t="str">
            <v>91</v>
          </cell>
          <cell r="G8395" t="str">
            <v>Monthly</v>
          </cell>
          <cell r="H8395" t="str">
            <v>J</v>
          </cell>
          <cell r="I8395">
            <v>11604</v>
          </cell>
          <cell r="J8395" t="str">
            <v>Washington Public Employees Association</v>
          </cell>
          <cell r="K8395" t="str">
            <v>per DOP website</v>
          </cell>
          <cell r="L8395">
            <v>41456</v>
          </cell>
          <cell r="M8395">
            <v>32007</v>
          </cell>
          <cell r="N8395" t="b">
            <v>0</v>
          </cell>
          <cell r="O8395">
            <v>11604</v>
          </cell>
        </row>
        <row r="8396">
          <cell r="E8396" t="str">
            <v>91MONTHLYKCOALITION</v>
          </cell>
          <cell r="F8396" t="str">
            <v>91</v>
          </cell>
          <cell r="G8396" t="str">
            <v>Monthly</v>
          </cell>
          <cell r="H8396" t="str">
            <v>K</v>
          </cell>
          <cell r="I8396">
            <v>11896</v>
          </cell>
          <cell r="J8396" t="str">
            <v>Coalition</v>
          </cell>
          <cell r="K8396" t="str">
            <v>per DOP website</v>
          </cell>
          <cell r="L8396">
            <v>41456</v>
          </cell>
          <cell r="M8396">
            <v>44800</v>
          </cell>
          <cell r="N8396" t="b">
            <v>0</v>
          </cell>
          <cell r="O8396">
            <v>11896</v>
          </cell>
        </row>
        <row r="8397">
          <cell r="E8397" t="str">
            <v>91MONTHLYKNON-REPRESENTED STATE EMPLOYEES</v>
          </cell>
          <cell r="F8397" t="str">
            <v>91</v>
          </cell>
          <cell r="G8397" t="str">
            <v>Monthly</v>
          </cell>
          <cell r="H8397" t="str">
            <v>K</v>
          </cell>
          <cell r="I8397">
            <v>11896</v>
          </cell>
          <cell r="J8397" t="str">
            <v>Non-Represented State Employees</v>
          </cell>
          <cell r="K8397" t="str">
            <v>per DOP website</v>
          </cell>
          <cell r="L8397">
            <v>41456</v>
          </cell>
          <cell r="M8397">
            <v>13820</v>
          </cell>
          <cell r="N8397" t="b">
            <v>0</v>
          </cell>
          <cell r="O8397">
            <v>11896</v>
          </cell>
        </row>
        <row r="8398">
          <cell r="E8398" t="str">
            <v>91MONTHLYKTEAMSTERS LOCAL UNION NUMBER 117</v>
          </cell>
          <cell r="F8398" t="str">
            <v>91</v>
          </cell>
          <cell r="G8398" t="str">
            <v>Monthly</v>
          </cell>
          <cell r="H8398" t="str">
            <v>K</v>
          </cell>
          <cell r="I8398">
            <v>12048</v>
          </cell>
          <cell r="J8398" t="str">
            <v>Teamsters Local Union Number 117</v>
          </cell>
          <cell r="K8398" t="str">
            <v>per Noli Benitez 201307</v>
          </cell>
          <cell r="L8398">
            <v>41456</v>
          </cell>
          <cell r="M8398">
            <v>13820</v>
          </cell>
          <cell r="N8398" t="b">
            <v>0</v>
          </cell>
          <cell r="O8398">
            <v>12048</v>
          </cell>
        </row>
        <row r="8399">
          <cell r="E8399" t="str">
            <v>91MONTHLYKWASHINGTON FEDERATION OF STATE EMPLOYEES</v>
          </cell>
          <cell r="F8399" t="str">
            <v>91</v>
          </cell>
          <cell r="G8399" t="str">
            <v>Monthly</v>
          </cell>
          <cell r="H8399" t="str">
            <v>K</v>
          </cell>
          <cell r="I8399">
            <v>11896</v>
          </cell>
          <cell r="J8399" t="str">
            <v>Washington Federation of State Employees</v>
          </cell>
          <cell r="K8399" t="str">
            <v>per DOP website</v>
          </cell>
          <cell r="L8399">
            <v>41456</v>
          </cell>
          <cell r="M8399">
            <v>27744</v>
          </cell>
          <cell r="N8399" t="b">
            <v>0</v>
          </cell>
          <cell r="O8399">
            <v>11896</v>
          </cell>
        </row>
        <row r="8400">
          <cell r="E8400" t="str">
            <v>91MONTHLYKWASHINGTON PUBLIC EMPLOYEES ASSOCIATION</v>
          </cell>
          <cell r="F8400" t="str">
            <v>91</v>
          </cell>
          <cell r="G8400" t="str">
            <v>Monthly</v>
          </cell>
          <cell r="H8400" t="str">
            <v>K</v>
          </cell>
          <cell r="I8400">
            <v>11896</v>
          </cell>
          <cell r="J8400" t="str">
            <v>Washington Public Employees Association</v>
          </cell>
          <cell r="K8400" t="str">
            <v>per DOP website</v>
          </cell>
          <cell r="L8400">
            <v>41456</v>
          </cell>
          <cell r="M8400">
            <v>32008</v>
          </cell>
          <cell r="N8400" t="b">
            <v>0</v>
          </cell>
          <cell r="O8400">
            <v>11896</v>
          </cell>
        </row>
        <row r="8401">
          <cell r="E8401" t="str">
            <v>91MONTHLYLCOALITION</v>
          </cell>
          <cell r="F8401" t="str">
            <v>91</v>
          </cell>
          <cell r="G8401" t="str">
            <v>Monthly</v>
          </cell>
          <cell r="H8401" t="str">
            <v>L</v>
          </cell>
          <cell r="I8401">
            <v>12189</v>
          </cell>
          <cell r="J8401" t="str">
            <v>Coalition</v>
          </cell>
          <cell r="K8401" t="str">
            <v>per DOP website</v>
          </cell>
          <cell r="L8401">
            <v>41456</v>
          </cell>
          <cell r="M8401">
            <v>44801</v>
          </cell>
          <cell r="N8401" t="b">
            <v>0</v>
          </cell>
          <cell r="O8401">
            <v>12189</v>
          </cell>
        </row>
        <row r="8402">
          <cell r="E8402" t="str">
            <v>91MONTHLYLNON-REPRESENTED STATE EMPLOYEES</v>
          </cell>
          <cell r="F8402" t="str">
            <v>91</v>
          </cell>
          <cell r="G8402" t="str">
            <v>Monthly</v>
          </cell>
          <cell r="H8402" t="str">
            <v>L</v>
          </cell>
          <cell r="I8402">
            <v>12189</v>
          </cell>
          <cell r="J8402" t="str">
            <v>Non-Represented State Employees</v>
          </cell>
          <cell r="K8402" t="str">
            <v>per DOP website</v>
          </cell>
          <cell r="L8402">
            <v>41456</v>
          </cell>
          <cell r="M8402">
            <v>13821</v>
          </cell>
          <cell r="N8402" t="b">
            <v>0</v>
          </cell>
          <cell r="O8402">
            <v>12189</v>
          </cell>
        </row>
        <row r="8403">
          <cell r="E8403" t="str">
            <v>91MONTHLYLTEAMSTERS LOCAL UNION NUMBER 117</v>
          </cell>
          <cell r="F8403" t="str">
            <v>91</v>
          </cell>
          <cell r="G8403" t="str">
            <v>Monthly</v>
          </cell>
          <cell r="H8403" t="str">
            <v>L</v>
          </cell>
          <cell r="I8403">
            <v>12345</v>
          </cell>
          <cell r="J8403" t="str">
            <v>Teamsters Local Union Number 117</v>
          </cell>
          <cell r="K8403" t="str">
            <v>per Noli Benitez 201307</v>
          </cell>
          <cell r="L8403">
            <v>41456</v>
          </cell>
          <cell r="M8403">
            <v>13821</v>
          </cell>
          <cell r="N8403" t="b">
            <v>0</v>
          </cell>
          <cell r="O8403">
            <v>12345</v>
          </cell>
        </row>
        <row r="8404">
          <cell r="E8404" t="str">
            <v>91MONTHLYLWASHINGTON FEDERATION OF STATE EMPLOYEES</v>
          </cell>
          <cell r="F8404" t="str">
            <v>91</v>
          </cell>
          <cell r="G8404" t="str">
            <v>Monthly</v>
          </cell>
          <cell r="H8404" t="str">
            <v>L</v>
          </cell>
          <cell r="I8404">
            <v>12189</v>
          </cell>
          <cell r="J8404" t="str">
            <v>Washington Federation of State Employees</v>
          </cell>
          <cell r="K8404" t="str">
            <v>per DOP website</v>
          </cell>
          <cell r="L8404">
            <v>41456</v>
          </cell>
          <cell r="M8404">
            <v>27745</v>
          </cell>
          <cell r="N8404" t="b">
            <v>0</v>
          </cell>
          <cell r="O8404">
            <v>12189</v>
          </cell>
        </row>
        <row r="8405">
          <cell r="E8405" t="str">
            <v>91MONTHLYLWASHINGTON PUBLIC EMPLOYEES ASSOCIATION</v>
          </cell>
          <cell r="F8405" t="str">
            <v>91</v>
          </cell>
          <cell r="G8405" t="str">
            <v>Monthly</v>
          </cell>
          <cell r="H8405" t="str">
            <v>L</v>
          </cell>
          <cell r="I8405">
            <v>12189</v>
          </cell>
          <cell r="J8405" t="str">
            <v>Washington Public Employees Association</v>
          </cell>
          <cell r="K8405" t="str">
            <v>per DOP website</v>
          </cell>
          <cell r="L8405">
            <v>41456</v>
          </cell>
          <cell r="M8405">
            <v>32009</v>
          </cell>
          <cell r="N8405" t="b">
            <v>0</v>
          </cell>
          <cell r="O8405">
            <v>12189</v>
          </cell>
        </row>
        <row r="8406">
          <cell r="E8406" t="str">
            <v>91MONTHLYMCOALITION</v>
          </cell>
          <cell r="F8406" t="str">
            <v>91</v>
          </cell>
          <cell r="G8406" t="str">
            <v>Monthly</v>
          </cell>
          <cell r="H8406" t="str">
            <v>M</v>
          </cell>
          <cell r="I8406">
            <v>12496</v>
          </cell>
          <cell r="J8406" t="str">
            <v>Coalition</v>
          </cell>
          <cell r="K8406" t="str">
            <v>per DOP website</v>
          </cell>
          <cell r="L8406">
            <v>41456</v>
          </cell>
          <cell r="M8406">
            <v>44802</v>
          </cell>
          <cell r="N8406" t="b">
            <v>0</v>
          </cell>
          <cell r="O8406">
            <v>12496</v>
          </cell>
        </row>
        <row r="8407">
          <cell r="E8407" t="str">
            <v>91MONTHLYMNON-REPRESENTED STATE EMPLOYEES</v>
          </cell>
          <cell r="F8407" t="str">
            <v>91</v>
          </cell>
          <cell r="G8407" t="str">
            <v>Monthly</v>
          </cell>
          <cell r="H8407" t="str">
            <v>M</v>
          </cell>
          <cell r="I8407">
            <v>12496</v>
          </cell>
          <cell r="J8407" t="str">
            <v>Non-Represented State Employees</v>
          </cell>
          <cell r="K8407" t="str">
            <v>per DOP website</v>
          </cell>
          <cell r="L8407">
            <v>41456</v>
          </cell>
          <cell r="M8407">
            <v>13822</v>
          </cell>
          <cell r="N8407" t="b">
            <v>0</v>
          </cell>
          <cell r="O8407">
            <v>12496</v>
          </cell>
        </row>
        <row r="8408">
          <cell r="E8408" t="str">
            <v>91MONTHLYMTEAMSTERS LOCAL UNION NUMBER 117</v>
          </cell>
          <cell r="F8408" t="str">
            <v>91</v>
          </cell>
          <cell r="G8408" t="str">
            <v>Monthly</v>
          </cell>
          <cell r="H8408" t="str">
            <v>M</v>
          </cell>
          <cell r="I8408">
            <v>12656</v>
          </cell>
          <cell r="J8408" t="str">
            <v>Teamsters Local Union Number 117</v>
          </cell>
          <cell r="K8408" t="str">
            <v>per Noli Benitez 201307</v>
          </cell>
          <cell r="L8408">
            <v>41456</v>
          </cell>
          <cell r="M8408">
            <v>13822</v>
          </cell>
          <cell r="N8408" t="b">
            <v>0</v>
          </cell>
          <cell r="O8408">
            <v>12656</v>
          </cell>
        </row>
        <row r="8409">
          <cell r="E8409" t="str">
            <v>91MONTHLYMWASHINGTON FEDERATION OF STATE EMPLOYEES</v>
          </cell>
          <cell r="F8409" t="str">
            <v>91</v>
          </cell>
          <cell r="G8409" t="str">
            <v>Monthly</v>
          </cell>
          <cell r="H8409" t="str">
            <v>M</v>
          </cell>
          <cell r="I8409">
            <v>12496</v>
          </cell>
          <cell r="J8409" t="str">
            <v>Washington Federation of State Employees</v>
          </cell>
          <cell r="K8409" t="str">
            <v>per DOP website</v>
          </cell>
          <cell r="L8409">
            <v>41456</v>
          </cell>
          <cell r="M8409">
            <v>27746</v>
          </cell>
          <cell r="N8409" t="b">
            <v>0</v>
          </cell>
          <cell r="O8409">
            <v>12496</v>
          </cell>
        </row>
        <row r="8410">
          <cell r="E8410" t="str">
            <v>91MONTHLYMWASHINGTON PUBLIC EMPLOYEES ASSOCIATION</v>
          </cell>
          <cell r="F8410" t="str">
            <v>91</v>
          </cell>
          <cell r="G8410" t="str">
            <v>Monthly</v>
          </cell>
          <cell r="H8410" t="str">
            <v>M</v>
          </cell>
          <cell r="I8410">
            <v>12496</v>
          </cell>
          <cell r="J8410" t="str">
            <v>Washington Public Employees Association</v>
          </cell>
          <cell r="K8410" t="str">
            <v>per DOP website</v>
          </cell>
          <cell r="L8410">
            <v>41456</v>
          </cell>
          <cell r="M8410">
            <v>32010</v>
          </cell>
          <cell r="N8410" t="b">
            <v>0</v>
          </cell>
          <cell r="O8410">
            <v>12496</v>
          </cell>
        </row>
        <row r="8411">
          <cell r="E8411" t="str">
            <v>92MONTHLYACOALITION</v>
          </cell>
          <cell r="F8411" t="str">
            <v>92</v>
          </cell>
          <cell r="G8411" t="str">
            <v>Monthly</v>
          </cell>
          <cell r="H8411" t="str">
            <v>A</v>
          </cell>
          <cell r="I8411">
            <v>9521</v>
          </cell>
          <cell r="J8411" t="str">
            <v>Coalition</v>
          </cell>
          <cell r="K8411" t="str">
            <v>per DOP website</v>
          </cell>
          <cell r="L8411">
            <v>41456</v>
          </cell>
          <cell r="M8411">
            <v>44842</v>
          </cell>
          <cell r="N8411" t="b">
            <v>0</v>
          </cell>
          <cell r="O8411">
            <v>9521</v>
          </cell>
        </row>
        <row r="8412">
          <cell r="E8412" t="str">
            <v>92MONTHLYANON-REPRESENTED STATE EMPLOYEES</v>
          </cell>
          <cell r="F8412" t="str">
            <v>92</v>
          </cell>
          <cell r="G8412" t="str">
            <v>Monthly</v>
          </cell>
          <cell r="H8412" t="str">
            <v>A</v>
          </cell>
          <cell r="I8412">
            <v>9521</v>
          </cell>
          <cell r="J8412" t="str">
            <v>Non-Represented State Employees</v>
          </cell>
          <cell r="K8412" t="str">
            <v>per DOP website</v>
          </cell>
          <cell r="L8412">
            <v>41456</v>
          </cell>
          <cell r="M8412">
            <v>13862</v>
          </cell>
          <cell r="N8412" t="b">
            <v>0</v>
          </cell>
          <cell r="O8412">
            <v>9521</v>
          </cell>
        </row>
        <row r="8413">
          <cell r="E8413" t="str">
            <v>92MONTHLYATEAMSTERS LOCAL UNION NUMBER 117</v>
          </cell>
          <cell r="F8413" t="str">
            <v>92</v>
          </cell>
          <cell r="G8413" t="str">
            <v>Monthly</v>
          </cell>
          <cell r="H8413" t="str">
            <v>A</v>
          </cell>
          <cell r="I8413">
            <v>9643</v>
          </cell>
          <cell r="J8413" t="str">
            <v>Teamsters Local Union Number 117</v>
          </cell>
          <cell r="K8413" t="str">
            <v>per Noli Benitez 201307</v>
          </cell>
          <cell r="L8413">
            <v>41456</v>
          </cell>
          <cell r="M8413">
            <v>13862</v>
          </cell>
          <cell r="N8413" t="b">
            <v>0</v>
          </cell>
          <cell r="O8413">
            <v>9643</v>
          </cell>
        </row>
        <row r="8414">
          <cell r="E8414" t="str">
            <v>92MONTHLYAWASHINGTON FEDERATION OF STATE EMPLOYEES</v>
          </cell>
          <cell r="F8414" t="str">
            <v>92</v>
          </cell>
          <cell r="G8414" t="str">
            <v>Monthly</v>
          </cell>
          <cell r="H8414" t="str">
            <v>A</v>
          </cell>
          <cell r="I8414">
            <v>9521</v>
          </cell>
          <cell r="J8414" t="str">
            <v>Washington Federation of State Employees</v>
          </cell>
          <cell r="K8414" t="str">
            <v>per DOP website</v>
          </cell>
          <cell r="L8414">
            <v>41456</v>
          </cell>
          <cell r="M8414">
            <v>27786</v>
          </cell>
          <cell r="N8414" t="b">
            <v>0</v>
          </cell>
          <cell r="O8414">
            <v>9521</v>
          </cell>
        </row>
        <row r="8415">
          <cell r="E8415" t="str">
            <v>92MONTHLYAWASHINGTON PUBLIC EMPLOYEES ASSOCIATION</v>
          </cell>
          <cell r="F8415" t="str">
            <v>92</v>
          </cell>
          <cell r="G8415" t="str">
            <v>Monthly</v>
          </cell>
          <cell r="H8415" t="str">
            <v>A</v>
          </cell>
          <cell r="I8415">
            <v>9521</v>
          </cell>
          <cell r="J8415" t="str">
            <v>Washington Public Employees Association</v>
          </cell>
          <cell r="K8415" t="str">
            <v>per DOP website</v>
          </cell>
          <cell r="L8415">
            <v>41456</v>
          </cell>
          <cell r="M8415">
            <v>32050</v>
          </cell>
          <cell r="N8415" t="b">
            <v>0</v>
          </cell>
          <cell r="O8415">
            <v>9521</v>
          </cell>
        </row>
        <row r="8416">
          <cell r="E8416" t="str">
            <v>92MONTHLYBCOALITION</v>
          </cell>
          <cell r="F8416" t="str">
            <v>92</v>
          </cell>
          <cell r="G8416" t="str">
            <v>Monthly</v>
          </cell>
          <cell r="H8416" t="str">
            <v>B</v>
          </cell>
          <cell r="I8416">
            <v>9761</v>
          </cell>
          <cell r="J8416" t="str">
            <v>Coalition</v>
          </cell>
          <cell r="K8416" t="str">
            <v>per DOP website</v>
          </cell>
          <cell r="L8416">
            <v>41456</v>
          </cell>
          <cell r="M8416">
            <v>44843</v>
          </cell>
          <cell r="N8416" t="b">
            <v>0</v>
          </cell>
          <cell r="O8416">
            <v>9761</v>
          </cell>
        </row>
        <row r="8417">
          <cell r="E8417" t="str">
            <v>92MONTHLYBNON-REPRESENTED STATE EMPLOYEES</v>
          </cell>
          <cell r="F8417" t="str">
            <v>92</v>
          </cell>
          <cell r="G8417" t="str">
            <v>Monthly</v>
          </cell>
          <cell r="H8417" t="str">
            <v>B</v>
          </cell>
          <cell r="I8417">
            <v>9761</v>
          </cell>
          <cell r="J8417" t="str">
            <v>Non-Represented State Employees</v>
          </cell>
          <cell r="K8417" t="str">
            <v>per DOP website</v>
          </cell>
          <cell r="L8417">
            <v>41456</v>
          </cell>
          <cell r="M8417">
            <v>13863</v>
          </cell>
          <cell r="N8417" t="b">
            <v>0</v>
          </cell>
          <cell r="O8417">
            <v>9761</v>
          </cell>
        </row>
        <row r="8418">
          <cell r="E8418" t="str">
            <v>92MONTHLYBTEAMSTERS LOCAL UNION NUMBER 117</v>
          </cell>
          <cell r="F8418" t="str">
            <v>92</v>
          </cell>
          <cell r="G8418" t="str">
            <v>Monthly</v>
          </cell>
          <cell r="H8418" t="str">
            <v>B</v>
          </cell>
          <cell r="I8418">
            <v>9887</v>
          </cell>
          <cell r="J8418" t="str">
            <v>Teamsters Local Union Number 117</v>
          </cell>
          <cell r="K8418" t="str">
            <v>per Noli Benitez 201307</v>
          </cell>
          <cell r="L8418">
            <v>41456</v>
          </cell>
          <cell r="M8418">
            <v>13863</v>
          </cell>
          <cell r="N8418" t="b">
            <v>0</v>
          </cell>
          <cell r="O8418">
            <v>9887</v>
          </cell>
        </row>
        <row r="8419">
          <cell r="E8419" t="str">
            <v>92MONTHLYBWASHINGTON FEDERATION OF STATE EMPLOYEES</v>
          </cell>
          <cell r="F8419" t="str">
            <v>92</v>
          </cell>
          <cell r="G8419" t="str">
            <v>Monthly</v>
          </cell>
          <cell r="H8419" t="str">
            <v>B</v>
          </cell>
          <cell r="I8419">
            <v>9761</v>
          </cell>
          <cell r="J8419" t="str">
            <v>Washington Federation of State Employees</v>
          </cell>
          <cell r="K8419" t="str">
            <v>per DOP website</v>
          </cell>
          <cell r="L8419">
            <v>41456</v>
          </cell>
          <cell r="M8419">
            <v>27787</v>
          </cell>
          <cell r="N8419" t="b">
            <v>0</v>
          </cell>
          <cell r="O8419">
            <v>9761</v>
          </cell>
        </row>
        <row r="8420">
          <cell r="E8420" t="str">
            <v>92MONTHLYBWASHINGTON PUBLIC EMPLOYEES ASSOCIATION</v>
          </cell>
          <cell r="F8420" t="str">
            <v>92</v>
          </cell>
          <cell r="G8420" t="str">
            <v>Monthly</v>
          </cell>
          <cell r="H8420" t="str">
            <v>B</v>
          </cell>
          <cell r="I8420">
            <v>9761</v>
          </cell>
          <cell r="J8420" t="str">
            <v>Washington Public Employees Association</v>
          </cell>
          <cell r="K8420" t="str">
            <v>per DOP website</v>
          </cell>
          <cell r="L8420">
            <v>41456</v>
          </cell>
          <cell r="M8420">
            <v>32051</v>
          </cell>
          <cell r="N8420" t="b">
            <v>0</v>
          </cell>
          <cell r="O8420">
            <v>9761</v>
          </cell>
        </row>
        <row r="8421">
          <cell r="E8421" t="str">
            <v>92MONTHLYCCOALITION</v>
          </cell>
          <cell r="F8421" t="str">
            <v>92</v>
          </cell>
          <cell r="G8421" t="str">
            <v>Monthly</v>
          </cell>
          <cell r="H8421" t="str">
            <v>C</v>
          </cell>
          <cell r="I8421">
            <v>10004</v>
          </cell>
          <cell r="J8421" t="str">
            <v>Coalition</v>
          </cell>
          <cell r="K8421" t="str">
            <v>per DOP website</v>
          </cell>
          <cell r="L8421">
            <v>41456</v>
          </cell>
          <cell r="M8421">
            <v>44844</v>
          </cell>
          <cell r="N8421" t="b">
            <v>0</v>
          </cell>
          <cell r="O8421">
            <v>10004</v>
          </cell>
        </row>
        <row r="8422">
          <cell r="E8422" t="str">
            <v>92MONTHLYCNON-REPRESENTED STATE EMPLOYEES</v>
          </cell>
          <cell r="F8422" t="str">
            <v>92</v>
          </cell>
          <cell r="G8422" t="str">
            <v>Monthly</v>
          </cell>
          <cell r="H8422" t="str">
            <v>C</v>
          </cell>
          <cell r="I8422">
            <v>10004</v>
          </cell>
          <cell r="J8422" t="str">
            <v>Non-Represented State Employees</v>
          </cell>
          <cell r="K8422" t="str">
            <v>per DOP website</v>
          </cell>
          <cell r="L8422">
            <v>41456</v>
          </cell>
          <cell r="M8422">
            <v>13864</v>
          </cell>
          <cell r="N8422" t="b">
            <v>0</v>
          </cell>
          <cell r="O8422">
            <v>10004</v>
          </cell>
        </row>
        <row r="8423">
          <cell r="E8423" t="str">
            <v>92MONTHLYCTEAMSTERS LOCAL UNION NUMBER 117</v>
          </cell>
          <cell r="F8423" t="str">
            <v>92</v>
          </cell>
          <cell r="G8423" t="str">
            <v>Monthly</v>
          </cell>
          <cell r="H8423" t="str">
            <v>C</v>
          </cell>
          <cell r="I8423">
            <v>10132</v>
          </cell>
          <cell r="J8423" t="str">
            <v>Teamsters Local Union Number 117</v>
          </cell>
          <cell r="K8423" t="str">
            <v>per Noli Benitez 201307</v>
          </cell>
          <cell r="L8423">
            <v>41456</v>
          </cell>
          <cell r="M8423">
            <v>13864</v>
          </cell>
          <cell r="N8423" t="b">
            <v>0</v>
          </cell>
          <cell r="O8423">
            <v>10132</v>
          </cell>
        </row>
        <row r="8424">
          <cell r="E8424" t="str">
            <v>92MONTHLYCWASHINGTON FEDERATION OF STATE EMPLOYEES</v>
          </cell>
          <cell r="F8424" t="str">
            <v>92</v>
          </cell>
          <cell r="G8424" t="str">
            <v>Monthly</v>
          </cell>
          <cell r="H8424" t="str">
            <v>C</v>
          </cell>
          <cell r="I8424">
            <v>10004</v>
          </cell>
          <cell r="J8424" t="str">
            <v>Washington Federation of State Employees</v>
          </cell>
          <cell r="K8424" t="str">
            <v>per DOP website</v>
          </cell>
          <cell r="L8424">
            <v>41456</v>
          </cell>
          <cell r="M8424">
            <v>27788</v>
          </cell>
          <cell r="N8424" t="b">
            <v>0</v>
          </cell>
          <cell r="O8424">
            <v>10004</v>
          </cell>
        </row>
        <row r="8425">
          <cell r="E8425" t="str">
            <v>92MONTHLYCWASHINGTON PUBLIC EMPLOYEES ASSOCIATION</v>
          </cell>
          <cell r="F8425" t="str">
            <v>92</v>
          </cell>
          <cell r="G8425" t="str">
            <v>Monthly</v>
          </cell>
          <cell r="H8425" t="str">
            <v>C</v>
          </cell>
          <cell r="I8425">
            <v>10004</v>
          </cell>
          <cell r="J8425" t="str">
            <v>Washington Public Employees Association</v>
          </cell>
          <cell r="K8425" t="str">
            <v>per DOP website</v>
          </cell>
          <cell r="L8425">
            <v>41456</v>
          </cell>
          <cell r="M8425">
            <v>32052</v>
          </cell>
          <cell r="N8425" t="b">
            <v>0</v>
          </cell>
          <cell r="O8425">
            <v>10004</v>
          </cell>
        </row>
        <row r="8426">
          <cell r="E8426" t="str">
            <v>92MONTHLYDCOALITION</v>
          </cell>
          <cell r="F8426" t="str">
            <v>92</v>
          </cell>
          <cell r="G8426" t="str">
            <v>Monthly</v>
          </cell>
          <cell r="H8426" t="str">
            <v>D</v>
          </cell>
          <cell r="I8426">
            <v>10253</v>
          </cell>
          <cell r="J8426" t="str">
            <v>Coalition</v>
          </cell>
          <cell r="K8426" t="str">
            <v>per DOP website</v>
          </cell>
          <cell r="L8426">
            <v>41456</v>
          </cell>
          <cell r="M8426">
            <v>44845</v>
          </cell>
          <cell r="N8426" t="b">
            <v>0</v>
          </cell>
          <cell r="O8426">
            <v>10253</v>
          </cell>
        </row>
        <row r="8427">
          <cell r="E8427" t="str">
            <v>92MONTHLYDNON-REPRESENTED STATE EMPLOYEES</v>
          </cell>
          <cell r="F8427" t="str">
            <v>92</v>
          </cell>
          <cell r="G8427" t="str">
            <v>Monthly</v>
          </cell>
          <cell r="H8427" t="str">
            <v>D</v>
          </cell>
          <cell r="I8427">
            <v>10253</v>
          </cell>
          <cell r="J8427" t="str">
            <v>Non-Represented State Employees</v>
          </cell>
          <cell r="K8427" t="str">
            <v>per DOP website</v>
          </cell>
          <cell r="L8427">
            <v>41456</v>
          </cell>
          <cell r="M8427">
            <v>13865</v>
          </cell>
          <cell r="N8427" t="b">
            <v>0</v>
          </cell>
          <cell r="O8427">
            <v>10253</v>
          </cell>
        </row>
        <row r="8428">
          <cell r="E8428" t="str">
            <v>92MONTHLYDTEAMSTERS LOCAL UNION NUMBER 117</v>
          </cell>
          <cell r="F8428" t="str">
            <v>92</v>
          </cell>
          <cell r="G8428" t="str">
            <v>Monthly</v>
          </cell>
          <cell r="H8428" t="str">
            <v>D</v>
          </cell>
          <cell r="I8428">
            <v>10385</v>
          </cell>
          <cell r="J8428" t="str">
            <v>Teamsters Local Union Number 117</v>
          </cell>
          <cell r="K8428" t="str">
            <v>per Noli Benitez 201307</v>
          </cell>
          <cell r="L8428">
            <v>41456</v>
          </cell>
          <cell r="M8428">
            <v>13865</v>
          </cell>
          <cell r="N8428" t="b">
            <v>0</v>
          </cell>
          <cell r="O8428">
            <v>10385</v>
          </cell>
        </row>
        <row r="8429">
          <cell r="E8429" t="str">
            <v>92MONTHLYDWASHINGTON FEDERATION OF STATE EMPLOYEES</v>
          </cell>
          <cell r="F8429" t="str">
            <v>92</v>
          </cell>
          <cell r="G8429" t="str">
            <v>Monthly</v>
          </cell>
          <cell r="H8429" t="str">
            <v>D</v>
          </cell>
          <cell r="I8429">
            <v>10253</v>
          </cell>
          <cell r="J8429" t="str">
            <v>Washington Federation of State Employees</v>
          </cell>
          <cell r="K8429" t="str">
            <v>per DOP website</v>
          </cell>
          <cell r="L8429">
            <v>41456</v>
          </cell>
          <cell r="M8429">
            <v>27789</v>
          </cell>
          <cell r="N8429" t="b">
            <v>0</v>
          </cell>
          <cell r="O8429">
            <v>10253</v>
          </cell>
        </row>
        <row r="8430">
          <cell r="E8430" t="str">
            <v>92MONTHLYDWASHINGTON PUBLIC EMPLOYEES ASSOCIATION</v>
          </cell>
          <cell r="F8430" t="str">
            <v>92</v>
          </cell>
          <cell r="G8430" t="str">
            <v>Monthly</v>
          </cell>
          <cell r="H8430" t="str">
            <v>D</v>
          </cell>
          <cell r="I8430">
            <v>10253</v>
          </cell>
          <cell r="J8430" t="str">
            <v>Washington Public Employees Association</v>
          </cell>
          <cell r="K8430" t="str">
            <v>per DOP website</v>
          </cell>
          <cell r="L8430">
            <v>41456</v>
          </cell>
          <cell r="M8430">
            <v>32053</v>
          </cell>
          <cell r="N8430" t="b">
            <v>0</v>
          </cell>
          <cell r="O8430">
            <v>10253</v>
          </cell>
        </row>
        <row r="8431">
          <cell r="E8431" t="str">
            <v>92MONTHLYECOALITION</v>
          </cell>
          <cell r="F8431" t="str">
            <v>92</v>
          </cell>
          <cell r="G8431" t="str">
            <v>Monthly</v>
          </cell>
          <cell r="H8431" t="str">
            <v>E</v>
          </cell>
          <cell r="I8431">
            <v>10513</v>
          </cell>
          <cell r="J8431" t="str">
            <v>Coalition</v>
          </cell>
          <cell r="K8431" t="str">
            <v>per DOP website</v>
          </cell>
          <cell r="L8431">
            <v>41456</v>
          </cell>
          <cell r="M8431">
            <v>44846</v>
          </cell>
          <cell r="N8431" t="b">
            <v>0</v>
          </cell>
          <cell r="O8431">
            <v>10513</v>
          </cell>
        </row>
        <row r="8432">
          <cell r="E8432" t="str">
            <v>92MONTHLYENON-REPRESENTED STATE EMPLOYEES</v>
          </cell>
          <cell r="F8432" t="str">
            <v>92</v>
          </cell>
          <cell r="G8432" t="str">
            <v>Monthly</v>
          </cell>
          <cell r="H8432" t="str">
            <v>E</v>
          </cell>
          <cell r="I8432">
            <v>10513</v>
          </cell>
          <cell r="J8432" t="str">
            <v>Non-Represented State Employees</v>
          </cell>
          <cell r="K8432" t="str">
            <v>per DOP website</v>
          </cell>
          <cell r="L8432">
            <v>41456</v>
          </cell>
          <cell r="M8432">
            <v>13866</v>
          </cell>
          <cell r="N8432" t="b">
            <v>0</v>
          </cell>
          <cell r="O8432">
            <v>10513</v>
          </cell>
        </row>
        <row r="8433">
          <cell r="E8433" t="str">
            <v>92MONTHLYETEAMSTERS LOCAL UNION NUMBER 117</v>
          </cell>
          <cell r="F8433" t="str">
            <v>92</v>
          </cell>
          <cell r="G8433" t="str">
            <v>Monthly</v>
          </cell>
          <cell r="H8433" t="str">
            <v>E</v>
          </cell>
          <cell r="I8433">
            <v>10648</v>
          </cell>
          <cell r="J8433" t="str">
            <v>Teamsters Local Union Number 117</v>
          </cell>
          <cell r="K8433" t="str">
            <v>per Noli Benitez 201307</v>
          </cell>
          <cell r="L8433">
            <v>41456</v>
          </cell>
          <cell r="M8433">
            <v>13866</v>
          </cell>
          <cell r="N8433" t="b">
            <v>0</v>
          </cell>
          <cell r="O8433">
            <v>10648</v>
          </cell>
        </row>
        <row r="8434">
          <cell r="E8434" t="str">
            <v>92MONTHLYEWASHINGTON FEDERATION OF STATE EMPLOYEES</v>
          </cell>
          <cell r="F8434" t="str">
            <v>92</v>
          </cell>
          <cell r="G8434" t="str">
            <v>Monthly</v>
          </cell>
          <cell r="H8434" t="str">
            <v>E</v>
          </cell>
          <cell r="I8434">
            <v>10513</v>
          </cell>
          <cell r="J8434" t="str">
            <v>Washington Federation of State Employees</v>
          </cell>
          <cell r="K8434" t="str">
            <v>per DOP website</v>
          </cell>
          <cell r="L8434">
            <v>41456</v>
          </cell>
          <cell r="M8434">
            <v>27790</v>
          </cell>
          <cell r="N8434" t="b">
            <v>0</v>
          </cell>
          <cell r="O8434">
            <v>10513</v>
          </cell>
        </row>
        <row r="8435">
          <cell r="E8435" t="str">
            <v>92MONTHLYEWASHINGTON PUBLIC EMPLOYEES ASSOCIATION</v>
          </cell>
          <cell r="F8435" t="str">
            <v>92</v>
          </cell>
          <cell r="G8435" t="str">
            <v>Monthly</v>
          </cell>
          <cell r="H8435" t="str">
            <v>E</v>
          </cell>
          <cell r="I8435">
            <v>10513</v>
          </cell>
          <cell r="J8435" t="str">
            <v>Washington Public Employees Association</v>
          </cell>
          <cell r="K8435" t="str">
            <v>per DOP website</v>
          </cell>
          <cell r="L8435">
            <v>41456</v>
          </cell>
          <cell r="M8435">
            <v>32054</v>
          </cell>
          <cell r="N8435" t="b">
            <v>0</v>
          </cell>
          <cell r="O8435">
            <v>10513</v>
          </cell>
        </row>
        <row r="8436">
          <cell r="E8436" t="str">
            <v>92MONTHLYFCOALITION</v>
          </cell>
          <cell r="F8436" t="str">
            <v>92</v>
          </cell>
          <cell r="G8436" t="str">
            <v>Monthly</v>
          </cell>
          <cell r="H8436" t="str">
            <v>F</v>
          </cell>
          <cell r="I8436">
            <v>10771</v>
          </cell>
          <cell r="J8436" t="str">
            <v>Coalition</v>
          </cell>
          <cell r="K8436" t="str">
            <v>per DOP website</v>
          </cell>
          <cell r="L8436">
            <v>41456</v>
          </cell>
          <cell r="M8436">
            <v>44847</v>
          </cell>
          <cell r="N8436" t="b">
            <v>0</v>
          </cell>
          <cell r="O8436">
            <v>10771</v>
          </cell>
        </row>
        <row r="8437">
          <cell r="E8437" t="str">
            <v>92MONTHLYFNON-REPRESENTED STATE EMPLOYEES</v>
          </cell>
          <cell r="F8437" t="str">
            <v>92</v>
          </cell>
          <cell r="G8437" t="str">
            <v>Monthly</v>
          </cell>
          <cell r="H8437" t="str">
            <v>F</v>
          </cell>
          <cell r="I8437">
            <v>10771</v>
          </cell>
          <cell r="J8437" t="str">
            <v>Non-Represented State Employees</v>
          </cell>
          <cell r="K8437" t="str">
            <v>per DOP website</v>
          </cell>
          <cell r="L8437">
            <v>41456</v>
          </cell>
          <cell r="M8437">
            <v>13867</v>
          </cell>
          <cell r="N8437" t="b">
            <v>0</v>
          </cell>
          <cell r="O8437">
            <v>10771</v>
          </cell>
        </row>
        <row r="8438">
          <cell r="E8438" t="str">
            <v>92MONTHLYFTEAMSTERS LOCAL UNION NUMBER 117</v>
          </cell>
          <cell r="F8438" t="str">
            <v>92</v>
          </cell>
          <cell r="G8438" t="str">
            <v>Monthly</v>
          </cell>
          <cell r="H8438" t="str">
            <v>F</v>
          </cell>
          <cell r="I8438">
            <v>10910</v>
          </cell>
          <cell r="J8438" t="str">
            <v>Teamsters Local Union Number 117</v>
          </cell>
          <cell r="K8438" t="str">
            <v>per Noli Benitez 201307</v>
          </cell>
          <cell r="L8438">
            <v>41456</v>
          </cell>
          <cell r="M8438">
            <v>13867</v>
          </cell>
          <cell r="N8438" t="b">
            <v>0</v>
          </cell>
          <cell r="O8438">
            <v>10910</v>
          </cell>
        </row>
        <row r="8439">
          <cell r="E8439" t="str">
            <v>92MONTHLYFWASHINGTON FEDERATION OF STATE EMPLOYEES</v>
          </cell>
          <cell r="F8439" t="str">
            <v>92</v>
          </cell>
          <cell r="G8439" t="str">
            <v>Monthly</v>
          </cell>
          <cell r="H8439" t="str">
            <v>F</v>
          </cell>
          <cell r="I8439">
            <v>10771</v>
          </cell>
          <cell r="J8439" t="str">
            <v>Washington Federation of State Employees</v>
          </cell>
          <cell r="K8439" t="str">
            <v>per DOP website</v>
          </cell>
          <cell r="L8439">
            <v>41456</v>
          </cell>
          <cell r="M8439">
            <v>27791</v>
          </cell>
          <cell r="N8439" t="b">
            <v>0</v>
          </cell>
          <cell r="O8439">
            <v>10771</v>
          </cell>
        </row>
        <row r="8440">
          <cell r="E8440" t="str">
            <v>92MONTHLYFWASHINGTON PUBLIC EMPLOYEES ASSOCIATION</v>
          </cell>
          <cell r="F8440" t="str">
            <v>92</v>
          </cell>
          <cell r="G8440" t="str">
            <v>Monthly</v>
          </cell>
          <cell r="H8440" t="str">
            <v>F</v>
          </cell>
          <cell r="I8440">
            <v>10771</v>
          </cell>
          <cell r="J8440" t="str">
            <v>Washington Public Employees Association</v>
          </cell>
          <cell r="K8440" t="str">
            <v>per DOP website</v>
          </cell>
          <cell r="L8440">
            <v>41456</v>
          </cell>
          <cell r="M8440">
            <v>32055</v>
          </cell>
          <cell r="N8440" t="b">
            <v>0</v>
          </cell>
          <cell r="O8440">
            <v>10771</v>
          </cell>
        </row>
        <row r="8441">
          <cell r="E8441" t="str">
            <v>92MONTHLYGCOALITION</v>
          </cell>
          <cell r="F8441" t="str">
            <v>92</v>
          </cell>
          <cell r="G8441" t="str">
            <v>Monthly</v>
          </cell>
          <cell r="H8441" t="str">
            <v>G</v>
          </cell>
          <cell r="I8441">
            <v>11044</v>
          </cell>
          <cell r="J8441" t="str">
            <v>Coalition</v>
          </cell>
          <cell r="K8441" t="str">
            <v>per DOP website</v>
          </cell>
          <cell r="L8441">
            <v>41456</v>
          </cell>
          <cell r="M8441">
            <v>44848</v>
          </cell>
          <cell r="N8441" t="b">
            <v>0</v>
          </cell>
          <cell r="O8441">
            <v>11044</v>
          </cell>
        </row>
        <row r="8442">
          <cell r="E8442" t="str">
            <v>92MONTHLYGNON-REPRESENTED STATE EMPLOYEES</v>
          </cell>
          <cell r="F8442" t="str">
            <v>92</v>
          </cell>
          <cell r="G8442" t="str">
            <v>Monthly</v>
          </cell>
          <cell r="H8442" t="str">
            <v>G</v>
          </cell>
          <cell r="I8442">
            <v>11044</v>
          </cell>
          <cell r="J8442" t="str">
            <v>Non-Represented State Employees</v>
          </cell>
          <cell r="K8442" t="str">
            <v>per DOP website</v>
          </cell>
          <cell r="L8442">
            <v>41456</v>
          </cell>
          <cell r="M8442">
            <v>13868</v>
          </cell>
          <cell r="N8442" t="b">
            <v>0</v>
          </cell>
          <cell r="O8442">
            <v>11044</v>
          </cell>
        </row>
        <row r="8443">
          <cell r="E8443" t="str">
            <v>92MONTHLYGTEAMSTERS LOCAL UNION NUMBER 117</v>
          </cell>
          <cell r="F8443" t="str">
            <v>92</v>
          </cell>
          <cell r="G8443" t="str">
            <v>Monthly</v>
          </cell>
          <cell r="H8443" t="str">
            <v>G</v>
          </cell>
          <cell r="I8443">
            <v>11184</v>
          </cell>
          <cell r="J8443" t="str">
            <v>Teamsters Local Union Number 117</v>
          </cell>
          <cell r="K8443" t="str">
            <v>per Noli Benitez 201307</v>
          </cell>
          <cell r="L8443">
            <v>41456</v>
          </cell>
          <cell r="M8443">
            <v>13868</v>
          </cell>
          <cell r="N8443" t="b">
            <v>0</v>
          </cell>
          <cell r="O8443">
            <v>11184</v>
          </cell>
        </row>
        <row r="8444">
          <cell r="E8444" t="str">
            <v>92MONTHLYGWASHINGTON FEDERATION OF STATE EMPLOYEES</v>
          </cell>
          <cell r="F8444" t="str">
            <v>92</v>
          </cell>
          <cell r="G8444" t="str">
            <v>Monthly</v>
          </cell>
          <cell r="H8444" t="str">
            <v>G</v>
          </cell>
          <cell r="I8444">
            <v>11044</v>
          </cell>
          <cell r="J8444" t="str">
            <v>Washington Federation of State Employees</v>
          </cell>
          <cell r="K8444" t="str">
            <v>per DOP website</v>
          </cell>
          <cell r="L8444">
            <v>41456</v>
          </cell>
          <cell r="M8444">
            <v>27792</v>
          </cell>
          <cell r="N8444" t="b">
            <v>0</v>
          </cell>
          <cell r="O8444">
            <v>11044</v>
          </cell>
        </row>
        <row r="8445">
          <cell r="E8445" t="str">
            <v>92MONTHLYGWASHINGTON PUBLIC EMPLOYEES ASSOCIATION</v>
          </cell>
          <cell r="F8445" t="str">
            <v>92</v>
          </cell>
          <cell r="G8445" t="str">
            <v>Monthly</v>
          </cell>
          <cell r="H8445" t="str">
            <v>G</v>
          </cell>
          <cell r="I8445">
            <v>11044</v>
          </cell>
          <cell r="J8445" t="str">
            <v>Washington Public Employees Association</v>
          </cell>
          <cell r="K8445" t="str">
            <v>per DOP website</v>
          </cell>
          <cell r="L8445">
            <v>41456</v>
          </cell>
          <cell r="M8445">
            <v>32056</v>
          </cell>
          <cell r="N8445" t="b">
            <v>0</v>
          </cell>
          <cell r="O8445">
            <v>11044</v>
          </cell>
        </row>
        <row r="8446">
          <cell r="E8446" t="str">
            <v>92MONTHLYHCOALITION</v>
          </cell>
          <cell r="F8446" t="str">
            <v>92</v>
          </cell>
          <cell r="G8446" t="str">
            <v>Monthly</v>
          </cell>
          <cell r="H8446" t="str">
            <v>H</v>
          </cell>
          <cell r="I8446">
            <v>11322</v>
          </cell>
          <cell r="J8446" t="str">
            <v>Coalition</v>
          </cell>
          <cell r="K8446" t="str">
            <v>per DOP website</v>
          </cell>
          <cell r="L8446">
            <v>41456</v>
          </cell>
          <cell r="M8446">
            <v>44849</v>
          </cell>
          <cell r="N8446" t="b">
            <v>0</v>
          </cell>
          <cell r="O8446">
            <v>11322</v>
          </cell>
        </row>
        <row r="8447">
          <cell r="E8447" t="str">
            <v>92MONTHLYHNON-REPRESENTED STATE EMPLOYEES</v>
          </cell>
          <cell r="F8447" t="str">
            <v>92</v>
          </cell>
          <cell r="G8447" t="str">
            <v>Monthly</v>
          </cell>
          <cell r="H8447" t="str">
            <v>H</v>
          </cell>
          <cell r="I8447">
            <v>11322</v>
          </cell>
          <cell r="J8447" t="str">
            <v>Non-Represented State Employees</v>
          </cell>
          <cell r="K8447" t="str">
            <v>per DOP website</v>
          </cell>
          <cell r="L8447">
            <v>41456</v>
          </cell>
          <cell r="M8447">
            <v>13869</v>
          </cell>
          <cell r="N8447" t="b">
            <v>0</v>
          </cell>
          <cell r="O8447">
            <v>11322</v>
          </cell>
        </row>
        <row r="8448">
          <cell r="E8448" t="str">
            <v>92MONTHLYHTEAMSTERS LOCAL UNION NUMBER 117</v>
          </cell>
          <cell r="F8448" t="str">
            <v>92</v>
          </cell>
          <cell r="G8448" t="str">
            <v>Monthly</v>
          </cell>
          <cell r="H8448" t="str">
            <v>H</v>
          </cell>
          <cell r="I8448">
            <v>11468</v>
          </cell>
          <cell r="J8448" t="str">
            <v>Teamsters Local Union Number 117</v>
          </cell>
          <cell r="K8448" t="str">
            <v>per Noli Benitez 201307</v>
          </cell>
          <cell r="L8448">
            <v>41456</v>
          </cell>
          <cell r="M8448">
            <v>13869</v>
          </cell>
          <cell r="N8448" t="b">
            <v>0</v>
          </cell>
          <cell r="O8448">
            <v>11468</v>
          </cell>
        </row>
        <row r="8449">
          <cell r="E8449" t="str">
            <v>92MONTHLYHWASHINGTON FEDERATION OF STATE EMPLOYEES</v>
          </cell>
          <cell r="F8449" t="str">
            <v>92</v>
          </cell>
          <cell r="G8449" t="str">
            <v>Monthly</v>
          </cell>
          <cell r="H8449" t="str">
            <v>H</v>
          </cell>
          <cell r="I8449">
            <v>11322</v>
          </cell>
          <cell r="J8449" t="str">
            <v>Washington Federation of State Employees</v>
          </cell>
          <cell r="K8449" t="str">
            <v>per DOP website</v>
          </cell>
          <cell r="L8449">
            <v>41456</v>
          </cell>
          <cell r="M8449">
            <v>27793</v>
          </cell>
          <cell r="N8449" t="b">
            <v>0</v>
          </cell>
          <cell r="O8449">
            <v>11322</v>
          </cell>
        </row>
        <row r="8450">
          <cell r="E8450" t="str">
            <v>92MONTHLYHWASHINGTON PUBLIC EMPLOYEES ASSOCIATION</v>
          </cell>
          <cell r="F8450" t="str">
            <v>92</v>
          </cell>
          <cell r="G8450" t="str">
            <v>Monthly</v>
          </cell>
          <cell r="H8450" t="str">
            <v>H</v>
          </cell>
          <cell r="I8450">
            <v>11322</v>
          </cell>
          <cell r="J8450" t="str">
            <v>Washington Public Employees Association</v>
          </cell>
          <cell r="K8450" t="str">
            <v>per DOP website</v>
          </cell>
          <cell r="L8450">
            <v>41456</v>
          </cell>
          <cell r="M8450">
            <v>32057</v>
          </cell>
          <cell r="N8450" t="b">
            <v>0</v>
          </cell>
          <cell r="O8450">
            <v>11322</v>
          </cell>
        </row>
        <row r="8451">
          <cell r="E8451" t="str">
            <v>92MONTHLYICOALITION</v>
          </cell>
          <cell r="F8451" t="str">
            <v>92</v>
          </cell>
          <cell r="G8451" t="str">
            <v>Monthly</v>
          </cell>
          <cell r="H8451" t="str">
            <v>I</v>
          </cell>
          <cell r="I8451">
            <v>11604</v>
          </cell>
          <cell r="J8451" t="str">
            <v>Coalition</v>
          </cell>
          <cell r="K8451" t="str">
            <v>per DOP website</v>
          </cell>
          <cell r="L8451">
            <v>41456</v>
          </cell>
          <cell r="M8451">
            <v>44850</v>
          </cell>
          <cell r="N8451" t="b">
            <v>0</v>
          </cell>
          <cell r="O8451">
            <v>11604</v>
          </cell>
        </row>
        <row r="8452">
          <cell r="E8452" t="str">
            <v>92MONTHLYINON-REPRESENTED STATE EMPLOYEES</v>
          </cell>
          <cell r="F8452" t="str">
            <v>92</v>
          </cell>
          <cell r="G8452" t="str">
            <v>Monthly</v>
          </cell>
          <cell r="H8452" t="str">
            <v>I</v>
          </cell>
          <cell r="I8452">
            <v>11604</v>
          </cell>
          <cell r="J8452" t="str">
            <v>Non-Represented State Employees</v>
          </cell>
          <cell r="K8452" t="str">
            <v>per DOP website</v>
          </cell>
          <cell r="L8452">
            <v>41456</v>
          </cell>
          <cell r="M8452">
            <v>13870</v>
          </cell>
          <cell r="N8452" t="b">
            <v>0</v>
          </cell>
          <cell r="O8452">
            <v>11604</v>
          </cell>
        </row>
        <row r="8453">
          <cell r="E8453" t="str">
            <v>92MONTHLYITEAMSTERS LOCAL UNION NUMBER 117</v>
          </cell>
          <cell r="F8453" t="str">
            <v>92</v>
          </cell>
          <cell r="G8453" t="str">
            <v>Monthly</v>
          </cell>
          <cell r="H8453" t="str">
            <v>I</v>
          </cell>
          <cell r="I8453">
            <v>11751</v>
          </cell>
          <cell r="J8453" t="str">
            <v>Teamsters Local Union Number 117</v>
          </cell>
          <cell r="K8453" t="str">
            <v>per Noli Benitez 201307</v>
          </cell>
          <cell r="L8453">
            <v>41456</v>
          </cell>
          <cell r="M8453">
            <v>13870</v>
          </cell>
          <cell r="N8453" t="b">
            <v>0</v>
          </cell>
          <cell r="O8453">
            <v>11751</v>
          </cell>
        </row>
        <row r="8454">
          <cell r="E8454" t="str">
            <v>92MONTHLYIWASHINGTON FEDERATION OF STATE EMPLOYEES</v>
          </cell>
          <cell r="F8454" t="str">
            <v>92</v>
          </cell>
          <cell r="G8454" t="str">
            <v>Monthly</v>
          </cell>
          <cell r="H8454" t="str">
            <v>I</v>
          </cell>
          <cell r="I8454">
            <v>11604</v>
          </cell>
          <cell r="J8454" t="str">
            <v>Washington Federation of State Employees</v>
          </cell>
          <cell r="K8454" t="str">
            <v>per DOP website</v>
          </cell>
          <cell r="L8454">
            <v>41456</v>
          </cell>
          <cell r="M8454">
            <v>27794</v>
          </cell>
          <cell r="N8454" t="b">
            <v>0</v>
          </cell>
          <cell r="O8454">
            <v>11604</v>
          </cell>
        </row>
        <row r="8455">
          <cell r="E8455" t="str">
            <v>92MONTHLYIWASHINGTON PUBLIC EMPLOYEES ASSOCIATION</v>
          </cell>
          <cell r="F8455" t="str">
            <v>92</v>
          </cell>
          <cell r="G8455" t="str">
            <v>Monthly</v>
          </cell>
          <cell r="H8455" t="str">
            <v>I</v>
          </cell>
          <cell r="I8455">
            <v>11604</v>
          </cell>
          <cell r="J8455" t="str">
            <v>Washington Public Employees Association</v>
          </cell>
          <cell r="K8455" t="str">
            <v>per DOP website</v>
          </cell>
          <cell r="L8455">
            <v>41456</v>
          </cell>
          <cell r="M8455">
            <v>32058</v>
          </cell>
          <cell r="N8455" t="b">
            <v>0</v>
          </cell>
          <cell r="O8455">
            <v>11604</v>
          </cell>
        </row>
        <row r="8456">
          <cell r="E8456" t="str">
            <v>92MONTHLYJCOALITION</v>
          </cell>
          <cell r="F8456" t="str">
            <v>92</v>
          </cell>
          <cell r="G8456" t="str">
            <v>Monthly</v>
          </cell>
          <cell r="H8456" t="str">
            <v>J</v>
          </cell>
          <cell r="I8456">
            <v>11896</v>
          </cell>
          <cell r="J8456" t="str">
            <v>Coalition</v>
          </cell>
          <cell r="K8456" t="str">
            <v>per DOP website</v>
          </cell>
          <cell r="L8456">
            <v>41456</v>
          </cell>
          <cell r="M8456">
            <v>44851</v>
          </cell>
          <cell r="N8456" t="b">
            <v>0</v>
          </cell>
          <cell r="O8456">
            <v>11896</v>
          </cell>
        </row>
        <row r="8457">
          <cell r="E8457" t="str">
            <v>92MONTHLYJNON-REPRESENTED STATE EMPLOYEES</v>
          </cell>
          <cell r="F8457" t="str">
            <v>92</v>
          </cell>
          <cell r="G8457" t="str">
            <v>Monthly</v>
          </cell>
          <cell r="H8457" t="str">
            <v>J</v>
          </cell>
          <cell r="I8457">
            <v>11896</v>
          </cell>
          <cell r="J8457" t="str">
            <v>Non-Represented State Employees</v>
          </cell>
          <cell r="K8457" t="str">
            <v>per DOP website</v>
          </cell>
          <cell r="L8457">
            <v>41456</v>
          </cell>
          <cell r="M8457">
            <v>13871</v>
          </cell>
          <cell r="N8457" t="b">
            <v>0</v>
          </cell>
          <cell r="O8457">
            <v>11896</v>
          </cell>
        </row>
        <row r="8458">
          <cell r="E8458" t="str">
            <v>92MONTHLYJTEAMSTERS LOCAL UNION NUMBER 117</v>
          </cell>
          <cell r="F8458" t="str">
            <v>92</v>
          </cell>
          <cell r="G8458" t="str">
            <v>Monthly</v>
          </cell>
          <cell r="H8458" t="str">
            <v>J</v>
          </cell>
          <cell r="I8458">
            <v>12048</v>
          </cell>
          <cell r="J8458" t="str">
            <v>Teamsters Local Union Number 117</v>
          </cell>
          <cell r="K8458" t="str">
            <v>per Noli Benitez 201307</v>
          </cell>
          <cell r="L8458">
            <v>41456</v>
          </cell>
          <cell r="M8458">
            <v>13871</v>
          </cell>
          <cell r="N8458" t="b">
            <v>0</v>
          </cell>
          <cell r="O8458">
            <v>12048</v>
          </cell>
        </row>
        <row r="8459">
          <cell r="E8459" t="str">
            <v>92MONTHLYJWASHINGTON FEDERATION OF STATE EMPLOYEES</v>
          </cell>
          <cell r="F8459" t="str">
            <v>92</v>
          </cell>
          <cell r="G8459" t="str">
            <v>Monthly</v>
          </cell>
          <cell r="H8459" t="str">
            <v>J</v>
          </cell>
          <cell r="I8459">
            <v>11896</v>
          </cell>
          <cell r="J8459" t="str">
            <v>Washington Federation of State Employees</v>
          </cell>
          <cell r="K8459" t="str">
            <v>per DOP website</v>
          </cell>
          <cell r="L8459">
            <v>41456</v>
          </cell>
          <cell r="M8459">
            <v>27795</v>
          </cell>
          <cell r="N8459" t="b">
            <v>0</v>
          </cell>
          <cell r="O8459">
            <v>11896</v>
          </cell>
        </row>
        <row r="8460">
          <cell r="E8460" t="str">
            <v>92MONTHLYJWASHINGTON PUBLIC EMPLOYEES ASSOCIATION</v>
          </cell>
          <cell r="F8460" t="str">
            <v>92</v>
          </cell>
          <cell r="G8460" t="str">
            <v>Monthly</v>
          </cell>
          <cell r="H8460" t="str">
            <v>J</v>
          </cell>
          <cell r="I8460">
            <v>11896</v>
          </cell>
          <cell r="J8460" t="str">
            <v>Washington Public Employees Association</v>
          </cell>
          <cell r="K8460" t="str">
            <v>per DOP website</v>
          </cell>
          <cell r="L8460">
            <v>41456</v>
          </cell>
          <cell r="M8460">
            <v>32059</v>
          </cell>
          <cell r="N8460" t="b">
            <v>0</v>
          </cell>
          <cell r="O8460">
            <v>11896</v>
          </cell>
        </row>
        <row r="8461">
          <cell r="E8461" t="str">
            <v>92MONTHLYKCOALITION</v>
          </cell>
          <cell r="F8461" t="str">
            <v>92</v>
          </cell>
          <cell r="G8461" t="str">
            <v>Monthly</v>
          </cell>
          <cell r="H8461" t="str">
            <v>K</v>
          </cell>
          <cell r="I8461">
            <v>12189</v>
          </cell>
          <cell r="J8461" t="str">
            <v>Coalition</v>
          </cell>
          <cell r="K8461" t="str">
            <v>per DOP website</v>
          </cell>
          <cell r="L8461">
            <v>41456</v>
          </cell>
          <cell r="M8461">
            <v>44852</v>
          </cell>
          <cell r="N8461" t="b">
            <v>0</v>
          </cell>
          <cell r="O8461">
            <v>12189</v>
          </cell>
        </row>
        <row r="8462">
          <cell r="E8462" t="str">
            <v>92MONTHLYKNON-REPRESENTED STATE EMPLOYEES</v>
          </cell>
          <cell r="F8462" t="str">
            <v>92</v>
          </cell>
          <cell r="G8462" t="str">
            <v>Monthly</v>
          </cell>
          <cell r="H8462" t="str">
            <v>K</v>
          </cell>
          <cell r="I8462">
            <v>12189</v>
          </cell>
          <cell r="J8462" t="str">
            <v>Non-Represented State Employees</v>
          </cell>
          <cell r="K8462" t="str">
            <v>per DOP website</v>
          </cell>
          <cell r="L8462">
            <v>41456</v>
          </cell>
          <cell r="M8462">
            <v>13872</v>
          </cell>
          <cell r="N8462" t="b">
            <v>0</v>
          </cell>
          <cell r="O8462">
            <v>12189</v>
          </cell>
        </row>
        <row r="8463">
          <cell r="E8463" t="str">
            <v>92MONTHLYKTEAMSTERS LOCAL UNION NUMBER 117</v>
          </cell>
          <cell r="F8463" t="str">
            <v>92</v>
          </cell>
          <cell r="G8463" t="str">
            <v>Monthly</v>
          </cell>
          <cell r="H8463" t="str">
            <v>K</v>
          </cell>
          <cell r="I8463">
            <v>12345</v>
          </cell>
          <cell r="J8463" t="str">
            <v>Teamsters Local Union Number 117</v>
          </cell>
          <cell r="K8463" t="str">
            <v>per Noli Benitez 201307</v>
          </cell>
          <cell r="L8463">
            <v>41456</v>
          </cell>
          <cell r="M8463">
            <v>13872</v>
          </cell>
          <cell r="N8463" t="b">
            <v>0</v>
          </cell>
          <cell r="O8463">
            <v>12345</v>
          </cell>
        </row>
        <row r="8464">
          <cell r="E8464" t="str">
            <v>92MONTHLYKWASHINGTON FEDERATION OF STATE EMPLOYEES</v>
          </cell>
          <cell r="F8464" t="str">
            <v>92</v>
          </cell>
          <cell r="G8464" t="str">
            <v>Monthly</v>
          </cell>
          <cell r="H8464" t="str">
            <v>K</v>
          </cell>
          <cell r="I8464">
            <v>12189</v>
          </cell>
          <cell r="J8464" t="str">
            <v>Washington Federation of State Employees</v>
          </cell>
          <cell r="K8464" t="str">
            <v>per DOP website</v>
          </cell>
          <cell r="L8464">
            <v>41456</v>
          </cell>
          <cell r="M8464">
            <v>27796</v>
          </cell>
          <cell r="N8464" t="b">
            <v>0</v>
          </cell>
          <cell r="O8464">
            <v>12189</v>
          </cell>
        </row>
        <row r="8465">
          <cell r="E8465" t="str">
            <v>92MONTHLYKWASHINGTON PUBLIC EMPLOYEES ASSOCIATION</v>
          </cell>
          <cell r="F8465" t="str">
            <v>92</v>
          </cell>
          <cell r="G8465" t="str">
            <v>Monthly</v>
          </cell>
          <cell r="H8465" t="str">
            <v>K</v>
          </cell>
          <cell r="I8465">
            <v>12189</v>
          </cell>
          <cell r="J8465" t="str">
            <v>Washington Public Employees Association</v>
          </cell>
          <cell r="K8465" t="str">
            <v>per DOP website</v>
          </cell>
          <cell r="L8465">
            <v>41456</v>
          </cell>
          <cell r="M8465">
            <v>32060</v>
          </cell>
          <cell r="N8465" t="b">
            <v>0</v>
          </cell>
          <cell r="O8465">
            <v>12189</v>
          </cell>
        </row>
        <row r="8466">
          <cell r="E8466" t="str">
            <v>92MONTHLYLCOALITION</v>
          </cell>
          <cell r="F8466" t="str">
            <v>92</v>
          </cell>
          <cell r="G8466" t="str">
            <v>Monthly</v>
          </cell>
          <cell r="H8466" t="str">
            <v>L</v>
          </cell>
          <cell r="I8466">
            <v>12496</v>
          </cell>
          <cell r="J8466" t="str">
            <v>Coalition</v>
          </cell>
          <cell r="K8466" t="str">
            <v>per DOP website</v>
          </cell>
          <cell r="L8466">
            <v>41456</v>
          </cell>
          <cell r="M8466">
            <v>44853</v>
          </cell>
          <cell r="N8466" t="b">
            <v>0</v>
          </cell>
          <cell r="O8466">
            <v>12496</v>
          </cell>
        </row>
        <row r="8467">
          <cell r="E8467" t="str">
            <v>92MONTHLYLNON-REPRESENTED STATE EMPLOYEES</v>
          </cell>
          <cell r="F8467" t="str">
            <v>92</v>
          </cell>
          <cell r="G8467" t="str">
            <v>Monthly</v>
          </cell>
          <cell r="H8467" t="str">
            <v>L</v>
          </cell>
          <cell r="I8467">
            <v>12496</v>
          </cell>
          <cell r="J8467" t="str">
            <v>Non-Represented State Employees</v>
          </cell>
          <cell r="K8467" t="str">
            <v>per DOP website</v>
          </cell>
          <cell r="L8467">
            <v>41456</v>
          </cell>
          <cell r="M8467">
            <v>13873</v>
          </cell>
          <cell r="N8467" t="b">
            <v>0</v>
          </cell>
          <cell r="O8467">
            <v>12496</v>
          </cell>
        </row>
        <row r="8468">
          <cell r="E8468" t="str">
            <v>92MONTHLYLTEAMSTERS LOCAL UNION NUMBER 117</v>
          </cell>
          <cell r="F8468" t="str">
            <v>92</v>
          </cell>
          <cell r="G8468" t="str">
            <v>Monthly</v>
          </cell>
          <cell r="H8468" t="str">
            <v>L</v>
          </cell>
          <cell r="I8468">
            <v>12656</v>
          </cell>
          <cell r="J8468" t="str">
            <v>Teamsters Local Union Number 117</v>
          </cell>
          <cell r="K8468" t="str">
            <v>per Noli Benitez 201307</v>
          </cell>
          <cell r="L8468">
            <v>41456</v>
          </cell>
          <cell r="M8468">
            <v>13873</v>
          </cell>
          <cell r="N8468" t="b">
            <v>0</v>
          </cell>
          <cell r="O8468">
            <v>12656</v>
          </cell>
        </row>
        <row r="8469">
          <cell r="E8469" t="str">
            <v>92MONTHLYLWASHINGTON FEDERATION OF STATE EMPLOYEES</v>
          </cell>
          <cell r="F8469" t="str">
            <v>92</v>
          </cell>
          <cell r="G8469" t="str">
            <v>Monthly</v>
          </cell>
          <cell r="H8469" t="str">
            <v>L</v>
          </cell>
          <cell r="I8469">
            <v>12496</v>
          </cell>
          <cell r="J8469" t="str">
            <v>Washington Federation of State Employees</v>
          </cell>
          <cell r="K8469" t="str">
            <v>per DOP website</v>
          </cell>
          <cell r="L8469">
            <v>41456</v>
          </cell>
          <cell r="M8469">
            <v>27797</v>
          </cell>
          <cell r="N8469" t="b">
            <v>0</v>
          </cell>
          <cell r="O8469">
            <v>12496</v>
          </cell>
        </row>
        <row r="8470">
          <cell r="E8470" t="str">
            <v>92MONTHLYLWASHINGTON PUBLIC EMPLOYEES ASSOCIATION</v>
          </cell>
          <cell r="F8470" t="str">
            <v>92</v>
          </cell>
          <cell r="G8470" t="str">
            <v>Monthly</v>
          </cell>
          <cell r="H8470" t="str">
            <v>L</v>
          </cell>
          <cell r="I8470">
            <v>12496</v>
          </cell>
          <cell r="J8470" t="str">
            <v>Washington Public Employees Association</v>
          </cell>
          <cell r="K8470" t="str">
            <v>per DOP website</v>
          </cell>
          <cell r="L8470">
            <v>41456</v>
          </cell>
          <cell r="M8470">
            <v>32061</v>
          </cell>
          <cell r="N8470" t="b">
            <v>0</v>
          </cell>
          <cell r="O8470">
            <v>12496</v>
          </cell>
        </row>
        <row r="8471">
          <cell r="E8471" t="str">
            <v>92MONTHLYMCOALITION</v>
          </cell>
          <cell r="F8471" t="str">
            <v>92</v>
          </cell>
          <cell r="G8471" t="str">
            <v>Monthly</v>
          </cell>
          <cell r="H8471" t="str">
            <v>M</v>
          </cell>
          <cell r="I8471">
            <v>12807</v>
          </cell>
          <cell r="J8471" t="str">
            <v>Coalition</v>
          </cell>
          <cell r="K8471" t="str">
            <v>per DOP website</v>
          </cell>
          <cell r="L8471">
            <v>41456</v>
          </cell>
          <cell r="M8471">
            <v>44854</v>
          </cell>
          <cell r="N8471" t="b">
            <v>0</v>
          </cell>
          <cell r="O8471">
            <v>12807</v>
          </cell>
        </row>
        <row r="8472">
          <cell r="E8472" t="str">
            <v>92MONTHLYMNON-REPRESENTED STATE EMPLOYEES</v>
          </cell>
          <cell r="F8472" t="str">
            <v>92</v>
          </cell>
          <cell r="G8472" t="str">
            <v>Monthly</v>
          </cell>
          <cell r="H8472" t="str">
            <v>M</v>
          </cell>
          <cell r="I8472">
            <v>12807</v>
          </cell>
          <cell r="J8472" t="str">
            <v>Non-Represented State Employees</v>
          </cell>
          <cell r="K8472" t="str">
            <v>per DOP website</v>
          </cell>
          <cell r="L8472">
            <v>41456</v>
          </cell>
          <cell r="M8472">
            <v>13874</v>
          </cell>
          <cell r="N8472" t="b">
            <v>0</v>
          </cell>
          <cell r="O8472">
            <v>12807</v>
          </cell>
        </row>
        <row r="8473">
          <cell r="E8473" t="str">
            <v>92MONTHLYMTEAMSTERS LOCAL UNION NUMBER 117</v>
          </cell>
          <cell r="F8473" t="str">
            <v>92</v>
          </cell>
          <cell r="G8473" t="str">
            <v>Monthly</v>
          </cell>
          <cell r="H8473" t="str">
            <v>M</v>
          </cell>
          <cell r="I8473">
            <v>12970</v>
          </cell>
          <cell r="J8473" t="str">
            <v>Teamsters Local Union Number 117</v>
          </cell>
          <cell r="K8473" t="str">
            <v>per Noli Benitez 201307</v>
          </cell>
          <cell r="L8473">
            <v>41456</v>
          </cell>
          <cell r="M8473">
            <v>13874</v>
          </cell>
          <cell r="N8473" t="b">
            <v>0</v>
          </cell>
          <cell r="O8473">
            <v>12970</v>
          </cell>
        </row>
        <row r="8474">
          <cell r="E8474" t="str">
            <v>92MONTHLYMWASHINGTON FEDERATION OF STATE EMPLOYEES</v>
          </cell>
          <cell r="F8474" t="str">
            <v>92</v>
          </cell>
          <cell r="G8474" t="str">
            <v>Monthly</v>
          </cell>
          <cell r="H8474" t="str">
            <v>M</v>
          </cell>
          <cell r="I8474">
            <v>12807</v>
          </cell>
          <cell r="J8474" t="str">
            <v>Washington Federation of State Employees</v>
          </cell>
          <cell r="K8474" t="str">
            <v>per DOP website</v>
          </cell>
          <cell r="L8474">
            <v>41456</v>
          </cell>
          <cell r="M8474">
            <v>27798</v>
          </cell>
          <cell r="N8474" t="b">
            <v>0</v>
          </cell>
          <cell r="O8474">
            <v>12807</v>
          </cell>
        </row>
        <row r="8475">
          <cell r="E8475" t="str">
            <v>92MONTHLYMWASHINGTON PUBLIC EMPLOYEES ASSOCIATION</v>
          </cell>
          <cell r="F8475" t="str">
            <v>92</v>
          </cell>
          <cell r="G8475" t="str">
            <v>Monthly</v>
          </cell>
          <cell r="H8475" t="str">
            <v>M</v>
          </cell>
          <cell r="I8475">
            <v>12807</v>
          </cell>
          <cell r="J8475" t="str">
            <v>Washington Public Employees Association</v>
          </cell>
          <cell r="K8475" t="str">
            <v>per DOP website</v>
          </cell>
          <cell r="L8475">
            <v>41456</v>
          </cell>
          <cell r="M8475">
            <v>32062</v>
          </cell>
          <cell r="N8475" t="b">
            <v>0</v>
          </cell>
          <cell r="O8475">
            <v>12807</v>
          </cell>
        </row>
        <row r="8476">
          <cell r="E8476" t="str">
            <v>93MONTHLYACOALITION</v>
          </cell>
          <cell r="F8476" t="str">
            <v>93</v>
          </cell>
          <cell r="G8476" t="str">
            <v>Monthly</v>
          </cell>
          <cell r="H8476" t="str">
            <v>A</v>
          </cell>
          <cell r="I8476">
            <v>9761</v>
          </cell>
          <cell r="J8476" t="str">
            <v>Coalition</v>
          </cell>
          <cell r="K8476" t="str">
            <v>per DOP website</v>
          </cell>
          <cell r="L8476">
            <v>41456</v>
          </cell>
          <cell r="M8476">
            <v>44894</v>
          </cell>
          <cell r="N8476" t="b">
            <v>0</v>
          </cell>
          <cell r="O8476">
            <v>9761</v>
          </cell>
        </row>
        <row r="8477">
          <cell r="E8477" t="str">
            <v>93MONTHLYANON-REPRESENTED STATE EMPLOYEES</v>
          </cell>
          <cell r="F8477" t="str">
            <v>93</v>
          </cell>
          <cell r="G8477" t="str">
            <v>Monthly</v>
          </cell>
          <cell r="H8477" t="str">
            <v>A</v>
          </cell>
          <cell r="I8477">
            <v>9761</v>
          </cell>
          <cell r="J8477" t="str">
            <v>Non-Represented State Employees</v>
          </cell>
          <cell r="K8477" t="str">
            <v>per DOP website</v>
          </cell>
          <cell r="L8477">
            <v>41456</v>
          </cell>
          <cell r="M8477">
            <v>13914</v>
          </cell>
          <cell r="N8477" t="b">
            <v>0</v>
          </cell>
          <cell r="O8477">
            <v>9761</v>
          </cell>
        </row>
        <row r="8478">
          <cell r="E8478" t="str">
            <v>93MONTHLYATEAMSTERS LOCAL UNION NUMBER 117</v>
          </cell>
          <cell r="F8478" t="str">
            <v>93</v>
          </cell>
          <cell r="G8478" t="str">
            <v>Monthly</v>
          </cell>
          <cell r="H8478" t="str">
            <v>A</v>
          </cell>
          <cell r="I8478">
            <v>9887</v>
          </cell>
          <cell r="J8478" t="str">
            <v>Teamsters Local Union Number 117</v>
          </cell>
          <cell r="K8478" t="str">
            <v>per Noli Benitez 201307</v>
          </cell>
          <cell r="L8478">
            <v>41456</v>
          </cell>
          <cell r="M8478">
            <v>13914</v>
          </cell>
          <cell r="N8478" t="b">
            <v>0</v>
          </cell>
          <cell r="O8478">
            <v>9887</v>
          </cell>
        </row>
        <row r="8479">
          <cell r="E8479" t="str">
            <v>93MONTHLYAWASHINGTON FEDERATION OF STATE EMPLOYEES</v>
          </cell>
          <cell r="F8479" t="str">
            <v>93</v>
          </cell>
          <cell r="G8479" t="str">
            <v>Monthly</v>
          </cell>
          <cell r="H8479" t="str">
            <v>A</v>
          </cell>
          <cell r="I8479">
            <v>9761</v>
          </cell>
          <cell r="J8479" t="str">
            <v>Washington Federation of State Employees</v>
          </cell>
          <cell r="K8479" t="str">
            <v>per DOP website</v>
          </cell>
          <cell r="L8479">
            <v>41456</v>
          </cell>
          <cell r="M8479">
            <v>27838</v>
          </cell>
          <cell r="N8479" t="b">
            <v>0</v>
          </cell>
          <cell r="O8479">
            <v>9761</v>
          </cell>
        </row>
        <row r="8480">
          <cell r="E8480" t="str">
            <v>93MONTHLYAWASHINGTON PUBLIC EMPLOYEES ASSOCIATION</v>
          </cell>
          <cell r="F8480" t="str">
            <v>93</v>
          </cell>
          <cell r="G8480" t="str">
            <v>Monthly</v>
          </cell>
          <cell r="H8480" t="str">
            <v>A</v>
          </cell>
          <cell r="I8480">
            <v>9761</v>
          </cell>
          <cell r="J8480" t="str">
            <v>Washington Public Employees Association</v>
          </cell>
          <cell r="K8480" t="str">
            <v>per DOP website</v>
          </cell>
          <cell r="L8480">
            <v>41456</v>
          </cell>
          <cell r="M8480">
            <v>32102</v>
          </cell>
          <cell r="N8480" t="b">
            <v>0</v>
          </cell>
          <cell r="O8480">
            <v>9761</v>
          </cell>
        </row>
        <row r="8481">
          <cell r="E8481" t="str">
            <v>93MONTHLYBCOALITION</v>
          </cell>
          <cell r="F8481" t="str">
            <v>93</v>
          </cell>
          <cell r="G8481" t="str">
            <v>Monthly</v>
          </cell>
          <cell r="H8481" t="str">
            <v>B</v>
          </cell>
          <cell r="I8481">
            <v>10004</v>
          </cell>
          <cell r="J8481" t="str">
            <v>Coalition</v>
          </cell>
          <cell r="K8481" t="str">
            <v>per DOP website</v>
          </cell>
          <cell r="L8481">
            <v>41456</v>
          </cell>
          <cell r="M8481">
            <v>44895</v>
          </cell>
          <cell r="N8481" t="b">
            <v>0</v>
          </cell>
          <cell r="O8481">
            <v>10004</v>
          </cell>
        </row>
        <row r="8482">
          <cell r="E8482" t="str">
            <v>93MONTHLYBNON-REPRESENTED STATE EMPLOYEES</v>
          </cell>
          <cell r="F8482" t="str">
            <v>93</v>
          </cell>
          <cell r="G8482" t="str">
            <v>Monthly</v>
          </cell>
          <cell r="H8482" t="str">
            <v>B</v>
          </cell>
          <cell r="I8482">
            <v>10004</v>
          </cell>
          <cell r="J8482" t="str">
            <v>Non-Represented State Employees</v>
          </cell>
          <cell r="K8482" t="str">
            <v>per DOP website</v>
          </cell>
          <cell r="L8482">
            <v>41456</v>
          </cell>
          <cell r="M8482">
            <v>13915</v>
          </cell>
          <cell r="N8482" t="b">
            <v>0</v>
          </cell>
          <cell r="O8482">
            <v>10004</v>
          </cell>
        </row>
        <row r="8483">
          <cell r="E8483" t="str">
            <v>93MONTHLYBTEAMSTERS LOCAL UNION NUMBER 117</v>
          </cell>
          <cell r="F8483" t="str">
            <v>93</v>
          </cell>
          <cell r="G8483" t="str">
            <v>Monthly</v>
          </cell>
          <cell r="H8483" t="str">
            <v>B</v>
          </cell>
          <cell r="I8483">
            <v>10132</v>
          </cell>
          <cell r="J8483" t="str">
            <v>Teamsters Local Union Number 117</v>
          </cell>
          <cell r="K8483" t="str">
            <v>per Noli Benitez 201307</v>
          </cell>
          <cell r="L8483">
            <v>41456</v>
          </cell>
          <cell r="M8483">
            <v>13915</v>
          </cell>
          <cell r="N8483" t="b">
            <v>0</v>
          </cell>
          <cell r="O8483">
            <v>10132</v>
          </cell>
        </row>
        <row r="8484">
          <cell r="E8484" t="str">
            <v>93MONTHLYBWASHINGTON FEDERATION OF STATE EMPLOYEES</v>
          </cell>
          <cell r="F8484" t="str">
            <v>93</v>
          </cell>
          <cell r="G8484" t="str">
            <v>Monthly</v>
          </cell>
          <cell r="H8484" t="str">
            <v>B</v>
          </cell>
          <cell r="I8484">
            <v>10004</v>
          </cell>
          <cell r="J8484" t="str">
            <v>Washington Federation of State Employees</v>
          </cell>
          <cell r="K8484" t="str">
            <v>per DOP website</v>
          </cell>
          <cell r="L8484">
            <v>41456</v>
          </cell>
          <cell r="M8484">
            <v>27839</v>
          </cell>
          <cell r="N8484" t="b">
            <v>0</v>
          </cell>
          <cell r="O8484">
            <v>10004</v>
          </cell>
        </row>
        <row r="8485">
          <cell r="E8485" t="str">
            <v>93MONTHLYBWASHINGTON PUBLIC EMPLOYEES ASSOCIATION</v>
          </cell>
          <cell r="F8485" t="str">
            <v>93</v>
          </cell>
          <cell r="G8485" t="str">
            <v>Monthly</v>
          </cell>
          <cell r="H8485" t="str">
            <v>B</v>
          </cell>
          <cell r="I8485">
            <v>10004</v>
          </cell>
          <cell r="J8485" t="str">
            <v>Washington Public Employees Association</v>
          </cell>
          <cell r="K8485" t="str">
            <v>per DOP website</v>
          </cell>
          <cell r="L8485">
            <v>41456</v>
          </cell>
          <cell r="M8485">
            <v>32103</v>
          </cell>
          <cell r="N8485" t="b">
            <v>0</v>
          </cell>
          <cell r="O8485">
            <v>10004</v>
          </cell>
        </row>
        <row r="8486">
          <cell r="E8486" t="str">
            <v>93MONTHLYCCOALITION</v>
          </cell>
          <cell r="F8486" t="str">
            <v>93</v>
          </cell>
          <cell r="G8486" t="str">
            <v>Monthly</v>
          </cell>
          <cell r="H8486" t="str">
            <v>C</v>
          </cell>
          <cell r="I8486">
            <v>10253</v>
          </cell>
          <cell r="J8486" t="str">
            <v>Coalition</v>
          </cell>
          <cell r="K8486" t="str">
            <v>per DOP website</v>
          </cell>
          <cell r="L8486">
            <v>41456</v>
          </cell>
          <cell r="M8486">
            <v>44896</v>
          </cell>
          <cell r="N8486" t="b">
            <v>0</v>
          </cell>
          <cell r="O8486">
            <v>10253</v>
          </cell>
        </row>
        <row r="8487">
          <cell r="E8487" t="str">
            <v>93MONTHLYCNON-REPRESENTED STATE EMPLOYEES</v>
          </cell>
          <cell r="F8487" t="str">
            <v>93</v>
          </cell>
          <cell r="G8487" t="str">
            <v>Monthly</v>
          </cell>
          <cell r="H8487" t="str">
            <v>C</v>
          </cell>
          <cell r="I8487">
            <v>10253</v>
          </cell>
          <cell r="J8487" t="str">
            <v>Non-Represented State Employees</v>
          </cell>
          <cell r="K8487" t="str">
            <v>per DOP website</v>
          </cell>
          <cell r="L8487">
            <v>41456</v>
          </cell>
          <cell r="M8487">
            <v>13916</v>
          </cell>
          <cell r="N8487" t="b">
            <v>0</v>
          </cell>
          <cell r="O8487">
            <v>10253</v>
          </cell>
        </row>
        <row r="8488">
          <cell r="E8488" t="str">
            <v>93MONTHLYCTEAMSTERS LOCAL UNION NUMBER 117</v>
          </cell>
          <cell r="F8488" t="str">
            <v>93</v>
          </cell>
          <cell r="G8488" t="str">
            <v>Monthly</v>
          </cell>
          <cell r="H8488" t="str">
            <v>C</v>
          </cell>
          <cell r="I8488">
            <v>10385</v>
          </cell>
          <cell r="J8488" t="str">
            <v>Teamsters Local Union Number 117</v>
          </cell>
          <cell r="K8488" t="str">
            <v>per Noli Benitez 201307</v>
          </cell>
          <cell r="L8488">
            <v>41456</v>
          </cell>
          <cell r="M8488">
            <v>13916</v>
          </cell>
          <cell r="N8488" t="b">
            <v>0</v>
          </cell>
          <cell r="O8488">
            <v>10385</v>
          </cell>
        </row>
        <row r="8489">
          <cell r="E8489" t="str">
            <v>93MONTHLYCWASHINGTON FEDERATION OF STATE EMPLOYEES</v>
          </cell>
          <cell r="F8489" t="str">
            <v>93</v>
          </cell>
          <cell r="G8489" t="str">
            <v>Monthly</v>
          </cell>
          <cell r="H8489" t="str">
            <v>C</v>
          </cell>
          <cell r="I8489">
            <v>10253</v>
          </cell>
          <cell r="J8489" t="str">
            <v>Washington Federation of State Employees</v>
          </cell>
          <cell r="K8489" t="str">
            <v>per DOP website</v>
          </cell>
          <cell r="L8489">
            <v>41456</v>
          </cell>
          <cell r="M8489">
            <v>27840</v>
          </cell>
          <cell r="N8489" t="b">
            <v>0</v>
          </cell>
          <cell r="O8489">
            <v>10253</v>
          </cell>
        </row>
        <row r="8490">
          <cell r="E8490" t="str">
            <v>93MONTHLYCWASHINGTON PUBLIC EMPLOYEES ASSOCIATION</v>
          </cell>
          <cell r="F8490" t="str">
            <v>93</v>
          </cell>
          <cell r="G8490" t="str">
            <v>Monthly</v>
          </cell>
          <cell r="H8490" t="str">
            <v>C</v>
          </cell>
          <cell r="I8490">
            <v>10253</v>
          </cell>
          <cell r="J8490" t="str">
            <v>Washington Public Employees Association</v>
          </cell>
          <cell r="K8490" t="str">
            <v>per DOP website</v>
          </cell>
          <cell r="L8490">
            <v>41456</v>
          </cell>
          <cell r="M8490">
            <v>32104</v>
          </cell>
          <cell r="N8490" t="b">
            <v>0</v>
          </cell>
          <cell r="O8490">
            <v>10253</v>
          </cell>
        </row>
        <row r="8491">
          <cell r="E8491" t="str">
            <v>93MONTHLYDCOALITION</v>
          </cell>
          <cell r="F8491" t="str">
            <v>93</v>
          </cell>
          <cell r="G8491" t="str">
            <v>Monthly</v>
          </cell>
          <cell r="H8491" t="str">
            <v>D</v>
          </cell>
          <cell r="I8491">
            <v>10513</v>
          </cell>
          <cell r="J8491" t="str">
            <v>Coalition</v>
          </cell>
          <cell r="K8491" t="str">
            <v>per DOP website</v>
          </cell>
          <cell r="L8491">
            <v>41456</v>
          </cell>
          <cell r="M8491">
            <v>44897</v>
          </cell>
          <cell r="N8491" t="b">
            <v>0</v>
          </cell>
          <cell r="O8491">
            <v>10513</v>
          </cell>
        </row>
        <row r="8492">
          <cell r="E8492" t="str">
            <v>93MONTHLYDNON-REPRESENTED STATE EMPLOYEES</v>
          </cell>
          <cell r="F8492" t="str">
            <v>93</v>
          </cell>
          <cell r="G8492" t="str">
            <v>Monthly</v>
          </cell>
          <cell r="H8492" t="str">
            <v>D</v>
          </cell>
          <cell r="I8492">
            <v>10513</v>
          </cell>
          <cell r="J8492" t="str">
            <v>Non-Represented State Employees</v>
          </cell>
          <cell r="K8492" t="str">
            <v>per DOP website</v>
          </cell>
          <cell r="L8492">
            <v>41456</v>
          </cell>
          <cell r="M8492">
            <v>13917</v>
          </cell>
          <cell r="N8492" t="b">
            <v>0</v>
          </cell>
          <cell r="O8492">
            <v>10513</v>
          </cell>
        </row>
        <row r="8493">
          <cell r="E8493" t="str">
            <v>93MONTHLYDTEAMSTERS LOCAL UNION NUMBER 117</v>
          </cell>
          <cell r="F8493" t="str">
            <v>93</v>
          </cell>
          <cell r="G8493" t="str">
            <v>Monthly</v>
          </cell>
          <cell r="H8493" t="str">
            <v>D</v>
          </cell>
          <cell r="I8493">
            <v>10648</v>
          </cell>
          <cell r="J8493" t="str">
            <v>Teamsters Local Union Number 117</v>
          </cell>
          <cell r="K8493" t="str">
            <v>per Noli Benitez 201307</v>
          </cell>
          <cell r="L8493">
            <v>41456</v>
          </cell>
          <cell r="M8493">
            <v>13917</v>
          </cell>
          <cell r="N8493" t="b">
            <v>0</v>
          </cell>
          <cell r="O8493">
            <v>10648</v>
          </cell>
        </row>
        <row r="8494">
          <cell r="E8494" t="str">
            <v>93MONTHLYDWASHINGTON FEDERATION OF STATE EMPLOYEES</v>
          </cell>
          <cell r="F8494" t="str">
            <v>93</v>
          </cell>
          <cell r="G8494" t="str">
            <v>Monthly</v>
          </cell>
          <cell r="H8494" t="str">
            <v>D</v>
          </cell>
          <cell r="I8494">
            <v>10513</v>
          </cell>
          <cell r="J8494" t="str">
            <v>Washington Federation of State Employees</v>
          </cell>
          <cell r="K8494" t="str">
            <v>per DOP website</v>
          </cell>
          <cell r="L8494">
            <v>41456</v>
          </cell>
          <cell r="M8494">
            <v>27841</v>
          </cell>
          <cell r="N8494" t="b">
            <v>0</v>
          </cell>
          <cell r="O8494">
            <v>10513</v>
          </cell>
        </row>
        <row r="8495">
          <cell r="E8495" t="str">
            <v>93MONTHLYDWASHINGTON PUBLIC EMPLOYEES ASSOCIATION</v>
          </cell>
          <cell r="F8495" t="str">
            <v>93</v>
          </cell>
          <cell r="G8495" t="str">
            <v>Monthly</v>
          </cell>
          <cell r="H8495" t="str">
            <v>D</v>
          </cell>
          <cell r="I8495">
            <v>10513</v>
          </cell>
          <cell r="J8495" t="str">
            <v>Washington Public Employees Association</v>
          </cell>
          <cell r="K8495" t="str">
            <v>per DOP website</v>
          </cell>
          <cell r="L8495">
            <v>41456</v>
          </cell>
          <cell r="M8495">
            <v>32105</v>
          </cell>
          <cell r="N8495" t="b">
            <v>0</v>
          </cell>
          <cell r="O8495">
            <v>10513</v>
          </cell>
        </row>
        <row r="8496">
          <cell r="E8496" t="str">
            <v>93MONTHLYECOALITION</v>
          </cell>
          <cell r="F8496" t="str">
            <v>93</v>
          </cell>
          <cell r="G8496" t="str">
            <v>Monthly</v>
          </cell>
          <cell r="H8496" t="str">
            <v>E</v>
          </cell>
          <cell r="I8496">
            <v>10771</v>
          </cell>
          <cell r="J8496" t="str">
            <v>Coalition</v>
          </cell>
          <cell r="K8496" t="str">
            <v>per DOP website</v>
          </cell>
          <cell r="L8496">
            <v>41456</v>
          </cell>
          <cell r="M8496">
            <v>44898</v>
          </cell>
          <cell r="N8496" t="b">
            <v>0</v>
          </cell>
          <cell r="O8496">
            <v>10771</v>
          </cell>
        </row>
        <row r="8497">
          <cell r="E8497" t="str">
            <v>93MONTHLYENON-REPRESENTED STATE EMPLOYEES</v>
          </cell>
          <cell r="F8497" t="str">
            <v>93</v>
          </cell>
          <cell r="G8497" t="str">
            <v>Monthly</v>
          </cell>
          <cell r="H8497" t="str">
            <v>E</v>
          </cell>
          <cell r="I8497">
            <v>10771</v>
          </cell>
          <cell r="J8497" t="str">
            <v>Non-Represented State Employees</v>
          </cell>
          <cell r="K8497" t="str">
            <v>per DOP website</v>
          </cell>
          <cell r="L8497">
            <v>41456</v>
          </cell>
          <cell r="M8497">
            <v>13918</v>
          </cell>
          <cell r="N8497" t="b">
            <v>0</v>
          </cell>
          <cell r="O8497">
            <v>10771</v>
          </cell>
        </row>
        <row r="8498">
          <cell r="E8498" t="str">
            <v>93MONTHLYETEAMSTERS LOCAL UNION NUMBER 117</v>
          </cell>
          <cell r="F8498" t="str">
            <v>93</v>
          </cell>
          <cell r="G8498" t="str">
            <v>Monthly</v>
          </cell>
          <cell r="H8498" t="str">
            <v>E</v>
          </cell>
          <cell r="I8498">
            <v>10910</v>
          </cell>
          <cell r="J8498" t="str">
            <v>Teamsters Local Union Number 117</v>
          </cell>
          <cell r="K8498" t="str">
            <v>per Noli Benitez 201307</v>
          </cell>
          <cell r="L8498">
            <v>41456</v>
          </cell>
          <cell r="M8498">
            <v>13918</v>
          </cell>
          <cell r="N8498" t="b">
            <v>0</v>
          </cell>
          <cell r="O8498">
            <v>10910</v>
          </cell>
        </row>
        <row r="8499">
          <cell r="E8499" t="str">
            <v>93MONTHLYEWASHINGTON FEDERATION OF STATE EMPLOYEES</v>
          </cell>
          <cell r="F8499" t="str">
            <v>93</v>
          </cell>
          <cell r="G8499" t="str">
            <v>Monthly</v>
          </cell>
          <cell r="H8499" t="str">
            <v>E</v>
          </cell>
          <cell r="I8499">
            <v>10771</v>
          </cell>
          <cell r="J8499" t="str">
            <v>Washington Federation of State Employees</v>
          </cell>
          <cell r="K8499" t="str">
            <v>per DOP website</v>
          </cell>
          <cell r="L8499">
            <v>41456</v>
          </cell>
          <cell r="M8499">
            <v>27842</v>
          </cell>
          <cell r="N8499" t="b">
            <v>0</v>
          </cell>
          <cell r="O8499">
            <v>10771</v>
          </cell>
        </row>
        <row r="8500">
          <cell r="E8500" t="str">
            <v>93MONTHLYEWASHINGTON PUBLIC EMPLOYEES ASSOCIATION</v>
          </cell>
          <cell r="F8500" t="str">
            <v>93</v>
          </cell>
          <cell r="G8500" t="str">
            <v>Monthly</v>
          </cell>
          <cell r="H8500" t="str">
            <v>E</v>
          </cell>
          <cell r="I8500">
            <v>10771</v>
          </cell>
          <cell r="J8500" t="str">
            <v>Washington Public Employees Association</v>
          </cell>
          <cell r="K8500" t="str">
            <v>per DOP website</v>
          </cell>
          <cell r="L8500">
            <v>41456</v>
          </cell>
          <cell r="M8500">
            <v>32106</v>
          </cell>
          <cell r="N8500" t="b">
            <v>0</v>
          </cell>
          <cell r="O8500">
            <v>10771</v>
          </cell>
        </row>
        <row r="8501">
          <cell r="E8501" t="str">
            <v>93MONTHLYFCOALITION</v>
          </cell>
          <cell r="F8501" t="str">
            <v>93</v>
          </cell>
          <cell r="G8501" t="str">
            <v>Monthly</v>
          </cell>
          <cell r="H8501" t="str">
            <v>F</v>
          </cell>
          <cell r="I8501">
            <v>11044</v>
          </cell>
          <cell r="J8501" t="str">
            <v>Coalition</v>
          </cell>
          <cell r="K8501" t="str">
            <v>per DOP website</v>
          </cell>
          <cell r="L8501">
            <v>41456</v>
          </cell>
          <cell r="M8501">
            <v>44899</v>
          </cell>
          <cell r="N8501" t="b">
            <v>0</v>
          </cell>
          <cell r="O8501">
            <v>11044</v>
          </cell>
        </row>
        <row r="8502">
          <cell r="E8502" t="str">
            <v>93MONTHLYFNON-REPRESENTED STATE EMPLOYEES</v>
          </cell>
          <cell r="F8502" t="str">
            <v>93</v>
          </cell>
          <cell r="G8502" t="str">
            <v>Monthly</v>
          </cell>
          <cell r="H8502" t="str">
            <v>F</v>
          </cell>
          <cell r="I8502">
            <v>11044</v>
          </cell>
          <cell r="J8502" t="str">
            <v>Non-Represented State Employees</v>
          </cell>
          <cell r="K8502" t="str">
            <v>per DOP website</v>
          </cell>
          <cell r="L8502">
            <v>41456</v>
          </cell>
          <cell r="M8502">
            <v>13919</v>
          </cell>
          <cell r="N8502" t="b">
            <v>0</v>
          </cell>
          <cell r="O8502">
            <v>11044</v>
          </cell>
        </row>
        <row r="8503">
          <cell r="E8503" t="str">
            <v>93MONTHLYFTEAMSTERS LOCAL UNION NUMBER 117</v>
          </cell>
          <cell r="F8503" t="str">
            <v>93</v>
          </cell>
          <cell r="G8503" t="str">
            <v>Monthly</v>
          </cell>
          <cell r="H8503" t="str">
            <v>F</v>
          </cell>
          <cell r="I8503">
            <v>11184</v>
          </cell>
          <cell r="J8503" t="str">
            <v>Teamsters Local Union Number 117</v>
          </cell>
          <cell r="K8503" t="str">
            <v>per Noli Benitez 201307</v>
          </cell>
          <cell r="L8503">
            <v>41456</v>
          </cell>
          <cell r="M8503">
            <v>13919</v>
          </cell>
          <cell r="N8503" t="b">
            <v>0</v>
          </cell>
          <cell r="O8503">
            <v>11184</v>
          </cell>
        </row>
        <row r="8504">
          <cell r="E8504" t="str">
            <v>93MONTHLYFWASHINGTON FEDERATION OF STATE EMPLOYEES</v>
          </cell>
          <cell r="F8504" t="str">
            <v>93</v>
          </cell>
          <cell r="G8504" t="str">
            <v>Monthly</v>
          </cell>
          <cell r="H8504" t="str">
            <v>F</v>
          </cell>
          <cell r="I8504">
            <v>11044</v>
          </cell>
          <cell r="J8504" t="str">
            <v>Washington Federation of State Employees</v>
          </cell>
          <cell r="K8504" t="str">
            <v>per DOP website</v>
          </cell>
          <cell r="L8504">
            <v>41456</v>
          </cell>
          <cell r="M8504">
            <v>27843</v>
          </cell>
          <cell r="N8504" t="b">
            <v>0</v>
          </cell>
          <cell r="O8504">
            <v>11044</v>
          </cell>
        </row>
        <row r="8505">
          <cell r="E8505" t="str">
            <v>93MONTHLYFWASHINGTON PUBLIC EMPLOYEES ASSOCIATION</v>
          </cell>
          <cell r="F8505" t="str">
            <v>93</v>
          </cell>
          <cell r="G8505" t="str">
            <v>Monthly</v>
          </cell>
          <cell r="H8505" t="str">
            <v>F</v>
          </cell>
          <cell r="I8505">
            <v>11044</v>
          </cell>
          <cell r="J8505" t="str">
            <v>Washington Public Employees Association</v>
          </cell>
          <cell r="K8505" t="str">
            <v>per DOP website</v>
          </cell>
          <cell r="L8505">
            <v>41456</v>
          </cell>
          <cell r="M8505">
            <v>32107</v>
          </cell>
          <cell r="N8505" t="b">
            <v>0</v>
          </cell>
          <cell r="O8505">
            <v>11044</v>
          </cell>
        </row>
        <row r="8506">
          <cell r="E8506" t="str">
            <v>93MONTHLYGCOALITION</v>
          </cell>
          <cell r="F8506" t="str">
            <v>93</v>
          </cell>
          <cell r="G8506" t="str">
            <v>Monthly</v>
          </cell>
          <cell r="H8506" t="str">
            <v>G</v>
          </cell>
          <cell r="I8506">
            <v>11322</v>
          </cell>
          <cell r="J8506" t="str">
            <v>Coalition</v>
          </cell>
          <cell r="K8506" t="str">
            <v>per DOP website</v>
          </cell>
          <cell r="L8506">
            <v>41456</v>
          </cell>
          <cell r="M8506">
            <v>44900</v>
          </cell>
          <cell r="N8506" t="b">
            <v>0</v>
          </cell>
          <cell r="O8506">
            <v>11322</v>
          </cell>
        </row>
        <row r="8507">
          <cell r="E8507" t="str">
            <v>93MONTHLYGNON-REPRESENTED STATE EMPLOYEES</v>
          </cell>
          <cell r="F8507" t="str">
            <v>93</v>
          </cell>
          <cell r="G8507" t="str">
            <v>Monthly</v>
          </cell>
          <cell r="H8507" t="str">
            <v>G</v>
          </cell>
          <cell r="I8507">
            <v>11322</v>
          </cell>
          <cell r="J8507" t="str">
            <v>Non-Represented State Employees</v>
          </cell>
          <cell r="K8507" t="str">
            <v>per DOP website</v>
          </cell>
          <cell r="L8507">
            <v>41456</v>
          </cell>
          <cell r="M8507">
            <v>13920</v>
          </cell>
          <cell r="N8507" t="b">
            <v>0</v>
          </cell>
          <cell r="O8507">
            <v>11322</v>
          </cell>
        </row>
        <row r="8508">
          <cell r="E8508" t="str">
            <v>93MONTHLYGTEAMSTERS LOCAL UNION NUMBER 117</v>
          </cell>
          <cell r="F8508" t="str">
            <v>93</v>
          </cell>
          <cell r="G8508" t="str">
            <v>Monthly</v>
          </cell>
          <cell r="H8508" t="str">
            <v>G</v>
          </cell>
          <cell r="I8508">
            <v>11468</v>
          </cell>
          <cell r="J8508" t="str">
            <v>Teamsters Local Union Number 117</v>
          </cell>
          <cell r="K8508" t="str">
            <v>per Noli Benitez 201307</v>
          </cell>
          <cell r="L8508">
            <v>41456</v>
          </cell>
          <cell r="M8508">
            <v>13920</v>
          </cell>
          <cell r="N8508" t="b">
            <v>0</v>
          </cell>
          <cell r="O8508">
            <v>11468</v>
          </cell>
        </row>
        <row r="8509">
          <cell r="E8509" t="str">
            <v>93MONTHLYGWASHINGTON FEDERATION OF STATE EMPLOYEES</v>
          </cell>
          <cell r="F8509" t="str">
            <v>93</v>
          </cell>
          <cell r="G8509" t="str">
            <v>Monthly</v>
          </cell>
          <cell r="H8509" t="str">
            <v>G</v>
          </cell>
          <cell r="I8509">
            <v>11322</v>
          </cell>
          <cell r="J8509" t="str">
            <v>Washington Federation of State Employees</v>
          </cell>
          <cell r="K8509" t="str">
            <v>per DOP website</v>
          </cell>
          <cell r="L8509">
            <v>41456</v>
          </cell>
          <cell r="M8509">
            <v>27844</v>
          </cell>
          <cell r="N8509" t="b">
            <v>0</v>
          </cell>
          <cell r="O8509">
            <v>11322</v>
          </cell>
        </row>
        <row r="8510">
          <cell r="E8510" t="str">
            <v>93MONTHLYGWASHINGTON PUBLIC EMPLOYEES ASSOCIATION</v>
          </cell>
          <cell r="F8510" t="str">
            <v>93</v>
          </cell>
          <cell r="G8510" t="str">
            <v>Monthly</v>
          </cell>
          <cell r="H8510" t="str">
            <v>G</v>
          </cell>
          <cell r="I8510">
            <v>11322</v>
          </cell>
          <cell r="J8510" t="str">
            <v>Washington Public Employees Association</v>
          </cell>
          <cell r="K8510" t="str">
            <v>per DOP website</v>
          </cell>
          <cell r="L8510">
            <v>41456</v>
          </cell>
          <cell r="M8510">
            <v>32108</v>
          </cell>
          <cell r="N8510" t="b">
            <v>0</v>
          </cell>
          <cell r="O8510">
            <v>11322</v>
          </cell>
        </row>
        <row r="8511">
          <cell r="E8511" t="str">
            <v>93MONTHLYHCOALITION</v>
          </cell>
          <cell r="F8511" t="str">
            <v>93</v>
          </cell>
          <cell r="G8511" t="str">
            <v>Monthly</v>
          </cell>
          <cell r="H8511" t="str">
            <v>H</v>
          </cell>
          <cell r="I8511">
            <v>11604</v>
          </cell>
          <cell r="J8511" t="str">
            <v>Coalition</v>
          </cell>
          <cell r="K8511" t="str">
            <v>per DOP website</v>
          </cell>
          <cell r="L8511">
            <v>41456</v>
          </cell>
          <cell r="M8511">
            <v>44901</v>
          </cell>
          <cell r="N8511" t="b">
            <v>0</v>
          </cell>
          <cell r="O8511">
            <v>11604</v>
          </cell>
        </row>
        <row r="8512">
          <cell r="E8512" t="str">
            <v>93MONTHLYHNON-REPRESENTED STATE EMPLOYEES</v>
          </cell>
          <cell r="F8512" t="str">
            <v>93</v>
          </cell>
          <cell r="G8512" t="str">
            <v>Monthly</v>
          </cell>
          <cell r="H8512" t="str">
            <v>H</v>
          </cell>
          <cell r="I8512">
            <v>11604</v>
          </cell>
          <cell r="J8512" t="str">
            <v>Non-Represented State Employees</v>
          </cell>
          <cell r="K8512" t="str">
            <v>per DOP website</v>
          </cell>
          <cell r="L8512">
            <v>41456</v>
          </cell>
          <cell r="M8512">
            <v>13921</v>
          </cell>
          <cell r="N8512" t="b">
            <v>0</v>
          </cell>
          <cell r="O8512">
            <v>11604</v>
          </cell>
        </row>
        <row r="8513">
          <cell r="E8513" t="str">
            <v>93MONTHLYHTEAMSTERS LOCAL UNION NUMBER 117</v>
          </cell>
          <cell r="F8513" t="str">
            <v>93</v>
          </cell>
          <cell r="G8513" t="str">
            <v>Monthly</v>
          </cell>
          <cell r="H8513" t="str">
            <v>H</v>
          </cell>
          <cell r="I8513">
            <v>11751</v>
          </cell>
          <cell r="J8513" t="str">
            <v>Teamsters Local Union Number 117</v>
          </cell>
          <cell r="K8513" t="str">
            <v>per Noli Benitez 201307</v>
          </cell>
          <cell r="L8513">
            <v>41456</v>
          </cell>
          <cell r="M8513">
            <v>13921</v>
          </cell>
          <cell r="N8513" t="b">
            <v>0</v>
          </cell>
          <cell r="O8513">
            <v>11751</v>
          </cell>
        </row>
        <row r="8514">
          <cell r="E8514" t="str">
            <v>93MONTHLYHWASHINGTON FEDERATION OF STATE EMPLOYEES</v>
          </cell>
          <cell r="F8514" t="str">
            <v>93</v>
          </cell>
          <cell r="G8514" t="str">
            <v>Monthly</v>
          </cell>
          <cell r="H8514" t="str">
            <v>H</v>
          </cell>
          <cell r="I8514">
            <v>11604</v>
          </cell>
          <cell r="J8514" t="str">
            <v>Washington Federation of State Employees</v>
          </cell>
          <cell r="K8514" t="str">
            <v>per DOP website</v>
          </cell>
          <cell r="L8514">
            <v>41456</v>
          </cell>
          <cell r="M8514">
            <v>27845</v>
          </cell>
          <cell r="N8514" t="b">
            <v>0</v>
          </cell>
          <cell r="O8514">
            <v>11604</v>
          </cell>
        </row>
        <row r="8515">
          <cell r="E8515" t="str">
            <v>93MONTHLYHWASHINGTON PUBLIC EMPLOYEES ASSOCIATION</v>
          </cell>
          <cell r="F8515" t="str">
            <v>93</v>
          </cell>
          <cell r="G8515" t="str">
            <v>Monthly</v>
          </cell>
          <cell r="H8515" t="str">
            <v>H</v>
          </cell>
          <cell r="I8515">
            <v>11604</v>
          </cell>
          <cell r="J8515" t="str">
            <v>Washington Public Employees Association</v>
          </cell>
          <cell r="K8515" t="str">
            <v>per DOP website</v>
          </cell>
          <cell r="L8515">
            <v>41456</v>
          </cell>
          <cell r="M8515">
            <v>32109</v>
          </cell>
          <cell r="N8515" t="b">
            <v>0</v>
          </cell>
          <cell r="O8515">
            <v>11604</v>
          </cell>
        </row>
        <row r="8516">
          <cell r="E8516" t="str">
            <v>93MONTHLYICOALITION</v>
          </cell>
          <cell r="F8516" t="str">
            <v>93</v>
          </cell>
          <cell r="G8516" t="str">
            <v>Monthly</v>
          </cell>
          <cell r="H8516" t="str">
            <v>I</v>
          </cell>
          <cell r="I8516">
            <v>11896</v>
          </cell>
          <cell r="J8516" t="str">
            <v>Coalition</v>
          </cell>
          <cell r="K8516" t="str">
            <v>per DOP website</v>
          </cell>
          <cell r="L8516">
            <v>41456</v>
          </cell>
          <cell r="M8516">
            <v>44902</v>
          </cell>
          <cell r="N8516" t="b">
            <v>0</v>
          </cell>
          <cell r="O8516">
            <v>11896</v>
          </cell>
        </row>
        <row r="8517">
          <cell r="E8517" t="str">
            <v>93MONTHLYINON-REPRESENTED STATE EMPLOYEES</v>
          </cell>
          <cell r="F8517" t="str">
            <v>93</v>
          </cell>
          <cell r="G8517" t="str">
            <v>Monthly</v>
          </cell>
          <cell r="H8517" t="str">
            <v>I</v>
          </cell>
          <cell r="I8517">
            <v>11896</v>
          </cell>
          <cell r="J8517" t="str">
            <v>Non-Represented State Employees</v>
          </cell>
          <cell r="K8517" t="str">
            <v>per DOP website</v>
          </cell>
          <cell r="L8517">
            <v>41456</v>
          </cell>
          <cell r="M8517">
            <v>13922</v>
          </cell>
          <cell r="N8517" t="b">
            <v>0</v>
          </cell>
          <cell r="O8517">
            <v>11896</v>
          </cell>
        </row>
        <row r="8518">
          <cell r="E8518" t="str">
            <v>93MONTHLYITEAMSTERS LOCAL UNION NUMBER 117</v>
          </cell>
          <cell r="F8518" t="str">
            <v>93</v>
          </cell>
          <cell r="G8518" t="str">
            <v>Monthly</v>
          </cell>
          <cell r="H8518" t="str">
            <v>I</v>
          </cell>
          <cell r="I8518">
            <v>12048</v>
          </cell>
          <cell r="J8518" t="str">
            <v>Teamsters Local Union Number 117</v>
          </cell>
          <cell r="K8518" t="str">
            <v>per Noli Benitez 201307</v>
          </cell>
          <cell r="L8518">
            <v>41456</v>
          </cell>
          <cell r="M8518">
            <v>13922</v>
          </cell>
          <cell r="N8518" t="b">
            <v>0</v>
          </cell>
          <cell r="O8518">
            <v>12048</v>
          </cell>
        </row>
        <row r="8519">
          <cell r="E8519" t="str">
            <v>93MONTHLYIWASHINGTON FEDERATION OF STATE EMPLOYEES</v>
          </cell>
          <cell r="F8519" t="str">
            <v>93</v>
          </cell>
          <cell r="G8519" t="str">
            <v>Monthly</v>
          </cell>
          <cell r="H8519" t="str">
            <v>I</v>
          </cell>
          <cell r="I8519">
            <v>11896</v>
          </cell>
          <cell r="J8519" t="str">
            <v>Washington Federation of State Employees</v>
          </cell>
          <cell r="K8519" t="str">
            <v>per DOP website</v>
          </cell>
          <cell r="L8519">
            <v>41456</v>
          </cell>
          <cell r="M8519">
            <v>27846</v>
          </cell>
          <cell r="N8519" t="b">
            <v>0</v>
          </cell>
          <cell r="O8519">
            <v>11896</v>
          </cell>
        </row>
        <row r="8520">
          <cell r="E8520" t="str">
            <v>93MONTHLYIWASHINGTON PUBLIC EMPLOYEES ASSOCIATION</v>
          </cell>
          <cell r="F8520" t="str">
            <v>93</v>
          </cell>
          <cell r="G8520" t="str">
            <v>Monthly</v>
          </cell>
          <cell r="H8520" t="str">
            <v>I</v>
          </cell>
          <cell r="I8520">
            <v>11896</v>
          </cell>
          <cell r="J8520" t="str">
            <v>Washington Public Employees Association</v>
          </cell>
          <cell r="K8520" t="str">
            <v>per DOP website</v>
          </cell>
          <cell r="L8520">
            <v>41456</v>
          </cell>
          <cell r="M8520">
            <v>32110</v>
          </cell>
          <cell r="N8520" t="b">
            <v>0</v>
          </cell>
          <cell r="O8520">
            <v>11896</v>
          </cell>
        </row>
        <row r="8521">
          <cell r="E8521" t="str">
            <v>93MONTHLYJCOALITION</v>
          </cell>
          <cell r="F8521" t="str">
            <v>93</v>
          </cell>
          <cell r="G8521" t="str">
            <v>Monthly</v>
          </cell>
          <cell r="H8521" t="str">
            <v>J</v>
          </cell>
          <cell r="I8521">
            <v>12189</v>
          </cell>
          <cell r="J8521" t="str">
            <v>Coalition</v>
          </cell>
          <cell r="K8521" t="str">
            <v>per DOP website</v>
          </cell>
          <cell r="L8521">
            <v>41456</v>
          </cell>
          <cell r="M8521">
            <v>44903</v>
          </cell>
          <cell r="N8521" t="b">
            <v>0</v>
          </cell>
          <cell r="O8521">
            <v>12189</v>
          </cell>
        </row>
        <row r="8522">
          <cell r="E8522" t="str">
            <v>93MONTHLYJNON-REPRESENTED STATE EMPLOYEES</v>
          </cell>
          <cell r="F8522" t="str">
            <v>93</v>
          </cell>
          <cell r="G8522" t="str">
            <v>Monthly</v>
          </cell>
          <cell r="H8522" t="str">
            <v>J</v>
          </cell>
          <cell r="I8522">
            <v>12189</v>
          </cell>
          <cell r="J8522" t="str">
            <v>Non-Represented State Employees</v>
          </cell>
          <cell r="K8522" t="str">
            <v>per DOP website</v>
          </cell>
          <cell r="L8522">
            <v>41456</v>
          </cell>
          <cell r="M8522">
            <v>13923</v>
          </cell>
          <cell r="N8522" t="b">
            <v>0</v>
          </cell>
          <cell r="O8522">
            <v>12189</v>
          </cell>
        </row>
        <row r="8523">
          <cell r="E8523" t="str">
            <v>93MONTHLYJTEAMSTERS LOCAL UNION NUMBER 117</v>
          </cell>
          <cell r="F8523" t="str">
            <v>93</v>
          </cell>
          <cell r="G8523" t="str">
            <v>Monthly</v>
          </cell>
          <cell r="H8523" t="str">
            <v>J</v>
          </cell>
          <cell r="I8523">
            <v>12345</v>
          </cell>
          <cell r="J8523" t="str">
            <v>Teamsters Local Union Number 117</v>
          </cell>
          <cell r="K8523" t="str">
            <v>per Noli Benitez 201307</v>
          </cell>
          <cell r="L8523">
            <v>41456</v>
          </cell>
          <cell r="M8523">
            <v>13923</v>
          </cell>
          <cell r="N8523" t="b">
            <v>0</v>
          </cell>
          <cell r="O8523">
            <v>12345</v>
          </cell>
        </row>
        <row r="8524">
          <cell r="E8524" t="str">
            <v>93MONTHLYJWASHINGTON FEDERATION OF STATE EMPLOYEES</v>
          </cell>
          <cell r="F8524" t="str">
            <v>93</v>
          </cell>
          <cell r="G8524" t="str">
            <v>Monthly</v>
          </cell>
          <cell r="H8524" t="str">
            <v>J</v>
          </cell>
          <cell r="I8524">
            <v>12189</v>
          </cell>
          <cell r="J8524" t="str">
            <v>Washington Federation of State Employees</v>
          </cell>
          <cell r="K8524" t="str">
            <v>per DOP website</v>
          </cell>
          <cell r="L8524">
            <v>41456</v>
          </cell>
          <cell r="M8524">
            <v>27847</v>
          </cell>
          <cell r="N8524" t="b">
            <v>0</v>
          </cell>
          <cell r="O8524">
            <v>12189</v>
          </cell>
        </row>
        <row r="8525">
          <cell r="E8525" t="str">
            <v>93MONTHLYJWASHINGTON PUBLIC EMPLOYEES ASSOCIATION</v>
          </cell>
          <cell r="F8525" t="str">
            <v>93</v>
          </cell>
          <cell r="G8525" t="str">
            <v>Monthly</v>
          </cell>
          <cell r="H8525" t="str">
            <v>J</v>
          </cell>
          <cell r="I8525">
            <v>12189</v>
          </cell>
          <cell r="J8525" t="str">
            <v>Washington Public Employees Association</v>
          </cell>
          <cell r="K8525" t="str">
            <v>per DOP website</v>
          </cell>
          <cell r="L8525">
            <v>41456</v>
          </cell>
          <cell r="M8525">
            <v>32111</v>
          </cell>
          <cell r="N8525" t="b">
            <v>0</v>
          </cell>
          <cell r="O8525">
            <v>12189</v>
          </cell>
        </row>
        <row r="8526">
          <cell r="E8526" t="str">
            <v>93MONTHLYKCOALITION</v>
          </cell>
          <cell r="F8526" t="str">
            <v>93</v>
          </cell>
          <cell r="G8526" t="str">
            <v>Monthly</v>
          </cell>
          <cell r="H8526" t="str">
            <v>K</v>
          </cell>
          <cell r="I8526">
            <v>12496</v>
          </cell>
          <cell r="J8526" t="str">
            <v>Coalition</v>
          </cell>
          <cell r="K8526" t="str">
            <v>per DOP website</v>
          </cell>
          <cell r="L8526">
            <v>41456</v>
          </cell>
          <cell r="M8526">
            <v>44904</v>
          </cell>
          <cell r="N8526" t="b">
            <v>0</v>
          </cell>
          <cell r="O8526">
            <v>12496</v>
          </cell>
        </row>
        <row r="8527">
          <cell r="E8527" t="str">
            <v>93MONTHLYKNON-REPRESENTED STATE EMPLOYEES</v>
          </cell>
          <cell r="F8527" t="str">
            <v>93</v>
          </cell>
          <cell r="G8527" t="str">
            <v>Monthly</v>
          </cell>
          <cell r="H8527" t="str">
            <v>K</v>
          </cell>
          <cell r="I8527">
            <v>12496</v>
          </cell>
          <cell r="J8527" t="str">
            <v>Non-Represented State Employees</v>
          </cell>
          <cell r="K8527" t="str">
            <v>per DOP website</v>
          </cell>
          <cell r="L8527">
            <v>41456</v>
          </cell>
          <cell r="M8527">
            <v>13924</v>
          </cell>
          <cell r="N8527" t="b">
            <v>0</v>
          </cell>
          <cell r="O8527">
            <v>12496</v>
          </cell>
        </row>
        <row r="8528">
          <cell r="E8528" t="str">
            <v>93MONTHLYKTEAMSTERS LOCAL UNION NUMBER 117</v>
          </cell>
          <cell r="F8528" t="str">
            <v>93</v>
          </cell>
          <cell r="G8528" t="str">
            <v>Monthly</v>
          </cell>
          <cell r="H8528" t="str">
            <v>K</v>
          </cell>
          <cell r="I8528">
            <v>12656</v>
          </cell>
          <cell r="J8528" t="str">
            <v>Teamsters Local Union Number 117</v>
          </cell>
          <cell r="K8528" t="str">
            <v>per Noli Benitez 201307</v>
          </cell>
          <cell r="L8528">
            <v>41456</v>
          </cell>
          <cell r="M8528">
            <v>13924</v>
          </cell>
          <cell r="N8528" t="b">
            <v>0</v>
          </cell>
          <cell r="O8528">
            <v>12656</v>
          </cell>
        </row>
        <row r="8529">
          <cell r="E8529" t="str">
            <v>93MONTHLYKWASHINGTON FEDERATION OF STATE EMPLOYEES</v>
          </cell>
          <cell r="F8529" t="str">
            <v>93</v>
          </cell>
          <cell r="G8529" t="str">
            <v>Monthly</v>
          </cell>
          <cell r="H8529" t="str">
            <v>K</v>
          </cell>
          <cell r="I8529">
            <v>12496</v>
          </cell>
          <cell r="J8529" t="str">
            <v>Washington Federation of State Employees</v>
          </cell>
          <cell r="K8529" t="str">
            <v>per DOP website</v>
          </cell>
          <cell r="L8529">
            <v>41456</v>
          </cell>
          <cell r="M8529">
            <v>27848</v>
          </cell>
          <cell r="N8529" t="b">
            <v>0</v>
          </cell>
          <cell r="O8529">
            <v>12496</v>
          </cell>
        </row>
        <row r="8530">
          <cell r="E8530" t="str">
            <v>93MONTHLYKWASHINGTON PUBLIC EMPLOYEES ASSOCIATION</v>
          </cell>
          <cell r="F8530" t="str">
            <v>93</v>
          </cell>
          <cell r="G8530" t="str">
            <v>Monthly</v>
          </cell>
          <cell r="H8530" t="str">
            <v>K</v>
          </cell>
          <cell r="I8530">
            <v>12496</v>
          </cell>
          <cell r="J8530" t="str">
            <v>Washington Public Employees Association</v>
          </cell>
          <cell r="K8530" t="str">
            <v>per DOP website</v>
          </cell>
          <cell r="L8530">
            <v>41456</v>
          </cell>
          <cell r="M8530">
            <v>32112</v>
          </cell>
          <cell r="N8530" t="b">
            <v>0</v>
          </cell>
          <cell r="O8530">
            <v>12496</v>
          </cell>
        </row>
        <row r="8531">
          <cell r="E8531" t="str">
            <v>93MONTHLYLCOALITION</v>
          </cell>
          <cell r="F8531" t="str">
            <v>93</v>
          </cell>
          <cell r="G8531" t="str">
            <v>Monthly</v>
          </cell>
          <cell r="H8531" t="str">
            <v>L</v>
          </cell>
          <cell r="I8531">
            <v>12807</v>
          </cell>
          <cell r="J8531" t="str">
            <v>Coalition</v>
          </cell>
          <cell r="K8531" t="str">
            <v>per DOP website</v>
          </cell>
          <cell r="L8531">
            <v>41456</v>
          </cell>
          <cell r="M8531">
            <v>44905</v>
          </cell>
          <cell r="N8531" t="b">
            <v>0</v>
          </cell>
          <cell r="O8531">
            <v>12807</v>
          </cell>
        </row>
        <row r="8532">
          <cell r="E8532" t="str">
            <v>93MONTHLYLNON-REPRESENTED STATE EMPLOYEES</v>
          </cell>
          <cell r="F8532" t="str">
            <v>93</v>
          </cell>
          <cell r="G8532" t="str">
            <v>Monthly</v>
          </cell>
          <cell r="H8532" t="str">
            <v>L</v>
          </cell>
          <cell r="I8532">
            <v>12807</v>
          </cell>
          <cell r="J8532" t="str">
            <v>Non-Represented State Employees</v>
          </cell>
          <cell r="K8532" t="str">
            <v>per DOP website</v>
          </cell>
          <cell r="L8532">
            <v>41456</v>
          </cell>
          <cell r="M8532">
            <v>13925</v>
          </cell>
          <cell r="N8532" t="b">
            <v>0</v>
          </cell>
          <cell r="O8532">
            <v>12807</v>
          </cell>
        </row>
        <row r="8533">
          <cell r="E8533" t="str">
            <v>93MONTHLYLTEAMSTERS LOCAL UNION NUMBER 117</v>
          </cell>
          <cell r="F8533" t="str">
            <v>93</v>
          </cell>
          <cell r="G8533" t="str">
            <v>Monthly</v>
          </cell>
          <cell r="H8533" t="str">
            <v>L</v>
          </cell>
          <cell r="I8533">
            <v>12970</v>
          </cell>
          <cell r="J8533" t="str">
            <v>Teamsters Local Union Number 117</v>
          </cell>
          <cell r="K8533" t="str">
            <v>per Noli Benitez 201307</v>
          </cell>
          <cell r="L8533">
            <v>41456</v>
          </cell>
          <cell r="M8533">
            <v>13925</v>
          </cell>
          <cell r="N8533" t="b">
            <v>0</v>
          </cell>
          <cell r="O8533">
            <v>12970</v>
          </cell>
        </row>
        <row r="8534">
          <cell r="E8534" t="str">
            <v>93MONTHLYLWASHINGTON FEDERATION OF STATE EMPLOYEES</v>
          </cell>
          <cell r="F8534" t="str">
            <v>93</v>
          </cell>
          <cell r="G8534" t="str">
            <v>Monthly</v>
          </cell>
          <cell r="H8534" t="str">
            <v>L</v>
          </cell>
          <cell r="I8534">
            <v>12807</v>
          </cell>
          <cell r="J8534" t="str">
            <v>Washington Federation of State Employees</v>
          </cell>
          <cell r="K8534" t="str">
            <v>per DOP website</v>
          </cell>
          <cell r="L8534">
            <v>41456</v>
          </cell>
          <cell r="M8534">
            <v>27849</v>
          </cell>
          <cell r="N8534" t="b">
            <v>0</v>
          </cell>
          <cell r="O8534">
            <v>12807</v>
          </cell>
        </row>
        <row r="8535">
          <cell r="E8535" t="str">
            <v>93MONTHLYLWASHINGTON PUBLIC EMPLOYEES ASSOCIATION</v>
          </cell>
          <cell r="F8535" t="str">
            <v>93</v>
          </cell>
          <cell r="G8535" t="str">
            <v>Monthly</v>
          </cell>
          <cell r="H8535" t="str">
            <v>L</v>
          </cell>
          <cell r="I8535">
            <v>12807</v>
          </cell>
          <cell r="J8535" t="str">
            <v>Washington Public Employees Association</v>
          </cell>
          <cell r="K8535" t="str">
            <v>per DOP website</v>
          </cell>
          <cell r="L8535">
            <v>41456</v>
          </cell>
          <cell r="M8535">
            <v>32113</v>
          </cell>
          <cell r="N8535" t="b">
            <v>0</v>
          </cell>
          <cell r="O8535">
            <v>12807</v>
          </cell>
        </row>
        <row r="8536">
          <cell r="E8536" t="str">
            <v>93MONTHLYMCOALITION</v>
          </cell>
          <cell r="F8536" t="str">
            <v>93</v>
          </cell>
          <cell r="G8536" t="str">
            <v>Monthly</v>
          </cell>
          <cell r="H8536" t="str">
            <v>M</v>
          </cell>
          <cell r="I8536">
            <v>13131</v>
          </cell>
          <cell r="J8536" t="str">
            <v>Coalition</v>
          </cell>
          <cell r="K8536" t="str">
            <v>per DOP website</v>
          </cell>
          <cell r="L8536">
            <v>41456</v>
          </cell>
          <cell r="M8536">
            <v>44906</v>
          </cell>
          <cell r="N8536" t="b">
            <v>0</v>
          </cell>
          <cell r="O8536">
            <v>13131</v>
          </cell>
        </row>
        <row r="8537">
          <cell r="E8537" t="str">
            <v>93MONTHLYMNON-REPRESENTED STATE EMPLOYEES</v>
          </cell>
          <cell r="F8537" t="str">
            <v>93</v>
          </cell>
          <cell r="G8537" t="str">
            <v>Monthly</v>
          </cell>
          <cell r="H8537" t="str">
            <v>M</v>
          </cell>
          <cell r="I8537">
            <v>13131</v>
          </cell>
          <cell r="J8537" t="str">
            <v>Non-Represented State Employees</v>
          </cell>
          <cell r="K8537" t="str">
            <v>per DOP website</v>
          </cell>
          <cell r="L8537">
            <v>41456</v>
          </cell>
          <cell r="M8537">
            <v>13926</v>
          </cell>
          <cell r="N8537" t="b">
            <v>0</v>
          </cell>
          <cell r="O8537">
            <v>13131</v>
          </cell>
        </row>
        <row r="8538">
          <cell r="E8538" t="str">
            <v>93MONTHLYMTEAMSTERS LOCAL UNION NUMBER 117</v>
          </cell>
          <cell r="F8538" t="str">
            <v>93</v>
          </cell>
          <cell r="G8538" t="str">
            <v>Monthly</v>
          </cell>
          <cell r="H8538" t="str">
            <v>M</v>
          </cell>
          <cell r="I8538">
            <v>13300</v>
          </cell>
          <cell r="J8538" t="str">
            <v>Teamsters Local Union Number 117</v>
          </cell>
          <cell r="K8538" t="str">
            <v>per Noli Benitez 201307</v>
          </cell>
          <cell r="L8538">
            <v>41456</v>
          </cell>
          <cell r="M8538">
            <v>13926</v>
          </cell>
          <cell r="N8538" t="b">
            <v>0</v>
          </cell>
          <cell r="O8538">
            <v>13300</v>
          </cell>
        </row>
        <row r="8539">
          <cell r="E8539" t="str">
            <v>93MONTHLYMWASHINGTON FEDERATION OF STATE EMPLOYEES</v>
          </cell>
          <cell r="F8539" t="str">
            <v>93</v>
          </cell>
          <cell r="G8539" t="str">
            <v>Monthly</v>
          </cell>
          <cell r="H8539" t="str">
            <v>M</v>
          </cell>
          <cell r="I8539">
            <v>13131</v>
          </cell>
          <cell r="J8539" t="str">
            <v>Washington Federation of State Employees</v>
          </cell>
          <cell r="K8539" t="str">
            <v>per DOP website</v>
          </cell>
          <cell r="L8539">
            <v>41456</v>
          </cell>
          <cell r="M8539">
            <v>27850</v>
          </cell>
          <cell r="N8539" t="b">
            <v>0</v>
          </cell>
          <cell r="O8539">
            <v>13131</v>
          </cell>
        </row>
        <row r="8540">
          <cell r="E8540" t="str">
            <v>93MONTHLYMWASHINGTON PUBLIC EMPLOYEES ASSOCIATION</v>
          </cell>
          <cell r="F8540" t="str">
            <v>93</v>
          </cell>
          <cell r="G8540" t="str">
            <v>Monthly</v>
          </cell>
          <cell r="H8540" t="str">
            <v>M</v>
          </cell>
          <cell r="I8540">
            <v>13131</v>
          </cell>
          <cell r="J8540" t="str">
            <v>Washington Public Employees Association</v>
          </cell>
          <cell r="K8540" t="str">
            <v>per DOP website</v>
          </cell>
          <cell r="L8540">
            <v>41456</v>
          </cell>
          <cell r="M8540">
            <v>32114</v>
          </cell>
          <cell r="N8540" t="b">
            <v>0</v>
          </cell>
          <cell r="O8540">
            <v>13131</v>
          </cell>
        </row>
        <row r="8541">
          <cell r="E8541" t="str">
            <v>94MONTHLYACOALITION</v>
          </cell>
          <cell r="F8541" t="str">
            <v>94</v>
          </cell>
          <cell r="G8541" t="str">
            <v>Monthly</v>
          </cell>
          <cell r="H8541" t="str">
            <v>A</v>
          </cell>
          <cell r="I8541">
            <v>10004</v>
          </cell>
          <cell r="J8541" t="str">
            <v>Coalition</v>
          </cell>
          <cell r="K8541" t="str">
            <v>per DOP website</v>
          </cell>
          <cell r="L8541">
            <v>41456</v>
          </cell>
          <cell r="M8541">
            <v>44946</v>
          </cell>
          <cell r="N8541" t="b">
            <v>0</v>
          </cell>
          <cell r="O8541">
            <v>10004</v>
          </cell>
        </row>
        <row r="8542">
          <cell r="E8542" t="str">
            <v>94MONTHLYANON-REPRESENTED STATE EMPLOYEES</v>
          </cell>
          <cell r="F8542" t="str">
            <v>94</v>
          </cell>
          <cell r="G8542" t="str">
            <v>Monthly</v>
          </cell>
          <cell r="H8542" t="str">
            <v>A</v>
          </cell>
          <cell r="I8542">
            <v>10004</v>
          </cell>
          <cell r="J8542" t="str">
            <v>Non-Represented State Employees</v>
          </cell>
          <cell r="K8542" t="str">
            <v>per DOP website</v>
          </cell>
          <cell r="L8542">
            <v>41456</v>
          </cell>
          <cell r="M8542">
            <v>13966</v>
          </cell>
          <cell r="N8542" t="b">
            <v>0</v>
          </cell>
          <cell r="O8542">
            <v>10004</v>
          </cell>
        </row>
        <row r="8543">
          <cell r="E8543" t="str">
            <v>94MONTHLYATEAMSTERS LOCAL UNION NUMBER 117</v>
          </cell>
          <cell r="F8543" t="str">
            <v>94</v>
          </cell>
          <cell r="G8543" t="str">
            <v>Monthly</v>
          </cell>
          <cell r="H8543" t="str">
            <v>A</v>
          </cell>
          <cell r="I8543">
            <v>10132</v>
          </cell>
          <cell r="J8543" t="str">
            <v>Teamsters Local Union Number 117</v>
          </cell>
          <cell r="K8543" t="str">
            <v>per Noli Benitez 201307</v>
          </cell>
          <cell r="L8543">
            <v>41456</v>
          </cell>
          <cell r="M8543">
            <v>13966</v>
          </cell>
          <cell r="N8543" t="b">
            <v>0</v>
          </cell>
          <cell r="O8543">
            <v>10132</v>
          </cell>
        </row>
        <row r="8544">
          <cell r="E8544" t="str">
            <v>94MONTHLYAWASHINGTON FEDERATION OF STATE EMPLOYEES</v>
          </cell>
          <cell r="F8544" t="str">
            <v>94</v>
          </cell>
          <cell r="G8544" t="str">
            <v>Monthly</v>
          </cell>
          <cell r="H8544" t="str">
            <v>A</v>
          </cell>
          <cell r="I8544">
            <v>10004</v>
          </cell>
          <cell r="J8544" t="str">
            <v>Washington Federation of State Employees</v>
          </cell>
          <cell r="K8544" t="str">
            <v>per DOP website</v>
          </cell>
          <cell r="L8544">
            <v>41456</v>
          </cell>
          <cell r="M8544">
            <v>27890</v>
          </cell>
          <cell r="N8544" t="b">
            <v>0</v>
          </cell>
          <cell r="O8544">
            <v>10004</v>
          </cell>
        </row>
        <row r="8545">
          <cell r="E8545" t="str">
            <v>94MONTHLYAWASHINGTON PUBLIC EMPLOYEES ASSOCIATION</v>
          </cell>
          <cell r="F8545" t="str">
            <v>94</v>
          </cell>
          <cell r="G8545" t="str">
            <v>Monthly</v>
          </cell>
          <cell r="H8545" t="str">
            <v>A</v>
          </cell>
          <cell r="I8545">
            <v>10004</v>
          </cell>
          <cell r="J8545" t="str">
            <v>Washington Public Employees Association</v>
          </cell>
          <cell r="K8545" t="str">
            <v>per DOP website</v>
          </cell>
          <cell r="L8545">
            <v>41456</v>
          </cell>
          <cell r="M8545">
            <v>32154</v>
          </cell>
          <cell r="N8545" t="b">
            <v>0</v>
          </cell>
          <cell r="O8545">
            <v>10004</v>
          </cell>
        </row>
        <row r="8546">
          <cell r="E8546" t="str">
            <v>94MONTHLYBCOALITION</v>
          </cell>
          <cell r="F8546" t="str">
            <v>94</v>
          </cell>
          <cell r="G8546" t="str">
            <v>Monthly</v>
          </cell>
          <cell r="H8546" t="str">
            <v>B</v>
          </cell>
          <cell r="I8546">
            <v>10253</v>
          </cell>
          <cell r="J8546" t="str">
            <v>Coalition</v>
          </cell>
          <cell r="K8546" t="str">
            <v>per DOP website</v>
          </cell>
          <cell r="L8546">
            <v>41456</v>
          </cell>
          <cell r="M8546">
            <v>44947</v>
          </cell>
          <cell r="N8546" t="b">
            <v>0</v>
          </cell>
          <cell r="O8546">
            <v>10253</v>
          </cell>
        </row>
        <row r="8547">
          <cell r="E8547" t="str">
            <v>94MONTHLYBNON-REPRESENTED STATE EMPLOYEES</v>
          </cell>
          <cell r="F8547" t="str">
            <v>94</v>
          </cell>
          <cell r="G8547" t="str">
            <v>Monthly</v>
          </cell>
          <cell r="H8547" t="str">
            <v>B</v>
          </cell>
          <cell r="I8547">
            <v>10253</v>
          </cell>
          <cell r="J8547" t="str">
            <v>Non-Represented State Employees</v>
          </cell>
          <cell r="K8547" t="str">
            <v>per DOP website</v>
          </cell>
          <cell r="L8547">
            <v>41456</v>
          </cell>
          <cell r="M8547">
            <v>13967</v>
          </cell>
          <cell r="N8547" t="b">
            <v>0</v>
          </cell>
          <cell r="O8547">
            <v>10253</v>
          </cell>
        </row>
        <row r="8548">
          <cell r="E8548" t="str">
            <v>94MONTHLYBTEAMSTERS LOCAL UNION NUMBER 117</v>
          </cell>
          <cell r="F8548" t="str">
            <v>94</v>
          </cell>
          <cell r="G8548" t="str">
            <v>Monthly</v>
          </cell>
          <cell r="H8548" t="str">
            <v>B</v>
          </cell>
          <cell r="I8548">
            <v>10385</v>
          </cell>
          <cell r="J8548" t="str">
            <v>Teamsters Local Union Number 117</v>
          </cell>
          <cell r="K8548" t="str">
            <v>per Noli Benitez 201307</v>
          </cell>
          <cell r="L8548">
            <v>41456</v>
          </cell>
          <cell r="M8548">
            <v>13967</v>
          </cell>
          <cell r="N8548" t="b">
            <v>0</v>
          </cell>
          <cell r="O8548">
            <v>10385</v>
          </cell>
        </row>
        <row r="8549">
          <cell r="E8549" t="str">
            <v>94MONTHLYBWASHINGTON FEDERATION OF STATE EMPLOYEES</v>
          </cell>
          <cell r="F8549" t="str">
            <v>94</v>
          </cell>
          <cell r="G8549" t="str">
            <v>Monthly</v>
          </cell>
          <cell r="H8549" t="str">
            <v>B</v>
          </cell>
          <cell r="I8549">
            <v>10253</v>
          </cell>
          <cell r="J8549" t="str">
            <v>Washington Federation of State Employees</v>
          </cell>
          <cell r="K8549" t="str">
            <v>per DOP website</v>
          </cell>
          <cell r="L8549">
            <v>41456</v>
          </cell>
          <cell r="M8549">
            <v>27891</v>
          </cell>
          <cell r="N8549" t="b">
            <v>0</v>
          </cell>
          <cell r="O8549">
            <v>10253</v>
          </cell>
        </row>
        <row r="8550">
          <cell r="E8550" t="str">
            <v>94MONTHLYBWASHINGTON PUBLIC EMPLOYEES ASSOCIATION</v>
          </cell>
          <cell r="F8550" t="str">
            <v>94</v>
          </cell>
          <cell r="G8550" t="str">
            <v>Monthly</v>
          </cell>
          <cell r="H8550" t="str">
            <v>B</v>
          </cell>
          <cell r="I8550">
            <v>10253</v>
          </cell>
          <cell r="J8550" t="str">
            <v>Washington Public Employees Association</v>
          </cell>
          <cell r="K8550" t="str">
            <v>per DOP website</v>
          </cell>
          <cell r="L8550">
            <v>41456</v>
          </cell>
          <cell r="M8550">
            <v>32155</v>
          </cell>
          <cell r="N8550" t="b">
            <v>0</v>
          </cell>
          <cell r="O8550">
            <v>10253</v>
          </cell>
        </row>
        <row r="8551">
          <cell r="E8551" t="str">
            <v>94MONTHLYCCOALITION</v>
          </cell>
          <cell r="F8551" t="str">
            <v>94</v>
          </cell>
          <cell r="G8551" t="str">
            <v>Monthly</v>
          </cell>
          <cell r="H8551" t="str">
            <v>C</v>
          </cell>
          <cell r="I8551">
            <v>10513</v>
          </cell>
          <cell r="J8551" t="str">
            <v>Coalition</v>
          </cell>
          <cell r="K8551" t="str">
            <v>per DOP website</v>
          </cell>
          <cell r="L8551">
            <v>41456</v>
          </cell>
          <cell r="M8551">
            <v>44948</v>
          </cell>
          <cell r="N8551" t="b">
            <v>0</v>
          </cell>
          <cell r="O8551">
            <v>10513</v>
          </cell>
        </row>
        <row r="8552">
          <cell r="E8552" t="str">
            <v>94MONTHLYCNON-REPRESENTED STATE EMPLOYEES</v>
          </cell>
          <cell r="F8552" t="str">
            <v>94</v>
          </cell>
          <cell r="G8552" t="str">
            <v>Monthly</v>
          </cell>
          <cell r="H8552" t="str">
            <v>C</v>
          </cell>
          <cell r="I8552">
            <v>10513</v>
          </cell>
          <cell r="J8552" t="str">
            <v>Non-Represented State Employees</v>
          </cell>
          <cell r="K8552" t="str">
            <v>per DOP website</v>
          </cell>
          <cell r="L8552">
            <v>41456</v>
          </cell>
          <cell r="M8552">
            <v>13968</v>
          </cell>
          <cell r="N8552" t="b">
            <v>0</v>
          </cell>
          <cell r="O8552">
            <v>10513</v>
          </cell>
        </row>
        <row r="8553">
          <cell r="E8553" t="str">
            <v>94MONTHLYCTEAMSTERS LOCAL UNION NUMBER 117</v>
          </cell>
          <cell r="F8553" t="str">
            <v>94</v>
          </cell>
          <cell r="G8553" t="str">
            <v>Monthly</v>
          </cell>
          <cell r="H8553" t="str">
            <v>C</v>
          </cell>
          <cell r="I8553">
            <v>10648</v>
          </cell>
          <cell r="J8553" t="str">
            <v>Teamsters Local Union Number 117</v>
          </cell>
          <cell r="K8553" t="str">
            <v>per Noli Benitez 201307</v>
          </cell>
          <cell r="L8553">
            <v>41456</v>
          </cell>
          <cell r="M8553">
            <v>13968</v>
          </cell>
          <cell r="N8553" t="b">
            <v>0</v>
          </cell>
          <cell r="O8553">
            <v>10648</v>
          </cell>
        </row>
        <row r="8554">
          <cell r="E8554" t="str">
            <v>94MONTHLYCWASHINGTON FEDERATION OF STATE EMPLOYEES</v>
          </cell>
          <cell r="F8554" t="str">
            <v>94</v>
          </cell>
          <cell r="G8554" t="str">
            <v>Monthly</v>
          </cell>
          <cell r="H8554" t="str">
            <v>C</v>
          </cell>
          <cell r="I8554">
            <v>10513</v>
          </cell>
          <cell r="J8554" t="str">
            <v>Washington Federation of State Employees</v>
          </cell>
          <cell r="K8554" t="str">
            <v>per DOP website</v>
          </cell>
          <cell r="L8554">
            <v>41456</v>
          </cell>
          <cell r="M8554">
            <v>27892</v>
          </cell>
          <cell r="N8554" t="b">
            <v>0</v>
          </cell>
          <cell r="O8554">
            <v>10513</v>
          </cell>
        </row>
        <row r="8555">
          <cell r="E8555" t="str">
            <v>94MONTHLYCWASHINGTON PUBLIC EMPLOYEES ASSOCIATION</v>
          </cell>
          <cell r="F8555" t="str">
            <v>94</v>
          </cell>
          <cell r="G8555" t="str">
            <v>Monthly</v>
          </cell>
          <cell r="H8555" t="str">
            <v>C</v>
          </cell>
          <cell r="I8555">
            <v>10513</v>
          </cell>
          <cell r="J8555" t="str">
            <v>Washington Public Employees Association</v>
          </cell>
          <cell r="K8555" t="str">
            <v>per DOP website</v>
          </cell>
          <cell r="L8555">
            <v>41456</v>
          </cell>
          <cell r="M8555">
            <v>32156</v>
          </cell>
          <cell r="N8555" t="b">
            <v>0</v>
          </cell>
          <cell r="O8555">
            <v>10513</v>
          </cell>
        </row>
        <row r="8556">
          <cell r="E8556" t="str">
            <v>94MONTHLYDCOALITION</v>
          </cell>
          <cell r="F8556" t="str">
            <v>94</v>
          </cell>
          <cell r="G8556" t="str">
            <v>Monthly</v>
          </cell>
          <cell r="H8556" t="str">
            <v>D</v>
          </cell>
          <cell r="I8556">
            <v>10771</v>
          </cell>
          <cell r="J8556" t="str">
            <v>Coalition</v>
          </cell>
          <cell r="K8556" t="str">
            <v>per DOP website</v>
          </cell>
          <cell r="L8556">
            <v>41456</v>
          </cell>
          <cell r="M8556">
            <v>44949</v>
          </cell>
          <cell r="N8556" t="b">
            <v>0</v>
          </cell>
          <cell r="O8556">
            <v>10771</v>
          </cell>
        </row>
        <row r="8557">
          <cell r="E8557" t="str">
            <v>94MONTHLYDNON-REPRESENTED STATE EMPLOYEES</v>
          </cell>
          <cell r="F8557" t="str">
            <v>94</v>
          </cell>
          <cell r="G8557" t="str">
            <v>Monthly</v>
          </cell>
          <cell r="H8557" t="str">
            <v>D</v>
          </cell>
          <cell r="I8557">
            <v>10771</v>
          </cell>
          <cell r="J8557" t="str">
            <v>Non-Represented State Employees</v>
          </cell>
          <cell r="K8557" t="str">
            <v>per DOP website</v>
          </cell>
          <cell r="L8557">
            <v>41456</v>
          </cell>
          <cell r="M8557">
            <v>13969</v>
          </cell>
          <cell r="N8557" t="b">
            <v>0</v>
          </cell>
          <cell r="O8557">
            <v>10771</v>
          </cell>
        </row>
        <row r="8558">
          <cell r="E8558" t="str">
            <v>94MONTHLYDTEAMSTERS LOCAL UNION NUMBER 117</v>
          </cell>
          <cell r="F8558" t="str">
            <v>94</v>
          </cell>
          <cell r="G8558" t="str">
            <v>Monthly</v>
          </cell>
          <cell r="H8558" t="str">
            <v>D</v>
          </cell>
          <cell r="I8558">
            <v>10910</v>
          </cell>
          <cell r="J8558" t="str">
            <v>Teamsters Local Union Number 117</v>
          </cell>
          <cell r="K8558" t="str">
            <v>per Noli Benitez 201307</v>
          </cell>
          <cell r="L8558">
            <v>41456</v>
          </cell>
          <cell r="M8558">
            <v>13969</v>
          </cell>
          <cell r="N8558" t="b">
            <v>0</v>
          </cell>
          <cell r="O8558">
            <v>10910</v>
          </cell>
        </row>
        <row r="8559">
          <cell r="E8559" t="str">
            <v>94MONTHLYDWASHINGTON FEDERATION OF STATE EMPLOYEES</v>
          </cell>
          <cell r="F8559" t="str">
            <v>94</v>
          </cell>
          <cell r="G8559" t="str">
            <v>Monthly</v>
          </cell>
          <cell r="H8559" t="str">
            <v>D</v>
          </cell>
          <cell r="I8559">
            <v>10771</v>
          </cell>
          <cell r="J8559" t="str">
            <v>Washington Federation of State Employees</v>
          </cell>
          <cell r="K8559" t="str">
            <v>per DOP website</v>
          </cell>
          <cell r="L8559">
            <v>41456</v>
          </cell>
          <cell r="M8559">
            <v>27893</v>
          </cell>
          <cell r="N8559" t="b">
            <v>0</v>
          </cell>
          <cell r="O8559">
            <v>10771</v>
          </cell>
        </row>
        <row r="8560">
          <cell r="E8560" t="str">
            <v>94MONTHLYDWASHINGTON PUBLIC EMPLOYEES ASSOCIATION</v>
          </cell>
          <cell r="F8560" t="str">
            <v>94</v>
          </cell>
          <cell r="G8560" t="str">
            <v>Monthly</v>
          </cell>
          <cell r="H8560" t="str">
            <v>D</v>
          </cell>
          <cell r="I8560">
            <v>10771</v>
          </cell>
          <cell r="J8560" t="str">
            <v>Washington Public Employees Association</v>
          </cell>
          <cell r="K8560" t="str">
            <v>per DOP website</v>
          </cell>
          <cell r="L8560">
            <v>41456</v>
          </cell>
          <cell r="M8560">
            <v>32157</v>
          </cell>
          <cell r="N8560" t="b">
            <v>0</v>
          </cell>
          <cell r="O8560">
            <v>10771</v>
          </cell>
        </row>
        <row r="8561">
          <cell r="E8561" t="str">
            <v>94MONTHLYECOALITION</v>
          </cell>
          <cell r="F8561" t="str">
            <v>94</v>
          </cell>
          <cell r="G8561" t="str">
            <v>Monthly</v>
          </cell>
          <cell r="H8561" t="str">
            <v>E</v>
          </cell>
          <cell r="I8561">
            <v>11044</v>
          </cell>
          <cell r="J8561" t="str">
            <v>Coalition</v>
          </cell>
          <cell r="K8561" t="str">
            <v>per DOP website</v>
          </cell>
          <cell r="L8561">
            <v>41456</v>
          </cell>
          <cell r="M8561">
            <v>44950</v>
          </cell>
          <cell r="N8561" t="b">
            <v>0</v>
          </cell>
          <cell r="O8561">
            <v>11044</v>
          </cell>
        </row>
        <row r="8562">
          <cell r="E8562" t="str">
            <v>94MONTHLYENON-REPRESENTED STATE EMPLOYEES</v>
          </cell>
          <cell r="F8562" t="str">
            <v>94</v>
          </cell>
          <cell r="G8562" t="str">
            <v>Monthly</v>
          </cell>
          <cell r="H8562" t="str">
            <v>E</v>
          </cell>
          <cell r="I8562">
            <v>11044</v>
          </cell>
          <cell r="J8562" t="str">
            <v>Non-Represented State Employees</v>
          </cell>
          <cell r="K8562" t="str">
            <v>per DOP website</v>
          </cell>
          <cell r="L8562">
            <v>41456</v>
          </cell>
          <cell r="M8562">
            <v>13970</v>
          </cell>
          <cell r="N8562" t="b">
            <v>0</v>
          </cell>
          <cell r="O8562">
            <v>11044</v>
          </cell>
        </row>
        <row r="8563">
          <cell r="E8563" t="str">
            <v>94MONTHLYETEAMSTERS LOCAL UNION NUMBER 117</v>
          </cell>
          <cell r="F8563" t="str">
            <v>94</v>
          </cell>
          <cell r="G8563" t="str">
            <v>Monthly</v>
          </cell>
          <cell r="H8563" t="str">
            <v>E</v>
          </cell>
          <cell r="I8563">
            <v>11184</v>
          </cell>
          <cell r="J8563" t="str">
            <v>Teamsters Local Union Number 117</v>
          </cell>
          <cell r="K8563" t="str">
            <v>per Noli Benitez 201307</v>
          </cell>
          <cell r="L8563">
            <v>41456</v>
          </cell>
          <cell r="M8563">
            <v>13970</v>
          </cell>
          <cell r="N8563" t="b">
            <v>0</v>
          </cell>
          <cell r="O8563">
            <v>11184</v>
          </cell>
        </row>
        <row r="8564">
          <cell r="E8564" t="str">
            <v>94MONTHLYEWASHINGTON FEDERATION OF STATE EMPLOYEES</v>
          </cell>
          <cell r="F8564" t="str">
            <v>94</v>
          </cell>
          <cell r="G8564" t="str">
            <v>Monthly</v>
          </cell>
          <cell r="H8564" t="str">
            <v>E</v>
          </cell>
          <cell r="I8564">
            <v>11044</v>
          </cell>
          <cell r="J8564" t="str">
            <v>Washington Federation of State Employees</v>
          </cell>
          <cell r="K8564" t="str">
            <v>per DOP website</v>
          </cell>
          <cell r="L8564">
            <v>41456</v>
          </cell>
          <cell r="M8564">
            <v>27894</v>
          </cell>
          <cell r="N8564" t="b">
            <v>0</v>
          </cell>
          <cell r="O8564">
            <v>11044</v>
          </cell>
        </row>
        <row r="8565">
          <cell r="E8565" t="str">
            <v>94MONTHLYEWASHINGTON PUBLIC EMPLOYEES ASSOCIATION</v>
          </cell>
          <cell r="F8565" t="str">
            <v>94</v>
          </cell>
          <cell r="G8565" t="str">
            <v>Monthly</v>
          </cell>
          <cell r="H8565" t="str">
            <v>E</v>
          </cell>
          <cell r="I8565">
            <v>11044</v>
          </cell>
          <cell r="J8565" t="str">
            <v>Washington Public Employees Association</v>
          </cell>
          <cell r="K8565" t="str">
            <v>per DOP website</v>
          </cell>
          <cell r="L8565">
            <v>41456</v>
          </cell>
          <cell r="M8565">
            <v>32158</v>
          </cell>
          <cell r="N8565" t="b">
            <v>0</v>
          </cell>
          <cell r="O8565">
            <v>11044</v>
          </cell>
        </row>
        <row r="8566">
          <cell r="E8566" t="str">
            <v>94MONTHLYFCOALITION</v>
          </cell>
          <cell r="F8566" t="str">
            <v>94</v>
          </cell>
          <cell r="G8566" t="str">
            <v>Monthly</v>
          </cell>
          <cell r="H8566" t="str">
            <v>F</v>
          </cell>
          <cell r="I8566">
            <v>11322</v>
          </cell>
          <cell r="J8566" t="str">
            <v>Coalition</v>
          </cell>
          <cell r="K8566" t="str">
            <v>per DOP website</v>
          </cell>
          <cell r="L8566">
            <v>41456</v>
          </cell>
          <cell r="M8566">
            <v>44951</v>
          </cell>
          <cell r="N8566" t="b">
            <v>0</v>
          </cell>
          <cell r="O8566">
            <v>11322</v>
          </cell>
        </row>
        <row r="8567">
          <cell r="E8567" t="str">
            <v>94MONTHLYFNON-REPRESENTED STATE EMPLOYEES</v>
          </cell>
          <cell r="F8567" t="str">
            <v>94</v>
          </cell>
          <cell r="G8567" t="str">
            <v>Monthly</v>
          </cell>
          <cell r="H8567" t="str">
            <v>F</v>
          </cell>
          <cell r="I8567">
            <v>11322</v>
          </cell>
          <cell r="J8567" t="str">
            <v>Non-Represented State Employees</v>
          </cell>
          <cell r="K8567" t="str">
            <v>per DOP website</v>
          </cell>
          <cell r="L8567">
            <v>41456</v>
          </cell>
          <cell r="M8567">
            <v>13971</v>
          </cell>
          <cell r="N8567" t="b">
            <v>0</v>
          </cell>
          <cell r="O8567">
            <v>11322</v>
          </cell>
        </row>
        <row r="8568">
          <cell r="E8568" t="str">
            <v>94MONTHLYFTEAMSTERS LOCAL UNION NUMBER 117</v>
          </cell>
          <cell r="F8568" t="str">
            <v>94</v>
          </cell>
          <cell r="G8568" t="str">
            <v>Monthly</v>
          </cell>
          <cell r="H8568" t="str">
            <v>F</v>
          </cell>
          <cell r="I8568">
            <v>11468</v>
          </cell>
          <cell r="J8568" t="str">
            <v>Teamsters Local Union Number 117</v>
          </cell>
          <cell r="K8568" t="str">
            <v>per Noli Benitez 201307</v>
          </cell>
          <cell r="L8568">
            <v>41456</v>
          </cell>
          <cell r="M8568">
            <v>13971</v>
          </cell>
          <cell r="N8568" t="b">
            <v>0</v>
          </cell>
          <cell r="O8568">
            <v>11468</v>
          </cell>
        </row>
        <row r="8569">
          <cell r="E8569" t="str">
            <v>94MONTHLYFWASHINGTON FEDERATION OF STATE EMPLOYEES</v>
          </cell>
          <cell r="F8569" t="str">
            <v>94</v>
          </cell>
          <cell r="G8569" t="str">
            <v>Monthly</v>
          </cell>
          <cell r="H8569" t="str">
            <v>F</v>
          </cell>
          <cell r="I8569">
            <v>11322</v>
          </cell>
          <cell r="J8569" t="str">
            <v>Washington Federation of State Employees</v>
          </cell>
          <cell r="K8569" t="str">
            <v>per DOP website</v>
          </cell>
          <cell r="L8569">
            <v>41456</v>
          </cell>
          <cell r="M8569">
            <v>27895</v>
          </cell>
          <cell r="N8569" t="b">
            <v>0</v>
          </cell>
          <cell r="O8569">
            <v>11322</v>
          </cell>
        </row>
        <row r="8570">
          <cell r="E8570" t="str">
            <v>94MONTHLYFWASHINGTON PUBLIC EMPLOYEES ASSOCIATION</v>
          </cell>
          <cell r="F8570" t="str">
            <v>94</v>
          </cell>
          <cell r="G8570" t="str">
            <v>Monthly</v>
          </cell>
          <cell r="H8570" t="str">
            <v>F</v>
          </cell>
          <cell r="I8570">
            <v>11322</v>
          </cell>
          <cell r="J8570" t="str">
            <v>Washington Public Employees Association</v>
          </cell>
          <cell r="K8570" t="str">
            <v>per DOP website</v>
          </cell>
          <cell r="L8570">
            <v>41456</v>
          </cell>
          <cell r="M8570">
            <v>32159</v>
          </cell>
          <cell r="N8570" t="b">
            <v>0</v>
          </cell>
          <cell r="O8570">
            <v>11322</v>
          </cell>
        </row>
        <row r="8571">
          <cell r="E8571" t="str">
            <v>94MONTHLYGCOALITION</v>
          </cell>
          <cell r="F8571" t="str">
            <v>94</v>
          </cell>
          <cell r="G8571" t="str">
            <v>Monthly</v>
          </cell>
          <cell r="H8571" t="str">
            <v>G</v>
          </cell>
          <cell r="I8571">
            <v>11604</v>
          </cell>
          <cell r="J8571" t="str">
            <v>Coalition</v>
          </cell>
          <cell r="K8571" t="str">
            <v>per DOP website</v>
          </cell>
          <cell r="L8571">
            <v>41456</v>
          </cell>
          <cell r="M8571">
            <v>44952</v>
          </cell>
          <cell r="N8571" t="b">
            <v>0</v>
          </cell>
          <cell r="O8571">
            <v>11604</v>
          </cell>
        </row>
        <row r="8572">
          <cell r="E8572" t="str">
            <v>94MONTHLYGNON-REPRESENTED STATE EMPLOYEES</v>
          </cell>
          <cell r="F8572" t="str">
            <v>94</v>
          </cell>
          <cell r="G8572" t="str">
            <v>Monthly</v>
          </cell>
          <cell r="H8572" t="str">
            <v>G</v>
          </cell>
          <cell r="I8572">
            <v>11604</v>
          </cell>
          <cell r="J8572" t="str">
            <v>Non-Represented State Employees</v>
          </cell>
          <cell r="K8572" t="str">
            <v>per DOP website</v>
          </cell>
          <cell r="L8572">
            <v>41456</v>
          </cell>
          <cell r="M8572">
            <v>13972</v>
          </cell>
          <cell r="N8572" t="b">
            <v>0</v>
          </cell>
          <cell r="O8572">
            <v>11604</v>
          </cell>
        </row>
        <row r="8573">
          <cell r="E8573" t="str">
            <v>94MONTHLYGTEAMSTERS LOCAL UNION NUMBER 117</v>
          </cell>
          <cell r="F8573" t="str">
            <v>94</v>
          </cell>
          <cell r="G8573" t="str">
            <v>Monthly</v>
          </cell>
          <cell r="H8573" t="str">
            <v>G</v>
          </cell>
          <cell r="I8573">
            <v>11751</v>
          </cell>
          <cell r="J8573" t="str">
            <v>Teamsters Local Union Number 117</v>
          </cell>
          <cell r="K8573" t="str">
            <v>per Noli Benitez 201307</v>
          </cell>
          <cell r="L8573">
            <v>41456</v>
          </cell>
          <cell r="M8573">
            <v>13972</v>
          </cell>
          <cell r="N8573" t="b">
            <v>0</v>
          </cell>
          <cell r="O8573">
            <v>11751</v>
          </cell>
        </row>
        <row r="8574">
          <cell r="E8574" t="str">
            <v>94MONTHLYGWASHINGTON FEDERATION OF STATE EMPLOYEES</v>
          </cell>
          <cell r="F8574" t="str">
            <v>94</v>
          </cell>
          <cell r="G8574" t="str">
            <v>Monthly</v>
          </cell>
          <cell r="H8574" t="str">
            <v>G</v>
          </cell>
          <cell r="I8574">
            <v>11604</v>
          </cell>
          <cell r="J8574" t="str">
            <v>Washington Federation of State Employees</v>
          </cell>
          <cell r="K8574" t="str">
            <v>per DOP website</v>
          </cell>
          <cell r="L8574">
            <v>41456</v>
          </cell>
          <cell r="M8574">
            <v>27896</v>
          </cell>
          <cell r="N8574" t="b">
            <v>0</v>
          </cell>
          <cell r="O8574">
            <v>11604</v>
          </cell>
        </row>
        <row r="8575">
          <cell r="E8575" t="str">
            <v>94MONTHLYGWASHINGTON PUBLIC EMPLOYEES ASSOCIATION</v>
          </cell>
          <cell r="F8575" t="str">
            <v>94</v>
          </cell>
          <cell r="G8575" t="str">
            <v>Monthly</v>
          </cell>
          <cell r="H8575" t="str">
            <v>G</v>
          </cell>
          <cell r="I8575">
            <v>11604</v>
          </cell>
          <cell r="J8575" t="str">
            <v>Washington Public Employees Association</v>
          </cell>
          <cell r="K8575" t="str">
            <v>per DOP website</v>
          </cell>
          <cell r="L8575">
            <v>41456</v>
          </cell>
          <cell r="M8575">
            <v>32160</v>
          </cell>
          <cell r="N8575" t="b">
            <v>0</v>
          </cell>
          <cell r="O8575">
            <v>11604</v>
          </cell>
        </row>
        <row r="8576">
          <cell r="E8576" t="str">
            <v>94MONTHLYHCOALITION</v>
          </cell>
          <cell r="F8576" t="str">
            <v>94</v>
          </cell>
          <cell r="G8576" t="str">
            <v>Monthly</v>
          </cell>
          <cell r="H8576" t="str">
            <v>H</v>
          </cell>
          <cell r="I8576">
            <v>11896</v>
          </cell>
          <cell r="J8576" t="str">
            <v>Coalition</v>
          </cell>
          <cell r="K8576" t="str">
            <v>per DOP website</v>
          </cell>
          <cell r="L8576">
            <v>41456</v>
          </cell>
          <cell r="M8576">
            <v>44953</v>
          </cell>
          <cell r="N8576" t="b">
            <v>0</v>
          </cell>
          <cell r="O8576">
            <v>11896</v>
          </cell>
        </row>
        <row r="8577">
          <cell r="E8577" t="str">
            <v>94MONTHLYHNON-REPRESENTED STATE EMPLOYEES</v>
          </cell>
          <cell r="F8577" t="str">
            <v>94</v>
          </cell>
          <cell r="G8577" t="str">
            <v>Monthly</v>
          </cell>
          <cell r="H8577" t="str">
            <v>H</v>
          </cell>
          <cell r="I8577">
            <v>11896</v>
          </cell>
          <cell r="J8577" t="str">
            <v>Non-Represented State Employees</v>
          </cell>
          <cell r="K8577" t="str">
            <v>per DOP website</v>
          </cell>
          <cell r="L8577">
            <v>41456</v>
          </cell>
          <cell r="M8577">
            <v>13973</v>
          </cell>
          <cell r="N8577" t="b">
            <v>0</v>
          </cell>
          <cell r="O8577">
            <v>11896</v>
          </cell>
        </row>
        <row r="8578">
          <cell r="E8578" t="str">
            <v>94MONTHLYHTEAMSTERS LOCAL UNION NUMBER 117</v>
          </cell>
          <cell r="F8578" t="str">
            <v>94</v>
          </cell>
          <cell r="G8578" t="str">
            <v>Monthly</v>
          </cell>
          <cell r="H8578" t="str">
            <v>H</v>
          </cell>
          <cell r="I8578">
            <v>12048</v>
          </cell>
          <cell r="J8578" t="str">
            <v>Teamsters Local Union Number 117</v>
          </cell>
          <cell r="K8578" t="str">
            <v>per Noli Benitez 201307</v>
          </cell>
          <cell r="L8578">
            <v>41456</v>
          </cell>
          <cell r="M8578">
            <v>13973</v>
          </cell>
          <cell r="N8578" t="b">
            <v>0</v>
          </cell>
          <cell r="O8578">
            <v>12048</v>
          </cell>
        </row>
        <row r="8579">
          <cell r="E8579" t="str">
            <v>94MONTHLYHWASHINGTON FEDERATION OF STATE EMPLOYEES</v>
          </cell>
          <cell r="F8579" t="str">
            <v>94</v>
          </cell>
          <cell r="G8579" t="str">
            <v>Monthly</v>
          </cell>
          <cell r="H8579" t="str">
            <v>H</v>
          </cell>
          <cell r="I8579">
            <v>11896</v>
          </cell>
          <cell r="J8579" t="str">
            <v>Washington Federation of State Employees</v>
          </cell>
          <cell r="K8579" t="str">
            <v>per DOP website</v>
          </cell>
          <cell r="L8579">
            <v>41456</v>
          </cell>
          <cell r="M8579">
            <v>27897</v>
          </cell>
          <cell r="N8579" t="b">
            <v>0</v>
          </cell>
          <cell r="O8579">
            <v>11896</v>
          </cell>
        </row>
        <row r="8580">
          <cell r="E8580" t="str">
            <v>94MONTHLYHWASHINGTON PUBLIC EMPLOYEES ASSOCIATION</v>
          </cell>
          <cell r="F8580" t="str">
            <v>94</v>
          </cell>
          <cell r="G8580" t="str">
            <v>Monthly</v>
          </cell>
          <cell r="H8580" t="str">
            <v>H</v>
          </cell>
          <cell r="I8580">
            <v>11896</v>
          </cell>
          <cell r="J8580" t="str">
            <v>Washington Public Employees Association</v>
          </cell>
          <cell r="K8580" t="str">
            <v>per DOP website</v>
          </cell>
          <cell r="L8580">
            <v>41456</v>
          </cell>
          <cell r="M8580">
            <v>32161</v>
          </cell>
          <cell r="N8580" t="b">
            <v>0</v>
          </cell>
          <cell r="O8580">
            <v>11896</v>
          </cell>
        </row>
        <row r="8581">
          <cell r="E8581" t="str">
            <v>94MONTHLYICOALITION</v>
          </cell>
          <cell r="F8581" t="str">
            <v>94</v>
          </cell>
          <cell r="G8581" t="str">
            <v>Monthly</v>
          </cell>
          <cell r="H8581" t="str">
            <v>I</v>
          </cell>
          <cell r="I8581">
            <v>12189</v>
          </cell>
          <cell r="J8581" t="str">
            <v>Coalition</v>
          </cell>
          <cell r="K8581" t="str">
            <v>per DOP website</v>
          </cell>
          <cell r="L8581">
            <v>41456</v>
          </cell>
          <cell r="M8581">
            <v>44954</v>
          </cell>
          <cell r="N8581" t="b">
            <v>0</v>
          </cell>
          <cell r="O8581">
            <v>12189</v>
          </cell>
        </row>
        <row r="8582">
          <cell r="E8582" t="str">
            <v>94MONTHLYINON-REPRESENTED STATE EMPLOYEES</v>
          </cell>
          <cell r="F8582" t="str">
            <v>94</v>
          </cell>
          <cell r="G8582" t="str">
            <v>Monthly</v>
          </cell>
          <cell r="H8582" t="str">
            <v>I</v>
          </cell>
          <cell r="I8582">
            <v>12189</v>
          </cell>
          <cell r="J8582" t="str">
            <v>Non-Represented State Employees</v>
          </cell>
          <cell r="K8582" t="str">
            <v>per DOP website</v>
          </cell>
          <cell r="L8582">
            <v>41456</v>
          </cell>
          <cell r="M8582">
            <v>13974</v>
          </cell>
          <cell r="N8582" t="b">
            <v>0</v>
          </cell>
          <cell r="O8582">
            <v>12189</v>
          </cell>
        </row>
        <row r="8583">
          <cell r="E8583" t="str">
            <v>94MONTHLYITEAMSTERS LOCAL UNION NUMBER 117</v>
          </cell>
          <cell r="F8583" t="str">
            <v>94</v>
          </cell>
          <cell r="G8583" t="str">
            <v>Monthly</v>
          </cell>
          <cell r="H8583" t="str">
            <v>I</v>
          </cell>
          <cell r="I8583">
            <v>12345</v>
          </cell>
          <cell r="J8583" t="str">
            <v>Teamsters Local Union Number 117</v>
          </cell>
          <cell r="K8583" t="str">
            <v>per Noli Benitez 201307</v>
          </cell>
          <cell r="L8583">
            <v>41456</v>
          </cell>
          <cell r="M8583">
            <v>13974</v>
          </cell>
          <cell r="N8583" t="b">
            <v>0</v>
          </cell>
          <cell r="O8583">
            <v>12345</v>
          </cell>
        </row>
        <row r="8584">
          <cell r="E8584" t="str">
            <v>94MONTHLYIWASHINGTON FEDERATION OF STATE EMPLOYEES</v>
          </cell>
          <cell r="F8584" t="str">
            <v>94</v>
          </cell>
          <cell r="G8584" t="str">
            <v>Monthly</v>
          </cell>
          <cell r="H8584" t="str">
            <v>I</v>
          </cell>
          <cell r="I8584">
            <v>12189</v>
          </cell>
          <cell r="J8584" t="str">
            <v>Washington Federation of State Employees</v>
          </cell>
          <cell r="K8584" t="str">
            <v>per DOP website</v>
          </cell>
          <cell r="L8584">
            <v>41456</v>
          </cell>
          <cell r="M8584">
            <v>27898</v>
          </cell>
          <cell r="N8584" t="b">
            <v>0</v>
          </cell>
          <cell r="O8584">
            <v>12189</v>
          </cell>
        </row>
        <row r="8585">
          <cell r="E8585" t="str">
            <v>94MONTHLYIWASHINGTON PUBLIC EMPLOYEES ASSOCIATION</v>
          </cell>
          <cell r="F8585" t="str">
            <v>94</v>
          </cell>
          <cell r="G8585" t="str">
            <v>Monthly</v>
          </cell>
          <cell r="H8585" t="str">
            <v>I</v>
          </cell>
          <cell r="I8585">
            <v>12189</v>
          </cell>
          <cell r="J8585" t="str">
            <v>Washington Public Employees Association</v>
          </cell>
          <cell r="K8585" t="str">
            <v>per DOP website</v>
          </cell>
          <cell r="L8585">
            <v>41456</v>
          </cell>
          <cell r="M8585">
            <v>32162</v>
          </cell>
          <cell r="N8585" t="b">
            <v>0</v>
          </cell>
          <cell r="O8585">
            <v>12189</v>
          </cell>
        </row>
        <row r="8586">
          <cell r="E8586" t="str">
            <v>94MONTHLYJCOALITION</v>
          </cell>
          <cell r="F8586" t="str">
            <v>94</v>
          </cell>
          <cell r="G8586" t="str">
            <v>Monthly</v>
          </cell>
          <cell r="H8586" t="str">
            <v>J</v>
          </cell>
          <cell r="I8586">
            <v>12496</v>
          </cell>
          <cell r="J8586" t="str">
            <v>Coalition</v>
          </cell>
          <cell r="K8586" t="str">
            <v>per DOP website</v>
          </cell>
          <cell r="L8586">
            <v>41456</v>
          </cell>
          <cell r="M8586">
            <v>44955</v>
          </cell>
          <cell r="N8586" t="b">
            <v>0</v>
          </cell>
          <cell r="O8586">
            <v>12496</v>
          </cell>
        </row>
        <row r="8587">
          <cell r="E8587" t="str">
            <v>94MONTHLYJNON-REPRESENTED STATE EMPLOYEES</v>
          </cell>
          <cell r="F8587" t="str">
            <v>94</v>
          </cell>
          <cell r="G8587" t="str">
            <v>Monthly</v>
          </cell>
          <cell r="H8587" t="str">
            <v>J</v>
          </cell>
          <cell r="I8587">
            <v>12496</v>
          </cell>
          <cell r="J8587" t="str">
            <v>Non-Represented State Employees</v>
          </cell>
          <cell r="K8587" t="str">
            <v>per DOP website</v>
          </cell>
          <cell r="L8587">
            <v>41456</v>
          </cell>
          <cell r="M8587">
            <v>13975</v>
          </cell>
          <cell r="N8587" t="b">
            <v>0</v>
          </cell>
          <cell r="O8587">
            <v>12496</v>
          </cell>
        </row>
        <row r="8588">
          <cell r="E8588" t="str">
            <v>94MONTHLYJTEAMSTERS LOCAL UNION NUMBER 117</v>
          </cell>
          <cell r="F8588" t="str">
            <v>94</v>
          </cell>
          <cell r="G8588" t="str">
            <v>Monthly</v>
          </cell>
          <cell r="H8588" t="str">
            <v>J</v>
          </cell>
          <cell r="I8588">
            <v>12656</v>
          </cell>
          <cell r="J8588" t="str">
            <v>Teamsters Local Union Number 117</v>
          </cell>
          <cell r="K8588" t="str">
            <v>per Noli Benitez 201307</v>
          </cell>
          <cell r="L8588">
            <v>41456</v>
          </cell>
          <cell r="M8588">
            <v>13975</v>
          </cell>
          <cell r="N8588" t="b">
            <v>0</v>
          </cell>
          <cell r="O8588">
            <v>12656</v>
          </cell>
        </row>
        <row r="8589">
          <cell r="E8589" t="str">
            <v>94MONTHLYJWASHINGTON FEDERATION OF STATE EMPLOYEES</v>
          </cell>
          <cell r="F8589" t="str">
            <v>94</v>
          </cell>
          <cell r="G8589" t="str">
            <v>Monthly</v>
          </cell>
          <cell r="H8589" t="str">
            <v>J</v>
          </cell>
          <cell r="I8589">
            <v>12496</v>
          </cell>
          <cell r="J8589" t="str">
            <v>Washington Federation of State Employees</v>
          </cell>
          <cell r="K8589" t="str">
            <v>per DOP website</v>
          </cell>
          <cell r="L8589">
            <v>41456</v>
          </cell>
          <cell r="M8589">
            <v>27899</v>
          </cell>
          <cell r="N8589" t="b">
            <v>0</v>
          </cell>
          <cell r="O8589">
            <v>12496</v>
          </cell>
        </row>
        <row r="8590">
          <cell r="E8590" t="str">
            <v>94MONTHLYJWASHINGTON PUBLIC EMPLOYEES ASSOCIATION</v>
          </cell>
          <cell r="F8590" t="str">
            <v>94</v>
          </cell>
          <cell r="G8590" t="str">
            <v>Monthly</v>
          </cell>
          <cell r="H8590" t="str">
            <v>J</v>
          </cell>
          <cell r="I8590">
            <v>12496</v>
          </cell>
          <cell r="J8590" t="str">
            <v>Washington Public Employees Association</v>
          </cell>
          <cell r="K8590" t="str">
            <v>per DOP website</v>
          </cell>
          <cell r="L8590">
            <v>41456</v>
          </cell>
          <cell r="M8590">
            <v>32163</v>
          </cell>
          <cell r="N8590" t="b">
            <v>0</v>
          </cell>
          <cell r="O8590">
            <v>12496</v>
          </cell>
        </row>
        <row r="8591">
          <cell r="E8591" t="str">
            <v>94MONTHLYKCOALITION</v>
          </cell>
          <cell r="F8591" t="str">
            <v>94</v>
          </cell>
          <cell r="G8591" t="str">
            <v>Monthly</v>
          </cell>
          <cell r="H8591" t="str">
            <v>K</v>
          </cell>
          <cell r="I8591">
            <v>12807</v>
          </cell>
          <cell r="J8591" t="str">
            <v>Coalition</v>
          </cell>
          <cell r="K8591" t="str">
            <v>per DOP website</v>
          </cell>
          <cell r="L8591">
            <v>41456</v>
          </cell>
          <cell r="M8591">
            <v>44956</v>
          </cell>
          <cell r="N8591" t="b">
            <v>0</v>
          </cell>
          <cell r="O8591">
            <v>12807</v>
          </cell>
        </row>
        <row r="8592">
          <cell r="E8592" t="str">
            <v>94MONTHLYKNON-REPRESENTED STATE EMPLOYEES</v>
          </cell>
          <cell r="F8592" t="str">
            <v>94</v>
          </cell>
          <cell r="G8592" t="str">
            <v>Monthly</v>
          </cell>
          <cell r="H8592" t="str">
            <v>K</v>
          </cell>
          <cell r="I8592">
            <v>12807</v>
          </cell>
          <cell r="J8592" t="str">
            <v>Non-Represented State Employees</v>
          </cell>
          <cell r="K8592" t="str">
            <v>per DOP website</v>
          </cell>
          <cell r="L8592">
            <v>41456</v>
          </cell>
          <cell r="M8592">
            <v>13976</v>
          </cell>
          <cell r="N8592" t="b">
            <v>0</v>
          </cell>
          <cell r="O8592">
            <v>12807</v>
          </cell>
        </row>
        <row r="8593">
          <cell r="E8593" t="str">
            <v>94MONTHLYKTEAMSTERS LOCAL UNION NUMBER 117</v>
          </cell>
          <cell r="F8593" t="str">
            <v>94</v>
          </cell>
          <cell r="G8593" t="str">
            <v>Monthly</v>
          </cell>
          <cell r="H8593" t="str">
            <v>K</v>
          </cell>
          <cell r="I8593">
            <v>12970</v>
          </cell>
          <cell r="J8593" t="str">
            <v>Teamsters Local Union Number 117</v>
          </cell>
          <cell r="K8593" t="str">
            <v>per Noli Benitez 201307</v>
          </cell>
          <cell r="L8593">
            <v>41456</v>
          </cell>
          <cell r="M8593">
            <v>13976</v>
          </cell>
          <cell r="N8593" t="b">
            <v>0</v>
          </cell>
          <cell r="O8593">
            <v>12970</v>
          </cell>
        </row>
        <row r="8594">
          <cell r="E8594" t="str">
            <v>94MONTHLYKWASHINGTON FEDERATION OF STATE EMPLOYEES</v>
          </cell>
          <cell r="F8594" t="str">
            <v>94</v>
          </cell>
          <cell r="G8594" t="str">
            <v>Monthly</v>
          </cell>
          <cell r="H8594" t="str">
            <v>K</v>
          </cell>
          <cell r="I8594">
            <v>12807</v>
          </cell>
          <cell r="J8594" t="str">
            <v>Washington Federation of State Employees</v>
          </cell>
          <cell r="K8594" t="str">
            <v>per DOP website</v>
          </cell>
          <cell r="L8594">
            <v>41456</v>
          </cell>
          <cell r="M8594">
            <v>27900</v>
          </cell>
          <cell r="N8594" t="b">
            <v>0</v>
          </cell>
          <cell r="O8594">
            <v>12807</v>
          </cell>
        </row>
        <row r="8595">
          <cell r="E8595" t="str">
            <v>94MONTHLYKWASHINGTON PUBLIC EMPLOYEES ASSOCIATION</v>
          </cell>
          <cell r="F8595" t="str">
            <v>94</v>
          </cell>
          <cell r="G8595" t="str">
            <v>Monthly</v>
          </cell>
          <cell r="H8595" t="str">
            <v>K</v>
          </cell>
          <cell r="I8595">
            <v>12807</v>
          </cell>
          <cell r="J8595" t="str">
            <v>Washington Public Employees Association</v>
          </cell>
          <cell r="K8595" t="str">
            <v>per DOP website</v>
          </cell>
          <cell r="L8595">
            <v>41456</v>
          </cell>
          <cell r="M8595">
            <v>32164</v>
          </cell>
          <cell r="N8595" t="b">
            <v>0</v>
          </cell>
          <cell r="O8595">
            <v>12807</v>
          </cell>
        </row>
        <row r="8596">
          <cell r="E8596" t="str">
            <v>94MONTHLYLCOALITION</v>
          </cell>
          <cell r="F8596" t="str">
            <v>94</v>
          </cell>
          <cell r="G8596" t="str">
            <v>Monthly</v>
          </cell>
          <cell r="H8596" t="str">
            <v>L</v>
          </cell>
          <cell r="I8596">
            <v>13131</v>
          </cell>
          <cell r="J8596" t="str">
            <v>Coalition</v>
          </cell>
          <cell r="K8596" t="str">
            <v>per DOP website</v>
          </cell>
          <cell r="L8596">
            <v>41456</v>
          </cell>
          <cell r="M8596">
            <v>44957</v>
          </cell>
          <cell r="N8596" t="b">
            <v>0</v>
          </cell>
          <cell r="O8596">
            <v>13131</v>
          </cell>
        </row>
        <row r="8597">
          <cell r="E8597" t="str">
            <v>94MONTHLYLNON-REPRESENTED STATE EMPLOYEES</v>
          </cell>
          <cell r="F8597" t="str">
            <v>94</v>
          </cell>
          <cell r="G8597" t="str">
            <v>Monthly</v>
          </cell>
          <cell r="H8597" t="str">
            <v>L</v>
          </cell>
          <cell r="I8597">
            <v>13131</v>
          </cell>
          <cell r="J8597" t="str">
            <v>Non-Represented State Employees</v>
          </cell>
          <cell r="K8597" t="str">
            <v>per DOP website</v>
          </cell>
          <cell r="L8597">
            <v>41456</v>
          </cell>
          <cell r="M8597">
            <v>13977</v>
          </cell>
          <cell r="N8597" t="b">
            <v>0</v>
          </cell>
          <cell r="O8597">
            <v>13131</v>
          </cell>
        </row>
        <row r="8598">
          <cell r="E8598" t="str">
            <v>94MONTHLYLTEAMSTERS LOCAL UNION NUMBER 117</v>
          </cell>
          <cell r="F8598" t="str">
            <v>94</v>
          </cell>
          <cell r="G8598" t="str">
            <v>Monthly</v>
          </cell>
          <cell r="H8598" t="str">
            <v>L</v>
          </cell>
          <cell r="I8598">
            <v>13300</v>
          </cell>
          <cell r="J8598" t="str">
            <v>Teamsters Local Union Number 117</v>
          </cell>
          <cell r="K8598" t="str">
            <v>per Noli Benitez 201307</v>
          </cell>
          <cell r="L8598">
            <v>41456</v>
          </cell>
          <cell r="M8598">
            <v>13977</v>
          </cell>
          <cell r="N8598" t="b">
            <v>0</v>
          </cell>
          <cell r="O8598">
            <v>13300</v>
          </cell>
        </row>
        <row r="8599">
          <cell r="E8599" t="str">
            <v>94MONTHLYLWASHINGTON FEDERATION OF STATE EMPLOYEES</v>
          </cell>
          <cell r="F8599" t="str">
            <v>94</v>
          </cell>
          <cell r="G8599" t="str">
            <v>Monthly</v>
          </cell>
          <cell r="H8599" t="str">
            <v>L</v>
          </cell>
          <cell r="I8599">
            <v>13131</v>
          </cell>
          <cell r="J8599" t="str">
            <v>Washington Federation of State Employees</v>
          </cell>
          <cell r="K8599" t="str">
            <v>per DOP website</v>
          </cell>
          <cell r="L8599">
            <v>41456</v>
          </cell>
          <cell r="M8599">
            <v>27901</v>
          </cell>
          <cell r="N8599" t="b">
            <v>0</v>
          </cell>
          <cell r="O8599">
            <v>13131</v>
          </cell>
        </row>
        <row r="8600">
          <cell r="E8600" t="str">
            <v>94MONTHLYLWASHINGTON PUBLIC EMPLOYEES ASSOCIATION</v>
          </cell>
          <cell r="F8600" t="str">
            <v>94</v>
          </cell>
          <cell r="G8600" t="str">
            <v>Monthly</v>
          </cell>
          <cell r="H8600" t="str">
            <v>L</v>
          </cell>
          <cell r="I8600">
            <v>13131</v>
          </cell>
          <cell r="J8600" t="str">
            <v>Washington Public Employees Association</v>
          </cell>
          <cell r="K8600" t="str">
            <v>per DOP website</v>
          </cell>
          <cell r="L8600">
            <v>41456</v>
          </cell>
          <cell r="M8600">
            <v>32165</v>
          </cell>
          <cell r="N8600" t="b">
            <v>0</v>
          </cell>
          <cell r="O8600">
            <v>13131</v>
          </cell>
        </row>
        <row r="8601">
          <cell r="E8601" t="str">
            <v>94MONTHLYMCOALITION</v>
          </cell>
          <cell r="F8601" t="str">
            <v>94</v>
          </cell>
          <cell r="G8601" t="str">
            <v>Monthly</v>
          </cell>
          <cell r="H8601" t="str">
            <v>M</v>
          </cell>
          <cell r="I8601">
            <v>13456</v>
          </cell>
          <cell r="J8601" t="str">
            <v>Coalition</v>
          </cell>
          <cell r="K8601" t="str">
            <v>per DOP website</v>
          </cell>
          <cell r="L8601">
            <v>41456</v>
          </cell>
          <cell r="M8601">
            <v>44958</v>
          </cell>
          <cell r="N8601" t="b">
            <v>0</v>
          </cell>
          <cell r="O8601">
            <v>13456</v>
          </cell>
        </row>
        <row r="8602">
          <cell r="E8602" t="str">
            <v>94MONTHLYMNON-REPRESENTED STATE EMPLOYEES</v>
          </cell>
          <cell r="F8602" t="str">
            <v>94</v>
          </cell>
          <cell r="G8602" t="str">
            <v>Monthly</v>
          </cell>
          <cell r="H8602" t="str">
            <v>M</v>
          </cell>
          <cell r="I8602">
            <v>13456</v>
          </cell>
          <cell r="J8602" t="str">
            <v>Non-Represented State Employees</v>
          </cell>
          <cell r="K8602" t="str">
            <v>per DOP website</v>
          </cell>
          <cell r="L8602">
            <v>41456</v>
          </cell>
          <cell r="M8602">
            <v>13978</v>
          </cell>
          <cell r="N8602" t="b">
            <v>0</v>
          </cell>
          <cell r="O8602">
            <v>13456</v>
          </cell>
        </row>
        <row r="8603">
          <cell r="E8603" t="str">
            <v>94MONTHLYMTEAMSTERS LOCAL UNION NUMBER 117</v>
          </cell>
          <cell r="F8603" t="str">
            <v>94</v>
          </cell>
          <cell r="G8603" t="str">
            <v>Monthly</v>
          </cell>
          <cell r="H8603" t="str">
            <v>M</v>
          </cell>
          <cell r="I8603">
            <v>13628</v>
          </cell>
          <cell r="J8603" t="str">
            <v>Teamsters Local Union Number 117</v>
          </cell>
          <cell r="K8603" t="str">
            <v>per Noli Benitez 201307</v>
          </cell>
          <cell r="L8603">
            <v>41456</v>
          </cell>
          <cell r="M8603">
            <v>13978</v>
          </cell>
          <cell r="N8603" t="b">
            <v>0</v>
          </cell>
          <cell r="O8603">
            <v>13628</v>
          </cell>
        </row>
        <row r="8604">
          <cell r="E8604" t="str">
            <v>94MONTHLYMWASHINGTON FEDERATION OF STATE EMPLOYEES</v>
          </cell>
          <cell r="F8604" t="str">
            <v>94</v>
          </cell>
          <cell r="G8604" t="str">
            <v>Monthly</v>
          </cell>
          <cell r="H8604" t="str">
            <v>M</v>
          </cell>
          <cell r="I8604">
            <v>13456</v>
          </cell>
          <cell r="J8604" t="str">
            <v>Washington Federation of State Employees</v>
          </cell>
          <cell r="K8604" t="str">
            <v>per DOP website</v>
          </cell>
          <cell r="L8604">
            <v>41456</v>
          </cell>
          <cell r="M8604">
            <v>27902</v>
          </cell>
          <cell r="N8604" t="b">
            <v>0</v>
          </cell>
          <cell r="O8604">
            <v>13456</v>
          </cell>
        </row>
        <row r="8605">
          <cell r="E8605" t="str">
            <v>94MONTHLYMWASHINGTON PUBLIC EMPLOYEES ASSOCIATION</v>
          </cell>
          <cell r="F8605" t="str">
            <v>94</v>
          </cell>
          <cell r="G8605" t="str">
            <v>Monthly</v>
          </cell>
          <cell r="H8605" t="str">
            <v>M</v>
          </cell>
          <cell r="I8605">
            <v>13456</v>
          </cell>
          <cell r="J8605" t="str">
            <v>Washington Public Employees Association</v>
          </cell>
          <cell r="K8605" t="str">
            <v>per DOP website</v>
          </cell>
          <cell r="L8605">
            <v>41456</v>
          </cell>
          <cell r="M8605">
            <v>32166</v>
          </cell>
          <cell r="N8605" t="b">
            <v>0</v>
          </cell>
          <cell r="O8605">
            <v>13456</v>
          </cell>
        </row>
        <row r="8606">
          <cell r="E8606" t="str">
            <v>95MONTHLYACOALITION</v>
          </cell>
          <cell r="F8606" t="str">
            <v>95</v>
          </cell>
          <cell r="G8606" t="str">
            <v>Monthly</v>
          </cell>
          <cell r="H8606" t="str">
            <v>A</v>
          </cell>
          <cell r="I8606">
            <v>10253</v>
          </cell>
          <cell r="J8606" t="str">
            <v>Coalition</v>
          </cell>
          <cell r="K8606" t="str">
            <v>per DOP website</v>
          </cell>
          <cell r="L8606">
            <v>41456</v>
          </cell>
          <cell r="M8606">
            <v>44998</v>
          </cell>
          <cell r="N8606" t="b">
            <v>0</v>
          </cell>
          <cell r="O8606">
            <v>10253</v>
          </cell>
        </row>
        <row r="8607">
          <cell r="E8607" t="str">
            <v>95MONTHLYANON-REPRESENTED STATE EMPLOYEES</v>
          </cell>
          <cell r="F8607" t="str">
            <v>95</v>
          </cell>
          <cell r="G8607" t="str">
            <v>Monthly</v>
          </cell>
          <cell r="H8607" t="str">
            <v>A</v>
          </cell>
          <cell r="I8607">
            <v>10253</v>
          </cell>
          <cell r="J8607" t="str">
            <v>Non-Represented State Employees</v>
          </cell>
          <cell r="K8607" t="str">
            <v>per DOP website</v>
          </cell>
          <cell r="L8607">
            <v>41456</v>
          </cell>
          <cell r="M8607">
            <v>14018</v>
          </cell>
          <cell r="N8607" t="b">
            <v>0</v>
          </cell>
          <cell r="O8607">
            <v>10253</v>
          </cell>
        </row>
        <row r="8608">
          <cell r="E8608" t="str">
            <v>95MONTHLYATEAMSTERS LOCAL UNION NUMBER 117</v>
          </cell>
          <cell r="F8608" t="str">
            <v>95</v>
          </cell>
          <cell r="G8608" t="str">
            <v>Monthly</v>
          </cell>
          <cell r="H8608" t="str">
            <v>A</v>
          </cell>
          <cell r="I8608">
            <v>10385</v>
          </cell>
          <cell r="J8608" t="str">
            <v>Teamsters Local Union Number 117</v>
          </cell>
          <cell r="K8608" t="str">
            <v>per Noli Benitez 201307</v>
          </cell>
          <cell r="L8608">
            <v>41456</v>
          </cell>
          <cell r="M8608">
            <v>14018</v>
          </cell>
          <cell r="N8608" t="b">
            <v>0</v>
          </cell>
          <cell r="O8608">
            <v>10385</v>
          </cell>
        </row>
        <row r="8609">
          <cell r="E8609" t="str">
            <v>95MONTHLYAWASHINGTON FEDERATION OF STATE EMPLOYEES</v>
          </cell>
          <cell r="F8609" t="str">
            <v>95</v>
          </cell>
          <cell r="G8609" t="str">
            <v>Monthly</v>
          </cell>
          <cell r="H8609" t="str">
            <v>A</v>
          </cell>
          <cell r="I8609">
            <v>10253</v>
          </cell>
          <cell r="J8609" t="str">
            <v>Washington Federation of State Employees</v>
          </cell>
          <cell r="K8609" t="str">
            <v>per DOP website</v>
          </cell>
          <cell r="L8609">
            <v>41456</v>
          </cell>
          <cell r="M8609">
            <v>27942</v>
          </cell>
          <cell r="N8609" t="b">
            <v>0</v>
          </cell>
          <cell r="O8609">
            <v>10253</v>
          </cell>
        </row>
        <row r="8610">
          <cell r="E8610" t="str">
            <v>95MONTHLYAWASHINGTON PUBLIC EMPLOYEES ASSOCIATION</v>
          </cell>
          <cell r="F8610" t="str">
            <v>95</v>
          </cell>
          <cell r="G8610" t="str">
            <v>Monthly</v>
          </cell>
          <cell r="H8610" t="str">
            <v>A</v>
          </cell>
          <cell r="I8610">
            <v>10253</v>
          </cell>
          <cell r="J8610" t="str">
            <v>Washington Public Employees Association</v>
          </cell>
          <cell r="K8610" t="str">
            <v>per DOP website</v>
          </cell>
          <cell r="L8610">
            <v>41456</v>
          </cell>
          <cell r="M8610">
            <v>32206</v>
          </cell>
          <cell r="N8610" t="b">
            <v>0</v>
          </cell>
          <cell r="O8610">
            <v>10253</v>
          </cell>
        </row>
        <row r="8611">
          <cell r="E8611" t="str">
            <v>95MONTHLYBCOALITION</v>
          </cell>
          <cell r="F8611" t="str">
            <v>95</v>
          </cell>
          <cell r="G8611" t="str">
            <v>Monthly</v>
          </cell>
          <cell r="H8611" t="str">
            <v>B</v>
          </cell>
          <cell r="I8611">
            <v>10513</v>
          </cell>
          <cell r="J8611" t="str">
            <v>Coalition</v>
          </cell>
          <cell r="K8611" t="str">
            <v>per DOP website</v>
          </cell>
          <cell r="L8611">
            <v>41456</v>
          </cell>
          <cell r="M8611">
            <v>44999</v>
          </cell>
          <cell r="N8611" t="b">
            <v>0</v>
          </cell>
          <cell r="O8611">
            <v>10513</v>
          </cell>
        </row>
        <row r="8612">
          <cell r="E8612" t="str">
            <v>95MONTHLYBNON-REPRESENTED STATE EMPLOYEES</v>
          </cell>
          <cell r="F8612" t="str">
            <v>95</v>
          </cell>
          <cell r="G8612" t="str">
            <v>Monthly</v>
          </cell>
          <cell r="H8612" t="str">
            <v>B</v>
          </cell>
          <cell r="I8612">
            <v>10513</v>
          </cell>
          <cell r="J8612" t="str">
            <v>Non-Represented State Employees</v>
          </cell>
          <cell r="K8612" t="str">
            <v>per DOP website</v>
          </cell>
          <cell r="L8612">
            <v>41456</v>
          </cell>
          <cell r="M8612">
            <v>14019</v>
          </cell>
          <cell r="N8612" t="b">
            <v>0</v>
          </cell>
          <cell r="O8612">
            <v>10513</v>
          </cell>
        </row>
        <row r="8613">
          <cell r="E8613" t="str">
            <v>95MONTHLYBTEAMSTERS LOCAL UNION NUMBER 117</v>
          </cell>
          <cell r="F8613" t="str">
            <v>95</v>
          </cell>
          <cell r="G8613" t="str">
            <v>Monthly</v>
          </cell>
          <cell r="H8613" t="str">
            <v>B</v>
          </cell>
          <cell r="I8613">
            <v>10648</v>
          </cell>
          <cell r="J8613" t="str">
            <v>Teamsters Local Union Number 117</v>
          </cell>
          <cell r="K8613" t="str">
            <v>per Noli Benitez 201307</v>
          </cell>
          <cell r="L8613">
            <v>41456</v>
          </cell>
          <cell r="M8613">
            <v>14019</v>
          </cell>
          <cell r="N8613" t="b">
            <v>0</v>
          </cell>
          <cell r="O8613">
            <v>10648</v>
          </cell>
        </row>
        <row r="8614">
          <cell r="E8614" t="str">
            <v>95MONTHLYBWASHINGTON FEDERATION OF STATE EMPLOYEES</v>
          </cell>
          <cell r="F8614" t="str">
            <v>95</v>
          </cell>
          <cell r="G8614" t="str">
            <v>Monthly</v>
          </cell>
          <cell r="H8614" t="str">
            <v>B</v>
          </cell>
          <cell r="I8614">
            <v>10513</v>
          </cell>
          <cell r="J8614" t="str">
            <v>Washington Federation of State Employees</v>
          </cell>
          <cell r="K8614" t="str">
            <v>per DOP website</v>
          </cell>
          <cell r="L8614">
            <v>41456</v>
          </cell>
          <cell r="M8614">
            <v>27943</v>
          </cell>
          <cell r="N8614" t="b">
            <v>0</v>
          </cell>
          <cell r="O8614">
            <v>10513</v>
          </cell>
        </row>
        <row r="8615">
          <cell r="E8615" t="str">
            <v>95MONTHLYBWASHINGTON PUBLIC EMPLOYEES ASSOCIATION</v>
          </cell>
          <cell r="F8615" t="str">
            <v>95</v>
          </cell>
          <cell r="G8615" t="str">
            <v>Monthly</v>
          </cell>
          <cell r="H8615" t="str">
            <v>B</v>
          </cell>
          <cell r="I8615">
            <v>10513</v>
          </cell>
          <cell r="J8615" t="str">
            <v>Washington Public Employees Association</v>
          </cell>
          <cell r="K8615" t="str">
            <v>per DOP website</v>
          </cell>
          <cell r="L8615">
            <v>41456</v>
          </cell>
          <cell r="M8615">
            <v>32207</v>
          </cell>
          <cell r="N8615" t="b">
            <v>0</v>
          </cell>
          <cell r="O8615">
            <v>10513</v>
          </cell>
        </row>
        <row r="8616">
          <cell r="E8616" t="str">
            <v>95MONTHLYCCOALITION</v>
          </cell>
          <cell r="F8616" t="str">
            <v>95</v>
          </cell>
          <cell r="G8616" t="str">
            <v>Monthly</v>
          </cell>
          <cell r="H8616" t="str">
            <v>C</v>
          </cell>
          <cell r="I8616">
            <v>10771</v>
          </cell>
          <cell r="J8616" t="str">
            <v>Coalition</v>
          </cell>
          <cell r="K8616" t="str">
            <v>per DOP website</v>
          </cell>
          <cell r="L8616">
            <v>41456</v>
          </cell>
          <cell r="M8616">
            <v>45000</v>
          </cell>
          <cell r="N8616" t="b">
            <v>0</v>
          </cell>
          <cell r="O8616">
            <v>10771</v>
          </cell>
        </row>
        <row r="8617">
          <cell r="E8617" t="str">
            <v>95MONTHLYCNON-REPRESENTED STATE EMPLOYEES</v>
          </cell>
          <cell r="F8617" t="str">
            <v>95</v>
          </cell>
          <cell r="G8617" t="str">
            <v>Monthly</v>
          </cell>
          <cell r="H8617" t="str">
            <v>C</v>
          </cell>
          <cell r="I8617">
            <v>10771</v>
          </cell>
          <cell r="J8617" t="str">
            <v>Non-Represented State Employees</v>
          </cell>
          <cell r="K8617" t="str">
            <v>per DOP website</v>
          </cell>
          <cell r="L8617">
            <v>41456</v>
          </cell>
          <cell r="M8617">
            <v>14020</v>
          </cell>
          <cell r="N8617" t="b">
            <v>0</v>
          </cell>
          <cell r="O8617">
            <v>10771</v>
          </cell>
        </row>
        <row r="8618">
          <cell r="E8618" t="str">
            <v>95MONTHLYCTEAMSTERS LOCAL UNION NUMBER 117</v>
          </cell>
          <cell r="F8618" t="str">
            <v>95</v>
          </cell>
          <cell r="G8618" t="str">
            <v>Monthly</v>
          </cell>
          <cell r="H8618" t="str">
            <v>C</v>
          </cell>
          <cell r="I8618">
            <v>10910</v>
          </cell>
          <cell r="J8618" t="str">
            <v>Teamsters Local Union Number 117</v>
          </cell>
          <cell r="K8618" t="str">
            <v>per Noli Benitez 201307</v>
          </cell>
          <cell r="L8618">
            <v>41456</v>
          </cell>
          <cell r="M8618">
            <v>14020</v>
          </cell>
          <cell r="N8618" t="b">
            <v>0</v>
          </cell>
          <cell r="O8618">
            <v>10910</v>
          </cell>
        </row>
        <row r="8619">
          <cell r="E8619" t="str">
            <v>95MONTHLYCWASHINGTON FEDERATION OF STATE EMPLOYEES</v>
          </cell>
          <cell r="F8619" t="str">
            <v>95</v>
          </cell>
          <cell r="G8619" t="str">
            <v>Monthly</v>
          </cell>
          <cell r="H8619" t="str">
            <v>C</v>
          </cell>
          <cell r="I8619">
            <v>10771</v>
          </cell>
          <cell r="J8619" t="str">
            <v>Washington Federation of State Employees</v>
          </cell>
          <cell r="K8619" t="str">
            <v>per DOP website</v>
          </cell>
          <cell r="L8619">
            <v>41456</v>
          </cell>
          <cell r="M8619">
            <v>27944</v>
          </cell>
          <cell r="N8619" t="b">
            <v>0</v>
          </cell>
          <cell r="O8619">
            <v>10771</v>
          </cell>
        </row>
        <row r="8620">
          <cell r="E8620" t="str">
            <v>95MONTHLYCWASHINGTON PUBLIC EMPLOYEES ASSOCIATION</v>
          </cell>
          <cell r="F8620" t="str">
            <v>95</v>
          </cell>
          <cell r="G8620" t="str">
            <v>Monthly</v>
          </cell>
          <cell r="H8620" t="str">
            <v>C</v>
          </cell>
          <cell r="I8620">
            <v>10771</v>
          </cell>
          <cell r="J8620" t="str">
            <v>Washington Public Employees Association</v>
          </cell>
          <cell r="K8620" t="str">
            <v>per DOP website</v>
          </cell>
          <cell r="L8620">
            <v>41456</v>
          </cell>
          <cell r="M8620">
            <v>32208</v>
          </cell>
          <cell r="N8620" t="b">
            <v>0</v>
          </cell>
          <cell r="O8620">
            <v>10771</v>
          </cell>
        </row>
        <row r="8621">
          <cell r="E8621" t="str">
            <v>95MONTHLYDCOALITION</v>
          </cell>
          <cell r="F8621" t="str">
            <v>95</v>
          </cell>
          <cell r="G8621" t="str">
            <v>Monthly</v>
          </cell>
          <cell r="H8621" t="str">
            <v>D</v>
          </cell>
          <cell r="I8621">
            <v>11044</v>
          </cell>
          <cell r="J8621" t="str">
            <v>Coalition</v>
          </cell>
          <cell r="K8621" t="str">
            <v>per DOP website</v>
          </cell>
          <cell r="L8621">
            <v>41456</v>
          </cell>
          <cell r="M8621">
            <v>45001</v>
          </cell>
          <cell r="N8621" t="b">
            <v>0</v>
          </cell>
          <cell r="O8621">
            <v>11044</v>
          </cell>
        </row>
        <row r="8622">
          <cell r="E8622" t="str">
            <v>95MONTHLYDNON-REPRESENTED STATE EMPLOYEES</v>
          </cell>
          <cell r="F8622" t="str">
            <v>95</v>
          </cell>
          <cell r="G8622" t="str">
            <v>Monthly</v>
          </cell>
          <cell r="H8622" t="str">
            <v>D</v>
          </cell>
          <cell r="I8622">
            <v>11044</v>
          </cell>
          <cell r="J8622" t="str">
            <v>Non-Represented State Employees</v>
          </cell>
          <cell r="K8622" t="str">
            <v>per DOP website</v>
          </cell>
          <cell r="L8622">
            <v>41456</v>
          </cell>
          <cell r="M8622">
            <v>14021</v>
          </cell>
          <cell r="N8622" t="b">
            <v>0</v>
          </cell>
          <cell r="O8622">
            <v>11044</v>
          </cell>
        </row>
        <row r="8623">
          <cell r="E8623" t="str">
            <v>95MONTHLYDTEAMSTERS LOCAL UNION NUMBER 117</v>
          </cell>
          <cell r="F8623" t="str">
            <v>95</v>
          </cell>
          <cell r="G8623" t="str">
            <v>Monthly</v>
          </cell>
          <cell r="H8623" t="str">
            <v>D</v>
          </cell>
          <cell r="I8623">
            <v>11184</v>
          </cell>
          <cell r="J8623" t="str">
            <v>Teamsters Local Union Number 117</v>
          </cell>
          <cell r="K8623" t="str">
            <v>per Noli Benitez 201307</v>
          </cell>
          <cell r="L8623">
            <v>41456</v>
          </cell>
          <cell r="M8623">
            <v>14021</v>
          </cell>
          <cell r="N8623" t="b">
            <v>0</v>
          </cell>
          <cell r="O8623">
            <v>11184</v>
          </cell>
        </row>
        <row r="8624">
          <cell r="E8624" t="str">
            <v>95MONTHLYDWASHINGTON FEDERATION OF STATE EMPLOYEES</v>
          </cell>
          <cell r="F8624" t="str">
            <v>95</v>
          </cell>
          <cell r="G8624" t="str">
            <v>Monthly</v>
          </cell>
          <cell r="H8624" t="str">
            <v>D</v>
          </cell>
          <cell r="I8624">
            <v>11044</v>
          </cell>
          <cell r="J8624" t="str">
            <v>Washington Federation of State Employees</v>
          </cell>
          <cell r="K8624" t="str">
            <v>per DOP website</v>
          </cell>
          <cell r="L8624">
            <v>41456</v>
          </cell>
          <cell r="M8624">
            <v>27945</v>
          </cell>
          <cell r="N8624" t="b">
            <v>0</v>
          </cell>
          <cell r="O8624">
            <v>11044</v>
          </cell>
        </row>
        <row r="8625">
          <cell r="E8625" t="str">
            <v>95MONTHLYDWASHINGTON PUBLIC EMPLOYEES ASSOCIATION</v>
          </cell>
          <cell r="F8625" t="str">
            <v>95</v>
          </cell>
          <cell r="G8625" t="str">
            <v>Monthly</v>
          </cell>
          <cell r="H8625" t="str">
            <v>D</v>
          </cell>
          <cell r="I8625">
            <v>11044</v>
          </cell>
          <cell r="J8625" t="str">
            <v>Washington Public Employees Association</v>
          </cell>
          <cell r="K8625" t="str">
            <v>per DOP website</v>
          </cell>
          <cell r="L8625">
            <v>41456</v>
          </cell>
          <cell r="M8625">
            <v>32209</v>
          </cell>
          <cell r="N8625" t="b">
            <v>0</v>
          </cell>
          <cell r="O8625">
            <v>11044</v>
          </cell>
        </row>
        <row r="8626">
          <cell r="E8626" t="str">
            <v>95MONTHLYECOALITION</v>
          </cell>
          <cell r="F8626" t="str">
            <v>95</v>
          </cell>
          <cell r="G8626" t="str">
            <v>Monthly</v>
          </cell>
          <cell r="H8626" t="str">
            <v>E</v>
          </cell>
          <cell r="I8626">
            <v>11322</v>
          </cell>
          <cell r="J8626" t="str">
            <v>Coalition</v>
          </cell>
          <cell r="K8626" t="str">
            <v>per DOP website</v>
          </cell>
          <cell r="L8626">
            <v>41456</v>
          </cell>
          <cell r="M8626">
            <v>45002</v>
          </cell>
          <cell r="N8626" t="b">
            <v>0</v>
          </cell>
          <cell r="O8626">
            <v>11322</v>
          </cell>
        </row>
        <row r="8627">
          <cell r="E8627" t="str">
            <v>95MONTHLYENON-REPRESENTED STATE EMPLOYEES</v>
          </cell>
          <cell r="F8627" t="str">
            <v>95</v>
          </cell>
          <cell r="G8627" t="str">
            <v>Monthly</v>
          </cell>
          <cell r="H8627" t="str">
            <v>E</v>
          </cell>
          <cell r="I8627">
            <v>11322</v>
          </cell>
          <cell r="J8627" t="str">
            <v>Non-Represented State Employees</v>
          </cell>
          <cell r="K8627" t="str">
            <v>per DOP website</v>
          </cell>
          <cell r="L8627">
            <v>41456</v>
          </cell>
          <cell r="M8627">
            <v>14022</v>
          </cell>
          <cell r="N8627" t="b">
            <v>0</v>
          </cell>
          <cell r="O8627">
            <v>11322</v>
          </cell>
        </row>
        <row r="8628">
          <cell r="E8628" t="str">
            <v>95MONTHLYETEAMSTERS LOCAL UNION NUMBER 117</v>
          </cell>
          <cell r="F8628" t="str">
            <v>95</v>
          </cell>
          <cell r="G8628" t="str">
            <v>Monthly</v>
          </cell>
          <cell r="H8628" t="str">
            <v>E</v>
          </cell>
          <cell r="I8628">
            <v>11468</v>
          </cell>
          <cell r="J8628" t="str">
            <v>Teamsters Local Union Number 117</v>
          </cell>
          <cell r="K8628" t="str">
            <v>per Noli Benitez 201307</v>
          </cell>
          <cell r="L8628">
            <v>41456</v>
          </cell>
          <cell r="M8628">
            <v>14022</v>
          </cell>
          <cell r="N8628" t="b">
            <v>0</v>
          </cell>
          <cell r="O8628">
            <v>11468</v>
          </cell>
        </row>
        <row r="8629">
          <cell r="E8629" t="str">
            <v>95MONTHLYEWASHINGTON FEDERATION OF STATE EMPLOYEES</v>
          </cell>
          <cell r="F8629" t="str">
            <v>95</v>
          </cell>
          <cell r="G8629" t="str">
            <v>Monthly</v>
          </cell>
          <cell r="H8629" t="str">
            <v>E</v>
          </cell>
          <cell r="I8629">
            <v>11322</v>
          </cell>
          <cell r="J8629" t="str">
            <v>Washington Federation of State Employees</v>
          </cell>
          <cell r="K8629" t="str">
            <v>per DOP website</v>
          </cell>
          <cell r="L8629">
            <v>41456</v>
          </cell>
          <cell r="M8629">
            <v>27946</v>
          </cell>
          <cell r="N8629" t="b">
            <v>0</v>
          </cell>
          <cell r="O8629">
            <v>11322</v>
          </cell>
        </row>
        <row r="8630">
          <cell r="E8630" t="str">
            <v>95MONTHLYEWASHINGTON PUBLIC EMPLOYEES ASSOCIATION</v>
          </cell>
          <cell r="F8630" t="str">
            <v>95</v>
          </cell>
          <cell r="G8630" t="str">
            <v>Monthly</v>
          </cell>
          <cell r="H8630" t="str">
            <v>E</v>
          </cell>
          <cell r="I8630">
            <v>11322</v>
          </cell>
          <cell r="J8630" t="str">
            <v>Washington Public Employees Association</v>
          </cell>
          <cell r="K8630" t="str">
            <v>per DOP website</v>
          </cell>
          <cell r="L8630">
            <v>41456</v>
          </cell>
          <cell r="M8630">
            <v>32210</v>
          </cell>
          <cell r="N8630" t="b">
            <v>0</v>
          </cell>
          <cell r="O8630">
            <v>11322</v>
          </cell>
        </row>
        <row r="8631">
          <cell r="E8631" t="str">
            <v>95MONTHLYFCOALITION</v>
          </cell>
          <cell r="F8631" t="str">
            <v>95</v>
          </cell>
          <cell r="G8631" t="str">
            <v>Monthly</v>
          </cell>
          <cell r="H8631" t="str">
            <v>F</v>
          </cell>
          <cell r="I8631">
            <v>11604</v>
          </cell>
          <cell r="J8631" t="str">
            <v>Coalition</v>
          </cell>
          <cell r="K8631" t="str">
            <v>per DOP website</v>
          </cell>
          <cell r="L8631">
            <v>41456</v>
          </cell>
          <cell r="M8631">
            <v>45003</v>
          </cell>
          <cell r="N8631" t="b">
            <v>0</v>
          </cell>
          <cell r="O8631">
            <v>11604</v>
          </cell>
        </row>
        <row r="8632">
          <cell r="E8632" t="str">
            <v>95MONTHLYFNON-REPRESENTED STATE EMPLOYEES</v>
          </cell>
          <cell r="F8632" t="str">
            <v>95</v>
          </cell>
          <cell r="G8632" t="str">
            <v>Monthly</v>
          </cell>
          <cell r="H8632" t="str">
            <v>F</v>
          </cell>
          <cell r="I8632">
            <v>11604</v>
          </cell>
          <cell r="J8632" t="str">
            <v>Non-Represented State Employees</v>
          </cell>
          <cell r="K8632" t="str">
            <v>per DOP website</v>
          </cell>
          <cell r="L8632">
            <v>41456</v>
          </cell>
          <cell r="M8632">
            <v>14023</v>
          </cell>
          <cell r="N8632" t="b">
            <v>0</v>
          </cell>
          <cell r="O8632">
            <v>11604</v>
          </cell>
        </row>
        <row r="8633">
          <cell r="E8633" t="str">
            <v>95MONTHLYFTEAMSTERS LOCAL UNION NUMBER 117</v>
          </cell>
          <cell r="F8633" t="str">
            <v>95</v>
          </cell>
          <cell r="G8633" t="str">
            <v>Monthly</v>
          </cell>
          <cell r="H8633" t="str">
            <v>F</v>
          </cell>
          <cell r="I8633">
            <v>11751</v>
          </cell>
          <cell r="J8633" t="str">
            <v>Teamsters Local Union Number 117</v>
          </cell>
          <cell r="K8633" t="str">
            <v>per Noli Benitez 201307</v>
          </cell>
          <cell r="L8633">
            <v>41456</v>
          </cell>
          <cell r="M8633">
            <v>14023</v>
          </cell>
          <cell r="N8633" t="b">
            <v>0</v>
          </cell>
          <cell r="O8633">
            <v>11751</v>
          </cell>
        </row>
        <row r="8634">
          <cell r="E8634" t="str">
            <v>95MONTHLYFWASHINGTON FEDERATION OF STATE EMPLOYEES</v>
          </cell>
          <cell r="F8634" t="str">
            <v>95</v>
          </cell>
          <cell r="G8634" t="str">
            <v>Monthly</v>
          </cell>
          <cell r="H8634" t="str">
            <v>F</v>
          </cell>
          <cell r="I8634">
            <v>11604</v>
          </cell>
          <cell r="J8634" t="str">
            <v>Washington Federation of State Employees</v>
          </cell>
          <cell r="K8634" t="str">
            <v>per DOP website</v>
          </cell>
          <cell r="L8634">
            <v>41456</v>
          </cell>
          <cell r="M8634">
            <v>27947</v>
          </cell>
          <cell r="N8634" t="b">
            <v>0</v>
          </cell>
          <cell r="O8634">
            <v>11604</v>
          </cell>
        </row>
        <row r="8635">
          <cell r="E8635" t="str">
            <v>95MONTHLYFWASHINGTON PUBLIC EMPLOYEES ASSOCIATION</v>
          </cell>
          <cell r="F8635" t="str">
            <v>95</v>
          </cell>
          <cell r="G8635" t="str">
            <v>Monthly</v>
          </cell>
          <cell r="H8635" t="str">
            <v>F</v>
          </cell>
          <cell r="I8635">
            <v>11604</v>
          </cell>
          <cell r="J8635" t="str">
            <v>Washington Public Employees Association</v>
          </cell>
          <cell r="K8635" t="str">
            <v>per DOP website</v>
          </cell>
          <cell r="L8635">
            <v>41456</v>
          </cell>
          <cell r="M8635">
            <v>32211</v>
          </cell>
          <cell r="N8635" t="b">
            <v>0</v>
          </cell>
          <cell r="O8635">
            <v>11604</v>
          </cell>
        </row>
        <row r="8636">
          <cell r="E8636" t="str">
            <v>95MONTHLYGCOALITION</v>
          </cell>
          <cell r="F8636" t="str">
            <v>95</v>
          </cell>
          <cell r="G8636" t="str">
            <v>Monthly</v>
          </cell>
          <cell r="H8636" t="str">
            <v>G</v>
          </cell>
          <cell r="I8636">
            <v>11896</v>
          </cell>
          <cell r="J8636" t="str">
            <v>Coalition</v>
          </cell>
          <cell r="K8636" t="str">
            <v>per DOP website</v>
          </cell>
          <cell r="L8636">
            <v>41456</v>
          </cell>
          <cell r="M8636">
            <v>45004</v>
          </cell>
          <cell r="N8636" t="b">
            <v>0</v>
          </cell>
          <cell r="O8636">
            <v>11896</v>
          </cell>
        </row>
        <row r="8637">
          <cell r="E8637" t="str">
            <v>95MONTHLYGNON-REPRESENTED STATE EMPLOYEES</v>
          </cell>
          <cell r="F8637" t="str">
            <v>95</v>
          </cell>
          <cell r="G8637" t="str">
            <v>Monthly</v>
          </cell>
          <cell r="H8637" t="str">
            <v>G</v>
          </cell>
          <cell r="I8637">
            <v>11896</v>
          </cell>
          <cell r="J8637" t="str">
            <v>Non-Represented State Employees</v>
          </cell>
          <cell r="K8637" t="str">
            <v>per DOP website</v>
          </cell>
          <cell r="L8637">
            <v>41456</v>
          </cell>
          <cell r="M8637">
            <v>14024</v>
          </cell>
          <cell r="N8637" t="b">
            <v>0</v>
          </cell>
          <cell r="O8637">
            <v>11896</v>
          </cell>
        </row>
        <row r="8638">
          <cell r="E8638" t="str">
            <v>95MONTHLYGTEAMSTERS LOCAL UNION NUMBER 117</v>
          </cell>
          <cell r="F8638" t="str">
            <v>95</v>
          </cell>
          <cell r="G8638" t="str">
            <v>Monthly</v>
          </cell>
          <cell r="H8638" t="str">
            <v>G</v>
          </cell>
          <cell r="I8638">
            <v>12048</v>
          </cell>
          <cell r="J8638" t="str">
            <v>Teamsters Local Union Number 117</v>
          </cell>
          <cell r="K8638" t="str">
            <v>per Noli Benitez 201307</v>
          </cell>
          <cell r="L8638">
            <v>41456</v>
          </cell>
          <cell r="M8638">
            <v>14024</v>
          </cell>
          <cell r="N8638" t="b">
            <v>0</v>
          </cell>
          <cell r="O8638">
            <v>12048</v>
          </cell>
        </row>
        <row r="8639">
          <cell r="E8639" t="str">
            <v>95MONTHLYGWASHINGTON FEDERATION OF STATE EMPLOYEES</v>
          </cell>
          <cell r="F8639" t="str">
            <v>95</v>
          </cell>
          <cell r="G8639" t="str">
            <v>Monthly</v>
          </cell>
          <cell r="H8639" t="str">
            <v>G</v>
          </cell>
          <cell r="I8639">
            <v>11896</v>
          </cell>
          <cell r="J8639" t="str">
            <v>Washington Federation of State Employees</v>
          </cell>
          <cell r="K8639" t="str">
            <v>per DOP website</v>
          </cell>
          <cell r="L8639">
            <v>41456</v>
          </cell>
          <cell r="M8639">
            <v>27948</v>
          </cell>
          <cell r="N8639" t="b">
            <v>0</v>
          </cell>
          <cell r="O8639">
            <v>11896</v>
          </cell>
        </row>
        <row r="8640">
          <cell r="E8640" t="str">
            <v>95MONTHLYGWASHINGTON PUBLIC EMPLOYEES ASSOCIATION</v>
          </cell>
          <cell r="F8640" t="str">
            <v>95</v>
          </cell>
          <cell r="G8640" t="str">
            <v>Monthly</v>
          </cell>
          <cell r="H8640" t="str">
            <v>G</v>
          </cell>
          <cell r="I8640">
            <v>11896</v>
          </cell>
          <cell r="J8640" t="str">
            <v>Washington Public Employees Association</v>
          </cell>
          <cell r="K8640" t="str">
            <v>per DOP website</v>
          </cell>
          <cell r="L8640">
            <v>41456</v>
          </cell>
          <cell r="M8640">
            <v>32212</v>
          </cell>
          <cell r="N8640" t="b">
            <v>0</v>
          </cell>
          <cell r="O8640">
            <v>11896</v>
          </cell>
        </row>
        <row r="8641">
          <cell r="E8641" t="str">
            <v>95MONTHLYHCOALITION</v>
          </cell>
          <cell r="F8641" t="str">
            <v>95</v>
          </cell>
          <cell r="G8641" t="str">
            <v>Monthly</v>
          </cell>
          <cell r="H8641" t="str">
            <v>H</v>
          </cell>
          <cell r="I8641">
            <v>12189</v>
          </cell>
          <cell r="J8641" t="str">
            <v>Coalition</v>
          </cell>
          <cell r="K8641" t="str">
            <v>per DOP website</v>
          </cell>
          <cell r="L8641">
            <v>41456</v>
          </cell>
          <cell r="M8641">
            <v>45005</v>
          </cell>
          <cell r="N8641" t="b">
            <v>0</v>
          </cell>
          <cell r="O8641">
            <v>12189</v>
          </cell>
        </row>
        <row r="8642">
          <cell r="E8642" t="str">
            <v>95MONTHLYHNON-REPRESENTED STATE EMPLOYEES</v>
          </cell>
          <cell r="F8642" t="str">
            <v>95</v>
          </cell>
          <cell r="G8642" t="str">
            <v>Monthly</v>
          </cell>
          <cell r="H8642" t="str">
            <v>H</v>
          </cell>
          <cell r="I8642">
            <v>12189</v>
          </cell>
          <cell r="J8642" t="str">
            <v>Non-Represented State Employees</v>
          </cell>
          <cell r="K8642" t="str">
            <v>per DOP website</v>
          </cell>
          <cell r="L8642">
            <v>41456</v>
          </cell>
          <cell r="M8642">
            <v>14025</v>
          </cell>
          <cell r="N8642" t="b">
            <v>0</v>
          </cell>
          <cell r="O8642">
            <v>12189</v>
          </cell>
        </row>
        <row r="8643">
          <cell r="E8643" t="str">
            <v>95MONTHLYHTEAMSTERS LOCAL UNION NUMBER 117</v>
          </cell>
          <cell r="F8643" t="str">
            <v>95</v>
          </cell>
          <cell r="G8643" t="str">
            <v>Monthly</v>
          </cell>
          <cell r="H8643" t="str">
            <v>H</v>
          </cell>
          <cell r="I8643">
            <v>12345</v>
          </cell>
          <cell r="J8643" t="str">
            <v>Teamsters Local Union Number 117</v>
          </cell>
          <cell r="K8643" t="str">
            <v>per Noli Benitez 201307</v>
          </cell>
          <cell r="L8643">
            <v>41456</v>
          </cell>
          <cell r="M8643">
            <v>14025</v>
          </cell>
          <cell r="N8643" t="b">
            <v>0</v>
          </cell>
          <cell r="O8643">
            <v>12345</v>
          </cell>
        </row>
        <row r="8644">
          <cell r="E8644" t="str">
            <v>95MONTHLYHWASHINGTON FEDERATION OF STATE EMPLOYEES</v>
          </cell>
          <cell r="F8644" t="str">
            <v>95</v>
          </cell>
          <cell r="G8644" t="str">
            <v>Monthly</v>
          </cell>
          <cell r="H8644" t="str">
            <v>H</v>
          </cell>
          <cell r="I8644">
            <v>12189</v>
          </cell>
          <cell r="J8644" t="str">
            <v>Washington Federation of State Employees</v>
          </cell>
          <cell r="K8644" t="str">
            <v>per DOP website</v>
          </cell>
          <cell r="L8644">
            <v>41456</v>
          </cell>
          <cell r="M8644">
            <v>27949</v>
          </cell>
          <cell r="N8644" t="b">
            <v>0</v>
          </cell>
          <cell r="O8644">
            <v>12189</v>
          </cell>
        </row>
        <row r="8645">
          <cell r="E8645" t="str">
            <v>95MONTHLYHWASHINGTON PUBLIC EMPLOYEES ASSOCIATION</v>
          </cell>
          <cell r="F8645" t="str">
            <v>95</v>
          </cell>
          <cell r="G8645" t="str">
            <v>Monthly</v>
          </cell>
          <cell r="H8645" t="str">
            <v>H</v>
          </cell>
          <cell r="I8645">
            <v>12189</v>
          </cell>
          <cell r="J8645" t="str">
            <v>Washington Public Employees Association</v>
          </cell>
          <cell r="K8645" t="str">
            <v>per DOP website</v>
          </cell>
          <cell r="L8645">
            <v>41456</v>
          </cell>
          <cell r="M8645">
            <v>32213</v>
          </cell>
          <cell r="N8645" t="b">
            <v>0</v>
          </cell>
          <cell r="O8645">
            <v>12189</v>
          </cell>
        </row>
        <row r="8646">
          <cell r="E8646" t="str">
            <v>95MONTHLYICOALITION</v>
          </cell>
          <cell r="F8646" t="str">
            <v>95</v>
          </cell>
          <cell r="G8646" t="str">
            <v>Monthly</v>
          </cell>
          <cell r="H8646" t="str">
            <v>I</v>
          </cell>
          <cell r="I8646">
            <v>12496</v>
          </cell>
          <cell r="J8646" t="str">
            <v>Coalition</v>
          </cell>
          <cell r="K8646" t="str">
            <v>per DOP website</v>
          </cell>
          <cell r="L8646">
            <v>41456</v>
          </cell>
          <cell r="M8646">
            <v>45006</v>
          </cell>
          <cell r="N8646" t="b">
            <v>0</v>
          </cell>
          <cell r="O8646">
            <v>12496</v>
          </cell>
        </row>
        <row r="8647">
          <cell r="E8647" t="str">
            <v>95MONTHLYINON-REPRESENTED STATE EMPLOYEES</v>
          </cell>
          <cell r="F8647" t="str">
            <v>95</v>
          </cell>
          <cell r="G8647" t="str">
            <v>Monthly</v>
          </cell>
          <cell r="H8647" t="str">
            <v>I</v>
          </cell>
          <cell r="I8647">
            <v>12496</v>
          </cell>
          <cell r="J8647" t="str">
            <v>Non-Represented State Employees</v>
          </cell>
          <cell r="K8647" t="str">
            <v>per DOP website</v>
          </cell>
          <cell r="L8647">
            <v>41456</v>
          </cell>
          <cell r="M8647">
            <v>14026</v>
          </cell>
          <cell r="N8647" t="b">
            <v>0</v>
          </cell>
          <cell r="O8647">
            <v>12496</v>
          </cell>
        </row>
        <row r="8648">
          <cell r="E8648" t="str">
            <v>95MONTHLYITEAMSTERS LOCAL UNION NUMBER 117</v>
          </cell>
          <cell r="F8648" t="str">
            <v>95</v>
          </cell>
          <cell r="G8648" t="str">
            <v>Monthly</v>
          </cell>
          <cell r="H8648" t="str">
            <v>I</v>
          </cell>
          <cell r="I8648">
            <v>12656</v>
          </cell>
          <cell r="J8648" t="str">
            <v>Teamsters Local Union Number 117</v>
          </cell>
          <cell r="K8648" t="str">
            <v>per Noli Benitez 201307</v>
          </cell>
          <cell r="L8648">
            <v>41456</v>
          </cell>
          <cell r="M8648">
            <v>14026</v>
          </cell>
          <cell r="N8648" t="b">
            <v>0</v>
          </cell>
          <cell r="O8648">
            <v>12656</v>
          </cell>
        </row>
        <row r="8649">
          <cell r="E8649" t="str">
            <v>95MONTHLYIWASHINGTON FEDERATION OF STATE EMPLOYEES</v>
          </cell>
          <cell r="F8649" t="str">
            <v>95</v>
          </cell>
          <cell r="G8649" t="str">
            <v>Monthly</v>
          </cell>
          <cell r="H8649" t="str">
            <v>I</v>
          </cell>
          <cell r="I8649">
            <v>12496</v>
          </cell>
          <cell r="J8649" t="str">
            <v>Washington Federation of State Employees</v>
          </cell>
          <cell r="K8649" t="str">
            <v>per DOP website</v>
          </cell>
          <cell r="L8649">
            <v>41456</v>
          </cell>
          <cell r="M8649">
            <v>27950</v>
          </cell>
          <cell r="N8649" t="b">
            <v>0</v>
          </cell>
          <cell r="O8649">
            <v>12496</v>
          </cell>
        </row>
        <row r="8650">
          <cell r="E8650" t="str">
            <v>95MONTHLYIWASHINGTON PUBLIC EMPLOYEES ASSOCIATION</v>
          </cell>
          <cell r="F8650" t="str">
            <v>95</v>
          </cell>
          <cell r="G8650" t="str">
            <v>Monthly</v>
          </cell>
          <cell r="H8650" t="str">
            <v>I</v>
          </cell>
          <cell r="I8650">
            <v>12496</v>
          </cell>
          <cell r="J8650" t="str">
            <v>Washington Public Employees Association</v>
          </cell>
          <cell r="K8650" t="str">
            <v>per DOP website</v>
          </cell>
          <cell r="L8650">
            <v>41456</v>
          </cell>
          <cell r="M8650">
            <v>32214</v>
          </cell>
          <cell r="N8650" t="b">
            <v>0</v>
          </cell>
          <cell r="O8650">
            <v>12496</v>
          </cell>
        </row>
        <row r="8651">
          <cell r="E8651" t="str">
            <v>95MONTHLYJCOALITION</v>
          </cell>
          <cell r="F8651" t="str">
            <v>95</v>
          </cell>
          <cell r="G8651" t="str">
            <v>Monthly</v>
          </cell>
          <cell r="H8651" t="str">
            <v>J</v>
          </cell>
          <cell r="I8651">
            <v>12807</v>
          </cell>
          <cell r="J8651" t="str">
            <v>Coalition</v>
          </cell>
          <cell r="K8651" t="str">
            <v>per DOP website</v>
          </cell>
          <cell r="L8651">
            <v>41456</v>
          </cell>
          <cell r="M8651">
            <v>45007</v>
          </cell>
          <cell r="N8651" t="b">
            <v>0</v>
          </cell>
          <cell r="O8651">
            <v>12807</v>
          </cell>
        </row>
        <row r="8652">
          <cell r="E8652" t="str">
            <v>95MONTHLYJNON-REPRESENTED STATE EMPLOYEES</v>
          </cell>
          <cell r="F8652" t="str">
            <v>95</v>
          </cell>
          <cell r="G8652" t="str">
            <v>Monthly</v>
          </cell>
          <cell r="H8652" t="str">
            <v>J</v>
          </cell>
          <cell r="I8652">
            <v>12807</v>
          </cell>
          <cell r="J8652" t="str">
            <v>Non-Represented State Employees</v>
          </cell>
          <cell r="K8652" t="str">
            <v>per DOP website</v>
          </cell>
          <cell r="L8652">
            <v>41456</v>
          </cell>
          <cell r="M8652">
            <v>14027</v>
          </cell>
          <cell r="N8652" t="b">
            <v>0</v>
          </cell>
          <cell r="O8652">
            <v>12807</v>
          </cell>
        </row>
        <row r="8653">
          <cell r="E8653" t="str">
            <v>95MONTHLYJTEAMSTERS LOCAL UNION NUMBER 117</v>
          </cell>
          <cell r="F8653" t="str">
            <v>95</v>
          </cell>
          <cell r="G8653" t="str">
            <v>Monthly</v>
          </cell>
          <cell r="H8653" t="str">
            <v>J</v>
          </cell>
          <cell r="I8653">
            <v>12970</v>
          </cell>
          <cell r="J8653" t="str">
            <v>Teamsters Local Union Number 117</v>
          </cell>
          <cell r="K8653" t="str">
            <v>per Noli Benitez 201307</v>
          </cell>
          <cell r="L8653">
            <v>41456</v>
          </cell>
          <cell r="M8653">
            <v>14027</v>
          </cell>
          <cell r="N8653" t="b">
            <v>0</v>
          </cell>
          <cell r="O8653">
            <v>12970</v>
          </cell>
        </row>
        <row r="8654">
          <cell r="E8654" t="str">
            <v>95MONTHLYJWASHINGTON FEDERATION OF STATE EMPLOYEES</v>
          </cell>
          <cell r="F8654" t="str">
            <v>95</v>
          </cell>
          <cell r="G8654" t="str">
            <v>Monthly</v>
          </cell>
          <cell r="H8654" t="str">
            <v>J</v>
          </cell>
          <cell r="I8654">
            <v>12807</v>
          </cell>
          <cell r="J8654" t="str">
            <v>Washington Federation of State Employees</v>
          </cell>
          <cell r="K8654" t="str">
            <v>per DOP website</v>
          </cell>
          <cell r="L8654">
            <v>41456</v>
          </cell>
          <cell r="M8654">
            <v>27951</v>
          </cell>
          <cell r="N8654" t="b">
            <v>0</v>
          </cell>
          <cell r="O8654">
            <v>12807</v>
          </cell>
        </row>
        <row r="8655">
          <cell r="E8655" t="str">
            <v>95MONTHLYJWASHINGTON PUBLIC EMPLOYEES ASSOCIATION</v>
          </cell>
          <cell r="F8655" t="str">
            <v>95</v>
          </cell>
          <cell r="G8655" t="str">
            <v>Monthly</v>
          </cell>
          <cell r="H8655" t="str">
            <v>J</v>
          </cell>
          <cell r="I8655">
            <v>12807</v>
          </cell>
          <cell r="J8655" t="str">
            <v>Washington Public Employees Association</v>
          </cell>
          <cell r="K8655" t="str">
            <v>per DOP website</v>
          </cell>
          <cell r="L8655">
            <v>41456</v>
          </cell>
          <cell r="M8655">
            <v>32215</v>
          </cell>
          <cell r="N8655" t="b">
            <v>0</v>
          </cell>
          <cell r="O8655">
            <v>12807</v>
          </cell>
        </row>
        <row r="8656">
          <cell r="E8656" t="str">
            <v>95MONTHLYKCOALITION</v>
          </cell>
          <cell r="F8656" t="str">
            <v>95</v>
          </cell>
          <cell r="G8656" t="str">
            <v>Monthly</v>
          </cell>
          <cell r="H8656" t="str">
            <v>K</v>
          </cell>
          <cell r="I8656">
            <v>13131</v>
          </cell>
          <cell r="J8656" t="str">
            <v>Coalition</v>
          </cell>
          <cell r="K8656" t="str">
            <v>per DOP website</v>
          </cell>
          <cell r="L8656">
            <v>41456</v>
          </cell>
          <cell r="M8656">
            <v>45008</v>
          </cell>
          <cell r="N8656" t="b">
            <v>0</v>
          </cell>
          <cell r="O8656">
            <v>13131</v>
          </cell>
        </row>
        <row r="8657">
          <cell r="E8657" t="str">
            <v>95MONTHLYKNON-REPRESENTED STATE EMPLOYEES</v>
          </cell>
          <cell r="F8657" t="str">
            <v>95</v>
          </cell>
          <cell r="G8657" t="str">
            <v>Monthly</v>
          </cell>
          <cell r="H8657" t="str">
            <v>K</v>
          </cell>
          <cell r="I8657">
            <v>13131</v>
          </cell>
          <cell r="J8657" t="str">
            <v>Non-Represented State Employees</v>
          </cell>
          <cell r="K8657" t="str">
            <v>per DOP website</v>
          </cell>
          <cell r="L8657">
            <v>41456</v>
          </cell>
          <cell r="M8657">
            <v>14028</v>
          </cell>
          <cell r="N8657" t="b">
            <v>0</v>
          </cell>
          <cell r="O8657">
            <v>13131</v>
          </cell>
        </row>
        <row r="8658">
          <cell r="E8658" t="str">
            <v>95MONTHLYKTEAMSTERS LOCAL UNION NUMBER 117</v>
          </cell>
          <cell r="F8658" t="str">
            <v>95</v>
          </cell>
          <cell r="G8658" t="str">
            <v>Monthly</v>
          </cell>
          <cell r="H8658" t="str">
            <v>K</v>
          </cell>
          <cell r="I8658">
            <v>13300</v>
          </cell>
          <cell r="J8658" t="str">
            <v>Teamsters Local Union Number 117</v>
          </cell>
          <cell r="K8658" t="str">
            <v>per Noli Benitez 201307</v>
          </cell>
          <cell r="L8658">
            <v>41456</v>
          </cell>
          <cell r="M8658">
            <v>14028</v>
          </cell>
          <cell r="N8658" t="b">
            <v>0</v>
          </cell>
          <cell r="O8658">
            <v>13300</v>
          </cell>
        </row>
        <row r="8659">
          <cell r="E8659" t="str">
            <v>95MONTHLYKWASHINGTON FEDERATION OF STATE EMPLOYEES</v>
          </cell>
          <cell r="F8659" t="str">
            <v>95</v>
          </cell>
          <cell r="G8659" t="str">
            <v>Monthly</v>
          </cell>
          <cell r="H8659" t="str">
            <v>K</v>
          </cell>
          <cell r="I8659">
            <v>13131</v>
          </cell>
          <cell r="J8659" t="str">
            <v>Washington Federation of State Employees</v>
          </cell>
          <cell r="K8659" t="str">
            <v>per DOP website</v>
          </cell>
          <cell r="L8659">
            <v>41456</v>
          </cell>
          <cell r="M8659">
            <v>27952</v>
          </cell>
          <cell r="N8659" t="b">
            <v>0</v>
          </cell>
          <cell r="O8659">
            <v>13131</v>
          </cell>
        </row>
        <row r="8660">
          <cell r="E8660" t="str">
            <v>95MONTHLYKWASHINGTON PUBLIC EMPLOYEES ASSOCIATION</v>
          </cell>
          <cell r="F8660" t="str">
            <v>95</v>
          </cell>
          <cell r="G8660" t="str">
            <v>Monthly</v>
          </cell>
          <cell r="H8660" t="str">
            <v>K</v>
          </cell>
          <cell r="I8660">
            <v>13131</v>
          </cell>
          <cell r="J8660" t="str">
            <v>Washington Public Employees Association</v>
          </cell>
          <cell r="K8660" t="str">
            <v>per DOP website</v>
          </cell>
          <cell r="L8660">
            <v>41456</v>
          </cell>
          <cell r="M8660">
            <v>32216</v>
          </cell>
          <cell r="N8660" t="b">
            <v>0</v>
          </cell>
          <cell r="O8660">
            <v>13131</v>
          </cell>
        </row>
        <row r="8661">
          <cell r="E8661" t="str">
            <v>95MONTHLYLCOALITION</v>
          </cell>
          <cell r="F8661" t="str">
            <v>95</v>
          </cell>
          <cell r="G8661" t="str">
            <v>Monthly</v>
          </cell>
          <cell r="H8661" t="str">
            <v>L</v>
          </cell>
          <cell r="I8661">
            <v>13456</v>
          </cell>
          <cell r="J8661" t="str">
            <v>Coalition</v>
          </cell>
          <cell r="K8661" t="str">
            <v>per DOP website</v>
          </cell>
          <cell r="L8661">
            <v>41456</v>
          </cell>
          <cell r="M8661">
            <v>45009</v>
          </cell>
          <cell r="N8661" t="b">
            <v>0</v>
          </cell>
          <cell r="O8661">
            <v>13456</v>
          </cell>
        </row>
        <row r="8662">
          <cell r="E8662" t="str">
            <v>95MONTHLYLNON-REPRESENTED STATE EMPLOYEES</v>
          </cell>
          <cell r="F8662" t="str">
            <v>95</v>
          </cell>
          <cell r="G8662" t="str">
            <v>Monthly</v>
          </cell>
          <cell r="H8662" t="str">
            <v>L</v>
          </cell>
          <cell r="I8662">
            <v>13456</v>
          </cell>
          <cell r="J8662" t="str">
            <v>Non-Represented State Employees</v>
          </cell>
          <cell r="K8662" t="str">
            <v>per DOP website</v>
          </cell>
          <cell r="L8662">
            <v>41456</v>
          </cell>
          <cell r="M8662">
            <v>14029</v>
          </cell>
          <cell r="N8662" t="b">
            <v>0</v>
          </cell>
          <cell r="O8662">
            <v>13456</v>
          </cell>
        </row>
        <row r="8663">
          <cell r="E8663" t="str">
            <v>95MONTHLYLTEAMSTERS LOCAL UNION NUMBER 117</v>
          </cell>
          <cell r="F8663" t="str">
            <v>95</v>
          </cell>
          <cell r="G8663" t="str">
            <v>Monthly</v>
          </cell>
          <cell r="H8663" t="str">
            <v>L</v>
          </cell>
          <cell r="I8663">
            <v>13628</v>
          </cell>
          <cell r="J8663" t="str">
            <v>Teamsters Local Union Number 117</v>
          </cell>
          <cell r="K8663" t="str">
            <v>per Noli Benitez 201307</v>
          </cell>
          <cell r="L8663">
            <v>41456</v>
          </cell>
          <cell r="M8663">
            <v>14029</v>
          </cell>
          <cell r="N8663" t="b">
            <v>0</v>
          </cell>
          <cell r="O8663">
            <v>13628</v>
          </cell>
        </row>
        <row r="8664">
          <cell r="E8664" t="str">
            <v>95MONTHLYLWASHINGTON FEDERATION OF STATE EMPLOYEES</v>
          </cell>
          <cell r="F8664" t="str">
            <v>95</v>
          </cell>
          <cell r="G8664" t="str">
            <v>Monthly</v>
          </cell>
          <cell r="H8664" t="str">
            <v>L</v>
          </cell>
          <cell r="I8664">
            <v>13456</v>
          </cell>
          <cell r="J8664" t="str">
            <v>Washington Federation of State Employees</v>
          </cell>
          <cell r="K8664" t="str">
            <v>per DOP website</v>
          </cell>
          <cell r="L8664">
            <v>41456</v>
          </cell>
          <cell r="M8664">
            <v>27953</v>
          </cell>
          <cell r="N8664" t="b">
            <v>0</v>
          </cell>
          <cell r="O8664">
            <v>13456</v>
          </cell>
        </row>
        <row r="8665">
          <cell r="E8665" t="str">
            <v>95MONTHLYLWASHINGTON PUBLIC EMPLOYEES ASSOCIATION</v>
          </cell>
          <cell r="F8665" t="str">
            <v>95</v>
          </cell>
          <cell r="G8665" t="str">
            <v>Monthly</v>
          </cell>
          <cell r="H8665" t="str">
            <v>L</v>
          </cell>
          <cell r="I8665">
            <v>13456</v>
          </cell>
          <cell r="J8665" t="str">
            <v>Washington Public Employees Association</v>
          </cell>
          <cell r="K8665" t="str">
            <v>per DOP website</v>
          </cell>
          <cell r="L8665">
            <v>41456</v>
          </cell>
          <cell r="M8665">
            <v>32217</v>
          </cell>
          <cell r="N8665" t="b">
            <v>0</v>
          </cell>
          <cell r="O8665">
            <v>13456</v>
          </cell>
        </row>
        <row r="8666">
          <cell r="E8666" t="str">
            <v>95MONTHLYMCOALITION</v>
          </cell>
          <cell r="F8666" t="str">
            <v>95</v>
          </cell>
          <cell r="G8666" t="str">
            <v>Monthly</v>
          </cell>
          <cell r="H8666" t="str">
            <v>M</v>
          </cell>
          <cell r="I8666">
            <v>13794</v>
          </cell>
          <cell r="J8666" t="str">
            <v>Coalition</v>
          </cell>
          <cell r="K8666" t="str">
            <v>per DOP website</v>
          </cell>
          <cell r="L8666">
            <v>41456</v>
          </cell>
          <cell r="M8666">
            <v>45010</v>
          </cell>
          <cell r="N8666" t="b">
            <v>0</v>
          </cell>
          <cell r="O8666">
            <v>13794</v>
          </cell>
        </row>
        <row r="8667">
          <cell r="E8667" t="str">
            <v>95MONTHLYMNON-REPRESENTED STATE EMPLOYEES</v>
          </cell>
          <cell r="F8667" t="str">
            <v>95</v>
          </cell>
          <cell r="G8667" t="str">
            <v>Monthly</v>
          </cell>
          <cell r="H8667" t="str">
            <v>M</v>
          </cell>
          <cell r="I8667">
            <v>13794</v>
          </cell>
          <cell r="J8667" t="str">
            <v>Non-Represented State Employees</v>
          </cell>
          <cell r="K8667" t="str">
            <v>per DOP website</v>
          </cell>
          <cell r="L8667">
            <v>41456</v>
          </cell>
          <cell r="M8667">
            <v>14030</v>
          </cell>
          <cell r="N8667" t="b">
            <v>0</v>
          </cell>
          <cell r="O8667">
            <v>13794</v>
          </cell>
        </row>
        <row r="8668">
          <cell r="E8668" t="str">
            <v>95MONTHLYMTEAMSTERS LOCAL UNION NUMBER 117</v>
          </cell>
          <cell r="F8668" t="str">
            <v>95</v>
          </cell>
          <cell r="G8668" t="str">
            <v>Monthly</v>
          </cell>
          <cell r="H8668" t="str">
            <v>M</v>
          </cell>
          <cell r="I8668">
            <v>13972</v>
          </cell>
          <cell r="J8668" t="str">
            <v>Teamsters Local Union Number 117</v>
          </cell>
          <cell r="K8668" t="str">
            <v>per Noli Benitez 201307</v>
          </cell>
          <cell r="L8668">
            <v>41456</v>
          </cell>
          <cell r="M8668">
            <v>14030</v>
          </cell>
          <cell r="N8668" t="b">
            <v>0</v>
          </cell>
          <cell r="O8668">
            <v>13972</v>
          </cell>
        </row>
        <row r="8669">
          <cell r="E8669" t="str">
            <v>95MONTHLYMWASHINGTON FEDERATION OF STATE EMPLOYEES</v>
          </cell>
          <cell r="F8669" t="str">
            <v>95</v>
          </cell>
          <cell r="G8669" t="str">
            <v>Monthly</v>
          </cell>
          <cell r="H8669" t="str">
            <v>M</v>
          </cell>
          <cell r="I8669">
            <v>13794</v>
          </cell>
          <cell r="J8669" t="str">
            <v>Washington Federation of State Employees</v>
          </cell>
          <cell r="K8669" t="str">
            <v>per DOP website</v>
          </cell>
          <cell r="L8669">
            <v>41456</v>
          </cell>
          <cell r="M8669">
            <v>27954</v>
          </cell>
          <cell r="N8669" t="b">
            <v>0</v>
          </cell>
          <cell r="O8669">
            <v>13794</v>
          </cell>
        </row>
        <row r="8670">
          <cell r="E8670" t="str">
            <v>95MONTHLYMWASHINGTON PUBLIC EMPLOYEES ASSOCIATION</v>
          </cell>
          <cell r="F8670" t="str">
            <v>95</v>
          </cell>
          <cell r="G8670" t="str">
            <v>Monthly</v>
          </cell>
          <cell r="H8670" t="str">
            <v>M</v>
          </cell>
          <cell r="I8670">
            <v>13794</v>
          </cell>
          <cell r="J8670" t="str">
            <v>Washington Public Employees Association</v>
          </cell>
          <cell r="K8670" t="str">
            <v>per DOP website</v>
          </cell>
          <cell r="L8670">
            <v>41456</v>
          </cell>
          <cell r="M8670">
            <v>32218</v>
          </cell>
          <cell r="N8670" t="b">
            <v>0</v>
          </cell>
          <cell r="O8670">
            <v>13794</v>
          </cell>
        </row>
        <row r="8671">
          <cell r="E8671" t="str">
            <v>96MONTHLYACOALITION</v>
          </cell>
          <cell r="F8671" t="str">
            <v>96</v>
          </cell>
          <cell r="G8671" t="str">
            <v>Monthly</v>
          </cell>
          <cell r="H8671" t="str">
            <v>A</v>
          </cell>
          <cell r="I8671">
            <v>10513</v>
          </cell>
          <cell r="J8671" t="str">
            <v>Coalition</v>
          </cell>
          <cell r="K8671" t="str">
            <v>per DOP website</v>
          </cell>
          <cell r="L8671">
            <v>41456</v>
          </cell>
          <cell r="M8671">
            <v>45050</v>
          </cell>
          <cell r="N8671" t="b">
            <v>0</v>
          </cell>
          <cell r="O8671">
            <v>10513</v>
          </cell>
        </row>
        <row r="8672">
          <cell r="E8672" t="str">
            <v>96MONTHLYANON-REPRESENTED STATE EMPLOYEES</v>
          </cell>
          <cell r="F8672" t="str">
            <v>96</v>
          </cell>
          <cell r="G8672" t="str">
            <v>Monthly</v>
          </cell>
          <cell r="H8672" t="str">
            <v>A</v>
          </cell>
          <cell r="I8672">
            <v>10513</v>
          </cell>
          <cell r="J8672" t="str">
            <v>Non-Represented State Employees</v>
          </cell>
          <cell r="K8672" t="str">
            <v>per DOP website</v>
          </cell>
          <cell r="L8672">
            <v>41456</v>
          </cell>
          <cell r="M8672">
            <v>14070</v>
          </cell>
          <cell r="N8672" t="b">
            <v>0</v>
          </cell>
          <cell r="O8672">
            <v>10513</v>
          </cell>
        </row>
        <row r="8673">
          <cell r="E8673" t="str">
            <v>96MONTHLYATEAMSTERS LOCAL UNION NUMBER 117</v>
          </cell>
          <cell r="F8673" t="str">
            <v>96</v>
          </cell>
          <cell r="G8673" t="str">
            <v>Monthly</v>
          </cell>
          <cell r="H8673" t="str">
            <v>A</v>
          </cell>
          <cell r="I8673">
            <v>10648</v>
          </cell>
          <cell r="J8673" t="str">
            <v>Teamsters Local Union Number 117</v>
          </cell>
          <cell r="K8673" t="str">
            <v>per Noli Benitez 201307</v>
          </cell>
          <cell r="L8673">
            <v>41456</v>
          </cell>
          <cell r="M8673">
            <v>14070</v>
          </cell>
          <cell r="N8673" t="b">
            <v>0</v>
          </cell>
          <cell r="O8673">
            <v>10648</v>
          </cell>
        </row>
        <row r="8674">
          <cell r="E8674" t="str">
            <v>96MONTHLYAWASHINGTON FEDERATION OF STATE EMPLOYEES</v>
          </cell>
          <cell r="F8674" t="str">
            <v>96</v>
          </cell>
          <cell r="G8674" t="str">
            <v>Monthly</v>
          </cell>
          <cell r="H8674" t="str">
            <v>A</v>
          </cell>
          <cell r="I8674">
            <v>10513</v>
          </cell>
          <cell r="J8674" t="str">
            <v>Washington Federation of State Employees</v>
          </cell>
          <cell r="K8674" t="str">
            <v>per DOP website</v>
          </cell>
          <cell r="L8674">
            <v>41456</v>
          </cell>
          <cell r="M8674">
            <v>27994</v>
          </cell>
          <cell r="N8674" t="b">
            <v>0</v>
          </cell>
          <cell r="O8674">
            <v>10513</v>
          </cell>
        </row>
        <row r="8675">
          <cell r="E8675" t="str">
            <v>96MONTHLYAWASHINGTON PUBLIC EMPLOYEES ASSOCIATION</v>
          </cell>
          <cell r="F8675" t="str">
            <v>96</v>
          </cell>
          <cell r="G8675" t="str">
            <v>Monthly</v>
          </cell>
          <cell r="H8675" t="str">
            <v>A</v>
          </cell>
          <cell r="I8675">
            <v>10513</v>
          </cell>
          <cell r="J8675" t="str">
            <v>Washington Public Employees Association</v>
          </cell>
          <cell r="K8675" t="str">
            <v>per DOP website</v>
          </cell>
          <cell r="L8675">
            <v>41456</v>
          </cell>
          <cell r="M8675">
            <v>32258</v>
          </cell>
          <cell r="N8675" t="b">
            <v>0</v>
          </cell>
          <cell r="O8675">
            <v>10513</v>
          </cell>
        </row>
        <row r="8676">
          <cell r="E8676" t="str">
            <v>96MONTHLYBCOALITION</v>
          </cell>
          <cell r="F8676" t="str">
            <v>96</v>
          </cell>
          <cell r="G8676" t="str">
            <v>Monthly</v>
          </cell>
          <cell r="H8676" t="str">
            <v>B</v>
          </cell>
          <cell r="I8676">
            <v>10771</v>
          </cell>
          <cell r="J8676" t="str">
            <v>Coalition</v>
          </cell>
          <cell r="K8676" t="str">
            <v>per DOP website</v>
          </cell>
          <cell r="L8676">
            <v>41456</v>
          </cell>
          <cell r="M8676">
            <v>45051</v>
          </cell>
          <cell r="N8676" t="b">
            <v>0</v>
          </cell>
          <cell r="O8676">
            <v>10771</v>
          </cell>
        </row>
        <row r="8677">
          <cell r="E8677" t="str">
            <v>96MONTHLYBNON-REPRESENTED STATE EMPLOYEES</v>
          </cell>
          <cell r="F8677" t="str">
            <v>96</v>
          </cell>
          <cell r="G8677" t="str">
            <v>Monthly</v>
          </cell>
          <cell r="H8677" t="str">
            <v>B</v>
          </cell>
          <cell r="I8677">
            <v>10771</v>
          </cell>
          <cell r="J8677" t="str">
            <v>Non-Represented State Employees</v>
          </cell>
          <cell r="K8677" t="str">
            <v>per DOP website</v>
          </cell>
          <cell r="L8677">
            <v>41456</v>
          </cell>
          <cell r="M8677">
            <v>14071</v>
          </cell>
          <cell r="N8677" t="b">
            <v>0</v>
          </cell>
          <cell r="O8677">
            <v>10771</v>
          </cell>
        </row>
        <row r="8678">
          <cell r="E8678" t="str">
            <v>96MONTHLYBTEAMSTERS LOCAL UNION NUMBER 117</v>
          </cell>
          <cell r="F8678" t="str">
            <v>96</v>
          </cell>
          <cell r="G8678" t="str">
            <v>Monthly</v>
          </cell>
          <cell r="H8678" t="str">
            <v>B</v>
          </cell>
          <cell r="I8678">
            <v>10910</v>
          </cell>
          <cell r="J8678" t="str">
            <v>Teamsters Local Union Number 117</v>
          </cell>
          <cell r="K8678" t="str">
            <v>per Noli Benitez 201307</v>
          </cell>
          <cell r="L8678">
            <v>41456</v>
          </cell>
          <cell r="M8678">
            <v>14071</v>
          </cell>
          <cell r="N8678" t="b">
            <v>0</v>
          </cell>
          <cell r="O8678">
            <v>10910</v>
          </cell>
        </row>
        <row r="8679">
          <cell r="E8679" t="str">
            <v>96MONTHLYBWASHINGTON FEDERATION OF STATE EMPLOYEES</v>
          </cell>
          <cell r="F8679" t="str">
            <v>96</v>
          </cell>
          <cell r="G8679" t="str">
            <v>Monthly</v>
          </cell>
          <cell r="H8679" t="str">
            <v>B</v>
          </cell>
          <cell r="I8679">
            <v>10771</v>
          </cell>
          <cell r="J8679" t="str">
            <v>Washington Federation of State Employees</v>
          </cell>
          <cell r="K8679" t="str">
            <v>per DOP website</v>
          </cell>
          <cell r="L8679">
            <v>41456</v>
          </cell>
          <cell r="M8679">
            <v>27995</v>
          </cell>
          <cell r="N8679" t="b">
            <v>0</v>
          </cell>
          <cell r="O8679">
            <v>10771</v>
          </cell>
        </row>
        <row r="8680">
          <cell r="E8680" t="str">
            <v>96MONTHLYBWASHINGTON PUBLIC EMPLOYEES ASSOCIATION</v>
          </cell>
          <cell r="F8680" t="str">
            <v>96</v>
          </cell>
          <cell r="G8680" t="str">
            <v>Monthly</v>
          </cell>
          <cell r="H8680" t="str">
            <v>B</v>
          </cell>
          <cell r="I8680">
            <v>10771</v>
          </cell>
          <cell r="J8680" t="str">
            <v>Washington Public Employees Association</v>
          </cell>
          <cell r="K8680" t="str">
            <v>per DOP website</v>
          </cell>
          <cell r="L8680">
            <v>41456</v>
          </cell>
          <cell r="M8680">
            <v>32259</v>
          </cell>
          <cell r="N8680" t="b">
            <v>0</v>
          </cell>
          <cell r="O8680">
            <v>10771</v>
          </cell>
        </row>
        <row r="8681">
          <cell r="E8681" t="str">
            <v>96MONTHLYCCOALITION</v>
          </cell>
          <cell r="F8681" t="str">
            <v>96</v>
          </cell>
          <cell r="G8681" t="str">
            <v>Monthly</v>
          </cell>
          <cell r="H8681" t="str">
            <v>C</v>
          </cell>
          <cell r="I8681">
            <v>11044</v>
          </cell>
          <cell r="J8681" t="str">
            <v>Coalition</v>
          </cell>
          <cell r="K8681" t="str">
            <v>per DOP website</v>
          </cell>
          <cell r="L8681">
            <v>41456</v>
          </cell>
          <cell r="M8681">
            <v>45052</v>
          </cell>
          <cell r="N8681" t="b">
            <v>0</v>
          </cell>
          <cell r="O8681">
            <v>11044</v>
          </cell>
        </row>
        <row r="8682">
          <cell r="E8682" t="str">
            <v>96MONTHLYCNON-REPRESENTED STATE EMPLOYEES</v>
          </cell>
          <cell r="F8682" t="str">
            <v>96</v>
          </cell>
          <cell r="G8682" t="str">
            <v>Monthly</v>
          </cell>
          <cell r="H8682" t="str">
            <v>C</v>
          </cell>
          <cell r="I8682">
            <v>11044</v>
          </cell>
          <cell r="J8682" t="str">
            <v>Non-Represented State Employees</v>
          </cell>
          <cell r="K8682" t="str">
            <v>per DOP website</v>
          </cell>
          <cell r="L8682">
            <v>41456</v>
          </cell>
          <cell r="M8682">
            <v>14072</v>
          </cell>
          <cell r="N8682" t="b">
            <v>0</v>
          </cell>
          <cell r="O8682">
            <v>11044</v>
          </cell>
        </row>
        <row r="8683">
          <cell r="E8683" t="str">
            <v>96MONTHLYCTEAMSTERS LOCAL UNION NUMBER 117</v>
          </cell>
          <cell r="F8683" t="str">
            <v>96</v>
          </cell>
          <cell r="G8683" t="str">
            <v>Monthly</v>
          </cell>
          <cell r="H8683" t="str">
            <v>C</v>
          </cell>
          <cell r="I8683">
            <v>11184</v>
          </cell>
          <cell r="J8683" t="str">
            <v>Teamsters Local Union Number 117</v>
          </cell>
          <cell r="K8683" t="str">
            <v>per Noli Benitez 201307</v>
          </cell>
          <cell r="L8683">
            <v>41456</v>
          </cell>
          <cell r="M8683">
            <v>14072</v>
          </cell>
          <cell r="N8683" t="b">
            <v>0</v>
          </cell>
          <cell r="O8683">
            <v>11184</v>
          </cell>
        </row>
        <row r="8684">
          <cell r="E8684" t="str">
            <v>96MONTHLYCWASHINGTON FEDERATION OF STATE EMPLOYEES</v>
          </cell>
          <cell r="F8684" t="str">
            <v>96</v>
          </cell>
          <cell r="G8684" t="str">
            <v>Monthly</v>
          </cell>
          <cell r="H8684" t="str">
            <v>C</v>
          </cell>
          <cell r="I8684">
            <v>11044</v>
          </cell>
          <cell r="J8684" t="str">
            <v>Washington Federation of State Employees</v>
          </cell>
          <cell r="K8684" t="str">
            <v>per DOP website</v>
          </cell>
          <cell r="L8684">
            <v>41456</v>
          </cell>
          <cell r="M8684">
            <v>27996</v>
          </cell>
          <cell r="N8684" t="b">
            <v>0</v>
          </cell>
          <cell r="O8684">
            <v>11044</v>
          </cell>
        </row>
        <row r="8685">
          <cell r="E8685" t="str">
            <v>96MONTHLYCWASHINGTON PUBLIC EMPLOYEES ASSOCIATION</v>
          </cell>
          <cell r="F8685" t="str">
            <v>96</v>
          </cell>
          <cell r="G8685" t="str">
            <v>Monthly</v>
          </cell>
          <cell r="H8685" t="str">
            <v>C</v>
          </cell>
          <cell r="I8685">
            <v>11044</v>
          </cell>
          <cell r="J8685" t="str">
            <v>Washington Public Employees Association</v>
          </cell>
          <cell r="K8685" t="str">
            <v>per DOP website</v>
          </cell>
          <cell r="L8685">
            <v>41456</v>
          </cell>
          <cell r="M8685">
            <v>32260</v>
          </cell>
          <cell r="N8685" t="b">
            <v>0</v>
          </cell>
          <cell r="O8685">
            <v>11044</v>
          </cell>
        </row>
        <row r="8686">
          <cell r="E8686" t="str">
            <v>96MONTHLYDCOALITION</v>
          </cell>
          <cell r="F8686" t="str">
            <v>96</v>
          </cell>
          <cell r="G8686" t="str">
            <v>Monthly</v>
          </cell>
          <cell r="H8686" t="str">
            <v>D</v>
          </cell>
          <cell r="I8686">
            <v>11322</v>
          </cell>
          <cell r="J8686" t="str">
            <v>Coalition</v>
          </cell>
          <cell r="K8686" t="str">
            <v>per DOP website</v>
          </cell>
          <cell r="L8686">
            <v>41456</v>
          </cell>
          <cell r="M8686">
            <v>45053</v>
          </cell>
          <cell r="N8686" t="b">
            <v>0</v>
          </cell>
          <cell r="O8686">
            <v>11322</v>
          </cell>
        </row>
        <row r="8687">
          <cell r="E8687" t="str">
            <v>96MONTHLYDNON-REPRESENTED STATE EMPLOYEES</v>
          </cell>
          <cell r="F8687" t="str">
            <v>96</v>
          </cell>
          <cell r="G8687" t="str">
            <v>Monthly</v>
          </cell>
          <cell r="H8687" t="str">
            <v>D</v>
          </cell>
          <cell r="I8687">
            <v>11322</v>
          </cell>
          <cell r="J8687" t="str">
            <v>Non-Represented State Employees</v>
          </cell>
          <cell r="K8687" t="str">
            <v>per DOP website</v>
          </cell>
          <cell r="L8687">
            <v>41456</v>
          </cell>
          <cell r="M8687">
            <v>14073</v>
          </cell>
          <cell r="N8687" t="b">
            <v>0</v>
          </cell>
          <cell r="O8687">
            <v>11322</v>
          </cell>
        </row>
        <row r="8688">
          <cell r="E8688" t="str">
            <v>96MONTHLYDTEAMSTERS LOCAL UNION NUMBER 117</v>
          </cell>
          <cell r="F8688" t="str">
            <v>96</v>
          </cell>
          <cell r="G8688" t="str">
            <v>Monthly</v>
          </cell>
          <cell r="H8688" t="str">
            <v>D</v>
          </cell>
          <cell r="I8688">
            <v>11468</v>
          </cell>
          <cell r="J8688" t="str">
            <v>Teamsters Local Union Number 117</v>
          </cell>
          <cell r="K8688" t="str">
            <v>per Noli Benitez 201307</v>
          </cell>
          <cell r="L8688">
            <v>41456</v>
          </cell>
          <cell r="M8688">
            <v>14073</v>
          </cell>
          <cell r="N8688" t="b">
            <v>0</v>
          </cell>
          <cell r="O8688">
            <v>11468</v>
          </cell>
        </row>
        <row r="8689">
          <cell r="E8689" t="str">
            <v>96MONTHLYDWASHINGTON FEDERATION OF STATE EMPLOYEES</v>
          </cell>
          <cell r="F8689" t="str">
            <v>96</v>
          </cell>
          <cell r="G8689" t="str">
            <v>Monthly</v>
          </cell>
          <cell r="H8689" t="str">
            <v>D</v>
          </cell>
          <cell r="I8689">
            <v>11322</v>
          </cell>
          <cell r="J8689" t="str">
            <v>Washington Federation of State Employees</v>
          </cell>
          <cell r="K8689" t="str">
            <v>per DOP website</v>
          </cell>
          <cell r="L8689">
            <v>41456</v>
          </cell>
          <cell r="M8689">
            <v>27997</v>
          </cell>
          <cell r="N8689" t="b">
            <v>0</v>
          </cell>
          <cell r="O8689">
            <v>11322</v>
          </cell>
        </row>
        <row r="8690">
          <cell r="E8690" t="str">
            <v>96MONTHLYDWASHINGTON PUBLIC EMPLOYEES ASSOCIATION</v>
          </cell>
          <cell r="F8690" t="str">
            <v>96</v>
          </cell>
          <cell r="G8690" t="str">
            <v>Monthly</v>
          </cell>
          <cell r="H8690" t="str">
            <v>D</v>
          </cell>
          <cell r="I8690">
            <v>11322</v>
          </cell>
          <cell r="J8690" t="str">
            <v>Washington Public Employees Association</v>
          </cell>
          <cell r="K8690" t="str">
            <v>per DOP website</v>
          </cell>
          <cell r="L8690">
            <v>41456</v>
          </cell>
          <cell r="M8690">
            <v>32261</v>
          </cell>
          <cell r="N8690" t="b">
            <v>0</v>
          </cell>
          <cell r="O8690">
            <v>11322</v>
          </cell>
        </row>
        <row r="8691">
          <cell r="E8691" t="str">
            <v>96MONTHLYECOALITION</v>
          </cell>
          <cell r="F8691" t="str">
            <v>96</v>
          </cell>
          <cell r="G8691" t="str">
            <v>Monthly</v>
          </cell>
          <cell r="H8691" t="str">
            <v>E</v>
          </cell>
          <cell r="I8691">
            <v>11604</v>
          </cell>
          <cell r="J8691" t="str">
            <v>Coalition</v>
          </cell>
          <cell r="K8691" t="str">
            <v>per DOP website</v>
          </cell>
          <cell r="L8691">
            <v>41456</v>
          </cell>
          <cell r="M8691">
            <v>45054</v>
          </cell>
          <cell r="N8691" t="b">
            <v>0</v>
          </cell>
          <cell r="O8691">
            <v>11604</v>
          </cell>
        </row>
        <row r="8692">
          <cell r="E8692" t="str">
            <v>96MONTHLYENON-REPRESENTED STATE EMPLOYEES</v>
          </cell>
          <cell r="F8692" t="str">
            <v>96</v>
          </cell>
          <cell r="G8692" t="str">
            <v>Monthly</v>
          </cell>
          <cell r="H8692" t="str">
            <v>E</v>
          </cell>
          <cell r="I8692">
            <v>11604</v>
          </cell>
          <cell r="J8692" t="str">
            <v>Non-Represented State Employees</v>
          </cell>
          <cell r="K8692" t="str">
            <v>per DOP website</v>
          </cell>
          <cell r="L8692">
            <v>41456</v>
          </cell>
          <cell r="M8692">
            <v>14074</v>
          </cell>
          <cell r="N8692" t="b">
            <v>0</v>
          </cell>
          <cell r="O8692">
            <v>11604</v>
          </cell>
        </row>
        <row r="8693">
          <cell r="E8693" t="str">
            <v>96MONTHLYETEAMSTERS LOCAL UNION NUMBER 117</v>
          </cell>
          <cell r="F8693" t="str">
            <v>96</v>
          </cell>
          <cell r="G8693" t="str">
            <v>Monthly</v>
          </cell>
          <cell r="H8693" t="str">
            <v>E</v>
          </cell>
          <cell r="I8693">
            <v>11751</v>
          </cell>
          <cell r="J8693" t="str">
            <v>Teamsters Local Union Number 117</v>
          </cell>
          <cell r="K8693" t="str">
            <v>per Noli Benitez 201307</v>
          </cell>
          <cell r="L8693">
            <v>41456</v>
          </cell>
          <cell r="M8693">
            <v>14074</v>
          </cell>
          <cell r="N8693" t="b">
            <v>0</v>
          </cell>
          <cell r="O8693">
            <v>11751</v>
          </cell>
        </row>
        <row r="8694">
          <cell r="E8694" t="str">
            <v>96MONTHLYEWASHINGTON FEDERATION OF STATE EMPLOYEES</v>
          </cell>
          <cell r="F8694" t="str">
            <v>96</v>
          </cell>
          <cell r="G8694" t="str">
            <v>Monthly</v>
          </cell>
          <cell r="H8694" t="str">
            <v>E</v>
          </cell>
          <cell r="I8694">
            <v>11604</v>
          </cell>
          <cell r="J8694" t="str">
            <v>Washington Federation of State Employees</v>
          </cell>
          <cell r="K8694" t="str">
            <v>per DOP website</v>
          </cell>
          <cell r="L8694">
            <v>41456</v>
          </cell>
          <cell r="M8694">
            <v>27998</v>
          </cell>
          <cell r="N8694" t="b">
            <v>0</v>
          </cell>
          <cell r="O8694">
            <v>11604</v>
          </cell>
        </row>
        <row r="8695">
          <cell r="E8695" t="str">
            <v>96MONTHLYEWASHINGTON PUBLIC EMPLOYEES ASSOCIATION</v>
          </cell>
          <cell r="F8695" t="str">
            <v>96</v>
          </cell>
          <cell r="G8695" t="str">
            <v>Monthly</v>
          </cell>
          <cell r="H8695" t="str">
            <v>E</v>
          </cell>
          <cell r="I8695">
            <v>11604</v>
          </cell>
          <cell r="J8695" t="str">
            <v>Washington Public Employees Association</v>
          </cell>
          <cell r="K8695" t="str">
            <v>per DOP website</v>
          </cell>
          <cell r="L8695">
            <v>41456</v>
          </cell>
          <cell r="M8695">
            <v>32262</v>
          </cell>
          <cell r="N8695" t="b">
            <v>0</v>
          </cell>
          <cell r="O8695">
            <v>11604</v>
          </cell>
        </row>
        <row r="8696">
          <cell r="E8696" t="str">
            <v>96MONTHLYFCOALITION</v>
          </cell>
          <cell r="F8696" t="str">
            <v>96</v>
          </cell>
          <cell r="G8696" t="str">
            <v>Monthly</v>
          </cell>
          <cell r="H8696" t="str">
            <v>F</v>
          </cell>
          <cell r="I8696">
            <v>11896</v>
          </cell>
          <cell r="J8696" t="str">
            <v>Coalition</v>
          </cell>
          <cell r="K8696" t="str">
            <v>per DOP website</v>
          </cell>
          <cell r="L8696">
            <v>41456</v>
          </cell>
          <cell r="M8696">
            <v>45055</v>
          </cell>
          <cell r="N8696" t="b">
            <v>0</v>
          </cell>
          <cell r="O8696">
            <v>11896</v>
          </cell>
        </row>
        <row r="8697">
          <cell r="E8697" t="str">
            <v>96MONTHLYFNON-REPRESENTED STATE EMPLOYEES</v>
          </cell>
          <cell r="F8697" t="str">
            <v>96</v>
          </cell>
          <cell r="G8697" t="str">
            <v>Monthly</v>
          </cell>
          <cell r="H8697" t="str">
            <v>F</v>
          </cell>
          <cell r="I8697">
            <v>11896</v>
          </cell>
          <cell r="J8697" t="str">
            <v>Non-Represented State Employees</v>
          </cell>
          <cell r="K8697" t="str">
            <v>per DOP website</v>
          </cell>
          <cell r="L8697">
            <v>41456</v>
          </cell>
          <cell r="M8697">
            <v>14075</v>
          </cell>
          <cell r="N8697" t="b">
            <v>0</v>
          </cell>
          <cell r="O8697">
            <v>11896</v>
          </cell>
        </row>
        <row r="8698">
          <cell r="E8698" t="str">
            <v>96MONTHLYFTEAMSTERS LOCAL UNION NUMBER 117</v>
          </cell>
          <cell r="F8698" t="str">
            <v>96</v>
          </cell>
          <cell r="G8698" t="str">
            <v>Monthly</v>
          </cell>
          <cell r="H8698" t="str">
            <v>F</v>
          </cell>
          <cell r="I8698">
            <v>12048</v>
          </cell>
          <cell r="J8698" t="str">
            <v>Teamsters Local Union Number 117</v>
          </cell>
          <cell r="K8698" t="str">
            <v>per Noli Benitez 201307</v>
          </cell>
          <cell r="L8698">
            <v>41456</v>
          </cell>
          <cell r="M8698">
            <v>14075</v>
          </cell>
          <cell r="N8698" t="b">
            <v>0</v>
          </cell>
          <cell r="O8698">
            <v>12048</v>
          </cell>
        </row>
        <row r="8699">
          <cell r="E8699" t="str">
            <v>96MONTHLYFWASHINGTON FEDERATION OF STATE EMPLOYEES</v>
          </cell>
          <cell r="F8699" t="str">
            <v>96</v>
          </cell>
          <cell r="G8699" t="str">
            <v>Monthly</v>
          </cell>
          <cell r="H8699" t="str">
            <v>F</v>
          </cell>
          <cell r="I8699">
            <v>11896</v>
          </cell>
          <cell r="J8699" t="str">
            <v>Washington Federation of State Employees</v>
          </cell>
          <cell r="K8699" t="str">
            <v>per DOP website</v>
          </cell>
          <cell r="L8699">
            <v>41456</v>
          </cell>
          <cell r="M8699">
            <v>27999</v>
          </cell>
          <cell r="N8699" t="b">
            <v>0</v>
          </cell>
          <cell r="O8699">
            <v>11896</v>
          </cell>
        </row>
        <row r="8700">
          <cell r="E8700" t="str">
            <v>96MONTHLYFWASHINGTON PUBLIC EMPLOYEES ASSOCIATION</v>
          </cell>
          <cell r="F8700" t="str">
            <v>96</v>
          </cell>
          <cell r="G8700" t="str">
            <v>Monthly</v>
          </cell>
          <cell r="H8700" t="str">
            <v>F</v>
          </cell>
          <cell r="I8700">
            <v>11896</v>
          </cell>
          <cell r="J8700" t="str">
            <v>Washington Public Employees Association</v>
          </cell>
          <cell r="K8700" t="str">
            <v>per DOP website</v>
          </cell>
          <cell r="L8700">
            <v>41456</v>
          </cell>
          <cell r="M8700">
            <v>32263</v>
          </cell>
          <cell r="N8700" t="b">
            <v>0</v>
          </cell>
          <cell r="O8700">
            <v>11896</v>
          </cell>
        </row>
        <row r="8701">
          <cell r="E8701" t="str">
            <v>96MONTHLYGCOALITION</v>
          </cell>
          <cell r="F8701" t="str">
            <v>96</v>
          </cell>
          <cell r="G8701" t="str">
            <v>Monthly</v>
          </cell>
          <cell r="H8701" t="str">
            <v>G</v>
          </cell>
          <cell r="I8701">
            <v>12189</v>
          </cell>
          <cell r="J8701" t="str">
            <v>Coalition</v>
          </cell>
          <cell r="K8701" t="str">
            <v>per DOP website</v>
          </cell>
          <cell r="L8701">
            <v>41456</v>
          </cell>
          <cell r="M8701">
            <v>45056</v>
          </cell>
          <cell r="N8701" t="b">
            <v>0</v>
          </cell>
          <cell r="O8701">
            <v>12189</v>
          </cell>
        </row>
        <row r="8702">
          <cell r="E8702" t="str">
            <v>96MONTHLYGNON-REPRESENTED STATE EMPLOYEES</v>
          </cell>
          <cell r="F8702" t="str">
            <v>96</v>
          </cell>
          <cell r="G8702" t="str">
            <v>Monthly</v>
          </cell>
          <cell r="H8702" t="str">
            <v>G</v>
          </cell>
          <cell r="I8702">
            <v>12189</v>
          </cell>
          <cell r="J8702" t="str">
            <v>Non-Represented State Employees</v>
          </cell>
          <cell r="K8702" t="str">
            <v>per DOP website</v>
          </cell>
          <cell r="L8702">
            <v>41456</v>
          </cell>
          <cell r="M8702">
            <v>14076</v>
          </cell>
          <cell r="N8702" t="b">
            <v>0</v>
          </cell>
          <cell r="O8702">
            <v>12189</v>
          </cell>
        </row>
        <row r="8703">
          <cell r="E8703" t="str">
            <v>96MONTHLYGTEAMSTERS LOCAL UNION NUMBER 117</v>
          </cell>
          <cell r="F8703" t="str">
            <v>96</v>
          </cell>
          <cell r="G8703" t="str">
            <v>Monthly</v>
          </cell>
          <cell r="H8703" t="str">
            <v>G</v>
          </cell>
          <cell r="I8703">
            <v>12345</v>
          </cell>
          <cell r="J8703" t="str">
            <v>Teamsters Local Union Number 117</v>
          </cell>
          <cell r="K8703" t="str">
            <v>per Noli Benitez 201307</v>
          </cell>
          <cell r="L8703">
            <v>41456</v>
          </cell>
          <cell r="M8703">
            <v>14076</v>
          </cell>
          <cell r="N8703" t="b">
            <v>0</v>
          </cell>
          <cell r="O8703">
            <v>12345</v>
          </cell>
        </row>
        <row r="8704">
          <cell r="E8704" t="str">
            <v>96MONTHLYGWASHINGTON FEDERATION OF STATE EMPLOYEES</v>
          </cell>
          <cell r="F8704" t="str">
            <v>96</v>
          </cell>
          <cell r="G8704" t="str">
            <v>Monthly</v>
          </cell>
          <cell r="H8704" t="str">
            <v>G</v>
          </cell>
          <cell r="I8704">
            <v>12189</v>
          </cell>
          <cell r="J8704" t="str">
            <v>Washington Federation of State Employees</v>
          </cell>
          <cell r="K8704" t="str">
            <v>per DOP website</v>
          </cell>
          <cell r="L8704">
            <v>41456</v>
          </cell>
          <cell r="M8704">
            <v>28000</v>
          </cell>
          <cell r="N8704" t="b">
            <v>0</v>
          </cell>
          <cell r="O8704">
            <v>12189</v>
          </cell>
        </row>
        <row r="8705">
          <cell r="E8705" t="str">
            <v>96MONTHLYGWASHINGTON PUBLIC EMPLOYEES ASSOCIATION</v>
          </cell>
          <cell r="F8705" t="str">
            <v>96</v>
          </cell>
          <cell r="G8705" t="str">
            <v>Monthly</v>
          </cell>
          <cell r="H8705" t="str">
            <v>G</v>
          </cell>
          <cell r="I8705">
            <v>12189</v>
          </cell>
          <cell r="J8705" t="str">
            <v>Washington Public Employees Association</v>
          </cell>
          <cell r="K8705" t="str">
            <v>per DOP website</v>
          </cell>
          <cell r="L8705">
            <v>41456</v>
          </cell>
          <cell r="M8705">
            <v>32264</v>
          </cell>
          <cell r="N8705" t="b">
            <v>0</v>
          </cell>
          <cell r="O8705">
            <v>12189</v>
          </cell>
        </row>
        <row r="8706">
          <cell r="E8706" t="str">
            <v>96MONTHLYHCOALITION</v>
          </cell>
          <cell r="F8706" t="str">
            <v>96</v>
          </cell>
          <cell r="G8706" t="str">
            <v>Monthly</v>
          </cell>
          <cell r="H8706" t="str">
            <v>H</v>
          </cell>
          <cell r="I8706">
            <v>12496</v>
          </cell>
          <cell r="J8706" t="str">
            <v>Coalition</v>
          </cell>
          <cell r="K8706" t="str">
            <v>per DOP website</v>
          </cell>
          <cell r="L8706">
            <v>41456</v>
          </cell>
          <cell r="M8706">
            <v>45057</v>
          </cell>
          <cell r="N8706" t="b">
            <v>0</v>
          </cell>
          <cell r="O8706">
            <v>12496</v>
          </cell>
        </row>
        <row r="8707">
          <cell r="E8707" t="str">
            <v>96MONTHLYHNON-REPRESENTED STATE EMPLOYEES</v>
          </cell>
          <cell r="F8707" t="str">
            <v>96</v>
          </cell>
          <cell r="G8707" t="str">
            <v>Monthly</v>
          </cell>
          <cell r="H8707" t="str">
            <v>H</v>
          </cell>
          <cell r="I8707">
            <v>12496</v>
          </cell>
          <cell r="J8707" t="str">
            <v>Non-Represented State Employees</v>
          </cell>
          <cell r="K8707" t="str">
            <v>per DOP website</v>
          </cell>
          <cell r="L8707">
            <v>41456</v>
          </cell>
          <cell r="M8707">
            <v>14077</v>
          </cell>
          <cell r="N8707" t="b">
            <v>0</v>
          </cell>
          <cell r="O8707">
            <v>12496</v>
          </cell>
        </row>
        <row r="8708">
          <cell r="E8708" t="str">
            <v>96MONTHLYHTEAMSTERS LOCAL UNION NUMBER 117</v>
          </cell>
          <cell r="F8708" t="str">
            <v>96</v>
          </cell>
          <cell r="G8708" t="str">
            <v>Monthly</v>
          </cell>
          <cell r="H8708" t="str">
            <v>H</v>
          </cell>
          <cell r="I8708">
            <v>12656</v>
          </cell>
          <cell r="J8708" t="str">
            <v>Teamsters Local Union Number 117</v>
          </cell>
          <cell r="K8708" t="str">
            <v>per Noli Benitez 201307</v>
          </cell>
          <cell r="L8708">
            <v>41456</v>
          </cell>
          <cell r="M8708">
            <v>14077</v>
          </cell>
          <cell r="N8708" t="b">
            <v>0</v>
          </cell>
          <cell r="O8708">
            <v>12656</v>
          </cell>
        </row>
        <row r="8709">
          <cell r="E8709" t="str">
            <v>96MONTHLYHWASHINGTON FEDERATION OF STATE EMPLOYEES</v>
          </cell>
          <cell r="F8709" t="str">
            <v>96</v>
          </cell>
          <cell r="G8709" t="str">
            <v>Monthly</v>
          </cell>
          <cell r="H8709" t="str">
            <v>H</v>
          </cell>
          <cell r="I8709">
            <v>12496</v>
          </cell>
          <cell r="J8709" t="str">
            <v>Washington Federation of State Employees</v>
          </cell>
          <cell r="K8709" t="str">
            <v>per DOP website</v>
          </cell>
          <cell r="L8709">
            <v>41456</v>
          </cell>
          <cell r="M8709">
            <v>28001</v>
          </cell>
          <cell r="N8709" t="b">
            <v>0</v>
          </cell>
          <cell r="O8709">
            <v>12496</v>
          </cell>
        </row>
        <row r="8710">
          <cell r="E8710" t="str">
            <v>96MONTHLYHWASHINGTON PUBLIC EMPLOYEES ASSOCIATION</v>
          </cell>
          <cell r="F8710" t="str">
            <v>96</v>
          </cell>
          <cell r="G8710" t="str">
            <v>Monthly</v>
          </cell>
          <cell r="H8710" t="str">
            <v>H</v>
          </cell>
          <cell r="I8710">
            <v>12496</v>
          </cell>
          <cell r="J8710" t="str">
            <v>Washington Public Employees Association</v>
          </cell>
          <cell r="K8710" t="str">
            <v>per DOP website</v>
          </cell>
          <cell r="L8710">
            <v>41456</v>
          </cell>
          <cell r="M8710">
            <v>32265</v>
          </cell>
          <cell r="N8710" t="b">
            <v>0</v>
          </cell>
          <cell r="O8710">
            <v>12496</v>
          </cell>
        </row>
        <row r="8711">
          <cell r="E8711" t="str">
            <v>96MONTHLYICOALITION</v>
          </cell>
          <cell r="F8711" t="str">
            <v>96</v>
          </cell>
          <cell r="G8711" t="str">
            <v>Monthly</v>
          </cell>
          <cell r="H8711" t="str">
            <v>I</v>
          </cell>
          <cell r="I8711">
            <v>12807</v>
          </cell>
          <cell r="J8711" t="str">
            <v>Coalition</v>
          </cell>
          <cell r="K8711" t="str">
            <v>per DOP website</v>
          </cell>
          <cell r="L8711">
            <v>41456</v>
          </cell>
          <cell r="M8711">
            <v>45058</v>
          </cell>
          <cell r="N8711" t="b">
            <v>0</v>
          </cell>
          <cell r="O8711">
            <v>12807</v>
          </cell>
        </row>
        <row r="8712">
          <cell r="E8712" t="str">
            <v>96MONTHLYINON-REPRESENTED STATE EMPLOYEES</v>
          </cell>
          <cell r="F8712" t="str">
            <v>96</v>
          </cell>
          <cell r="G8712" t="str">
            <v>Monthly</v>
          </cell>
          <cell r="H8712" t="str">
            <v>I</v>
          </cell>
          <cell r="I8712">
            <v>12807</v>
          </cell>
          <cell r="J8712" t="str">
            <v>Non-Represented State Employees</v>
          </cell>
          <cell r="K8712" t="str">
            <v>per DOP website</v>
          </cell>
          <cell r="L8712">
            <v>41456</v>
          </cell>
          <cell r="M8712">
            <v>14078</v>
          </cell>
          <cell r="N8712" t="b">
            <v>0</v>
          </cell>
          <cell r="O8712">
            <v>12807</v>
          </cell>
        </row>
        <row r="8713">
          <cell r="E8713" t="str">
            <v>96MONTHLYITEAMSTERS LOCAL UNION NUMBER 117</v>
          </cell>
          <cell r="F8713" t="str">
            <v>96</v>
          </cell>
          <cell r="G8713" t="str">
            <v>Monthly</v>
          </cell>
          <cell r="H8713" t="str">
            <v>I</v>
          </cell>
          <cell r="I8713">
            <v>12970</v>
          </cell>
          <cell r="J8713" t="str">
            <v>Teamsters Local Union Number 117</v>
          </cell>
          <cell r="K8713" t="str">
            <v>per Noli Benitez 201307</v>
          </cell>
          <cell r="L8713">
            <v>41456</v>
          </cell>
          <cell r="M8713">
            <v>14078</v>
          </cell>
          <cell r="N8713" t="b">
            <v>0</v>
          </cell>
          <cell r="O8713">
            <v>12970</v>
          </cell>
        </row>
        <row r="8714">
          <cell r="E8714" t="str">
            <v>96MONTHLYIWASHINGTON FEDERATION OF STATE EMPLOYEES</v>
          </cell>
          <cell r="F8714" t="str">
            <v>96</v>
          </cell>
          <cell r="G8714" t="str">
            <v>Monthly</v>
          </cell>
          <cell r="H8714" t="str">
            <v>I</v>
          </cell>
          <cell r="I8714">
            <v>12807</v>
          </cell>
          <cell r="J8714" t="str">
            <v>Washington Federation of State Employees</v>
          </cell>
          <cell r="K8714" t="str">
            <v>per DOP website</v>
          </cell>
          <cell r="L8714">
            <v>41456</v>
          </cell>
          <cell r="M8714">
            <v>28002</v>
          </cell>
          <cell r="N8714" t="b">
            <v>0</v>
          </cell>
          <cell r="O8714">
            <v>12807</v>
          </cell>
        </row>
        <row r="8715">
          <cell r="E8715" t="str">
            <v>96MONTHLYIWASHINGTON PUBLIC EMPLOYEES ASSOCIATION</v>
          </cell>
          <cell r="F8715" t="str">
            <v>96</v>
          </cell>
          <cell r="G8715" t="str">
            <v>Monthly</v>
          </cell>
          <cell r="H8715" t="str">
            <v>I</v>
          </cell>
          <cell r="I8715">
            <v>12807</v>
          </cell>
          <cell r="J8715" t="str">
            <v>Washington Public Employees Association</v>
          </cell>
          <cell r="K8715" t="str">
            <v>per DOP website</v>
          </cell>
          <cell r="L8715">
            <v>41456</v>
          </cell>
          <cell r="M8715">
            <v>32266</v>
          </cell>
          <cell r="N8715" t="b">
            <v>0</v>
          </cell>
          <cell r="O8715">
            <v>12807</v>
          </cell>
        </row>
        <row r="8716">
          <cell r="E8716" t="str">
            <v>96MONTHLYJCOALITION</v>
          </cell>
          <cell r="F8716" t="str">
            <v>96</v>
          </cell>
          <cell r="G8716" t="str">
            <v>Monthly</v>
          </cell>
          <cell r="H8716" t="str">
            <v>J</v>
          </cell>
          <cell r="I8716">
            <v>13131</v>
          </cell>
          <cell r="J8716" t="str">
            <v>Coalition</v>
          </cell>
          <cell r="K8716" t="str">
            <v>per DOP website</v>
          </cell>
          <cell r="L8716">
            <v>41456</v>
          </cell>
          <cell r="M8716">
            <v>45059</v>
          </cell>
          <cell r="N8716" t="b">
            <v>0</v>
          </cell>
          <cell r="O8716">
            <v>13131</v>
          </cell>
        </row>
        <row r="8717">
          <cell r="E8717" t="str">
            <v>96MONTHLYJNON-REPRESENTED STATE EMPLOYEES</v>
          </cell>
          <cell r="F8717" t="str">
            <v>96</v>
          </cell>
          <cell r="G8717" t="str">
            <v>Monthly</v>
          </cell>
          <cell r="H8717" t="str">
            <v>J</v>
          </cell>
          <cell r="I8717">
            <v>13131</v>
          </cell>
          <cell r="J8717" t="str">
            <v>Non-Represented State Employees</v>
          </cell>
          <cell r="K8717" t="str">
            <v>per DOP website</v>
          </cell>
          <cell r="L8717">
            <v>41456</v>
          </cell>
          <cell r="M8717">
            <v>14079</v>
          </cell>
          <cell r="N8717" t="b">
            <v>0</v>
          </cell>
          <cell r="O8717">
            <v>13131</v>
          </cell>
        </row>
        <row r="8718">
          <cell r="E8718" t="str">
            <v>96MONTHLYJTEAMSTERS LOCAL UNION NUMBER 117</v>
          </cell>
          <cell r="F8718" t="str">
            <v>96</v>
          </cell>
          <cell r="G8718" t="str">
            <v>Monthly</v>
          </cell>
          <cell r="H8718" t="str">
            <v>J</v>
          </cell>
          <cell r="I8718">
            <v>13300</v>
          </cell>
          <cell r="J8718" t="str">
            <v>Teamsters Local Union Number 117</v>
          </cell>
          <cell r="K8718" t="str">
            <v>per Noli Benitez 201307</v>
          </cell>
          <cell r="L8718">
            <v>41456</v>
          </cell>
          <cell r="M8718">
            <v>14079</v>
          </cell>
          <cell r="N8718" t="b">
            <v>0</v>
          </cell>
          <cell r="O8718">
            <v>13300</v>
          </cell>
        </row>
        <row r="8719">
          <cell r="E8719" t="str">
            <v>96MONTHLYJWASHINGTON FEDERATION OF STATE EMPLOYEES</v>
          </cell>
          <cell r="F8719" t="str">
            <v>96</v>
          </cell>
          <cell r="G8719" t="str">
            <v>Monthly</v>
          </cell>
          <cell r="H8719" t="str">
            <v>J</v>
          </cell>
          <cell r="I8719">
            <v>13131</v>
          </cell>
          <cell r="J8719" t="str">
            <v>Washington Federation of State Employees</v>
          </cell>
          <cell r="K8719" t="str">
            <v>per DOP website</v>
          </cell>
          <cell r="L8719">
            <v>41456</v>
          </cell>
          <cell r="M8719">
            <v>28003</v>
          </cell>
          <cell r="N8719" t="b">
            <v>0</v>
          </cell>
          <cell r="O8719">
            <v>13131</v>
          </cell>
        </row>
        <row r="8720">
          <cell r="E8720" t="str">
            <v>96MONTHLYJWASHINGTON PUBLIC EMPLOYEES ASSOCIATION</v>
          </cell>
          <cell r="F8720" t="str">
            <v>96</v>
          </cell>
          <cell r="G8720" t="str">
            <v>Monthly</v>
          </cell>
          <cell r="H8720" t="str">
            <v>J</v>
          </cell>
          <cell r="I8720">
            <v>13131</v>
          </cell>
          <cell r="J8720" t="str">
            <v>Washington Public Employees Association</v>
          </cell>
          <cell r="K8720" t="str">
            <v>per DOP website</v>
          </cell>
          <cell r="L8720">
            <v>41456</v>
          </cell>
          <cell r="M8720">
            <v>32267</v>
          </cell>
          <cell r="N8720" t="b">
            <v>0</v>
          </cell>
          <cell r="O8720">
            <v>13131</v>
          </cell>
        </row>
        <row r="8721">
          <cell r="E8721" t="str">
            <v>96MONTHLYKCOALITION</v>
          </cell>
          <cell r="F8721" t="str">
            <v>96</v>
          </cell>
          <cell r="G8721" t="str">
            <v>Monthly</v>
          </cell>
          <cell r="H8721" t="str">
            <v>K</v>
          </cell>
          <cell r="I8721">
            <v>13456</v>
          </cell>
          <cell r="J8721" t="str">
            <v>Coalition</v>
          </cell>
          <cell r="K8721" t="str">
            <v>per DOP website</v>
          </cell>
          <cell r="L8721">
            <v>41456</v>
          </cell>
          <cell r="M8721">
            <v>45060</v>
          </cell>
          <cell r="N8721" t="b">
            <v>0</v>
          </cell>
          <cell r="O8721">
            <v>13456</v>
          </cell>
        </row>
        <row r="8722">
          <cell r="E8722" t="str">
            <v>96MONTHLYKNON-REPRESENTED STATE EMPLOYEES</v>
          </cell>
          <cell r="F8722" t="str">
            <v>96</v>
          </cell>
          <cell r="G8722" t="str">
            <v>Monthly</v>
          </cell>
          <cell r="H8722" t="str">
            <v>K</v>
          </cell>
          <cell r="I8722">
            <v>13456</v>
          </cell>
          <cell r="J8722" t="str">
            <v>Non-Represented State Employees</v>
          </cell>
          <cell r="K8722" t="str">
            <v>per DOP website</v>
          </cell>
          <cell r="L8722">
            <v>41456</v>
          </cell>
          <cell r="M8722">
            <v>14080</v>
          </cell>
          <cell r="N8722" t="b">
            <v>0</v>
          </cell>
          <cell r="O8722">
            <v>13456</v>
          </cell>
        </row>
        <row r="8723">
          <cell r="E8723" t="str">
            <v>96MONTHLYKTEAMSTERS LOCAL UNION NUMBER 117</v>
          </cell>
          <cell r="F8723" t="str">
            <v>96</v>
          </cell>
          <cell r="G8723" t="str">
            <v>Monthly</v>
          </cell>
          <cell r="H8723" t="str">
            <v>K</v>
          </cell>
          <cell r="I8723">
            <v>13628</v>
          </cell>
          <cell r="J8723" t="str">
            <v>Teamsters Local Union Number 117</v>
          </cell>
          <cell r="K8723" t="str">
            <v>per Noli Benitez 201307</v>
          </cell>
          <cell r="L8723">
            <v>41456</v>
          </cell>
          <cell r="M8723">
            <v>14080</v>
          </cell>
          <cell r="N8723" t="b">
            <v>0</v>
          </cell>
          <cell r="O8723">
            <v>13628</v>
          </cell>
        </row>
        <row r="8724">
          <cell r="E8724" t="str">
            <v>96MONTHLYKWASHINGTON FEDERATION OF STATE EMPLOYEES</v>
          </cell>
          <cell r="F8724" t="str">
            <v>96</v>
          </cell>
          <cell r="G8724" t="str">
            <v>Monthly</v>
          </cell>
          <cell r="H8724" t="str">
            <v>K</v>
          </cell>
          <cell r="I8724">
            <v>13456</v>
          </cell>
          <cell r="J8724" t="str">
            <v>Washington Federation of State Employees</v>
          </cell>
          <cell r="K8724" t="str">
            <v>per DOP website</v>
          </cell>
          <cell r="L8724">
            <v>41456</v>
          </cell>
          <cell r="M8724">
            <v>28004</v>
          </cell>
          <cell r="N8724" t="b">
            <v>0</v>
          </cell>
          <cell r="O8724">
            <v>13456</v>
          </cell>
        </row>
        <row r="8725">
          <cell r="E8725" t="str">
            <v>96MONTHLYKWASHINGTON PUBLIC EMPLOYEES ASSOCIATION</v>
          </cell>
          <cell r="F8725" t="str">
            <v>96</v>
          </cell>
          <cell r="G8725" t="str">
            <v>Monthly</v>
          </cell>
          <cell r="H8725" t="str">
            <v>K</v>
          </cell>
          <cell r="I8725">
            <v>13456</v>
          </cell>
          <cell r="J8725" t="str">
            <v>Washington Public Employees Association</v>
          </cell>
          <cell r="K8725" t="str">
            <v>per DOP website</v>
          </cell>
          <cell r="L8725">
            <v>41456</v>
          </cell>
          <cell r="M8725">
            <v>32268</v>
          </cell>
          <cell r="N8725" t="b">
            <v>0</v>
          </cell>
          <cell r="O8725">
            <v>13456</v>
          </cell>
        </row>
        <row r="8726">
          <cell r="E8726" t="str">
            <v>96MONTHLYLCOALITION</v>
          </cell>
          <cell r="F8726" t="str">
            <v>96</v>
          </cell>
          <cell r="G8726" t="str">
            <v>Monthly</v>
          </cell>
          <cell r="H8726" t="str">
            <v>L</v>
          </cell>
          <cell r="I8726">
            <v>13794</v>
          </cell>
          <cell r="J8726" t="str">
            <v>Coalition</v>
          </cell>
          <cell r="K8726" t="str">
            <v>per DOP website</v>
          </cell>
          <cell r="L8726">
            <v>41456</v>
          </cell>
          <cell r="M8726">
            <v>45061</v>
          </cell>
          <cell r="N8726" t="b">
            <v>0</v>
          </cell>
          <cell r="O8726">
            <v>13794</v>
          </cell>
        </row>
        <row r="8727">
          <cell r="E8727" t="str">
            <v>96MONTHLYLNON-REPRESENTED STATE EMPLOYEES</v>
          </cell>
          <cell r="F8727" t="str">
            <v>96</v>
          </cell>
          <cell r="G8727" t="str">
            <v>Monthly</v>
          </cell>
          <cell r="H8727" t="str">
            <v>L</v>
          </cell>
          <cell r="I8727">
            <v>13794</v>
          </cell>
          <cell r="J8727" t="str">
            <v>Non-Represented State Employees</v>
          </cell>
          <cell r="K8727" t="str">
            <v>per DOP website</v>
          </cell>
          <cell r="L8727">
            <v>41456</v>
          </cell>
          <cell r="M8727">
            <v>14081</v>
          </cell>
          <cell r="N8727" t="b">
            <v>0</v>
          </cell>
          <cell r="O8727">
            <v>13794</v>
          </cell>
        </row>
        <row r="8728">
          <cell r="E8728" t="str">
            <v>96MONTHLYLTEAMSTERS LOCAL UNION NUMBER 117</v>
          </cell>
          <cell r="F8728" t="str">
            <v>96</v>
          </cell>
          <cell r="G8728" t="str">
            <v>Monthly</v>
          </cell>
          <cell r="H8728" t="str">
            <v>L</v>
          </cell>
          <cell r="I8728">
            <v>13972</v>
          </cell>
          <cell r="J8728" t="str">
            <v>Teamsters Local Union Number 117</v>
          </cell>
          <cell r="K8728" t="str">
            <v>per Noli Benitez 201307</v>
          </cell>
          <cell r="L8728">
            <v>41456</v>
          </cell>
          <cell r="M8728">
            <v>14081</v>
          </cell>
          <cell r="N8728" t="b">
            <v>0</v>
          </cell>
          <cell r="O8728">
            <v>13972</v>
          </cell>
        </row>
        <row r="8729">
          <cell r="E8729" t="str">
            <v>96MONTHLYLWASHINGTON FEDERATION OF STATE EMPLOYEES</v>
          </cell>
          <cell r="F8729" t="str">
            <v>96</v>
          </cell>
          <cell r="G8729" t="str">
            <v>Monthly</v>
          </cell>
          <cell r="H8729" t="str">
            <v>L</v>
          </cell>
          <cell r="I8729">
            <v>13794</v>
          </cell>
          <cell r="J8729" t="str">
            <v>Washington Federation of State Employees</v>
          </cell>
          <cell r="K8729" t="str">
            <v>per DOP website</v>
          </cell>
          <cell r="L8729">
            <v>41456</v>
          </cell>
          <cell r="M8729">
            <v>28005</v>
          </cell>
          <cell r="N8729" t="b">
            <v>0</v>
          </cell>
          <cell r="O8729">
            <v>13794</v>
          </cell>
        </row>
        <row r="8730">
          <cell r="E8730" t="str">
            <v>96MONTHLYLWASHINGTON PUBLIC EMPLOYEES ASSOCIATION</v>
          </cell>
          <cell r="F8730" t="str">
            <v>96</v>
          </cell>
          <cell r="G8730" t="str">
            <v>Monthly</v>
          </cell>
          <cell r="H8730" t="str">
            <v>L</v>
          </cell>
          <cell r="I8730">
            <v>13794</v>
          </cell>
          <cell r="J8730" t="str">
            <v>Washington Public Employees Association</v>
          </cell>
          <cell r="K8730" t="str">
            <v>per DOP website</v>
          </cell>
          <cell r="L8730">
            <v>41456</v>
          </cell>
          <cell r="M8730">
            <v>32269</v>
          </cell>
          <cell r="N8730" t="b">
            <v>0</v>
          </cell>
          <cell r="O8730">
            <v>13794</v>
          </cell>
        </row>
        <row r="8731">
          <cell r="E8731" t="str">
            <v>96MONTHLYMCOALITION</v>
          </cell>
          <cell r="F8731" t="str">
            <v>96</v>
          </cell>
          <cell r="G8731" t="str">
            <v>Monthly</v>
          </cell>
          <cell r="H8731" t="str">
            <v>M</v>
          </cell>
          <cell r="I8731">
            <v>14140</v>
          </cell>
          <cell r="J8731" t="str">
            <v>Coalition</v>
          </cell>
          <cell r="K8731" t="str">
            <v>per DOP website</v>
          </cell>
          <cell r="L8731">
            <v>41456</v>
          </cell>
          <cell r="M8731">
            <v>45062</v>
          </cell>
          <cell r="N8731" t="b">
            <v>0</v>
          </cell>
          <cell r="O8731">
            <v>14140</v>
          </cell>
        </row>
        <row r="8732">
          <cell r="E8732" t="str">
            <v>96MONTHLYMNON-REPRESENTED STATE EMPLOYEES</v>
          </cell>
          <cell r="F8732" t="str">
            <v>96</v>
          </cell>
          <cell r="G8732" t="str">
            <v>Monthly</v>
          </cell>
          <cell r="H8732" t="str">
            <v>M</v>
          </cell>
          <cell r="I8732">
            <v>14140</v>
          </cell>
          <cell r="J8732" t="str">
            <v>Non-Represented State Employees</v>
          </cell>
          <cell r="K8732" t="str">
            <v>per DOP website</v>
          </cell>
          <cell r="L8732">
            <v>41456</v>
          </cell>
          <cell r="M8732">
            <v>14082</v>
          </cell>
          <cell r="N8732" t="b">
            <v>0</v>
          </cell>
          <cell r="O8732">
            <v>14140</v>
          </cell>
        </row>
        <row r="8733">
          <cell r="E8733" t="str">
            <v>96MONTHLYMTEAMSTERS LOCAL UNION NUMBER 117</v>
          </cell>
          <cell r="F8733" t="str">
            <v>96</v>
          </cell>
          <cell r="G8733" t="str">
            <v>Monthly</v>
          </cell>
          <cell r="H8733" t="str">
            <v>M</v>
          </cell>
          <cell r="I8733">
            <v>14320</v>
          </cell>
          <cell r="J8733" t="str">
            <v>Teamsters Local Union Number 117</v>
          </cell>
          <cell r="K8733" t="str">
            <v>per Noli Benitez 201307</v>
          </cell>
          <cell r="L8733">
            <v>41456</v>
          </cell>
          <cell r="M8733">
            <v>14082</v>
          </cell>
          <cell r="N8733" t="b">
            <v>0</v>
          </cell>
          <cell r="O8733">
            <v>14320</v>
          </cell>
        </row>
        <row r="8734">
          <cell r="E8734" t="str">
            <v>96MONTHLYMWASHINGTON FEDERATION OF STATE EMPLOYEES</v>
          </cell>
          <cell r="F8734" t="str">
            <v>96</v>
          </cell>
          <cell r="G8734" t="str">
            <v>Monthly</v>
          </cell>
          <cell r="H8734" t="str">
            <v>M</v>
          </cell>
          <cell r="I8734">
            <v>14140</v>
          </cell>
          <cell r="J8734" t="str">
            <v>Washington Federation of State Employees</v>
          </cell>
          <cell r="K8734" t="str">
            <v>per DOP website</v>
          </cell>
          <cell r="L8734">
            <v>41456</v>
          </cell>
          <cell r="M8734">
            <v>28006</v>
          </cell>
          <cell r="N8734" t="b">
            <v>0</v>
          </cell>
          <cell r="O8734">
            <v>14140</v>
          </cell>
        </row>
        <row r="8735">
          <cell r="E8735" t="str">
            <v>96MONTHLYMWASHINGTON PUBLIC EMPLOYEES ASSOCIATION</v>
          </cell>
          <cell r="F8735" t="str">
            <v>96</v>
          </cell>
          <cell r="G8735" t="str">
            <v>Monthly</v>
          </cell>
          <cell r="H8735" t="str">
            <v>M</v>
          </cell>
          <cell r="I8735">
            <v>14140</v>
          </cell>
          <cell r="J8735" t="str">
            <v>Washington Public Employees Association</v>
          </cell>
          <cell r="K8735" t="str">
            <v>per DOP website</v>
          </cell>
          <cell r="L8735">
            <v>41456</v>
          </cell>
          <cell r="M8735">
            <v>32270</v>
          </cell>
          <cell r="N8735" t="b">
            <v>0</v>
          </cell>
          <cell r="O8735">
            <v>14140</v>
          </cell>
        </row>
        <row r="8736">
          <cell r="E8736" t="str">
            <v>97MONTHLYACOALITION</v>
          </cell>
          <cell r="F8736" t="str">
            <v>97</v>
          </cell>
          <cell r="G8736" t="str">
            <v>Monthly</v>
          </cell>
          <cell r="H8736" t="str">
            <v>A</v>
          </cell>
          <cell r="I8736">
            <v>10771</v>
          </cell>
          <cell r="J8736" t="str">
            <v>Coalition</v>
          </cell>
          <cell r="K8736" t="str">
            <v>per DOP website</v>
          </cell>
          <cell r="L8736">
            <v>41456</v>
          </cell>
          <cell r="M8736">
            <v>45102</v>
          </cell>
          <cell r="N8736" t="b">
            <v>0</v>
          </cell>
          <cell r="O8736">
            <v>10771</v>
          </cell>
        </row>
        <row r="8737">
          <cell r="E8737" t="str">
            <v>97MONTHLYANON-REPRESENTED STATE EMPLOYEES</v>
          </cell>
          <cell r="F8737" t="str">
            <v>97</v>
          </cell>
          <cell r="G8737" t="str">
            <v>Monthly</v>
          </cell>
          <cell r="H8737" t="str">
            <v>A</v>
          </cell>
          <cell r="I8737">
            <v>10771</v>
          </cell>
          <cell r="J8737" t="str">
            <v>Non-Represented State Employees</v>
          </cell>
          <cell r="K8737" t="str">
            <v>per DOP website</v>
          </cell>
          <cell r="L8737">
            <v>41456</v>
          </cell>
          <cell r="M8737">
            <v>14122</v>
          </cell>
          <cell r="N8737" t="b">
            <v>0</v>
          </cell>
          <cell r="O8737">
            <v>10771</v>
          </cell>
        </row>
        <row r="8738">
          <cell r="E8738" t="str">
            <v>97MONTHLYATEAMSTERS LOCAL UNION NUMBER 117</v>
          </cell>
          <cell r="F8738" t="str">
            <v>97</v>
          </cell>
          <cell r="G8738" t="str">
            <v>Monthly</v>
          </cell>
          <cell r="H8738" t="str">
            <v>A</v>
          </cell>
          <cell r="I8738">
            <v>10910</v>
          </cell>
          <cell r="J8738" t="str">
            <v>Teamsters Local Union Number 117</v>
          </cell>
          <cell r="K8738" t="str">
            <v>per Noli Benitez 201307</v>
          </cell>
          <cell r="L8738">
            <v>41456</v>
          </cell>
          <cell r="M8738">
            <v>14122</v>
          </cell>
          <cell r="N8738" t="b">
            <v>0</v>
          </cell>
          <cell r="O8738">
            <v>10910</v>
          </cell>
        </row>
        <row r="8739">
          <cell r="E8739" t="str">
            <v>97MONTHLYAWASHINGTON FEDERATION OF STATE EMPLOYEES</v>
          </cell>
          <cell r="F8739" t="str">
            <v>97</v>
          </cell>
          <cell r="G8739" t="str">
            <v>Monthly</v>
          </cell>
          <cell r="H8739" t="str">
            <v>A</v>
          </cell>
          <cell r="I8739">
            <v>10771</v>
          </cell>
          <cell r="J8739" t="str">
            <v>Washington Federation of State Employees</v>
          </cell>
          <cell r="K8739" t="str">
            <v>per DOP website</v>
          </cell>
          <cell r="L8739">
            <v>41456</v>
          </cell>
          <cell r="M8739">
            <v>28046</v>
          </cell>
          <cell r="N8739" t="b">
            <v>0</v>
          </cell>
          <cell r="O8739">
            <v>10771</v>
          </cell>
        </row>
        <row r="8740">
          <cell r="E8740" t="str">
            <v>97MONTHLYAWASHINGTON PUBLIC EMPLOYEES ASSOCIATION</v>
          </cell>
          <cell r="F8740" t="str">
            <v>97</v>
          </cell>
          <cell r="G8740" t="str">
            <v>Monthly</v>
          </cell>
          <cell r="H8740" t="str">
            <v>A</v>
          </cell>
          <cell r="I8740">
            <v>10771</v>
          </cell>
          <cell r="J8740" t="str">
            <v>Washington Public Employees Association</v>
          </cell>
          <cell r="K8740" t="str">
            <v>per DOP website</v>
          </cell>
          <cell r="L8740">
            <v>41456</v>
          </cell>
          <cell r="M8740">
            <v>32310</v>
          </cell>
          <cell r="N8740" t="b">
            <v>0</v>
          </cell>
          <cell r="O8740">
            <v>10771</v>
          </cell>
        </row>
        <row r="8741">
          <cell r="E8741" t="str">
            <v>97MONTHLYBCOALITION</v>
          </cell>
          <cell r="F8741" t="str">
            <v>97</v>
          </cell>
          <cell r="G8741" t="str">
            <v>Monthly</v>
          </cell>
          <cell r="H8741" t="str">
            <v>B</v>
          </cell>
          <cell r="I8741">
            <v>11044</v>
          </cell>
          <cell r="J8741" t="str">
            <v>Coalition</v>
          </cell>
          <cell r="K8741" t="str">
            <v>per DOP website</v>
          </cell>
          <cell r="L8741">
            <v>41456</v>
          </cell>
          <cell r="M8741">
            <v>45103</v>
          </cell>
          <cell r="N8741" t="b">
            <v>0</v>
          </cell>
          <cell r="O8741">
            <v>11044</v>
          </cell>
        </row>
        <row r="8742">
          <cell r="E8742" t="str">
            <v>97MONTHLYBNON-REPRESENTED STATE EMPLOYEES</v>
          </cell>
          <cell r="F8742" t="str">
            <v>97</v>
          </cell>
          <cell r="G8742" t="str">
            <v>Monthly</v>
          </cell>
          <cell r="H8742" t="str">
            <v>B</v>
          </cell>
          <cell r="I8742">
            <v>11044</v>
          </cell>
          <cell r="J8742" t="str">
            <v>Non-Represented State Employees</v>
          </cell>
          <cell r="K8742" t="str">
            <v>per DOP website</v>
          </cell>
          <cell r="L8742">
            <v>41456</v>
          </cell>
          <cell r="M8742">
            <v>14123</v>
          </cell>
          <cell r="N8742" t="b">
            <v>0</v>
          </cell>
          <cell r="O8742">
            <v>11044</v>
          </cell>
        </row>
        <row r="8743">
          <cell r="E8743" t="str">
            <v>97MONTHLYBTEAMSTERS LOCAL UNION NUMBER 117</v>
          </cell>
          <cell r="F8743" t="str">
            <v>97</v>
          </cell>
          <cell r="G8743" t="str">
            <v>Monthly</v>
          </cell>
          <cell r="H8743" t="str">
            <v>B</v>
          </cell>
          <cell r="I8743">
            <v>11184</v>
          </cell>
          <cell r="J8743" t="str">
            <v>Teamsters Local Union Number 117</v>
          </cell>
          <cell r="K8743" t="str">
            <v>per Noli Benitez 201307</v>
          </cell>
          <cell r="L8743">
            <v>41456</v>
          </cell>
          <cell r="M8743">
            <v>14123</v>
          </cell>
          <cell r="N8743" t="b">
            <v>0</v>
          </cell>
          <cell r="O8743">
            <v>11184</v>
          </cell>
        </row>
        <row r="8744">
          <cell r="E8744" t="str">
            <v>97MONTHLYBWASHINGTON FEDERATION OF STATE EMPLOYEES</v>
          </cell>
          <cell r="F8744" t="str">
            <v>97</v>
          </cell>
          <cell r="G8744" t="str">
            <v>Monthly</v>
          </cell>
          <cell r="H8744" t="str">
            <v>B</v>
          </cell>
          <cell r="I8744">
            <v>11044</v>
          </cell>
          <cell r="J8744" t="str">
            <v>Washington Federation of State Employees</v>
          </cell>
          <cell r="K8744" t="str">
            <v>per DOP website</v>
          </cell>
          <cell r="L8744">
            <v>41456</v>
          </cell>
          <cell r="M8744">
            <v>28047</v>
          </cell>
          <cell r="N8744" t="b">
            <v>0</v>
          </cell>
          <cell r="O8744">
            <v>11044</v>
          </cell>
        </row>
        <row r="8745">
          <cell r="E8745" t="str">
            <v>97MONTHLYBWASHINGTON PUBLIC EMPLOYEES ASSOCIATION</v>
          </cell>
          <cell r="F8745" t="str">
            <v>97</v>
          </cell>
          <cell r="G8745" t="str">
            <v>Monthly</v>
          </cell>
          <cell r="H8745" t="str">
            <v>B</v>
          </cell>
          <cell r="I8745">
            <v>11044</v>
          </cell>
          <cell r="J8745" t="str">
            <v>Washington Public Employees Association</v>
          </cell>
          <cell r="K8745" t="str">
            <v>per DOP website</v>
          </cell>
          <cell r="L8745">
            <v>41456</v>
          </cell>
          <cell r="M8745">
            <v>32311</v>
          </cell>
          <cell r="N8745" t="b">
            <v>0</v>
          </cell>
          <cell r="O8745">
            <v>11044</v>
          </cell>
        </row>
        <row r="8746">
          <cell r="E8746" t="str">
            <v>97MONTHLYCCOALITION</v>
          </cell>
          <cell r="F8746" t="str">
            <v>97</v>
          </cell>
          <cell r="G8746" t="str">
            <v>Monthly</v>
          </cell>
          <cell r="H8746" t="str">
            <v>C</v>
          </cell>
          <cell r="I8746">
            <v>11322</v>
          </cell>
          <cell r="J8746" t="str">
            <v>Coalition</v>
          </cell>
          <cell r="K8746" t="str">
            <v>per DOP website</v>
          </cell>
          <cell r="L8746">
            <v>41456</v>
          </cell>
          <cell r="M8746">
            <v>45104</v>
          </cell>
          <cell r="N8746" t="b">
            <v>0</v>
          </cell>
          <cell r="O8746">
            <v>11322</v>
          </cell>
        </row>
        <row r="8747">
          <cell r="E8747" t="str">
            <v>97MONTHLYCNON-REPRESENTED STATE EMPLOYEES</v>
          </cell>
          <cell r="F8747" t="str">
            <v>97</v>
          </cell>
          <cell r="G8747" t="str">
            <v>Monthly</v>
          </cell>
          <cell r="H8747" t="str">
            <v>C</v>
          </cell>
          <cell r="I8747">
            <v>11322</v>
          </cell>
          <cell r="J8747" t="str">
            <v>Non-Represented State Employees</v>
          </cell>
          <cell r="K8747" t="str">
            <v>per DOP website</v>
          </cell>
          <cell r="L8747">
            <v>41456</v>
          </cell>
          <cell r="M8747">
            <v>14124</v>
          </cell>
          <cell r="N8747" t="b">
            <v>0</v>
          </cell>
          <cell r="O8747">
            <v>11322</v>
          </cell>
        </row>
        <row r="8748">
          <cell r="E8748" t="str">
            <v>97MONTHLYCTEAMSTERS LOCAL UNION NUMBER 117</v>
          </cell>
          <cell r="F8748" t="str">
            <v>97</v>
          </cell>
          <cell r="G8748" t="str">
            <v>Monthly</v>
          </cell>
          <cell r="H8748" t="str">
            <v>C</v>
          </cell>
          <cell r="I8748">
            <v>11468</v>
          </cell>
          <cell r="J8748" t="str">
            <v>Teamsters Local Union Number 117</v>
          </cell>
          <cell r="K8748" t="str">
            <v>per Noli Benitez 201307</v>
          </cell>
          <cell r="L8748">
            <v>41456</v>
          </cell>
          <cell r="M8748">
            <v>14124</v>
          </cell>
          <cell r="N8748" t="b">
            <v>0</v>
          </cell>
          <cell r="O8748">
            <v>11468</v>
          </cell>
        </row>
        <row r="8749">
          <cell r="E8749" t="str">
            <v>97MONTHLYCWASHINGTON FEDERATION OF STATE EMPLOYEES</v>
          </cell>
          <cell r="F8749" t="str">
            <v>97</v>
          </cell>
          <cell r="G8749" t="str">
            <v>Monthly</v>
          </cell>
          <cell r="H8749" t="str">
            <v>C</v>
          </cell>
          <cell r="I8749">
            <v>11322</v>
          </cell>
          <cell r="J8749" t="str">
            <v>Washington Federation of State Employees</v>
          </cell>
          <cell r="K8749" t="str">
            <v>per DOP website</v>
          </cell>
          <cell r="L8749">
            <v>41456</v>
          </cell>
          <cell r="M8749">
            <v>28048</v>
          </cell>
          <cell r="N8749" t="b">
            <v>0</v>
          </cell>
          <cell r="O8749">
            <v>11322</v>
          </cell>
        </row>
        <row r="8750">
          <cell r="E8750" t="str">
            <v>97MONTHLYCWASHINGTON PUBLIC EMPLOYEES ASSOCIATION</v>
          </cell>
          <cell r="F8750" t="str">
            <v>97</v>
          </cell>
          <cell r="G8750" t="str">
            <v>Monthly</v>
          </cell>
          <cell r="H8750" t="str">
            <v>C</v>
          </cell>
          <cell r="I8750">
            <v>11322</v>
          </cell>
          <cell r="J8750" t="str">
            <v>Washington Public Employees Association</v>
          </cell>
          <cell r="K8750" t="str">
            <v>per DOP website</v>
          </cell>
          <cell r="L8750">
            <v>41456</v>
          </cell>
          <cell r="M8750">
            <v>32312</v>
          </cell>
          <cell r="N8750" t="b">
            <v>0</v>
          </cell>
          <cell r="O8750">
            <v>11322</v>
          </cell>
        </row>
        <row r="8751">
          <cell r="E8751" t="str">
            <v>97MONTHLYDCOALITION</v>
          </cell>
          <cell r="F8751" t="str">
            <v>97</v>
          </cell>
          <cell r="G8751" t="str">
            <v>Monthly</v>
          </cell>
          <cell r="H8751" t="str">
            <v>D</v>
          </cell>
          <cell r="I8751">
            <v>11604</v>
          </cell>
          <cell r="J8751" t="str">
            <v>Coalition</v>
          </cell>
          <cell r="K8751" t="str">
            <v>per DOP website</v>
          </cell>
          <cell r="L8751">
            <v>41456</v>
          </cell>
          <cell r="M8751">
            <v>45105</v>
          </cell>
          <cell r="N8751" t="b">
            <v>0</v>
          </cell>
          <cell r="O8751">
            <v>11604</v>
          </cell>
        </row>
        <row r="8752">
          <cell r="E8752" t="str">
            <v>97MONTHLYDNON-REPRESENTED STATE EMPLOYEES</v>
          </cell>
          <cell r="F8752" t="str">
            <v>97</v>
          </cell>
          <cell r="G8752" t="str">
            <v>Monthly</v>
          </cell>
          <cell r="H8752" t="str">
            <v>D</v>
          </cell>
          <cell r="I8752">
            <v>11604</v>
          </cell>
          <cell r="J8752" t="str">
            <v>Non-Represented State Employees</v>
          </cell>
          <cell r="K8752" t="str">
            <v>per DOP website</v>
          </cell>
          <cell r="L8752">
            <v>41456</v>
          </cell>
          <cell r="M8752">
            <v>14125</v>
          </cell>
          <cell r="N8752" t="b">
            <v>0</v>
          </cell>
          <cell r="O8752">
            <v>11604</v>
          </cell>
        </row>
        <row r="8753">
          <cell r="E8753" t="str">
            <v>97MONTHLYDTEAMSTERS LOCAL UNION NUMBER 117</v>
          </cell>
          <cell r="F8753" t="str">
            <v>97</v>
          </cell>
          <cell r="G8753" t="str">
            <v>Monthly</v>
          </cell>
          <cell r="H8753" t="str">
            <v>D</v>
          </cell>
          <cell r="I8753">
            <v>11751</v>
          </cell>
          <cell r="J8753" t="str">
            <v>Teamsters Local Union Number 117</v>
          </cell>
          <cell r="K8753" t="str">
            <v>per Noli Benitez 201307</v>
          </cell>
          <cell r="L8753">
            <v>41456</v>
          </cell>
          <cell r="M8753">
            <v>14125</v>
          </cell>
          <cell r="N8753" t="b">
            <v>0</v>
          </cell>
          <cell r="O8753">
            <v>11751</v>
          </cell>
        </row>
        <row r="8754">
          <cell r="E8754" t="str">
            <v>97MONTHLYDWASHINGTON FEDERATION OF STATE EMPLOYEES</v>
          </cell>
          <cell r="F8754" t="str">
            <v>97</v>
          </cell>
          <cell r="G8754" t="str">
            <v>Monthly</v>
          </cell>
          <cell r="H8754" t="str">
            <v>D</v>
          </cell>
          <cell r="I8754">
            <v>11604</v>
          </cell>
          <cell r="J8754" t="str">
            <v>Washington Federation of State Employees</v>
          </cell>
          <cell r="K8754" t="str">
            <v>per DOP website</v>
          </cell>
          <cell r="L8754">
            <v>41456</v>
          </cell>
          <cell r="M8754">
            <v>28049</v>
          </cell>
          <cell r="N8754" t="b">
            <v>0</v>
          </cell>
          <cell r="O8754">
            <v>11604</v>
          </cell>
        </row>
        <row r="8755">
          <cell r="E8755" t="str">
            <v>97MONTHLYDWASHINGTON PUBLIC EMPLOYEES ASSOCIATION</v>
          </cell>
          <cell r="F8755" t="str">
            <v>97</v>
          </cell>
          <cell r="G8755" t="str">
            <v>Monthly</v>
          </cell>
          <cell r="H8755" t="str">
            <v>D</v>
          </cell>
          <cell r="I8755">
            <v>11604</v>
          </cell>
          <cell r="J8755" t="str">
            <v>Washington Public Employees Association</v>
          </cell>
          <cell r="K8755" t="str">
            <v>per DOP website</v>
          </cell>
          <cell r="L8755">
            <v>41456</v>
          </cell>
          <cell r="M8755">
            <v>32313</v>
          </cell>
          <cell r="N8755" t="b">
            <v>0</v>
          </cell>
          <cell r="O8755">
            <v>11604</v>
          </cell>
        </row>
        <row r="8756">
          <cell r="E8756" t="str">
            <v>97MONTHLYECOALITION</v>
          </cell>
          <cell r="F8756" t="str">
            <v>97</v>
          </cell>
          <cell r="G8756" t="str">
            <v>Monthly</v>
          </cell>
          <cell r="H8756" t="str">
            <v>E</v>
          </cell>
          <cell r="I8756">
            <v>11896</v>
          </cell>
          <cell r="J8756" t="str">
            <v>Coalition</v>
          </cell>
          <cell r="K8756" t="str">
            <v>per DOP website</v>
          </cell>
          <cell r="L8756">
            <v>41456</v>
          </cell>
          <cell r="M8756">
            <v>45106</v>
          </cell>
          <cell r="N8756" t="b">
            <v>0</v>
          </cell>
          <cell r="O8756">
            <v>11896</v>
          </cell>
        </row>
        <row r="8757">
          <cell r="E8757" t="str">
            <v>97MONTHLYENON-REPRESENTED STATE EMPLOYEES</v>
          </cell>
          <cell r="F8757" t="str">
            <v>97</v>
          </cell>
          <cell r="G8757" t="str">
            <v>Monthly</v>
          </cell>
          <cell r="H8757" t="str">
            <v>E</v>
          </cell>
          <cell r="I8757">
            <v>11896</v>
          </cell>
          <cell r="J8757" t="str">
            <v>Non-Represented State Employees</v>
          </cell>
          <cell r="K8757" t="str">
            <v>per DOP website</v>
          </cell>
          <cell r="L8757">
            <v>41456</v>
          </cell>
          <cell r="M8757">
            <v>14126</v>
          </cell>
          <cell r="N8757" t="b">
            <v>0</v>
          </cell>
          <cell r="O8757">
            <v>11896</v>
          </cell>
        </row>
        <row r="8758">
          <cell r="E8758" t="str">
            <v>97MONTHLYETEAMSTERS LOCAL UNION NUMBER 117</v>
          </cell>
          <cell r="F8758" t="str">
            <v>97</v>
          </cell>
          <cell r="G8758" t="str">
            <v>Monthly</v>
          </cell>
          <cell r="H8758" t="str">
            <v>E</v>
          </cell>
          <cell r="I8758">
            <v>12048</v>
          </cell>
          <cell r="J8758" t="str">
            <v>Teamsters Local Union Number 117</v>
          </cell>
          <cell r="K8758" t="str">
            <v>per Noli Benitez 201307</v>
          </cell>
          <cell r="L8758">
            <v>41456</v>
          </cell>
          <cell r="M8758">
            <v>14126</v>
          </cell>
          <cell r="N8758" t="b">
            <v>0</v>
          </cell>
          <cell r="O8758">
            <v>12048</v>
          </cell>
        </row>
        <row r="8759">
          <cell r="E8759" t="str">
            <v>97MONTHLYEWASHINGTON FEDERATION OF STATE EMPLOYEES</v>
          </cell>
          <cell r="F8759" t="str">
            <v>97</v>
          </cell>
          <cell r="G8759" t="str">
            <v>Monthly</v>
          </cell>
          <cell r="H8759" t="str">
            <v>E</v>
          </cell>
          <cell r="I8759">
            <v>11896</v>
          </cell>
          <cell r="J8759" t="str">
            <v>Washington Federation of State Employees</v>
          </cell>
          <cell r="K8759" t="str">
            <v>per DOP website</v>
          </cell>
          <cell r="L8759">
            <v>41456</v>
          </cell>
          <cell r="M8759">
            <v>28050</v>
          </cell>
          <cell r="N8759" t="b">
            <v>0</v>
          </cell>
          <cell r="O8759">
            <v>11896</v>
          </cell>
        </row>
        <row r="8760">
          <cell r="E8760" t="str">
            <v>97MONTHLYEWASHINGTON PUBLIC EMPLOYEES ASSOCIATION</v>
          </cell>
          <cell r="F8760" t="str">
            <v>97</v>
          </cell>
          <cell r="G8760" t="str">
            <v>Monthly</v>
          </cell>
          <cell r="H8760" t="str">
            <v>E</v>
          </cell>
          <cell r="I8760">
            <v>11896</v>
          </cell>
          <cell r="J8760" t="str">
            <v>Washington Public Employees Association</v>
          </cell>
          <cell r="K8760" t="str">
            <v>per DOP website</v>
          </cell>
          <cell r="L8760">
            <v>41456</v>
          </cell>
          <cell r="M8760">
            <v>32314</v>
          </cell>
          <cell r="N8760" t="b">
            <v>0</v>
          </cell>
          <cell r="O8760">
            <v>11896</v>
          </cell>
        </row>
        <row r="8761">
          <cell r="E8761" t="str">
            <v>97MONTHLYFCOALITION</v>
          </cell>
          <cell r="F8761" t="str">
            <v>97</v>
          </cell>
          <cell r="G8761" t="str">
            <v>Monthly</v>
          </cell>
          <cell r="H8761" t="str">
            <v>F</v>
          </cell>
          <cell r="I8761">
            <v>12189</v>
          </cell>
          <cell r="J8761" t="str">
            <v>Coalition</v>
          </cell>
          <cell r="K8761" t="str">
            <v>per DOP website</v>
          </cell>
          <cell r="L8761">
            <v>41456</v>
          </cell>
          <cell r="M8761">
            <v>45107</v>
          </cell>
          <cell r="N8761" t="b">
            <v>0</v>
          </cell>
          <cell r="O8761">
            <v>12189</v>
          </cell>
        </row>
        <row r="8762">
          <cell r="E8762" t="str">
            <v>97MONTHLYFNON-REPRESENTED STATE EMPLOYEES</v>
          </cell>
          <cell r="F8762" t="str">
            <v>97</v>
          </cell>
          <cell r="G8762" t="str">
            <v>Monthly</v>
          </cell>
          <cell r="H8762" t="str">
            <v>F</v>
          </cell>
          <cell r="I8762">
            <v>12189</v>
          </cell>
          <cell r="J8762" t="str">
            <v>Non-Represented State Employees</v>
          </cell>
          <cell r="K8762" t="str">
            <v>per DOP website</v>
          </cell>
          <cell r="L8762">
            <v>41456</v>
          </cell>
          <cell r="M8762">
            <v>14127</v>
          </cell>
          <cell r="N8762" t="b">
            <v>0</v>
          </cell>
          <cell r="O8762">
            <v>12189</v>
          </cell>
        </row>
        <row r="8763">
          <cell r="E8763" t="str">
            <v>97MONTHLYFTEAMSTERS LOCAL UNION NUMBER 117</v>
          </cell>
          <cell r="F8763" t="str">
            <v>97</v>
          </cell>
          <cell r="G8763" t="str">
            <v>Monthly</v>
          </cell>
          <cell r="H8763" t="str">
            <v>F</v>
          </cell>
          <cell r="I8763">
            <v>12345</v>
          </cell>
          <cell r="J8763" t="str">
            <v>Teamsters Local Union Number 117</v>
          </cell>
          <cell r="K8763" t="str">
            <v>per Noli Benitez 201307</v>
          </cell>
          <cell r="L8763">
            <v>41456</v>
          </cell>
          <cell r="M8763">
            <v>14127</v>
          </cell>
          <cell r="N8763" t="b">
            <v>0</v>
          </cell>
          <cell r="O8763">
            <v>12345</v>
          </cell>
        </row>
        <row r="8764">
          <cell r="E8764" t="str">
            <v>97MONTHLYFWASHINGTON FEDERATION OF STATE EMPLOYEES</v>
          </cell>
          <cell r="F8764" t="str">
            <v>97</v>
          </cell>
          <cell r="G8764" t="str">
            <v>Monthly</v>
          </cell>
          <cell r="H8764" t="str">
            <v>F</v>
          </cell>
          <cell r="I8764">
            <v>12189</v>
          </cell>
          <cell r="J8764" t="str">
            <v>Washington Federation of State Employees</v>
          </cell>
          <cell r="K8764" t="str">
            <v>per DOP website</v>
          </cell>
          <cell r="L8764">
            <v>41456</v>
          </cell>
          <cell r="M8764">
            <v>28051</v>
          </cell>
          <cell r="N8764" t="b">
            <v>0</v>
          </cell>
          <cell r="O8764">
            <v>12189</v>
          </cell>
        </row>
        <row r="8765">
          <cell r="E8765" t="str">
            <v>97MONTHLYFWASHINGTON PUBLIC EMPLOYEES ASSOCIATION</v>
          </cell>
          <cell r="F8765" t="str">
            <v>97</v>
          </cell>
          <cell r="G8765" t="str">
            <v>Monthly</v>
          </cell>
          <cell r="H8765" t="str">
            <v>F</v>
          </cell>
          <cell r="I8765">
            <v>12189</v>
          </cell>
          <cell r="J8765" t="str">
            <v>Washington Public Employees Association</v>
          </cell>
          <cell r="K8765" t="str">
            <v>per DOP website</v>
          </cell>
          <cell r="L8765">
            <v>41456</v>
          </cell>
          <cell r="M8765">
            <v>32315</v>
          </cell>
          <cell r="N8765" t="b">
            <v>0</v>
          </cell>
          <cell r="O8765">
            <v>12189</v>
          </cell>
        </row>
        <row r="8766">
          <cell r="E8766" t="str">
            <v>97MONTHLYGCOALITION</v>
          </cell>
          <cell r="F8766" t="str">
            <v>97</v>
          </cell>
          <cell r="G8766" t="str">
            <v>Monthly</v>
          </cell>
          <cell r="H8766" t="str">
            <v>G</v>
          </cell>
          <cell r="I8766">
            <v>12496</v>
          </cell>
          <cell r="J8766" t="str">
            <v>Coalition</v>
          </cell>
          <cell r="K8766" t="str">
            <v>per DOP website</v>
          </cell>
          <cell r="L8766">
            <v>41456</v>
          </cell>
          <cell r="M8766">
            <v>45108</v>
          </cell>
          <cell r="N8766" t="b">
            <v>0</v>
          </cell>
          <cell r="O8766">
            <v>12496</v>
          </cell>
        </row>
        <row r="8767">
          <cell r="E8767" t="str">
            <v>97MONTHLYGNON-REPRESENTED STATE EMPLOYEES</v>
          </cell>
          <cell r="F8767" t="str">
            <v>97</v>
          </cell>
          <cell r="G8767" t="str">
            <v>Monthly</v>
          </cell>
          <cell r="H8767" t="str">
            <v>G</v>
          </cell>
          <cell r="I8767">
            <v>12496</v>
          </cell>
          <cell r="J8767" t="str">
            <v>Non-Represented State Employees</v>
          </cell>
          <cell r="K8767" t="str">
            <v>per DOP website</v>
          </cell>
          <cell r="L8767">
            <v>41456</v>
          </cell>
          <cell r="M8767">
            <v>14128</v>
          </cell>
          <cell r="N8767" t="b">
            <v>0</v>
          </cell>
          <cell r="O8767">
            <v>12496</v>
          </cell>
        </row>
        <row r="8768">
          <cell r="E8768" t="str">
            <v>97MONTHLYGTEAMSTERS LOCAL UNION NUMBER 117</v>
          </cell>
          <cell r="F8768" t="str">
            <v>97</v>
          </cell>
          <cell r="G8768" t="str">
            <v>Monthly</v>
          </cell>
          <cell r="H8768" t="str">
            <v>G</v>
          </cell>
          <cell r="I8768">
            <v>12656</v>
          </cell>
          <cell r="J8768" t="str">
            <v>Teamsters Local Union Number 117</v>
          </cell>
          <cell r="K8768" t="str">
            <v>per Noli Benitez 201307</v>
          </cell>
          <cell r="L8768">
            <v>41456</v>
          </cell>
          <cell r="M8768">
            <v>14128</v>
          </cell>
          <cell r="N8768" t="b">
            <v>0</v>
          </cell>
          <cell r="O8768">
            <v>12656</v>
          </cell>
        </row>
        <row r="8769">
          <cell r="E8769" t="str">
            <v>97MONTHLYGWASHINGTON FEDERATION OF STATE EMPLOYEES</v>
          </cell>
          <cell r="F8769" t="str">
            <v>97</v>
          </cell>
          <cell r="G8769" t="str">
            <v>Monthly</v>
          </cell>
          <cell r="H8769" t="str">
            <v>G</v>
          </cell>
          <cell r="I8769">
            <v>12496</v>
          </cell>
          <cell r="J8769" t="str">
            <v>Washington Federation of State Employees</v>
          </cell>
          <cell r="K8769" t="str">
            <v>per DOP website</v>
          </cell>
          <cell r="L8769">
            <v>41456</v>
          </cell>
          <cell r="M8769">
            <v>28052</v>
          </cell>
          <cell r="N8769" t="b">
            <v>0</v>
          </cell>
          <cell r="O8769">
            <v>12496</v>
          </cell>
        </row>
        <row r="8770">
          <cell r="E8770" t="str">
            <v>97MONTHLYGWASHINGTON PUBLIC EMPLOYEES ASSOCIATION</v>
          </cell>
          <cell r="F8770" t="str">
            <v>97</v>
          </cell>
          <cell r="G8770" t="str">
            <v>Monthly</v>
          </cell>
          <cell r="H8770" t="str">
            <v>G</v>
          </cell>
          <cell r="I8770">
            <v>12496</v>
          </cell>
          <cell r="J8770" t="str">
            <v>Washington Public Employees Association</v>
          </cell>
          <cell r="K8770" t="str">
            <v>per DOP website</v>
          </cell>
          <cell r="L8770">
            <v>41456</v>
          </cell>
          <cell r="M8770">
            <v>32316</v>
          </cell>
          <cell r="N8770" t="b">
            <v>0</v>
          </cell>
          <cell r="O8770">
            <v>12496</v>
          </cell>
        </row>
        <row r="8771">
          <cell r="E8771" t="str">
            <v>97MONTHLYHCOALITION</v>
          </cell>
          <cell r="F8771" t="str">
            <v>97</v>
          </cell>
          <cell r="G8771" t="str">
            <v>Monthly</v>
          </cell>
          <cell r="H8771" t="str">
            <v>H</v>
          </cell>
          <cell r="I8771">
            <v>12807</v>
          </cell>
          <cell r="J8771" t="str">
            <v>Coalition</v>
          </cell>
          <cell r="K8771" t="str">
            <v>per DOP website</v>
          </cell>
          <cell r="L8771">
            <v>41456</v>
          </cell>
          <cell r="M8771">
            <v>45109</v>
          </cell>
          <cell r="N8771" t="b">
            <v>0</v>
          </cell>
          <cell r="O8771">
            <v>12807</v>
          </cell>
        </row>
        <row r="8772">
          <cell r="E8772" t="str">
            <v>97MONTHLYHNON-REPRESENTED STATE EMPLOYEES</v>
          </cell>
          <cell r="F8772" t="str">
            <v>97</v>
          </cell>
          <cell r="G8772" t="str">
            <v>Monthly</v>
          </cell>
          <cell r="H8772" t="str">
            <v>H</v>
          </cell>
          <cell r="I8772">
            <v>12807</v>
          </cell>
          <cell r="J8772" t="str">
            <v>Non-Represented State Employees</v>
          </cell>
          <cell r="K8772" t="str">
            <v>per DOP website</v>
          </cell>
          <cell r="L8772">
            <v>41456</v>
          </cell>
          <cell r="M8772">
            <v>14129</v>
          </cell>
          <cell r="N8772" t="b">
            <v>0</v>
          </cell>
          <cell r="O8772">
            <v>12807</v>
          </cell>
        </row>
        <row r="8773">
          <cell r="E8773" t="str">
            <v>97MONTHLYHTEAMSTERS LOCAL UNION NUMBER 117</v>
          </cell>
          <cell r="F8773" t="str">
            <v>97</v>
          </cell>
          <cell r="G8773" t="str">
            <v>Monthly</v>
          </cell>
          <cell r="H8773" t="str">
            <v>H</v>
          </cell>
          <cell r="I8773">
            <v>12970</v>
          </cell>
          <cell r="J8773" t="str">
            <v>Teamsters Local Union Number 117</v>
          </cell>
          <cell r="K8773" t="str">
            <v>per Noli Benitez 201307</v>
          </cell>
          <cell r="L8773">
            <v>41456</v>
          </cell>
          <cell r="M8773">
            <v>14129</v>
          </cell>
          <cell r="N8773" t="b">
            <v>0</v>
          </cell>
          <cell r="O8773">
            <v>12970</v>
          </cell>
        </row>
        <row r="8774">
          <cell r="E8774" t="str">
            <v>97MONTHLYHWASHINGTON FEDERATION OF STATE EMPLOYEES</v>
          </cell>
          <cell r="F8774" t="str">
            <v>97</v>
          </cell>
          <cell r="G8774" t="str">
            <v>Monthly</v>
          </cell>
          <cell r="H8774" t="str">
            <v>H</v>
          </cell>
          <cell r="I8774">
            <v>12807</v>
          </cell>
          <cell r="J8774" t="str">
            <v>Washington Federation of State Employees</v>
          </cell>
          <cell r="K8774" t="str">
            <v>per DOP website</v>
          </cell>
          <cell r="L8774">
            <v>41456</v>
          </cell>
          <cell r="M8774">
            <v>28053</v>
          </cell>
          <cell r="N8774" t="b">
            <v>0</v>
          </cell>
          <cell r="O8774">
            <v>12807</v>
          </cell>
        </row>
        <row r="8775">
          <cell r="E8775" t="str">
            <v>97MONTHLYHWASHINGTON PUBLIC EMPLOYEES ASSOCIATION</v>
          </cell>
          <cell r="F8775" t="str">
            <v>97</v>
          </cell>
          <cell r="G8775" t="str">
            <v>Monthly</v>
          </cell>
          <cell r="H8775" t="str">
            <v>H</v>
          </cell>
          <cell r="I8775">
            <v>12807</v>
          </cell>
          <cell r="J8775" t="str">
            <v>Washington Public Employees Association</v>
          </cell>
          <cell r="K8775" t="str">
            <v>per DOP website</v>
          </cell>
          <cell r="L8775">
            <v>41456</v>
          </cell>
          <cell r="M8775">
            <v>32317</v>
          </cell>
          <cell r="N8775" t="b">
            <v>0</v>
          </cell>
          <cell r="O8775">
            <v>12807</v>
          </cell>
        </row>
        <row r="8776">
          <cell r="E8776" t="str">
            <v>97MONTHLYICOALITION</v>
          </cell>
          <cell r="F8776" t="str">
            <v>97</v>
          </cell>
          <cell r="G8776" t="str">
            <v>Monthly</v>
          </cell>
          <cell r="H8776" t="str">
            <v>I</v>
          </cell>
          <cell r="I8776">
            <v>13131</v>
          </cell>
          <cell r="J8776" t="str">
            <v>Coalition</v>
          </cell>
          <cell r="K8776" t="str">
            <v>per DOP website</v>
          </cell>
          <cell r="L8776">
            <v>41456</v>
          </cell>
          <cell r="M8776">
            <v>45110</v>
          </cell>
          <cell r="N8776" t="b">
            <v>0</v>
          </cell>
          <cell r="O8776">
            <v>13131</v>
          </cell>
        </row>
        <row r="8777">
          <cell r="E8777" t="str">
            <v>97MONTHLYINON-REPRESENTED STATE EMPLOYEES</v>
          </cell>
          <cell r="F8777" t="str">
            <v>97</v>
          </cell>
          <cell r="G8777" t="str">
            <v>Monthly</v>
          </cell>
          <cell r="H8777" t="str">
            <v>I</v>
          </cell>
          <cell r="I8777">
            <v>13131</v>
          </cell>
          <cell r="J8777" t="str">
            <v>Non-Represented State Employees</v>
          </cell>
          <cell r="K8777" t="str">
            <v>per DOP website</v>
          </cell>
          <cell r="L8777">
            <v>41456</v>
          </cell>
          <cell r="M8777">
            <v>14130</v>
          </cell>
          <cell r="N8777" t="b">
            <v>0</v>
          </cell>
          <cell r="O8777">
            <v>13131</v>
          </cell>
        </row>
        <row r="8778">
          <cell r="E8778" t="str">
            <v>97MONTHLYITEAMSTERS LOCAL UNION NUMBER 117</v>
          </cell>
          <cell r="F8778" t="str">
            <v>97</v>
          </cell>
          <cell r="G8778" t="str">
            <v>Monthly</v>
          </cell>
          <cell r="H8778" t="str">
            <v>I</v>
          </cell>
          <cell r="I8778">
            <v>13300</v>
          </cell>
          <cell r="J8778" t="str">
            <v>Teamsters Local Union Number 117</v>
          </cell>
          <cell r="K8778" t="str">
            <v>per Noli Benitez 201307</v>
          </cell>
          <cell r="L8778">
            <v>41456</v>
          </cell>
          <cell r="M8778">
            <v>14130</v>
          </cell>
          <cell r="N8778" t="b">
            <v>0</v>
          </cell>
          <cell r="O8778">
            <v>13300</v>
          </cell>
        </row>
        <row r="8779">
          <cell r="E8779" t="str">
            <v>97MONTHLYIWASHINGTON FEDERATION OF STATE EMPLOYEES</v>
          </cell>
          <cell r="F8779" t="str">
            <v>97</v>
          </cell>
          <cell r="G8779" t="str">
            <v>Monthly</v>
          </cell>
          <cell r="H8779" t="str">
            <v>I</v>
          </cell>
          <cell r="I8779">
            <v>13131</v>
          </cell>
          <cell r="J8779" t="str">
            <v>Washington Federation of State Employees</v>
          </cell>
          <cell r="K8779" t="str">
            <v>per DOP website</v>
          </cell>
          <cell r="L8779">
            <v>41456</v>
          </cell>
          <cell r="M8779">
            <v>28054</v>
          </cell>
          <cell r="N8779" t="b">
            <v>0</v>
          </cell>
          <cell r="O8779">
            <v>13131</v>
          </cell>
        </row>
        <row r="8780">
          <cell r="E8780" t="str">
            <v>97MONTHLYIWASHINGTON PUBLIC EMPLOYEES ASSOCIATION</v>
          </cell>
          <cell r="F8780" t="str">
            <v>97</v>
          </cell>
          <cell r="G8780" t="str">
            <v>Monthly</v>
          </cell>
          <cell r="H8780" t="str">
            <v>I</v>
          </cell>
          <cell r="I8780">
            <v>13131</v>
          </cell>
          <cell r="J8780" t="str">
            <v>Washington Public Employees Association</v>
          </cell>
          <cell r="K8780" t="str">
            <v>per DOP website</v>
          </cell>
          <cell r="L8780">
            <v>41456</v>
          </cell>
          <cell r="M8780">
            <v>32318</v>
          </cell>
          <cell r="N8780" t="b">
            <v>0</v>
          </cell>
          <cell r="O8780">
            <v>13131</v>
          </cell>
        </row>
        <row r="8781">
          <cell r="E8781" t="str">
            <v>97MONTHLYJCOALITION</v>
          </cell>
          <cell r="F8781" t="str">
            <v>97</v>
          </cell>
          <cell r="G8781" t="str">
            <v>Monthly</v>
          </cell>
          <cell r="H8781" t="str">
            <v>J</v>
          </cell>
          <cell r="I8781">
            <v>13456</v>
          </cell>
          <cell r="J8781" t="str">
            <v>Coalition</v>
          </cell>
          <cell r="K8781" t="str">
            <v>per DOP website</v>
          </cell>
          <cell r="L8781">
            <v>41456</v>
          </cell>
          <cell r="M8781">
            <v>45111</v>
          </cell>
          <cell r="N8781" t="b">
            <v>0</v>
          </cell>
          <cell r="O8781">
            <v>13456</v>
          </cell>
        </row>
        <row r="8782">
          <cell r="E8782" t="str">
            <v>97MONTHLYJNON-REPRESENTED STATE EMPLOYEES</v>
          </cell>
          <cell r="F8782" t="str">
            <v>97</v>
          </cell>
          <cell r="G8782" t="str">
            <v>Monthly</v>
          </cell>
          <cell r="H8782" t="str">
            <v>J</v>
          </cell>
          <cell r="I8782">
            <v>13456</v>
          </cell>
          <cell r="J8782" t="str">
            <v>Non-Represented State Employees</v>
          </cell>
          <cell r="K8782" t="str">
            <v>per DOP website</v>
          </cell>
          <cell r="L8782">
            <v>41456</v>
          </cell>
          <cell r="M8782">
            <v>14131</v>
          </cell>
          <cell r="N8782" t="b">
            <v>0</v>
          </cell>
          <cell r="O8782">
            <v>13456</v>
          </cell>
        </row>
        <row r="8783">
          <cell r="E8783" t="str">
            <v>97MONTHLYJTEAMSTERS LOCAL UNION NUMBER 117</v>
          </cell>
          <cell r="F8783" t="str">
            <v>97</v>
          </cell>
          <cell r="G8783" t="str">
            <v>Monthly</v>
          </cell>
          <cell r="H8783" t="str">
            <v>J</v>
          </cell>
          <cell r="I8783">
            <v>13628</v>
          </cell>
          <cell r="J8783" t="str">
            <v>Teamsters Local Union Number 117</v>
          </cell>
          <cell r="K8783" t="str">
            <v>per Noli Benitez 201307</v>
          </cell>
          <cell r="L8783">
            <v>41456</v>
          </cell>
          <cell r="M8783">
            <v>14131</v>
          </cell>
          <cell r="N8783" t="b">
            <v>0</v>
          </cell>
          <cell r="O8783">
            <v>13628</v>
          </cell>
        </row>
        <row r="8784">
          <cell r="E8784" t="str">
            <v>97MONTHLYJWASHINGTON FEDERATION OF STATE EMPLOYEES</v>
          </cell>
          <cell r="F8784" t="str">
            <v>97</v>
          </cell>
          <cell r="G8784" t="str">
            <v>Monthly</v>
          </cell>
          <cell r="H8784" t="str">
            <v>J</v>
          </cell>
          <cell r="I8784">
            <v>13456</v>
          </cell>
          <cell r="J8784" t="str">
            <v>Washington Federation of State Employees</v>
          </cell>
          <cell r="K8784" t="str">
            <v>per DOP website</v>
          </cell>
          <cell r="L8784">
            <v>41456</v>
          </cell>
          <cell r="M8784">
            <v>28055</v>
          </cell>
          <cell r="N8784" t="b">
            <v>0</v>
          </cell>
          <cell r="O8784">
            <v>13456</v>
          </cell>
        </row>
        <row r="8785">
          <cell r="E8785" t="str">
            <v>97MONTHLYJWASHINGTON PUBLIC EMPLOYEES ASSOCIATION</v>
          </cell>
          <cell r="F8785" t="str">
            <v>97</v>
          </cell>
          <cell r="G8785" t="str">
            <v>Monthly</v>
          </cell>
          <cell r="H8785" t="str">
            <v>J</v>
          </cell>
          <cell r="I8785">
            <v>13456</v>
          </cell>
          <cell r="J8785" t="str">
            <v>Washington Public Employees Association</v>
          </cell>
          <cell r="K8785" t="str">
            <v>per DOP website</v>
          </cell>
          <cell r="L8785">
            <v>41456</v>
          </cell>
          <cell r="M8785">
            <v>32319</v>
          </cell>
          <cell r="N8785" t="b">
            <v>0</v>
          </cell>
          <cell r="O8785">
            <v>13456</v>
          </cell>
        </row>
        <row r="8786">
          <cell r="E8786" t="str">
            <v>97MONTHLYKCOALITION</v>
          </cell>
          <cell r="F8786" t="str">
            <v>97</v>
          </cell>
          <cell r="G8786" t="str">
            <v>Monthly</v>
          </cell>
          <cell r="H8786" t="str">
            <v>K</v>
          </cell>
          <cell r="I8786">
            <v>13794</v>
          </cell>
          <cell r="J8786" t="str">
            <v>Coalition</v>
          </cell>
          <cell r="K8786" t="str">
            <v>per DOP website</v>
          </cell>
          <cell r="L8786">
            <v>41456</v>
          </cell>
          <cell r="M8786">
            <v>45112</v>
          </cell>
          <cell r="N8786" t="b">
            <v>0</v>
          </cell>
          <cell r="O8786">
            <v>13794</v>
          </cell>
        </row>
        <row r="8787">
          <cell r="E8787" t="str">
            <v>97MONTHLYKNON-REPRESENTED STATE EMPLOYEES</v>
          </cell>
          <cell r="F8787" t="str">
            <v>97</v>
          </cell>
          <cell r="G8787" t="str">
            <v>Monthly</v>
          </cell>
          <cell r="H8787" t="str">
            <v>K</v>
          </cell>
          <cell r="I8787">
            <v>13794</v>
          </cell>
          <cell r="J8787" t="str">
            <v>Non-Represented State Employees</v>
          </cell>
          <cell r="K8787" t="str">
            <v>per DOP website</v>
          </cell>
          <cell r="L8787">
            <v>41456</v>
          </cell>
          <cell r="M8787">
            <v>14132</v>
          </cell>
          <cell r="N8787" t="b">
            <v>0</v>
          </cell>
          <cell r="O8787">
            <v>13794</v>
          </cell>
        </row>
        <row r="8788">
          <cell r="E8788" t="str">
            <v>97MONTHLYKTEAMSTERS LOCAL UNION NUMBER 117</v>
          </cell>
          <cell r="F8788" t="str">
            <v>97</v>
          </cell>
          <cell r="G8788" t="str">
            <v>Monthly</v>
          </cell>
          <cell r="H8788" t="str">
            <v>K</v>
          </cell>
          <cell r="I8788">
            <v>13972</v>
          </cell>
          <cell r="J8788" t="str">
            <v>Teamsters Local Union Number 117</v>
          </cell>
          <cell r="K8788" t="str">
            <v>per Noli Benitez 201307</v>
          </cell>
          <cell r="L8788">
            <v>41456</v>
          </cell>
          <cell r="M8788">
            <v>14132</v>
          </cell>
          <cell r="N8788" t="b">
            <v>0</v>
          </cell>
          <cell r="O8788">
            <v>13972</v>
          </cell>
        </row>
        <row r="8789">
          <cell r="E8789" t="str">
            <v>97MONTHLYKWASHINGTON FEDERATION OF STATE EMPLOYEES</v>
          </cell>
          <cell r="F8789" t="str">
            <v>97</v>
          </cell>
          <cell r="G8789" t="str">
            <v>Monthly</v>
          </cell>
          <cell r="H8789" t="str">
            <v>K</v>
          </cell>
          <cell r="I8789">
            <v>13794</v>
          </cell>
          <cell r="J8789" t="str">
            <v>Washington Federation of State Employees</v>
          </cell>
          <cell r="K8789" t="str">
            <v>per DOP website</v>
          </cell>
          <cell r="L8789">
            <v>41456</v>
          </cell>
          <cell r="M8789">
            <v>28056</v>
          </cell>
          <cell r="N8789" t="b">
            <v>0</v>
          </cell>
          <cell r="O8789">
            <v>13794</v>
          </cell>
        </row>
        <row r="8790">
          <cell r="E8790" t="str">
            <v>97MONTHLYKWASHINGTON PUBLIC EMPLOYEES ASSOCIATION</v>
          </cell>
          <cell r="F8790" t="str">
            <v>97</v>
          </cell>
          <cell r="G8790" t="str">
            <v>Monthly</v>
          </cell>
          <cell r="H8790" t="str">
            <v>K</v>
          </cell>
          <cell r="I8790">
            <v>13794</v>
          </cell>
          <cell r="J8790" t="str">
            <v>Washington Public Employees Association</v>
          </cell>
          <cell r="K8790" t="str">
            <v>per DOP website</v>
          </cell>
          <cell r="L8790">
            <v>41456</v>
          </cell>
          <cell r="M8790">
            <v>32320</v>
          </cell>
          <cell r="N8790" t="b">
            <v>0</v>
          </cell>
          <cell r="O8790">
            <v>13794</v>
          </cell>
        </row>
        <row r="8791">
          <cell r="E8791" t="str">
            <v>97MONTHLYLCOALITION</v>
          </cell>
          <cell r="F8791" t="str">
            <v>97</v>
          </cell>
          <cell r="G8791" t="str">
            <v>Monthly</v>
          </cell>
          <cell r="H8791" t="str">
            <v>L</v>
          </cell>
          <cell r="I8791">
            <v>14140</v>
          </cell>
          <cell r="J8791" t="str">
            <v>Coalition</v>
          </cell>
          <cell r="K8791" t="str">
            <v>per DOP website</v>
          </cell>
          <cell r="L8791">
            <v>41456</v>
          </cell>
          <cell r="M8791">
            <v>45113</v>
          </cell>
          <cell r="N8791" t="b">
            <v>0</v>
          </cell>
          <cell r="O8791">
            <v>14140</v>
          </cell>
        </row>
        <row r="8792">
          <cell r="E8792" t="str">
            <v>97MONTHLYLNON-REPRESENTED STATE EMPLOYEES</v>
          </cell>
          <cell r="F8792" t="str">
            <v>97</v>
          </cell>
          <cell r="G8792" t="str">
            <v>Monthly</v>
          </cell>
          <cell r="H8792" t="str">
            <v>L</v>
          </cell>
          <cell r="I8792">
            <v>14140</v>
          </cell>
          <cell r="J8792" t="str">
            <v>Non-Represented State Employees</v>
          </cell>
          <cell r="K8792" t="str">
            <v>per DOP website</v>
          </cell>
          <cell r="L8792">
            <v>41456</v>
          </cell>
          <cell r="M8792">
            <v>14133</v>
          </cell>
          <cell r="N8792" t="b">
            <v>0</v>
          </cell>
          <cell r="O8792">
            <v>14140</v>
          </cell>
        </row>
        <row r="8793">
          <cell r="E8793" t="str">
            <v>97MONTHLYLTEAMSTERS LOCAL UNION NUMBER 117</v>
          </cell>
          <cell r="F8793" t="str">
            <v>97</v>
          </cell>
          <cell r="G8793" t="str">
            <v>Monthly</v>
          </cell>
          <cell r="H8793" t="str">
            <v>L</v>
          </cell>
          <cell r="I8793">
            <v>14320</v>
          </cell>
          <cell r="J8793" t="str">
            <v>Teamsters Local Union Number 117</v>
          </cell>
          <cell r="K8793" t="str">
            <v>per Noli Benitez 201307</v>
          </cell>
          <cell r="L8793">
            <v>41456</v>
          </cell>
          <cell r="M8793">
            <v>14133</v>
          </cell>
          <cell r="N8793" t="b">
            <v>0</v>
          </cell>
          <cell r="O8793">
            <v>14320</v>
          </cell>
        </row>
        <row r="8794">
          <cell r="E8794" t="str">
            <v>97MONTHLYLWASHINGTON FEDERATION OF STATE EMPLOYEES</v>
          </cell>
          <cell r="F8794" t="str">
            <v>97</v>
          </cell>
          <cell r="G8794" t="str">
            <v>Monthly</v>
          </cell>
          <cell r="H8794" t="str">
            <v>L</v>
          </cell>
          <cell r="I8794">
            <v>14140</v>
          </cell>
          <cell r="J8794" t="str">
            <v>Washington Federation of State Employees</v>
          </cell>
          <cell r="K8794" t="str">
            <v>per DOP website</v>
          </cell>
          <cell r="L8794">
            <v>41456</v>
          </cell>
          <cell r="M8794">
            <v>28057</v>
          </cell>
          <cell r="N8794" t="b">
            <v>0</v>
          </cell>
          <cell r="O8794">
            <v>14140</v>
          </cell>
        </row>
        <row r="8795">
          <cell r="E8795" t="str">
            <v>97MONTHLYLWASHINGTON PUBLIC EMPLOYEES ASSOCIATION</v>
          </cell>
          <cell r="F8795" t="str">
            <v>97</v>
          </cell>
          <cell r="G8795" t="str">
            <v>Monthly</v>
          </cell>
          <cell r="H8795" t="str">
            <v>L</v>
          </cell>
          <cell r="I8795">
            <v>14140</v>
          </cell>
          <cell r="J8795" t="str">
            <v>Washington Public Employees Association</v>
          </cell>
          <cell r="K8795" t="str">
            <v>per DOP website</v>
          </cell>
          <cell r="L8795">
            <v>41456</v>
          </cell>
          <cell r="M8795">
            <v>32321</v>
          </cell>
          <cell r="N8795" t="b">
            <v>0</v>
          </cell>
          <cell r="O8795">
            <v>14140</v>
          </cell>
        </row>
        <row r="8796">
          <cell r="E8796" t="str">
            <v>97MONTHLYMCOALITION</v>
          </cell>
          <cell r="F8796" t="str">
            <v>97</v>
          </cell>
          <cell r="G8796" t="str">
            <v>Monthly</v>
          </cell>
          <cell r="H8796" t="str">
            <v>M</v>
          </cell>
          <cell r="I8796">
            <v>14494</v>
          </cell>
          <cell r="J8796" t="str">
            <v>Coalition</v>
          </cell>
          <cell r="K8796" t="str">
            <v>per DOP website</v>
          </cell>
          <cell r="L8796">
            <v>41456</v>
          </cell>
          <cell r="M8796">
            <v>45114</v>
          </cell>
          <cell r="N8796" t="b">
            <v>0</v>
          </cell>
          <cell r="O8796">
            <v>14494</v>
          </cell>
        </row>
        <row r="8797">
          <cell r="E8797" t="str">
            <v>97MONTHLYMNON-REPRESENTED STATE EMPLOYEES</v>
          </cell>
          <cell r="F8797" t="str">
            <v>97</v>
          </cell>
          <cell r="G8797" t="str">
            <v>Monthly</v>
          </cell>
          <cell r="H8797" t="str">
            <v>M</v>
          </cell>
          <cell r="I8797">
            <v>14494</v>
          </cell>
          <cell r="J8797" t="str">
            <v>Non-Represented State Employees</v>
          </cell>
          <cell r="K8797" t="str">
            <v>per DOP website</v>
          </cell>
          <cell r="L8797">
            <v>41456</v>
          </cell>
          <cell r="M8797">
            <v>14134</v>
          </cell>
          <cell r="N8797" t="b">
            <v>0</v>
          </cell>
          <cell r="O8797">
            <v>14494</v>
          </cell>
        </row>
        <row r="8798">
          <cell r="E8798" t="str">
            <v>97MONTHLYMTEAMSTERS LOCAL UNION NUMBER 117</v>
          </cell>
          <cell r="F8798" t="str">
            <v>97</v>
          </cell>
          <cell r="G8798" t="str">
            <v>Monthly</v>
          </cell>
          <cell r="H8798" t="str">
            <v>M</v>
          </cell>
          <cell r="I8798">
            <v>14679</v>
          </cell>
          <cell r="J8798" t="str">
            <v>Teamsters Local Union Number 117</v>
          </cell>
          <cell r="K8798" t="str">
            <v>per Noli Benitez 201307</v>
          </cell>
          <cell r="L8798">
            <v>41456</v>
          </cell>
          <cell r="M8798">
            <v>14134</v>
          </cell>
          <cell r="N8798" t="b">
            <v>0</v>
          </cell>
          <cell r="O8798">
            <v>14679</v>
          </cell>
        </row>
        <row r="8799">
          <cell r="E8799" t="str">
            <v>97MONTHLYMWASHINGTON FEDERATION OF STATE EMPLOYEES</v>
          </cell>
          <cell r="F8799" t="str">
            <v>97</v>
          </cell>
          <cell r="G8799" t="str">
            <v>Monthly</v>
          </cell>
          <cell r="H8799" t="str">
            <v>M</v>
          </cell>
          <cell r="I8799">
            <v>14494</v>
          </cell>
          <cell r="J8799" t="str">
            <v>Washington Federation of State Employees</v>
          </cell>
          <cell r="K8799" t="str">
            <v>per DOP website</v>
          </cell>
          <cell r="L8799">
            <v>41456</v>
          </cell>
          <cell r="M8799">
            <v>28058</v>
          </cell>
          <cell r="N8799" t="b">
            <v>0</v>
          </cell>
          <cell r="O8799">
            <v>14494</v>
          </cell>
        </row>
        <row r="8800">
          <cell r="E8800" t="str">
            <v>97MONTHLYMWASHINGTON PUBLIC EMPLOYEES ASSOCIATION</v>
          </cell>
          <cell r="F8800" t="str">
            <v>97</v>
          </cell>
          <cell r="G8800" t="str">
            <v>Monthly</v>
          </cell>
          <cell r="H8800" t="str">
            <v>M</v>
          </cell>
          <cell r="I8800">
            <v>14494</v>
          </cell>
          <cell r="J8800" t="str">
            <v>Washington Public Employees Association</v>
          </cell>
          <cell r="K8800" t="str">
            <v>per DOP website</v>
          </cell>
          <cell r="L8800">
            <v>41456</v>
          </cell>
          <cell r="M8800">
            <v>32322</v>
          </cell>
          <cell r="N8800" t="b">
            <v>0</v>
          </cell>
          <cell r="O8800">
            <v>14494</v>
          </cell>
        </row>
        <row r="8801">
          <cell r="E8801" t="str">
            <v>98MONTHLYACOALITION</v>
          </cell>
          <cell r="F8801" t="str">
            <v>98</v>
          </cell>
          <cell r="G8801" t="str">
            <v>Monthly</v>
          </cell>
          <cell r="H8801" t="str">
            <v>A</v>
          </cell>
          <cell r="I8801">
            <v>11044</v>
          </cell>
          <cell r="J8801" t="str">
            <v>Coalition</v>
          </cell>
          <cell r="K8801" t="str">
            <v>per DOP website</v>
          </cell>
          <cell r="L8801">
            <v>41456</v>
          </cell>
          <cell r="M8801">
            <v>45154</v>
          </cell>
          <cell r="N8801" t="b">
            <v>0</v>
          </cell>
          <cell r="O8801">
            <v>11044</v>
          </cell>
        </row>
        <row r="8802">
          <cell r="E8802" t="str">
            <v>98MONTHLYANON-REPRESENTED STATE EMPLOYEES</v>
          </cell>
          <cell r="F8802" t="str">
            <v>98</v>
          </cell>
          <cell r="G8802" t="str">
            <v>Monthly</v>
          </cell>
          <cell r="H8802" t="str">
            <v>A</v>
          </cell>
          <cell r="I8802">
            <v>11044</v>
          </cell>
          <cell r="J8802" t="str">
            <v>Non-Represented State Employees</v>
          </cell>
          <cell r="K8802" t="str">
            <v>per DOP website</v>
          </cell>
          <cell r="L8802">
            <v>41456</v>
          </cell>
          <cell r="M8802">
            <v>14174</v>
          </cell>
          <cell r="N8802" t="b">
            <v>0</v>
          </cell>
          <cell r="O8802">
            <v>11044</v>
          </cell>
        </row>
        <row r="8803">
          <cell r="E8803" t="str">
            <v>98MONTHLYATEAMSTERS LOCAL UNION NUMBER 117</v>
          </cell>
          <cell r="F8803" t="str">
            <v>98</v>
          </cell>
          <cell r="G8803" t="str">
            <v>Monthly</v>
          </cell>
          <cell r="H8803" t="str">
            <v>A</v>
          </cell>
          <cell r="I8803">
            <v>11184</v>
          </cell>
          <cell r="J8803" t="str">
            <v>Teamsters Local Union Number 117</v>
          </cell>
          <cell r="K8803" t="str">
            <v>per Noli Benitez 201307</v>
          </cell>
          <cell r="L8803">
            <v>41456</v>
          </cell>
          <cell r="M8803">
            <v>14174</v>
          </cell>
          <cell r="N8803" t="b">
            <v>0</v>
          </cell>
          <cell r="O8803">
            <v>11184</v>
          </cell>
        </row>
        <row r="8804">
          <cell r="E8804" t="str">
            <v>98MONTHLYAWASHINGTON FEDERATION OF STATE EMPLOYEES</v>
          </cell>
          <cell r="F8804" t="str">
            <v>98</v>
          </cell>
          <cell r="G8804" t="str">
            <v>Monthly</v>
          </cell>
          <cell r="H8804" t="str">
            <v>A</v>
          </cell>
          <cell r="I8804">
            <v>11044</v>
          </cell>
          <cell r="J8804" t="str">
            <v>Washington Federation of State Employees</v>
          </cell>
          <cell r="K8804" t="str">
            <v>per DOP website</v>
          </cell>
          <cell r="L8804">
            <v>41456</v>
          </cell>
          <cell r="M8804">
            <v>28098</v>
          </cell>
          <cell r="N8804" t="b">
            <v>0</v>
          </cell>
          <cell r="O8804">
            <v>11044</v>
          </cell>
        </row>
        <row r="8805">
          <cell r="E8805" t="str">
            <v>98MONTHLYAWASHINGTON PUBLIC EMPLOYEES ASSOCIATION</v>
          </cell>
          <cell r="F8805" t="str">
            <v>98</v>
          </cell>
          <cell r="G8805" t="str">
            <v>Monthly</v>
          </cell>
          <cell r="H8805" t="str">
            <v>A</v>
          </cell>
          <cell r="I8805">
            <v>11044</v>
          </cell>
          <cell r="J8805" t="str">
            <v>Washington Public Employees Association</v>
          </cell>
          <cell r="K8805" t="str">
            <v>per DOP website</v>
          </cell>
          <cell r="L8805">
            <v>41456</v>
          </cell>
          <cell r="M8805">
            <v>32362</v>
          </cell>
          <cell r="N8805" t="b">
            <v>0</v>
          </cell>
          <cell r="O8805">
            <v>11044</v>
          </cell>
        </row>
        <row r="8806">
          <cell r="E8806" t="str">
            <v>98MONTHLYBCOALITION</v>
          </cell>
          <cell r="F8806" t="str">
            <v>98</v>
          </cell>
          <cell r="G8806" t="str">
            <v>Monthly</v>
          </cell>
          <cell r="H8806" t="str">
            <v>B</v>
          </cell>
          <cell r="I8806">
            <v>11322</v>
          </cell>
          <cell r="J8806" t="str">
            <v>Coalition</v>
          </cell>
          <cell r="K8806" t="str">
            <v>per DOP website</v>
          </cell>
          <cell r="L8806">
            <v>41456</v>
          </cell>
          <cell r="M8806">
            <v>45155</v>
          </cell>
          <cell r="N8806" t="b">
            <v>0</v>
          </cell>
          <cell r="O8806">
            <v>11322</v>
          </cell>
        </row>
        <row r="8807">
          <cell r="E8807" t="str">
            <v>98MONTHLYBNON-REPRESENTED STATE EMPLOYEES</v>
          </cell>
          <cell r="F8807" t="str">
            <v>98</v>
          </cell>
          <cell r="G8807" t="str">
            <v>Monthly</v>
          </cell>
          <cell r="H8807" t="str">
            <v>B</v>
          </cell>
          <cell r="I8807">
            <v>11322</v>
          </cell>
          <cell r="J8807" t="str">
            <v>Non-Represented State Employees</v>
          </cell>
          <cell r="K8807" t="str">
            <v>per DOP website</v>
          </cell>
          <cell r="L8807">
            <v>41456</v>
          </cell>
          <cell r="M8807">
            <v>14175</v>
          </cell>
          <cell r="N8807" t="b">
            <v>0</v>
          </cell>
          <cell r="O8807">
            <v>11322</v>
          </cell>
        </row>
        <row r="8808">
          <cell r="E8808" t="str">
            <v>98MONTHLYBTEAMSTERS LOCAL UNION NUMBER 117</v>
          </cell>
          <cell r="F8808" t="str">
            <v>98</v>
          </cell>
          <cell r="G8808" t="str">
            <v>Monthly</v>
          </cell>
          <cell r="H8808" t="str">
            <v>B</v>
          </cell>
          <cell r="I8808">
            <v>11468</v>
          </cell>
          <cell r="J8808" t="str">
            <v>Teamsters Local Union Number 117</v>
          </cell>
          <cell r="K8808" t="str">
            <v>per Noli Benitez 201307</v>
          </cell>
          <cell r="L8808">
            <v>41456</v>
          </cell>
          <cell r="M8808">
            <v>14175</v>
          </cell>
          <cell r="N8808" t="b">
            <v>0</v>
          </cell>
          <cell r="O8808">
            <v>11468</v>
          </cell>
        </row>
        <row r="8809">
          <cell r="E8809" t="str">
            <v>98MONTHLYBWASHINGTON FEDERATION OF STATE EMPLOYEES</v>
          </cell>
          <cell r="F8809" t="str">
            <v>98</v>
          </cell>
          <cell r="G8809" t="str">
            <v>Monthly</v>
          </cell>
          <cell r="H8809" t="str">
            <v>B</v>
          </cell>
          <cell r="I8809">
            <v>11322</v>
          </cell>
          <cell r="J8809" t="str">
            <v>Washington Federation of State Employees</v>
          </cell>
          <cell r="K8809" t="str">
            <v>per DOP website</v>
          </cell>
          <cell r="L8809">
            <v>41456</v>
          </cell>
          <cell r="M8809">
            <v>28099</v>
          </cell>
          <cell r="N8809" t="b">
            <v>0</v>
          </cell>
          <cell r="O8809">
            <v>11322</v>
          </cell>
        </row>
        <row r="8810">
          <cell r="E8810" t="str">
            <v>98MONTHLYBWASHINGTON PUBLIC EMPLOYEES ASSOCIATION</v>
          </cell>
          <cell r="F8810" t="str">
            <v>98</v>
          </cell>
          <cell r="G8810" t="str">
            <v>Monthly</v>
          </cell>
          <cell r="H8810" t="str">
            <v>B</v>
          </cell>
          <cell r="I8810">
            <v>11322</v>
          </cell>
          <cell r="J8810" t="str">
            <v>Washington Public Employees Association</v>
          </cell>
          <cell r="K8810" t="str">
            <v>per DOP website</v>
          </cell>
          <cell r="L8810">
            <v>41456</v>
          </cell>
          <cell r="M8810">
            <v>32363</v>
          </cell>
          <cell r="N8810" t="b">
            <v>0</v>
          </cell>
          <cell r="O8810">
            <v>11322</v>
          </cell>
        </row>
        <row r="8811">
          <cell r="E8811" t="str">
            <v>98MONTHLYCCOALITION</v>
          </cell>
          <cell r="F8811" t="str">
            <v>98</v>
          </cell>
          <cell r="G8811" t="str">
            <v>Monthly</v>
          </cell>
          <cell r="H8811" t="str">
            <v>C</v>
          </cell>
          <cell r="I8811">
            <v>11604</v>
          </cell>
          <cell r="J8811" t="str">
            <v>Coalition</v>
          </cell>
          <cell r="K8811" t="str">
            <v>per DOP website</v>
          </cell>
          <cell r="L8811">
            <v>41456</v>
          </cell>
          <cell r="M8811">
            <v>45156</v>
          </cell>
          <cell r="N8811" t="b">
            <v>0</v>
          </cell>
          <cell r="O8811">
            <v>11604</v>
          </cell>
        </row>
        <row r="8812">
          <cell r="E8812" t="str">
            <v>98MONTHLYCNON-REPRESENTED STATE EMPLOYEES</v>
          </cell>
          <cell r="F8812" t="str">
            <v>98</v>
          </cell>
          <cell r="G8812" t="str">
            <v>Monthly</v>
          </cell>
          <cell r="H8812" t="str">
            <v>C</v>
          </cell>
          <cell r="I8812">
            <v>11604</v>
          </cell>
          <cell r="J8812" t="str">
            <v>Non-Represented State Employees</v>
          </cell>
          <cell r="K8812" t="str">
            <v>per DOP website</v>
          </cell>
          <cell r="L8812">
            <v>41456</v>
          </cell>
          <cell r="M8812">
            <v>14176</v>
          </cell>
          <cell r="N8812" t="b">
            <v>0</v>
          </cell>
          <cell r="O8812">
            <v>11604</v>
          </cell>
        </row>
        <row r="8813">
          <cell r="E8813" t="str">
            <v>98MONTHLYCTEAMSTERS LOCAL UNION NUMBER 117</v>
          </cell>
          <cell r="F8813" t="str">
            <v>98</v>
          </cell>
          <cell r="G8813" t="str">
            <v>Monthly</v>
          </cell>
          <cell r="H8813" t="str">
            <v>C</v>
          </cell>
          <cell r="I8813">
            <v>11751</v>
          </cell>
          <cell r="J8813" t="str">
            <v>Teamsters Local Union Number 117</v>
          </cell>
          <cell r="K8813" t="str">
            <v>per Noli Benitez 201307</v>
          </cell>
          <cell r="L8813">
            <v>41456</v>
          </cell>
          <cell r="M8813">
            <v>14176</v>
          </cell>
          <cell r="N8813" t="b">
            <v>0</v>
          </cell>
          <cell r="O8813">
            <v>11751</v>
          </cell>
        </row>
        <row r="8814">
          <cell r="E8814" t="str">
            <v>98MONTHLYCWASHINGTON FEDERATION OF STATE EMPLOYEES</v>
          </cell>
          <cell r="F8814" t="str">
            <v>98</v>
          </cell>
          <cell r="G8814" t="str">
            <v>Monthly</v>
          </cell>
          <cell r="H8814" t="str">
            <v>C</v>
          </cell>
          <cell r="I8814">
            <v>11604</v>
          </cell>
          <cell r="J8814" t="str">
            <v>Washington Federation of State Employees</v>
          </cell>
          <cell r="K8814" t="str">
            <v>per DOP website</v>
          </cell>
          <cell r="L8814">
            <v>41456</v>
          </cell>
          <cell r="M8814">
            <v>28100</v>
          </cell>
          <cell r="N8814" t="b">
            <v>0</v>
          </cell>
          <cell r="O8814">
            <v>11604</v>
          </cell>
        </row>
        <row r="8815">
          <cell r="E8815" t="str">
            <v>98MONTHLYCWASHINGTON PUBLIC EMPLOYEES ASSOCIATION</v>
          </cell>
          <cell r="F8815" t="str">
            <v>98</v>
          </cell>
          <cell r="G8815" t="str">
            <v>Monthly</v>
          </cell>
          <cell r="H8815" t="str">
            <v>C</v>
          </cell>
          <cell r="I8815">
            <v>11604</v>
          </cell>
          <cell r="J8815" t="str">
            <v>Washington Public Employees Association</v>
          </cell>
          <cell r="K8815" t="str">
            <v>per DOP website</v>
          </cell>
          <cell r="L8815">
            <v>41456</v>
          </cell>
          <cell r="M8815">
            <v>32364</v>
          </cell>
          <cell r="N8815" t="b">
            <v>0</v>
          </cell>
          <cell r="O8815">
            <v>11604</v>
          </cell>
        </row>
        <row r="8816">
          <cell r="E8816" t="str">
            <v>98MONTHLYDCOALITION</v>
          </cell>
          <cell r="F8816" t="str">
            <v>98</v>
          </cell>
          <cell r="G8816" t="str">
            <v>Monthly</v>
          </cell>
          <cell r="H8816" t="str">
            <v>D</v>
          </cell>
          <cell r="I8816">
            <v>11896</v>
          </cell>
          <cell r="J8816" t="str">
            <v>Coalition</v>
          </cell>
          <cell r="K8816" t="str">
            <v>per DOP website</v>
          </cell>
          <cell r="L8816">
            <v>41456</v>
          </cell>
          <cell r="M8816">
            <v>45157</v>
          </cell>
          <cell r="N8816" t="b">
            <v>0</v>
          </cell>
          <cell r="O8816">
            <v>11896</v>
          </cell>
        </row>
        <row r="8817">
          <cell r="E8817" t="str">
            <v>98MONTHLYDNON-REPRESENTED STATE EMPLOYEES</v>
          </cell>
          <cell r="F8817" t="str">
            <v>98</v>
          </cell>
          <cell r="G8817" t="str">
            <v>Monthly</v>
          </cell>
          <cell r="H8817" t="str">
            <v>D</v>
          </cell>
          <cell r="I8817">
            <v>11896</v>
          </cell>
          <cell r="J8817" t="str">
            <v>Non-Represented State Employees</v>
          </cell>
          <cell r="K8817" t="str">
            <v>per DOP website</v>
          </cell>
          <cell r="L8817">
            <v>41456</v>
          </cell>
          <cell r="M8817">
            <v>14177</v>
          </cell>
          <cell r="N8817" t="b">
            <v>0</v>
          </cell>
          <cell r="O8817">
            <v>11896</v>
          </cell>
        </row>
        <row r="8818">
          <cell r="E8818" t="str">
            <v>98MONTHLYDTEAMSTERS LOCAL UNION NUMBER 117</v>
          </cell>
          <cell r="F8818" t="str">
            <v>98</v>
          </cell>
          <cell r="G8818" t="str">
            <v>Monthly</v>
          </cell>
          <cell r="H8818" t="str">
            <v>D</v>
          </cell>
          <cell r="I8818">
            <v>12048</v>
          </cell>
          <cell r="J8818" t="str">
            <v>Teamsters Local Union Number 117</v>
          </cell>
          <cell r="K8818" t="str">
            <v>per Noli Benitez 201307</v>
          </cell>
          <cell r="L8818">
            <v>41456</v>
          </cell>
          <cell r="M8818">
            <v>14177</v>
          </cell>
          <cell r="N8818" t="b">
            <v>0</v>
          </cell>
          <cell r="O8818">
            <v>12048</v>
          </cell>
        </row>
        <row r="8819">
          <cell r="E8819" t="str">
            <v>98MONTHLYDWASHINGTON FEDERATION OF STATE EMPLOYEES</v>
          </cell>
          <cell r="F8819" t="str">
            <v>98</v>
          </cell>
          <cell r="G8819" t="str">
            <v>Monthly</v>
          </cell>
          <cell r="H8819" t="str">
            <v>D</v>
          </cell>
          <cell r="I8819">
            <v>11896</v>
          </cell>
          <cell r="J8819" t="str">
            <v>Washington Federation of State Employees</v>
          </cell>
          <cell r="K8819" t="str">
            <v>per DOP website</v>
          </cell>
          <cell r="L8819">
            <v>41456</v>
          </cell>
          <cell r="M8819">
            <v>28101</v>
          </cell>
          <cell r="N8819" t="b">
            <v>0</v>
          </cell>
          <cell r="O8819">
            <v>11896</v>
          </cell>
        </row>
        <row r="8820">
          <cell r="E8820" t="str">
            <v>98MONTHLYDWASHINGTON PUBLIC EMPLOYEES ASSOCIATION</v>
          </cell>
          <cell r="F8820" t="str">
            <v>98</v>
          </cell>
          <cell r="G8820" t="str">
            <v>Monthly</v>
          </cell>
          <cell r="H8820" t="str">
            <v>D</v>
          </cell>
          <cell r="I8820">
            <v>11896</v>
          </cell>
          <cell r="J8820" t="str">
            <v>Washington Public Employees Association</v>
          </cell>
          <cell r="K8820" t="str">
            <v>per DOP website</v>
          </cell>
          <cell r="L8820">
            <v>41456</v>
          </cell>
          <cell r="M8820">
            <v>32365</v>
          </cell>
          <cell r="N8820" t="b">
            <v>0</v>
          </cell>
          <cell r="O8820">
            <v>11896</v>
          </cell>
        </row>
        <row r="8821">
          <cell r="E8821" t="str">
            <v>98MONTHLYECOALITION</v>
          </cell>
          <cell r="F8821" t="str">
            <v>98</v>
          </cell>
          <cell r="G8821" t="str">
            <v>Monthly</v>
          </cell>
          <cell r="H8821" t="str">
            <v>E</v>
          </cell>
          <cell r="I8821">
            <v>12189</v>
          </cell>
          <cell r="J8821" t="str">
            <v>Coalition</v>
          </cell>
          <cell r="K8821" t="str">
            <v>per DOP website</v>
          </cell>
          <cell r="L8821">
            <v>41456</v>
          </cell>
          <cell r="M8821">
            <v>45158</v>
          </cell>
          <cell r="N8821" t="b">
            <v>0</v>
          </cell>
          <cell r="O8821">
            <v>12189</v>
          </cell>
        </row>
        <row r="8822">
          <cell r="E8822" t="str">
            <v>98MONTHLYENON-REPRESENTED STATE EMPLOYEES</v>
          </cell>
          <cell r="F8822" t="str">
            <v>98</v>
          </cell>
          <cell r="G8822" t="str">
            <v>Monthly</v>
          </cell>
          <cell r="H8822" t="str">
            <v>E</v>
          </cell>
          <cell r="I8822">
            <v>12189</v>
          </cell>
          <cell r="J8822" t="str">
            <v>Non-Represented State Employees</v>
          </cell>
          <cell r="K8822" t="str">
            <v>per DOP website</v>
          </cell>
          <cell r="L8822">
            <v>41456</v>
          </cell>
          <cell r="M8822">
            <v>14178</v>
          </cell>
          <cell r="N8822" t="b">
            <v>0</v>
          </cell>
          <cell r="O8822">
            <v>12189</v>
          </cell>
        </row>
        <row r="8823">
          <cell r="E8823" t="str">
            <v>98MONTHLYETEAMSTERS LOCAL UNION NUMBER 117</v>
          </cell>
          <cell r="F8823" t="str">
            <v>98</v>
          </cell>
          <cell r="G8823" t="str">
            <v>Monthly</v>
          </cell>
          <cell r="H8823" t="str">
            <v>E</v>
          </cell>
          <cell r="I8823">
            <v>12345</v>
          </cell>
          <cell r="J8823" t="str">
            <v>Teamsters Local Union Number 117</v>
          </cell>
          <cell r="K8823" t="str">
            <v>per Noli Benitez 201307</v>
          </cell>
          <cell r="L8823">
            <v>41456</v>
          </cell>
          <cell r="M8823">
            <v>14178</v>
          </cell>
          <cell r="N8823" t="b">
            <v>0</v>
          </cell>
          <cell r="O8823">
            <v>12345</v>
          </cell>
        </row>
        <row r="8824">
          <cell r="E8824" t="str">
            <v>98MONTHLYEWASHINGTON FEDERATION OF STATE EMPLOYEES</v>
          </cell>
          <cell r="F8824" t="str">
            <v>98</v>
          </cell>
          <cell r="G8824" t="str">
            <v>Monthly</v>
          </cell>
          <cell r="H8824" t="str">
            <v>E</v>
          </cell>
          <cell r="I8824">
            <v>12189</v>
          </cell>
          <cell r="J8824" t="str">
            <v>Washington Federation of State Employees</v>
          </cell>
          <cell r="K8824" t="str">
            <v>per DOP website</v>
          </cell>
          <cell r="L8824">
            <v>41456</v>
          </cell>
          <cell r="M8824">
            <v>28102</v>
          </cell>
          <cell r="N8824" t="b">
            <v>0</v>
          </cell>
          <cell r="O8824">
            <v>12189</v>
          </cell>
        </row>
        <row r="8825">
          <cell r="E8825" t="str">
            <v>98MONTHLYEWASHINGTON PUBLIC EMPLOYEES ASSOCIATION</v>
          </cell>
          <cell r="F8825" t="str">
            <v>98</v>
          </cell>
          <cell r="G8825" t="str">
            <v>Monthly</v>
          </cell>
          <cell r="H8825" t="str">
            <v>E</v>
          </cell>
          <cell r="I8825">
            <v>12189</v>
          </cell>
          <cell r="J8825" t="str">
            <v>Washington Public Employees Association</v>
          </cell>
          <cell r="K8825" t="str">
            <v>per DOP website</v>
          </cell>
          <cell r="L8825">
            <v>41456</v>
          </cell>
          <cell r="M8825">
            <v>32366</v>
          </cell>
          <cell r="N8825" t="b">
            <v>0</v>
          </cell>
          <cell r="O8825">
            <v>12189</v>
          </cell>
        </row>
        <row r="8826">
          <cell r="E8826" t="str">
            <v>98MONTHLYFCOALITION</v>
          </cell>
          <cell r="F8826" t="str">
            <v>98</v>
          </cell>
          <cell r="G8826" t="str">
            <v>Monthly</v>
          </cell>
          <cell r="H8826" t="str">
            <v>F</v>
          </cell>
          <cell r="I8826">
            <v>12496</v>
          </cell>
          <cell r="J8826" t="str">
            <v>Coalition</v>
          </cell>
          <cell r="K8826" t="str">
            <v>per DOP website</v>
          </cell>
          <cell r="L8826">
            <v>41456</v>
          </cell>
          <cell r="M8826">
            <v>45159</v>
          </cell>
          <cell r="N8826" t="b">
            <v>0</v>
          </cell>
          <cell r="O8826">
            <v>12496</v>
          </cell>
        </row>
        <row r="8827">
          <cell r="E8827" t="str">
            <v>98MONTHLYFNON-REPRESENTED STATE EMPLOYEES</v>
          </cell>
          <cell r="F8827" t="str">
            <v>98</v>
          </cell>
          <cell r="G8827" t="str">
            <v>Monthly</v>
          </cell>
          <cell r="H8827" t="str">
            <v>F</v>
          </cell>
          <cell r="I8827">
            <v>12496</v>
          </cell>
          <cell r="J8827" t="str">
            <v>Non-Represented State Employees</v>
          </cell>
          <cell r="K8827" t="str">
            <v>per DOP website</v>
          </cell>
          <cell r="L8827">
            <v>41456</v>
          </cell>
          <cell r="M8827">
            <v>14179</v>
          </cell>
          <cell r="N8827" t="b">
            <v>0</v>
          </cell>
          <cell r="O8827">
            <v>12496</v>
          </cell>
        </row>
        <row r="8828">
          <cell r="E8828" t="str">
            <v>98MONTHLYFTEAMSTERS LOCAL UNION NUMBER 117</v>
          </cell>
          <cell r="F8828" t="str">
            <v>98</v>
          </cell>
          <cell r="G8828" t="str">
            <v>Monthly</v>
          </cell>
          <cell r="H8828" t="str">
            <v>F</v>
          </cell>
          <cell r="I8828">
            <v>12656</v>
          </cell>
          <cell r="J8828" t="str">
            <v>Teamsters Local Union Number 117</v>
          </cell>
          <cell r="K8828" t="str">
            <v>per Noli Benitez 201307</v>
          </cell>
          <cell r="L8828">
            <v>41456</v>
          </cell>
          <cell r="M8828">
            <v>14179</v>
          </cell>
          <cell r="N8828" t="b">
            <v>0</v>
          </cell>
          <cell r="O8828">
            <v>12656</v>
          </cell>
        </row>
        <row r="8829">
          <cell r="E8829" t="str">
            <v>98MONTHLYFWASHINGTON FEDERATION OF STATE EMPLOYEES</v>
          </cell>
          <cell r="F8829" t="str">
            <v>98</v>
          </cell>
          <cell r="G8829" t="str">
            <v>Monthly</v>
          </cell>
          <cell r="H8829" t="str">
            <v>F</v>
          </cell>
          <cell r="I8829">
            <v>12496</v>
          </cell>
          <cell r="J8829" t="str">
            <v>Washington Federation of State Employees</v>
          </cell>
          <cell r="K8829" t="str">
            <v>per DOP website</v>
          </cell>
          <cell r="L8829">
            <v>41456</v>
          </cell>
          <cell r="M8829">
            <v>28103</v>
          </cell>
          <cell r="N8829" t="b">
            <v>0</v>
          </cell>
          <cell r="O8829">
            <v>12496</v>
          </cell>
        </row>
        <row r="8830">
          <cell r="E8830" t="str">
            <v>98MONTHLYFWASHINGTON PUBLIC EMPLOYEES ASSOCIATION</v>
          </cell>
          <cell r="F8830" t="str">
            <v>98</v>
          </cell>
          <cell r="G8830" t="str">
            <v>Monthly</v>
          </cell>
          <cell r="H8830" t="str">
            <v>F</v>
          </cell>
          <cell r="I8830">
            <v>12496</v>
          </cell>
          <cell r="J8830" t="str">
            <v>Washington Public Employees Association</v>
          </cell>
          <cell r="K8830" t="str">
            <v>per DOP website</v>
          </cell>
          <cell r="L8830">
            <v>41456</v>
          </cell>
          <cell r="M8830">
            <v>32367</v>
          </cell>
          <cell r="N8830" t="b">
            <v>0</v>
          </cell>
          <cell r="O8830">
            <v>12496</v>
          </cell>
        </row>
        <row r="8831">
          <cell r="E8831" t="str">
            <v>98MONTHLYGCOALITION</v>
          </cell>
          <cell r="F8831" t="str">
            <v>98</v>
          </cell>
          <cell r="G8831" t="str">
            <v>Monthly</v>
          </cell>
          <cell r="H8831" t="str">
            <v>G</v>
          </cell>
          <cell r="I8831">
            <v>12807</v>
          </cell>
          <cell r="J8831" t="str">
            <v>Coalition</v>
          </cell>
          <cell r="K8831" t="str">
            <v>per DOP website</v>
          </cell>
          <cell r="L8831">
            <v>41456</v>
          </cell>
          <cell r="M8831">
            <v>45160</v>
          </cell>
          <cell r="N8831" t="b">
            <v>0</v>
          </cell>
          <cell r="O8831">
            <v>12807</v>
          </cell>
        </row>
        <row r="8832">
          <cell r="E8832" t="str">
            <v>98MONTHLYGNON-REPRESENTED STATE EMPLOYEES</v>
          </cell>
          <cell r="F8832" t="str">
            <v>98</v>
          </cell>
          <cell r="G8832" t="str">
            <v>Monthly</v>
          </cell>
          <cell r="H8832" t="str">
            <v>G</v>
          </cell>
          <cell r="I8832">
            <v>12807</v>
          </cell>
          <cell r="J8832" t="str">
            <v>Non-Represented State Employees</v>
          </cell>
          <cell r="K8832" t="str">
            <v>per DOP website</v>
          </cell>
          <cell r="L8832">
            <v>41456</v>
          </cell>
          <cell r="M8832">
            <v>14180</v>
          </cell>
          <cell r="N8832" t="b">
            <v>0</v>
          </cell>
          <cell r="O8832">
            <v>12807</v>
          </cell>
        </row>
        <row r="8833">
          <cell r="E8833" t="str">
            <v>98MONTHLYGTEAMSTERS LOCAL UNION NUMBER 117</v>
          </cell>
          <cell r="F8833" t="str">
            <v>98</v>
          </cell>
          <cell r="G8833" t="str">
            <v>Monthly</v>
          </cell>
          <cell r="H8833" t="str">
            <v>G</v>
          </cell>
          <cell r="I8833">
            <v>12970</v>
          </cell>
          <cell r="J8833" t="str">
            <v>Teamsters Local Union Number 117</v>
          </cell>
          <cell r="K8833" t="str">
            <v>per Noli Benitez 201307</v>
          </cell>
          <cell r="L8833">
            <v>41456</v>
          </cell>
          <cell r="M8833">
            <v>14180</v>
          </cell>
          <cell r="N8833" t="b">
            <v>0</v>
          </cell>
          <cell r="O8833">
            <v>12970</v>
          </cell>
        </row>
        <row r="8834">
          <cell r="E8834" t="str">
            <v>98MONTHLYGWASHINGTON FEDERATION OF STATE EMPLOYEES</v>
          </cell>
          <cell r="F8834" t="str">
            <v>98</v>
          </cell>
          <cell r="G8834" t="str">
            <v>Monthly</v>
          </cell>
          <cell r="H8834" t="str">
            <v>G</v>
          </cell>
          <cell r="I8834">
            <v>12807</v>
          </cell>
          <cell r="J8834" t="str">
            <v>Washington Federation of State Employees</v>
          </cell>
          <cell r="K8834" t="str">
            <v>per DOP website</v>
          </cell>
          <cell r="L8834">
            <v>41456</v>
          </cell>
          <cell r="M8834">
            <v>28104</v>
          </cell>
          <cell r="N8834" t="b">
            <v>0</v>
          </cell>
          <cell r="O8834">
            <v>12807</v>
          </cell>
        </row>
        <row r="8835">
          <cell r="E8835" t="str">
            <v>98MONTHLYGWASHINGTON PUBLIC EMPLOYEES ASSOCIATION</v>
          </cell>
          <cell r="F8835" t="str">
            <v>98</v>
          </cell>
          <cell r="G8835" t="str">
            <v>Monthly</v>
          </cell>
          <cell r="H8835" t="str">
            <v>G</v>
          </cell>
          <cell r="I8835">
            <v>12807</v>
          </cell>
          <cell r="J8835" t="str">
            <v>Washington Public Employees Association</v>
          </cell>
          <cell r="K8835" t="str">
            <v>per DOP website</v>
          </cell>
          <cell r="L8835">
            <v>41456</v>
          </cell>
          <cell r="M8835">
            <v>32368</v>
          </cell>
          <cell r="N8835" t="b">
            <v>0</v>
          </cell>
          <cell r="O8835">
            <v>12807</v>
          </cell>
        </row>
        <row r="8836">
          <cell r="E8836" t="str">
            <v>98MONTHLYHCOALITION</v>
          </cell>
          <cell r="F8836" t="str">
            <v>98</v>
          </cell>
          <cell r="G8836" t="str">
            <v>Monthly</v>
          </cell>
          <cell r="H8836" t="str">
            <v>H</v>
          </cell>
          <cell r="I8836">
            <v>13131</v>
          </cell>
          <cell r="J8836" t="str">
            <v>Coalition</v>
          </cell>
          <cell r="K8836" t="str">
            <v>per DOP website</v>
          </cell>
          <cell r="L8836">
            <v>41456</v>
          </cell>
          <cell r="M8836">
            <v>45161</v>
          </cell>
          <cell r="N8836" t="b">
            <v>0</v>
          </cell>
          <cell r="O8836">
            <v>13131</v>
          </cell>
        </row>
        <row r="8837">
          <cell r="E8837" t="str">
            <v>98MONTHLYHNON-REPRESENTED STATE EMPLOYEES</v>
          </cell>
          <cell r="F8837" t="str">
            <v>98</v>
          </cell>
          <cell r="G8837" t="str">
            <v>Monthly</v>
          </cell>
          <cell r="H8837" t="str">
            <v>H</v>
          </cell>
          <cell r="I8837">
            <v>13131</v>
          </cell>
          <cell r="J8837" t="str">
            <v>Non-Represented State Employees</v>
          </cell>
          <cell r="K8837" t="str">
            <v>per DOP website</v>
          </cell>
          <cell r="L8837">
            <v>41456</v>
          </cell>
          <cell r="M8837">
            <v>14181</v>
          </cell>
          <cell r="N8837" t="b">
            <v>0</v>
          </cell>
          <cell r="O8837">
            <v>13131</v>
          </cell>
        </row>
        <row r="8838">
          <cell r="E8838" t="str">
            <v>98MONTHLYHTEAMSTERS LOCAL UNION NUMBER 117</v>
          </cell>
          <cell r="F8838" t="str">
            <v>98</v>
          </cell>
          <cell r="G8838" t="str">
            <v>Monthly</v>
          </cell>
          <cell r="H8838" t="str">
            <v>H</v>
          </cell>
          <cell r="I8838">
            <v>13300</v>
          </cell>
          <cell r="J8838" t="str">
            <v>Teamsters Local Union Number 117</v>
          </cell>
          <cell r="K8838" t="str">
            <v>per Noli Benitez 201307</v>
          </cell>
          <cell r="L8838">
            <v>41456</v>
          </cell>
          <cell r="M8838">
            <v>14181</v>
          </cell>
          <cell r="N8838" t="b">
            <v>0</v>
          </cell>
          <cell r="O8838">
            <v>13300</v>
          </cell>
        </row>
        <row r="8839">
          <cell r="E8839" t="str">
            <v>98MONTHLYHWASHINGTON FEDERATION OF STATE EMPLOYEES</v>
          </cell>
          <cell r="F8839" t="str">
            <v>98</v>
          </cell>
          <cell r="G8839" t="str">
            <v>Monthly</v>
          </cell>
          <cell r="H8839" t="str">
            <v>H</v>
          </cell>
          <cell r="I8839">
            <v>13131</v>
          </cell>
          <cell r="J8839" t="str">
            <v>Washington Federation of State Employees</v>
          </cell>
          <cell r="K8839" t="str">
            <v>per DOP website</v>
          </cell>
          <cell r="L8839">
            <v>41456</v>
          </cell>
          <cell r="M8839">
            <v>28105</v>
          </cell>
          <cell r="N8839" t="b">
            <v>0</v>
          </cell>
          <cell r="O8839">
            <v>13131</v>
          </cell>
        </row>
        <row r="8840">
          <cell r="E8840" t="str">
            <v>98MONTHLYHWASHINGTON PUBLIC EMPLOYEES ASSOCIATION</v>
          </cell>
          <cell r="F8840" t="str">
            <v>98</v>
          </cell>
          <cell r="G8840" t="str">
            <v>Monthly</v>
          </cell>
          <cell r="H8840" t="str">
            <v>H</v>
          </cell>
          <cell r="I8840">
            <v>13131</v>
          </cell>
          <cell r="J8840" t="str">
            <v>Washington Public Employees Association</v>
          </cell>
          <cell r="K8840" t="str">
            <v>per DOP website</v>
          </cell>
          <cell r="L8840">
            <v>41456</v>
          </cell>
          <cell r="M8840">
            <v>32369</v>
          </cell>
          <cell r="N8840" t="b">
            <v>0</v>
          </cell>
          <cell r="O8840">
            <v>13131</v>
          </cell>
        </row>
        <row r="8841">
          <cell r="E8841" t="str">
            <v>98MONTHLYICOALITION</v>
          </cell>
          <cell r="F8841" t="str">
            <v>98</v>
          </cell>
          <cell r="G8841" t="str">
            <v>Monthly</v>
          </cell>
          <cell r="H8841" t="str">
            <v>I</v>
          </cell>
          <cell r="I8841">
            <v>13456</v>
          </cell>
          <cell r="J8841" t="str">
            <v>Coalition</v>
          </cell>
          <cell r="K8841" t="str">
            <v>per DOP website</v>
          </cell>
          <cell r="L8841">
            <v>41456</v>
          </cell>
          <cell r="M8841">
            <v>45162</v>
          </cell>
          <cell r="N8841" t="b">
            <v>0</v>
          </cell>
          <cell r="O8841">
            <v>13456</v>
          </cell>
        </row>
        <row r="8842">
          <cell r="E8842" t="str">
            <v>98MONTHLYINON-REPRESENTED STATE EMPLOYEES</v>
          </cell>
          <cell r="F8842" t="str">
            <v>98</v>
          </cell>
          <cell r="G8842" t="str">
            <v>Monthly</v>
          </cell>
          <cell r="H8842" t="str">
            <v>I</v>
          </cell>
          <cell r="I8842">
            <v>13456</v>
          </cell>
          <cell r="J8842" t="str">
            <v>Non-Represented State Employees</v>
          </cell>
          <cell r="K8842" t="str">
            <v>per DOP website</v>
          </cell>
          <cell r="L8842">
            <v>41456</v>
          </cell>
          <cell r="M8842">
            <v>14182</v>
          </cell>
          <cell r="N8842" t="b">
            <v>0</v>
          </cell>
          <cell r="O8842">
            <v>13456</v>
          </cell>
        </row>
        <row r="8843">
          <cell r="E8843" t="str">
            <v>98MONTHLYITEAMSTERS LOCAL UNION NUMBER 117</v>
          </cell>
          <cell r="F8843" t="str">
            <v>98</v>
          </cell>
          <cell r="G8843" t="str">
            <v>Monthly</v>
          </cell>
          <cell r="H8843" t="str">
            <v>I</v>
          </cell>
          <cell r="I8843">
            <v>13628</v>
          </cell>
          <cell r="J8843" t="str">
            <v>Teamsters Local Union Number 117</v>
          </cell>
          <cell r="K8843" t="str">
            <v>per Noli Benitez 201307</v>
          </cell>
          <cell r="L8843">
            <v>41456</v>
          </cell>
          <cell r="M8843">
            <v>14182</v>
          </cell>
          <cell r="N8843" t="b">
            <v>0</v>
          </cell>
          <cell r="O8843">
            <v>13628</v>
          </cell>
        </row>
        <row r="8844">
          <cell r="E8844" t="str">
            <v>98MONTHLYIWASHINGTON FEDERATION OF STATE EMPLOYEES</v>
          </cell>
          <cell r="F8844" t="str">
            <v>98</v>
          </cell>
          <cell r="G8844" t="str">
            <v>Monthly</v>
          </cell>
          <cell r="H8844" t="str">
            <v>I</v>
          </cell>
          <cell r="I8844">
            <v>13456</v>
          </cell>
          <cell r="J8844" t="str">
            <v>Washington Federation of State Employees</v>
          </cell>
          <cell r="K8844" t="str">
            <v>per DOP website</v>
          </cell>
          <cell r="L8844">
            <v>41456</v>
          </cell>
          <cell r="M8844">
            <v>28106</v>
          </cell>
          <cell r="N8844" t="b">
            <v>0</v>
          </cell>
          <cell r="O8844">
            <v>13456</v>
          </cell>
        </row>
        <row r="8845">
          <cell r="E8845" t="str">
            <v>98MONTHLYIWASHINGTON PUBLIC EMPLOYEES ASSOCIATION</v>
          </cell>
          <cell r="F8845" t="str">
            <v>98</v>
          </cell>
          <cell r="G8845" t="str">
            <v>Monthly</v>
          </cell>
          <cell r="H8845" t="str">
            <v>I</v>
          </cell>
          <cell r="I8845">
            <v>13456</v>
          </cell>
          <cell r="J8845" t="str">
            <v>Washington Public Employees Association</v>
          </cell>
          <cell r="K8845" t="str">
            <v>per DOP website</v>
          </cell>
          <cell r="L8845">
            <v>41456</v>
          </cell>
          <cell r="M8845">
            <v>32370</v>
          </cell>
          <cell r="N8845" t="b">
            <v>0</v>
          </cell>
          <cell r="O8845">
            <v>13456</v>
          </cell>
        </row>
        <row r="8846">
          <cell r="E8846" t="str">
            <v>98MONTHLYJCOALITION</v>
          </cell>
          <cell r="F8846" t="str">
            <v>98</v>
          </cell>
          <cell r="G8846" t="str">
            <v>Monthly</v>
          </cell>
          <cell r="H8846" t="str">
            <v>J</v>
          </cell>
          <cell r="I8846">
            <v>13794</v>
          </cell>
          <cell r="J8846" t="str">
            <v>Coalition</v>
          </cell>
          <cell r="K8846" t="str">
            <v>per DOP website</v>
          </cell>
          <cell r="L8846">
            <v>41456</v>
          </cell>
          <cell r="M8846">
            <v>45163</v>
          </cell>
          <cell r="N8846" t="b">
            <v>0</v>
          </cell>
          <cell r="O8846">
            <v>13794</v>
          </cell>
        </row>
        <row r="8847">
          <cell r="E8847" t="str">
            <v>98MONTHLYJNON-REPRESENTED STATE EMPLOYEES</v>
          </cell>
          <cell r="F8847" t="str">
            <v>98</v>
          </cell>
          <cell r="G8847" t="str">
            <v>Monthly</v>
          </cell>
          <cell r="H8847" t="str">
            <v>J</v>
          </cell>
          <cell r="I8847">
            <v>13794</v>
          </cell>
          <cell r="J8847" t="str">
            <v>Non-Represented State Employees</v>
          </cell>
          <cell r="K8847" t="str">
            <v>per DOP website</v>
          </cell>
          <cell r="L8847">
            <v>41456</v>
          </cell>
          <cell r="M8847">
            <v>14183</v>
          </cell>
          <cell r="N8847" t="b">
            <v>0</v>
          </cell>
          <cell r="O8847">
            <v>13794</v>
          </cell>
        </row>
        <row r="8848">
          <cell r="E8848" t="str">
            <v>98MONTHLYJTEAMSTERS LOCAL UNION NUMBER 117</v>
          </cell>
          <cell r="F8848" t="str">
            <v>98</v>
          </cell>
          <cell r="G8848" t="str">
            <v>Monthly</v>
          </cell>
          <cell r="H8848" t="str">
            <v>J</v>
          </cell>
          <cell r="I8848">
            <v>13972</v>
          </cell>
          <cell r="J8848" t="str">
            <v>Teamsters Local Union Number 117</v>
          </cell>
          <cell r="K8848" t="str">
            <v>per Noli Benitez 201307</v>
          </cell>
          <cell r="L8848">
            <v>41456</v>
          </cell>
          <cell r="M8848">
            <v>14183</v>
          </cell>
          <cell r="N8848" t="b">
            <v>0</v>
          </cell>
          <cell r="O8848">
            <v>13972</v>
          </cell>
        </row>
        <row r="8849">
          <cell r="E8849" t="str">
            <v>98MONTHLYJWASHINGTON FEDERATION OF STATE EMPLOYEES</v>
          </cell>
          <cell r="F8849" t="str">
            <v>98</v>
          </cell>
          <cell r="G8849" t="str">
            <v>Monthly</v>
          </cell>
          <cell r="H8849" t="str">
            <v>J</v>
          </cell>
          <cell r="I8849">
            <v>13794</v>
          </cell>
          <cell r="J8849" t="str">
            <v>Washington Federation of State Employees</v>
          </cell>
          <cell r="K8849" t="str">
            <v>per DOP website</v>
          </cell>
          <cell r="L8849">
            <v>41456</v>
          </cell>
          <cell r="M8849">
            <v>28107</v>
          </cell>
          <cell r="N8849" t="b">
            <v>0</v>
          </cell>
          <cell r="O8849">
            <v>13794</v>
          </cell>
        </row>
        <row r="8850">
          <cell r="E8850" t="str">
            <v>98MONTHLYJWASHINGTON PUBLIC EMPLOYEES ASSOCIATION</v>
          </cell>
          <cell r="F8850" t="str">
            <v>98</v>
          </cell>
          <cell r="G8850" t="str">
            <v>Monthly</v>
          </cell>
          <cell r="H8850" t="str">
            <v>J</v>
          </cell>
          <cell r="I8850">
            <v>13794</v>
          </cell>
          <cell r="J8850" t="str">
            <v>Washington Public Employees Association</v>
          </cell>
          <cell r="K8850" t="str">
            <v>per DOP website</v>
          </cell>
          <cell r="L8850">
            <v>41456</v>
          </cell>
          <cell r="M8850">
            <v>32371</v>
          </cell>
          <cell r="N8850" t="b">
            <v>0</v>
          </cell>
          <cell r="O8850">
            <v>13794</v>
          </cell>
        </row>
        <row r="8851">
          <cell r="E8851" t="str">
            <v>98MONTHLYKCOALITION</v>
          </cell>
          <cell r="F8851" t="str">
            <v>98</v>
          </cell>
          <cell r="G8851" t="str">
            <v>Monthly</v>
          </cell>
          <cell r="H8851" t="str">
            <v>K</v>
          </cell>
          <cell r="I8851">
            <v>14140</v>
          </cell>
          <cell r="J8851" t="str">
            <v>Coalition</v>
          </cell>
          <cell r="K8851" t="str">
            <v>per DOP website</v>
          </cell>
          <cell r="L8851">
            <v>41456</v>
          </cell>
          <cell r="M8851">
            <v>45164</v>
          </cell>
          <cell r="N8851" t="b">
            <v>0</v>
          </cell>
          <cell r="O8851">
            <v>14140</v>
          </cell>
        </row>
        <row r="8852">
          <cell r="E8852" t="str">
            <v>98MONTHLYKNON-REPRESENTED STATE EMPLOYEES</v>
          </cell>
          <cell r="F8852" t="str">
            <v>98</v>
          </cell>
          <cell r="G8852" t="str">
            <v>Monthly</v>
          </cell>
          <cell r="H8852" t="str">
            <v>K</v>
          </cell>
          <cell r="I8852">
            <v>14140</v>
          </cell>
          <cell r="J8852" t="str">
            <v>Non-Represented State Employees</v>
          </cell>
          <cell r="K8852" t="str">
            <v>per DOP website</v>
          </cell>
          <cell r="L8852">
            <v>41456</v>
          </cell>
          <cell r="M8852">
            <v>14184</v>
          </cell>
          <cell r="N8852" t="b">
            <v>0</v>
          </cell>
          <cell r="O8852">
            <v>14140</v>
          </cell>
        </row>
        <row r="8853">
          <cell r="E8853" t="str">
            <v>98MONTHLYKTEAMSTERS LOCAL UNION NUMBER 117</v>
          </cell>
          <cell r="F8853" t="str">
            <v>98</v>
          </cell>
          <cell r="G8853" t="str">
            <v>Monthly</v>
          </cell>
          <cell r="H8853" t="str">
            <v>K</v>
          </cell>
          <cell r="I8853">
            <v>14320</v>
          </cell>
          <cell r="J8853" t="str">
            <v>Teamsters Local Union Number 117</v>
          </cell>
          <cell r="K8853" t="str">
            <v>per Noli Benitez 201307</v>
          </cell>
          <cell r="L8853">
            <v>41456</v>
          </cell>
          <cell r="M8853">
            <v>14184</v>
          </cell>
          <cell r="N8853" t="b">
            <v>0</v>
          </cell>
          <cell r="O8853">
            <v>14320</v>
          </cell>
        </row>
        <row r="8854">
          <cell r="E8854" t="str">
            <v>98MONTHLYKWASHINGTON FEDERATION OF STATE EMPLOYEES</v>
          </cell>
          <cell r="F8854" t="str">
            <v>98</v>
          </cell>
          <cell r="G8854" t="str">
            <v>Monthly</v>
          </cell>
          <cell r="H8854" t="str">
            <v>K</v>
          </cell>
          <cell r="I8854">
            <v>14140</v>
          </cell>
          <cell r="J8854" t="str">
            <v>Washington Federation of State Employees</v>
          </cell>
          <cell r="K8854" t="str">
            <v>per DOP website</v>
          </cell>
          <cell r="L8854">
            <v>41456</v>
          </cell>
          <cell r="M8854">
            <v>28108</v>
          </cell>
          <cell r="N8854" t="b">
            <v>0</v>
          </cell>
          <cell r="O8854">
            <v>14140</v>
          </cell>
        </row>
        <row r="8855">
          <cell r="E8855" t="str">
            <v>98MONTHLYKWASHINGTON PUBLIC EMPLOYEES ASSOCIATION</v>
          </cell>
          <cell r="F8855" t="str">
            <v>98</v>
          </cell>
          <cell r="G8855" t="str">
            <v>Monthly</v>
          </cell>
          <cell r="H8855" t="str">
            <v>K</v>
          </cell>
          <cell r="I8855">
            <v>14140</v>
          </cell>
          <cell r="J8855" t="str">
            <v>Washington Public Employees Association</v>
          </cell>
          <cell r="K8855" t="str">
            <v>per DOP website</v>
          </cell>
          <cell r="L8855">
            <v>41456</v>
          </cell>
          <cell r="M8855">
            <v>32372</v>
          </cell>
          <cell r="N8855" t="b">
            <v>0</v>
          </cell>
          <cell r="O8855">
            <v>14140</v>
          </cell>
        </row>
        <row r="8856">
          <cell r="E8856" t="str">
            <v>98MONTHLYLCOALITION</v>
          </cell>
          <cell r="F8856" t="str">
            <v>98</v>
          </cell>
          <cell r="G8856" t="str">
            <v>Monthly</v>
          </cell>
          <cell r="H8856" t="str">
            <v>L</v>
          </cell>
          <cell r="I8856">
            <v>14494</v>
          </cell>
          <cell r="J8856" t="str">
            <v>Coalition</v>
          </cell>
          <cell r="K8856" t="str">
            <v>per DOP website</v>
          </cell>
          <cell r="L8856">
            <v>41456</v>
          </cell>
          <cell r="M8856">
            <v>45165</v>
          </cell>
          <cell r="N8856" t="b">
            <v>0</v>
          </cell>
          <cell r="O8856">
            <v>14494</v>
          </cell>
        </row>
        <row r="8857">
          <cell r="E8857" t="str">
            <v>98MONTHLYLNON-REPRESENTED STATE EMPLOYEES</v>
          </cell>
          <cell r="F8857" t="str">
            <v>98</v>
          </cell>
          <cell r="G8857" t="str">
            <v>Monthly</v>
          </cell>
          <cell r="H8857" t="str">
            <v>L</v>
          </cell>
          <cell r="I8857">
            <v>14494</v>
          </cell>
          <cell r="J8857" t="str">
            <v>Non-Represented State Employees</v>
          </cell>
          <cell r="K8857" t="str">
            <v>per DOP website</v>
          </cell>
          <cell r="L8857">
            <v>41456</v>
          </cell>
          <cell r="M8857">
            <v>14185</v>
          </cell>
          <cell r="N8857" t="b">
            <v>0</v>
          </cell>
          <cell r="O8857">
            <v>14494</v>
          </cell>
        </row>
        <row r="8858">
          <cell r="E8858" t="str">
            <v>98MONTHLYLTEAMSTERS LOCAL UNION NUMBER 117</v>
          </cell>
          <cell r="F8858" t="str">
            <v>98</v>
          </cell>
          <cell r="G8858" t="str">
            <v>Monthly</v>
          </cell>
          <cell r="H8858" t="str">
            <v>L</v>
          </cell>
          <cell r="I8858">
            <v>14679</v>
          </cell>
          <cell r="J8858" t="str">
            <v>Teamsters Local Union Number 117</v>
          </cell>
          <cell r="K8858" t="str">
            <v>per Noli Benitez 201307</v>
          </cell>
          <cell r="L8858">
            <v>41456</v>
          </cell>
          <cell r="M8858">
            <v>14185</v>
          </cell>
          <cell r="N8858" t="b">
            <v>0</v>
          </cell>
          <cell r="O8858">
            <v>14679</v>
          </cell>
        </row>
        <row r="8859">
          <cell r="E8859" t="str">
            <v>98MONTHLYLWASHINGTON FEDERATION OF STATE EMPLOYEES</v>
          </cell>
          <cell r="F8859" t="str">
            <v>98</v>
          </cell>
          <cell r="G8859" t="str">
            <v>Monthly</v>
          </cell>
          <cell r="H8859" t="str">
            <v>L</v>
          </cell>
          <cell r="I8859">
            <v>14494</v>
          </cell>
          <cell r="J8859" t="str">
            <v>Washington Federation of State Employees</v>
          </cell>
          <cell r="K8859" t="str">
            <v>per DOP website</v>
          </cell>
          <cell r="L8859">
            <v>41456</v>
          </cell>
          <cell r="M8859">
            <v>28109</v>
          </cell>
          <cell r="N8859" t="b">
            <v>0</v>
          </cell>
          <cell r="O8859">
            <v>14494</v>
          </cell>
        </row>
        <row r="8860">
          <cell r="E8860" t="str">
            <v>98MONTHLYLWASHINGTON PUBLIC EMPLOYEES ASSOCIATION</v>
          </cell>
          <cell r="F8860" t="str">
            <v>98</v>
          </cell>
          <cell r="G8860" t="str">
            <v>Monthly</v>
          </cell>
          <cell r="H8860" t="str">
            <v>L</v>
          </cell>
          <cell r="I8860">
            <v>14494</v>
          </cell>
          <cell r="J8860" t="str">
            <v>Washington Public Employees Association</v>
          </cell>
          <cell r="K8860" t="str">
            <v>per DOP website</v>
          </cell>
          <cell r="L8860">
            <v>41456</v>
          </cell>
          <cell r="M8860">
            <v>32373</v>
          </cell>
          <cell r="N8860" t="b">
            <v>0</v>
          </cell>
          <cell r="O8860">
            <v>14494</v>
          </cell>
        </row>
        <row r="8861">
          <cell r="E8861" t="str">
            <v>98MONTHLYMCOALITION</v>
          </cell>
          <cell r="F8861" t="str">
            <v>98</v>
          </cell>
          <cell r="G8861" t="str">
            <v>Monthly</v>
          </cell>
          <cell r="H8861" t="str">
            <v>M</v>
          </cell>
          <cell r="I8861">
            <v>14856</v>
          </cell>
          <cell r="J8861" t="str">
            <v>Coalition</v>
          </cell>
          <cell r="K8861" t="str">
            <v>per DOP website</v>
          </cell>
          <cell r="L8861">
            <v>41456</v>
          </cell>
          <cell r="M8861">
            <v>45166</v>
          </cell>
          <cell r="N8861" t="b">
            <v>0</v>
          </cell>
          <cell r="O8861">
            <v>14856</v>
          </cell>
        </row>
        <row r="8862">
          <cell r="E8862" t="str">
            <v>98MONTHLYMNON-REPRESENTED STATE EMPLOYEES</v>
          </cell>
          <cell r="F8862" t="str">
            <v>98</v>
          </cell>
          <cell r="G8862" t="str">
            <v>Monthly</v>
          </cell>
          <cell r="H8862" t="str">
            <v>M</v>
          </cell>
          <cell r="I8862">
            <v>14856</v>
          </cell>
          <cell r="J8862" t="str">
            <v>Non-Represented State Employees</v>
          </cell>
          <cell r="K8862" t="str">
            <v>per DOP website</v>
          </cell>
          <cell r="L8862">
            <v>41456</v>
          </cell>
          <cell r="M8862">
            <v>14186</v>
          </cell>
          <cell r="N8862" t="b">
            <v>0</v>
          </cell>
          <cell r="O8862">
            <v>14856</v>
          </cell>
        </row>
        <row r="8863">
          <cell r="E8863" t="str">
            <v>98MONTHLYMTEAMSTERS LOCAL UNION NUMBER 117</v>
          </cell>
          <cell r="F8863" t="str">
            <v>98</v>
          </cell>
          <cell r="G8863" t="str">
            <v>Monthly</v>
          </cell>
          <cell r="H8863" t="str">
            <v>M</v>
          </cell>
          <cell r="I8863">
            <v>15046</v>
          </cell>
          <cell r="J8863" t="str">
            <v>Teamsters Local Union Number 117</v>
          </cell>
          <cell r="K8863" t="str">
            <v>per Noli Benitez 201307</v>
          </cell>
          <cell r="L8863">
            <v>41456</v>
          </cell>
          <cell r="M8863">
            <v>14186</v>
          </cell>
          <cell r="N8863" t="b">
            <v>0</v>
          </cell>
          <cell r="O8863">
            <v>15046</v>
          </cell>
        </row>
        <row r="8864">
          <cell r="E8864" t="str">
            <v>98MONTHLYMWASHINGTON FEDERATION OF STATE EMPLOYEES</v>
          </cell>
          <cell r="F8864" t="str">
            <v>98</v>
          </cell>
          <cell r="G8864" t="str">
            <v>Monthly</v>
          </cell>
          <cell r="H8864" t="str">
            <v>M</v>
          </cell>
          <cell r="I8864">
            <v>14856</v>
          </cell>
          <cell r="J8864" t="str">
            <v>Washington Federation of State Employees</v>
          </cell>
          <cell r="K8864" t="str">
            <v>per DOP website</v>
          </cell>
          <cell r="L8864">
            <v>41456</v>
          </cell>
          <cell r="M8864">
            <v>28110</v>
          </cell>
          <cell r="N8864" t="b">
            <v>0</v>
          </cell>
          <cell r="O8864">
            <v>14856</v>
          </cell>
        </row>
        <row r="8865">
          <cell r="E8865" t="str">
            <v>98MONTHLYMWASHINGTON PUBLIC EMPLOYEES ASSOCIATION</v>
          </cell>
          <cell r="F8865" t="str">
            <v>98</v>
          </cell>
          <cell r="G8865" t="str">
            <v>Monthly</v>
          </cell>
          <cell r="H8865" t="str">
            <v>M</v>
          </cell>
          <cell r="I8865">
            <v>14856</v>
          </cell>
          <cell r="J8865" t="str">
            <v>Washington Public Employees Association</v>
          </cell>
          <cell r="K8865" t="str">
            <v>per DOP website</v>
          </cell>
          <cell r="L8865">
            <v>41456</v>
          </cell>
          <cell r="M8865">
            <v>32374</v>
          </cell>
          <cell r="N8865" t="b">
            <v>0</v>
          </cell>
          <cell r="O8865">
            <v>14856</v>
          </cell>
        </row>
        <row r="8866">
          <cell r="E8866" t="str">
            <v>99MONTHLYACOALITION</v>
          </cell>
          <cell r="F8866" t="str">
            <v>99</v>
          </cell>
          <cell r="G8866" t="str">
            <v>Monthly</v>
          </cell>
          <cell r="H8866" t="str">
            <v>A</v>
          </cell>
          <cell r="I8866">
            <v>11322</v>
          </cell>
          <cell r="J8866" t="str">
            <v>Coalition</v>
          </cell>
          <cell r="K8866" t="str">
            <v>per DOP website</v>
          </cell>
          <cell r="L8866">
            <v>41456</v>
          </cell>
          <cell r="M8866">
            <v>45206</v>
          </cell>
          <cell r="N8866" t="b">
            <v>0</v>
          </cell>
          <cell r="O8866">
            <v>11322</v>
          </cell>
        </row>
        <row r="8867">
          <cell r="E8867" t="str">
            <v>99MONTHLYANON-REPRESENTED STATE EMPLOYEES</v>
          </cell>
          <cell r="F8867" t="str">
            <v>99</v>
          </cell>
          <cell r="G8867" t="str">
            <v>Monthly</v>
          </cell>
          <cell r="H8867" t="str">
            <v>A</v>
          </cell>
          <cell r="I8867">
            <v>11322</v>
          </cell>
          <cell r="J8867" t="str">
            <v>Non-Represented State Employees</v>
          </cell>
          <cell r="K8867" t="str">
            <v>per DOP website</v>
          </cell>
          <cell r="L8867">
            <v>41456</v>
          </cell>
          <cell r="M8867">
            <v>14226</v>
          </cell>
          <cell r="N8867" t="b">
            <v>0</v>
          </cell>
          <cell r="O8867">
            <v>11322</v>
          </cell>
        </row>
        <row r="8868">
          <cell r="E8868" t="str">
            <v>99MONTHLYATEAMSTERS LOCAL UNION NUMBER 117</v>
          </cell>
          <cell r="F8868" t="str">
            <v>99</v>
          </cell>
          <cell r="G8868" t="str">
            <v>Monthly</v>
          </cell>
          <cell r="H8868" t="str">
            <v>A</v>
          </cell>
          <cell r="I8868">
            <v>11468</v>
          </cell>
          <cell r="J8868" t="str">
            <v>Teamsters Local Union Number 117</v>
          </cell>
          <cell r="K8868" t="str">
            <v>per Noli Benitez 201307</v>
          </cell>
          <cell r="L8868">
            <v>41456</v>
          </cell>
          <cell r="M8868">
            <v>14226</v>
          </cell>
          <cell r="N8868" t="b">
            <v>0</v>
          </cell>
          <cell r="O8868">
            <v>11468</v>
          </cell>
        </row>
        <row r="8869">
          <cell r="E8869" t="str">
            <v>99MONTHLYAWASHINGTON FEDERATION OF STATE EMPLOYEES</v>
          </cell>
          <cell r="F8869" t="str">
            <v>99</v>
          </cell>
          <cell r="G8869" t="str">
            <v>Monthly</v>
          </cell>
          <cell r="H8869" t="str">
            <v>A</v>
          </cell>
          <cell r="I8869">
            <v>11322</v>
          </cell>
          <cell r="J8869" t="str">
            <v>Washington Federation of State Employees</v>
          </cell>
          <cell r="K8869" t="str">
            <v>per DOP website</v>
          </cell>
          <cell r="L8869">
            <v>41456</v>
          </cell>
          <cell r="M8869">
            <v>28150</v>
          </cell>
          <cell r="N8869" t="b">
            <v>0</v>
          </cell>
          <cell r="O8869">
            <v>11322</v>
          </cell>
        </row>
        <row r="8870">
          <cell r="E8870" t="str">
            <v>99MONTHLYAWASHINGTON PUBLIC EMPLOYEES ASSOCIATION</v>
          </cell>
          <cell r="F8870" t="str">
            <v>99</v>
          </cell>
          <cell r="G8870" t="str">
            <v>Monthly</v>
          </cell>
          <cell r="H8870" t="str">
            <v>A</v>
          </cell>
          <cell r="I8870">
            <v>11322</v>
          </cell>
          <cell r="J8870" t="str">
            <v>Washington Public Employees Association</v>
          </cell>
          <cell r="K8870" t="str">
            <v>per DOP website</v>
          </cell>
          <cell r="L8870">
            <v>41456</v>
          </cell>
          <cell r="M8870">
            <v>32414</v>
          </cell>
          <cell r="N8870" t="b">
            <v>0</v>
          </cell>
          <cell r="O8870">
            <v>11322</v>
          </cell>
        </row>
        <row r="8871">
          <cell r="E8871" t="str">
            <v>99MONTHLYBCOALITION</v>
          </cell>
          <cell r="F8871" t="str">
            <v>99</v>
          </cell>
          <cell r="G8871" t="str">
            <v>Monthly</v>
          </cell>
          <cell r="H8871" t="str">
            <v>B</v>
          </cell>
          <cell r="I8871">
            <v>11604</v>
          </cell>
          <cell r="J8871" t="str">
            <v>Coalition</v>
          </cell>
          <cell r="K8871" t="str">
            <v>per DOP website</v>
          </cell>
          <cell r="L8871">
            <v>41456</v>
          </cell>
          <cell r="M8871">
            <v>45207</v>
          </cell>
          <cell r="N8871" t="b">
            <v>0</v>
          </cell>
          <cell r="O8871">
            <v>11604</v>
          </cell>
        </row>
        <row r="8872">
          <cell r="E8872" t="str">
            <v>99MONTHLYBNON-REPRESENTED STATE EMPLOYEES</v>
          </cell>
          <cell r="F8872" t="str">
            <v>99</v>
          </cell>
          <cell r="G8872" t="str">
            <v>Monthly</v>
          </cell>
          <cell r="H8872" t="str">
            <v>B</v>
          </cell>
          <cell r="I8872">
            <v>11604</v>
          </cell>
          <cell r="J8872" t="str">
            <v>Non-Represented State Employees</v>
          </cell>
          <cell r="K8872" t="str">
            <v>per DOP website</v>
          </cell>
          <cell r="L8872">
            <v>41456</v>
          </cell>
          <cell r="M8872">
            <v>14227</v>
          </cell>
          <cell r="N8872" t="b">
            <v>0</v>
          </cell>
          <cell r="O8872">
            <v>11604</v>
          </cell>
        </row>
        <row r="8873">
          <cell r="E8873" t="str">
            <v>99MONTHLYBTEAMSTERS LOCAL UNION NUMBER 117</v>
          </cell>
          <cell r="F8873" t="str">
            <v>99</v>
          </cell>
          <cell r="G8873" t="str">
            <v>Monthly</v>
          </cell>
          <cell r="H8873" t="str">
            <v>B</v>
          </cell>
          <cell r="I8873">
            <v>11751</v>
          </cell>
          <cell r="J8873" t="str">
            <v>Teamsters Local Union Number 117</v>
          </cell>
          <cell r="K8873" t="str">
            <v>per Noli Benitez 201307</v>
          </cell>
          <cell r="L8873">
            <v>41456</v>
          </cell>
          <cell r="M8873">
            <v>14227</v>
          </cell>
          <cell r="N8873" t="b">
            <v>0</v>
          </cell>
          <cell r="O8873">
            <v>11751</v>
          </cell>
        </row>
        <row r="8874">
          <cell r="E8874" t="str">
            <v>99MONTHLYBWASHINGTON FEDERATION OF STATE EMPLOYEES</v>
          </cell>
          <cell r="F8874" t="str">
            <v>99</v>
          </cell>
          <cell r="G8874" t="str">
            <v>Monthly</v>
          </cell>
          <cell r="H8874" t="str">
            <v>B</v>
          </cell>
          <cell r="I8874">
            <v>11604</v>
          </cell>
          <cell r="J8874" t="str">
            <v>Washington Federation of State Employees</v>
          </cell>
          <cell r="K8874" t="str">
            <v>per DOP website</v>
          </cell>
          <cell r="L8874">
            <v>41456</v>
          </cell>
          <cell r="M8874">
            <v>28151</v>
          </cell>
          <cell r="N8874" t="b">
            <v>0</v>
          </cell>
          <cell r="O8874">
            <v>11604</v>
          </cell>
        </row>
        <row r="8875">
          <cell r="E8875" t="str">
            <v>99MONTHLYBWASHINGTON PUBLIC EMPLOYEES ASSOCIATION</v>
          </cell>
          <cell r="F8875" t="str">
            <v>99</v>
          </cell>
          <cell r="G8875" t="str">
            <v>Monthly</v>
          </cell>
          <cell r="H8875" t="str">
            <v>B</v>
          </cell>
          <cell r="I8875">
            <v>11604</v>
          </cell>
          <cell r="J8875" t="str">
            <v>Washington Public Employees Association</v>
          </cell>
          <cell r="K8875" t="str">
            <v>per DOP website</v>
          </cell>
          <cell r="L8875">
            <v>41456</v>
          </cell>
          <cell r="M8875">
            <v>32415</v>
          </cell>
          <cell r="N8875" t="b">
            <v>0</v>
          </cell>
          <cell r="O8875">
            <v>11604</v>
          </cell>
        </row>
        <row r="8876">
          <cell r="E8876" t="str">
            <v>99MONTHLYCCOALITION</v>
          </cell>
          <cell r="F8876" t="str">
            <v>99</v>
          </cell>
          <cell r="G8876" t="str">
            <v>Monthly</v>
          </cell>
          <cell r="H8876" t="str">
            <v>C</v>
          </cell>
          <cell r="I8876">
            <v>11896</v>
          </cell>
          <cell r="J8876" t="str">
            <v>Coalition</v>
          </cell>
          <cell r="K8876" t="str">
            <v>per DOP website</v>
          </cell>
          <cell r="L8876">
            <v>41456</v>
          </cell>
          <cell r="M8876">
            <v>45208</v>
          </cell>
          <cell r="N8876" t="b">
            <v>0</v>
          </cell>
          <cell r="O8876">
            <v>11896</v>
          </cell>
        </row>
        <row r="8877">
          <cell r="E8877" t="str">
            <v>99MONTHLYCNON-REPRESENTED STATE EMPLOYEES</v>
          </cell>
          <cell r="F8877" t="str">
            <v>99</v>
          </cell>
          <cell r="G8877" t="str">
            <v>Monthly</v>
          </cell>
          <cell r="H8877" t="str">
            <v>C</v>
          </cell>
          <cell r="I8877">
            <v>11896</v>
          </cell>
          <cell r="J8877" t="str">
            <v>Non-Represented State Employees</v>
          </cell>
          <cell r="K8877" t="str">
            <v>per DOP website</v>
          </cell>
          <cell r="L8877">
            <v>41456</v>
          </cell>
          <cell r="M8877">
            <v>14228</v>
          </cell>
          <cell r="N8877" t="b">
            <v>0</v>
          </cell>
          <cell r="O8877">
            <v>11896</v>
          </cell>
        </row>
        <row r="8878">
          <cell r="E8878" t="str">
            <v>99MONTHLYCTEAMSTERS LOCAL UNION NUMBER 117</v>
          </cell>
          <cell r="F8878" t="str">
            <v>99</v>
          </cell>
          <cell r="G8878" t="str">
            <v>Monthly</v>
          </cell>
          <cell r="H8878" t="str">
            <v>C</v>
          </cell>
          <cell r="I8878">
            <v>12048</v>
          </cell>
          <cell r="J8878" t="str">
            <v>Teamsters Local Union Number 117</v>
          </cell>
          <cell r="K8878" t="str">
            <v>per Noli Benitez 201307</v>
          </cell>
          <cell r="L8878">
            <v>41456</v>
          </cell>
          <cell r="M8878">
            <v>14228</v>
          </cell>
          <cell r="N8878" t="b">
            <v>0</v>
          </cell>
          <cell r="O8878">
            <v>12048</v>
          </cell>
        </row>
        <row r="8879">
          <cell r="E8879" t="str">
            <v>99MONTHLYCWASHINGTON FEDERATION OF STATE EMPLOYEES</v>
          </cell>
          <cell r="F8879" t="str">
            <v>99</v>
          </cell>
          <cell r="G8879" t="str">
            <v>Monthly</v>
          </cell>
          <cell r="H8879" t="str">
            <v>C</v>
          </cell>
          <cell r="I8879">
            <v>11896</v>
          </cell>
          <cell r="J8879" t="str">
            <v>Washington Federation of State Employees</v>
          </cell>
          <cell r="K8879" t="str">
            <v>per DOP website</v>
          </cell>
          <cell r="L8879">
            <v>41456</v>
          </cell>
          <cell r="M8879">
            <v>28152</v>
          </cell>
          <cell r="N8879" t="b">
            <v>0</v>
          </cell>
          <cell r="O8879">
            <v>11896</v>
          </cell>
        </row>
        <row r="8880">
          <cell r="E8880" t="str">
            <v>99MONTHLYCWASHINGTON PUBLIC EMPLOYEES ASSOCIATION</v>
          </cell>
          <cell r="F8880" t="str">
            <v>99</v>
          </cell>
          <cell r="G8880" t="str">
            <v>Monthly</v>
          </cell>
          <cell r="H8880" t="str">
            <v>C</v>
          </cell>
          <cell r="I8880">
            <v>11896</v>
          </cell>
          <cell r="J8880" t="str">
            <v>Washington Public Employees Association</v>
          </cell>
          <cell r="K8880" t="str">
            <v>per DOP website</v>
          </cell>
          <cell r="L8880">
            <v>41456</v>
          </cell>
          <cell r="M8880">
            <v>32416</v>
          </cell>
          <cell r="N8880" t="b">
            <v>0</v>
          </cell>
          <cell r="O8880">
            <v>11896</v>
          </cell>
        </row>
        <row r="8881">
          <cell r="E8881" t="str">
            <v>99MONTHLYDCOALITION</v>
          </cell>
          <cell r="F8881" t="str">
            <v>99</v>
          </cell>
          <cell r="G8881" t="str">
            <v>Monthly</v>
          </cell>
          <cell r="H8881" t="str">
            <v>D</v>
          </cell>
          <cell r="I8881">
            <v>12189</v>
          </cell>
          <cell r="J8881" t="str">
            <v>Coalition</v>
          </cell>
          <cell r="K8881" t="str">
            <v>per DOP website</v>
          </cell>
          <cell r="L8881">
            <v>41456</v>
          </cell>
          <cell r="M8881">
            <v>45209</v>
          </cell>
          <cell r="N8881" t="b">
            <v>0</v>
          </cell>
          <cell r="O8881">
            <v>12189</v>
          </cell>
        </row>
        <row r="8882">
          <cell r="E8882" t="str">
            <v>99MONTHLYDNON-REPRESENTED STATE EMPLOYEES</v>
          </cell>
          <cell r="F8882" t="str">
            <v>99</v>
          </cell>
          <cell r="G8882" t="str">
            <v>Monthly</v>
          </cell>
          <cell r="H8882" t="str">
            <v>D</v>
          </cell>
          <cell r="I8882">
            <v>12189</v>
          </cell>
          <cell r="J8882" t="str">
            <v>Non-Represented State Employees</v>
          </cell>
          <cell r="K8882" t="str">
            <v>per DOP website</v>
          </cell>
          <cell r="L8882">
            <v>41456</v>
          </cell>
          <cell r="M8882">
            <v>14229</v>
          </cell>
          <cell r="N8882" t="b">
            <v>0</v>
          </cell>
          <cell r="O8882">
            <v>12189</v>
          </cell>
        </row>
        <row r="8883">
          <cell r="E8883" t="str">
            <v>99MONTHLYDTEAMSTERS LOCAL UNION NUMBER 117</v>
          </cell>
          <cell r="F8883" t="str">
            <v>99</v>
          </cell>
          <cell r="G8883" t="str">
            <v>Monthly</v>
          </cell>
          <cell r="H8883" t="str">
            <v>D</v>
          </cell>
          <cell r="I8883">
            <v>12345</v>
          </cell>
          <cell r="J8883" t="str">
            <v>Teamsters Local Union Number 117</v>
          </cell>
          <cell r="K8883" t="str">
            <v>per Noli Benitez 201307</v>
          </cell>
          <cell r="L8883">
            <v>41456</v>
          </cell>
          <cell r="M8883">
            <v>14229</v>
          </cell>
          <cell r="N8883" t="b">
            <v>0</v>
          </cell>
          <cell r="O8883">
            <v>12345</v>
          </cell>
        </row>
        <row r="8884">
          <cell r="E8884" t="str">
            <v>99MONTHLYDWASHINGTON FEDERATION OF STATE EMPLOYEES</v>
          </cell>
          <cell r="F8884" t="str">
            <v>99</v>
          </cell>
          <cell r="G8884" t="str">
            <v>Monthly</v>
          </cell>
          <cell r="H8884" t="str">
            <v>D</v>
          </cell>
          <cell r="I8884">
            <v>12189</v>
          </cell>
          <cell r="J8884" t="str">
            <v>Washington Federation of State Employees</v>
          </cell>
          <cell r="K8884" t="str">
            <v>per DOP website</v>
          </cell>
          <cell r="L8884">
            <v>41456</v>
          </cell>
          <cell r="M8884">
            <v>28153</v>
          </cell>
          <cell r="N8884" t="b">
            <v>0</v>
          </cell>
          <cell r="O8884">
            <v>12189</v>
          </cell>
        </row>
        <row r="8885">
          <cell r="E8885" t="str">
            <v>99MONTHLYDWASHINGTON PUBLIC EMPLOYEES ASSOCIATION</v>
          </cell>
          <cell r="F8885" t="str">
            <v>99</v>
          </cell>
          <cell r="G8885" t="str">
            <v>Monthly</v>
          </cell>
          <cell r="H8885" t="str">
            <v>D</v>
          </cell>
          <cell r="I8885">
            <v>12189</v>
          </cell>
          <cell r="J8885" t="str">
            <v>Washington Public Employees Association</v>
          </cell>
          <cell r="K8885" t="str">
            <v>per DOP website</v>
          </cell>
          <cell r="L8885">
            <v>41456</v>
          </cell>
          <cell r="M8885">
            <v>32417</v>
          </cell>
          <cell r="N8885" t="b">
            <v>0</v>
          </cell>
          <cell r="O8885">
            <v>12189</v>
          </cell>
        </row>
        <row r="8886">
          <cell r="E8886" t="str">
            <v>99MONTHLYECOALITION</v>
          </cell>
          <cell r="F8886" t="str">
            <v>99</v>
          </cell>
          <cell r="G8886" t="str">
            <v>Monthly</v>
          </cell>
          <cell r="H8886" t="str">
            <v>E</v>
          </cell>
          <cell r="I8886">
            <v>12496</v>
          </cell>
          <cell r="J8886" t="str">
            <v>Coalition</v>
          </cell>
          <cell r="K8886" t="str">
            <v>per DOP website</v>
          </cell>
          <cell r="L8886">
            <v>41456</v>
          </cell>
          <cell r="M8886">
            <v>45210</v>
          </cell>
          <cell r="N8886" t="b">
            <v>0</v>
          </cell>
          <cell r="O8886">
            <v>12496</v>
          </cell>
        </row>
        <row r="8887">
          <cell r="E8887" t="str">
            <v>99MONTHLYENON-REPRESENTED STATE EMPLOYEES</v>
          </cell>
          <cell r="F8887" t="str">
            <v>99</v>
          </cell>
          <cell r="G8887" t="str">
            <v>Monthly</v>
          </cell>
          <cell r="H8887" t="str">
            <v>E</v>
          </cell>
          <cell r="I8887">
            <v>12496</v>
          </cell>
          <cell r="J8887" t="str">
            <v>Non-Represented State Employees</v>
          </cell>
          <cell r="K8887" t="str">
            <v>per DOP website</v>
          </cell>
          <cell r="L8887">
            <v>41456</v>
          </cell>
          <cell r="M8887">
            <v>14230</v>
          </cell>
          <cell r="N8887" t="b">
            <v>0</v>
          </cell>
          <cell r="O8887">
            <v>12496</v>
          </cell>
        </row>
        <row r="8888">
          <cell r="E8888" t="str">
            <v>99MONTHLYETEAMSTERS LOCAL UNION NUMBER 117</v>
          </cell>
          <cell r="F8888" t="str">
            <v>99</v>
          </cell>
          <cell r="G8888" t="str">
            <v>Monthly</v>
          </cell>
          <cell r="H8888" t="str">
            <v>E</v>
          </cell>
          <cell r="I8888">
            <v>12656</v>
          </cell>
          <cell r="J8888" t="str">
            <v>Teamsters Local Union Number 117</v>
          </cell>
          <cell r="K8888" t="str">
            <v>per Noli Benitez 201307</v>
          </cell>
          <cell r="L8888">
            <v>41456</v>
          </cell>
          <cell r="M8888">
            <v>14230</v>
          </cell>
          <cell r="N8888" t="b">
            <v>0</v>
          </cell>
          <cell r="O8888">
            <v>12656</v>
          </cell>
        </row>
        <row r="8889">
          <cell r="E8889" t="str">
            <v>99MONTHLYEWASHINGTON FEDERATION OF STATE EMPLOYEES</v>
          </cell>
          <cell r="F8889" t="str">
            <v>99</v>
          </cell>
          <cell r="G8889" t="str">
            <v>Monthly</v>
          </cell>
          <cell r="H8889" t="str">
            <v>E</v>
          </cell>
          <cell r="I8889">
            <v>12496</v>
          </cell>
          <cell r="J8889" t="str">
            <v>Washington Federation of State Employees</v>
          </cell>
          <cell r="K8889" t="str">
            <v>per DOP website</v>
          </cell>
          <cell r="L8889">
            <v>41456</v>
          </cell>
          <cell r="M8889">
            <v>28154</v>
          </cell>
          <cell r="N8889" t="b">
            <v>0</v>
          </cell>
          <cell r="O8889">
            <v>12496</v>
          </cell>
        </row>
        <row r="8890">
          <cell r="E8890" t="str">
            <v>99MONTHLYEWASHINGTON PUBLIC EMPLOYEES ASSOCIATION</v>
          </cell>
          <cell r="F8890" t="str">
            <v>99</v>
          </cell>
          <cell r="G8890" t="str">
            <v>Monthly</v>
          </cell>
          <cell r="H8890" t="str">
            <v>E</v>
          </cell>
          <cell r="I8890">
            <v>12496</v>
          </cell>
          <cell r="J8890" t="str">
            <v>Washington Public Employees Association</v>
          </cell>
          <cell r="K8890" t="str">
            <v>per DOP website</v>
          </cell>
          <cell r="L8890">
            <v>41456</v>
          </cell>
          <cell r="M8890">
            <v>32418</v>
          </cell>
          <cell r="N8890" t="b">
            <v>0</v>
          </cell>
          <cell r="O8890">
            <v>12496</v>
          </cell>
        </row>
        <row r="8891">
          <cell r="E8891" t="str">
            <v>99MONTHLYFCOALITION</v>
          </cell>
          <cell r="F8891" t="str">
            <v>99</v>
          </cell>
          <cell r="G8891" t="str">
            <v>Monthly</v>
          </cell>
          <cell r="H8891" t="str">
            <v>F</v>
          </cell>
          <cell r="I8891">
            <v>12807</v>
          </cell>
          <cell r="J8891" t="str">
            <v>Coalition</v>
          </cell>
          <cell r="K8891" t="str">
            <v>per DOP website</v>
          </cell>
          <cell r="L8891">
            <v>41456</v>
          </cell>
          <cell r="M8891">
            <v>45211</v>
          </cell>
          <cell r="N8891" t="b">
            <v>0</v>
          </cell>
          <cell r="O8891">
            <v>12807</v>
          </cell>
        </row>
        <row r="8892">
          <cell r="E8892" t="str">
            <v>99MONTHLYFNON-REPRESENTED STATE EMPLOYEES</v>
          </cell>
          <cell r="F8892" t="str">
            <v>99</v>
          </cell>
          <cell r="G8892" t="str">
            <v>Monthly</v>
          </cell>
          <cell r="H8892" t="str">
            <v>F</v>
          </cell>
          <cell r="I8892">
            <v>12807</v>
          </cell>
          <cell r="J8892" t="str">
            <v>Non-Represented State Employees</v>
          </cell>
          <cell r="K8892" t="str">
            <v>per DOP website</v>
          </cell>
          <cell r="L8892">
            <v>41456</v>
          </cell>
          <cell r="M8892">
            <v>14231</v>
          </cell>
          <cell r="N8892" t="b">
            <v>0</v>
          </cell>
          <cell r="O8892">
            <v>12807</v>
          </cell>
        </row>
        <row r="8893">
          <cell r="E8893" t="str">
            <v>99MONTHLYFTEAMSTERS LOCAL UNION NUMBER 117</v>
          </cell>
          <cell r="F8893" t="str">
            <v>99</v>
          </cell>
          <cell r="G8893" t="str">
            <v>Monthly</v>
          </cell>
          <cell r="H8893" t="str">
            <v>F</v>
          </cell>
          <cell r="I8893">
            <v>12970</v>
          </cell>
          <cell r="J8893" t="str">
            <v>Teamsters Local Union Number 117</v>
          </cell>
          <cell r="K8893" t="str">
            <v>per Noli Benitez 201307</v>
          </cell>
          <cell r="L8893">
            <v>41456</v>
          </cell>
          <cell r="M8893">
            <v>14231</v>
          </cell>
          <cell r="N8893" t="b">
            <v>0</v>
          </cell>
          <cell r="O8893">
            <v>12970</v>
          </cell>
        </row>
        <row r="8894">
          <cell r="E8894" t="str">
            <v>99MONTHLYFWASHINGTON FEDERATION OF STATE EMPLOYEES</v>
          </cell>
          <cell r="F8894" t="str">
            <v>99</v>
          </cell>
          <cell r="G8894" t="str">
            <v>Monthly</v>
          </cell>
          <cell r="H8894" t="str">
            <v>F</v>
          </cell>
          <cell r="I8894">
            <v>12807</v>
          </cell>
          <cell r="J8894" t="str">
            <v>Washington Federation of State Employees</v>
          </cell>
          <cell r="K8894" t="str">
            <v>per DOP website</v>
          </cell>
          <cell r="L8894">
            <v>41456</v>
          </cell>
          <cell r="M8894">
            <v>28155</v>
          </cell>
          <cell r="N8894" t="b">
            <v>0</v>
          </cell>
          <cell r="O8894">
            <v>12807</v>
          </cell>
        </row>
        <row r="8895">
          <cell r="E8895" t="str">
            <v>99MONTHLYFWASHINGTON PUBLIC EMPLOYEES ASSOCIATION</v>
          </cell>
          <cell r="F8895" t="str">
            <v>99</v>
          </cell>
          <cell r="G8895" t="str">
            <v>Monthly</v>
          </cell>
          <cell r="H8895" t="str">
            <v>F</v>
          </cell>
          <cell r="I8895">
            <v>12807</v>
          </cell>
          <cell r="J8895" t="str">
            <v>Washington Public Employees Association</v>
          </cell>
          <cell r="K8895" t="str">
            <v>per DOP website</v>
          </cell>
          <cell r="L8895">
            <v>41456</v>
          </cell>
          <cell r="M8895">
            <v>32419</v>
          </cell>
          <cell r="N8895" t="b">
            <v>0</v>
          </cell>
          <cell r="O8895">
            <v>12807</v>
          </cell>
        </row>
        <row r="8896">
          <cell r="E8896" t="str">
            <v>99MONTHLYGCOALITION</v>
          </cell>
          <cell r="F8896" t="str">
            <v>99</v>
          </cell>
          <cell r="G8896" t="str">
            <v>Monthly</v>
          </cell>
          <cell r="H8896" t="str">
            <v>G</v>
          </cell>
          <cell r="I8896">
            <v>13131</v>
          </cell>
          <cell r="J8896" t="str">
            <v>Coalition</v>
          </cell>
          <cell r="K8896" t="str">
            <v>per DOP website</v>
          </cell>
          <cell r="L8896">
            <v>41456</v>
          </cell>
          <cell r="M8896">
            <v>45212</v>
          </cell>
          <cell r="N8896" t="b">
            <v>0</v>
          </cell>
          <cell r="O8896">
            <v>13131</v>
          </cell>
        </row>
        <row r="8897">
          <cell r="E8897" t="str">
            <v>99MONTHLYGNON-REPRESENTED STATE EMPLOYEES</v>
          </cell>
          <cell r="F8897" t="str">
            <v>99</v>
          </cell>
          <cell r="G8897" t="str">
            <v>Monthly</v>
          </cell>
          <cell r="H8897" t="str">
            <v>G</v>
          </cell>
          <cell r="I8897">
            <v>13131</v>
          </cell>
          <cell r="J8897" t="str">
            <v>Non-Represented State Employees</v>
          </cell>
          <cell r="K8897" t="str">
            <v>per DOP website</v>
          </cell>
          <cell r="L8897">
            <v>41456</v>
          </cell>
          <cell r="M8897">
            <v>14232</v>
          </cell>
          <cell r="N8897" t="b">
            <v>0</v>
          </cell>
          <cell r="O8897">
            <v>13131</v>
          </cell>
        </row>
        <row r="8898">
          <cell r="E8898" t="str">
            <v>99MONTHLYGTEAMSTERS LOCAL UNION NUMBER 117</v>
          </cell>
          <cell r="F8898" t="str">
            <v>99</v>
          </cell>
          <cell r="G8898" t="str">
            <v>Monthly</v>
          </cell>
          <cell r="H8898" t="str">
            <v>G</v>
          </cell>
          <cell r="I8898">
            <v>13300</v>
          </cell>
          <cell r="J8898" t="str">
            <v>Teamsters Local Union Number 117</v>
          </cell>
          <cell r="K8898" t="str">
            <v>per Noli Benitez 201307</v>
          </cell>
          <cell r="L8898">
            <v>41456</v>
          </cell>
          <cell r="M8898">
            <v>14232</v>
          </cell>
          <cell r="N8898" t="b">
            <v>0</v>
          </cell>
          <cell r="O8898">
            <v>13300</v>
          </cell>
        </row>
        <row r="8899">
          <cell r="E8899" t="str">
            <v>99MONTHLYGWASHINGTON FEDERATION OF STATE EMPLOYEES</v>
          </cell>
          <cell r="F8899" t="str">
            <v>99</v>
          </cell>
          <cell r="G8899" t="str">
            <v>Monthly</v>
          </cell>
          <cell r="H8899" t="str">
            <v>G</v>
          </cell>
          <cell r="I8899">
            <v>13131</v>
          </cell>
          <cell r="J8899" t="str">
            <v>Washington Federation of State Employees</v>
          </cell>
          <cell r="K8899" t="str">
            <v>per DOP website</v>
          </cell>
          <cell r="L8899">
            <v>41456</v>
          </cell>
          <cell r="M8899">
            <v>28156</v>
          </cell>
          <cell r="N8899" t="b">
            <v>0</v>
          </cell>
          <cell r="O8899">
            <v>13131</v>
          </cell>
        </row>
        <row r="8900">
          <cell r="E8900" t="str">
            <v>99MONTHLYGWASHINGTON PUBLIC EMPLOYEES ASSOCIATION</v>
          </cell>
          <cell r="F8900" t="str">
            <v>99</v>
          </cell>
          <cell r="G8900" t="str">
            <v>Monthly</v>
          </cell>
          <cell r="H8900" t="str">
            <v>G</v>
          </cell>
          <cell r="I8900">
            <v>13131</v>
          </cell>
          <cell r="J8900" t="str">
            <v>Washington Public Employees Association</v>
          </cell>
          <cell r="K8900" t="str">
            <v>per DOP website</v>
          </cell>
          <cell r="L8900">
            <v>41456</v>
          </cell>
          <cell r="M8900">
            <v>32420</v>
          </cell>
          <cell r="N8900" t="b">
            <v>0</v>
          </cell>
          <cell r="O8900">
            <v>13131</v>
          </cell>
        </row>
        <row r="8901">
          <cell r="E8901" t="str">
            <v>99MONTHLYHCOALITION</v>
          </cell>
          <cell r="F8901" t="str">
            <v>99</v>
          </cell>
          <cell r="G8901" t="str">
            <v>Monthly</v>
          </cell>
          <cell r="H8901" t="str">
            <v>H</v>
          </cell>
          <cell r="I8901">
            <v>13456</v>
          </cell>
          <cell r="J8901" t="str">
            <v>Coalition</v>
          </cell>
          <cell r="K8901" t="str">
            <v>per DOP website</v>
          </cell>
          <cell r="L8901">
            <v>41456</v>
          </cell>
          <cell r="M8901">
            <v>45213</v>
          </cell>
          <cell r="N8901" t="b">
            <v>0</v>
          </cell>
          <cell r="O8901">
            <v>13456</v>
          </cell>
        </row>
        <row r="8902">
          <cell r="E8902" t="str">
            <v>99MONTHLYHNON-REPRESENTED STATE EMPLOYEES</v>
          </cell>
          <cell r="F8902" t="str">
            <v>99</v>
          </cell>
          <cell r="G8902" t="str">
            <v>Monthly</v>
          </cell>
          <cell r="H8902" t="str">
            <v>H</v>
          </cell>
          <cell r="I8902">
            <v>13456</v>
          </cell>
          <cell r="J8902" t="str">
            <v>Non-Represented State Employees</v>
          </cell>
          <cell r="K8902" t="str">
            <v>per DOP website</v>
          </cell>
          <cell r="L8902">
            <v>41456</v>
          </cell>
          <cell r="M8902">
            <v>14233</v>
          </cell>
          <cell r="N8902" t="b">
            <v>0</v>
          </cell>
          <cell r="O8902">
            <v>13456</v>
          </cell>
        </row>
        <row r="8903">
          <cell r="E8903" t="str">
            <v>99MONTHLYHTEAMSTERS LOCAL UNION NUMBER 117</v>
          </cell>
          <cell r="F8903" t="str">
            <v>99</v>
          </cell>
          <cell r="G8903" t="str">
            <v>Monthly</v>
          </cell>
          <cell r="H8903" t="str">
            <v>H</v>
          </cell>
          <cell r="I8903">
            <v>13628</v>
          </cell>
          <cell r="J8903" t="str">
            <v>Teamsters Local Union Number 117</v>
          </cell>
          <cell r="K8903" t="str">
            <v>per Noli Benitez 201307</v>
          </cell>
          <cell r="L8903">
            <v>41456</v>
          </cell>
          <cell r="M8903">
            <v>14233</v>
          </cell>
          <cell r="N8903" t="b">
            <v>0</v>
          </cell>
          <cell r="O8903">
            <v>13628</v>
          </cell>
        </row>
        <row r="8904">
          <cell r="E8904" t="str">
            <v>99MONTHLYHWASHINGTON FEDERATION OF STATE EMPLOYEES</v>
          </cell>
          <cell r="F8904" t="str">
            <v>99</v>
          </cell>
          <cell r="G8904" t="str">
            <v>Monthly</v>
          </cell>
          <cell r="H8904" t="str">
            <v>H</v>
          </cell>
          <cell r="I8904">
            <v>13456</v>
          </cell>
          <cell r="J8904" t="str">
            <v>Washington Federation of State Employees</v>
          </cell>
          <cell r="K8904" t="str">
            <v>per DOP website</v>
          </cell>
          <cell r="L8904">
            <v>41456</v>
          </cell>
          <cell r="M8904">
            <v>28157</v>
          </cell>
          <cell r="N8904" t="b">
            <v>0</v>
          </cell>
          <cell r="O8904">
            <v>13456</v>
          </cell>
        </row>
        <row r="8905">
          <cell r="E8905" t="str">
            <v>99MONTHLYHWASHINGTON PUBLIC EMPLOYEES ASSOCIATION</v>
          </cell>
          <cell r="F8905" t="str">
            <v>99</v>
          </cell>
          <cell r="G8905" t="str">
            <v>Monthly</v>
          </cell>
          <cell r="H8905" t="str">
            <v>H</v>
          </cell>
          <cell r="I8905">
            <v>13456</v>
          </cell>
          <cell r="J8905" t="str">
            <v>Washington Public Employees Association</v>
          </cell>
          <cell r="K8905" t="str">
            <v>per DOP website</v>
          </cell>
          <cell r="L8905">
            <v>41456</v>
          </cell>
          <cell r="M8905">
            <v>32421</v>
          </cell>
          <cell r="N8905" t="b">
            <v>0</v>
          </cell>
          <cell r="O8905">
            <v>13456</v>
          </cell>
        </row>
        <row r="8906">
          <cell r="E8906" t="str">
            <v>99MONTHLYICOALITION</v>
          </cell>
          <cell r="F8906" t="str">
            <v>99</v>
          </cell>
          <cell r="G8906" t="str">
            <v>Monthly</v>
          </cell>
          <cell r="H8906" t="str">
            <v>I</v>
          </cell>
          <cell r="I8906">
            <v>13794</v>
          </cell>
          <cell r="J8906" t="str">
            <v>Coalition</v>
          </cell>
          <cell r="K8906" t="str">
            <v>per DOP website</v>
          </cell>
          <cell r="L8906">
            <v>41456</v>
          </cell>
          <cell r="M8906">
            <v>45214</v>
          </cell>
          <cell r="N8906" t="b">
            <v>0</v>
          </cell>
          <cell r="O8906">
            <v>13794</v>
          </cell>
        </row>
        <row r="8907">
          <cell r="E8907" t="str">
            <v>99MONTHLYINON-REPRESENTED STATE EMPLOYEES</v>
          </cell>
          <cell r="F8907" t="str">
            <v>99</v>
          </cell>
          <cell r="G8907" t="str">
            <v>Monthly</v>
          </cell>
          <cell r="H8907" t="str">
            <v>I</v>
          </cell>
          <cell r="I8907">
            <v>13794</v>
          </cell>
          <cell r="J8907" t="str">
            <v>Non-Represented State Employees</v>
          </cell>
          <cell r="K8907" t="str">
            <v>per DOP website</v>
          </cell>
          <cell r="L8907">
            <v>41456</v>
          </cell>
          <cell r="M8907">
            <v>14234</v>
          </cell>
          <cell r="N8907" t="b">
            <v>0</v>
          </cell>
          <cell r="O8907">
            <v>13794</v>
          </cell>
        </row>
        <row r="8908">
          <cell r="E8908" t="str">
            <v>99MONTHLYITEAMSTERS LOCAL UNION NUMBER 117</v>
          </cell>
          <cell r="F8908" t="str">
            <v>99</v>
          </cell>
          <cell r="G8908" t="str">
            <v>Monthly</v>
          </cell>
          <cell r="H8908" t="str">
            <v>I</v>
          </cell>
          <cell r="I8908">
            <v>13972</v>
          </cell>
          <cell r="J8908" t="str">
            <v>Teamsters Local Union Number 117</v>
          </cell>
          <cell r="K8908" t="str">
            <v>per Noli Benitez 201307</v>
          </cell>
          <cell r="L8908">
            <v>41456</v>
          </cell>
          <cell r="M8908">
            <v>14234</v>
          </cell>
          <cell r="N8908" t="b">
            <v>0</v>
          </cell>
          <cell r="O8908">
            <v>13972</v>
          </cell>
        </row>
        <row r="8909">
          <cell r="E8909" t="str">
            <v>99MONTHLYIWASHINGTON FEDERATION OF STATE EMPLOYEES</v>
          </cell>
          <cell r="F8909" t="str">
            <v>99</v>
          </cell>
          <cell r="G8909" t="str">
            <v>Monthly</v>
          </cell>
          <cell r="H8909" t="str">
            <v>I</v>
          </cell>
          <cell r="I8909">
            <v>13794</v>
          </cell>
          <cell r="J8909" t="str">
            <v>Washington Federation of State Employees</v>
          </cell>
          <cell r="K8909" t="str">
            <v>per DOP website</v>
          </cell>
          <cell r="L8909">
            <v>41456</v>
          </cell>
          <cell r="M8909">
            <v>28158</v>
          </cell>
          <cell r="N8909" t="b">
            <v>0</v>
          </cell>
          <cell r="O8909">
            <v>13794</v>
          </cell>
        </row>
        <row r="8910">
          <cell r="E8910" t="str">
            <v>99MONTHLYIWASHINGTON PUBLIC EMPLOYEES ASSOCIATION</v>
          </cell>
          <cell r="F8910" t="str">
            <v>99</v>
          </cell>
          <cell r="G8910" t="str">
            <v>Monthly</v>
          </cell>
          <cell r="H8910" t="str">
            <v>I</v>
          </cell>
          <cell r="I8910">
            <v>13794</v>
          </cell>
          <cell r="J8910" t="str">
            <v>Washington Public Employees Association</v>
          </cell>
          <cell r="K8910" t="str">
            <v>per DOP website</v>
          </cell>
          <cell r="L8910">
            <v>41456</v>
          </cell>
          <cell r="M8910">
            <v>32422</v>
          </cell>
          <cell r="N8910" t="b">
            <v>0</v>
          </cell>
          <cell r="O8910">
            <v>13794</v>
          </cell>
        </row>
        <row r="8911">
          <cell r="E8911" t="str">
            <v>99MONTHLYJCOALITION</v>
          </cell>
          <cell r="F8911" t="str">
            <v>99</v>
          </cell>
          <cell r="G8911" t="str">
            <v>Monthly</v>
          </cell>
          <cell r="H8911" t="str">
            <v>J</v>
          </cell>
          <cell r="I8911">
            <v>14140</v>
          </cell>
          <cell r="J8911" t="str">
            <v>Coalition</v>
          </cell>
          <cell r="K8911" t="str">
            <v>per DOP website</v>
          </cell>
          <cell r="L8911">
            <v>41456</v>
          </cell>
          <cell r="M8911">
            <v>45215</v>
          </cell>
          <cell r="N8911" t="b">
            <v>0</v>
          </cell>
          <cell r="O8911">
            <v>14140</v>
          </cell>
        </row>
        <row r="8912">
          <cell r="E8912" t="str">
            <v>99MONTHLYJNON-REPRESENTED STATE EMPLOYEES</v>
          </cell>
          <cell r="F8912" t="str">
            <v>99</v>
          </cell>
          <cell r="G8912" t="str">
            <v>Monthly</v>
          </cell>
          <cell r="H8912" t="str">
            <v>J</v>
          </cell>
          <cell r="I8912">
            <v>14140</v>
          </cell>
          <cell r="J8912" t="str">
            <v>Non-Represented State Employees</v>
          </cell>
          <cell r="K8912" t="str">
            <v>per DOP website</v>
          </cell>
          <cell r="L8912">
            <v>41456</v>
          </cell>
          <cell r="M8912">
            <v>14235</v>
          </cell>
          <cell r="N8912" t="b">
            <v>0</v>
          </cell>
          <cell r="O8912">
            <v>14140</v>
          </cell>
        </row>
        <row r="8913">
          <cell r="E8913" t="str">
            <v>99MONTHLYJTEAMSTERS LOCAL UNION NUMBER 117</v>
          </cell>
          <cell r="F8913" t="str">
            <v>99</v>
          </cell>
          <cell r="G8913" t="str">
            <v>Monthly</v>
          </cell>
          <cell r="H8913" t="str">
            <v>J</v>
          </cell>
          <cell r="I8913">
            <v>14320</v>
          </cell>
          <cell r="J8913" t="str">
            <v>Teamsters Local Union Number 117</v>
          </cell>
          <cell r="K8913" t="str">
            <v>per Noli Benitez 201307</v>
          </cell>
          <cell r="L8913">
            <v>41456</v>
          </cell>
          <cell r="M8913">
            <v>14235</v>
          </cell>
          <cell r="N8913" t="b">
            <v>0</v>
          </cell>
          <cell r="O8913">
            <v>14320</v>
          </cell>
        </row>
        <row r="8914">
          <cell r="E8914" t="str">
            <v>99MONTHLYJWASHINGTON FEDERATION OF STATE EMPLOYEES</v>
          </cell>
          <cell r="F8914" t="str">
            <v>99</v>
          </cell>
          <cell r="G8914" t="str">
            <v>Monthly</v>
          </cell>
          <cell r="H8914" t="str">
            <v>J</v>
          </cell>
          <cell r="I8914">
            <v>14140</v>
          </cell>
          <cell r="J8914" t="str">
            <v>Washington Federation of State Employees</v>
          </cell>
          <cell r="K8914" t="str">
            <v>per DOP website</v>
          </cell>
          <cell r="L8914">
            <v>41456</v>
          </cell>
          <cell r="M8914">
            <v>28159</v>
          </cell>
          <cell r="N8914" t="b">
            <v>0</v>
          </cell>
          <cell r="O8914">
            <v>14140</v>
          </cell>
        </row>
        <row r="8915">
          <cell r="E8915" t="str">
            <v>99MONTHLYJWASHINGTON PUBLIC EMPLOYEES ASSOCIATION</v>
          </cell>
          <cell r="F8915" t="str">
            <v>99</v>
          </cell>
          <cell r="G8915" t="str">
            <v>Monthly</v>
          </cell>
          <cell r="H8915" t="str">
            <v>J</v>
          </cell>
          <cell r="I8915">
            <v>14140</v>
          </cell>
          <cell r="J8915" t="str">
            <v>Washington Public Employees Association</v>
          </cell>
          <cell r="K8915" t="str">
            <v>per DOP website</v>
          </cell>
          <cell r="L8915">
            <v>41456</v>
          </cell>
          <cell r="M8915">
            <v>32423</v>
          </cell>
          <cell r="N8915" t="b">
            <v>0</v>
          </cell>
          <cell r="O8915">
            <v>14140</v>
          </cell>
        </row>
        <row r="8916">
          <cell r="E8916" t="str">
            <v>99MONTHLYKCOALITION</v>
          </cell>
          <cell r="F8916" t="str">
            <v>99</v>
          </cell>
          <cell r="G8916" t="str">
            <v>Monthly</v>
          </cell>
          <cell r="H8916" t="str">
            <v>K</v>
          </cell>
          <cell r="I8916">
            <v>14494</v>
          </cell>
          <cell r="J8916" t="str">
            <v>Coalition</v>
          </cell>
          <cell r="K8916" t="str">
            <v>per DOP website</v>
          </cell>
          <cell r="L8916">
            <v>41456</v>
          </cell>
          <cell r="M8916">
            <v>45216</v>
          </cell>
          <cell r="N8916" t="b">
            <v>0</v>
          </cell>
          <cell r="O8916">
            <v>14494</v>
          </cell>
        </row>
        <row r="8917">
          <cell r="E8917" t="str">
            <v>99MONTHLYKNON-REPRESENTED STATE EMPLOYEES</v>
          </cell>
          <cell r="F8917" t="str">
            <v>99</v>
          </cell>
          <cell r="G8917" t="str">
            <v>Monthly</v>
          </cell>
          <cell r="H8917" t="str">
            <v>K</v>
          </cell>
          <cell r="I8917">
            <v>14494</v>
          </cell>
          <cell r="J8917" t="str">
            <v>Non-Represented State Employees</v>
          </cell>
          <cell r="K8917" t="str">
            <v>per DOP website</v>
          </cell>
          <cell r="L8917">
            <v>41456</v>
          </cell>
          <cell r="M8917">
            <v>14236</v>
          </cell>
          <cell r="N8917" t="b">
            <v>0</v>
          </cell>
          <cell r="O8917">
            <v>14494</v>
          </cell>
        </row>
        <row r="8918">
          <cell r="E8918" t="str">
            <v>99MONTHLYKTEAMSTERS LOCAL UNION NUMBER 117</v>
          </cell>
          <cell r="F8918" t="str">
            <v>99</v>
          </cell>
          <cell r="G8918" t="str">
            <v>Monthly</v>
          </cell>
          <cell r="H8918" t="str">
            <v>K</v>
          </cell>
          <cell r="I8918">
            <v>14679</v>
          </cell>
          <cell r="J8918" t="str">
            <v>Teamsters Local Union Number 117</v>
          </cell>
          <cell r="K8918" t="str">
            <v>per Noli Benitez 201307</v>
          </cell>
          <cell r="L8918">
            <v>41456</v>
          </cell>
          <cell r="M8918">
            <v>14236</v>
          </cell>
          <cell r="N8918" t="b">
            <v>0</v>
          </cell>
          <cell r="O8918">
            <v>14679</v>
          </cell>
        </row>
        <row r="8919">
          <cell r="E8919" t="str">
            <v>99MONTHLYKWASHINGTON FEDERATION OF STATE EMPLOYEES</v>
          </cell>
          <cell r="F8919" t="str">
            <v>99</v>
          </cell>
          <cell r="G8919" t="str">
            <v>Monthly</v>
          </cell>
          <cell r="H8919" t="str">
            <v>K</v>
          </cell>
          <cell r="I8919">
            <v>14494</v>
          </cell>
          <cell r="J8919" t="str">
            <v>Washington Federation of State Employees</v>
          </cell>
          <cell r="K8919" t="str">
            <v>per DOP website</v>
          </cell>
          <cell r="L8919">
            <v>41456</v>
          </cell>
          <cell r="M8919">
            <v>28160</v>
          </cell>
          <cell r="N8919" t="b">
            <v>0</v>
          </cell>
          <cell r="O8919">
            <v>14494</v>
          </cell>
        </row>
        <row r="8920">
          <cell r="E8920" t="str">
            <v>99MONTHLYKWASHINGTON PUBLIC EMPLOYEES ASSOCIATION</v>
          </cell>
          <cell r="F8920" t="str">
            <v>99</v>
          </cell>
          <cell r="G8920" t="str">
            <v>Monthly</v>
          </cell>
          <cell r="H8920" t="str">
            <v>K</v>
          </cell>
          <cell r="I8920">
            <v>14494</v>
          </cell>
          <cell r="J8920" t="str">
            <v>Washington Public Employees Association</v>
          </cell>
          <cell r="K8920" t="str">
            <v>per DOP website</v>
          </cell>
          <cell r="L8920">
            <v>41456</v>
          </cell>
          <cell r="M8920">
            <v>32424</v>
          </cell>
          <cell r="N8920" t="b">
            <v>0</v>
          </cell>
          <cell r="O8920">
            <v>14494</v>
          </cell>
        </row>
        <row r="8921">
          <cell r="E8921" t="str">
            <v>99MONTHLYLCOALITION</v>
          </cell>
          <cell r="F8921" t="str">
            <v>99</v>
          </cell>
          <cell r="G8921" t="str">
            <v>Monthly</v>
          </cell>
          <cell r="H8921" t="str">
            <v>L</v>
          </cell>
          <cell r="I8921">
            <v>14856</v>
          </cell>
          <cell r="J8921" t="str">
            <v>Coalition</v>
          </cell>
          <cell r="K8921" t="str">
            <v>per DOP website</v>
          </cell>
          <cell r="L8921">
            <v>41456</v>
          </cell>
          <cell r="M8921">
            <v>45217</v>
          </cell>
          <cell r="N8921" t="b">
            <v>0</v>
          </cell>
          <cell r="O8921">
            <v>14856</v>
          </cell>
        </row>
        <row r="8922">
          <cell r="E8922" t="str">
            <v>99MONTHLYLNON-REPRESENTED STATE EMPLOYEES</v>
          </cell>
          <cell r="F8922" t="str">
            <v>99</v>
          </cell>
          <cell r="G8922" t="str">
            <v>Monthly</v>
          </cell>
          <cell r="H8922" t="str">
            <v>L</v>
          </cell>
          <cell r="I8922">
            <v>14856</v>
          </cell>
          <cell r="J8922" t="str">
            <v>Non-Represented State Employees</v>
          </cell>
          <cell r="K8922" t="str">
            <v>per DOP website</v>
          </cell>
          <cell r="L8922">
            <v>41456</v>
          </cell>
          <cell r="M8922">
            <v>14237</v>
          </cell>
          <cell r="N8922" t="b">
            <v>0</v>
          </cell>
          <cell r="O8922">
            <v>14856</v>
          </cell>
        </row>
        <row r="8923">
          <cell r="E8923" t="str">
            <v>99MONTHLYLTEAMSTERS LOCAL UNION NUMBER 117</v>
          </cell>
          <cell r="F8923" t="str">
            <v>99</v>
          </cell>
          <cell r="G8923" t="str">
            <v>Monthly</v>
          </cell>
          <cell r="H8923" t="str">
            <v>L</v>
          </cell>
          <cell r="I8923">
            <v>15046</v>
          </cell>
          <cell r="J8923" t="str">
            <v>Teamsters Local Union Number 117</v>
          </cell>
          <cell r="K8923" t="str">
            <v>per Noli Benitez 201307</v>
          </cell>
          <cell r="L8923">
            <v>41456</v>
          </cell>
          <cell r="M8923">
            <v>14237</v>
          </cell>
          <cell r="N8923" t="b">
            <v>0</v>
          </cell>
          <cell r="O8923">
            <v>15046</v>
          </cell>
        </row>
        <row r="8924">
          <cell r="E8924" t="str">
            <v>99MONTHLYLWASHINGTON FEDERATION OF STATE EMPLOYEES</v>
          </cell>
          <cell r="F8924" t="str">
            <v>99</v>
          </cell>
          <cell r="G8924" t="str">
            <v>Monthly</v>
          </cell>
          <cell r="H8924" t="str">
            <v>L</v>
          </cell>
          <cell r="I8924">
            <v>14856</v>
          </cell>
          <cell r="J8924" t="str">
            <v>Washington Federation of State Employees</v>
          </cell>
          <cell r="K8924" t="str">
            <v>per DOP website</v>
          </cell>
          <cell r="L8924">
            <v>41456</v>
          </cell>
          <cell r="M8924">
            <v>28161</v>
          </cell>
          <cell r="N8924" t="b">
            <v>0</v>
          </cell>
          <cell r="O8924">
            <v>14856</v>
          </cell>
        </row>
        <row r="8925">
          <cell r="E8925" t="str">
            <v>99MONTHLYLWASHINGTON PUBLIC EMPLOYEES ASSOCIATION</v>
          </cell>
          <cell r="F8925" t="str">
            <v>99</v>
          </cell>
          <cell r="G8925" t="str">
            <v>Monthly</v>
          </cell>
          <cell r="H8925" t="str">
            <v>L</v>
          </cell>
          <cell r="I8925">
            <v>14856</v>
          </cell>
          <cell r="J8925" t="str">
            <v>Washington Public Employees Association</v>
          </cell>
          <cell r="K8925" t="str">
            <v>per DOP website</v>
          </cell>
          <cell r="L8925">
            <v>41456</v>
          </cell>
          <cell r="M8925">
            <v>32425</v>
          </cell>
          <cell r="N8925" t="b">
            <v>0</v>
          </cell>
          <cell r="O8925">
            <v>14856</v>
          </cell>
        </row>
        <row r="8926">
          <cell r="E8926" t="str">
            <v>99MONTHLYMCOALITION</v>
          </cell>
          <cell r="F8926" t="str">
            <v>99</v>
          </cell>
          <cell r="G8926" t="str">
            <v>Monthly</v>
          </cell>
          <cell r="H8926" t="str">
            <v>M</v>
          </cell>
          <cell r="I8926">
            <v>15227</v>
          </cell>
          <cell r="J8926" t="str">
            <v>Coalition</v>
          </cell>
          <cell r="K8926" t="str">
            <v>per DOP website</v>
          </cell>
          <cell r="L8926">
            <v>41456</v>
          </cell>
          <cell r="M8926">
            <v>45218</v>
          </cell>
          <cell r="N8926" t="b">
            <v>0</v>
          </cell>
          <cell r="O8926">
            <v>15227</v>
          </cell>
        </row>
        <row r="8927">
          <cell r="E8927" t="str">
            <v>99MONTHLYMNON-REPRESENTED STATE EMPLOYEES</v>
          </cell>
          <cell r="F8927" t="str">
            <v>99</v>
          </cell>
          <cell r="G8927" t="str">
            <v>Monthly</v>
          </cell>
          <cell r="H8927" t="str">
            <v>M</v>
          </cell>
          <cell r="I8927">
            <v>15227</v>
          </cell>
          <cell r="J8927" t="str">
            <v>Non-Represented State Employees</v>
          </cell>
          <cell r="K8927" t="str">
            <v>per DOP website</v>
          </cell>
          <cell r="L8927">
            <v>41456</v>
          </cell>
          <cell r="M8927">
            <v>14238</v>
          </cell>
          <cell r="N8927" t="b">
            <v>0</v>
          </cell>
          <cell r="O8927">
            <v>15227</v>
          </cell>
        </row>
        <row r="8928">
          <cell r="E8928" t="str">
            <v>99MONTHLYMTEAMSTERS LOCAL UNION NUMBER 117</v>
          </cell>
          <cell r="F8928" t="str">
            <v>99</v>
          </cell>
          <cell r="G8928" t="str">
            <v>Monthly</v>
          </cell>
          <cell r="H8928" t="str">
            <v>M</v>
          </cell>
          <cell r="I8928">
            <v>15422</v>
          </cell>
          <cell r="J8928" t="str">
            <v>Teamsters Local Union Number 117</v>
          </cell>
          <cell r="K8928" t="str">
            <v>per Noli Benitez 201307</v>
          </cell>
          <cell r="L8928">
            <v>41456</v>
          </cell>
          <cell r="M8928">
            <v>14238</v>
          </cell>
          <cell r="N8928" t="b">
            <v>0</v>
          </cell>
          <cell r="O8928">
            <v>15422</v>
          </cell>
        </row>
        <row r="8929">
          <cell r="E8929" t="str">
            <v>99MONTHLYMWASHINGTON FEDERATION OF STATE EMPLOYEES</v>
          </cell>
          <cell r="F8929" t="str">
            <v>99</v>
          </cell>
          <cell r="G8929" t="str">
            <v>Monthly</v>
          </cell>
          <cell r="H8929" t="str">
            <v>M</v>
          </cell>
          <cell r="I8929">
            <v>15227</v>
          </cell>
          <cell r="J8929" t="str">
            <v>Washington Federation of State Employees</v>
          </cell>
          <cell r="K8929" t="str">
            <v>per DOP website</v>
          </cell>
          <cell r="L8929">
            <v>41456</v>
          </cell>
          <cell r="M8929">
            <v>28162</v>
          </cell>
          <cell r="N8929" t="b">
            <v>0</v>
          </cell>
          <cell r="O8929">
            <v>15227</v>
          </cell>
        </row>
        <row r="8930">
          <cell r="E8930" t="str">
            <v>99MONTHLYMWASHINGTON PUBLIC EMPLOYEES ASSOCIATION</v>
          </cell>
          <cell r="F8930" t="str">
            <v>99</v>
          </cell>
          <cell r="G8930" t="str">
            <v>Monthly</v>
          </cell>
          <cell r="H8930" t="str">
            <v>M</v>
          </cell>
          <cell r="I8930">
            <v>15227</v>
          </cell>
          <cell r="J8930" t="str">
            <v>Washington Public Employees Association</v>
          </cell>
          <cell r="K8930" t="str">
            <v>per DOP website</v>
          </cell>
          <cell r="L8930">
            <v>41456</v>
          </cell>
          <cell r="M8930">
            <v>32426</v>
          </cell>
          <cell r="N8930" t="b">
            <v>0</v>
          </cell>
          <cell r="O8930">
            <v>15227</v>
          </cell>
        </row>
        <row r="8931">
          <cell r="E8931" t="str">
            <v>BAND1MONTHLYANON-REPRESENTED STATE EMPLOYEES</v>
          </cell>
          <cell r="F8931" t="str">
            <v>Band1</v>
          </cell>
          <cell r="G8931" t="str">
            <v>Monthly</v>
          </cell>
          <cell r="H8931" t="str">
            <v>A</v>
          </cell>
          <cell r="I8931">
            <v>3333</v>
          </cell>
          <cell r="J8931" t="str">
            <v>Non-Represented State Employees</v>
          </cell>
          <cell r="K8931" t="str">
            <v>per autumnsharpe</v>
          </cell>
          <cell r="L8931">
            <v>40725</v>
          </cell>
          <cell r="M8931">
            <v>4047</v>
          </cell>
          <cell r="N8931" t="b">
            <v>1</v>
          </cell>
          <cell r="O8931">
            <v>3333</v>
          </cell>
        </row>
        <row r="8932">
          <cell r="E8932" t="str">
            <v>BAND1MONTHLYKNON-REPRESENTED STATE EMPLOYEES</v>
          </cell>
          <cell r="F8932" t="str">
            <v>Band1</v>
          </cell>
          <cell r="G8932" t="str">
            <v>Monthly</v>
          </cell>
          <cell r="H8932" t="str">
            <v>K</v>
          </cell>
          <cell r="I8932">
            <v>6800</v>
          </cell>
          <cell r="J8932" t="str">
            <v>Non-Represented State Employees</v>
          </cell>
          <cell r="K8932" t="str">
            <v>per autumnsharpe</v>
          </cell>
          <cell r="L8932">
            <v>40725</v>
          </cell>
          <cell r="M8932">
            <v>4054</v>
          </cell>
          <cell r="N8932" t="b">
            <v>1</v>
          </cell>
          <cell r="O8932">
            <v>6800</v>
          </cell>
        </row>
        <row r="8933">
          <cell r="E8933" t="str">
            <v>BAND2MONTHLYANON-REPRESENTED STATE EMPLOYEES</v>
          </cell>
          <cell r="F8933" t="str">
            <v>Band2</v>
          </cell>
          <cell r="G8933" t="str">
            <v>Monthly</v>
          </cell>
          <cell r="H8933" t="str">
            <v>A</v>
          </cell>
          <cell r="I8933">
            <v>4400</v>
          </cell>
          <cell r="J8933" t="str">
            <v>Non-Represented State Employees</v>
          </cell>
          <cell r="K8933" t="str">
            <v>per autumnsharpe</v>
          </cell>
          <cell r="L8933">
            <v>40725</v>
          </cell>
          <cell r="M8933">
            <v>4048</v>
          </cell>
          <cell r="N8933" t="b">
            <v>1</v>
          </cell>
          <cell r="O8933">
            <v>4400</v>
          </cell>
        </row>
        <row r="8934">
          <cell r="E8934" t="str">
            <v>BAND2MONTHLYKNON-REPRESENTED STATE EMPLOYEES</v>
          </cell>
          <cell r="F8934" t="str">
            <v>Band2</v>
          </cell>
          <cell r="G8934" t="str">
            <v>Monthly</v>
          </cell>
          <cell r="H8934" t="str">
            <v>K</v>
          </cell>
          <cell r="I8934">
            <v>8075</v>
          </cell>
          <cell r="J8934" t="str">
            <v>Non-Represented State Employees</v>
          </cell>
          <cell r="K8934" t="str">
            <v>per autumnsharpe</v>
          </cell>
          <cell r="L8934">
            <v>40725</v>
          </cell>
          <cell r="M8934">
            <v>4055</v>
          </cell>
          <cell r="N8934" t="b">
            <v>1</v>
          </cell>
          <cell r="O8934">
            <v>8075</v>
          </cell>
        </row>
        <row r="8935">
          <cell r="E8935" t="str">
            <v>BAND3MONTHLYANON-REPRESENTED STATE EMPLOYEES</v>
          </cell>
          <cell r="F8935" t="str">
            <v>Band3</v>
          </cell>
          <cell r="G8935" t="str">
            <v>Monthly</v>
          </cell>
          <cell r="H8935" t="str">
            <v>A</v>
          </cell>
          <cell r="I8935">
            <v>5103</v>
          </cell>
          <cell r="J8935" t="str">
            <v>Non-Represented State Employees</v>
          </cell>
          <cell r="K8935" t="str">
            <v>per autumnsharpe</v>
          </cell>
          <cell r="L8935">
            <v>40725</v>
          </cell>
          <cell r="M8935">
            <v>4049</v>
          </cell>
          <cell r="N8935" t="b">
            <v>1</v>
          </cell>
          <cell r="O8935">
            <v>5103</v>
          </cell>
        </row>
        <row r="8936">
          <cell r="E8936" t="str">
            <v>BAND3MONTHLYKNON-REPRESENTED STATE EMPLOYEES</v>
          </cell>
          <cell r="F8936" t="str">
            <v>Band3</v>
          </cell>
          <cell r="G8936" t="str">
            <v>Monthly</v>
          </cell>
          <cell r="H8936" t="str">
            <v>K</v>
          </cell>
          <cell r="I8936">
            <v>9095</v>
          </cell>
          <cell r="J8936" t="str">
            <v>Non-Represented State Employees</v>
          </cell>
          <cell r="K8936" t="str">
            <v>per autumnsharpe</v>
          </cell>
          <cell r="L8936">
            <v>40725</v>
          </cell>
          <cell r="M8936">
            <v>4056</v>
          </cell>
          <cell r="N8936" t="b">
            <v>1</v>
          </cell>
          <cell r="O8936">
            <v>9095</v>
          </cell>
        </row>
        <row r="8937">
          <cell r="E8937" t="str">
            <v>BAND4MONTHLYANON-REPRESENTED STATE EMPLOYEES</v>
          </cell>
          <cell r="F8937" t="str">
            <v>Band4</v>
          </cell>
          <cell r="G8937" t="str">
            <v>Monthly</v>
          </cell>
          <cell r="H8937" t="str">
            <v>A</v>
          </cell>
          <cell r="I8937">
            <v>6117</v>
          </cell>
          <cell r="J8937" t="str">
            <v>Non-Represented State Employees</v>
          </cell>
          <cell r="K8937" t="str">
            <v>per autumnsharpe</v>
          </cell>
          <cell r="L8937">
            <v>40725</v>
          </cell>
          <cell r="M8937">
            <v>4050</v>
          </cell>
          <cell r="N8937" t="b">
            <v>1</v>
          </cell>
          <cell r="O8937">
            <v>6117</v>
          </cell>
        </row>
        <row r="8938">
          <cell r="E8938" t="str">
            <v>BAND4MONTHLYKNON-REPRESENTED STATE EMPLOYEES</v>
          </cell>
          <cell r="F8938" t="str">
            <v>Band4</v>
          </cell>
          <cell r="G8938" t="str">
            <v>Monthly</v>
          </cell>
          <cell r="H8938" t="str">
            <v>K</v>
          </cell>
          <cell r="I8938">
            <v>10540</v>
          </cell>
          <cell r="J8938" t="str">
            <v>Non-Represented State Employees</v>
          </cell>
          <cell r="K8938" t="str">
            <v>per autumnsharpe</v>
          </cell>
          <cell r="L8938">
            <v>40725</v>
          </cell>
          <cell r="M8938">
            <v>4057</v>
          </cell>
          <cell r="N8938" t="b">
            <v>1</v>
          </cell>
          <cell r="O8938">
            <v>10540</v>
          </cell>
        </row>
        <row r="8939">
          <cell r="E8939" t="str">
            <v>BAND5MONTHLYANON-REPRESENTED STATE EMPLOYEES</v>
          </cell>
          <cell r="F8939" t="str">
            <v>Band5</v>
          </cell>
          <cell r="G8939" t="str">
            <v>Monthly</v>
          </cell>
          <cell r="H8939" t="str">
            <v>A</v>
          </cell>
          <cell r="I8939">
            <v>7917</v>
          </cell>
          <cell r="J8939" t="str">
            <v>Non-Represented State Employees</v>
          </cell>
          <cell r="K8939" t="str">
            <v>per autumnsharpe</v>
          </cell>
          <cell r="L8939">
            <v>40725</v>
          </cell>
          <cell r="M8939">
            <v>4051</v>
          </cell>
          <cell r="N8939" t="b">
            <v>1</v>
          </cell>
          <cell r="O8939">
            <v>7917</v>
          </cell>
        </row>
        <row r="8940">
          <cell r="E8940" t="str">
            <v>BAND5MONTHLYKNON-REPRESENTED STATE EMPLOYEES</v>
          </cell>
          <cell r="F8940" t="str">
            <v>Band5</v>
          </cell>
          <cell r="G8940" t="str">
            <v>Monthly</v>
          </cell>
          <cell r="H8940" t="str">
            <v>K</v>
          </cell>
          <cell r="I8940">
            <v>16320</v>
          </cell>
          <cell r="J8940" t="str">
            <v>Non-Represented State Employees</v>
          </cell>
          <cell r="K8940" t="str">
            <v>per autumnsharpe</v>
          </cell>
          <cell r="L8940">
            <v>40725</v>
          </cell>
          <cell r="M8940">
            <v>4058</v>
          </cell>
          <cell r="N8940" t="b">
            <v>1</v>
          </cell>
          <cell r="O8940">
            <v>16320</v>
          </cell>
        </row>
      </sheetData>
      <sheetData sheetId="1"/>
      <sheetData sheetId="2"/>
      <sheetData sheetId="3">
        <row r="15">
          <cell r="E15" t="str">
            <v>A &amp; SB AB C F O</v>
          </cell>
          <cell r="F15" t="str">
            <v>Band1</v>
          </cell>
          <cell r="G15" t="str">
            <v>B2173</v>
          </cell>
          <cell r="H15" t="str">
            <v>4902-00</v>
          </cell>
          <cell r="I15" t="str">
            <v>per autumnsharpe</v>
          </cell>
          <cell r="J15">
            <v>0</v>
          </cell>
        </row>
        <row r="16">
          <cell r="E16" t="str">
            <v>A &amp; SB AB C/OPO</v>
          </cell>
          <cell r="F16" t="str">
            <v>Band1</v>
          </cell>
          <cell r="G16" t="str">
            <v>B2174</v>
          </cell>
          <cell r="H16" t="str">
            <v>4902-00</v>
          </cell>
          <cell r="I16" t="str">
            <v>per autumnsharpe</v>
          </cell>
          <cell r="J16">
            <v>0</v>
          </cell>
        </row>
        <row r="17">
          <cell r="E17" t="str">
            <v>A/D MEDIA REL</v>
          </cell>
          <cell r="F17" t="str">
            <v>Band1</v>
          </cell>
          <cell r="G17" t="str">
            <v>B1740</v>
          </cell>
          <cell r="H17" t="str">
            <v>4902-00</v>
          </cell>
          <cell r="I17" t="str">
            <v>per autumnsharpe</v>
          </cell>
          <cell r="J17">
            <v>0</v>
          </cell>
        </row>
        <row r="18">
          <cell r="E18" t="str">
            <v>A/S AG DISAB AD</v>
          </cell>
          <cell r="F18" t="str">
            <v>Band1</v>
          </cell>
          <cell r="G18" t="str">
            <v>B2100</v>
          </cell>
          <cell r="H18" t="str">
            <v>4902-00</v>
          </cell>
          <cell r="I18" t="str">
            <v>per autumnsharpe</v>
          </cell>
          <cell r="J18">
            <v>0</v>
          </cell>
        </row>
        <row r="19">
          <cell r="E19" t="str">
            <v>A/S CHD YT FM SV</v>
          </cell>
          <cell r="F19" t="str">
            <v>Band1</v>
          </cell>
          <cell r="G19" t="str">
            <v>B1990</v>
          </cell>
          <cell r="H19" t="str">
            <v>4902-00</v>
          </cell>
          <cell r="I19" t="str">
            <v>per autumnsharpe</v>
          </cell>
          <cell r="J19">
            <v>0</v>
          </cell>
        </row>
        <row r="20">
          <cell r="E20" t="str">
            <v>A/S EC &amp; MD SVS</v>
          </cell>
          <cell r="F20" t="str">
            <v>Band1</v>
          </cell>
          <cell r="G20" t="str">
            <v>B2040</v>
          </cell>
          <cell r="H20" t="str">
            <v>4902-00</v>
          </cell>
          <cell r="I20" t="str">
            <v>per autumnsharpe</v>
          </cell>
          <cell r="J20">
            <v>0</v>
          </cell>
        </row>
        <row r="21">
          <cell r="E21" t="str">
            <v>A/S JUV REHAB</v>
          </cell>
          <cell r="F21" t="str">
            <v>Band1</v>
          </cell>
          <cell r="G21" t="str">
            <v>B2031</v>
          </cell>
          <cell r="H21" t="str">
            <v>5300-00</v>
          </cell>
          <cell r="I21" t="str">
            <v>per autumnsharpe</v>
          </cell>
          <cell r="J21">
            <v>0</v>
          </cell>
        </row>
        <row r="22">
          <cell r="E22" t="str">
            <v>ACCOUNTS AUDITOR</v>
          </cell>
          <cell r="F22" t="str">
            <v>35</v>
          </cell>
          <cell r="G22" t="str">
            <v>148T</v>
          </cell>
          <cell r="H22" t="str">
            <v>4902-00</v>
          </cell>
          <cell r="I22" t="str">
            <v xml:space="preserve">http://www.dop.wa.gov/CompClass/JobClassesSalaries/Pages/ClassifiedJobListing.aspx </v>
          </cell>
          <cell r="J22">
            <v>0</v>
          </cell>
        </row>
        <row r="23">
          <cell r="E23" t="str">
            <v>ACTUARIAL ANALYST 1</v>
          </cell>
          <cell r="F23" t="str">
            <v>46</v>
          </cell>
          <cell r="G23" t="str">
            <v>503A</v>
          </cell>
          <cell r="H23" t="str">
            <v>4902-00</v>
          </cell>
          <cell r="I23" t="str">
            <v xml:space="preserve">http://www.dop.wa.gov/CompClass/JobClassesSalaries/Pages/ClassifiedJobListing.aspx </v>
          </cell>
          <cell r="J23">
            <v>0</v>
          </cell>
        </row>
        <row r="24">
          <cell r="E24" t="str">
            <v>ACTUARIAL ANALYST 2</v>
          </cell>
          <cell r="F24" t="str">
            <v>56</v>
          </cell>
          <cell r="G24" t="str">
            <v>503B</v>
          </cell>
          <cell r="H24" t="str">
            <v>4902-00</v>
          </cell>
          <cell r="I24" t="str">
            <v xml:space="preserve">http://www.dop.wa.gov/CompClass/JobClassesSalaries/Pages/ClassifiedJobListing.aspx </v>
          </cell>
          <cell r="J24">
            <v>0</v>
          </cell>
        </row>
        <row r="25">
          <cell r="E25" t="str">
            <v>ACTUARIAL ANALYST 3</v>
          </cell>
          <cell r="F25" t="str">
            <v>66</v>
          </cell>
          <cell r="G25" t="str">
            <v>503C</v>
          </cell>
          <cell r="H25" t="str">
            <v>4902-00</v>
          </cell>
          <cell r="I25" t="str">
            <v xml:space="preserve">http://www.dop.wa.gov/CompClass/JobClassesSalaries/Pages/ClassifiedJobListing.aspx </v>
          </cell>
          <cell r="J25">
            <v>0</v>
          </cell>
        </row>
        <row r="26">
          <cell r="E26" t="str">
            <v>ACTUARY 2</v>
          </cell>
          <cell r="F26" t="str">
            <v>79</v>
          </cell>
          <cell r="G26" t="str">
            <v>504B</v>
          </cell>
          <cell r="H26" t="str">
            <v>4902-00</v>
          </cell>
          <cell r="I26" t="str">
            <v xml:space="preserve">http://www.dop.wa.gov/CompClass/JobClassesSalaries/Pages/ClassifiedJobListing.aspx </v>
          </cell>
          <cell r="J26">
            <v>0</v>
          </cell>
        </row>
        <row r="27">
          <cell r="E27" t="str">
            <v>ACTUARY 3</v>
          </cell>
          <cell r="F27" t="str">
            <v>89</v>
          </cell>
          <cell r="G27" t="str">
            <v>504C</v>
          </cell>
          <cell r="H27" t="str">
            <v>4902-00</v>
          </cell>
          <cell r="I27" t="str">
            <v xml:space="preserve">http://www.dop.wa.gov/CompClass/JobClassesSalaries/Pages/ClassifiedJobListing.aspx </v>
          </cell>
          <cell r="J27">
            <v>0</v>
          </cell>
        </row>
        <row r="28">
          <cell r="E28" t="str">
            <v>ACTUARY 4</v>
          </cell>
          <cell r="F28" t="str">
            <v>94</v>
          </cell>
          <cell r="G28" t="str">
            <v>504D</v>
          </cell>
          <cell r="H28" t="str">
            <v>4902-00</v>
          </cell>
          <cell r="I28" t="str">
            <v xml:space="preserve">http://www.dop.wa.gov/CompClass/JobClassesSalaries/Pages/ClassifiedJobListing.aspx </v>
          </cell>
          <cell r="J28">
            <v>0</v>
          </cell>
        </row>
        <row r="29">
          <cell r="E29" t="str">
            <v>ADM SVS DIV DIR</v>
          </cell>
          <cell r="F29" t="str">
            <v>Band1</v>
          </cell>
          <cell r="G29" t="str">
            <v>B1630</v>
          </cell>
          <cell r="H29" t="str">
            <v>4902-00</v>
          </cell>
          <cell r="I29" t="str">
            <v>per autumnsharpe</v>
          </cell>
          <cell r="J29">
            <v>0</v>
          </cell>
        </row>
        <row r="30">
          <cell r="E30" t="str">
            <v>ADMIN. SEC.</v>
          </cell>
          <cell r="F30" t="str">
            <v>XX</v>
          </cell>
          <cell r="G30" t="str">
            <v>EX052</v>
          </cell>
          <cell r="H30" t="str">
            <v>4902-00</v>
          </cell>
          <cell r="I30" t="str">
            <v>per autumnsharpe</v>
          </cell>
          <cell r="J30">
            <v>0</v>
          </cell>
        </row>
        <row r="31">
          <cell r="E31" t="str">
            <v>ADMINISTRATIVE ASSISTANT 1</v>
          </cell>
          <cell r="F31" t="str">
            <v>32</v>
          </cell>
          <cell r="G31" t="str">
            <v>105E</v>
          </cell>
          <cell r="H31" t="str">
            <v>4902-00</v>
          </cell>
          <cell r="I31" t="str">
            <v xml:space="preserve">http://www.dop.wa.gov/CompClass/JobClassesSalaries/Pages/ClassifiedJobListing.aspx </v>
          </cell>
          <cell r="J31">
            <v>0</v>
          </cell>
        </row>
        <row r="32">
          <cell r="E32" t="str">
            <v>ADMINISTRATIVE ASSISTANT 2</v>
          </cell>
          <cell r="F32" t="str">
            <v>35</v>
          </cell>
          <cell r="G32" t="str">
            <v>105F</v>
          </cell>
          <cell r="H32" t="str">
            <v>4902-00</v>
          </cell>
          <cell r="I32" t="str">
            <v xml:space="preserve">http://www.dop.wa.gov/CompClass/JobClassesSalaries/Pages/ClassifiedJobListing.aspx </v>
          </cell>
          <cell r="J32">
            <v>0</v>
          </cell>
        </row>
        <row r="33">
          <cell r="E33" t="str">
            <v>ADMINISTRATIVE ASSISTANT 3</v>
          </cell>
          <cell r="F33" t="str">
            <v>39</v>
          </cell>
          <cell r="G33" t="str">
            <v>105G</v>
          </cell>
          <cell r="H33" t="str">
            <v>4902-00</v>
          </cell>
          <cell r="I33" t="str">
            <v xml:space="preserve">http://www.dop.wa.gov/CompClass/JobClassesSalaries/Pages/ClassifiedJobListing.aspx </v>
          </cell>
          <cell r="J33">
            <v>0</v>
          </cell>
        </row>
        <row r="34">
          <cell r="E34" t="str">
            <v>ADMINISTRATIVE ASSISTANT 4</v>
          </cell>
          <cell r="F34" t="str">
            <v>46</v>
          </cell>
          <cell r="G34" t="str">
            <v>105H</v>
          </cell>
          <cell r="H34" t="str">
            <v>4902-00</v>
          </cell>
          <cell r="I34" t="str">
            <v xml:space="preserve">http://www.dop.wa.gov/CompClass/JobClassesSalaries/Pages/ClassifiedJobListing.aspx </v>
          </cell>
          <cell r="J34">
            <v>0</v>
          </cell>
        </row>
        <row r="35">
          <cell r="E35" t="str">
            <v>ADMINISTRATIVE ASSISTANT 5</v>
          </cell>
          <cell r="F35" t="str">
            <v>50</v>
          </cell>
          <cell r="G35" t="str">
            <v>105I</v>
          </cell>
          <cell r="H35" t="str">
            <v>4902-00</v>
          </cell>
          <cell r="I35" t="str">
            <v xml:space="preserve">http://www.dop.wa.gov/CompClass/JobClassesSalaries/Pages/ClassifiedJobListing.aspx </v>
          </cell>
          <cell r="J35">
            <v>0</v>
          </cell>
        </row>
        <row r="36">
          <cell r="E36" t="str">
            <v>ADMINISTRATIVE INTERN 1</v>
          </cell>
          <cell r="F36" t="str">
            <v>21E</v>
          </cell>
          <cell r="G36" t="str">
            <v>104H</v>
          </cell>
          <cell r="H36" t="str">
            <v>4902-00</v>
          </cell>
          <cell r="I36" t="str">
            <v xml:space="preserve">http://www.dop.wa.gov/CompClass/JobClassesSalaries/Pages/ClassifiedJobListing.aspx </v>
          </cell>
          <cell r="J36">
            <v>0</v>
          </cell>
        </row>
        <row r="37">
          <cell r="E37" t="str">
            <v>ADMINISTRATIVE INTERN 2</v>
          </cell>
          <cell r="F37" t="str">
            <v>27E</v>
          </cell>
          <cell r="G37" t="str">
            <v>104I</v>
          </cell>
          <cell r="H37" t="str">
            <v>4902-00</v>
          </cell>
          <cell r="I37" t="str">
            <v xml:space="preserve">http://www.dop.wa.gov/CompClass/JobClassesSalaries/Pages/ClassifiedJobListing.aspx </v>
          </cell>
          <cell r="J37">
            <v>0</v>
          </cell>
        </row>
        <row r="38">
          <cell r="E38" t="str">
            <v>ADMINISTRATIVE INTERN 3</v>
          </cell>
          <cell r="F38" t="str">
            <v>29E</v>
          </cell>
          <cell r="G38" t="str">
            <v>104J</v>
          </cell>
          <cell r="H38" t="str">
            <v>4902-00</v>
          </cell>
          <cell r="I38" t="str">
            <v xml:space="preserve">http://www.dop.wa.gov/CompClass/JobClassesSalaries/Pages/ClassifiedJobListing.aspx </v>
          </cell>
          <cell r="J38">
            <v>0</v>
          </cell>
        </row>
        <row r="39">
          <cell r="E39" t="str">
            <v>ADMINISTRATIVE PROGRAM SPECIALIST 1</v>
          </cell>
          <cell r="F39" t="str">
            <v>53</v>
          </cell>
          <cell r="G39" t="str">
            <v>253T</v>
          </cell>
          <cell r="H39" t="str">
            <v>4902-00</v>
          </cell>
          <cell r="I39" t="str">
            <v xml:space="preserve">http://www.dop.wa.gov/CompClass/JobClassesSalaries/Pages/ClassifiedJobListing.aspx </v>
          </cell>
          <cell r="J39">
            <v>0</v>
          </cell>
        </row>
        <row r="40">
          <cell r="E40" t="str">
            <v>ADMINISTRATIVE PROGRAM SPECIALIST 2</v>
          </cell>
          <cell r="F40" t="str">
            <v>59</v>
          </cell>
          <cell r="G40" t="str">
            <v>253U</v>
          </cell>
          <cell r="H40" t="str">
            <v>4902-00</v>
          </cell>
          <cell r="I40" t="str">
            <v xml:space="preserve">http://www.dop.wa.gov/CompClass/JobClassesSalaries/Pages/ClassifiedJobListing.aspx </v>
          </cell>
          <cell r="J40">
            <v>0</v>
          </cell>
        </row>
        <row r="41">
          <cell r="E41" t="str">
            <v>ADMINISTRATIVE REGULATIONS ANALYST 2</v>
          </cell>
          <cell r="F41" t="str">
            <v>47</v>
          </cell>
          <cell r="G41" t="str">
            <v>108E</v>
          </cell>
          <cell r="H41" t="str">
            <v>4902-00</v>
          </cell>
          <cell r="I41" t="str">
            <v xml:space="preserve">http://www.dop.wa.gov/CompClass/JobClassesSalaries/Pages/ClassifiedJobListing.aspx </v>
          </cell>
          <cell r="J41">
            <v>0</v>
          </cell>
        </row>
        <row r="42">
          <cell r="E42" t="str">
            <v>ADMINISTRATIVE REGULATIONS ANALYST 3</v>
          </cell>
          <cell r="F42" t="str">
            <v>54</v>
          </cell>
          <cell r="G42" t="str">
            <v>108F</v>
          </cell>
          <cell r="H42" t="str">
            <v>4902-00</v>
          </cell>
          <cell r="I42" t="str">
            <v xml:space="preserve">http://www.dop.wa.gov/CompClass/JobClassesSalaries/Pages/ClassifiedJobListing.aspx </v>
          </cell>
          <cell r="J42">
            <v>0</v>
          </cell>
        </row>
        <row r="43">
          <cell r="E43" t="str">
            <v>ADMINISTRATIVE REGULATIONS ANALYST 4</v>
          </cell>
          <cell r="F43" t="str">
            <v>60</v>
          </cell>
          <cell r="G43" t="str">
            <v>108G</v>
          </cell>
          <cell r="H43" t="str">
            <v>4902-00</v>
          </cell>
          <cell r="I43" t="str">
            <v xml:space="preserve">http://www.dop.wa.gov/CompClass/JobClassesSalaries/Pages/ClassifiedJobListing.aspx </v>
          </cell>
          <cell r="J43">
            <v>0</v>
          </cell>
        </row>
        <row r="44">
          <cell r="E44" t="str">
            <v>ADMINISTRATIVE SERVICES MANAGER A</v>
          </cell>
          <cell r="F44" t="str">
            <v>46</v>
          </cell>
          <cell r="G44" t="str">
            <v>106E</v>
          </cell>
          <cell r="H44" t="str">
            <v>4902-00</v>
          </cell>
          <cell r="I44" t="str">
            <v xml:space="preserve">http://www.dop.wa.gov/CompClass/JobClassesSalaries/Pages/ClassifiedJobListing.aspx </v>
          </cell>
          <cell r="J44">
            <v>0</v>
          </cell>
        </row>
        <row r="45">
          <cell r="E45" t="str">
            <v>ADMINISTRATIVE SERVICES MANAGER B</v>
          </cell>
          <cell r="F45" t="str">
            <v>51</v>
          </cell>
          <cell r="G45" t="str">
            <v>106F</v>
          </cell>
          <cell r="H45" t="str">
            <v>4902-00</v>
          </cell>
          <cell r="I45" t="str">
            <v xml:space="preserve">http://www.dop.wa.gov/CompClass/JobClassesSalaries/Pages/ClassifiedJobListing.aspx </v>
          </cell>
          <cell r="J45">
            <v>0</v>
          </cell>
        </row>
        <row r="46">
          <cell r="E46" t="str">
            <v>ADMINISTRATIVE SERVICES MANAGER C</v>
          </cell>
          <cell r="F46" t="str">
            <v>56</v>
          </cell>
          <cell r="G46" t="str">
            <v>106G</v>
          </cell>
          <cell r="H46" t="str">
            <v>4902-00</v>
          </cell>
          <cell r="I46" t="str">
            <v xml:space="preserve">http://www.dop.wa.gov/CompClass/JobClassesSalaries/Pages/ClassifiedJobListing.aspx </v>
          </cell>
          <cell r="J46">
            <v>0</v>
          </cell>
        </row>
        <row r="47">
          <cell r="E47" t="str">
            <v>ADMINISTRATIVE TRAINEE 1</v>
          </cell>
          <cell r="F47" t="str">
            <v>27</v>
          </cell>
          <cell r="G47" t="str">
            <v>104E</v>
          </cell>
          <cell r="H47" t="str">
            <v>4902-00</v>
          </cell>
          <cell r="I47" t="str">
            <v xml:space="preserve">http://www.dop.wa.gov/CompClass/JobClassesSalaries/Pages/ClassifiedJobListing.aspx </v>
          </cell>
          <cell r="J47">
            <v>0</v>
          </cell>
        </row>
        <row r="48">
          <cell r="E48" t="str">
            <v>ADMINISTRATIVE TRAINEE 2</v>
          </cell>
          <cell r="F48" t="str">
            <v>32</v>
          </cell>
          <cell r="G48" t="str">
            <v>104F</v>
          </cell>
          <cell r="H48" t="str">
            <v>4902-00</v>
          </cell>
          <cell r="I48" t="str">
            <v xml:space="preserve">http://www.dop.wa.gov/CompClass/JobClassesSalaries/Pages/ClassifiedJobListing.aspx </v>
          </cell>
          <cell r="J48">
            <v>0</v>
          </cell>
        </row>
        <row r="49">
          <cell r="E49" t="str">
            <v>ADMINISTRATIVE TRAINEE 3</v>
          </cell>
          <cell r="F49" t="str">
            <v>35</v>
          </cell>
          <cell r="G49" t="str">
            <v>104G</v>
          </cell>
          <cell r="H49" t="str">
            <v>4902-00</v>
          </cell>
          <cell r="I49" t="str">
            <v xml:space="preserve">http://www.dop.wa.gov/CompClass/JobClassesSalaries/Pages/ClassifiedJobListing.aspx </v>
          </cell>
          <cell r="J49">
            <v>0</v>
          </cell>
        </row>
        <row r="50">
          <cell r="E50" t="str">
            <v>ADULT TRAINING SPECIALIST 1</v>
          </cell>
          <cell r="F50" t="str">
            <v>34</v>
          </cell>
          <cell r="G50" t="str">
            <v>346E</v>
          </cell>
          <cell r="H50" t="str">
            <v>4902-00</v>
          </cell>
          <cell r="I50" t="str">
            <v xml:space="preserve">http://www.dop.wa.gov/CompClass/JobClassesSalaries/Pages/ClassifiedJobListing.aspx </v>
          </cell>
          <cell r="J50">
            <v>0</v>
          </cell>
        </row>
        <row r="51">
          <cell r="E51" t="str">
            <v>ADULT TRAINING SPECIALIST 2</v>
          </cell>
          <cell r="F51" t="str">
            <v>39</v>
          </cell>
          <cell r="G51" t="str">
            <v>346F</v>
          </cell>
          <cell r="H51" t="str">
            <v>7201-00</v>
          </cell>
          <cell r="I51" t="str">
            <v xml:space="preserve">http://www.dop.wa.gov/CompClass/JobClassesSalaries/Pages/ClassifiedJobListing.aspx </v>
          </cell>
          <cell r="J51">
            <v>0</v>
          </cell>
        </row>
        <row r="52">
          <cell r="E52" t="str">
            <v>ADULT TRAINING SPECIALIST 3</v>
          </cell>
          <cell r="F52" t="str">
            <v>42</v>
          </cell>
          <cell r="G52" t="str">
            <v>346G</v>
          </cell>
          <cell r="H52" t="str">
            <v>7201-00</v>
          </cell>
          <cell r="I52" t="str">
            <v xml:space="preserve">http://www.dop.wa.gov/CompClass/JobClassesSalaries/Pages/ClassifiedJobListing.aspx </v>
          </cell>
          <cell r="J52">
            <v>0</v>
          </cell>
        </row>
        <row r="53">
          <cell r="E53" t="str">
            <v>ADULT TRAINING SUPERVISOR</v>
          </cell>
          <cell r="F53" t="str">
            <v>56</v>
          </cell>
          <cell r="G53" t="str">
            <v>346I</v>
          </cell>
          <cell r="H53" t="str">
            <v>4902-00</v>
          </cell>
          <cell r="I53" t="str">
            <v xml:space="preserve">http://www.dop.wa.gov/CompClass/JobClassesSalaries/Pages/ClassifiedJobListing.aspx </v>
          </cell>
          <cell r="J53">
            <v>0</v>
          </cell>
        </row>
        <row r="54">
          <cell r="E54" t="str">
            <v>ADVISORY LABORATORIAN</v>
          </cell>
          <cell r="F54" t="str">
            <v>60</v>
          </cell>
          <cell r="G54" t="str">
            <v>391W</v>
          </cell>
          <cell r="H54" t="str">
            <v>4902-00</v>
          </cell>
          <cell r="I54" t="str">
            <v xml:space="preserve">http://www.dop.wa.gov/CompClass/JobClassesSalaries/Pages/ClassifiedJobListing.aspx </v>
          </cell>
          <cell r="J54">
            <v>0</v>
          </cell>
        </row>
        <row r="55">
          <cell r="E55" t="str">
            <v>AGO INVESTIGATOR/ANALYST</v>
          </cell>
          <cell r="F55" t="str">
            <v>61</v>
          </cell>
          <cell r="G55" t="str">
            <v>429C</v>
          </cell>
          <cell r="H55" t="str">
            <v>4902-00</v>
          </cell>
          <cell r="I55" t="str">
            <v xml:space="preserve">http://www.dop.wa.gov/CompClass/JobClassesSalaries/Pages/ClassifiedJobListing.aspx </v>
          </cell>
          <cell r="J55">
            <v>0</v>
          </cell>
        </row>
        <row r="56">
          <cell r="E56" t="str">
            <v>AGO SR/SUPERVISOR INVESTIGATOR ANALYST</v>
          </cell>
          <cell r="F56" t="str">
            <v>65</v>
          </cell>
          <cell r="G56" t="str">
            <v>429D</v>
          </cell>
          <cell r="H56" t="str">
            <v>4902-00</v>
          </cell>
          <cell r="I56" t="str">
            <v xml:space="preserve">http://www.dop.wa.gov/CompClass/JobClassesSalaries/Pages/ClassifiedJobListing.aspx </v>
          </cell>
          <cell r="J56">
            <v>0</v>
          </cell>
        </row>
        <row r="57">
          <cell r="E57" t="str">
            <v>AGRICULTURAL AIDE</v>
          </cell>
          <cell r="F57" t="str">
            <v>26</v>
          </cell>
          <cell r="G57" t="str">
            <v>568H</v>
          </cell>
          <cell r="H57" t="str">
            <v>4902-00</v>
          </cell>
          <cell r="I57" t="str">
            <v xml:space="preserve">http://www.dop.wa.gov/CompClass/JobClassesSalaries/Pages/ClassifiedJobListing.aspx </v>
          </cell>
          <cell r="J57">
            <v>0</v>
          </cell>
        </row>
        <row r="58">
          <cell r="E58" t="str">
            <v>AGRICULTURAL CHEMICAL SPECIALIST</v>
          </cell>
          <cell r="F58" t="str">
            <v>49</v>
          </cell>
          <cell r="G58" t="str">
            <v>569M</v>
          </cell>
          <cell r="H58" t="str">
            <v>4902-00</v>
          </cell>
          <cell r="I58" t="str">
            <v xml:space="preserve">http://www.dop.wa.gov/CompClass/JobClassesSalaries/Pages/ClassifiedJobListing.aspx </v>
          </cell>
          <cell r="J58">
            <v>0</v>
          </cell>
        </row>
        <row r="59">
          <cell r="E59" t="str">
            <v>AGRICULTURAL CHEMICAL SPECIALIST IN-TRNG</v>
          </cell>
          <cell r="F59" t="str">
            <v>42</v>
          </cell>
          <cell r="G59" t="str">
            <v>569L</v>
          </cell>
          <cell r="H59" t="str">
            <v>4902-00</v>
          </cell>
          <cell r="I59" t="str">
            <v xml:space="preserve">http://www.dop.wa.gov/CompClass/JobClassesSalaries/Pages/ClassifiedJobListing.aspx </v>
          </cell>
          <cell r="J59">
            <v>0</v>
          </cell>
        </row>
        <row r="60">
          <cell r="E60" t="str">
            <v>AGRICULTURAL CHEMICAL SPECIALIST SENIOR</v>
          </cell>
          <cell r="F60" t="str">
            <v>55</v>
          </cell>
          <cell r="G60" t="str">
            <v>569N</v>
          </cell>
          <cell r="H60" t="str">
            <v>4902-00</v>
          </cell>
          <cell r="I60" t="str">
            <v xml:space="preserve">http://www.dop.wa.gov/CompClass/JobClassesSalaries/Pages/ClassifiedJobListing.aspx </v>
          </cell>
          <cell r="J60">
            <v>0</v>
          </cell>
        </row>
        <row r="61">
          <cell r="E61" t="str">
            <v>AGRICULTURAL INSPECTOR 1</v>
          </cell>
          <cell r="F61" t="str">
            <v>28</v>
          </cell>
          <cell r="G61" t="str">
            <v>568I</v>
          </cell>
          <cell r="H61" t="str">
            <v>4902-00</v>
          </cell>
          <cell r="I61" t="str">
            <v xml:space="preserve">http://www.dop.wa.gov/CompClass/JobClassesSalaries/Pages/ClassifiedJobListing.aspx </v>
          </cell>
          <cell r="J61">
            <v>0</v>
          </cell>
        </row>
        <row r="62">
          <cell r="E62" t="str">
            <v>AGRICULTURAL INSPECTOR 2</v>
          </cell>
          <cell r="F62" t="str">
            <v>34</v>
          </cell>
          <cell r="G62" t="str">
            <v>568J</v>
          </cell>
          <cell r="H62" t="str">
            <v>4902-00</v>
          </cell>
          <cell r="I62" t="str">
            <v xml:space="preserve">http://www.dop.wa.gov/CompClass/JobClassesSalaries/Pages/ClassifiedJobListing.aspx </v>
          </cell>
          <cell r="J62">
            <v>0</v>
          </cell>
        </row>
        <row r="63">
          <cell r="E63" t="str">
            <v>AGRICULTURAL INSPECTOR 3</v>
          </cell>
          <cell r="F63" t="str">
            <v>38</v>
          </cell>
          <cell r="G63" t="str">
            <v>568K</v>
          </cell>
          <cell r="H63" t="str">
            <v>4902-00</v>
          </cell>
          <cell r="I63" t="str">
            <v xml:space="preserve">http://www.dop.wa.gov/CompClass/JobClassesSalaries/Pages/ClassifiedJobListing.aspx </v>
          </cell>
          <cell r="J63">
            <v>0</v>
          </cell>
        </row>
        <row r="64">
          <cell r="E64" t="str">
            <v>AGRICULTURAL INSPECTOR 4</v>
          </cell>
          <cell r="F64" t="str">
            <v>46</v>
          </cell>
          <cell r="G64" t="str">
            <v>568L</v>
          </cell>
          <cell r="H64" t="str">
            <v>4902-00</v>
          </cell>
          <cell r="I64" t="str">
            <v xml:space="preserve">http://www.dop.wa.gov/CompClass/JobClassesSalaries/Pages/ClassifiedJobListing.aspx </v>
          </cell>
          <cell r="J64">
            <v>0</v>
          </cell>
        </row>
        <row r="65">
          <cell r="E65" t="str">
            <v>AGRICULTURAL RESEARCH TECHNOLOGIST 1</v>
          </cell>
          <cell r="F65" t="str">
            <v>35</v>
          </cell>
          <cell r="G65" t="str">
            <v>570E</v>
          </cell>
          <cell r="H65" t="str">
            <v>4902-00</v>
          </cell>
          <cell r="I65" t="str">
            <v xml:space="preserve">http://www.dop.wa.gov/CompClass/JobClassesSalaries/Pages/ClassifiedJobListing.aspx </v>
          </cell>
          <cell r="J65">
            <v>0</v>
          </cell>
        </row>
        <row r="66">
          <cell r="E66" t="str">
            <v>AGRICULTURAL RESEARCH TECHNOLOGIST 2</v>
          </cell>
          <cell r="F66" t="str">
            <v>40</v>
          </cell>
          <cell r="G66" t="str">
            <v>570F</v>
          </cell>
          <cell r="H66" t="str">
            <v>4902-00</v>
          </cell>
          <cell r="I66" t="str">
            <v xml:space="preserve">http://www.dop.wa.gov/CompClass/JobClassesSalaries/Pages/ClassifiedJobListing.aspx </v>
          </cell>
          <cell r="J66">
            <v>0</v>
          </cell>
        </row>
        <row r="67">
          <cell r="E67" t="str">
            <v>AGRICULTURAL RESEARCH TECHNOLOGIST 3</v>
          </cell>
          <cell r="F67" t="str">
            <v>45</v>
          </cell>
          <cell r="G67" t="str">
            <v>570G</v>
          </cell>
          <cell r="H67" t="str">
            <v>4902-00</v>
          </cell>
          <cell r="I67" t="str">
            <v xml:space="preserve">http://www.dop.wa.gov/CompClass/JobClassesSalaries/Pages/ClassifiedJobListing.aspx </v>
          </cell>
          <cell r="J67">
            <v>0</v>
          </cell>
        </row>
        <row r="68">
          <cell r="E68" t="str">
            <v>AGRICULTURAL TECHNOLOGIST</v>
          </cell>
          <cell r="F68" t="str">
            <v>36</v>
          </cell>
          <cell r="G68" t="str">
            <v>569E</v>
          </cell>
          <cell r="H68" t="str">
            <v>4902-00</v>
          </cell>
          <cell r="I68" t="str">
            <v xml:space="preserve">http://www.dop.wa.gov/CompClass/JobClassesSalaries/Pages/ClassifiedJobListing.aspx </v>
          </cell>
          <cell r="J68">
            <v>0</v>
          </cell>
        </row>
        <row r="69">
          <cell r="E69" t="str">
            <v>AIRCRAFT MECHANIC</v>
          </cell>
          <cell r="F69" t="str">
            <v>50G</v>
          </cell>
          <cell r="G69" t="str">
            <v>603E</v>
          </cell>
          <cell r="H69" t="str">
            <v>4902-00</v>
          </cell>
          <cell r="I69" t="str">
            <v xml:space="preserve">http://www.dop.wa.gov/CompClass/JobClassesSalaries/Pages/ClassifiedJobListing.aspx </v>
          </cell>
          <cell r="J69">
            <v>0</v>
          </cell>
        </row>
        <row r="70">
          <cell r="E70" t="str">
            <v>AIRCRAFT MECHANIC SUPERVISOR</v>
          </cell>
          <cell r="F70" t="str">
            <v>56</v>
          </cell>
          <cell r="G70" t="str">
            <v>603H</v>
          </cell>
          <cell r="H70" t="str">
            <v>4902-00</v>
          </cell>
          <cell r="I70" t="str">
            <v xml:space="preserve">http://www.dop.wa.gov/CompClass/JobClassesSalaries/Pages/ClassifiedJobListing.aspx </v>
          </cell>
          <cell r="J70">
            <v>0</v>
          </cell>
        </row>
        <row r="71">
          <cell r="E71" t="str">
            <v>AIRCRAFT MECHANIC/INSPECTOR</v>
          </cell>
          <cell r="F71" t="str">
            <v>52G</v>
          </cell>
          <cell r="G71" t="str">
            <v>603F</v>
          </cell>
          <cell r="H71" t="str">
            <v>4902-00</v>
          </cell>
          <cell r="I71" t="str">
            <v xml:space="preserve">http://www.dop.wa.gov/CompClass/JobClassesSalaries/Pages/ClassifiedJobListing.aspx </v>
          </cell>
          <cell r="J71">
            <v>0</v>
          </cell>
        </row>
        <row r="72">
          <cell r="E72" t="str">
            <v>AIRCRAFT MECHANIC/INSPECTOR LEAD</v>
          </cell>
          <cell r="F72" t="str">
            <v>54G</v>
          </cell>
          <cell r="G72" t="str">
            <v>603G</v>
          </cell>
          <cell r="H72" t="str">
            <v>4902-00</v>
          </cell>
          <cell r="I72" t="str">
            <v xml:space="preserve">http://www.dop.wa.gov/CompClass/JobClassesSalaries/Pages/ClassifiedJobListing.aspx </v>
          </cell>
          <cell r="J72">
            <v>0</v>
          </cell>
        </row>
        <row r="73">
          <cell r="E73" t="str">
            <v>AIRCRAFT PILOT 1</v>
          </cell>
          <cell r="F73" t="str">
            <v>48</v>
          </cell>
          <cell r="G73" t="str">
            <v>654E</v>
          </cell>
          <cell r="H73" t="str">
            <v>4902-00</v>
          </cell>
          <cell r="I73" t="str">
            <v xml:space="preserve">http://www.dop.wa.gov/CompClass/JobClassesSalaries/Pages/ClassifiedJobListing.aspx </v>
          </cell>
          <cell r="J73">
            <v>0</v>
          </cell>
        </row>
        <row r="74">
          <cell r="E74" t="str">
            <v>AIRCRAFT PILOT 2</v>
          </cell>
          <cell r="F74" t="str">
            <v>52</v>
          </cell>
          <cell r="G74" t="str">
            <v>654F</v>
          </cell>
          <cell r="H74" t="str">
            <v>4902-00</v>
          </cell>
          <cell r="I74" t="str">
            <v xml:space="preserve">http://www.dop.wa.gov/CompClass/JobClassesSalaries/Pages/ClassifiedJobListing.aspx </v>
          </cell>
          <cell r="J74">
            <v>0</v>
          </cell>
        </row>
        <row r="75">
          <cell r="E75" t="str">
            <v>ALCOHOLISM THERAPIST 1</v>
          </cell>
          <cell r="F75" t="str">
            <v>52</v>
          </cell>
          <cell r="G75" t="str">
            <v>359E</v>
          </cell>
          <cell r="H75" t="str">
            <v>4902-00</v>
          </cell>
          <cell r="I75" t="str">
            <v xml:space="preserve">http://www.dop.wa.gov/CompClass/JobClassesSalaries/Pages/ClassifiedJobListing.aspx </v>
          </cell>
          <cell r="J75">
            <v>0</v>
          </cell>
        </row>
        <row r="76">
          <cell r="E76" t="str">
            <v>ALCOHOLISM THERAPIST 2</v>
          </cell>
          <cell r="F76" t="str">
            <v>55</v>
          </cell>
          <cell r="G76" t="str">
            <v>359F</v>
          </cell>
          <cell r="H76" t="str">
            <v>4902-00</v>
          </cell>
          <cell r="I76" t="str">
            <v xml:space="preserve">http://www.dop.wa.gov/CompClass/JobClassesSalaries/Pages/ClassifiedJobListing.aspx </v>
          </cell>
          <cell r="J76">
            <v>0</v>
          </cell>
        </row>
        <row r="77">
          <cell r="E77" t="str">
            <v>ANATOMIC PATHOLOGY LABORATORY LEAD</v>
          </cell>
          <cell r="F77" t="str">
            <v>52</v>
          </cell>
          <cell r="G77" t="str">
            <v>315H</v>
          </cell>
          <cell r="H77" t="str">
            <v>4902-00</v>
          </cell>
          <cell r="I77" t="str">
            <v xml:space="preserve">http://www.dop.wa.gov/CompClass/JobClassesSalaries/Pages/ClassifiedJobListing.aspx </v>
          </cell>
          <cell r="J77">
            <v>0</v>
          </cell>
        </row>
        <row r="78">
          <cell r="E78" t="str">
            <v>ANATOMIC PATHOLOGY LABORATORY SUPERVISOR</v>
          </cell>
          <cell r="F78" t="str">
            <v>54</v>
          </cell>
          <cell r="G78" t="str">
            <v>315I</v>
          </cell>
          <cell r="H78" t="str">
            <v>4902-00</v>
          </cell>
          <cell r="I78" t="str">
            <v xml:space="preserve">http://www.dop.wa.gov/CompClass/JobClassesSalaries/Pages/ClassifiedJobListing.aspx </v>
          </cell>
          <cell r="J78">
            <v>0</v>
          </cell>
        </row>
        <row r="79">
          <cell r="E79" t="str">
            <v>ANATOMIC PATHOLOGY TECHNICIAN</v>
          </cell>
          <cell r="F79" t="str">
            <v>44</v>
          </cell>
          <cell r="G79" t="str">
            <v>315F</v>
          </cell>
          <cell r="H79" t="str">
            <v>4902-00</v>
          </cell>
          <cell r="I79" t="str">
            <v xml:space="preserve">http://www.dop.wa.gov/CompClass/JobClassesSalaries/Pages/ClassifiedJobListing.aspx </v>
          </cell>
          <cell r="J79">
            <v>0</v>
          </cell>
        </row>
        <row r="80">
          <cell r="E80" t="str">
            <v>ANATOMIC PATHOLOGY TECHNICIAN TRAINEE</v>
          </cell>
          <cell r="F80" t="str">
            <v>38</v>
          </cell>
          <cell r="G80" t="str">
            <v>315E</v>
          </cell>
          <cell r="H80" t="str">
            <v>4902-00</v>
          </cell>
          <cell r="I80" t="str">
            <v xml:space="preserve">http://www.dop.wa.gov/CompClass/JobClassesSalaries/Pages/ClassifiedJobListing.aspx </v>
          </cell>
          <cell r="J80">
            <v>0</v>
          </cell>
        </row>
        <row r="81">
          <cell r="E81" t="str">
            <v>ANATOMIC PATHOLOGY TECHNOLOGIST</v>
          </cell>
          <cell r="F81" t="str">
            <v>49</v>
          </cell>
          <cell r="G81" t="str">
            <v>315G</v>
          </cell>
          <cell r="H81" t="str">
            <v>4902-00</v>
          </cell>
          <cell r="I81" t="str">
            <v xml:space="preserve">http://www.dop.wa.gov/CompClass/JobClassesSalaries/Pages/ClassifiedJobListing.aspx </v>
          </cell>
          <cell r="J81">
            <v>0</v>
          </cell>
        </row>
        <row r="82">
          <cell r="E82" t="str">
            <v>ANESTHESIOLOGY TECHNICAL SERVICES SUPV</v>
          </cell>
          <cell r="F82" t="str">
            <v>57</v>
          </cell>
          <cell r="G82" t="str">
            <v>320H</v>
          </cell>
          <cell r="H82" t="str">
            <v>4902-00</v>
          </cell>
          <cell r="I82" t="str">
            <v xml:space="preserve">http://www.dop.wa.gov/CompClass/JobClassesSalaries/Pages/ClassifiedJobListing.aspx </v>
          </cell>
          <cell r="J82">
            <v>0</v>
          </cell>
        </row>
        <row r="83">
          <cell r="E83" t="str">
            <v>ANESTHESIOLOGY TECHNICIAN 1</v>
          </cell>
          <cell r="F83" t="str">
            <v>33</v>
          </cell>
          <cell r="G83" t="str">
            <v>320E</v>
          </cell>
          <cell r="H83" t="str">
            <v>4902-00</v>
          </cell>
          <cell r="I83" t="str">
            <v xml:space="preserve">http://www.dop.wa.gov/CompClass/JobClassesSalaries/Pages/ClassifiedJobListing.aspx </v>
          </cell>
          <cell r="J83">
            <v>0</v>
          </cell>
        </row>
        <row r="84">
          <cell r="E84" t="str">
            <v>ANESTHESIOLOGY TECHNICIAN 2</v>
          </cell>
          <cell r="F84" t="str">
            <v>50</v>
          </cell>
          <cell r="G84" t="str">
            <v>320F</v>
          </cell>
          <cell r="H84" t="str">
            <v>4902-00</v>
          </cell>
          <cell r="I84" t="str">
            <v xml:space="preserve">http://www.dop.wa.gov/CompClass/JobClassesSalaries/Pages/ClassifiedJobListing.aspx </v>
          </cell>
          <cell r="J84">
            <v>0</v>
          </cell>
        </row>
        <row r="85">
          <cell r="E85" t="str">
            <v>ANESTHESIOLOGY TECHNICIAN LEAD</v>
          </cell>
          <cell r="F85" t="str">
            <v>53</v>
          </cell>
          <cell r="G85" t="str">
            <v>320G</v>
          </cell>
          <cell r="H85" t="str">
            <v>4902-00</v>
          </cell>
          <cell r="I85" t="str">
            <v xml:space="preserve">http://www.dop.wa.gov/CompClass/JobClassesSalaries/Pages/ClassifiedJobListing.aspx </v>
          </cell>
          <cell r="J85">
            <v>0</v>
          </cell>
        </row>
        <row r="86">
          <cell r="E86" t="str">
            <v>ANIMAL TECHNICIAN 1</v>
          </cell>
          <cell r="F86" t="str">
            <v>25</v>
          </cell>
          <cell r="G86" t="str">
            <v>525E</v>
          </cell>
          <cell r="H86" t="str">
            <v>4902-00</v>
          </cell>
          <cell r="I86" t="str">
            <v xml:space="preserve">http://www.dop.wa.gov/CompClass/JobClassesSalaries/Pages/ClassifiedJobListing.aspx </v>
          </cell>
          <cell r="J86">
            <v>0</v>
          </cell>
        </row>
        <row r="87">
          <cell r="E87" t="str">
            <v>ANIMAL TECHNICIAN 2</v>
          </cell>
          <cell r="F87" t="str">
            <v>26</v>
          </cell>
          <cell r="G87" t="str">
            <v>525F</v>
          </cell>
          <cell r="H87" t="str">
            <v>4902-00</v>
          </cell>
          <cell r="I87" t="str">
            <v xml:space="preserve">http://www.dop.wa.gov/CompClass/JobClassesSalaries/Pages/ClassifiedJobListing.aspx </v>
          </cell>
          <cell r="J87">
            <v>0</v>
          </cell>
        </row>
        <row r="88">
          <cell r="E88" t="str">
            <v>ANIMAL TECHNICIAN 3</v>
          </cell>
          <cell r="F88" t="str">
            <v>30</v>
          </cell>
          <cell r="G88" t="str">
            <v>525G</v>
          </cell>
          <cell r="H88" t="str">
            <v>4902-00</v>
          </cell>
          <cell r="I88" t="str">
            <v xml:space="preserve">http://www.dop.wa.gov/CompClass/JobClassesSalaries/Pages/ClassifiedJobListing.aspx </v>
          </cell>
          <cell r="J88">
            <v>0</v>
          </cell>
        </row>
        <row r="89">
          <cell r="E89" t="str">
            <v>ANIMAL TECHNICIAN SUPERVISOR</v>
          </cell>
          <cell r="F89" t="str">
            <v>35</v>
          </cell>
          <cell r="G89" t="str">
            <v>525H</v>
          </cell>
          <cell r="H89" t="str">
            <v>4902-00</v>
          </cell>
          <cell r="I89" t="str">
            <v xml:space="preserve">http://www.dop.wa.gov/CompClass/JobClassesSalaries/Pages/ClassifiedJobListing.aspx </v>
          </cell>
          <cell r="J89">
            <v>0</v>
          </cell>
        </row>
        <row r="90">
          <cell r="E90" t="str">
            <v>APPRENTICE - CONSTR &amp; MAIN PROJ SPEC 1</v>
          </cell>
          <cell r="F90" t="str">
            <v>Band1</v>
          </cell>
          <cell r="G90" t="str">
            <v>628E</v>
          </cell>
          <cell r="H90" t="str">
            <v>4902-00</v>
          </cell>
          <cell r="I90" t="str">
            <v xml:space="preserve">http://www.dop.wa.gov/CompClass/JobClassesSalaries/Pages/ClassifiedJobListing.aspx </v>
          </cell>
          <cell r="J90">
            <v>0</v>
          </cell>
        </row>
        <row r="91">
          <cell r="E91" t="str">
            <v>APPRENTICE - WORKERS' COMPENSATION ADJ 2</v>
          </cell>
          <cell r="F91" t="str">
            <v>Band1</v>
          </cell>
          <cell r="G91" t="str">
            <v>169E</v>
          </cell>
          <cell r="H91" t="str">
            <v>4902-00</v>
          </cell>
          <cell r="I91" t="str">
            <v xml:space="preserve">http://www.dop.wa.gov/CompClass/JobClassesSalaries/Pages/ClassifiedJobListing.aspx </v>
          </cell>
          <cell r="J91">
            <v>0</v>
          </cell>
        </row>
        <row r="92">
          <cell r="E92" t="str">
            <v>APPRENTICE AUDITOR 1</v>
          </cell>
          <cell r="F92" t="str">
            <v>Band1</v>
          </cell>
          <cell r="G92" t="str">
            <v>154A</v>
          </cell>
          <cell r="H92" t="str">
            <v>4902-00</v>
          </cell>
          <cell r="I92" t="str">
            <v xml:space="preserve">http://www.dop.wa.gov/CompClass/JobClassesSalaries/Pages/ClassifiedJobListing.aspx </v>
          </cell>
          <cell r="J92">
            <v>0</v>
          </cell>
        </row>
        <row r="93">
          <cell r="E93" t="str">
            <v>APPRENTICESHIP CONSULTANT 2</v>
          </cell>
          <cell r="F93" t="str">
            <v>49</v>
          </cell>
          <cell r="G93" t="str">
            <v>120B</v>
          </cell>
          <cell r="H93" t="str">
            <v>4902-00</v>
          </cell>
          <cell r="I93" t="str">
            <v xml:space="preserve">http://www.dop.wa.gov/CompClass/JobClassesSalaries/Pages/ClassifiedJobListing.aspx </v>
          </cell>
          <cell r="J93">
            <v>0</v>
          </cell>
        </row>
        <row r="94">
          <cell r="E94" t="str">
            <v>APPRENTICESHIP CONSULTANT 3</v>
          </cell>
          <cell r="F94" t="str">
            <v>52</v>
          </cell>
          <cell r="G94" t="str">
            <v>120C</v>
          </cell>
          <cell r="H94" t="str">
            <v>4902-00</v>
          </cell>
          <cell r="I94" t="str">
            <v xml:space="preserve">http://www.dop.wa.gov/CompClass/JobClassesSalaries/Pages/ClassifiedJobListing.aspx </v>
          </cell>
          <cell r="J94">
            <v>0</v>
          </cell>
        </row>
        <row r="95">
          <cell r="E95" t="str">
            <v>APPRENTICESHIP CONSULTANT 4</v>
          </cell>
          <cell r="F95" t="str">
            <v>56</v>
          </cell>
          <cell r="G95" t="str">
            <v>120D</v>
          </cell>
          <cell r="H95" t="str">
            <v>4902-00</v>
          </cell>
          <cell r="I95" t="str">
            <v xml:space="preserve">http://www.dop.wa.gov/CompClass/JobClassesSalaries/Pages/ClassifiedJobListing.aspx </v>
          </cell>
          <cell r="J95">
            <v>0</v>
          </cell>
        </row>
        <row r="96">
          <cell r="E96" t="str">
            <v>ARCHITECT 1</v>
          </cell>
          <cell r="F96" t="str">
            <v>63</v>
          </cell>
          <cell r="G96" t="str">
            <v>539E</v>
          </cell>
          <cell r="H96" t="str">
            <v>4902-00</v>
          </cell>
          <cell r="I96" t="str">
            <v xml:space="preserve">http://www.dop.wa.gov/CompClass/JobClassesSalaries/Pages/ClassifiedJobListing.aspx </v>
          </cell>
          <cell r="J96">
            <v>0</v>
          </cell>
        </row>
        <row r="97">
          <cell r="E97" t="str">
            <v>ARCHITECT 2</v>
          </cell>
          <cell r="F97" t="str">
            <v>67</v>
          </cell>
          <cell r="G97" t="str">
            <v>539F</v>
          </cell>
          <cell r="H97" t="str">
            <v>4902-00</v>
          </cell>
          <cell r="I97" t="str">
            <v xml:space="preserve">http://www.dop.wa.gov/CompClass/JobClassesSalaries/Pages/ClassifiedJobListing.aspx </v>
          </cell>
          <cell r="J97">
            <v>0</v>
          </cell>
        </row>
        <row r="98">
          <cell r="E98" t="str">
            <v>ARCHITECT SUPERVISOR</v>
          </cell>
          <cell r="F98" t="str">
            <v>75</v>
          </cell>
          <cell r="G98" t="str">
            <v>539H</v>
          </cell>
          <cell r="H98" t="str">
            <v>4902-00</v>
          </cell>
          <cell r="I98" t="str">
            <v xml:space="preserve">http://www.dop.wa.gov/CompClass/JobClassesSalaries/Pages/ClassifiedJobListing.aspx </v>
          </cell>
          <cell r="J98">
            <v>0</v>
          </cell>
        </row>
        <row r="99">
          <cell r="E99" t="str">
            <v>AREA ADMINISTRATOR</v>
          </cell>
          <cell r="F99" t="str">
            <v>Band1</v>
          </cell>
          <cell r="G99" t="str">
            <v>B1647</v>
          </cell>
          <cell r="H99" t="str">
            <v>5300-00</v>
          </cell>
          <cell r="I99" t="str">
            <v>per autumnsharpe</v>
          </cell>
          <cell r="J99">
            <v>0</v>
          </cell>
        </row>
        <row r="100">
          <cell r="E100" t="str">
            <v>AS HM COMM SERVS</v>
          </cell>
          <cell r="F100" t="str">
            <v>Band1</v>
          </cell>
          <cell r="G100" t="str">
            <v>B1921</v>
          </cell>
          <cell r="H100" t="str">
            <v>5300-00</v>
          </cell>
          <cell r="I100" t="str">
            <v>per autumnsharpe</v>
          </cell>
          <cell r="J100">
            <v>0</v>
          </cell>
        </row>
        <row r="101">
          <cell r="E101" t="str">
            <v>AS MGMT SRVS DIV</v>
          </cell>
          <cell r="F101" t="str">
            <v>Band1</v>
          </cell>
          <cell r="G101" t="str">
            <v>B2449</v>
          </cell>
          <cell r="H101" t="str">
            <v>5300-00</v>
          </cell>
          <cell r="I101" t="str">
            <v>per autumnsharpe</v>
          </cell>
          <cell r="J101">
            <v>0</v>
          </cell>
        </row>
        <row r="102">
          <cell r="E102" t="str">
            <v>ASSIST SECY, PLANNING, PERFORMANCE &amp; ACC</v>
          </cell>
          <cell r="F102" t="str">
            <v>Band1</v>
          </cell>
          <cell r="G102" t="str">
            <v>B2280</v>
          </cell>
          <cell r="H102" t="str">
            <v>4902-00</v>
          </cell>
          <cell r="I102" t="str">
            <v>per autumnsharpe</v>
          </cell>
          <cell r="J102">
            <v>0</v>
          </cell>
        </row>
        <row r="103">
          <cell r="E103" t="str">
            <v>ASSISTANT FACILITIES DESIGNER</v>
          </cell>
          <cell r="F103" t="str">
            <v>50</v>
          </cell>
          <cell r="G103" t="str">
            <v>540L</v>
          </cell>
          <cell r="H103" t="str">
            <v>4902-00</v>
          </cell>
          <cell r="I103" t="str">
            <v xml:space="preserve">http://www.dop.wa.gov/CompClass/JobClassesSalaries/Pages/ClassifiedJobListing.aspx </v>
          </cell>
          <cell r="J103">
            <v>0</v>
          </cell>
        </row>
        <row r="104">
          <cell r="E104" t="str">
            <v>ASSISTANT FINANCIAL AID DIRECTOR</v>
          </cell>
          <cell r="F104" t="str">
            <v>46</v>
          </cell>
          <cell r="G104" t="str">
            <v>253P</v>
          </cell>
          <cell r="H104" t="str">
            <v>4902-00</v>
          </cell>
          <cell r="I104" t="str">
            <v xml:space="preserve">http://www.dop.wa.gov/CompClass/JobClassesSalaries/Pages/ClassifiedJobListing.aspx </v>
          </cell>
          <cell r="J104">
            <v>0</v>
          </cell>
        </row>
        <row r="105">
          <cell r="E105" t="str">
            <v>ASSISTANT FIRE CHIEF</v>
          </cell>
          <cell r="F105" t="str">
            <v>53</v>
          </cell>
          <cell r="G105" t="str">
            <v>396E</v>
          </cell>
          <cell r="H105" t="str">
            <v>5307-00</v>
          </cell>
          <cell r="I105" t="str">
            <v xml:space="preserve">http://www.dop.wa.gov/CompClass/JobClassesSalaries/Pages/ClassifiedJobListing.aspx </v>
          </cell>
          <cell r="J105">
            <v>0</v>
          </cell>
        </row>
        <row r="106">
          <cell r="E106" t="str">
            <v>ASSISTANT STATE AUDITOR 1</v>
          </cell>
          <cell r="F106" t="str">
            <v>42</v>
          </cell>
          <cell r="G106" t="str">
            <v>156A</v>
          </cell>
          <cell r="H106" t="str">
            <v>4902-00</v>
          </cell>
          <cell r="I106" t="str">
            <v xml:space="preserve">http://www.dop.wa.gov/CompClass/JobClassesSalaries/Pages/ClassifiedJobListing.aspx </v>
          </cell>
          <cell r="J106">
            <v>0</v>
          </cell>
        </row>
        <row r="107">
          <cell r="E107" t="str">
            <v>ASSISTANT STATE AUDITOR 2</v>
          </cell>
          <cell r="F107" t="str">
            <v>48</v>
          </cell>
          <cell r="G107" t="str">
            <v>156B</v>
          </cell>
          <cell r="H107" t="str">
            <v>4902-00</v>
          </cell>
          <cell r="I107" t="str">
            <v xml:space="preserve">http://www.dop.wa.gov/CompClass/JobClassesSalaries/Pages/ClassifiedJobListing.aspx </v>
          </cell>
          <cell r="J107">
            <v>0</v>
          </cell>
        </row>
        <row r="108">
          <cell r="E108" t="str">
            <v>ASSISTANT STATE AUDITOR 3</v>
          </cell>
          <cell r="F108" t="str">
            <v>57</v>
          </cell>
          <cell r="G108" t="str">
            <v>156C</v>
          </cell>
          <cell r="H108" t="str">
            <v>4902-00</v>
          </cell>
          <cell r="I108" t="str">
            <v xml:space="preserve">http://www.dop.wa.gov/CompClass/JobClassesSalaries/Pages/ClassifiedJobListing.aspx </v>
          </cell>
          <cell r="J108">
            <v>0</v>
          </cell>
        </row>
        <row r="109">
          <cell r="E109" t="str">
            <v>ASSISTANT STATE AUDITOR 4</v>
          </cell>
          <cell r="F109" t="str">
            <v>64</v>
          </cell>
          <cell r="G109" t="str">
            <v>156D</v>
          </cell>
          <cell r="H109" t="str">
            <v>4902-00</v>
          </cell>
          <cell r="I109" t="str">
            <v xml:space="preserve">http://www.dop.wa.gov/CompClass/JobClassesSalaries/Pages/ClassifiedJobListing.aspx </v>
          </cell>
          <cell r="J109">
            <v>0</v>
          </cell>
        </row>
        <row r="110">
          <cell r="E110" t="str">
            <v>ASSISTIVE TECH &amp; ASSESS PRACTITIONER 1</v>
          </cell>
          <cell r="F110" t="str">
            <v>55</v>
          </cell>
          <cell r="G110" t="str">
            <v>353Q</v>
          </cell>
          <cell r="H110" t="str">
            <v>4902-00</v>
          </cell>
          <cell r="I110" t="str">
            <v xml:space="preserve">http://www.dop.wa.gov/CompClass/JobClassesSalaries/Pages/ClassifiedJobListing.aspx </v>
          </cell>
          <cell r="J110">
            <v>0</v>
          </cell>
        </row>
        <row r="111">
          <cell r="E111" t="str">
            <v>ASSISTIVE TECH &amp; ASSESS PRACTITIONER 2</v>
          </cell>
          <cell r="F111" t="str">
            <v>57</v>
          </cell>
          <cell r="G111" t="str">
            <v>353R</v>
          </cell>
          <cell r="H111" t="str">
            <v>4902-00</v>
          </cell>
          <cell r="I111" t="str">
            <v xml:space="preserve">http://www.dop.wa.gov/CompClass/JobClassesSalaries/Pages/ClassifiedJobListing.aspx </v>
          </cell>
          <cell r="J111">
            <v>0</v>
          </cell>
        </row>
        <row r="112">
          <cell r="E112" t="str">
            <v>ASSOCIATE MARINE ENGINEER</v>
          </cell>
          <cell r="F112" t="str">
            <v>55</v>
          </cell>
          <cell r="G112" t="str">
            <v>533J</v>
          </cell>
          <cell r="H112" t="str">
            <v>4902-00</v>
          </cell>
          <cell r="I112" t="str">
            <v xml:space="preserve">http://www.dop.wa.gov/CompClass/JobClassesSalaries/Pages/ClassifiedJobListing.aspx </v>
          </cell>
          <cell r="J112">
            <v>0</v>
          </cell>
        </row>
        <row r="113">
          <cell r="E113" t="str">
            <v>ASSOCIATE MEDICAL DIR - CHIROPRACTIC</v>
          </cell>
          <cell r="F113" t="str">
            <v>83</v>
          </cell>
          <cell r="G113" t="str">
            <v>304D</v>
          </cell>
          <cell r="H113" t="str">
            <v>4902-00</v>
          </cell>
          <cell r="I113" t="str">
            <v xml:space="preserve">http://www.dop.wa.gov/CompClass/JobClassesSalaries/Pages/ClassifiedJobListing.aspx </v>
          </cell>
          <cell r="J113">
            <v>0</v>
          </cell>
        </row>
        <row r="114">
          <cell r="E114" t="str">
            <v>ATTENDANT COUNSELOR 1</v>
          </cell>
          <cell r="F114" t="str">
            <v>32</v>
          </cell>
          <cell r="G114" t="str">
            <v>345F</v>
          </cell>
          <cell r="H114" t="str">
            <v>7201-00</v>
          </cell>
          <cell r="I114" t="str">
            <v xml:space="preserve">http://www.dop.wa.gov/CompClass/JobClassesSalaries/Pages/ClassifiedJobListing.aspx </v>
          </cell>
          <cell r="J114">
            <v>0</v>
          </cell>
        </row>
        <row r="115">
          <cell r="E115" t="str">
            <v>ATTENDANT COUNSELOR 2</v>
          </cell>
          <cell r="F115" t="str">
            <v>34</v>
          </cell>
          <cell r="G115" t="str">
            <v>345G</v>
          </cell>
          <cell r="H115" t="str">
            <v>7201-00</v>
          </cell>
          <cell r="I115" t="str">
            <v xml:space="preserve">http://www.dop.wa.gov/CompClass/JobClassesSalaries/Pages/ClassifiedJobListing.aspx </v>
          </cell>
          <cell r="J115">
            <v>0</v>
          </cell>
        </row>
        <row r="116">
          <cell r="E116" t="str">
            <v>ATTENDANT COUNSELOR 3</v>
          </cell>
          <cell r="F116" t="str">
            <v>37</v>
          </cell>
          <cell r="G116" t="str">
            <v>345H</v>
          </cell>
          <cell r="H116" t="str">
            <v>7201-00</v>
          </cell>
          <cell r="I116" t="str">
            <v xml:space="preserve">http://www.dop.wa.gov/CompClass/JobClassesSalaries/Pages/ClassifiedJobListing.aspx </v>
          </cell>
          <cell r="J116">
            <v>0</v>
          </cell>
        </row>
        <row r="117">
          <cell r="E117" t="str">
            <v>ATTENDANT COUNSELOR MANAGER</v>
          </cell>
          <cell r="F117" t="str">
            <v>46</v>
          </cell>
          <cell r="G117" t="str">
            <v>345J</v>
          </cell>
          <cell r="H117" t="str">
            <v>7201-00</v>
          </cell>
          <cell r="I117" t="str">
            <v xml:space="preserve">http://www.dop.wa.gov/CompClass/JobClassesSalaries/Pages/ClassifiedJobListing.aspx </v>
          </cell>
          <cell r="J117">
            <v>0</v>
          </cell>
        </row>
        <row r="118">
          <cell r="E118" t="str">
            <v>ATTENDANT COUNSELOR TRAINEE</v>
          </cell>
          <cell r="F118" t="str">
            <v>29</v>
          </cell>
          <cell r="G118" t="str">
            <v>345E</v>
          </cell>
          <cell r="H118" t="str">
            <v>4902-00</v>
          </cell>
          <cell r="I118" t="str">
            <v xml:space="preserve">http://www.dop.wa.gov/CompClass/JobClassesSalaries/Pages/ClassifiedJobListing.aspx </v>
          </cell>
          <cell r="J118">
            <v>0</v>
          </cell>
        </row>
        <row r="119">
          <cell r="E119" t="str">
            <v>AUDIOLOGIST, SCHOOL FOR THE DEAF</v>
          </cell>
          <cell r="F119" t="str">
            <v>Band1</v>
          </cell>
          <cell r="G119" t="str">
            <v>258H</v>
          </cell>
          <cell r="H119" t="str">
            <v>4902-00</v>
          </cell>
          <cell r="I119" t="str">
            <v xml:space="preserve">http://www.dop.wa.gov/CompClass/JobClassesSalaries/Pages/ClassifiedJobListing.aspx </v>
          </cell>
          <cell r="J119">
            <v>0</v>
          </cell>
        </row>
        <row r="120">
          <cell r="E120" t="str">
            <v>AUDIT INTERN</v>
          </cell>
          <cell r="F120" t="str">
            <v>27</v>
          </cell>
          <cell r="G120" t="str">
            <v>148S</v>
          </cell>
          <cell r="H120" t="str">
            <v>4902-00</v>
          </cell>
          <cell r="I120" t="str">
            <v xml:space="preserve">http://www.dop.wa.gov/CompClass/JobClassesSalaries/Pages/ClassifiedJobListing.aspx </v>
          </cell>
          <cell r="J120">
            <v>0</v>
          </cell>
        </row>
        <row r="121">
          <cell r="E121" t="str">
            <v>AUDIT SPECIALIST - DOT 1</v>
          </cell>
          <cell r="F121" t="str">
            <v>37</v>
          </cell>
          <cell r="G121" t="str">
            <v>158A</v>
          </cell>
          <cell r="H121" t="str">
            <v>4902-00</v>
          </cell>
          <cell r="I121" t="str">
            <v xml:space="preserve">http://www.dop.wa.gov/CompClass/JobClassesSalaries/Pages/ClassifiedJobListing.aspx </v>
          </cell>
          <cell r="J121">
            <v>0</v>
          </cell>
        </row>
        <row r="122">
          <cell r="E122" t="str">
            <v>AUDIT SPECIALIST - DOT 2</v>
          </cell>
          <cell r="F122" t="str">
            <v>46</v>
          </cell>
          <cell r="G122" t="str">
            <v>158B</v>
          </cell>
          <cell r="H122" t="str">
            <v>4902-00</v>
          </cell>
          <cell r="I122" t="str">
            <v xml:space="preserve">http://www.dop.wa.gov/CompClass/JobClassesSalaries/Pages/ClassifiedJobListing.aspx </v>
          </cell>
          <cell r="J122">
            <v>0</v>
          </cell>
        </row>
        <row r="123">
          <cell r="E123" t="str">
            <v>AUDIT SPECIALIST - DOT 3</v>
          </cell>
          <cell r="F123" t="str">
            <v>52</v>
          </cell>
          <cell r="G123" t="str">
            <v>158C</v>
          </cell>
          <cell r="H123" t="str">
            <v>4902-00</v>
          </cell>
          <cell r="I123" t="str">
            <v xml:space="preserve">http://www.dop.wa.gov/CompClass/JobClassesSalaries/Pages/ClassifiedJobListing.aspx </v>
          </cell>
          <cell r="J123">
            <v>0</v>
          </cell>
        </row>
        <row r="124">
          <cell r="E124" t="str">
            <v>AUDIT SPECIALIST - DOT 4</v>
          </cell>
          <cell r="F124" t="str">
            <v>56</v>
          </cell>
          <cell r="G124" t="str">
            <v>158D</v>
          </cell>
          <cell r="H124" t="str">
            <v>4902-00</v>
          </cell>
          <cell r="I124" t="str">
            <v xml:space="preserve">http://www.dop.wa.gov/CompClass/JobClassesSalaries/Pages/ClassifiedJobListing.aspx </v>
          </cell>
          <cell r="J124">
            <v>0</v>
          </cell>
        </row>
        <row r="125">
          <cell r="E125" t="str">
            <v>AUDITOR 2</v>
          </cell>
          <cell r="F125" t="str">
            <v>42</v>
          </cell>
          <cell r="G125" t="str">
            <v>152I</v>
          </cell>
          <cell r="H125" t="str">
            <v>4902-00</v>
          </cell>
          <cell r="I125" t="str">
            <v xml:space="preserve">http://www.dop.wa.gov/CompClass/JobClassesSalaries/Pages/ClassifiedJobListing.aspx </v>
          </cell>
          <cell r="J125">
            <v>0</v>
          </cell>
        </row>
        <row r="126">
          <cell r="E126" t="str">
            <v>AUDITOR 3</v>
          </cell>
          <cell r="F126" t="str">
            <v>46</v>
          </cell>
          <cell r="G126" t="str">
            <v>152J</v>
          </cell>
          <cell r="H126" t="str">
            <v>4902-00</v>
          </cell>
          <cell r="I126" t="str">
            <v xml:space="preserve">http://www.dop.wa.gov/CompClass/JobClassesSalaries/Pages/ClassifiedJobListing.aspx </v>
          </cell>
          <cell r="J126">
            <v>0</v>
          </cell>
        </row>
        <row r="127">
          <cell r="E127" t="str">
            <v>AUDITOR 4</v>
          </cell>
          <cell r="F127" t="str">
            <v>50</v>
          </cell>
          <cell r="G127" t="str">
            <v>152K</v>
          </cell>
          <cell r="H127" t="str">
            <v>4902-00</v>
          </cell>
          <cell r="I127" t="str">
            <v xml:space="preserve">http://www.dop.wa.gov/CompClass/JobClassesSalaries/Pages/ClassifiedJobListing.aspx </v>
          </cell>
          <cell r="J127">
            <v>0</v>
          </cell>
        </row>
        <row r="128">
          <cell r="E128" t="str">
            <v>AUDITOR 5</v>
          </cell>
          <cell r="F128" t="str">
            <v>52</v>
          </cell>
          <cell r="G128" t="str">
            <v>152L</v>
          </cell>
          <cell r="H128" t="str">
            <v>4902-00</v>
          </cell>
          <cell r="I128" t="str">
            <v xml:space="preserve">http://www.dop.wa.gov/CompClass/JobClassesSalaries/Pages/ClassifiedJobListing.aspx </v>
          </cell>
          <cell r="J128">
            <v>0</v>
          </cell>
        </row>
        <row r="129">
          <cell r="E129" t="str">
            <v>AUDITOR 6</v>
          </cell>
          <cell r="F129" t="str">
            <v>54</v>
          </cell>
          <cell r="G129" t="str">
            <v>152M</v>
          </cell>
          <cell r="H129" t="str">
            <v>4902-00</v>
          </cell>
          <cell r="I129" t="str">
            <v xml:space="preserve">http://www.dop.wa.gov/CompClass/JobClassesSalaries/Pages/ClassifiedJobListing.aspx </v>
          </cell>
          <cell r="J129">
            <v>0</v>
          </cell>
        </row>
        <row r="130">
          <cell r="E130" t="str">
            <v>AUTOMOTIVE BODY REPAIR TECHNICIAN</v>
          </cell>
          <cell r="F130" t="str">
            <v>42E</v>
          </cell>
          <cell r="G130" t="str">
            <v>618Q</v>
          </cell>
          <cell r="H130" t="str">
            <v>4902-00</v>
          </cell>
          <cell r="I130" t="str">
            <v xml:space="preserve">http://www.dop.wa.gov/CompClass/JobClassesSalaries/Pages/ClassifiedJobListing.aspx </v>
          </cell>
          <cell r="J130">
            <v>0</v>
          </cell>
        </row>
        <row r="131">
          <cell r="E131" t="str">
            <v>AUTOMOTIVE MECHANIC</v>
          </cell>
          <cell r="F131" t="str">
            <v>42G</v>
          </cell>
          <cell r="G131" t="str">
            <v>618M</v>
          </cell>
          <cell r="H131" t="str">
            <v>5307-00</v>
          </cell>
          <cell r="I131" t="str">
            <v xml:space="preserve">http://www.dop.wa.gov/CompClass/JobClassesSalaries/Pages/ClassifiedJobListing.aspx </v>
          </cell>
          <cell r="J131">
            <v>0</v>
          </cell>
        </row>
        <row r="132">
          <cell r="E132" t="str">
            <v>AUTOMOTIVE MECHANIC LEAD</v>
          </cell>
          <cell r="F132" t="str">
            <v>44G</v>
          </cell>
          <cell r="G132" t="str">
            <v>618N</v>
          </cell>
          <cell r="H132" t="str">
            <v>4902-00</v>
          </cell>
          <cell r="I132" t="str">
            <v xml:space="preserve">http://www.dop.wa.gov/CompClass/JobClassesSalaries/Pages/ClassifiedJobListing.aspx </v>
          </cell>
          <cell r="J132">
            <v>0</v>
          </cell>
        </row>
        <row r="133">
          <cell r="E133" t="str">
            <v>AUTOMOTIVE MECHANIC SUPERVISOR</v>
          </cell>
          <cell r="F133" t="str">
            <v>46G</v>
          </cell>
          <cell r="G133" t="str">
            <v>618O</v>
          </cell>
          <cell r="H133" t="str">
            <v>5307-00</v>
          </cell>
          <cell r="I133" t="str">
            <v xml:space="preserve">http://www.dop.wa.gov/CompClass/JobClassesSalaries/Pages/ClassifiedJobListing.aspx </v>
          </cell>
          <cell r="J133">
            <v>0</v>
          </cell>
        </row>
        <row r="134">
          <cell r="E134" t="str">
            <v>AUTOMOTIVE MECHANIC TRAINEE</v>
          </cell>
          <cell r="F134" t="str">
            <v>33C</v>
          </cell>
          <cell r="G134" t="str">
            <v>618L</v>
          </cell>
          <cell r="H134" t="str">
            <v>4902-00</v>
          </cell>
          <cell r="I134" t="str">
            <v xml:space="preserve">http://www.dop.wa.gov/CompClass/JobClassesSalaries/Pages/ClassifiedJobListing.aspx </v>
          </cell>
          <cell r="J134">
            <v>0</v>
          </cell>
        </row>
        <row r="135">
          <cell r="E135" t="str">
            <v>AVALANCHE FORECAST &amp; CONTROL SPEC 1</v>
          </cell>
          <cell r="F135" t="str">
            <v>46</v>
          </cell>
          <cell r="G135" t="str">
            <v>599A</v>
          </cell>
          <cell r="H135" t="str">
            <v>4902-00</v>
          </cell>
          <cell r="I135" t="str">
            <v xml:space="preserve">http://www.dop.wa.gov/CompClass/JobClassesSalaries/Pages/ClassifiedJobListing.aspx </v>
          </cell>
          <cell r="J135">
            <v>0</v>
          </cell>
        </row>
        <row r="136">
          <cell r="E136" t="str">
            <v>AVALANCHE FORECAST &amp; CONTROL SPEC 2</v>
          </cell>
          <cell r="F136" t="str">
            <v>50</v>
          </cell>
          <cell r="G136" t="str">
            <v>599B</v>
          </cell>
          <cell r="H136" t="str">
            <v>4902-00</v>
          </cell>
          <cell r="I136" t="str">
            <v xml:space="preserve">http://www.dop.wa.gov/CompClass/JobClassesSalaries/Pages/ClassifiedJobListing.aspx </v>
          </cell>
          <cell r="J136">
            <v>0</v>
          </cell>
        </row>
        <row r="137">
          <cell r="E137" t="str">
            <v>AVALANCHE FORECAST &amp; CONTROL SPEC 4</v>
          </cell>
          <cell r="F137" t="str">
            <v>58</v>
          </cell>
          <cell r="G137" t="str">
            <v>599D</v>
          </cell>
          <cell r="H137" t="str">
            <v>4902-00</v>
          </cell>
          <cell r="I137" t="str">
            <v xml:space="preserve">http://www.dop.wa.gov/CompClass/JobClassesSalaries/Pages/ClassifiedJobListing.aspx </v>
          </cell>
          <cell r="J137">
            <v>0</v>
          </cell>
        </row>
        <row r="138">
          <cell r="E138" t="str">
            <v>BAKER 1</v>
          </cell>
          <cell r="F138" t="str">
            <v>34</v>
          </cell>
          <cell r="G138" t="str">
            <v>674L</v>
          </cell>
          <cell r="H138" t="str">
            <v>4902-00</v>
          </cell>
          <cell r="I138" t="str">
            <v xml:space="preserve">http://www.dop.wa.gov/CompClass/JobClassesSalaries/Pages/ClassifiedJobListing.aspx </v>
          </cell>
          <cell r="J138">
            <v>0</v>
          </cell>
        </row>
        <row r="139">
          <cell r="E139" t="str">
            <v>BAKER 2</v>
          </cell>
          <cell r="F139" t="str">
            <v>38</v>
          </cell>
          <cell r="G139" t="str">
            <v>674M</v>
          </cell>
          <cell r="H139" t="str">
            <v>4902-00</v>
          </cell>
          <cell r="I139" t="str">
            <v xml:space="preserve">http://www.dop.wa.gov/CompClass/JobClassesSalaries/Pages/ClassifiedJobListing.aspx </v>
          </cell>
          <cell r="J139">
            <v>0</v>
          </cell>
        </row>
        <row r="140">
          <cell r="E140" t="str">
            <v>BENEFITS MARKETING REPRESENTATIVE</v>
          </cell>
          <cell r="F140" t="str">
            <v>53</v>
          </cell>
          <cell r="G140" t="str">
            <v>231E</v>
          </cell>
          <cell r="H140" t="str">
            <v>4902-00</v>
          </cell>
          <cell r="I140" t="str">
            <v xml:space="preserve">http://www.dop.wa.gov/CompClass/JobClassesSalaries/Pages/ClassifiedJobListing.aspx </v>
          </cell>
          <cell r="J140">
            <v>0</v>
          </cell>
        </row>
        <row r="141">
          <cell r="E141" t="str">
            <v>BENEFITS SPECIALIST</v>
          </cell>
          <cell r="F141" t="str">
            <v>41</v>
          </cell>
          <cell r="G141" t="str">
            <v>163E</v>
          </cell>
          <cell r="H141" t="str">
            <v>4902-00</v>
          </cell>
          <cell r="I141" t="str">
            <v xml:space="preserve">http://www.dop.wa.gov/CompClass/JobClassesSalaries/Pages/ClassifiedJobListing.aspx </v>
          </cell>
          <cell r="J141">
            <v>0</v>
          </cell>
        </row>
        <row r="142">
          <cell r="E142" t="str">
            <v>BIOMEDICAL ELECTRONICS TECHNICIAN 1</v>
          </cell>
          <cell r="F142" t="str">
            <v>38</v>
          </cell>
          <cell r="G142" t="str">
            <v>511E</v>
          </cell>
          <cell r="H142" t="str">
            <v>4902-00</v>
          </cell>
          <cell r="I142" t="str">
            <v xml:space="preserve">http://www.dop.wa.gov/CompClass/JobClassesSalaries/Pages/ClassifiedJobListing.aspx </v>
          </cell>
          <cell r="J142">
            <v>0</v>
          </cell>
        </row>
        <row r="143">
          <cell r="E143" t="str">
            <v>BIOMEDICAL ELECTRONICS TECHNICIAN 2</v>
          </cell>
          <cell r="F143" t="str">
            <v>44</v>
          </cell>
          <cell r="G143" t="str">
            <v>511F</v>
          </cell>
          <cell r="H143" t="str">
            <v>4902-00</v>
          </cell>
          <cell r="I143" t="str">
            <v xml:space="preserve">http://www.dop.wa.gov/CompClass/JobClassesSalaries/Pages/ClassifiedJobListing.aspx </v>
          </cell>
          <cell r="J143">
            <v>0</v>
          </cell>
        </row>
        <row r="144">
          <cell r="E144" t="str">
            <v>BIOMEDICAL ELECTRONICS TECHNICIAN 3</v>
          </cell>
          <cell r="F144" t="str">
            <v>48</v>
          </cell>
          <cell r="G144" t="str">
            <v>511G</v>
          </cell>
          <cell r="H144" t="str">
            <v>4902-00</v>
          </cell>
          <cell r="I144" t="str">
            <v xml:space="preserve">http://www.dop.wa.gov/CompClass/JobClassesSalaries/Pages/ClassifiedJobListing.aspx </v>
          </cell>
          <cell r="J144">
            <v>0</v>
          </cell>
        </row>
        <row r="145">
          <cell r="E145" t="str">
            <v>BIOMEDICAL ELECTRONICS TECHNICIAN LEAD</v>
          </cell>
          <cell r="F145" t="str">
            <v>50</v>
          </cell>
          <cell r="G145" t="str">
            <v>511H</v>
          </cell>
          <cell r="H145" t="str">
            <v>4902-00</v>
          </cell>
          <cell r="I145" t="str">
            <v xml:space="preserve">http://www.dop.wa.gov/CompClass/JobClassesSalaries/Pages/ClassifiedJobListing.aspx </v>
          </cell>
          <cell r="J145">
            <v>0</v>
          </cell>
        </row>
        <row r="146">
          <cell r="E146" t="str">
            <v>BIOMEDICAL ELECTRONICS TECHNICIAN SUPV</v>
          </cell>
          <cell r="F146" t="str">
            <v>52</v>
          </cell>
          <cell r="G146" t="str">
            <v>511I</v>
          </cell>
          <cell r="H146" t="str">
            <v>4902-00</v>
          </cell>
          <cell r="I146" t="str">
            <v xml:space="preserve">http://www.dop.wa.gov/CompClass/JobClassesSalaries/Pages/ClassifiedJobListing.aspx </v>
          </cell>
          <cell r="J146">
            <v>0</v>
          </cell>
        </row>
        <row r="147">
          <cell r="E147" t="str">
            <v>BOOKSTORE BUYER</v>
          </cell>
          <cell r="F147" t="str">
            <v>38</v>
          </cell>
          <cell r="G147" t="str">
            <v>230E</v>
          </cell>
          <cell r="H147" t="str">
            <v>4902-00</v>
          </cell>
          <cell r="I147" t="str">
            <v xml:space="preserve">http://www.dop.wa.gov/CompClass/JobClassesSalaries/Pages/ClassifiedJobListing.aspx </v>
          </cell>
          <cell r="J147">
            <v>0</v>
          </cell>
        </row>
        <row r="148">
          <cell r="E148" t="str">
            <v>BOOKSTORE MANAGER</v>
          </cell>
          <cell r="F148" t="str">
            <v>55</v>
          </cell>
          <cell r="G148" t="str">
            <v>230J</v>
          </cell>
          <cell r="H148" t="str">
            <v>4902-00</v>
          </cell>
          <cell r="I148" t="str">
            <v xml:space="preserve">http://www.dop.wa.gov/CompClass/JobClassesSalaries/Pages/ClassifiedJobListing.aspx </v>
          </cell>
          <cell r="J148">
            <v>0</v>
          </cell>
        </row>
        <row r="149">
          <cell r="E149" t="str">
            <v>BOOKSTORE MANAGER ASSISTANT</v>
          </cell>
          <cell r="F149" t="str">
            <v>44</v>
          </cell>
          <cell r="G149" t="str">
            <v>230H</v>
          </cell>
          <cell r="H149" t="str">
            <v>4902-00</v>
          </cell>
          <cell r="I149" t="str">
            <v xml:space="preserve">http://www.dop.wa.gov/CompClass/JobClassesSalaries/Pages/ClassifiedJobListing.aspx </v>
          </cell>
          <cell r="J149">
            <v>0</v>
          </cell>
        </row>
        <row r="150">
          <cell r="E150" t="str">
            <v>BOOKSTORE SUPERVISOR</v>
          </cell>
          <cell r="F150" t="str">
            <v>39</v>
          </cell>
          <cell r="G150" t="str">
            <v>230G</v>
          </cell>
          <cell r="H150" t="str">
            <v>4902-00</v>
          </cell>
          <cell r="I150" t="str">
            <v xml:space="preserve">http://www.dop.wa.gov/CompClass/JobClassesSalaries/Pages/ClassifiedJobListing.aspx </v>
          </cell>
          <cell r="J150">
            <v>0</v>
          </cell>
        </row>
        <row r="151">
          <cell r="E151" t="str">
            <v>BRAND CONTROL SPECIALIST</v>
          </cell>
          <cell r="F151" t="str">
            <v>32</v>
          </cell>
          <cell r="G151" t="str">
            <v>566E</v>
          </cell>
          <cell r="H151" t="str">
            <v>4902-00</v>
          </cell>
          <cell r="I151" t="str">
            <v xml:space="preserve">http://www.dop.wa.gov/CompClass/JobClassesSalaries/Pages/ClassifiedJobListing.aspx </v>
          </cell>
          <cell r="J151">
            <v>0</v>
          </cell>
        </row>
        <row r="152">
          <cell r="E152" t="str">
            <v>BRAND INSPECTOR 1</v>
          </cell>
          <cell r="F152" t="str">
            <v>32</v>
          </cell>
          <cell r="G152" t="str">
            <v>566F</v>
          </cell>
          <cell r="H152" t="str">
            <v>4902-00</v>
          </cell>
          <cell r="I152" t="str">
            <v xml:space="preserve">http://www.dop.wa.gov/CompClass/JobClassesSalaries/Pages/ClassifiedJobListing.aspx </v>
          </cell>
          <cell r="J152">
            <v>0</v>
          </cell>
        </row>
        <row r="153">
          <cell r="E153" t="str">
            <v>BRAND INSPECTOR 2</v>
          </cell>
          <cell r="F153" t="str">
            <v>39</v>
          </cell>
          <cell r="G153" t="str">
            <v>566G</v>
          </cell>
          <cell r="H153" t="str">
            <v>4902-00</v>
          </cell>
          <cell r="I153" t="str">
            <v xml:space="preserve">http://www.dop.wa.gov/CompClass/JobClassesSalaries/Pages/ClassifiedJobListing.aspx </v>
          </cell>
          <cell r="J153">
            <v>0</v>
          </cell>
        </row>
        <row r="154">
          <cell r="E154" t="str">
            <v>BRIDGE ENGINEER 1</v>
          </cell>
          <cell r="F154" t="str">
            <v>53</v>
          </cell>
          <cell r="G154" t="str">
            <v>531E</v>
          </cell>
          <cell r="H154" t="str">
            <v>4902-00</v>
          </cell>
          <cell r="I154" t="str">
            <v xml:space="preserve">http://www.dop.wa.gov/CompClass/JobClassesSalaries/Pages/ClassifiedJobListing.aspx </v>
          </cell>
          <cell r="J154">
            <v>0</v>
          </cell>
        </row>
        <row r="155">
          <cell r="E155" t="str">
            <v>BRIDGE ENGINEER 2</v>
          </cell>
          <cell r="F155" t="str">
            <v>57</v>
          </cell>
          <cell r="G155" t="str">
            <v>531F</v>
          </cell>
          <cell r="H155" t="str">
            <v>4902-00</v>
          </cell>
          <cell r="I155" t="str">
            <v xml:space="preserve">http://www.dop.wa.gov/CompClass/JobClassesSalaries/Pages/ClassifiedJobListing.aspx </v>
          </cell>
          <cell r="J155">
            <v>0</v>
          </cell>
        </row>
        <row r="156">
          <cell r="E156" t="str">
            <v>BRIDGE ENGINEER 3</v>
          </cell>
          <cell r="F156" t="str">
            <v>61</v>
          </cell>
          <cell r="G156" t="str">
            <v>531G</v>
          </cell>
          <cell r="H156" t="str">
            <v>4902-00</v>
          </cell>
          <cell r="I156" t="str">
            <v xml:space="preserve">http://www.dop.wa.gov/CompClass/JobClassesSalaries/Pages/ClassifiedJobListing.aspx </v>
          </cell>
          <cell r="J156">
            <v>0</v>
          </cell>
        </row>
        <row r="157">
          <cell r="E157" t="str">
            <v>BRIDGE ENGINEER 4</v>
          </cell>
          <cell r="F157" t="str">
            <v>65</v>
          </cell>
          <cell r="G157" t="str">
            <v>531H</v>
          </cell>
          <cell r="H157" t="str">
            <v>4902-00</v>
          </cell>
          <cell r="I157" t="str">
            <v xml:space="preserve">http://www.dop.wa.gov/CompClass/JobClassesSalaries/Pages/ClassifiedJobListing.aspx </v>
          </cell>
          <cell r="J157">
            <v>0</v>
          </cell>
        </row>
        <row r="158">
          <cell r="E158" t="str">
            <v>BRIDGE ENGINEER 5</v>
          </cell>
          <cell r="F158" t="str">
            <v>69</v>
          </cell>
          <cell r="G158" t="str">
            <v>531I</v>
          </cell>
          <cell r="H158" t="str">
            <v>4902-00</v>
          </cell>
          <cell r="I158" t="str">
            <v xml:space="preserve">http://www.dop.wa.gov/CompClass/JobClassesSalaries/Pages/ClassifiedJobListing.aspx </v>
          </cell>
          <cell r="J158">
            <v>0</v>
          </cell>
        </row>
        <row r="159">
          <cell r="E159" t="str">
            <v>BRIDGE ENGINEER 6</v>
          </cell>
          <cell r="F159" t="str">
            <v>73</v>
          </cell>
          <cell r="G159" t="str">
            <v>531J</v>
          </cell>
          <cell r="H159" t="str">
            <v>4902-00</v>
          </cell>
          <cell r="I159" t="str">
            <v xml:space="preserve">http://www.dop.wa.gov/CompClass/JobClassesSalaries/Pages/ClassifiedJobListing.aspx </v>
          </cell>
          <cell r="J159">
            <v>0</v>
          </cell>
        </row>
        <row r="160">
          <cell r="E160" t="str">
            <v>BRIDGE ENGINEER 7</v>
          </cell>
          <cell r="F160" t="str">
            <v>77</v>
          </cell>
          <cell r="G160" t="str">
            <v>531K</v>
          </cell>
          <cell r="H160" t="str">
            <v>4902-00</v>
          </cell>
          <cell r="I160" t="str">
            <v xml:space="preserve">http://www.dop.wa.gov/CompClass/JobClassesSalaries/Pages/ClassifiedJobListing.aspx </v>
          </cell>
          <cell r="J160">
            <v>0</v>
          </cell>
        </row>
        <row r="161">
          <cell r="E161" t="str">
            <v>BRIDGE TECHNICIAN 1</v>
          </cell>
          <cell r="F161" t="str">
            <v>44</v>
          </cell>
          <cell r="G161" t="str">
            <v>538V</v>
          </cell>
          <cell r="H161" t="str">
            <v>4902-00</v>
          </cell>
          <cell r="I161" t="str">
            <v xml:space="preserve">http://www.dop.wa.gov/CompClass/JobClassesSalaries/Pages/ClassifiedJobListing.aspx </v>
          </cell>
          <cell r="J161">
            <v>0</v>
          </cell>
        </row>
        <row r="162">
          <cell r="E162" t="str">
            <v>BRIDGE TECHNICIAN 2</v>
          </cell>
          <cell r="F162" t="str">
            <v>50</v>
          </cell>
          <cell r="G162" t="str">
            <v>538W</v>
          </cell>
          <cell r="H162" t="str">
            <v>4902-00</v>
          </cell>
          <cell r="I162" t="str">
            <v xml:space="preserve">http://www.dop.wa.gov/CompClass/JobClassesSalaries/Pages/ClassifiedJobListing.aspx </v>
          </cell>
          <cell r="J162">
            <v>0</v>
          </cell>
        </row>
        <row r="163">
          <cell r="E163" t="str">
            <v>BRIDGE TENDER</v>
          </cell>
          <cell r="F163" t="str">
            <v>36E</v>
          </cell>
          <cell r="G163" t="str">
            <v>597E</v>
          </cell>
          <cell r="H163" t="str">
            <v>4902-00</v>
          </cell>
          <cell r="I163" t="str">
            <v xml:space="preserve">http://www.dop.wa.gov/CompClass/JobClassesSalaries/Pages/ClassifiedJobListing.aspx </v>
          </cell>
          <cell r="J163">
            <v>0</v>
          </cell>
        </row>
        <row r="164">
          <cell r="E164" t="str">
            <v>BROADCAST TECHNICIAN 1</v>
          </cell>
          <cell r="F164" t="str">
            <v>36</v>
          </cell>
          <cell r="G164" t="str">
            <v>201E</v>
          </cell>
          <cell r="H164" t="str">
            <v>4902-00</v>
          </cell>
          <cell r="I164" t="str">
            <v xml:space="preserve">http://www.dop.wa.gov/CompClass/JobClassesSalaries/Pages/ClassifiedJobListing.aspx </v>
          </cell>
          <cell r="J164">
            <v>0</v>
          </cell>
        </row>
        <row r="165">
          <cell r="E165" t="str">
            <v>BROADCAST TECHNICIAN 2</v>
          </cell>
          <cell r="F165" t="str">
            <v>42</v>
          </cell>
          <cell r="G165" t="str">
            <v>201F</v>
          </cell>
          <cell r="H165" t="str">
            <v>4902-00</v>
          </cell>
          <cell r="I165" t="str">
            <v xml:space="preserve">http://www.dop.wa.gov/CompClass/JobClassesSalaries/Pages/ClassifiedJobListing.aspx </v>
          </cell>
          <cell r="J165">
            <v>0</v>
          </cell>
        </row>
        <row r="166">
          <cell r="E166" t="str">
            <v>BROADCAST TECHNICIAN 3</v>
          </cell>
          <cell r="F166" t="str">
            <v>46</v>
          </cell>
          <cell r="G166" t="str">
            <v>201G</v>
          </cell>
          <cell r="H166" t="str">
            <v>4902-00</v>
          </cell>
          <cell r="I166" t="str">
            <v xml:space="preserve">http://www.dop.wa.gov/CompClass/JobClassesSalaries/Pages/ClassifiedJobListing.aspx </v>
          </cell>
          <cell r="J166">
            <v>0</v>
          </cell>
        </row>
        <row r="167">
          <cell r="E167" t="str">
            <v>BROADCAST TECHNICIAN SUPERVISOR</v>
          </cell>
          <cell r="F167" t="str">
            <v>50</v>
          </cell>
          <cell r="G167" t="str">
            <v>201H</v>
          </cell>
          <cell r="H167" t="str">
            <v>4902-00</v>
          </cell>
          <cell r="I167" t="str">
            <v xml:space="preserve">http://www.dop.wa.gov/CompClass/JobClassesSalaries/Pages/ClassifiedJobListing.aspx </v>
          </cell>
          <cell r="J167">
            <v>0</v>
          </cell>
        </row>
        <row r="168">
          <cell r="E168" t="str">
            <v>BUDGET ANALYST 1</v>
          </cell>
          <cell r="F168" t="str">
            <v>44</v>
          </cell>
          <cell r="G168" t="str">
            <v>147A</v>
          </cell>
          <cell r="H168" t="str">
            <v>4902-00</v>
          </cell>
          <cell r="I168" t="str">
            <v xml:space="preserve">http://www.dop.wa.gov/CompClass/JobClassesSalaries/Pages/ClassifiedJobListing.aspx </v>
          </cell>
          <cell r="J168">
            <v>0</v>
          </cell>
        </row>
        <row r="169">
          <cell r="E169" t="str">
            <v>BUDGET ANALYST 2</v>
          </cell>
          <cell r="F169" t="str">
            <v>50</v>
          </cell>
          <cell r="G169" t="str">
            <v>147B</v>
          </cell>
          <cell r="H169" t="str">
            <v>4902-00</v>
          </cell>
          <cell r="I169" t="str">
            <v xml:space="preserve">http://www.dop.wa.gov/CompClass/JobClassesSalaries/Pages/ClassifiedJobListing.aspx </v>
          </cell>
          <cell r="J169">
            <v>0</v>
          </cell>
        </row>
        <row r="170">
          <cell r="E170" t="str">
            <v>BUDGET ANALYST 3</v>
          </cell>
          <cell r="F170" t="str">
            <v>54</v>
          </cell>
          <cell r="G170" t="str">
            <v>147C</v>
          </cell>
          <cell r="H170" t="str">
            <v>4902-00</v>
          </cell>
          <cell r="I170" t="str">
            <v xml:space="preserve">http://www.dop.wa.gov/CompClass/JobClassesSalaries/Pages/ClassifiedJobListing.aspx </v>
          </cell>
          <cell r="J170">
            <v>0</v>
          </cell>
        </row>
        <row r="171">
          <cell r="E171" t="str">
            <v>BUDGET ANALYST 4</v>
          </cell>
          <cell r="F171" t="str">
            <v>58</v>
          </cell>
          <cell r="G171" t="str">
            <v>147D</v>
          </cell>
          <cell r="H171" t="str">
            <v>5300-00</v>
          </cell>
          <cell r="I171" t="str">
            <v xml:space="preserve">http://www.dop.wa.gov/CompClass/JobClassesSalaries/Pages/ClassifiedJobListing.aspx </v>
          </cell>
          <cell r="J171">
            <v>0</v>
          </cell>
        </row>
        <row r="172">
          <cell r="E172" t="str">
            <v>BUILDING COORDINATOR 2</v>
          </cell>
          <cell r="F172" t="str">
            <v>30</v>
          </cell>
          <cell r="G172" t="str">
            <v>110B</v>
          </cell>
          <cell r="H172" t="str">
            <v>4902-00</v>
          </cell>
          <cell r="I172" t="str">
            <v xml:space="preserve">http://www.dop.wa.gov/CompClass/JobClassesSalaries/Pages/ClassifiedJobListing.aspx </v>
          </cell>
          <cell r="J172">
            <v>0</v>
          </cell>
        </row>
        <row r="173">
          <cell r="E173" t="str">
            <v>BUILDING COORDINATOR 4</v>
          </cell>
          <cell r="F173" t="str">
            <v>35</v>
          </cell>
          <cell r="G173" t="str">
            <v>110D</v>
          </cell>
          <cell r="H173" t="str">
            <v>4902-00</v>
          </cell>
          <cell r="I173" t="str">
            <v xml:space="preserve">http://www.dop.wa.gov/CompClass/JobClassesSalaries/Pages/ClassifiedJobListing.aspx </v>
          </cell>
          <cell r="J173">
            <v>0</v>
          </cell>
        </row>
        <row r="174">
          <cell r="E174" t="str">
            <v>BUILDING DESIGNER 1</v>
          </cell>
          <cell r="F174" t="str">
            <v>51</v>
          </cell>
          <cell r="G174" t="str">
            <v>539N</v>
          </cell>
          <cell r="H174" t="str">
            <v>4902-00</v>
          </cell>
          <cell r="I174" t="str">
            <v xml:space="preserve">http://www.dop.wa.gov/CompClass/JobClassesSalaries/Pages/ClassifiedJobListing.aspx </v>
          </cell>
          <cell r="J174">
            <v>0</v>
          </cell>
        </row>
        <row r="175">
          <cell r="E175" t="str">
            <v>BUILDING DESIGNER 2</v>
          </cell>
          <cell r="F175" t="str">
            <v>57</v>
          </cell>
          <cell r="G175" t="str">
            <v>539O</v>
          </cell>
          <cell r="H175" t="str">
            <v>4902-00</v>
          </cell>
          <cell r="I175" t="str">
            <v xml:space="preserve">http://www.dop.wa.gov/CompClass/JobClassesSalaries/Pages/ClassifiedJobListing.aspx </v>
          </cell>
          <cell r="J175">
            <v>0</v>
          </cell>
        </row>
        <row r="176">
          <cell r="E176" t="str">
            <v>BUILDINGS &amp; GROUNDS SUPERVISOR A</v>
          </cell>
          <cell r="F176" t="str">
            <v>49</v>
          </cell>
          <cell r="G176" t="str">
            <v>598G</v>
          </cell>
          <cell r="H176" t="str">
            <v>4902-00</v>
          </cell>
          <cell r="I176" t="str">
            <v xml:space="preserve">http://www.dop.wa.gov/CompClass/JobClassesSalaries/Pages/ClassifiedJobListing.aspx </v>
          </cell>
          <cell r="J176">
            <v>0</v>
          </cell>
        </row>
        <row r="177">
          <cell r="E177" t="str">
            <v>BUILDINGS &amp; GROUNDS SUPERVISOR B</v>
          </cell>
          <cell r="F177" t="str">
            <v>55</v>
          </cell>
          <cell r="G177" t="str">
            <v>598H</v>
          </cell>
          <cell r="H177" t="str">
            <v>4902-00</v>
          </cell>
          <cell r="I177" t="str">
            <v xml:space="preserve">http://www.dop.wa.gov/CompClass/JobClassesSalaries/Pages/ClassifiedJobListing.aspx </v>
          </cell>
          <cell r="J177">
            <v>0</v>
          </cell>
        </row>
        <row r="178">
          <cell r="E178" t="str">
            <v>BUILDINGS &amp; GROUNDS SUPERVISOR C</v>
          </cell>
          <cell r="F178" t="str">
            <v>61</v>
          </cell>
          <cell r="G178" t="str">
            <v>598I</v>
          </cell>
          <cell r="H178" t="str">
            <v>4902-00</v>
          </cell>
          <cell r="I178" t="str">
            <v xml:space="preserve">http://www.dop.wa.gov/CompClass/JobClassesSalaries/Pages/ClassifiedJobListing.aspx </v>
          </cell>
          <cell r="J178">
            <v>0</v>
          </cell>
        </row>
        <row r="179">
          <cell r="E179" t="str">
            <v>BUSINESS &amp; PROFESSIONS AUDITOR 1</v>
          </cell>
          <cell r="F179" t="str">
            <v>45</v>
          </cell>
          <cell r="G179" t="str">
            <v>159A</v>
          </cell>
          <cell r="H179" t="str">
            <v>4902-00</v>
          </cell>
          <cell r="I179" t="str">
            <v xml:space="preserve">http://www.dop.wa.gov/CompClass/JobClassesSalaries/Pages/ClassifiedJobListing.aspx </v>
          </cell>
          <cell r="J179">
            <v>0</v>
          </cell>
        </row>
        <row r="180">
          <cell r="E180" t="str">
            <v>BUSINESS &amp; PROFESSIONS AUDITOR 3</v>
          </cell>
          <cell r="F180" t="str">
            <v>51</v>
          </cell>
          <cell r="G180" t="str">
            <v>159C</v>
          </cell>
          <cell r="H180" t="str">
            <v>4902-00</v>
          </cell>
          <cell r="I180" t="str">
            <v xml:space="preserve">http://www.dop.wa.gov/CompClass/JobClassesSalaries/Pages/ClassifiedJobListing.aspx </v>
          </cell>
          <cell r="J180">
            <v>0</v>
          </cell>
        </row>
        <row r="181">
          <cell r="E181" t="str">
            <v>BUSINESS &amp; PROFESSIONS AUDITOR 4</v>
          </cell>
          <cell r="F181" t="str">
            <v>56</v>
          </cell>
          <cell r="G181" t="str">
            <v>159D</v>
          </cell>
          <cell r="H181" t="str">
            <v>4902-00</v>
          </cell>
          <cell r="I181" t="str">
            <v xml:space="preserve">http://www.dop.wa.gov/CompClass/JobClassesSalaries/Pages/ClassifiedJobListing.aspx </v>
          </cell>
          <cell r="J181">
            <v>0</v>
          </cell>
        </row>
        <row r="182">
          <cell r="E182" t="str">
            <v>CAMPUS POLICE CAPTAIN</v>
          </cell>
          <cell r="F182" t="str">
            <v>66</v>
          </cell>
          <cell r="G182" t="str">
            <v>387J</v>
          </cell>
          <cell r="H182" t="str">
            <v>4902-00</v>
          </cell>
          <cell r="I182" t="str">
            <v xml:space="preserve">http://www.dop.wa.gov/CompClass/JobClassesSalaries/Pages/ClassifiedJobListing.aspx </v>
          </cell>
          <cell r="J182">
            <v>0</v>
          </cell>
        </row>
        <row r="183">
          <cell r="E183" t="str">
            <v>CAMPUS POLICE CORPORAL</v>
          </cell>
          <cell r="F183" t="str">
            <v>53</v>
          </cell>
          <cell r="G183" t="str">
            <v>387F</v>
          </cell>
          <cell r="H183" t="str">
            <v>4902-00</v>
          </cell>
          <cell r="I183" t="str">
            <v xml:space="preserve">http://www.dop.wa.gov/CompClass/JobClassesSalaries/Pages/ClassifiedJobListing.aspx </v>
          </cell>
          <cell r="J183">
            <v>0</v>
          </cell>
        </row>
        <row r="184">
          <cell r="E184" t="str">
            <v>CAMPUS POLICE INVESTIGATOR</v>
          </cell>
          <cell r="F184" t="str">
            <v>60</v>
          </cell>
          <cell r="G184" t="str">
            <v>387H</v>
          </cell>
          <cell r="H184" t="str">
            <v>4902-00</v>
          </cell>
          <cell r="I184" t="str">
            <v xml:space="preserve">http://www.dop.wa.gov/CompClass/JobClassesSalaries/Pages/ClassifiedJobListing.aspx </v>
          </cell>
          <cell r="J184">
            <v>0</v>
          </cell>
        </row>
        <row r="185">
          <cell r="E185" t="str">
            <v>CAMPUS POLICE LIEUTENANT</v>
          </cell>
          <cell r="F185" t="str">
            <v>61</v>
          </cell>
          <cell r="G185" t="str">
            <v>387I</v>
          </cell>
          <cell r="H185" t="str">
            <v>4902-00</v>
          </cell>
          <cell r="I185" t="str">
            <v xml:space="preserve">http://www.dop.wa.gov/CompClass/JobClassesSalaries/Pages/ClassifiedJobListing.aspx </v>
          </cell>
          <cell r="J185">
            <v>0</v>
          </cell>
        </row>
        <row r="186">
          <cell r="E186" t="str">
            <v>CAMPUS POLICE OFFICER</v>
          </cell>
          <cell r="F186" t="str">
            <v>51</v>
          </cell>
          <cell r="G186" t="str">
            <v>387E</v>
          </cell>
          <cell r="H186" t="str">
            <v>4902-00</v>
          </cell>
          <cell r="I186" t="str">
            <v xml:space="preserve">http://www.dop.wa.gov/CompClass/JobClassesSalaries/Pages/ClassifiedJobListing.aspx </v>
          </cell>
          <cell r="J186">
            <v>0</v>
          </cell>
        </row>
        <row r="187">
          <cell r="E187" t="str">
            <v>CAMPUS POLICE SERGEANT</v>
          </cell>
          <cell r="F187" t="str">
            <v>56</v>
          </cell>
          <cell r="G187" t="str">
            <v>387G</v>
          </cell>
          <cell r="H187" t="str">
            <v>4902-00</v>
          </cell>
          <cell r="I187" t="str">
            <v xml:space="preserve">http://www.dop.wa.gov/CompClass/JobClassesSalaries/Pages/ClassifiedJobListing.aspx </v>
          </cell>
          <cell r="J187">
            <v>0</v>
          </cell>
        </row>
        <row r="188">
          <cell r="E188" t="str">
            <v>CAMPUS SECURITY LIEUTENANT</v>
          </cell>
          <cell r="F188" t="str">
            <v>56</v>
          </cell>
          <cell r="G188" t="str">
            <v>385G</v>
          </cell>
          <cell r="H188" t="str">
            <v>4902-00</v>
          </cell>
          <cell r="I188" t="str">
            <v xml:space="preserve">http://www.dop.wa.gov/CompClass/JobClassesSalaries/Pages/ClassifiedJobListing.aspx </v>
          </cell>
          <cell r="J188">
            <v>0</v>
          </cell>
        </row>
        <row r="189">
          <cell r="E189" t="str">
            <v>CAMPUS SECURITY OFFICER</v>
          </cell>
          <cell r="F189" t="str">
            <v>46</v>
          </cell>
          <cell r="G189" t="str">
            <v>385E</v>
          </cell>
          <cell r="H189" t="str">
            <v>4902-00</v>
          </cell>
          <cell r="I189" t="str">
            <v xml:space="preserve">http://www.dop.wa.gov/CompClass/JobClassesSalaries/Pages/ClassifiedJobListing.aspx </v>
          </cell>
          <cell r="J189">
            <v>0</v>
          </cell>
        </row>
        <row r="190">
          <cell r="E190" t="str">
            <v>CAMPUS SECURITY SERGEANT</v>
          </cell>
          <cell r="F190" t="str">
            <v>51</v>
          </cell>
          <cell r="G190" t="str">
            <v>385F</v>
          </cell>
          <cell r="H190" t="str">
            <v>4902-00</v>
          </cell>
          <cell r="I190" t="str">
            <v xml:space="preserve">http://www.dop.wa.gov/CompClass/JobClassesSalaries/Pages/ClassifiedJobListing.aspx </v>
          </cell>
          <cell r="J190">
            <v>0</v>
          </cell>
        </row>
        <row r="191">
          <cell r="E191" t="str">
            <v>CAMPUS SECURITY/SAFETY SUPERVISOR</v>
          </cell>
          <cell r="F191" t="str">
            <v>57</v>
          </cell>
          <cell r="G191" t="str">
            <v>385H</v>
          </cell>
          <cell r="H191" t="str">
            <v>4902-00</v>
          </cell>
          <cell r="I191" t="str">
            <v xml:space="preserve">http://www.dop.wa.gov/CompClass/JobClassesSalaries/Pages/ClassifiedJobListing.aspx </v>
          </cell>
          <cell r="J191">
            <v>0</v>
          </cell>
        </row>
        <row r="192">
          <cell r="E192" t="str">
            <v>CAP PG OFF CHIEF</v>
          </cell>
          <cell r="F192" t="str">
            <v>Band1</v>
          </cell>
          <cell r="G192" t="str">
            <v>B1851</v>
          </cell>
          <cell r="H192" t="str">
            <v>4902-00</v>
          </cell>
          <cell r="I192" t="str">
            <v>per autumnsharpe</v>
          </cell>
          <cell r="J192">
            <v>0</v>
          </cell>
        </row>
        <row r="193">
          <cell r="E193" t="str">
            <v>CARDIAC MONITOR TECHNICIAN</v>
          </cell>
          <cell r="F193" t="str">
            <v>34</v>
          </cell>
          <cell r="G193" t="str">
            <v>322I</v>
          </cell>
          <cell r="H193" t="str">
            <v>4902-00</v>
          </cell>
          <cell r="I193" t="str">
            <v xml:space="preserve">http://www.dop.wa.gov/CompClass/JobClassesSalaries/Pages/ClassifiedJobListing.aspx </v>
          </cell>
          <cell r="J193">
            <v>0</v>
          </cell>
        </row>
        <row r="194">
          <cell r="E194" t="str">
            <v>CARDIAC SONOGRAPHER 1</v>
          </cell>
          <cell r="F194" t="str">
            <v>53</v>
          </cell>
          <cell r="G194" t="str">
            <v>301K</v>
          </cell>
          <cell r="H194" t="str">
            <v>4902-00</v>
          </cell>
          <cell r="I194" t="str">
            <v xml:space="preserve">http://www.dop.wa.gov/CompClass/JobClassesSalaries/Pages/ClassifiedJobListing.aspx </v>
          </cell>
          <cell r="J194">
            <v>0</v>
          </cell>
        </row>
        <row r="195">
          <cell r="E195" t="str">
            <v>CARDIAC SONOGRAPHER 2</v>
          </cell>
          <cell r="F195" t="str">
            <v>55</v>
          </cell>
          <cell r="G195" t="str">
            <v>301L</v>
          </cell>
          <cell r="H195" t="str">
            <v>4902-00</v>
          </cell>
          <cell r="I195" t="str">
            <v xml:space="preserve">http://www.dop.wa.gov/CompClass/JobClassesSalaries/Pages/ClassifiedJobListing.aspx </v>
          </cell>
          <cell r="J195">
            <v>0</v>
          </cell>
        </row>
        <row r="196">
          <cell r="E196" t="str">
            <v>CARDIAC SONOGRAPHER LEAD</v>
          </cell>
          <cell r="F196" t="str">
            <v>59</v>
          </cell>
          <cell r="G196" t="str">
            <v>301N</v>
          </cell>
          <cell r="H196" t="str">
            <v>4902-00</v>
          </cell>
          <cell r="I196" t="str">
            <v xml:space="preserve">http://www.dop.wa.gov/CompClass/JobClassesSalaries/Pages/ClassifiedJobListing.aspx </v>
          </cell>
          <cell r="J196">
            <v>0</v>
          </cell>
        </row>
        <row r="197">
          <cell r="E197" t="str">
            <v>CARDIAC SONOGRAPHER SPECIALIST</v>
          </cell>
          <cell r="F197" t="str">
            <v>57</v>
          </cell>
          <cell r="G197" t="str">
            <v>301M</v>
          </cell>
          <cell r="H197" t="str">
            <v>4902-00</v>
          </cell>
          <cell r="I197" t="str">
            <v xml:space="preserve">http://www.dop.wa.gov/CompClass/JobClassesSalaries/Pages/ClassifiedJobListing.aspx </v>
          </cell>
          <cell r="J197">
            <v>0</v>
          </cell>
        </row>
        <row r="198">
          <cell r="E198" t="str">
            <v>CARDIAC SONOGRAPHER SUPERVISOR</v>
          </cell>
          <cell r="F198" t="str">
            <v>63</v>
          </cell>
          <cell r="G198" t="str">
            <v>301P</v>
          </cell>
          <cell r="H198" t="str">
            <v>4902-00</v>
          </cell>
          <cell r="I198" t="str">
            <v xml:space="preserve">http://www.dop.wa.gov/CompClass/JobClassesSalaries/Pages/ClassifiedJobListing.aspx </v>
          </cell>
          <cell r="J198">
            <v>0</v>
          </cell>
        </row>
        <row r="199">
          <cell r="E199" t="str">
            <v>CAREER PLANNING &amp; PLACEMENT OFFICER</v>
          </cell>
          <cell r="F199" t="str">
            <v>52</v>
          </cell>
          <cell r="G199" t="str">
            <v>253J</v>
          </cell>
          <cell r="H199" t="str">
            <v>4902-00</v>
          </cell>
          <cell r="I199" t="str">
            <v xml:space="preserve">http://www.dop.wa.gov/CompClass/JobClassesSalaries/Pages/ClassifiedJobListing.aspx </v>
          </cell>
          <cell r="J199">
            <v>0</v>
          </cell>
        </row>
        <row r="200">
          <cell r="E200" t="str">
            <v>CARPENTER</v>
          </cell>
          <cell r="F200" t="str">
            <v>42G</v>
          </cell>
          <cell r="G200" t="str">
            <v>605E</v>
          </cell>
          <cell r="H200" t="str">
            <v>5307-00</v>
          </cell>
          <cell r="I200" t="str">
            <v xml:space="preserve">http://www.dop.wa.gov/CompClass/JobClassesSalaries/Pages/ClassifiedJobListing.aspx </v>
          </cell>
          <cell r="J200">
            <v>0</v>
          </cell>
        </row>
        <row r="201">
          <cell r="E201" t="str">
            <v>CARPENTER APPRENTICE</v>
          </cell>
          <cell r="F201" t="str">
            <v>Band1</v>
          </cell>
          <cell r="G201" t="str">
            <v>606E</v>
          </cell>
          <cell r="H201" t="str">
            <v>4902-00</v>
          </cell>
          <cell r="I201" t="str">
            <v xml:space="preserve">http://www.dop.wa.gov/CompClass/JobClassesSalaries/Pages/ClassifiedJobListing.aspx </v>
          </cell>
          <cell r="J201">
            <v>0</v>
          </cell>
        </row>
        <row r="202">
          <cell r="E202" t="str">
            <v>CARPENTER LEAD</v>
          </cell>
          <cell r="F202" t="str">
            <v>45G</v>
          </cell>
          <cell r="G202" t="str">
            <v>605F</v>
          </cell>
          <cell r="H202" t="str">
            <v>5307-00</v>
          </cell>
          <cell r="I202" t="str">
            <v xml:space="preserve">http://www.dop.wa.gov/CompClass/JobClassesSalaries/Pages/ClassifiedJobListing.aspx </v>
          </cell>
          <cell r="J202">
            <v>0</v>
          </cell>
        </row>
        <row r="203">
          <cell r="E203" t="str">
            <v>CARPENTER SUPERVISOR 1</v>
          </cell>
          <cell r="F203" t="str">
            <v>49G</v>
          </cell>
          <cell r="G203" t="str">
            <v>605G</v>
          </cell>
          <cell r="H203" t="str">
            <v>5307-00</v>
          </cell>
          <cell r="I203" t="str">
            <v xml:space="preserve">http://www.dop.wa.gov/CompClass/JobClassesSalaries/Pages/ClassifiedJobListing.aspx </v>
          </cell>
          <cell r="J203">
            <v>0</v>
          </cell>
        </row>
        <row r="204">
          <cell r="E204" t="str">
            <v>CARPENTER SUPERVISOR 2</v>
          </cell>
          <cell r="F204" t="str">
            <v>52G</v>
          </cell>
          <cell r="G204" t="str">
            <v>605H</v>
          </cell>
          <cell r="H204" t="str">
            <v>4902-00</v>
          </cell>
          <cell r="I204" t="str">
            <v xml:space="preserve">http://www.dop.wa.gov/CompClass/JobClassesSalaries/Pages/ClassifiedJobListing.aspx </v>
          </cell>
          <cell r="J204">
            <v>0</v>
          </cell>
        </row>
        <row r="205">
          <cell r="E205" t="str">
            <v>CARTOGRAPHER 1</v>
          </cell>
          <cell r="F205" t="str">
            <v>42</v>
          </cell>
          <cell r="G205" t="str">
            <v>541E</v>
          </cell>
          <cell r="H205" t="str">
            <v>4902-00</v>
          </cell>
          <cell r="I205" t="str">
            <v xml:space="preserve">http://www.dop.wa.gov/CompClass/JobClassesSalaries/Pages/ClassifiedJobListing.aspx </v>
          </cell>
          <cell r="J205">
            <v>0</v>
          </cell>
        </row>
        <row r="206">
          <cell r="E206" t="str">
            <v>CARTOGRAPHER 2</v>
          </cell>
          <cell r="F206" t="str">
            <v>47</v>
          </cell>
          <cell r="G206" t="str">
            <v>541F</v>
          </cell>
          <cell r="H206" t="str">
            <v>4902-00</v>
          </cell>
          <cell r="I206" t="str">
            <v xml:space="preserve">http://www.dop.wa.gov/CompClass/JobClassesSalaries/Pages/ClassifiedJobListing.aspx </v>
          </cell>
          <cell r="J206">
            <v>0</v>
          </cell>
        </row>
        <row r="207">
          <cell r="E207" t="str">
            <v>CARTOGRAPHER 3</v>
          </cell>
          <cell r="F207" t="str">
            <v>54</v>
          </cell>
          <cell r="G207" t="str">
            <v>541G</v>
          </cell>
          <cell r="H207" t="str">
            <v>4902-00</v>
          </cell>
          <cell r="I207" t="str">
            <v xml:space="preserve">http://www.dop.wa.gov/CompClass/JobClassesSalaries/Pages/ClassifiedJobListing.aspx </v>
          </cell>
          <cell r="J207">
            <v>0</v>
          </cell>
        </row>
        <row r="208">
          <cell r="E208" t="str">
            <v>CARTOGRAPHY SUPERVISOR</v>
          </cell>
          <cell r="F208" t="str">
            <v>63</v>
          </cell>
          <cell r="G208" t="str">
            <v>541I</v>
          </cell>
          <cell r="H208" t="str">
            <v>4902-00</v>
          </cell>
          <cell r="I208" t="str">
            <v xml:space="preserve">http://www.dop.wa.gov/CompClass/JobClassesSalaries/Pages/ClassifiedJobListing.aspx </v>
          </cell>
          <cell r="J208">
            <v>0</v>
          </cell>
        </row>
        <row r="209">
          <cell r="E209" t="str">
            <v>CASHIER 1</v>
          </cell>
          <cell r="F209" t="str">
            <v>30</v>
          </cell>
          <cell r="G209" t="str">
            <v>149E</v>
          </cell>
          <cell r="H209" t="str">
            <v>4902-00</v>
          </cell>
          <cell r="I209" t="str">
            <v xml:space="preserve">http://www.dop.wa.gov/CompClass/JobClassesSalaries/Pages/ClassifiedJobListing.aspx </v>
          </cell>
          <cell r="J209">
            <v>0</v>
          </cell>
        </row>
        <row r="210">
          <cell r="E210" t="str">
            <v>CASHIER 2</v>
          </cell>
          <cell r="F210" t="str">
            <v>32</v>
          </cell>
          <cell r="G210" t="str">
            <v>149F</v>
          </cell>
          <cell r="H210" t="str">
            <v>4902-00</v>
          </cell>
          <cell r="I210" t="str">
            <v xml:space="preserve">http://www.dop.wa.gov/CompClass/JobClassesSalaries/Pages/ClassifiedJobListing.aspx </v>
          </cell>
          <cell r="J210">
            <v>0</v>
          </cell>
        </row>
        <row r="211">
          <cell r="E211" t="str">
            <v>CASHIER 3</v>
          </cell>
          <cell r="F211" t="str">
            <v>34</v>
          </cell>
          <cell r="G211" t="str">
            <v>149G</v>
          </cell>
          <cell r="H211" t="str">
            <v>4902-00</v>
          </cell>
          <cell r="I211" t="str">
            <v xml:space="preserve">http://www.dop.wa.gov/CompClass/JobClassesSalaries/Pages/ClassifiedJobListing.aspx </v>
          </cell>
          <cell r="J211">
            <v>0</v>
          </cell>
        </row>
        <row r="212">
          <cell r="E212" t="str">
            <v>CASHIER 4</v>
          </cell>
          <cell r="F212" t="str">
            <v>37</v>
          </cell>
          <cell r="G212" t="str">
            <v>149H</v>
          </cell>
          <cell r="H212" t="str">
            <v>4902-00</v>
          </cell>
          <cell r="I212" t="str">
            <v xml:space="preserve">http://www.dop.wa.gov/CompClass/JobClassesSalaries/Pages/ClassifiedJobListing.aspx </v>
          </cell>
          <cell r="J212">
            <v>0</v>
          </cell>
        </row>
        <row r="213">
          <cell r="E213" t="str">
            <v>CENTRAL SERVICES SUPERVISOR</v>
          </cell>
          <cell r="F213" t="str">
            <v>44</v>
          </cell>
          <cell r="G213" t="str">
            <v>106H</v>
          </cell>
          <cell r="H213" t="str">
            <v>4902-00</v>
          </cell>
          <cell r="I213" t="str">
            <v xml:space="preserve">http://www.dop.wa.gov/CompClass/JobClassesSalaries/Pages/ClassifiedJobListing.aspx </v>
          </cell>
          <cell r="J213">
            <v>0</v>
          </cell>
        </row>
        <row r="214">
          <cell r="E214" t="str">
            <v>CH ST/TR CT D NM</v>
          </cell>
          <cell r="F214" t="str">
            <v>Band1</v>
          </cell>
          <cell r="G214" t="str">
            <v>B2411</v>
          </cell>
          <cell r="H214" t="str">
            <v>4902-00</v>
          </cell>
          <cell r="I214" t="str">
            <v>per autumnsharpe</v>
          </cell>
          <cell r="J214">
            <v>0</v>
          </cell>
        </row>
        <row r="215">
          <cell r="E215" t="str">
            <v>CHAPLAIN</v>
          </cell>
          <cell r="F215" t="str">
            <v>51</v>
          </cell>
          <cell r="G215" t="str">
            <v>363I</v>
          </cell>
          <cell r="H215" t="str">
            <v>4902-00</v>
          </cell>
          <cell r="I215" t="str">
            <v xml:space="preserve">http://www.dop.wa.gov/CompClass/JobClassesSalaries/Pages/ClassifiedJobListing.aspx </v>
          </cell>
          <cell r="J215">
            <v>0</v>
          </cell>
        </row>
        <row r="216">
          <cell r="E216" t="str">
            <v>CHECKSTAND OPERATOR</v>
          </cell>
          <cell r="F216" t="str">
            <v>25</v>
          </cell>
          <cell r="G216" t="str">
            <v>227E</v>
          </cell>
          <cell r="H216" t="str">
            <v>4902-00</v>
          </cell>
          <cell r="I216" t="str">
            <v xml:space="preserve">http://www.dop.wa.gov/CompClass/JobClassesSalaries/Pages/ClassifiedJobListing.aspx </v>
          </cell>
          <cell r="J216">
            <v>0</v>
          </cell>
        </row>
        <row r="217">
          <cell r="E217" t="str">
            <v>CHEMIST 1</v>
          </cell>
          <cell r="F217" t="str">
            <v>48</v>
          </cell>
          <cell r="G217" t="str">
            <v>515P</v>
          </cell>
          <cell r="H217" t="str">
            <v>4902-00</v>
          </cell>
          <cell r="I217" t="str">
            <v xml:space="preserve">http://www.dop.wa.gov/CompClass/JobClassesSalaries/Pages/ClassifiedJobListing.aspx </v>
          </cell>
          <cell r="J217">
            <v>0</v>
          </cell>
        </row>
        <row r="218">
          <cell r="E218" t="str">
            <v>CHEMIST 2</v>
          </cell>
          <cell r="F218" t="str">
            <v>54</v>
          </cell>
          <cell r="G218" t="str">
            <v>515Q</v>
          </cell>
          <cell r="H218" t="str">
            <v>4902-00</v>
          </cell>
          <cell r="I218" t="str">
            <v xml:space="preserve">http://www.dop.wa.gov/CompClass/JobClassesSalaries/Pages/ClassifiedJobListing.aspx </v>
          </cell>
          <cell r="J218">
            <v>0</v>
          </cell>
        </row>
        <row r="219">
          <cell r="E219" t="str">
            <v>CHEMIST 3</v>
          </cell>
          <cell r="F219" t="str">
            <v>60</v>
          </cell>
          <cell r="G219" t="str">
            <v>515R</v>
          </cell>
          <cell r="H219" t="str">
            <v>4902-00</v>
          </cell>
          <cell r="I219" t="str">
            <v xml:space="preserve">http://www.dop.wa.gov/CompClass/JobClassesSalaries/Pages/ClassifiedJobListing.aspx </v>
          </cell>
          <cell r="J219">
            <v>0</v>
          </cell>
        </row>
        <row r="220">
          <cell r="E220" t="str">
            <v>CHEMIST 4</v>
          </cell>
          <cell r="F220" t="str">
            <v>66</v>
          </cell>
          <cell r="G220" t="str">
            <v>515S</v>
          </cell>
          <cell r="H220" t="str">
            <v>4902-00</v>
          </cell>
          <cell r="I220" t="str">
            <v xml:space="preserve">http://www.dop.wa.gov/CompClass/JobClassesSalaries/Pages/ClassifiedJobListing.aspx </v>
          </cell>
          <cell r="J220">
            <v>0</v>
          </cell>
        </row>
        <row r="221">
          <cell r="E221" t="str">
            <v>CHF ADMIN RESORC</v>
          </cell>
          <cell r="F221" t="str">
            <v>Band1</v>
          </cell>
          <cell r="G221" t="str">
            <v>B2445</v>
          </cell>
          <cell r="H221" t="str">
            <v>4902-00</v>
          </cell>
          <cell r="I221" t="str">
            <v>per autumnsharpe</v>
          </cell>
          <cell r="J221">
            <v>0</v>
          </cell>
        </row>
        <row r="222">
          <cell r="E222" t="str">
            <v>CHF CRT INC RSK</v>
          </cell>
          <cell r="F222" t="str">
            <v>Band1</v>
          </cell>
          <cell r="G222" t="str">
            <v>B1820</v>
          </cell>
          <cell r="H222" t="str">
            <v>4902-00</v>
          </cell>
          <cell r="I222" t="str">
            <v>per autumnsharpe</v>
          </cell>
          <cell r="J222">
            <v>0</v>
          </cell>
        </row>
        <row r="223">
          <cell r="E223" t="str">
            <v>CHF EXE OFFR ESH</v>
          </cell>
          <cell r="F223" t="str">
            <v>Band1</v>
          </cell>
          <cell r="G223" t="str">
            <v>B2342</v>
          </cell>
          <cell r="H223" t="str">
            <v>4902-00</v>
          </cell>
          <cell r="I223" t="str">
            <v>per autumnsharpe</v>
          </cell>
          <cell r="J223">
            <v>0</v>
          </cell>
        </row>
        <row r="224">
          <cell r="E224" t="str">
            <v>CHF EXE OFFR WSH</v>
          </cell>
          <cell r="F224" t="str">
            <v>Band1</v>
          </cell>
          <cell r="G224" t="str">
            <v>B2332</v>
          </cell>
          <cell r="H224" t="str">
            <v>4902-00</v>
          </cell>
          <cell r="I224" t="str">
            <v>per autumnsharpe</v>
          </cell>
          <cell r="J224">
            <v>0</v>
          </cell>
        </row>
        <row r="225">
          <cell r="E225" t="str">
            <v>CHF FIN OFFICER</v>
          </cell>
          <cell r="F225" t="str">
            <v>Band1</v>
          </cell>
          <cell r="G225" t="str">
            <v>B1650</v>
          </cell>
          <cell r="H225" t="str">
            <v>4902-00</v>
          </cell>
          <cell r="I225" t="str">
            <v>per autumnsharpe</v>
          </cell>
          <cell r="J225">
            <v>0</v>
          </cell>
        </row>
        <row r="226">
          <cell r="E226" t="str">
            <v>CHF FIS BUDG CON</v>
          </cell>
          <cell r="F226" t="str">
            <v>Band1</v>
          </cell>
          <cell r="G226" t="str">
            <v>B2139</v>
          </cell>
          <cell r="H226" t="str">
            <v>4902-00</v>
          </cell>
          <cell r="I226" t="str">
            <v>per autumnsharpe</v>
          </cell>
          <cell r="J226">
            <v>0</v>
          </cell>
        </row>
        <row r="227">
          <cell r="E227" t="str">
            <v>CHF FOSTER CR LC</v>
          </cell>
          <cell r="F227" t="str">
            <v>Band1</v>
          </cell>
          <cell r="G227" t="str">
            <v>B2137</v>
          </cell>
          <cell r="H227" t="str">
            <v>4902-00</v>
          </cell>
          <cell r="I227" t="str">
            <v>per autumnsharpe</v>
          </cell>
          <cell r="J227">
            <v>0</v>
          </cell>
        </row>
        <row r="228">
          <cell r="E228" t="str">
            <v>CHF HOM COM PGS</v>
          </cell>
          <cell r="F228" t="str">
            <v>Band1</v>
          </cell>
          <cell r="G228" t="str">
            <v>B1923</v>
          </cell>
          <cell r="H228" t="str">
            <v>4902-00</v>
          </cell>
          <cell r="I228" t="str">
            <v>per autumnsharpe</v>
          </cell>
          <cell r="J228">
            <v>0</v>
          </cell>
        </row>
        <row r="229">
          <cell r="E229" t="str">
            <v>CHF INFO OFC</v>
          </cell>
          <cell r="F229" t="str">
            <v>Band1</v>
          </cell>
          <cell r="G229" t="str">
            <v>B1802</v>
          </cell>
          <cell r="H229" t="str">
            <v>4902-00</v>
          </cell>
          <cell r="I229" t="str">
            <v>per autumnsharpe</v>
          </cell>
          <cell r="J229">
            <v>0</v>
          </cell>
        </row>
        <row r="230">
          <cell r="E230" t="str">
            <v>CHF MG SVS FSC O</v>
          </cell>
          <cell r="F230" t="str">
            <v>Band1</v>
          </cell>
          <cell r="G230" t="str">
            <v>B2444</v>
          </cell>
          <cell r="H230" t="str">
            <v>4902-00</v>
          </cell>
          <cell r="I230" t="str">
            <v>per autumnsharpe</v>
          </cell>
          <cell r="J230">
            <v>0</v>
          </cell>
        </row>
        <row r="231">
          <cell r="E231" t="str">
            <v>CHF OFF RATES MG</v>
          </cell>
          <cell r="F231" t="str">
            <v>Band1</v>
          </cell>
          <cell r="G231" t="str">
            <v>B2435</v>
          </cell>
          <cell r="H231" t="str">
            <v>5300-00</v>
          </cell>
          <cell r="I231" t="str">
            <v>per autumnsharpe</v>
          </cell>
          <cell r="J231">
            <v>0</v>
          </cell>
        </row>
        <row r="232">
          <cell r="E232" t="str">
            <v>CHF PRG &amp; POLICY</v>
          </cell>
          <cell r="F232" t="str">
            <v>Band1</v>
          </cell>
          <cell r="G232" t="str">
            <v>B2132</v>
          </cell>
          <cell r="H232" t="str">
            <v>4902-00</v>
          </cell>
          <cell r="I232" t="str">
            <v>per autumnsharpe</v>
          </cell>
          <cell r="J232">
            <v>0</v>
          </cell>
        </row>
        <row r="233">
          <cell r="E233" t="str">
            <v>CHF ST UN ON AG</v>
          </cell>
          <cell r="F233" t="str">
            <v>Band1</v>
          </cell>
          <cell r="G233" t="str">
            <v>B1922</v>
          </cell>
          <cell r="H233" t="str">
            <v>4902-00</v>
          </cell>
          <cell r="I233" t="str">
            <v>per autumnsharpe</v>
          </cell>
          <cell r="J233">
            <v>0</v>
          </cell>
        </row>
        <row r="234">
          <cell r="E234" t="str">
            <v>CHF TR COMM&amp; DEV</v>
          </cell>
          <cell r="F234" t="str">
            <v>Band1</v>
          </cell>
          <cell r="G234" t="str">
            <v>B1924</v>
          </cell>
          <cell r="H234" t="str">
            <v>4902-00</v>
          </cell>
          <cell r="I234" t="str">
            <v>per autumnsharpe</v>
          </cell>
          <cell r="J234">
            <v>0</v>
          </cell>
        </row>
        <row r="235">
          <cell r="E235" t="str">
            <v>CHF/ACCT SVS</v>
          </cell>
          <cell r="F235" t="str">
            <v>Band1</v>
          </cell>
          <cell r="G235" t="str">
            <v>B1652</v>
          </cell>
          <cell r="H235" t="str">
            <v>4902-00</v>
          </cell>
          <cell r="I235" t="str">
            <v>per autumnsharpe</v>
          </cell>
          <cell r="J235">
            <v>0</v>
          </cell>
        </row>
        <row r="236">
          <cell r="E236" t="str">
            <v>CHIEF ENGINEER</v>
          </cell>
          <cell r="F236" t="str">
            <v>58</v>
          </cell>
          <cell r="G236" t="str">
            <v>602N</v>
          </cell>
          <cell r="H236" t="str">
            <v>4902-00</v>
          </cell>
          <cell r="I236" t="str">
            <v xml:space="preserve">http://www.dop.wa.gov/CompClass/JobClassesSalaries/Pages/ClassifiedJobListing.aspx </v>
          </cell>
          <cell r="J236">
            <v>0</v>
          </cell>
        </row>
        <row r="237">
          <cell r="E237" t="str">
            <v>CHIEF OF CHRNC CARE, WELL-BE, &amp; PERF IMP</v>
          </cell>
          <cell r="F237" t="str">
            <v>Band1</v>
          </cell>
          <cell r="G237" t="str">
            <v>B1592</v>
          </cell>
          <cell r="H237" t="str">
            <v>4902-00</v>
          </cell>
          <cell r="I237" t="str">
            <v>per autumnsharpe</v>
          </cell>
          <cell r="J237">
            <v>0</v>
          </cell>
        </row>
        <row r="238">
          <cell r="E238" t="str">
            <v>CHIEF OF FIELD SERVICES, CSD</v>
          </cell>
          <cell r="F238" t="str">
            <v>Band1</v>
          </cell>
          <cell r="G238" t="str">
            <v>B1880</v>
          </cell>
          <cell r="H238" t="str">
            <v>4902-00</v>
          </cell>
          <cell r="I238" t="str">
            <v>per autumnsharpe</v>
          </cell>
          <cell r="J238">
            <v>0</v>
          </cell>
        </row>
        <row r="239">
          <cell r="E239" t="str">
            <v>CHIEF OF PROGRAM AND POLICY</v>
          </cell>
          <cell r="F239" t="str">
            <v>Band1</v>
          </cell>
          <cell r="G239" t="str">
            <v>B1626</v>
          </cell>
          <cell r="H239" t="str">
            <v>4902-00</v>
          </cell>
          <cell r="I239" t="str">
            <v>per autumnsharpe</v>
          </cell>
          <cell r="J239">
            <v>0</v>
          </cell>
        </row>
        <row r="240">
          <cell r="E240" t="str">
            <v>CHIEF RISK OFFICER</v>
          </cell>
          <cell r="F240" t="str">
            <v>Band1</v>
          </cell>
          <cell r="G240" t="str">
            <v>B1672</v>
          </cell>
          <cell r="H240" t="str">
            <v>4902-00</v>
          </cell>
          <cell r="I240" t="str">
            <v>per autumnsharpe</v>
          </cell>
          <cell r="J240">
            <v>0</v>
          </cell>
        </row>
        <row r="241">
          <cell r="E241" t="str">
            <v>CHIEF TECHNOLOGY OFFICER</v>
          </cell>
          <cell r="F241" t="str">
            <v>Band1</v>
          </cell>
          <cell r="G241" t="str">
            <v>B1807</v>
          </cell>
          <cell r="H241" t="str">
            <v>4902-00</v>
          </cell>
          <cell r="I241" t="str">
            <v>per autumnsharpe</v>
          </cell>
          <cell r="J241">
            <v>0</v>
          </cell>
        </row>
        <row r="242">
          <cell r="E242" t="str">
            <v>CHIEF, ADSA SUPORT SERVICES</v>
          </cell>
          <cell r="F242" t="str">
            <v>Band1</v>
          </cell>
          <cell r="G242" t="str">
            <v>B2162</v>
          </cell>
          <cell r="H242" t="str">
            <v>4902-00</v>
          </cell>
          <cell r="I242" t="str">
            <v>per autumnsharpe</v>
          </cell>
          <cell r="J242">
            <v>0</v>
          </cell>
        </row>
        <row r="243">
          <cell r="E243" t="str">
            <v>CHIEF, FIELD SERVICE SUPPORT</v>
          </cell>
          <cell r="F243" t="str">
            <v>Band1</v>
          </cell>
          <cell r="G243" t="str">
            <v>B2023</v>
          </cell>
          <cell r="H243" t="str">
            <v>4902-00</v>
          </cell>
          <cell r="I243" t="str">
            <v>per autumnsharpe</v>
          </cell>
          <cell r="J243">
            <v>0</v>
          </cell>
        </row>
        <row r="244">
          <cell r="E244" t="str">
            <v>CHIEF, REGIONAL BUSINESS CENTER</v>
          </cell>
          <cell r="F244" t="str">
            <v>Band1</v>
          </cell>
          <cell r="G244" t="str">
            <v>B2175</v>
          </cell>
          <cell r="H244" t="str">
            <v>4902-00</v>
          </cell>
          <cell r="I244" t="str">
            <v>per autumnsharpe</v>
          </cell>
          <cell r="J244">
            <v>0</v>
          </cell>
        </row>
        <row r="245">
          <cell r="E245" t="str">
            <v>CHILD SUPPORT PROGRAM ADMINISTRATOR</v>
          </cell>
          <cell r="F245" t="str">
            <v>56</v>
          </cell>
          <cell r="G245" t="str">
            <v>178K</v>
          </cell>
          <cell r="H245" t="str">
            <v>4902-00</v>
          </cell>
          <cell r="I245" t="str">
            <v xml:space="preserve">http://www.dop.wa.gov/CompClass/JobClassesSalaries/Pages/ClassifiedJobListing.aspx </v>
          </cell>
          <cell r="J245">
            <v>0</v>
          </cell>
        </row>
        <row r="246">
          <cell r="E246" t="str">
            <v>CHILD SUPPORT PROGRAM MANAGER</v>
          </cell>
          <cell r="F246" t="str">
            <v>63</v>
          </cell>
          <cell r="G246" t="str">
            <v>178N</v>
          </cell>
          <cell r="H246" t="str">
            <v>4902-00</v>
          </cell>
          <cell r="I246" t="str">
            <v xml:space="preserve">http://www.dop.wa.gov/CompClass/JobClassesSalaries/Pages/ClassifiedJobListing.aspx </v>
          </cell>
          <cell r="J246">
            <v>0</v>
          </cell>
        </row>
        <row r="247">
          <cell r="E247" t="str">
            <v>CHLD SVS REG ADM</v>
          </cell>
          <cell r="F247" t="str">
            <v>Band1</v>
          </cell>
          <cell r="G247" t="str">
            <v>B2422</v>
          </cell>
          <cell r="H247" t="str">
            <v>5300-00</v>
          </cell>
          <cell r="I247" t="str">
            <v>per autumnsharpe</v>
          </cell>
          <cell r="J247">
            <v>0</v>
          </cell>
        </row>
        <row r="248">
          <cell r="E248" t="str">
            <v>CIVIL ENGINEER 1</v>
          </cell>
          <cell r="F248" t="str">
            <v>51</v>
          </cell>
          <cell r="G248" t="str">
            <v>530E</v>
          </cell>
          <cell r="H248" t="str">
            <v>4902-00</v>
          </cell>
          <cell r="I248" t="str">
            <v xml:space="preserve">http://www.dop.wa.gov/CompClass/JobClassesSalaries/Pages/ClassifiedJobListing.aspx </v>
          </cell>
          <cell r="J248">
            <v>0</v>
          </cell>
        </row>
        <row r="249">
          <cell r="E249" t="str">
            <v>CIVIL ENGINEER 2</v>
          </cell>
          <cell r="F249" t="str">
            <v>57</v>
          </cell>
          <cell r="G249" t="str">
            <v>530F</v>
          </cell>
          <cell r="H249" t="str">
            <v>4902-00</v>
          </cell>
          <cell r="I249" t="str">
            <v xml:space="preserve">http://www.dop.wa.gov/CompClass/JobClassesSalaries/Pages/ClassifiedJobListing.aspx </v>
          </cell>
          <cell r="J249">
            <v>0</v>
          </cell>
        </row>
        <row r="250">
          <cell r="E250" t="str">
            <v>CIVIL ENGINEER 3</v>
          </cell>
          <cell r="F250" t="str">
            <v>63</v>
          </cell>
          <cell r="G250" t="str">
            <v>530G</v>
          </cell>
          <cell r="H250" t="str">
            <v>4902-00</v>
          </cell>
          <cell r="I250" t="str">
            <v xml:space="preserve">http://www.dop.wa.gov/CompClass/JobClassesSalaries/Pages/ClassifiedJobListing.aspx </v>
          </cell>
          <cell r="J250">
            <v>0</v>
          </cell>
        </row>
        <row r="251">
          <cell r="E251" t="str">
            <v>CIVIL ENGINEER 4</v>
          </cell>
          <cell r="F251" t="str">
            <v>67</v>
          </cell>
          <cell r="G251" t="str">
            <v>530H</v>
          </cell>
          <cell r="H251" t="str">
            <v>4902-00</v>
          </cell>
          <cell r="I251" t="str">
            <v xml:space="preserve">http://www.dop.wa.gov/CompClass/JobClassesSalaries/Pages/ClassifiedJobListing.aspx </v>
          </cell>
          <cell r="J251">
            <v>0</v>
          </cell>
        </row>
        <row r="252">
          <cell r="E252" t="str">
            <v>CLAIMS OFFICER 1 - DSHS</v>
          </cell>
          <cell r="F252" t="str">
            <v>58</v>
          </cell>
          <cell r="G252" t="str">
            <v>424A</v>
          </cell>
          <cell r="H252" t="str">
            <v>4902-00</v>
          </cell>
          <cell r="I252" t="str">
            <v xml:space="preserve">http://www.dop.wa.gov/CompClass/JobClassesSalaries/Pages/ClassifiedJobListing.aspx </v>
          </cell>
          <cell r="J252">
            <v>0</v>
          </cell>
        </row>
        <row r="253">
          <cell r="E253" t="str">
            <v>CLAIMS OFFICER 2 - DSHS</v>
          </cell>
          <cell r="F253" t="str">
            <v>60</v>
          </cell>
          <cell r="G253" t="str">
            <v>424B</v>
          </cell>
          <cell r="H253" t="str">
            <v>4902-00</v>
          </cell>
          <cell r="I253" t="str">
            <v xml:space="preserve">http://www.dop.wa.gov/CompClass/JobClassesSalaries/Pages/ClassifiedJobListing.aspx </v>
          </cell>
          <cell r="J253">
            <v>0</v>
          </cell>
        </row>
        <row r="254">
          <cell r="E254" t="str">
            <v>CLAIMS OFFICER 3 - DSHS</v>
          </cell>
          <cell r="F254" t="str">
            <v>61</v>
          </cell>
          <cell r="G254" t="str">
            <v>424C</v>
          </cell>
          <cell r="H254" t="str">
            <v>4902-00</v>
          </cell>
          <cell r="I254" t="str">
            <v xml:space="preserve">http://www.dop.wa.gov/CompClass/JobClassesSalaries/Pages/ClassifiedJobListing.aspx </v>
          </cell>
          <cell r="J254">
            <v>0</v>
          </cell>
        </row>
        <row r="255">
          <cell r="E255" t="str">
            <v>CLAIMS OFFICER 4 - DSHS</v>
          </cell>
          <cell r="F255" t="str">
            <v>63</v>
          </cell>
          <cell r="G255" t="str">
            <v>424D</v>
          </cell>
          <cell r="H255" t="str">
            <v>4902-00</v>
          </cell>
          <cell r="I255" t="str">
            <v xml:space="preserve">http://www.dop.wa.gov/CompClass/JobClassesSalaries/Pages/ClassifiedJobListing.aspx </v>
          </cell>
          <cell r="J255">
            <v>0</v>
          </cell>
        </row>
        <row r="256">
          <cell r="E256" t="str">
            <v>CLAIMS REPRESENTATIVE</v>
          </cell>
          <cell r="F256" t="str">
            <v>34</v>
          </cell>
          <cell r="G256" t="str">
            <v>163X</v>
          </cell>
          <cell r="H256" t="str">
            <v>4902-00</v>
          </cell>
          <cell r="I256" t="str">
            <v xml:space="preserve">http://www.dop.wa.gov/CompClass/JobClassesSalaries/Pages/ClassifiedJobListing.aspx </v>
          </cell>
          <cell r="J256">
            <v>0</v>
          </cell>
        </row>
        <row r="257">
          <cell r="E257" t="str">
            <v>CLASSIFICATION COUNSELOR 1</v>
          </cell>
          <cell r="F257" t="str">
            <v>40</v>
          </cell>
          <cell r="G257" t="str">
            <v>354E</v>
          </cell>
          <cell r="H257" t="str">
            <v>4902-00</v>
          </cell>
          <cell r="I257" t="str">
            <v xml:space="preserve">http://www.dop.wa.gov/CompClass/JobClassesSalaries/Pages/ClassifiedJobListing.aspx </v>
          </cell>
          <cell r="J257">
            <v>0</v>
          </cell>
        </row>
        <row r="258">
          <cell r="E258" t="str">
            <v>CLASSIFICATION COUNSELOR 1 - TEAMSTERS</v>
          </cell>
          <cell r="F258" t="str">
            <v>42</v>
          </cell>
          <cell r="G258" t="str">
            <v>354E</v>
          </cell>
          <cell r="H258" t="str">
            <v>4902-00</v>
          </cell>
          <cell r="I258" t="str">
            <v xml:space="preserve">http://www.dop.wa.gov/CompClass/JobClassesSalaries/Pages/ClassifiedJobListing.aspx </v>
          </cell>
          <cell r="J258">
            <v>0</v>
          </cell>
        </row>
        <row r="259">
          <cell r="E259" t="str">
            <v>CLASSIFICATION COUNSELOR 2</v>
          </cell>
          <cell r="F259" t="str">
            <v>45</v>
          </cell>
          <cell r="G259" t="str">
            <v>354G</v>
          </cell>
          <cell r="H259" t="str">
            <v>4902-00</v>
          </cell>
          <cell r="I259" t="str">
            <v xml:space="preserve">http://www.dop.wa.gov/CompClass/JobClassesSalaries/Pages/ClassifiedJobListing.aspx </v>
          </cell>
          <cell r="J259">
            <v>0</v>
          </cell>
        </row>
        <row r="260">
          <cell r="E260" t="str">
            <v>CLASSIFICATION COUNSELOR 2 - TEAMSTERS</v>
          </cell>
          <cell r="F260" t="str">
            <v>47</v>
          </cell>
          <cell r="G260" t="str">
            <v>354G</v>
          </cell>
          <cell r="H260" t="str">
            <v>4902-00</v>
          </cell>
          <cell r="I260" t="str">
            <v xml:space="preserve">http://www.dop.wa.gov/CompClass/JobClassesSalaries/Pages/ClassifiedJobListing.aspx </v>
          </cell>
          <cell r="J260">
            <v>0</v>
          </cell>
        </row>
        <row r="261">
          <cell r="E261" t="str">
            <v>CLASSIFICATION COUNSELOR 3</v>
          </cell>
          <cell r="F261" t="str">
            <v>47</v>
          </cell>
          <cell r="G261" t="str">
            <v>354I</v>
          </cell>
          <cell r="H261" t="str">
            <v>4902-00</v>
          </cell>
          <cell r="I261" t="str">
            <v xml:space="preserve">http://www.dop.wa.gov/CompClass/JobClassesSalaries/Pages/ClassifiedJobListing.aspx </v>
          </cell>
          <cell r="J261">
            <v>0</v>
          </cell>
        </row>
        <row r="262">
          <cell r="E262" t="str">
            <v>CLASSIFICATION COUNSELOR 3 - TEAMSTERS</v>
          </cell>
          <cell r="F262" t="str">
            <v>49</v>
          </cell>
          <cell r="G262" t="str">
            <v>354I</v>
          </cell>
          <cell r="H262" t="str">
            <v>4902-00</v>
          </cell>
          <cell r="I262" t="str">
            <v xml:space="preserve">http://www.dop.wa.gov/CompClass/JobClassesSalaries/Pages/ClassifiedJobListing.aspx </v>
          </cell>
          <cell r="J262">
            <v>0</v>
          </cell>
        </row>
        <row r="263">
          <cell r="E263" t="str">
            <v>CLINICAL AUTOPSY COORDINATOR</v>
          </cell>
          <cell r="F263" t="str">
            <v>53</v>
          </cell>
          <cell r="G263" t="str">
            <v>506H</v>
          </cell>
          <cell r="H263" t="str">
            <v>4902-00</v>
          </cell>
          <cell r="I263" t="str">
            <v xml:space="preserve">http://www.dop.wa.gov/CompClass/JobClassesSalaries/Pages/ClassifiedJobListing.aspx </v>
          </cell>
          <cell r="J263">
            <v>0</v>
          </cell>
        </row>
        <row r="264">
          <cell r="E264" t="str">
            <v>CLINICAL CYTOGENETIC TECHNOLOGIST</v>
          </cell>
          <cell r="F264" t="str">
            <v>51</v>
          </cell>
          <cell r="G264" t="str">
            <v>316F</v>
          </cell>
          <cell r="H264" t="str">
            <v>4902-00</v>
          </cell>
          <cell r="I264" t="str">
            <v xml:space="preserve">http://www.dop.wa.gov/CompClass/JobClassesSalaries/Pages/ClassifiedJobListing.aspx </v>
          </cell>
          <cell r="J264">
            <v>0</v>
          </cell>
        </row>
        <row r="265">
          <cell r="E265" t="str">
            <v>CLINICAL CYTOGENETIC TECHNOLOGIST SPEC</v>
          </cell>
          <cell r="F265" t="str">
            <v>59</v>
          </cell>
          <cell r="G265" t="str">
            <v>316G</v>
          </cell>
          <cell r="H265" t="str">
            <v>4902-00</v>
          </cell>
          <cell r="I265" t="str">
            <v xml:space="preserve">http://www.dop.wa.gov/CompClass/JobClassesSalaries/Pages/ClassifiedJobListing.aspx </v>
          </cell>
          <cell r="J265">
            <v>0</v>
          </cell>
        </row>
        <row r="266">
          <cell r="E266" t="str">
            <v>CLINICAL CYTOGENETIC TECHNOLOGIST SUPV</v>
          </cell>
          <cell r="F266" t="str">
            <v>63</v>
          </cell>
          <cell r="G266" t="str">
            <v>316H</v>
          </cell>
          <cell r="H266" t="str">
            <v>4902-00</v>
          </cell>
          <cell r="I266" t="str">
            <v xml:space="preserve">http://www.dop.wa.gov/CompClass/JobClassesSalaries/Pages/ClassifiedJobListing.aspx </v>
          </cell>
          <cell r="J266">
            <v>0</v>
          </cell>
        </row>
        <row r="267">
          <cell r="E267" t="str">
            <v>CLINICAL CYTOGENETIC TECHNOLOGIST TRAINE</v>
          </cell>
          <cell r="F267" t="str">
            <v>46</v>
          </cell>
          <cell r="G267" t="str">
            <v>316E</v>
          </cell>
          <cell r="H267" t="str">
            <v>4902-00</v>
          </cell>
          <cell r="I267" t="str">
            <v xml:space="preserve">http://www.dop.wa.gov/CompClass/JobClassesSalaries/Pages/ClassifiedJobListing.aspx </v>
          </cell>
          <cell r="J267">
            <v>0</v>
          </cell>
        </row>
        <row r="268">
          <cell r="E268" t="str">
            <v>CLINICAL EMBRYOLOGIST</v>
          </cell>
          <cell r="F268" t="str">
            <v>56</v>
          </cell>
          <cell r="G268" t="str">
            <v>317E</v>
          </cell>
          <cell r="H268" t="str">
            <v>4902-00</v>
          </cell>
          <cell r="I268" t="str">
            <v xml:space="preserve">http://www.dop.wa.gov/CompClass/JobClassesSalaries/Pages/ClassifiedJobListing.aspx </v>
          </cell>
          <cell r="J268">
            <v>0</v>
          </cell>
        </row>
        <row r="269">
          <cell r="E269" t="str">
            <v>CLINICAL EMBRYOLOGIST SUPERVISOR</v>
          </cell>
          <cell r="F269" t="str">
            <v>67</v>
          </cell>
          <cell r="G269" t="str">
            <v>317G</v>
          </cell>
          <cell r="H269" t="str">
            <v>4902-00</v>
          </cell>
          <cell r="I269" t="str">
            <v xml:space="preserve">http://www.dop.wa.gov/CompClass/JobClassesSalaries/Pages/ClassifiedJobListing.aspx </v>
          </cell>
          <cell r="J269">
            <v>0</v>
          </cell>
        </row>
        <row r="270">
          <cell r="E270" t="str">
            <v>CLINICAL LABORATORY SUPERVISOR</v>
          </cell>
          <cell r="F270" t="str">
            <v>61</v>
          </cell>
          <cell r="G270" t="str">
            <v>508H</v>
          </cell>
          <cell r="H270" t="str">
            <v>4902-00</v>
          </cell>
          <cell r="I270" t="str">
            <v xml:space="preserve">http://www.dop.wa.gov/CompClass/JobClassesSalaries/Pages/ClassifiedJobListing.aspx </v>
          </cell>
          <cell r="J270">
            <v>0</v>
          </cell>
        </row>
        <row r="271">
          <cell r="E271" t="str">
            <v>CLINICAL NURSE SPECIALIST</v>
          </cell>
          <cell r="F271" t="str">
            <v>66N</v>
          </cell>
          <cell r="G271" t="str">
            <v>285X</v>
          </cell>
          <cell r="H271" t="str">
            <v>7201-00</v>
          </cell>
          <cell r="I271" t="str">
            <v xml:space="preserve">http://www.dop.wa.gov/CompClass/JobClassesSalaries/Pages/ClassifiedJobListing.aspx </v>
          </cell>
          <cell r="J271">
            <v>0</v>
          </cell>
        </row>
        <row r="272">
          <cell r="E272" t="str">
            <v>CLINICAL/MEDICAL TECHNOLOGIST 1</v>
          </cell>
          <cell r="F272" t="str">
            <v>48</v>
          </cell>
          <cell r="G272" t="str">
            <v>508E</v>
          </cell>
          <cell r="H272" t="str">
            <v>4902-00</v>
          </cell>
          <cell r="I272" t="str">
            <v xml:space="preserve">http://www.dop.wa.gov/CompClass/JobClassesSalaries/Pages/ClassifiedJobListing.aspx </v>
          </cell>
          <cell r="J272">
            <v>0</v>
          </cell>
        </row>
        <row r="273">
          <cell r="E273" t="str">
            <v>CLINICAL/MEDICAL TECHNOLOGIST 2</v>
          </cell>
          <cell r="F273" t="str">
            <v>52</v>
          </cell>
          <cell r="G273" t="str">
            <v>508F</v>
          </cell>
          <cell r="H273" t="str">
            <v>7200-00</v>
          </cell>
          <cell r="I273" t="str">
            <v xml:space="preserve">http://www.dop.wa.gov/CompClass/JobClassesSalaries/Pages/ClassifiedJobListing.aspx </v>
          </cell>
          <cell r="J273">
            <v>0</v>
          </cell>
        </row>
        <row r="274">
          <cell r="E274" t="str">
            <v>CLINICAL/MEDICAL TECHNOLOGIST 3</v>
          </cell>
          <cell r="F274" t="str">
            <v>56</v>
          </cell>
          <cell r="G274" t="str">
            <v>508G</v>
          </cell>
          <cell r="H274" t="str">
            <v>7200-00</v>
          </cell>
          <cell r="I274" t="str">
            <v xml:space="preserve">http://www.dop.wa.gov/CompClass/JobClassesSalaries/Pages/ClassifiedJobListing.aspx </v>
          </cell>
          <cell r="J274">
            <v>0</v>
          </cell>
        </row>
        <row r="275">
          <cell r="E275" t="str">
            <v>COLG CAREER GRAD - BUS, FIN &amp; PUB ADMIN</v>
          </cell>
          <cell r="F275" t="str">
            <v>36</v>
          </cell>
          <cell r="G275" t="str">
            <v>704L</v>
          </cell>
          <cell r="H275" t="str">
            <v>4902-00</v>
          </cell>
          <cell r="I275" t="str">
            <v xml:space="preserve">http://www.dop.wa.gov/CompClass/JobClassesSalaries/Pages/ClassifiedJobListing.aspx </v>
          </cell>
          <cell r="J275">
            <v>0</v>
          </cell>
        </row>
        <row r="276">
          <cell r="E276" t="str">
            <v>COLG CAREER GRAD - COM, LBR ARTS &amp; HUM</v>
          </cell>
          <cell r="F276" t="str">
            <v>38</v>
          </cell>
          <cell r="G276" t="str">
            <v>704N</v>
          </cell>
          <cell r="H276" t="str">
            <v>4902-00</v>
          </cell>
          <cell r="I276" t="str">
            <v xml:space="preserve">http://www.dop.wa.gov/CompClass/JobClassesSalaries/Pages/ClassifiedJobListing.aspx </v>
          </cell>
          <cell r="J276">
            <v>0</v>
          </cell>
        </row>
        <row r="277">
          <cell r="E277" t="str">
            <v>COLG CAREER GRAD - COMPR SCI IT</v>
          </cell>
          <cell r="F277" t="str">
            <v>48</v>
          </cell>
          <cell r="G277" t="str">
            <v>704F</v>
          </cell>
          <cell r="H277" t="str">
            <v>4902-00</v>
          </cell>
          <cell r="I277" t="str">
            <v xml:space="preserve">http://www.dop.wa.gov/CompClass/JobClassesSalaries/Pages/ClassifiedJobListing.aspx </v>
          </cell>
          <cell r="J277">
            <v>0</v>
          </cell>
        </row>
        <row r="278">
          <cell r="E278" t="str">
            <v>COLG CAREER GRAD - CRIM JUS, LAW &amp; SOC</v>
          </cell>
          <cell r="F278" t="str">
            <v>36</v>
          </cell>
          <cell r="G278" t="str">
            <v>704J</v>
          </cell>
          <cell r="H278" t="str">
            <v>4902-00</v>
          </cell>
          <cell r="I278" t="str">
            <v xml:space="preserve">http://www.dop.wa.gov/CompClass/JobClassesSalaries/Pages/ClassifiedJobListing.aspx </v>
          </cell>
          <cell r="J278">
            <v>0</v>
          </cell>
        </row>
        <row r="279">
          <cell r="E279" t="str">
            <v>COLG CAREER GRAD - ENG &amp; ARCH</v>
          </cell>
          <cell r="F279" t="str">
            <v>49</v>
          </cell>
          <cell r="G279" t="str">
            <v>704H</v>
          </cell>
          <cell r="H279" t="str">
            <v>4902-00</v>
          </cell>
          <cell r="I279" t="str">
            <v xml:space="preserve">http://www.dop.wa.gov/CompClass/JobClassesSalaries/Pages/ClassifiedJobListing.aspx </v>
          </cell>
          <cell r="J279">
            <v>0</v>
          </cell>
        </row>
        <row r="280">
          <cell r="E280" t="str">
            <v>COLG CAREER GRAD - NAT, PHYS &amp; HEAL SCI</v>
          </cell>
          <cell r="F280" t="str">
            <v>39</v>
          </cell>
          <cell r="G280" t="str">
            <v>704G</v>
          </cell>
          <cell r="H280" t="str">
            <v>4902-00</v>
          </cell>
          <cell r="I280" t="str">
            <v xml:space="preserve">http://www.dop.wa.gov/CompClass/JobClassesSalaries/Pages/ClassifiedJobListing.aspx </v>
          </cell>
          <cell r="J280">
            <v>0</v>
          </cell>
        </row>
        <row r="281">
          <cell r="E281" t="str">
            <v>COLG CAREER MS GRAD - BUS, FIN &amp; PUB ADM</v>
          </cell>
          <cell r="F281" t="str">
            <v>42</v>
          </cell>
          <cell r="G281" t="str">
            <v>704M</v>
          </cell>
          <cell r="H281" t="str">
            <v>4902-00</v>
          </cell>
          <cell r="I281" t="str">
            <v xml:space="preserve">http://www.dop.wa.gov/CompClass/JobClassesSalaries/Pages/ClassifiedJobListing.aspx </v>
          </cell>
          <cell r="J281">
            <v>0</v>
          </cell>
        </row>
        <row r="282">
          <cell r="E282" t="str">
            <v>COLG CAREER MS GRAD - CRIM JUS, LAW &amp; S</v>
          </cell>
          <cell r="F282" t="str">
            <v>42</v>
          </cell>
          <cell r="G282" t="str">
            <v>704K</v>
          </cell>
          <cell r="H282" t="str">
            <v>4902-00</v>
          </cell>
          <cell r="I282" t="str">
            <v xml:space="preserve">http://www.dop.wa.gov/CompClass/JobClassesSalaries/Pages/ClassifiedJobListing.aspx </v>
          </cell>
          <cell r="J282">
            <v>0</v>
          </cell>
        </row>
        <row r="283">
          <cell r="E283" t="str">
            <v>COLG CAREER MS GRAD - IT/EG/NAT/PHY/HEA</v>
          </cell>
          <cell r="F283" t="str">
            <v>46</v>
          </cell>
          <cell r="G283" t="str">
            <v>704I</v>
          </cell>
          <cell r="H283" t="str">
            <v>4902-00</v>
          </cell>
          <cell r="I283" t="str">
            <v xml:space="preserve">http://www.dop.wa.gov/CompClass/JobClassesSalaries/Pages/ClassifiedJobListing.aspx </v>
          </cell>
          <cell r="J283">
            <v>0</v>
          </cell>
        </row>
        <row r="284">
          <cell r="E284" t="str">
            <v>COMMERCE SPECIALIST 1</v>
          </cell>
          <cell r="F284" t="str">
            <v>46</v>
          </cell>
          <cell r="G284" t="str">
            <v>233A</v>
          </cell>
          <cell r="H284" t="str">
            <v>4902-00</v>
          </cell>
          <cell r="I284" t="str">
            <v xml:space="preserve">http://www.dop.wa.gov/CompClass/JobClassesSalaries/Pages/ClassifiedJobListing.aspx </v>
          </cell>
          <cell r="J284">
            <v>0</v>
          </cell>
        </row>
        <row r="285">
          <cell r="E285" t="str">
            <v>COMMERCE SPECIALIST 2</v>
          </cell>
          <cell r="F285" t="str">
            <v>52</v>
          </cell>
          <cell r="G285" t="str">
            <v>233B</v>
          </cell>
          <cell r="H285" t="str">
            <v>4902-00</v>
          </cell>
          <cell r="I285" t="str">
            <v xml:space="preserve">http://www.dop.wa.gov/CompClass/JobClassesSalaries/Pages/ClassifiedJobListing.aspx </v>
          </cell>
          <cell r="J285">
            <v>0</v>
          </cell>
        </row>
        <row r="286">
          <cell r="E286" t="str">
            <v>COMMERCE SPECIALIST 3</v>
          </cell>
          <cell r="F286" t="str">
            <v>58</v>
          </cell>
          <cell r="G286" t="str">
            <v>233C</v>
          </cell>
          <cell r="H286" t="str">
            <v>4902-00</v>
          </cell>
          <cell r="I286" t="str">
            <v xml:space="preserve">http://www.dop.wa.gov/CompClass/JobClassesSalaries/Pages/ClassifiedJobListing.aspx </v>
          </cell>
          <cell r="J286">
            <v>0</v>
          </cell>
        </row>
        <row r="287">
          <cell r="E287" t="str">
            <v>COMMERCE SPECIALIST 4</v>
          </cell>
          <cell r="F287" t="str">
            <v>60</v>
          </cell>
          <cell r="G287" t="str">
            <v>233D</v>
          </cell>
          <cell r="H287" t="str">
            <v>4902-00</v>
          </cell>
          <cell r="I287" t="str">
            <v xml:space="preserve">http://www.dop.wa.gov/CompClass/JobClassesSalaries/Pages/ClassifiedJobListing.aspx </v>
          </cell>
          <cell r="J287">
            <v>0</v>
          </cell>
        </row>
        <row r="288">
          <cell r="E288" t="str">
            <v>COMMERCIAL VEHICLE ENFORCEMENT OFFICER 1</v>
          </cell>
          <cell r="F288" t="str">
            <v>38SP</v>
          </cell>
          <cell r="G288" t="str">
            <v>457K</v>
          </cell>
          <cell r="H288" t="str">
            <v>4902-00</v>
          </cell>
          <cell r="I288" t="str">
            <v xml:space="preserve">http://www.dop.wa.gov/CompClass/JobClassesSalaries/Pages/ClassifiedJobListing.aspx </v>
          </cell>
          <cell r="J288">
            <v>0</v>
          </cell>
        </row>
        <row r="289">
          <cell r="E289" t="str">
            <v>COMMERCIAL VEHICLE ENFORCEMENT OFFICER 2</v>
          </cell>
          <cell r="F289" t="str">
            <v>42SP</v>
          </cell>
          <cell r="G289" t="str">
            <v>457L</v>
          </cell>
          <cell r="H289" t="str">
            <v>4902-00</v>
          </cell>
          <cell r="I289" t="str">
            <v xml:space="preserve">http://www.dop.wa.gov/CompClass/JobClassesSalaries/Pages/ClassifiedJobListing.aspx </v>
          </cell>
          <cell r="J289">
            <v>0</v>
          </cell>
        </row>
        <row r="290">
          <cell r="E290" t="str">
            <v>COMMERCIAL VEHICLE ENFORCEMENT OFFICER 3</v>
          </cell>
          <cell r="F290" t="str">
            <v>48SP</v>
          </cell>
          <cell r="G290" t="str">
            <v>457M</v>
          </cell>
          <cell r="H290" t="str">
            <v>4902-00</v>
          </cell>
          <cell r="I290" t="str">
            <v xml:space="preserve">http://www.dop.wa.gov/CompClass/JobClassesSalaries/Pages/ClassifiedJobListing.aspx </v>
          </cell>
          <cell r="J290">
            <v>0</v>
          </cell>
        </row>
        <row r="291">
          <cell r="E291" t="str">
            <v>COMMERCIAL VEHICLE ENFORCEMENT OFFICER 4</v>
          </cell>
          <cell r="F291" t="str">
            <v>50SP</v>
          </cell>
          <cell r="G291" t="str">
            <v>457N</v>
          </cell>
          <cell r="H291" t="str">
            <v>4902-00</v>
          </cell>
          <cell r="I291" t="str">
            <v xml:space="preserve">http://www.dop.wa.gov/CompClass/JobClassesSalaries/Pages/ClassifiedJobListing.aspx </v>
          </cell>
          <cell r="J291">
            <v>0</v>
          </cell>
        </row>
        <row r="292">
          <cell r="E292" t="str">
            <v>COMMERCIAL VEHICLE OFFICER 1</v>
          </cell>
          <cell r="F292" t="str">
            <v>36SP</v>
          </cell>
          <cell r="G292" t="str">
            <v>457E</v>
          </cell>
          <cell r="H292" t="str">
            <v>4902-00</v>
          </cell>
          <cell r="I292" t="str">
            <v xml:space="preserve">http://www.dop.wa.gov/CompClass/JobClassesSalaries/Pages/ClassifiedJobListing.aspx </v>
          </cell>
          <cell r="J292">
            <v>0</v>
          </cell>
        </row>
        <row r="293">
          <cell r="E293" t="str">
            <v>COMMERCIAL VEHICLE OFFICER 2</v>
          </cell>
          <cell r="F293" t="str">
            <v>40SP</v>
          </cell>
          <cell r="G293" t="str">
            <v>457F</v>
          </cell>
          <cell r="H293" t="str">
            <v>4902-00</v>
          </cell>
          <cell r="I293" t="str">
            <v xml:space="preserve">http://www.dop.wa.gov/CompClass/JobClassesSalaries/Pages/ClassifiedJobListing.aspx </v>
          </cell>
          <cell r="J293">
            <v>0</v>
          </cell>
        </row>
        <row r="294">
          <cell r="E294" t="str">
            <v>COMMERCIAL VEHICLE OFFICER 3</v>
          </cell>
          <cell r="F294" t="str">
            <v>46SP</v>
          </cell>
          <cell r="G294" t="str">
            <v>457G</v>
          </cell>
          <cell r="H294" t="str">
            <v>4902-00</v>
          </cell>
          <cell r="I294" t="str">
            <v xml:space="preserve">http://www.dop.wa.gov/CompClass/JobClassesSalaries/Pages/ClassifiedJobListing.aspx </v>
          </cell>
          <cell r="J294">
            <v>0</v>
          </cell>
        </row>
        <row r="295">
          <cell r="E295" t="str">
            <v>COMMUNICATION DIRECTOR - DSHS</v>
          </cell>
          <cell r="F295" t="str">
            <v>Band1</v>
          </cell>
          <cell r="G295" t="str">
            <v>B1671</v>
          </cell>
          <cell r="H295" t="str">
            <v>4902-00</v>
          </cell>
          <cell r="I295" t="str">
            <v>per autumnsharpe</v>
          </cell>
          <cell r="J295">
            <v>0</v>
          </cell>
        </row>
        <row r="296">
          <cell r="E296" t="str">
            <v>COMMUNICATIONS CONSULTANT 1</v>
          </cell>
          <cell r="F296" t="str">
            <v>37</v>
          </cell>
          <cell r="G296" t="str">
            <v>197I</v>
          </cell>
          <cell r="H296" t="str">
            <v>4902-00</v>
          </cell>
          <cell r="I296" t="str">
            <v xml:space="preserve">http://www.dop.wa.gov/CompClass/JobClassesSalaries/Pages/ClassifiedJobListing.aspx </v>
          </cell>
          <cell r="J296">
            <v>0</v>
          </cell>
        </row>
        <row r="297">
          <cell r="E297" t="str">
            <v>COMMUNICATIONS CONSULTANT 2</v>
          </cell>
          <cell r="F297" t="str">
            <v>46</v>
          </cell>
          <cell r="G297" t="str">
            <v>197J</v>
          </cell>
          <cell r="H297" t="str">
            <v>4902-00</v>
          </cell>
          <cell r="I297" t="str">
            <v xml:space="preserve">http://www.dop.wa.gov/CompClass/JobClassesSalaries/Pages/ClassifiedJobListing.aspx </v>
          </cell>
          <cell r="J297">
            <v>0</v>
          </cell>
        </row>
        <row r="298">
          <cell r="E298" t="str">
            <v>COMMUNICATIONS CONSULTANT 3</v>
          </cell>
          <cell r="F298" t="str">
            <v>50</v>
          </cell>
          <cell r="G298" t="str">
            <v>197K</v>
          </cell>
          <cell r="H298" t="str">
            <v>4902-00</v>
          </cell>
          <cell r="I298" t="str">
            <v xml:space="preserve">http://www.dop.wa.gov/CompClass/JobClassesSalaries/Pages/ClassifiedJobListing.aspx </v>
          </cell>
          <cell r="J298">
            <v>0</v>
          </cell>
        </row>
        <row r="299">
          <cell r="E299" t="str">
            <v>COMMUNICATIONS CONSULTANT 4</v>
          </cell>
          <cell r="F299" t="str">
            <v>55</v>
          </cell>
          <cell r="G299" t="str">
            <v>197L</v>
          </cell>
          <cell r="H299" t="str">
            <v>4902-00</v>
          </cell>
          <cell r="I299" t="str">
            <v xml:space="preserve">http://www.dop.wa.gov/CompClass/JobClassesSalaries/Pages/ClassifiedJobListing.aspx </v>
          </cell>
          <cell r="J299">
            <v>0</v>
          </cell>
        </row>
        <row r="300">
          <cell r="E300" t="str">
            <v>COMMUNICATIONS CONSULTANT 5</v>
          </cell>
          <cell r="F300" t="str">
            <v>61</v>
          </cell>
          <cell r="G300" t="str">
            <v>197M</v>
          </cell>
          <cell r="H300" t="str">
            <v>4902-00</v>
          </cell>
          <cell r="I300" t="str">
            <v xml:space="preserve">http://www.dop.wa.gov/CompClass/JobClassesSalaries/Pages/ClassifiedJobListing.aspx </v>
          </cell>
          <cell r="J300">
            <v>0</v>
          </cell>
        </row>
        <row r="301">
          <cell r="E301" t="str">
            <v>COMMUNICATIONS OFFICER</v>
          </cell>
          <cell r="F301" t="str">
            <v>35SP</v>
          </cell>
          <cell r="G301" t="str">
            <v>451E</v>
          </cell>
          <cell r="H301" t="str">
            <v>4902-00</v>
          </cell>
          <cell r="I301" t="str">
            <v xml:space="preserve">http://www.dop.wa.gov/CompClass/JobClassesSalaries/Pages/ClassifiedJobListing.aspx </v>
          </cell>
          <cell r="J301">
            <v>0</v>
          </cell>
        </row>
        <row r="302">
          <cell r="E302" t="str">
            <v>COMMUNICATIONS OFFICER 1</v>
          </cell>
          <cell r="F302" t="str">
            <v>37SP</v>
          </cell>
          <cell r="G302" t="str">
            <v>451F</v>
          </cell>
          <cell r="H302" t="str">
            <v>4902-00</v>
          </cell>
          <cell r="I302" t="str">
            <v xml:space="preserve">http://www.dop.wa.gov/CompClass/JobClassesSalaries/Pages/ClassifiedJobListing.aspx </v>
          </cell>
          <cell r="J302">
            <v>0</v>
          </cell>
        </row>
        <row r="303">
          <cell r="E303" t="str">
            <v>COMMUNICATIONS OFFICER 2</v>
          </cell>
          <cell r="F303" t="str">
            <v>41SP</v>
          </cell>
          <cell r="G303" t="str">
            <v>451G</v>
          </cell>
          <cell r="H303" t="str">
            <v>4902-00</v>
          </cell>
          <cell r="I303" t="str">
            <v xml:space="preserve">http://www.dop.wa.gov/CompClass/JobClassesSalaries/Pages/ClassifiedJobListing.aspx </v>
          </cell>
          <cell r="J303">
            <v>0</v>
          </cell>
        </row>
        <row r="304">
          <cell r="E304" t="str">
            <v>COMMUNICATIONS OFFICER 3</v>
          </cell>
          <cell r="F304" t="str">
            <v>45SP</v>
          </cell>
          <cell r="G304" t="str">
            <v>451H</v>
          </cell>
          <cell r="H304" t="str">
            <v>4902-00</v>
          </cell>
          <cell r="I304" t="str">
            <v xml:space="preserve">http://www.dop.wa.gov/CompClass/JobClassesSalaries/Pages/ClassifiedJobListing.aspx </v>
          </cell>
          <cell r="J304">
            <v>0</v>
          </cell>
        </row>
        <row r="305">
          <cell r="E305" t="str">
            <v>COMMUNICATIONS OFFICER 4</v>
          </cell>
          <cell r="F305" t="str">
            <v>49SP</v>
          </cell>
          <cell r="G305" t="str">
            <v>451I</v>
          </cell>
          <cell r="H305" t="str">
            <v>4902-00</v>
          </cell>
          <cell r="I305" t="str">
            <v xml:space="preserve">http://www.dop.wa.gov/CompClass/JobClassesSalaries/Pages/ClassifiedJobListing.aspx </v>
          </cell>
          <cell r="J305">
            <v>0</v>
          </cell>
        </row>
        <row r="306">
          <cell r="E306" t="str">
            <v>COMMUNICATIONS OFFICER ASSISTANT</v>
          </cell>
          <cell r="F306" t="str">
            <v>36</v>
          </cell>
          <cell r="G306" t="str">
            <v>450I</v>
          </cell>
          <cell r="H306" t="str">
            <v>4902-00</v>
          </cell>
          <cell r="I306" t="str">
            <v xml:space="preserve">http://www.dop.wa.gov/CompClass/JobClassesSalaries/Pages/ClassifiedJobListing.aspx </v>
          </cell>
          <cell r="J306">
            <v>0</v>
          </cell>
        </row>
        <row r="307">
          <cell r="E307" t="str">
            <v>COMMUNICATIONS SPEC - TRANSPORTATION</v>
          </cell>
          <cell r="F307" t="str">
            <v>32</v>
          </cell>
          <cell r="G307" t="str">
            <v>450F</v>
          </cell>
          <cell r="H307" t="str">
            <v>4902-00</v>
          </cell>
          <cell r="I307" t="str">
            <v xml:space="preserve">http://www.dop.wa.gov/CompClass/JobClassesSalaries/Pages/ClassifiedJobListing.aspx </v>
          </cell>
          <cell r="J307">
            <v>0</v>
          </cell>
        </row>
        <row r="308">
          <cell r="E308" t="str">
            <v>COMMUNICATIONS SUPV - TRANSPORTATION</v>
          </cell>
          <cell r="F308" t="str">
            <v>37</v>
          </cell>
          <cell r="G308" t="str">
            <v>450G</v>
          </cell>
          <cell r="H308" t="str">
            <v>4902-00</v>
          </cell>
          <cell r="I308" t="str">
            <v xml:space="preserve">http://www.dop.wa.gov/CompClass/JobClassesSalaries/Pages/ClassifiedJobListing.aspx </v>
          </cell>
          <cell r="J308">
            <v>0</v>
          </cell>
        </row>
        <row r="309">
          <cell r="E309" t="str">
            <v>COMMUNICATIONS SYSTEMS DESIGNER</v>
          </cell>
          <cell r="F309" t="str">
            <v>63</v>
          </cell>
          <cell r="G309" t="str">
            <v>452E</v>
          </cell>
          <cell r="H309" t="str">
            <v>4902-00</v>
          </cell>
          <cell r="I309" t="str">
            <v xml:space="preserve">http://www.dop.wa.gov/CompClass/JobClassesSalaries/Pages/ClassifiedJobListing.aspx </v>
          </cell>
          <cell r="J309">
            <v>0</v>
          </cell>
        </row>
        <row r="310">
          <cell r="E310" t="str">
            <v>COMMUNICATIONS SYSTEMS DIRECTOR</v>
          </cell>
          <cell r="F310" t="str">
            <v>69</v>
          </cell>
          <cell r="G310" t="str">
            <v>452G</v>
          </cell>
          <cell r="H310" t="str">
            <v>4902-00</v>
          </cell>
          <cell r="I310" t="str">
            <v xml:space="preserve">http://www.dop.wa.gov/CompClass/JobClassesSalaries/Pages/ClassifiedJobListing.aspx </v>
          </cell>
          <cell r="J310">
            <v>0</v>
          </cell>
        </row>
        <row r="311">
          <cell r="E311" t="str">
            <v>COMMUNICATIONS SYSTEMS MANAGER</v>
          </cell>
          <cell r="F311" t="str">
            <v>65</v>
          </cell>
          <cell r="G311" t="str">
            <v>452F</v>
          </cell>
          <cell r="H311" t="str">
            <v>4902-00</v>
          </cell>
          <cell r="I311" t="str">
            <v xml:space="preserve">http://www.dop.wa.gov/CompClass/JobClassesSalaries/Pages/ClassifiedJobListing.aspx </v>
          </cell>
          <cell r="J311">
            <v>0</v>
          </cell>
        </row>
        <row r="312">
          <cell r="E312" t="str">
            <v>COMMUNITY CLG/VOC TECH GRAD - IT</v>
          </cell>
          <cell r="F312" t="str">
            <v>42</v>
          </cell>
          <cell r="G312" t="str">
            <v>704E</v>
          </cell>
          <cell r="H312" t="str">
            <v>4902-00</v>
          </cell>
          <cell r="I312" t="str">
            <v xml:space="preserve">http://www.dop.wa.gov/CompClass/JobClassesSalaries/Pages/ClassifiedJobListing.aspx </v>
          </cell>
          <cell r="J312">
            <v>0</v>
          </cell>
        </row>
        <row r="313">
          <cell r="E313" t="str">
            <v>COMMUNITY CORRECTIONS ASSISTANT</v>
          </cell>
          <cell r="F313" t="str">
            <v>36</v>
          </cell>
          <cell r="G313" t="str">
            <v>383E</v>
          </cell>
          <cell r="H313" t="str">
            <v>4902-00</v>
          </cell>
          <cell r="I313" t="str">
            <v xml:space="preserve">http://www.dop.wa.gov/CompClass/JobClassesSalaries/Pages/ClassifiedJobListing.aspx </v>
          </cell>
          <cell r="J313">
            <v>0</v>
          </cell>
        </row>
        <row r="314">
          <cell r="E314" t="str">
            <v>COMMUNITY CORRECTIONS OFFICER 1</v>
          </cell>
          <cell r="F314" t="str">
            <v>39</v>
          </cell>
          <cell r="G314" t="str">
            <v>383F</v>
          </cell>
          <cell r="H314" t="str">
            <v>4902-00</v>
          </cell>
          <cell r="I314" t="str">
            <v xml:space="preserve">http://www.dop.wa.gov/CompClass/JobClassesSalaries/Pages/ClassifiedJobListing.aspx </v>
          </cell>
          <cell r="J314">
            <v>0</v>
          </cell>
        </row>
        <row r="315">
          <cell r="E315" t="str">
            <v>COMMUNITY CORRECTIONS OFFICER 2</v>
          </cell>
          <cell r="F315" t="str">
            <v>49</v>
          </cell>
          <cell r="G315" t="str">
            <v>383G</v>
          </cell>
          <cell r="H315" t="str">
            <v>4902-00</v>
          </cell>
          <cell r="I315" t="str">
            <v xml:space="preserve">http://www.dop.wa.gov/CompClass/JobClassesSalaries/Pages/ClassifiedJobListing.aspx </v>
          </cell>
          <cell r="J315">
            <v>0</v>
          </cell>
        </row>
        <row r="316">
          <cell r="E316" t="str">
            <v>COMMUNITY CORRECTIONS OFFICER 3</v>
          </cell>
          <cell r="F316" t="str">
            <v>51</v>
          </cell>
          <cell r="G316" t="str">
            <v>383H</v>
          </cell>
          <cell r="H316" t="str">
            <v>4902-00</v>
          </cell>
          <cell r="I316" t="str">
            <v xml:space="preserve">http://www.dop.wa.gov/CompClass/JobClassesSalaries/Pages/ClassifiedJobListing.aspx </v>
          </cell>
          <cell r="J316">
            <v>0</v>
          </cell>
        </row>
        <row r="317">
          <cell r="E317" t="str">
            <v>COMMUNITY CORRECTIONS SPECIALIST</v>
          </cell>
          <cell r="F317" t="str">
            <v>53</v>
          </cell>
          <cell r="G317" t="str">
            <v>383I</v>
          </cell>
          <cell r="H317" t="str">
            <v>4902-00</v>
          </cell>
          <cell r="I317" t="str">
            <v xml:space="preserve">http://www.dop.wa.gov/CompClass/JobClassesSalaries/Pages/ClassifiedJobListing.aspx </v>
          </cell>
          <cell r="J317">
            <v>0</v>
          </cell>
        </row>
        <row r="318">
          <cell r="E318" t="str">
            <v>COMMUNITY NURSE SPECIALIST</v>
          </cell>
          <cell r="F318" t="str">
            <v>60N</v>
          </cell>
          <cell r="G318" t="str">
            <v>285S</v>
          </cell>
          <cell r="H318" t="str">
            <v>7200-00</v>
          </cell>
          <cell r="I318" t="str">
            <v xml:space="preserve">http://www.dop.wa.gov/CompClass/JobClassesSalaries/Pages/ClassifiedJobListing.aspx </v>
          </cell>
          <cell r="J318">
            <v>0</v>
          </cell>
        </row>
        <row r="319">
          <cell r="E319" t="str">
            <v>COMMUNITY OUTREACH &amp; ENVIRON ED SPEC 1</v>
          </cell>
          <cell r="F319" t="str">
            <v>38</v>
          </cell>
          <cell r="G319" t="str">
            <v>208A</v>
          </cell>
          <cell r="H319" t="str">
            <v>4902-00</v>
          </cell>
          <cell r="I319" t="str">
            <v xml:space="preserve">http://www.dop.wa.gov/CompClass/JobClassesSalaries/Pages/ClassifiedJobListing.aspx </v>
          </cell>
          <cell r="J319">
            <v>0</v>
          </cell>
        </row>
        <row r="320">
          <cell r="E320" t="str">
            <v>COMMUNITY OUTREACH &amp; ENVIRON ED SPEC 2</v>
          </cell>
          <cell r="F320" t="str">
            <v>46</v>
          </cell>
          <cell r="G320" t="str">
            <v>208B</v>
          </cell>
          <cell r="H320" t="str">
            <v>4902-00</v>
          </cell>
          <cell r="I320" t="str">
            <v xml:space="preserve">http://www.dop.wa.gov/CompClass/JobClassesSalaries/Pages/ClassifiedJobListing.aspx </v>
          </cell>
          <cell r="J320">
            <v>0</v>
          </cell>
        </row>
        <row r="321">
          <cell r="E321" t="str">
            <v>COMMUNITY OUTREACH &amp; ENVIRON ED SPEC 3</v>
          </cell>
          <cell r="F321" t="str">
            <v>49</v>
          </cell>
          <cell r="G321" t="str">
            <v>208C</v>
          </cell>
          <cell r="H321" t="str">
            <v>4902-00</v>
          </cell>
          <cell r="I321" t="str">
            <v xml:space="preserve">http://www.dop.wa.gov/CompClass/JobClassesSalaries/Pages/ClassifiedJobListing.aspx </v>
          </cell>
          <cell r="J321">
            <v>0</v>
          </cell>
        </row>
        <row r="322">
          <cell r="E322" t="str">
            <v>COMMUNITY OUTREACH &amp; ENVIRON ED SPEC 4</v>
          </cell>
          <cell r="F322" t="str">
            <v>55</v>
          </cell>
          <cell r="G322" t="str">
            <v>208D</v>
          </cell>
          <cell r="H322" t="str">
            <v>4902-00</v>
          </cell>
          <cell r="I322" t="str">
            <v xml:space="preserve">http://www.dop.wa.gov/CompClass/JobClassesSalaries/Pages/ClassifiedJobListing.aspx </v>
          </cell>
          <cell r="J322">
            <v>0</v>
          </cell>
        </row>
        <row r="323">
          <cell r="E323" t="str">
            <v>COMMUNITY RESOURCE PROGRAM MANAGER</v>
          </cell>
          <cell r="F323" t="str">
            <v>47</v>
          </cell>
          <cell r="G323" t="str">
            <v>349M</v>
          </cell>
          <cell r="H323" t="str">
            <v>4902-00</v>
          </cell>
          <cell r="I323" t="str">
            <v xml:space="preserve">http://www.dop.wa.gov/CompClass/JobClassesSalaries/Pages/ClassifiedJobListing.aspx </v>
          </cell>
          <cell r="J323">
            <v>0</v>
          </cell>
        </row>
        <row r="324">
          <cell r="E324" t="str">
            <v>COMMUNITY WORKER</v>
          </cell>
          <cell r="F324" t="str">
            <v>31</v>
          </cell>
          <cell r="G324" t="str">
            <v>343E</v>
          </cell>
          <cell r="H324" t="str">
            <v>4902-00</v>
          </cell>
          <cell r="I324" t="str">
            <v xml:space="preserve">http://www.dop.wa.gov/CompClass/JobClassesSalaries/Pages/ClassifiedJobListing.aspx </v>
          </cell>
          <cell r="J324">
            <v>0</v>
          </cell>
        </row>
        <row r="325">
          <cell r="E325" t="str">
            <v>COMPLIANCE SPECIALIST SUPERVISOR</v>
          </cell>
          <cell r="F325" t="str">
            <v>61</v>
          </cell>
          <cell r="G325" t="str">
            <v>391Q</v>
          </cell>
          <cell r="H325" t="str">
            <v>4902-00</v>
          </cell>
          <cell r="I325" t="str">
            <v xml:space="preserve">http://www.dop.wa.gov/CompClass/JobClassesSalaries/Pages/ClassifiedJobListing.aspx </v>
          </cell>
          <cell r="J325">
            <v>0</v>
          </cell>
        </row>
        <row r="326">
          <cell r="E326" t="str">
            <v>CONF. SECRETARY</v>
          </cell>
          <cell r="F326" t="str">
            <v>XX</v>
          </cell>
          <cell r="G326" t="str">
            <v>EX051</v>
          </cell>
          <cell r="H326" t="str">
            <v>5300-00</v>
          </cell>
          <cell r="I326" t="str">
            <v>per autumnsharpe</v>
          </cell>
          <cell r="J326">
            <v>0</v>
          </cell>
        </row>
        <row r="327">
          <cell r="E327" t="str">
            <v>CONSOLIDATED INSTITUTIONAL BUS SVCS ADMI</v>
          </cell>
          <cell r="F327" t="str">
            <v>Band1</v>
          </cell>
          <cell r="G327" t="str">
            <v>B2161</v>
          </cell>
          <cell r="H327" t="str">
            <v>5300-00</v>
          </cell>
          <cell r="I327" t="str">
            <v>per autumnsharpe</v>
          </cell>
          <cell r="J327">
            <v>0</v>
          </cell>
        </row>
        <row r="328">
          <cell r="E328" t="str">
            <v>CONSTRUCTION &amp; MAINTENANCE PROJ SPEC</v>
          </cell>
          <cell r="F328" t="str">
            <v>51G</v>
          </cell>
          <cell r="G328" t="str">
            <v>627E</v>
          </cell>
          <cell r="H328" t="str">
            <v>4902-00</v>
          </cell>
          <cell r="I328" t="str">
            <v xml:space="preserve">http://www.dop.wa.gov/CompClass/JobClassesSalaries/Pages/ClassifiedJobListing.aspx </v>
          </cell>
          <cell r="J328">
            <v>0</v>
          </cell>
        </row>
        <row r="329">
          <cell r="E329" t="str">
            <v>CONSTRUCTION &amp; MAINTENANCE PROJECT LEAD</v>
          </cell>
          <cell r="F329" t="str">
            <v>54G</v>
          </cell>
          <cell r="G329" t="str">
            <v>627F</v>
          </cell>
          <cell r="H329" t="str">
            <v>4902-00</v>
          </cell>
          <cell r="I329" t="str">
            <v xml:space="preserve">http://www.dop.wa.gov/CompClass/JobClassesSalaries/Pages/ClassifiedJobListing.aspx </v>
          </cell>
          <cell r="J329">
            <v>0</v>
          </cell>
        </row>
        <row r="330">
          <cell r="E330" t="str">
            <v>CONSTRUCTION &amp; MAINTENANCE PROJECT SUPV</v>
          </cell>
          <cell r="F330" t="str">
            <v>56G</v>
          </cell>
          <cell r="G330" t="str">
            <v>627G</v>
          </cell>
          <cell r="H330" t="str">
            <v>5307-00</v>
          </cell>
          <cell r="I330" t="str">
            <v xml:space="preserve">http://www.dop.wa.gov/CompClass/JobClassesSalaries/Pages/ClassifiedJobListing.aspx </v>
          </cell>
          <cell r="J330">
            <v>0</v>
          </cell>
        </row>
        <row r="331">
          <cell r="E331" t="str">
            <v>CONSTRUCTION &amp; MAINTENANCE SUPT 1</v>
          </cell>
          <cell r="F331" t="str">
            <v>48</v>
          </cell>
          <cell r="G331" t="str">
            <v>596E</v>
          </cell>
          <cell r="H331" t="str">
            <v>4902-00</v>
          </cell>
          <cell r="I331" t="str">
            <v xml:space="preserve">http://www.dop.wa.gov/CompClass/JobClassesSalaries/Pages/ClassifiedJobListing.aspx </v>
          </cell>
          <cell r="J331">
            <v>0</v>
          </cell>
        </row>
        <row r="332">
          <cell r="E332" t="str">
            <v>CONSTRUCTION &amp; MAINTENANCE SUPT 2</v>
          </cell>
          <cell r="F332" t="str">
            <v>52</v>
          </cell>
          <cell r="G332" t="str">
            <v>596F</v>
          </cell>
          <cell r="H332" t="str">
            <v>4902-00</v>
          </cell>
          <cell r="I332" t="str">
            <v xml:space="preserve">http://www.dop.wa.gov/CompClass/JobClassesSalaries/Pages/ClassifiedJobListing.aspx </v>
          </cell>
          <cell r="J332">
            <v>0</v>
          </cell>
        </row>
        <row r="333">
          <cell r="E333" t="str">
            <v>CONSTRUCTION &amp; MAINTENANCE SUPT 3</v>
          </cell>
          <cell r="F333" t="str">
            <v>58</v>
          </cell>
          <cell r="G333" t="str">
            <v>596G</v>
          </cell>
          <cell r="H333" t="str">
            <v>4902-00</v>
          </cell>
          <cell r="I333" t="str">
            <v xml:space="preserve">http://www.dop.wa.gov/CompClass/JobClassesSalaries/Pages/ClassifiedJobListing.aspx </v>
          </cell>
          <cell r="J333">
            <v>0</v>
          </cell>
        </row>
        <row r="334">
          <cell r="E334" t="str">
            <v>CONSTRUCTION COMPLIANCE INSPECTOR 1</v>
          </cell>
          <cell r="F334" t="str">
            <v>57E</v>
          </cell>
          <cell r="G334" t="str">
            <v>391S</v>
          </cell>
          <cell r="H334" t="str">
            <v>4902-00</v>
          </cell>
          <cell r="I334" t="str">
            <v xml:space="preserve">http://www.dop.wa.gov/CompClass/JobClassesSalaries/Pages/ClassifiedJobListing.aspx </v>
          </cell>
          <cell r="J334">
            <v>0</v>
          </cell>
        </row>
        <row r="335">
          <cell r="E335" t="str">
            <v>CONSTRUCTION COMPLIANCE INSPECTOR 2</v>
          </cell>
          <cell r="F335" t="str">
            <v>59E</v>
          </cell>
          <cell r="G335" t="str">
            <v>391T</v>
          </cell>
          <cell r="H335" t="str">
            <v>4902-00</v>
          </cell>
          <cell r="I335" t="str">
            <v xml:space="preserve">http://www.dop.wa.gov/CompClass/JobClassesSalaries/Pages/ClassifiedJobListing.aspx </v>
          </cell>
          <cell r="J335">
            <v>0</v>
          </cell>
        </row>
        <row r="336">
          <cell r="E336" t="str">
            <v>CONSTRUCTION PROJECT COORDINATOR 1</v>
          </cell>
          <cell r="F336" t="str">
            <v>50</v>
          </cell>
          <cell r="G336" t="str">
            <v>537I</v>
          </cell>
          <cell r="H336" t="str">
            <v>4902-00</v>
          </cell>
          <cell r="I336" t="str">
            <v xml:space="preserve">http://www.dop.wa.gov/CompClass/JobClassesSalaries/Pages/ClassifiedJobListing.aspx </v>
          </cell>
          <cell r="J336">
            <v>0</v>
          </cell>
        </row>
        <row r="337">
          <cell r="E337" t="str">
            <v>CONSTRUCTION PROJECT COORDINATOR 2</v>
          </cell>
          <cell r="F337" t="str">
            <v>59</v>
          </cell>
          <cell r="G337" t="str">
            <v>537J</v>
          </cell>
          <cell r="H337" t="str">
            <v>4902-00</v>
          </cell>
          <cell r="I337" t="str">
            <v xml:space="preserve">http://www.dop.wa.gov/CompClass/JobClassesSalaries/Pages/ClassifiedJobListing.aspx </v>
          </cell>
          <cell r="J337">
            <v>0</v>
          </cell>
        </row>
        <row r="338">
          <cell r="E338" t="str">
            <v>CONSTRUCTION PROJECT COORDINATOR 3</v>
          </cell>
          <cell r="F338" t="str">
            <v>67</v>
          </cell>
          <cell r="G338" t="str">
            <v>537K</v>
          </cell>
          <cell r="H338" t="str">
            <v>5300-00</v>
          </cell>
          <cell r="I338" t="str">
            <v xml:space="preserve">http://www.dop.wa.gov/CompClass/JobClassesSalaries/Pages/ClassifiedJobListing.aspx </v>
          </cell>
          <cell r="J338">
            <v>0</v>
          </cell>
        </row>
        <row r="339">
          <cell r="E339" t="str">
            <v>CONSTRUCTION PROJECT COORDINATOR 4</v>
          </cell>
          <cell r="F339" t="str">
            <v>69</v>
          </cell>
          <cell r="G339" t="str">
            <v>537L</v>
          </cell>
          <cell r="H339" t="str">
            <v>4902-00</v>
          </cell>
          <cell r="I339" t="str">
            <v xml:space="preserve">http://www.dop.wa.gov/CompClass/JobClassesSalaries/Pages/ClassifiedJobListing.aspx </v>
          </cell>
          <cell r="J339">
            <v>0</v>
          </cell>
        </row>
        <row r="340">
          <cell r="E340" t="str">
            <v>CONSUMER PROGRAM ASSISTANT - UTC</v>
          </cell>
          <cell r="F340" t="str">
            <v>35</v>
          </cell>
          <cell r="G340" t="str">
            <v>454K</v>
          </cell>
          <cell r="H340" t="str">
            <v>4902-00</v>
          </cell>
          <cell r="I340" t="str">
            <v xml:space="preserve">http://www.dop.wa.gov/CompClass/JobClassesSalaries/Pages/ClassifiedJobListing.aspx </v>
          </cell>
          <cell r="J340">
            <v>0</v>
          </cell>
        </row>
        <row r="341">
          <cell r="E341" t="str">
            <v>CONSUMER PROGRAM SPECIALIST 1 - UTC</v>
          </cell>
          <cell r="F341" t="str">
            <v>42</v>
          </cell>
          <cell r="G341" t="str">
            <v>454L</v>
          </cell>
          <cell r="H341" t="str">
            <v>4902-00</v>
          </cell>
          <cell r="I341" t="str">
            <v xml:space="preserve">http://www.dop.wa.gov/CompClass/JobClassesSalaries/Pages/ClassifiedJobListing.aspx </v>
          </cell>
          <cell r="J341">
            <v>0</v>
          </cell>
        </row>
        <row r="342">
          <cell r="E342" t="str">
            <v>CONSUMER PROGRAM SPECIALIST 2 - UTC</v>
          </cell>
          <cell r="F342" t="str">
            <v>48</v>
          </cell>
          <cell r="G342" t="str">
            <v>454M</v>
          </cell>
          <cell r="H342" t="str">
            <v>4902-00</v>
          </cell>
          <cell r="I342" t="str">
            <v xml:space="preserve">http://www.dop.wa.gov/CompClass/JobClassesSalaries/Pages/ClassifiedJobListing.aspx </v>
          </cell>
          <cell r="J342">
            <v>0</v>
          </cell>
        </row>
        <row r="343">
          <cell r="E343" t="str">
            <v>CONSUMER PROGRAM SPECIALIST 3 - UTC</v>
          </cell>
          <cell r="F343" t="str">
            <v>52</v>
          </cell>
          <cell r="G343" t="str">
            <v>454N</v>
          </cell>
          <cell r="H343" t="str">
            <v>4902-00</v>
          </cell>
          <cell r="I343" t="str">
            <v xml:space="preserve">http://www.dop.wa.gov/CompClass/JobClassesSalaries/Pages/ClassifiedJobListing.aspx </v>
          </cell>
          <cell r="J343">
            <v>0</v>
          </cell>
        </row>
        <row r="344">
          <cell r="E344" t="str">
            <v>CONTRACTS ASSISTANT</v>
          </cell>
          <cell r="F344" t="str">
            <v>36</v>
          </cell>
          <cell r="G344" t="str">
            <v>144E</v>
          </cell>
          <cell r="H344" t="str">
            <v>4902-00</v>
          </cell>
          <cell r="I344" t="str">
            <v xml:space="preserve">http://www.dop.wa.gov/CompClass/JobClassesSalaries/Pages/ClassifiedJobListing.aspx </v>
          </cell>
          <cell r="J344">
            <v>0</v>
          </cell>
        </row>
        <row r="345">
          <cell r="E345" t="str">
            <v>CONTRACTS SPECIALIST 1</v>
          </cell>
          <cell r="F345" t="str">
            <v>46</v>
          </cell>
          <cell r="G345" t="str">
            <v>144F</v>
          </cell>
          <cell r="H345" t="str">
            <v>4902-00</v>
          </cell>
          <cell r="I345" t="str">
            <v xml:space="preserve">http://www.dop.wa.gov/CompClass/JobClassesSalaries/Pages/ClassifiedJobListing.aspx </v>
          </cell>
          <cell r="J345">
            <v>0</v>
          </cell>
        </row>
        <row r="346">
          <cell r="E346" t="str">
            <v>CONTRACTS SPECIALIST 2</v>
          </cell>
          <cell r="F346" t="str">
            <v>52</v>
          </cell>
          <cell r="G346" t="str">
            <v>144G</v>
          </cell>
          <cell r="H346" t="str">
            <v>4902-00</v>
          </cell>
          <cell r="I346" t="str">
            <v xml:space="preserve">http://www.dop.wa.gov/CompClass/JobClassesSalaries/Pages/ClassifiedJobListing.aspx </v>
          </cell>
          <cell r="J346">
            <v>0</v>
          </cell>
        </row>
        <row r="347">
          <cell r="E347" t="str">
            <v>CONTRACTS SPECIALIST 3</v>
          </cell>
          <cell r="F347" t="str">
            <v>58</v>
          </cell>
          <cell r="G347" t="str">
            <v>144H</v>
          </cell>
          <cell r="H347" t="str">
            <v>5300-00</v>
          </cell>
          <cell r="I347" t="str">
            <v xml:space="preserve">http://www.dop.wa.gov/CompClass/JobClassesSalaries/Pages/ClassifiedJobListing.aspx </v>
          </cell>
          <cell r="J347">
            <v>0</v>
          </cell>
        </row>
        <row r="348">
          <cell r="E348" t="str">
            <v>CONTROL TECHNICIAN</v>
          </cell>
          <cell r="F348" t="str">
            <v>46G</v>
          </cell>
          <cell r="G348" t="str">
            <v>607F</v>
          </cell>
          <cell r="H348" t="str">
            <v>5307-00</v>
          </cell>
          <cell r="I348" t="str">
            <v xml:space="preserve">http://www.dop.wa.gov/CompClass/JobClassesSalaries/Pages/ClassifiedJobListing.aspx </v>
          </cell>
          <cell r="J348">
            <v>0</v>
          </cell>
        </row>
        <row r="349">
          <cell r="E349" t="str">
            <v>CONTROL TECHNICIAN LEAD</v>
          </cell>
          <cell r="F349" t="str">
            <v>49G</v>
          </cell>
          <cell r="G349" t="str">
            <v>607G</v>
          </cell>
          <cell r="H349" t="str">
            <v>4902-00</v>
          </cell>
          <cell r="I349" t="str">
            <v xml:space="preserve">http://www.dop.wa.gov/CompClass/JobClassesSalaries/Pages/ClassifiedJobListing.aspx </v>
          </cell>
          <cell r="J349">
            <v>0</v>
          </cell>
        </row>
        <row r="350">
          <cell r="E350" t="str">
            <v>CONTROL TECHNICIAN SUPERVISOR</v>
          </cell>
          <cell r="F350" t="str">
            <v>53G</v>
          </cell>
          <cell r="G350" t="str">
            <v>607H</v>
          </cell>
          <cell r="H350" t="str">
            <v>4902-00</v>
          </cell>
          <cell r="I350" t="str">
            <v xml:space="preserve">http://www.dop.wa.gov/CompClass/JobClassesSalaries/Pages/ClassifiedJobListing.aspx </v>
          </cell>
          <cell r="J350">
            <v>0</v>
          </cell>
        </row>
        <row r="351">
          <cell r="E351" t="str">
            <v>COOK 1</v>
          </cell>
          <cell r="F351" t="str">
            <v>30</v>
          </cell>
          <cell r="G351" t="str">
            <v>674G</v>
          </cell>
          <cell r="H351" t="str">
            <v>5307-00</v>
          </cell>
          <cell r="I351" t="str">
            <v xml:space="preserve">http://www.dop.wa.gov/CompClass/JobClassesSalaries/Pages/ClassifiedJobListing.aspx </v>
          </cell>
          <cell r="J351">
            <v>0</v>
          </cell>
        </row>
        <row r="352">
          <cell r="E352" t="str">
            <v>COOK 1, CREW</v>
          </cell>
          <cell r="F352" t="str">
            <v>21</v>
          </cell>
          <cell r="G352" t="str">
            <v>674E</v>
          </cell>
          <cell r="H352" t="str">
            <v>4902-00</v>
          </cell>
          <cell r="I352" t="str">
            <v xml:space="preserve">http://www.dop.wa.gov/CompClass/JobClassesSalaries/Pages/ClassifiedJobListing.aspx </v>
          </cell>
          <cell r="J352">
            <v>0</v>
          </cell>
        </row>
        <row r="353">
          <cell r="E353" t="str">
            <v>COOK 2</v>
          </cell>
          <cell r="F353" t="str">
            <v>34</v>
          </cell>
          <cell r="G353" t="str">
            <v>674H</v>
          </cell>
          <cell r="H353" t="str">
            <v>5307-00</v>
          </cell>
          <cell r="I353" t="str">
            <v xml:space="preserve">http://www.dop.wa.gov/CompClass/JobClassesSalaries/Pages/ClassifiedJobListing.aspx </v>
          </cell>
          <cell r="J353">
            <v>0</v>
          </cell>
        </row>
        <row r="354">
          <cell r="E354" t="str">
            <v>COOK 2, CREW</v>
          </cell>
          <cell r="F354" t="str">
            <v>25</v>
          </cell>
          <cell r="G354" t="str">
            <v>674F</v>
          </cell>
          <cell r="H354" t="str">
            <v>4902-00</v>
          </cell>
          <cell r="I354" t="str">
            <v xml:space="preserve">http://www.dop.wa.gov/CompClass/JobClassesSalaries/Pages/ClassifiedJobListing.aspx </v>
          </cell>
          <cell r="J354">
            <v>0</v>
          </cell>
        </row>
        <row r="355">
          <cell r="E355" t="str">
            <v>COOK 3</v>
          </cell>
          <cell r="F355" t="str">
            <v>36</v>
          </cell>
          <cell r="G355" t="str">
            <v>674I</v>
          </cell>
          <cell r="H355" t="str">
            <v>5307-00</v>
          </cell>
          <cell r="I355" t="str">
            <v xml:space="preserve">http://www.dop.wa.gov/CompClass/JobClassesSalaries/Pages/ClassifiedJobListing.aspx </v>
          </cell>
          <cell r="J355">
            <v>0</v>
          </cell>
        </row>
        <row r="356">
          <cell r="E356" t="str">
            <v>COOK, AC</v>
          </cell>
          <cell r="F356" t="str">
            <v>39</v>
          </cell>
          <cell r="G356" t="str">
            <v>674J</v>
          </cell>
          <cell r="H356" t="str">
            <v>4902-00</v>
          </cell>
          <cell r="I356" t="str">
            <v xml:space="preserve">http://www.dop.wa.gov/CompClass/JobClassesSalaries/Pages/ClassifiedJobListing.aspx </v>
          </cell>
          <cell r="J356">
            <v>0</v>
          </cell>
        </row>
        <row r="357">
          <cell r="E357" t="str">
            <v>COOR, TEACHER PREPARATION PROGRAM</v>
          </cell>
          <cell r="F357" t="str">
            <v>47</v>
          </cell>
          <cell r="G357" t="str">
            <v>253N</v>
          </cell>
          <cell r="H357" t="str">
            <v>4902-00</v>
          </cell>
          <cell r="I357" t="str">
            <v xml:space="preserve">http://www.dop.wa.gov/CompClass/JobClassesSalaries/Pages/ClassifiedJobListing.aspx </v>
          </cell>
          <cell r="J357">
            <v>0</v>
          </cell>
        </row>
        <row r="358">
          <cell r="E358" t="str">
            <v>COPY CENTER LEAD A</v>
          </cell>
          <cell r="F358" t="str">
            <v>30</v>
          </cell>
          <cell r="G358" t="str">
            <v>206L</v>
          </cell>
          <cell r="H358" t="str">
            <v>4902-00</v>
          </cell>
          <cell r="I358" t="str">
            <v xml:space="preserve">http://www.dop.wa.gov/CompClass/JobClassesSalaries/Pages/ClassifiedJobListing.aspx </v>
          </cell>
          <cell r="J358">
            <v>0</v>
          </cell>
        </row>
        <row r="359">
          <cell r="E359" t="str">
            <v>COPY CENTER LEAD B</v>
          </cell>
          <cell r="F359" t="str">
            <v>33</v>
          </cell>
          <cell r="G359" t="str">
            <v>206M</v>
          </cell>
          <cell r="H359" t="str">
            <v>4902-00</v>
          </cell>
          <cell r="I359" t="str">
            <v xml:space="preserve">http://www.dop.wa.gov/CompClass/JobClassesSalaries/Pages/ClassifiedJobListing.aspx </v>
          </cell>
          <cell r="J359">
            <v>0</v>
          </cell>
        </row>
        <row r="360">
          <cell r="E360" t="str">
            <v>CORRECTIONAL HEALTH CARE SPECIALIST 1</v>
          </cell>
          <cell r="F360" t="str">
            <v>66</v>
          </cell>
          <cell r="G360" t="str">
            <v>291I</v>
          </cell>
          <cell r="H360" t="str">
            <v>4902-00</v>
          </cell>
          <cell r="I360" t="str">
            <v xml:space="preserve">http://www.dop.wa.gov/CompClass/JobClassesSalaries/Pages/ClassifiedJobListing.aspx </v>
          </cell>
          <cell r="J360">
            <v>0</v>
          </cell>
        </row>
        <row r="361">
          <cell r="E361" t="str">
            <v>CORRECTIONAL HEALTH CARE SPECIALIST 2</v>
          </cell>
          <cell r="F361" t="str">
            <v>70</v>
          </cell>
          <cell r="G361" t="str">
            <v>291J</v>
          </cell>
          <cell r="H361" t="str">
            <v>4902-00</v>
          </cell>
          <cell r="I361" t="str">
            <v xml:space="preserve">http://www.dop.wa.gov/CompClass/JobClassesSalaries/Pages/ClassifiedJobListing.aspx </v>
          </cell>
          <cell r="J361">
            <v>0</v>
          </cell>
        </row>
        <row r="362">
          <cell r="E362" t="str">
            <v>CORRECTIONAL HEARINGS OFFICER 3</v>
          </cell>
          <cell r="F362" t="str">
            <v>57</v>
          </cell>
          <cell r="G362" t="str">
            <v>421C</v>
          </cell>
          <cell r="H362" t="str">
            <v>4902-00</v>
          </cell>
          <cell r="I362" t="str">
            <v xml:space="preserve">http://www.dop.wa.gov/CompClass/JobClassesSalaries/Pages/ClassifiedJobListing.aspx </v>
          </cell>
          <cell r="J362">
            <v>0</v>
          </cell>
        </row>
        <row r="363">
          <cell r="E363" t="str">
            <v>CORRECTIONAL HEARINGS OFFICER 4</v>
          </cell>
          <cell r="F363" t="str">
            <v>60</v>
          </cell>
          <cell r="G363" t="str">
            <v>421D</v>
          </cell>
          <cell r="H363" t="str">
            <v>4902-00</v>
          </cell>
          <cell r="I363" t="str">
            <v xml:space="preserve">http://www.dop.wa.gov/CompClass/JobClassesSalaries/Pages/ClassifiedJobListing.aspx </v>
          </cell>
          <cell r="J363">
            <v>0</v>
          </cell>
        </row>
        <row r="364">
          <cell r="E364" t="str">
            <v>CORRECTIONAL INDUSTRIES SUPV 2, CORR</v>
          </cell>
          <cell r="F364" t="str">
            <v>50</v>
          </cell>
          <cell r="G364" t="str">
            <v>631B</v>
          </cell>
          <cell r="H364" t="str">
            <v>4902-00</v>
          </cell>
          <cell r="I364" t="str">
            <v xml:space="preserve">http://www.dop.wa.gov/CompClass/JobClassesSalaries/Pages/ClassifiedJobListing.aspx </v>
          </cell>
          <cell r="J364">
            <v>0</v>
          </cell>
        </row>
        <row r="365">
          <cell r="E365" t="str">
            <v>CORRECTIONAL INDUSTRIES SUPV 4, CORR</v>
          </cell>
          <cell r="F365" t="str">
            <v>54</v>
          </cell>
          <cell r="G365" t="str">
            <v>631D</v>
          </cell>
          <cell r="H365" t="str">
            <v>4902-00</v>
          </cell>
          <cell r="I365" t="str">
            <v xml:space="preserve">http://www.dop.wa.gov/CompClass/JobClassesSalaries/Pages/ClassifiedJobListing.aspx </v>
          </cell>
          <cell r="J365">
            <v>0</v>
          </cell>
        </row>
        <row r="366">
          <cell r="E366" t="str">
            <v>CORRECTIONAL INDUSTRIES SUPV ASSISTANT</v>
          </cell>
          <cell r="F366" t="str">
            <v>44</v>
          </cell>
          <cell r="G366" t="str">
            <v>631A</v>
          </cell>
          <cell r="H366" t="str">
            <v>4902-00</v>
          </cell>
          <cell r="I366" t="str">
            <v xml:space="preserve">http://www.dop.wa.gov/CompClass/JobClassesSalaries/Pages/ClassifiedJobListing.aspx </v>
          </cell>
          <cell r="J366">
            <v>0</v>
          </cell>
        </row>
        <row r="367">
          <cell r="E367" t="str">
            <v>CORRECTIONAL INVESTIGATOR</v>
          </cell>
          <cell r="F367" t="str">
            <v>47</v>
          </cell>
          <cell r="G367" t="str">
            <v>427E</v>
          </cell>
          <cell r="H367" t="str">
            <v>4902-00</v>
          </cell>
          <cell r="I367" t="str">
            <v xml:space="preserve">http://www.dop.wa.gov/CompClass/JobClassesSalaries/Pages/ClassifiedJobListing.aspx </v>
          </cell>
          <cell r="J367">
            <v>0</v>
          </cell>
        </row>
        <row r="368">
          <cell r="E368" t="str">
            <v>CORRECTIONAL RECORDS SUPERVISOR</v>
          </cell>
          <cell r="F368" t="str">
            <v>48</v>
          </cell>
          <cell r="G368" t="str">
            <v>112G</v>
          </cell>
          <cell r="H368" t="str">
            <v>4902-00</v>
          </cell>
          <cell r="I368" t="str">
            <v xml:space="preserve">http://www.dop.wa.gov/CompClass/JobClassesSalaries/Pages/ClassifiedJobListing.aspx </v>
          </cell>
          <cell r="J368">
            <v>0</v>
          </cell>
        </row>
        <row r="369">
          <cell r="E369" t="str">
            <v>CORRECTIONAL RECORDS TECHNICIAN 1</v>
          </cell>
          <cell r="F369" t="str">
            <v>40</v>
          </cell>
          <cell r="G369" t="str">
            <v>112E</v>
          </cell>
          <cell r="H369" t="str">
            <v>4902-00</v>
          </cell>
          <cell r="I369" t="str">
            <v xml:space="preserve">http://www.dop.wa.gov/CompClass/JobClassesSalaries/Pages/ClassifiedJobListing.aspx </v>
          </cell>
          <cell r="J369">
            <v>0</v>
          </cell>
        </row>
        <row r="370">
          <cell r="E370" t="str">
            <v>CORRECTIONAL RECORDS TECHNICIAN 2</v>
          </cell>
          <cell r="F370" t="str">
            <v>44</v>
          </cell>
          <cell r="G370" t="str">
            <v>112F</v>
          </cell>
          <cell r="H370" t="str">
            <v>4902-00</v>
          </cell>
          <cell r="I370" t="str">
            <v xml:space="preserve">http://www.dop.wa.gov/CompClass/JobClassesSalaries/Pages/ClassifiedJobListing.aspx </v>
          </cell>
          <cell r="J370">
            <v>0</v>
          </cell>
        </row>
        <row r="371">
          <cell r="E371" t="str">
            <v>CORRECTIONS &amp; CUSTODY OFFICER 1</v>
          </cell>
          <cell r="F371" t="str">
            <v>41</v>
          </cell>
          <cell r="G371" t="str">
            <v>384A</v>
          </cell>
          <cell r="H371" t="str">
            <v>4902-00</v>
          </cell>
          <cell r="I371" t="str">
            <v xml:space="preserve">http://www.dop.wa.gov/CompClass/JobClassesSalaries/Pages/ClassifiedJobListing.aspx </v>
          </cell>
          <cell r="J371">
            <v>0</v>
          </cell>
        </row>
        <row r="372">
          <cell r="E372" t="str">
            <v>CORRECTIONS &amp; CUSTODY OFFICER 2</v>
          </cell>
          <cell r="F372" t="str">
            <v>43</v>
          </cell>
          <cell r="G372" t="str">
            <v>384B</v>
          </cell>
          <cell r="H372" t="str">
            <v>4902-00</v>
          </cell>
          <cell r="I372" t="str">
            <v xml:space="preserve">http://www.dop.wa.gov/CompClass/JobClassesSalaries/Pages/ClassifiedJobListing.aspx </v>
          </cell>
          <cell r="J372">
            <v>0</v>
          </cell>
        </row>
        <row r="373">
          <cell r="E373" t="str">
            <v>CORRECTIONS &amp; CUSTODY OFFICER 3</v>
          </cell>
          <cell r="F373" t="str">
            <v>47</v>
          </cell>
          <cell r="G373" t="str">
            <v>384C</v>
          </cell>
          <cell r="H373" t="str">
            <v>4902-00</v>
          </cell>
          <cell r="I373" t="str">
            <v xml:space="preserve">http://www.dop.wa.gov/CompClass/JobClassesSalaries/Pages/ClassifiedJobListing.aspx </v>
          </cell>
          <cell r="J373">
            <v>0</v>
          </cell>
        </row>
        <row r="374">
          <cell r="E374" t="str">
            <v>CORRECTIONS &amp; CUSTODY OFFICER 4</v>
          </cell>
          <cell r="F374" t="str">
            <v>51</v>
          </cell>
          <cell r="G374" t="str">
            <v>384D</v>
          </cell>
          <cell r="H374" t="str">
            <v>4902-00</v>
          </cell>
          <cell r="I374" t="str">
            <v xml:space="preserve">http://www.dop.wa.gov/CompClass/JobClassesSalaries/Pages/ClassifiedJobListing.aspx </v>
          </cell>
          <cell r="J374">
            <v>0</v>
          </cell>
        </row>
        <row r="375">
          <cell r="E375" t="str">
            <v>CORRECTIONS MENTAL HEALTH CNSLR 1</v>
          </cell>
          <cell r="F375" t="str">
            <v>40</v>
          </cell>
          <cell r="G375" t="str">
            <v>354N</v>
          </cell>
          <cell r="H375" t="str">
            <v>4902-00</v>
          </cell>
          <cell r="I375" t="str">
            <v xml:space="preserve">http://www.dop.wa.gov/CompClass/JobClassesSalaries/Pages/ClassifiedJobListing.aspx </v>
          </cell>
          <cell r="J375">
            <v>0</v>
          </cell>
        </row>
        <row r="376">
          <cell r="E376" t="str">
            <v>CORRECTIONS MENTAL HEALTH CNSLR 1 - TEAM</v>
          </cell>
          <cell r="F376" t="str">
            <v>42</v>
          </cell>
          <cell r="G376" t="str">
            <v>354N</v>
          </cell>
          <cell r="H376" t="str">
            <v>4902-00</v>
          </cell>
          <cell r="I376" t="str">
            <v xml:space="preserve">http://www.dop.wa.gov/CompClass/JobClassesSalaries/Pages/ClassifiedJobListing.aspx </v>
          </cell>
          <cell r="J376">
            <v>0</v>
          </cell>
        </row>
        <row r="377">
          <cell r="E377" t="str">
            <v>CORRECTIONS MENTAL HEALTH CNSLR 2</v>
          </cell>
          <cell r="F377" t="str">
            <v>45</v>
          </cell>
          <cell r="G377" t="str">
            <v>354O</v>
          </cell>
          <cell r="H377" t="str">
            <v>4902-00</v>
          </cell>
          <cell r="I377" t="str">
            <v xml:space="preserve">http://www.dop.wa.gov/CompClass/JobClassesSalaries/Pages/ClassifiedJobListing.aspx </v>
          </cell>
          <cell r="J377">
            <v>0</v>
          </cell>
        </row>
        <row r="378">
          <cell r="E378" t="str">
            <v>CORRECTIONS MENTAL HEALTH CNSLR 2 - TEAM</v>
          </cell>
          <cell r="F378" t="str">
            <v>47</v>
          </cell>
          <cell r="G378" t="str">
            <v>354O</v>
          </cell>
          <cell r="H378" t="str">
            <v>4902-00</v>
          </cell>
          <cell r="I378" t="str">
            <v xml:space="preserve">http://www.dop.wa.gov/CompClass/JobClassesSalaries/Pages/ClassifiedJobListing.aspx </v>
          </cell>
          <cell r="J378">
            <v>0</v>
          </cell>
        </row>
        <row r="379">
          <cell r="E379" t="str">
            <v>CORRECTIONS MENTAL HEALTH CNSLR 3</v>
          </cell>
          <cell r="F379" t="str">
            <v>47</v>
          </cell>
          <cell r="G379" t="str">
            <v>354P</v>
          </cell>
          <cell r="H379" t="str">
            <v>4902-00</v>
          </cell>
          <cell r="I379" t="str">
            <v xml:space="preserve">http://www.dop.wa.gov/CompClass/JobClassesSalaries/Pages/ClassifiedJobListing.aspx </v>
          </cell>
          <cell r="J379">
            <v>0</v>
          </cell>
        </row>
        <row r="380">
          <cell r="E380" t="str">
            <v>CORRECTIONS MENTAL HEALTH CNSLR 3 - TEAM</v>
          </cell>
          <cell r="F380" t="str">
            <v>49</v>
          </cell>
          <cell r="G380" t="str">
            <v>354P</v>
          </cell>
          <cell r="H380" t="str">
            <v>4902-00</v>
          </cell>
          <cell r="I380" t="str">
            <v xml:space="preserve">http://www.dop.wa.gov/CompClass/JobClassesSalaries/Pages/ClassifiedJobListing.aspx </v>
          </cell>
          <cell r="J380">
            <v>0</v>
          </cell>
        </row>
        <row r="381">
          <cell r="E381" t="str">
            <v>CORRECTIONS SPECIALIST 1</v>
          </cell>
          <cell r="F381" t="str">
            <v>43</v>
          </cell>
          <cell r="G381" t="str">
            <v>350A</v>
          </cell>
          <cell r="H381" t="str">
            <v>4902-00</v>
          </cell>
          <cell r="I381" t="str">
            <v xml:space="preserve">http://www.dop.wa.gov/CompClass/JobClassesSalaries/Pages/ClassifiedJobListing.aspx </v>
          </cell>
          <cell r="J381">
            <v>0</v>
          </cell>
        </row>
        <row r="382">
          <cell r="E382" t="str">
            <v>CORRECTIONS SPECIALIST 2</v>
          </cell>
          <cell r="F382" t="str">
            <v>47</v>
          </cell>
          <cell r="G382" t="str">
            <v>350B</v>
          </cell>
          <cell r="H382" t="str">
            <v>4902-00</v>
          </cell>
          <cell r="I382" t="str">
            <v xml:space="preserve">http://www.dop.wa.gov/CompClass/JobClassesSalaries/Pages/ClassifiedJobListing.aspx </v>
          </cell>
          <cell r="J382">
            <v>0</v>
          </cell>
        </row>
        <row r="383">
          <cell r="E383" t="str">
            <v>CORRECTIONS SPECIALIST 3</v>
          </cell>
          <cell r="F383" t="str">
            <v>51</v>
          </cell>
          <cell r="G383" t="str">
            <v>350C</v>
          </cell>
          <cell r="H383" t="str">
            <v>4902-00</v>
          </cell>
          <cell r="I383" t="str">
            <v xml:space="preserve">http://www.dop.wa.gov/CompClass/JobClassesSalaries/Pages/ClassifiedJobListing.aspx </v>
          </cell>
          <cell r="J383">
            <v>0</v>
          </cell>
        </row>
        <row r="384">
          <cell r="E384" t="str">
            <v>CORRECTIONS SPECIALIST 4</v>
          </cell>
          <cell r="F384" t="str">
            <v>55</v>
          </cell>
          <cell r="G384" t="str">
            <v>350D</v>
          </cell>
          <cell r="H384" t="str">
            <v>4902-00</v>
          </cell>
          <cell r="I384" t="str">
            <v xml:space="preserve">http://www.dop.wa.gov/CompClass/JobClassesSalaries/Pages/ClassifiedJobListing.aspx </v>
          </cell>
          <cell r="J384">
            <v>0</v>
          </cell>
        </row>
        <row r="385">
          <cell r="E385" t="str">
            <v>COST REIMBURSEMENT ANALYST 2</v>
          </cell>
          <cell r="F385" t="str">
            <v>45</v>
          </cell>
          <cell r="G385" t="str">
            <v>145B</v>
          </cell>
          <cell r="H385" t="str">
            <v>4902-00</v>
          </cell>
          <cell r="I385" t="str">
            <v xml:space="preserve">http://www.dop.wa.gov/CompClass/JobClassesSalaries/Pages/ClassifiedJobListing.aspx </v>
          </cell>
          <cell r="J385">
            <v>0</v>
          </cell>
        </row>
        <row r="386">
          <cell r="E386" t="str">
            <v>COST REIMBURSEMENT ANALYST 3</v>
          </cell>
          <cell r="F386" t="str">
            <v>55</v>
          </cell>
          <cell r="G386" t="str">
            <v>145C</v>
          </cell>
          <cell r="H386" t="str">
            <v>4902-00</v>
          </cell>
          <cell r="I386" t="str">
            <v xml:space="preserve">http://www.dop.wa.gov/CompClass/JobClassesSalaries/Pages/ClassifiedJobListing.aspx </v>
          </cell>
          <cell r="J386">
            <v>0</v>
          </cell>
        </row>
        <row r="387">
          <cell r="E387" t="str">
            <v>COST REIMBURSEMENT ANALYST 4</v>
          </cell>
          <cell r="F387" t="str">
            <v>59</v>
          </cell>
          <cell r="G387" t="str">
            <v>145D</v>
          </cell>
          <cell r="H387" t="str">
            <v>5300-00</v>
          </cell>
          <cell r="I387" t="str">
            <v xml:space="preserve">http://www.dop.wa.gov/CompClass/JobClassesSalaries/Pages/ClassifiedJobListing.aspx </v>
          </cell>
          <cell r="J387">
            <v>0</v>
          </cell>
        </row>
        <row r="388">
          <cell r="E388" t="str">
            <v>COUNSELOR, SCHOOL FOR THE DEAF</v>
          </cell>
          <cell r="F388" t="str">
            <v>Band1</v>
          </cell>
          <cell r="G388" t="str">
            <v>361E</v>
          </cell>
          <cell r="H388" t="str">
            <v>4902-00</v>
          </cell>
          <cell r="I388" t="str">
            <v xml:space="preserve">http://www.dop.wa.gov/CompClass/JobClassesSalaries/Pages/ClassifiedJobListing.aspx </v>
          </cell>
          <cell r="J388">
            <v>0</v>
          </cell>
        </row>
        <row r="389">
          <cell r="E389" t="str">
            <v>CREDENTIALS EVALUATOR 1</v>
          </cell>
          <cell r="F389" t="str">
            <v>28</v>
          </cell>
          <cell r="G389" t="str">
            <v>254E</v>
          </cell>
          <cell r="H389" t="str">
            <v>4902-00</v>
          </cell>
          <cell r="I389" t="str">
            <v xml:space="preserve">http://www.dop.wa.gov/CompClass/JobClassesSalaries/Pages/ClassifiedJobListing.aspx </v>
          </cell>
          <cell r="J389">
            <v>0</v>
          </cell>
        </row>
        <row r="390">
          <cell r="E390" t="str">
            <v>CREDENTIALS EVALUATOR 2</v>
          </cell>
          <cell r="F390" t="str">
            <v>33</v>
          </cell>
          <cell r="G390" t="str">
            <v>254F</v>
          </cell>
          <cell r="H390" t="str">
            <v>4902-00</v>
          </cell>
          <cell r="I390" t="str">
            <v xml:space="preserve">http://www.dop.wa.gov/CompClass/JobClassesSalaries/Pages/ClassifiedJobListing.aspx </v>
          </cell>
          <cell r="J390">
            <v>0</v>
          </cell>
        </row>
        <row r="391">
          <cell r="E391" t="str">
            <v>CREDENTIALS EVALUATOR 3</v>
          </cell>
          <cell r="F391" t="str">
            <v>38</v>
          </cell>
          <cell r="G391" t="str">
            <v>254G</v>
          </cell>
          <cell r="H391" t="str">
            <v>4902-00</v>
          </cell>
          <cell r="I391" t="str">
            <v xml:space="preserve">http://www.dop.wa.gov/CompClass/JobClassesSalaries/Pages/ClassifiedJobListing.aspx </v>
          </cell>
          <cell r="J391">
            <v>0</v>
          </cell>
        </row>
        <row r="392">
          <cell r="E392" t="str">
            <v>CRIME LAB TECHNICIAN</v>
          </cell>
          <cell r="F392" t="str">
            <v>39</v>
          </cell>
          <cell r="G392" t="str">
            <v>507P</v>
          </cell>
          <cell r="H392" t="str">
            <v>4902-00</v>
          </cell>
          <cell r="I392" t="str">
            <v xml:space="preserve">http://www.dop.wa.gov/CompClass/JobClassesSalaries/Pages/ClassifiedJobListing.aspx </v>
          </cell>
          <cell r="J392">
            <v>0</v>
          </cell>
        </row>
        <row r="393">
          <cell r="E393" t="str">
            <v>CRIMINAL IDENTIFICATION COORD SPEC</v>
          </cell>
          <cell r="F393" t="str">
            <v>52</v>
          </cell>
          <cell r="G393" t="str">
            <v>507M</v>
          </cell>
          <cell r="H393" t="str">
            <v>4902-00</v>
          </cell>
          <cell r="I393" t="str">
            <v xml:space="preserve">http://www.dop.wa.gov/CompClass/JobClassesSalaries/Pages/ClassifiedJobListing.aspx </v>
          </cell>
          <cell r="J393">
            <v>0</v>
          </cell>
        </row>
        <row r="394">
          <cell r="E394" t="str">
            <v>CURRICULUM ADVISOR</v>
          </cell>
          <cell r="F394" t="str">
            <v>35</v>
          </cell>
          <cell r="G394" t="str">
            <v>253L</v>
          </cell>
          <cell r="H394" t="str">
            <v>4902-00</v>
          </cell>
          <cell r="I394" t="str">
            <v xml:space="preserve">http://www.dop.wa.gov/CompClass/JobClassesSalaries/Pages/ClassifiedJobListing.aspx </v>
          </cell>
          <cell r="J394">
            <v>0</v>
          </cell>
        </row>
        <row r="395">
          <cell r="E395" t="str">
            <v>CUSTODIAN 1</v>
          </cell>
          <cell r="F395" t="str">
            <v>26</v>
          </cell>
          <cell r="G395" t="str">
            <v>678I</v>
          </cell>
          <cell r="H395" t="str">
            <v>5307-00</v>
          </cell>
          <cell r="I395" t="str">
            <v xml:space="preserve">http://www.dop.wa.gov/CompClass/JobClassesSalaries/Pages/ClassifiedJobListing.aspx </v>
          </cell>
          <cell r="J395">
            <v>0</v>
          </cell>
        </row>
        <row r="396">
          <cell r="E396" t="str">
            <v>CUSTODIAN 2</v>
          </cell>
          <cell r="F396" t="str">
            <v>28</v>
          </cell>
          <cell r="G396" t="str">
            <v>678J</v>
          </cell>
          <cell r="H396" t="str">
            <v>5307-00</v>
          </cell>
          <cell r="I396" t="str">
            <v xml:space="preserve">http://www.dop.wa.gov/CompClass/JobClassesSalaries/Pages/ClassifiedJobListing.aspx </v>
          </cell>
          <cell r="J396">
            <v>0</v>
          </cell>
        </row>
        <row r="397">
          <cell r="E397" t="str">
            <v>CUSTODIAN 3</v>
          </cell>
          <cell r="F397" t="str">
            <v>32</v>
          </cell>
          <cell r="G397" t="str">
            <v>678K</v>
          </cell>
          <cell r="H397" t="str">
            <v>5307-00</v>
          </cell>
          <cell r="I397" t="str">
            <v xml:space="preserve">http://www.dop.wa.gov/CompClass/JobClassesSalaries/Pages/ClassifiedJobListing.aspx </v>
          </cell>
          <cell r="J397">
            <v>0</v>
          </cell>
        </row>
        <row r="398">
          <cell r="E398" t="str">
            <v>CUSTODIAN 4</v>
          </cell>
          <cell r="F398" t="str">
            <v>36</v>
          </cell>
          <cell r="G398" t="str">
            <v>678L</v>
          </cell>
          <cell r="H398" t="str">
            <v>5307-00</v>
          </cell>
          <cell r="I398" t="str">
            <v xml:space="preserve">http://www.dop.wa.gov/CompClass/JobClassesSalaries/Pages/ClassifiedJobListing.aspx </v>
          </cell>
          <cell r="J398">
            <v>0</v>
          </cell>
        </row>
        <row r="399">
          <cell r="E399" t="str">
            <v>CUSTODIAN 5</v>
          </cell>
          <cell r="F399" t="str">
            <v>40</v>
          </cell>
          <cell r="G399" t="str">
            <v>678M</v>
          </cell>
          <cell r="H399" t="str">
            <v>5307-00</v>
          </cell>
          <cell r="I399" t="str">
            <v xml:space="preserve">http://www.dop.wa.gov/CompClass/JobClassesSalaries/Pages/ClassifiedJobListing.aspx </v>
          </cell>
          <cell r="J399">
            <v>0</v>
          </cell>
        </row>
        <row r="400">
          <cell r="E400" t="str">
            <v>CUSTOMER SERVICE MANAGER</v>
          </cell>
          <cell r="F400" t="str">
            <v>56</v>
          </cell>
          <cell r="G400" t="str">
            <v>103D</v>
          </cell>
          <cell r="H400" t="str">
            <v>4902-00</v>
          </cell>
          <cell r="I400" t="str">
            <v xml:space="preserve">http://www.dop.wa.gov/CompClass/JobClassesSalaries/Pages/ClassifiedJobListing.aspx </v>
          </cell>
          <cell r="J400">
            <v>0</v>
          </cell>
        </row>
        <row r="401">
          <cell r="E401" t="str">
            <v>CUSTOMER SERVICE SPECIALIST 1</v>
          </cell>
          <cell r="F401" t="str">
            <v>32</v>
          </cell>
          <cell r="G401" t="str">
            <v>102A</v>
          </cell>
          <cell r="H401" t="str">
            <v>4902-00</v>
          </cell>
          <cell r="I401" t="str">
            <v xml:space="preserve">http://www.dop.wa.gov/CompClass/JobClassesSalaries/Pages/ClassifiedJobListing.aspx </v>
          </cell>
          <cell r="J401">
            <v>0</v>
          </cell>
        </row>
        <row r="402">
          <cell r="E402" t="str">
            <v>CUSTOMER SERVICE SPECIALIST 2</v>
          </cell>
          <cell r="F402" t="str">
            <v>35</v>
          </cell>
          <cell r="G402" t="str">
            <v>102B</v>
          </cell>
          <cell r="H402" t="str">
            <v>4902-00</v>
          </cell>
          <cell r="I402" t="str">
            <v xml:space="preserve">http://www.dop.wa.gov/CompClass/JobClassesSalaries/Pages/ClassifiedJobListing.aspx </v>
          </cell>
          <cell r="J402">
            <v>0</v>
          </cell>
        </row>
        <row r="403">
          <cell r="E403" t="str">
            <v>CUSTOMER SERVICE SPECIALIST 3</v>
          </cell>
          <cell r="F403" t="str">
            <v>39</v>
          </cell>
          <cell r="G403" t="str">
            <v>102C</v>
          </cell>
          <cell r="H403" t="str">
            <v>4902-00</v>
          </cell>
          <cell r="I403" t="str">
            <v xml:space="preserve">http://www.dop.wa.gov/CompClass/JobClassesSalaries/Pages/ClassifiedJobListing.aspx </v>
          </cell>
          <cell r="J403">
            <v>0</v>
          </cell>
        </row>
        <row r="404">
          <cell r="E404" t="str">
            <v>CUSTOMER SERVICE SPECIALIST 4</v>
          </cell>
          <cell r="F404" t="str">
            <v>43</v>
          </cell>
          <cell r="G404" t="str">
            <v>102D</v>
          </cell>
          <cell r="H404" t="str">
            <v>4902-00</v>
          </cell>
          <cell r="I404" t="str">
            <v xml:space="preserve">http://www.dop.wa.gov/CompClass/JobClassesSalaries/Pages/ClassifiedJobListing.aspx </v>
          </cell>
          <cell r="J404">
            <v>0</v>
          </cell>
        </row>
        <row r="405">
          <cell r="E405" t="str">
            <v>CYTOLOGY TECHNOLOGIST 1</v>
          </cell>
          <cell r="F405" t="str">
            <v>48</v>
          </cell>
          <cell r="G405" t="str">
            <v>297S</v>
          </cell>
          <cell r="H405" t="str">
            <v>4902-00</v>
          </cell>
          <cell r="I405" t="str">
            <v xml:space="preserve">http://www.dop.wa.gov/CompClass/JobClassesSalaries/Pages/ClassifiedJobListing.aspx </v>
          </cell>
          <cell r="J405">
            <v>0</v>
          </cell>
        </row>
        <row r="406">
          <cell r="E406" t="str">
            <v>CYTOLOGY TECHNOLOGIST 2</v>
          </cell>
          <cell r="F406" t="str">
            <v>52</v>
          </cell>
          <cell r="G406" t="str">
            <v>297T</v>
          </cell>
          <cell r="H406" t="str">
            <v>4902-00</v>
          </cell>
          <cell r="I406" t="str">
            <v xml:space="preserve">http://www.dop.wa.gov/CompClass/JobClassesSalaries/Pages/ClassifiedJobListing.aspx </v>
          </cell>
          <cell r="J406">
            <v>0</v>
          </cell>
        </row>
        <row r="407">
          <cell r="E407" t="str">
            <v>CYTOLOGY TECHNOLOGIST SUPERVISOR</v>
          </cell>
          <cell r="F407" t="str">
            <v>59</v>
          </cell>
          <cell r="G407" t="str">
            <v>297V</v>
          </cell>
          <cell r="H407" t="str">
            <v>4902-00</v>
          </cell>
          <cell r="I407" t="str">
            <v xml:space="preserve">http://www.dop.wa.gov/CompClass/JobClassesSalaries/Pages/ClassifiedJobListing.aspx </v>
          </cell>
          <cell r="J407">
            <v>0</v>
          </cell>
        </row>
        <row r="408">
          <cell r="E408" t="str">
            <v>D DIV AL &amp; SB AB</v>
          </cell>
          <cell r="F408" t="str">
            <v>Band1</v>
          </cell>
          <cell r="G408" t="str">
            <v>B2170</v>
          </cell>
          <cell r="H408" t="str">
            <v>4902-00</v>
          </cell>
          <cell r="I408" t="str">
            <v>per autumnsharpe</v>
          </cell>
          <cell r="J408">
            <v>0</v>
          </cell>
        </row>
        <row r="409">
          <cell r="E409" t="str">
            <v>D/M S DV A&amp;AS</v>
          </cell>
          <cell r="F409" t="str">
            <v>Band1</v>
          </cell>
          <cell r="G409" t="str">
            <v>B2160</v>
          </cell>
          <cell r="H409" t="str">
            <v>4902-00</v>
          </cell>
          <cell r="I409" t="str">
            <v>per autumnsharpe</v>
          </cell>
          <cell r="J409">
            <v>0</v>
          </cell>
        </row>
        <row r="410">
          <cell r="E410" t="str">
            <v>DAT AL OF/C R&amp;DA</v>
          </cell>
          <cell r="F410" t="str">
            <v>Band1</v>
          </cell>
          <cell r="G410" t="str">
            <v>B1793</v>
          </cell>
          <cell r="H410" t="str">
            <v>4902-00</v>
          </cell>
          <cell r="I410" t="str">
            <v>per autumnsharpe</v>
          </cell>
          <cell r="J410">
            <v>0</v>
          </cell>
        </row>
        <row r="411">
          <cell r="E411" t="str">
            <v>DATA CENTER HARDWARE MANAGER</v>
          </cell>
          <cell r="F411" t="str">
            <v>69</v>
          </cell>
          <cell r="G411" t="str">
            <v>542E</v>
          </cell>
          <cell r="H411" t="str">
            <v>4902-00</v>
          </cell>
          <cell r="I411" t="str">
            <v xml:space="preserve">http://www.dop.wa.gov/CompClass/JobClassesSalaries/Pages/ClassifiedJobListing.aspx </v>
          </cell>
          <cell r="J411">
            <v>0</v>
          </cell>
        </row>
        <row r="412">
          <cell r="E412" t="str">
            <v>DATA COMPILER 1</v>
          </cell>
          <cell r="F412" t="str">
            <v>31</v>
          </cell>
          <cell r="G412" t="str">
            <v>100W</v>
          </cell>
          <cell r="H412" t="str">
            <v>4902-00</v>
          </cell>
          <cell r="I412" t="str">
            <v xml:space="preserve">http://www.dop.wa.gov/CompClass/JobClassesSalaries/Pages/ClassifiedJobListing.aspx </v>
          </cell>
          <cell r="J412">
            <v>0</v>
          </cell>
        </row>
        <row r="413">
          <cell r="E413" t="str">
            <v>DATA COMPILER 2</v>
          </cell>
          <cell r="F413" t="str">
            <v>34</v>
          </cell>
          <cell r="G413" t="str">
            <v>100X</v>
          </cell>
          <cell r="H413" t="str">
            <v>4902-00</v>
          </cell>
          <cell r="I413" t="str">
            <v xml:space="preserve">http://www.dop.wa.gov/CompClass/JobClassesSalaries/Pages/ClassifiedJobListing.aspx </v>
          </cell>
          <cell r="J413">
            <v>0</v>
          </cell>
        </row>
        <row r="414">
          <cell r="E414" t="str">
            <v>DATA COMPILER 3</v>
          </cell>
          <cell r="F414" t="str">
            <v>37</v>
          </cell>
          <cell r="G414" t="str">
            <v>100Y</v>
          </cell>
          <cell r="H414" t="str">
            <v>4902-00</v>
          </cell>
          <cell r="I414" t="str">
            <v xml:space="preserve">http://www.dop.wa.gov/CompClass/JobClassesSalaries/Pages/ClassifiedJobListing.aspx </v>
          </cell>
          <cell r="J414">
            <v>0</v>
          </cell>
        </row>
        <row r="415">
          <cell r="E415" t="str">
            <v>DATA CONTROL SUPERVISOR</v>
          </cell>
          <cell r="F415" t="str">
            <v>47</v>
          </cell>
          <cell r="G415" t="str">
            <v>480J</v>
          </cell>
          <cell r="H415" t="str">
            <v>4902-00</v>
          </cell>
          <cell r="I415" t="str">
            <v xml:space="preserve">http://www.dop.wa.gov/CompClass/JobClassesSalaries/Pages/ClassifiedJobListing.aspx </v>
          </cell>
          <cell r="J415">
            <v>0</v>
          </cell>
        </row>
        <row r="416">
          <cell r="E416" t="str">
            <v>DATA PROCESSING SUPERVISOR</v>
          </cell>
          <cell r="F416" t="str">
            <v>52</v>
          </cell>
          <cell r="G416" t="str">
            <v>480K</v>
          </cell>
          <cell r="H416" t="str">
            <v>4902-00</v>
          </cell>
          <cell r="I416" t="str">
            <v xml:space="preserve">http://www.dop.wa.gov/CompClass/JobClassesSalaries/Pages/ClassifiedJobListing.aspx </v>
          </cell>
          <cell r="J416">
            <v>0</v>
          </cell>
        </row>
        <row r="417">
          <cell r="E417" t="str">
            <v>DCS DIST MANAGER</v>
          </cell>
          <cell r="F417" t="str">
            <v>Band1</v>
          </cell>
          <cell r="G417" t="str">
            <v>B1624</v>
          </cell>
          <cell r="H417" t="str">
            <v>5300-00</v>
          </cell>
          <cell r="I417" t="str">
            <v>per autumnsharpe</v>
          </cell>
          <cell r="J417">
            <v>0</v>
          </cell>
        </row>
        <row r="418">
          <cell r="E418" t="str">
            <v>DDS ADJUDICATOR 1</v>
          </cell>
          <cell r="F418" t="str">
            <v>43</v>
          </cell>
          <cell r="G418" t="str">
            <v>168I</v>
          </cell>
          <cell r="H418" t="str">
            <v>4902-00</v>
          </cell>
          <cell r="I418" t="str">
            <v xml:space="preserve">http://www.dop.wa.gov/CompClass/JobClassesSalaries/Pages/ClassifiedJobListing.aspx </v>
          </cell>
          <cell r="J418">
            <v>0</v>
          </cell>
        </row>
        <row r="419">
          <cell r="E419" t="str">
            <v>DDS ADJUDICATOR 2</v>
          </cell>
          <cell r="F419" t="str">
            <v>49</v>
          </cell>
          <cell r="G419" t="str">
            <v>168J</v>
          </cell>
          <cell r="H419" t="str">
            <v>4902-00</v>
          </cell>
          <cell r="I419" t="str">
            <v xml:space="preserve">http://www.dop.wa.gov/CompClass/JobClassesSalaries/Pages/ClassifiedJobListing.aspx </v>
          </cell>
          <cell r="J419">
            <v>0</v>
          </cell>
        </row>
        <row r="420">
          <cell r="E420" t="str">
            <v>DDS ADJUDICATOR 3</v>
          </cell>
          <cell r="F420" t="str">
            <v>51</v>
          </cell>
          <cell r="G420" t="str">
            <v>168K</v>
          </cell>
          <cell r="H420" t="str">
            <v>4902-00</v>
          </cell>
          <cell r="I420" t="str">
            <v xml:space="preserve">http://www.dop.wa.gov/CompClass/JobClassesSalaries/Pages/ClassifiedJobListing.aspx </v>
          </cell>
          <cell r="J420">
            <v>0</v>
          </cell>
        </row>
        <row r="421">
          <cell r="E421" t="str">
            <v>DDS ADJUDICATOR 4</v>
          </cell>
          <cell r="F421" t="str">
            <v>54</v>
          </cell>
          <cell r="G421" t="str">
            <v>168L</v>
          </cell>
          <cell r="H421" t="str">
            <v>4902-00</v>
          </cell>
          <cell r="I421" t="str">
            <v xml:space="preserve">http://www.dop.wa.gov/CompClass/JobClassesSalaries/Pages/ClassifiedJobListing.aspx </v>
          </cell>
          <cell r="J421">
            <v>0</v>
          </cell>
        </row>
        <row r="422">
          <cell r="E422" t="str">
            <v>DEAF INTERPRETER 1</v>
          </cell>
          <cell r="F422" t="str">
            <v>38</v>
          </cell>
          <cell r="G422" t="str">
            <v>257E</v>
          </cell>
          <cell r="H422" t="str">
            <v>4902-00</v>
          </cell>
          <cell r="I422" t="str">
            <v xml:space="preserve">http://www.dop.wa.gov/CompClass/JobClassesSalaries/Pages/ClassifiedJobListing.aspx </v>
          </cell>
          <cell r="J422">
            <v>0</v>
          </cell>
        </row>
        <row r="423">
          <cell r="E423" t="str">
            <v>DEAF INTERPRETER 2</v>
          </cell>
          <cell r="F423" t="str">
            <v>41</v>
          </cell>
          <cell r="G423" t="str">
            <v>257F</v>
          </cell>
          <cell r="H423" t="str">
            <v>4902-00</v>
          </cell>
          <cell r="I423" t="str">
            <v xml:space="preserve">http://www.dop.wa.gov/CompClass/JobClassesSalaries/Pages/ClassifiedJobListing.aspx </v>
          </cell>
          <cell r="J423">
            <v>0</v>
          </cell>
        </row>
        <row r="424">
          <cell r="E424" t="str">
            <v>DEAF INTERPRETER 3</v>
          </cell>
          <cell r="F424" t="str">
            <v>45</v>
          </cell>
          <cell r="G424" t="str">
            <v>257G</v>
          </cell>
          <cell r="H424" t="str">
            <v>4902-00</v>
          </cell>
          <cell r="I424" t="str">
            <v xml:space="preserve">http://www.dop.wa.gov/CompClass/JobClassesSalaries/Pages/ClassifiedJobListing.aspx </v>
          </cell>
          <cell r="J424">
            <v>0</v>
          </cell>
        </row>
        <row r="425">
          <cell r="E425" t="str">
            <v>DENTAL ASSISTANT</v>
          </cell>
          <cell r="F425" t="str">
            <v>47</v>
          </cell>
          <cell r="G425" t="str">
            <v>294F</v>
          </cell>
          <cell r="H425" t="str">
            <v>7201-00</v>
          </cell>
          <cell r="I425" t="str">
            <v xml:space="preserve">http://www.dop.wa.gov/CompClass/JobClassesSalaries/Pages/ClassifiedJobListing.aspx </v>
          </cell>
          <cell r="J425">
            <v>0</v>
          </cell>
        </row>
        <row r="426">
          <cell r="E426" t="str">
            <v>DENTAL CLINIC SUPERVISOR 1</v>
          </cell>
          <cell r="F426" t="str">
            <v>51</v>
          </cell>
          <cell r="G426" t="str">
            <v>294J</v>
          </cell>
          <cell r="H426" t="str">
            <v>4902-00</v>
          </cell>
          <cell r="I426" t="str">
            <v xml:space="preserve">http://www.dop.wa.gov/CompClass/JobClassesSalaries/Pages/ClassifiedJobListing.aspx </v>
          </cell>
          <cell r="J426">
            <v>0</v>
          </cell>
        </row>
        <row r="427">
          <cell r="E427" t="str">
            <v>DENTAL CLINIC SUPERVISOR 2</v>
          </cell>
          <cell r="F427" t="str">
            <v>55</v>
          </cell>
          <cell r="G427" t="str">
            <v>294K</v>
          </cell>
          <cell r="H427" t="str">
            <v>4902-00</v>
          </cell>
          <cell r="I427" t="str">
            <v xml:space="preserve">http://www.dop.wa.gov/CompClass/JobClassesSalaries/Pages/ClassifiedJobListing.aspx </v>
          </cell>
          <cell r="J427">
            <v>0</v>
          </cell>
        </row>
        <row r="428">
          <cell r="E428" t="str">
            <v>DENTAL HYGIENIST 1</v>
          </cell>
          <cell r="F428" t="str">
            <v>52</v>
          </cell>
          <cell r="G428" t="str">
            <v>292E</v>
          </cell>
          <cell r="H428" t="str">
            <v>4902-00</v>
          </cell>
          <cell r="I428" t="str">
            <v xml:space="preserve">http://www.dop.wa.gov/CompClass/JobClassesSalaries/Pages/ClassifiedJobListing.aspx </v>
          </cell>
          <cell r="J428">
            <v>0</v>
          </cell>
        </row>
        <row r="429">
          <cell r="E429" t="str">
            <v>DENTAL HYGIENIST 2</v>
          </cell>
          <cell r="F429" t="str">
            <v>59</v>
          </cell>
          <cell r="G429" t="str">
            <v>292F</v>
          </cell>
          <cell r="H429" t="str">
            <v>7201-00</v>
          </cell>
          <cell r="I429" t="str">
            <v xml:space="preserve">http://www.dop.wa.gov/CompClass/JobClassesSalaries/Pages/ClassifiedJobListing.aspx </v>
          </cell>
          <cell r="J429">
            <v>0</v>
          </cell>
        </row>
        <row r="430">
          <cell r="E430" t="str">
            <v>DENTAL LABORATORY TECHNICIAN</v>
          </cell>
          <cell r="F430" t="str">
            <v>41</v>
          </cell>
          <cell r="G430" t="str">
            <v>510L</v>
          </cell>
          <cell r="H430" t="str">
            <v>4902-00</v>
          </cell>
          <cell r="I430" t="str">
            <v xml:space="preserve">http://www.dop.wa.gov/CompClass/JobClassesSalaries/Pages/ClassifiedJobListing.aspx </v>
          </cell>
          <cell r="J430">
            <v>0</v>
          </cell>
        </row>
        <row r="431">
          <cell r="E431" t="str">
            <v>DENTIST</v>
          </cell>
          <cell r="F431" t="str">
            <v>80E</v>
          </cell>
          <cell r="G431" t="str">
            <v>288E</v>
          </cell>
          <cell r="H431" t="str">
            <v>7201-00</v>
          </cell>
          <cell r="I431" t="str">
            <v xml:space="preserve">http://www.dop.wa.gov/CompClass/JobClassesSalaries/Pages/ClassifiedJobListing.aspx </v>
          </cell>
          <cell r="J431">
            <v>0</v>
          </cell>
        </row>
        <row r="432">
          <cell r="E432" t="str">
            <v>DEP A/SEC ECO SE</v>
          </cell>
          <cell r="F432" t="str">
            <v>Band1</v>
          </cell>
          <cell r="G432" t="str">
            <v>B1789</v>
          </cell>
          <cell r="H432" t="str">
            <v>5300-00</v>
          </cell>
          <cell r="I432" t="str">
            <v>per autumnsharpe</v>
          </cell>
          <cell r="J432">
            <v>0</v>
          </cell>
        </row>
        <row r="433">
          <cell r="E433" t="str">
            <v>DEPUTY SEC, DSHS</v>
          </cell>
          <cell r="F433" t="str">
            <v>Band1</v>
          </cell>
          <cell r="G433" t="str">
            <v>B1520</v>
          </cell>
          <cell r="H433" t="str">
            <v>4902-00</v>
          </cell>
          <cell r="I433" t="str">
            <v>per autumnsharpe</v>
          </cell>
          <cell r="J433">
            <v>0</v>
          </cell>
        </row>
        <row r="434">
          <cell r="E434" t="str">
            <v>DEPUTY STATE FIRE MARSHAL</v>
          </cell>
          <cell r="F434" t="str">
            <v>59</v>
          </cell>
          <cell r="G434" t="str">
            <v>396L</v>
          </cell>
          <cell r="H434" t="str">
            <v>4902-00</v>
          </cell>
          <cell r="I434" t="str">
            <v xml:space="preserve">http://www.dop.wa.gov/CompClass/JobClassesSalaries/Pages/ClassifiedJobListing.aspx </v>
          </cell>
          <cell r="J434">
            <v>0</v>
          </cell>
        </row>
        <row r="435">
          <cell r="E435" t="str">
            <v>DEV DIS ASST DIR</v>
          </cell>
          <cell r="F435" t="str">
            <v>Band1</v>
          </cell>
          <cell r="G435" t="str">
            <v>B2140</v>
          </cell>
          <cell r="H435" t="str">
            <v>4902-00</v>
          </cell>
          <cell r="I435" t="str">
            <v>per autumnsharpe</v>
          </cell>
          <cell r="J435">
            <v>0</v>
          </cell>
        </row>
        <row r="436">
          <cell r="E436" t="str">
            <v>DEV DIS REG ADM</v>
          </cell>
          <cell r="F436" t="str">
            <v>Band1</v>
          </cell>
          <cell r="G436" t="str">
            <v>B2025</v>
          </cell>
          <cell r="H436" t="str">
            <v>5300-00</v>
          </cell>
          <cell r="I436" t="str">
            <v>per autumnsharpe</v>
          </cell>
          <cell r="J436">
            <v>0</v>
          </cell>
        </row>
        <row r="437">
          <cell r="E437" t="str">
            <v>DEVELOPMENTAL DISAB ADMINISTRATOR 1</v>
          </cell>
          <cell r="F437" t="str">
            <v>57</v>
          </cell>
          <cell r="G437" t="str">
            <v>351X</v>
          </cell>
          <cell r="H437" t="str">
            <v>4902-00</v>
          </cell>
          <cell r="I437" t="str">
            <v xml:space="preserve">http://www.dop.wa.gov/CompClass/JobClassesSalaries/Pages/ClassifiedJobListing.aspx </v>
          </cell>
          <cell r="J437">
            <v>0</v>
          </cell>
        </row>
        <row r="438">
          <cell r="E438" t="str">
            <v>DEVELOPMENTAL DISAB CASE/RES MGR</v>
          </cell>
          <cell r="F438" t="str">
            <v>51</v>
          </cell>
          <cell r="G438" t="str">
            <v>351U</v>
          </cell>
          <cell r="H438" t="str">
            <v>5300-00</v>
          </cell>
          <cell r="I438" t="str">
            <v xml:space="preserve">http://www.dop.wa.gov/CompClass/JobClassesSalaries/Pages/ClassifiedJobListing.aspx </v>
          </cell>
          <cell r="J438">
            <v>0</v>
          </cell>
        </row>
        <row r="439">
          <cell r="E439" t="str">
            <v>DEVELOPMENTAL DISAB CASE/RES MGR TRNE</v>
          </cell>
          <cell r="F439" t="str">
            <v>42</v>
          </cell>
          <cell r="G439" t="str">
            <v>351T</v>
          </cell>
          <cell r="H439" t="str">
            <v>4902-00</v>
          </cell>
          <cell r="I439" t="str">
            <v xml:space="preserve">http://www.dop.wa.gov/CompClass/JobClassesSalaries/Pages/ClassifiedJobListing.aspx </v>
          </cell>
          <cell r="J439">
            <v>0</v>
          </cell>
        </row>
        <row r="440">
          <cell r="E440" t="str">
            <v>DEVELOPMENTAL DISAB CASE/RES SUPV</v>
          </cell>
          <cell r="F440" t="str">
            <v>53</v>
          </cell>
          <cell r="G440" t="str">
            <v>351W</v>
          </cell>
          <cell r="H440" t="str">
            <v>4902-00</v>
          </cell>
          <cell r="I440" t="str">
            <v xml:space="preserve">http://www.dop.wa.gov/CompClass/JobClassesSalaries/Pages/ClassifiedJobListing.aspx </v>
          </cell>
          <cell r="J440">
            <v>0</v>
          </cell>
        </row>
        <row r="441">
          <cell r="E441" t="str">
            <v>DEVELOPMENTAL DISAB OUTSTATION MGR</v>
          </cell>
          <cell r="F441" t="str">
            <v>52</v>
          </cell>
          <cell r="G441" t="str">
            <v>351V</v>
          </cell>
          <cell r="H441" t="str">
            <v>5300-00</v>
          </cell>
          <cell r="I441" t="str">
            <v xml:space="preserve">http://www.dop.wa.gov/CompClass/JobClassesSalaries/Pages/ClassifiedJobListing.aspx </v>
          </cell>
          <cell r="J441">
            <v>0</v>
          </cell>
        </row>
        <row r="442">
          <cell r="E442" t="str">
            <v>DIAGNOSTIC MEDICAL SONOGRAPHER</v>
          </cell>
          <cell r="F442" t="str">
            <v>51</v>
          </cell>
          <cell r="G442" t="str">
            <v>301E</v>
          </cell>
          <cell r="H442" t="str">
            <v>4902-00</v>
          </cell>
          <cell r="I442" t="str">
            <v xml:space="preserve">http://www.dop.wa.gov/CompClass/JobClassesSalaries/Pages/ClassifiedJobListing.aspx </v>
          </cell>
          <cell r="J442">
            <v>0</v>
          </cell>
        </row>
        <row r="443">
          <cell r="E443" t="str">
            <v>DIAGNOSTIC MEDICAL SONOGRAPHER CLIN INST</v>
          </cell>
          <cell r="F443" t="str">
            <v>56</v>
          </cell>
          <cell r="G443" t="str">
            <v>301G</v>
          </cell>
          <cell r="H443" t="str">
            <v>4902-00</v>
          </cell>
          <cell r="I443" t="str">
            <v xml:space="preserve">http://www.dop.wa.gov/CompClass/JobClassesSalaries/Pages/ClassifiedJobListing.aspx </v>
          </cell>
          <cell r="J443">
            <v>0</v>
          </cell>
        </row>
        <row r="444">
          <cell r="E444" t="str">
            <v>DIAGNOSTIC MEDICAL SONOGRAPHER LEAD</v>
          </cell>
          <cell r="F444" t="str">
            <v>56</v>
          </cell>
          <cell r="G444" t="str">
            <v>301H</v>
          </cell>
          <cell r="H444" t="str">
            <v>4902-00</v>
          </cell>
          <cell r="I444" t="str">
            <v xml:space="preserve">http://www.dop.wa.gov/CompClass/JobClassesSalaries/Pages/ClassifiedJobListing.aspx </v>
          </cell>
          <cell r="J444">
            <v>0</v>
          </cell>
        </row>
        <row r="445">
          <cell r="E445" t="str">
            <v>DIAGNOSTIC MEDICAL SONOGRAPHER SPEC</v>
          </cell>
          <cell r="F445" t="str">
            <v>53</v>
          </cell>
          <cell r="G445" t="str">
            <v>301F</v>
          </cell>
          <cell r="H445" t="str">
            <v>4902-00</v>
          </cell>
          <cell r="I445" t="str">
            <v xml:space="preserve">http://www.dop.wa.gov/CompClass/JobClassesSalaries/Pages/ClassifiedJobListing.aspx </v>
          </cell>
          <cell r="J445">
            <v>0</v>
          </cell>
        </row>
        <row r="446">
          <cell r="E446" t="str">
            <v>DIAGNOSTIC MEDICAL SONOGRAPHER SUPV</v>
          </cell>
          <cell r="F446" t="str">
            <v>57</v>
          </cell>
          <cell r="G446" t="str">
            <v>301I</v>
          </cell>
          <cell r="H446" t="str">
            <v>4902-00</v>
          </cell>
          <cell r="I446" t="str">
            <v xml:space="preserve">http://www.dop.wa.gov/CompClass/JobClassesSalaries/Pages/ClassifiedJobListing.aspx </v>
          </cell>
          <cell r="J446">
            <v>0</v>
          </cell>
        </row>
        <row r="447">
          <cell r="E447" t="str">
            <v>DIETARY UNIT AIDE</v>
          </cell>
          <cell r="F447" t="str">
            <v>28</v>
          </cell>
          <cell r="G447" t="str">
            <v>312E</v>
          </cell>
          <cell r="H447" t="str">
            <v>4902-00</v>
          </cell>
          <cell r="I447" t="str">
            <v xml:space="preserve">http://www.dop.wa.gov/CompClass/JobClassesSalaries/Pages/ClassifiedJobListing.aspx </v>
          </cell>
          <cell r="J447">
            <v>0</v>
          </cell>
        </row>
        <row r="448">
          <cell r="E448" t="str">
            <v>DIETARY UNIT CLERK</v>
          </cell>
          <cell r="F448" t="str">
            <v>30</v>
          </cell>
          <cell r="G448" t="str">
            <v>312F</v>
          </cell>
          <cell r="H448" t="str">
            <v>4902-00</v>
          </cell>
          <cell r="I448" t="str">
            <v xml:space="preserve">http://www.dop.wa.gov/CompClass/JobClassesSalaries/Pages/ClassifiedJobListing.aspx </v>
          </cell>
          <cell r="J448">
            <v>0</v>
          </cell>
        </row>
        <row r="449">
          <cell r="E449" t="str">
            <v>DIETETIC TECHNICIAN</v>
          </cell>
          <cell r="F449" t="str">
            <v>36</v>
          </cell>
          <cell r="G449" t="str">
            <v>312G</v>
          </cell>
          <cell r="H449" t="str">
            <v>4902-00</v>
          </cell>
          <cell r="I449" t="str">
            <v xml:space="preserve">http://www.dop.wa.gov/CompClass/JobClassesSalaries/Pages/ClassifiedJobListing.aspx </v>
          </cell>
          <cell r="J449">
            <v>0</v>
          </cell>
        </row>
        <row r="450">
          <cell r="E450" t="str">
            <v>DIETETIC TECHNICIAN SUPERVISOR</v>
          </cell>
          <cell r="F450" t="str">
            <v>41</v>
          </cell>
          <cell r="G450" t="str">
            <v>312I</v>
          </cell>
          <cell r="H450" t="str">
            <v>4902-00</v>
          </cell>
          <cell r="I450" t="str">
            <v xml:space="preserve">http://www.dop.wa.gov/CompClass/JobClassesSalaries/Pages/ClassifiedJobListing.aspx </v>
          </cell>
          <cell r="J450">
            <v>0</v>
          </cell>
        </row>
        <row r="451">
          <cell r="E451" t="str">
            <v>DIETITIAN 1</v>
          </cell>
          <cell r="F451" t="str">
            <v>46</v>
          </cell>
          <cell r="G451" t="str">
            <v>311E</v>
          </cell>
          <cell r="H451" t="str">
            <v>4902-00</v>
          </cell>
          <cell r="I451" t="str">
            <v xml:space="preserve">http://www.dop.wa.gov/CompClass/JobClassesSalaries/Pages/ClassifiedJobListing.aspx </v>
          </cell>
          <cell r="J451">
            <v>0</v>
          </cell>
        </row>
        <row r="452">
          <cell r="E452" t="str">
            <v>DIETITIAN 2</v>
          </cell>
          <cell r="F452" t="str">
            <v>50</v>
          </cell>
          <cell r="G452" t="str">
            <v>311F</v>
          </cell>
          <cell r="H452" t="str">
            <v>4902-00</v>
          </cell>
          <cell r="I452" t="str">
            <v xml:space="preserve">http://www.dop.wa.gov/CompClass/JobClassesSalaries/Pages/ClassifiedJobListing.aspx </v>
          </cell>
          <cell r="J452">
            <v>0</v>
          </cell>
        </row>
        <row r="453">
          <cell r="E453" t="str">
            <v>DIGITAL PRINTING OPERATOR</v>
          </cell>
          <cell r="F453" t="str">
            <v>25</v>
          </cell>
          <cell r="G453" t="str">
            <v>206H</v>
          </cell>
          <cell r="H453" t="str">
            <v>4902-00</v>
          </cell>
          <cell r="I453" t="str">
            <v xml:space="preserve">http://www.dop.wa.gov/CompClass/JobClassesSalaries/Pages/ClassifiedJobListing.aspx </v>
          </cell>
          <cell r="J453">
            <v>0</v>
          </cell>
        </row>
        <row r="454">
          <cell r="E454" t="str">
            <v>DIGITAL PRINTING OPERATOR LEAD</v>
          </cell>
          <cell r="F454" t="str">
            <v>28</v>
          </cell>
          <cell r="G454" t="str">
            <v>206I</v>
          </cell>
          <cell r="H454" t="str">
            <v>4902-00</v>
          </cell>
          <cell r="I454" t="str">
            <v xml:space="preserve">http://www.dop.wa.gov/CompClass/JobClassesSalaries/Pages/ClassifiedJobListing.aspx </v>
          </cell>
          <cell r="J454">
            <v>0</v>
          </cell>
        </row>
        <row r="455">
          <cell r="E455" t="str">
            <v>DIR CH AD DV P/P</v>
          </cell>
          <cell r="F455" t="str">
            <v>Band1</v>
          </cell>
          <cell r="G455" t="str">
            <v>B2138</v>
          </cell>
          <cell r="H455" t="str">
            <v>4902-00</v>
          </cell>
          <cell r="I455" t="str">
            <v>per autumnsharpe</v>
          </cell>
          <cell r="J455">
            <v>0</v>
          </cell>
        </row>
        <row r="456">
          <cell r="E456" t="str">
            <v>DIR CHLD AD F/OP</v>
          </cell>
          <cell r="F456" t="str">
            <v>Band1</v>
          </cell>
          <cell r="G456" t="str">
            <v>B2136</v>
          </cell>
          <cell r="H456" t="str">
            <v>4902-00</v>
          </cell>
          <cell r="I456" t="str">
            <v>per autumnsharpe</v>
          </cell>
          <cell r="J456">
            <v>0</v>
          </cell>
        </row>
        <row r="457">
          <cell r="E457" t="str">
            <v>DIR COM SVS DIV</v>
          </cell>
          <cell r="F457" t="str">
            <v>Band1</v>
          </cell>
          <cell r="G457" t="str">
            <v>B1900</v>
          </cell>
          <cell r="H457" t="str">
            <v>5300-00</v>
          </cell>
          <cell r="I457" t="str">
            <v>per autumnsharpe</v>
          </cell>
          <cell r="J457">
            <v>0</v>
          </cell>
        </row>
        <row r="458">
          <cell r="E458" t="str">
            <v>DIR COM/PG JRA</v>
          </cell>
          <cell r="F458" t="str">
            <v>Band1</v>
          </cell>
          <cell r="G458" t="str">
            <v>B1861</v>
          </cell>
          <cell r="H458" t="str">
            <v>5300-00</v>
          </cell>
          <cell r="I458" t="str">
            <v>per autumnsharpe</v>
          </cell>
          <cell r="J458">
            <v>0</v>
          </cell>
        </row>
        <row r="459">
          <cell r="E459" t="str">
            <v>DIR DEAF HOH SVS</v>
          </cell>
          <cell r="F459" t="str">
            <v>Band1</v>
          </cell>
          <cell r="G459" t="str">
            <v>B2438</v>
          </cell>
          <cell r="H459" t="str">
            <v>5300-00</v>
          </cell>
          <cell r="I459" t="str">
            <v>per autumnsharpe</v>
          </cell>
          <cell r="J459">
            <v>0</v>
          </cell>
        </row>
        <row r="460">
          <cell r="E460" t="str">
            <v>DIR DV CHILD SUP</v>
          </cell>
          <cell r="F460" t="str">
            <v>Band1</v>
          </cell>
          <cell r="G460" t="str">
            <v>B1620</v>
          </cell>
          <cell r="H460" t="str">
            <v>4902-00</v>
          </cell>
          <cell r="I460" t="str">
            <v>per autumnsharpe</v>
          </cell>
          <cell r="J460">
            <v>0</v>
          </cell>
        </row>
        <row r="461">
          <cell r="E461" t="str">
            <v>DIR DV DS DT MAA</v>
          </cell>
          <cell r="F461" t="str">
            <v>Band1</v>
          </cell>
          <cell r="G461" t="str">
            <v>B1582</v>
          </cell>
          <cell r="H461" t="str">
            <v>5300-00</v>
          </cell>
          <cell r="I461" t="str">
            <v>per autumnsharpe</v>
          </cell>
          <cell r="J461">
            <v>0</v>
          </cell>
        </row>
        <row r="462">
          <cell r="E462" t="str">
            <v>DIR I/P JUV REH</v>
          </cell>
          <cell r="F462" t="str">
            <v>Band1</v>
          </cell>
          <cell r="G462" t="str">
            <v>B2030</v>
          </cell>
          <cell r="H462" t="str">
            <v>4902-00</v>
          </cell>
          <cell r="I462" t="str">
            <v>per autumnsharpe</v>
          </cell>
          <cell r="J462">
            <v>0</v>
          </cell>
        </row>
        <row r="463">
          <cell r="E463" t="str">
            <v>DIR MGMT SRV RES</v>
          </cell>
          <cell r="F463" t="str">
            <v>Band1</v>
          </cell>
          <cell r="G463" t="str">
            <v>B1670</v>
          </cell>
          <cell r="H463" t="str">
            <v>4902-00</v>
          </cell>
          <cell r="I463" t="str">
            <v>per autumnsharpe</v>
          </cell>
          <cell r="J463">
            <v>0</v>
          </cell>
        </row>
        <row r="464">
          <cell r="E464" t="str">
            <v>DIR MIN INT DSHS</v>
          </cell>
          <cell r="F464" t="str">
            <v>Band1</v>
          </cell>
          <cell r="G464" t="str">
            <v>B1870</v>
          </cell>
          <cell r="H464" t="str">
            <v>4902-00</v>
          </cell>
          <cell r="I464" t="str">
            <v>per autumnsharpe</v>
          </cell>
          <cell r="J464">
            <v>0</v>
          </cell>
        </row>
        <row r="465">
          <cell r="E465" t="str">
            <v>DIR OFF IND P&amp;SS</v>
          </cell>
          <cell r="F465" t="str">
            <v>Band1</v>
          </cell>
          <cell r="G465" t="str">
            <v>B1710</v>
          </cell>
          <cell r="H465" t="str">
            <v>4902-00</v>
          </cell>
          <cell r="I465" t="str">
            <v>per autumnsharpe</v>
          </cell>
          <cell r="J465">
            <v>0</v>
          </cell>
        </row>
        <row r="466">
          <cell r="E466" t="str">
            <v>DIR OP/SUP JRA</v>
          </cell>
          <cell r="F466" t="str">
            <v>Band1</v>
          </cell>
          <cell r="G466" t="str">
            <v>B1863</v>
          </cell>
          <cell r="H466" t="str">
            <v>4902-00</v>
          </cell>
          <cell r="I466" t="str">
            <v>per autumnsharpe</v>
          </cell>
          <cell r="J466">
            <v>0</v>
          </cell>
        </row>
        <row r="467">
          <cell r="E467" t="str">
            <v>DIR, HOME &amp; COMMUNITY SERVICES DIVISION</v>
          </cell>
          <cell r="F467" t="str">
            <v>Band1</v>
          </cell>
          <cell r="G467" t="str">
            <v>B1920</v>
          </cell>
          <cell r="H467" t="str">
            <v>4902-00</v>
          </cell>
          <cell r="I467" t="str">
            <v>per autumnsharpe</v>
          </cell>
          <cell r="J467">
            <v>0</v>
          </cell>
        </row>
        <row r="468">
          <cell r="E468" t="str">
            <v>DIRECTOR, FINANCE AND PERFORMANCE MGMT</v>
          </cell>
          <cell r="F468" t="str">
            <v>Band1</v>
          </cell>
          <cell r="G468" t="str">
            <v>B1891</v>
          </cell>
          <cell r="H468" t="str">
            <v>4902-00</v>
          </cell>
          <cell r="I468" t="str">
            <v>per autumnsharpe</v>
          </cell>
          <cell r="J468">
            <v>0</v>
          </cell>
        </row>
        <row r="469">
          <cell r="E469" t="str">
            <v>DIRECTOR, RESIDENTIAL CARE SERVICES DIV</v>
          </cell>
          <cell r="F469" t="str">
            <v>Band1</v>
          </cell>
          <cell r="G469" t="str">
            <v>B2210</v>
          </cell>
          <cell r="H469" t="str">
            <v>4902-00</v>
          </cell>
          <cell r="I469" t="str">
            <v>per autumnsharpe</v>
          </cell>
          <cell r="J469">
            <v>0</v>
          </cell>
        </row>
        <row r="470">
          <cell r="E470" t="str">
            <v>DR PL EV&amp;PROF DV</v>
          </cell>
          <cell r="F470" t="str">
            <v>Band1</v>
          </cell>
          <cell r="G470" t="str">
            <v>B1790</v>
          </cell>
          <cell r="H470" t="str">
            <v>4902-00</v>
          </cell>
          <cell r="I470" t="str">
            <v>per autumnsharpe</v>
          </cell>
          <cell r="J470">
            <v>0</v>
          </cell>
        </row>
        <row r="471">
          <cell r="E471" t="str">
            <v>DRAFTING TECHNICIAN 2</v>
          </cell>
          <cell r="F471" t="str">
            <v>41</v>
          </cell>
          <cell r="G471" t="str">
            <v>540E</v>
          </cell>
          <cell r="H471" t="str">
            <v>4902-00</v>
          </cell>
          <cell r="I471" t="str">
            <v xml:space="preserve">http://www.dop.wa.gov/CompClass/JobClassesSalaries/Pages/ClassifiedJobListing.aspx </v>
          </cell>
          <cell r="J471">
            <v>0</v>
          </cell>
        </row>
        <row r="472">
          <cell r="E472" t="str">
            <v>DRAFTING TECHNICIAN 3</v>
          </cell>
          <cell r="F472" t="str">
            <v>45</v>
          </cell>
          <cell r="G472" t="str">
            <v>540F</v>
          </cell>
          <cell r="H472" t="str">
            <v>4902-00</v>
          </cell>
          <cell r="I472" t="str">
            <v xml:space="preserve">http://www.dop.wa.gov/CompClass/JobClassesSalaries/Pages/ClassifiedJobListing.aspx </v>
          </cell>
          <cell r="J472">
            <v>0</v>
          </cell>
        </row>
        <row r="473">
          <cell r="E473" t="str">
            <v>DRAPERY FABRICATOR</v>
          </cell>
          <cell r="F473" t="str">
            <v>30</v>
          </cell>
          <cell r="G473" t="str">
            <v>595E</v>
          </cell>
          <cell r="H473" t="str">
            <v>4902-00</v>
          </cell>
          <cell r="I473" t="str">
            <v xml:space="preserve">http://www.dop.wa.gov/CompClass/JobClassesSalaries/Pages/ClassifiedJobListing.aspx </v>
          </cell>
          <cell r="J473">
            <v>0</v>
          </cell>
        </row>
        <row r="474">
          <cell r="E474" t="str">
            <v>DV DS DIV DIR</v>
          </cell>
          <cell r="F474" t="str">
            <v>Band1</v>
          </cell>
          <cell r="G474" t="str">
            <v>B2020</v>
          </cell>
          <cell r="H474" t="str">
            <v>4902-00</v>
          </cell>
          <cell r="I474" t="str">
            <v>per autumnsharpe</v>
          </cell>
          <cell r="J474">
            <v>0</v>
          </cell>
        </row>
        <row r="475">
          <cell r="E475" t="str">
            <v>DV MG OP SUP DIR</v>
          </cell>
          <cell r="F475" t="str">
            <v>Band1</v>
          </cell>
          <cell r="G475" t="str">
            <v>B1890</v>
          </cell>
          <cell r="H475" t="str">
            <v>5300-00</v>
          </cell>
          <cell r="I475" t="str">
            <v>per autumnsharpe</v>
          </cell>
          <cell r="J475">
            <v>0</v>
          </cell>
        </row>
        <row r="476">
          <cell r="E476" t="str">
            <v>DVR FIELD SERVICES ADMINISTRATOR</v>
          </cell>
          <cell r="F476" t="str">
            <v>Band1</v>
          </cell>
          <cell r="G476" t="str">
            <v>B1643</v>
          </cell>
          <cell r="H476" t="str">
            <v>4902-00</v>
          </cell>
          <cell r="I476" t="str">
            <v>per autumnsharpe</v>
          </cell>
          <cell r="J476">
            <v>0</v>
          </cell>
        </row>
        <row r="477">
          <cell r="E477" t="str">
            <v>EARLY CHILDHOOD PROGRAM SPECIALIST 1</v>
          </cell>
          <cell r="F477" t="str">
            <v>30</v>
          </cell>
          <cell r="G477" t="str">
            <v>256A</v>
          </cell>
          <cell r="H477" t="str">
            <v>4902-00</v>
          </cell>
          <cell r="I477" t="str">
            <v xml:space="preserve">http://www.dop.wa.gov/CompClass/JobClassesSalaries/Pages/ClassifiedJobListing.aspx </v>
          </cell>
          <cell r="J477">
            <v>0</v>
          </cell>
        </row>
        <row r="478">
          <cell r="E478" t="str">
            <v>EARLY CHILDHOOD PROGRAM SPECIALIST 2</v>
          </cell>
          <cell r="F478" t="str">
            <v>36</v>
          </cell>
          <cell r="G478" t="str">
            <v>256B</v>
          </cell>
          <cell r="H478" t="str">
            <v>4902-00</v>
          </cell>
          <cell r="I478" t="str">
            <v xml:space="preserve">http://www.dop.wa.gov/CompClass/JobClassesSalaries/Pages/ClassifiedJobListing.aspx </v>
          </cell>
          <cell r="J478">
            <v>0</v>
          </cell>
        </row>
        <row r="479">
          <cell r="E479" t="str">
            <v>EARLY CHILDHOOD PROGRAM SPECIALIST 3</v>
          </cell>
          <cell r="F479" t="str">
            <v>42</v>
          </cell>
          <cell r="G479" t="str">
            <v>256C</v>
          </cell>
          <cell r="H479" t="str">
            <v>4902-00</v>
          </cell>
          <cell r="I479" t="str">
            <v xml:space="preserve">http://www.dop.wa.gov/CompClass/JobClassesSalaries/Pages/ClassifiedJobListing.aspx </v>
          </cell>
          <cell r="J479">
            <v>0</v>
          </cell>
        </row>
        <row r="480">
          <cell r="E480" t="str">
            <v>EARLY CHILDHOOD PROGRAM SPECIALIST 4</v>
          </cell>
          <cell r="F480" t="str">
            <v>49</v>
          </cell>
          <cell r="G480" t="str">
            <v>256D</v>
          </cell>
          <cell r="H480" t="str">
            <v>4902-00</v>
          </cell>
          <cell r="I480" t="str">
            <v xml:space="preserve">http://www.dop.wa.gov/CompClass/JobClassesSalaries/Pages/ClassifiedJobListing.aspx </v>
          </cell>
          <cell r="J480">
            <v>0</v>
          </cell>
        </row>
        <row r="481">
          <cell r="E481" t="str">
            <v>ECONOMIC ANALYST 1</v>
          </cell>
          <cell r="F481" t="str">
            <v>48</v>
          </cell>
          <cell r="G481" t="str">
            <v>502J</v>
          </cell>
          <cell r="H481" t="str">
            <v>4902-00</v>
          </cell>
          <cell r="I481" t="str">
            <v xml:space="preserve">http://www.dop.wa.gov/CompClass/JobClassesSalaries/Pages/ClassifiedJobListing.aspx </v>
          </cell>
          <cell r="J481">
            <v>0</v>
          </cell>
        </row>
        <row r="482">
          <cell r="E482" t="str">
            <v>ECONOMIC ANALYST 2</v>
          </cell>
          <cell r="F482" t="str">
            <v>55</v>
          </cell>
          <cell r="G482" t="str">
            <v>502K</v>
          </cell>
          <cell r="H482" t="str">
            <v>4902-00</v>
          </cell>
          <cell r="I482" t="str">
            <v xml:space="preserve">http://www.dop.wa.gov/CompClass/JobClassesSalaries/Pages/ClassifiedJobListing.aspx </v>
          </cell>
          <cell r="J482">
            <v>0</v>
          </cell>
        </row>
        <row r="483">
          <cell r="E483" t="str">
            <v>ECONOMIC ANALYST 3</v>
          </cell>
          <cell r="F483" t="str">
            <v>61</v>
          </cell>
          <cell r="G483" t="str">
            <v>502L</v>
          </cell>
          <cell r="H483" t="str">
            <v>4902-00</v>
          </cell>
          <cell r="I483" t="str">
            <v xml:space="preserve">http://www.dop.wa.gov/CompClass/JobClassesSalaries/Pages/ClassifiedJobListing.aspx </v>
          </cell>
          <cell r="J483">
            <v>0</v>
          </cell>
        </row>
        <row r="484">
          <cell r="E484" t="str">
            <v>ELECTRICAL CONSTRUCTION INSPECTOR</v>
          </cell>
          <cell r="F484" t="str">
            <v>59E</v>
          </cell>
          <cell r="G484" t="str">
            <v>391I</v>
          </cell>
          <cell r="H484" t="str">
            <v>4902-00</v>
          </cell>
          <cell r="I484" t="str">
            <v xml:space="preserve">http://www.dop.wa.gov/CompClass/JobClassesSalaries/Pages/ClassifiedJobListing.aspx </v>
          </cell>
          <cell r="J484">
            <v>0</v>
          </cell>
        </row>
        <row r="485">
          <cell r="E485" t="str">
            <v>ELECTRICAL CONSTRUCTION INSPECTOR LEAD</v>
          </cell>
          <cell r="F485" t="str">
            <v>61E</v>
          </cell>
          <cell r="G485" t="str">
            <v>391J</v>
          </cell>
          <cell r="H485" t="str">
            <v>4902-00</v>
          </cell>
          <cell r="I485" t="str">
            <v xml:space="preserve">http://www.dop.wa.gov/CompClass/JobClassesSalaries/Pages/ClassifiedJobListing.aspx </v>
          </cell>
          <cell r="J485">
            <v>0</v>
          </cell>
        </row>
        <row r="486">
          <cell r="E486" t="str">
            <v>ELECTRICAL ENGINEER 3</v>
          </cell>
          <cell r="F486" t="str">
            <v>65</v>
          </cell>
          <cell r="G486" t="str">
            <v>532E</v>
          </cell>
          <cell r="H486" t="str">
            <v>4902-00</v>
          </cell>
          <cell r="I486" t="str">
            <v xml:space="preserve">http://www.dop.wa.gov/CompClass/JobClassesSalaries/Pages/ClassifiedJobListing.aspx </v>
          </cell>
          <cell r="J486">
            <v>0</v>
          </cell>
        </row>
        <row r="487">
          <cell r="E487" t="str">
            <v>ELECTRICAL ENGINEER 4</v>
          </cell>
          <cell r="F487" t="str">
            <v>72</v>
          </cell>
          <cell r="G487" t="str">
            <v>532F</v>
          </cell>
          <cell r="H487" t="str">
            <v>4902-00</v>
          </cell>
          <cell r="I487" t="str">
            <v xml:space="preserve">http://www.dop.wa.gov/CompClass/JobClassesSalaries/Pages/ClassifiedJobListing.aspx </v>
          </cell>
          <cell r="J487">
            <v>0</v>
          </cell>
        </row>
        <row r="488">
          <cell r="E488" t="str">
            <v>ELECTRICAL INSPEC FIELD SUPV/TECH SPEC</v>
          </cell>
          <cell r="F488" t="str">
            <v>63E</v>
          </cell>
          <cell r="G488" t="str">
            <v>391K</v>
          </cell>
          <cell r="H488" t="str">
            <v>4902-00</v>
          </cell>
          <cell r="I488" t="str">
            <v xml:space="preserve">http://www.dop.wa.gov/CompClass/JobClassesSalaries/Pages/ClassifiedJobListing.aspx </v>
          </cell>
          <cell r="J488">
            <v>0</v>
          </cell>
        </row>
        <row r="489">
          <cell r="E489" t="str">
            <v>ELECTRICAL PLANS EXAMINER</v>
          </cell>
          <cell r="F489" t="str">
            <v>61E</v>
          </cell>
          <cell r="G489" t="str">
            <v>391L</v>
          </cell>
          <cell r="H489" t="str">
            <v>4902-00</v>
          </cell>
          <cell r="I489" t="str">
            <v xml:space="preserve">http://www.dop.wa.gov/CompClass/JobClassesSalaries/Pages/ClassifiedJobListing.aspx </v>
          </cell>
          <cell r="J489">
            <v>0</v>
          </cell>
        </row>
        <row r="490">
          <cell r="E490" t="str">
            <v>ELECTRICIAN</v>
          </cell>
          <cell r="F490" t="str">
            <v>46G</v>
          </cell>
          <cell r="G490" t="str">
            <v>608F</v>
          </cell>
          <cell r="H490" t="str">
            <v>5307-00</v>
          </cell>
          <cell r="I490" t="str">
            <v xml:space="preserve">http://www.dop.wa.gov/CompClass/JobClassesSalaries/Pages/ClassifiedJobListing.aspx </v>
          </cell>
          <cell r="J490">
            <v>0</v>
          </cell>
        </row>
        <row r="491">
          <cell r="E491" t="str">
            <v>ELECTRICIAN - HIGH VOLTAGE</v>
          </cell>
          <cell r="F491" t="str">
            <v>48G</v>
          </cell>
          <cell r="G491" t="str">
            <v>608G</v>
          </cell>
          <cell r="H491" t="str">
            <v>4902-00</v>
          </cell>
          <cell r="I491" t="str">
            <v xml:space="preserve">http://www.dop.wa.gov/CompClass/JobClassesSalaries/Pages/ClassifiedJobListing.aspx </v>
          </cell>
          <cell r="J491">
            <v>0</v>
          </cell>
        </row>
        <row r="492">
          <cell r="E492" t="str">
            <v>ELECTRICIAN APPRENTICE</v>
          </cell>
          <cell r="F492" t="str">
            <v>Band1</v>
          </cell>
          <cell r="G492" t="str">
            <v>609E</v>
          </cell>
          <cell r="H492" t="str">
            <v>4902-00</v>
          </cell>
          <cell r="I492" t="str">
            <v xml:space="preserve">http://www.dop.wa.gov/CompClass/JobClassesSalaries/Pages/ClassifiedJobListing.aspx </v>
          </cell>
          <cell r="J492">
            <v>0</v>
          </cell>
        </row>
        <row r="493">
          <cell r="E493" t="str">
            <v>ELECTRICIAN LEAD</v>
          </cell>
          <cell r="F493" t="str">
            <v>49G</v>
          </cell>
          <cell r="G493" t="str">
            <v>608H</v>
          </cell>
          <cell r="H493" t="str">
            <v>5307-00</v>
          </cell>
          <cell r="I493" t="str">
            <v xml:space="preserve">http://www.dop.wa.gov/CompClass/JobClassesSalaries/Pages/ClassifiedJobListing.aspx </v>
          </cell>
          <cell r="J493">
            <v>0</v>
          </cell>
        </row>
        <row r="494">
          <cell r="E494" t="str">
            <v>ELECTRICIAN LEAD-HIGH VOLTAGE</v>
          </cell>
          <cell r="F494" t="str">
            <v>51G</v>
          </cell>
          <cell r="G494" t="str">
            <v>608I</v>
          </cell>
          <cell r="H494" t="str">
            <v>4902-00</v>
          </cell>
          <cell r="I494" t="str">
            <v xml:space="preserve">http://www.dop.wa.gov/CompClass/JobClassesSalaries/Pages/ClassifiedJobListing.aspx </v>
          </cell>
          <cell r="J494">
            <v>0</v>
          </cell>
        </row>
        <row r="495">
          <cell r="E495" t="str">
            <v>ELECTRICIAN SUPERVISOR</v>
          </cell>
          <cell r="F495" t="str">
            <v>53G</v>
          </cell>
          <cell r="G495" t="str">
            <v>608J</v>
          </cell>
          <cell r="H495" t="str">
            <v>5307-00</v>
          </cell>
          <cell r="I495" t="str">
            <v xml:space="preserve">http://www.dop.wa.gov/CompClass/JobClassesSalaries/Pages/ClassifiedJobListing.aspx </v>
          </cell>
          <cell r="J495">
            <v>0</v>
          </cell>
        </row>
        <row r="496">
          <cell r="E496" t="str">
            <v>ELECTROCARDIOGRAPH LABORATORY SUPV</v>
          </cell>
          <cell r="F496" t="str">
            <v>39</v>
          </cell>
          <cell r="G496" t="str">
            <v>322H</v>
          </cell>
          <cell r="H496" t="str">
            <v>4902-00</v>
          </cell>
          <cell r="I496" t="str">
            <v xml:space="preserve">http://www.dop.wa.gov/CompClass/JobClassesSalaries/Pages/ClassifiedJobListing.aspx </v>
          </cell>
          <cell r="J496">
            <v>0</v>
          </cell>
        </row>
        <row r="497">
          <cell r="E497" t="str">
            <v>ELECTROCARDIOGRAPH TECHNICIAN 1</v>
          </cell>
          <cell r="F497" t="str">
            <v>26</v>
          </cell>
          <cell r="G497" t="str">
            <v>322E</v>
          </cell>
          <cell r="H497" t="str">
            <v>4902-00</v>
          </cell>
          <cell r="I497" t="str">
            <v xml:space="preserve">http://www.dop.wa.gov/CompClass/JobClassesSalaries/Pages/ClassifiedJobListing.aspx </v>
          </cell>
          <cell r="J497">
            <v>0</v>
          </cell>
        </row>
        <row r="498">
          <cell r="E498" t="str">
            <v>ELECTROCARDIOGRAPH TECHNICIAN 2</v>
          </cell>
          <cell r="F498" t="str">
            <v>30</v>
          </cell>
          <cell r="G498" t="str">
            <v>322F</v>
          </cell>
          <cell r="H498" t="str">
            <v>4902-00</v>
          </cell>
          <cell r="I498" t="str">
            <v xml:space="preserve">http://www.dop.wa.gov/CompClass/JobClassesSalaries/Pages/ClassifiedJobListing.aspx </v>
          </cell>
          <cell r="J498">
            <v>0</v>
          </cell>
        </row>
        <row r="499">
          <cell r="E499" t="str">
            <v>ELECTROCARDIOGRAPH TECHNICIAN LEAD</v>
          </cell>
          <cell r="F499" t="str">
            <v>33</v>
          </cell>
          <cell r="G499" t="str">
            <v>322G</v>
          </cell>
          <cell r="H499" t="str">
            <v>4902-00</v>
          </cell>
          <cell r="I499" t="str">
            <v xml:space="preserve">http://www.dop.wa.gov/CompClass/JobClassesSalaries/Pages/ClassifiedJobListing.aspx </v>
          </cell>
          <cell r="J499">
            <v>0</v>
          </cell>
        </row>
        <row r="500">
          <cell r="E500" t="str">
            <v>ELECTRON MICROSCOPE TECHNICIAN 1</v>
          </cell>
          <cell r="F500" t="str">
            <v>46</v>
          </cell>
          <cell r="G500" t="str">
            <v>314A</v>
          </cell>
          <cell r="H500" t="str">
            <v>4902-00</v>
          </cell>
          <cell r="I500" t="str">
            <v xml:space="preserve">http://www.dop.wa.gov/CompClass/JobClassesSalaries/Pages/ClassifiedJobListing.aspx </v>
          </cell>
          <cell r="J500">
            <v>0</v>
          </cell>
        </row>
        <row r="501">
          <cell r="E501" t="str">
            <v>ELECTRON MICROSCOPE TECHNICIAN 2</v>
          </cell>
          <cell r="F501" t="str">
            <v>47</v>
          </cell>
          <cell r="G501" t="str">
            <v>314B</v>
          </cell>
          <cell r="H501" t="str">
            <v>4902-00</v>
          </cell>
          <cell r="I501" t="str">
            <v xml:space="preserve">http://www.dop.wa.gov/CompClass/JobClassesSalaries/Pages/ClassifiedJobListing.aspx </v>
          </cell>
          <cell r="J501">
            <v>0</v>
          </cell>
        </row>
        <row r="502">
          <cell r="E502" t="str">
            <v>ELECTRON MICROSCOPE TECHNICIAN 3</v>
          </cell>
          <cell r="F502" t="str">
            <v>54</v>
          </cell>
          <cell r="G502" t="str">
            <v>314C</v>
          </cell>
          <cell r="H502" t="str">
            <v>4902-00</v>
          </cell>
          <cell r="I502" t="str">
            <v xml:space="preserve">http://www.dop.wa.gov/CompClass/JobClassesSalaries/Pages/ClassifiedJobListing.aspx </v>
          </cell>
          <cell r="J502">
            <v>0</v>
          </cell>
        </row>
        <row r="503">
          <cell r="E503" t="str">
            <v>ELECTRON MICROSCOPE TECHNICIAN 4</v>
          </cell>
          <cell r="F503" t="str">
            <v>56</v>
          </cell>
          <cell r="G503" t="str">
            <v>314D</v>
          </cell>
          <cell r="H503" t="str">
            <v>4902-00</v>
          </cell>
          <cell r="I503" t="str">
            <v xml:space="preserve">http://www.dop.wa.gov/CompClass/JobClassesSalaries/Pages/ClassifiedJobListing.aspx </v>
          </cell>
          <cell r="J503">
            <v>0</v>
          </cell>
        </row>
        <row r="504">
          <cell r="E504" t="str">
            <v>ELECTRONEURODIAGNOSTIC TECHNOLOGIST 1</v>
          </cell>
          <cell r="F504" t="str">
            <v>42</v>
          </cell>
          <cell r="G504" t="str">
            <v>297J</v>
          </cell>
          <cell r="H504" t="str">
            <v>4902-00</v>
          </cell>
          <cell r="I504" t="str">
            <v xml:space="preserve">http://www.dop.wa.gov/CompClass/JobClassesSalaries/Pages/ClassifiedJobListing.aspx </v>
          </cell>
          <cell r="J504">
            <v>0</v>
          </cell>
        </row>
        <row r="505">
          <cell r="E505" t="str">
            <v>ELECTRONEURODIAGNOSTIC TECHNOLOGIST 2</v>
          </cell>
          <cell r="F505" t="str">
            <v>46</v>
          </cell>
          <cell r="G505" t="str">
            <v>297K</v>
          </cell>
          <cell r="H505" t="str">
            <v>4902-00</v>
          </cell>
          <cell r="I505" t="str">
            <v xml:space="preserve">http://www.dop.wa.gov/CompClass/JobClassesSalaries/Pages/ClassifiedJobListing.aspx </v>
          </cell>
          <cell r="J505">
            <v>0</v>
          </cell>
        </row>
        <row r="506">
          <cell r="E506" t="str">
            <v>ELECTRONEURODIAGNOSTIC TECHNOLOGIST 3</v>
          </cell>
          <cell r="F506" t="str">
            <v>49</v>
          </cell>
          <cell r="G506" t="str">
            <v>297L</v>
          </cell>
          <cell r="H506" t="str">
            <v>4902-00</v>
          </cell>
          <cell r="I506" t="str">
            <v xml:space="preserve">http://www.dop.wa.gov/CompClass/JobClassesSalaries/Pages/ClassifiedJobListing.aspx </v>
          </cell>
          <cell r="J506">
            <v>0</v>
          </cell>
        </row>
        <row r="507">
          <cell r="E507" t="str">
            <v>ELECTRONEURODIAGNOSTIC TECHNOLOGIST SUPV</v>
          </cell>
          <cell r="F507" t="str">
            <v>55</v>
          </cell>
          <cell r="G507" t="str">
            <v>297M</v>
          </cell>
          <cell r="H507" t="str">
            <v>4902-00</v>
          </cell>
          <cell r="I507" t="str">
            <v xml:space="preserve">http://www.dop.wa.gov/CompClass/JobClassesSalaries/Pages/ClassifiedJobListing.aspx </v>
          </cell>
          <cell r="J507">
            <v>0</v>
          </cell>
        </row>
        <row r="508">
          <cell r="E508" t="str">
            <v>ELECTRONIC COMMUNICATIONS SYST TECH, FI</v>
          </cell>
          <cell r="F508" t="str">
            <v>59E</v>
          </cell>
          <cell r="G508" t="str">
            <v>594F</v>
          </cell>
          <cell r="H508" t="str">
            <v>4902-00</v>
          </cell>
          <cell r="I508" t="str">
            <v xml:space="preserve">http://www.dop.wa.gov/CompClass/JobClassesSalaries/Pages/ClassifiedJobListing.aspx </v>
          </cell>
          <cell r="J508">
            <v>0</v>
          </cell>
        </row>
        <row r="509">
          <cell r="E509" t="str">
            <v>ELECTRONIC DESIGN ENGINEER</v>
          </cell>
          <cell r="F509" t="str">
            <v>69</v>
          </cell>
          <cell r="G509" t="str">
            <v>532K</v>
          </cell>
          <cell r="H509" t="str">
            <v>4902-00</v>
          </cell>
          <cell r="I509" t="str">
            <v xml:space="preserve">http://www.dop.wa.gov/CompClass/JobClassesSalaries/Pages/ClassifiedJobListing.aspx </v>
          </cell>
          <cell r="J509">
            <v>0</v>
          </cell>
        </row>
        <row r="510">
          <cell r="E510" t="str">
            <v>ELECTRONIC MEDIA PRODUCER</v>
          </cell>
          <cell r="F510" t="str">
            <v>41</v>
          </cell>
          <cell r="G510" t="str">
            <v>200E</v>
          </cell>
          <cell r="H510" t="str">
            <v>4902-00</v>
          </cell>
          <cell r="I510" t="str">
            <v xml:space="preserve">http://www.dop.wa.gov/CompClass/JobClassesSalaries/Pages/ClassifiedJobListing.aspx </v>
          </cell>
          <cell r="J510">
            <v>0</v>
          </cell>
        </row>
        <row r="511">
          <cell r="E511" t="str">
            <v>ELECTRONIC MEDIA PRODUCER LEAD</v>
          </cell>
          <cell r="F511" t="str">
            <v>51</v>
          </cell>
          <cell r="G511" t="str">
            <v>200G</v>
          </cell>
          <cell r="H511" t="str">
            <v>4902-00</v>
          </cell>
          <cell r="I511" t="str">
            <v xml:space="preserve">http://www.dop.wa.gov/CompClass/JobClassesSalaries/Pages/ClassifiedJobListing.aspx </v>
          </cell>
          <cell r="J511">
            <v>0</v>
          </cell>
        </row>
        <row r="512">
          <cell r="E512" t="str">
            <v>ELECTRONIC MEDIA PRODUCER SPECIALIST</v>
          </cell>
          <cell r="F512" t="str">
            <v>47</v>
          </cell>
          <cell r="G512" t="str">
            <v>200F</v>
          </cell>
          <cell r="H512" t="str">
            <v>4902-00</v>
          </cell>
          <cell r="I512" t="str">
            <v xml:space="preserve">http://www.dop.wa.gov/CompClass/JobClassesSalaries/Pages/ClassifiedJobListing.aspx </v>
          </cell>
          <cell r="J512">
            <v>0</v>
          </cell>
        </row>
        <row r="513">
          <cell r="E513" t="str">
            <v>ELECTRONIC MEDIA SUPERVISOR</v>
          </cell>
          <cell r="F513" t="str">
            <v>55</v>
          </cell>
          <cell r="G513" t="str">
            <v>200H</v>
          </cell>
          <cell r="H513" t="str">
            <v>4902-00</v>
          </cell>
          <cell r="I513" t="str">
            <v xml:space="preserve">http://www.dop.wa.gov/CompClass/JobClassesSalaries/Pages/ClassifiedJobListing.aspx </v>
          </cell>
          <cell r="J513">
            <v>0</v>
          </cell>
        </row>
        <row r="514">
          <cell r="E514" t="str">
            <v>ELECTRONICS COMMUNICATIONS SYST TECH, S</v>
          </cell>
          <cell r="F514" t="str">
            <v>53E</v>
          </cell>
          <cell r="G514" t="str">
            <v>594E</v>
          </cell>
          <cell r="H514" t="str">
            <v>4902-00</v>
          </cell>
          <cell r="I514" t="str">
            <v xml:space="preserve">http://www.dop.wa.gov/CompClass/JobClassesSalaries/Pages/ClassifiedJobListing.aspx </v>
          </cell>
          <cell r="J514">
            <v>0</v>
          </cell>
        </row>
        <row r="515">
          <cell r="E515" t="str">
            <v>ELECTRONICS ENGINEERING MANAGER</v>
          </cell>
          <cell r="F515" t="str">
            <v>73</v>
          </cell>
          <cell r="G515" t="str">
            <v>532M</v>
          </cell>
          <cell r="H515" t="str">
            <v>4902-00</v>
          </cell>
          <cell r="I515" t="str">
            <v xml:space="preserve">http://www.dop.wa.gov/CompClass/JobClassesSalaries/Pages/ClassifiedJobListing.aspx </v>
          </cell>
          <cell r="J515">
            <v>0</v>
          </cell>
        </row>
        <row r="516">
          <cell r="E516" t="str">
            <v>ELECTRONICS SUPERVISOR</v>
          </cell>
          <cell r="F516" t="str">
            <v>56E</v>
          </cell>
          <cell r="G516" t="str">
            <v>592T</v>
          </cell>
          <cell r="H516" t="str">
            <v>4902-00</v>
          </cell>
          <cell r="I516" t="str">
            <v xml:space="preserve">http://www.dop.wa.gov/CompClass/JobClassesSalaries/Pages/ClassifiedJobListing.aspx </v>
          </cell>
          <cell r="J516">
            <v>0</v>
          </cell>
        </row>
        <row r="517">
          <cell r="E517" t="str">
            <v>ELECTRONICS SUPERVISOR - TRANSPORTATION</v>
          </cell>
          <cell r="F517" t="str">
            <v>63</v>
          </cell>
          <cell r="G517" t="str">
            <v>594K</v>
          </cell>
          <cell r="H517" t="str">
            <v>4902-00</v>
          </cell>
          <cell r="I517" t="str">
            <v xml:space="preserve">http://www.dop.wa.gov/CompClass/JobClassesSalaries/Pages/ClassifiedJobListing.aspx </v>
          </cell>
          <cell r="J517">
            <v>0</v>
          </cell>
        </row>
        <row r="518">
          <cell r="E518" t="str">
            <v>ELECTRONICS TECHNICIAN</v>
          </cell>
          <cell r="F518" t="str">
            <v>45E</v>
          </cell>
          <cell r="G518" t="str">
            <v>592W</v>
          </cell>
          <cell r="H518" t="str">
            <v>4902-00</v>
          </cell>
          <cell r="I518" t="str">
            <v xml:space="preserve">http://www.dop.wa.gov/CompClass/JobClassesSalaries/Pages/ClassifiedJobListing.aspx </v>
          </cell>
          <cell r="J518">
            <v>0</v>
          </cell>
        </row>
        <row r="519">
          <cell r="E519" t="str">
            <v>ELECTRONICS TECHNICIAN 1</v>
          </cell>
          <cell r="F519" t="str">
            <v>37G</v>
          </cell>
          <cell r="G519" t="str">
            <v>592J</v>
          </cell>
          <cell r="H519" t="str">
            <v>4902-00</v>
          </cell>
          <cell r="I519" t="str">
            <v xml:space="preserve">http://www.dop.wa.gov/CompClass/JobClassesSalaries/Pages/ClassifiedJobListing.aspx </v>
          </cell>
          <cell r="J519">
            <v>0</v>
          </cell>
        </row>
        <row r="520">
          <cell r="E520" t="str">
            <v>ELECTRONICS TECHNICIAN 2</v>
          </cell>
          <cell r="F520" t="str">
            <v>45G</v>
          </cell>
          <cell r="G520" t="str">
            <v>592K</v>
          </cell>
          <cell r="H520" t="str">
            <v>5307-00</v>
          </cell>
          <cell r="I520" t="str">
            <v xml:space="preserve">http://www.dop.wa.gov/CompClass/JobClassesSalaries/Pages/ClassifiedJobListing.aspx </v>
          </cell>
          <cell r="J520">
            <v>0</v>
          </cell>
        </row>
        <row r="521">
          <cell r="E521" t="str">
            <v>ELECTRONICS TECHNICIAN 3</v>
          </cell>
          <cell r="F521" t="str">
            <v>47G</v>
          </cell>
          <cell r="G521" t="str">
            <v>592L</v>
          </cell>
          <cell r="H521" t="str">
            <v>4902-00</v>
          </cell>
          <cell r="I521" t="str">
            <v xml:space="preserve">http://www.dop.wa.gov/CompClass/JobClassesSalaries/Pages/ClassifiedJobListing.aspx </v>
          </cell>
          <cell r="J521">
            <v>0</v>
          </cell>
        </row>
        <row r="522">
          <cell r="E522" t="str">
            <v>ELECTRONICS TECHNICIAN 4</v>
          </cell>
          <cell r="F522" t="str">
            <v>49G</v>
          </cell>
          <cell r="G522" t="str">
            <v>592M</v>
          </cell>
          <cell r="H522" t="str">
            <v>5307-00</v>
          </cell>
          <cell r="I522" t="str">
            <v xml:space="preserve">http://www.dop.wa.gov/CompClass/JobClassesSalaries/Pages/ClassifiedJobListing.aspx </v>
          </cell>
          <cell r="J522">
            <v>0</v>
          </cell>
        </row>
        <row r="523">
          <cell r="E523" t="str">
            <v>ELECTRONICS TECHNICIAN SUPERVISOR</v>
          </cell>
          <cell r="F523" t="str">
            <v>51</v>
          </cell>
          <cell r="G523" t="str">
            <v>592N</v>
          </cell>
          <cell r="H523" t="str">
            <v>4902-00</v>
          </cell>
          <cell r="I523" t="str">
            <v xml:space="preserve">http://www.dop.wa.gov/CompClass/JobClassesSalaries/Pages/ClassifiedJobListing.aspx </v>
          </cell>
          <cell r="J523">
            <v>0</v>
          </cell>
        </row>
        <row r="524">
          <cell r="E524" t="str">
            <v>ELEVATOR INSPECTOR 1</v>
          </cell>
          <cell r="F524" t="str">
            <v>57</v>
          </cell>
          <cell r="G524" t="str">
            <v>391N</v>
          </cell>
          <cell r="H524" t="str">
            <v>4902-00</v>
          </cell>
          <cell r="I524" t="str">
            <v xml:space="preserve">http://www.dop.wa.gov/CompClass/JobClassesSalaries/Pages/ClassifiedJobListing.aspx </v>
          </cell>
          <cell r="J524">
            <v>0</v>
          </cell>
        </row>
        <row r="525">
          <cell r="E525" t="str">
            <v>ELEVATOR INSPECTOR 2</v>
          </cell>
          <cell r="F525" t="str">
            <v>59</v>
          </cell>
          <cell r="G525" t="str">
            <v>391O</v>
          </cell>
          <cell r="H525" t="str">
            <v>4902-00</v>
          </cell>
          <cell r="I525" t="str">
            <v xml:space="preserve">http://www.dop.wa.gov/CompClass/JobClassesSalaries/Pages/ClassifiedJobListing.aspx </v>
          </cell>
          <cell r="J525">
            <v>0</v>
          </cell>
        </row>
        <row r="526">
          <cell r="E526" t="str">
            <v>ELEVATOR INSPECTOR ASSISTANT</v>
          </cell>
          <cell r="F526" t="str">
            <v>51</v>
          </cell>
          <cell r="G526" t="str">
            <v>391M</v>
          </cell>
          <cell r="H526" t="str">
            <v>4902-00</v>
          </cell>
          <cell r="I526" t="str">
            <v xml:space="preserve">http://www.dop.wa.gov/CompClass/JobClassesSalaries/Pages/ClassifiedJobListing.aspx </v>
          </cell>
          <cell r="J526">
            <v>0</v>
          </cell>
        </row>
        <row r="527">
          <cell r="E527" t="str">
            <v>ELEVATOR MECHANIC</v>
          </cell>
          <cell r="F527" t="str">
            <v>46G</v>
          </cell>
          <cell r="G527" t="str">
            <v>610E</v>
          </cell>
          <cell r="H527" t="str">
            <v>4902-00</v>
          </cell>
          <cell r="I527" t="str">
            <v xml:space="preserve">http://www.dop.wa.gov/CompClass/JobClassesSalaries/Pages/ClassifiedJobListing.aspx </v>
          </cell>
          <cell r="J527">
            <v>0</v>
          </cell>
        </row>
        <row r="528">
          <cell r="E528" t="str">
            <v>ELEVATOR MECHANIC LEAD</v>
          </cell>
          <cell r="F528" t="str">
            <v>49G</v>
          </cell>
          <cell r="G528" t="str">
            <v>610F</v>
          </cell>
          <cell r="H528" t="str">
            <v>4902-00</v>
          </cell>
          <cell r="I528" t="str">
            <v xml:space="preserve">http://www.dop.wa.gov/CompClass/JobClassesSalaries/Pages/ClassifiedJobListing.aspx </v>
          </cell>
          <cell r="J528">
            <v>0</v>
          </cell>
        </row>
        <row r="529">
          <cell r="E529" t="str">
            <v>ELEVATOR, TECHNICAL SPECIALIST</v>
          </cell>
          <cell r="F529" t="str">
            <v>61</v>
          </cell>
          <cell r="G529" t="str">
            <v>391P</v>
          </cell>
          <cell r="H529" t="str">
            <v>4902-00</v>
          </cell>
          <cell r="I529" t="str">
            <v xml:space="preserve">http://www.dop.wa.gov/CompClass/JobClassesSalaries/Pages/ClassifiedJobListing.aspx </v>
          </cell>
          <cell r="J529">
            <v>0</v>
          </cell>
        </row>
        <row r="530">
          <cell r="E530" t="str">
            <v>EMBALMER</v>
          </cell>
          <cell r="F530" t="str">
            <v>53</v>
          </cell>
          <cell r="G530" t="str">
            <v>506E</v>
          </cell>
          <cell r="H530" t="str">
            <v>4902-00</v>
          </cell>
          <cell r="I530" t="str">
            <v xml:space="preserve">http://www.dop.wa.gov/CompClass/JobClassesSalaries/Pages/ClassifiedJobListing.aspx </v>
          </cell>
          <cell r="J530">
            <v>0</v>
          </cell>
        </row>
        <row r="531">
          <cell r="E531" t="str">
            <v>EMBALMER LEAD</v>
          </cell>
          <cell r="F531" t="str">
            <v>56</v>
          </cell>
          <cell r="G531" t="str">
            <v>506F</v>
          </cell>
          <cell r="H531" t="str">
            <v>4902-00</v>
          </cell>
          <cell r="I531" t="str">
            <v xml:space="preserve">http://www.dop.wa.gov/CompClass/JobClassesSalaries/Pages/ClassifiedJobListing.aspx </v>
          </cell>
          <cell r="J531">
            <v>0</v>
          </cell>
        </row>
        <row r="532">
          <cell r="E532" t="str">
            <v>EMERGENCY MANAGEMENT PROGRAM SPEC 1</v>
          </cell>
          <cell r="F532" t="str">
            <v>46</v>
          </cell>
          <cell r="G532" t="str">
            <v>397A</v>
          </cell>
          <cell r="H532" t="str">
            <v>5307-00</v>
          </cell>
          <cell r="I532" t="str">
            <v xml:space="preserve">http://www.dop.wa.gov/CompClass/JobClassesSalaries/Pages/ClassifiedJobListing.aspx </v>
          </cell>
          <cell r="J532">
            <v>0</v>
          </cell>
        </row>
        <row r="533">
          <cell r="E533" t="str">
            <v>EMERGENCY MANAGEMENT PROGRAM SPEC 2</v>
          </cell>
          <cell r="F533" t="str">
            <v>52</v>
          </cell>
          <cell r="G533" t="str">
            <v>397B</v>
          </cell>
          <cell r="H533" t="str">
            <v>4902-00</v>
          </cell>
          <cell r="I533" t="str">
            <v xml:space="preserve">http://www.dop.wa.gov/CompClass/JobClassesSalaries/Pages/ClassifiedJobListing.aspx </v>
          </cell>
          <cell r="J533">
            <v>0</v>
          </cell>
        </row>
        <row r="534">
          <cell r="E534" t="str">
            <v>EMERGENCY MANAGEMENT PROGRAM SPEC 3</v>
          </cell>
          <cell r="F534" t="str">
            <v>58</v>
          </cell>
          <cell r="G534" t="str">
            <v>397C</v>
          </cell>
          <cell r="H534" t="str">
            <v>4902-00</v>
          </cell>
          <cell r="I534" t="str">
            <v xml:space="preserve">http://www.dop.wa.gov/CompClass/JobClassesSalaries/Pages/ClassifiedJobListing.aspx </v>
          </cell>
          <cell r="J534">
            <v>0</v>
          </cell>
        </row>
        <row r="535">
          <cell r="E535" t="str">
            <v>EMERGENCY MANAGEMENT PROGRAM SPEC 4</v>
          </cell>
          <cell r="F535" t="str">
            <v>60</v>
          </cell>
          <cell r="G535" t="str">
            <v>397D</v>
          </cell>
          <cell r="H535" t="str">
            <v>4902-00</v>
          </cell>
          <cell r="I535" t="str">
            <v xml:space="preserve">http://www.dop.wa.gov/CompClass/JobClassesSalaries/Pages/ClassifiedJobListing.aspx </v>
          </cell>
          <cell r="J535">
            <v>0</v>
          </cell>
        </row>
        <row r="536">
          <cell r="E536" t="str">
            <v>EMPLOYEE ASSISTANCE ASSOCIATE</v>
          </cell>
          <cell r="F536" t="str">
            <v>40</v>
          </cell>
          <cell r="G536" t="str">
            <v>356A</v>
          </cell>
          <cell r="H536" t="str">
            <v>4902-00</v>
          </cell>
          <cell r="I536" t="str">
            <v xml:space="preserve">http://www.dop.wa.gov/CompClass/JobClassesSalaries/Pages/ClassifiedJobListing.aspx </v>
          </cell>
          <cell r="J536">
            <v>0</v>
          </cell>
        </row>
        <row r="537">
          <cell r="E537" t="str">
            <v>EMPLOYEE ASSISTANCE PROFESSIONAL</v>
          </cell>
          <cell r="F537" t="str">
            <v>46</v>
          </cell>
          <cell r="G537" t="str">
            <v>356B</v>
          </cell>
          <cell r="H537" t="str">
            <v>4902-00</v>
          </cell>
          <cell r="I537" t="str">
            <v xml:space="preserve">http://www.dop.wa.gov/CompClass/JobClassesSalaries/Pages/ClassifiedJobListing.aspx </v>
          </cell>
          <cell r="J537">
            <v>0</v>
          </cell>
        </row>
        <row r="538">
          <cell r="E538" t="str">
            <v>EMPLOYEE ASSISTANCE PROFESSIONAL EXP/SUP</v>
          </cell>
          <cell r="F538" t="str">
            <v>56</v>
          </cell>
          <cell r="G538" t="str">
            <v>356D</v>
          </cell>
          <cell r="H538" t="str">
            <v>4902-00</v>
          </cell>
          <cell r="I538" t="str">
            <v xml:space="preserve">http://www.dop.wa.gov/CompClass/JobClassesSalaries/Pages/ClassifiedJobListing.aspx </v>
          </cell>
          <cell r="J538">
            <v>0</v>
          </cell>
        </row>
        <row r="539">
          <cell r="E539" t="str">
            <v>EMPLOYEE ASSISTANCE PROFESSIONAL, SENIOR</v>
          </cell>
          <cell r="F539" t="str">
            <v>52</v>
          </cell>
          <cell r="G539" t="str">
            <v>356C</v>
          </cell>
          <cell r="H539" t="str">
            <v>4902-00</v>
          </cell>
          <cell r="I539" t="str">
            <v xml:space="preserve">http://www.dop.wa.gov/CompClass/JobClassesSalaries/Pages/ClassifiedJobListing.aspx </v>
          </cell>
          <cell r="J539">
            <v>0</v>
          </cell>
        </row>
        <row r="540">
          <cell r="E540" t="str">
            <v>EMPLOYMENT SECURITY PROGRAM ASSISTANT</v>
          </cell>
          <cell r="F540" t="str">
            <v>42</v>
          </cell>
          <cell r="G540" t="str">
            <v>167E</v>
          </cell>
          <cell r="H540" t="str">
            <v>4902-00</v>
          </cell>
          <cell r="I540" t="str">
            <v xml:space="preserve">http://www.dop.wa.gov/CompClass/JobClassesSalaries/Pages/ClassifiedJobListing.aspx </v>
          </cell>
          <cell r="J540">
            <v>0</v>
          </cell>
        </row>
        <row r="541">
          <cell r="E541" t="str">
            <v>EMPLOYMENT SECURITY PROGRAM COORD 1</v>
          </cell>
          <cell r="F541" t="str">
            <v>44</v>
          </cell>
          <cell r="G541" t="str">
            <v>167F</v>
          </cell>
          <cell r="H541" t="str">
            <v>4902-00</v>
          </cell>
          <cell r="I541" t="str">
            <v xml:space="preserve">http://www.dop.wa.gov/CompClass/JobClassesSalaries/Pages/ClassifiedJobListing.aspx </v>
          </cell>
          <cell r="J541">
            <v>0</v>
          </cell>
        </row>
        <row r="542">
          <cell r="E542" t="str">
            <v>EMPLOYMENT SECURITY PROGRAM COORD 2</v>
          </cell>
          <cell r="F542" t="str">
            <v>50</v>
          </cell>
          <cell r="G542" t="str">
            <v>167G</v>
          </cell>
          <cell r="H542" t="str">
            <v>4902-00</v>
          </cell>
          <cell r="I542" t="str">
            <v xml:space="preserve">http://www.dop.wa.gov/CompClass/JobClassesSalaries/Pages/ClassifiedJobListing.aspx </v>
          </cell>
          <cell r="J542">
            <v>0</v>
          </cell>
        </row>
        <row r="543">
          <cell r="E543" t="str">
            <v>EMPLOYMENT SECURITY PROGRAM COORD 3</v>
          </cell>
          <cell r="F543" t="str">
            <v>54</v>
          </cell>
          <cell r="G543" t="str">
            <v>167H</v>
          </cell>
          <cell r="H543" t="str">
            <v>4902-00</v>
          </cell>
          <cell r="I543" t="str">
            <v xml:space="preserve">http://www.dop.wa.gov/CompClass/JobClassesSalaries/Pages/ClassifiedJobListing.aspx </v>
          </cell>
          <cell r="J543">
            <v>0</v>
          </cell>
        </row>
        <row r="544">
          <cell r="E544" t="str">
            <v>ENERGY FACILITY SITE CERT/COMPL MGR</v>
          </cell>
          <cell r="F544" t="str">
            <v>64</v>
          </cell>
          <cell r="G544" t="str">
            <v>542X</v>
          </cell>
          <cell r="H544" t="str">
            <v>4902-00</v>
          </cell>
          <cell r="I544" t="str">
            <v xml:space="preserve">http://www.dop.wa.gov/CompClass/JobClassesSalaries/Pages/ClassifiedJobListing.aspx </v>
          </cell>
          <cell r="J544">
            <v>0</v>
          </cell>
        </row>
        <row r="545">
          <cell r="E545" t="str">
            <v>ENERGY FACILITY SITE SPECIALIST</v>
          </cell>
          <cell r="F545" t="str">
            <v>60</v>
          </cell>
          <cell r="G545" t="str">
            <v>542W</v>
          </cell>
          <cell r="H545" t="str">
            <v>4902-00</v>
          </cell>
          <cell r="I545" t="str">
            <v xml:space="preserve">http://www.dop.wa.gov/CompClass/JobClassesSalaries/Pages/ClassifiedJobListing.aspx </v>
          </cell>
          <cell r="J545">
            <v>0</v>
          </cell>
        </row>
        <row r="546">
          <cell r="E546" t="str">
            <v>ENERGY/UTILITIES ENGINEER 1</v>
          </cell>
          <cell r="F546" t="str">
            <v>51</v>
          </cell>
          <cell r="G546" t="str">
            <v>529I</v>
          </cell>
          <cell r="H546" t="str">
            <v>4902-00</v>
          </cell>
          <cell r="I546" t="str">
            <v xml:space="preserve">http://www.dop.wa.gov/CompClass/JobClassesSalaries/Pages/ClassifiedJobListing.aspx </v>
          </cell>
          <cell r="J546">
            <v>0</v>
          </cell>
        </row>
        <row r="547">
          <cell r="E547" t="str">
            <v>ENERGY/UTILITIES ENGINEER 2</v>
          </cell>
          <cell r="F547" t="str">
            <v>61</v>
          </cell>
          <cell r="G547" t="str">
            <v>529J</v>
          </cell>
          <cell r="H547" t="str">
            <v>4902-00</v>
          </cell>
          <cell r="I547" t="str">
            <v xml:space="preserve">http://www.dop.wa.gov/CompClass/JobClassesSalaries/Pages/ClassifiedJobListing.aspx </v>
          </cell>
          <cell r="J547">
            <v>0</v>
          </cell>
        </row>
        <row r="548">
          <cell r="E548" t="str">
            <v>ENERGY/UTILITIES ENGINEER 3</v>
          </cell>
          <cell r="F548" t="str">
            <v>67</v>
          </cell>
          <cell r="G548" t="str">
            <v>529K</v>
          </cell>
          <cell r="H548" t="str">
            <v>4902-00</v>
          </cell>
          <cell r="I548" t="str">
            <v xml:space="preserve">http://www.dop.wa.gov/CompClass/JobClassesSalaries/Pages/ClassifiedJobListing.aspx </v>
          </cell>
          <cell r="J548">
            <v>0</v>
          </cell>
        </row>
        <row r="549">
          <cell r="E549" t="str">
            <v>ENERGY/UTILITIES ENGINEER 4</v>
          </cell>
          <cell r="F549" t="str">
            <v>71</v>
          </cell>
          <cell r="G549" t="str">
            <v>529L</v>
          </cell>
          <cell r="H549" t="str">
            <v>4902-00</v>
          </cell>
          <cell r="I549" t="str">
            <v xml:space="preserve">http://www.dop.wa.gov/CompClass/JobClassesSalaries/Pages/ClassifiedJobListing.aspx </v>
          </cell>
          <cell r="J549">
            <v>0</v>
          </cell>
        </row>
        <row r="550">
          <cell r="E550" t="str">
            <v>ENGINEERING AIDE 1</v>
          </cell>
          <cell r="F550" t="str">
            <v>42</v>
          </cell>
          <cell r="G550" t="str">
            <v>538M</v>
          </cell>
          <cell r="H550" t="str">
            <v>4902-00</v>
          </cell>
          <cell r="I550" t="str">
            <v xml:space="preserve">http://www.dop.wa.gov/CompClass/JobClassesSalaries/Pages/ClassifiedJobListing.aspx </v>
          </cell>
          <cell r="J550">
            <v>0</v>
          </cell>
        </row>
        <row r="551">
          <cell r="E551" t="str">
            <v>ENGINEERING AIDE 2</v>
          </cell>
          <cell r="F551" t="str">
            <v>48</v>
          </cell>
          <cell r="G551" t="str">
            <v>538N</v>
          </cell>
          <cell r="H551" t="str">
            <v>4902-00</v>
          </cell>
          <cell r="I551" t="str">
            <v xml:space="preserve">http://www.dop.wa.gov/CompClass/JobClassesSalaries/Pages/ClassifiedJobListing.aspx </v>
          </cell>
          <cell r="J551">
            <v>0</v>
          </cell>
        </row>
        <row r="552">
          <cell r="E552" t="str">
            <v>ENGINEERING AIDE 3</v>
          </cell>
          <cell r="F552" t="str">
            <v>51</v>
          </cell>
          <cell r="G552" t="str">
            <v>538O</v>
          </cell>
          <cell r="H552" t="str">
            <v>4902-00</v>
          </cell>
          <cell r="I552" t="str">
            <v xml:space="preserve">http://www.dop.wa.gov/CompClass/JobClassesSalaries/Pages/ClassifiedJobListing.aspx </v>
          </cell>
          <cell r="J552">
            <v>0</v>
          </cell>
        </row>
        <row r="553">
          <cell r="E553" t="str">
            <v>ENGINEERING AIDE 4</v>
          </cell>
          <cell r="F553" t="str">
            <v>53</v>
          </cell>
          <cell r="G553" t="str">
            <v>538P</v>
          </cell>
          <cell r="H553" t="str">
            <v>4902-00</v>
          </cell>
          <cell r="I553" t="str">
            <v xml:space="preserve">http://www.dop.wa.gov/CompClass/JobClassesSalaries/Pages/ClassifiedJobListing.aspx </v>
          </cell>
          <cell r="J553">
            <v>0</v>
          </cell>
        </row>
        <row r="554">
          <cell r="E554" t="str">
            <v>ENGINEERING AIDE TRAINEE</v>
          </cell>
          <cell r="F554" t="str">
            <v>37</v>
          </cell>
          <cell r="G554" t="str">
            <v>538L</v>
          </cell>
          <cell r="H554" t="str">
            <v>4902-00</v>
          </cell>
          <cell r="I554" t="str">
            <v xml:space="preserve">http://www.dop.wa.gov/CompClass/JobClassesSalaries/Pages/ClassifiedJobListing.aspx </v>
          </cell>
          <cell r="J554">
            <v>0</v>
          </cell>
        </row>
        <row r="555">
          <cell r="E555" t="str">
            <v>ENGINEERING ASSISTANT 1</v>
          </cell>
          <cell r="F555" t="str">
            <v>47</v>
          </cell>
          <cell r="G555" t="str">
            <v>538E</v>
          </cell>
          <cell r="H555" t="str">
            <v>4902-00</v>
          </cell>
          <cell r="I555" t="str">
            <v xml:space="preserve">http://www.dop.wa.gov/CompClass/JobClassesSalaries/Pages/ClassifiedJobListing.aspx </v>
          </cell>
          <cell r="J555">
            <v>0</v>
          </cell>
        </row>
        <row r="556">
          <cell r="E556" t="str">
            <v>ENGINEERING ASSISTANT 2</v>
          </cell>
          <cell r="F556" t="str">
            <v>53</v>
          </cell>
          <cell r="G556" t="str">
            <v>538F</v>
          </cell>
          <cell r="H556" t="str">
            <v>4902-00</v>
          </cell>
          <cell r="I556" t="str">
            <v xml:space="preserve">http://www.dop.wa.gov/CompClass/JobClassesSalaries/Pages/ClassifiedJobListing.aspx </v>
          </cell>
          <cell r="J556">
            <v>0</v>
          </cell>
        </row>
        <row r="557">
          <cell r="E557" t="str">
            <v>ENGINEERING TECHNICIAN 1</v>
          </cell>
          <cell r="F557" t="str">
            <v>45</v>
          </cell>
          <cell r="G557" t="str">
            <v>538G</v>
          </cell>
          <cell r="H557" t="str">
            <v>4902-00</v>
          </cell>
          <cell r="I557" t="str">
            <v xml:space="preserve">http://www.dop.wa.gov/CompClass/JobClassesSalaries/Pages/ClassifiedJobListing.aspx </v>
          </cell>
          <cell r="J557">
            <v>0</v>
          </cell>
        </row>
        <row r="558">
          <cell r="E558" t="str">
            <v>ENGINEERING TECHNICIAN 2</v>
          </cell>
          <cell r="F558" t="str">
            <v>49</v>
          </cell>
          <cell r="G558" t="str">
            <v>538H</v>
          </cell>
          <cell r="H558" t="str">
            <v>4902-00</v>
          </cell>
          <cell r="I558" t="str">
            <v xml:space="preserve">http://www.dop.wa.gov/CompClass/JobClassesSalaries/Pages/ClassifiedJobListing.aspx </v>
          </cell>
          <cell r="J558">
            <v>0</v>
          </cell>
        </row>
        <row r="559">
          <cell r="E559" t="str">
            <v>ENGINEERING TECHNICIAN 3</v>
          </cell>
          <cell r="F559" t="str">
            <v>53</v>
          </cell>
          <cell r="G559" t="str">
            <v>538I</v>
          </cell>
          <cell r="H559" t="str">
            <v>4902-00</v>
          </cell>
          <cell r="I559" t="str">
            <v xml:space="preserve">http://www.dop.wa.gov/CompClass/JobClassesSalaries/Pages/ClassifiedJobListing.aspx </v>
          </cell>
          <cell r="J559">
            <v>0</v>
          </cell>
        </row>
        <row r="560">
          <cell r="E560" t="str">
            <v>ENGINEERING TECHNICIAN LEAD</v>
          </cell>
          <cell r="F560" t="str">
            <v>55</v>
          </cell>
          <cell r="G560" t="str">
            <v>538J</v>
          </cell>
          <cell r="H560" t="str">
            <v>4902-00</v>
          </cell>
          <cell r="I560" t="str">
            <v xml:space="preserve">http://www.dop.wa.gov/CompClass/JobClassesSalaries/Pages/ClassifiedJobListing.aspx </v>
          </cell>
          <cell r="J560">
            <v>0</v>
          </cell>
        </row>
        <row r="561">
          <cell r="E561" t="str">
            <v>ENGINEERING TECHNICIAN SUPERVISOR</v>
          </cell>
          <cell r="F561" t="str">
            <v>57</v>
          </cell>
          <cell r="G561" t="str">
            <v>538K</v>
          </cell>
          <cell r="H561" t="str">
            <v>4902-00</v>
          </cell>
          <cell r="I561" t="str">
            <v xml:space="preserve">http://www.dop.wa.gov/CompClass/JobClassesSalaries/Pages/ClassifiedJobListing.aspx </v>
          </cell>
          <cell r="J561">
            <v>0</v>
          </cell>
        </row>
        <row r="562">
          <cell r="E562" t="str">
            <v>ENGR-DECKHAND, OCEANOGRAPHIC RSRCH VESS</v>
          </cell>
          <cell r="F562" t="str">
            <v>46G</v>
          </cell>
          <cell r="G562" t="str">
            <v>652E</v>
          </cell>
          <cell r="H562" t="str">
            <v>4902-00</v>
          </cell>
          <cell r="I562" t="str">
            <v xml:space="preserve">http://www.dop.wa.gov/CompClass/JobClassesSalaries/Pages/ClassifiedJobListing.aspx </v>
          </cell>
          <cell r="J562">
            <v>0</v>
          </cell>
        </row>
        <row r="563">
          <cell r="E563" t="str">
            <v>ENVIRONMENTAL CONTROL TECHNICIAN 1</v>
          </cell>
          <cell r="F563" t="str">
            <v>32</v>
          </cell>
          <cell r="G563" t="str">
            <v>395A</v>
          </cell>
          <cell r="H563" t="str">
            <v>4902-00</v>
          </cell>
          <cell r="I563" t="str">
            <v xml:space="preserve">http://www.dop.wa.gov/CompClass/JobClassesSalaries/Pages/ClassifiedJobListing.aspx </v>
          </cell>
          <cell r="J563">
            <v>0</v>
          </cell>
        </row>
        <row r="564">
          <cell r="E564" t="str">
            <v>ENVIRONMENTAL CONTROL TECHNICIAN 2</v>
          </cell>
          <cell r="F564" t="str">
            <v>36</v>
          </cell>
          <cell r="G564" t="str">
            <v>395B</v>
          </cell>
          <cell r="H564" t="str">
            <v>4902-00</v>
          </cell>
          <cell r="I564" t="str">
            <v xml:space="preserve">http://www.dop.wa.gov/CompClass/JobClassesSalaries/Pages/ClassifiedJobListing.aspx </v>
          </cell>
          <cell r="J564">
            <v>0</v>
          </cell>
        </row>
        <row r="565">
          <cell r="E565" t="str">
            <v>ENVIRONMENTAL CONTROL TECHNICIAN 3</v>
          </cell>
          <cell r="F565" t="str">
            <v>40</v>
          </cell>
          <cell r="G565" t="str">
            <v>395C</v>
          </cell>
          <cell r="H565" t="str">
            <v>4902-00</v>
          </cell>
          <cell r="I565" t="str">
            <v xml:space="preserve">http://www.dop.wa.gov/CompClass/JobClassesSalaries/Pages/ClassifiedJobListing.aspx </v>
          </cell>
          <cell r="J565">
            <v>0</v>
          </cell>
        </row>
        <row r="566">
          <cell r="E566" t="str">
            <v>ENVIRONMENTAL ENGINEER 1</v>
          </cell>
          <cell r="F566" t="str">
            <v>55</v>
          </cell>
          <cell r="G566" t="str">
            <v>536E</v>
          </cell>
          <cell r="H566" t="str">
            <v>4902-00</v>
          </cell>
          <cell r="I566" t="str">
            <v xml:space="preserve">http://www.dop.wa.gov/CompClass/JobClassesSalaries/Pages/ClassifiedJobListing.aspx </v>
          </cell>
          <cell r="J566">
            <v>0</v>
          </cell>
        </row>
        <row r="567">
          <cell r="E567" t="str">
            <v>ENVIRONMENTAL ENGINEER 2</v>
          </cell>
          <cell r="F567" t="str">
            <v>61</v>
          </cell>
          <cell r="G567" t="str">
            <v>536F</v>
          </cell>
          <cell r="H567" t="str">
            <v>4902-00</v>
          </cell>
          <cell r="I567" t="str">
            <v xml:space="preserve">http://www.dop.wa.gov/CompClass/JobClassesSalaries/Pages/ClassifiedJobListing.aspx </v>
          </cell>
          <cell r="J567">
            <v>0</v>
          </cell>
        </row>
        <row r="568">
          <cell r="E568" t="str">
            <v>ENVIRONMENTAL ENGINEER 3</v>
          </cell>
          <cell r="F568" t="str">
            <v>67</v>
          </cell>
          <cell r="G568" t="str">
            <v>536G</v>
          </cell>
          <cell r="H568" t="str">
            <v>4902-00</v>
          </cell>
          <cell r="I568" t="str">
            <v xml:space="preserve">http://www.dop.wa.gov/CompClass/JobClassesSalaries/Pages/ClassifiedJobListing.aspx </v>
          </cell>
          <cell r="J568">
            <v>0</v>
          </cell>
        </row>
        <row r="569">
          <cell r="E569" t="str">
            <v>ENVIRONMENTAL ENGINEER 4</v>
          </cell>
          <cell r="F569" t="str">
            <v>69</v>
          </cell>
          <cell r="G569" t="str">
            <v>536H</v>
          </cell>
          <cell r="H569" t="str">
            <v>4902-00</v>
          </cell>
          <cell r="I569" t="str">
            <v xml:space="preserve">http://www.dop.wa.gov/CompClass/JobClassesSalaries/Pages/ClassifiedJobListing.aspx </v>
          </cell>
          <cell r="J569">
            <v>0</v>
          </cell>
        </row>
        <row r="570">
          <cell r="E570" t="str">
            <v>ENVIRONMENTAL ENGINEER 5</v>
          </cell>
          <cell r="F570" t="str">
            <v>71</v>
          </cell>
          <cell r="G570" t="str">
            <v>536I</v>
          </cell>
          <cell r="H570" t="str">
            <v>4902-00</v>
          </cell>
          <cell r="I570" t="str">
            <v xml:space="preserve">http://www.dop.wa.gov/CompClass/JobClassesSalaries/Pages/ClassifiedJobListing.aspx </v>
          </cell>
          <cell r="J570">
            <v>0</v>
          </cell>
        </row>
        <row r="571">
          <cell r="E571" t="str">
            <v>ENVIRONMENTAL ENGINEER 6</v>
          </cell>
          <cell r="F571" t="str">
            <v>73</v>
          </cell>
          <cell r="G571" t="str">
            <v>536J</v>
          </cell>
          <cell r="H571" t="str">
            <v>4902-00</v>
          </cell>
          <cell r="I571" t="str">
            <v xml:space="preserve">http://www.dop.wa.gov/CompClass/JobClassesSalaries/Pages/ClassifiedJobListing.aspx </v>
          </cell>
          <cell r="J571">
            <v>0</v>
          </cell>
        </row>
        <row r="572">
          <cell r="E572" t="str">
            <v>ENVIRONMENTAL HEALTH &amp; SAFETY TECH</v>
          </cell>
          <cell r="F572" t="str">
            <v>42</v>
          </cell>
          <cell r="G572" t="str">
            <v>392I</v>
          </cell>
          <cell r="H572" t="str">
            <v>4902-00</v>
          </cell>
          <cell r="I572" t="str">
            <v xml:space="preserve">http://www.dop.wa.gov/CompClass/JobClassesSalaries/Pages/ClassifiedJobListing.aspx </v>
          </cell>
          <cell r="J572">
            <v>0</v>
          </cell>
        </row>
        <row r="573">
          <cell r="E573" t="str">
            <v>ENVIRONMENTAL PLANNER 1</v>
          </cell>
          <cell r="F573" t="str">
            <v>43</v>
          </cell>
          <cell r="G573" t="str">
            <v>542R</v>
          </cell>
          <cell r="H573" t="str">
            <v>4902-00</v>
          </cell>
          <cell r="I573" t="str">
            <v xml:space="preserve">http://www.dop.wa.gov/CompClass/JobClassesSalaries/Pages/ClassifiedJobListing.aspx </v>
          </cell>
          <cell r="J573">
            <v>0</v>
          </cell>
        </row>
        <row r="574">
          <cell r="E574" t="str">
            <v>ENVIRONMENTAL PLANNER 2</v>
          </cell>
          <cell r="F574" t="str">
            <v>49</v>
          </cell>
          <cell r="G574" t="str">
            <v>542S</v>
          </cell>
          <cell r="H574" t="str">
            <v>4902-00</v>
          </cell>
          <cell r="I574" t="str">
            <v xml:space="preserve">http://www.dop.wa.gov/CompClass/JobClassesSalaries/Pages/ClassifiedJobListing.aspx </v>
          </cell>
          <cell r="J574">
            <v>0</v>
          </cell>
        </row>
        <row r="575">
          <cell r="E575" t="str">
            <v>ENVIRONMENTAL PLANNER 3</v>
          </cell>
          <cell r="F575" t="str">
            <v>55</v>
          </cell>
          <cell r="G575" t="str">
            <v>542T</v>
          </cell>
          <cell r="H575" t="str">
            <v>4902-00</v>
          </cell>
          <cell r="I575" t="str">
            <v xml:space="preserve">http://www.dop.wa.gov/CompClass/JobClassesSalaries/Pages/ClassifiedJobListing.aspx </v>
          </cell>
          <cell r="J575">
            <v>0</v>
          </cell>
        </row>
        <row r="576">
          <cell r="E576" t="str">
            <v>ENVIRONMENTAL PLANNER 4</v>
          </cell>
          <cell r="F576" t="str">
            <v>59</v>
          </cell>
          <cell r="G576" t="str">
            <v>542U</v>
          </cell>
          <cell r="H576" t="str">
            <v>4902-00</v>
          </cell>
          <cell r="I576" t="str">
            <v xml:space="preserve">http://www.dop.wa.gov/CompClass/JobClassesSalaries/Pages/ClassifiedJobListing.aspx </v>
          </cell>
          <cell r="J576">
            <v>0</v>
          </cell>
        </row>
        <row r="577">
          <cell r="E577" t="str">
            <v>ENVIRONMENTAL PLANNER 5</v>
          </cell>
          <cell r="F577" t="str">
            <v>63</v>
          </cell>
          <cell r="G577" t="str">
            <v>542V</v>
          </cell>
          <cell r="H577" t="str">
            <v>4902-00</v>
          </cell>
          <cell r="I577" t="str">
            <v xml:space="preserve">http://www.dop.wa.gov/CompClass/JobClassesSalaries/Pages/ClassifiedJobListing.aspx </v>
          </cell>
          <cell r="J577">
            <v>0</v>
          </cell>
        </row>
        <row r="578">
          <cell r="E578" t="str">
            <v>ENVIRONMENTAL SPECIALIST 1</v>
          </cell>
          <cell r="F578" t="str">
            <v>38</v>
          </cell>
          <cell r="G578" t="str">
            <v>523E</v>
          </cell>
          <cell r="H578" t="str">
            <v>4902-00</v>
          </cell>
          <cell r="I578" t="str">
            <v xml:space="preserve">http://www.dop.wa.gov/CompClass/JobClassesSalaries/Pages/ClassifiedJobListing.aspx </v>
          </cell>
          <cell r="J578">
            <v>0</v>
          </cell>
        </row>
        <row r="579">
          <cell r="E579" t="str">
            <v>ENVIRONMENTAL SPECIALIST 2</v>
          </cell>
          <cell r="F579" t="str">
            <v>43</v>
          </cell>
          <cell r="G579" t="str">
            <v>523F</v>
          </cell>
          <cell r="H579" t="str">
            <v>4902-00</v>
          </cell>
          <cell r="I579" t="str">
            <v xml:space="preserve">http://www.dop.wa.gov/CompClass/JobClassesSalaries/Pages/ClassifiedJobListing.aspx </v>
          </cell>
          <cell r="J579">
            <v>0</v>
          </cell>
        </row>
        <row r="580">
          <cell r="E580" t="str">
            <v>ENVIRONMENTAL SPECIALIST 3</v>
          </cell>
          <cell r="F580" t="str">
            <v>49</v>
          </cell>
          <cell r="G580" t="str">
            <v>523G</v>
          </cell>
          <cell r="H580" t="str">
            <v>4902-00</v>
          </cell>
          <cell r="I580" t="str">
            <v xml:space="preserve">http://www.dop.wa.gov/CompClass/JobClassesSalaries/Pages/ClassifiedJobListing.aspx </v>
          </cell>
          <cell r="J580">
            <v>0</v>
          </cell>
        </row>
        <row r="581">
          <cell r="E581" t="str">
            <v>ENVIRONMENTAL SPECIALIST 4</v>
          </cell>
          <cell r="F581" t="str">
            <v>55</v>
          </cell>
          <cell r="G581" t="str">
            <v>523H</v>
          </cell>
          <cell r="H581" t="str">
            <v>4902-00</v>
          </cell>
          <cell r="I581" t="str">
            <v xml:space="preserve">http://www.dop.wa.gov/CompClass/JobClassesSalaries/Pages/ClassifiedJobListing.aspx </v>
          </cell>
          <cell r="J581">
            <v>0</v>
          </cell>
        </row>
        <row r="582">
          <cell r="E582" t="str">
            <v>ENVIRONMENTAL SPECIALIST 5</v>
          </cell>
          <cell r="F582" t="str">
            <v>59</v>
          </cell>
          <cell r="G582" t="str">
            <v>523X</v>
          </cell>
          <cell r="H582" t="str">
            <v>4902-00</v>
          </cell>
          <cell r="I582" t="str">
            <v xml:space="preserve">http://www.dop.wa.gov/CompClass/JobClassesSalaries/Pages/ClassifiedJobListing.aspx </v>
          </cell>
          <cell r="J582">
            <v>0</v>
          </cell>
        </row>
        <row r="583">
          <cell r="E583" t="str">
            <v>ENVIRONMENTAL TECHNICIAN</v>
          </cell>
          <cell r="F583" t="str">
            <v>32</v>
          </cell>
          <cell r="G583" t="str">
            <v>519E</v>
          </cell>
          <cell r="H583" t="str">
            <v>4902-00</v>
          </cell>
          <cell r="I583" t="str">
            <v xml:space="preserve">http://www.dop.wa.gov/CompClass/JobClassesSalaries/Pages/ClassifiedJobListing.aspx </v>
          </cell>
          <cell r="J583">
            <v>0</v>
          </cell>
        </row>
        <row r="584">
          <cell r="E584" t="str">
            <v>EPIDEMIOLOGIST 1</v>
          </cell>
          <cell r="F584" t="str">
            <v>61</v>
          </cell>
          <cell r="G584" t="str">
            <v>303J</v>
          </cell>
          <cell r="H584" t="str">
            <v>4902-00</v>
          </cell>
          <cell r="I584" t="str">
            <v xml:space="preserve">http://www.dop.wa.gov/CompClass/JobClassesSalaries/Pages/ClassifiedJobListing.aspx </v>
          </cell>
          <cell r="J584">
            <v>0</v>
          </cell>
        </row>
        <row r="585">
          <cell r="E585" t="str">
            <v>EPIDEMIOLOGIST 2 (NON-MEDICAL)</v>
          </cell>
          <cell r="F585" t="str">
            <v>67</v>
          </cell>
          <cell r="G585" t="str">
            <v>303K</v>
          </cell>
          <cell r="H585" t="str">
            <v>4902-00</v>
          </cell>
          <cell r="I585" t="str">
            <v xml:space="preserve">http://www.dop.wa.gov/CompClass/JobClassesSalaries/Pages/ClassifiedJobListing.aspx </v>
          </cell>
          <cell r="J585">
            <v>0</v>
          </cell>
        </row>
        <row r="586">
          <cell r="E586" t="str">
            <v>EPIDEMIOLOGIST 3 (NON-MEDICAL)</v>
          </cell>
          <cell r="F586" t="str">
            <v>71</v>
          </cell>
          <cell r="G586" t="str">
            <v>303L</v>
          </cell>
          <cell r="H586" t="str">
            <v>4902-00</v>
          </cell>
          <cell r="I586" t="str">
            <v xml:space="preserve">http://www.dop.wa.gov/CompClass/JobClassesSalaries/Pages/ClassifiedJobListing.aspx </v>
          </cell>
          <cell r="J586">
            <v>0</v>
          </cell>
        </row>
        <row r="587">
          <cell r="E587" t="str">
            <v>EQUIPMENT OPERATOR 1</v>
          </cell>
          <cell r="F587" t="str">
            <v>38E</v>
          </cell>
          <cell r="G587" t="str">
            <v>618R</v>
          </cell>
          <cell r="H587" t="str">
            <v>5307-00</v>
          </cell>
          <cell r="I587" t="str">
            <v xml:space="preserve">http://www.dop.wa.gov/CompClass/JobClassesSalaries/Pages/ClassifiedJobListing.aspx </v>
          </cell>
          <cell r="J587">
            <v>0</v>
          </cell>
        </row>
        <row r="588">
          <cell r="E588" t="str">
            <v>EQUIPMENT OPERATOR 2</v>
          </cell>
          <cell r="F588" t="str">
            <v>45G</v>
          </cell>
          <cell r="G588" t="str">
            <v>618S</v>
          </cell>
          <cell r="H588" t="str">
            <v>4902-00</v>
          </cell>
          <cell r="I588" t="str">
            <v xml:space="preserve">http://www.dop.wa.gov/CompClass/JobClassesSalaries/Pages/ClassifiedJobListing.aspx </v>
          </cell>
          <cell r="J588">
            <v>0</v>
          </cell>
        </row>
        <row r="589">
          <cell r="E589" t="str">
            <v>EQUIPMENT OPERATOR LEAD</v>
          </cell>
          <cell r="F589" t="str">
            <v>48G</v>
          </cell>
          <cell r="G589" t="str">
            <v>618T</v>
          </cell>
          <cell r="H589" t="str">
            <v>5307-00</v>
          </cell>
          <cell r="I589" t="str">
            <v xml:space="preserve">http://www.dop.wa.gov/CompClass/JobClassesSalaries/Pages/ClassifiedJobListing.aspx </v>
          </cell>
          <cell r="J589">
            <v>0</v>
          </cell>
        </row>
        <row r="590">
          <cell r="E590" t="str">
            <v>EQUIPMENT OPERATOR SUPERVISOR</v>
          </cell>
          <cell r="F590" t="str">
            <v>52G</v>
          </cell>
          <cell r="G590" t="str">
            <v>618U</v>
          </cell>
          <cell r="H590" t="str">
            <v>4902-00</v>
          </cell>
          <cell r="I590" t="str">
            <v xml:space="preserve">http://www.dop.wa.gov/CompClass/JobClassesSalaries/Pages/ClassifiedJobListing.aspx </v>
          </cell>
          <cell r="J590">
            <v>0</v>
          </cell>
        </row>
        <row r="591">
          <cell r="E591" t="str">
            <v>EQUIPMENT TECHNICIAN 1</v>
          </cell>
          <cell r="F591" t="str">
            <v>33G</v>
          </cell>
          <cell r="G591" t="str">
            <v>600I</v>
          </cell>
          <cell r="H591" t="str">
            <v>4902-00</v>
          </cell>
          <cell r="I591" t="str">
            <v xml:space="preserve">http://www.dop.wa.gov/CompClass/JobClassesSalaries/Pages/ClassifiedJobListing.aspx </v>
          </cell>
          <cell r="J591">
            <v>0</v>
          </cell>
        </row>
        <row r="592">
          <cell r="E592" t="str">
            <v>EQUIPMENT TECHNICIAN 2</v>
          </cell>
          <cell r="F592" t="str">
            <v>42G</v>
          </cell>
          <cell r="G592" t="str">
            <v>600J</v>
          </cell>
          <cell r="H592" t="str">
            <v>4902-00</v>
          </cell>
          <cell r="I592" t="str">
            <v xml:space="preserve">http://www.dop.wa.gov/CompClass/JobClassesSalaries/Pages/ClassifiedJobListing.aspx </v>
          </cell>
          <cell r="J592">
            <v>0</v>
          </cell>
        </row>
        <row r="593">
          <cell r="E593" t="str">
            <v>EQUIPMENT TECHNICIAN 3</v>
          </cell>
          <cell r="F593" t="str">
            <v>46G</v>
          </cell>
          <cell r="G593" t="str">
            <v>600K</v>
          </cell>
          <cell r="H593" t="str">
            <v>5307-00</v>
          </cell>
          <cell r="I593" t="str">
            <v xml:space="preserve">http://www.dop.wa.gov/CompClass/JobClassesSalaries/Pages/ClassifiedJobListing.aspx </v>
          </cell>
          <cell r="J593">
            <v>0</v>
          </cell>
        </row>
        <row r="594">
          <cell r="E594" t="str">
            <v>EQUIPMENT TECHNICIAN LEAD</v>
          </cell>
          <cell r="F594" t="str">
            <v>49G</v>
          </cell>
          <cell r="G594" t="str">
            <v>600L</v>
          </cell>
          <cell r="H594" t="str">
            <v>5307-00</v>
          </cell>
          <cell r="I594" t="str">
            <v xml:space="preserve">http://www.dop.wa.gov/CompClass/JobClassesSalaries/Pages/ClassifiedJobListing.aspx </v>
          </cell>
          <cell r="J594">
            <v>0</v>
          </cell>
        </row>
        <row r="595">
          <cell r="E595" t="str">
            <v>EQUIPMENT TECHNICIAN SUPERVISOR</v>
          </cell>
          <cell r="F595" t="str">
            <v>54G</v>
          </cell>
          <cell r="G595" t="str">
            <v>600M</v>
          </cell>
          <cell r="H595" t="str">
            <v>5307-00</v>
          </cell>
          <cell r="I595" t="str">
            <v xml:space="preserve">http://www.dop.wa.gov/CompClass/JobClassesSalaries/Pages/ClassifiedJobListing.aspx </v>
          </cell>
          <cell r="J595">
            <v>0</v>
          </cell>
        </row>
        <row r="596">
          <cell r="E596" t="str">
            <v>ERGONOMIST 3</v>
          </cell>
          <cell r="F596" t="str">
            <v>65</v>
          </cell>
          <cell r="G596" t="str">
            <v>305C</v>
          </cell>
          <cell r="H596" t="str">
            <v>4902-00</v>
          </cell>
          <cell r="I596" t="str">
            <v xml:space="preserve">http://www.dop.wa.gov/CompClass/JobClassesSalaries/Pages/ClassifiedJobListing.aspx </v>
          </cell>
          <cell r="J596">
            <v>0</v>
          </cell>
        </row>
        <row r="597">
          <cell r="E597" t="str">
            <v>ERGONOMIST 4</v>
          </cell>
          <cell r="F597" t="str">
            <v>69</v>
          </cell>
          <cell r="G597" t="str">
            <v>305D</v>
          </cell>
          <cell r="H597" t="str">
            <v>4902-00</v>
          </cell>
          <cell r="I597" t="str">
            <v xml:space="preserve">http://www.dop.wa.gov/CompClass/JobClassesSalaries/Pages/ClassifiedJobListing.aspx </v>
          </cell>
          <cell r="J597">
            <v>0</v>
          </cell>
        </row>
        <row r="598">
          <cell r="E598" t="str">
            <v>EVENTS COORDINATOR 1</v>
          </cell>
          <cell r="F598" t="str">
            <v>30</v>
          </cell>
          <cell r="G598" t="str">
            <v>111A</v>
          </cell>
          <cell r="H598" t="str">
            <v>4902-00</v>
          </cell>
          <cell r="I598" t="str">
            <v xml:space="preserve">http://www.dop.wa.gov/CompClass/JobClassesSalaries/Pages/ClassifiedJobListing.aspx </v>
          </cell>
          <cell r="J598">
            <v>0</v>
          </cell>
        </row>
        <row r="599">
          <cell r="E599" t="str">
            <v>EVENTS COORDINATOR 2</v>
          </cell>
          <cell r="F599" t="str">
            <v>35</v>
          </cell>
          <cell r="G599" t="str">
            <v>111B</v>
          </cell>
          <cell r="H599" t="str">
            <v>4902-00</v>
          </cell>
          <cell r="I599" t="str">
            <v xml:space="preserve">http://www.dop.wa.gov/CompClass/JobClassesSalaries/Pages/ClassifiedJobListing.aspx </v>
          </cell>
          <cell r="J599">
            <v>0</v>
          </cell>
        </row>
        <row r="600">
          <cell r="E600" t="str">
            <v>EVENTS COORDINATOR 3</v>
          </cell>
          <cell r="F600" t="str">
            <v>39</v>
          </cell>
          <cell r="G600" t="str">
            <v>111C</v>
          </cell>
          <cell r="H600" t="str">
            <v>4902-00</v>
          </cell>
          <cell r="I600" t="str">
            <v xml:space="preserve">http://www.dop.wa.gov/CompClass/JobClassesSalaries/Pages/ClassifiedJobListing.aspx </v>
          </cell>
          <cell r="J600">
            <v>0</v>
          </cell>
        </row>
        <row r="601">
          <cell r="E601" t="str">
            <v>EVENTS COORDINATOR 4</v>
          </cell>
          <cell r="F601" t="str">
            <v>46</v>
          </cell>
          <cell r="G601" t="str">
            <v>111D</v>
          </cell>
          <cell r="H601" t="str">
            <v>4902-00</v>
          </cell>
          <cell r="I601" t="str">
            <v xml:space="preserve">http://www.dop.wa.gov/CompClass/JobClassesSalaries/Pages/ClassifiedJobListing.aspx </v>
          </cell>
          <cell r="J601">
            <v>0</v>
          </cell>
        </row>
        <row r="602">
          <cell r="E602" t="str">
            <v>EX ASST, DSHS</v>
          </cell>
          <cell r="F602" t="str">
            <v>Band1</v>
          </cell>
          <cell r="G602" t="str">
            <v>B1680</v>
          </cell>
          <cell r="H602" t="str">
            <v>4902-00</v>
          </cell>
          <cell r="I602" t="str">
            <v>per autumnsharpe</v>
          </cell>
          <cell r="J602">
            <v>0</v>
          </cell>
        </row>
        <row r="603">
          <cell r="E603" t="str">
            <v>EXCISE TAX ASSISTANT</v>
          </cell>
          <cell r="F603" t="str">
            <v>34</v>
          </cell>
          <cell r="G603" t="str">
            <v>172K</v>
          </cell>
          <cell r="H603" t="str">
            <v>4902-00</v>
          </cell>
          <cell r="I603" t="str">
            <v xml:space="preserve">http://www.dop.wa.gov/CompClass/JobClassesSalaries/Pages/ClassifiedJobListing.aspx </v>
          </cell>
          <cell r="J603">
            <v>0</v>
          </cell>
        </row>
        <row r="604">
          <cell r="E604" t="str">
            <v>EXCISE TAX EXAMINER 1</v>
          </cell>
          <cell r="F604" t="str">
            <v>37</v>
          </cell>
          <cell r="G604" t="str">
            <v>172L</v>
          </cell>
          <cell r="H604" t="str">
            <v>4902-00</v>
          </cell>
          <cell r="I604" t="str">
            <v xml:space="preserve">http://www.dop.wa.gov/CompClass/JobClassesSalaries/Pages/ClassifiedJobListing.aspx </v>
          </cell>
          <cell r="J604">
            <v>0</v>
          </cell>
        </row>
        <row r="605">
          <cell r="E605" t="str">
            <v>EXCISE TAX EXAMINER 2</v>
          </cell>
          <cell r="F605" t="str">
            <v>46</v>
          </cell>
          <cell r="G605" t="str">
            <v>172M</v>
          </cell>
          <cell r="H605" t="str">
            <v>4902-00</v>
          </cell>
          <cell r="I605" t="str">
            <v xml:space="preserve">http://www.dop.wa.gov/CompClass/JobClassesSalaries/Pages/ClassifiedJobListing.aspx </v>
          </cell>
          <cell r="J605">
            <v>0</v>
          </cell>
        </row>
        <row r="606">
          <cell r="E606" t="str">
            <v>EXCISE TAX EXAMINER 3</v>
          </cell>
          <cell r="F606" t="str">
            <v>53</v>
          </cell>
          <cell r="G606" t="str">
            <v>172N</v>
          </cell>
          <cell r="H606" t="str">
            <v>4902-00</v>
          </cell>
          <cell r="I606" t="str">
            <v xml:space="preserve">http://www.dop.wa.gov/CompClass/JobClassesSalaries/Pages/ClassifiedJobListing.aspx </v>
          </cell>
          <cell r="J606">
            <v>0</v>
          </cell>
        </row>
        <row r="607">
          <cell r="E607" t="str">
            <v>EXCISE TAX EXAMINER 4</v>
          </cell>
          <cell r="F607" t="str">
            <v>57</v>
          </cell>
          <cell r="G607" t="str">
            <v>172O</v>
          </cell>
          <cell r="H607" t="str">
            <v>4902-00</v>
          </cell>
          <cell r="I607" t="str">
            <v xml:space="preserve">http://www.dop.wa.gov/CompClass/JobClassesSalaries/Pages/ClassifiedJobListing.aspx </v>
          </cell>
          <cell r="J607">
            <v>0</v>
          </cell>
        </row>
        <row r="608">
          <cell r="E608" t="str">
            <v>FACILITIES DRAFTING TECHNICIAN 1</v>
          </cell>
          <cell r="F608" t="str">
            <v>36</v>
          </cell>
          <cell r="G608" t="str">
            <v>540H</v>
          </cell>
          <cell r="H608" t="str">
            <v>4902-00</v>
          </cell>
          <cell r="I608" t="str">
            <v xml:space="preserve">http://www.dop.wa.gov/CompClass/JobClassesSalaries/Pages/ClassifiedJobListing.aspx </v>
          </cell>
          <cell r="J608">
            <v>0</v>
          </cell>
        </row>
        <row r="609">
          <cell r="E609" t="str">
            <v>FACILITIES DRAFTING TECHNICIAN 2</v>
          </cell>
          <cell r="F609" t="str">
            <v>41</v>
          </cell>
          <cell r="G609" t="str">
            <v>540I</v>
          </cell>
          <cell r="H609" t="str">
            <v>4902-00</v>
          </cell>
          <cell r="I609" t="str">
            <v xml:space="preserve">http://www.dop.wa.gov/CompClass/JobClassesSalaries/Pages/ClassifiedJobListing.aspx </v>
          </cell>
          <cell r="J609">
            <v>0</v>
          </cell>
        </row>
        <row r="610">
          <cell r="E610" t="str">
            <v>FACILITIES ENGINEER 1</v>
          </cell>
          <cell r="F610" t="str">
            <v>50</v>
          </cell>
          <cell r="G610" t="str">
            <v>528A</v>
          </cell>
          <cell r="H610" t="str">
            <v>4902-00</v>
          </cell>
          <cell r="I610" t="str">
            <v xml:space="preserve">http://www.dop.wa.gov/CompClass/JobClassesSalaries/Pages/ClassifiedJobListing.aspx </v>
          </cell>
          <cell r="J610">
            <v>0</v>
          </cell>
        </row>
        <row r="611">
          <cell r="E611" t="str">
            <v>FACILITIES ENGINEER 2</v>
          </cell>
          <cell r="F611" t="str">
            <v>56</v>
          </cell>
          <cell r="G611" t="str">
            <v>528B</v>
          </cell>
          <cell r="H611" t="str">
            <v>4902-00</v>
          </cell>
          <cell r="I611" t="str">
            <v xml:space="preserve">http://www.dop.wa.gov/CompClass/JobClassesSalaries/Pages/ClassifiedJobListing.aspx </v>
          </cell>
          <cell r="J611">
            <v>0</v>
          </cell>
        </row>
        <row r="612">
          <cell r="E612" t="str">
            <v>FACILITIES ENGINEER 3</v>
          </cell>
          <cell r="F612" t="str">
            <v>62</v>
          </cell>
          <cell r="G612" t="str">
            <v>528C</v>
          </cell>
          <cell r="H612" t="str">
            <v>4902-00</v>
          </cell>
          <cell r="I612" t="str">
            <v xml:space="preserve">http://www.dop.wa.gov/CompClass/JobClassesSalaries/Pages/ClassifiedJobListing.aspx </v>
          </cell>
          <cell r="J612">
            <v>0</v>
          </cell>
        </row>
        <row r="613">
          <cell r="E613" t="str">
            <v>FACILITIES ENGINEER 4</v>
          </cell>
          <cell r="F613" t="str">
            <v>66</v>
          </cell>
          <cell r="G613" t="str">
            <v>528D</v>
          </cell>
          <cell r="H613" t="str">
            <v>4902-00</v>
          </cell>
          <cell r="I613" t="str">
            <v xml:space="preserve">http://www.dop.wa.gov/CompClass/JobClassesSalaries/Pages/ClassifiedJobListing.aspx </v>
          </cell>
          <cell r="J613">
            <v>0</v>
          </cell>
        </row>
        <row r="614">
          <cell r="E614" t="str">
            <v>FACILITIES OPERATIONS MAINT SPECIALIST</v>
          </cell>
          <cell r="F614" t="str">
            <v>47G</v>
          </cell>
          <cell r="G614" t="str">
            <v>596M</v>
          </cell>
          <cell r="H614" t="str">
            <v>4902-00</v>
          </cell>
          <cell r="I614" t="str">
            <v xml:space="preserve">http://www.dop.wa.gov/CompClass/JobClassesSalaries/Pages/ClassifiedJobListing.aspx </v>
          </cell>
          <cell r="J614">
            <v>0</v>
          </cell>
        </row>
        <row r="615">
          <cell r="E615" t="str">
            <v>FACILITIES PLANNER 1</v>
          </cell>
          <cell r="F615" t="str">
            <v>56</v>
          </cell>
          <cell r="G615" t="str">
            <v>542G</v>
          </cell>
          <cell r="H615" t="str">
            <v>4902-00</v>
          </cell>
          <cell r="I615" t="str">
            <v xml:space="preserve">http://www.dop.wa.gov/CompClass/JobClassesSalaries/Pages/ClassifiedJobListing.aspx </v>
          </cell>
          <cell r="J615">
            <v>0</v>
          </cell>
        </row>
        <row r="616">
          <cell r="E616" t="str">
            <v>FACILITIES PLANNER 2</v>
          </cell>
          <cell r="F616" t="str">
            <v>62</v>
          </cell>
          <cell r="G616" t="str">
            <v>542H</v>
          </cell>
          <cell r="H616" t="str">
            <v>4902-00</v>
          </cell>
          <cell r="I616" t="str">
            <v xml:space="preserve">http://www.dop.wa.gov/CompClass/JobClassesSalaries/Pages/ClassifiedJobListing.aspx </v>
          </cell>
          <cell r="J616">
            <v>0</v>
          </cell>
        </row>
        <row r="617">
          <cell r="E617" t="str">
            <v>FACILITIES SENIOR PLANNER</v>
          </cell>
          <cell r="F617" t="str">
            <v>65</v>
          </cell>
          <cell r="G617" t="str">
            <v>542I</v>
          </cell>
          <cell r="H617" t="str">
            <v>5300-00</v>
          </cell>
          <cell r="I617" t="str">
            <v xml:space="preserve">http://www.dop.wa.gov/CompClass/JobClassesSalaries/Pages/ClassifiedJobListing.aspx </v>
          </cell>
          <cell r="J617">
            <v>0</v>
          </cell>
        </row>
        <row r="618">
          <cell r="E618" t="str">
            <v>FACILITY SERVICES COORDINATOR</v>
          </cell>
          <cell r="F618" t="str">
            <v>50</v>
          </cell>
          <cell r="G618" t="str">
            <v>598N</v>
          </cell>
          <cell r="H618" t="str">
            <v>4902-00</v>
          </cell>
          <cell r="I618" t="str">
            <v xml:space="preserve">http://www.dop.wa.gov/CompClass/JobClassesSalaries/Pages/ClassifiedJobListing.aspx </v>
          </cell>
          <cell r="J618">
            <v>0</v>
          </cell>
        </row>
        <row r="619">
          <cell r="E619" t="str">
            <v>FACILITY SERVICES COORDINATOR 2</v>
          </cell>
          <cell r="F619" t="str">
            <v>50</v>
          </cell>
          <cell r="G619" t="str">
            <v>598N</v>
          </cell>
          <cell r="H619" t="str">
            <v>5307-00</v>
          </cell>
          <cell r="I619" t="str">
            <v>per autumnsharpe</v>
          </cell>
          <cell r="J619">
            <v>0</v>
          </cell>
        </row>
        <row r="620">
          <cell r="E620" t="str">
            <v>FACTORY &amp; MOBILE HOME PLAN EXAMINER</v>
          </cell>
          <cell r="F620" t="str">
            <v>59E</v>
          </cell>
          <cell r="G620" t="str">
            <v>391R</v>
          </cell>
          <cell r="H620" t="str">
            <v>4902-00</v>
          </cell>
          <cell r="I620" t="str">
            <v xml:space="preserve">http://www.dop.wa.gov/CompClass/JobClassesSalaries/Pages/ClassifiedJobListing.aspx </v>
          </cell>
          <cell r="J620">
            <v>0</v>
          </cell>
        </row>
        <row r="621">
          <cell r="E621" t="str">
            <v>FARMER 1</v>
          </cell>
          <cell r="F621" t="str">
            <v>25</v>
          </cell>
          <cell r="G621" t="str">
            <v>565I</v>
          </cell>
          <cell r="H621" t="str">
            <v>4902-00</v>
          </cell>
          <cell r="I621" t="str">
            <v xml:space="preserve">http://www.dop.wa.gov/CompClass/JobClassesSalaries/Pages/ClassifiedJobListing.aspx </v>
          </cell>
          <cell r="J621">
            <v>0</v>
          </cell>
        </row>
        <row r="622">
          <cell r="E622" t="str">
            <v>FARMER 2</v>
          </cell>
          <cell r="F622" t="str">
            <v>33</v>
          </cell>
          <cell r="G622" t="str">
            <v>565J</v>
          </cell>
          <cell r="H622" t="str">
            <v>4902-00</v>
          </cell>
          <cell r="I622" t="str">
            <v xml:space="preserve">http://www.dop.wa.gov/CompClass/JobClassesSalaries/Pages/ClassifiedJobListing.aspx </v>
          </cell>
          <cell r="J622">
            <v>0</v>
          </cell>
        </row>
        <row r="623">
          <cell r="E623" t="str">
            <v>FARMER 3</v>
          </cell>
          <cell r="F623" t="str">
            <v>38</v>
          </cell>
          <cell r="G623" t="str">
            <v>565K</v>
          </cell>
          <cell r="H623" t="str">
            <v>4902-00</v>
          </cell>
          <cell r="I623" t="str">
            <v xml:space="preserve">http://www.dop.wa.gov/CompClass/JobClassesSalaries/Pages/ClassifiedJobListing.aspx </v>
          </cell>
          <cell r="J623">
            <v>0</v>
          </cell>
        </row>
        <row r="624">
          <cell r="E624" t="str">
            <v>FARMER 4</v>
          </cell>
          <cell r="F624" t="str">
            <v>44</v>
          </cell>
          <cell r="G624" t="str">
            <v>565L</v>
          </cell>
          <cell r="H624" t="str">
            <v>4902-00</v>
          </cell>
          <cell r="I624" t="str">
            <v xml:space="preserve">http://www.dop.wa.gov/CompClass/JobClassesSalaries/Pages/ClassifiedJobListing.aspx </v>
          </cell>
          <cell r="J624">
            <v>0</v>
          </cell>
        </row>
        <row r="625">
          <cell r="E625" t="str">
            <v>FARMER 5</v>
          </cell>
          <cell r="F625" t="str">
            <v>46</v>
          </cell>
          <cell r="G625" t="str">
            <v>565M</v>
          </cell>
          <cell r="H625" t="str">
            <v>4902-00</v>
          </cell>
          <cell r="I625" t="str">
            <v xml:space="preserve">http://www.dop.wa.gov/CompClass/JobClassesSalaries/Pages/ClassifiedJobListing.aspx </v>
          </cell>
          <cell r="J625">
            <v>0</v>
          </cell>
        </row>
        <row r="626">
          <cell r="E626" t="str">
            <v>FARMER 6</v>
          </cell>
          <cell r="F626" t="str">
            <v>49</v>
          </cell>
          <cell r="G626" t="str">
            <v>565N</v>
          </cell>
          <cell r="H626" t="str">
            <v>4902-00</v>
          </cell>
          <cell r="I626" t="str">
            <v xml:space="preserve">http://www.dop.wa.gov/CompClass/JobClassesSalaries/Pages/ClassifiedJobListing.aspx </v>
          </cell>
          <cell r="J626">
            <v>0</v>
          </cell>
        </row>
        <row r="627">
          <cell r="E627" t="str">
            <v>FERRY OPERATOR</v>
          </cell>
          <cell r="F627" t="str">
            <v>45E</v>
          </cell>
          <cell r="G627" t="str">
            <v>652P</v>
          </cell>
          <cell r="H627" t="str">
            <v>4902-00</v>
          </cell>
          <cell r="I627" t="str">
            <v xml:space="preserve">http://www.dop.wa.gov/CompClass/JobClassesSalaries/Pages/ClassifiedJobListing.aspx </v>
          </cell>
          <cell r="J627">
            <v>0</v>
          </cell>
        </row>
        <row r="628">
          <cell r="E628" t="str">
            <v>FERRY OPERATOR ASSISTANT</v>
          </cell>
          <cell r="F628" t="str">
            <v>37E</v>
          </cell>
          <cell r="G628" t="str">
            <v>653P</v>
          </cell>
          <cell r="H628" t="str">
            <v>4902-00</v>
          </cell>
          <cell r="I628" t="str">
            <v xml:space="preserve">http://www.dop.wa.gov/CompClass/JobClassesSalaries/Pages/ClassifiedJobListing.aspx </v>
          </cell>
          <cell r="J628">
            <v>0</v>
          </cell>
        </row>
        <row r="629">
          <cell r="E629" t="str">
            <v>FERRY OPERATOR, SENIOR</v>
          </cell>
          <cell r="F629" t="str">
            <v>49E</v>
          </cell>
          <cell r="G629" t="str">
            <v>652Q</v>
          </cell>
          <cell r="H629" t="str">
            <v>4902-00</v>
          </cell>
          <cell r="I629" t="str">
            <v xml:space="preserve">http://www.dop.wa.gov/CompClass/JobClassesSalaries/Pages/ClassifiedJobListing.aspx </v>
          </cell>
          <cell r="J629">
            <v>0</v>
          </cell>
        </row>
        <row r="630">
          <cell r="E630" t="str">
            <v>FIN REC OFF CHF</v>
          </cell>
          <cell r="F630" t="str">
            <v>Band1</v>
          </cell>
          <cell r="G630" t="str">
            <v>B1653</v>
          </cell>
          <cell r="H630" t="str">
            <v>5300-00</v>
          </cell>
          <cell r="I630" t="str">
            <v>per autumnsharpe</v>
          </cell>
          <cell r="J630">
            <v>0</v>
          </cell>
        </row>
        <row r="631">
          <cell r="E631" t="str">
            <v>FIN SVS DIR-DSHS</v>
          </cell>
          <cell r="F631" t="str">
            <v>Band1</v>
          </cell>
          <cell r="G631" t="str">
            <v>B1651</v>
          </cell>
          <cell r="H631" t="str">
            <v>4902-00</v>
          </cell>
          <cell r="I631" t="str">
            <v>per autumnsharpe</v>
          </cell>
          <cell r="J631">
            <v>0</v>
          </cell>
        </row>
        <row r="632">
          <cell r="E632" t="str">
            <v>FINANCIAL BENEFITS COORDINATOR</v>
          </cell>
          <cell r="F632" t="str">
            <v>35</v>
          </cell>
          <cell r="G632" t="str">
            <v>165F</v>
          </cell>
          <cell r="H632" t="str">
            <v>4902-00</v>
          </cell>
          <cell r="I632" t="str">
            <v xml:space="preserve">http://www.dop.wa.gov/CompClass/JobClassesSalaries/Pages/ClassifiedJobListing.aspx </v>
          </cell>
          <cell r="J632">
            <v>0</v>
          </cell>
        </row>
        <row r="633">
          <cell r="E633" t="str">
            <v>FINANCIAL EXAMINER 1</v>
          </cell>
          <cell r="F633" t="str">
            <v>40</v>
          </cell>
          <cell r="G633" t="str">
            <v>161E</v>
          </cell>
          <cell r="H633" t="str">
            <v>4902-00</v>
          </cell>
          <cell r="I633" t="str">
            <v xml:space="preserve">http://www.dop.wa.gov/CompClass/JobClassesSalaries/Pages/ClassifiedJobListing.aspx </v>
          </cell>
          <cell r="J633">
            <v>0</v>
          </cell>
        </row>
        <row r="634">
          <cell r="E634" t="str">
            <v>FINANCIAL EXAMINER 2</v>
          </cell>
          <cell r="F634" t="str">
            <v>58</v>
          </cell>
          <cell r="G634" t="str">
            <v>161F</v>
          </cell>
          <cell r="H634" t="str">
            <v>4902-00</v>
          </cell>
          <cell r="I634" t="str">
            <v xml:space="preserve">http://www.dop.wa.gov/CompClass/JobClassesSalaries/Pages/ClassifiedJobListing.aspx </v>
          </cell>
          <cell r="J634">
            <v>0</v>
          </cell>
        </row>
        <row r="635">
          <cell r="E635" t="str">
            <v>FINANCIAL EXAMINER 3</v>
          </cell>
          <cell r="F635" t="str">
            <v>64</v>
          </cell>
          <cell r="G635" t="str">
            <v>161G</v>
          </cell>
          <cell r="H635" t="str">
            <v>4902-00</v>
          </cell>
          <cell r="I635" t="str">
            <v xml:space="preserve">http://www.dop.wa.gov/CompClass/JobClassesSalaries/Pages/ClassifiedJobListing.aspx </v>
          </cell>
          <cell r="J635">
            <v>0</v>
          </cell>
        </row>
        <row r="636">
          <cell r="E636" t="str">
            <v>FINANCIAL EXAMINER 4</v>
          </cell>
          <cell r="F636" t="str">
            <v>68</v>
          </cell>
          <cell r="G636" t="str">
            <v>161H</v>
          </cell>
          <cell r="H636" t="str">
            <v>4902-00</v>
          </cell>
          <cell r="I636" t="str">
            <v xml:space="preserve">http://www.dop.wa.gov/CompClass/JobClassesSalaries/Pages/ClassifiedJobListing.aspx </v>
          </cell>
          <cell r="J636">
            <v>0</v>
          </cell>
        </row>
        <row r="637">
          <cell r="E637" t="str">
            <v>FINANCIAL INCENTIVE COORDINATOR</v>
          </cell>
          <cell r="F637" t="str">
            <v>54</v>
          </cell>
          <cell r="G637" t="str">
            <v>168F</v>
          </cell>
          <cell r="H637" t="str">
            <v>4902-00</v>
          </cell>
          <cell r="I637" t="str">
            <v xml:space="preserve">http://www.dop.wa.gov/CompClass/JobClassesSalaries/Pages/ClassifiedJobListing.aspx </v>
          </cell>
          <cell r="J637">
            <v>0</v>
          </cell>
        </row>
        <row r="638">
          <cell r="E638" t="str">
            <v>FINANCIAL LEGAL EXAMINER 1</v>
          </cell>
          <cell r="F638" t="str">
            <v>54</v>
          </cell>
          <cell r="G638" t="str">
            <v>422P</v>
          </cell>
          <cell r="H638" t="str">
            <v>4902-00</v>
          </cell>
          <cell r="I638" t="str">
            <v xml:space="preserve">http://www.dop.wa.gov/CompClass/JobClassesSalaries/Pages/ClassifiedJobListing.aspx </v>
          </cell>
          <cell r="J638">
            <v>0</v>
          </cell>
        </row>
        <row r="639">
          <cell r="E639" t="str">
            <v>FINANCIAL LEGAL EXAMINER 2</v>
          </cell>
          <cell r="F639" t="str">
            <v>59</v>
          </cell>
          <cell r="G639" t="str">
            <v>422Q</v>
          </cell>
          <cell r="H639" t="str">
            <v>4902-00</v>
          </cell>
          <cell r="I639" t="str">
            <v xml:space="preserve">http://www.dop.wa.gov/CompClass/JobClassesSalaries/Pages/ClassifiedJobListing.aspx </v>
          </cell>
          <cell r="J639">
            <v>0</v>
          </cell>
        </row>
        <row r="640">
          <cell r="E640" t="str">
            <v>FINANCIAL LEGAL EXAMINER 3</v>
          </cell>
          <cell r="F640" t="str">
            <v>64</v>
          </cell>
          <cell r="G640" t="str">
            <v>422R</v>
          </cell>
          <cell r="H640" t="str">
            <v>4902-00</v>
          </cell>
          <cell r="I640" t="str">
            <v xml:space="preserve">http://www.dop.wa.gov/CompClass/JobClassesSalaries/Pages/ClassifiedJobListing.aspx </v>
          </cell>
          <cell r="J640">
            <v>0</v>
          </cell>
        </row>
        <row r="641">
          <cell r="E641" t="str">
            <v>FINANCIAL LEGAL EXAMINER 4</v>
          </cell>
          <cell r="F641" t="str">
            <v>68</v>
          </cell>
          <cell r="G641" t="str">
            <v>422S</v>
          </cell>
          <cell r="H641" t="str">
            <v>4902-00</v>
          </cell>
          <cell r="I641" t="str">
            <v xml:space="preserve">http://www.dop.wa.gov/CompClass/JobClassesSalaries/Pages/ClassifiedJobListing.aspx </v>
          </cell>
          <cell r="J641">
            <v>0</v>
          </cell>
        </row>
        <row r="642">
          <cell r="E642" t="str">
            <v>FINANCIAL RECOVERY ENFORCEMENT OFFICER 1</v>
          </cell>
          <cell r="F642" t="str">
            <v>39</v>
          </cell>
          <cell r="G642" t="str">
            <v>177Q</v>
          </cell>
          <cell r="H642" t="str">
            <v>4902-00</v>
          </cell>
          <cell r="I642" t="str">
            <v xml:space="preserve">http://www.dop.wa.gov/CompClass/JobClassesSalaries/Pages/ClassifiedJobListing.aspx </v>
          </cell>
          <cell r="J642">
            <v>0</v>
          </cell>
        </row>
        <row r="643">
          <cell r="E643" t="str">
            <v>FINANCIAL RECOVERY ENFORCEMENT OFFICER 2</v>
          </cell>
          <cell r="F643" t="str">
            <v>44</v>
          </cell>
          <cell r="G643" t="str">
            <v>177R</v>
          </cell>
          <cell r="H643" t="str">
            <v>4902-00</v>
          </cell>
          <cell r="I643" t="str">
            <v xml:space="preserve">http://www.dop.wa.gov/CompClass/JobClassesSalaries/Pages/ClassifiedJobListing.aspx </v>
          </cell>
          <cell r="J643">
            <v>0</v>
          </cell>
        </row>
        <row r="644">
          <cell r="E644" t="str">
            <v>FINANCIAL RECOVERY ENFORCEMENT OFFICER 3</v>
          </cell>
          <cell r="F644" t="str">
            <v>47</v>
          </cell>
          <cell r="G644" t="str">
            <v>177S</v>
          </cell>
          <cell r="H644" t="str">
            <v>4902-00</v>
          </cell>
          <cell r="I644" t="str">
            <v xml:space="preserve">http://www.dop.wa.gov/CompClass/JobClassesSalaries/Pages/ClassifiedJobListing.aspx </v>
          </cell>
          <cell r="J644">
            <v>0</v>
          </cell>
        </row>
        <row r="645">
          <cell r="E645" t="str">
            <v>FINANCIAL SERVICES COUNSELOR</v>
          </cell>
          <cell r="F645" t="str">
            <v>35</v>
          </cell>
          <cell r="G645" t="str">
            <v>148Q</v>
          </cell>
          <cell r="H645" t="str">
            <v>4902-00</v>
          </cell>
          <cell r="I645" t="str">
            <v xml:space="preserve">http://www.dop.wa.gov/CompClass/JobClassesSalaries/Pages/ClassifiedJobListing.aspx </v>
          </cell>
          <cell r="J645">
            <v>0</v>
          </cell>
        </row>
        <row r="646">
          <cell r="E646" t="str">
            <v>FINANCIAL SERVICES SPECIALIST 1</v>
          </cell>
          <cell r="F646" t="str">
            <v>36</v>
          </cell>
          <cell r="G646" t="str">
            <v>165G</v>
          </cell>
          <cell r="H646" t="str">
            <v>4902-00</v>
          </cell>
          <cell r="I646" t="str">
            <v xml:space="preserve">http://www.dop.wa.gov/CompClass/JobClassesSalaries/Pages/ClassifiedJobListing.aspx </v>
          </cell>
          <cell r="J646">
            <v>0</v>
          </cell>
        </row>
        <row r="647">
          <cell r="E647" t="str">
            <v>FINANCIAL SERVICES SPECIALIST 2</v>
          </cell>
          <cell r="F647" t="str">
            <v>41</v>
          </cell>
          <cell r="G647" t="str">
            <v>165H</v>
          </cell>
          <cell r="H647" t="str">
            <v>4902-00</v>
          </cell>
          <cell r="I647" t="str">
            <v xml:space="preserve">http://www.dop.wa.gov/CompClass/JobClassesSalaries/Pages/ClassifiedJobListing.aspx </v>
          </cell>
          <cell r="J647">
            <v>0</v>
          </cell>
        </row>
        <row r="648">
          <cell r="E648" t="str">
            <v>FINANCIAL SERVICES SPECIALIST 3</v>
          </cell>
          <cell r="F648" t="str">
            <v>45</v>
          </cell>
          <cell r="G648" t="str">
            <v>165I</v>
          </cell>
          <cell r="H648" t="str">
            <v>4902-00</v>
          </cell>
          <cell r="I648" t="str">
            <v xml:space="preserve">http://www.dop.wa.gov/CompClass/JobClassesSalaries/Pages/ClassifiedJobListing.aspx </v>
          </cell>
          <cell r="J648">
            <v>0</v>
          </cell>
        </row>
        <row r="649">
          <cell r="E649" t="str">
            <v>FINANCIAL SERVICES SPECIALIST 4</v>
          </cell>
          <cell r="F649" t="str">
            <v>47</v>
          </cell>
          <cell r="G649" t="str">
            <v>165J</v>
          </cell>
          <cell r="H649" t="str">
            <v>4902-00</v>
          </cell>
          <cell r="I649" t="str">
            <v xml:space="preserve">http://www.dop.wa.gov/CompClass/JobClassesSalaries/Pages/ClassifiedJobListing.aspx </v>
          </cell>
          <cell r="J649">
            <v>0</v>
          </cell>
        </row>
        <row r="650">
          <cell r="E650" t="str">
            <v>FINANCIAL SERVICES SPECIALIST 5</v>
          </cell>
          <cell r="F650" t="str">
            <v>50</v>
          </cell>
          <cell r="G650" t="str">
            <v>165K</v>
          </cell>
          <cell r="H650" t="str">
            <v>4902-00</v>
          </cell>
          <cell r="I650" t="str">
            <v xml:space="preserve">http://www.dop.wa.gov/CompClass/JobClassesSalaries/Pages/ClassifiedJobListing.aspx </v>
          </cell>
          <cell r="J650">
            <v>0</v>
          </cell>
        </row>
        <row r="651">
          <cell r="E651" t="str">
            <v>FINGERPRINT LEAD TECHNICIAN</v>
          </cell>
          <cell r="F651" t="str">
            <v>45</v>
          </cell>
          <cell r="G651" t="str">
            <v>507J</v>
          </cell>
          <cell r="H651" t="str">
            <v>4902-00</v>
          </cell>
          <cell r="I651" t="str">
            <v xml:space="preserve">http://www.dop.wa.gov/CompClass/JobClassesSalaries/Pages/ClassifiedJobListing.aspx </v>
          </cell>
          <cell r="J651">
            <v>0</v>
          </cell>
        </row>
        <row r="652">
          <cell r="E652" t="str">
            <v>FINGERPRINT TECHNICIAN 1</v>
          </cell>
          <cell r="F652" t="str">
            <v>39</v>
          </cell>
          <cell r="G652" t="str">
            <v>507H</v>
          </cell>
          <cell r="H652" t="str">
            <v>4902-00</v>
          </cell>
          <cell r="I652" t="str">
            <v xml:space="preserve">http://www.dop.wa.gov/CompClass/JobClassesSalaries/Pages/ClassifiedJobListing.aspx </v>
          </cell>
          <cell r="J652">
            <v>0</v>
          </cell>
        </row>
        <row r="653">
          <cell r="E653" t="str">
            <v>FINGERPRINT TECHNICIAN 2</v>
          </cell>
          <cell r="F653" t="str">
            <v>43</v>
          </cell>
          <cell r="G653" t="str">
            <v>507I</v>
          </cell>
          <cell r="H653" t="str">
            <v>4902-00</v>
          </cell>
          <cell r="I653" t="str">
            <v xml:space="preserve">http://www.dop.wa.gov/CompClass/JobClassesSalaries/Pages/ClassifiedJobListing.aspx </v>
          </cell>
          <cell r="J653">
            <v>0</v>
          </cell>
        </row>
        <row r="654">
          <cell r="E654" t="str">
            <v>FINGERPRINT TENPRINT SUPERVISOR</v>
          </cell>
          <cell r="F654" t="str">
            <v>49</v>
          </cell>
          <cell r="G654" t="str">
            <v>507K</v>
          </cell>
          <cell r="H654" t="str">
            <v>4902-00</v>
          </cell>
          <cell r="I654" t="str">
            <v xml:space="preserve">http://www.dop.wa.gov/CompClass/JobClassesSalaries/Pages/ClassifiedJobListing.aspx </v>
          </cell>
          <cell r="J654">
            <v>0</v>
          </cell>
        </row>
        <row r="655">
          <cell r="E655" t="str">
            <v>FIRE CHIEF</v>
          </cell>
          <cell r="F655" t="str">
            <v>59</v>
          </cell>
          <cell r="G655" t="str">
            <v>396F</v>
          </cell>
          <cell r="H655" t="str">
            <v>5307-00</v>
          </cell>
          <cell r="I655" t="str">
            <v xml:space="preserve">http://www.dop.wa.gov/CompClass/JobClassesSalaries/Pages/ClassifiedJobListing.aspx </v>
          </cell>
          <cell r="J655">
            <v>0</v>
          </cell>
        </row>
        <row r="656">
          <cell r="E656" t="str">
            <v>FIRE PROTECTION ENGINEER</v>
          </cell>
          <cell r="F656" t="str">
            <v>63</v>
          </cell>
          <cell r="G656" t="str">
            <v>396G</v>
          </cell>
          <cell r="H656" t="str">
            <v>4902-00</v>
          </cell>
          <cell r="I656" t="str">
            <v xml:space="preserve">http://www.dop.wa.gov/CompClass/JobClassesSalaries/Pages/ClassifiedJobListing.aspx </v>
          </cell>
          <cell r="J656">
            <v>0</v>
          </cell>
        </row>
        <row r="657">
          <cell r="E657" t="str">
            <v>FISCAL ANALYST 1</v>
          </cell>
          <cell r="F657" t="str">
            <v>40</v>
          </cell>
          <cell r="G657" t="str">
            <v>143I</v>
          </cell>
          <cell r="H657" t="str">
            <v>4902-00</v>
          </cell>
          <cell r="I657" t="str">
            <v xml:space="preserve">http://www.dop.wa.gov/CompClass/JobClassesSalaries/Pages/ClassifiedJobListing.aspx </v>
          </cell>
          <cell r="J657">
            <v>0</v>
          </cell>
        </row>
        <row r="658">
          <cell r="E658" t="str">
            <v>FISCAL ANALYST 2</v>
          </cell>
          <cell r="F658" t="str">
            <v>44</v>
          </cell>
          <cell r="G658" t="str">
            <v>143J</v>
          </cell>
          <cell r="H658" t="str">
            <v>4902-00</v>
          </cell>
          <cell r="I658" t="str">
            <v xml:space="preserve">http://www.dop.wa.gov/CompClass/JobClassesSalaries/Pages/ClassifiedJobListing.aspx </v>
          </cell>
          <cell r="J658">
            <v>0</v>
          </cell>
        </row>
        <row r="659">
          <cell r="E659" t="str">
            <v>FISCAL ANALYST 3</v>
          </cell>
          <cell r="F659" t="str">
            <v>50</v>
          </cell>
          <cell r="G659" t="str">
            <v>143K</v>
          </cell>
          <cell r="H659" t="str">
            <v>4902-00</v>
          </cell>
          <cell r="I659" t="str">
            <v xml:space="preserve">http://www.dop.wa.gov/CompClass/JobClassesSalaries/Pages/ClassifiedJobListing.aspx </v>
          </cell>
          <cell r="J659">
            <v>0</v>
          </cell>
        </row>
        <row r="660">
          <cell r="E660" t="str">
            <v>FISCAL ANALYST 4</v>
          </cell>
          <cell r="F660" t="str">
            <v>52</v>
          </cell>
          <cell r="G660" t="str">
            <v>143L</v>
          </cell>
          <cell r="H660" t="str">
            <v>4902-00</v>
          </cell>
          <cell r="I660" t="str">
            <v xml:space="preserve">http://www.dop.wa.gov/CompClass/JobClassesSalaries/Pages/ClassifiedJobListing.aspx </v>
          </cell>
          <cell r="J660">
            <v>0</v>
          </cell>
        </row>
        <row r="661">
          <cell r="E661" t="str">
            <v>FISCAL ANALYST 5</v>
          </cell>
          <cell r="F661" t="str">
            <v>56</v>
          </cell>
          <cell r="G661" t="str">
            <v>143M</v>
          </cell>
          <cell r="H661" t="str">
            <v>5300-00</v>
          </cell>
          <cell r="I661" t="str">
            <v xml:space="preserve">http://www.dop.wa.gov/CompClass/JobClassesSalaries/Pages/ClassifiedJobListing.aspx </v>
          </cell>
          <cell r="J661">
            <v>0</v>
          </cell>
        </row>
        <row r="662">
          <cell r="E662" t="str">
            <v>FISCAL SPECIALIST 1</v>
          </cell>
          <cell r="F662" t="str">
            <v>39</v>
          </cell>
          <cell r="G662" t="str">
            <v>151E</v>
          </cell>
          <cell r="H662" t="str">
            <v>4902-00</v>
          </cell>
          <cell r="I662" t="str">
            <v xml:space="preserve">http://www.dop.wa.gov/CompClass/JobClassesSalaries/Pages/ClassifiedJobListing.aspx </v>
          </cell>
          <cell r="J662">
            <v>0</v>
          </cell>
        </row>
        <row r="663">
          <cell r="E663" t="str">
            <v>FISCAL SPECIALIST 2</v>
          </cell>
          <cell r="F663" t="str">
            <v>43</v>
          </cell>
          <cell r="G663" t="str">
            <v>151F</v>
          </cell>
          <cell r="H663" t="str">
            <v>4902-00</v>
          </cell>
          <cell r="I663" t="str">
            <v xml:space="preserve">http://www.dop.wa.gov/CompClass/JobClassesSalaries/Pages/ClassifiedJobListing.aspx </v>
          </cell>
          <cell r="J663">
            <v>0</v>
          </cell>
        </row>
        <row r="664">
          <cell r="E664" t="str">
            <v>FISCAL SPECIALIST SUPERVISOR</v>
          </cell>
          <cell r="F664" t="str">
            <v>46</v>
          </cell>
          <cell r="G664" t="str">
            <v>151H</v>
          </cell>
          <cell r="H664" t="str">
            <v>4902-00</v>
          </cell>
          <cell r="I664" t="str">
            <v xml:space="preserve">http://www.dop.wa.gov/CompClass/JobClassesSalaries/Pages/ClassifiedJobListing.aspx </v>
          </cell>
          <cell r="J664">
            <v>0</v>
          </cell>
        </row>
        <row r="665">
          <cell r="E665" t="str">
            <v>FISCAL TECHNICIAN 1</v>
          </cell>
          <cell r="F665" t="str">
            <v>29</v>
          </cell>
          <cell r="G665" t="str">
            <v>148L</v>
          </cell>
          <cell r="H665" t="str">
            <v>4902-00</v>
          </cell>
          <cell r="I665" t="str">
            <v xml:space="preserve">http://www.dop.wa.gov/CompClass/JobClassesSalaries/Pages/ClassifiedJobListing.aspx </v>
          </cell>
          <cell r="J665">
            <v>0</v>
          </cell>
        </row>
        <row r="666">
          <cell r="E666" t="str">
            <v>FISCAL TECHNICIAN 2</v>
          </cell>
          <cell r="F666" t="str">
            <v>32</v>
          </cell>
          <cell r="G666" t="str">
            <v>148M</v>
          </cell>
          <cell r="H666" t="str">
            <v>4902-00</v>
          </cell>
          <cell r="I666" t="str">
            <v xml:space="preserve">http://www.dop.wa.gov/CompClass/JobClassesSalaries/Pages/ClassifiedJobListing.aspx </v>
          </cell>
          <cell r="J666">
            <v>0</v>
          </cell>
        </row>
        <row r="667">
          <cell r="E667" t="str">
            <v>FISCAL TECHNICIAN 3</v>
          </cell>
          <cell r="F667" t="str">
            <v>35</v>
          </cell>
          <cell r="G667" t="str">
            <v>148N</v>
          </cell>
          <cell r="H667" t="str">
            <v>4902-00</v>
          </cell>
          <cell r="I667" t="str">
            <v xml:space="preserve">http://www.dop.wa.gov/CompClass/JobClassesSalaries/Pages/ClassifiedJobListing.aspx </v>
          </cell>
          <cell r="J667">
            <v>0</v>
          </cell>
        </row>
        <row r="668">
          <cell r="E668" t="str">
            <v>FISCAL TECHNICIAN LEAD</v>
          </cell>
          <cell r="F668" t="str">
            <v>36</v>
          </cell>
          <cell r="G668" t="str">
            <v>148O</v>
          </cell>
          <cell r="H668" t="str">
            <v>4902-00</v>
          </cell>
          <cell r="I668" t="str">
            <v xml:space="preserve">http://www.dop.wa.gov/CompClass/JobClassesSalaries/Pages/ClassifiedJobListing.aspx </v>
          </cell>
          <cell r="J668">
            <v>0</v>
          </cell>
        </row>
        <row r="669">
          <cell r="E669" t="str">
            <v>FISCAL TECHNICIAN SUPERVISOR</v>
          </cell>
          <cell r="F669" t="str">
            <v>39</v>
          </cell>
          <cell r="G669" t="str">
            <v>148P</v>
          </cell>
          <cell r="H669" t="str">
            <v>4902-00</v>
          </cell>
          <cell r="I669" t="str">
            <v xml:space="preserve">http://www.dop.wa.gov/CompClass/JobClassesSalaries/Pages/ClassifiedJobListing.aspx </v>
          </cell>
          <cell r="J669">
            <v>0</v>
          </cell>
        </row>
        <row r="670">
          <cell r="E670" t="str">
            <v>FISH &amp; WILDLIFE BIOLOGIST 1</v>
          </cell>
          <cell r="F670" t="str">
            <v>40</v>
          </cell>
          <cell r="G670" t="str">
            <v>523Y</v>
          </cell>
          <cell r="H670" t="str">
            <v>4902-00</v>
          </cell>
          <cell r="I670" t="str">
            <v xml:space="preserve">http://www.dop.wa.gov/CompClass/JobClassesSalaries/Pages/ClassifiedJobListing.aspx </v>
          </cell>
          <cell r="J670">
            <v>0</v>
          </cell>
        </row>
        <row r="671">
          <cell r="E671" t="str">
            <v>FISH &amp; WILDLIFE BIOLOGIST 2</v>
          </cell>
          <cell r="F671" t="str">
            <v>48</v>
          </cell>
          <cell r="G671" t="str">
            <v>523Z</v>
          </cell>
          <cell r="H671" t="str">
            <v>4902-00</v>
          </cell>
          <cell r="I671" t="str">
            <v xml:space="preserve">http://www.dop.wa.gov/CompClass/JobClassesSalaries/Pages/ClassifiedJobListing.aspx </v>
          </cell>
          <cell r="J671">
            <v>0</v>
          </cell>
        </row>
        <row r="672">
          <cell r="E672" t="str">
            <v>FISH &amp; WILDLIFE BIOLOGIST 3</v>
          </cell>
          <cell r="F672" t="str">
            <v>53</v>
          </cell>
          <cell r="G672" t="str">
            <v>523N</v>
          </cell>
          <cell r="H672" t="str">
            <v>4902-00</v>
          </cell>
          <cell r="I672" t="str">
            <v xml:space="preserve">http://www.dop.wa.gov/CompClass/JobClassesSalaries/Pages/ClassifiedJobListing.aspx </v>
          </cell>
          <cell r="J672">
            <v>0</v>
          </cell>
        </row>
        <row r="673">
          <cell r="E673" t="str">
            <v>FISH &amp; WILDLIFE BIOLOGIST 4</v>
          </cell>
          <cell r="F673" t="str">
            <v>55</v>
          </cell>
          <cell r="G673" t="str">
            <v>523O</v>
          </cell>
          <cell r="H673" t="str">
            <v>4902-00</v>
          </cell>
          <cell r="I673" t="str">
            <v xml:space="preserve">http://www.dop.wa.gov/CompClass/JobClassesSalaries/Pages/ClassifiedJobListing.aspx </v>
          </cell>
          <cell r="J673">
            <v>0</v>
          </cell>
        </row>
        <row r="674">
          <cell r="E674" t="str">
            <v>FISH &amp; WILDLIFE ENFORCEMENT OFFICER 1</v>
          </cell>
          <cell r="F674" t="str">
            <v>55</v>
          </cell>
          <cell r="G674" t="str">
            <v>388A</v>
          </cell>
          <cell r="H674" t="str">
            <v>4902-00</v>
          </cell>
          <cell r="I674" t="str">
            <v xml:space="preserve">http://www.dop.wa.gov/CompClass/JobClassesSalaries/Pages/ClassifiedJobListing.aspx </v>
          </cell>
          <cell r="J674">
            <v>0</v>
          </cell>
        </row>
        <row r="675">
          <cell r="E675" t="str">
            <v>FISH &amp; WILDLIFE ENFORCEMENT OFFICER 2</v>
          </cell>
          <cell r="F675" t="str">
            <v>59</v>
          </cell>
          <cell r="G675" t="str">
            <v>388B</v>
          </cell>
          <cell r="H675" t="str">
            <v>4902-00</v>
          </cell>
          <cell r="I675" t="str">
            <v xml:space="preserve">http://www.dop.wa.gov/CompClass/JobClassesSalaries/Pages/ClassifiedJobListing.aspx </v>
          </cell>
          <cell r="J675">
            <v>0</v>
          </cell>
        </row>
        <row r="676">
          <cell r="E676" t="str">
            <v>FISH &amp; WILDLIFE ENFORCEMENT OFFICER 3</v>
          </cell>
          <cell r="F676" t="str">
            <v>61</v>
          </cell>
          <cell r="G676" t="str">
            <v>388C</v>
          </cell>
          <cell r="H676" t="str">
            <v>4902-00</v>
          </cell>
          <cell r="I676" t="str">
            <v xml:space="preserve">http://www.dop.wa.gov/CompClass/JobClassesSalaries/Pages/ClassifiedJobListing.aspx </v>
          </cell>
          <cell r="J676">
            <v>0</v>
          </cell>
        </row>
        <row r="677">
          <cell r="E677" t="str">
            <v>FISH &amp; WILDLIFE ENFORCEMENT SGT/DET</v>
          </cell>
          <cell r="F677" t="str">
            <v>64</v>
          </cell>
          <cell r="G677" t="str">
            <v>388D</v>
          </cell>
          <cell r="H677" t="str">
            <v>4902-00</v>
          </cell>
          <cell r="I677" t="str">
            <v xml:space="preserve">http://www.dop.wa.gov/CompClass/JobClassesSalaries/Pages/ClassifiedJobListing.aspx </v>
          </cell>
          <cell r="J677">
            <v>0</v>
          </cell>
        </row>
        <row r="678">
          <cell r="E678" t="str">
            <v>FISH &amp; WILDLIFE HEALTH SPECIALIST</v>
          </cell>
          <cell r="F678" t="str">
            <v>56</v>
          </cell>
          <cell r="G678" t="str">
            <v>516E</v>
          </cell>
          <cell r="H678" t="str">
            <v>4902-00</v>
          </cell>
          <cell r="I678" t="str">
            <v xml:space="preserve">http://www.dop.wa.gov/CompClass/JobClassesSalaries/Pages/ClassifiedJobListing.aspx </v>
          </cell>
          <cell r="J678">
            <v>0</v>
          </cell>
        </row>
        <row r="679">
          <cell r="E679" t="str">
            <v>FISH &amp; WILDLIFE RESEARCH SCIENTIST 1</v>
          </cell>
          <cell r="F679" t="str">
            <v>60</v>
          </cell>
          <cell r="G679" t="str">
            <v>516F</v>
          </cell>
          <cell r="H679" t="str">
            <v>4902-00</v>
          </cell>
          <cell r="I679" t="str">
            <v xml:space="preserve">http://www.dop.wa.gov/CompClass/JobClassesSalaries/Pages/ClassifiedJobListing.aspx </v>
          </cell>
          <cell r="J679">
            <v>0</v>
          </cell>
        </row>
        <row r="680">
          <cell r="E680" t="str">
            <v>FISH &amp; WILDLIFE RESEARCH SCIENTIST 2</v>
          </cell>
          <cell r="F680" t="str">
            <v>64</v>
          </cell>
          <cell r="G680" t="str">
            <v>516G</v>
          </cell>
          <cell r="H680" t="str">
            <v>4902-00</v>
          </cell>
          <cell r="I680" t="str">
            <v xml:space="preserve">http://www.dop.wa.gov/CompClass/JobClassesSalaries/Pages/ClassifiedJobListing.aspx </v>
          </cell>
          <cell r="J680">
            <v>0</v>
          </cell>
        </row>
        <row r="681">
          <cell r="E681" t="str">
            <v>FISH HATCHERY SPECIALIST 1</v>
          </cell>
          <cell r="F681" t="str">
            <v>30</v>
          </cell>
          <cell r="G681" t="str">
            <v>520F</v>
          </cell>
          <cell r="H681" t="str">
            <v>4902-00</v>
          </cell>
          <cell r="I681" t="str">
            <v xml:space="preserve">http://www.dop.wa.gov/CompClass/JobClassesSalaries/Pages/ClassifiedJobListing.aspx </v>
          </cell>
          <cell r="J681">
            <v>0</v>
          </cell>
        </row>
        <row r="682">
          <cell r="E682" t="str">
            <v>FISH HATCHERY SPECIALIST 2</v>
          </cell>
          <cell r="F682" t="str">
            <v>36</v>
          </cell>
          <cell r="G682" t="str">
            <v>520G</v>
          </cell>
          <cell r="H682" t="str">
            <v>4902-00</v>
          </cell>
          <cell r="I682" t="str">
            <v xml:space="preserve">http://www.dop.wa.gov/CompClass/JobClassesSalaries/Pages/ClassifiedJobListing.aspx </v>
          </cell>
          <cell r="J682">
            <v>0</v>
          </cell>
        </row>
        <row r="683">
          <cell r="E683" t="str">
            <v>FISH HATCHERY SPECIALIST 3</v>
          </cell>
          <cell r="F683" t="str">
            <v>42</v>
          </cell>
          <cell r="G683" t="str">
            <v>520H</v>
          </cell>
          <cell r="H683" t="str">
            <v>4902-00</v>
          </cell>
          <cell r="I683" t="str">
            <v xml:space="preserve">http://www.dop.wa.gov/CompClass/JobClassesSalaries/Pages/ClassifiedJobListing.aspx </v>
          </cell>
          <cell r="J683">
            <v>0</v>
          </cell>
        </row>
        <row r="684">
          <cell r="E684" t="str">
            <v>FISH HATCHERY SPECIALIST 4</v>
          </cell>
          <cell r="F684" t="str">
            <v>48</v>
          </cell>
          <cell r="G684" t="str">
            <v>520I</v>
          </cell>
          <cell r="H684" t="str">
            <v>4902-00</v>
          </cell>
          <cell r="I684" t="str">
            <v xml:space="preserve">http://www.dop.wa.gov/CompClass/JobClassesSalaries/Pages/ClassifiedJobListing.aspx </v>
          </cell>
          <cell r="J684">
            <v>0</v>
          </cell>
        </row>
        <row r="685">
          <cell r="E685" t="str">
            <v>FISH HATCHERY TECHNICIAN</v>
          </cell>
          <cell r="F685" t="str">
            <v>26</v>
          </cell>
          <cell r="G685" t="str">
            <v>520E</v>
          </cell>
          <cell r="H685" t="str">
            <v>4902-00</v>
          </cell>
          <cell r="I685" t="str">
            <v xml:space="preserve">http://www.dop.wa.gov/CompClass/JobClassesSalaries/Pages/ClassifiedJobListing.aspx </v>
          </cell>
          <cell r="J685">
            <v>0</v>
          </cell>
        </row>
        <row r="686">
          <cell r="E686" t="str">
            <v>FLEET SAFETY/TRAINING ADMIN - WSF</v>
          </cell>
          <cell r="F686" t="str">
            <v>59</v>
          </cell>
          <cell r="G686" t="str">
            <v>399R</v>
          </cell>
          <cell r="H686" t="str">
            <v>4902-00</v>
          </cell>
          <cell r="I686" t="str">
            <v xml:space="preserve">http://www.dop.wa.gov/CompClass/JobClassesSalaries/Pages/ClassifiedJobListing.aspx </v>
          </cell>
          <cell r="J686">
            <v>0</v>
          </cell>
        </row>
        <row r="687">
          <cell r="E687" t="str">
            <v>FLOORLAYER</v>
          </cell>
          <cell r="F687" t="str">
            <v>42G</v>
          </cell>
          <cell r="G687" t="str">
            <v>611E</v>
          </cell>
          <cell r="H687" t="str">
            <v>4902-00</v>
          </cell>
          <cell r="I687" t="str">
            <v xml:space="preserve">http://www.dop.wa.gov/CompClass/JobClassesSalaries/Pages/ClassifiedJobListing.aspx </v>
          </cell>
          <cell r="J687">
            <v>0</v>
          </cell>
        </row>
        <row r="688">
          <cell r="E688" t="str">
            <v>FLOORLAYER LEAD</v>
          </cell>
          <cell r="F688" t="str">
            <v>45G</v>
          </cell>
          <cell r="G688" t="str">
            <v>611F</v>
          </cell>
          <cell r="H688" t="str">
            <v>4902-00</v>
          </cell>
          <cell r="I688" t="str">
            <v xml:space="preserve">http://www.dop.wa.gov/CompClass/JobClassesSalaries/Pages/ClassifiedJobListing.aspx </v>
          </cell>
          <cell r="J688">
            <v>0</v>
          </cell>
        </row>
        <row r="689">
          <cell r="E689" t="str">
            <v>FLOW CYTOMETRIST</v>
          </cell>
          <cell r="F689" t="str">
            <v>51</v>
          </cell>
          <cell r="G689" t="str">
            <v>315P</v>
          </cell>
          <cell r="H689" t="str">
            <v>4902-00</v>
          </cell>
          <cell r="I689" t="str">
            <v xml:space="preserve">http://www.dop.wa.gov/CompClass/JobClassesSalaries/Pages/ClassifiedJobListing.aspx </v>
          </cell>
          <cell r="J689">
            <v>0</v>
          </cell>
        </row>
        <row r="690">
          <cell r="E690" t="str">
            <v>FOOD PROGRAM CONSULTANT</v>
          </cell>
          <cell r="F690" t="str">
            <v>48</v>
          </cell>
          <cell r="G690" t="str">
            <v>677J</v>
          </cell>
          <cell r="H690" t="str">
            <v>4902-00</v>
          </cell>
          <cell r="I690" t="str">
            <v xml:space="preserve">http://www.dop.wa.gov/CompClass/JobClassesSalaries/Pages/ClassifiedJobListing.aspx </v>
          </cell>
          <cell r="J690">
            <v>0</v>
          </cell>
        </row>
        <row r="691">
          <cell r="E691" t="str">
            <v>FOOD SAFETY OFFICER 1</v>
          </cell>
          <cell r="F691" t="str">
            <v>42</v>
          </cell>
          <cell r="G691" t="str">
            <v>393E</v>
          </cell>
          <cell r="H691" t="str">
            <v>4902-00</v>
          </cell>
          <cell r="I691" t="str">
            <v xml:space="preserve">http://www.dop.wa.gov/CompClass/JobClassesSalaries/Pages/ClassifiedJobListing.aspx </v>
          </cell>
          <cell r="J691">
            <v>0</v>
          </cell>
        </row>
        <row r="692">
          <cell r="E692" t="str">
            <v>FOOD SAFETY OFFICER 2</v>
          </cell>
          <cell r="F692" t="str">
            <v>50</v>
          </cell>
          <cell r="G692" t="str">
            <v>393F</v>
          </cell>
          <cell r="H692" t="str">
            <v>4902-00</v>
          </cell>
          <cell r="I692" t="str">
            <v xml:space="preserve">http://www.dop.wa.gov/CompClass/JobClassesSalaries/Pages/ClassifiedJobListing.aspx </v>
          </cell>
          <cell r="J692">
            <v>0</v>
          </cell>
        </row>
        <row r="693">
          <cell r="E693" t="str">
            <v>FOOD SAFETY OFFICER 3</v>
          </cell>
          <cell r="F693" t="str">
            <v>52</v>
          </cell>
          <cell r="G693" t="str">
            <v>393G</v>
          </cell>
          <cell r="H693" t="str">
            <v>4902-00</v>
          </cell>
          <cell r="I693" t="str">
            <v xml:space="preserve">http://www.dop.wa.gov/CompClass/JobClassesSalaries/Pages/ClassifiedJobListing.aspx </v>
          </cell>
          <cell r="J693">
            <v>0</v>
          </cell>
        </row>
        <row r="694">
          <cell r="E694" t="str">
            <v>FOOD SAFETY SUPERVISOR</v>
          </cell>
          <cell r="F694" t="str">
            <v>54</v>
          </cell>
          <cell r="G694" t="str">
            <v>393H</v>
          </cell>
          <cell r="H694" t="str">
            <v>4902-00</v>
          </cell>
          <cell r="I694" t="str">
            <v xml:space="preserve">http://www.dop.wa.gov/CompClass/JobClassesSalaries/Pages/ClassifiedJobListing.aspx </v>
          </cell>
          <cell r="J694">
            <v>0</v>
          </cell>
        </row>
        <row r="695">
          <cell r="E695" t="str">
            <v>FOOD SERVICE MANAGER 1</v>
          </cell>
          <cell r="F695" t="str">
            <v>41</v>
          </cell>
          <cell r="G695" t="str">
            <v>677E</v>
          </cell>
          <cell r="H695" t="str">
            <v>4902-00</v>
          </cell>
          <cell r="I695" t="str">
            <v xml:space="preserve">http://www.dop.wa.gov/CompClass/JobClassesSalaries/Pages/ClassifiedJobListing.aspx </v>
          </cell>
          <cell r="J695">
            <v>0</v>
          </cell>
        </row>
        <row r="696">
          <cell r="E696" t="str">
            <v>FOOD SERVICE MANAGER 2</v>
          </cell>
          <cell r="F696" t="str">
            <v>44</v>
          </cell>
          <cell r="G696" t="str">
            <v>677F</v>
          </cell>
          <cell r="H696" t="str">
            <v>5307-00</v>
          </cell>
          <cell r="I696" t="str">
            <v xml:space="preserve">http://www.dop.wa.gov/CompClass/JobClassesSalaries/Pages/ClassifiedJobListing.aspx </v>
          </cell>
          <cell r="J696">
            <v>0</v>
          </cell>
        </row>
        <row r="697">
          <cell r="E697" t="str">
            <v>FOOD SERVICE MANAGER 3</v>
          </cell>
          <cell r="F697" t="str">
            <v>46</v>
          </cell>
          <cell r="G697" t="str">
            <v>677G</v>
          </cell>
          <cell r="H697" t="str">
            <v>5307-00</v>
          </cell>
          <cell r="I697" t="str">
            <v xml:space="preserve">http://www.dop.wa.gov/CompClass/JobClassesSalaries/Pages/ClassifiedJobListing.aspx </v>
          </cell>
          <cell r="J697">
            <v>0</v>
          </cell>
        </row>
        <row r="698">
          <cell r="E698" t="str">
            <v>FOOD SERVICE MANAGER 4</v>
          </cell>
          <cell r="F698" t="str">
            <v>50</v>
          </cell>
          <cell r="G698" t="str">
            <v>677H</v>
          </cell>
          <cell r="H698" t="str">
            <v>4902-00</v>
          </cell>
          <cell r="I698" t="str">
            <v xml:space="preserve">http://www.dop.wa.gov/CompClass/JobClassesSalaries/Pages/ClassifiedJobListing.aspx </v>
          </cell>
          <cell r="J698">
            <v>0</v>
          </cell>
        </row>
        <row r="699">
          <cell r="E699" t="str">
            <v>FOOD SERVICE MANAGER 5</v>
          </cell>
          <cell r="F699" t="str">
            <v>54</v>
          </cell>
          <cell r="G699" t="str">
            <v>677I</v>
          </cell>
          <cell r="H699" t="str">
            <v>4902-00</v>
          </cell>
          <cell r="I699" t="str">
            <v xml:space="preserve">http://www.dop.wa.gov/CompClass/JobClassesSalaries/Pages/ClassifiedJobListing.aspx </v>
          </cell>
          <cell r="J699">
            <v>0</v>
          </cell>
        </row>
        <row r="700">
          <cell r="E700" t="str">
            <v>FOOD SERVICE SUPERVISOR 1</v>
          </cell>
          <cell r="F700" t="str">
            <v>37</v>
          </cell>
          <cell r="G700" t="str">
            <v>675H</v>
          </cell>
          <cell r="H700" t="str">
            <v>5307-00</v>
          </cell>
          <cell r="I700" t="str">
            <v xml:space="preserve">http://www.dop.wa.gov/CompClass/JobClassesSalaries/Pages/ClassifiedJobListing.aspx </v>
          </cell>
          <cell r="J700">
            <v>0</v>
          </cell>
        </row>
        <row r="701">
          <cell r="E701" t="str">
            <v>FOOD SERVICE SUPERVISOR 2</v>
          </cell>
          <cell r="F701" t="str">
            <v>39</v>
          </cell>
          <cell r="G701" t="str">
            <v>675I</v>
          </cell>
          <cell r="H701" t="str">
            <v>5307-00</v>
          </cell>
          <cell r="I701" t="str">
            <v xml:space="preserve">http://www.dop.wa.gov/CompClass/JobClassesSalaries/Pages/ClassifiedJobListing.aspx </v>
          </cell>
          <cell r="J701">
            <v>0</v>
          </cell>
        </row>
        <row r="702">
          <cell r="E702" t="str">
            <v>FOOD SERVICE WORKER</v>
          </cell>
          <cell r="F702" t="str">
            <v>25</v>
          </cell>
          <cell r="G702" t="str">
            <v>675F</v>
          </cell>
          <cell r="H702" t="str">
            <v>5307-00</v>
          </cell>
          <cell r="I702" t="str">
            <v xml:space="preserve">http://www.dop.wa.gov/CompClass/JobClassesSalaries/Pages/ClassifiedJobListing.aspx </v>
          </cell>
          <cell r="J702">
            <v>0</v>
          </cell>
        </row>
        <row r="703">
          <cell r="E703" t="str">
            <v>FOOD SERVICE WORKER LEAD</v>
          </cell>
          <cell r="F703" t="str">
            <v>29</v>
          </cell>
          <cell r="G703" t="str">
            <v>675G</v>
          </cell>
          <cell r="H703" t="str">
            <v>5307-00</v>
          </cell>
          <cell r="I703" t="str">
            <v xml:space="preserve">http://www.dop.wa.gov/CompClass/JobClassesSalaries/Pages/ClassifiedJobListing.aspx </v>
          </cell>
          <cell r="J703">
            <v>0</v>
          </cell>
        </row>
        <row r="704">
          <cell r="E704" t="str">
            <v>FORENSIC SCIENTIST 1</v>
          </cell>
          <cell r="F704" t="str">
            <v>44</v>
          </cell>
          <cell r="G704" t="str">
            <v>505A</v>
          </cell>
          <cell r="H704" t="str">
            <v>4902-00</v>
          </cell>
          <cell r="I704" t="str">
            <v xml:space="preserve">http://www.dop.wa.gov/CompClass/JobClassesSalaries/Pages/ClassifiedJobListing.aspx </v>
          </cell>
          <cell r="J704">
            <v>0</v>
          </cell>
        </row>
        <row r="705">
          <cell r="E705" t="str">
            <v>FORENSIC SCIENTIST 2</v>
          </cell>
          <cell r="F705" t="str">
            <v>50</v>
          </cell>
          <cell r="G705" t="str">
            <v>505B</v>
          </cell>
          <cell r="H705" t="str">
            <v>4902-00</v>
          </cell>
          <cell r="I705" t="str">
            <v xml:space="preserve">http://www.dop.wa.gov/CompClass/JobClassesSalaries/Pages/ClassifiedJobListing.aspx </v>
          </cell>
          <cell r="J705">
            <v>0</v>
          </cell>
        </row>
        <row r="706">
          <cell r="E706" t="str">
            <v>FORENSIC SCIENTIST 3</v>
          </cell>
          <cell r="F706" t="str">
            <v>60</v>
          </cell>
          <cell r="G706" t="str">
            <v>505C</v>
          </cell>
          <cell r="H706" t="str">
            <v>4902-00</v>
          </cell>
          <cell r="I706" t="str">
            <v xml:space="preserve">http://www.dop.wa.gov/CompClass/JobClassesSalaries/Pages/ClassifiedJobListing.aspx </v>
          </cell>
          <cell r="J706">
            <v>0</v>
          </cell>
        </row>
        <row r="707">
          <cell r="E707" t="str">
            <v>FORENSIC SCIENTIST 4</v>
          </cell>
          <cell r="F707" t="str">
            <v>62</v>
          </cell>
          <cell r="G707" t="str">
            <v>505E</v>
          </cell>
          <cell r="H707" t="str">
            <v>4902-00</v>
          </cell>
          <cell r="I707" t="str">
            <v xml:space="preserve">http://www.dop.wa.gov/CompClass/JobClassesSalaries/Pages/ClassifiedJobListing.aspx </v>
          </cell>
          <cell r="J707">
            <v>0</v>
          </cell>
        </row>
        <row r="708">
          <cell r="E708" t="str">
            <v>FORENSIC SCIENTIST 5</v>
          </cell>
          <cell r="F708" t="str">
            <v>65</v>
          </cell>
          <cell r="G708" t="str">
            <v>505F</v>
          </cell>
          <cell r="H708" t="str">
            <v>4902-00</v>
          </cell>
          <cell r="I708" t="str">
            <v xml:space="preserve">http://www.dop.wa.gov/CompClass/JobClassesSalaries/Pages/ClassifiedJobListing.aspx </v>
          </cell>
          <cell r="J708">
            <v>0</v>
          </cell>
        </row>
        <row r="709">
          <cell r="E709" t="str">
            <v>FORENSIC THERAPIST</v>
          </cell>
          <cell r="F709" t="str">
            <v>47</v>
          </cell>
          <cell r="G709" t="str">
            <v>352P</v>
          </cell>
          <cell r="H709" t="str">
            <v>7200-00</v>
          </cell>
          <cell r="I709" t="str">
            <v xml:space="preserve">http://www.dop.wa.gov/CompClass/JobClassesSalaries/Pages/ClassifiedJobListing.aspx </v>
          </cell>
          <cell r="J709">
            <v>0</v>
          </cell>
        </row>
        <row r="710">
          <cell r="E710" t="str">
            <v>FOREST CHECK CRUISER 1</v>
          </cell>
          <cell r="F710" t="str">
            <v>51</v>
          </cell>
          <cell r="G710" t="str">
            <v>518K</v>
          </cell>
          <cell r="H710" t="str">
            <v>4902-00</v>
          </cell>
          <cell r="I710" t="str">
            <v xml:space="preserve">http://www.dop.wa.gov/CompClass/JobClassesSalaries/Pages/ClassifiedJobListing.aspx </v>
          </cell>
          <cell r="J710">
            <v>0</v>
          </cell>
        </row>
        <row r="711">
          <cell r="E711" t="str">
            <v>FOREST CHECK CRUISER 2</v>
          </cell>
          <cell r="F711" t="str">
            <v>55</v>
          </cell>
          <cell r="G711" t="str">
            <v>518L</v>
          </cell>
          <cell r="H711" t="str">
            <v>4902-00</v>
          </cell>
          <cell r="I711" t="str">
            <v xml:space="preserve">http://www.dop.wa.gov/CompClass/JobClassesSalaries/Pages/ClassifiedJobListing.aspx </v>
          </cell>
          <cell r="J711">
            <v>0</v>
          </cell>
        </row>
        <row r="712">
          <cell r="E712" t="str">
            <v>FOREST CRAFTS SUPERVISOR</v>
          </cell>
          <cell r="F712" t="str">
            <v>46E</v>
          </cell>
          <cell r="G712" t="str">
            <v>518H</v>
          </cell>
          <cell r="H712" t="str">
            <v>4902-00</v>
          </cell>
          <cell r="I712" t="str">
            <v xml:space="preserve">http://www.dop.wa.gov/CompClass/JobClassesSalaries/Pages/ClassifiedJobListing.aspx </v>
          </cell>
          <cell r="J712">
            <v>0</v>
          </cell>
        </row>
        <row r="713">
          <cell r="E713" t="str">
            <v>FOREST CREW SUPERVISOR 1</v>
          </cell>
          <cell r="F713" t="str">
            <v>33</v>
          </cell>
          <cell r="G713" t="str">
            <v>521P</v>
          </cell>
          <cell r="H713" t="str">
            <v>4902-00</v>
          </cell>
          <cell r="I713" t="str">
            <v xml:space="preserve">http://www.dop.wa.gov/CompClass/JobClassesSalaries/Pages/ClassifiedJobListing.aspx </v>
          </cell>
          <cell r="J713">
            <v>0</v>
          </cell>
        </row>
        <row r="714">
          <cell r="E714" t="str">
            <v>FOREST CREW SUPERVISOR 2</v>
          </cell>
          <cell r="F714" t="str">
            <v>37</v>
          </cell>
          <cell r="G714" t="str">
            <v>521Q</v>
          </cell>
          <cell r="H714" t="str">
            <v>4902-00</v>
          </cell>
          <cell r="I714" t="str">
            <v xml:space="preserve">http://www.dop.wa.gov/CompClass/JobClassesSalaries/Pages/ClassifiedJobListing.aspx </v>
          </cell>
          <cell r="J714">
            <v>0</v>
          </cell>
        </row>
        <row r="715">
          <cell r="E715" t="str">
            <v>FOREST CREW SUPERVISOR, CORR FACILITIES</v>
          </cell>
          <cell r="F715" t="str">
            <v>44</v>
          </cell>
          <cell r="G715" t="str">
            <v>521S</v>
          </cell>
          <cell r="H715" t="str">
            <v>4902-00</v>
          </cell>
          <cell r="I715" t="str">
            <v xml:space="preserve">http://www.dop.wa.gov/CompClass/JobClassesSalaries/Pages/ClassifiedJobListing.aspx </v>
          </cell>
          <cell r="J715">
            <v>0</v>
          </cell>
        </row>
        <row r="716">
          <cell r="E716" t="str">
            <v>FOREST CRUISER &amp; CRAFTS TECHNICIAN</v>
          </cell>
          <cell r="F716" t="str">
            <v>42E</v>
          </cell>
          <cell r="G716" t="str">
            <v>518F</v>
          </cell>
          <cell r="H716" t="str">
            <v>4902-00</v>
          </cell>
          <cell r="I716" t="str">
            <v xml:space="preserve">http://www.dop.wa.gov/CompClass/JobClassesSalaries/Pages/ClassifiedJobListing.aspx </v>
          </cell>
          <cell r="J716">
            <v>0</v>
          </cell>
        </row>
        <row r="717">
          <cell r="E717" t="str">
            <v>FOREST NURSERY CREW SUPERVISOR</v>
          </cell>
          <cell r="F717" t="str">
            <v>35</v>
          </cell>
          <cell r="G717" t="str">
            <v>521M</v>
          </cell>
          <cell r="H717" t="str">
            <v>4902-00</v>
          </cell>
          <cell r="I717" t="str">
            <v xml:space="preserve">http://www.dop.wa.gov/CompClass/JobClassesSalaries/Pages/ClassifiedJobListing.aspx </v>
          </cell>
          <cell r="J717">
            <v>0</v>
          </cell>
        </row>
        <row r="718">
          <cell r="E718" t="str">
            <v>FOREST NURSERY LABORER</v>
          </cell>
          <cell r="F718" t="str">
            <v>24</v>
          </cell>
          <cell r="G718" t="str">
            <v>521J</v>
          </cell>
          <cell r="H718" t="str">
            <v>4902-00</v>
          </cell>
          <cell r="I718" t="str">
            <v xml:space="preserve">http://www.dop.wa.gov/CompClass/JobClassesSalaries/Pages/ClassifiedJobListing.aspx </v>
          </cell>
          <cell r="J718">
            <v>0</v>
          </cell>
        </row>
        <row r="719">
          <cell r="E719" t="str">
            <v>FOREST NURSERY LEAD</v>
          </cell>
          <cell r="F719" t="str">
            <v>27</v>
          </cell>
          <cell r="G719" t="str">
            <v>521K</v>
          </cell>
          <cell r="H719" t="str">
            <v>4902-00</v>
          </cell>
          <cell r="I719" t="str">
            <v xml:space="preserve">http://www.dop.wa.gov/CompClass/JobClassesSalaries/Pages/ClassifiedJobListing.aspx </v>
          </cell>
          <cell r="J719">
            <v>0</v>
          </cell>
        </row>
        <row r="720">
          <cell r="E720" t="str">
            <v>FOREST NURSERY TECHNICIAN</v>
          </cell>
          <cell r="F720" t="str">
            <v>41</v>
          </cell>
          <cell r="G720" t="str">
            <v>522J</v>
          </cell>
          <cell r="H720" t="str">
            <v>4902-00</v>
          </cell>
          <cell r="I720" t="str">
            <v xml:space="preserve">http://www.dop.wa.gov/CompClass/JobClassesSalaries/Pages/ClassifiedJobListing.aspx </v>
          </cell>
          <cell r="J720">
            <v>0</v>
          </cell>
        </row>
        <row r="721">
          <cell r="E721" t="str">
            <v>FOREST TECHNICIAN</v>
          </cell>
          <cell r="F721" t="str">
            <v>37</v>
          </cell>
          <cell r="G721" t="str">
            <v>519G</v>
          </cell>
          <cell r="H721" t="str">
            <v>4902-00</v>
          </cell>
          <cell r="I721" t="str">
            <v xml:space="preserve">http://www.dop.wa.gov/CompClass/JobClassesSalaries/Pages/ClassifiedJobListing.aspx </v>
          </cell>
          <cell r="J721">
            <v>0</v>
          </cell>
        </row>
        <row r="722">
          <cell r="E722" t="str">
            <v>FORMS &amp; RECORDS ANALYST 1</v>
          </cell>
          <cell r="F722" t="str">
            <v>35</v>
          </cell>
          <cell r="G722" t="str">
            <v>112I</v>
          </cell>
          <cell r="H722" t="str">
            <v>4902-00</v>
          </cell>
          <cell r="I722" t="str">
            <v xml:space="preserve">http://www.dop.wa.gov/CompClass/JobClassesSalaries/Pages/ClassifiedJobListing.aspx </v>
          </cell>
          <cell r="J722">
            <v>0</v>
          </cell>
        </row>
        <row r="723">
          <cell r="E723" t="str">
            <v>FORMS &amp; RECORDS ANALYST 2</v>
          </cell>
          <cell r="F723" t="str">
            <v>41</v>
          </cell>
          <cell r="G723" t="str">
            <v>112J</v>
          </cell>
          <cell r="H723" t="str">
            <v>4902-00</v>
          </cell>
          <cell r="I723" t="str">
            <v xml:space="preserve">http://www.dop.wa.gov/CompClass/JobClassesSalaries/Pages/ClassifiedJobListing.aspx </v>
          </cell>
          <cell r="J723">
            <v>0</v>
          </cell>
        </row>
        <row r="724">
          <cell r="E724" t="str">
            <v>FORMS &amp; RECORDS ANALYST 3</v>
          </cell>
          <cell r="F724" t="str">
            <v>46</v>
          </cell>
          <cell r="G724" t="str">
            <v>112K</v>
          </cell>
          <cell r="H724" t="str">
            <v>4902-00</v>
          </cell>
          <cell r="I724" t="str">
            <v xml:space="preserve">http://www.dop.wa.gov/CompClass/JobClassesSalaries/Pages/ClassifiedJobListing.aspx </v>
          </cell>
          <cell r="J724">
            <v>0</v>
          </cell>
        </row>
        <row r="725">
          <cell r="E725" t="str">
            <v>FORMS &amp; RECORDS ANALYST SUPERVISOR</v>
          </cell>
          <cell r="F725" t="str">
            <v>51</v>
          </cell>
          <cell r="G725" t="str">
            <v>112L</v>
          </cell>
          <cell r="H725" t="str">
            <v>5300-00</v>
          </cell>
          <cell r="I725" t="str">
            <v xml:space="preserve">http://www.dop.wa.gov/CompClass/JobClassesSalaries/Pages/ClassifiedJobListing.aspx </v>
          </cell>
          <cell r="J725">
            <v>0</v>
          </cell>
        </row>
        <row r="726">
          <cell r="E726" t="str">
            <v>FPC STAFF DIR</v>
          </cell>
          <cell r="F726" t="str">
            <v>Band1</v>
          </cell>
          <cell r="G726" t="str">
            <v>B2426</v>
          </cell>
          <cell r="H726" t="str">
            <v>4902-00</v>
          </cell>
          <cell r="I726" t="str">
            <v>per autumnsharpe</v>
          </cell>
          <cell r="J726">
            <v>0</v>
          </cell>
        </row>
        <row r="727">
          <cell r="E727" t="str">
            <v>FUNCTIONAL PROGRAM ANALYST 3</v>
          </cell>
          <cell r="F727" t="str">
            <v>55</v>
          </cell>
          <cell r="G727" t="str">
            <v>162I</v>
          </cell>
          <cell r="H727" t="str">
            <v>4902-00</v>
          </cell>
          <cell r="I727" t="str">
            <v xml:space="preserve">http://www.dop.wa.gov/CompClass/JobClassesSalaries/Pages/ClassifiedJobListing.aspx </v>
          </cell>
          <cell r="J727">
            <v>0</v>
          </cell>
        </row>
        <row r="728">
          <cell r="E728" t="str">
            <v>FUNCTIONAL PROGRAM ANALYST 4</v>
          </cell>
          <cell r="F728" t="str">
            <v>59</v>
          </cell>
          <cell r="G728" t="str">
            <v>162J</v>
          </cell>
          <cell r="H728" t="str">
            <v>4902-00</v>
          </cell>
          <cell r="I728" t="str">
            <v xml:space="preserve">http://www.dop.wa.gov/CompClass/JobClassesSalaries/Pages/ClassifiedJobListing.aspx </v>
          </cell>
          <cell r="J728">
            <v>0</v>
          </cell>
        </row>
        <row r="729">
          <cell r="E729" t="str">
            <v>FUNERAL DIRECTOR &amp; EMBALMER INSPECTOR</v>
          </cell>
          <cell r="F729" t="str">
            <v>56</v>
          </cell>
          <cell r="G729" t="str">
            <v>506K</v>
          </cell>
          <cell r="H729" t="str">
            <v>4902-00</v>
          </cell>
          <cell r="I729" t="str">
            <v xml:space="preserve">http://www.dop.wa.gov/CompClass/JobClassesSalaries/Pages/ClassifiedJobListing.aspx </v>
          </cell>
          <cell r="J729">
            <v>0</v>
          </cell>
        </row>
        <row r="730">
          <cell r="E730" t="str">
            <v>FURNITURE REPAIRER</v>
          </cell>
          <cell r="F730" t="str">
            <v>42G</v>
          </cell>
          <cell r="G730" t="str">
            <v>612E</v>
          </cell>
          <cell r="H730" t="str">
            <v>5307-00</v>
          </cell>
          <cell r="I730" t="str">
            <v xml:space="preserve">http://www.dop.wa.gov/CompClass/JobClassesSalaries/Pages/ClassifiedJobListing.aspx </v>
          </cell>
          <cell r="J730">
            <v>0</v>
          </cell>
        </row>
        <row r="731">
          <cell r="E731" t="str">
            <v>GENETICS COUNSELING SUPERVISOR</v>
          </cell>
          <cell r="F731" t="str">
            <v>68</v>
          </cell>
          <cell r="G731" t="str">
            <v>360H</v>
          </cell>
          <cell r="H731" t="str">
            <v>4902-00</v>
          </cell>
          <cell r="I731" t="str">
            <v xml:space="preserve">http://www.dop.wa.gov/CompClass/JobClassesSalaries/Pages/ClassifiedJobListing.aspx </v>
          </cell>
          <cell r="J731">
            <v>0</v>
          </cell>
        </row>
        <row r="732">
          <cell r="E732" t="str">
            <v>GENETICS COUNSELOR 1</v>
          </cell>
          <cell r="F732" t="str">
            <v>55</v>
          </cell>
          <cell r="G732" t="str">
            <v>360E</v>
          </cell>
          <cell r="H732" t="str">
            <v>4902-00</v>
          </cell>
          <cell r="I732" t="str">
            <v xml:space="preserve">http://www.dop.wa.gov/CompClass/JobClassesSalaries/Pages/ClassifiedJobListing.aspx </v>
          </cell>
          <cell r="J732">
            <v>0</v>
          </cell>
        </row>
        <row r="733">
          <cell r="E733" t="str">
            <v>GENETICS COUNSELOR 2</v>
          </cell>
          <cell r="F733" t="str">
            <v>60</v>
          </cell>
          <cell r="G733" t="str">
            <v>360F</v>
          </cell>
          <cell r="H733" t="str">
            <v>4902-00</v>
          </cell>
          <cell r="I733" t="str">
            <v xml:space="preserve">http://www.dop.wa.gov/CompClass/JobClassesSalaries/Pages/ClassifiedJobListing.aspx </v>
          </cell>
          <cell r="J733">
            <v>0</v>
          </cell>
        </row>
        <row r="734">
          <cell r="E734" t="str">
            <v>GENETICS COUNSELOR LEAD</v>
          </cell>
          <cell r="F734" t="str">
            <v>63</v>
          </cell>
          <cell r="G734" t="str">
            <v>360G</v>
          </cell>
          <cell r="H734" t="str">
            <v>4902-00</v>
          </cell>
          <cell r="I734" t="str">
            <v xml:space="preserve">http://www.dop.wa.gov/CompClass/JobClassesSalaries/Pages/ClassifiedJobListing.aspx </v>
          </cell>
          <cell r="J734">
            <v>0</v>
          </cell>
        </row>
        <row r="735">
          <cell r="E735" t="str">
            <v>GRAIN INSPECTION OFFICE SUPERVISOR</v>
          </cell>
          <cell r="F735" t="str">
            <v>44</v>
          </cell>
          <cell r="G735" t="str">
            <v>568T</v>
          </cell>
          <cell r="H735" t="str">
            <v>4902-00</v>
          </cell>
          <cell r="I735" t="str">
            <v xml:space="preserve">http://www.dop.wa.gov/CompClass/JobClassesSalaries/Pages/ClassifiedJobListing.aspx </v>
          </cell>
          <cell r="J735">
            <v>0</v>
          </cell>
        </row>
        <row r="736">
          <cell r="E736" t="str">
            <v>GRAIN INSPECTOR A</v>
          </cell>
          <cell r="F736" t="str">
            <v>36</v>
          </cell>
          <cell r="G736" t="str">
            <v>568Q</v>
          </cell>
          <cell r="H736" t="str">
            <v>4902-00</v>
          </cell>
          <cell r="I736" t="str">
            <v xml:space="preserve">http://www.dop.wa.gov/CompClass/JobClassesSalaries/Pages/ClassifiedJobListing.aspx </v>
          </cell>
          <cell r="J736">
            <v>0</v>
          </cell>
        </row>
        <row r="737">
          <cell r="E737" t="str">
            <v>GRAIN INSPECTOR B</v>
          </cell>
          <cell r="F737" t="str">
            <v>38</v>
          </cell>
          <cell r="G737" t="str">
            <v>568R</v>
          </cell>
          <cell r="H737" t="str">
            <v>4902-00</v>
          </cell>
          <cell r="I737" t="str">
            <v xml:space="preserve">http://www.dop.wa.gov/CompClass/JobClassesSalaries/Pages/ClassifiedJobListing.aspx </v>
          </cell>
          <cell r="J737">
            <v>0</v>
          </cell>
        </row>
        <row r="738">
          <cell r="E738" t="str">
            <v>GRAIN INSPECTOR C</v>
          </cell>
          <cell r="F738" t="str">
            <v>40</v>
          </cell>
          <cell r="G738" t="str">
            <v>568S</v>
          </cell>
          <cell r="H738" t="str">
            <v>4902-00</v>
          </cell>
          <cell r="I738" t="str">
            <v xml:space="preserve">http://www.dop.wa.gov/CompClass/JobClassesSalaries/Pages/ClassifiedJobListing.aspx </v>
          </cell>
          <cell r="J738">
            <v>0</v>
          </cell>
        </row>
        <row r="739">
          <cell r="E739" t="str">
            <v>GRAIN PROTEIN SPECIALIST</v>
          </cell>
          <cell r="F739" t="str">
            <v>34</v>
          </cell>
          <cell r="G739" t="str">
            <v>566R</v>
          </cell>
          <cell r="H739" t="str">
            <v>4902-00</v>
          </cell>
          <cell r="I739" t="str">
            <v xml:space="preserve">http://www.dop.wa.gov/CompClass/JobClassesSalaries/Pages/ClassifiedJobListing.aspx </v>
          </cell>
          <cell r="J739">
            <v>0</v>
          </cell>
        </row>
        <row r="740">
          <cell r="E740" t="str">
            <v>GRAIN SAMPLER</v>
          </cell>
          <cell r="F740" t="str">
            <v>28</v>
          </cell>
          <cell r="G740" t="str">
            <v>566S</v>
          </cell>
          <cell r="H740" t="str">
            <v>4902-00</v>
          </cell>
          <cell r="I740" t="str">
            <v xml:space="preserve">http://www.dop.wa.gov/CompClass/JobClassesSalaries/Pages/ClassifiedJobListing.aspx </v>
          </cell>
          <cell r="J740">
            <v>0</v>
          </cell>
        </row>
        <row r="741">
          <cell r="E741" t="str">
            <v>GRAIN SAMPLER, WEIGHER</v>
          </cell>
          <cell r="F741" t="str">
            <v>29</v>
          </cell>
          <cell r="G741" t="str">
            <v>566T</v>
          </cell>
          <cell r="H741" t="str">
            <v>4902-00</v>
          </cell>
          <cell r="I741" t="str">
            <v xml:space="preserve">http://www.dop.wa.gov/CompClass/JobClassesSalaries/Pages/ClassifiedJobListing.aspx </v>
          </cell>
          <cell r="J741">
            <v>0</v>
          </cell>
        </row>
        <row r="742">
          <cell r="E742" t="str">
            <v>GRAIN STORAGE EXAMINER 1</v>
          </cell>
          <cell r="F742" t="str">
            <v>34</v>
          </cell>
          <cell r="G742" t="str">
            <v>564A</v>
          </cell>
          <cell r="H742" t="str">
            <v>4902-00</v>
          </cell>
          <cell r="I742" t="str">
            <v xml:space="preserve">http://www.dop.wa.gov/CompClass/JobClassesSalaries/Pages/ClassifiedJobListing.aspx </v>
          </cell>
          <cell r="J742">
            <v>0</v>
          </cell>
        </row>
        <row r="743">
          <cell r="E743" t="str">
            <v>GRAIN STORAGE EXAMINER 2</v>
          </cell>
          <cell r="F743" t="str">
            <v>42</v>
          </cell>
          <cell r="G743" t="str">
            <v>564B</v>
          </cell>
          <cell r="H743" t="str">
            <v>4902-00</v>
          </cell>
          <cell r="I743" t="str">
            <v xml:space="preserve">http://www.dop.wa.gov/CompClass/JobClassesSalaries/Pages/ClassifiedJobListing.aspx </v>
          </cell>
          <cell r="J743">
            <v>0</v>
          </cell>
        </row>
        <row r="744">
          <cell r="E744" t="str">
            <v>GRAIN STORAGE EXAMINER 3</v>
          </cell>
          <cell r="F744" t="str">
            <v>46</v>
          </cell>
          <cell r="G744" t="str">
            <v>564C</v>
          </cell>
          <cell r="H744" t="str">
            <v>4902-00</v>
          </cell>
          <cell r="I744" t="str">
            <v xml:space="preserve">http://www.dop.wa.gov/CompClass/JobClassesSalaries/Pages/ClassifiedJobListing.aspx </v>
          </cell>
          <cell r="J744">
            <v>0</v>
          </cell>
        </row>
        <row r="745">
          <cell r="E745" t="str">
            <v>GRANT &amp; CONTRACT COORDINATOR</v>
          </cell>
          <cell r="F745" t="str">
            <v>47</v>
          </cell>
          <cell r="G745" t="str">
            <v>143F</v>
          </cell>
          <cell r="H745" t="str">
            <v>4902-00</v>
          </cell>
          <cell r="I745" t="str">
            <v xml:space="preserve">http://www.dop.wa.gov/CompClass/JobClassesSalaries/Pages/ClassifiedJobListing.aspx </v>
          </cell>
          <cell r="J745">
            <v>0</v>
          </cell>
        </row>
        <row r="746">
          <cell r="E746" t="str">
            <v>GRANT &amp; CONTRACT COORDINATOR LEAD</v>
          </cell>
          <cell r="F746" t="str">
            <v>51</v>
          </cell>
          <cell r="G746" t="str">
            <v>143G</v>
          </cell>
          <cell r="H746" t="str">
            <v>4902-00</v>
          </cell>
          <cell r="I746" t="str">
            <v xml:space="preserve">http://www.dop.wa.gov/CompClass/JobClassesSalaries/Pages/ClassifiedJobListing.aspx </v>
          </cell>
          <cell r="J746">
            <v>0</v>
          </cell>
        </row>
        <row r="747">
          <cell r="E747" t="str">
            <v>GRANT &amp; CONTRACT SPECIALIST</v>
          </cell>
          <cell r="F747" t="str">
            <v>44</v>
          </cell>
          <cell r="G747" t="str">
            <v>143E</v>
          </cell>
          <cell r="H747" t="str">
            <v>4902-00</v>
          </cell>
          <cell r="I747" t="str">
            <v xml:space="preserve">http://www.dop.wa.gov/CompClass/JobClassesSalaries/Pages/ClassifiedJobListing.aspx </v>
          </cell>
          <cell r="J747">
            <v>0</v>
          </cell>
        </row>
        <row r="748">
          <cell r="E748" t="str">
            <v>GRANT &amp; CONTRACT SUPERVISOR</v>
          </cell>
          <cell r="F748" t="str">
            <v>54</v>
          </cell>
          <cell r="G748" t="str">
            <v>143H</v>
          </cell>
          <cell r="H748" t="str">
            <v>4902-00</v>
          </cell>
          <cell r="I748" t="str">
            <v xml:space="preserve">http://www.dop.wa.gov/CompClass/JobClassesSalaries/Pages/ClassifiedJobListing.aspx </v>
          </cell>
          <cell r="J748">
            <v>0</v>
          </cell>
        </row>
        <row r="749">
          <cell r="E749" t="str">
            <v>GRAPHIC DESIGNER</v>
          </cell>
          <cell r="F749" t="str">
            <v>41</v>
          </cell>
          <cell r="G749" t="str">
            <v>198F</v>
          </cell>
          <cell r="H749" t="str">
            <v>4902-00</v>
          </cell>
          <cell r="I749" t="str">
            <v xml:space="preserve">http://www.dop.wa.gov/CompClass/JobClassesSalaries/Pages/ClassifiedJobListing.aspx </v>
          </cell>
          <cell r="J749">
            <v>0</v>
          </cell>
        </row>
        <row r="750">
          <cell r="E750" t="str">
            <v>GRAPHIC DESIGNER SENIOR</v>
          </cell>
          <cell r="F750" t="str">
            <v>47</v>
          </cell>
          <cell r="G750" t="str">
            <v>198G</v>
          </cell>
          <cell r="H750" t="str">
            <v>4902-00</v>
          </cell>
          <cell r="I750" t="str">
            <v xml:space="preserve">http://www.dop.wa.gov/CompClass/JobClassesSalaries/Pages/ClassifiedJobListing.aspx </v>
          </cell>
          <cell r="J750">
            <v>0</v>
          </cell>
        </row>
        <row r="751">
          <cell r="E751" t="str">
            <v>GRAPHIC DESIGNER SUPERVISOR</v>
          </cell>
          <cell r="F751" t="str">
            <v>51</v>
          </cell>
          <cell r="G751" t="str">
            <v>198H</v>
          </cell>
          <cell r="H751" t="str">
            <v>4902-00</v>
          </cell>
          <cell r="I751" t="str">
            <v xml:space="preserve">http://www.dop.wa.gov/CompClass/JobClassesSalaries/Pages/ClassifiedJobListing.aspx </v>
          </cell>
          <cell r="J751">
            <v>0</v>
          </cell>
        </row>
        <row r="752">
          <cell r="E752" t="str">
            <v>GRAPHICS ASSISTANT</v>
          </cell>
          <cell r="F752" t="str">
            <v>32</v>
          </cell>
          <cell r="G752" t="str">
            <v>198E</v>
          </cell>
          <cell r="H752" t="str">
            <v>4902-00</v>
          </cell>
          <cell r="I752" t="str">
            <v xml:space="preserve">http://www.dop.wa.gov/CompClass/JobClassesSalaries/Pages/ClassifiedJobListing.aspx </v>
          </cell>
          <cell r="J752">
            <v>0</v>
          </cell>
        </row>
        <row r="753">
          <cell r="E753" t="str">
            <v>GROUNDS &amp; NURSERY SERVICES SPECIALIST 1</v>
          </cell>
          <cell r="F753" t="str">
            <v>26</v>
          </cell>
          <cell r="G753" t="str">
            <v>591I</v>
          </cell>
          <cell r="H753" t="str">
            <v>5307-00</v>
          </cell>
          <cell r="I753" t="str">
            <v xml:space="preserve">http://www.dop.wa.gov/CompClass/JobClassesSalaries/Pages/ClassifiedJobListing.aspx </v>
          </cell>
          <cell r="J753">
            <v>0</v>
          </cell>
        </row>
        <row r="754">
          <cell r="E754" t="str">
            <v>GROUNDS &amp; NURSERY SERVICES SPECIALIST 2</v>
          </cell>
          <cell r="F754" t="str">
            <v>29</v>
          </cell>
          <cell r="G754" t="str">
            <v>591J</v>
          </cell>
          <cell r="H754" t="str">
            <v>5307-00</v>
          </cell>
          <cell r="I754" t="str">
            <v xml:space="preserve">http://www.dop.wa.gov/CompClass/JobClassesSalaries/Pages/ClassifiedJobListing.aspx </v>
          </cell>
          <cell r="J754">
            <v>0</v>
          </cell>
        </row>
        <row r="755">
          <cell r="E755" t="str">
            <v>GROUNDS &amp; NURSERY SERVICES SPECIALIST 3</v>
          </cell>
          <cell r="F755" t="str">
            <v>33</v>
          </cell>
          <cell r="G755" t="str">
            <v>591K</v>
          </cell>
          <cell r="H755" t="str">
            <v>5307-00</v>
          </cell>
          <cell r="I755" t="str">
            <v xml:space="preserve">http://www.dop.wa.gov/CompClass/JobClassesSalaries/Pages/ClassifiedJobListing.aspx </v>
          </cell>
          <cell r="J755">
            <v>0</v>
          </cell>
        </row>
        <row r="756">
          <cell r="E756" t="str">
            <v>GROUNDS &amp; NURSERY SERVICES SPECIALIST 4</v>
          </cell>
          <cell r="F756" t="str">
            <v>37</v>
          </cell>
          <cell r="G756" t="str">
            <v>591L</v>
          </cell>
          <cell r="H756" t="str">
            <v>5307-00</v>
          </cell>
          <cell r="I756" t="str">
            <v xml:space="preserve">http://www.dop.wa.gov/CompClass/JobClassesSalaries/Pages/ClassifiedJobListing.aspx </v>
          </cell>
          <cell r="J756">
            <v>0</v>
          </cell>
        </row>
        <row r="757">
          <cell r="E757" t="str">
            <v>GROUNDS &amp; NURSERY SERVICES SPECIALIST 5</v>
          </cell>
          <cell r="F757" t="str">
            <v>41</v>
          </cell>
          <cell r="G757" t="str">
            <v>591M</v>
          </cell>
          <cell r="H757" t="str">
            <v>5307-00</v>
          </cell>
          <cell r="I757" t="str">
            <v xml:space="preserve">http://www.dop.wa.gov/CompClass/JobClassesSalaries/Pages/ClassifiedJobListing.aspx </v>
          </cell>
          <cell r="J757">
            <v>0</v>
          </cell>
        </row>
        <row r="758">
          <cell r="E758" t="str">
            <v>GROUNDS &amp; NURSERY SERVICES SPECIALIST 6</v>
          </cell>
          <cell r="F758" t="str">
            <v>45</v>
          </cell>
          <cell r="G758" t="str">
            <v>591N</v>
          </cell>
          <cell r="H758" t="str">
            <v>4902-00</v>
          </cell>
          <cell r="I758" t="str">
            <v xml:space="preserve">http://www.dop.wa.gov/CompClass/JobClassesSalaries/Pages/ClassifiedJobListing.aspx </v>
          </cell>
          <cell r="J758">
            <v>0</v>
          </cell>
        </row>
        <row r="759">
          <cell r="E759" t="str">
            <v>HABILITATION PLAN ADMINISTRATOR</v>
          </cell>
          <cell r="F759" t="str">
            <v>53</v>
          </cell>
          <cell r="G759" t="str">
            <v>351Z</v>
          </cell>
          <cell r="H759" t="str">
            <v>7200-00</v>
          </cell>
          <cell r="I759" t="str">
            <v xml:space="preserve">http://www.dop.wa.gov/CompClass/JobClassesSalaries/Pages/ClassifiedJobListing.aspx </v>
          </cell>
          <cell r="J759">
            <v>0</v>
          </cell>
        </row>
        <row r="760">
          <cell r="E760" t="str">
            <v>HABITAT TECHNICIAN</v>
          </cell>
          <cell r="F760" t="str">
            <v>28</v>
          </cell>
          <cell r="G760" t="str">
            <v>519F</v>
          </cell>
          <cell r="H760" t="str">
            <v>4902-00</v>
          </cell>
          <cell r="I760" t="str">
            <v xml:space="preserve">http://www.dop.wa.gov/CompClass/JobClassesSalaries/Pages/ClassifiedJobListing.aspx </v>
          </cell>
          <cell r="J760">
            <v>0</v>
          </cell>
        </row>
        <row r="761">
          <cell r="E761" t="str">
            <v>HEALTH CARE INVESTIGATOR 1</v>
          </cell>
          <cell r="F761" t="str">
            <v>51</v>
          </cell>
          <cell r="G761" t="str">
            <v>428E</v>
          </cell>
          <cell r="H761" t="str">
            <v>4902-00</v>
          </cell>
          <cell r="I761" t="str">
            <v xml:space="preserve">http://www.dop.wa.gov/CompClass/JobClassesSalaries/Pages/ClassifiedJobListing.aspx </v>
          </cell>
          <cell r="J761">
            <v>0</v>
          </cell>
        </row>
        <row r="762">
          <cell r="E762" t="str">
            <v>HEALTH CARE INVESTIGATOR 2</v>
          </cell>
          <cell r="F762" t="str">
            <v>53</v>
          </cell>
          <cell r="G762" t="str">
            <v>428F</v>
          </cell>
          <cell r="H762" t="str">
            <v>4902-00</v>
          </cell>
          <cell r="I762" t="str">
            <v xml:space="preserve">http://www.dop.wa.gov/CompClass/JobClassesSalaries/Pages/ClassifiedJobListing.aspx </v>
          </cell>
          <cell r="J762">
            <v>0</v>
          </cell>
        </row>
        <row r="763">
          <cell r="E763" t="str">
            <v>HEALTH CARE INVESTIGATOR 3</v>
          </cell>
          <cell r="F763" t="str">
            <v>55</v>
          </cell>
          <cell r="G763" t="str">
            <v>428G</v>
          </cell>
          <cell r="H763" t="str">
            <v>4902-00</v>
          </cell>
          <cell r="I763" t="str">
            <v xml:space="preserve">http://www.dop.wa.gov/CompClass/JobClassesSalaries/Pages/ClassifiedJobListing.aspx </v>
          </cell>
          <cell r="J763">
            <v>0</v>
          </cell>
        </row>
        <row r="764">
          <cell r="E764" t="str">
            <v>HEALTH CARE INVESTIGATOR 4</v>
          </cell>
          <cell r="F764" t="str">
            <v>57</v>
          </cell>
          <cell r="G764" t="str">
            <v>428H</v>
          </cell>
          <cell r="H764" t="str">
            <v>4902-00</v>
          </cell>
          <cell r="I764" t="str">
            <v xml:space="preserve">http://www.dop.wa.gov/CompClass/JobClassesSalaries/Pages/ClassifiedJobListing.aspx </v>
          </cell>
          <cell r="J764">
            <v>0</v>
          </cell>
        </row>
        <row r="765">
          <cell r="E765" t="str">
            <v>HEALTH ED RESOURCES SUPERVISOR</v>
          </cell>
          <cell r="F765" t="str">
            <v>50</v>
          </cell>
          <cell r="G765" t="str">
            <v>253H</v>
          </cell>
          <cell r="H765" t="str">
            <v>4902-00</v>
          </cell>
          <cell r="I765" t="str">
            <v xml:space="preserve">http://www.dop.wa.gov/CompClass/JobClassesSalaries/Pages/ClassifiedJobListing.aspx </v>
          </cell>
          <cell r="J765">
            <v>0</v>
          </cell>
        </row>
        <row r="766">
          <cell r="E766" t="str">
            <v>HEALTH EDUCATION RESOURCES COOR 1</v>
          </cell>
          <cell r="F766" t="str">
            <v>42</v>
          </cell>
          <cell r="G766" t="str">
            <v>253E</v>
          </cell>
          <cell r="H766" t="str">
            <v>4902-00</v>
          </cell>
          <cell r="I766" t="str">
            <v xml:space="preserve">http://www.dop.wa.gov/CompClass/JobClassesSalaries/Pages/ClassifiedJobListing.aspx </v>
          </cell>
          <cell r="J766">
            <v>0</v>
          </cell>
        </row>
        <row r="767">
          <cell r="E767" t="str">
            <v>HEALTH EDUCATION RESOURCES COOR 2</v>
          </cell>
          <cell r="F767" t="str">
            <v>46</v>
          </cell>
          <cell r="G767" t="str">
            <v>253F</v>
          </cell>
          <cell r="H767" t="str">
            <v>4902-00</v>
          </cell>
          <cell r="I767" t="str">
            <v xml:space="preserve">http://www.dop.wa.gov/CompClass/JobClassesSalaries/Pages/ClassifiedJobListing.aspx </v>
          </cell>
          <cell r="J767">
            <v>0</v>
          </cell>
        </row>
        <row r="768">
          <cell r="E768" t="str">
            <v>HEALTH INSURANCE ADVISOR 1</v>
          </cell>
          <cell r="F768" t="str">
            <v>55</v>
          </cell>
          <cell r="G768" t="str">
            <v>166F</v>
          </cell>
          <cell r="H768" t="str">
            <v>4902-00</v>
          </cell>
          <cell r="I768" t="str">
            <v xml:space="preserve">http://www.dop.wa.gov/CompClass/JobClassesSalaries/Pages/ClassifiedJobListing.aspx </v>
          </cell>
          <cell r="J768">
            <v>0</v>
          </cell>
        </row>
        <row r="769">
          <cell r="E769" t="str">
            <v>HEALTH INSURANCE ADVISOR 2</v>
          </cell>
          <cell r="F769" t="str">
            <v>59</v>
          </cell>
          <cell r="G769" t="str">
            <v>166G</v>
          </cell>
          <cell r="H769" t="str">
            <v>4902-00</v>
          </cell>
          <cell r="I769" t="str">
            <v xml:space="preserve">http://www.dop.wa.gov/CompClass/JobClassesSalaries/Pages/ClassifiedJobListing.aspx </v>
          </cell>
          <cell r="J769">
            <v>0</v>
          </cell>
        </row>
        <row r="770">
          <cell r="E770" t="str">
            <v>HEALTH INSURANCE BENEFITS SPECIALIST 1</v>
          </cell>
          <cell r="F770" t="str">
            <v>37</v>
          </cell>
          <cell r="G770" t="str">
            <v>163G</v>
          </cell>
          <cell r="H770" t="str">
            <v>4902-00</v>
          </cell>
          <cell r="I770" t="str">
            <v xml:space="preserve">http://www.dop.wa.gov/CompClass/JobClassesSalaries/Pages/ClassifiedJobListing.aspx </v>
          </cell>
          <cell r="J770">
            <v>0</v>
          </cell>
        </row>
        <row r="771">
          <cell r="E771" t="str">
            <v>HEALTH INSURANCE BENEFITS SPECIALIST 2</v>
          </cell>
          <cell r="F771" t="str">
            <v>42</v>
          </cell>
          <cell r="G771" t="str">
            <v>163H</v>
          </cell>
          <cell r="H771" t="str">
            <v>4902-00</v>
          </cell>
          <cell r="I771" t="str">
            <v xml:space="preserve">http://www.dop.wa.gov/CompClass/JobClassesSalaries/Pages/ClassifiedJobListing.aspx </v>
          </cell>
          <cell r="J771">
            <v>0</v>
          </cell>
        </row>
        <row r="772">
          <cell r="E772" t="str">
            <v>HEALTH INSURANCE BENEFITS SPECIALIST 3</v>
          </cell>
          <cell r="F772" t="str">
            <v>45</v>
          </cell>
          <cell r="G772" t="str">
            <v>163I</v>
          </cell>
          <cell r="H772" t="str">
            <v>4902-00</v>
          </cell>
          <cell r="I772" t="str">
            <v xml:space="preserve">http://www.dop.wa.gov/CompClass/JobClassesSalaries/Pages/ClassifiedJobListing.aspx </v>
          </cell>
          <cell r="J772">
            <v>0</v>
          </cell>
        </row>
        <row r="773">
          <cell r="E773" t="str">
            <v>HEALTH INSURANCE BENEFITS SPECIALIST 4</v>
          </cell>
          <cell r="F773" t="str">
            <v>47</v>
          </cell>
          <cell r="G773" t="str">
            <v>163J</v>
          </cell>
          <cell r="H773" t="str">
            <v>4902-00</v>
          </cell>
          <cell r="I773" t="str">
            <v xml:space="preserve">http://www.dop.wa.gov/CompClass/JobClassesSalaries/Pages/ClassifiedJobListing.aspx </v>
          </cell>
          <cell r="J773">
            <v>0</v>
          </cell>
        </row>
        <row r="774">
          <cell r="E774" t="str">
            <v>HEALTH PHYSICIST 1</v>
          </cell>
          <cell r="F774" t="str">
            <v>50</v>
          </cell>
          <cell r="G774" t="str">
            <v>400E</v>
          </cell>
          <cell r="H774" t="str">
            <v>4902-00</v>
          </cell>
          <cell r="I774" t="str">
            <v xml:space="preserve">http://www.dop.wa.gov/CompClass/JobClassesSalaries/Pages/ClassifiedJobListing.aspx </v>
          </cell>
          <cell r="J774">
            <v>0</v>
          </cell>
        </row>
        <row r="775">
          <cell r="E775" t="str">
            <v>HEALTH PHYSICIST 2</v>
          </cell>
          <cell r="F775" t="str">
            <v>54</v>
          </cell>
          <cell r="G775" t="str">
            <v>400F</v>
          </cell>
          <cell r="H775" t="str">
            <v>4902-00</v>
          </cell>
          <cell r="I775" t="str">
            <v xml:space="preserve">http://www.dop.wa.gov/CompClass/JobClassesSalaries/Pages/ClassifiedJobListing.aspx </v>
          </cell>
          <cell r="J775">
            <v>0</v>
          </cell>
        </row>
        <row r="776">
          <cell r="E776" t="str">
            <v>HEALTH SERVICES CONSULTANT 1</v>
          </cell>
          <cell r="F776" t="str">
            <v>43</v>
          </cell>
          <cell r="G776" t="str">
            <v>283H</v>
          </cell>
          <cell r="H776" t="str">
            <v>4902-00</v>
          </cell>
          <cell r="I776" t="str">
            <v xml:space="preserve">http://www.dop.wa.gov/CompClass/JobClassesSalaries/Pages/ClassifiedJobListing.aspx </v>
          </cell>
          <cell r="J776">
            <v>0</v>
          </cell>
        </row>
        <row r="777">
          <cell r="E777" t="str">
            <v>HEALTH SERVICES CONSULTANT 2</v>
          </cell>
          <cell r="F777" t="str">
            <v>50</v>
          </cell>
          <cell r="G777" t="str">
            <v>283I</v>
          </cell>
          <cell r="H777" t="str">
            <v>4902-00</v>
          </cell>
          <cell r="I777" t="str">
            <v xml:space="preserve">http://www.dop.wa.gov/CompClass/JobClassesSalaries/Pages/ClassifiedJobListing.aspx </v>
          </cell>
          <cell r="J777">
            <v>0</v>
          </cell>
        </row>
        <row r="778">
          <cell r="E778" t="str">
            <v>HEALTH SERVICES CONSULTANT 3</v>
          </cell>
          <cell r="F778" t="str">
            <v>56</v>
          </cell>
          <cell r="G778" t="str">
            <v>283J</v>
          </cell>
          <cell r="H778" t="str">
            <v>4902-00</v>
          </cell>
          <cell r="I778" t="str">
            <v xml:space="preserve">http://www.dop.wa.gov/CompClass/JobClassesSalaries/Pages/ClassifiedJobListing.aspx </v>
          </cell>
          <cell r="J778">
            <v>0</v>
          </cell>
        </row>
        <row r="779">
          <cell r="E779" t="str">
            <v>HEALTH SERVICES CONSULTANT 4</v>
          </cell>
          <cell r="F779" t="str">
            <v>60</v>
          </cell>
          <cell r="G779" t="str">
            <v>283K</v>
          </cell>
          <cell r="H779" t="str">
            <v>4902-00</v>
          </cell>
          <cell r="I779" t="str">
            <v xml:space="preserve">http://www.dop.wa.gov/CompClass/JobClassesSalaries/Pages/ClassifiedJobListing.aspx </v>
          </cell>
          <cell r="J779">
            <v>0</v>
          </cell>
        </row>
        <row r="780">
          <cell r="E780" t="str">
            <v>HEARINGS EXAMINER 1</v>
          </cell>
          <cell r="F780" t="str">
            <v>54</v>
          </cell>
          <cell r="G780" t="str">
            <v>422I</v>
          </cell>
          <cell r="H780" t="str">
            <v>4902-00</v>
          </cell>
          <cell r="I780" t="str">
            <v xml:space="preserve">http://www.dop.wa.gov/CompClass/JobClassesSalaries/Pages/ClassifiedJobListing.aspx </v>
          </cell>
          <cell r="J780">
            <v>0</v>
          </cell>
        </row>
        <row r="781">
          <cell r="E781" t="str">
            <v>HEARINGS EXAMINER 2</v>
          </cell>
          <cell r="F781" t="str">
            <v>62</v>
          </cell>
          <cell r="G781" t="str">
            <v>422J</v>
          </cell>
          <cell r="H781" t="str">
            <v>4902-00</v>
          </cell>
          <cell r="I781" t="str">
            <v xml:space="preserve">http://www.dop.wa.gov/CompClass/JobClassesSalaries/Pages/ClassifiedJobListing.aspx </v>
          </cell>
          <cell r="J781">
            <v>0</v>
          </cell>
        </row>
        <row r="782">
          <cell r="E782" t="str">
            <v>HEARINGS EXAMINER 3</v>
          </cell>
          <cell r="F782" t="str">
            <v>66</v>
          </cell>
          <cell r="G782" t="str">
            <v>422K</v>
          </cell>
          <cell r="H782" t="str">
            <v>4902-00</v>
          </cell>
          <cell r="I782" t="str">
            <v xml:space="preserve">http://www.dop.wa.gov/CompClass/JobClassesSalaries/Pages/ClassifiedJobListing.aspx </v>
          </cell>
          <cell r="J782">
            <v>0</v>
          </cell>
        </row>
        <row r="783">
          <cell r="E783" t="str">
            <v>HEARINGS SCHEDULER</v>
          </cell>
          <cell r="F783" t="str">
            <v>35</v>
          </cell>
          <cell r="G783" t="str">
            <v>425K</v>
          </cell>
          <cell r="H783" t="str">
            <v>4902-00</v>
          </cell>
          <cell r="I783" t="str">
            <v xml:space="preserve">http://www.dop.wa.gov/CompClass/JobClassesSalaries/Pages/ClassifiedJobListing.aspx </v>
          </cell>
          <cell r="J783">
            <v>0</v>
          </cell>
        </row>
        <row r="784">
          <cell r="E784" t="str">
            <v>HEATING, VENTILATION, &amp; AIR COND SUPV</v>
          </cell>
          <cell r="F784" t="str">
            <v>52E</v>
          </cell>
          <cell r="G784" t="str">
            <v>621L</v>
          </cell>
          <cell r="H784" t="str">
            <v>4902-00</v>
          </cell>
          <cell r="I784" t="str">
            <v xml:space="preserve">http://www.dop.wa.gov/CompClass/JobClassesSalaries/Pages/ClassifiedJobListing.aspx </v>
          </cell>
          <cell r="J784">
            <v>0</v>
          </cell>
        </row>
        <row r="785">
          <cell r="E785" t="str">
            <v>HEATING, VENTILATION, &amp; AIR COND TECH</v>
          </cell>
          <cell r="F785" t="str">
            <v>48E</v>
          </cell>
          <cell r="G785" t="str">
            <v>621J</v>
          </cell>
          <cell r="H785" t="str">
            <v>4902-00</v>
          </cell>
          <cell r="I785" t="str">
            <v xml:space="preserve">http://www.dop.wa.gov/CompClass/JobClassesSalaries/Pages/ClassifiedJobListing.aspx </v>
          </cell>
          <cell r="J785">
            <v>0</v>
          </cell>
        </row>
        <row r="786">
          <cell r="E786" t="str">
            <v>HISTOLOGIC TECHNICIAN 1</v>
          </cell>
          <cell r="F786" t="str">
            <v>42</v>
          </cell>
          <cell r="G786" t="str">
            <v>315J</v>
          </cell>
          <cell r="H786" t="str">
            <v>4902-00</v>
          </cell>
          <cell r="I786" t="str">
            <v xml:space="preserve">http://www.dop.wa.gov/CompClass/JobClassesSalaries/Pages/ClassifiedJobListing.aspx </v>
          </cell>
          <cell r="J786">
            <v>0</v>
          </cell>
        </row>
        <row r="787">
          <cell r="E787" t="str">
            <v>HISTOLOGIC TECHNICIAN 2</v>
          </cell>
          <cell r="F787" t="str">
            <v>46</v>
          </cell>
          <cell r="G787" t="str">
            <v>315K</v>
          </cell>
          <cell r="H787" t="str">
            <v>4902-00</v>
          </cell>
          <cell r="I787" t="str">
            <v xml:space="preserve">http://www.dop.wa.gov/CompClass/JobClassesSalaries/Pages/ClassifiedJobListing.aspx </v>
          </cell>
          <cell r="J787">
            <v>0</v>
          </cell>
        </row>
        <row r="788">
          <cell r="E788" t="str">
            <v>HISTOLOGY LABORATORY SUPERVISOR</v>
          </cell>
          <cell r="F788" t="str">
            <v>53</v>
          </cell>
          <cell r="G788" t="str">
            <v>315N</v>
          </cell>
          <cell r="H788" t="str">
            <v>4902-00</v>
          </cell>
          <cell r="I788" t="str">
            <v xml:space="preserve">http://www.dop.wa.gov/CompClass/JobClassesSalaries/Pages/ClassifiedJobListing.aspx </v>
          </cell>
          <cell r="J788">
            <v>0</v>
          </cell>
        </row>
        <row r="789">
          <cell r="E789" t="str">
            <v>HISTOTECHNOLOGIST</v>
          </cell>
          <cell r="F789" t="str">
            <v>51</v>
          </cell>
          <cell r="G789" t="str">
            <v>315L</v>
          </cell>
          <cell r="H789" t="str">
            <v>4902-00</v>
          </cell>
          <cell r="I789" t="str">
            <v xml:space="preserve">http://www.dop.wa.gov/CompClass/JobClassesSalaries/Pages/ClassifiedJobListing.aspx </v>
          </cell>
          <cell r="J789">
            <v>0</v>
          </cell>
        </row>
        <row r="790">
          <cell r="E790" t="str">
            <v>HOME &amp; COMMUNITY SERVICES DIV REG ADMIN</v>
          </cell>
          <cell r="F790" t="str">
            <v>Band1</v>
          </cell>
          <cell r="G790" t="str">
            <v>B1913</v>
          </cell>
          <cell r="H790" t="str">
            <v>4902-00</v>
          </cell>
          <cell r="I790" t="str">
            <v>per autumnsharpe</v>
          </cell>
          <cell r="J790">
            <v>0</v>
          </cell>
        </row>
        <row r="791">
          <cell r="E791" t="str">
            <v>HORTICULTURIST</v>
          </cell>
          <cell r="F791" t="str">
            <v>63</v>
          </cell>
          <cell r="G791" t="str">
            <v>539L</v>
          </cell>
          <cell r="H791" t="str">
            <v>4902-00</v>
          </cell>
          <cell r="I791" t="str">
            <v xml:space="preserve">http://www.dop.wa.gov/CompClass/JobClassesSalaries/Pages/ClassifiedJobListing.aspx </v>
          </cell>
          <cell r="J791">
            <v>0</v>
          </cell>
        </row>
        <row r="792">
          <cell r="E792" t="str">
            <v>HOSPITAL CENTRAL SERVICES - LEAD</v>
          </cell>
          <cell r="F792" t="str">
            <v>42</v>
          </cell>
          <cell r="G792" t="str">
            <v>313H</v>
          </cell>
          <cell r="H792" t="str">
            <v>5307-00</v>
          </cell>
          <cell r="I792" t="str">
            <v xml:space="preserve">http://www.dop.wa.gov/CompClass/JobClassesSalaries/Pages/ClassifiedJobListing.aspx </v>
          </cell>
          <cell r="J792">
            <v>0</v>
          </cell>
        </row>
        <row r="793">
          <cell r="E793" t="str">
            <v>HOSPITAL CENTRAL SERVICES - SUPERVISOR</v>
          </cell>
          <cell r="F793" t="str">
            <v>45</v>
          </cell>
          <cell r="G793" t="str">
            <v>313I</v>
          </cell>
          <cell r="H793" t="str">
            <v>5307-00</v>
          </cell>
          <cell r="I793" t="str">
            <v xml:space="preserve">http://www.dop.wa.gov/CompClass/JobClassesSalaries/Pages/ClassifiedJobListing.aspx </v>
          </cell>
          <cell r="J793">
            <v>0</v>
          </cell>
        </row>
        <row r="794">
          <cell r="E794" t="str">
            <v>HOSPITAL CENTRAL SERVICES TECH TRAINEE</v>
          </cell>
          <cell r="F794" t="str">
            <v>30</v>
          </cell>
          <cell r="G794" t="str">
            <v>313E</v>
          </cell>
          <cell r="H794" t="str">
            <v>4902-00</v>
          </cell>
          <cell r="I794" t="str">
            <v xml:space="preserve">http://www.dop.wa.gov/CompClass/JobClassesSalaries/Pages/ClassifiedJobListing.aspx </v>
          </cell>
          <cell r="J794">
            <v>0</v>
          </cell>
        </row>
        <row r="795">
          <cell r="E795" t="str">
            <v>HOSPITAL CENTRAL SERVICES TECHNICAN 1</v>
          </cell>
          <cell r="F795" t="str">
            <v>38</v>
          </cell>
          <cell r="G795" t="str">
            <v>313F</v>
          </cell>
          <cell r="H795" t="str">
            <v>5307-00</v>
          </cell>
          <cell r="I795" t="str">
            <v xml:space="preserve">http://www.dop.wa.gov/CompClass/JobClassesSalaries/Pages/ClassifiedJobListing.aspx </v>
          </cell>
          <cell r="J795">
            <v>0</v>
          </cell>
        </row>
        <row r="796">
          <cell r="E796" t="str">
            <v>HOSPITAL CENTRAL SERVICES TECHNICAN 2</v>
          </cell>
          <cell r="F796" t="str">
            <v>40</v>
          </cell>
          <cell r="G796" t="str">
            <v>313G</v>
          </cell>
          <cell r="H796" t="str">
            <v>4902-00</v>
          </cell>
          <cell r="I796" t="str">
            <v xml:space="preserve">http://www.dop.wa.gov/CompClass/JobClassesSalaries/Pages/ClassifiedJobListing.aspx </v>
          </cell>
          <cell r="J796">
            <v>0</v>
          </cell>
        </row>
        <row r="797">
          <cell r="E797" t="str">
            <v>HOSPITAL DENTISTRY ASSISTANT SPECIALIST</v>
          </cell>
          <cell r="F797" t="str">
            <v>52</v>
          </cell>
          <cell r="G797" t="str">
            <v>294H</v>
          </cell>
          <cell r="H797" t="str">
            <v>4902-00</v>
          </cell>
          <cell r="I797" t="str">
            <v xml:space="preserve">http://www.dop.wa.gov/CompClass/JobClassesSalaries/Pages/ClassifiedJobListing.aspx </v>
          </cell>
          <cell r="J797">
            <v>0</v>
          </cell>
        </row>
        <row r="798">
          <cell r="E798" t="str">
            <v>HOSPITAL HEALTH PHYSICIST</v>
          </cell>
          <cell r="F798" t="str">
            <v>62</v>
          </cell>
          <cell r="G798" t="str">
            <v>400N</v>
          </cell>
          <cell r="H798" t="str">
            <v>4902-00</v>
          </cell>
          <cell r="I798" t="str">
            <v xml:space="preserve">http://www.dop.wa.gov/CompClass/JobClassesSalaries/Pages/ClassifiedJobListing.aspx </v>
          </cell>
          <cell r="J798">
            <v>0</v>
          </cell>
        </row>
        <row r="799">
          <cell r="E799" t="str">
            <v>HUMAN RESOURCE CONSULTANT 1</v>
          </cell>
          <cell r="F799" t="str">
            <v>45</v>
          </cell>
          <cell r="G799" t="str">
            <v>119E</v>
          </cell>
          <cell r="H799" t="str">
            <v>4902-00</v>
          </cell>
          <cell r="I799" t="str">
            <v xml:space="preserve">http://www.dop.wa.gov/CompClass/JobClassesSalaries/Pages/ClassifiedJobListing.aspx </v>
          </cell>
          <cell r="J799">
            <v>0</v>
          </cell>
        </row>
        <row r="800">
          <cell r="E800" t="str">
            <v>HUMAN RESOURCE CONSULTANT 2</v>
          </cell>
          <cell r="F800" t="str">
            <v>50</v>
          </cell>
          <cell r="G800" t="str">
            <v>119F</v>
          </cell>
          <cell r="H800" t="str">
            <v>4902-00</v>
          </cell>
          <cell r="I800" t="str">
            <v xml:space="preserve">http://www.dop.wa.gov/CompClass/JobClassesSalaries/Pages/ClassifiedJobListing.aspx </v>
          </cell>
          <cell r="J800">
            <v>0</v>
          </cell>
        </row>
        <row r="801">
          <cell r="E801" t="str">
            <v>HUMAN RESOURCE CONSULTANT 3</v>
          </cell>
          <cell r="F801" t="str">
            <v>54</v>
          </cell>
          <cell r="G801" t="str">
            <v>119G</v>
          </cell>
          <cell r="H801" t="str">
            <v>4902-00</v>
          </cell>
          <cell r="I801" t="str">
            <v xml:space="preserve">http://www.dop.wa.gov/CompClass/JobClassesSalaries/Pages/ClassifiedJobListing.aspx </v>
          </cell>
          <cell r="J801">
            <v>0</v>
          </cell>
        </row>
        <row r="802">
          <cell r="E802" t="str">
            <v>HUMAN RESOURCE CONSULTANT 4</v>
          </cell>
          <cell r="F802" t="str">
            <v>58</v>
          </cell>
          <cell r="G802" t="str">
            <v>119H</v>
          </cell>
          <cell r="H802" t="str">
            <v>4902-00</v>
          </cell>
          <cell r="I802" t="str">
            <v xml:space="preserve">http://www.dop.wa.gov/CompClass/JobClassesSalaries/Pages/ClassifiedJobListing.aspx </v>
          </cell>
          <cell r="J802">
            <v>0</v>
          </cell>
        </row>
        <row r="803">
          <cell r="E803" t="str">
            <v>HUMAN RESOURCE CONSULTANT ASSISTANT 1</v>
          </cell>
          <cell r="F803" t="str">
            <v>35</v>
          </cell>
          <cell r="G803" t="str">
            <v>123E</v>
          </cell>
          <cell r="H803" t="str">
            <v>4902-00</v>
          </cell>
          <cell r="I803" t="str">
            <v xml:space="preserve">http://www.dop.wa.gov/CompClass/JobClassesSalaries/Pages/ClassifiedJobListing.aspx </v>
          </cell>
          <cell r="J803">
            <v>0</v>
          </cell>
        </row>
        <row r="804">
          <cell r="E804" t="str">
            <v>HUMAN RESOURCE CONSULTANT ASSISTANT 2</v>
          </cell>
          <cell r="F804" t="str">
            <v>41</v>
          </cell>
          <cell r="G804" t="str">
            <v>123F</v>
          </cell>
          <cell r="H804" t="str">
            <v>4902-00</v>
          </cell>
          <cell r="I804" t="str">
            <v xml:space="preserve">http://www.dop.wa.gov/CompClass/JobClassesSalaries/Pages/ClassifiedJobListing.aspx </v>
          </cell>
          <cell r="J804">
            <v>0</v>
          </cell>
        </row>
        <row r="805">
          <cell r="E805" t="str">
            <v>HUMAN SUBJECTS REVIEW COORDINATOR</v>
          </cell>
          <cell r="F805" t="str">
            <v>41</v>
          </cell>
          <cell r="G805" t="str">
            <v>323E</v>
          </cell>
          <cell r="H805" t="str">
            <v>4902-00</v>
          </cell>
          <cell r="I805" t="str">
            <v xml:space="preserve">http://www.dop.wa.gov/CompClass/JobClassesSalaries/Pages/ClassifiedJobListing.aspx </v>
          </cell>
          <cell r="J805">
            <v>0</v>
          </cell>
        </row>
        <row r="806">
          <cell r="E806" t="str">
            <v>HYDROGEOLOGIST 1</v>
          </cell>
          <cell r="F806" t="str">
            <v>52</v>
          </cell>
          <cell r="G806" t="str">
            <v>514E</v>
          </cell>
          <cell r="H806" t="str">
            <v>4902-00</v>
          </cell>
          <cell r="I806" t="str">
            <v xml:space="preserve">http://www.dop.wa.gov/CompClass/JobClassesSalaries/Pages/ClassifiedJobListing.aspx </v>
          </cell>
          <cell r="J806">
            <v>0</v>
          </cell>
        </row>
        <row r="807">
          <cell r="E807" t="str">
            <v>HYDROGEOLOGIST 2</v>
          </cell>
          <cell r="F807" t="str">
            <v>58</v>
          </cell>
          <cell r="G807" t="str">
            <v>514F</v>
          </cell>
          <cell r="H807" t="str">
            <v>4902-00</v>
          </cell>
          <cell r="I807" t="str">
            <v xml:space="preserve">http://www.dop.wa.gov/CompClass/JobClassesSalaries/Pages/ClassifiedJobListing.aspx </v>
          </cell>
          <cell r="J807">
            <v>0</v>
          </cell>
        </row>
        <row r="808">
          <cell r="E808" t="str">
            <v>HYDROGEOLOGIST 3</v>
          </cell>
          <cell r="F808" t="str">
            <v>62</v>
          </cell>
          <cell r="G808" t="str">
            <v>514G</v>
          </cell>
          <cell r="H808" t="str">
            <v>4902-00</v>
          </cell>
          <cell r="I808" t="str">
            <v xml:space="preserve">http://www.dop.wa.gov/CompClass/JobClassesSalaries/Pages/ClassifiedJobListing.aspx </v>
          </cell>
          <cell r="J808">
            <v>0</v>
          </cell>
        </row>
        <row r="809">
          <cell r="E809" t="str">
            <v>HYDROGEOLOGIST 4</v>
          </cell>
          <cell r="F809" t="str">
            <v>66</v>
          </cell>
          <cell r="G809" t="str">
            <v>514H</v>
          </cell>
          <cell r="H809" t="str">
            <v>4902-00</v>
          </cell>
          <cell r="I809" t="str">
            <v xml:space="preserve">http://www.dop.wa.gov/CompClass/JobClassesSalaries/Pages/ClassifiedJobListing.aspx </v>
          </cell>
          <cell r="J809">
            <v>0</v>
          </cell>
        </row>
        <row r="810">
          <cell r="E810" t="str">
            <v>HYDROGEOLOGIST 5</v>
          </cell>
          <cell r="F810" t="str">
            <v>70</v>
          </cell>
          <cell r="G810" t="str">
            <v>514I</v>
          </cell>
          <cell r="H810" t="str">
            <v>4902-00</v>
          </cell>
          <cell r="I810" t="str">
            <v xml:space="preserve">http://www.dop.wa.gov/CompClass/JobClassesSalaries/Pages/ClassifiedJobListing.aspx </v>
          </cell>
          <cell r="J810">
            <v>0</v>
          </cell>
        </row>
        <row r="811">
          <cell r="E811" t="str">
            <v>IMAGING TECH-COMPUTED TOMOGR &amp; MAMMOGRA</v>
          </cell>
          <cell r="F811" t="str">
            <v>50</v>
          </cell>
          <cell r="G811" t="str">
            <v>300I</v>
          </cell>
          <cell r="H811" t="str">
            <v>4902-00</v>
          </cell>
          <cell r="I811" t="str">
            <v xml:space="preserve">http://www.dop.wa.gov/CompClass/JobClassesSalaries/Pages/ClassifiedJobListing.aspx </v>
          </cell>
          <cell r="J811">
            <v>0</v>
          </cell>
        </row>
        <row r="812">
          <cell r="E812" t="str">
            <v>IMAGING TECH-EDUCATION/QUALITY ASSURANCE</v>
          </cell>
          <cell r="F812" t="str">
            <v>58</v>
          </cell>
          <cell r="G812" t="str">
            <v>300N</v>
          </cell>
          <cell r="H812" t="str">
            <v>4902-00</v>
          </cell>
          <cell r="I812" t="str">
            <v xml:space="preserve">http://www.dop.wa.gov/CompClass/JobClassesSalaries/Pages/ClassifiedJobListing.aspx </v>
          </cell>
          <cell r="J812">
            <v>0</v>
          </cell>
        </row>
        <row r="813">
          <cell r="E813" t="str">
            <v>IMAGING TECHNOLOGIST 1</v>
          </cell>
          <cell r="F813" t="str">
            <v>46</v>
          </cell>
          <cell r="G813" t="str">
            <v>300F</v>
          </cell>
          <cell r="H813" t="str">
            <v>4902-00</v>
          </cell>
          <cell r="I813" t="str">
            <v xml:space="preserve">http://www.dop.wa.gov/CompClass/JobClassesSalaries/Pages/ClassifiedJobListing.aspx </v>
          </cell>
          <cell r="J813">
            <v>0</v>
          </cell>
        </row>
        <row r="814">
          <cell r="E814" t="str">
            <v>IMAGING TECHNOLOGIST 2</v>
          </cell>
          <cell r="F814" t="str">
            <v>48</v>
          </cell>
          <cell r="G814" t="str">
            <v>300G</v>
          </cell>
          <cell r="H814" t="str">
            <v>7200-00</v>
          </cell>
          <cell r="I814" t="str">
            <v xml:space="preserve">http://www.dop.wa.gov/CompClass/JobClassesSalaries/Pages/ClassifiedJobListing.aspx </v>
          </cell>
          <cell r="J814">
            <v>0</v>
          </cell>
        </row>
        <row r="815">
          <cell r="E815" t="str">
            <v>IMAGING TECHNOLOGIST TRAINEE</v>
          </cell>
          <cell r="F815" t="str">
            <v>39</v>
          </cell>
          <cell r="G815" t="str">
            <v>300E</v>
          </cell>
          <cell r="H815" t="str">
            <v>4902-00</v>
          </cell>
          <cell r="I815" t="str">
            <v xml:space="preserve">http://www.dop.wa.gov/CompClass/JobClassesSalaries/Pages/ClassifiedJobListing.aspx </v>
          </cell>
          <cell r="J815">
            <v>0</v>
          </cell>
        </row>
        <row r="816">
          <cell r="E816" t="str">
            <v>IMAGING TECHNOLOGIST-ANGIOGRAPHY</v>
          </cell>
          <cell r="F816" t="str">
            <v>52</v>
          </cell>
          <cell r="G816" t="str">
            <v>300J</v>
          </cell>
          <cell r="H816" t="str">
            <v>4902-00</v>
          </cell>
          <cell r="I816" t="str">
            <v xml:space="preserve">http://www.dop.wa.gov/CompClass/JobClassesSalaries/Pages/ClassifiedJobListing.aspx </v>
          </cell>
          <cell r="J816">
            <v>0</v>
          </cell>
        </row>
        <row r="817">
          <cell r="E817" t="str">
            <v>IMAGING TECHNOLOGIST-LEAD</v>
          </cell>
          <cell r="F817" t="str">
            <v>57</v>
          </cell>
          <cell r="G817" t="str">
            <v>300M</v>
          </cell>
          <cell r="H817" t="str">
            <v>4902-00</v>
          </cell>
          <cell r="I817" t="str">
            <v xml:space="preserve">http://www.dop.wa.gov/CompClass/JobClassesSalaries/Pages/ClassifiedJobListing.aspx </v>
          </cell>
          <cell r="J817">
            <v>0</v>
          </cell>
        </row>
        <row r="818">
          <cell r="E818" t="str">
            <v>IMAGING TECHNOLOGIST-MAG RESONANCE IMG</v>
          </cell>
          <cell r="F818" t="str">
            <v>54</v>
          </cell>
          <cell r="G818" t="str">
            <v>300K</v>
          </cell>
          <cell r="H818" t="str">
            <v>4902-00</v>
          </cell>
          <cell r="I818" t="str">
            <v xml:space="preserve">http://www.dop.wa.gov/CompClass/JobClassesSalaries/Pages/ClassifiedJobListing.aspx </v>
          </cell>
          <cell r="J818">
            <v>0</v>
          </cell>
        </row>
        <row r="819">
          <cell r="E819" t="str">
            <v>IMAGING TECHNOLOGIST-SUPERVISOR</v>
          </cell>
          <cell r="F819" t="str">
            <v>59</v>
          </cell>
          <cell r="G819" t="str">
            <v>300P</v>
          </cell>
          <cell r="H819" t="str">
            <v>4902-00</v>
          </cell>
          <cell r="I819" t="str">
            <v xml:space="preserve">http://www.dop.wa.gov/CompClass/JobClassesSalaries/Pages/ClassifiedJobListing.aspx </v>
          </cell>
          <cell r="J819">
            <v>0</v>
          </cell>
        </row>
        <row r="820">
          <cell r="E820" t="str">
            <v>INCINERATOR OPERATOR</v>
          </cell>
          <cell r="F820" t="str">
            <v>43</v>
          </cell>
          <cell r="G820" t="str">
            <v>602I</v>
          </cell>
          <cell r="H820" t="str">
            <v>4902-00</v>
          </cell>
          <cell r="I820" t="str">
            <v xml:space="preserve">http://www.dop.wa.gov/CompClass/JobClassesSalaries/Pages/ClassifiedJobListing.aspx </v>
          </cell>
          <cell r="J820">
            <v>0</v>
          </cell>
        </row>
        <row r="821">
          <cell r="E821" t="str">
            <v>INDUSTRIAL HYGIENIST 2</v>
          </cell>
          <cell r="F821" t="str">
            <v>52</v>
          </cell>
          <cell r="G821" t="str">
            <v>394E</v>
          </cell>
          <cell r="H821" t="str">
            <v>4902-00</v>
          </cell>
          <cell r="I821" t="str">
            <v xml:space="preserve">http://www.dop.wa.gov/CompClass/JobClassesSalaries/Pages/ClassifiedJobListing.aspx </v>
          </cell>
          <cell r="J821">
            <v>0</v>
          </cell>
        </row>
        <row r="822">
          <cell r="E822" t="str">
            <v>INDUSTRIAL HYGIENIST 3</v>
          </cell>
          <cell r="F822" t="str">
            <v>57</v>
          </cell>
          <cell r="G822" t="str">
            <v>394F</v>
          </cell>
          <cell r="H822" t="str">
            <v>5307-00</v>
          </cell>
          <cell r="I822" t="str">
            <v xml:space="preserve">http://www.dop.wa.gov/CompClass/JobClassesSalaries/Pages/ClassifiedJobListing.aspx </v>
          </cell>
          <cell r="J822">
            <v>0</v>
          </cell>
        </row>
        <row r="823">
          <cell r="E823" t="str">
            <v>INDUSTRIAL HYGIENIST 4</v>
          </cell>
          <cell r="F823" t="str">
            <v>60</v>
          </cell>
          <cell r="G823" t="str">
            <v>394G</v>
          </cell>
          <cell r="H823" t="str">
            <v>4902-00</v>
          </cell>
          <cell r="I823" t="str">
            <v xml:space="preserve">http://www.dop.wa.gov/CompClass/JobClassesSalaries/Pages/ClassifiedJobListing.aspx </v>
          </cell>
          <cell r="J823">
            <v>0</v>
          </cell>
        </row>
        <row r="824">
          <cell r="E824" t="str">
            <v>INDUSTRIAL INSUR APPEALS JUDGE 1</v>
          </cell>
          <cell r="F824" t="str">
            <v>64</v>
          </cell>
          <cell r="G824" t="str">
            <v>423A</v>
          </cell>
          <cell r="H824" t="str">
            <v>4902-00</v>
          </cell>
          <cell r="I824" t="str">
            <v xml:space="preserve">http://www.dop.wa.gov/CompClass/JobClassesSalaries/Pages/ClassifiedJobListing.aspx </v>
          </cell>
          <cell r="J824">
            <v>0</v>
          </cell>
        </row>
        <row r="825">
          <cell r="E825" t="str">
            <v>INDUSTRIAL INSUR APPEALS JUDGE 3</v>
          </cell>
          <cell r="F825" t="str">
            <v>68</v>
          </cell>
          <cell r="G825" t="str">
            <v>423C</v>
          </cell>
          <cell r="H825" t="str">
            <v>4902-00</v>
          </cell>
          <cell r="I825" t="str">
            <v xml:space="preserve">http://www.dop.wa.gov/CompClass/JobClassesSalaries/Pages/ClassifiedJobListing.aspx </v>
          </cell>
          <cell r="J825">
            <v>0</v>
          </cell>
        </row>
        <row r="826">
          <cell r="E826" t="str">
            <v>INDUSTRIAL INSUR APPEALS JUDGE 4</v>
          </cell>
          <cell r="F826" t="str">
            <v>71</v>
          </cell>
          <cell r="G826" t="str">
            <v>423D</v>
          </cell>
          <cell r="H826" t="str">
            <v>4902-00</v>
          </cell>
          <cell r="I826" t="str">
            <v xml:space="preserve">http://www.dop.wa.gov/CompClass/JobClassesSalaries/Pages/ClassifiedJobListing.aspx </v>
          </cell>
          <cell r="J826">
            <v>0</v>
          </cell>
        </row>
        <row r="827">
          <cell r="E827" t="str">
            <v>INDUSTRIAL INSUR COMPENSATION UNIT SUPV</v>
          </cell>
          <cell r="F827" t="str">
            <v>57</v>
          </cell>
          <cell r="G827" t="str">
            <v>168E</v>
          </cell>
          <cell r="H827" t="str">
            <v>4902-00</v>
          </cell>
          <cell r="I827" t="str">
            <v xml:space="preserve">http://www.dop.wa.gov/CompClass/JobClassesSalaries/Pages/ClassifiedJobListing.aspx </v>
          </cell>
          <cell r="J827">
            <v>0</v>
          </cell>
        </row>
        <row r="828">
          <cell r="E828" t="str">
            <v>INDUSTRIAL INSUR NEW APPEALS SPECIALIST</v>
          </cell>
          <cell r="F828" t="str">
            <v>39</v>
          </cell>
          <cell r="G828" t="str">
            <v>425P</v>
          </cell>
          <cell r="H828" t="str">
            <v>4902-00</v>
          </cell>
          <cell r="I828" t="str">
            <v xml:space="preserve">http://www.dop.wa.gov/CompClass/JobClassesSalaries/Pages/ClassifiedJobListing.aspx </v>
          </cell>
          <cell r="J828">
            <v>0</v>
          </cell>
        </row>
        <row r="829">
          <cell r="E829" t="str">
            <v>INDUSTRIAL INSUR NEW APPEALS SUPV</v>
          </cell>
          <cell r="F829" t="str">
            <v>42</v>
          </cell>
          <cell r="G829" t="str">
            <v>425Q</v>
          </cell>
          <cell r="H829" t="str">
            <v>4902-00</v>
          </cell>
          <cell r="I829" t="str">
            <v xml:space="preserve">http://www.dop.wa.gov/CompClass/JobClassesSalaries/Pages/ClassifiedJobListing.aspx </v>
          </cell>
          <cell r="J829">
            <v>0</v>
          </cell>
        </row>
        <row r="830">
          <cell r="E830" t="str">
            <v>INDUSTRIAL INSUR PROGRAM COORDINATOR</v>
          </cell>
          <cell r="F830" t="str">
            <v>47</v>
          </cell>
          <cell r="G830" t="str">
            <v>425R</v>
          </cell>
          <cell r="H830" t="str">
            <v>4902-00</v>
          </cell>
          <cell r="I830" t="str">
            <v xml:space="preserve">http://www.dop.wa.gov/CompClass/JobClassesSalaries/Pages/ClassifiedJobListing.aspx </v>
          </cell>
          <cell r="J830">
            <v>0</v>
          </cell>
        </row>
        <row r="831">
          <cell r="E831" t="str">
            <v>INDUSTRIAL INSUR UNDERWRITER 1</v>
          </cell>
          <cell r="F831" t="str">
            <v>39</v>
          </cell>
          <cell r="G831" t="str">
            <v>153I</v>
          </cell>
          <cell r="H831" t="str">
            <v>4902-00</v>
          </cell>
          <cell r="I831" t="str">
            <v xml:space="preserve">http://www.dop.wa.gov/CompClass/JobClassesSalaries/Pages/ClassifiedJobListing.aspx </v>
          </cell>
          <cell r="J831">
            <v>0</v>
          </cell>
        </row>
        <row r="832">
          <cell r="E832" t="str">
            <v>INDUSTRIAL INSUR UNDERWRITER 2</v>
          </cell>
          <cell r="F832" t="str">
            <v>42</v>
          </cell>
          <cell r="G832" t="str">
            <v>153J</v>
          </cell>
          <cell r="H832" t="str">
            <v>4902-00</v>
          </cell>
          <cell r="I832" t="str">
            <v xml:space="preserve">http://www.dop.wa.gov/CompClass/JobClassesSalaries/Pages/ClassifiedJobListing.aspx </v>
          </cell>
          <cell r="J832">
            <v>0</v>
          </cell>
        </row>
        <row r="833">
          <cell r="E833" t="str">
            <v>INDUSTRIAL INSUR UNDERWRITER 3</v>
          </cell>
          <cell r="F833" t="str">
            <v>44</v>
          </cell>
          <cell r="G833" t="str">
            <v>153K</v>
          </cell>
          <cell r="H833" t="str">
            <v>4902-00</v>
          </cell>
          <cell r="I833" t="str">
            <v xml:space="preserve">http://www.dop.wa.gov/CompClass/JobClassesSalaries/Pages/ClassifiedJobListing.aspx </v>
          </cell>
          <cell r="J833">
            <v>0</v>
          </cell>
        </row>
        <row r="834">
          <cell r="E834" t="str">
            <v>INDUSTRIAL INSUR UNDERWRITER 4</v>
          </cell>
          <cell r="F834" t="str">
            <v>48</v>
          </cell>
          <cell r="G834" t="str">
            <v>153L</v>
          </cell>
          <cell r="H834" t="str">
            <v>4902-00</v>
          </cell>
          <cell r="I834" t="str">
            <v xml:space="preserve">http://www.dop.wa.gov/CompClass/JobClassesSalaries/Pages/ClassifiedJobListing.aspx </v>
          </cell>
          <cell r="J834">
            <v>0</v>
          </cell>
        </row>
        <row r="835">
          <cell r="E835" t="str">
            <v>INDUSTRIAL INSUR UNDERWRITER 5</v>
          </cell>
          <cell r="F835" t="str">
            <v>50</v>
          </cell>
          <cell r="G835" t="str">
            <v>153M</v>
          </cell>
          <cell r="H835" t="str">
            <v>4902-00</v>
          </cell>
          <cell r="I835" t="str">
            <v xml:space="preserve">http://www.dop.wa.gov/CompClass/JobClassesSalaries/Pages/ClassifiedJobListing.aspx </v>
          </cell>
          <cell r="J835">
            <v>0</v>
          </cell>
        </row>
        <row r="836">
          <cell r="E836" t="str">
            <v>INDUSTRIAL RELATIONS AGENT 2</v>
          </cell>
          <cell r="F836" t="str">
            <v>49</v>
          </cell>
          <cell r="G836" t="str">
            <v>124B</v>
          </cell>
          <cell r="H836" t="str">
            <v>4902-00</v>
          </cell>
          <cell r="I836" t="str">
            <v xml:space="preserve">http://www.dop.wa.gov/CompClass/JobClassesSalaries/Pages/ClassifiedJobListing.aspx </v>
          </cell>
          <cell r="J836">
            <v>0</v>
          </cell>
        </row>
        <row r="837">
          <cell r="E837" t="str">
            <v>INDUSTRIAL RELATIONS AGENT 3</v>
          </cell>
          <cell r="F837" t="str">
            <v>52</v>
          </cell>
          <cell r="G837" t="str">
            <v>124C</v>
          </cell>
          <cell r="H837" t="str">
            <v>4902-00</v>
          </cell>
          <cell r="I837" t="str">
            <v xml:space="preserve">http://www.dop.wa.gov/CompClass/JobClassesSalaries/Pages/ClassifiedJobListing.aspx </v>
          </cell>
          <cell r="J837">
            <v>0</v>
          </cell>
        </row>
        <row r="838">
          <cell r="E838" t="str">
            <v>INDUSTRIAL RELATIONS AGENT 4</v>
          </cell>
          <cell r="F838" t="str">
            <v>56</v>
          </cell>
          <cell r="G838" t="str">
            <v>124D</v>
          </cell>
          <cell r="H838" t="str">
            <v>4902-00</v>
          </cell>
          <cell r="I838" t="str">
            <v xml:space="preserve">http://www.dop.wa.gov/CompClass/JobClassesSalaries/Pages/ClassifiedJobListing.aspx </v>
          </cell>
          <cell r="J838">
            <v>0</v>
          </cell>
        </row>
        <row r="839">
          <cell r="E839" t="str">
            <v>INDUSTRIAL RELATIONS AGENT APPRENTICE 1</v>
          </cell>
          <cell r="F839" t="str">
            <v>Band1</v>
          </cell>
          <cell r="G839" t="str">
            <v>121A</v>
          </cell>
          <cell r="H839" t="str">
            <v>4902-00</v>
          </cell>
          <cell r="I839" t="str">
            <v xml:space="preserve">http://www.dop.wa.gov/CompClass/JobClassesSalaries/Pages/ClassifiedJobListing.aspx </v>
          </cell>
          <cell r="J839">
            <v>0</v>
          </cell>
        </row>
        <row r="840">
          <cell r="E840" t="str">
            <v>INFO SERVS MGR</v>
          </cell>
          <cell r="F840" t="str">
            <v>Band1</v>
          </cell>
          <cell r="G840" t="str">
            <v>B2436</v>
          </cell>
          <cell r="H840" t="str">
            <v>4902-00</v>
          </cell>
          <cell r="I840" t="str">
            <v>per autumnsharpe</v>
          </cell>
          <cell r="J840">
            <v>0</v>
          </cell>
        </row>
        <row r="841">
          <cell r="E841" t="str">
            <v>INSPECTOR SPECIALIST, MARINE</v>
          </cell>
          <cell r="F841" t="str">
            <v>67</v>
          </cell>
          <cell r="G841" t="str">
            <v>533E</v>
          </cell>
          <cell r="H841" t="str">
            <v>4902-00</v>
          </cell>
          <cell r="I841" t="str">
            <v xml:space="preserve">http://www.dop.wa.gov/CompClass/JobClassesSalaries/Pages/ClassifiedJobListing.aspx </v>
          </cell>
          <cell r="J841">
            <v>0</v>
          </cell>
        </row>
        <row r="842">
          <cell r="E842" t="str">
            <v>INSTITUTION AIDE</v>
          </cell>
          <cell r="F842" t="str">
            <v>XX</v>
          </cell>
          <cell r="G842" t="str">
            <v>0007E</v>
          </cell>
          <cell r="H842" t="str">
            <v>7200-00</v>
          </cell>
          <cell r="I842" t="str">
            <v>per autumnsharpe</v>
          </cell>
          <cell r="J842">
            <v>0</v>
          </cell>
        </row>
        <row r="843">
          <cell r="E843" t="str">
            <v>INSTITUTION COUNSELOR 1</v>
          </cell>
          <cell r="F843" t="str">
            <v>37</v>
          </cell>
          <cell r="G843" t="str">
            <v>348I</v>
          </cell>
          <cell r="H843" t="str">
            <v>4902-00</v>
          </cell>
          <cell r="I843" t="str">
            <v xml:space="preserve">http://www.dop.wa.gov/CompClass/JobClassesSalaries/Pages/ClassifiedJobListing.aspx </v>
          </cell>
          <cell r="J843">
            <v>0</v>
          </cell>
        </row>
        <row r="844">
          <cell r="E844" t="str">
            <v>INSTITUTION COUNSELOR 2</v>
          </cell>
          <cell r="F844" t="str">
            <v>39</v>
          </cell>
          <cell r="G844" t="str">
            <v>348J</v>
          </cell>
          <cell r="H844" t="str">
            <v>7200-00</v>
          </cell>
          <cell r="I844" t="str">
            <v xml:space="preserve">http://www.dop.wa.gov/CompClass/JobClassesSalaries/Pages/ClassifiedJobListing.aspx </v>
          </cell>
          <cell r="J844">
            <v>0</v>
          </cell>
        </row>
        <row r="845">
          <cell r="E845" t="str">
            <v>INSTITUTION COUNSELOR 3</v>
          </cell>
          <cell r="F845" t="str">
            <v>43</v>
          </cell>
          <cell r="G845" t="str">
            <v>348K</v>
          </cell>
          <cell r="H845" t="str">
            <v>7200-00</v>
          </cell>
          <cell r="I845" t="str">
            <v xml:space="preserve">http://www.dop.wa.gov/CompClass/JobClassesSalaries/Pages/ClassifiedJobListing.aspx </v>
          </cell>
          <cell r="J845">
            <v>0</v>
          </cell>
        </row>
        <row r="846">
          <cell r="E846" t="str">
            <v>INSTITUTION TEACHER 3</v>
          </cell>
          <cell r="F846" t="str">
            <v>58T</v>
          </cell>
          <cell r="G846" t="str">
            <v>259C</v>
          </cell>
          <cell r="H846" t="str">
            <v>4902-00</v>
          </cell>
          <cell r="I846" t="str">
            <v xml:space="preserve">http://www.dop.wa.gov/CompClass/JobClassesSalaries/Pages/ClassifiedJobListing.aspx </v>
          </cell>
          <cell r="J846">
            <v>0</v>
          </cell>
        </row>
        <row r="847">
          <cell r="E847" t="str">
            <v>INSTRUCTION &amp; CLASSROOM SUPPORT TECH 1</v>
          </cell>
          <cell r="F847" t="str">
            <v>39</v>
          </cell>
          <cell r="G847" t="str">
            <v>255M</v>
          </cell>
          <cell r="H847" t="str">
            <v>4902-00</v>
          </cell>
          <cell r="I847" t="str">
            <v xml:space="preserve">http://www.dop.wa.gov/CompClass/JobClassesSalaries/Pages/ClassifiedJobListing.aspx </v>
          </cell>
          <cell r="J847">
            <v>0</v>
          </cell>
        </row>
        <row r="848">
          <cell r="E848" t="str">
            <v>INSTRUCTION &amp; CLASSROOM SUPPORT TECH 2</v>
          </cell>
          <cell r="F848" t="str">
            <v>44</v>
          </cell>
          <cell r="G848" t="str">
            <v>255N</v>
          </cell>
          <cell r="H848" t="str">
            <v>4902-00</v>
          </cell>
          <cell r="I848" t="str">
            <v xml:space="preserve">http://www.dop.wa.gov/CompClass/JobClassesSalaries/Pages/ClassifiedJobListing.aspx </v>
          </cell>
          <cell r="J848">
            <v>0</v>
          </cell>
        </row>
        <row r="849">
          <cell r="E849" t="str">
            <v>INSTRUCTION &amp; CLASSROOM SUPPORT TECH 3</v>
          </cell>
          <cell r="F849" t="str">
            <v>47</v>
          </cell>
          <cell r="G849" t="str">
            <v>255O</v>
          </cell>
          <cell r="H849" t="str">
            <v>4902-00</v>
          </cell>
          <cell r="I849" t="str">
            <v xml:space="preserve">http://www.dop.wa.gov/CompClass/JobClassesSalaries/Pages/ClassifiedJobListing.aspx </v>
          </cell>
          <cell r="J849">
            <v>0</v>
          </cell>
        </row>
        <row r="850">
          <cell r="E850" t="str">
            <v>INSTRUCTION &amp; CLASSROOM SUPPORT TECH 4</v>
          </cell>
          <cell r="F850" t="str">
            <v>51</v>
          </cell>
          <cell r="G850" t="str">
            <v>255Q</v>
          </cell>
          <cell r="H850" t="str">
            <v>4902-00</v>
          </cell>
          <cell r="I850" t="str">
            <v xml:space="preserve">http://www.dop.wa.gov/CompClass/JobClassesSalaries/Pages/ClassifiedJobListing.aspx </v>
          </cell>
          <cell r="J850">
            <v>0</v>
          </cell>
        </row>
        <row r="851">
          <cell r="E851" t="str">
            <v>INSTRUCTION &amp; CLASSROOM SUPPORT TECHNICI</v>
          </cell>
          <cell r="F851" t="str">
            <v>34</v>
          </cell>
          <cell r="G851" t="str">
            <v>255I</v>
          </cell>
          <cell r="H851" t="str">
            <v>4902-00</v>
          </cell>
          <cell r="I851" t="str">
            <v xml:space="preserve">http://www.dop.wa.gov/CompClass/JobClassesSalaries/Pages/ClassifiedJobListing.aspx </v>
          </cell>
          <cell r="J851">
            <v>0</v>
          </cell>
        </row>
        <row r="852">
          <cell r="E852" t="str">
            <v>INSTRUMENT MAKER 1</v>
          </cell>
          <cell r="F852" t="str">
            <v>45G</v>
          </cell>
          <cell r="G852" t="str">
            <v>604E</v>
          </cell>
          <cell r="H852" t="str">
            <v>4902-00</v>
          </cell>
          <cell r="I852" t="str">
            <v xml:space="preserve">http://www.dop.wa.gov/CompClass/JobClassesSalaries/Pages/ClassifiedJobListing.aspx </v>
          </cell>
          <cell r="J852">
            <v>0</v>
          </cell>
        </row>
        <row r="853">
          <cell r="E853" t="str">
            <v>INSTRUMENT MAKER 2</v>
          </cell>
          <cell r="F853" t="str">
            <v>50G</v>
          </cell>
          <cell r="G853" t="str">
            <v>604F</v>
          </cell>
          <cell r="H853" t="str">
            <v>4902-00</v>
          </cell>
          <cell r="I853" t="str">
            <v xml:space="preserve">http://www.dop.wa.gov/CompClass/JobClassesSalaries/Pages/ClassifiedJobListing.aspx </v>
          </cell>
          <cell r="J853">
            <v>0</v>
          </cell>
        </row>
        <row r="854">
          <cell r="E854" t="str">
            <v>INSTRUMENT MAKER 3</v>
          </cell>
          <cell r="F854" t="str">
            <v>53G</v>
          </cell>
          <cell r="G854" t="str">
            <v>604G</v>
          </cell>
          <cell r="H854" t="str">
            <v>4902-00</v>
          </cell>
          <cell r="I854" t="str">
            <v xml:space="preserve">http://www.dop.wa.gov/CompClass/JobClassesSalaries/Pages/ClassifiedJobListing.aspx </v>
          </cell>
          <cell r="J854">
            <v>0</v>
          </cell>
        </row>
        <row r="855">
          <cell r="E855" t="str">
            <v>INSTRUMENT MAKER LEAD</v>
          </cell>
          <cell r="F855" t="str">
            <v>55G</v>
          </cell>
          <cell r="G855" t="str">
            <v>604H</v>
          </cell>
          <cell r="H855" t="str">
            <v>4902-00</v>
          </cell>
          <cell r="I855" t="str">
            <v xml:space="preserve">http://www.dop.wa.gov/CompClass/JobClassesSalaries/Pages/ClassifiedJobListing.aspx </v>
          </cell>
          <cell r="J855">
            <v>0</v>
          </cell>
        </row>
        <row r="856">
          <cell r="E856" t="str">
            <v>INSTRUMENT MAKER SUPERVISOR</v>
          </cell>
          <cell r="F856" t="str">
            <v>57G</v>
          </cell>
          <cell r="G856" t="str">
            <v>604I</v>
          </cell>
          <cell r="H856" t="str">
            <v>4902-00</v>
          </cell>
          <cell r="I856" t="str">
            <v xml:space="preserve">http://www.dop.wa.gov/CompClass/JobClassesSalaries/Pages/ClassifiedJobListing.aspx </v>
          </cell>
          <cell r="J856">
            <v>0</v>
          </cell>
        </row>
        <row r="857">
          <cell r="E857" t="str">
            <v>INSULATION WORKER</v>
          </cell>
          <cell r="F857" t="str">
            <v>46G</v>
          </cell>
          <cell r="G857" t="str">
            <v>614E</v>
          </cell>
          <cell r="H857" t="str">
            <v>4902-00</v>
          </cell>
          <cell r="I857" t="str">
            <v xml:space="preserve">http://www.dop.wa.gov/CompClass/JobClassesSalaries/Pages/ClassifiedJobListing.aspx </v>
          </cell>
          <cell r="J857">
            <v>0</v>
          </cell>
        </row>
        <row r="858">
          <cell r="E858" t="str">
            <v>INSULATION WORKER LEAD</v>
          </cell>
          <cell r="F858" t="str">
            <v>49G</v>
          </cell>
          <cell r="G858" t="str">
            <v>614F</v>
          </cell>
          <cell r="H858" t="str">
            <v>4902-00</v>
          </cell>
          <cell r="I858" t="str">
            <v xml:space="preserve">http://www.dop.wa.gov/CompClass/JobClassesSalaries/Pages/ClassifiedJobListing.aspx </v>
          </cell>
          <cell r="J858">
            <v>0</v>
          </cell>
        </row>
        <row r="859">
          <cell r="E859" t="str">
            <v>INSURANCE ANALYST</v>
          </cell>
          <cell r="F859" t="str">
            <v>45</v>
          </cell>
          <cell r="G859" t="str">
            <v>162L</v>
          </cell>
          <cell r="H859" t="str">
            <v>4902-00</v>
          </cell>
          <cell r="I859" t="str">
            <v xml:space="preserve">http://www.dop.wa.gov/CompClass/JobClassesSalaries/Pages/ClassifiedJobListing.aspx </v>
          </cell>
          <cell r="J859">
            <v>0</v>
          </cell>
        </row>
        <row r="860">
          <cell r="E860" t="str">
            <v>INSURANCE TECHNICIAN 1</v>
          </cell>
          <cell r="F860" t="str">
            <v>32</v>
          </cell>
          <cell r="G860" t="str">
            <v>150E</v>
          </cell>
          <cell r="H860" t="str">
            <v>4902-00</v>
          </cell>
          <cell r="I860" t="str">
            <v xml:space="preserve">http://www.dop.wa.gov/CompClass/JobClassesSalaries/Pages/ClassifiedJobListing.aspx </v>
          </cell>
          <cell r="J860">
            <v>0</v>
          </cell>
        </row>
        <row r="861">
          <cell r="E861" t="str">
            <v>INSURANCE TECHNICIAN 2</v>
          </cell>
          <cell r="F861" t="str">
            <v>35</v>
          </cell>
          <cell r="G861" t="str">
            <v>150F</v>
          </cell>
          <cell r="H861" t="str">
            <v>4902-00</v>
          </cell>
          <cell r="I861" t="str">
            <v xml:space="preserve">http://www.dop.wa.gov/CompClass/JobClassesSalaries/Pages/ClassifiedJobListing.aspx </v>
          </cell>
          <cell r="J861">
            <v>0</v>
          </cell>
        </row>
        <row r="862">
          <cell r="E862" t="str">
            <v>INSURANCE TECHNICIAN 3</v>
          </cell>
          <cell r="F862" t="str">
            <v>37</v>
          </cell>
          <cell r="G862" t="str">
            <v>150G</v>
          </cell>
          <cell r="H862" t="str">
            <v>4902-00</v>
          </cell>
          <cell r="I862" t="str">
            <v xml:space="preserve">http://www.dop.wa.gov/CompClass/JobClassesSalaries/Pages/ClassifiedJobListing.aspx </v>
          </cell>
          <cell r="J862">
            <v>0</v>
          </cell>
        </row>
        <row r="863">
          <cell r="E863" t="str">
            <v>INSURANCE TECHNICIAN 4</v>
          </cell>
          <cell r="F863" t="str">
            <v>41</v>
          </cell>
          <cell r="G863" t="str">
            <v>150H</v>
          </cell>
          <cell r="H863" t="str">
            <v>4902-00</v>
          </cell>
          <cell r="I863" t="str">
            <v xml:space="preserve">http://www.dop.wa.gov/CompClass/JobClassesSalaries/Pages/ClassifiedJobListing.aspx </v>
          </cell>
          <cell r="J863">
            <v>0</v>
          </cell>
        </row>
        <row r="864">
          <cell r="E864" t="str">
            <v>INTERIOR DESIGNER</v>
          </cell>
          <cell r="F864" t="str">
            <v>56</v>
          </cell>
          <cell r="G864" t="str">
            <v>539J</v>
          </cell>
          <cell r="H864" t="str">
            <v>4902-00</v>
          </cell>
          <cell r="I864" t="str">
            <v xml:space="preserve">http://www.dop.wa.gov/CompClass/JobClassesSalaries/Pages/ClassifiedJobListing.aspx </v>
          </cell>
          <cell r="J864">
            <v>0</v>
          </cell>
        </row>
        <row r="865">
          <cell r="E865" t="str">
            <v>INVESTIGATOR 1</v>
          </cell>
          <cell r="F865" t="str">
            <v>41</v>
          </cell>
          <cell r="G865" t="str">
            <v>427P</v>
          </cell>
          <cell r="H865" t="str">
            <v>4902-00</v>
          </cell>
          <cell r="I865" t="str">
            <v xml:space="preserve">http://www.dop.wa.gov/CompClass/JobClassesSalaries/Pages/ClassifiedJobListing.aspx </v>
          </cell>
          <cell r="J865">
            <v>0</v>
          </cell>
        </row>
        <row r="866">
          <cell r="E866" t="str">
            <v>INVESTIGATOR 2</v>
          </cell>
          <cell r="F866" t="str">
            <v>49</v>
          </cell>
          <cell r="G866" t="str">
            <v>427Q</v>
          </cell>
          <cell r="H866" t="str">
            <v>4902-00</v>
          </cell>
          <cell r="I866" t="str">
            <v xml:space="preserve">http://www.dop.wa.gov/CompClass/JobClassesSalaries/Pages/ClassifiedJobListing.aspx </v>
          </cell>
          <cell r="J866">
            <v>0</v>
          </cell>
        </row>
        <row r="867">
          <cell r="E867" t="str">
            <v>INVESTIGATOR 3</v>
          </cell>
          <cell r="F867" t="str">
            <v>57</v>
          </cell>
          <cell r="G867" t="str">
            <v>427R</v>
          </cell>
          <cell r="H867" t="str">
            <v>4902-00</v>
          </cell>
          <cell r="I867" t="str">
            <v xml:space="preserve">http://www.dop.wa.gov/CompClass/JobClassesSalaries/Pages/ClassifiedJobListing.aspx </v>
          </cell>
          <cell r="J867">
            <v>0</v>
          </cell>
        </row>
        <row r="868">
          <cell r="E868" t="str">
            <v>INVESTIGATOR 4</v>
          </cell>
          <cell r="F868" t="str">
            <v>59</v>
          </cell>
          <cell r="G868" t="str">
            <v>427S</v>
          </cell>
          <cell r="H868" t="str">
            <v>4902-00</v>
          </cell>
          <cell r="I868" t="str">
            <v xml:space="preserve">http://www.dop.wa.gov/CompClass/JobClassesSalaries/Pages/ClassifiedJobListing.aspx </v>
          </cell>
          <cell r="J868">
            <v>0</v>
          </cell>
        </row>
        <row r="869">
          <cell r="E869" t="str">
            <v>IT COMPUTER OPERATOR 1</v>
          </cell>
          <cell r="F869" t="str">
            <v>31</v>
          </cell>
          <cell r="G869" t="str">
            <v>480N</v>
          </cell>
          <cell r="H869" t="str">
            <v>4902-00</v>
          </cell>
          <cell r="I869" t="str">
            <v xml:space="preserve">http://www.dop.wa.gov/CompClass/JobClassesSalaries/Pages/ClassifiedJobListing.aspx </v>
          </cell>
          <cell r="J869">
            <v>0</v>
          </cell>
        </row>
        <row r="870">
          <cell r="E870" t="str">
            <v>IT COMPUTER OPERATOR 2</v>
          </cell>
          <cell r="F870" t="str">
            <v>36</v>
          </cell>
          <cell r="G870" t="str">
            <v>480O</v>
          </cell>
          <cell r="H870" t="str">
            <v>4902-00</v>
          </cell>
          <cell r="I870" t="str">
            <v xml:space="preserve">http://www.dop.wa.gov/CompClass/JobClassesSalaries/Pages/ClassifiedJobListing.aspx </v>
          </cell>
          <cell r="J870">
            <v>0</v>
          </cell>
        </row>
        <row r="871">
          <cell r="E871" t="str">
            <v>IT COMPUTER OPERATOR 3</v>
          </cell>
          <cell r="F871" t="str">
            <v>40</v>
          </cell>
          <cell r="G871" t="str">
            <v>480P</v>
          </cell>
          <cell r="H871" t="str">
            <v>4902-00</v>
          </cell>
          <cell r="I871" t="str">
            <v xml:space="preserve">http://www.dop.wa.gov/CompClass/JobClassesSalaries/Pages/ClassifiedJobListing.aspx </v>
          </cell>
          <cell r="J871">
            <v>0</v>
          </cell>
        </row>
        <row r="872">
          <cell r="E872" t="str">
            <v>IT COMPUTER OPERATOR LEAD</v>
          </cell>
          <cell r="F872" t="str">
            <v>43</v>
          </cell>
          <cell r="G872" t="str">
            <v>480Q</v>
          </cell>
          <cell r="H872" t="str">
            <v>4902-00</v>
          </cell>
          <cell r="I872" t="str">
            <v xml:space="preserve">http://www.dop.wa.gov/CompClass/JobClassesSalaries/Pages/ClassifiedJobListing.aspx </v>
          </cell>
          <cell r="J872">
            <v>0</v>
          </cell>
        </row>
        <row r="873">
          <cell r="E873" t="str">
            <v>IT COMPUTER OPERATOR SUPERVISOR</v>
          </cell>
          <cell r="F873" t="str">
            <v>48</v>
          </cell>
          <cell r="G873" t="str">
            <v>480R</v>
          </cell>
          <cell r="H873" t="str">
            <v>4902-00</v>
          </cell>
          <cell r="I873" t="str">
            <v xml:space="preserve">http://www.dop.wa.gov/CompClass/JobClassesSalaries/Pages/ClassifiedJobListing.aspx </v>
          </cell>
          <cell r="J873">
            <v>0</v>
          </cell>
        </row>
        <row r="874">
          <cell r="E874" t="str">
            <v>IT DATA PROCESSOR 1</v>
          </cell>
          <cell r="F874" t="str">
            <v>28</v>
          </cell>
          <cell r="G874" t="str">
            <v>480F</v>
          </cell>
          <cell r="H874" t="str">
            <v>4902-00</v>
          </cell>
          <cell r="I874" t="str">
            <v xml:space="preserve">http://www.dop.wa.gov/CompClass/JobClassesSalaries/Pages/ClassifiedJobListing.aspx </v>
          </cell>
          <cell r="J874">
            <v>0</v>
          </cell>
        </row>
        <row r="875">
          <cell r="E875" t="str">
            <v>IT DATA PROCESSOR 2</v>
          </cell>
          <cell r="F875" t="str">
            <v>34</v>
          </cell>
          <cell r="G875" t="str">
            <v>480G</v>
          </cell>
          <cell r="H875" t="str">
            <v>4902-00</v>
          </cell>
          <cell r="I875" t="str">
            <v xml:space="preserve">http://www.dop.wa.gov/CompClass/JobClassesSalaries/Pages/ClassifiedJobListing.aspx </v>
          </cell>
          <cell r="J875">
            <v>0</v>
          </cell>
        </row>
        <row r="876">
          <cell r="E876" t="str">
            <v>IT DATA PROCESSOR 3</v>
          </cell>
          <cell r="F876" t="str">
            <v>39</v>
          </cell>
          <cell r="G876" t="str">
            <v>480H</v>
          </cell>
          <cell r="H876" t="str">
            <v>4902-00</v>
          </cell>
          <cell r="I876" t="str">
            <v xml:space="preserve">http://www.dop.wa.gov/CompClass/JobClassesSalaries/Pages/ClassifiedJobListing.aspx </v>
          </cell>
          <cell r="J876">
            <v>0</v>
          </cell>
        </row>
        <row r="877">
          <cell r="E877" t="str">
            <v>IT DATA PROCESSOR LEAD</v>
          </cell>
          <cell r="F877" t="str">
            <v>42</v>
          </cell>
          <cell r="G877" t="str">
            <v>480I</v>
          </cell>
          <cell r="H877" t="str">
            <v>4902-00</v>
          </cell>
          <cell r="I877" t="str">
            <v xml:space="preserve">http://www.dop.wa.gov/CompClass/JobClassesSalaries/Pages/ClassifiedJobListing.aspx </v>
          </cell>
          <cell r="J877">
            <v>0</v>
          </cell>
        </row>
        <row r="878">
          <cell r="E878" t="str">
            <v>IT SPECIALIST 1</v>
          </cell>
          <cell r="F878" t="str">
            <v>48</v>
          </cell>
          <cell r="G878" t="str">
            <v>479I</v>
          </cell>
          <cell r="H878" t="str">
            <v>4902-00</v>
          </cell>
          <cell r="I878" t="str">
            <v xml:space="preserve">http://www.dop.wa.gov/CompClass/JobClassesSalaries/Pages/ClassifiedJobListing.aspx </v>
          </cell>
          <cell r="J878">
            <v>0</v>
          </cell>
        </row>
        <row r="879">
          <cell r="E879" t="str">
            <v>IT SPECIALIST 2</v>
          </cell>
          <cell r="F879" t="str">
            <v>54</v>
          </cell>
          <cell r="G879" t="str">
            <v>479J</v>
          </cell>
          <cell r="H879" t="str">
            <v>4902-00</v>
          </cell>
          <cell r="I879" t="str">
            <v xml:space="preserve">http://www.dop.wa.gov/CompClass/JobClassesSalaries/Pages/ClassifiedJobListing.aspx </v>
          </cell>
          <cell r="J879">
            <v>0</v>
          </cell>
        </row>
        <row r="880">
          <cell r="E880" t="str">
            <v>IT SPECIALIST 3</v>
          </cell>
          <cell r="F880" t="str">
            <v>58</v>
          </cell>
          <cell r="G880" t="str">
            <v>479K</v>
          </cell>
          <cell r="H880" t="str">
            <v>4902-00</v>
          </cell>
          <cell r="I880" t="str">
            <v xml:space="preserve">http://www.dop.wa.gov/CompClass/JobClassesSalaries/Pages/ClassifiedJobListing.aspx </v>
          </cell>
          <cell r="J880">
            <v>0</v>
          </cell>
        </row>
        <row r="881">
          <cell r="E881" t="str">
            <v>IT SPECIALIST 4</v>
          </cell>
          <cell r="F881" t="str">
            <v>62</v>
          </cell>
          <cell r="G881" t="str">
            <v>479L</v>
          </cell>
          <cell r="H881" t="str">
            <v>4902-00</v>
          </cell>
          <cell r="I881" t="str">
            <v xml:space="preserve">http://www.dop.wa.gov/CompClass/JobClassesSalaries/Pages/ClassifiedJobListing.aspx </v>
          </cell>
          <cell r="J881">
            <v>0</v>
          </cell>
        </row>
        <row r="882">
          <cell r="E882" t="str">
            <v>IT SPECIALIST 5</v>
          </cell>
          <cell r="F882" t="str">
            <v>66</v>
          </cell>
          <cell r="G882" t="str">
            <v>479M</v>
          </cell>
          <cell r="H882" t="str">
            <v>4902-00</v>
          </cell>
          <cell r="I882" t="str">
            <v xml:space="preserve">http://www.dop.wa.gov/CompClass/JobClassesSalaries/Pages/ClassifiedJobListing.aspx </v>
          </cell>
          <cell r="J882">
            <v>0</v>
          </cell>
        </row>
        <row r="883">
          <cell r="E883" t="str">
            <v>IT SYSTEMS/APP SPEC 6</v>
          </cell>
          <cell r="F883" t="str">
            <v>70</v>
          </cell>
          <cell r="G883" t="str">
            <v>479N</v>
          </cell>
          <cell r="H883" t="str">
            <v>4902-00</v>
          </cell>
          <cell r="I883" t="str">
            <v xml:space="preserve">http://www.dop.wa.gov/CompClass/JobClassesSalaries/Pages/ClassifiedJobListing.aspx </v>
          </cell>
          <cell r="J883">
            <v>0</v>
          </cell>
        </row>
        <row r="884">
          <cell r="E884" t="str">
            <v>IT TECHNICIAN 1</v>
          </cell>
          <cell r="F884" t="str">
            <v>38</v>
          </cell>
          <cell r="G884" t="str">
            <v>481A</v>
          </cell>
          <cell r="H884" t="str">
            <v>4902-00</v>
          </cell>
          <cell r="I884" t="str">
            <v xml:space="preserve">http://www.dop.wa.gov/CompClass/JobClassesSalaries/Pages/ClassifiedJobListing.aspx </v>
          </cell>
          <cell r="J884">
            <v>0</v>
          </cell>
        </row>
        <row r="885">
          <cell r="E885" t="str">
            <v>IT TECHNICIAN 2</v>
          </cell>
          <cell r="F885" t="str">
            <v>42</v>
          </cell>
          <cell r="G885" t="str">
            <v>481B</v>
          </cell>
          <cell r="H885" t="str">
            <v>4902-00</v>
          </cell>
          <cell r="I885" t="str">
            <v xml:space="preserve">http://www.dop.wa.gov/CompClass/JobClassesSalaries/Pages/ClassifiedJobListing.aspx </v>
          </cell>
          <cell r="J885">
            <v>0</v>
          </cell>
        </row>
        <row r="886">
          <cell r="E886" t="str">
            <v>IT TRAINEE/INTERN</v>
          </cell>
          <cell r="F886" t="str">
            <v>27</v>
          </cell>
          <cell r="G886" t="str">
            <v>480E</v>
          </cell>
          <cell r="H886" t="str">
            <v>4902-00</v>
          </cell>
          <cell r="I886" t="str">
            <v xml:space="preserve">http://www.dop.wa.gov/CompClass/JobClassesSalaries/Pages/ClassifiedJobListing.aspx </v>
          </cell>
          <cell r="J886">
            <v>0</v>
          </cell>
        </row>
        <row r="887">
          <cell r="E887" t="str">
            <v>JET AIRCRAFT TECHNICIAN</v>
          </cell>
          <cell r="F887" t="str">
            <v>50G</v>
          </cell>
          <cell r="G887" t="str">
            <v>603J</v>
          </cell>
          <cell r="H887" t="str">
            <v>4902-00</v>
          </cell>
          <cell r="I887" t="str">
            <v xml:space="preserve">http://www.dop.wa.gov/CompClass/JobClassesSalaries/Pages/ClassifiedJobListing.aspx </v>
          </cell>
          <cell r="J887">
            <v>0</v>
          </cell>
        </row>
        <row r="888">
          <cell r="E888" t="str">
            <v>JUV REH REG ADM</v>
          </cell>
          <cell r="F888" t="str">
            <v>Band1</v>
          </cell>
          <cell r="G888" t="str">
            <v>B1862</v>
          </cell>
          <cell r="H888" t="str">
            <v>4902-00</v>
          </cell>
          <cell r="I888" t="str">
            <v>per autumnsharpe</v>
          </cell>
          <cell r="J888">
            <v>0</v>
          </cell>
        </row>
        <row r="889">
          <cell r="E889" t="str">
            <v>JUVENILE REHABILITATION COMMUNITY CNSLR</v>
          </cell>
          <cell r="F889" t="str">
            <v>47</v>
          </cell>
          <cell r="G889" t="str">
            <v>355G</v>
          </cell>
          <cell r="H889" t="str">
            <v>5307-01</v>
          </cell>
          <cell r="I889" t="str">
            <v xml:space="preserve">http://www.dop.wa.gov/CompClass/JobClassesSalaries/Pages/ClassifiedJobListing.aspx </v>
          </cell>
          <cell r="J889">
            <v>0</v>
          </cell>
        </row>
        <row r="890">
          <cell r="E890" t="str">
            <v>JUVENILE REHABILITATION COORDINATOR</v>
          </cell>
          <cell r="F890" t="str">
            <v>49</v>
          </cell>
          <cell r="G890" t="str">
            <v>355I</v>
          </cell>
          <cell r="H890" t="str">
            <v>5307-01</v>
          </cell>
          <cell r="I890" t="str">
            <v xml:space="preserve">http://www.dop.wa.gov/CompClass/JobClassesSalaries/Pages/ClassifiedJobListing.aspx </v>
          </cell>
          <cell r="J890">
            <v>0</v>
          </cell>
        </row>
        <row r="891">
          <cell r="E891" t="str">
            <v>JUVENILE REHABILITATION COUNSELOR ASST</v>
          </cell>
          <cell r="F891" t="str">
            <v>38</v>
          </cell>
          <cell r="G891" t="str">
            <v>355E</v>
          </cell>
          <cell r="H891" t="str">
            <v>5307-01</v>
          </cell>
          <cell r="I891" t="str">
            <v xml:space="preserve">http://www.dop.wa.gov/CompClass/JobClassesSalaries/Pages/ClassifiedJobListing.aspx </v>
          </cell>
          <cell r="J891">
            <v>0</v>
          </cell>
        </row>
        <row r="892">
          <cell r="E892" t="str">
            <v>JUVENILE REHABILITATION PROGRAM MGR 1</v>
          </cell>
          <cell r="F892" t="str">
            <v>51</v>
          </cell>
          <cell r="G892" t="str">
            <v>355M</v>
          </cell>
          <cell r="H892" t="str">
            <v>5307-01</v>
          </cell>
          <cell r="I892" t="str">
            <v xml:space="preserve">http://www.dop.wa.gov/CompClass/JobClassesSalaries/Pages/ClassifiedJobListing.aspx </v>
          </cell>
          <cell r="J892">
            <v>0</v>
          </cell>
        </row>
        <row r="893">
          <cell r="E893" t="str">
            <v>JUVENILE REHABILITATION PROGRAM MGR 2</v>
          </cell>
          <cell r="F893" t="str">
            <v>53</v>
          </cell>
          <cell r="G893" t="str">
            <v>355N</v>
          </cell>
          <cell r="H893" t="str">
            <v>5307-01</v>
          </cell>
          <cell r="I893" t="str">
            <v xml:space="preserve">http://www.dop.wa.gov/CompClass/JobClassesSalaries/Pages/ClassifiedJobListing.aspx </v>
          </cell>
          <cell r="J893">
            <v>0</v>
          </cell>
        </row>
        <row r="894">
          <cell r="E894" t="str">
            <v>JUVENILE REHABILITATION RESIDENT CNSLR</v>
          </cell>
          <cell r="F894" t="str">
            <v>47</v>
          </cell>
          <cell r="G894" t="str">
            <v>355H</v>
          </cell>
          <cell r="H894" t="str">
            <v>5307-01</v>
          </cell>
          <cell r="I894" t="str">
            <v xml:space="preserve">http://www.dop.wa.gov/CompClass/JobClassesSalaries/Pages/ClassifiedJobListing.aspx </v>
          </cell>
          <cell r="J894">
            <v>0</v>
          </cell>
        </row>
        <row r="895">
          <cell r="E895" t="str">
            <v>JUVENILE REHABILITATION SECURITY MANAGER</v>
          </cell>
          <cell r="F895" t="str">
            <v>46</v>
          </cell>
          <cell r="G895" t="str">
            <v>385R</v>
          </cell>
          <cell r="H895" t="str">
            <v>5307-01</v>
          </cell>
          <cell r="I895" t="str">
            <v xml:space="preserve">http://www.dop.wa.gov/CompClass/JobClassesSalaries/Pages/ClassifiedJobListing.aspx </v>
          </cell>
          <cell r="J895">
            <v>0</v>
          </cell>
        </row>
        <row r="896">
          <cell r="E896" t="str">
            <v>JUVENILE REHABILITATION SECURITY OFR 1</v>
          </cell>
          <cell r="F896" t="str">
            <v>37</v>
          </cell>
          <cell r="G896" t="str">
            <v>385P</v>
          </cell>
          <cell r="H896" t="str">
            <v>5307-01</v>
          </cell>
          <cell r="I896" t="str">
            <v xml:space="preserve">http://www.dop.wa.gov/CompClass/JobClassesSalaries/Pages/ClassifiedJobListing.aspx </v>
          </cell>
          <cell r="J896">
            <v>0</v>
          </cell>
        </row>
        <row r="897">
          <cell r="E897" t="str">
            <v>JUVENILE REHABILITATION SECURITY OFR 2</v>
          </cell>
          <cell r="F897" t="str">
            <v>40</v>
          </cell>
          <cell r="G897" t="str">
            <v>385Q</v>
          </cell>
          <cell r="H897" t="str">
            <v>5307-01</v>
          </cell>
          <cell r="I897" t="str">
            <v xml:space="preserve">http://www.dop.wa.gov/CompClass/JobClassesSalaries/Pages/ClassifiedJobListing.aspx </v>
          </cell>
          <cell r="J897">
            <v>0</v>
          </cell>
        </row>
        <row r="898">
          <cell r="E898" t="str">
            <v>JUVENILE REHABILITATION SUPERVISOR</v>
          </cell>
          <cell r="F898" t="str">
            <v>49</v>
          </cell>
          <cell r="G898" t="str">
            <v>355K</v>
          </cell>
          <cell r="H898" t="str">
            <v>5307-01</v>
          </cell>
          <cell r="I898" t="str">
            <v xml:space="preserve">http://www.dop.wa.gov/CompClass/JobClassesSalaries/Pages/ClassifiedJobListing.aspx </v>
          </cell>
          <cell r="J898">
            <v>0</v>
          </cell>
        </row>
        <row r="899">
          <cell r="E899" t="str">
            <v>LABOR &amp; INDUSTRIES AUDITOR 1</v>
          </cell>
          <cell r="F899" t="str">
            <v>35</v>
          </cell>
          <cell r="G899" t="str">
            <v>152N</v>
          </cell>
          <cell r="H899" t="str">
            <v>4902-00</v>
          </cell>
          <cell r="I899" t="str">
            <v xml:space="preserve">http://www.dop.wa.gov/CompClass/JobClassesSalaries/Pages/ClassifiedJobListing.aspx </v>
          </cell>
          <cell r="J899">
            <v>0</v>
          </cell>
        </row>
        <row r="900">
          <cell r="E900" t="str">
            <v>LABOR &amp; INDUSTRIES AUDITOR 2</v>
          </cell>
          <cell r="F900" t="str">
            <v>42</v>
          </cell>
          <cell r="G900" t="str">
            <v>152O</v>
          </cell>
          <cell r="H900" t="str">
            <v>4902-00</v>
          </cell>
          <cell r="I900" t="str">
            <v xml:space="preserve">http://www.dop.wa.gov/CompClass/JobClassesSalaries/Pages/ClassifiedJobListing.aspx </v>
          </cell>
          <cell r="J900">
            <v>0</v>
          </cell>
        </row>
        <row r="901">
          <cell r="E901" t="str">
            <v>LABOR &amp; INDUSTRIES AUDITOR 3</v>
          </cell>
          <cell r="F901" t="str">
            <v>46</v>
          </cell>
          <cell r="G901" t="str">
            <v>152P</v>
          </cell>
          <cell r="H901" t="str">
            <v>4902-00</v>
          </cell>
          <cell r="I901" t="str">
            <v xml:space="preserve">http://www.dop.wa.gov/CompClass/JobClassesSalaries/Pages/ClassifiedJobListing.aspx </v>
          </cell>
          <cell r="J901">
            <v>0</v>
          </cell>
        </row>
        <row r="902">
          <cell r="E902" t="str">
            <v>LABOR &amp; INDUSTRIES AUDITOR 4</v>
          </cell>
          <cell r="F902" t="str">
            <v>48</v>
          </cell>
          <cell r="G902" t="str">
            <v>152Q</v>
          </cell>
          <cell r="H902" t="str">
            <v>4902-00</v>
          </cell>
          <cell r="I902" t="str">
            <v xml:space="preserve">http://www.dop.wa.gov/CompClass/JobClassesSalaries/Pages/ClassifiedJobListing.aspx </v>
          </cell>
          <cell r="J902">
            <v>0</v>
          </cell>
        </row>
        <row r="903">
          <cell r="E903" t="str">
            <v>LABOR &amp; INDUSTRIES AUDITOR 5</v>
          </cell>
          <cell r="F903" t="str">
            <v>52</v>
          </cell>
          <cell r="G903" t="str">
            <v>152R</v>
          </cell>
          <cell r="H903" t="str">
            <v>4902-00</v>
          </cell>
          <cell r="I903" t="str">
            <v xml:space="preserve">http://www.dop.wa.gov/CompClass/JobClassesSalaries/Pages/ClassifiedJobListing.aspx </v>
          </cell>
          <cell r="J903">
            <v>0</v>
          </cell>
        </row>
        <row r="904">
          <cell r="E904" t="str">
            <v>LABOR RELATIONS ADJUDICATOR/MEDIATOR 1</v>
          </cell>
          <cell r="F904" t="str">
            <v>65</v>
          </cell>
          <cell r="G904" t="str">
            <v>422E</v>
          </cell>
          <cell r="H904" t="str">
            <v>4902-00</v>
          </cell>
          <cell r="I904" t="str">
            <v xml:space="preserve">http://www.dop.wa.gov/CompClass/JobClassesSalaries/Pages/ClassifiedJobListing.aspx </v>
          </cell>
          <cell r="J904">
            <v>0</v>
          </cell>
        </row>
        <row r="905">
          <cell r="E905" t="str">
            <v>LABOR RELATIONS ADJUDICATOR/MEDIATOR 2</v>
          </cell>
          <cell r="F905" t="str">
            <v>69</v>
          </cell>
          <cell r="G905" t="str">
            <v>422F</v>
          </cell>
          <cell r="H905" t="str">
            <v>4902-00</v>
          </cell>
          <cell r="I905" t="str">
            <v xml:space="preserve">http://www.dop.wa.gov/CompClass/JobClassesSalaries/Pages/ClassifiedJobListing.aspx </v>
          </cell>
          <cell r="J905">
            <v>0</v>
          </cell>
        </row>
        <row r="906">
          <cell r="E906" t="str">
            <v>LABOR RELATIONS ADJUDICATOR/MEDIATOR 3</v>
          </cell>
          <cell r="F906" t="str">
            <v>75</v>
          </cell>
          <cell r="G906" t="str">
            <v>422G</v>
          </cell>
          <cell r="H906" t="str">
            <v>4902-00</v>
          </cell>
          <cell r="I906" t="str">
            <v xml:space="preserve">http://www.dop.wa.gov/CompClass/JobClassesSalaries/Pages/ClassifiedJobListing.aspx </v>
          </cell>
          <cell r="J906">
            <v>0</v>
          </cell>
        </row>
        <row r="907">
          <cell r="E907" t="str">
            <v>LABORATORY ASSISTANT 1</v>
          </cell>
          <cell r="F907" t="str">
            <v>38</v>
          </cell>
          <cell r="G907" t="str">
            <v>510E</v>
          </cell>
          <cell r="H907" t="str">
            <v>4902-00</v>
          </cell>
          <cell r="I907" t="str">
            <v xml:space="preserve">http://www.dop.wa.gov/CompClass/JobClassesSalaries/Pages/ClassifiedJobListing.aspx </v>
          </cell>
          <cell r="J907">
            <v>0</v>
          </cell>
        </row>
        <row r="908">
          <cell r="E908" t="str">
            <v>LABORATORY ASSISTANT 2</v>
          </cell>
          <cell r="F908" t="str">
            <v>40</v>
          </cell>
          <cell r="G908" t="str">
            <v>510F</v>
          </cell>
          <cell r="H908" t="str">
            <v>4902-00</v>
          </cell>
          <cell r="I908" t="str">
            <v xml:space="preserve">http://www.dop.wa.gov/CompClass/JobClassesSalaries/Pages/ClassifiedJobListing.aspx </v>
          </cell>
          <cell r="J908">
            <v>0</v>
          </cell>
        </row>
        <row r="909">
          <cell r="E909" t="str">
            <v>LABORATORY TECHNICIAN 1</v>
          </cell>
          <cell r="F909" t="str">
            <v>42</v>
          </cell>
          <cell r="G909" t="str">
            <v>510G</v>
          </cell>
          <cell r="H909" t="str">
            <v>5307-00</v>
          </cell>
          <cell r="I909" t="str">
            <v xml:space="preserve">http://www.dop.wa.gov/CompClass/JobClassesSalaries/Pages/ClassifiedJobListing.aspx </v>
          </cell>
          <cell r="J909">
            <v>0</v>
          </cell>
        </row>
        <row r="910">
          <cell r="E910" t="str">
            <v>LABORATORY TECHNICIAN 2</v>
          </cell>
          <cell r="F910" t="str">
            <v>45</v>
          </cell>
          <cell r="G910" t="str">
            <v>510H</v>
          </cell>
          <cell r="H910" t="str">
            <v>5307-00</v>
          </cell>
          <cell r="I910" t="str">
            <v xml:space="preserve">http://www.dop.wa.gov/CompClass/JobClassesSalaries/Pages/ClassifiedJobListing.aspx </v>
          </cell>
          <cell r="J910">
            <v>0</v>
          </cell>
        </row>
        <row r="911">
          <cell r="E911" t="str">
            <v>LABORATORY TECHNICIAN 3</v>
          </cell>
          <cell r="F911" t="str">
            <v>48</v>
          </cell>
          <cell r="G911" t="str">
            <v>510I</v>
          </cell>
          <cell r="H911" t="str">
            <v>5307-00</v>
          </cell>
          <cell r="I911" t="str">
            <v xml:space="preserve">http://www.dop.wa.gov/CompClass/JobClassesSalaries/Pages/ClassifiedJobListing.aspx </v>
          </cell>
          <cell r="J911">
            <v>0</v>
          </cell>
        </row>
        <row r="912">
          <cell r="E912" t="str">
            <v>LABORATORY TECHNICIAN 4</v>
          </cell>
          <cell r="F912" t="str">
            <v>56</v>
          </cell>
          <cell r="G912" t="str">
            <v>510J</v>
          </cell>
          <cell r="H912" t="str">
            <v>5307-00</v>
          </cell>
          <cell r="I912" t="str">
            <v xml:space="preserve">http://www.dop.wa.gov/CompClass/JobClassesSalaries/Pages/ClassifiedJobListing.aspx </v>
          </cell>
          <cell r="J912">
            <v>0</v>
          </cell>
        </row>
        <row r="913">
          <cell r="E913" t="str">
            <v>LAND SURVEYOR - WILDLIFE</v>
          </cell>
          <cell r="F913" t="str">
            <v>65</v>
          </cell>
          <cell r="G913" t="str">
            <v>527H</v>
          </cell>
          <cell r="H913" t="str">
            <v>4902-00</v>
          </cell>
          <cell r="I913" t="str">
            <v xml:space="preserve">http://www.dop.wa.gov/CompClass/JobClassesSalaries/Pages/ClassifiedJobListing.aspx </v>
          </cell>
          <cell r="J913">
            <v>0</v>
          </cell>
        </row>
        <row r="914">
          <cell r="E914" t="str">
            <v>LAND SURVEYOR 2</v>
          </cell>
          <cell r="F914" t="str">
            <v>55</v>
          </cell>
          <cell r="G914" t="str">
            <v>527E</v>
          </cell>
          <cell r="H914" t="str">
            <v>4902-00</v>
          </cell>
          <cell r="I914" t="str">
            <v xml:space="preserve">http://www.dop.wa.gov/CompClass/JobClassesSalaries/Pages/ClassifiedJobListing.aspx </v>
          </cell>
          <cell r="J914">
            <v>0</v>
          </cell>
        </row>
        <row r="915">
          <cell r="E915" t="str">
            <v>LAND SURVEYOR 3</v>
          </cell>
          <cell r="F915" t="str">
            <v>61</v>
          </cell>
          <cell r="G915" t="str">
            <v>527F</v>
          </cell>
          <cell r="H915" t="str">
            <v>4902-00</v>
          </cell>
          <cell r="I915" t="str">
            <v xml:space="preserve">http://www.dop.wa.gov/CompClass/JobClassesSalaries/Pages/ClassifiedJobListing.aspx </v>
          </cell>
          <cell r="J915">
            <v>0</v>
          </cell>
        </row>
        <row r="916">
          <cell r="E916" t="str">
            <v>LAUNDRY OPERATIONS SUPERVISOR 1</v>
          </cell>
          <cell r="F916" t="str">
            <v>37</v>
          </cell>
          <cell r="G916" t="str">
            <v>679H</v>
          </cell>
          <cell r="H916" t="str">
            <v>4902-00</v>
          </cell>
          <cell r="I916" t="str">
            <v xml:space="preserve">http://www.dop.wa.gov/CompClass/JobClassesSalaries/Pages/ClassifiedJobListing.aspx </v>
          </cell>
          <cell r="J916">
            <v>0</v>
          </cell>
        </row>
        <row r="917">
          <cell r="E917" t="str">
            <v>LAUNDRY OPERATIONS SUPERVISOR 2</v>
          </cell>
          <cell r="F917" t="str">
            <v>46</v>
          </cell>
          <cell r="G917" t="str">
            <v>679I</v>
          </cell>
          <cell r="H917" t="str">
            <v>5307-00</v>
          </cell>
          <cell r="I917" t="str">
            <v xml:space="preserve">http://www.dop.wa.gov/CompClass/JobClassesSalaries/Pages/ClassifiedJobListing.aspx </v>
          </cell>
          <cell r="J917">
            <v>0</v>
          </cell>
        </row>
        <row r="918">
          <cell r="E918" t="str">
            <v>LAUNDRY WORKER 1</v>
          </cell>
          <cell r="F918" t="str">
            <v>25</v>
          </cell>
          <cell r="G918" t="str">
            <v>679E</v>
          </cell>
          <cell r="H918" t="str">
            <v>5307-00</v>
          </cell>
          <cell r="I918" t="str">
            <v xml:space="preserve">http://www.dop.wa.gov/CompClass/JobClassesSalaries/Pages/ClassifiedJobListing.aspx </v>
          </cell>
          <cell r="J918">
            <v>0</v>
          </cell>
        </row>
        <row r="919">
          <cell r="E919" t="str">
            <v>LAUNDRY WORKER 2</v>
          </cell>
          <cell r="F919" t="str">
            <v>29</v>
          </cell>
          <cell r="G919" t="str">
            <v>679F</v>
          </cell>
          <cell r="H919" t="str">
            <v>5307-00</v>
          </cell>
          <cell r="I919" t="str">
            <v xml:space="preserve">http://www.dop.wa.gov/CompClass/JobClassesSalaries/Pages/ClassifiedJobListing.aspx </v>
          </cell>
          <cell r="J919">
            <v>0</v>
          </cell>
        </row>
        <row r="920">
          <cell r="E920" t="str">
            <v>LAUNDRY WORKER 3</v>
          </cell>
          <cell r="F920" t="str">
            <v>34</v>
          </cell>
          <cell r="G920" t="str">
            <v>679G</v>
          </cell>
          <cell r="H920" t="str">
            <v>5307-00</v>
          </cell>
          <cell r="I920" t="str">
            <v xml:space="preserve">http://www.dop.wa.gov/CompClass/JobClassesSalaries/Pages/ClassifiedJobListing.aspx </v>
          </cell>
          <cell r="J920">
            <v>0</v>
          </cell>
        </row>
        <row r="921">
          <cell r="E921" t="str">
            <v>LAW ENFORCEMENT COMMS SYST AREA SUPV</v>
          </cell>
          <cell r="F921" t="str">
            <v>61</v>
          </cell>
          <cell r="G921" t="str">
            <v>592V</v>
          </cell>
          <cell r="H921" t="str">
            <v>4902-00</v>
          </cell>
          <cell r="I921" t="str">
            <v xml:space="preserve">http://www.dop.wa.gov/CompClass/JobClassesSalaries/Pages/ClassifiedJobListing.aspx </v>
          </cell>
          <cell r="J921">
            <v>0</v>
          </cell>
        </row>
        <row r="922">
          <cell r="E922" t="str">
            <v>LAW ENFORCEMENT COMMS SYSTEMS SUPV</v>
          </cell>
          <cell r="F922" t="str">
            <v>57E</v>
          </cell>
          <cell r="G922" t="str">
            <v>592U</v>
          </cell>
          <cell r="H922" t="str">
            <v>4902-00</v>
          </cell>
          <cell r="I922" t="str">
            <v xml:space="preserve">http://www.dop.wa.gov/CompClass/JobClassesSalaries/Pages/ClassifiedJobListing.aspx </v>
          </cell>
          <cell r="J922">
            <v>0</v>
          </cell>
        </row>
        <row r="923">
          <cell r="E923" t="str">
            <v>LAW ENFORCEMENT EQUIPMENT TECH 1</v>
          </cell>
          <cell r="F923" t="str">
            <v>40E</v>
          </cell>
          <cell r="G923" t="str">
            <v>592Q</v>
          </cell>
          <cell r="H923" t="str">
            <v>4902-00</v>
          </cell>
          <cell r="I923" t="str">
            <v xml:space="preserve">http://www.dop.wa.gov/CompClass/JobClassesSalaries/Pages/ClassifiedJobListing.aspx </v>
          </cell>
          <cell r="J923">
            <v>0</v>
          </cell>
        </row>
        <row r="924">
          <cell r="E924" t="str">
            <v>LAW ENFORCEMENT EQUIPMENT TECH 2</v>
          </cell>
          <cell r="F924" t="str">
            <v>44E</v>
          </cell>
          <cell r="G924" t="str">
            <v>592R</v>
          </cell>
          <cell r="H924" t="str">
            <v>4902-00</v>
          </cell>
          <cell r="I924" t="str">
            <v xml:space="preserve">http://www.dop.wa.gov/CompClass/JobClassesSalaries/Pages/ClassifiedJobListing.aspx </v>
          </cell>
          <cell r="J924">
            <v>0</v>
          </cell>
        </row>
        <row r="925">
          <cell r="E925" t="str">
            <v>LAW ENFORCEMENT EQUIPMENT TECH LEAD</v>
          </cell>
          <cell r="F925" t="str">
            <v>47E</v>
          </cell>
          <cell r="G925" t="str">
            <v>592S</v>
          </cell>
          <cell r="H925" t="str">
            <v>4902-00</v>
          </cell>
          <cell r="I925" t="str">
            <v xml:space="preserve">http://www.dop.wa.gov/CompClass/JobClassesSalaries/Pages/ClassifiedJobListing.aspx </v>
          </cell>
          <cell r="J925">
            <v>0</v>
          </cell>
        </row>
        <row r="926">
          <cell r="E926" t="str">
            <v>LEGAL SECRETARY 1</v>
          </cell>
          <cell r="F926" t="str">
            <v>38</v>
          </cell>
          <cell r="G926" t="str">
            <v>425F</v>
          </cell>
          <cell r="H926" t="str">
            <v>4902-00</v>
          </cell>
          <cell r="I926" t="str">
            <v xml:space="preserve">http://www.dop.wa.gov/CompClass/JobClassesSalaries/Pages/ClassifiedJobListing.aspx </v>
          </cell>
          <cell r="J926">
            <v>0</v>
          </cell>
        </row>
        <row r="927">
          <cell r="E927" t="str">
            <v>LEGAL SECRETARY 2</v>
          </cell>
          <cell r="F927" t="str">
            <v>41</v>
          </cell>
          <cell r="G927" t="str">
            <v>425G</v>
          </cell>
          <cell r="H927" t="str">
            <v>4902-00</v>
          </cell>
          <cell r="I927" t="str">
            <v xml:space="preserve">http://www.dop.wa.gov/CompClass/JobClassesSalaries/Pages/ClassifiedJobListing.aspx </v>
          </cell>
          <cell r="J927">
            <v>0</v>
          </cell>
        </row>
        <row r="928">
          <cell r="E928" t="str">
            <v>LEGAL SECRETARY 3</v>
          </cell>
          <cell r="F928" t="str">
            <v>44</v>
          </cell>
          <cell r="G928" t="str">
            <v>425H</v>
          </cell>
          <cell r="H928" t="str">
            <v>4902-00</v>
          </cell>
          <cell r="I928" t="str">
            <v xml:space="preserve">http://www.dop.wa.gov/CompClass/JobClassesSalaries/Pages/ClassifiedJobListing.aspx </v>
          </cell>
          <cell r="J928">
            <v>0</v>
          </cell>
        </row>
        <row r="929">
          <cell r="E929" t="str">
            <v>LEGAL SUPPORT TRAINEE</v>
          </cell>
          <cell r="F929" t="str">
            <v>32</v>
          </cell>
          <cell r="G929" t="str">
            <v>425E</v>
          </cell>
          <cell r="H929" t="str">
            <v>4902-00</v>
          </cell>
          <cell r="I929" t="str">
            <v xml:space="preserve">http://www.dop.wa.gov/CompClass/JobClassesSalaries/Pages/ClassifiedJobListing.aspx </v>
          </cell>
          <cell r="J929">
            <v>0</v>
          </cell>
        </row>
        <row r="930">
          <cell r="E930" t="str">
            <v>LIBRARY &amp; ARCHIVAL PROFESSIONAL 1</v>
          </cell>
          <cell r="F930" t="str">
            <v>41</v>
          </cell>
          <cell r="G930" t="str">
            <v>261A</v>
          </cell>
          <cell r="H930" t="str">
            <v>4902-00</v>
          </cell>
          <cell r="I930" t="str">
            <v xml:space="preserve">http://www.dop.wa.gov/CompClass/JobClassesSalaries/Pages/ClassifiedJobListing.aspx </v>
          </cell>
          <cell r="J930">
            <v>0</v>
          </cell>
        </row>
        <row r="931">
          <cell r="E931" t="str">
            <v>LIBRARY &amp; ARCHIVAL PROFESSIONAL 2</v>
          </cell>
          <cell r="F931" t="str">
            <v>48</v>
          </cell>
          <cell r="G931" t="str">
            <v>261B</v>
          </cell>
          <cell r="H931" t="str">
            <v>4902-00</v>
          </cell>
          <cell r="I931" t="str">
            <v xml:space="preserve">http://www.dop.wa.gov/CompClass/JobClassesSalaries/Pages/ClassifiedJobListing.aspx </v>
          </cell>
          <cell r="J931">
            <v>0</v>
          </cell>
        </row>
        <row r="932">
          <cell r="E932" t="str">
            <v>LIBRARY &amp; ARCHIVAL PROFESSIONAL 3</v>
          </cell>
          <cell r="F932" t="str">
            <v>53</v>
          </cell>
          <cell r="G932" t="str">
            <v>261C</v>
          </cell>
          <cell r="H932" t="str">
            <v>4902-00</v>
          </cell>
          <cell r="I932" t="str">
            <v xml:space="preserve">http://www.dop.wa.gov/CompClass/JobClassesSalaries/Pages/ClassifiedJobListing.aspx </v>
          </cell>
          <cell r="J932">
            <v>0</v>
          </cell>
        </row>
        <row r="933">
          <cell r="E933" t="str">
            <v>LIBRARY &amp; ARCHIVAL PROFESSIONAL 4</v>
          </cell>
          <cell r="F933" t="str">
            <v>58</v>
          </cell>
          <cell r="G933" t="str">
            <v>261D</v>
          </cell>
          <cell r="H933" t="str">
            <v>4902-00</v>
          </cell>
          <cell r="I933" t="str">
            <v xml:space="preserve">http://www.dop.wa.gov/CompClass/JobClassesSalaries/Pages/ClassifiedJobListing.aspx </v>
          </cell>
          <cell r="J933">
            <v>0</v>
          </cell>
        </row>
        <row r="934">
          <cell r="E934" t="str">
            <v>LIBRARY &amp; ARCHIVES PARAPROFESSIONAL 1</v>
          </cell>
          <cell r="F934" t="str">
            <v>31</v>
          </cell>
          <cell r="G934" t="str">
            <v>262I</v>
          </cell>
          <cell r="H934" t="str">
            <v>4902-00</v>
          </cell>
          <cell r="I934" t="str">
            <v xml:space="preserve">http://www.dop.wa.gov/CompClass/JobClassesSalaries/Pages/ClassifiedJobListing.aspx </v>
          </cell>
          <cell r="J934">
            <v>0</v>
          </cell>
        </row>
        <row r="935">
          <cell r="E935" t="str">
            <v>LIBRARY &amp; ARCHIVES PARAPROFESSIONAL 2</v>
          </cell>
          <cell r="F935" t="str">
            <v>33</v>
          </cell>
          <cell r="G935" t="str">
            <v>262J</v>
          </cell>
          <cell r="H935" t="str">
            <v>4902-00</v>
          </cell>
          <cell r="I935" t="str">
            <v xml:space="preserve">http://www.dop.wa.gov/CompClass/JobClassesSalaries/Pages/ClassifiedJobListing.aspx </v>
          </cell>
          <cell r="J935">
            <v>0</v>
          </cell>
        </row>
        <row r="936">
          <cell r="E936" t="str">
            <v>LIBRARY &amp; ARCHIVES PARAPROFESSIONAL 3</v>
          </cell>
          <cell r="F936" t="str">
            <v>35</v>
          </cell>
          <cell r="G936" t="str">
            <v>262K</v>
          </cell>
          <cell r="H936" t="str">
            <v>4902-00</v>
          </cell>
          <cell r="I936" t="str">
            <v xml:space="preserve">http://www.dop.wa.gov/CompClass/JobClassesSalaries/Pages/ClassifiedJobListing.aspx </v>
          </cell>
          <cell r="J936">
            <v>0</v>
          </cell>
        </row>
        <row r="937">
          <cell r="E937" t="str">
            <v>LIBRARY &amp; ARCHIVES PARAPROFESSIONAL 4</v>
          </cell>
          <cell r="F937" t="str">
            <v>39</v>
          </cell>
          <cell r="G937" t="str">
            <v>262L</v>
          </cell>
          <cell r="H937" t="str">
            <v>4902-00</v>
          </cell>
          <cell r="I937" t="str">
            <v xml:space="preserve">http://www.dop.wa.gov/CompClass/JobClassesSalaries/Pages/ClassifiedJobListing.aspx </v>
          </cell>
          <cell r="J937">
            <v>0</v>
          </cell>
        </row>
        <row r="938">
          <cell r="E938" t="str">
            <v>LIBRARY &amp; ARCHIVES PARAPROFESSIONAL 5</v>
          </cell>
          <cell r="F938" t="str">
            <v>42</v>
          </cell>
          <cell r="G938" t="str">
            <v>262M</v>
          </cell>
          <cell r="H938" t="str">
            <v>4902-00</v>
          </cell>
          <cell r="I938" t="str">
            <v xml:space="preserve">http://www.dop.wa.gov/CompClass/JobClassesSalaries/Pages/ClassifiedJobListing.aspx </v>
          </cell>
          <cell r="J938">
            <v>0</v>
          </cell>
        </row>
        <row r="939">
          <cell r="E939" t="str">
            <v>LIBRARY &amp; ARCHIVES PARAPROFESSIONAL 6</v>
          </cell>
          <cell r="F939" t="str">
            <v>46</v>
          </cell>
          <cell r="G939" t="str">
            <v>262N</v>
          </cell>
          <cell r="H939" t="str">
            <v>4902-00</v>
          </cell>
          <cell r="I939" t="str">
            <v xml:space="preserve">http://www.dop.wa.gov/CompClass/JobClassesSalaries/Pages/ClassifiedJobListing.aspx </v>
          </cell>
          <cell r="J939">
            <v>0</v>
          </cell>
        </row>
        <row r="940">
          <cell r="E940" t="str">
            <v>LICENSED PRACTICAL NURSE 1</v>
          </cell>
          <cell r="F940" t="str">
            <v>39</v>
          </cell>
          <cell r="G940" t="str">
            <v>286A</v>
          </cell>
          <cell r="H940" t="str">
            <v>7200-00</v>
          </cell>
          <cell r="I940" t="str">
            <v xml:space="preserve">http://www.dop.wa.gov/CompClass/JobClassesSalaries/Pages/ClassifiedJobListing.aspx </v>
          </cell>
          <cell r="J940">
            <v>0</v>
          </cell>
        </row>
        <row r="941">
          <cell r="E941" t="str">
            <v>LICENSED PRACTICAL NURSE 2</v>
          </cell>
          <cell r="F941" t="str">
            <v>41</v>
          </cell>
          <cell r="G941" t="str">
            <v>286B</v>
          </cell>
          <cell r="H941" t="str">
            <v>7201-00</v>
          </cell>
          <cell r="I941" t="str">
            <v xml:space="preserve">http://www.dop.wa.gov/CompClass/JobClassesSalaries/Pages/ClassifiedJobListing.aspx </v>
          </cell>
          <cell r="J941">
            <v>0</v>
          </cell>
        </row>
        <row r="942">
          <cell r="E942" t="str">
            <v>LICENSED PRACTICAL NURSE 4</v>
          </cell>
          <cell r="F942" t="str">
            <v>44</v>
          </cell>
          <cell r="G942" t="str">
            <v>286D</v>
          </cell>
          <cell r="H942" t="str">
            <v>7201-00</v>
          </cell>
          <cell r="I942" t="str">
            <v xml:space="preserve">http://www.dop.wa.gov/CompClass/JobClassesSalaries/Pages/ClassifiedJobListing.aspx </v>
          </cell>
          <cell r="J942">
            <v>0</v>
          </cell>
        </row>
        <row r="943">
          <cell r="E943" t="str">
            <v>LICENSING SERVICES MANAGER 1</v>
          </cell>
          <cell r="F943" t="str">
            <v>53</v>
          </cell>
          <cell r="G943" t="str">
            <v>459I</v>
          </cell>
          <cell r="H943" t="str">
            <v>4902-00</v>
          </cell>
          <cell r="I943" t="str">
            <v xml:space="preserve">http://www.dop.wa.gov/CompClass/JobClassesSalaries/Pages/ClassifiedJobListing.aspx </v>
          </cell>
          <cell r="J943">
            <v>0</v>
          </cell>
        </row>
        <row r="944">
          <cell r="E944" t="str">
            <v>LICENSING SERVICES REPRESENTATIVE 1</v>
          </cell>
          <cell r="F944" t="str">
            <v>35</v>
          </cell>
          <cell r="G944" t="str">
            <v>458E</v>
          </cell>
          <cell r="H944" t="str">
            <v>4902-00</v>
          </cell>
          <cell r="I944" t="str">
            <v xml:space="preserve">http://www.dop.wa.gov/CompClass/JobClassesSalaries/Pages/ClassifiedJobListing.aspx </v>
          </cell>
          <cell r="J944">
            <v>0</v>
          </cell>
        </row>
        <row r="945">
          <cell r="E945" t="str">
            <v>LICENSING SERVICES REPRESENTATIVE 2</v>
          </cell>
          <cell r="F945" t="str">
            <v>39</v>
          </cell>
          <cell r="G945" t="str">
            <v>458F</v>
          </cell>
          <cell r="H945" t="str">
            <v>4902-00</v>
          </cell>
          <cell r="I945" t="str">
            <v xml:space="preserve">http://www.dop.wa.gov/CompClass/JobClassesSalaries/Pages/ClassifiedJobListing.aspx </v>
          </cell>
          <cell r="J945">
            <v>0</v>
          </cell>
        </row>
        <row r="946">
          <cell r="E946" t="str">
            <v>LICENSING SERVICES REPRESENTATIVE 3</v>
          </cell>
          <cell r="F946" t="str">
            <v>43</v>
          </cell>
          <cell r="G946" t="str">
            <v>458G</v>
          </cell>
          <cell r="H946" t="str">
            <v>4902-00</v>
          </cell>
          <cell r="I946" t="str">
            <v xml:space="preserve">http://www.dop.wa.gov/CompClass/JobClassesSalaries/Pages/ClassifiedJobListing.aspx </v>
          </cell>
          <cell r="J946">
            <v>0</v>
          </cell>
        </row>
        <row r="947">
          <cell r="E947" t="str">
            <v>LICENSING SERVICES REPRESENTATIVE 4</v>
          </cell>
          <cell r="F947" t="str">
            <v>48</v>
          </cell>
          <cell r="G947" t="str">
            <v>458H</v>
          </cell>
          <cell r="H947" t="str">
            <v>4902-00</v>
          </cell>
          <cell r="I947" t="str">
            <v xml:space="preserve">http://www.dop.wa.gov/CompClass/JobClassesSalaries/Pages/ClassifiedJobListing.aspx </v>
          </cell>
          <cell r="J947">
            <v>0</v>
          </cell>
        </row>
        <row r="948">
          <cell r="E948" t="str">
            <v>LICENSING SPECIALIST 1</v>
          </cell>
          <cell r="F948" t="str">
            <v>32</v>
          </cell>
          <cell r="G948" t="str">
            <v>458K</v>
          </cell>
          <cell r="H948" t="str">
            <v>4902-00</v>
          </cell>
          <cell r="I948" t="str">
            <v xml:space="preserve">http://www.dop.wa.gov/CompClass/JobClassesSalaries/Pages/ClassifiedJobListing.aspx </v>
          </cell>
          <cell r="J948">
            <v>0</v>
          </cell>
        </row>
        <row r="949">
          <cell r="E949" t="str">
            <v>LICENSING SPECIALIST 2</v>
          </cell>
          <cell r="F949" t="str">
            <v>38</v>
          </cell>
          <cell r="G949" t="str">
            <v>458M</v>
          </cell>
          <cell r="H949" t="str">
            <v>4902-00</v>
          </cell>
          <cell r="I949" t="str">
            <v xml:space="preserve">http://www.dop.wa.gov/CompClass/JobClassesSalaries/Pages/ClassifiedJobListing.aspx </v>
          </cell>
          <cell r="J949">
            <v>0</v>
          </cell>
        </row>
        <row r="950">
          <cell r="E950" t="str">
            <v>LICENSING SPECIALIST 3</v>
          </cell>
          <cell r="F950" t="str">
            <v>41</v>
          </cell>
          <cell r="G950" t="str">
            <v>458O</v>
          </cell>
          <cell r="H950" t="str">
            <v>4902-00</v>
          </cell>
          <cell r="I950" t="str">
            <v xml:space="preserve">http://www.dop.wa.gov/CompClass/JobClassesSalaries/Pages/ClassifiedJobListing.aspx </v>
          </cell>
          <cell r="J950">
            <v>0</v>
          </cell>
        </row>
        <row r="951">
          <cell r="E951" t="str">
            <v>LIFEGUARD 1</v>
          </cell>
          <cell r="F951" t="str">
            <v>18E</v>
          </cell>
          <cell r="G951" t="str">
            <v>703E</v>
          </cell>
          <cell r="H951" t="str">
            <v>4902-00</v>
          </cell>
          <cell r="I951" t="str">
            <v xml:space="preserve">http://www.dop.wa.gov/CompClass/JobClassesSalaries/Pages/ClassifiedJobListing.aspx </v>
          </cell>
          <cell r="J951">
            <v>0</v>
          </cell>
        </row>
        <row r="952">
          <cell r="E952" t="str">
            <v>LIFEGUARD 2</v>
          </cell>
          <cell r="F952" t="str">
            <v>22E</v>
          </cell>
          <cell r="G952" t="str">
            <v>703F</v>
          </cell>
          <cell r="H952" t="str">
            <v>4902-00</v>
          </cell>
          <cell r="I952" t="str">
            <v xml:space="preserve">http://www.dop.wa.gov/CompClass/JobClassesSalaries/Pages/ClassifiedJobListing.aspx </v>
          </cell>
          <cell r="J952">
            <v>0</v>
          </cell>
        </row>
        <row r="953">
          <cell r="E953" t="str">
            <v>LIQUOR CONTROL SECURITY OFFICER 1</v>
          </cell>
          <cell r="F953" t="str">
            <v>37</v>
          </cell>
          <cell r="G953" t="str">
            <v>427K</v>
          </cell>
          <cell r="H953" t="str">
            <v>4902-00</v>
          </cell>
          <cell r="I953" t="str">
            <v xml:space="preserve">http://www.dop.wa.gov/CompClass/JobClassesSalaries/Pages/ClassifiedJobListing.aspx </v>
          </cell>
          <cell r="J953">
            <v>0</v>
          </cell>
        </row>
        <row r="954">
          <cell r="E954" t="str">
            <v>LIQUOR CONTROL SECURITY OFFICER 2</v>
          </cell>
          <cell r="F954" t="str">
            <v>44</v>
          </cell>
          <cell r="G954" t="str">
            <v>427L</v>
          </cell>
          <cell r="H954" t="str">
            <v>4902-00</v>
          </cell>
          <cell r="I954" t="str">
            <v xml:space="preserve">http://www.dop.wa.gov/CompClass/JobClassesSalaries/Pages/ClassifiedJobListing.aspx </v>
          </cell>
          <cell r="J954">
            <v>0</v>
          </cell>
        </row>
        <row r="955">
          <cell r="E955" t="str">
            <v>LIQUOR ENFORCEMENT OFFICER 1</v>
          </cell>
          <cell r="F955" t="str">
            <v>49</v>
          </cell>
          <cell r="G955" t="str">
            <v>390F</v>
          </cell>
          <cell r="H955" t="str">
            <v>4902-00</v>
          </cell>
          <cell r="I955" t="str">
            <v xml:space="preserve">http://www.dop.wa.gov/CompClass/JobClassesSalaries/Pages/ClassifiedJobListing.aspx </v>
          </cell>
          <cell r="J955">
            <v>0</v>
          </cell>
        </row>
        <row r="956">
          <cell r="E956" t="str">
            <v>LIQUOR ENFORCEMENT OFFICER 2</v>
          </cell>
          <cell r="F956" t="str">
            <v>52</v>
          </cell>
          <cell r="G956" t="str">
            <v>390G</v>
          </cell>
          <cell r="H956" t="str">
            <v>4902-00</v>
          </cell>
          <cell r="I956" t="str">
            <v xml:space="preserve">http://www.dop.wa.gov/CompClass/JobClassesSalaries/Pages/ClassifiedJobListing.aspx </v>
          </cell>
          <cell r="J956">
            <v>0</v>
          </cell>
        </row>
        <row r="957">
          <cell r="E957" t="str">
            <v>LIQUOR ENFORCEMENT OFFICER 3</v>
          </cell>
          <cell r="F957" t="str">
            <v>55</v>
          </cell>
          <cell r="G957" t="str">
            <v>390H</v>
          </cell>
          <cell r="H957" t="str">
            <v>4902-00</v>
          </cell>
          <cell r="I957" t="str">
            <v xml:space="preserve">http://www.dop.wa.gov/CompClass/JobClassesSalaries/Pages/ClassifiedJobListing.aspx </v>
          </cell>
          <cell r="J957">
            <v>0</v>
          </cell>
        </row>
        <row r="958">
          <cell r="E958" t="str">
            <v>LIQUOR ENFORCEMENT OFFICER 4</v>
          </cell>
          <cell r="F958" t="str">
            <v>57</v>
          </cell>
          <cell r="G958" t="str">
            <v>390I</v>
          </cell>
          <cell r="H958" t="str">
            <v>4902-00</v>
          </cell>
          <cell r="I958" t="str">
            <v xml:space="preserve">http://www.dop.wa.gov/CompClass/JobClassesSalaries/Pages/ClassifiedJobListing.aspx </v>
          </cell>
          <cell r="J958">
            <v>0</v>
          </cell>
        </row>
        <row r="959">
          <cell r="E959" t="str">
            <v>LIQUOR INVESTIGATOR</v>
          </cell>
          <cell r="F959" t="str">
            <v>31</v>
          </cell>
          <cell r="G959" t="str">
            <v>390E</v>
          </cell>
          <cell r="H959" t="str">
            <v>4902-00</v>
          </cell>
          <cell r="I959" t="str">
            <v xml:space="preserve">http://www.dop.wa.gov/CompClass/JobClassesSalaries/Pages/ClassifiedJobListing.aspx </v>
          </cell>
          <cell r="J959">
            <v>0</v>
          </cell>
        </row>
        <row r="960">
          <cell r="E960" t="str">
            <v>LOCKSMITH</v>
          </cell>
          <cell r="F960" t="str">
            <v>42G</v>
          </cell>
          <cell r="G960" t="str">
            <v>615E</v>
          </cell>
          <cell r="H960" t="str">
            <v>5307-00</v>
          </cell>
          <cell r="I960" t="str">
            <v xml:space="preserve">http://www.dop.wa.gov/CompClass/JobClassesSalaries/Pages/ClassifiedJobListing.aspx </v>
          </cell>
          <cell r="J960">
            <v>0</v>
          </cell>
        </row>
        <row r="961">
          <cell r="E961" t="str">
            <v>LOCKSMITH LEAD</v>
          </cell>
          <cell r="F961" t="str">
            <v>45G</v>
          </cell>
          <cell r="G961" t="str">
            <v>615F</v>
          </cell>
          <cell r="H961" t="str">
            <v>4902-00</v>
          </cell>
          <cell r="I961" t="str">
            <v xml:space="preserve">http://www.dop.wa.gov/CompClass/JobClassesSalaries/Pages/ClassifiedJobListing.aspx </v>
          </cell>
          <cell r="J961">
            <v>0</v>
          </cell>
        </row>
        <row r="962">
          <cell r="E962" t="str">
            <v>LOCKSMITH SUPERVISOR</v>
          </cell>
          <cell r="F962" t="str">
            <v>49G</v>
          </cell>
          <cell r="G962" t="str">
            <v>615G</v>
          </cell>
          <cell r="H962" t="str">
            <v>4902-00</v>
          </cell>
          <cell r="I962" t="str">
            <v xml:space="preserve">http://www.dop.wa.gov/CompClass/JobClassesSalaries/Pages/ClassifiedJobListing.aspx </v>
          </cell>
          <cell r="J962">
            <v>0</v>
          </cell>
        </row>
        <row r="963">
          <cell r="E963" t="str">
            <v>LONG TERM CARE SURVEYOR</v>
          </cell>
          <cell r="F963" t="str">
            <v>53</v>
          </cell>
          <cell r="G963" t="str">
            <v>283E</v>
          </cell>
          <cell r="H963" t="str">
            <v>5300-00</v>
          </cell>
          <cell r="I963" t="str">
            <v xml:space="preserve">http://www.dop.wa.gov/CompClass/JobClassesSalaries/Pages/ClassifiedJobListing.aspx </v>
          </cell>
          <cell r="J963">
            <v>0</v>
          </cell>
        </row>
        <row r="964">
          <cell r="E964" t="str">
            <v>LOTTERY DISTRICT SALES REPRESENTATIVE</v>
          </cell>
          <cell r="F964" t="str">
            <v>41</v>
          </cell>
          <cell r="G964" t="str">
            <v>232E</v>
          </cell>
          <cell r="H964" t="str">
            <v>4902-00</v>
          </cell>
          <cell r="I964" t="str">
            <v xml:space="preserve">http://www.dop.wa.gov/CompClass/JobClassesSalaries/Pages/ClassifiedJobListing.aspx </v>
          </cell>
          <cell r="J964">
            <v>0</v>
          </cell>
        </row>
        <row r="965">
          <cell r="E965" t="str">
            <v>LOTTERY TELEMARKETING REPRESENTATIVE 1</v>
          </cell>
          <cell r="F965" t="str">
            <v>38</v>
          </cell>
          <cell r="G965" t="str">
            <v>232G</v>
          </cell>
          <cell r="H965" t="str">
            <v>4902-00</v>
          </cell>
          <cell r="I965" t="str">
            <v xml:space="preserve">http://www.dop.wa.gov/CompClass/JobClassesSalaries/Pages/ClassifiedJobListing.aspx </v>
          </cell>
          <cell r="J965">
            <v>0</v>
          </cell>
        </row>
        <row r="966">
          <cell r="E966" t="str">
            <v>LOTTERY TELEMARKETING REPRESENTATIVE 2</v>
          </cell>
          <cell r="F966" t="str">
            <v>42</v>
          </cell>
          <cell r="G966" t="str">
            <v>232H</v>
          </cell>
          <cell r="H966" t="str">
            <v>4902-00</v>
          </cell>
          <cell r="I966" t="str">
            <v xml:space="preserve">http://www.dop.wa.gov/CompClass/JobClassesSalaries/Pages/ClassifiedJobListing.aspx </v>
          </cell>
          <cell r="J966">
            <v>0</v>
          </cell>
        </row>
        <row r="967">
          <cell r="E967" t="str">
            <v>M/HLTH DIV A/D</v>
          </cell>
          <cell r="F967" t="str">
            <v>Band1</v>
          </cell>
          <cell r="G967" t="str">
            <v>B1953</v>
          </cell>
          <cell r="H967" t="str">
            <v>4902-00</v>
          </cell>
          <cell r="I967" t="str">
            <v>per autumnsharpe</v>
          </cell>
          <cell r="J967">
            <v>0</v>
          </cell>
        </row>
        <row r="968">
          <cell r="E968" t="str">
            <v>MAIL CARRIER-DRIVER</v>
          </cell>
          <cell r="F968" t="str">
            <v>28</v>
          </cell>
          <cell r="G968" t="str">
            <v>113I</v>
          </cell>
          <cell r="H968" t="str">
            <v>4902-00</v>
          </cell>
          <cell r="I968" t="str">
            <v xml:space="preserve">http://www.dop.wa.gov/CompClass/JobClassesSalaries/Pages/ClassifiedJobListing.aspx </v>
          </cell>
          <cell r="J968">
            <v>0</v>
          </cell>
        </row>
        <row r="969">
          <cell r="E969" t="str">
            <v>MAIL PROCESSING MANAGER</v>
          </cell>
          <cell r="F969" t="str">
            <v>40</v>
          </cell>
          <cell r="G969" t="str">
            <v>113L</v>
          </cell>
          <cell r="H969" t="str">
            <v>4902-00</v>
          </cell>
          <cell r="I969" t="str">
            <v xml:space="preserve">http://www.dop.wa.gov/CompClass/JobClassesSalaries/Pages/ClassifiedJobListing.aspx </v>
          </cell>
          <cell r="J969">
            <v>0</v>
          </cell>
        </row>
        <row r="970">
          <cell r="E970" t="str">
            <v>MAIL PROCESSING-DRIVER</v>
          </cell>
          <cell r="F970" t="str">
            <v>34</v>
          </cell>
          <cell r="G970" t="str">
            <v>113J</v>
          </cell>
          <cell r="H970" t="str">
            <v>5307-00</v>
          </cell>
          <cell r="I970" t="str">
            <v xml:space="preserve">http://www.dop.wa.gov/CompClass/JobClassesSalaries/Pages/ClassifiedJobListing.aspx </v>
          </cell>
          <cell r="J970">
            <v>0</v>
          </cell>
        </row>
        <row r="971">
          <cell r="E971" t="str">
            <v>MAIL PROCESSING-DRIVER LEAD</v>
          </cell>
          <cell r="F971" t="str">
            <v>36</v>
          </cell>
          <cell r="G971" t="str">
            <v>113K</v>
          </cell>
          <cell r="H971" t="str">
            <v>5307-00</v>
          </cell>
          <cell r="I971" t="str">
            <v xml:space="preserve">http://www.dop.wa.gov/CompClass/JobClassesSalaries/Pages/ClassifiedJobListing.aspx </v>
          </cell>
          <cell r="J971">
            <v>0</v>
          </cell>
        </row>
        <row r="972">
          <cell r="E972" t="str">
            <v>MAINTENANCE - OPERATIONS ASSISTANT SUPT</v>
          </cell>
          <cell r="F972" t="str">
            <v>52</v>
          </cell>
          <cell r="G972" t="str">
            <v>598P</v>
          </cell>
          <cell r="H972" t="str">
            <v>4902-00</v>
          </cell>
          <cell r="I972" t="str">
            <v xml:space="preserve">http://www.dop.wa.gov/CompClass/JobClassesSalaries/Pages/ClassifiedJobListing.aspx </v>
          </cell>
          <cell r="J972">
            <v>0</v>
          </cell>
        </row>
        <row r="973">
          <cell r="E973" t="str">
            <v>MAINTENANCE - OPERATIONS STAFF ASSISTANT</v>
          </cell>
          <cell r="F973" t="str">
            <v>64</v>
          </cell>
          <cell r="G973" t="str">
            <v>598R</v>
          </cell>
          <cell r="H973" t="str">
            <v>4902-00</v>
          </cell>
          <cell r="I973" t="str">
            <v xml:space="preserve">http://www.dop.wa.gov/CompClass/JobClassesSalaries/Pages/ClassifiedJobListing.aspx </v>
          </cell>
          <cell r="J973">
            <v>0</v>
          </cell>
        </row>
        <row r="974">
          <cell r="E974" t="str">
            <v>MAINTENANCE - OPERATIONS SUPERINTENDENT</v>
          </cell>
          <cell r="F974" t="str">
            <v>58</v>
          </cell>
          <cell r="G974" t="str">
            <v>598Q</v>
          </cell>
          <cell r="H974" t="str">
            <v>4902-00</v>
          </cell>
          <cell r="I974" t="str">
            <v xml:space="preserve">http://www.dop.wa.gov/CompClass/JobClassesSalaries/Pages/ClassifiedJobListing.aspx </v>
          </cell>
          <cell r="J974">
            <v>0</v>
          </cell>
        </row>
        <row r="975">
          <cell r="E975" t="str">
            <v>MAINTENANCE CUSTODIAN</v>
          </cell>
          <cell r="F975" t="str">
            <v>30</v>
          </cell>
          <cell r="G975" t="str">
            <v>678H</v>
          </cell>
          <cell r="H975" t="str">
            <v>4902-00</v>
          </cell>
          <cell r="I975" t="str">
            <v xml:space="preserve">http://www.dop.wa.gov/CompClass/JobClassesSalaries/Pages/ClassifiedJobListing.aspx </v>
          </cell>
          <cell r="J975">
            <v>0</v>
          </cell>
        </row>
        <row r="976">
          <cell r="E976" t="str">
            <v>MAINTENANCE LEAD TECHNICIAN</v>
          </cell>
          <cell r="F976" t="str">
            <v>50E</v>
          </cell>
          <cell r="G976" t="str">
            <v>596S</v>
          </cell>
          <cell r="H976" t="str">
            <v>4902-00</v>
          </cell>
          <cell r="I976" t="str">
            <v xml:space="preserve">http://www.dop.wa.gov/CompClass/JobClassesSalaries/Pages/ClassifiedJobListing.aspx </v>
          </cell>
          <cell r="J976">
            <v>0</v>
          </cell>
        </row>
        <row r="977">
          <cell r="E977" t="str">
            <v>MAINTENANCE MECHANIC 1</v>
          </cell>
          <cell r="F977" t="str">
            <v>42G</v>
          </cell>
          <cell r="G977" t="str">
            <v>626J</v>
          </cell>
          <cell r="H977" t="str">
            <v>5307-00</v>
          </cell>
          <cell r="I977" t="str">
            <v xml:space="preserve">http://www.dop.wa.gov/CompClass/JobClassesSalaries/Pages/ClassifiedJobListing.aspx </v>
          </cell>
          <cell r="J977">
            <v>0</v>
          </cell>
        </row>
        <row r="978">
          <cell r="E978" t="str">
            <v>MAINTENANCE MECHANIC 2</v>
          </cell>
          <cell r="F978" t="str">
            <v>46G</v>
          </cell>
          <cell r="G978" t="str">
            <v>626K</v>
          </cell>
          <cell r="H978" t="str">
            <v>5307-00</v>
          </cell>
          <cell r="I978" t="str">
            <v xml:space="preserve">http://www.dop.wa.gov/CompClass/JobClassesSalaries/Pages/ClassifiedJobListing.aspx </v>
          </cell>
          <cell r="J978">
            <v>0</v>
          </cell>
        </row>
        <row r="979">
          <cell r="E979" t="str">
            <v>MAINTENANCE MECHANIC 3</v>
          </cell>
          <cell r="F979" t="str">
            <v>49G</v>
          </cell>
          <cell r="G979" t="str">
            <v>626L</v>
          </cell>
          <cell r="H979" t="str">
            <v>5307-00</v>
          </cell>
          <cell r="I979" t="str">
            <v xml:space="preserve">http://www.dop.wa.gov/CompClass/JobClassesSalaries/Pages/ClassifiedJobListing.aspx </v>
          </cell>
          <cell r="J979">
            <v>0</v>
          </cell>
        </row>
        <row r="980">
          <cell r="E980" t="str">
            <v>MAINTENANCE MECHANIC 4</v>
          </cell>
          <cell r="F980" t="str">
            <v>53G</v>
          </cell>
          <cell r="G980" t="str">
            <v>626M</v>
          </cell>
          <cell r="H980" t="str">
            <v>5307-00</v>
          </cell>
          <cell r="I980" t="str">
            <v xml:space="preserve">http://www.dop.wa.gov/CompClass/JobClassesSalaries/Pages/ClassifiedJobListing.aspx </v>
          </cell>
          <cell r="J980">
            <v>0</v>
          </cell>
        </row>
        <row r="981">
          <cell r="E981" t="str">
            <v>MAINTENANCE SPECIALIST 2</v>
          </cell>
          <cell r="F981" t="str">
            <v>45G</v>
          </cell>
          <cell r="G981" t="str">
            <v>596I</v>
          </cell>
          <cell r="H981" t="str">
            <v>4902-00</v>
          </cell>
          <cell r="I981" t="str">
            <v xml:space="preserve">http://www.dop.wa.gov/CompClass/JobClassesSalaries/Pages/ClassifiedJobListing.aspx </v>
          </cell>
          <cell r="J981">
            <v>0</v>
          </cell>
        </row>
        <row r="982">
          <cell r="E982" t="str">
            <v>MAINTENANCE SPECIALIST 3</v>
          </cell>
          <cell r="F982" t="str">
            <v>49G</v>
          </cell>
          <cell r="G982" t="str">
            <v>596J</v>
          </cell>
          <cell r="H982" t="str">
            <v>4902-00</v>
          </cell>
          <cell r="I982" t="str">
            <v xml:space="preserve">http://www.dop.wa.gov/CompClass/JobClassesSalaries/Pages/ClassifiedJobListing.aspx </v>
          </cell>
          <cell r="J982">
            <v>0</v>
          </cell>
        </row>
        <row r="983">
          <cell r="E983" t="str">
            <v>MAINTENANCE SPECIALIST 4</v>
          </cell>
          <cell r="F983" t="str">
            <v>58G</v>
          </cell>
          <cell r="G983" t="str">
            <v>596K</v>
          </cell>
          <cell r="H983" t="str">
            <v>5307-00</v>
          </cell>
          <cell r="I983" t="str">
            <v xml:space="preserve">http://www.dop.wa.gov/CompClass/JobClassesSalaries/Pages/ClassifiedJobListing.aspx </v>
          </cell>
          <cell r="J983">
            <v>0</v>
          </cell>
        </row>
        <row r="984">
          <cell r="E984" t="str">
            <v>MAINTENANCE SPECIALIST 5</v>
          </cell>
          <cell r="F984" t="str">
            <v>60G</v>
          </cell>
          <cell r="G984" t="str">
            <v>596L</v>
          </cell>
          <cell r="H984" t="str">
            <v>4902-00</v>
          </cell>
          <cell r="I984" t="str">
            <v xml:space="preserve">http://www.dop.wa.gov/CompClass/JobClassesSalaries/Pages/ClassifiedJobListing.aspx </v>
          </cell>
          <cell r="J984">
            <v>0</v>
          </cell>
        </row>
        <row r="985">
          <cell r="E985" t="str">
            <v>MAINTENANCE SPECIALIST, SUSPENSION BRIDG</v>
          </cell>
          <cell r="F985" t="str">
            <v>48E</v>
          </cell>
          <cell r="G985" t="str">
            <v>597K</v>
          </cell>
          <cell r="H985" t="str">
            <v>4902-00</v>
          </cell>
          <cell r="I985" t="str">
            <v xml:space="preserve">http://www.dop.wa.gov/CompClass/JobClassesSalaries/Pages/ClassifiedJobListing.aspx </v>
          </cell>
          <cell r="J985">
            <v>0</v>
          </cell>
        </row>
        <row r="986">
          <cell r="E986" t="str">
            <v>MAINTENANCE SUPERVISOR</v>
          </cell>
          <cell r="F986" t="str">
            <v>54</v>
          </cell>
          <cell r="G986" t="str">
            <v>596T</v>
          </cell>
          <cell r="H986" t="str">
            <v>4902-00</v>
          </cell>
          <cell r="I986" t="str">
            <v xml:space="preserve">http://www.dop.wa.gov/CompClass/JobClassesSalaries/Pages/ClassifiedJobListing.aspx </v>
          </cell>
          <cell r="J986">
            <v>0</v>
          </cell>
        </row>
        <row r="987">
          <cell r="E987" t="str">
            <v>MAINTENANCE SUPERVISOR 3</v>
          </cell>
          <cell r="F987" t="str">
            <v>63</v>
          </cell>
          <cell r="G987" t="str">
            <v>598E</v>
          </cell>
          <cell r="H987" t="str">
            <v>5307-00</v>
          </cell>
          <cell r="I987" t="str">
            <v xml:space="preserve">http://www.dop.wa.gov/CompClass/JobClassesSalaries/Pages/ClassifiedJobListing.aspx </v>
          </cell>
          <cell r="J987">
            <v>0</v>
          </cell>
        </row>
        <row r="988">
          <cell r="E988" t="str">
            <v>MAINTENANCE TECHNICIAN 1</v>
          </cell>
          <cell r="F988" t="str">
            <v>36E</v>
          </cell>
          <cell r="G988" t="str">
            <v>596P</v>
          </cell>
          <cell r="H988" t="str">
            <v>4902-00</v>
          </cell>
          <cell r="I988" t="str">
            <v xml:space="preserve">http://www.dop.wa.gov/CompClass/JobClassesSalaries/Pages/ClassifiedJobListing.aspx </v>
          </cell>
          <cell r="J988">
            <v>0</v>
          </cell>
        </row>
        <row r="989">
          <cell r="E989" t="str">
            <v>MAINTENANCE TECHNICIAN 1, BRIDGE</v>
          </cell>
          <cell r="F989" t="str">
            <v>40E</v>
          </cell>
          <cell r="G989" t="str">
            <v>597F</v>
          </cell>
          <cell r="H989" t="str">
            <v>4902-00</v>
          </cell>
          <cell r="I989" t="str">
            <v xml:space="preserve">http://www.dop.wa.gov/CompClass/JobClassesSalaries/Pages/ClassifiedJobListing.aspx </v>
          </cell>
          <cell r="J989">
            <v>0</v>
          </cell>
        </row>
        <row r="990">
          <cell r="E990" t="str">
            <v>MAINTENANCE TECHNICIAN 2</v>
          </cell>
          <cell r="F990" t="str">
            <v>40E</v>
          </cell>
          <cell r="G990" t="str">
            <v>596Q</v>
          </cell>
          <cell r="H990" t="str">
            <v>4902-00</v>
          </cell>
          <cell r="I990" t="str">
            <v xml:space="preserve">http://www.dop.wa.gov/CompClass/JobClassesSalaries/Pages/ClassifiedJobListing.aspx </v>
          </cell>
          <cell r="J990">
            <v>0</v>
          </cell>
        </row>
        <row r="991">
          <cell r="E991" t="str">
            <v>MAINTENANCE TECHNICIAN 2, BRIDGE</v>
          </cell>
          <cell r="F991" t="str">
            <v>44E</v>
          </cell>
          <cell r="G991" t="str">
            <v>597G</v>
          </cell>
          <cell r="H991" t="str">
            <v>4902-00</v>
          </cell>
          <cell r="I991" t="str">
            <v xml:space="preserve">http://www.dop.wa.gov/CompClass/JobClassesSalaries/Pages/ClassifiedJobListing.aspx </v>
          </cell>
          <cell r="J991">
            <v>0</v>
          </cell>
        </row>
        <row r="992">
          <cell r="E992" t="str">
            <v>MAINTENANCE TECHNICIAN 3</v>
          </cell>
          <cell r="F992" t="str">
            <v>44E</v>
          </cell>
          <cell r="G992" t="str">
            <v>596R</v>
          </cell>
          <cell r="H992" t="str">
            <v>4902-00</v>
          </cell>
          <cell r="I992" t="str">
            <v xml:space="preserve">http://www.dop.wa.gov/CompClass/JobClassesSalaries/Pages/ClassifiedJobListing.aspx </v>
          </cell>
          <cell r="J992">
            <v>0</v>
          </cell>
        </row>
        <row r="993">
          <cell r="E993" t="str">
            <v>MAINTENANCE TRAINEE</v>
          </cell>
          <cell r="F993" t="str">
            <v>30E</v>
          </cell>
          <cell r="G993" t="str">
            <v>596O</v>
          </cell>
          <cell r="H993" t="str">
            <v>4902-00</v>
          </cell>
          <cell r="I993" t="str">
            <v xml:space="preserve">http://www.dop.wa.gov/CompClass/JobClassesSalaries/Pages/ClassifiedJobListing.aspx </v>
          </cell>
          <cell r="J993">
            <v>0</v>
          </cell>
        </row>
        <row r="994">
          <cell r="E994" t="str">
            <v>MANAGEMENT ANALYST 1</v>
          </cell>
          <cell r="F994" t="str">
            <v>43</v>
          </cell>
          <cell r="G994" t="str">
            <v>109I</v>
          </cell>
          <cell r="H994" t="str">
            <v>4902-00</v>
          </cell>
          <cell r="I994" t="str">
            <v xml:space="preserve">http://www.dop.wa.gov/CompClass/JobClassesSalaries/Pages/ClassifiedJobListing.aspx </v>
          </cell>
          <cell r="J994">
            <v>0</v>
          </cell>
        </row>
        <row r="995">
          <cell r="E995" t="str">
            <v>MANAGEMENT ANALYST 2</v>
          </cell>
          <cell r="F995" t="str">
            <v>47</v>
          </cell>
          <cell r="G995" t="str">
            <v>109J</v>
          </cell>
          <cell r="H995" t="str">
            <v>4902-00</v>
          </cell>
          <cell r="I995" t="str">
            <v xml:space="preserve">http://www.dop.wa.gov/CompClass/JobClassesSalaries/Pages/ClassifiedJobListing.aspx </v>
          </cell>
          <cell r="J995">
            <v>0</v>
          </cell>
        </row>
        <row r="996">
          <cell r="E996" t="str">
            <v>MANAGEMENT ANALYST 3</v>
          </cell>
          <cell r="F996" t="str">
            <v>51</v>
          </cell>
          <cell r="G996" t="str">
            <v>109K</v>
          </cell>
          <cell r="H996" t="str">
            <v>4902-00</v>
          </cell>
          <cell r="I996" t="str">
            <v xml:space="preserve">http://www.dop.wa.gov/CompClass/JobClassesSalaries/Pages/ClassifiedJobListing.aspx </v>
          </cell>
          <cell r="J996">
            <v>0</v>
          </cell>
        </row>
        <row r="997">
          <cell r="E997" t="str">
            <v>MANAGEMENT ANALYST 4</v>
          </cell>
          <cell r="F997" t="str">
            <v>57</v>
          </cell>
          <cell r="G997" t="str">
            <v>109L</v>
          </cell>
          <cell r="H997" t="str">
            <v>4902-00</v>
          </cell>
          <cell r="I997" t="str">
            <v xml:space="preserve">http://www.dop.wa.gov/CompClass/JobClassesSalaries/Pages/ClassifiedJobListing.aspx </v>
          </cell>
          <cell r="J997">
            <v>0</v>
          </cell>
        </row>
        <row r="998">
          <cell r="E998" t="str">
            <v>MANAGEMENT ANALYST 5</v>
          </cell>
          <cell r="F998" t="str">
            <v>60</v>
          </cell>
          <cell r="G998" t="str">
            <v>109M</v>
          </cell>
          <cell r="H998" t="str">
            <v>4902-00</v>
          </cell>
          <cell r="I998" t="str">
            <v xml:space="preserve">http://www.dop.wa.gov/CompClass/JobClassesSalaries/Pages/ClassifiedJobListing.aspx </v>
          </cell>
          <cell r="J998">
            <v>0</v>
          </cell>
        </row>
        <row r="999">
          <cell r="E999" t="str">
            <v>MANAGER, OFFICE SERVICES 1</v>
          </cell>
          <cell r="F999" t="str">
            <v>47</v>
          </cell>
          <cell r="G999" t="str">
            <v>106K</v>
          </cell>
          <cell r="H999" t="str">
            <v>4902-00</v>
          </cell>
          <cell r="I999" t="str">
            <v xml:space="preserve">http://www.dop.wa.gov/CompClass/JobClassesSalaries/Pages/ClassifiedJobListing.aspx </v>
          </cell>
          <cell r="J999">
            <v>0</v>
          </cell>
        </row>
        <row r="1000">
          <cell r="E1000" t="str">
            <v>MANAGER, OFFICE SERVICES 2</v>
          </cell>
          <cell r="F1000" t="str">
            <v>49</v>
          </cell>
          <cell r="G1000" t="str">
            <v>106L</v>
          </cell>
          <cell r="H1000" t="str">
            <v>4902-00</v>
          </cell>
          <cell r="I1000" t="str">
            <v xml:space="preserve">http://www.dop.wa.gov/CompClass/JobClassesSalaries/Pages/ClassifiedJobListing.aspx </v>
          </cell>
          <cell r="J1000">
            <v>0</v>
          </cell>
        </row>
        <row r="1001">
          <cell r="E1001" t="str">
            <v>MARINE BOAT/TUG OPERATOR</v>
          </cell>
          <cell r="F1001" t="str">
            <v>52</v>
          </cell>
          <cell r="G1001" t="str">
            <v>652R</v>
          </cell>
          <cell r="H1001" t="str">
            <v>4902-00</v>
          </cell>
          <cell r="I1001" t="str">
            <v xml:space="preserve">http://www.dop.wa.gov/CompClass/JobClassesSalaries/Pages/ClassifiedJobListing.aspx </v>
          </cell>
          <cell r="J1001">
            <v>0</v>
          </cell>
        </row>
        <row r="1002">
          <cell r="E1002" t="str">
            <v>MARINE DESIGNER</v>
          </cell>
          <cell r="F1002" t="str">
            <v>59</v>
          </cell>
          <cell r="G1002" t="str">
            <v>538Y</v>
          </cell>
          <cell r="H1002" t="str">
            <v>4902-00</v>
          </cell>
          <cell r="I1002" t="str">
            <v xml:space="preserve">http://www.dop.wa.gov/CompClass/JobClassesSalaries/Pages/ClassifiedJobListing.aspx </v>
          </cell>
          <cell r="J1002">
            <v>0</v>
          </cell>
        </row>
        <row r="1003">
          <cell r="E1003" t="str">
            <v>MARINE ENGINE MECHANIC SUPERVISOR</v>
          </cell>
          <cell r="F1003" t="str">
            <v>47E</v>
          </cell>
          <cell r="G1003" t="str">
            <v>653Q</v>
          </cell>
          <cell r="H1003" t="str">
            <v>4902-00</v>
          </cell>
          <cell r="I1003" t="str">
            <v xml:space="preserve">http://www.dop.wa.gov/CompClass/JobClassesSalaries/Pages/ClassifiedJobListing.aspx </v>
          </cell>
          <cell r="J1003">
            <v>0</v>
          </cell>
        </row>
        <row r="1004">
          <cell r="E1004" t="str">
            <v>MARINE ENGINEER</v>
          </cell>
          <cell r="F1004" t="str">
            <v>63</v>
          </cell>
          <cell r="G1004" t="str">
            <v>533K</v>
          </cell>
          <cell r="H1004" t="str">
            <v>4902-00</v>
          </cell>
          <cell r="I1004" t="str">
            <v xml:space="preserve">http://www.dop.wa.gov/CompClass/JobClassesSalaries/Pages/ClassifiedJobListing.aspx </v>
          </cell>
          <cell r="J1004">
            <v>0</v>
          </cell>
        </row>
        <row r="1005">
          <cell r="E1005" t="str">
            <v>MARINE MECHANICAL ENGINEER</v>
          </cell>
          <cell r="F1005" t="str">
            <v>73</v>
          </cell>
          <cell r="G1005" t="str">
            <v>533N</v>
          </cell>
          <cell r="H1005" t="str">
            <v>4902-00</v>
          </cell>
          <cell r="I1005" t="str">
            <v xml:space="preserve">http://www.dop.wa.gov/CompClass/JobClassesSalaries/Pages/ClassifiedJobListing.aspx </v>
          </cell>
          <cell r="J1005">
            <v>0</v>
          </cell>
        </row>
        <row r="1006">
          <cell r="E1006" t="str">
            <v>MARINE OPERATIONS SUPERVISOR</v>
          </cell>
          <cell r="F1006" t="str">
            <v>55</v>
          </cell>
          <cell r="G1006" t="str">
            <v>652S</v>
          </cell>
          <cell r="H1006" t="str">
            <v>4902-00</v>
          </cell>
          <cell r="I1006" t="str">
            <v xml:space="preserve">http://www.dop.wa.gov/CompClass/JobClassesSalaries/Pages/ClassifiedJobListing.aspx </v>
          </cell>
          <cell r="J1006">
            <v>0</v>
          </cell>
        </row>
        <row r="1007">
          <cell r="E1007" t="str">
            <v>MARINE PROJECT ENGINEER</v>
          </cell>
          <cell r="F1007" t="str">
            <v>73</v>
          </cell>
          <cell r="G1007" t="str">
            <v>533M</v>
          </cell>
          <cell r="H1007" t="str">
            <v>4902-00</v>
          </cell>
          <cell r="I1007" t="str">
            <v xml:space="preserve">http://www.dop.wa.gov/CompClass/JobClassesSalaries/Pages/ClassifiedJobListing.aspx </v>
          </cell>
          <cell r="J1007">
            <v>0</v>
          </cell>
        </row>
        <row r="1008">
          <cell r="E1008" t="str">
            <v>MARINE TECHNOLOGIST 1</v>
          </cell>
          <cell r="F1008" t="str">
            <v>40</v>
          </cell>
          <cell r="G1008" t="str">
            <v>515E</v>
          </cell>
          <cell r="H1008" t="str">
            <v>4902-00</v>
          </cell>
          <cell r="I1008" t="str">
            <v xml:space="preserve">http://www.dop.wa.gov/CompClass/JobClassesSalaries/Pages/ClassifiedJobListing.aspx </v>
          </cell>
          <cell r="J1008">
            <v>0</v>
          </cell>
        </row>
        <row r="1009">
          <cell r="E1009" t="str">
            <v>MARINE TECHNOLOGIST 2</v>
          </cell>
          <cell r="F1009" t="str">
            <v>45</v>
          </cell>
          <cell r="G1009" t="str">
            <v>515F</v>
          </cell>
          <cell r="H1009" t="str">
            <v>4902-00</v>
          </cell>
          <cell r="I1009" t="str">
            <v xml:space="preserve">http://www.dop.wa.gov/CompClass/JobClassesSalaries/Pages/ClassifiedJobListing.aspx </v>
          </cell>
          <cell r="J1009">
            <v>0</v>
          </cell>
        </row>
        <row r="1010">
          <cell r="E1010" t="str">
            <v>MARINE TRANSPORTATION SAFETY SPEC 2</v>
          </cell>
          <cell r="F1010" t="str">
            <v>61</v>
          </cell>
          <cell r="G1010" t="str">
            <v>398B</v>
          </cell>
          <cell r="H1010" t="str">
            <v>4902-00</v>
          </cell>
          <cell r="I1010" t="str">
            <v xml:space="preserve">http://www.dop.wa.gov/CompClass/JobClassesSalaries/Pages/ClassifiedJobListing.aspx </v>
          </cell>
          <cell r="J1010">
            <v>0</v>
          </cell>
        </row>
        <row r="1011">
          <cell r="E1011" t="str">
            <v>MARINE TRANSPORTATION SAFETY SPEC 3</v>
          </cell>
          <cell r="F1011" t="str">
            <v>67</v>
          </cell>
          <cell r="G1011" t="str">
            <v>398C</v>
          </cell>
          <cell r="H1011" t="str">
            <v>4902-00</v>
          </cell>
          <cell r="I1011" t="str">
            <v xml:space="preserve">http://www.dop.wa.gov/CompClass/JobClassesSalaries/Pages/ClassifiedJobListing.aspx </v>
          </cell>
          <cell r="J1011">
            <v>0</v>
          </cell>
        </row>
        <row r="1012">
          <cell r="E1012" t="str">
            <v>MARKETING MANAGER - MMC</v>
          </cell>
          <cell r="F1012" t="str">
            <v>53</v>
          </cell>
          <cell r="G1012" t="str">
            <v>231H</v>
          </cell>
          <cell r="H1012" t="str">
            <v>4902-00</v>
          </cell>
          <cell r="I1012" t="str">
            <v xml:space="preserve">http://www.dop.wa.gov/CompClass/JobClassesSalaries/Pages/ClassifiedJobListing.aspx </v>
          </cell>
          <cell r="J1012">
            <v>0</v>
          </cell>
        </row>
        <row r="1013">
          <cell r="E1013" t="str">
            <v>MASON/PLASTERER</v>
          </cell>
          <cell r="F1013" t="str">
            <v>43G</v>
          </cell>
          <cell r="G1013" t="str">
            <v>617F</v>
          </cell>
          <cell r="H1013" t="str">
            <v>5307-00</v>
          </cell>
          <cell r="I1013" t="str">
            <v xml:space="preserve">http://www.dop.wa.gov/CompClass/JobClassesSalaries/Pages/ClassifiedJobListing.aspx </v>
          </cell>
          <cell r="J1013">
            <v>0</v>
          </cell>
        </row>
        <row r="1014">
          <cell r="E1014" t="str">
            <v>MASTER, RESEARCH VESSEL, 100GT</v>
          </cell>
          <cell r="F1014" t="str">
            <v>48G</v>
          </cell>
          <cell r="G1014" t="str">
            <v>652F</v>
          </cell>
          <cell r="H1014" t="str">
            <v>4902-00</v>
          </cell>
          <cell r="I1014" t="str">
            <v xml:space="preserve">http://www.dop.wa.gov/CompClass/JobClassesSalaries/Pages/ClassifiedJobListing.aspx </v>
          </cell>
          <cell r="J1014">
            <v>0</v>
          </cell>
        </row>
        <row r="1015">
          <cell r="E1015" t="str">
            <v>MECHANCIAL ENGINEER</v>
          </cell>
          <cell r="F1015" t="str">
            <v>57</v>
          </cell>
          <cell r="G1015" t="str">
            <v>534B</v>
          </cell>
          <cell r="H1015" t="str">
            <v>4902-00</v>
          </cell>
          <cell r="I1015" t="str">
            <v xml:space="preserve">http://www.dop.wa.gov/CompClass/JobClassesSalaries/Pages/ClassifiedJobListing.aspx </v>
          </cell>
          <cell r="J1015">
            <v>0</v>
          </cell>
        </row>
        <row r="1016">
          <cell r="E1016" t="str">
            <v>MECHANICAL ENGINEER SENIOR</v>
          </cell>
          <cell r="F1016" t="str">
            <v>63</v>
          </cell>
          <cell r="G1016" t="str">
            <v>534C</v>
          </cell>
          <cell r="H1016" t="str">
            <v>4902-00</v>
          </cell>
          <cell r="I1016" t="str">
            <v xml:space="preserve">http://www.dop.wa.gov/CompClass/JobClassesSalaries/Pages/ClassifiedJobListing.aspx </v>
          </cell>
          <cell r="J1016">
            <v>0</v>
          </cell>
        </row>
        <row r="1017">
          <cell r="E1017" t="str">
            <v>MECHANICAL ENGINEER SUPERVISOR</v>
          </cell>
          <cell r="F1017" t="str">
            <v>67</v>
          </cell>
          <cell r="G1017" t="str">
            <v>534D</v>
          </cell>
          <cell r="H1017" t="str">
            <v>4902-00</v>
          </cell>
          <cell r="I1017" t="str">
            <v xml:space="preserve">http://www.dop.wa.gov/CompClass/JobClassesSalaries/Pages/ClassifiedJobListing.aspx </v>
          </cell>
          <cell r="J1017">
            <v>0</v>
          </cell>
        </row>
        <row r="1018">
          <cell r="E1018" t="str">
            <v>MED ASST SUPT</v>
          </cell>
          <cell r="F1018" t="str">
            <v>Band1</v>
          </cell>
          <cell r="G1018" t="str">
            <v>B1952</v>
          </cell>
          <cell r="H1018" t="str">
            <v>4902-00</v>
          </cell>
          <cell r="I1018" t="str">
            <v>per autumnsharpe</v>
          </cell>
          <cell r="J1018">
            <v>0</v>
          </cell>
        </row>
        <row r="1019">
          <cell r="E1019" t="str">
            <v>MEDIA ASSISTANT 1</v>
          </cell>
          <cell r="F1019" t="str">
            <v>24</v>
          </cell>
          <cell r="G1019" t="str">
            <v>203O</v>
          </cell>
          <cell r="H1019" t="str">
            <v>4902-00</v>
          </cell>
          <cell r="I1019" t="str">
            <v xml:space="preserve">http://www.dop.wa.gov/CompClass/JobClassesSalaries/Pages/ClassifiedJobListing.aspx </v>
          </cell>
          <cell r="J1019">
            <v>0</v>
          </cell>
        </row>
        <row r="1020">
          <cell r="E1020" t="str">
            <v>MEDIA ASSISTANT 2</v>
          </cell>
          <cell r="F1020" t="str">
            <v>29</v>
          </cell>
          <cell r="G1020" t="str">
            <v>203P</v>
          </cell>
          <cell r="H1020" t="str">
            <v>4902-00</v>
          </cell>
          <cell r="I1020" t="str">
            <v xml:space="preserve">http://www.dop.wa.gov/CompClass/JobClassesSalaries/Pages/ClassifiedJobListing.aspx </v>
          </cell>
          <cell r="J1020">
            <v>0</v>
          </cell>
        </row>
        <row r="1021">
          <cell r="E1021" t="str">
            <v>MEDIA ASSISTANT 3</v>
          </cell>
          <cell r="F1021" t="str">
            <v>33</v>
          </cell>
          <cell r="G1021" t="str">
            <v>203Q</v>
          </cell>
          <cell r="H1021" t="str">
            <v>4902-00</v>
          </cell>
          <cell r="I1021" t="str">
            <v xml:space="preserve">http://www.dop.wa.gov/CompClass/JobClassesSalaries/Pages/ClassifiedJobListing.aspx </v>
          </cell>
          <cell r="J1021">
            <v>0</v>
          </cell>
        </row>
        <row r="1022">
          <cell r="E1022" t="str">
            <v>MEDIA ENGINEER A</v>
          </cell>
          <cell r="F1022" t="str">
            <v>52</v>
          </cell>
          <cell r="G1022" t="str">
            <v>200L</v>
          </cell>
          <cell r="H1022" t="str">
            <v>4902-00</v>
          </cell>
          <cell r="I1022" t="str">
            <v xml:space="preserve">http://www.dop.wa.gov/CompClass/JobClassesSalaries/Pages/ClassifiedJobListing.aspx </v>
          </cell>
          <cell r="J1022">
            <v>0</v>
          </cell>
        </row>
        <row r="1023">
          <cell r="E1023" t="str">
            <v>MEDIA ENGINEER B</v>
          </cell>
          <cell r="F1023" t="str">
            <v>57</v>
          </cell>
          <cell r="G1023" t="str">
            <v>200M</v>
          </cell>
          <cell r="H1023" t="str">
            <v>4902-00</v>
          </cell>
          <cell r="I1023" t="str">
            <v xml:space="preserve">http://www.dop.wa.gov/CompClass/JobClassesSalaries/Pages/ClassifiedJobListing.aspx </v>
          </cell>
          <cell r="J1023">
            <v>0</v>
          </cell>
        </row>
        <row r="1024">
          <cell r="E1024" t="str">
            <v>MEDIA LABORATORY COORDINATOR</v>
          </cell>
          <cell r="F1024" t="str">
            <v>33</v>
          </cell>
          <cell r="G1024" t="str">
            <v>203R</v>
          </cell>
          <cell r="H1024" t="str">
            <v>4902-00</v>
          </cell>
          <cell r="I1024" t="str">
            <v xml:space="preserve">http://www.dop.wa.gov/CompClass/JobClassesSalaries/Pages/ClassifiedJobListing.aspx </v>
          </cell>
          <cell r="J1024">
            <v>0</v>
          </cell>
        </row>
        <row r="1025">
          <cell r="E1025" t="str">
            <v>MEDIA MAINTENANCE SUPERVISOR</v>
          </cell>
          <cell r="F1025" t="str">
            <v>49</v>
          </cell>
          <cell r="G1025" t="str">
            <v>592I</v>
          </cell>
          <cell r="H1025" t="str">
            <v>4902-00</v>
          </cell>
          <cell r="I1025" t="str">
            <v xml:space="preserve">http://www.dop.wa.gov/CompClass/JobClassesSalaries/Pages/ClassifiedJobListing.aspx </v>
          </cell>
          <cell r="J1025">
            <v>0</v>
          </cell>
        </row>
        <row r="1026">
          <cell r="E1026" t="str">
            <v>MEDIA MAINTENANCE TECHNICIAN 1</v>
          </cell>
          <cell r="F1026" t="str">
            <v>35</v>
          </cell>
          <cell r="G1026" t="str">
            <v>592E</v>
          </cell>
          <cell r="H1026" t="str">
            <v>4902-00</v>
          </cell>
          <cell r="I1026" t="str">
            <v xml:space="preserve">http://www.dop.wa.gov/CompClass/JobClassesSalaries/Pages/ClassifiedJobListing.aspx </v>
          </cell>
          <cell r="J1026">
            <v>0</v>
          </cell>
        </row>
        <row r="1027">
          <cell r="E1027" t="str">
            <v>MEDIA MAINTENANCE TECHNICIAN 2</v>
          </cell>
          <cell r="F1027" t="str">
            <v>41</v>
          </cell>
          <cell r="G1027" t="str">
            <v>592F</v>
          </cell>
          <cell r="H1027" t="str">
            <v>4902-00</v>
          </cell>
          <cell r="I1027" t="str">
            <v xml:space="preserve">http://www.dop.wa.gov/CompClass/JobClassesSalaries/Pages/ClassifiedJobListing.aspx </v>
          </cell>
          <cell r="J1027">
            <v>0</v>
          </cell>
        </row>
        <row r="1028">
          <cell r="E1028" t="str">
            <v>MEDIA MAINTENANCE TECHNICIAN 3</v>
          </cell>
          <cell r="F1028" t="str">
            <v>45</v>
          </cell>
          <cell r="G1028" t="str">
            <v>592G</v>
          </cell>
          <cell r="H1028" t="str">
            <v>4902-00</v>
          </cell>
          <cell r="I1028" t="str">
            <v xml:space="preserve">http://www.dop.wa.gov/CompClass/JobClassesSalaries/Pages/ClassifiedJobListing.aspx </v>
          </cell>
          <cell r="J1028">
            <v>0</v>
          </cell>
        </row>
        <row r="1029">
          <cell r="E1029" t="str">
            <v>MEDIA MAINTENANCE TECHNICIAN LEAD</v>
          </cell>
          <cell r="F1029" t="str">
            <v>47</v>
          </cell>
          <cell r="G1029" t="str">
            <v>592H</v>
          </cell>
          <cell r="H1029" t="str">
            <v>4902-00</v>
          </cell>
          <cell r="I1029" t="str">
            <v xml:space="preserve">http://www.dop.wa.gov/CompClass/JobClassesSalaries/Pages/ClassifiedJobListing.aspx </v>
          </cell>
          <cell r="J1029">
            <v>0</v>
          </cell>
        </row>
        <row r="1030">
          <cell r="E1030" t="str">
            <v>MEDIA SERVICES SUPERVISOR</v>
          </cell>
          <cell r="F1030" t="str">
            <v>37</v>
          </cell>
          <cell r="G1030" t="str">
            <v>203S</v>
          </cell>
          <cell r="H1030" t="str">
            <v>4902-00</v>
          </cell>
          <cell r="I1030" t="str">
            <v xml:space="preserve">http://www.dop.wa.gov/CompClass/JobClassesSalaries/Pages/ClassifiedJobListing.aspx </v>
          </cell>
          <cell r="J1030">
            <v>0</v>
          </cell>
        </row>
        <row r="1031">
          <cell r="E1031" t="str">
            <v>MEDIA TECHNICIAN</v>
          </cell>
          <cell r="F1031" t="str">
            <v>28</v>
          </cell>
          <cell r="G1031" t="str">
            <v>203E</v>
          </cell>
          <cell r="H1031" t="str">
            <v>4902-00</v>
          </cell>
          <cell r="I1031" t="str">
            <v xml:space="preserve">http://www.dop.wa.gov/CompClass/JobClassesSalaries/Pages/ClassifiedJobListing.aspx </v>
          </cell>
          <cell r="J1031">
            <v>0</v>
          </cell>
        </row>
        <row r="1032">
          <cell r="E1032" t="str">
            <v>MEDIA TECHNICIAN LEAD</v>
          </cell>
          <cell r="F1032" t="str">
            <v>39</v>
          </cell>
          <cell r="G1032" t="str">
            <v>203G</v>
          </cell>
          <cell r="H1032" t="str">
            <v>4902-00</v>
          </cell>
          <cell r="I1032" t="str">
            <v xml:space="preserve">http://www.dop.wa.gov/CompClass/JobClassesSalaries/Pages/ClassifiedJobListing.aspx </v>
          </cell>
          <cell r="J1032">
            <v>0</v>
          </cell>
        </row>
        <row r="1033">
          <cell r="E1033" t="str">
            <v>MEDIA TECHNICIAN SENIOR</v>
          </cell>
          <cell r="F1033" t="str">
            <v>36</v>
          </cell>
          <cell r="G1033" t="str">
            <v>203F</v>
          </cell>
          <cell r="H1033" t="str">
            <v>4902-00</v>
          </cell>
          <cell r="I1033" t="str">
            <v xml:space="preserve">http://www.dop.wa.gov/CompClass/JobClassesSalaries/Pages/ClassifiedJobListing.aspx </v>
          </cell>
          <cell r="J1033">
            <v>0</v>
          </cell>
        </row>
        <row r="1034">
          <cell r="E1034" t="str">
            <v>MEDIA TECHNICIAN SUPERVISOR</v>
          </cell>
          <cell r="F1034" t="str">
            <v>42</v>
          </cell>
          <cell r="G1034" t="str">
            <v>203H</v>
          </cell>
          <cell r="H1034" t="str">
            <v>4902-00</v>
          </cell>
          <cell r="I1034" t="str">
            <v xml:space="preserve">http://www.dop.wa.gov/CompClass/JobClassesSalaries/Pages/ClassifiedJobListing.aspx </v>
          </cell>
          <cell r="J1034">
            <v>0</v>
          </cell>
        </row>
        <row r="1035">
          <cell r="E1035" t="str">
            <v>MEDICAL ASSISTANCE PROGRAM SPECIALIST 1</v>
          </cell>
          <cell r="F1035" t="str">
            <v>52</v>
          </cell>
          <cell r="G1035" t="str">
            <v>170K</v>
          </cell>
          <cell r="H1035" t="str">
            <v>4902-00</v>
          </cell>
          <cell r="I1035" t="str">
            <v xml:space="preserve">http://www.dop.wa.gov/CompClass/JobClassesSalaries/Pages/ClassifiedJobListing.aspx </v>
          </cell>
          <cell r="J1035">
            <v>0</v>
          </cell>
        </row>
        <row r="1036">
          <cell r="E1036" t="str">
            <v>MEDICAL ASSISTANCE PROGRAM SPECIALIST 2</v>
          </cell>
          <cell r="F1036" t="str">
            <v>56</v>
          </cell>
          <cell r="G1036" t="str">
            <v>170L</v>
          </cell>
          <cell r="H1036" t="str">
            <v>5300-00</v>
          </cell>
          <cell r="I1036" t="str">
            <v xml:space="preserve">http://www.dop.wa.gov/CompClass/JobClassesSalaries/Pages/ClassifiedJobListing.aspx </v>
          </cell>
          <cell r="J1036">
            <v>0</v>
          </cell>
        </row>
        <row r="1037">
          <cell r="E1037" t="str">
            <v>MEDICAL ASSISTANCE PROGRAM SPECIALIST 3</v>
          </cell>
          <cell r="F1037" t="str">
            <v>60</v>
          </cell>
          <cell r="G1037" t="str">
            <v>170M</v>
          </cell>
          <cell r="H1037" t="str">
            <v>4902-00</v>
          </cell>
          <cell r="I1037" t="str">
            <v xml:space="preserve">http://www.dop.wa.gov/CompClass/JobClassesSalaries/Pages/ClassifiedJobListing.aspx </v>
          </cell>
          <cell r="J1037">
            <v>0</v>
          </cell>
        </row>
        <row r="1038">
          <cell r="E1038" t="str">
            <v>MEDICAL ASSISTANCE SPECIALIST 1</v>
          </cell>
          <cell r="F1038" t="str">
            <v>33</v>
          </cell>
          <cell r="G1038" t="str">
            <v>170E</v>
          </cell>
          <cell r="H1038" t="str">
            <v>4902-00</v>
          </cell>
          <cell r="I1038" t="str">
            <v xml:space="preserve">http://www.dop.wa.gov/CompClass/JobClassesSalaries/Pages/ClassifiedJobListing.aspx </v>
          </cell>
          <cell r="J1038">
            <v>0</v>
          </cell>
        </row>
        <row r="1039">
          <cell r="E1039" t="str">
            <v>MEDICAL ASSISTANCE SPECIALIST 2</v>
          </cell>
          <cell r="F1039" t="str">
            <v>36</v>
          </cell>
          <cell r="G1039" t="str">
            <v>170F</v>
          </cell>
          <cell r="H1039" t="str">
            <v>4902-00</v>
          </cell>
          <cell r="I1039" t="str">
            <v xml:space="preserve">http://www.dop.wa.gov/CompClass/JobClassesSalaries/Pages/ClassifiedJobListing.aspx </v>
          </cell>
          <cell r="J1039">
            <v>0</v>
          </cell>
        </row>
        <row r="1040">
          <cell r="E1040" t="str">
            <v>MEDICAL ASSISTANCE SPECIALIST 3</v>
          </cell>
          <cell r="F1040" t="str">
            <v>42</v>
          </cell>
          <cell r="G1040" t="str">
            <v>170G</v>
          </cell>
          <cell r="H1040" t="str">
            <v>4902-00</v>
          </cell>
          <cell r="I1040" t="str">
            <v xml:space="preserve">http://www.dop.wa.gov/CompClass/JobClassesSalaries/Pages/ClassifiedJobListing.aspx </v>
          </cell>
          <cell r="J1040">
            <v>0</v>
          </cell>
        </row>
        <row r="1041">
          <cell r="E1041" t="str">
            <v>MEDICAL ASSISTANCE SPECIALIST 4</v>
          </cell>
          <cell r="F1041" t="str">
            <v>46</v>
          </cell>
          <cell r="G1041" t="str">
            <v>170H</v>
          </cell>
          <cell r="H1041" t="str">
            <v>4902-00</v>
          </cell>
          <cell r="I1041" t="str">
            <v xml:space="preserve">http://www.dop.wa.gov/CompClass/JobClassesSalaries/Pages/ClassifiedJobListing.aspx </v>
          </cell>
          <cell r="J1041">
            <v>0</v>
          </cell>
        </row>
        <row r="1042">
          <cell r="E1042" t="str">
            <v>MEDICAL ASSISTANCE SPECIALIST 5</v>
          </cell>
          <cell r="F1042" t="str">
            <v>51</v>
          </cell>
          <cell r="G1042" t="str">
            <v>170I</v>
          </cell>
          <cell r="H1042" t="str">
            <v>4902-00</v>
          </cell>
          <cell r="I1042" t="str">
            <v xml:space="preserve">http://www.dop.wa.gov/CompClass/JobClassesSalaries/Pages/ClassifiedJobListing.aspx </v>
          </cell>
          <cell r="J1042">
            <v>0</v>
          </cell>
        </row>
        <row r="1043">
          <cell r="E1043" t="str">
            <v>MEDICAL ASSISTANT</v>
          </cell>
          <cell r="F1043" t="str">
            <v>37</v>
          </cell>
          <cell r="G1043" t="str">
            <v>287G</v>
          </cell>
          <cell r="H1043" t="str">
            <v>4902-00</v>
          </cell>
          <cell r="I1043" t="str">
            <v xml:space="preserve">http://www.dop.wa.gov/CompClass/JobClassesSalaries/Pages/ClassifiedJobListing.aspx </v>
          </cell>
          <cell r="J1043">
            <v>0</v>
          </cell>
        </row>
        <row r="1044">
          <cell r="E1044" t="str">
            <v>MEDICAL PROGRAM SPECIALIST 1</v>
          </cell>
          <cell r="F1044" t="str">
            <v>55</v>
          </cell>
          <cell r="G1044" t="str">
            <v>162E</v>
          </cell>
          <cell r="H1044" t="str">
            <v>4902-00</v>
          </cell>
          <cell r="I1044" t="str">
            <v xml:space="preserve">http://www.dop.wa.gov/CompClass/JobClassesSalaries/Pages/ClassifiedJobListing.aspx </v>
          </cell>
          <cell r="J1044">
            <v>0</v>
          </cell>
        </row>
        <row r="1045">
          <cell r="E1045" t="str">
            <v>MEDICAL PROGRAM SPECIALIST 2</v>
          </cell>
          <cell r="F1045" t="str">
            <v>59</v>
          </cell>
          <cell r="G1045" t="str">
            <v>162F</v>
          </cell>
          <cell r="H1045" t="str">
            <v>4902-00</v>
          </cell>
          <cell r="I1045" t="str">
            <v xml:space="preserve">http://www.dop.wa.gov/CompClass/JobClassesSalaries/Pages/ClassifiedJobListing.aspx </v>
          </cell>
          <cell r="J1045">
            <v>0</v>
          </cell>
        </row>
        <row r="1046">
          <cell r="E1046" t="str">
            <v>MEDICAL PROGRAM SPECIALIST 3</v>
          </cell>
          <cell r="F1046" t="str">
            <v>63</v>
          </cell>
          <cell r="G1046" t="str">
            <v>162G</v>
          </cell>
          <cell r="H1046" t="str">
            <v>4902-00</v>
          </cell>
          <cell r="I1046" t="str">
            <v xml:space="preserve">http://www.dop.wa.gov/CompClass/JobClassesSalaries/Pages/ClassifiedJobListing.aspx </v>
          </cell>
          <cell r="J1046">
            <v>0</v>
          </cell>
        </row>
        <row r="1047">
          <cell r="E1047" t="str">
            <v>MEDICAL TRANSCRIPTIONIST 1</v>
          </cell>
          <cell r="F1047" t="str">
            <v>33</v>
          </cell>
          <cell r="G1047" t="str">
            <v>282E</v>
          </cell>
          <cell r="H1047" t="str">
            <v>4902-00</v>
          </cell>
          <cell r="I1047" t="str">
            <v xml:space="preserve">http://www.dop.wa.gov/CompClass/JobClassesSalaries/Pages/ClassifiedJobListing.aspx </v>
          </cell>
          <cell r="J1047">
            <v>0</v>
          </cell>
        </row>
        <row r="1048">
          <cell r="E1048" t="str">
            <v>MEDICAL TRANSCRIPTIONIST 2</v>
          </cell>
          <cell r="F1048" t="str">
            <v>36</v>
          </cell>
          <cell r="G1048" t="str">
            <v>282F</v>
          </cell>
          <cell r="H1048" t="str">
            <v>4902-00</v>
          </cell>
          <cell r="I1048" t="str">
            <v xml:space="preserve">http://www.dop.wa.gov/CompClass/JobClassesSalaries/Pages/ClassifiedJobListing.aspx </v>
          </cell>
          <cell r="J1048">
            <v>0</v>
          </cell>
        </row>
        <row r="1049">
          <cell r="E1049" t="str">
            <v>MEDICAL TRANSCRIPTIONIST LEAD</v>
          </cell>
          <cell r="F1049" t="str">
            <v>39</v>
          </cell>
          <cell r="G1049" t="str">
            <v>282G</v>
          </cell>
          <cell r="H1049" t="str">
            <v>4902-00</v>
          </cell>
          <cell r="I1049" t="str">
            <v xml:space="preserve">http://www.dop.wa.gov/CompClass/JobClassesSalaries/Pages/ClassifiedJobListing.aspx </v>
          </cell>
          <cell r="J1049">
            <v>0</v>
          </cell>
        </row>
        <row r="1050">
          <cell r="E1050" t="str">
            <v>MEDICAL TRANSCRIPTIONIST SUPERVISOR</v>
          </cell>
          <cell r="F1050" t="str">
            <v>43</v>
          </cell>
          <cell r="G1050" t="str">
            <v>282H</v>
          </cell>
          <cell r="H1050" t="str">
            <v>4902-00</v>
          </cell>
          <cell r="I1050" t="str">
            <v xml:space="preserve">http://www.dop.wa.gov/CompClass/JobClassesSalaries/Pages/ClassifiedJobListing.aspx </v>
          </cell>
          <cell r="J1050">
            <v>0</v>
          </cell>
        </row>
        <row r="1051">
          <cell r="E1051" t="str">
            <v>MEDICAL TREATMENT ADJUDICATOR 1</v>
          </cell>
          <cell r="F1051" t="str">
            <v>40</v>
          </cell>
          <cell r="G1051" t="str">
            <v>171E</v>
          </cell>
          <cell r="H1051" t="str">
            <v>4902-00</v>
          </cell>
          <cell r="I1051" t="str">
            <v xml:space="preserve">http://www.dop.wa.gov/CompClass/JobClassesSalaries/Pages/ClassifiedJobListing.aspx </v>
          </cell>
          <cell r="J1051">
            <v>0</v>
          </cell>
        </row>
        <row r="1052">
          <cell r="E1052" t="str">
            <v>MEDICAL TREATMENT ADJUDICATOR 2</v>
          </cell>
          <cell r="F1052" t="str">
            <v>43</v>
          </cell>
          <cell r="G1052" t="str">
            <v>171F</v>
          </cell>
          <cell r="H1052" t="str">
            <v>4902-00</v>
          </cell>
          <cell r="I1052" t="str">
            <v xml:space="preserve">http://www.dop.wa.gov/CompClass/JobClassesSalaries/Pages/ClassifiedJobListing.aspx </v>
          </cell>
          <cell r="J1052">
            <v>0</v>
          </cell>
        </row>
        <row r="1053">
          <cell r="E1053" t="str">
            <v>MEDICAL TREATMENT ADJUDICATOR 3</v>
          </cell>
          <cell r="F1053" t="str">
            <v>47</v>
          </cell>
          <cell r="G1053" t="str">
            <v>171G</v>
          </cell>
          <cell r="H1053" t="str">
            <v>4902-00</v>
          </cell>
          <cell r="I1053" t="str">
            <v xml:space="preserve">http://www.dop.wa.gov/CompClass/JobClassesSalaries/Pages/ClassifiedJobListing.aspx </v>
          </cell>
          <cell r="J1053">
            <v>0</v>
          </cell>
        </row>
        <row r="1054">
          <cell r="E1054" t="str">
            <v>MEDICAL TREATMENT ADJUDICATOR 4</v>
          </cell>
          <cell r="F1054" t="str">
            <v>54</v>
          </cell>
          <cell r="G1054" t="str">
            <v>171H</v>
          </cell>
          <cell r="H1054" t="str">
            <v>4902-00</v>
          </cell>
          <cell r="I1054" t="str">
            <v xml:space="preserve">http://www.dop.wa.gov/CompClass/JobClassesSalaries/Pages/ClassifiedJobListing.aspx </v>
          </cell>
          <cell r="J1054">
            <v>0</v>
          </cell>
        </row>
        <row r="1055">
          <cell r="E1055" t="str">
            <v>MENTAL HEALTH PRACTITIONER</v>
          </cell>
          <cell r="F1055" t="str">
            <v>56</v>
          </cell>
          <cell r="G1055" t="str">
            <v>352E</v>
          </cell>
          <cell r="H1055" t="str">
            <v>4902-00</v>
          </cell>
          <cell r="I1055" t="str">
            <v xml:space="preserve">http://www.dop.wa.gov/CompClass/JobClassesSalaries/Pages/ClassifiedJobListing.aspx </v>
          </cell>
          <cell r="J1055">
            <v>0</v>
          </cell>
        </row>
        <row r="1056">
          <cell r="E1056" t="str">
            <v>MENTAL HEALTH PRACTITIONER CLINICAL SPEC</v>
          </cell>
          <cell r="F1056" t="str">
            <v>56</v>
          </cell>
          <cell r="G1056" t="str">
            <v>352F</v>
          </cell>
          <cell r="H1056" t="str">
            <v>4902-00</v>
          </cell>
          <cell r="I1056" t="str">
            <v xml:space="preserve">http://www.dop.wa.gov/CompClass/JobClassesSalaries/Pages/ClassifiedJobListing.aspx </v>
          </cell>
          <cell r="J1056">
            <v>0</v>
          </cell>
        </row>
        <row r="1057">
          <cell r="E1057" t="str">
            <v>MENTAL HEALTH PRACTITIONER LEAD</v>
          </cell>
          <cell r="F1057" t="str">
            <v>57</v>
          </cell>
          <cell r="G1057" t="str">
            <v>352G</v>
          </cell>
          <cell r="H1057" t="str">
            <v>4902-00</v>
          </cell>
          <cell r="I1057" t="str">
            <v xml:space="preserve">http://www.dop.wa.gov/CompClass/JobClassesSalaries/Pages/ClassifiedJobListing.aspx </v>
          </cell>
          <cell r="J1057">
            <v>0</v>
          </cell>
        </row>
        <row r="1058">
          <cell r="E1058" t="str">
            <v>MENTAL HEALTH SPECIALIST 1</v>
          </cell>
          <cell r="F1058" t="str">
            <v>43</v>
          </cell>
          <cell r="G1058" t="str">
            <v>348E</v>
          </cell>
          <cell r="H1058" t="str">
            <v>4902-00</v>
          </cell>
          <cell r="I1058" t="str">
            <v xml:space="preserve">http://www.dop.wa.gov/CompClass/JobClassesSalaries/Pages/ClassifiedJobListing.aspx </v>
          </cell>
          <cell r="J1058">
            <v>0</v>
          </cell>
        </row>
        <row r="1059">
          <cell r="E1059" t="str">
            <v>MENTAL HEALTH SPECIALIST 2</v>
          </cell>
          <cell r="F1059" t="str">
            <v>47</v>
          </cell>
          <cell r="G1059" t="str">
            <v>348F</v>
          </cell>
          <cell r="H1059" t="str">
            <v>4902-00</v>
          </cell>
          <cell r="I1059" t="str">
            <v xml:space="preserve">http://www.dop.wa.gov/CompClass/JobClassesSalaries/Pages/ClassifiedJobListing.aspx </v>
          </cell>
          <cell r="J1059">
            <v>0</v>
          </cell>
        </row>
        <row r="1060">
          <cell r="E1060" t="str">
            <v>MENTAL HEALTH TECHNICIAN 1</v>
          </cell>
          <cell r="F1060" t="str">
            <v>34</v>
          </cell>
          <cell r="G1060" t="str">
            <v>347L</v>
          </cell>
          <cell r="H1060" t="str">
            <v>7200-00</v>
          </cell>
          <cell r="I1060" t="str">
            <v xml:space="preserve">http://www.dop.wa.gov/CompClass/JobClassesSalaries/Pages/ClassifiedJobListing.aspx </v>
          </cell>
          <cell r="J1060">
            <v>0</v>
          </cell>
        </row>
        <row r="1061">
          <cell r="E1061" t="str">
            <v>MENTAL HEALTH TECHNICIAN 2</v>
          </cell>
          <cell r="F1061" t="str">
            <v>36</v>
          </cell>
          <cell r="G1061" t="str">
            <v>347M</v>
          </cell>
          <cell r="H1061" t="str">
            <v>7200-00</v>
          </cell>
          <cell r="I1061" t="str">
            <v xml:space="preserve">http://www.dop.wa.gov/CompClass/JobClassesSalaries/Pages/ClassifiedJobListing.aspx </v>
          </cell>
          <cell r="J1061">
            <v>0</v>
          </cell>
        </row>
        <row r="1062">
          <cell r="E1062" t="str">
            <v>MENTAL HEALTH TECHNICIAN 3</v>
          </cell>
          <cell r="F1062" t="str">
            <v>39</v>
          </cell>
          <cell r="G1062" t="str">
            <v>347N</v>
          </cell>
          <cell r="H1062" t="str">
            <v>7200-00</v>
          </cell>
          <cell r="I1062" t="str">
            <v xml:space="preserve">http://www.dop.wa.gov/CompClass/JobClassesSalaries/Pages/ClassifiedJobListing.aspx </v>
          </cell>
          <cell r="J1062">
            <v>0</v>
          </cell>
        </row>
        <row r="1063">
          <cell r="E1063" t="str">
            <v>MENTAL HEALTH TECHNICIAN 5</v>
          </cell>
          <cell r="F1063" t="str">
            <v>45</v>
          </cell>
          <cell r="G1063" t="str">
            <v>347P</v>
          </cell>
          <cell r="H1063" t="str">
            <v>7200-00</v>
          </cell>
          <cell r="I1063" t="str">
            <v xml:space="preserve">http://www.dop.wa.gov/CompClass/JobClassesSalaries/Pages/ClassifiedJobListing.aspx </v>
          </cell>
          <cell r="J1063">
            <v>0</v>
          </cell>
        </row>
        <row r="1064">
          <cell r="E1064" t="str">
            <v>MICROBIOLOGIST 1</v>
          </cell>
          <cell r="F1064" t="str">
            <v>48</v>
          </cell>
          <cell r="G1064" t="str">
            <v>515J</v>
          </cell>
          <cell r="H1064" t="str">
            <v>4902-00</v>
          </cell>
          <cell r="I1064" t="str">
            <v xml:space="preserve">http://www.dop.wa.gov/CompClass/JobClassesSalaries/Pages/ClassifiedJobListing.aspx </v>
          </cell>
          <cell r="J1064">
            <v>0</v>
          </cell>
        </row>
        <row r="1065">
          <cell r="E1065" t="str">
            <v>MICROBIOLOGIST 2</v>
          </cell>
          <cell r="F1065" t="str">
            <v>54</v>
          </cell>
          <cell r="G1065" t="str">
            <v>515K</v>
          </cell>
          <cell r="H1065" t="str">
            <v>4902-00</v>
          </cell>
          <cell r="I1065" t="str">
            <v xml:space="preserve">http://www.dop.wa.gov/CompClass/JobClassesSalaries/Pages/ClassifiedJobListing.aspx </v>
          </cell>
          <cell r="J1065">
            <v>0</v>
          </cell>
        </row>
        <row r="1066">
          <cell r="E1066" t="str">
            <v>MICROBIOLOGIST 3</v>
          </cell>
          <cell r="F1066" t="str">
            <v>60</v>
          </cell>
          <cell r="G1066" t="str">
            <v>515L</v>
          </cell>
          <cell r="H1066" t="str">
            <v>4902-00</v>
          </cell>
          <cell r="I1066" t="str">
            <v xml:space="preserve">http://www.dop.wa.gov/CompClass/JobClassesSalaries/Pages/ClassifiedJobListing.aspx </v>
          </cell>
          <cell r="J1066">
            <v>0</v>
          </cell>
        </row>
        <row r="1067">
          <cell r="E1067" t="str">
            <v>MICROBIOLOGIST 4</v>
          </cell>
          <cell r="F1067" t="str">
            <v>66</v>
          </cell>
          <cell r="G1067" t="str">
            <v>515M</v>
          </cell>
          <cell r="H1067" t="str">
            <v>4902-00</v>
          </cell>
          <cell r="I1067" t="str">
            <v xml:space="preserve">http://www.dop.wa.gov/CompClass/JobClassesSalaries/Pages/ClassifiedJobListing.aspx </v>
          </cell>
          <cell r="J1067">
            <v>0</v>
          </cell>
        </row>
        <row r="1068">
          <cell r="E1068" t="str">
            <v>NATURAL RESOURCE ENGINEER 1</v>
          </cell>
          <cell r="F1068" t="str">
            <v>50</v>
          </cell>
          <cell r="G1068" t="str">
            <v>526E</v>
          </cell>
          <cell r="H1068" t="str">
            <v>4902-00</v>
          </cell>
          <cell r="I1068" t="str">
            <v xml:space="preserve">http://www.dop.wa.gov/CompClass/JobClassesSalaries/Pages/ClassifiedJobListing.aspx </v>
          </cell>
          <cell r="J1068">
            <v>0</v>
          </cell>
        </row>
        <row r="1069">
          <cell r="E1069" t="str">
            <v>NATURAL RESOURCE ENGINEER 2</v>
          </cell>
          <cell r="F1069" t="str">
            <v>55</v>
          </cell>
          <cell r="G1069" t="str">
            <v>526F</v>
          </cell>
          <cell r="H1069" t="str">
            <v>4902-00</v>
          </cell>
          <cell r="I1069" t="str">
            <v xml:space="preserve">http://www.dop.wa.gov/CompClass/JobClassesSalaries/Pages/ClassifiedJobListing.aspx </v>
          </cell>
          <cell r="J1069">
            <v>0</v>
          </cell>
        </row>
        <row r="1070">
          <cell r="E1070" t="str">
            <v>NATURAL RESOURCE ENGINEER 3</v>
          </cell>
          <cell r="F1070" t="str">
            <v>60</v>
          </cell>
          <cell r="G1070" t="str">
            <v>526G</v>
          </cell>
          <cell r="H1070" t="str">
            <v>4902-00</v>
          </cell>
          <cell r="I1070" t="str">
            <v xml:space="preserve">http://www.dop.wa.gov/CompClass/JobClassesSalaries/Pages/ClassifiedJobListing.aspx </v>
          </cell>
          <cell r="J1070">
            <v>0</v>
          </cell>
        </row>
        <row r="1071">
          <cell r="E1071" t="str">
            <v>NATURAL RESOURCE ENGINEER 4</v>
          </cell>
          <cell r="F1071" t="str">
            <v>63</v>
          </cell>
          <cell r="G1071" t="str">
            <v>526H</v>
          </cell>
          <cell r="H1071" t="str">
            <v>4902-00</v>
          </cell>
          <cell r="I1071" t="str">
            <v xml:space="preserve">http://www.dop.wa.gov/CompClass/JobClassesSalaries/Pages/ClassifiedJobListing.aspx </v>
          </cell>
          <cell r="J1071">
            <v>0</v>
          </cell>
        </row>
        <row r="1072">
          <cell r="E1072" t="str">
            <v>NATURAL RESOURCE INVESTIGATOR</v>
          </cell>
          <cell r="F1072" t="str">
            <v>50</v>
          </cell>
          <cell r="G1072" t="str">
            <v>427H</v>
          </cell>
          <cell r="H1072" t="str">
            <v>4902-00</v>
          </cell>
          <cell r="I1072" t="str">
            <v xml:space="preserve">http://www.dop.wa.gov/CompClass/JobClassesSalaries/Pages/ClassifiedJobListing.aspx </v>
          </cell>
          <cell r="J1072">
            <v>0</v>
          </cell>
        </row>
        <row r="1073">
          <cell r="E1073" t="str">
            <v>NATURAL RESOURCE OPERATIONS SUPERVISOR 1</v>
          </cell>
          <cell r="F1073" t="str">
            <v>48</v>
          </cell>
          <cell r="G1073" t="str">
            <v>517E</v>
          </cell>
          <cell r="H1073" t="str">
            <v>4902-00</v>
          </cell>
          <cell r="I1073" t="str">
            <v xml:space="preserve">http://www.dop.wa.gov/CompClass/JobClassesSalaries/Pages/ClassifiedJobListing.aspx </v>
          </cell>
          <cell r="J1073">
            <v>0</v>
          </cell>
        </row>
        <row r="1074">
          <cell r="E1074" t="str">
            <v>NATURAL RESOURCE OPERATIONS SUPERVISOR 2</v>
          </cell>
          <cell r="F1074" t="str">
            <v>52</v>
          </cell>
          <cell r="G1074" t="str">
            <v>517F</v>
          </cell>
          <cell r="H1074" t="str">
            <v>4902-00</v>
          </cell>
          <cell r="I1074" t="str">
            <v xml:space="preserve">http://www.dop.wa.gov/CompClass/JobClassesSalaries/Pages/ClassifiedJobListing.aspx </v>
          </cell>
          <cell r="J1074">
            <v>0</v>
          </cell>
        </row>
        <row r="1075">
          <cell r="E1075" t="str">
            <v>NATURAL RESOURCE SCIENTIST 1</v>
          </cell>
          <cell r="F1075" t="str">
            <v>44</v>
          </cell>
          <cell r="G1075" t="str">
            <v>516K</v>
          </cell>
          <cell r="H1075" t="str">
            <v>4902-00</v>
          </cell>
          <cell r="I1075" t="str">
            <v xml:space="preserve">http://www.dop.wa.gov/CompClass/JobClassesSalaries/Pages/ClassifiedJobListing.aspx </v>
          </cell>
          <cell r="J1075">
            <v>0</v>
          </cell>
        </row>
        <row r="1076">
          <cell r="E1076" t="str">
            <v>NATURAL RESOURCE SCIENTIST 2</v>
          </cell>
          <cell r="F1076" t="str">
            <v>52</v>
          </cell>
          <cell r="G1076" t="str">
            <v>516L</v>
          </cell>
          <cell r="H1076" t="str">
            <v>4902-00</v>
          </cell>
          <cell r="I1076" t="str">
            <v xml:space="preserve">http://www.dop.wa.gov/CompClass/JobClassesSalaries/Pages/ClassifiedJobListing.aspx </v>
          </cell>
          <cell r="J1076">
            <v>0</v>
          </cell>
        </row>
        <row r="1077">
          <cell r="E1077" t="str">
            <v>NATURAL RESOURCE SCIENTIST 3</v>
          </cell>
          <cell r="F1077" t="str">
            <v>60</v>
          </cell>
          <cell r="G1077" t="str">
            <v>516M</v>
          </cell>
          <cell r="H1077" t="str">
            <v>4902-00</v>
          </cell>
          <cell r="I1077" t="str">
            <v xml:space="preserve">http://www.dop.wa.gov/CompClass/JobClassesSalaries/Pages/ClassifiedJobListing.aspx </v>
          </cell>
          <cell r="J1077">
            <v>0</v>
          </cell>
        </row>
        <row r="1078">
          <cell r="E1078" t="str">
            <v>NATURAL RESOURCE SCIENTIST 4</v>
          </cell>
          <cell r="F1078" t="str">
            <v>64</v>
          </cell>
          <cell r="G1078" t="str">
            <v>516N</v>
          </cell>
          <cell r="H1078" t="str">
            <v>4902-00</v>
          </cell>
          <cell r="I1078" t="str">
            <v xml:space="preserve">http://www.dop.wa.gov/CompClass/JobClassesSalaries/Pages/ClassifiedJobListing.aspx </v>
          </cell>
          <cell r="J1078">
            <v>0</v>
          </cell>
        </row>
        <row r="1079">
          <cell r="E1079" t="str">
            <v>NATURAL RESOURCE SPECIALIST 1</v>
          </cell>
          <cell r="F1079" t="str">
            <v>43</v>
          </cell>
          <cell r="G1079" t="str">
            <v>523S</v>
          </cell>
          <cell r="H1079" t="str">
            <v>4902-00</v>
          </cell>
          <cell r="I1079" t="str">
            <v xml:space="preserve">http://www.dop.wa.gov/CompClass/JobClassesSalaries/Pages/ClassifiedJobListing.aspx </v>
          </cell>
          <cell r="J1079">
            <v>0</v>
          </cell>
        </row>
        <row r="1080">
          <cell r="E1080" t="str">
            <v>NATURAL RESOURCE SPECIALIST 2</v>
          </cell>
          <cell r="F1080" t="str">
            <v>48</v>
          </cell>
          <cell r="G1080" t="str">
            <v>523T</v>
          </cell>
          <cell r="H1080" t="str">
            <v>4902-00</v>
          </cell>
          <cell r="I1080" t="str">
            <v xml:space="preserve">http://www.dop.wa.gov/CompClass/JobClassesSalaries/Pages/ClassifiedJobListing.aspx </v>
          </cell>
          <cell r="J1080">
            <v>0</v>
          </cell>
        </row>
        <row r="1081">
          <cell r="E1081" t="str">
            <v>NATURAL RESOURCE SPECIALIST 3</v>
          </cell>
          <cell r="F1081" t="str">
            <v>52</v>
          </cell>
          <cell r="G1081" t="str">
            <v>523U</v>
          </cell>
          <cell r="H1081" t="str">
            <v>4902-00</v>
          </cell>
          <cell r="I1081" t="str">
            <v xml:space="preserve">http://www.dop.wa.gov/CompClass/JobClassesSalaries/Pages/ClassifiedJobListing.aspx </v>
          </cell>
          <cell r="J1081">
            <v>0</v>
          </cell>
        </row>
        <row r="1082">
          <cell r="E1082" t="str">
            <v>NATURAL RESOURCE SPECIALIST 4</v>
          </cell>
          <cell r="F1082" t="str">
            <v>56</v>
          </cell>
          <cell r="G1082" t="str">
            <v>523V</v>
          </cell>
          <cell r="H1082" t="str">
            <v>4902-00</v>
          </cell>
          <cell r="I1082" t="str">
            <v xml:space="preserve">http://www.dop.wa.gov/CompClass/JobClassesSalaries/Pages/ClassifiedJobListing.aspx </v>
          </cell>
          <cell r="J1082">
            <v>0</v>
          </cell>
        </row>
        <row r="1083">
          <cell r="E1083" t="str">
            <v>NATURAL RESOURCE SPECIALIST 5</v>
          </cell>
          <cell r="F1083" t="str">
            <v>59</v>
          </cell>
          <cell r="G1083" t="str">
            <v>523W</v>
          </cell>
          <cell r="H1083" t="str">
            <v>4902-00</v>
          </cell>
          <cell r="I1083" t="str">
            <v xml:space="preserve">http://www.dop.wa.gov/CompClass/JobClassesSalaries/Pages/ClassifiedJobListing.aspx </v>
          </cell>
          <cell r="J1083">
            <v>0</v>
          </cell>
        </row>
        <row r="1084">
          <cell r="E1084" t="str">
            <v>NATURAL RESOURCE WORKER 1</v>
          </cell>
          <cell r="F1084" t="str">
            <v>24</v>
          </cell>
          <cell r="G1084" t="str">
            <v>521G</v>
          </cell>
          <cell r="H1084" t="str">
            <v>4902-00</v>
          </cell>
          <cell r="I1084" t="str">
            <v xml:space="preserve">http://www.dop.wa.gov/CompClass/JobClassesSalaries/Pages/ClassifiedJobListing.aspx </v>
          </cell>
          <cell r="J1084">
            <v>0</v>
          </cell>
        </row>
        <row r="1085">
          <cell r="E1085" t="str">
            <v>NATURAL RESOURCE WORKER 2</v>
          </cell>
          <cell r="F1085" t="str">
            <v>31</v>
          </cell>
          <cell r="G1085" t="str">
            <v>521H</v>
          </cell>
          <cell r="H1085" t="str">
            <v>4902-00</v>
          </cell>
          <cell r="I1085" t="str">
            <v xml:space="preserve">http://www.dop.wa.gov/CompClass/JobClassesSalaries/Pages/ClassifiedJobListing.aspx </v>
          </cell>
          <cell r="J1085">
            <v>0</v>
          </cell>
        </row>
        <row r="1086">
          <cell r="E1086" t="str">
            <v>NATURAL RESOURCES TECHNICIAN 2</v>
          </cell>
          <cell r="F1086" t="str">
            <v>34</v>
          </cell>
          <cell r="G1086" t="str">
            <v>519I</v>
          </cell>
          <cell r="H1086" t="str">
            <v>4902-00</v>
          </cell>
          <cell r="I1086" t="str">
            <v xml:space="preserve">http://www.dop.wa.gov/CompClass/JobClassesSalaries/Pages/ClassifiedJobListing.aspx </v>
          </cell>
          <cell r="J1086">
            <v>0</v>
          </cell>
        </row>
        <row r="1087">
          <cell r="E1087" t="str">
            <v>NATURAL RESOURCES TECHNICIAN 3</v>
          </cell>
          <cell r="F1087" t="str">
            <v>39</v>
          </cell>
          <cell r="G1087" t="str">
            <v>519J</v>
          </cell>
          <cell r="H1087" t="str">
            <v>4902-00</v>
          </cell>
          <cell r="I1087" t="str">
            <v xml:space="preserve">http://www.dop.wa.gov/CompClass/JobClassesSalaries/Pages/ClassifiedJobListing.aspx </v>
          </cell>
          <cell r="J1087">
            <v>0</v>
          </cell>
        </row>
        <row r="1088">
          <cell r="E1088" t="str">
            <v>NAVAL ARCHITECT 1</v>
          </cell>
          <cell r="F1088" t="str">
            <v>65</v>
          </cell>
          <cell r="G1088" t="str">
            <v>539V</v>
          </cell>
          <cell r="H1088" t="str">
            <v>4902-00</v>
          </cell>
          <cell r="I1088" t="str">
            <v xml:space="preserve">http://www.dop.wa.gov/CompClass/JobClassesSalaries/Pages/ClassifiedJobListing.aspx </v>
          </cell>
          <cell r="J1088">
            <v>0</v>
          </cell>
        </row>
        <row r="1089">
          <cell r="E1089" t="str">
            <v>NAVAL ARCHITECT 2</v>
          </cell>
          <cell r="F1089" t="str">
            <v>69</v>
          </cell>
          <cell r="G1089" t="str">
            <v>539W</v>
          </cell>
          <cell r="H1089" t="str">
            <v>4902-00</v>
          </cell>
          <cell r="I1089" t="str">
            <v xml:space="preserve">http://www.dop.wa.gov/CompClass/JobClassesSalaries/Pages/ClassifiedJobListing.aspx </v>
          </cell>
          <cell r="J1089">
            <v>0</v>
          </cell>
        </row>
        <row r="1090">
          <cell r="E1090" t="str">
            <v>NUCLEAR ENGINEER</v>
          </cell>
          <cell r="F1090" t="str">
            <v>69</v>
          </cell>
          <cell r="G1090" t="str">
            <v>529O</v>
          </cell>
          <cell r="H1090" t="str">
            <v>4902-00</v>
          </cell>
          <cell r="I1090" t="str">
            <v xml:space="preserve">http://www.dop.wa.gov/CompClass/JobClassesSalaries/Pages/ClassifiedJobListing.aspx </v>
          </cell>
          <cell r="J1090">
            <v>0</v>
          </cell>
        </row>
        <row r="1091">
          <cell r="E1091" t="str">
            <v>NUCLEAR MEDICINE P.E.T. TECHNOLOGIST</v>
          </cell>
          <cell r="F1091" t="str">
            <v>57</v>
          </cell>
          <cell r="G1091" t="str">
            <v>298G</v>
          </cell>
          <cell r="H1091" t="str">
            <v>4902-00</v>
          </cell>
          <cell r="I1091" t="str">
            <v xml:space="preserve">http://www.dop.wa.gov/CompClass/JobClassesSalaries/Pages/ClassifiedJobListing.aspx </v>
          </cell>
          <cell r="J1091">
            <v>0</v>
          </cell>
        </row>
        <row r="1092">
          <cell r="E1092" t="str">
            <v>NUCLEAR MEDICINE TECHNOLOGIST 1</v>
          </cell>
          <cell r="F1092" t="str">
            <v>51</v>
          </cell>
          <cell r="G1092" t="str">
            <v>298E</v>
          </cell>
          <cell r="H1092" t="str">
            <v>4902-00</v>
          </cell>
          <cell r="I1092" t="str">
            <v xml:space="preserve">http://www.dop.wa.gov/CompClass/JobClassesSalaries/Pages/ClassifiedJobListing.aspx </v>
          </cell>
          <cell r="J1092">
            <v>0</v>
          </cell>
        </row>
        <row r="1093">
          <cell r="E1093" t="str">
            <v>NUCLEAR MEDICINE TECHNOLOGIST 2</v>
          </cell>
          <cell r="F1093" t="str">
            <v>54</v>
          </cell>
          <cell r="G1093" t="str">
            <v>298F</v>
          </cell>
          <cell r="H1093" t="str">
            <v>4902-00</v>
          </cell>
          <cell r="I1093" t="str">
            <v xml:space="preserve">http://www.dop.wa.gov/CompClass/JobClassesSalaries/Pages/ClassifiedJobListing.aspx </v>
          </cell>
          <cell r="J1093">
            <v>0</v>
          </cell>
        </row>
        <row r="1094">
          <cell r="E1094" t="str">
            <v>NUCLEAR MEDICINE TECHNOLOGIST LEAD</v>
          </cell>
          <cell r="F1094" t="str">
            <v>59</v>
          </cell>
          <cell r="G1094" t="str">
            <v>298H</v>
          </cell>
          <cell r="H1094" t="str">
            <v>4902-00</v>
          </cell>
          <cell r="I1094" t="str">
            <v xml:space="preserve">http://www.dop.wa.gov/CompClass/JobClassesSalaries/Pages/ClassifiedJobListing.aspx </v>
          </cell>
          <cell r="J1094">
            <v>0</v>
          </cell>
        </row>
        <row r="1095">
          <cell r="E1095" t="str">
            <v>NUCLEAR MEDICINE TECHNOLOGIST SUPERVISOR</v>
          </cell>
          <cell r="F1095" t="str">
            <v>61</v>
          </cell>
          <cell r="G1095" t="str">
            <v>298I</v>
          </cell>
          <cell r="H1095" t="str">
            <v>4902-00</v>
          </cell>
          <cell r="I1095" t="str">
            <v xml:space="preserve">http://www.dop.wa.gov/CompClass/JobClassesSalaries/Pages/ClassifiedJobListing.aspx </v>
          </cell>
          <cell r="J1095">
            <v>0</v>
          </cell>
        </row>
        <row r="1096">
          <cell r="E1096" t="str">
            <v>NUCLEAR WASTE PROGRAM SPECIALIST</v>
          </cell>
          <cell r="F1096" t="str">
            <v>65</v>
          </cell>
          <cell r="G1096" t="str">
            <v>400V</v>
          </cell>
          <cell r="H1096" t="str">
            <v>4902-00</v>
          </cell>
          <cell r="I1096" t="str">
            <v xml:space="preserve">http://www.dop.wa.gov/CompClass/JobClassesSalaries/Pages/ClassifiedJobListing.aspx </v>
          </cell>
          <cell r="J1096">
            <v>0</v>
          </cell>
        </row>
        <row r="1097">
          <cell r="E1097" t="str">
            <v>NURSING ASSISTANT</v>
          </cell>
          <cell r="F1097" t="str">
            <v>32</v>
          </cell>
          <cell r="G1097" t="str">
            <v>287E</v>
          </cell>
          <cell r="H1097" t="str">
            <v>7201-00</v>
          </cell>
          <cell r="I1097" t="str">
            <v xml:space="preserve">http://www.dop.wa.gov/CompClass/JobClassesSalaries/Pages/ClassifiedJobListing.aspx </v>
          </cell>
          <cell r="J1097">
            <v>0</v>
          </cell>
        </row>
        <row r="1098">
          <cell r="E1098" t="str">
            <v>NURSING ASSISTANT LEAD</v>
          </cell>
          <cell r="F1098" t="str">
            <v>34</v>
          </cell>
          <cell r="G1098" t="str">
            <v>287F</v>
          </cell>
          <cell r="H1098" t="str">
            <v>7201-00</v>
          </cell>
          <cell r="I1098" t="str">
            <v xml:space="preserve">http://www.dop.wa.gov/CompClass/JobClassesSalaries/Pages/ClassifiedJobListing.aspx </v>
          </cell>
          <cell r="J1098">
            <v>0</v>
          </cell>
        </row>
        <row r="1099">
          <cell r="E1099" t="str">
            <v>NURSING CARE CONSULTANT</v>
          </cell>
          <cell r="F1099" t="str">
            <v>60N</v>
          </cell>
          <cell r="G1099" t="str">
            <v>285U</v>
          </cell>
          <cell r="H1099" t="str">
            <v>5300-00</v>
          </cell>
          <cell r="I1099" t="str">
            <v xml:space="preserve">http://www.dop.wa.gov/CompClass/JobClassesSalaries/Pages/ClassifiedJobListing.aspx </v>
          </cell>
          <cell r="J1099">
            <v>0</v>
          </cell>
        </row>
        <row r="1100">
          <cell r="E1100" t="str">
            <v>NURSING CONSULTANT ADVISOR</v>
          </cell>
          <cell r="F1100" t="str">
            <v>64N</v>
          </cell>
          <cell r="G1100" t="str">
            <v>285W</v>
          </cell>
          <cell r="H1100" t="str">
            <v>7200-00</v>
          </cell>
          <cell r="I1100" t="str">
            <v xml:space="preserve">http://www.dop.wa.gov/CompClass/JobClassesSalaries/Pages/ClassifiedJobListing.aspx </v>
          </cell>
          <cell r="J1100">
            <v>0</v>
          </cell>
        </row>
        <row r="1101">
          <cell r="E1101" t="str">
            <v>NURSING CONSULTANT INSTITUTIONAL</v>
          </cell>
          <cell r="F1101" t="str">
            <v>60N</v>
          </cell>
          <cell r="G1101" t="str">
            <v>285V</v>
          </cell>
          <cell r="H1101" t="str">
            <v>5300-00</v>
          </cell>
          <cell r="I1101" t="str">
            <v xml:space="preserve">http://www.dop.wa.gov/CompClass/JobClassesSalaries/Pages/ClassifiedJobListing.aspx </v>
          </cell>
          <cell r="J1101">
            <v>0</v>
          </cell>
        </row>
        <row r="1102">
          <cell r="E1102" t="str">
            <v>NURSING CONSULTANT, PUBLIC HEALTH</v>
          </cell>
          <cell r="F1102" t="str">
            <v>60N</v>
          </cell>
          <cell r="G1102" t="str">
            <v>285T</v>
          </cell>
          <cell r="H1102" t="str">
            <v>4902-00</v>
          </cell>
          <cell r="I1102" t="str">
            <v xml:space="preserve">http://www.dop.wa.gov/CompClass/JobClassesSalaries/Pages/ClassifiedJobListing.aspx </v>
          </cell>
          <cell r="J1102">
            <v>0</v>
          </cell>
        </row>
        <row r="1103">
          <cell r="E1103" t="str">
            <v>OCCUPATIONAL NURSE CONSULTANT</v>
          </cell>
          <cell r="F1103" t="str">
            <v>60N</v>
          </cell>
          <cell r="G1103" t="str">
            <v>285N</v>
          </cell>
          <cell r="H1103" t="str">
            <v>4902-00</v>
          </cell>
          <cell r="I1103" t="str">
            <v xml:space="preserve">http://www.dop.wa.gov/CompClass/JobClassesSalaries/Pages/ClassifiedJobListing.aspx </v>
          </cell>
          <cell r="J1103">
            <v>0</v>
          </cell>
        </row>
        <row r="1104">
          <cell r="E1104" t="str">
            <v>OCCUPATIONAL NURSING CONSULTANT SUPV</v>
          </cell>
          <cell r="F1104" t="str">
            <v>64N</v>
          </cell>
          <cell r="G1104" t="str">
            <v>285P</v>
          </cell>
          <cell r="H1104" t="str">
            <v>4902-00</v>
          </cell>
          <cell r="I1104" t="str">
            <v xml:space="preserve">http://www.dop.wa.gov/CompClass/JobClassesSalaries/Pages/ClassifiedJobListing.aspx </v>
          </cell>
          <cell r="J1104">
            <v>0</v>
          </cell>
        </row>
        <row r="1105">
          <cell r="E1105" t="str">
            <v>OCCUPATIONAL THERAPIST 1</v>
          </cell>
          <cell r="F1105" t="str">
            <v>50</v>
          </cell>
          <cell r="G1105" t="str">
            <v>306N</v>
          </cell>
          <cell r="H1105" t="str">
            <v>7200-00</v>
          </cell>
          <cell r="I1105" t="str">
            <v xml:space="preserve">http://www.dop.wa.gov/CompClass/JobClassesSalaries/Pages/ClassifiedJobListing.aspx </v>
          </cell>
          <cell r="J1105">
            <v>0</v>
          </cell>
        </row>
        <row r="1106">
          <cell r="E1106" t="str">
            <v>OCCUPATIONAL THERAPIST 2</v>
          </cell>
          <cell r="F1106" t="str">
            <v>52</v>
          </cell>
          <cell r="G1106" t="str">
            <v>306O</v>
          </cell>
          <cell r="H1106" t="str">
            <v>7200-00</v>
          </cell>
          <cell r="I1106" t="str">
            <v xml:space="preserve">http://www.dop.wa.gov/CompClass/JobClassesSalaries/Pages/ClassifiedJobListing.aspx </v>
          </cell>
          <cell r="J1106">
            <v>0</v>
          </cell>
        </row>
        <row r="1107">
          <cell r="E1107" t="str">
            <v>OCCUPATIONAL THERAPIST 3</v>
          </cell>
          <cell r="F1107" t="str">
            <v>54</v>
          </cell>
          <cell r="G1107" t="str">
            <v>306P</v>
          </cell>
          <cell r="H1107" t="str">
            <v>7200-00</v>
          </cell>
          <cell r="I1107" t="str">
            <v xml:space="preserve">http://www.dop.wa.gov/CompClass/JobClassesSalaries/Pages/ClassifiedJobListing.aspx </v>
          </cell>
          <cell r="J1107">
            <v>0</v>
          </cell>
        </row>
        <row r="1108">
          <cell r="E1108" t="str">
            <v>OCCUPATIONAL THERAPIST SUPERVISOR</v>
          </cell>
          <cell r="F1108" t="str">
            <v>59</v>
          </cell>
          <cell r="G1108" t="str">
            <v>306R</v>
          </cell>
          <cell r="H1108" t="str">
            <v>7200-00</v>
          </cell>
          <cell r="I1108" t="str">
            <v xml:space="preserve">http://www.dop.wa.gov/CompClass/JobClassesSalaries/Pages/ClassifiedJobListing.aspx </v>
          </cell>
          <cell r="J1108">
            <v>0</v>
          </cell>
        </row>
        <row r="1109">
          <cell r="E1109" t="str">
            <v>OCCUPATIONAL THERAPY ASSISTANT 1</v>
          </cell>
          <cell r="F1109" t="str">
            <v>39</v>
          </cell>
          <cell r="G1109" t="str">
            <v>310H</v>
          </cell>
          <cell r="H1109" t="str">
            <v>4902-00</v>
          </cell>
          <cell r="I1109" t="str">
            <v xml:space="preserve">http://www.dop.wa.gov/CompClass/JobClassesSalaries/Pages/ClassifiedJobListing.aspx </v>
          </cell>
          <cell r="J1109">
            <v>0</v>
          </cell>
        </row>
        <row r="1110">
          <cell r="E1110" t="str">
            <v>OCCUPATIONAL THERAPY ASSISTANT 2</v>
          </cell>
          <cell r="F1110" t="str">
            <v>42</v>
          </cell>
          <cell r="G1110" t="str">
            <v>310I</v>
          </cell>
          <cell r="H1110" t="str">
            <v>7200-00</v>
          </cell>
          <cell r="I1110" t="str">
            <v xml:space="preserve">http://www.dop.wa.gov/CompClass/JobClassesSalaries/Pages/ClassifiedJobListing.aspx </v>
          </cell>
          <cell r="J1110">
            <v>0</v>
          </cell>
        </row>
        <row r="1111">
          <cell r="E1111" t="str">
            <v>OCS FLD OP CHF</v>
          </cell>
          <cell r="F1111" t="str">
            <v>Band1</v>
          </cell>
          <cell r="G1111" t="str">
            <v>B1623</v>
          </cell>
          <cell r="H1111" t="str">
            <v>4902-00</v>
          </cell>
          <cell r="I1111" t="str">
            <v>per autumnsharpe</v>
          </cell>
          <cell r="J1111">
            <v>0</v>
          </cell>
        </row>
        <row r="1112">
          <cell r="E1112" t="str">
            <v>OCS PG SUP CHIEF</v>
          </cell>
          <cell r="F1112" t="str">
            <v>Band1</v>
          </cell>
          <cell r="G1112" t="str">
            <v>B1621</v>
          </cell>
          <cell r="H1112" t="str">
            <v>4902-00</v>
          </cell>
          <cell r="I1112" t="str">
            <v>per autumnsharpe</v>
          </cell>
          <cell r="J1112">
            <v>0</v>
          </cell>
        </row>
        <row r="1113">
          <cell r="E1113" t="str">
            <v>OFF CHLD CR PL C</v>
          </cell>
          <cell r="F1113" t="str">
            <v>Band1</v>
          </cell>
          <cell r="G1113" t="str">
            <v>B2131</v>
          </cell>
          <cell r="H1113" t="str">
            <v>4902-00</v>
          </cell>
          <cell r="I1113" t="str">
            <v>per autumnsharpe</v>
          </cell>
          <cell r="J1113">
            <v>0</v>
          </cell>
        </row>
        <row r="1114">
          <cell r="E1114" t="str">
            <v>OFF CONSUMR SV C</v>
          </cell>
          <cell r="F1114" t="str">
            <v>Band1</v>
          </cell>
          <cell r="G1114" t="str">
            <v>B1915</v>
          </cell>
          <cell r="H1114" t="str">
            <v>5300-00</v>
          </cell>
          <cell r="I1114" t="str">
            <v>per autumnsharpe</v>
          </cell>
          <cell r="J1114">
            <v>0</v>
          </cell>
        </row>
        <row r="1115">
          <cell r="E1115" t="str">
            <v>OFFICE ASSISTANT 1</v>
          </cell>
          <cell r="F1115" t="str">
            <v>25</v>
          </cell>
          <cell r="G1115" t="str">
            <v>100H</v>
          </cell>
          <cell r="H1115" t="str">
            <v>4902-00</v>
          </cell>
          <cell r="I1115" t="str">
            <v xml:space="preserve">http://www.dop.wa.gov/CompClass/JobClassesSalaries/Pages/ClassifiedJobListing.aspx </v>
          </cell>
          <cell r="J1115">
            <v>0</v>
          </cell>
        </row>
        <row r="1116">
          <cell r="E1116" t="str">
            <v>OFFICE ASSISTANT 2</v>
          </cell>
          <cell r="F1116" t="str">
            <v>28</v>
          </cell>
          <cell r="G1116" t="str">
            <v>100I</v>
          </cell>
          <cell r="H1116" t="str">
            <v>4902-00</v>
          </cell>
          <cell r="I1116" t="str">
            <v xml:space="preserve">http://www.dop.wa.gov/CompClass/JobClassesSalaries/Pages/ClassifiedJobListing.aspx </v>
          </cell>
          <cell r="J1116">
            <v>0</v>
          </cell>
        </row>
        <row r="1117">
          <cell r="E1117" t="str">
            <v>OFFICE ASSISTANT 3</v>
          </cell>
          <cell r="F1117" t="str">
            <v>31</v>
          </cell>
          <cell r="G1117" t="str">
            <v>100J</v>
          </cell>
          <cell r="H1117" t="str">
            <v>4902-00</v>
          </cell>
          <cell r="I1117" t="str">
            <v xml:space="preserve">http://www.dop.wa.gov/CompClass/JobClassesSalaries/Pages/ClassifiedJobListing.aspx </v>
          </cell>
          <cell r="J1117">
            <v>0</v>
          </cell>
        </row>
        <row r="1118">
          <cell r="E1118" t="str">
            <v>OFFICE ASSISTANT LEAD</v>
          </cell>
          <cell r="F1118" t="str">
            <v>33</v>
          </cell>
          <cell r="G1118" t="str">
            <v>100K</v>
          </cell>
          <cell r="H1118" t="str">
            <v>4902-00</v>
          </cell>
          <cell r="I1118" t="str">
            <v xml:space="preserve">http://www.dop.wa.gov/CompClass/JobClassesSalaries/Pages/ClassifiedJobListing.aspx </v>
          </cell>
          <cell r="J1118">
            <v>0</v>
          </cell>
        </row>
        <row r="1119">
          <cell r="E1119" t="str">
            <v>OFFICE CHIEF, LABOR RELATIONS</v>
          </cell>
          <cell r="F1119" t="str">
            <v>Band1</v>
          </cell>
          <cell r="G1119" t="str">
            <v>B1663</v>
          </cell>
          <cell r="H1119" t="str">
            <v>4902-00</v>
          </cell>
          <cell r="I1119" t="str">
            <v>per autumnsharpe</v>
          </cell>
          <cell r="J1119">
            <v>0</v>
          </cell>
        </row>
        <row r="1120">
          <cell r="E1120" t="str">
            <v>OFFICE CHIEF, OPERATIONS SERVICES</v>
          </cell>
          <cell r="F1120" t="str">
            <v>Band1</v>
          </cell>
          <cell r="G1120" t="str">
            <v>B1661</v>
          </cell>
          <cell r="H1120" t="str">
            <v>4902-00</v>
          </cell>
          <cell r="I1120" t="str">
            <v>per autumnsharpe</v>
          </cell>
          <cell r="J1120">
            <v>0</v>
          </cell>
        </row>
        <row r="1121">
          <cell r="E1121" t="str">
            <v>OFFICE CHIEF, POSITION MGMT SERVICES</v>
          </cell>
          <cell r="F1121" t="str">
            <v>Band1</v>
          </cell>
          <cell r="G1121" t="str">
            <v>B1664</v>
          </cell>
          <cell r="H1121" t="str">
            <v>4902-00</v>
          </cell>
          <cell r="I1121" t="str">
            <v>per autumnsharpe</v>
          </cell>
          <cell r="J1121">
            <v>0</v>
          </cell>
        </row>
        <row r="1122">
          <cell r="E1122" t="str">
            <v>OFFICE CHIEF, QUALITY PRGS AND SERVICES</v>
          </cell>
          <cell r="F1122" t="str">
            <v>Band1</v>
          </cell>
          <cell r="G1122" t="str">
            <v>B2021</v>
          </cell>
          <cell r="H1122" t="str">
            <v>4902-00</v>
          </cell>
          <cell r="I1122" t="str">
            <v>per autumnsharpe</v>
          </cell>
          <cell r="J1122">
            <v>0</v>
          </cell>
        </row>
        <row r="1123">
          <cell r="E1123" t="str">
            <v>OFFICE MANAGER</v>
          </cell>
          <cell r="F1123" t="str">
            <v>43</v>
          </cell>
          <cell r="G1123" t="str">
            <v>106J</v>
          </cell>
          <cell r="H1123" t="str">
            <v>4902-00</v>
          </cell>
          <cell r="I1123" t="str">
            <v xml:space="preserve">http://www.dop.wa.gov/CompClass/JobClassesSalaries/Pages/ClassifiedJobListing.aspx </v>
          </cell>
          <cell r="J1123">
            <v>0</v>
          </cell>
        </row>
        <row r="1124">
          <cell r="E1124" t="str">
            <v>OFFICE SUPPORT SUPERVISOR 1</v>
          </cell>
          <cell r="F1124" t="str">
            <v>36</v>
          </cell>
          <cell r="G1124" t="str">
            <v>100L</v>
          </cell>
          <cell r="H1124" t="str">
            <v>4902-00</v>
          </cell>
          <cell r="I1124" t="str">
            <v xml:space="preserve">http://www.dop.wa.gov/CompClass/JobClassesSalaries/Pages/ClassifiedJobListing.aspx </v>
          </cell>
          <cell r="J1124">
            <v>0</v>
          </cell>
        </row>
        <row r="1125">
          <cell r="E1125" t="str">
            <v>OFFICE SUPPORT SUPERVISOR 2</v>
          </cell>
          <cell r="F1125" t="str">
            <v>40</v>
          </cell>
          <cell r="G1125" t="str">
            <v>100M</v>
          </cell>
          <cell r="H1125" t="str">
            <v>4902-00</v>
          </cell>
          <cell r="I1125" t="str">
            <v xml:space="preserve">http://www.dop.wa.gov/CompClass/JobClassesSalaries/Pages/ClassifiedJobListing.aspx </v>
          </cell>
          <cell r="J1125">
            <v>0</v>
          </cell>
        </row>
        <row r="1126">
          <cell r="E1126" t="str">
            <v>OFFICE SUPPORT SUPERVISOR 3</v>
          </cell>
          <cell r="F1126" t="str">
            <v>43</v>
          </cell>
          <cell r="G1126" t="str">
            <v>100R</v>
          </cell>
          <cell r="H1126" t="str">
            <v>4902-00</v>
          </cell>
          <cell r="I1126" t="str">
            <v xml:space="preserve">http://www.dop.wa.gov/CompClass/JobClassesSalaries/Pages/ClassifiedJobListing.aspx </v>
          </cell>
          <cell r="J1126">
            <v>0</v>
          </cell>
        </row>
        <row r="1127">
          <cell r="E1127" t="str">
            <v>OFFSET PRESS OPERATOR</v>
          </cell>
          <cell r="F1127" t="str">
            <v>45G</v>
          </cell>
          <cell r="G1127" t="str">
            <v>207K</v>
          </cell>
          <cell r="H1127" t="str">
            <v>4902-00</v>
          </cell>
          <cell r="I1127" t="str">
            <v xml:space="preserve">http://www.dop.wa.gov/CompClass/JobClassesSalaries/Pages/ClassifiedJobListing.aspx </v>
          </cell>
          <cell r="J1127">
            <v>0</v>
          </cell>
        </row>
        <row r="1128">
          <cell r="E1128" t="str">
            <v>OFFSET PRINTER OPERATOR</v>
          </cell>
          <cell r="F1128" t="str">
            <v>35G</v>
          </cell>
          <cell r="G1128" t="str">
            <v>205N</v>
          </cell>
          <cell r="H1128" t="str">
            <v>4902-00</v>
          </cell>
          <cell r="I1128" t="str">
            <v xml:space="preserve">http://www.dop.wa.gov/CompClass/JobClassesSalaries/Pages/ClassifiedJobListing.aspx </v>
          </cell>
          <cell r="J1128">
            <v>0</v>
          </cell>
        </row>
        <row r="1129">
          <cell r="E1129" t="str">
            <v>OFFSET PRINTER OPERATOR LEAD</v>
          </cell>
          <cell r="F1129" t="str">
            <v>38G</v>
          </cell>
          <cell r="G1129" t="str">
            <v>205O</v>
          </cell>
          <cell r="H1129" t="str">
            <v>4902-00</v>
          </cell>
          <cell r="I1129" t="str">
            <v xml:space="preserve">http://www.dop.wa.gov/CompClass/JobClassesSalaries/Pages/ClassifiedJobListing.aspx </v>
          </cell>
          <cell r="J1129">
            <v>0</v>
          </cell>
        </row>
        <row r="1130">
          <cell r="E1130" t="str">
            <v>OFFSET PRINTER OPERATOR SUPERVISOR</v>
          </cell>
          <cell r="F1130" t="str">
            <v>42G</v>
          </cell>
          <cell r="G1130" t="str">
            <v>205P</v>
          </cell>
          <cell r="H1130" t="str">
            <v>4902-00</v>
          </cell>
          <cell r="I1130" t="str">
            <v xml:space="preserve">http://www.dop.wa.gov/CompClass/JobClassesSalaries/Pages/ClassifiedJobListing.aspx </v>
          </cell>
          <cell r="J1130">
            <v>0</v>
          </cell>
        </row>
        <row r="1131">
          <cell r="E1131" t="str">
            <v>OPTICAL TECHNICIAN 1</v>
          </cell>
          <cell r="F1131" t="str">
            <v>34</v>
          </cell>
          <cell r="G1131" t="str">
            <v>511L</v>
          </cell>
          <cell r="H1131" t="str">
            <v>4902-00</v>
          </cell>
          <cell r="I1131" t="str">
            <v xml:space="preserve">http://www.dop.wa.gov/CompClass/JobClassesSalaries/Pages/ClassifiedJobListing.aspx </v>
          </cell>
          <cell r="J1131">
            <v>0</v>
          </cell>
        </row>
        <row r="1132">
          <cell r="E1132" t="str">
            <v>OPTICAL TECHNICIAN 2</v>
          </cell>
          <cell r="F1132" t="str">
            <v>44</v>
          </cell>
          <cell r="G1132" t="str">
            <v>511M</v>
          </cell>
          <cell r="H1132" t="str">
            <v>4902-00</v>
          </cell>
          <cell r="I1132" t="str">
            <v xml:space="preserve">http://www.dop.wa.gov/CompClass/JobClassesSalaries/Pages/ClassifiedJobListing.aspx </v>
          </cell>
          <cell r="J1132">
            <v>0</v>
          </cell>
        </row>
        <row r="1133">
          <cell r="E1133" t="str">
            <v>OPTICAL TECHNICIAN LEAD</v>
          </cell>
          <cell r="F1133" t="str">
            <v>50</v>
          </cell>
          <cell r="G1133" t="str">
            <v>511N</v>
          </cell>
          <cell r="H1133" t="str">
            <v>4902-00</v>
          </cell>
          <cell r="I1133" t="str">
            <v xml:space="preserve">http://www.dop.wa.gov/CompClass/JobClassesSalaries/Pages/ClassifiedJobListing.aspx </v>
          </cell>
          <cell r="J1133">
            <v>0</v>
          </cell>
        </row>
        <row r="1134">
          <cell r="E1134" t="str">
            <v>OPTICIAN APPRENTICE - DISPENSING</v>
          </cell>
          <cell r="F1134" t="str">
            <v>37</v>
          </cell>
          <cell r="G1134" t="str">
            <v>318F</v>
          </cell>
          <cell r="H1134" t="str">
            <v>4902-00</v>
          </cell>
          <cell r="I1134" t="str">
            <v xml:space="preserve">http://www.dop.wa.gov/CompClass/JobClassesSalaries/Pages/ClassifiedJobListing.aspx </v>
          </cell>
          <cell r="J1134">
            <v>0</v>
          </cell>
        </row>
        <row r="1135">
          <cell r="E1135" t="str">
            <v>OPTICIAN, LICENSED - DISPENSING</v>
          </cell>
          <cell r="F1135" t="str">
            <v>46</v>
          </cell>
          <cell r="G1135" t="str">
            <v>318G</v>
          </cell>
          <cell r="H1135" t="str">
            <v>4902-00</v>
          </cell>
          <cell r="I1135" t="str">
            <v xml:space="preserve">http://www.dop.wa.gov/CompClass/JobClassesSalaries/Pages/ClassifiedJobListing.aspx </v>
          </cell>
          <cell r="J1135">
            <v>0</v>
          </cell>
        </row>
        <row r="1136">
          <cell r="E1136" t="str">
            <v>ORAL MAXILLO FACIAL SURGERY TECHNICIAN</v>
          </cell>
          <cell r="F1136" t="str">
            <v>50</v>
          </cell>
          <cell r="G1136" t="str">
            <v>293E</v>
          </cell>
          <cell r="H1136" t="str">
            <v>4902-00</v>
          </cell>
          <cell r="I1136" t="str">
            <v xml:space="preserve">http://www.dop.wa.gov/CompClass/JobClassesSalaries/Pages/ClassifiedJobListing.aspx </v>
          </cell>
          <cell r="J1136">
            <v>0</v>
          </cell>
        </row>
        <row r="1137">
          <cell r="E1137" t="str">
            <v>ORGANIZATIONAL &amp; FISCAL AUDITOR 3</v>
          </cell>
          <cell r="F1137" t="str">
            <v>48</v>
          </cell>
          <cell r="G1137" t="str">
            <v>160C</v>
          </cell>
          <cell r="H1137" t="str">
            <v>4902-00</v>
          </cell>
          <cell r="I1137" t="str">
            <v xml:space="preserve">http://www.dop.wa.gov/CompClass/JobClassesSalaries/Pages/ClassifiedJobListing.aspx </v>
          </cell>
          <cell r="J1137">
            <v>0</v>
          </cell>
        </row>
        <row r="1138">
          <cell r="E1138" t="str">
            <v>ORGANIZATIONAL &amp; FISCAL AUDITOR 4</v>
          </cell>
          <cell r="F1138" t="str">
            <v>56</v>
          </cell>
          <cell r="G1138" t="str">
            <v>160D</v>
          </cell>
          <cell r="H1138" t="str">
            <v>4902-00</v>
          </cell>
          <cell r="I1138" t="str">
            <v xml:space="preserve">http://www.dop.wa.gov/CompClass/JobClassesSalaries/Pages/ClassifiedJobListing.aspx </v>
          </cell>
          <cell r="J1138">
            <v>0</v>
          </cell>
        </row>
        <row r="1139">
          <cell r="E1139" t="str">
            <v>ORTHOPAEDIC TECHNICIAN 1</v>
          </cell>
          <cell r="F1139" t="str">
            <v>37</v>
          </cell>
          <cell r="G1139" t="str">
            <v>310M</v>
          </cell>
          <cell r="H1139" t="str">
            <v>4902-00</v>
          </cell>
          <cell r="I1139" t="str">
            <v xml:space="preserve">http://www.dop.wa.gov/CompClass/JobClassesSalaries/Pages/ClassifiedJobListing.aspx </v>
          </cell>
          <cell r="J1139">
            <v>0</v>
          </cell>
        </row>
        <row r="1140">
          <cell r="E1140" t="str">
            <v>ORTHOPAEDIC TECHNICIAN 2</v>
          </cell>
          <cell r="F1140" t="str">
            <v>40</v>
          </cell>
          <cell r="G1140" t="str">
            <v>310N</v>
          </cell>
          <cell r="H1140" t="str">
            <v>4902-00</v>
          </cell>
          <cell r="I1140" t="str">
            <v xml:space="preserve">http://www.dop.wa.gov/CompClass/JobClassesSalaries/Pages/ClassifiedJobListing.aspx </v>
          </cell>
          <cell r="J1140">
            <v>0</v>
          </cell>
        </row>
        <row r="1141">
          <cell r="E1141" t="str">
            <v>ORTHOTICS/PROSTHETICS TECHNICIAN</v>
          </cell>
          <cell r="F1141" t="str">
            <v>47</v>
          </cell>
          <cell r="G1141" t="str">
            <v>306E</v>
          </cell>
          <cell r="H1141" t="str">
            <v>7201-00</v>
          </cell>
          <cell r="I1141" t="str">
            <v xml:space="preserve">http://www.dop.wa.gov/CompClass/JobClassesSalaries/Pages/ClassifiedJobListing.aspx </v>
          </cell>
          <cell r="J1141">
            <v>0</v>
          </cell>
        </row>
        <row r="1142">
          <cell r="E1142" t="str">
            <v>ORTHOTICS-PROSTHETICS PRACTITIONER</v>
          </cell>
          <cell r="F1142" t="str">
            <v>55</v>
          </cell>
          <cell r="G1142" t="str">
            <v>306F</v>
          </cell>
          <cell r="H1142" t="str">
            <v>4902-00</v>
          </cell>
          <cell r="I1142" t="str">
            <v xml:space="preserve">http://www.dop.wa.gov/CompClass/JobClassesSalaries/Pages/ClassifiedJobListing.aspx </v>
          </cell>
          <cell r="J1142">
            <v>0</v>
          </cell>
        </row>
        <row r="1143">
          <cell r="E1143" t="str">
            <v>OUTDOOR GRANTS MANAGER</v>
          </cell>
          <cell r="F1143" t="str">
            <v>61</v>
          </cell>
          <cell r="G1143" t="str">
            <v>542L</v>
          </cell>
          <cell r="H1143" t="str">
            <v>4902-00</v>
          </cell>
          <cell r="I1143" t="str">
            <v xml:space="preserve">http://www.dop.wa.gov/CompClass/JobClassesSalaries/Pages/ClassifiedJobListing.aspx </v>
          </cell>
          <cell r="J1143">
            <v>0</v>
          </cell>
        </row>
        <row r="1144">
          <cell r="E1144" t="str">
            <v>OUTDOOR GRANTS MANAGER - SENIOR</v>
          </cell>
          <cell r="F1144" t="str">
            <v>65</v>
          </cell>
          <cell r="G1144" t="str">
            <v>542M</v>
          </cell>
          <cell r="H1144" t="str">
            <v>4902-00</v>
          </cell>
          <cell r="I1144" t="str">
            <v xml:space="preserve">http://www.dop.wa.gov/CompClass/JobClassesSalaries/Pages/ClassifiedJobListing.aspx </v>
          </cell>
          <cell r="J1144">
            <v>0</v>
          </cell>
        </row>
        <row r="1145">
          <cell r="E1145" t="str">
            <v>OUTDOOR RESOURCE PLANNER</v>
          </cell>
          <cell r="F1145" t="str">
            <v>61</v>
          </cell>
          <cell r="G1145" t="str">
            <v>542J</v>
          </cell>
          <cell r="H1145" t="str">
            <v>4902-00</v>
          </cell>
          <cell r="I1145" t="str">
            <v xml:space="preserve">http://www.dop.wa.gov/CompClass/JobClassesSalaries/Pages/ClassifiedJobListing.aspx </v>
          </cell>
          <cell r="J1145">
            <v>0</v>
          </cell>
        </row>
        <row r="1146">
          <cell r="E1146" t="str">
            <v>OUTDOOR RESOURCE PLANNER - SENIOR</v>
          </cell>
          <cell r="F1146" t="str">
            <v>65</v>
          </cell>
          <cell r="G1146" t="str">
            <v>542K</v>
          </cell>
          <cell r="H1146" t="str">
            <v>4902-00</v>
          </cell>
          <cell r="I1146" t="str">
            <v xml:space="preserve">http://www.dop.wa.gov/CompClass/JobClassesSalaries/Pages/ClassifiedJobListing.aspx </v>
          </cell>
          <cell r="J1146">
            <v>0</v>
          </cell>
        </row>
        <row r="1147">
          <cell r="E1147" t="str">
            <v>PAINTER</v>
          </cell>
          <cell r="F1147" t="str">
            <v>42G</v>
          </cell>
          <cell r="G1147" t="str">
            <v>619F</v>
          </cell>
          <cell r="H1147" t="str">
            <v>5307-00</v>
          </cell>
          <cell r="I1147" t="str">
            <v xml:space="preserve">http://www.dop.wa.gov/CompClass/JobClassesSalaries/Pages/ClassifiedJobListing.aspx </v>
          </cell>
          <cell r="J1147">
            <v>0</v>
          </cell>
        </row>
        <row r="1148">
          <cell r="E1148" t="str">
            <v>PAINTER APPRENTICE</v>
          </cell>
          <cell r="F1148" t="str">
            <v>Band1</v>
          </cell>
          <cell r="G1148" t="str">
            <v>620E</v>
          </cell>
          <cell r="H1148" t="str">
            <v>4902-00</v>
          </cell>
          <cell r="I1148" t="str">
            <v xml:space="preserve">http://www.dop.wa.gov/CompClass/JobClassesSalaries/Pages/ClassifiedJobListing.aspx </v>
          </cell>
          <cell r="J1148">
            <v>0</v>
          </cell>
        </row>
        <row r="1149">
          <cell r="E1149" t="str">
            <v>PAINTER LEAD</v>
          </cell>
          <cell r="F1149" t="str">
            <v>45G</v>
          </cell>
          <cell r="G1149" t="str">
            <v>619H</v>
          </cell>
          <cell r="H1149" t="str">
            <v>5307-00</v>
          </cell>
          <cell r="I1149" t="str">
            <v xml:space="preserve">http://www.dop.wa.gov/CompClass/JobClassesSalaries/Pages/ClassifiedJobListing.aspx </v>
          </cell>
          <cell r="J1149">
            <v>0</v>
          </cell>
        </row>
        <row r="1150">
          <cell r="E1150" t="str">
            <v>PAINTER SUPERVISOR</v>
          </cell>
          <cell r="F1150" t="str">
            <v>49G</v>
          </cell>
          <cell r="G1150" t="str">
            <v>619J</v>
          </cell>
          <cell r="H1150" t="str">
            <v>5307-00</v>
          </cell>
          <cell r="I1150" t="str">
            <v xml:space="preserve">http://www.dop.wa.gov/CompClass/JobClassesSalaries/Pages/ClassifiedJobListing.aspx </v>
          </cell>
          <cell r="J1150">
            <v>0</v>
          </cell>
        </row>
        <row r="1151">
          <cell r="E1151" t="str">
            <v>PARALEGAL 1</v>
          </cell>
          <cell r="F1151" t="str">
            <v>50</v>
          </cell>
          <cell r="G1151" t="str">
            <v>426E</v>
          </cell>
          <cell r="H1151" t="str">
            <v>4902-00</v>
          </cell>
          <cell r="I1151" t="str">
            <v xml:space="preserve">http://www.dop.wa.gov/CompClass/JobClassesSalaries/Pages/ClassifiedJobListing.aspx </v>
          </cell>
          <cell r="J1151">
            <v>0</v>
          </cell>
        </row>
        <row r="1152">
          <cell r="E1152" t="str">
            <v>PARALEGAL 2</v>
          </cell>
          <cell r="F1152" t="str">
            <v>54</v>
          </cell>
          <cell r="G1152" t="str">
            <v>426F</v>
          </cell>
          <cell r="H1152" t="str">
            <v>4902-00</v>
          </cell>
          <cell r="I1152" t="str">
            <v xml:space="preserve">http://www.dop.wa.gov/CompClass/JobClassesSalaries/Pages/ClassifiedJobListing.aspx </v>
          </cell>
          <cell r="J1152">
            <v>0</v>
          </cell>
        </row>
        <row r="1153">
          <cell r="E1153" t="str">
            <v>PARALEGAL 3</v>
          </cell>
          <cell r="F1153" t="str">
            <v>58</v>
          </cell>
          <cell r="G1153" t="str">
            <v>426G</v>
          </cell>
          <cell r="H1153" t="str">
            <v>4902-00</v>
          </cell>
          <cell r="I1153" t="str">
            <v xml:space="preserve">http://www.dop.wa.gov/CompClass/JobClassesSalaries/Pages/ClassifiedJobListing.aspx </v>
          </cell>
          <cell r="J1153">
            <v>0</v>
          </cell>
        </row>
        <row r="1154">
          <cell r="E1154" t="str">
            <v>PARK AIDE</v>
          </cell>
          <cell r="F1154" t="str">
            <v>18</v>
          </cell>
          <cell r="G1154" t="str">
            <v>678N</v>
          </cell>
          <cell r="H1154" t="str">
            <v>4902-00</v>
          </cell>
          <cell r="I1154" t="str">
            <v xml:space="preserve">http://www.dop.wa.gov/CompClass/JobClassesSalaries/Pages/ClassifiedJobListing.aspx </v>
          </cell>
          <cell r="J1154">
            <v>0</v>
          </cell>
        </row>
        <row r="1155">
          <cell r="E1155" t="str">
            <v>PARK RANGER 1</v>
          </cell>
          <cell r="F1155" t="str">
            <v>43</v>
          </cell>
          <cell r="G1155" t="str">
            <v>389A</v>
          </cell>
          <cell r="H1155" t="str">
            <v>4902-00</v>
          </cell>
          <cell r="I1155" t="str">
            <v xml:space="preserve">http://www.dop.wa.gov/CompClass/JobClassesSalaries/Pages/ClassifiedJobListing.aspx </v>
          </cell>
          <cell r="J1155">
            <v>0</v>
          </cell>
        </row>
        <row r="1156">
          <cell r="E1156" t="str">
            <v>PARK RANGER 1</v>
          </cell>
          <cell r="F1156" t="str">
            <v>43</v>
          </cell>
          <cell r="G1156" t="str">
            <v>389A</v>
          </cell>
          <cell r="H1156" t="str">
            <v>4902-00</v>
          </cell>
          <cell r="I1156" t="str">
            <v xml:space="preserve">http://www.dop.wa.gov/CompClass/JobClassesSalaries/Pages/ClassifiedJobListing.aspx </v>
          </cell>
          <cell r="J1156">
            <v>0</v>
          </cell>
        </row>
        <row r="1157">
          <cell r="E1157" t="str">
            <v>PARK RANGER 2</v>
          </cell>
          <cell r="F1157" t="str">
            <v>48</v>
          </cell>
          <cell r="G1157" t="str">
            <v>389B</v>
          </cell>
          <cell r="H1157" t="str">
            <v>4902-00</v>
          </cell>
          <cell r="I1157" t="str">
            <v xml:space="preserve">http://www.dop.wa.gov/CompClass/JobClassesSalaries/Pages/ClassifiedJobListing.aspx </v>
          </cell>
          <cell r="J1157">
            <v>0</v>
          </cell>
        </row>
        <row r="1158">
          <cell r="E1158" t="str">
            <v>PARK RANGER 2</v>
          </cell>
          <cell r="F1158" t="str">
            <v>48</v>
          </cell>
          <cell r="G1158" t="str">
            <v>389B</v>
          </cell>
          <cell r="H1158" t="str">
            <v>4902-00</v>
          </cell>
          <cell r="I1158" t="str">
            <v xml:space="preserve">http://www.dop.wa.gov/CompClass/JobClassesSalaries/Pages/ClassifiedJobListing.aspx </v>
          </cell>
          <cell r="J1158">
            <v>0</v>
          </cell>
        </row>
        <row r="1159">
          <cell r="E1159" t="str">
            <v>PARK RANGER 3</v>
          </cell>
          <cell r="F1159" t="str">
            <v>55</v>
          </cell>
          <cell r="G1159" t="str">
            <v>389C</v>
          </cell>
          <cell r="H1159" t="str">
            <v>4902-00</v>
          </cell>
          <cell r="I1159" t="str">
            <v xml:space="preserve">http://www.dop.wa.gov/CompClass/JobClassesSalaries/Pages/ClassifiedJobListing.aspx </v>
          </cell>
          <cell r="J1159">
            <v>0</v>
          </cell>
        </row>
        <row r="1160">
          <cell r="E1160" t="str">
            <v>PARK RANGER 3</v>
          </cell>
          <cell r="F1160" t="str">
            <v>55</v>
          </cell>
          <cell r="G1160" t="str">
            <v>389C</v>
          </cell>
          <cell r="H1160" t="str">
            <v>4902-00</v>
          </cell>
          <cell r="I1160" t="str">
            <v xml:space="preserve">http://www.dop.wa.gov/CompClass/JobClassesSalaries/Pages/ClassifiedJobListing.aspx </v>
          </cell>
          <cell r="J1160">
            <v>0</v>
          </cell>
        </row>
        <row r="1161">
          <cell r="E1161" t="str">
            <v>PARK RANGER 4</v>
          </cell>
          <cell r="F1161" t="str">
            <v>64</v>
          </cell>
          <cell r="G1161" t="str">
            <v>389D</v>
          </cell>
          <cell r="H1161" t="str">
            <v>4902-00</v>
          </cell>
          <cell r="I1161" t="str">
            <v xml:space="preserve">http://www.dop.wa.gov/CompClass/JobClassesSalaries/Pages/ClassifiedJobListing.aspx </v>
          </cell>
          <cell r="J1161">
            <v>0</v>
          </cell>
        </row>
        <row r="1162">
          <cell r="E1162" t="str">
            <v>PARK RANGER 4</v>
          </cell>
          <cell r="F1162" t="str">
            <v>64</v>
          </cell>
          <cell r="G1162" t="str">
            <v>389D</v>
          </cell>
          <cell r="H1162" t="str">
            <v>4902-00</v>
          </cell>
          <cell r="I1162" t="str">
            <v xml:space="preserve">http://www.dop.wa.gov/CompClass/JobClassesSalaries/Pages/ClassifiedJobListing.aspx </v>
          </cell>
          <cell r="J1162">
            <v>0</v>
          </cell>
        </row>
        <row r="1163">
          <cell r="E1163" t="str">
            <v>PARKING GUIDE</v>
          </cell>
          <cell r="F1163" t="str">
            <v>38</v>
          </cell>
          <cell r="G1163" t="str">
            <v>386E</v>
          </cell>
          <cell r="H1163" t="str">
            <v>4902-00</v>
          </cell>
          <cell r="I1163" t="str">
            <v xml:space="preserve">http://www.dop.wa.gov/CompClass/JobClassesSalaries/Pages/ClassifiedJobListing.aspx </v>
          </cell>
          <cell r="J1163">
            <v>0</v>
          </cell>
        </row>
        <row r="1164">
          <cell r="E1164" t="str">
            <v>PARKING GUIDE LEAD</v>
          </cell>
          <cell r="F1164" t="str">
            <v>40</v>
          </cell>
          <cell r="G1164" t="str">
            <v>386F</v>
          </cell>
          <cell r="H1164" t="str">
            <v>4902-00</v>
          </cell>
          <cell r="I1164" t="str">
            <v xml:space="preserve">http://www.dop.wa.gov/CompClass/JobClassesSalaries/Pages/ClassifiedJobListing.aspx </v>
          </cell>
          <cell r="J1164">
            <v>0</v>
          </cell>
        </row>
        <row r="1165">
          <cell r="E1165" t="str">
            <v>PARKING SUPERVISOR 1</v>
          </cell>
          <cell r="F1165" t="str">
            <v>43</v>
          </cell>
          <cell r="G1165" t="str">
            <v>386G</v>
          </cell>
          <cell r="H1165" t="str">
            <v>4902-00</v>
          </cell>
          <cell r="I1165" t="str">
            <v xml:space="preserve">http://www.dop.wa.gov/CompClass/JobClassesSalaries/Pages/ClassifiedJobListing.aspx </v>
          </cell>
          <cell r="J1165">
            <v>0</v>
          </cell>
        </row>
        <row r="1166">
          <cell r="E1166" t="str">
            <v>PARKING SUPERVISOR 2</v>
          </cell>
          <cell r="F1166" t="str">
            <v>49</v>
          </cell>
          <cell r="G1166" t="str">
            <v>386H</v>
          </cell>
          <cell r="H1166" t="str">
            <v>4902-00</v>
          </cell>
          <cell r="I1166" t="str">
            <v xml:space="preserve">http://www.dop.wa.gov/CompClass/JobClassesSalaries/Pages/ClassifiedJobListing.aspx </v>
          </cell>
          <cell r="J1166">
            <v>0</v>
          </cell>
        </row>
        <row r="1167">
          <cell r="E1167" t="str">
            <v>PARKS INTERPRETIVE ASSISTANT</v>
          </cell>
          <cell r="F1167" t="str">
            <v>29</v>
          </cell>
          <cell r="G1167" t="str">
            <v>260P</v>
          </cell>
          <cell r="H1167" t="str">
            <v>4902-00</v>
          </cell>
          <cell r="I1167" t="str">
            <v xml:space="preserve">http://www.dop.wa.gov/CompClass/JobClassesSalaries/Pages/ClassifiedJobListing.aspx </v>
          </cell>
          <cell r="J1167">
            <v>0</v>
          </cell>
        </row>
        <row r="1168">
          <cell r="E1168" t="str">
            <v>PARKS INTERPRETIVE CONSULTANT</v>
          </cell>
          <cell r="F1168" t="str">
            <v>45</v>
          </cell>
          <cell r="G1168" t="str">
            <v>260T</v>
          </cell>
          <cell r="H1168" t="str">
            <v>4902-00</v>
          </cell>
          <cell r="I1168" t="str">
            <v xml:space="preserve">http://www.dop.wa.gov/CompClass/JobClassesSalaries/Pages/ClassifiedJobListing.aspx </v>
          </cell>
          <cell r="J1168">
            <v>0</v>
          </cell>
        </row>
        <row r="1169">
          <cell r="E1169" t="str">
            <v>PARKS INTERPRETIVE SPECIALIST</v>
          </cell>
          <cell r="F1169" t="str">
            <v>35</v>
          </cell>
          <cell r="G1169" t="str">
            <v>260Q</v>
          </cell>
          <cell r="H1169" t="str">
            <v>4902-00</v>
          </cell>
          <cell r="I1169" t="str">
            <v xml:space="preserve">http://www.dop.wa.gov/CompClass/JobClassesSalaries/Pages/ClassifiedJobListing.aspx </v>
          </cell>
          <cell r="J1169">
            <v>0</v>
          </cell>
        </row>
        <row r="1170">
          <cell r="E1170" t="str">
            <v>PARKS INTERPRETIVE SUPERVISOR</v>
          </cell>
          <cell r="F1170" t="str">
            <v>53</v>
          </cell>
          <cell r="G1170" t="str">
            <v>260V</v>
          </cell>
          <cell r="H1170" t="str">
            <v>4902-00</v>
          </cell>
          <cell r="I1170" t="str">
            <v xml:space="preserve">http://www.dop.wa.gov/CompClass/JobClassesSalaries/Pages/ClassifiedJobListing.aspx </v>
          </cell>
          <cell r="J1170">
            <v>0</v>
          </cell>
        </row>
        <row r="1171">
          <cell r="E1171" t="str">
            <v>PARKS PLANNER 1</v>
          </cell>
          <cell r="F1171" t="str">
            <v>49</v>
          </cell>
          <cell r="G1171" t="str">
            <v>539Q</v>
          </cell>
          <cell r="H1171" t="str">
            <v>4902-00</v>
          </cell>
          <cell r="I1171" t="str">
            <v xml:space="preserve">http://www.dop.wa.gov/CompClass/JobClassesSalaries/Pages/ClassifiedJobListing.aspx </v>
          </cell>
          <cell r="J1171">
            <v>0</v>
          </cell>
        </row>
        <row r="1172">
          <cell r="E1172" t="str">
            <v>PARKS PLANNER 2</v>
          </cell>
          <cell r="F1172" t="str">
            <v>57</v>
          </cell>
          <cell r="G1172" t="str">
            <v>539R</v>
          </cell>
          <cell r="H1172" t="str">
            <v>4902-00</v>
          </cell>
          <cell r="I1172" t="str">
            <v xml:space="preserve">http://www.dop.wa.gov/CompClass/JobClassesSalaries/Pages/ClassifiedJobListing.aspx </v>
          </cell>
          <cell r="J1172">
            <v>0</v>
          </cell>
        </row>
        <row r="1173">
          <cell r="E1173" t="str">
            <v>PARKS PLANNER 3</v>
          </cell>
          <cell r="F1173" t="str">
            <v>61</v>
          </cell>
          <cell r="G1173" t="str">
            <v>539S</v>
          </cell>
          <cell r="H1173" t="str">
            <v>4902-00</v>
          </cell>
          <cell r="I1173" t="str">
            <v xml:space="preserve">http://www.dop.wa.gov/CompClass/JobClassesSalaries/Pages/ClassifiedJobListing.aspx </v>
          </cell>
          <cell r="J1173">
            <v>0</v>
          </cell>
        </row>
        <row r="1174">
          <cell r="E1174" t="str">
            <v>PARKS PLANNER 4</v>
          </cell>
          <cell r="F1174" t="str">
            <v>65</v>
          </cell>
          <cell r="G1174" t="str">
            <v>539T</v>
          </cell>
          <cell r="H1174" t="str">
            <v>4902-00</v>
          </cell>
          <cell r="I1174" t="str">
            <v xml:space="preserve">http://www.dop.wa.gov/CompClass/JobClassesSalaries/Pages/ClassifiedJobListing.aspx </v>
          </cell>
          <cell r="J1174">
            <v>0</v>
          </cell>
        </row>
        <row r="1175">
          <cell r="E1175" t="str">
            <v>PARKS PLANNER AIDE</v>
          </cell>
          <cell r="F1175" t="str">
            <v>41</v>
          </cell>
          <cell r="G1175" t="str">
            <v>540O</v>
          </cell>
          <cell r="H1175" t="str">
            <v>4902-00</v>
          </cell>
          <cell r="I1175" t="str">
            <v xml:space="preserve">http://www.dop.wa.gov/CompClass/JobClassesSalaries/Pages/ClassifiedJobListing.aspx </v>
          </cell>
          <cell r="J1175">
            <v>0</v>
          </cell>
        </row>
        <row r="1176">
          <cell r="E1176" t="str">
            <v>PATIENT SERVICES COORDINATOR</v>
          </cell>
          <cell r="F1176" t="str">
            <v>37</v>
          </cell>
          <cell r="G1176" t="str">
            <v>284F</v>
          </cell>
          <cell r="H1176" t="str">
            <v>4902-00</v>
          </cell>
          <cell r="I1176" t="str">
            <v xml:space="preserve">http://www.dop.wa.gov/CompClass/JobClassesSalaries/Pages/ClassifiedJobListing.aspx </v>
          </cell>
          <cell r="J1176">
            <v>0</v>
          </cell>
        </row>
        <row r="1177">
          <cell r="E1177" t="str">
            <v>PATIENT SERVICES LEAD</v>
          </cell>
          <cell r="F1177" t="str">
            <v>37</v>
          </cell>
          <cell r="G1177" t="str">
            <v>284G</v>
          </cell>
          <cell r="H1177" t="str">
            <v>4902-00</v>
          </cell>
          <cell r="I1177" t="str">
            <v xml:space="preserve">http://www.dop.wa.gov/CompClass/JobClassesSalaries/Pages/ClassifiedJobListing.aspx </v>
          </cell>
          <cell r="J1177">
            <v>0</v>
          </cell>
        </row>
        <row r="1178">
          <cell r="E1178" t="str">
            <v>PATIENT SERVICES REPRESENTATIVE</v>
          </cell>
          <cell r="F1178" t="str">
            <v>34</v>
          </cell>
          <cell r="G1178" t="str">
            <v>284E</v>
          </cell>
          <cell r="H1178" t="str">
            <v>4902-00</v>
          </cell>
          <cell r="I1178" t="str">
            <v xml:space="preserve">http://www.dop.wa.gov/CompClass/JobClassesSalaries/Pages/ClassifiedJobListing.aspx </v>
          </cell>
          <cell r="J1178">
            <v>0</v>
          </cell>
        </row>
        <row r="1179">
          <cell r="E1179" t="str">
            <v>PATIENT SERVICES SUPERVISOR</v>
          </cell>
          <cell r="F1179" t="str">
            <v>53</v>
          </cell>
          <cell r="G1179" t="str">
            <v>284H</v>
          </cell>
          <cell r="H1179" t="str">
            <v>4902-00</v>
          </cell>
          <cell r="I1179" t="str">
            <v xml:space="preserve">http://www.dop.wa.gov/CompClass/JobClassesSalaries/Pages/ClassifiedJobListing.aspx </v>
          </cell>
          <cell r="J1179">
            <v>0</v>
          </cell>
        </row>
        <row r="1180">
          <cell r="E1180" t="str">
            <v>PAYROLL &amp; BENEFITS COORDINATOR</v>
          </cell>
          <cell r="F1180" t="str">
            <v>42</v>
          </cell>
          <cell r="G1180" t="str">
            <v>148F</v>
          </cell>
          <cell r="H1180" t="str">
            <v>4902-00</v>
          </cell>
          <cell r="I1180" t="str">
            <v xml:space="preserve">http://www.dop.wa.gov/CompClass/JobClassesSalaries/Pages/ClassifiedJobListing.aspx </v>
          </cell>
          <cell r="J1180">
            <v>0</v>
          </cell>
        </row>
        <row r="1181">
          <cell r="E1181" t="str">
            <v>PAYROLL COORDINATOR</v>
          </cell>
          <cell r="F1181" t="str">
            <v>41</v>
          </cell>
          <cell r="G1181" t="str">
            <v>148E</v>
          </cell>
          <cell r="H1181" t="str">
            <v>4902-00</v>
          </cell>
          <cell r="I1181" t="str">
            <v xml:space="preserve">http://www.dop.wa.gov/CompClass/JobClassesSalaries/Pages/ClassifiedJobListing.aspx </v>
          </cell>
          <cell r="J1181">
            <v>0</v>
          </cell>
        </row>
        <row r="1182">
          <cell r="E1182" t="str">
            <v>PAYROLL SUPERVISOR</v>
          </cell>
          <cell r="F1182" t="str">
            <v>45</v>
          </cell>
          <cell r="G1182" t="str">
            <v>148H</v>
          </cell>
          <cell r="H1182" t="str">
            <v>4902-00</v>
          </cell>
          <cell r="I1182" t="str">
            <v xml:space="preserve">http://www.dop.wa.gov/CompClass/JobClassesSalaries/Pages/ClassifiedJobListing.aspx </v>
          </cell>
          <cell r="J1182">
            <v>0</v>
          </cell>
        </row>
        <row r="1183">
          <cell r="E1183" t="str">
            <v>PBX &amp; TELEPHONE OPERATOR</v>
          </cell>
          <cell r="F1183" t="str">
            <v>31</v>
          </cell>
          <cell r="G1183" t="str">
            <v>101G</v>
          </cell>
          <cell r="H1183" t="str">
            <v>4902-00</v>
          </cell>
          <cell r="I1183" t="str">
            <v xml:space="preserve">http://www.dop.wa.gov/CompClass/JobClassesSalaries/Pages/ClassifiedJobListing.aspx </v>
          </cell>
          <cell r="J1183">
            <v>0</v>
          </cell>
        </row>
        <row r="1184">
          <cell r="E1184" t="str">
            <v>PBX CHIEF OPERATOR</v>
          </cell>
          <cell r="F1184" t="str">
            <v>32</v>
          </cell>
          <cell r="G1184" t="str">
            <v>101H</v>
          </cell>
          <cell r="H1184" t="str">
            <v>4902-00</v>
          </cell>
          <cell r="I1184" t="str">
            <v xml:space="preserve">http://www.dop.wa.gov/CompClass/JobClassesSalaries/Pages/ClassifiedJobListing.aspx </v>
          </cell>
          <cell r="J1184">
            <v>0</v>
          </cell>
        </row>
        <row r="1185">
          <cell r="E1185" t="str">
            <v>PERSONAL SERVICES SPECIALIST 2</v>
          </cell>
          <cell r="F1185" t="str">
            <v>34</v>
          </cell>
          <cell r="G1185" t="str">
            <v>680B</v>
          </cell>
          <cell r="H1185" t="str">
            <v>7201-00</v>
          </cell>
          <cell r="I1185" t="str">
            <v xml:space="preserve">http://www.dop.wa.gov/CompClass/JobClassesSalaries/Pages/ClassifiedJobListing.aspx </v>
          </cell>
          <cell r="J1185">
            <v>0</v>
          </cell>
        </row>
        <row r="1186">
          <cell r="E1186" t="str">
            <v>PERSONAL SERVICES SPECIALIST 3</v>
          </cell>
          <cell r="F1186" t="str">
            <v>36</v>
          </cell>
          <cell r="G1186" t="str">
            <v>680C</v>
          </cell>
          <cell r="H1186" t="str">
            <v>7201-00</v>
          </cell>
          <cell r="I1186" t="str">
            <v xml:space="preserve">http://www.dop.wa.gov/CompClass/JobClassesSalaries/Pages/ClassifiedJobListing.aspx </v>
          </cell>
          <cell r="J1186">
            <v>0</v>
          </cell>
        </row>
        <row r="1187">
          <cell r="E1187" t="str">
            <v>PEST BIOLOGIST 1</v>
          </cell>
          <cell r="F1187" t="str">
            <v>44</v>
          </cell>
          <cell r="G1187" t="str">
            <v>569H</v>
          </cell>
          <cell r="H1187" t="str">
            <v>4902-00</v>
          </cell>
          <cell r="I1187" t="str">
            <v xml:space="preserve">http://www.dop.wa.gov/CompClass/JobClassesSalaries/Pages/ClassifiedJobListing.aspx </v>
          </cell>
          <cell r="J1187">
            <v>0</v>
          </cell>
        </row>
        <row r="1188">
          <cell r="E1188" t="str">
            <v>PEST BIOLOGIST 2</v>
          </cell>
          <cell r="F1188" t="str">
            <v>51</v>
          </cell>
          <cell r="G1188" t="str">
            <v>569I</v>
          </cell>
          <cell r="H1188" t="str">
            <v>4902-00</v>
          </cell>
          <cell r="I1188" t="str">
            <v xml:space="preserve">http://www.dop.wa.gov/CompClass/JobClassesSalaries/Pages/ClassifiedJobListing.aspx </v>
          </cell>
          <cell r="J1188">
            <v>0</v>
          </cell>
        </row>
        <row r="1189">
          <cell r="E1189" t="str">
            <v>PEST BIOLOGIST 3</v>
          </cell>
          <cell r="F1189" t="str">
            <v>55</v>
          </cell>
          <cell r="G1189" t="str">
            <v>569J</v>
          </cell>
          <cell r="H1189" t="str">
            <v>4902-00</v>
          </cell>
          <cell r="I1189" t="str">
            <v xml:space="preserve">http://www.dop.wa.gov/CompClass/JobClassesSalaries/Pages/ClassifiedJobListing.aspx </v>
          </cell>
          <cell r="J1189">
            <v>0</v>
          </cell>
        </row>
        <row r="1190">
          <cell r="E1190" t="str">
            <v>PHARMACIST - INVESTIGATOR</v>
          </cell>
          <cell r="F1190" t="str">
            <v>74E</v>
          </cell>
          <cell r="G1190" t="str">
            <v>295J</v>
          </cell>
          <cell r="H1190" t="str">
            <v>4902-00</v>
          </cell>
          <cell r="I1190" t="str">
            <v xml:space="preserve">http://www.dop.wa.gov/CompClass/JobClassesSalaries/Pages/ClassifiedJobListing.aspx </v>
          </cell>
          <cell r="J1190">
            <v>0</v>
          </cell>
        </row>
        <row r="1191">
          <cell r="E1191" t="str">
            <v>PHARMACIST 1</v>
          </cell>
          <cell r="F1191" t="str">
            <v>59</v>
          </cell>
          <cell r="G1191" t="str">
            <v>295E</v>
          </cell>
          <cell r="H1191" t="str">
            <v>4902-00</v>
          </cell>
          <cell r="I1191" t="str">
            <v xml:space="preserve">http://www.dop.wa.gov/CompClass/JobClassesSalaries/Pages/ClassifiedJobListing.aspx </v>
          </cell>
          <cell r="J1191">
            <v>0</v>
          </cell>
        </row>
        <row r="1192">
          <cell r="E1192" t="str">
            <v>PHARMACIST 2</v>
          </cell>
          <cell r="F1192" t="str">
            <v>71G</v>
          </cell>
          <cell r="G1192" t="str">
            <v>295F</v>
          </cell>
          <cell r="H1192" t="str">
            <v>4902-00</v>
          </cell>
          <cell r="I1192" t="str">
            <v xml:space="preserve">http://www.dop.wa.gov/CompClass/JobClassesSalaries/Pages/ClassifiedJobListing.aspx </v>
          </cell>
          <cell r="J1192">
            <v>0</v>
          </cell>
        </row>
        <row r="1193">
          <cell r="E1193" t="str">
            <v>PHARMACIST 3</v>
          </cell>
          <cell r="F1193" t="str">
            <v>73G</v>
          </cell>
          <cell r="G1193" t="str">
            <v>295G</v>
          </cell>
          <cell r="H1193" t="str">
            <v>4902-00</v>
          </cell>
          <cell r="I1193" t="str">
            <v xml:space="preserve">http://www.dop.wa.gov/CompClass/JobClassesSalaries/Pages/ClassifiedJobListing.aspx </v>
          </cell>
          <cell r="J1193">
            <v>0</v>
          </cell>
        </row>
        <row r="1194">
          <cell r="E1194" t="str">
            <v>PHARMACIST 4</v>
          </cell>
          <cell r="F1194" t="str">
            <v>75G</v>
          </cell>
          <cell r="G1194" t="str">
            <v>295H</v>
          </cell>
          <cell r="H1194" t="str">
            <v>4902-00</v>
          </cell>
          <cell r="I1194" t="str">
            <v xml:space="preserve">http://www.dop.wa.gov/CompClass/JobClassesSalaries/Pages/ClassifiedJobListing.aspx </v>
          </cell>
          <cell r="J1194">
            <v>0</v>
          </cell>
        </row>
        <row r="1195">
          <cell r="E1195" t="str">
            <v>PHARMACIST SUPERVISOR</v>
          </cell>
          <cell r="F1195" t="str">
            <v>76G</v>
          </cell>
          <cell r="G1195" t="str">
            <v>295N</v>
          </cell>
          <cell r="H1195" t="str">
            <v>4902-00</v>
          </cell>
          <cell r="I1195" t="str">
            <v xml:space="preserve">http://www.dop.wa.gov/CompClass/JobClassesSalaries/Pages/ClassifiedJobListing.aspx </v>
          </cell>
          <cell r="J1195">
            <v>0</v>
          </cell>
        </row>
        <row r="1196">
          <cell r="E1196" t="str">
            <v>PHARMACIST, CLINICAL</v>
          </cell>
          <cell r="F1196" t="str">
            <v>77E</v>
          </cell>
          <cell r="G1196" t="str">
            <v>295L</v>
          </cell>
          <cell r="H1196" t="str">
            <v>4902-00</v>
          </cell>
          <cell r="I1196" t="str">
            <v xml:space="preserve">http://www.dop.wa.gov/CompClass/JobClassesSalaries/Pages/ClassifiedJobListing.aspx </v>
          </cell>
          <cell r="J1196">
            <v>0</v>
          </cell>
        </row>
        <row r="1197">
          <cell r="E1197" t="str">
            <v>PHARMACY ASSISTANT</v>
          </cell>
          <cell r="F1197" t="str">
            <v>40</v>
          </cell>
          <cell r="G1197" t="str">
            <v>296E</v>
          </cell>
          <cell r="H1197" t="str">
            <v>4902-00</v>
          </cell>
          <cell r="I1197" t="str">
            <v xml:space="preserve">http://www.dop.wa.gov/CompClass/JobClassesSalaries/Pages/ClassifiedJobListing.aspx </v>
          </cell>
          <cell r="J1197">
            <v>0</v>
          </cell>
        </row>
        <row r="1198">
          <cell r="E1198" t="str">
            <v>PHARMACY TECHNICIAN</v>
          </cell>
          <cell r="F1198" t="str">
            <v>47</v>
          </cell>
          <cell r="G1198" t="str">
            <v>296F</v>
          </cell>
          <cell r="H1198" t="str">
            <v>4902-00</v>
          </cell>
          <cell r="I1198" t="str">
            <v xml:space="preserve">http://www.dop.wa.gov/CompClass/JobClassesSalaries/Pages/ClassifiedJobListing.aspx </v>
          </cell>
          <cell r="J1198">
            <v>0</v>
          </cell>
        </row>
        <row r="1199">
          <cell r="E1199" t="str">
            <v>PHARMACY TECHNICIAN 1</v>
          </cell>
          <cell r="F1199" t="str">
            <v>51</v>
          </cell>
          <cell r="G1199" t="str">
            <v>296H</v>
          </cell>
          <cell r="H1199" t="str">
            <v>4902-00</v>
          </cell>
          <cell r="I1199" t="str">
            <v xml:space="preserve">http://www.dop.wa.gov/CompClass/JobClassesSalaries/Pages/ClassifiedJobListing.aspx </v>
          </cell>
          <cell r="J1199">
            <v>0</v>
          </cell>
        </row>
        <row r="1200">
          <cell r="E1200" t="str">
            <v>PHARMACY TECHNICIAN 2</v>
          </cell>
          <cell r="F1200" t="str">
            <v>53</v>
          </cell>
          <cell r="G1200" t="str">
            <v>296I</v>
          </cell>
          <cell r="H1200" t="str">
            <v>4902-00</v>
          </cell>
          <cell r="I1200" t="str">
            <v xml:space="preserve">http://www.dop.wa.gov/CompClass/JobClassesSalaries/Pages/ClassifiedJobListing.aspx </v>
          </cell>
          <cell r="J1200">
            <v>0</v>
          </cell>
        </row>
        <row r="1201">
          <cell r="E1201" t="str">
            <v>PHARMACY TECHNICIAN LEAD</v>
          </cell>
          <cell r="F1201" t="str">
            <v>55</v>
          </cell>
          <cell r="G1201" t="str">
            <v>296J</v>
          </cell>
          <cell r="H1201" t="str">
            <v>4902-00</v>
          </cell>
          <cell r="I1201" t="str">
            <v xml:space="preserve">http://www.dop.wa.gov/CompClass/JobClassesSalaries/Pages/ClassifiedJobListing.aspx </v>
          </cell>
          <cell r="J1201">
            <v>0</v>
          </cell>
        </row>
        <row r="1202">
          <cell r="E1202" t="str">
            <v>PHLEBOTOMIST</v>
          </cell>
          <cell r="F1202" t="str">
            <v>30</v>
          </cell>
          <cell r="G1202" t="str">
            <v>321E</v>
          </cell>
          <cell r="H1202" t="str">
            <v>4902-00</v>
          </cell>
          <cell r="I1202" t="str">
            <v xml:space="preserve">http://www.dop.wa.gov/CompClass/JobClassesSalaries/Pages/ClassifiedJobListing.aspx </v>
          </cell>
          <cell r="J1202">
            <v>0</v>
          </cell>
        </row>
        <row r="1203">
          <cell r="E1203" t="str">
            <v>PHLEBOTOMIST LEAD</v>
          </cell>
          <cell r="F1203" t="str">
            <v>33</v>
          </cell>
          <cell r="G1203" t="str">
            <v>321F</v>
          </cell>
          <cell r="H1203" t="str">
            <v>4902-00</v>
          </cell>
          <cell r="I1203" t="str">
            <v xml:space="preserve">http://www.dop.wa.gov/CompClass/JobClassesSalaries/Pages/ClassifiedJobListing.aspx </v>
          </cell>
          <cell r="J1203">
            <v>0</v>
          </cell>
        </row>
        <row r="1204">
          <cell r="E1204" t="str">
            <v>PHLEBOTOMIST SUPERVISOR</v>
          </cell>
          <cell r="F1204" t="str">
            <v>37</v>
          </cell>
          <cell r="G1204" t="str">
            <v>321G</v>
          </cell>
          <cell r="H1204" t="str">
            <v>4902-00</v>
          </cell>
          <cell r="I1204" t="str">
            <v xml:space="preserve">http://www.dop.wa.gov/CompClass/JobClassesSalaries/Pages/ClassifiedJobListing.aspx </v>
          </cell>
          <cell r="J1204">
            <v>0</v>
          </cell>
        </row>
        <row r="1205">
          <cell r="E1205" t="str">
            <v>PHOTO SUPERVISOR, AERIAL</v>
          </cell>
          <cell r="F1205" t="str">
            <v>60</v>
          </cell>
          <cell r="G1205" t="str">
            <v>204Q</v>
          </cell>
          <cell r="H1205" t="str">
            <v>4902-00</v>
          </cell>
          <cell r="I1205" t="str">
            <v xml:space="preserve">http://www.dop.wa.gov/CompClass/JobClassesSalaries/Pages/ClassifiedJobListing.aspx </v>
          </cell>
          <cell r="J1205">
            <v>0</v>
          </cell>
        </row>
        <row r="1206">
          <cell r="E1206" t="str">
            <v>PHOTO TECHNICIAN 1, AERIAL</v>
          </cell>
          <cell r="F1206" t="str">
            <v>44</v>
          </cell>
          <cell r="G1206" t="str">
            <v>204O</v>
          </cell>
          <cell r="H1206" t="str">
            <v>4902-00</v>
          </cell>
          <cell r="I1206" t="str">
            <v xml:space="preserve">http://www.dop.wa.gov/CompClass/JobClassesSalaries/Pages/ClassifiedJobListing.aspx </v>
          </cell>
          <cell r="J1206">
            <v>0</v>
          </cell>
        </row>
        <row r="1207">
          <cell r="E1207" t="str">
            <v>PHOTO TECHNICIAN 2, AERIAL</v>
          </cell>
          <cell r="F1207" t="str">
            <v>56</v>
          </cell>
          <cell r="G1207" t="str">
            <v>204P</v>
          </cell>
          <cell r="H1207" t="str">
            <v>4902-00</v>
          </cell>
          <cell r="I1207" t="str">
            <v xml:space="preserve">http://www.dop.wa.gov/CompClass/JobClassesSalaries/Pages/ClassifiedJobListing.aspx </v>
          </cell>
          <cell r="J1207">
            <v>0</v>
          </cell>
        </row>
        <row r="1208">
          <cell r="E1208" t="str">
            <v>PHOTOGRAMMETRIC TECHNICIAN</v>
          </cell>
          <cell r="F1208" t="str">
            <v>51</v>
          </cell>
          <cell r="G1208" t="str">
            <v>538Q</v>
          </cell>
          <cell r="H1208" t="str">
            <v>4902-00</v>
          </cell>
          <cell r="I1208" t="str">
            <v xml:space="preserve">http://www.dop.wa.gov/CompClass/JobClassesSalaries/Pages/ClassifiedJobListing.aspx </v>
          </cell>
          <cell r="J1208">
            <v>0</v>
          </cell>
        </row>
        <row r="1209">
          <cell r="E1209" t="str">
            <v>PHOTOGRAMMETRIST 2</v>
          </cell>
          <cell r="F1209" t="str">
            <v>57</v>
          </cell>
          <cell r="G1209" t="str">
            <v>535B</v>
          </cell>
          <cell r="H1209" t="str">
            <v>4902-00</v>
          </cell>
          <cell r="I1209" t="str">
            <v xml:space="preserve">http://www.dop.wa.gov/CompClass/JobClassesSalaries/Pages/ClassifiedJobListing.aspx </v>
          </cell>
          <cell r="J1209">
            <v>0</v>
          </cell>
        </row>
        <row r="1210">
          <cell r="E1210" t="str">
            <v>PHOTOGRAMMETRIST 3</v>
          </cell>
          <cell r="F1210" t="str">
            <v>61</v>
          </cell>
          <cell r="G1210" t="str">
            <v>535C</v>
          </cell>
          <cell r="H1210" t="str">
            <v>4902-00</v>
          </cell>
          <cell r="I1210" t="str">
            <v xml:space="preserve">http://www.dop.wa.gov/CompClass/JobClassesSalaries/Pages/ClassifiedJobListing.aspx </v>
          </cell>
          <cell r="J1210">
            <v>0</v>
          </cell>
        </row>
        <row r="1211">
          <cell r="E1211" t="str">
            <v>PHOTOGRAMMETRIST 4</v>
          </cell>
          <cell r="F1211" t="str">
            <v>67</v>
          </cell>
          <cell r="G1211" t="str">
            <v>535D</v>
          </cell>
          <cell r="H1211" t="str">
            <v>4902-00</v>
          </cell>
          <cell r="I1211" t="str">
            <v xml:space="preserve">http://www.dop.wa.gov/CompClass/JobClassesSalaries/Pages/ClassifiedJobListing.aspx </v>
          </cell>
          <cell r="J1211">
            <v>0</v>
          </cell>
        </row>
        <row r="1212">
          <cell r="E1212" t="str">
            <v>PHOTOGRAPHER 1</v>
          </cell>
          <cell r="F1212" t="str">
            <v>43</v>
          </cell>
          <cell r="G1212" t="str">
            <v>204E</v>
          </cell>
          <cell r="H1212" t="str">
            <v>4902-00</v>
          </cell>
          <cell r="I1212" t="str">
            <v xml:space="preserve">http://www.dop.wa.gov/CompClass/JobClassesSalaries/Pages/ClassifiedJobListing.aspx </v>
          </cell>
          <cell r="J1212">
            <v>0</v>
          </cell>
        </row>
        <row r="1213">
          <cell r="E1213" t="str">
            <v>PHOTOGRAPHER 2</v>
          </cell>
          <cell r="F1213" t="str">
            <v>47</v>
          </cell>
          <cell r="G1213" t="str">
            <v>204F</v>
          </cell>
          <cell r="H1213" t="str">
            <v>4902-00</v>
          </cell>
          <cell r="I1213" t="str">
            <v xml:space="preserve">http://www.dop.wa.gov/CompClass/JobClassesSalaries/Pages/ClassifiedJobListing.aspx </v>
          </cell>
          <cell r="J1213">
            <v>0</v>
          </cell>
        </row>
        <row r="1214">
          <cell r="E1214" t="str">
            <v>PHOTOGRAPHER AERIAL</v>
          </cell>
          <cell r="F1214" t="str">
            <v>58</v>
          </cell>
          <cell r="G1214" t="str">
            <v>204R</v>
          </cell>
          <cell r="H1214" t="str">
            <v>4902-00</v>
          </cell>
          <cell r="I1214" t="str">
            <v xml:space="preserve">http://www.dop.wa.gov/CompClass/JobClassesSalaries/Pages/ClassifiedJobListing.aspx </v>
          </cell>
          <cell r="J1214">
            <v>0</v>
          </cell>
        </row>
        <row r="1215">
          <cell r="E1215" t="str">
            <v>PHOTOGRAPHER SUPERVISOR</v>
          </cell>
          <cell r="F1215" t="str">
            <v>51</v>
          </cell>
          <cell r="G1215" t="str">
            <v>204H</v>
          </cell>
          <cell r="H1215" t="str">
            <v>4902-00</v>
          </cell>
          <cell r="I1215" t="str">
            <v xml:space="preserve">http://www.dop.wa.gov/CompClass/JobClassesSalaries/Pages/ClassifiedJobListing.aspx </v>
          </cell>
          <cell r="J1215">
            <v>0</v>
          </cell>
        </row>
        <row r="1216">
          <cell r="E1216" t="str">
            <v>PHOTOLITHOGRAPHER 1</v>
          </cell>
          <cell r="F1216" t="str">
            <v>45G</v>
          </cell>
          <cell r="G1216" t="str">
            <v>204J</v>
          </cell>
          <cell r="H1216" t="str">
            <v>4902-00</v>
          </cell>
          <cell r="I1216" t="str">
            <v xml:space="preserve">http://www.dop.wa.gov/CompClass/JobClassesSalaries/Pages/ClassifiedJobListing.aspx </v>
          </cell>
          <cell r="J1216">
            <v>0</v>
          </cell>
        </row>
        <row r="1217">
          <cell r="E1217" t="str">
            <v>PHOTOLITHOGRAPHER 2</v>
          </cell>
          <cell r="F1217" t="str">
            <v>48G</v>
          </cell>
          <cell r="G1217" t="str">
            <v>204K</v>
          </cell>
          <cell r="H1217" t="str">
            <v>4902-00</v>
          </cell>
          <cell r="I1217" t="str">
            <v xml:space="preserve">http://www.dop.wa.gov/CompClass/JobClassesSalaries/Pages/ClassifiedJobListing.aspx </v>
          </cell>
          <cell r="J1217">
            <v>0</v>
          </cell>
        </row>
        <row r="1218">
          <cell r="E1218" t="str">
            <v>PHOTOLITHOGRAPHER SUPERVISOR</v>
          </cell>
          <cell r="F1218" t="str">
            <v>50G</v>
          </cell>
          <cell r="G1218" t="str">
            <v>204M</v>
          </cell>
          <cell r="H1218" t="str">
            <v>4902-00</v>
          </cell>
          <cell r="I1218" t="str">
            <v xml:space="preserve">http://www.dop.wa.gov/CompClass/JobClassesSalaries/Pages/ClassifiedJobListing.aspx </v>
          </cell>
          <cell r="J1218">
            <v>0</v>
          </cell>
        </row>
        <row r="1219">
          <cell r="E1219" t="str">
            <v>PHOTO-MEDIA SPECIALIST</v>
          </cell>
          <cell r="F1219" t="str">
            <v>47</v>
          </cell>
          <cell r="G1219" t="str">
            <v>200J</v>
          </cell>
          <cell r="H1219" t="str">
            <v>4902-00</v>
          </cell>
          <cell r="I1219" t="str">
            <v xml:space="preserve">http://www.dop.wa.gov/CompClass/JobClassesSalaries/Pages/ClassifiedJobListing.aspx </v>
          </cell>
          <cell r="J1219">
            <v>0</v>
          </cell>
        </row>
        <row r="1220">
          <cell r="E1220" t="str">
            <v>PHOTOTYPESETTER</v>
          </cell>
          <cell r="F1220" t="str">
            <v>32G</v>
          </cell>
          <cell r="G1220" t="str">
            <v>205K</v>
          </cell>
          <cell r="H1220" t="str">
            <v>4902-00</v>
          </cell>
          <cell r="I1220" t="str">
            <v xml:space="preserve">http://www.dop.wa.gov/CompClass/JobClassesSalaries/Pages/ClassifiedJobListing.aspx </v>
          </cell>
          <cell r="J1220">
            <v>0</v>
          </cell>
        </row>
        <row r="1221">
          <cell r="E1221" t="str">
            <v>PHOTOTYPESETTER LEAD</v>
          </cell>
          <cell r="F1221" t="str">
            <v>34G</v>
          </cell>
          <cell r="G1221" t="str">
            <v>205L</v>
          </cell>
          <cell r="H1221" t="str">
            <v>4902-00</v>
          </cell>
          <cell r="I1221" t="str">
            <v xml:space="preserve">http://www.dop.wa.gov/CompClass/JobClassesSalaries/Pages/ClassifiedJobListing.aspx </v>
          </cell>
          <cell r="J1221">
            <v>0</v>
          </cell>
        </row>
        <row r="1222">
          <cell r="E1222" t="str">
            <v>PHYSICAL THERAPIST 1</v>
          </cell>
          <cell r="F1222" t="str">
            <v>51</v>
          </cell>
          <cell r="G1222" t="str">
            <v>306T</v>
          </cell>
          <cell r="H1222" t="str">
            <v>4902-00</v>
          </cell>
          <cell r="I1222" t="str">
            <v xml:space="preserve">http://www.dop.wa.gov/CompClass/JobClassesSalaries/Pages/ClassifiedJobListing.aspx </v>
          </cell>
          <cell r="J1222">
            <v>0</v>
          </cell>
        </row>
        <row r="1223">
          <cell r="E1223" t="str">
            <v>PHYSICAL THERAPIST 2</v>
          </cell>
          <cell r="F1223" t="str">
            <v>55</v>
          </cell>
          <cell r="G1223" t="str">
            <v>306U</v>
          </cell>
          <cell r="H1223" t="str">
            <v>4902-00</v>
          </cell>
          <cell r="I1223" t="str">
            <v xml:space="preserve">http://www.dop.wa.gov/CompClass/JobClassesSalaries/Pages/ClassifiedJobListing.aspx </v>
          </cell>
          <cell r="J1223">
            <v>0</v>
          </cell>
        </row>
        <row r="1224">
          <cell r="E1224" t="str">
            <v>PHYSICAL THERAPIST 3</v>
          </cell>
          <cell r="F1224" t="str">
            <v>60</v>
          </cell>
          <cell r="G1224" t="str">
            <v>306V</v>
          </cell>
          <cell r="H1224" t="str">
            <v>7201-00</v>
          </cell>
          <cell r="I1224" t="str">
            <v xml:space="preserve">http://www.dop.wa.gov/CompClass/JobClassesSalaries/Pages/ClassifiedJobListing.aspx </v>
          </cell>
          <cell r="J1224">
            <v>0</v>
          </cell>
        </row>
        <row r="1225">
          <cell r="E1225" t="str">
            <v>PHYSICAL THERAPIST SPECIALIST</v>
          </cell>
          <cell r="F1225" t="str">
            <v>65</v>
          </cell>
          <cell r="G1225" t="str">
            <v>306W</v>
          </cell>
          <cell r="H1225" t="str">
            <v>7201-00</v>
          </cell>
          <cell r="I1225" t="str">
            <v xml:space="preserve">http://www.dop.wa.gov/CompClass/JobClassesSalaries/Pages/ClassifiedJobListing.aspx </v>
          </cell>
          <cell r="J1225">
            <v>0</v>
          </cell>
        </row>
        <row r="1226">
          <cell r="E1226" t="str">
            <v>PHYSICAL THERAPIST SUPERVISOR</v>
          </cell>
          <cell r="F1226" t="str">
            <v>66</v>
          </cell>
          <cell r="G1226" t="str">
            <v>306X</v>
          </cell>
          <cell r="H1226" t="str">
            <v>7200-00</v>
          </cell>
          <cell r="I1226" t="str">
            <v xml:space="preserve">http://www.dop.wa.gov/CompClass/JobClassesSalaries/Pages/ClassifiedJobListing.aspx </v>
          </cell>
          <cell r="J1226">
            <v>0</v>
          </cell>
        </row>
        <row r="1227">
          <cell r="E1227" t="str">
            <v>PHYSICAL THERAPY ASSISTANT 1</v>
          </cell>
          <cell r="F1227" t="str">
            <v>46</v>
          </cell>
          <cell r="G1227" t="str">
            <v>310E</v>
          </cell>
          <cell r="H1227" t="str">
            <v>7201-00</v>
          </cell>
          <cell r="I1227" t="str">
            <v xml:space="preserve">http://www.dop.wa.gov/CompClass/JobClassesSalaries/Pages/ClassifiedJobListing.aspx </v>
          </cell>
          <cell r="J1227">
            <v>0</v>
          </cell>
        </row>
        <row r="1228">
          <cell r="E1228" t="str">
            <v>PHYSICAL THERAPY ASSISTANT 2</v>
          </cell>
          <cell r="F1228" t="str">
            <v>49</v>
          </cell>
          <cell r="G1228" t="str">
            <v>310F</v>
          </cell>
          <cell r="H1228" t="str">
            <v>4902-00</v>
          </cell>
          <cell r="I1228" t="str">
            <v xml:space="preserve">http://www.dop.wa.gov/CompClass/JobClassesSalaries/Pages/ClassifiedJobListing.aspx </v>
          </cell>
          <cell r="J1228">
            <v>0</v>
          </cell>
        </row>
        <row r="1229">
          <cell r="E1229" t="str">
            <v>PHYSICIAN 1</v>
          </cell>
          <cell r="F1229" t="str">
            <v>78E</v>
          </cell>
          <cell r="G1229" t="str">
            <v>288G</v>
          </cell>
          <cell r="H1229" t="str">
            <v>4902-00</v>
          </cell>
          <cell r="I1229" t="str">
            <v xml:space="preserve">http://www.dop.wa.gov/CompClass/JobClassesSalaries/Pages/ClassifiedJobListing.aspx </v>
          </cell>
          <cell r="J1229">
            <v>0</v>
          </cell>
        </row>
        <row r="1230">
          <cell r="E1230" t="str">
            <v>PHYSICIAN 2</v>
          </cell>
          <cell r="F1230" t="str">
            <v>81E</v>
          </cell>
          <cell r="G1230" t="str">
            <v>288H</v>
          </cell>
          <cell r="H1230" t="str">
            <v>7201-00</v>
          </cell>
          <cell r="I1230" t="str">
            <v xml:space="preserve">http://www.dop.wa.gov/CompClass/JobClassesSalaries/Pages/ClassifiedJobListing.aspx </v>
          </cell>
          <cell r="J1230">
            <v>0</v>
          </cell>
        </row>
        <row r="1231">
          <cell r="E1231" t="str">
            <v>PHYSICIAN 3</v>
          </cell>
          <cell r="F1231" t="str">
            <v>92</v>
          </cell>
          <cell r="G1231" t="str">
            <v>288I</v>
          </cell>
          <cell r="H1231" t="str">
            <v>7201-00</v>
          </cell>
          <cell r="I1231" t="str">
            <v xml:space="preserve">http://www.dop.wa.gov/CompClass/JobClassesSalaries/Pages/ClassifiedJobListing.aspx </v>
          </cell>
          <cell r="J1231">
            <v>0</v>
          </cell>
        </row>
        <row r="1232">
          <cell r="E1232" t="str">
            <v>PHYSICIAN 4</v>
          </cell>
          <cell r="F1232" t="str">
            <v>95</v>
          </cell>
          <cell r="G1232" t="str">
            <v>288J</v>
          </cell>
          <cell r="H1232" t="str">
            <v>7201-00</v>
          </cell>
          <cell r="I1232" t="str">
            <v xml:space="preserve">http://www.dop.wa.gov/CompClass/JobClassesSalaries/Pages/ClassifiedJobListing.aspx </v>
          </cell>
          <cell r="J1232">
            <v>0</v>
          </cell>
        </row>
        <row r="1233">
          <cell r="E1233" t="str">
            <v>PHYSICIAN ASST CERT/ADV RN PRACT LEAD</v>
          </cell>
          <cell r="F1233" t="str">
            <v>64N</v>
          </cell>
          <cell r="G1233" t="str">
            <v>291F</v>
          </cell>
          <cell r="H1233" t="str">
            <v>7201-00</v>
          </cell>
          <cell r="I1233" t="str">
            <v xml:space="preserve">http://www.dop.wa.gov/CompClass/JobClassesSalaries/Pages/ClassifiedJobListing.aspx </v>
          </cell>
          <cell r="J1233">
            <v>0</v>
          </cell>
        </row>
        <row r="1234">
          <cell r="E1234" t="str">
            <v>PHYSICIAN ASST/ADV REG NURSE PRACT</v>
          </cell>
          <cell r="F1234" t="str">
            <v>60N</v>
          </cell>
          <cell r="G1234" t="str">
            <v>291E</v>
          </cell>
          <cell r="H1234" t="str">
            <v>7201-00</v>
          </cell>
          <cell r="I1234" t="str">
            <v xml:space="preserve">http://www.dop.wa.gov/CompClass/JobClassesSalaries/Pages/ClassifiedJobListing.aspx </v>
          </cell>
          <cell r="J1234">
            <v>0</v>
          </cell>
        </row>
        <row r="1235">
          <cell r="E1235" t="str">
            <v>PIANO TECHNICIAN</v>
          </cell>
          <cell r="F1235" t="str">
            <v>44G</v>
          </cell>
          <cell r="G1235" t="str">
            <v>629E</v>
          </cell>
          <cell r="H1235" t="str">
            <v>4902-00</v>
          </cell>
          <cell r="I1235" t="str">
            <v xml:space="preserve">http://www.dop.wa.gov/CompClass/JobClassesSalaries/Pages/ClassifiedJobListing.aspx </v>
          </cell>
          <cell r="J1235">
            <v>0</v>
          </cell>
        </row>
        <row r="1236">
          <cell r="E1236" t="str">
            <v>PLANT COMMUNICATIONS COORDINATOR</v>
          </cell>
          <cell r="F1236" t="str">
            <v>48</v>
          </cell>
          <cell r="G1236" t="str">
            <v>450K</v>
          </cell>
          <cell r="H1236" t="str">
            <v>4902-00</v>
          </cell>
          <cell r="I1236" t="str">
            <v xml:space="preserve">http://www.dop.wa.gov/CompClass/JobClassesSalaries/Pages/ClassifiedJobListing.aspx </v>
          </cell>
          <cell r="J1236">
            <v>0</v>
          </cell>
        </row>
        <row r="1237">
          <cell r="E1237" t="str">
            <v>PLANT MANAGER 1</v>
          </cell>
          <cell r="F1237" t="str">
            <v>48</v>
          </cell>
          <cell r="G1237" t="str">
            <v>595S</v>
          </cell>
          <cell r="H1237" t="str">
            <v>5307-00</v>
          </cell>
          <cell r="I1237" t="str">
            <v xml:space="preserve">http://www.dop.wa.gov/CompClass/JobClassesSalaries/Pages/ClassifiedJobListing.aspx </v>
          </cell>
          <cell r="J1237">
            <v>0</v>
          </cell>
        </row>
        <row r="1238">
          <cell r="E1238" t="str">
            <v>PLANT MANAGER 2</v>
          </cell>
          <cell r="F1238" t="str">
            <v>50</v>
          </cell>
          <cell r="G1238" t="str">
            <v>595T</v>
          </cell>
          <cell r="H1238" t="str">
            <v>5307-00</v>
          </cell>
          <cell r="I1238" t="str">
            <v xml:space="preserve">http://www.dop.wa.gov/CompClass/JobClassesSalaries/Pages/ClassifiedJobListing.aspx </v>
          </cell>
          <cell r="J1238">
            <v>0</v>
          </cell>
        </row>
        <row r="1239">
          <cell r="E1239" t="str">
            <v>PLANT MANAGER 3</v>
          </cell>
          <cell r="F1239" t="str">
            <v>57</v>
          </cell>
          <cell r="G1239" t="str">
            <v>595U</v>
          </cell>
          <cell r="H1239" t="str">
            <v>4902-00</v>
          </cell>
          <cell r="I1239" t="str">
            <v xml:space="preserve">http://www.dop.wa.gov/CompClass/JobClassesSalaries/Pages/ClassifiedJobListing.aspx </v>
          </cell>
          <cell r="J1239">
            <v>0</v>
          </cell>
        </row>
        <row r="1240">
          <cell r="E1240" t="str">
            <v>PLANT SERVICES SPECIALIST 1</v>
          </cell>
          <cell r="F1240" t="str">
            <v>37</v>
          </cell>
          <cell r="G1240" t="str">
            <v>569Q</v>
          </cell>
          <cell r="H1240" t="str">
            <v>4902-00</v>
          </cell>
          <cell r="I1240" t="str">
            <v xml:space="preserve">http://www.dop.wa.gov/CompClass/JobClassesSalaries/Pages/ClassifiedJobListing.aspx </v>
          </cell>
          <cell r="J1240">
            <v>0</v>
          </cell>
        </row>
        <row r="1241">
          <cell r="E1241" t="str">
            <v>PLANT SERVICES SPECIALIST 2</v>
          </cell>
          <cell r="F1241" t="str">
            <v>42</v>
          </cell>
          <cell r="G1241" t="str">
            <v>569R</v>
          </cell>
          <cell r="H1241" t="str">
            <v>4902-00</v>
          </cell>
          <cell r="I1241" t="str">
            <v xml:space="preserve">http://www.dop.wa.gov/CompClass/JobClassesSalaries/Pages/ClassifiedJobListing.aspx </v>
          </cell>
          <cell r="J1241">
            <v>0</v>
          </cell>
        </row>
        <row r="1242">
          <cell r="E1242" t="str">
            <v>PLANT TECHNICIAN 1</v>
          </cell>
          <cell r="F1242" t="str">
            <v>32</v>
          </cell>
          <cell r="G1242" t="str">
            <v>570J</v>
          </cell>
          <cell r="H1242" t="str">
            <v>4902-00</v>
          </cell>
          <cell r="I1242" t="str">
            <v xml:space="preserve">http://www.dop.wa.gov/CompClass/JobClassesSalaries/Pages/ClassifiedJobListing.aspx </v>
          </cell>
          <cell r="J1242">
            <v>0</v>
          </cell>
        </row>
        <row r="1243">
          <cell r="E1243" t="str">
            <v>PLANT TECHNICIAN 2</v>
          </cell>
          <cell r="F1243" t="str">
            <v>37</v>
          </cell>
          <cell r="G1243" t="str">
            <v>570K</v>
          </cell>
          <cell r="H1243" t="str">
            <v>4902-00</v>
          </cell>
          <cell r="I1243" t="str">
            <v xml:space="preserve">http://www.dop.wa.gov/CompClass/JobClassesSalaries/Pages/ClassifiedJobListing.aspx </v>
          </cell>
          <cell r="J1243">
            <v>0</v>
          </cell>
        </row>
        <row r="1244">
          <cell r="E1244" t="str">
            <v>PLANT TECHNICIAN 3</v>
          </cell>
          <cell r="F1244" t="str">
            <v>42</v>
          </cell>
          <cell r="G1244" t="str">
            <v>570L</v>
          </cell>
          <cell r="H1244" t="str">
            <v>4902-00</v>
          </cell>
          <cell r="I1244" t="str">
            <v xml:space="preserve">http://www.dop.wa.gov/CompClass/JobClassesSalaries/Pages/ClassifiedJobListing.aspx </v>
          </cell>
          <cell r="J1244">
            <v>0</v>
          </cell>
        </row>
        <row r="1245">
          <cell r="E1245" t="str">
            <v>PLUMBER/PIPEFITTER/STEAMFITTER</v>
          </cell>
          <cell r="F1245" t="str">
            <v>46G</v>
          </cell>
          <cell r="G1245" t="str">
            <v>621F</v>
          </cell>
          <cell r="H1245" t="str">
            <v>5307-00</v>
          </cell>
          <cell r="I1245" t="str">
            <v xml:space="preserve">http://www.dop.wa.gov/CompClass/JobClassesSalaries/Pages/ClassifiedJobListing.aspx </v>
          </cell>
          <cell r="J1245">
            <v>0</v>
          </cell>
        </row>
        <row r="1246">
          <cell r="E1246" t="str">
            <v>PLUMBER/PIPEFITTER/STEAMFITTER LEAD</v>
          </cell>
          <cell r="F1246" t="str">
            <v>49G</v>
          </cell>
          <cell r="G1246" t="str">
            <v>621G</v>
          </cell>
          <cell r="H1246" t="str">
            <v>5307-00</v>
          </cell>
          <cell r="I1246" t="str">
            <v xml:space="preserve">http://www.dop.wa.gov/CompClass/JobClassesSalaries/Pages/ClassifiedJobListing.aspx </v>
          </cell>
          <cell r="J1246">
            <v>0</v>
          </cell>
        </row>
        <row r="1247">
          <cell r="E1247" t="str">
            <v>PLUMBER/PIPEFITTER/STEAMFITTER SUPV</v>
          </cell>
          <cell r="F1247" t="str">
            <v>53G</v>
          </cell>
          <cell r="G1247" t="str">
            <v>621H</v>
          </cell>
          <cell r="H1247" t="str">
            <v>5307-00</v>
          </cell>
          <cell r="I1247" t="str">
            <v xml:space="preserve">http://www.dop.wa.gov/CompClass/JobClassesSalaries/Pages/ClassifiedJobListing.aspx </v>
          </cell>
          <cell r="J1247">
            <v>0</v>
          </cell>
        </row>
        <row r="1248">
          <cell r="E1248" t="str">
            <v>POLITICAL FINANCE SPECIALIST 1</v>
          </cell>
          <cell r="F1248" t="str">
            <v>43</v>
          </cell>
          <cell r="G1248" t="str">
            <v>157A</v>
          </cell>
          <cell r="H1248" t="str">
            <v>4902-00</v>
          </cell>
          <cell r="I1248" t="str">
            <v xml:space="preserve">http://www.dop.wa.gov/CompClass/JobClassesSalaries/Pages/ClassifiedJobListing.aspx </v>
          </cell>
          <cell r="J1248">
            <v>0</v>
          </cell>
        </row>
        <row r="1249">
          <cell r="E1249" t="str">
            <v>POLITICAL FINANCE SPECIALIST 2</v>
          </cell>
          <cell r="F1249" t="str">
            <v>47</v>
          </cell>
          <cell r="G1249" t="str">
            <v>157B</v>
          </cell>
          <cell r="H1249" t="str">
            <v>4902-00</v>
          </cell>
          <cell r="I1249" t="str">
            <v xml:space="preserve">http://www.dop.wa.gov/CompClass/JobClassesSalaries/Pages/ClassifiedJobListing.aspx </v>
          </cell>
          <cell r="J1249">
            <v>0</v>
          </cell>
        </row>
        <row r="1250">
          <cell r="E1250" t="str">
            <v>POLITICAL FINANCE SPECIALIST 4</v>
          </cell>
          <cell r="F1250" t="str">
            <v>50</v>
          </cell>
          <cell r="G1250" t="str">
            <v>157D</v>
          </cell>
          <cell r="H1250" t="str">
            <v>4902-00</v>
          </cell>
          <cell r="I1250" t="str">
            <v xml:space="preserve">http://www.dop.wa.gov/CompClass/JobClassesSalaries/Pages/ClassifiedJobListing.aspx </v>
          </cell>
          <cell r="J1250">
            <v>0</v>
          </cell>
        </row>
        <row r="1251">
          <cell r="E1251" t="str">
            <v>POLYSOMNOGRAPHIC TECHNICIAN 1</v>
          </cell>
          <cell r="F1251" t="str">
            <v>44</v>
          </cell>
          <cell r="G1251" t="str">
            <v>297O</v>
          </cell>
          <cell r="H1251" t="str">
            <v>4902-00</v>
          </cell>
          <cell r="I1251" t="str">
            <v xml:space="preserve">http://www.dop.wa.gov/CompClass/JobClassesSalaries/Pages/ClassifiedJobListing.aspx </v>
          </cell>
          <cell r="J1251">
            <v>0</v>
          </cell>
        </row>
        <row r="1252">
          <cell r="E1252" t="str">
            <v>POLYSOMNOGRAPHIC TECHNICIAN 2</v>
          </cell>
          <cell r="F1252" t="str">
            <v>48</v>
          </cell>
          <cell r="G1252" t="str">
            <v>297P</v>
          </cell>
          <cell r="H1252" t="str">
            <v>4902-00</v>
          </cell>
          <cell r="I1252" t="str">
            <v xml:space="preserve">http://www.dop.wa.gov/CompClass/JobClassesSalaries/Pages/ClassifiedJobListing.aspx </v>
          </cell>
          <cell r="J1252">
            <v>0</v>
          </cell>
        </row>
        <row r="1253">
          <cell r="E1253" t="str">
            <v>POLYSOMNOGRAPHIC TECHNOLOGIST</v>
          </cell>
          <cell r="F1253" t="str">
            <v>55</v>
          </cell>
          <cell r="G1253" t="str">
            <v>297Q</v>
          </cell>
          <cell r="H1253" t="str">
            <v>4902-00</v>
          </cell>
          <cell r="I1253" t="str">
            <v xml:space="preserve">http://www.dop.wa.gov/CompClass/JobClassesSalaries/Pages/ClassifiedJobListing.aspx </v>
          </cell>
          <cell r="J1253">
            <v>0</v>
          </cell>
        </row>
        <row r="1254">
          <cell r="E1254" t="str">
            <v>POWER PLANT OPERATING ENGINEER 1</v>
          </cell>
          <cell r="F1254" t="str">
            <v>48G</v>
          </cell>
          <cell r="G1254" t="str">
            <v>602P</v>
          </cell>
          <cell r="H1254" t="str">
            <v>4902-00</v>
          </cell>
          <cell r="I1254" t="str">
            <v xml:space="preserve">http://www.dop.wa.gov/CompClass/JobClassesSalaries/Pages/ClassifiedJobListing.aspx </v>
          </cell>
          <cell r="J1254">
            <v>0</v>
          </cell>
        </row>
        <row r="1255">
          <cell r="E1255" t="str">
            <v>POWER PLANT OPERATING ENGINEER 2</v>
          </cell>
          <cell r="F1255" t="str">
            <v>52G</v>
          </cell>
          <cell r="G1255" t="str">
            <v>602Q</v>
          </cell>
          <cell r="H1255" t="str">
            <v>4902-00</v>
          </cell>
          <cell r="I1255" t="str">
            <v xml:space="preserve">http://www.dop.wa.gov/CompClass/JobClassesSalaries/Pages/ClassifiedJobListing.aspx </v>
          </cell>
          <cell r="J1255">
            <v>0</v>
          </cell>
        </row>
        <row r="1256">
          <cell r="E1256" t="str">
            <v>POWER PLANT OPERATING ENGINEER LEAD</v>
          </cell>
          <cell r="F1256" t="str">
            <v>56G</v>
          </cell>
          <cell r="G1256" t="str">
            <v>602R</v>
          </cell>
          <cell r="H1256" t="str">
            <v>4902-00</v>
          </cell>
          <cell r="I1256" t="str">
            <v xml:space="preserve">http://www.dop.wa.gov/CompClass/JobClassesSalaries/Pages/ClassifiedJobListing.aspx </v>
          </cell>
          <cell r="J1256">
            <v>0</v>
          </cell>
        </row>
        <row r="1257">
          <cell r="E1257" t="str">
            <v>PRESERVATION &amp; MUSEUM SPECIALIST 1</v>
          </cell>
          <cell r="F1257" t="str">
            <v>32</v>
          </cell>
          <cell r="G1257" t="str">
            <v>260I</v>
          </cell>
          <cell r="H1257" t="str">
            <v>4902-00</v>
          </cell>
          <cell r="I1257" t="str">
            <v xml:space="preserve">http://www.dop.wa.gov/CompClass/JobClassesSalaries/Pages/ClassifiedJobListing.aspx </v>
          </cell>
          <cell r="J1257">
            <v>0</v>
          </cell>
        </row>
        <row r="1258">
          <cell r="E1258" t="str">
            <v>PRESERVATION &amp; MUSEUM SPECIALIST 2</v>
          </cell>
          <cell r="F1258" t="str">
            <v>38</v>
          </cell>
          <cell r="G1258" t="str">
            <v>260J</v>
          </cell>
          <cell r="H1258" t="str">
            <v>4902-00</v>
          </cell>
          <cell r="I1258" t="str">
            <v xml:space="preserve">http://www.dop.wa.gov/CompClass/JobClassesSalaries/Pages/ClassifiedJobListing.aspx </v>
          </cell>
          <cell r="J1258">
            <v>0</v>
          </cell>
        </row>
        <row r="1259">
          <cell r="E1259" t="str">
            <v>PRESERVATION &amp; MUSEUM SPECIALIST 3</v>
          </cell>
          <cell r="F1259" t="str">
            <v>42</v>
          </cell>
          <cell r="G1259" t="str">
            <v>260K</v>
          </cell>
          <cell r="H1259" t="str">
            <v>4902-00</v>
          </cell>
          <cell r="I1259" t="str">
            <v xml:space="preserve">http://www.dop.wa.gov/CompClass/JobClassesSalaries/Pages/ClassifiedJobListing.aspx </v>
          </cell>
          <cell r="J1259">
            <v>0</v>
          </cell>
        </row>
        <row r="1260">
          <cell r="E1260" t="str">
            <v>PRESERVATION &amp; MUSEUM SPECIALIST 4</v>
          </cell>
          <cell r="F1260" t="str">
            <v>48</v>
          </cell>
          <cell r="G1260" t="str">
            <v>260L</v>
          </cell>
          <cell r="H1260" t="str">
            <v>4902-00</v>
          </cell>
          <cell r="I1260" t="str">
            <v xml:space="preserve">http://www.dop.wa.gov/CompClass/JobClassesSalaries/Pages/ClassifiedJobListing.aspx </v>
          </cell>
          <cell r="J1260">
            <v>0</v>
          </cell>
        </row>
        <row r="1261">
          <cell r="E1261" t="str">
            <v>PRESERVATION &amp; MUSEUM SPECIALIST 5</v>
          </cell>
          <cell r="F1261" t="str">
            <v>56</v>
          </cell>
          <cell r="G1261" t="str">
            <v>260M</v>
          </cell>
          <cell r="H1261" t="str">
            <v>4902-00</v>
          </cell>
          <cell r="I1261" t="str">
            <v xml:space="preserve">http://www.dop.wa.gov/CompClass/JobClassesSalaries/Pages/ClassifiedJobListing.aspx </v>
          </cell>
          <cell r="J1261">
            <v>0</v>
          </cell>
        </row>
        <row r="1262">
          <cell r="E1262" t="str">
            <v>PRESSROOM SUPERVISOR</v>
          </cell>
          <cell r="F1262" t="str">
            <v>49G</v>
          </cell>
          <cell r="G1262" t="str">
            <v>207M</v>
          </cell>
          <cell r="H1262" t="str">
            <v>4902-00</v>
          </cell>
          <cell r="I1262" t="str">
            <v xml:space="preserve">http://www.dop.wa.gov/CompClass/JobClassesSalaries/Pages/ClassifiedJobListing.aspx </v>
          </cell>
          <cell r="J1262">
            <v>0</v>
          </cell>
        </row>
        <row r="1263">
          <cell r="E1263" t="str">
            <v>PRESSURE VESSEL INSPECTOR 1</v>
          </cell>
          <cell r="F1263" t="str">
            <v>57</v>
          </cell>
          <cell r="G1263" t="str">
            <v>391F</v>
          </cell>
          <cell r="H1263" t="str">
            <v>4902-00</v>
          </cell>
          <cell r="I1263" t="str">
            <v xml:space="preserve">http://www.dop.wa.gov/CompClass/JobClassesSalaries/Pages/ClassifiedJobListing.aspx </v>
          </cell>
          <cell r="J1263">
            <v>0</v>
          </cell>
        </row>
        <row r="1264">
          <cell r="E1264" t="str">
            <v>PRESSURE VESSEL INSPECTOR 2</v>
          </cell>
          <cell r="F1264" t="str">
            <v>61</v>
          </cell>
          <cell r="G1264" t="str">
            <v>391G</v>
          </cell>
          <cell r="H1264" t="str">
            <v>4902-00</v>
          </cell>
          <cell r="I1264" t="str">
            <v xml:space="preserve">http://www.dop.wa.gov/CompClass/JobClassesSalaries/Pages/ClassifiedJobListing.aspx </v>
          </cell>
          <cell r="J1264">
            <v>0</v>
          </cell>
        </row>
        <row r="1265">
          <cell r="E1265" t="str">
            <v>PRESSURE VESSEL INSPECTOR 3</v>
          </cell>
          <cell r="F1265" t="str">
            <v>63</v>
          </cell>
          <cell r="G1265" t="str">
            <v>391H</v>
          </cell>
          <cell r="H1265" t="str">
            <v>4902-00</v>
          </cell>
          <cell r="I1265" t="str">
            <v xml:space="preserve">http://www.dop.wa.gov/CompClass/JobClassesSalaries/Pages/ClassifiedJobListing.aspx </v>
          </cell>
          <cell r="J1265">
            <v>0</v>
          </cell>
        </row>
        <row r="1266">
          <cell r="E1266" t="str">
            <v>PRINTER-LITHOGRAPHER</v>
          </cell>
          <cell r="F1266" t="str">
            <v>45G</v>
          </cell>
          <cell r="G1266" t="str">
            <v>207O</v>
          </cell>
          <cell r="H1266" t="str">
            <v>4902-00</v>
          </cell>
          <cell r="I1266" t="str">
            <v xml:space="preserve">http://www.dop.wa.gov/CompClass/JobClassesSalaries/Pages/ClassifiedJobListing.aspx </v>
          </cell>
          <cell r="J1266">
            <v>0</v>
          </cell>
        </row>
        <row r="1267">
          <cell r="E1267" t="str">
            <v>PRINTER-LITHOGRAPHER SUPERVISOR</v>
          </cell>
          <cell r="F1267" t="str">
            <v>49G</v>
          </cell>
          <cell r="G1267" t="str">
            <v>207Q</v>
          </cell>
          <cell r="H1267" t="str">
            <v>4902-00</v>
          </cell>
          <cell r="I1267" t="str">
            <v xml:space="preserve">http://www.dop.wa.gov/CompClass/JobClassesSalaries/Pages/ClassifiedJobListing.aspx </v>
          </cell>
          <cell r="J1267">
            <v>0</v>
          </cell>
        </row>
        <row r="1268">
          <cell r="E1268" t="str">
            <v>PRINTING &amp; DUPLICATION SPECIALIST 1</v>
          </cell>
          <cell r="F1268" t="str">
            <v>25G</v>
          </cell>
          <cell r="G1268" t="str">
            <v>205E</v>
          </cell>
          <cell r="H1268" t="str">
            <v>4902-00</v>
          </cell>
          <cell r="I1268" t="str">
            <v xml:space="preserve">http://www.dop.wa.gov/CompClass/JobClassesSalaries/Pages/ClassifiedJobListing.aspx </v>
          </cell>
          <cell r="J1268">
            <v>0</v>
          </cell>
        </row>
        <row r="1269">
          <cell r="E1269" t="str">
            <v>PRINTING &amp; DUPLICATION SPECIALIST 2</v>
          </cell>
          <cell r="F1269" t="str">
            <v>27G</v>
          </cell>
          <cell r="G1269" t="str">
            <v>205F</v>
          </cell>
          <cell r="H1269" t="str">
            <v>4902-00</v>
          </cell>
          <cell r="I1269" t="str">
            <v xml:space="preserve">http://www.dop.wa.gov/CompClass/JobClassesSalaries/Pages/ClassifiedJobListing.aspx </v>
          </cell>
          <cell r="J1269">
            <v>0</v>
          </cell>
        </row>
        <row r="1270">
          <cell r="E1270" t="str">
            <v>PRINTING &amp; DUPLICATION SPECIALIST 3</v>
          </cell>
          <cell r="F1270" t="str">
            <v>35G</v>
          </cell>
          <cell r="G1270" t="str">
            <v>205G</v>
          </cell>
          <cell r="H1270" t="str">
            <v>4902-00</v>
          </cell>
          <cell r="I1270" t="str">
            <v xml:space="preserve">http://www.dop.wa.gov/CompClass/JobClassesSalaries/Pages/ClassifiedJobListing.aspx </v>
          </cell>
          <cell r="J1270">
            <v>0</v>
          </cell>
        </row>
        <row r="1271">
          <cell r="E1271" t="str">
            <v>PRINTING &amp; DUPLICATION SUPERVISOR</v>
          </cell>
          <cell r="F1271" t="str">
            <v>39G</v>
          </cell>
          <cell r="G1271" t="str">
            <v>205I</v>
          </cell>
          <cell r="H1271" t="str">
            <v>4902-00</v>
          </cell>
          <cell r="I1271" t="str">
            <v xml:space="preserve">http://www.dop.wa.gov/CompClass/JobClassesSalaries/Pages/ClassifiedJobListing.aspx </v>
          </cell>
          <cell r="J1271">
            <v>0</v>
          </cell>
        </row>
        <row r="1272">
          <cell r="E1272" t="str">
            <v>PRINTING STOCKROOM SUPERVISOR</v>
          </cell>
          <cell r="F1272" t="str">
            <v>49G</v>
          </cell>
          <cell r="G1272" t="str">
            <v>207J</v>
          </cell>
          <cell r="H1272" t="str">
            <v>5307-00</v>
          </cell>
          <cell r="I1272" t="str">
            <v xml:space="preserve">http://www.dop.wa.gov/CompClass/JobClassesSalaries/Pages/ClassifiedJobListing.aspx </v>
          </cell>
          <cell r="J1272">
            <v>0</v>
          </cell>
        </row>
        <row r="1273">
          <cell r="E1273" t="str">
            <v>PRINTING STOCKROOM WORKER</v>
          </cell>
          <cell r="F1273" t="str">
            <v>45G</v>
          </cell>
          <cell r="G1273" t="str">
            <v>207H</v>
          </cell>
          <cell r="H1273" t="str">
            <v>4902-00</v>
          </cell>
          <cell r="I1273" t="str">
            <v xml:space="preserve">http://www.dop.wa.gov/CompClass/JobClassesSalaries/Pages/ClassifiedJobListing.aspx </v>
          </cell>
          <cell r="J1273">
            <v>0</v>
          </cell>
        </row>
        <row r="1274">
          <cell r="E1274" t="str">
            <v>PROCUREMENT &amp; SUPPLY SPECIALIST 1</v>
          </cell>
          <cell r="F1274" t="str">
            <v>39</v>
          </cell>
          <cell r="G1274" t="str">
            <v>114E</v>
          </cell>
          <cell r="H1274" t="str">
            <v>4902-00</v>
          </cell>
          <cell r="I1274" t="str">
            <v xml:space="preserve">http://www.dop.wa.gov/CompClass/JobClassesSalaries/Pages/ClassifiedJobListing.aspx </v>
          </cell>
          <cell r="J1274">
            <v>0</v>
          </cell>
        </row>
        <row r="1275">
          <cell r="E1275" t="str">
            <v>PROCUREMENT &amp; SUPPLY SPECIALIST 2</v>
          </cell>
          <cell r="F1275" t="str">
            <v>45</v>
          </cell>
          <cell r="G1275" t="str">
            <v>114F</v>
          </cell>
          <cell r="H1275" t="str">
            <v>4902-00</v>
          </cell>
          <cell r="I1275" t="str">
            <v xml:space="preserve">http://www.dop.wa.gov/CompClass/JobClassesSalaries/Pages/ClassifiedJobListing.aspx </v>
          </cell>
          <cell r="J1275">
            <v>0</v>
          </cell>
        </row>
        <row r="1276">
          <cell r="E1276" t="str">
            <v>PROCUREMENT &amp; SUPPLY SPECIALIST 3</v>
          </cell>
          <cell r="F1276" t="str">
            <v>51</v>
          </cell>
          <cell r="G1276" t="str">
            <v>114G</v>
          </cell>
          <cell r="H1276" t="str">
            <v>4902-00</v>
          </cell>
          <cell r="I1276" t="str">
            <v xml:space="preserve">http://www.dop.wa.gov/CompClass/JobClassesSalaries/Pages/ClassifiedJobListing.aspx </v>
          </cell>
          <cell r="J1276">
            <v>0</v>
          </cell>
        </row>
        <row r="1277">
          <cell r="E1277" t="str">
            <v>PROCUREMENT &amp; SUPPLY SPECIALIST 4</v>
          </cell>
          <cell r="F1277" t="str">
            <v>55</v>
          </cell>
          <cell r="G1277" t="str">
            <v>114H</v>
          </cell>
          <cell r="H1277" t="str">
            <v>4902-00</v>
          </cell>
          <cell r="I1277" t="str">
            <v xml:space="preserve">http://www.dop.wa.gov/CompClass/JobClassesSalaries/Pages/ClassifiedJobListing.aspx </v>
          </cell>
          <cell r="J1277">
            <v>0</v>
          </cell>
        </row>
        <row r="1278">
          <cell r="E1278" t="str">
            <v>PROCUREMENT &amp; SUPPLY SUPPORT SPEC 1</v>
          </cell>
          <cell r="F1278" t="str">
            <v>30</v>
          </cell>
          <cell r="G1278" t="str">
            <v>115E</v>
          </cell>
          <cell r="H1278" t="str">
            <v>4902-00</v>
          </cell>
          <cell r="I1278" t="str">
            <v xml:space="preserve">http://www.dop.wa.gov/CompClass/JobClassesSalaries/Pages/ClassifiedJobListing.aspx </v>
          </cell>
          <cell r="J1278">
            <v>0</v>
          </cell>
        </row>
        <row r="1279">
          <cell r="E1279" t="str">
            <v>PROCUREMENT &amp; SUPPLY SUPPORT SPEC 2</v>
          </cell>
          <cell r="F1279" t="str">
            <v>33</v>
          </cell>
          <cell r="G1279" t="str">
            <v>115F</v>
          </cell>
          <cell r="H1279" t="str">
            <v>4902-00</v>
          </cell>
          <cell r="I1279" t="str">
            <v xml:space="preserve">http://www.dop.wa.gov/CompClass/JobClassesSalaries/Pages/ClassifiedJobListing.aspx </v>
          </cell>
          <cell r="J1279">
            <v>0</v>
          </cell>
        </row>
        <row r="1280">
          <cell r="E1280" t="str">
            <v>PROCUREMENT &amp; SUPPLY SUPPORT SPEC 3</v>
          </cell>
          <cell r="F1280" t="str">
            <v>36</v>
          </cell>
          <cell r="G1280" t="str">
            <v>115G</v>
          </cell>
          <cell r="H1280" t="str">
            <v>4902-00</v>
          </cell>
          <cell r="I1280" t="str">
            <v xml:space="preserve">http://www.dop.wa.gov/CompClass/JobClassesSalaries/Pages/ClassifiedJobListing.aspx </v>
          </cell>
          <cell r="J1280">
            <v>0</v>
          </cell>
        </row>
        <row r="1281">
          <cell r="E1281" t="str">
            <v>PROFESSIONAL LICENSING MANAGER 1</v>
          </cell>
          <cell r="F1281" t="str">
            <v>41</v>
          </cell>
          <cell r="G1281" t="str">
            <v>459L</v>
          </cell>
          <cell r="H1281" t="str">
            <v>4902-00</v>
          </cell>
          <cell r="I1281" t="str">
            <v xml:space="preserve">http://www.dop.wa.gov/CompClass/JobClassesSalaries/Pages/ClassifiedJobListing.aspx </v>
          </cell>
          <cell r="J1281">
            <v>0</v>
          </cell>
        </row>
        <row r="1282">
          <cell r="E1282" t="str">
            <v>PROFESSIONAL LICENSING MANAGER 2</v>
          </cell>
          <cell r="F1282" t="str">
            <v>49</v>
          </cell>
          <cell r="G1282" t="str">
            <v>459M</v>
          </cell>
          <cell r="H1282" t="str">
            <v>4902-00</v>
          </cell>
          <cell r="I1282" t="str">
            <v xml:space="preserve">http://www.dop.wa.gov/CompClass/JobClassesSalaries/Pages/ClassifiedJobListing.aspx </v>
          </cell>
          <cell r="J1282">
            <v>0</v>
          </cell>
        </row>
        <row r="1283">
          <cell r="E1283" t="str">
            <v>PROGRAM ASSISTANT</v>
          </cell>
          <cell r="F1283" t="str">
            <v>32</v>
          </cell>
          <cell r="G1283" t="str">
            <v>107M</v>
          </cell>
          <cell r="H1283" t="str">
            <v>4902-00</v>
          </cell>
          <cell r="I1283" t="str">
            <v xml:space="preserve">http://www.dop.wa.gov/CompClass/JobClassesSalaries/Pages/ClassifiedJobListing.aspx </v>
          </cell>
          <cell r="J1283">
            <v>0</v>
          </cell>
        </row>
        <row r="1284">
          <cell r="E1284" t="str">
            <v>PROGRAM COORDINATOR</v>
          </cell>
          <cell r="F1284" t="str">
            <v>37</v>
          </cell>
          <cell r="G1284" t="str">
            <v>107N</v>
          </cell>
          <cell r="H1284" t="str">
            <v>4902-00</v>
          </cell>
          <cell r="I1284" t="str">
            <v xml:space="preserve">http://www.dop.wa.gov/CompClass/JobClassesSalaries/Pages/ClassifiedJobListing.aspx </v>
          </cell>
          <cell r="J1284">
            <v>0</v>
          </cell>
        </row>
        <row r="1285">
          <cell r="E1285" t="str">
            <v>PROGRAM MANAGER A</v>
          </cell>
          <cell r="F1285" t="str">
            <v>48</v>
          </cell>
          <cell r="G1285" t="str">
            <v>107R</v>
          </cell>
          <cell r="H1285" t="str">
            <v>4902-00</v>
          </cell>
          <cell r="I1285" t="str">
            <v xml:space="preserve">http://www.dop.wa.gov/CompClass/JobClassesSalaries/Pages/ClassifiedJobListing.aspx </v>
          </cell>
          <cell r="J1285">
            <v>0</v>
          </cell>
        </row>
        <row r="1286">
          <cell r="E1286" t="str">
            <v>PROGRAM MANAGER B</v>
          </cell>
          <cell r="F1286" t="str">
            <v>51</v>
          </cell>
          <cell r="G1286" t="str">
            <v>107S</v>
          </cell>
          <cell r="H1286" t="str">
            <v>4902-00</v>
          </cell>
          <cell r="I1286" t="str">
            <v xml:space="preserve">http://www.dop.wa.gov/CompClass/JobClassesSalaries/Pages/ClassifiedJobListing.aspx </v>
          </cell>
          <cell r="J1286">
            <v>0</v>
          </cell>
        </row>
        <row r="1287">
          <cell r="E1287" t="str">
            <v>PROGRAM SPECIALIST 2</v>
          </cell>
          <cell r="F1287" t="str">
            <v>41</v>
          </cell>
          <cell r="G1287" t="str">
            <v>107I</v>
          </cell>
          <cell r="H1287" t="str">
            <v>4902-00</v>
          </cell>
          <cell r="I1287" t="str">
            <v xml:space="preserve">http://www.dop.wa.gov/CompClass/JobClassesSalaries/Pages/ClassifiedJobListing.aspx </v>
          </cell>
          <cell r="J1287">
            <v>0</v>
          </cell>
        </row>
        <row r="1288">
          <cell r="E1288" t="str">
            <v>PROGRAM SPECIALIST 3</v>
          </cell>
          <cell r="F1288" t="str">
            <v>52</v>
          </cell>
          <cell r="G1288" t="str">
            <v>107J</v>
          </cell>
          <cell r="H1288" t="str">
            <v>4902-00</v>
          </cell>
          <cell r="I1288" t="str">
            <v xml:space="preserve">http://www.dop.wa.gov/CompClass/JobClassesSalaries/Pages/ClassifiedJobListing.aspx </v>
          </cell>
          <cell r="J1288">
            <v>0</v>
          </cell>
        </row>
        <row r="1289">
          <cell r="E1289" t="str">
            <v>PROGRAM SPECIALIST 4</v>
          </cell>
          <cell r="F1289" t="str">
            <v>55</v>
          </cell>
          <cell r="G1289" t="str">
            <v>107K</v>
          </cell>
          <cell r="H1289" t="str">
            <v>4902-00</v>
          </cell>
          <cell r="I1289" t="str">
            <v xml:space="preserve">http://www.dop.wa.gov/CompClass/JobClassesSalaries/Pages/ClassifiedJobListing.aspx </v>
          </cell>
          <cell r="J1289">
            <v>0</v>
          </cell>
        </row>
        <row r="1290">
          <cell r="E1290" t="str">
            <v>PROGRAM SPECIALIST 5</v>
          </cell>
          <cell r="F1290" t="str">
            <v>59</v>
          </cell>
          <cell r="G1290" t="str">
            <v>107L</v>
          </cell>
          <cell r="H1290" t="str">
            <v>4902-00</v>
          </cell>
          <cell r="I1290" t="str">
            <v xml:space="preserve">http://www.dop.wa.gov/CompClass/JobClassesSalaries/Pages/ClassifiedJobListing.aspx </v>
          </cell>
          <cell r="J1290">
            <v>0</v>
          </cell>
        </row>
        <row r="1291">
          <cell r="E1291" t="str">
            <v>PROGRAM SUPPORT SUPERVISOR 1</v>
          </cell>
          <cell r="F1291" t="str">
            <v>41</v>
          </cell>
          <cell r="G1291" t="str">
            <v>107P</v>
          </cell>
          <cell r="H1291" t="str">
            <v>4902-00</v>
          </cell>
          <cell r="I1291" t="str">
            <v xml:space="preserve">http://www.dop.wa.gov/CompClass/JobClassesSalaries/Pages/ClassifiedJobListing.aspx </v>
          </cell>
          <cell r="J1291">
            <v>0</v>
          </cell>
        </row>
        <row r="1292">
          <cell r="E1292" t="str">
            <v>PROGRAM SUPPORT SUPERVISOR 2</v>
          </cell>
          <cell r="F1292" t="str">
            <v>44</v>
          </cell>
          <cell r="G1292" t="str">
            <v>107Q</v>
          </cell>
          <cell r="H1292" t="str">
            <v>4902-00</v>
          </cell>
          <cell r="I1292" t="str">
            <v xml:space="preserve">http://www.dop.wa.gov/CompClass/JobClassesSalaries/Pages/ClassifiedJobListing.aspx </v>
          </cell>
          <cell r="J1292">
            <v>0</v>
          </cell>
        </row>
        <row r="1293">
          <cell r="E1293" t="str">
            <v>PROPERTY &amp; ACQUISITION SPECIALIST 1</v>
          </cell>
          <cell r="F1293" t="str">
            <v>42</v>
          </cell>
          <cell r="G1293" t="str">
            <v>179I</v>
          </cell>
          <cell r="H1293" t="str">
            <v>4902-00</v>
          </cell>
          <cell r="I1293" t="str">
            <v xml:space="preserve">http://www.dop.wa.gov/CompClass/JobClassesSalaries/Pages/ClassifiedJobListing.aspx </v>
          </cell>
          <cell r="J1293">
            <v>0</v>
          </cell>
        </row>
        <row r="1294">
          <cell r="E1294" t="str">
            <v>PROPERTY &amp; ACQUISITION SPECIALIST 2</v>
          </cell>
          <cell r="F1294" t="str">
            <v>49</v>
          </cell>
          <cell r="G1294" t="str">
            <v>179J</v>
          </cell>
          <cell r="H1294" t="str">
            <v>4902-00</v>
          </cell>
          <cell r="I1294" t="str">
            <v xml:space="preserve">http://www.dop.wa.gov/CompClass/JobClassesSalaries/Pages/ClassifiedJobListing.aspx </v>
          </cell>
          <cell r="J1294">
            <v>0</v>
          </cell>
        </row>
        <row r="1295">
          <cell r="E1295" t="str">
            <v>PROPERTY &amp; ACQUISITION SPECIALIST 3</v>
          </cell>
          <cell r="F1295" t="str">
            <v>54</v>
          </cell>
          <cell r="G1295" t="str">
            <v>179K</v>
          </cell>
          <cell r="H1295" t="str">
            <v>4902-00</v>
          </cell>
          <cell r="I1295" t="str">
            <v xml:space="preserve">http://www.dop.wa.gov/CompClass/JobClassesSalaries/Pages/ClassifiedJobListing.aspx </v>
          </cell>
          <cell r="J1295">
            <v>0</v>
          </cell>
        </row>
        <row r="1296">
          <cell r="E1296" t="str">
            <v>PROPERTY &amp; ACQUISITION SPECIALIST 4</v>
          </cell>
          <cell r="F1296" t="str">
            <v>57</v>
          </cell>
          <cell r="G1296" t="str">
            <v>179L</v>
          </cell>
          <cell r="H1296" t="str">
            <v>4902-00</v>
          </cell>
          <cell r="I1296" t="str">
            <v xml:space="preserve">http://www.dop.wa.gov/CompClass/JobClassesSalaries/Pages/ClassifiedJobListing.aspx </v>
          </cell>
          <cell r="J1296">
            <v>0</v>
          </cell>
        </row>
        <row r="1297">
          <cell r="E1297" t="str">
            <v>PROPERTY &amp; ACQUISITION SPECIALIST 5</v>
          </cell>
          <cell r="F1297" t="str">
            <v>60</v>
          </cell>
          <cell r="G1297" t="str">
            <v>179M</v>
          </cell>
          <cell r="H1297" t="str">
            <v>4902-00</v>
          </cell>
          <cell r="I1297" t="str">
            <v xml:space="preserve">http://www.dop.wa.gov/CompClass/JobClassesSalaries/Pages/ClassifiedJobListing.aspx </v>
          </cell>
          <cell r="J1297">
            <v>0</v>
          </cell>
        </row>
        <row r="1298">
          <cell r="E1298" t="str">
            <v>PROPERTY &amp; ACQUISITION SPECIALIST 6</v>
          </cell>
          <cell r="F1298" t="str">
            <v>62</v>
          </cell>
          <cell r="G1298" t="str">
            <v>179N</v>
          </cell>
          <cell r="H1298" t="str">
            <v>4902-00</v>
          </cell>
          <cell r="I1298" t="str">
            <v xml:space="preserve">http://www.dop.wa.gov/CompClass/JobClassesSalaries/Pages/ClassifiedJobListing.aspx </v>
          </cell>
          <cell r="J1298">
            <v>0</v>
          </cell>
        </row>
        <row r="1299">
          <cell r="E1299" t="str">
            <v>PROPERTY &amp; EVIDENCE CUSTODIAN</v>
          </cell>
          <cell r="F1299" t="str">
            <v>40</v>
          </cell>
          <cell r="G1299" t="str">
            <v>507E</v>
          </cell>
          <cell r="H1299" t="str">
            <v>4902-00</v>
          </cell>
          <cell r="I1299" t="str">
            <v xml:space="preserve">http://www.dop.wa.gov/CompClass/JobClassesSalaries/Pages/ClassifiedJobListing.aspx </v>
          </cell>
          <cell r="J1299">
            <v>0</v>
          </cell>
        </row>
        <row r="1300">
          <cell r="E1300" t="str">
            <v>PSYCHIATRIC CHILD CARE COUNSELOR 1</v>
          </cell>
          <cell r="F1300" t="str">
            <v>36</v>
          </cell>
          <cell r="G1300" t="str">
            <v>348N</v>
          </cell>
          <cell r="H1300" t="str">
            <v>7200-00</v>
          </cell>
          <cell r="I1300" t="str">
            <v xml:space="preserve">http://www.dop.wa.gov/CompClass/JobClassesSalaries/Pages/ClassifiedJobListing.aspx </v>
          </cell>
          <cell r="J1300">
            <v>0</v>
          </cell>
        </row>
        <row r="1301">
          <cell r="E1301" t="str">
            <v>PSYCHIATRIC CHILD CARE COUNSELOR 2</v>
          </cell>
          <cell r="F1301" t="str">
            <v>39</v>
          </cell>
          <cell r="G1301" t="str">
            <v>348O</v>
          </cell>
          <cell r="H1301" t="str">
            <v>7200-00</v>
          </cell>
          <cell r="I1301" t="str">
            <v xml:space="preserve">http://www.dop.wa.gov/CompClass/JobClassesSalaries/Pages/ClassifiedJobListing.aspx </v>
          </cell>
          <cell r="J1301">
            <v>0</v>
          </cell>
        </row>
        <row r="1302">
          <cell r="E1302" t="str">
            <v>PSYCHIATRIC CHILD CARE COUNSELOR 3</v>
          </cell>
          <cell r="F1302" t="str">
            <v>42</v>
          </cell>
          <cell r="G1302" t="str">
            <v>348P</v>
          </cell>
          <cell r="H1302" t="str">
            <v>7200-00</v>
          </cell>
          <cell r="I1302" t="str">
            <v xml:space="preserve">http://www.dop.wa.gov/CompClass/JobClassesSalaries/Pages/ClassifiedJobListing.aspx </v>
          </cell>
          <cell r="J1302">
            <v>0</v>
          </cell>
        </row>
        <row r="1303">
          <cell r="E1303" t="str">
            <v>PSYCHIATRIC SECURITY ATTENDANT</v>
          </cell>
          <cell r="F1303" t="str">
            <v>37</v>
          </cell>
          <cell r="G1303" t="str">
            <v>347J</v>
          </cell>
          <cell r="H1303" t="str">
            <v>7200-00</v>
          </cell>
          <cell r="I1303" t="str">
            <v xml:space="preserve">http://www.dop.wa.gov/CompClass/JobClassesSalaries/Pages/ClassifiedJobListing.aspx </v>
          </cell>
          <cell r="J1303">
            <v>0</v>
          </cell>
        </row>
        <row r="1304">
          <cell r="E1304" t="str">
            <v>PSYCHIATRIC SECURITY NURSE</v>
          </cell>
          <cell r="F1304" t="str">
            <v>41</v>
          </cell>
          <cell r="G1304" t="str">
            <v>286E</v>
          </cell>
          <cell r="H1304" t="str">
            <v>7200-00</v>
          </cell>
          <cell r="I1304" t="str">
            <v xml:space="preserve">http://www.dop.wa.gov/CompClass/JobClassesSalaries/Pages/ClassifiedJobListing.aspx </v>
          </cell>
          <cell r="J1304">
            <v>0</v>
          </cell>
        </row>
        <row r="1305">
          <cell r="E1305" t="str">
            <v>PSYCHIATRIC SOCIAL WORKER 1</v>
          </cell>
          <cell r="F1305" t="str">
            <v>42</v>
          </cell>
          <cell r="G1305" t="str">
            <v>352I</v>
          </cell>
          <cell r="H1305" t="str">
            <v>4902-00</v>
          </cell>
          <cell r="I1305" t="str">
            <v xml:space="preserve">http://www.dop.wa.gov/CompClass/JobClassesSalaries/Pages/ClassifiedJobListing.aspx </v>
          </cell>
          <cell r="J1305">
            <v>0</v>
          </cell>
        </row>
        <row r="1306">
          <cell r="E1306" t="str">
            <v>PSYCHIATRIC SOCIAL WORKER 2</v>
          </cell>
          <cell r="F1306" t="str">
            <v>46</v>
          </cell>
          <cell r="G1306" t="str">
            <v>352J</v>
          </cell>
          <cell r="H1306" t="str">
            <v>4902-00</v>
          </cell>
          <cell r="I1306" t="str">
            <v xml:space="preserve">http://www.dop.wa.gov/CompClass/JobClassesSalaries/Pages/ClassifiedJobListing.aspx </v>
          </cell>
          <cell r="J1306">
            <v>0</v>
          </cell>
        </row>
        <row r="1307">
          <cell r="E1307" t="str">
            <v>PSYCHIATRIC SOCIAL WORKER 3</v>
          </cell>
          <cell r="F1307" t="str">
            <v>50</v>
          </cell>
          <cell r="G1307" t="str">
            <v>352K</v>
          </cell>
          <cell r="H1307" t="str">
            <v>7200-00</v>
          </cell>
          <cell r="I1307" t="str">
            <v xml:space="preserve">http://www.dop.wa.gov/CompClass/JobClassesSalaries/Pages/ClassifiedJobListing.aspx </v>
          </cell>
          <cell r="J1307">
            <v>0</v>
          </cell>
        </row>
        <row r="1308">
          <cell r="E1308" t="str">
            <v>PSYCHIATRIC SOCIAL WORKER 4</v>
          </cell>
          <cell r="F1308" t="str">
            <v>55</v>
          </cell>
          <cell r="G1308" t="str">
            <v>352L</v>
          </cell>
          <cell r="H1308" t="str">
            <v>7200-00</v>
          </cell>
          <cell r="I1308" t="str">
            <v xml:space="preserve">http://www.dop.wa.gov/CompClass/JobClassesSalaries/Pages/ClassifiedJobListing.aspx </v>
          </cell>
          <cell r="J1308">
            <v>0</v>
          </cell>
        </row>
        <row r="1309">
          <cell r="E1309" t="str">
            <v>PSYCHIATRIST 3</v>
          </cell>
          <cell r="F1309" t="str">
            <v>91</v>
          </cell>
          <cell r="G1309" t="str">
            <v>290C</v>
          </cell>
          <cell r="H1309" t="str">
            <v>4902-00</v>
          </cell>
          <cell r="I1309" t="str">
            <v xml:space="preserve">http://www.dop.wa.gov/CompClass/JobClassesSalaries/Pages/ClassifiedJobListing.aspx </v>
          </cell>
          <cell r="J1309">
            <v>0</v>
          </cell>
        </row>
        <row r="1310">
          <cell r="E1310" t="str">
            <v>PSYCHIATRIST 4</v>
          </cell>
          <cell r="F1310" t="str">
            <v>95</v>
          </cell>
          <cell r="G1310" t="str">
            <v>290D</v>
          </cell>
          <cell r="H1310" t="str">
            <v>7201-00</v>
          </cell>
          <cell r="I1310" t="str">
            <v xml:space="preserve">http://www.dop.wa.gov/CompClass/JobClassesSalaries/Pages/ClassifiedJobListing.aspx </v>
          </cell>
          <cell r="J1310">
            <v>0</v>
          </cell>
        </row>
        <row r="1311">
          <cell r="E1311" t="str">
            <v>PSYCHOLOGIST 3</v>
          </cell>
          <cell r="F1311" t="str">
            <v>56</v>
          </cell>
          <cell r="G1311" t="str">
            <v>362C</v>
          </cell>
          <cell r="H1311" t="str">
            <v>7201-00</v>
          </cell>
          <cell r="I1311" t="str">
            <v xml:space="preserve">http://www.dop.wa.gov/CompClass/JobClassesSalaries/Pages/ClassifiedJobListing.aspx </v>
          </cell>
          <cell r="J1311">
            <v>0</v>
          </cell>
        </row>
        <row r="1312">
          <cell r="E1312" t="str">
            <v>PSYCHOLOGIST 3 - TEAMSTERS</v>
          </cell>
          <cell r="F1312" t="str">
            <v>57</v>
          </cell>
          <cell r="G1312" t="str">
            <v>362C</v>
          </cell>
          <cell r="H1312" t="str">
            <v>4902-00</v>
          </cell>
          <cell r="I1312" t="str">
            <v xml:space="preserve">http://www.dop.wa.gov/CompClass/JobClassesSalaries/Pages/ClassifiedJobListing.aspx </v>
          </cell>
          <cell r="J1312">
            <v>0</v>
          </cell>
        </row>
        <row r="1313">
          <cell r="E1313" t="str">
            <v>PSYCHOLOGIST 4</v>
          </cell>
          <cell r="F1313" t="str">
            <v>67</v>
          </cell>
          <cell r="G1313" t="str">
            <v>362D</v>
          </cell>
          <cell r="H1313" t="str">
            <v>7201-00</v>
          </cell>
          <cell r="I1313" t="str">
            <v xml:space="preserve">http://www.dop.wa.gov/CompClass/JobClassesSalaries/Pages/ClassifiedJobListing.aspx </v>
          </cell>
          <cell r="J1313">
            <v>0</v>
          </cell>
        </row>
        <row r="1314">
          <cell r="E1314" t="str">
            <v>PSYCHOLOGY AFFILIATE</v>
          </cell>
          <cell r="F1314" t="str">
            <v>43</v>
          </cell>
          <cell r="G1314" t="str">
            <v>362A</v>
          </cell>
          <cell r="H1314" t="str">
            <v>7201-00</v>
          </cell>
          <cell r="I1314" t="str">
            <v xml:space="preserve">http://www.dop.wa.gov/CompClass/JobClassesSalaries/Pages/ClassifiedJobListing.aspx </v>
          </cell>
          <cell r="J1314">
            <v>0</v>
          </cell>
        </row>
        <row r="1315">
          <cell r="E1315" t="str">
            <v>PSYCHOLOGY ASSOCIATE</v>
          </cell>
          <cell r="F1315" t="str">
            <v>54</v>
          </cell>
          <cell r="G1315" t="str">
            <v>362B</v>
          </cell>
          <cell r="H1315" t="str">
            <v>7201-00</v>
          </cell>
          <cell r="I1315" t="str">
            <v xml:space="preserve">http://www.dop.wa.gov/CompClass/JobClassesSalaries/Pages/ClassifiedJobListing.aspx </v>
          </cell>
          <cell r="J1315">
            <v>0</v>
          </cell>
        </row>
        <row r="1316">
          <cell r="E1316" t="str">
            <v>PSYCHOMETRIST 1</v>
          </cell>
          <cell r="F1316" t="str">
            <v>43</v>
          </cell>
          <cell r="G1316" t="str">
            <v>323R</v>
          </cell>
          <cell r="H1316" t="str">
            <v>4902-00</v>
          </cell>
          <cell r="I1316" t="str">
            <v xml:space="preserve">http://www.dop.wa.gov/CompClass/JobClassesSalaries/Pages/ClassifiedJobListing.aspx </v>
          </cell>
          <cell r="J1316">
            <v>0</v>
          </cell>
        </row>
        <row r="1317">
          <cell r="E1317" t="str">
            <v>PSYCHOMETRIST 2</v>
          </cell>
          <cell r="F1317" t="str">
            <v>47</v>
          </cell>
          <cell r="G1317" t="str">
            <v>323S</v>
          </cell>
          <cell r="H1317" t="str">
            <v>4902-00</v>
          </cell>
          <cell r="I1317" t="str">
            <v xml:space="preserve">http://www.dop.wa.gov/CompClass/JobClassesSalaries/Pages/ClassifiedJobListing.aspx </v>
          </cell>
          <cell r="J1317">
            <v>0</v>
          </cell>
        </row>
        <row r="1318">
          <cell r="E1318" t="str">
            <v>PSYCHOMETRIST LEAD</v>
          </cell>
          <cell r="F1318" t="str">
            <v>51</v>
          </cell>
          <cell r="G1318" t="str">
            <v>323T</v>
          </cell>
          <cell r="H1318" t="str">
            <v>4902-00</v>
          </cell>
          <cell r="I1318" t="str">
            <v xml:space="preserve">http://www.dop.wa.gov/CompClass/JobClassesSalaries/Pages/ClassifiedJobListing.aspx </v>
          </cell>
          <cell r="J1318">
            <v>0</v>
          </cell>
        </row>
        <row r="1319">
          <cell r="E1319" t="str">
            <v>PSYCHOMETRIST SUPERVISOR</v>
          </cell>
          <cell r="F1319" t="str">
            <v>57</v>
          </cell>
          <cell r="G1319" t="str">
            <v>323U</v>
          </cell>
          <cell r="H1319" t="str">
            <v>4902-00</v>
          </cell>
          <cell r="I1319" t="str">
            <v xml:space="preserve">http://www.dop.wa.gov/CompClass/JobClassesSalaries/Pages/ClassifiedJobListing.aspx </v>
          </cell>
          <cell r="J1319">
            <v>0</v>
          </cell>
        </row>
        <row r="1320">
          <cell r="E1320" t="str">
            <v>PUBLIC HEALTH &amp; EPIDEMIOLOGIST 2</v>
          </cell>
          <cell r="F1320" t="str">
            <v>81</v>
          </cell>
          <cell r="G1320" t="str">
            <v>289B</v>
          </cell>
          <cell r="H1320" t="str">
            <v>4902-00</v>
          </cell>
          <cell r="I1320" t="str">
            <v xml:space="preserve">http://www.dop.wa.gov/CompClass/JobClassesSalaries/Pages/ClassifiedJobListing.aspx </v>
          </cell>
          <cell r="J1320">
            <v>0</v>
          </cell>
        </row>
        <row r="1321">
          <cell r="E1321" t="str">
            <v>PUBLIC HEALTH &amp; EPIDEMIOLOGIST 3</v>
          </cell>
          <cell r="F1321" t="str">
            <v>85</v>
          </cell>
          <cell r="G1321" t="str">
            <v>289C</v>
          </cell>
          <cell r="H1321" t="str">
            <v>4902-00</v>
          </cell>
          <cell r="I1321" t="str">
            <v xml:space="preserve">http://www.dop.wa.gov/CompClass/JobClassesSalaries/Pages/ClassifiedJobListing.aspx </v>
          </cell>
          <cell r="J1321">
            <v>0</v>
          </cell>
        </row>
        <row r="1322">
          <cell r="E1322" t="str">
            <v>PUBLIC HEALTH &amp; EPIDEMIOLOGIST 4</v>
          </cell>
          <cell r="F1322" t="str">
            <v>87</v>
          </cell>
          <cell r="G1322" t="str">
            <v>289D</v>
          </cell>
          <cell r="H1322" t="str">
            <v>4902-00</v>
          </cell>
          <cell r="I1322" t="str">
            <v xml:space="preserve">http://www.dop.wa.gov/CompClass/JobClassesSalaries/Pages/ClassifiedJobListing.aspx </v>
          </cell>
          <cell r="J1322">
            <v>0</v>
          </cell>
        </row>
        <row r="1323">
          <cell r="E1323" t="str">
            <v>PUBLIC HEALTH ADVISOR 1</v>
          </cell>
          <cell r="F1323" t="str">
            <v>47</v>
          </cell>
          <cell r="G1323" t="str">
            <v>283N</v>
          </cell>
          <cell r="H1323" t="str">
            <v>4902-00</v>
          </cell>
          <cell r="I1323" t="str">
            <v xml:space="preserve">http://www.dop.wa.gov/CompClass/JobClassesSalaries/Pages/ClassifiedJobListing.aspx </v>
          </cell>
          <cell r="J1323">
            <v>0</v>
          </cell>
        </row>
        <row r="1324">
          <cell r="E1324" t="str">
            <v>PUBLIC HEALTH ADVISOR 2</v>
          </cell>
          <cell r="F1324" t="str">
            <v>53</v>
          </cell>
          <cell r="G1324" t="str">
            <v>283O</v>
          </cell>
          <cell r="H1324" t="str">
            <v>4902-00</v>
          </cell>
          <cell r="I1324" t="str">
            <v xml:space="preserve">http://www.dop.wa.gov/CompClass/JobClassesSalaries/Pages/ClassifiedJobListing.aspx </v>
          </cell>
          <cell r="J1324">
            <v>0</v>
          </cell>
        </row>
        <row r="1325">
          <cell r="E1325" t="str">
            <v>PUBLIC HEALTH ADVISOR 3</v>
          </cell>
          <cell r="F1325" t="str">
            <v>55</v>
          </cell>
          <cell r="G1325" t="str">
            <v>283P</v>
          </cell>
          <cell r="H1325" t="str">
            <v>4902-00</v>
          </cell>
          <cell r="I1325" t="str">
            <v xml:space="preserve">http://www.dop.wa.gov/CompClass/JobClassesSalaries/Pages/ClassifiedJobListing.aspx </v>
          </cell>
          <cell r="J1325">
            <v>0</v>
          </cell>
        </row>
        <row r="1326">
          <cell r="E1326" t="str">
            <v>PUBLIC HEALTH ADVISOR 4</v>
          </cell>
          <cell r="F1326" t="str">
            <v>59</v>
          </cell>
          <cell r="G1326" t="str">
            <v>283Q</v>
          </cell>
          <cell r="H1326" t="str">
            <v>4902-00</v>
          </cell>
          <cell r="I1326" t="str">
            <v xml:space="preserve">http://www.dop.wa.gov/CompClass/JobClassesSalaries/Pages/ClassifiedJobListing.aspx </v>
          </cell>
          <cell r="J1326">
            <v>0</v>
          </cell>
        </row>
        <row r="1327">
          <cell r="E1327" t="str">
            <v>PULMONARY FUNCTION TECHNOLOGIST 1</v>
          </cell>
          <cell r="F1327" t="str">
            <v>40</v>
          </cell>
          <cell r="G1327" t="str">
            <v>297E</v>
          </cell>
          <cell r="H1327" t="str">
            <v>4902-00</v>
          </cell>
          <cell r="I1327" t="str">
            <v xml:space="preserve">http://www.dop.wa.gov/CompClass/JobClassesSalaries/Pages/ClassifiedJobListing.aspx </v>
          </cell>
          <cell r="J1327">
            <v>0</v>
          </cell>
        </row>
        <row r="1328">
          <cell r="E1328" t="str">
            <v>PULMONARY FUNCTION TECHNOLOGIST 2</v>
          </cell>
          <cell r="F1328" t="str">
            <v>47</v>
          </cell>
          <cell r="G1328" t="str">
            <v>297F</v>
          </cell>
          <cell r="H1328" t="str">
            <v>4902-00</v>
          </cell>
          <cell r="I1328" t="str">
            <v xml:space="preserve">http://www.dop.wa.gov/CompClass/JobClassesSalaries/Pages/ClassifiedJobListing.aspx </v>
          </cell>
          <cell r="J1328">
            <v>0</v>
          </cell>
        </row>
        <row r="1329">
          <cell r="E1329" t="str">
            <v>PULMONARY FUNCTION TECHNOLOGIST LEAD</v>
          </cell>
          <cell r="F1329" t="str">
            <v>50</v>
          </cell>
          <cell r="G1329" t="str">
            <v>297G</v>
          </cell>
          <cell r="H1329" t="str">
            <v>4902-00</v>
          </cell>
          <cell r="I1329" t="str">
            <v xml:space="preserve">http://www.dop.wa.gov/CompClass/JobClassesSalaries/Pages/ClassifiedJobListing.aspx </v>
          </cell>
          <cell r="J1329">
            <v>0</v>
          </cell>
        </row>
        <row r="1330">
          <cell r="E1330" t="str">
            <v>QL AS ADM ICF/MR</v>
          </cell>
          <cell r="F1330" t="str">
            <v>Band1</v>
          </cell>
          <cell r="G1330" t="str">
            <v>B2434</v>
          </cell>
          <cell r="H1330" t="str">
            <v>4902-00</v>
          </cell>
          <cell r="I1330" t="str">
            <v>per autumnsharpe</v>
          </cell>
          <cell r="J1330">
            <v>0</v>
          </cell>
        </row>
        <row r="1331">
          <cell r="E1331" t="str">
            <v>QUALITY CONTROL SPECIALIST</v>
          </cell>
          <cell r="F1331" t="str">
            <v>49</v>
          </cell>
          <cell r="G1331" t="str">
            <v>165E</v>
          </cell>
          <cell r="H1331" t="str">
            <v>4902-00</v>
          </cell>
          <cell r="I1331" t="str">
            <v xml:space="preserve">http://www.dop.wa.gov/CompClass/JobClassesSalaries/Pages/ClassifiedJobListing.aspx </v>
          </cell>
          <cell r="J1331">
            <v>0</v>
          </cell>
        </row>
        <row r="1332">
          <cell r="E1332" t="str">
            <v>RACING LICENSING SPECIALIST</v>
          </cell>
          <cell r="F1332" t="str">
            <v>39</v>
          </cell>
          <cell r="G1332" t="str">
            <v>571K</v>
          </cell>
          <cell r="H1332" t="str">
            <v>4902-00</v>
          </cell>
          <cell r="I1332" t="str">
            <v xml:space="preserve">http://www.dop.wa.gov/CompClass/JobClassesSalaries/Pages/ClassifiedJobListing.aspx </v>
          </cell>
          <cell r="J1332">
            <v>0</v>
          </cell>
        </row>
        <row r="1333">
          <cell r="E1333" t="str">
            <v>RACING OFFICIAL 1</v>
          </cell>
          <cell r="F1333" t="str">
            <v>40</v>
          </cell>
          <cell r="G1333" t="str">
            <v>571F</v>
          </cell>
          <cell r="H1333" t="str">
            <v>4902-00</v>
          </cell>
          <cell r="I1333" t="str">
            <v xml:space="preserve">http://www.dop.wa.gov/CompClass/JobClassesSalaries/Pages/ClassifiedJobListing.aspx </v>
          </cell>
          <cell r="J1333">
            <v>0</v>
          </cell>
        </row>
        <row r="1334">
          <cell r="E1334" t="str">
            <v>RACING OFFICIAL 2</v>
          </cell>
          <cell r="F1334" t="str">
            <v>44</v>
          </cell>
          <cell r="G1334" t="str">
            <v>571G</v>
          </cell>
          <cell r="H1334" t="str">
            <v>4902-00</v>
          </cell>
          <cell r="I1334" t="str">
            <v xml:space="preserve">http://www.dop.wa.gov/CompClass/JobClassesSalaries/Pages/ClassifiedJobListing.aspx </v>
          </cell>
          <cell r="J1334">
            <v>0</v>
          </cell>
        </row>
        <row r="1335">
          <cell r="E1335" t="str">
            <v>RACING OFFICIAL ASSISTANT</v>
          </cell>
          <cell r="F1335" t="str">
            <v>26</v>
          </cell>
          <cell r="G1335" t="str">
            <v>571E</v>
          </cell>
          <cell r="H1335" t="str">
            <v>4902-00</v>
          </cell>
          <cell r="I1335" t="str">
            <v xml:space="preserve">http://www.dop.wa.gov/CompClass/JobClassesSalaries/Pages/ClassifiedJobListing.aspx </v>
          </cell>
          <cell r="J1335">
            <v>0</v>
          </cell>
        </row>
        <row r="1336">
          <cell r="E1336" t="str">
            <v>RACING PARI-MUTUEL INSPECTOR</v>
          </cell>
          <cell r="F1336" t="str">
            <v>36</v>
          </cell>
          <cell r="G1336" t="str">
            <v>571I</v>
          </cell>
          <cell r="H1336" t="str">
            <v>4902-00</v>
          </cell>
          <cell r="I1336" t="str">
            <v xml:space="preserve">http://www.dop.wa.gov/CompClass/JobClassesSalaries/Pages/ClassifiedJobListing.aspx </v>
          </cell>
          <cell r="J1336">
            <v>0</v>
          </cell>
        </row>
        <row r="1337">
          <cell r="E1337" t="str">
            <v>RACING STEWARD</v>
          </cell>
          <cell r="F1337" t="str">
            <v>60</v>
          </cell>
          <cell r="G1337" t="str">
            <v>571L</v>
          </cell>
          <cell r="H1337" t="str">
            <v>4902-00</v>
          </cell>
          <cell r="I1337" t="str">
            <v xml:space="preserve">http://www.dop.wa.gov/CompClass/JobClassesSalaries/Pages/ClassifiedJobListing.aspx </v>
          </cell>
          <cell r="J1337">
            <v>0</v>
          </cell>
        </row>
        <row r="1338">
          <cell r="E1338" t="str">
            <v>RADIATION HEALTH PHYSICIST 1</v>
          </cell>
          <cell r="F1338" t="str">
            <v>59</v>
          </cell>
          <cell r="G1338" t="str">
            <v>400P</v>
          </cell>
          <cell r="H1338" t="str">
            <v>4902-00</v>
          </cell>
          <cell r="I1338" t="str">
            <v xml:space="preserve">http://www.dop.wa.gov/CompClass/JobClassesSalaries/Pages/ClassifiedJobListing.aspx </v>
          </cell>
          <cell r="J1338">
            <v>0</v>
          </cell>
        </row>
        <row r="1339">
          <cell r="E1339" t="str">
            <v>RADIATION HEALTH PHYSICIST 2</v>
          </cell>
          <cell r="F1339" t="str">
            <v>62</v>
          </cell>
          <cell r="G1339" t="str">
            <v>400Q</v>
          </cell>
          <cell r="H1339" t="str">
            <v>4902-00</v>
          </cell>
          <cell r="I1339" t="str">
            <v xml:space="preserve">http://www.dop.wa.gov/CompClass/JobClassesSalaries/Pages/ClassifiedJobListing.aspx </v>
          </cell>
          <cell r="J1339">
            <v>0</v>
          </cell>
        </row>
        <row r="1340">
          <cell r="E1340" t="str">
            <v>RADIATION HEALTH PHYSICIST 3</v>
          </cell>
          <cell r="F1340" t="str">
            <v>65</v>
          </cell>
          <cell r="G1340" t="str">
            <v>400R</v>
          </cell>
          <cell r="H1340" t="str">
            <v>4902-00</v>
          </cell>
          <cell r="I1340" t="str">
            <v xml:space="preserve">http://www.dop.wa.gov/CompClass/JobClassesSalaries/Pages/ClassifiedJobListing.aspx </v>
          </cell>
          <cell r="J1340">
            <v>0</v>
          </cell>
        </row>
        <row r="1341">
          <cell r="E1341" t="str">
            <v>RADIATION HEALTH PHYSICIST 4</v>
          </cell>
          <cell r="F1341" t="str">
            <v>69</v>
          </cell>
          <cell r="G1341" t="str">
            <v>400S</v>
          </cell>
          <cell r="H1341" t="str">
            <v>4902-00</v>
          </cell>
          <cell r="I1341" t="str">
            <v xml:space="preserve">http://www.dop.wa.gov/CompClass/JobClassesSalaries/Pages/ClassifiedJobListing.aspx </v>
          </cell>
          <cell r="J1341">
            <v>0</v>
          </cell>
        </row>
        <row r="1342">
          <cell r="E1342" t="str">
            <v>RADIATION SAFETY TECHNICIAN 1</v>
          </cell>
          <cell r="F1342" t="str">
            <v>37</v>
          </cell>
          <cell r="G1342" t="str">
            <v>400I</v>
          </cell>
          <cell r="H1342" t="str">
            <v>4902-00</v>
          </cell>
          <cell r="I1342" t="str">
            <v xml:space="preserve">http://www.dop.wa.gov/CompClass/JobClassesSalaries/Pages/ClassifiedJobListing.aspx </v>
          </cell>
          <cell r="J1342">
            <v>0</v>
          </cell>
        </row>
        <row r="1343">
          <cell r="E1343" t="str">
            <v>RADIATION SAFETY TECHNICIAN 2</v>
          </cell>
          <cell r="F1343" t="str">
            <v>41</v>
          </cell>
          <cell r="G1343" t="str">
            <v>400J</v>
          </cell>
          <cell r="H1343" t="str">
            <v>4902-00</v>
          </cell>
          <cell r="I1343" t="str">
            <v xml:space="preserve">http://www.dop.wa.gov/CompClass/JobClassesSalaries/Pages/ClassifiedJobListing.aspx </v>
          </cell>
          <cell r="J1343">
            <v>0</v>
          </cell>
        </row>
        <row r="1344">
          <cell r="E1344" t="str">
            <v>RADIATION SAFETY TECHNICIAN 3</v>
          </cell>
          <cell r="F1344" t="str">
            <v>45</v>
          </cell>
          <cell r="G1344" t="str">
            <v>400K</v>
          </cell>
          <cell r="H1344" t="str">
            <v>4902-00</v>
          </cell>
          <cell r="I1344" t="str">
            <v xml:space="preserve">http://www.dop.wa.gov/CompClass/JobClassesSalaries/Pages/ClassifiedJobListing.aspx </v>
          </cell>
          <cell r="J1344">
            <v>0</v>
          </cell>
        </row>
        <row r="1345">
          <cell r="E1345" t="str">
            <v>RADIATION THERAPY DOSIMETRIST</v>
          </cell>
          <cell r="F1345" t="str">
            <v>54</v>
          </cell>
          <cell r="G1345" t="str">
            <v>302G</v>
          </cell>
          <cell r="H1345" t="str">
            <v>4902-00</v>
          </cell>
          <cell r="I1345" t="str">
            <v xml:space="preserve">http://www.dop.wa.gov/CompClass/JobClassesSalaries/Pages/ClassifiedJobListing.aspx </v>
          </cell>
          <cell r="J1345">
            <v>0</v>
          </cell>
        </row>
        <row r="1346">
          <cell r="E1346" t="str">
            <v>RADIATION THERAPY SPECIALIST</v>
          </cell>
          <cell r="F1346" t="str">
            <v>51</v>
          </cell>
          <cell r="G1346" t="str">
            <v>302F</v>
          </cell>
          <cell r="H1346" t="str">
            <v>4902-00</v>
          </cell>
          <cell r="I1346" t="str">
            <v xml:space="preserve">http://www.dop.wa.gov/CompClass/JobClassesSalaries/Pages/ClassifiedJobListing.aspx </v>
          </cell>
          <cell r="J1346">
            <v>0</v>
          </cell>
        </row>
        <row r="1347">
          <cell r="E1347" t="str">
            <v>RADIATION THERAPY TECHNOLOGIST</v>
          </cell>
          <cell r="F1347" t="str">
            <v>46</v>
          </cell>
          <cell r="G1347" t="str">
            <v>302E</v>
          </cell>
          <cell r="H1347" t="str">
            <v>4902-00</v>
          </cell>
          <cell r="I1347" t="str">
            <v xml:space="preserve">http://www.dop.wa.gov/CompClass/JobClassesSalaries/Pages/ClassifiedJobListing.aspx </v>
          </cell>
          <cell r="J1347">
            <v>0</v>
          </cell>
        </row>
        <row r="1348">
          <cell r="E1348" t="str">
            <v>RADIATION THERAPY TECHNOLOGIST LEAD</v>
          </cell>
          <cell r="F1348" t="str">
            <v>54</v>
          </cell>
          <cell r="G1348" t="str">
            <v>302H</v>
          </cell>
          <cell r="H1348" t="str">
            <v>4902-00</v>
          </cell>
          <cell r="I1348" t="str">
            <v xml:space="preserve">http://www.dop.wa.gov/CompClass/JobClassesSalaries/Pages/ClassifiedJobListing.aspx </v>
          </cell>
          <cell r="J1348">
            <v>0</v>
          </cell>
        </row>
        <row r="1349">
          <cell r="E1349" t="str">
            <v>RADIATION THERAPY TECHNOLOGIST SUPV</v>
          </cell>
          <cell r="F1349" t="str">
            <v>60</v>
          </cell>
          <cell r="G1349" t="str">
            <v>302I</v>
          </cell>
          <cell r="H1349" t="str">
            <v>4902-00</v>
          </cell>
          <cell r="I1349" t="str">
            <v xml:space="preserve">http://www.dop.wa.gov/CompClass/JobClassesSalaries/Pages/ClassifiedJobListing.aspx </v>
          </cell>
          <cell r="J1349">
            <v>0</v>
          </cell>
        </row>
        <row r="1350">
          <cell r="E1350" t="str">
            <v>RADIO OPERATOR</v>
          </cell>
          <cell r="F1350" t="str">
            <v>30</v>
          </cell>
          <cell r="G1350" t="str">
            <v>450E</v>
          </cell>
          <cell r="H1350" t="str">
            <v>4902-00</v>
          </cell>
          <cell r="I1350" t="str">
            <v xml:space="preserve">http://www.dop.wa.gov/CompClass/JobClassesSalaries/Pages/ClassifiedJobListing.aspx </v>
          </cell>
          <cell r="J1350">
            <v>0</v>
          </cell>
        </row>
        <row r="1351">
          <cell r="E1351" t="str">
            <v>RAIL CARRIER COMPLIANCE SPECIALIST</v>
          </cell>
          <cell r="F1351" t="str">
            <v>54</v>
          </cell>
          <cell r="G1351" t="str">
            <v>454I</v>
          </cell>
          <cell r="H1351" t="str">
            <v>4902-00</v>
          </cell>
          <cell r="I1351" t="str">
            <v xml:space="preserve">http://www.dop.wa.gov/CompClass/JobClassesSalaries/Pages/ClassifiedJobListing.aspx </v>
          </cell>
          <cell r="J1351">
            <v>0</v>
          </cell>
        </row>
        <row r="1352">
          <cell r="E1352" t="str">
            <v>REACTOR SUPERVISOR</v>
          </cell>
          <cell r="F1352" t="str">
            <v>54</v>
          </cell>
          <cell r="G1352" t="str">
            <v>602H</v>
          </cell>
          <cell r="H1352" t="str">
            <v>4902-00</v>
          </cell>
          <cell r="I1352" t="str">
            <v xml:space="preserve">http://www.dop.wa.gov/CompClass/JobClassesSalaries/Pages/ClassifiedJobListing.aspx </v>
          </cell>
          <cell r="J1352">
            <v>0</v>
          </cell>
        </row>
        <row r="1353">
          <cell r="E1353" t="str">
            <v>REACTOR TECHNICIAN 1</v>
          </cell>
          <cell r="F1353" t="str">
            <v>44</v>
          </cell>
          <cell r="G1353" t="str">
            <v>602E</v>
          </cell>
          <cell r="H1353" t="str">
            <v>4902-00</v>
          </cell>
          <cell r="I1353" t="str">
            <v xml:space="preserve">http://www.dop.wa.gov/CompClass/JobClassesSalaries/Pages/ClassifiedJobListing.aspx </v>
          </cell>
          <cell r="J1353">
            <v>0</v>
          </cell>
        </row>
        <row r="1354">
          <cell r="E1354" t="str">
            <v>REACTOR TECHNICIAN 2</v>
          </cell>
          <cell r="F1354" t="str">
            <v>50</v>
          </cell>
          <cell r="G1354" t="str">
            <v>602F</v>
          </cell>
          <cell r="H1354" t="str">
            <v>4902-00</v>
          </cell>
          <cell r="I1354" t="str">
            <v xml:space="preserve">http://www.dop.wa.gov/CompClass/JobClassesSalaries/Pages/ClassifiedJobListing.aspx </v>
          </cell>
          <cell r="J1354">
            <v>0</v>
          </cell>
        </row>
        <row r="1355">
          <cell r="E1355" t="str">
            <v>RECORDS MANAGEMENT SUPERVISOR</v>
          </cell>
          <cell r="F1355" t="str">
            <v>57</v>
          </cell>
          <cell r="G1355" t="str">
            <v>112M</v>
          </cell>
          <cell r="H1355" t="str">
            <v>4902-00</v>
          </cell>
          <cell r="I1355" t="str">
            <v xml:space="preserve">http://www.dop.wa.gov/CompClass/JobClassesSalaries/Pages/ClassifiedJobListing.aspx </v>
          </cell>
          <cell r="J1355">
            <v>0</v>
          </cell>
        </row>
        <row r="1356">
          <cell r="E1356" t="str">
            <v>RECREATION &amp; ATHLETICS SPECIALIST 1</v>
          </cell>
          <cell r="F1356" t="str">
            <v>35</v>
          </cell>
          <cell r="G1356" t="str">
            <v>701E</v>
          </cell>
          <cell r="H1356" t="str">
            <v>4902-00</v>
          </cell>
          <cell r="I1356" t="str">
            <v xml:space="preserve">http://www.dop.wa.gov/CompClass/JobClassesSalaries/Pages/ClassifiedJobListing.aspx </v>
          </cell>
          <cell r="J1356">
            <v>0</v>
          </cell>
        </row>
        <row r="1357">
          <cell r="E1357" t="str">
            <v>RECREATION &amp; ATHLETICS SPECIALIST 2</v>
          </cell>
          <cell r="F1357" t="str">
            <v>42</v>
          </cell>
          <cell r="G1357" t="str">
            <v>701F</v>
          </cell>
          <cell r="H1357" t="str">
            <v>5307-00</v>
          </cell>
          <cell r="I1357" t="str">
            <v xml:space="preserve">http://www.dop.wa.gov/CompClass/JobClassesSalaries/Pages/ClassifiedJobListing.aspx </v>
          </cell>
          <cell r="J1357">
            <v>0</v>
          </cell>
        </row>
        <row r="1358">
          <cell r="E1358" t="str">
            <v>RECREATION &amp; ATHLETICS SPECIALIST 3</v>
          </cell>
          <cell r="F1358" t="str">
            <v>45</v>
          </cell>
          <cell r="G1358" t="str">
            <v>701G</v>
          </cell>
          <cell r="H1358" t="str">
            <v>5307-00</v>
          </cell>
          <cell r="I1358" t="str">
            <v xml:space="preserve">http://www.dop.wa.gov/CompClass/JobClassesSalaries/Pages/ClassifiedJobListing.aspx </v>
          </cell>
          <cell r="J1358">
            <v>0</v>
          </cell>
        </row>
        <row r="1359">
          <cell r="E1359" t="str">
            <v>RECREATION &amp; ATHLETICS SPECIALIST 4</v>
          </cell>
          <cell r="F1359" t="str">
            <v>49</v>
          </cell>
          <cell r="G1359" t="str">
            <v>701H</v>
          </cell>
          <cell r="H1359" t="str">
            <v>5307-00</v>
          </cell>
          <cell r="I1359" t="str">
            <v xml:space="preserve">http://www.dop.wa.gov/CompClass/JobClassesSalaries/Pages/ClassifiedJobListing.aspx </v>
          </cell>
          <cell r="J1359">
            <v>0</v>
          </cell>
        </row>
        <row r="1360">
          <cell r="E1360" t="str">
            <v>RECREATION THERAPIST 1</v>
          </cell>
          <cell r="F1360" t="str">
            <v>42</v>
          </cell>
          <cell r="G1360" t="str">
            <v>306I</v>
          </cell>
          <cell r="H1360" t="str">
            <v>4902-00</v>
          </cell>
          <cell r="I1360" t="str">
            <v xml:space="preserve">http://www.dop.wa.gov/CompClass/JobClassesSalaries/Pages/ClassifiedJobListing.aspx </v>
          </cell>
          <cell r="J1360">
            <v>0</v>
          </cell>
        </row>
        <row r="1361">
          <cell r="E1361" t="str">
            <v>RECREATION THERAPIST 2</v>
          </cell>
          <cell r="F1361" t="str">
            <v>45</v>
          </cell>
          <cell r="G1361" t="str">
            <v>306J</v>
          </cell>
          <cell r="H1361" t="str">
            <v>7200-00</v>
          </cell>
          <cell r="I1361" t="str">
            <v xml:space="preserve">http://www.dop.wa.gov/CompClass/JobClassesSalaries/Pages/ClassifiedJobListing.aspx </v>
          </cell>
          <cell r="J1361">
            <v>0</v>
          </cell>
        </row>
        <row r="1362">
          <cell r="E1362" t="str">
            <v>RECREATION THERAPIST SUPERVISOR</v>
          </cell>
          <cell r="F1362" t="str">
            <v>53</v>
          </cell>
          <cell r="G1362" t="str">
            <v>306L</v>
          </cell>
          <cell r="H1362" t="str">
            <v>7200-00</v>
          </cell>
          <cell r="I1362" t="str">
            <v xml:space="preserve">http://www.dop.wa.gov/CompClass/JobClassesSalaries/Pages/ClassifiedJobListing.aspx </v>
          </cell>
          <cell r="J1362">
            <v>0</v>
          </cell>
        </row>
        <row r="1363">
          <cell r="E1363" t="str">
            <v>REFRIGERATION MECHANIC</v>
          </cell>
          <cell r="F1363" t="str">
            <v>46G</v>
          </cell>
          <cell r="G1363" t="str">
            <v>622E</v>
          </cell>
          <cell r="H1363" t="str">
            <v>5307-00</v>
          </cell>
          <cell r="I1363" t="str">
            <v xml:space="preserve">http://www.dop.wa.gov/CompClass/JobClassesSalaries/Pages/ClassifiedJobListing.aspx </v>
          </cell>
          <cell r="J1363">
            <v>0</v>
          </cell>
        </row>
        <row r="1364">
          <cell r="E1364" t="str">
            <v>REFRIGERATION MECHANIC LEAD</v>
          </cell>
          <cell r="F1364" t="str">
            <v>49G</v>
          </cell>
          <cell r="G1364" t="str">
            <v>622F</v>
          </cell>
          <cell r="H1364" t="str">
            <v>5307-00</v>
          </cell>
          <cell r="I1364" t="str">
            <v xml:space="preserve">http://www.dop.wa.gov/CompClass/JobClassesSalaries/Pages/ClassifiedJobListing.aspx </v>
          </cell>
          <cell r="J1364">
            <v>0</v>
          </cell>
        </row>
        <row r="1365">
          <cell r="E1365" t="str">
            <v>REFRIGERATION SUPERVISOR</v>
          </cell>
          <cell r="F1365" t="str">
            <v>53G</v>
          </cell>
          <cell r="G1365" t="str">
            <v>622G</v>
          </cell>
          <cell r="H1365" t="str">
            <v>4902-00</v>
          </cell>
          <cell r="I1365" t="str">
            <v xml:space="preserve">http://www.dop.wa.gov/CompClass/JobClassesSalaries/Pages/ClassifiedJobListing.aspx </v>
          </cell>
          <cell r="J1365">
            <v>0</v>
          </cell>
        </row>
        <row r="1366">
          <cell r="E1366" t="str">
            <v>REGIONAL DIRECTOR, COMMUNITY SRVS DIV</v>
          </cell>
          <cell r="F1366" t="str">
            <v>Band1</v>
          </cell>
          <cell r="G1366" t="str">
            <v>B2120</v>
          </cell>
          <cell r="H1366" t="str">
            <v>4902-00</v>
          </cell>
          <cell r="I1366" t="str">
            <v>per autumnsharpe</v>
          </cell>
          <cell r="J1366">
            <v>0</v>
          </cell>
        </row>
        <row r="1367">
          <cell r="E1367" t="str">
            <v>REGIONAL SUPERVISOR</v>
          </cell>
          <cell r="F1367" t="str">
            <v>56</v>
          </cell>
          <cell r="G1367" t="str">
            <v>391V</v>
          </cell>
          <cell r="H1367" t="str">
            <v>4902-00</v>
          </cell>
          <cell r="I1367" t="str">
            <v xml:space="preserve">http://www.dop.wa.gov/CompClass/JobClassesSalaries/Pages/ClassifiedJobListing.aspx </v>
          </cell>
          <cell r="J1367">
            <v>0</v>
          </cell>
        </row>
        <row r="1368">
          <cell r="E1368" t="str">
            <v>REGISTERED NURSE 1</v>
          </cell>
          <cell r="F1368" t="str">
            <v>48EN</v>
          </cell>
          <cell r="G1368" t="str">
            <v>285E</v>
          </cell>
          <cell r="H1368" t="str">
            <v>4902-00</v>
          </cell>
          <cell r="I1368" t="str">
            <v xml:space="preserve">http://www.dop.wa.gov/CompClass/JobClassesSalaries/Pages/ClassifiedJobListing.aspx </v>
          </cell>
          <cell r="J1368">
            <v>0</v>
          </cell>
        </row>
        <row r="1369">
          <cell r="E1369" t="str">
            <v>REGISTERED NURSE 1 - RESEARCH</v>
          </cell>
          <cell r="F1369" t="str">
            <v>54</v>
          </cell>
          <cell r="G1369" t="str">
            <v>285J</v>
          </cell>
          <cell r="H1369" t="str">
            <v>4902-00</v>
          </cell>
          <cell r="I1369" t="str">
            <v xml:space="preserve">http://www.dop.wa.gov/CompClass/JobClassesSalaries/Pages/ClassifiedJobListing.aspx </v>
          </cell>
          <cell r="J1369">
            <v>0</v>
          </cell>
        </row>
        <row r="1370">
          <cell r="E1370" t="str">
            <v>REGISTERED NURSE 2</v>
          </cell>
          <cell r="F1370" t="str">
            <v>54N</v>
          </cell>
          <cell r="G1370" t="str">
            <v>285F</v>
          </cell>
          <cell r="H1370" t="str">
            <v>7201-00</v>
          </cell>
          <cell r="I1370" t="str">
            <v xml:space="preserve">http://www.dop.wa.gov/CompClass/JobClassesSalaries/Pages/ClassifiedJobListing.aspx </v>
          </cell>
          <cell r="J1370">
            <v>0</v>
          </cell>
        </row>
        <row r="1371">
          <cell r="E1371" t="str">
            <v>REGISTERED NURSE 2 - RESEARCH</v>
          </cell>
          <cell r="F1371" t="str">
            <v>59</v>
          </cell>
          <cell r="G1371" t="str">
            <v>285K</v>
          </cell>
          <cell r="H1371" t="str">
            <v>4902-00</v>
          </cell>
          <cell r="I1371" t="str">
            <v xml:space="preserve">http://www.dop.wa.gov/CompClass/JobClassesSalaries/Pages/ClassifiedJobListing.aspx </v>
          </cell>
          <cell r="J1371">
            <v>0</v>
          </cell>
        </row>
        <row r="1372">
          <cell r="E1372" t="str">
            <v>REGISTERED NURSE 3</v>
          </cell>
          <cell r="F1372" t="str">
            <v>58N</v>
          </cell>
          <cell r="G1372" t="str">
            <v>285G</v>
          </cell>
          <cell r="H1372" t="str">
            <v>7201-00</v>
          </cell>
          <cell r="I1372" t="str">
            <v xml:space="preserve">http://www.dop.wa.gov/CompClass/JobClassesSalaries/Pages/ClassifiedJobListing.aspx </v>
          </cell>
          <cell r="J1372">
            <v>0</v>
          </cell>
        </row>
        <row r="1373">
          <cell r="E1373" t="str">
            <v>REGISTERED NURSE 4</v>
          </cell>
          <cell r="F1373" t="str">
            <v>62N</v>
          </cell>
          <cell r="G1373" t="str">
            <v>285H</v>
          </cell>
          <cell r="H1373" t="str">
            <v>7201-00</v>
          </cell>
          <cell r="I1373" t="str">
            <v xml:space="preserve">http://www.dop.wa.gov/CompClass/JobClassesSalaries/Pages/ClassifiedJobListing.aspx </v>
          </cell>
          <cell r="J1373">
            <v>0</v>
          </cell>
        </row>
        <row r="1374">
          <cell r="E1374" t="str">
            <v>REGISTERED NURSE SUPERVISOR - RESEARCH</v>
          </cell>
          <cell r="F1374" t="str">
            <v>64</v>
          </cell>
          <cell r="G1374" t="str">
            <v>285M</v>
          </cell>
          <cell r="H1374" t="str">
            <v>4902-00</v>
          </cell>
          <cell r="I1374" t="str">
            <v xml:space="preserve">http://www.dop.wa.gov/CompClass/JobClassesSalaries/Pages/ClassifiedJobListing.aspx </v>
          </cell>
          <cell r="J1374">
            <v>0</v>
          </cell>
        </row>
        <row r="1375">
          <cell r="E1375" t="str">
            <v>REGULATORY ANALYST 1</v>
          </cell>
          <cell r="F1375" t="str">
            <v>48</v>
          </cell>
          <cell r="G1375" t="str">
            <v>456A</v>
          </cell>
          <cell r="H1375" t="str">
            <v>4902-00</v>
          </cell>
          <cell r="I1375" t="str">
            <v xml:space="preserve">http://www.dop.wa.gov/CompClass/JobClassesSalaries/Pages/ClassifiedJobListing.aspx </v>
          </cell>
          <cell r="J1375">
            <v>0</v>
          </cell>
        </row>
        <row r="1376">
          <cell r="E1376" t="str">
            <v>REGULATORY ANALYST 2</v>
          </cell>
          <cell r="F1376" t="str">
            <v>56</v>
          </cell>
          <cell r="G1376" t="str">
            <v>456B</v>
          </cell>
          <cell r="H1376" t="str">
            <v>4902-00</v>
          </cell>
          <cell r="I1376" t="str">
            <v xml:space="preserve">http://www.dop.wa.gov/CompClass/JobClassesSalaries/Pages/ClassifiedJobListing.aspx </v>
          </cell>
          <cell r="J1376">
            <v>0</v>
          </cell>
        </row>
        <row r="1377">
          <cell r="E1377" t="str">
            <v>REGULATORY ANALYST 3</v>
          </cell>
          <cell r="F1377" t="str">
            <v>61</v>
          </cell>
          <cell r="G1377" t="str">
            <v>456C</v>
          </cell>
          <cell r="H1377" t="str">
            <v>4902-00</v>
          </cell>
          <cell r="I1377" t="str">
            <v xml:space="preserve">http://www.dop.wa.gov/CompClass/JobClassesSalaries/Pages/ClassifiedJobListing.aspx </v>
          </cell>
          <cell r="J1377">
            <v>0</v>
          </cell>
        </row>
        <row r="1378">
          <cell r="E1378" t="str">
            <v>REHABILITATION COUNSELOR 1</v>
          </cell>
          <cell r="F1378" t="str">
            <v>61</v>
          </cell>
          <cell r="G1378" t="str">
            <v>353E</v>
          </cell>
          <cell r="H1378" t="str">
            <v>4902-00</v>
          </cell>
          <cell r="I1378" t="str">
            <v xml:space="preserve">http://www.dop.wa.gov/CompClass/JobClassesSalaries/Pages/ClassifiedJobListing.aspx </v>
          </cell>
          <cell r="J1378">
            <v>0</v>
          </cell>
        </row>
        <row r="1379">
          <cell r="E1379" t="str">
            <v>REHABILITATION COUNSELOR 2</v>
          </cell>
          <cell r="F1379" t="str">
            <v>65</v>
          </cell>
          <cell r="G1379" t="str">
            <v>353F</v>
          </cell>
          <cell r="H1379" t="str">
            <v>4902-00</v>
          </cell>
          <cell r="I1379" t="str">
            <v xml:space="preserve">http://www.dop.wa.gov/CompClass/JobClassesSalaries/Pages/ClassifiedJobListing.aspx </v>
          </cell>
          <cell r="J1379">
            <v>0</v>
          </cell>
        </row>
        <row r="1380">
          <cell r="E1380" t="str">
            <v>REHABILITATION TEACHER 1</v>
          </cell>
          <cell r="F1380" t="str">
            <v>36</v>
          </cell>
          <cell r="G1380" t="str">
            <v>357E</v>
          </cell>
          <cell r="H1380" t="str">
            <v>4902-00</v>
          </cell>
          <cell r="I1380" t="str">
            <v xml:space="preserve">http://www.dop.wa.gov/CompClass/JobClassesSalaries/Pages/ClassifiedJobListing.aspx </v>
          </cell>
          <cell r="J1380">
            <v>0</v>
          </cell>
        </row>
        <row r="1381">
          <cell r="E1381" t="str">
            <v>REHABILITATION TEACHER 2</v>
          </cell>
          <cell r="F1381" t="str">
            <v>42</v>
          </cell>
          <cell r="G1381" t="str">
            <v>357F</v>
          </cell>
          <cell r="H1381" t="str">
            <v>4902-00</v>
          </cell>
          <cell r="I1381" t="str">
            <v xml:space="preserve">http://www.dop.wa.gov/CompClass/JobClassesSalaries/Pages/ClassifiedJobListing.aspx </v>
          </cell>
          <cell r="J1381">
            <v>0</v>
          </cell>
        </row>
        <row r="1382">
          <cell r="E1382" t="str">
            <v>REHABILITATION TEACHER 3</v>
          </cell>
          <cell r="F1382" t="str">
            <v>49</v>
          </cell>
          <cell r="G1382" t="str">
            <v>357G</v>
          </cell>
          <cell r="H1382" t="str">
            <v>4902-00</v>
          </cell>
          <cell r="I1382" t="str">
            <v xml:space="preserve">http://www.dop.wa.gov/CompClass/JobClassesSalaries/Pages/ClassifiedJobListing.aspx </v>
          </cell>
          <cell r="J1382">
            <v>0</v>
          </cell>
        </row>
        <row r="1383">
          <cell r="E1383" t="str">
            <v>REHABILITATION TECHNICIAN 1</v>
          </cell>
          <cell r="F1383" t="str">
            <v>38</v>
          </cell>
          <cell r="G1383" t="str">
            <v>344E</v>
          </cell>
          <cell r="H1383" t="str">
            <v>4902-00</v>
          </cell>
          <cell r="I1383" t="str">
            <v xml:space="preserve">http://www.dop.wa.gov/CompClass/JobClassesSalaries/Pages/ClassifiedJobListing.aspx </v>
          </cell>
          <cell r="J1383">
            <v>0</v>
          </cell>
        </row>
        <row r="1384">
          <cell r="E1384" t="str">
            <v>REHABILITATION TECHNICIAN 2</v>
          </cell>
          <cell r="F1384" t="str">
            <v>41</v>
          </cell>
          <cell r="G1384" t="str">
            <v>344F</v>
          </cell>
          <cell r="H1384" t="str">
            <v>4902-00</v>
          </cell>
          <cell r="I1384" t="str">
            <v xml:space="preserve">http://www.dop.wa.gov/CompClass/JobClassesSalaries/Pages/ClassifiedJobListing.aspx </v>
          </cell>
          <cell r="J1384">
            <v>0</v>
          </cell>
        </row>
        <row r="1385">
          <cell r="E1385" t="str">
            <v>RELIGIOUS PROGRAM SPECIALIST</v>
          </cell>
          <cell r="F1385" t="str">
            <v>45</v>
          </cell>
          <cell r="G1385" t="str">
            <v>363E</v>
          </cell>
          <cell r="H1385" t="str">
            <v>4902-00</v>
          </cell>
          <cell r="I1385" t="str">
            <v xml:space="preserve">http://www.dop.wa.gov/CompClass/JobClassesSalaries/Pages/ClassifiedJobListing.aspx </v>
          </cell>
          <cell r="J1385">
            <v>0</v>
          </cell>
        </row>
        <row r="1386">
          <cell r="E1386" t="str">
            <v>REPRODUCTION SUPERVISOR 1</v>
          </cell>
          <cell r="F1386" t="str">
            <v>43</v>
          </cell>
          <cell r="G1386" t="str">
            <v>207E</v>
          </cell>
          <cell r="H1386" t="str">
            <v>4902-00</v>
          </cell>
          <cell r="I1386" t="str">
            <v xml:space="preserve">http://www.dop.wa.gov/CompClass/JobClassesSalaries/Pages/ClassifiedJobListing.aspx </v>
          </cell>
          <cell r="J1386">
            <v>0</v>
          </cell>
        </row>
        <row r="1387">
          <cell r="E1387" t="str">
            <v>REPRODUCTION SUPERVISOR 2</v>
          </cell>
          <cell r="F1387" t="str">
            <v>47</v>
          </cell>
          <cell r="G1387" t="str">
            <v>207F</v>
          </cell>
          <cell r="H1387" t="str">
            <v>4902-00</v>
          </cell>
          <cell r="I1387" t="str">
            <v xml:space="preserve">http://www.dop.wa.gov/CompClass/JobClassesSalaries/Pages/ClassifiedJobListing.aspx </v>
          </cell>
          <cell r="J1387">
            <v>0</v>
          </cell>
        </row>
        <row r="1388">
          <cell r="E1388" t="str">
            <v>RES/DT A DD MSA</v>
          </cell>
          <cell r="F1388" t="str">
            <v>Band1</v>
          </cell>
          <cell r="G1388" t="str">
            <v>B1792</v>
          </cell>
          <cell r="H1388" t="str">
            <v>4902-00</v>
          </cell>
          <cell r="I1388" t="str">
            <v>per autumnsharpe</v>
          </cell>
          <cell r="J1388">
            <v>0</v>
          </cell>
        </row>
        <row r="1389">
          <cell r="E1389" t="str">
            <v>RESEARCH AIDE 1</v>
          </cell>
          <cell r="F1389" t="str">
            <v>31</v>
          </cell>
          <cell r="G1389" t="str">
            <v>509E</v>
          </cell>
          <cell r="H1389" t="str">
            <v>4902-00</v>
          </cell>
          <cell r="I1389" t="str">
            <v xml:space="preserve">http://www.dop.wa.gov/CompClass/JobClassesSalaries/Pages/ClassifiedJobListing.aspx </v>
          </cell>
          <cell r="J1389">
            <v>0</v>
          </cell>
        </row>
        <row r="1390">
          <cell r="E1390" t="str">
            <v>RESEARCH AIDE 2</v>
          </cell>
          <cell r="F1390" t="str">
            <v>37</v>
          </cell>
          <cell r="G1390" t="str">
            <v>509F</v>
          </cell>
          <cell r="H1390" t="str">
            <v>4902-00</v>
          </cell>
          <cell r="I1390" t="str">
            <v xml:space="preserve">http://www.dop.wa.gov/CompClass/JobClassesSalaries/Pages/ClassifiedJobListing.aspx </v>
          </cell>
          <cell r="J1390">
            <v>0</v>
          </cell>
        </row>
        <row r="1391">
          <cell r="E1391" t="str">
            <v>RESEARCH ANALYST 1</v>
          </cell>
          <cell r="F1391" t="str">
            <v>40</v>
          </cell>
          <cell r="G1391" t="str">
            <v>501E</v>
          </cell>
          <cell r="H1391" t="str">
            <v>4902-00</v>
          </cell>
          <cell r="I1391" t="str">
            <v xml:space="preserve">http://www.dop.wa.gov/CompClass/JobClassesSalaries/Pages/ClassifiedJobListing.aspx </v>
          </cell>
          <cell r="J1391">
            <v>0</v>
          </cell>
        </row>
        <row r="1392">
          <cell r="E1392" t="str">
            <v>RESEARCH ANALYST 2</v>
          </cell>
          <cell r="F1392" t="str">
            <v>43</v>
          </cell>
          <cell r="G1392" t="str">
            <v>501F</v>
          </cell>
          <cell r="H1392" t="str">
            <v>4902-00</v>
          </cell>
          <cell r="I1392" t="str">
            <v xml:space="preserve">http://www.dop.wa.gov/CompClass/JobClassesSalaries/Pages/ClassifiedJobListing.aspx </v>
          </cell>
          <cell r="J1392">
            <v>0</v>
          </cell>
        </row>
        <row r="1393">
          <cell r="E1393" t="str">
            <v>RESEARCH ANALYST 3</v>
          </cell>
          <cell r="F1393" t="str">
            <v>48</v>
          </cell>
          <cell r="G1393" t="str">
            <v>501G</v>
          </cell>
          <cell r="H1393" t="str">
            <v>4902-00</v>
          </cell>
          <cell r="I1393" t="str">
            <v xml:space="preserve">http://www.dop.wa.gov/CompClass/JobClassesSalaries/Pages/ClassifiedJobListing.aspx </v>
          </cell>
          <cell r="J1393">
            <v>0</v>
          </cell>
        </row>
        <row r="1394">
          <cell r="E1394" t="str">
            <v>RESEARCH ANALYST 4</v>
          </cell>
          <cell r="F1394" t="str">
            <v>51</v>
          </cell>
          <cell r="G1394" t="str">
            <v>501H</v>
          </cell>
          <cell r="H1394" t="str">
            <v>4902-00</v>
          </cell>
          <cell r="I1394" t="str">
            <v xml:space="preserve">http://www.dop.wa.gov/CompClass/JobClassesSalaries/Pages/ClassifiedJobListing.aspx </v>
          </cell>
          <cell r="J1394">
            <v>0</v>
          </cell>
        </row>
        <row r="1395">
          <cell r="E1395" t="str">
            <v>RESEARCH ANALYST 5</v>
          </cell>
          <cell r="F1395" t="str">
            <v>54</v>
          </cell>
          <cell r="G1395" t="str">
            <v>501I</v>
          </cell>
          <cell r="H1395" t="str">
            <v>4902-00</v>
          </cell>
          <cell r="I1395" t="str">
            <v xml:space="preserve">http://www.dop.wa.gov/CompClass/JobClassesSalaries/Pages/ClassifiedJobListing.aspx </v>
          </cell>
          <cell r="J1395">
            <v>0</v>
          </cell>
        </row>
        <row r="1396">
          <cell r="E1396" t="str">
            <v>RESEARCH DIETITIAN 1</v>
          </cell>
          <cell r="F1396" t="str">
            <v>45</v>
          </cell>
          <cell r="G1396" t="str">
            <v>311I</v>
          </cell>
          <cell r="H1396" t="str">
            <v>4902-00</v>
          </cell>
          <cell r="I1396" t="str">
            <v xml:space="preserve">http://www.dop.wa.gov/CompClass/JobClassesSalaries/Pages/ClassifiedJobListing.aspx </v>
          </cell>
          <cell r="J1396">
            <v>0</v>
          </cell>
        </row>
        <row r="1397">
          <cell r="E1397" t="str">
            <v>RESEARCH DIETITIAN 2</v>
          </cell>
          <cell r="F1397" t="str">
            <v>49</v>
          </cell>
          <cell r="G1397" t="str">
            <v>311J</v>
          </cell>
          <cell r="H1397" t="str">
            <v>4902-00</v>
          </cell>
          <cell r="I1397" t="str">
            <v xml:space="preserve">http://www.dop.wa.gov/CompClass/JobClassesSalaries/Pages/ClassifiedJobListing.aspx </v>
          </cell>
          <cell r="J1397">
            <v>0</v>
          </cell>
        </row>
        <row r="1398">
          <cell r="E1398" t="str">
            <v>RESEARCH INVESTIGATOR 1</v>
          </cell>
          <cell r="F1398" t="str">
            <v>52</v>
          </cell>
          <cell r="G1398" t="str">
            <v>502E</v>
          </cell>
          <cell r="H1398" t="str">
            <v>4902-00</v>
          </cell>
          <cell r="I1398" t="str">
            <v xml:space="preserve">http://www.dop.wa.gov/CompClass/JobClassesSalaries/Pages/ClassifiedJobListing.aspx </v>
          </cell>
          <cell r="J1398">
            <v>0</v>
          </cell>
        </row>
        <row r="1399">
          <cell r="E1399" t="str">
            <v>RESEARCH INVESTIGATOR 2</v>
          </cell>
          <cell r="F1399" t="str">
            <v>56</v>
          </cell>
          <cell r="G1399" t="str">
            <v>502F</v>
          </cell>
          <cell r="H1399" t="str">
            <v>4902-00</v>
          </cell>
          <cell r="I1399" t="str">
            <v xml:space="preserve">http://www.dop.wa.gov/CompClass/JobClassesSalaries/Pages/ClassifiedJobListing.aspx </v>
          </cell>
          <cell r="J1399">
            <v>0</v>
          </cell>
        </row>
        <row r="1400">
          <cell r="E1400" t="str">
            <v>RESEARCH INVESTIGATOR 3</v>
          </cell>
          <cell r="F1400" t="str">
            <v>61</v>
          </cell>
          <cell r="G1400" t="str">
            <v>502G</v>
          </cell>
          <cell r="H1400" t="str">
            <v>4902-00</v>
          </cell>
          <cell r="I1400" t="str">
            <v xml:space="preserve">http://www.dop.wa.gov/CompClass/JobClassesSalaries/Pages/ClassifiedJobListing.aspx </v>
          </cell>
          <cell r="J1400">
            <v>0</v>
          </cell>
        </row>
        <row r="1401">
          <cell r="E1401" t="str">
            <v>RESEARCH STUDY ASSISTANT</v>
          </cell>
          <cell r="F1401" t="str">
            <v>33</v>
          </cell>
          <cell r="G1401" t="str">
            <v>323L</v>
          </cell>
          <cell r="H1401" t="str">
            <v>4902-00</v>
          </cell>
          <cell r="I1401" t="str">
            <v xml:space="preserve">http://www.dop.wa.gov/CompClass/JobClassesSalaries/Pages/ClassifiedJobListing.aspx </v>
          </cell>
          <cell r="J1401">
            <v>0</v>
          </cell>
        </row>
        <row r="1402">
          <cell r="E1402" t="str">
            <v>RESEARCH STUDY COORDINATOR 1</v>
          </cell>
          <cell r="F1402" t="str">
            <v>38</v>
          </cell>
          <cell r="G1402" t="str">
            <v>323M</v>
          </cell>
          <cell r="H1402" t="str">
            <v>4902-00</v>
          </cell>
          <cell r="I1402" t="str">
            <v xml:space="preserve">http://www.dop.wa.gov/CompClass/JobClassesSalaries/Pages/ClassifiedJobListing.aspx </v>
          </cell>
          <cell r="J1402">
            <v>0</v>
          </cell>
        </row>
        <row r="1403">
          <cell r="E1403" t="str">
            <v>RESEARCH STUDY COORDINATOR 2</v>
          </cell>
          <cell r="F1403" t="str">
            <v>43</v>
          </cell>
          <cell r="G1403" t="str">
            <v>323N</v>
          </cell>
          <cell r="H1403" t="str">
            <v>4902-00</v>
          </cell>
          <cell r="I1403" t="str">
            <v xml:space="preserve">http://www.dop.wa.gov/CompClass/JobClassesSalaries/Pages/ClassifiedJobListing.aspx </v>
          </cell>
          <cell r="J1403">
            <v>0</v>
          </cell>
        </row>
        <row r="1404">
          <cell r="E1404" t="str">
            <v>RESEARCH STUDY COORDINATOR LEAD</v>
          </cell>
          <cell r="F1404" t="str">
            <v>43</v>
          </cell>
          <cell r="G1404" t="str">
            <v>323O</v>
          </cell>
          <cell r="H1404" t="str">
            <v>4902-00</v>
          </cell>
          <cell r="I1404" t="str">
            <v xml:space="preserve">http://www.dop.wa.gov/CompClass/JobClassesSalaries/Pages/ClassifiedJobListing.aspx </v>
          </cell>
          <cell r="J1404">
            <v>0</v>
          </cell>
        </row>
        <row r="1405">
          <cell r="E1405" t="str">
            <v>RESEARCH STUDY SUPERVISOR</v>
          </cell>
          <cell r="F1405" t="str">
            <v>46</v>
          </cell>
          <cell r="G1405" t="str">
            <v>323P</v>
          </cell>
          <cell r="H1405" t="str">
            <v>4902-00</v>
          </cell>
          <cell r="I1405" t="str">
            <v xml:space="preserve">http://www.dop.wa.gov/CompClass/JobClassesSalaries/Pages/ClassifiedJobListing.aspx </v>
          </cell>
          <cell r="J1405">
            <v>0</v>
          </cell>
        </row>
        <row r="1406">
          <cell r="E1406" t="str">
            <v>RESEARCH TECHNOLOGIST 1</v>
          </cell>
          <cell r="F1406" t="str">
            <v>35</v>
          </cell>
          <cell r="G1406" t="str">
            <v>323H</v>
          </cell>
          <cell r="H1406" t="str">
            <v>4902-00</v>
          </cell>
          <cell r="I1406" t="str">
            <v xml:space="preserve">http://www.dop.wa.gov/CompClass/JobClassesSalaries/Pages/ClassifiedJobListing.aspx </v>
          </cell>
          <cell r="J1406">
            <v>0</v>
          </cell>
        </row>
        <row r="1407">
          <cell r="E1407" t="str">
            <v>RESEARCH TECHNOLOGIST 2</v>
          </cell>
          <cell r="F1407" t="str">
            <v>40</v>
          </cell>
          <cell r="G1407" t="str">
            <v>323I</v>
          </cell>
          <cell r="H1407" t="str">
            <v>4902-00</v>
          </cell>
          <cell r="I1407" t="str">
            <v xml:space="preserve">http://www.dop.wa.gov/CompClass/JobClassesSalaries/Pages/ClassifiedJobListing.aspx </v>
          </cell>
          <cell r="J1407">
            <v>0</v>
          </cell>
        </row>
        <row r="1408">
          <cell r="E1408" t="str">
            <v>RESEARCH TECHNOLOGIST 3</v>
          </cell>
          <cell r="F1408" t="str">
            <v>44</v>
          </cell>
          <cell r="G1408" t="str">
            <v>323J</v>
          </cell>
          <cell r="H1408" t="str">
            <v>4902-00</v>
          </cell>
          <cell r="I1408" t="str">
            <v xml:space="preserve">http://www.dop.wa.gov/CompClass/JobClassesSalaries/Pages/ClassifiedJobListing.aspx </v>
          </cell>
          <cell r="J1408">
            <v>0</v>
          </cell>
        </row>
        <row r="1409">
          <cell r="E1409" t="str">
            <v>RESEARCH TECHNOLOGIST SUPERVISOR</v>
          </cell>
          <cell r="F1409" t="str">
            <v>49</v>
          </cell>
          <cell r="G1409" t="str">
            <v>323K</v>
          </cell>
          <cell r="H1409" t="str">
            <v>4902-00</v>
          </cell>
          <cell r="I1409" t="str">
            <v xml:space="preserve">http://www.dop.wa.gov/CompClass/JobClassesSalaries/Pages/ClassifiedJobListing.aspx </v>
          </cell>
          <cell r="J1409">
            <v>0</v>
          </cell>
        </row>
        <row r="1410">
          <cell r="E1410" t="str">
            <v>RESIDENTIAL CARE SERVICES ASSISTANT DIR</v>
          </cell>
          <cell r="F1410" t="str">
            <v>Band1</v>
          </cell>
          <cell r="G1410" t="str">
            <v>B1685</v>
          </cell>
          <cell r="H1410" t="str">
            <v>4902-00</v>
          </cell>
          <cell r="I1410" t="str">
            <v>per autumnsharpe</v>
          </cell>
          <cell r="J1410">
            <v>0</v>
          </cell>
        </row>
        <row r="1411">
          <cell r="E1411" t="str">
            <v>RESIDENTIAL CARE SERVICES REGIONAL ADM</v>
          </cell>
          <cell r="F1411" t="str">
            <v>Band1</v>
          </cell>
          <cell r="G1411" t="str">
            <v>B1687</v>
          </cell>
          <cell r="H1411" t="str">
            <v>4902-00</v>
          </cell>
          <cell r="I1411" t="str">
            <v>per autumnsharpe</v>
          </cell>
          <cell r="J1411">
            <v>0</v>
          </cell>
        </row>
        <row r="1412">
          <cell r="E1412" t="str">
            <v>RESIDENTIAL CARE SRVS POL &amp; TRAINING CHF</v>
          </cell>
          <cell r="F1412" t="str">
            <v>Band1</v>
          </cell>
          <cell r="G1412" t="str">
            <v>B1686</v>
          </cell>
          <cell r="H1412" t="str">
            <v>4902-00</v>
          </cell>
          <cell r="I1412" t="str">
            <v>per autumnsharpe</v>
          </cell>
          <cell r="J1412">
            <v>0</v>
          </cell>
        </row>
        <row r="1413">
          <cell r="E1413" t="str">
            <v>RESIDENTIAL REHABILITATION COUNSELOR 1</v>
          </cell>
          <cell r="F1413" t="str">
            <v>38</v>
          </cell>
          <cell r="G1413" t="str">
            <v>347E</v>
          </cell>
          <cell r="H1413" t="str">
            <v>4902-00</v>
          </cell>
          <cell r="I1413" t="str">
            <v xml:space="preserve">http://www.dop.wa.gov/CompClass/JobClassesSalaries/Pages/ClassifiedJobListing.aspx </v>
          </cell>
          <cell r="J1413">
            <v>0</v>
          </cell>
        </row>
        <row r="1414">
          <cell r="E1414" t="str">
            <v>RESIDENTIAL REHABILITATION COUNSELOR 2</v>
          </cell>
          <cell r="F1414" t="str">
            <v>40</v>
          </cell>
          <cell r="G1414" t="str">
            <v>347F</v>
          </cell>
          <cell r="H1414" t="str">
            <v>7103-00</v>
          </cell>
          <cell r="I1414" t="str">
            <v xml:space="preserve">http://www.dop.wa.gov/CompClass/JobClassesSalaries/Pages/ClassifiedJobListing.aspx </v>
          </cell>
          <cell r="J1414">
            <v>0</v>
          </cell>
        </row>
        <row r="1415">
          <cell r="E1415" t="str">
            <v>RESIDENTIAL REHABILITATION COUNSELOR 3</v>
          </cell>
          <cell r="F1415" t="str">
            <v>42</v>
          </cell>
          <cell r="G1415" t="str">
            <v>347G</v>
          </cell>
          <cell r="H1415" t="str">
            <v>7103-00</v>
          </cell>
          <cell r="I1415" t="str">
            <v xml:space="preserve">http://www.dop.wa.gov/CompClass/JobClassesSalaries/Pages/ClassifiedJobListing.aspx </v>
          </cell>
          <cell r="J1415">
            <v>0</v>
          </cell>
        </row>
        <row r="1416">
          <cell r="E1416" t="str">
            <v>RESIDENTIAL REHABILITATION COUNSELOR 4</v>
          </cell>
          <cell r="F1416" t="str">
            <v>44</v>
          </cell>
          <cell r="G1416" t="str">
            <v>347H</v>
          </cell>
          <cell r="H1416" t="str">
            <v>7103-00</v>
          </cell>
          <cell r="I1416" t="str">
            <v xml:space="preserve">http://www.dop.wa.gov/CompClass/JobClassesSalaries/Pages/ClassifiedJobListing.aspx </v>
          </cell>
          <cell r="J1416">
            <v>0</v>
          </cell>
        </row>
        <row r="1417">
          <cell r="E1417" t="str">
            <v>RESIDENTIAL SERVICES COORDINATOR</v>
          </cell>
          <cell r="F1417" t="str">
            <v>44</v>
          </cell>
          <cell r="G1417" t="str">
            <v>345L</v>
          </cell>
          <cell r="H1417" t="str">
            <v>4902-00</v>
          </cell>
          <cell r="I1417" t="str">
            <v xml:space="preserve">http://www.dop.wa.gov/CompClass/JobClassesSalaries/Pages/ClassifiedJobListing.aspx </v>
          </cell>
          <cell r="J1417">
            <v>0</v>
          </cell>
        </row>
        <row r="1418">
          <cell r="E1418" t="str">
            <v>RESIDENTIAL/STUDENT LIFE COUNSELOR</v>
          </cell>
          <cell r="F1418" t="str">
            <v>37</v>
          </cell>
          <cell r="G1418" t="str">
            <v>257J</v>
          </cell>
          <cell r="H1418" t="str">
            <v>4902-00</v>
          </cell>
          <cell r="I1418" t="str">
            <v xml:space="preserve">http://www.dop.wa.gov/CompClass/JobClassesSalaries/Pages/ClassifiedJobListing.aspx </v>
          </cell>
          <cell r="J1418">
            <v>0</v>
          </cell>
        </row>
        <row r="1419">
          <cell r="E1419" t="str">
            <v>RESPIRATORY CARE ASSISTANT</v>
          </cell>
          <cell r="F1419" t="str">
            <v>40</v>
          </cell>
          <cell r="G1419" t="str">
            <v>310K</v>
          </cell>
          <cell r="H1419" t="str">
            <v>4902-00</v>
          </cell>
          <cell r="I1419" t="str">
            <v xml:space="preserve">http://www.dop.wa.gov/CompClass/JobClassesSalaries/Pages/ClassifiedJobListing.aspx </v>
          </cell>
          <cell r="J1419">
            <v>0</v>
          </cell>
        </row>
        <row r="1420">
          <cell r="E1420" t="str">
            <v>RESPIRATORY CARE ASSOCIATE</v>
          </cell>
          <cell r="F1420" t="str">
            <v>47</v>
          </cell>
          <cell r="G1420" t="str">
            <v>309E</v>
          </cell>
          <cell r="H1420" t="str">
            <v>4902-00</v>
          </cell>
          <cell r="I1420" t="str">
            <v xml:space="preserve">http://www.dop.wa.gov/CompClass/JobClassesSalaries/Pages/ClassifiedJobListing.aspx </v>
          </cell>
          <cell r="J1420">
            <v>0</v>
          </cell>
        </row>
        <row r="1421">
          <cell r="E1421" t="str">
            <v>RESPIRATORY CARE LEAD</v>
          </cell>
          <cell r="F1421" t="str">
            <v>55</v>
          </cell>
          <cell r="G1421" t="str">
            <v>309G</v>
          </cell>
          <cell r="H1421" t="str">
            <v>4902-00</v>
          </cell>
          <cell r="I1421" t="str">
            <v xml:space="preserve">http://www.dop.wa.gov/CompClass/JobClassesSalaries/Pages/ClassifiedJobListing.aspx </v>
          </cell>
          <cell r="J1421">
            <v>0</v>
          </cell>
        </row>
        <row r="1422">
          <cell r="E1422" t="str">
            <v>RESPIRATORY CARE PRACTITIONER</v>
          </cell>
          <cell r="F1422" t="str">
            <v>52</v>
          </cell>
          <cell r="G1422" t="str">
            <v>309F</v>
          </cell>
          <cell r="H1422" t="str">
            <v>4902-00</v>
          </cell>
          <cell r="I1422" t="str">
            <v xml:space="preserve">http://www.dop.wa.gov/CompClass/JobClassesSalaries/Pages/ClassifiedJobListing.aspx </v>
          </cell>
          <cell r="J1422">
            <v>0</v>
          </cell>
        </row>
        <row r="1423">
          <cell r="E1423" t="str">
            <v>RESPIRATORY CARE SPECIALIST</v>
          </cell>
          <cell r="F1423" t="str">
            <v>61</v>
          </cell>
          <cell r="G1423" t="str">
            <v>309H</v>
          </cell>
          <cell r="H1423" t="str">
            <v>4902-00</v>
          </cell>
          <cell r="I1423" t="str">
            <v xml:space="preserve">http://www.dop.wa.gov/CompClass/JobClassesSalaries/Pages/ClassifiedJobListing.aspx </v>
          </cell>
          <cell r="J1423">
            <v>0</v>
          </cell>
        </row>
        <row r="1424">
          <cell r="E1424" t="str">
            <v>REST AREA ATTENDANT - TRANSPORTATION</v>
          </cell>
          <cell r="F1424" t="str">
            <v>31</v>
          </cell>
          <cell r="G1424" t="str">
            <v>595G</v>
          </cell>
          <cell r="H1424" t="str">
            <v>4902-00</v>
          </cell>
          <cell r="I1424" t="str">
            <v xml:space="preserve">http://www.dop.wa.gov/CompClass/JobClassesSalaries/Pages/ClassifiedJobListing.aspx </v>
          </cell>
          <cell r="J1424">
            <v>0</v>
          </cell>
        </row>
        <row r="1425">
          <cell r="E1425" t="str">
            <v>RETAIL CLERK 1</v>
          </cell>
          <cell r="F1425" t="str">
            <v>28</v>
          </cell>
          <cell r="G1425" t="str">
            <v>227F</v>
          </cell>
          <cell r="H1425" t="str">
            <v>5307-00</v>
          </cell>
          <cell r="I1425" t="str">
            <v xml:space="preserve">http://www.dop.wa.gov/CompClass/JobClassesSalaries/Pages/ClassifiedJobListing.aspx </v>
          </cell>
          <cell r="J1425">
            <v>0</v>
          </cell>
        </row>
        <row r="1426">
          <cell r="E1426" t="str">
            <v>RETAIL CLERK 2</v>
          </cell>
          <cell r="F1426" t="str">
            <v>31</v>
          </cell>
          <cell r="G1426" t="str">
            <v>227G</v>
          </cell>
          <cell r="H1426" t="str">
            <v>4902-00</v>
          </cell>
          <cell r="I1426" t="str">
            <v xml:space="preserve">http://www.dop.wa.gov/CompClass/JobClassesSalaries/Pages/ClassifiedJobListing.aspx </v>
          </cell>
          <cell r="J1426">
            <v>0</v>
          </cell>
        </row>
        <row r="1427">
          <cell r="E1427" t="str">
            <v>RETAIL CLERK LEAD</v>
          </cell>
          <cell r="F1427" t="str">
            <v>34</v>
          </cell>
          <cell r="G1427" t="str">
            <v>227H</v>
          </cell>
          <cell r="H1427" t="str">
            <v>4902-00</v>
          </cell>
          <cell r="I1427" t="str">
            <v xml:space="preserve">http://www.dop.wa.gov/CompClass/JobClassesSalaries/Pages/ClassifiedJobListing.aspx </v>
          </cell>
          <cell r="J1427">
            <v>0</v>
          </cell>
        </row>
        <row r="1428">
          <cell r="E1428" t="str">
            <v>RETIREMENT SERVICES ANALYST 1</v>
          </cell>
          <cell r="F1428" t="str">
            <v>37</v>
          </cell>
          <cell r="G1428" t="str">
            <v>163L</v>
          </cell>
          <cell r="H1428" t="str">
            <v>4902-00</v>
          </cell>
          <cell r="I1428" t="str">
            <v xml:space="preserve">http://www.dop.wa.gov/CompClass/JobClassesSalaries/Pages/ClassifiedJobListing.aspx </v>
          </cell>
          <cell r="J1428">
            <v>0</v>
          </cell>
        </row>
        <row r="1429">
          <cell r="E1429" t="str">
            <v>RETIREMENT SERVICES ANALYST 2</v>
          </cell>
          <cell r="F1429" t="str">
            <v>44</v>
          </cell>
          <cell r="G1429" t="str">
            <v>163M</v>
          </cell>
          <cell r="H1429" t="str">
            <v>4902-00</v>
          </cell>
          <cell r="I1429" t="str">
            <v xml:space="preserve">http://www.dop.wa.gov/CompClass/JobClassesSalaries/Pages/ClassifiedJobListing.aspx </v>
          </cell>
          <cell r="J1429">
            <v>0</v>
          </cell>
        </row>
        <row r="1430">
          <cell r="E1430" t="str">
            <v>RETIREMENT SERVICES ANALYST 3</v>
          </cell>
          <cell r="F1430" t="str">
            <v>47</v>
          </cell>
          <cell r="G1430" t="str">
            <v>163N</v>
          </cell>
          <cell r="H1430" t="str">
            <v>4902-00</v>
          </cell>
          <cell r="I1430" t="str">
            <v xml:space="preserve">http://www.dop.wa.gov/CompClass/JobClassesSalaries/Pages/ClassifiedJobListing.aspx </v>
          </cell>
          <cell r="J1430">
            <v>0</v>
          </cell>
        </row>
        <row r="1431">
          <cell r="E1431" t="str">
            <v>RETIREMENT SERVICES ANALYST 4</v>
          </cell>
          <cell r="F1431" t="str">
            <v>50</v>
          </cell>
          <cell r="G1431" t="str">
            <v>163O</v>
          </cell>
          <cell r="H1431" t="str">
            <v>4902-00</v>
          </cell>
          <cell r="I1431" t="str">
            <v xml:space="preserve">http://www.dop.wa.gov/CompClass/JobClassesSalaries/Pages/ClassifiedJobListing.aspx </v>
          </cell>
          <cell r="J1431">
            <v>0</v>
          </cell>
        </row>
        <row r="1432">
          <cell r="E1432" t="str">
            <v>REVENUE AGENT 1</v>
          </cell>
          <cell r="F1432" t="str">
            <v>42</v>
          </cell>
          <cell r="G1432" t="str">
            <v>174E</v>
          </cell>
          <cell r="H1432" t="str">
            <v>4902-00</v>
          </cell>
          <cell r="I1432" t="str">
            <v xml:space="preserve">http://www.dop.wa.gov/CompClass/JobClassesSalaries/Pages/ClassifiedJobListing.aspx </v>
          </cell>
          <cell r="J1432">
            <v>0</v>
          </cell>
        </row>
        <row r="1433">
          <cell r="E1433" t="str">
            <v>REVENUE AGENT 2</v>
          </cell>
          <cell r="F1433" t="str">
            <v>50</v>
          </cell>
          <cell r="G1433" t="str">
            <v>174F</v>
          </cell>
          <cell r="H1433" t="str">
            <v>4902-00</v>
          </cell>
          <cell r="I1433" t="str">
            <v xml:space="preserve">http://www.dop.wa.gov/CompClass/JobClassesSalaries/Pages/ClassifiedJobListing.aspx </v>
          </cell>
          <cell r="J1433">
            <v>0</v>
          </cell>
        </row>
        <row r="1434">
          <cell r="E1434" t="str">
            <v>REVENUE AGENT 3</v>
          </cell>
          <cell r="F1434" t="str">
            <v>54</v>
          </cell>
          <cell r="G1434" t="str">
            <v>174G</v>
          </cell>
          <cell r="H1434" t="str">
            <v>4902-00</v>
          </cell>
          <cell r="I1434" t="str">
            <v xml:space="preserve">http://www.dop.wa.gov/CompClass/JobClassesSalaries/Pages/ClassifiedJobListing.aspx </v>
          </cell>
          <cell r="J1434">
            <v>0</v>
          </cell>
        </row>
        <row r="1435">
          <cell r="E1435" t="str">
            <v>REVENUE AGENT 4</v>
          </cell>
          <cell r="F1435" t="str">
            <v>56</v>
          </cell>
          <cell r="G1435" t="str">
            <v>174H</v>
          </cell>
          <cell r="H1435" t="str">
            <v>4902-00</v>
          </cell>
          <cell r="I1435" t="str">
            <v xml:space="preserve">http://www.dop.wa.gov/CompClass/JobClassesSalaries/Pages/ClassifiedJobListing.aspx </v>
          </cell>
          <cell r="J1435">
            <v>0</v>
          </cell>
        </row>
        <row r="1436">
          <cell r="E1436" t="str">
            <v>REVENUE AUDITOR 1</v>
          </cell>
          <cell r="F1436" t="str">
            <v>44</v>
          </cell>
          <cell r="G1436" t="str">
            <v>155A</v>
          </cell>
          <cell r="H1436" t="str">
            <v>4902-00</v>
          </cell>
          <cell r="I1436" t="str">
            <v xml:space="preserve">http://www.dop.wa.gov/CompClass/JobClassesSalaries/Pages/ClassifiedJobListing.aspx </v>
          </cell>
          <cell r="J1436">
            <v>0</v>
          </cell>
        </row>
        <row r="1437">
          <cell r="E1437" t="str">
            <v>REVENUE AUDITOR 2</v>
          </cell>
          <cell r="F1437" t="str">
            <v>51</v>
          </cell>
          <cell r="G1437" t="str">
            <v>155B</v>
          </cell>
          <cell r="H1437" t="str">
            <v>4902-00</v>
          </cell>
          <cell r="I1437" t="str">
            <v xml:space="preserve">http://www.dop.wa.gov/CompClass/JobClassesSalaries/Pages/ClassifiedJobListing.aspx </v>
          </cell>
          <cell r="J1437">
            <v>0</v>
          </cell>
        </row>
        <row r="1438">
          <cell r="E1438" t="str">
            <v>REVENUE AUDITOR 3</v>
          </cell>
          <cell r="F1438" t="str">
            <v>56</v>
          </cell>
          <cell r="G1438" t="str">
            <v>155C</v>
          </cell>
          <cell r="H1438" t="str">
            <v>4902-00</v>
          </cell>
          <cell r="I1438" t="str">
            <v xml:space="preserve">http://www.dop.wa.gov/CompClass/JobClassesSalaries/Pages/ClassifiedJobListing.aspx </v>
          </cell>
          <cell r="J1438">
            <v>0</v>
          </cell>
        </row>
        <row r="1439">
          <cell r="E1439" t="str">
            <v>REVENUE FORESTER 1</v>
          </cell>
          <cell r="F1439" t="str">
            <v>43</v>
          </cell>
          <cell r="G1439" t="str">
            <v>176E</v>
          </cell>
          <cell r="H1439" t="str">
            <v>4902-00</v>
          </cell>
          <cell r="I1439" t="str">
            <v xml:space="preserve">http://www.dop.wa.gov/CompClass/JobClassesSalaries/Pages/ClassifiedJobListing.aspx </v>
          </cell>
          <cell r="J1439">
            <v>0</v>
          </cell>
        </row>
        <row r="1440">
          <cell r="E1440" t="str">
            <v>REVENUE FORESTER 2</v>
          </cell>
          <cell r="F1440" t="str">
            <v>48</v>
          </cell>
          <cell r="G1440" t="str">
            <v>176F</v>
          </cell>
          <cell r="H1440" t="str">
            <v>4902-00</v>
          </cell>
          <cell r="I1440" t="str">
            <v xml:space="preserve">http://www.dop.wa.gov/CompClass/JobClassesSalaries/Pages/ClassifiedJobListing.aspx </v>
          </cell>
          <cell r="J1440">
            <v>0</v>
          </cell>
        </row>
        <row r="1441">
          <cell r="E1441" t="str">
            <v>REVENUE FORESTER 3</v>
          </cell>
          <cell r="F1441" t="str">
            <v>55</v>
          </cell>
          <cell r="G1441" t="str">
            <v>176G</v>
          </cell>
          <cell r="H1441" t="str">
            <v>4902-00</v>
          </cell>
          <cell r="I1441" t="str">
            <v xml:space="preserve">http://www.dop.wa.gov/CompClass/JobClassesSalaries/Pages/ClassifiedJobListing.aspx </v>
          </cell>
          <cell r="J1441">
            <v>0</v>
          </cell>
        </row>
        <row r="1442">
          <cell r="E1442" t="str">
            <v>REVENUE FORESTER 4</v>
          </cell>
          <cell r="F1442" t="str">
            <v>57</v>
          </cell>
          <cell r="G1442" t="str">
            <v>176H</v>
          </cell>
          <cell r="H1442" t="str">
            <v>4902-00</v>
          </cell>
          <cell r="I1442" t="str">
            <v xml:space="preserve">http://www.dop.wa.gov/CompClass/JobClassesSalaries/Pages/ClassifiedJobListing.aspx </v>
          </cell>
          <cell r="J1442">
            <v>0</v>
          </cell>
        </row>
        <row r="1443">
          <cell r="E1443" t="str">
            <v>REVIEW JUDGE</v>
          </cell>
          <cell r="F1443" t="str">
            <v>69</v>
          </cell>
          <cell r="G1443" t="str">
            <v>422M</v>
          </cell>
          <cell r="H1443" t="str">
            <v>4902-00</v>
          </cell>
          <cell r="I1443" t="str">
            <v xml:space="preserve">http://www.dop.wa.gov/CompClass/JobClassesSalaries/Pages/ClassifiedJobListing.aspx </v>
          </cell>
          <cell r="J1443">
            <v>0</v>
          </cell>
        </row>
        <row r="1444">
          <cell r="E1444" t="str">
            <v>RISK MANAGEMENT SPECIALIST 1</v>
          </cell>
          <cell r="F1444" t="str">
            <v>39</v>
          </cell>
          <cell r="G1444" t="str">
            <v>399N</v>
          </cell>
          <cell r="H1444" t="str">
            <v>4902-00</v>
          </cell>
          <cell r="I1444" t="str">
            <v xml:space="preserve">http://www.dop.wa.gov/CompClass/JobClassesSalaries/Pages/ClassifiedJobListing.aspx </v>
          </cell>
          <cell r="J1444">
            <v>0</v>
          </cell>
        </row>
        <row r="1445">
          <cell r="E1445" t="str">
            <v>RISK MANAGEMENT SPECIALIST 2</v>
          </cell>
          <cell r="F1445" t="str">
            <v>50</v>
          </cell>
          <cell r="G1445" t="str">
            <v>399O</v>
          </cell>
          <cell r="H1445" t="str">
            <v>4902-00</v>
          </cell>
          <cell r="I1445" t="str">
            <v xml:space="preserve">http://www.dop.wa.gov/CompClass/JobClassesSalaries/Pages/ClassifiedJobListing.aspx </v>
          </cell>
          <cell r="J1445">
            <v>0</v>
          </cell>
        </row>
        <row r="1446">
          <cell r="E1446" t="str">
            <v>RISK MANAGEMENT SPECIALIST 3</v>
          </cell>
          <cell r="F1446" t="str">
            <v>53</v>
          </cell>
          <cell r="G1446" t="str">
            <v>399P</v>
          </cell>
          <cell r="H1446" t="str">
            <v>4902-00</v>
          </cell>
          <cell r="I1446" t="str">
            <v xml:space="preserve">http://www.dop.wa.gov/CompClass/JobClassesSalaries/Pages/ClassifiedJobListing.aspx </v>
          </cell>
          <cell r="J1446">
            <v>0</v>
          </cell>
        </row>
        <row r="1447">
          <cell r="E1447" t="str">
            <v>ROOFER</v>
          </cell>
          <cell r="F1447" t="str">
            <v>42G</v>
          </cell>
          <cell r="G1447" t="str">
            <v>623E</v>
          </cell>
          <cell r="H1447" t="str">
            <v>4902-00</v>
          </cell>
          <cell r="I1447" t="str">
            <v xml:space="preserve">http://www.dop.wa.gov/CompClass/JobClassesSalaries/Pages/ClassifiedJobListing.aspx </v>
          </cell>
          <cell r="J1447">
            <v>0</v>
          </cell>
        </row>
        <row r="1448">
          <cell r="E1448" t="str">
            <v>ROOFER LEAD</v>
          </cell>
          <cell r="F1448" t="str">
            <v>45G</v>
          </cell>
          <cell r="G1448" t="str">
            <v>623F</v>
          </cell>
          <cell r="H1448" t="str">
            <v>4902-00</v>
          </cell>
          <cell r="I1448" t="str">
            <v xml:space="preserve">http://www.dop.wa.gov/CompClass/JobClassesSalaries/Pages/ClassifiedJobListing.aspx </v>
          </cell>
          <cell r="J1448">
            <v>0</v>
          </cell>
        </row>
        <row r="1449">
          <cell r="E1449" t="str">
            <v>SAFETY &amp; HEALTH SPECIALIST 1</v>
          </cell>
          <cell r="F1449" t="str">
            <v>42</v>
          </cell>
          <cell r="G1449" t="str">
            <v>392E</v>
          </cell>
          <cell r="H1449" t="str">
            <v>4902-00</v>
          </cell>
          <cell r="I1449" t="str">
            <v xml:space="preserve">http://www.dop.wa.gov/CompClass/JobClassesSalaries/Pages/ClassifiedJobListing.aspx </v>
          </cell>
          <cell r="J1449">
            <v>0</v>
          </cell>
        </row>
        <row r="1450">
          <cell r="E1450" t="str">
            <v>SAFETY &amp; HEALTH SPECIALIST 2</v>
          </cell>
          <cell r="F1450" t="str">
            <v>51</v>
          </cell>
          <cell r="G1450" t="str">
            <v>392F</v>
          </cell>
          <cell r="H1450" t="str">
            <v>4902-00</v>
          </cell>
          <cell r="I1450" t="str">
            <v xml:space="preserve">http://www.dop.wa.gov/CompClass/JobClassesSalaries/Pages/ClassifiedJobListing.aspx </v>
          </cell>
          <cell r="J1450">
            <v>0</v>
          </cell>
        </row>
        <row r="1451">
          <cell r="E1451" t="str">
            <v>SAFETY &amp; HEALTH SPECIALIST 3</v>
          </cell>
          <cell r="F1451" t="str">
            <v>54</v>
          </cell>
          <cell r="G1451" t="str">
            <v>392G</v>
          </cell>
          <cell r="H1451" t="str">
            <v>4902-00</v>
          </cell>
          <cell r="I1451" t="str">
            <v xml:space="preserve">http://www.dop.wa.gov/CompClass/JobClassesSalaries/Pages/ClassifiedJobListing.aspx </v>
          </cell>
          <cell r="J1451">
            <v>0</v>
          </cell>
        </row>
        <row r="1452">
          <cell r="E1452" t="str">
            <v>SAFETY &amp; HEALTH SPECIALIST 4</v>
          </cell>
          <cell r="F1452" t="str">
            <v>57</v>
          </cell>
          <cell r="G1452" t="str">
            <v>392H</v>
          </cell>
          <cell r="H1452" t="str">
            <v>4902-00</v>
          </cell>
          <cell r="I1452" t="str">
            <v xml:space="preserve">http://www.dop.wa.gov/CompClass/JobClassesSalaries/Pages/ClassifiedJobListing.aspx </v>
          </cell>
          <cell r="J1452">
            <v>0</v>
          </cell>
        </row>
        <row r="1453">
          <cell r="E1453" t="str">
            <v>SAFETY OFFICER 1</v>
          </cell>
          <cell r="F1453" t="str">
            <v>49</v>
          </cell>
          <cell r="G1453" t="str">
            <v>399F</v>
          </cell>
          <cell r="H1453" t="str">
            <v>4902-00</v>
          </cell>
          <cell r="I1453" t="str">
            <v xml:space="preserve">http://www.dop.wa.gov/CompClass/JobClassesSalaries/Pages/ClassifiedJobListing.aspx </v>
          </cell>
          <cell r="J1453">
            <v>0</v>
          </cell>
        </row>
        <row r="1454">
          <cell r="E1454" t="str">
            <v>SAFETY OFFICER 2</v>
          </cell>
          <cell r="F1454" t="str">
            <v>53</v>
          </cell>
          <cell r="G1454" t="str">
            <v>399G</v>
          </cell>
          <cell r="H1454" t="str">
            <v>4902-00</v>
          </cell>
          <cell r="I1454" t="str">
            <v xml:space="preserve">http://www.dop.wa.gov/CompClass/JobClassesSalaries/Pages/ClassifiedJobListing.aspx </v>
          </cell>
          <cell r="J1454">
            <v>0</v>
          </cell>
        </row>
        <row r="1455">
          <cell r="E1455" t="str">
            <v>SAFETY OFFICER 3</v>
          </cell>
          <cell r="F1455" t="str">
            <v>55</v>
          </cell>
          <cell r="G1455" t="str">
            <v>399H</v>
          </cell>
          <cell r="H1455" t="str">
            <v>5300-00</v>
          </cell>
          <cell r="I1455" t="str">
            <v xml:space="preserve">http://www.dop.wa.gov/CompClass/JobClassesSalaries/Pages/ClassifiedJobListing.aspx </v>
          </cell>
          <cell r="J1455">
            <v>0</v>
          </cell>
        </row>
        <row r="1456">
          <cell r="E1456" t="str">
            <v>SAFETY OFFICER ASSISTANT</v>
          </cell>
          <cell r="F1456" t="str">
            <v>44</v>
          </cell>
          <cell r="G1456" t="str">
            <v>399E</v>
          </cell>
          <cell r="H1456" t="str">
            <v>4902-00</v>
          </cell>
          <cell r="I1456" t="str">
            <v xml:space="preserve">http://www.dop.wa.gov/CompClass/JobClassesSalaries/Pages/ClassifiedJobListing.aspx </v>
          </cell>
          <cell r="J1456">
            <v>0</v>
          </cell>
        </row>
        <row r="1457">
          <cell r="E1457" t="str">
            <v>SAFETY PROGRAM ASSISTANT MANAGER</v>
          </cell>
          <cell r="F1457" t="str">
            <v>56</v>
          </cell>
          <cell r="G1457" t="str">
            <v>399I</v>
          </cell>
          <cell r="H1457" t="str">
            <v>4902-00</v>
          </cell>
          <cell r="I1457" t="str">
            <v xml:space="preserve">http://www.dop.wa.gov/CompClass/JobClassesSalaries/Pages/ClassifiedJobListing.aspx </v>
          </cell>
          <cell r="J1457">
            <v>0</v>
          </cell>
        </row>
        <row r="1458">
          <cell r="E1458" t="str">
            <v>SCALE TECHNICIAN</v>
          </cell>
          <cell r="F1458" t="str">
            <v>44E</v>
          </cell>
          <cell r="G1458" t="str">
            <v>596V</v>
          </cell>
          <cell r="H1458" t="str">
            <v>4902-00</v>
          </cell>
          <cell r="I1458" t="str">
            <v xml:space="preserve">http://www.dop.wa.gov/CompClass/JobClassesSalaries/Pages/ClassifiedJobListing.aspx </v>
          </cell>
          <cell r="J1458">
            <v>0</v>
          </cell>
        </row>
        <row r="1459">
          <cell r="E1459" t="str">
            <v>SCALE TECHNICIAN SUPERVISOR</v>
          </cell>
          <cell r="F1459" t="str">
            <v>46E</v>
          </cell>
          <cell r="G1459" t="str">
            <v>596W</v>
          </cell>
          <cell r="H1459" t="str">
            <v>4902-00</v>
          </cell>
          <cell r="I1459" t="str">
            <v xml:space="preserve">http://www.dop.wa.gov/CompClass/JobClassesSalaries/Pages/ClassifiedJobListing.aspx </v>
          </cell>
          <cell r="J1459">
            <v>0</v>
          </cell>
        </row>
        <row r="1460">
          <cell r="E1460" t="str">
            <v>SCC ADMINISTRATIVE OFFICER</v>
          </cell>
          <cell r="F1460" t="str">
            <v>Band1</v>
          </cell>
          <cell r="G1460" t="str">
            <v>B2396</v>
          </cell>
          <cell r="H1460" t="str">
            <v>4902-00</v>
          </cell>
          <cell r="I1460" t="str">
            <v>per autumnsharpe</v>
          </cell>
          <cell r="J1460">
            <v>0</v>
          </cell>
        </row>
        <row r="1461">
          <cell r="E1461" t="str">
            <v>SCC ASSOCIATE SUPERINTENDENT</v>
          </cell>
          <cell r="F1461" t="str">
            <v>Band1</v>
          </cell>
          <cell r="G1461" t="str">
            <v>B2395</v>
          </cell>
          <cell r="H1461" t="str">
            <v>4902-00</v>
          </cell>
          <cell r="I1461" t="str">
            <v>per autumnsharpe</v>
          </cell>
          <cell r="J1461">
            <v>0</v>
          </cell>
        </row>
        <row r="1462">
          <cell r="E1462" t="str">
            <v>SCHOOL PSYCHOLOGIST, SCHOOL FOR THE DEAF</v>
          </cell>
          <cell r="F1462" t="str">
            <v>Band1</v>
          </cell>
          <cell r="G1462" t="str">
            <v>361I</v>
          </cell>
          <cell r="H1462" t="str">
            <v>4902-00</v>
          </cell>
          <cell r="I1462" t="str">
            <v xml:space="preserve">http://www.dop.wa.gov/CompClass/JobClassesSalaries/Pages/ClassifiedJobListing.aspx </v>
          </cell>
          <cell r="J1462">
            <v>0</v>
          </cell>
        </row>
        <row r="1463">
          <cell r="E1463" t="str">
            <v>SCHOOL SOCIAL WORKER</v>
          </cell>
          <cell r="F1463" t="str">
            <v>Band1</v>
          </cell>
          <cell r="G1463" t="str">
            <v>361G</v>
          </cell>
          <cell r="H1463" t="str">
            <v>4902-00</v>
          </cell>
          <cell r="I1463" t="str">
            <v xml:space="preserve">http://www.dop.wa.gov/CompClass/JobClassesSalaries/Pages/ClassifiedJobListing.aspx </v>
          </cell>
          <cell r="J1463">
            <v>0</v>
          </cell>
        </row>
        <row r="1464">
          <cell r="E1464" t="str">
            <v>SCIENTIFIC TECHNICIAN 1</v>
          </cell>
          <cell r="F1464" t="str">
            <v>30</v>
          </cell>
          <cell r="G1464" t="str">
            <v>522E</v>
          </cell>
          <cell r="H1464" t="str">
            <v>4902-00</v>
          </cell>
          <cell r="I1464" t="str">
            <v xml:space="preserve">http://www.dop.wa.gov/CompClass/JobClassesSalaries/Pages/ClassifiedJobListing.aspx </v>
          </cell>
          <cell r="J1464">
            <v>0</v>
          </cell>
        </row>
        <row r="1465">
          <cell r="E1465" t="str">
            <v>SCIENTIFIC TECHNICIAN 2</v>
          </cell>
          <cell r="F1465" t="str">
            <v>36</v>
          </cell>
          <cell r="G1465" t="str">
            <v>522F</v>
          </cell>
          <cell r="H1465" t="str">
            <v>4902-00</v>
          </cell>
          <cell r="I1465" t="str">
            <v xml:space="preserve">http://www.dop.wa.gov/CompClass/JobClassesSalaries/Pages/ClassifiedJobListing.aspx </v>
          </cell>
          <cell r="J1465">
            <v>0</v>
          </cell>
        </row>
        <row r="1466">
          <cell r="E1466" t="str">
            <v>SCIENTIFIC TECHNICIAN 3</v>
          </cell>
          <cell r="F1466" t="str">
            <v>42</v>
          </cell>
          <cell r="G1466" t="str">
            <v>522G</v>
          </cell>
          <cell r="H1466" t="str">
            <v>4902-00</v>
          </cell>
          <cell r="I1466" t="str">
            <v xml:space="preserve">http://www.dop.wa.gov/CompClass/JobClassesSalaries/Pages/ClassifiedJobListing.aspx </v>
          </cell>
          <cell r="J1466">
            <v>0</v>
          </cell>
        </row>
        <row r="1467">
          <cell r="E1467" t="str">
            <v>SCIENTIFIC TECHNICIAN 4</v>
          </cell>
          <cell r="F1467" t="str">
            <v>46</v>
          </cell>
          <cell r="G1467" t="str">
            <v>522H</v>
          </cell>
          <cell r="H1467" t="str">
            <v>4902-00</v>
          </cell>
          <cell r="I1467" t="str">
            <v xml:space="preserve">http://www.dop.wa.gov/CompClass/JobClassesSalaries/Pages/ClassifiedJobListing.aspx </v>
          </cell>
          <cell r="J1467">
            <v>0</v>
          </cell>
        </row>
        <row r="1468">
          <cell r="E1468" t="str">
            <v>SEC (AGENCY)</v>
          </cell>
          <cell r="F1468" t="str">
            <v>XX</v>
          </cell>
          <cell r="G1468" t="str">
            <v>EX012</v>
          </cell>
          <cell r="H1468" t="str">
            <v>4902-00</v>
          </cell>
          <cell r="I1468" t="str">
            <v>per autumnsharpe</v>
          </cell>
          <cell r="J1468">
            <v>0</v>
          </cell>
        </row>
        <row r="1469">
          <cell r="E1469" t="str">
            <v>SECRETARY</v>
          </cell>
          <cell r="F1469" t="str">
            <v>30</v>
          </cell>
          <cell r="G1469" t="str">
            <v>100S</v>
          </cell>
          <cell r="H1469" t="str">
            <v>4902-00</v>
          </cell>
          <cell r="I1469" t="str">
            <v xml:space="preserve">http://www.dop.wa.gov/CompClass/JobClassesSalaries/Pages/ClassifiedJobListing.aspx </v>
          </cell>
          <cell r="J1469">
            <v>0</v>
          </cell>
        </row>
        <row r="1470">
          <cell r="E1470" t="str">
            <v>SECRETARY LEAD</v>
          </cell>
          <cell r="F1470" t="str">
            <v>36</v>
          </cell>
          <cell r="G1470" t="str">
            <v>100U</v>
          </cell>
          <cell r="H1470" t="str">
            <v>4902-00</v>
          </cell>
          <cell r="I1470" t="str">
            <v xml:space="preserve">http://www.dop.wa.gov/CompClass/JobClassesSalaries/Pages/ClassifiedJobListing.aspx </v>
          </cell>
          <cell r="J1470">
            <v>0</v>
          </cell>
        </row>
        <row r="1471">
          <cell r="E1471" t="str">
            <v>SECRETARY SENIOR</v>
          </cell>
          <cell r="F1471" t="str">
            <v>33</v>
          </cell>
          <cell r="G1471" t="str">
            <v>100T</v>
          </cell>
          <cell r="H1471" t="str">
            <v>4902-00</v>
          </cell>
          <cell r="I1471" t="str">
            <v xml:space="preserve">http://www.dop.wa.gov/CompClass/JobClassesSalaries/Pages/ClassifiedJobListing.aspx </v>
          </cell>
          <cell r="J1471">
            <v>0</v>
          </cell>
        </row>
        <row r="1472">
          <cell r="E1472" t="str">
            <v>SECRETARY SUPERVISOR</v>
          </cell>
          <cell r="F1472" t="str">
            <v>40</v>
          </cell>
          <cell r="G1472" t="str">
            <v>100V</v>
          </cell>
          <cell r="H1472" t="str">
            <v>4902-00</v>
          </cell>
          <cell r="I1472" t="str">
            <v xml:space="preserve">http://www.dop.wa.gov/CompClass/JobClassesSalaries/Pages/ClassifiedJobListing.aspx </v>
          </cell>
          <cell r="J1472">
            <v>0</v>
          </cell>
        </row>
        <row r="1473">
          <cell r="E1473" t="str">
            <v>SECURITY GUARD 1</v>
          </cell>
          <cell r="F1473" t="str">
            <v>39</v>
          </cell>
          <cell r="G1473" t="str">
            <v>385K</v>
          </cell>
          <cell r="H1473" t="str">
            <v>5307-00</v>
          </cell>
          <cell r="I1473" t="str">
            <v xml:space="preserve">http://www.dop.wa.gov/CompClass/JobClassesSalaries/Pages/ClassifiedJobListing.aspx </v>
          </cell>
          <cell r="J1473">
            <v>0</v>
          </cell>
        </row>
        <row r="1474">
          <cell r="E1474" t="str">
            <v>SECURITY GUARD 2</v>
          </cell>
          <cell r="F1474" t="str">
            <v>41</v>
          </cell>
          <cell r="G1474" t="str">
            <v>385L</v>
          </cell>
          <cell r="H1474" t="str">
            <v>5307-00</v>
          </cell>
          <cell r="I1474" t="str">
            <v xml:space="preserve">http://www.dop.wa.gov/CompClass/JobClassesSalaries/Pages/ClassifiedJobListing.aspx </v>
          </cell>
          <cell r="J1474">
            <v>0</v>
          </cell>
        </row>
        <row r="1475">
          <cell r="E1475" t="str">
            <v>SECURITY GUARD 3</v>
          </cell>
          <cell r="F1475" t="str">
            <v>43</v>
          </cell>
          <cell r="G1475" t="str">
            <v>385M</v>
          </cell>
          <cell r="H1475" t="str">
            <v>5307-00</v>
          </cell>
          <cell r="I1475" t="str">
            <v xml:space="preserve">http://www.dop.wa.gov/CompClass/JobClassesSalaries/Pages/ClassifiedJobListing.aspx </v>
          </cell>
          <cell r="J1475">
            <v>0</v>
          </cell>
        </row>
        <row r="1476">
          <cell r="E1476" t="str">
            <v>SENIOR DIR, HUMAN RESOURCES DIVISION</v>
          </cell>
          <cell r="F1476" t="str">
            <v>Band1</v>
          </cell>
          <cell r="G1476" t="str">
            <v>B1660</v>
          </cell>
          <cell r="H1476" t="str">
            <v>4902-00</v>
          </cell>
          <cell r="I1476" t="str">
            <v>per autumnsharpe</v>
          </cell>
          <cell r="J1476">
            <v>0</v>
          </cell>
        </row>
        <row r="1477">
          <cell r="E1477" t="str">
            <v>SENIOR EPIDEMIOLOGIST (NON-MEDICAL)</v>
          </cell>
          <cell r="F1477" t="str">
            <v>76</v>
          </cell>
          <cell r="G1477" t="str">
            <v>303M</v>
          </cell>
          <cell r="H1477" t="str">
            <v>4902-00</v>
          </cell>
          <cell r="I1477" t="str">
            <v xml:space="preserve">http://www.dop.wa.gov/CompClass/JobClassesSalaries/Pages/ClassifiedJobListing.aspx </v>
          </cell>
          <cell r="J1477">
            <v>0</v>
          </cell>
        </row>
        <row r="1478">
          <cell r="E1478" t="str">
            <v>SENIOR MARINE ENGINEER</v>
          </cell>
          <cell r="F1478" t="str">
            <v>69</v>
          </cell>
          <cell r="G1478" t="str">
            <v>533L</v>
          </cell>
          <cell r="H1478" t="str">
            <v>4902-00</v>
          </cell>
          <cell r="I1478" t="str">
            <v xml:space="preserve">http://www.dop.wa.gov/CompClass/JobClassesSalaries/Pages/ClassifiedJobListing.aspx </v>
          </cell>
          <cell r="J1478">
            <v>0</v>
          </cell>
        </row>
        <row r="1479">
          <cell r="E1479" t="str">
            <v>SENIOR PARK AIDE</v>
          </cell>
          <cell r="F1479" t="str">
            <v>27E</v>
          </cell>
          <cell r="G1479" t="str">
            <v>678O</v>
          </cell>
          <cell r="H1479" t="str">
            <v>4902-00</v>
          </cell>
          <cell r="I1479" t="str">
            <v xml:space="preserve">http://www.dop.wa.gov/CompClass/JobClassesSalaries/Pages/ClassifiedJobListing.aspx </v>
          </cell>
          <cell r="J1479">
            <v>0</v>
          </cell>
        </row>
        <row r="1480">
          <cell r="E1480" t="str">
            <v>SENIOR TELECOMMUNICATIONS SPECIALIST</v>
          </cell>
          <cell r="F1480" t="str">
            <v>63E</v>
          </cell>
          <cell r="G1480" t="str">
            <v>594H</v>
          </cell>
          <cell r="H1480" t="str">
            <v>4902-00</v>
          </cell>
          <cell r="I1480" t="str">
            <v xml:space="preserve">http://www.dop.wa.gov/CompClass/JobClassesSalaries/Pages/ClassifiedJobListing.aspx </v>
          </cell>
          <cell r="J1480">
            <v>0</v>
          </cell>
        </row>
        <row r="1481">
          <cell r="E1481" t="str">
            <v>SEWING &amp; ALTERATIONS SPECIALIST 1</v>
          </cell>
          <cell r="F1481" t="str">
            <v>25</v>
          </cell>
          <cell r="G1481" t="str">
            <v>681E</v>
          </cell>
          <cell r="H1481" t="str">
            <v>5307-00</v>
          </cell>
          <cell r="I1481" t="str">
            <v xml:space="preserve">http://www.dop.wa.gov/CompClass/JobClassesSalaries/Pages/ClassifiedJobListing.aspx </v>
          </cell>
          <cell r="J1481">
            <v>0</v>
          </cell>
        </row>
        <row r="1482">
          <cell r="E1482" t="str">
            <v>SEWING &amp; ALTERATIONS SPECIALIST 2</v>
          </cell>
          <cell r="F1482" t="str">
            <v>35</v>
          </cell>
          <cell r="G1482" t="str">
            <v>681F</v>
          </cell>
          <cell r="H1482" t="str">
            <v>5307-00</v>
          </cell>
          <cell r="I1482" t="str">
            <v xml:space="preserve">http://www.dop.wa.gov/CompClass/JobClassesSalaries/Pages/ClassifiedJobListing.aspx </v>
          </cell>
          <cell r="J1482">
            <v>0</v>
          </cell>
        </row>
        <row r="1483">
          <cell r="E1483" t="str">
            <v>SEWING &amp; ALTERATIONS SPECIALIST 3</v>
          </cell>
          <cell r="F1483" t="str">
            <v>39</v>
          </cell>
          <cell r="G1483" t="str">
            <v>681G</v>
          </cell>
          <cell r="H1483" t="str">
            <v>5307-00</v>
          </cell>
          <cell r="I1483" t="str">
            <v xml:space="preserve">http://www.dop.wa.gov/CompClass/JobClassesSalaries/Pages/ClassifiedJobListing.aspx </v>
          </cell>
          <cell r="J1483">
            <v>0</v>
          </cell>
        </row>
        <row r="1484">
          <cell r="E1484" t="str">
            <v>SEWING &amp; ALTERATIONS SUPERVISOR</v>
          </cell>
          <cell r="F1484" t="str">
            <v>43</v>
          </cell>
          <cell r="G1484" t="str">
            <v>681H</v>
          </cell>
          <cell r="H1484" t="str">
            <v>4902-00</v>
          </cell>
          <cell r="I1484" t="str">
            <v xml:space="preserve">http://www.dop.wa.gov/CompClass/JobClassesSalaries/Pages/ClassifiedJobListing.aspx </v>
          </cell>
          <cell r="J1484">
            <v>0</v>
          </cell>
        </row>
        <row r="1485">
          <cell r="E1485" t="str">
            <v>SEX OFFENDER TREATMENT SPECIALIST</v>
          </cell>
          <cell r="F1485" t="str">
            <v>51</v>
          </cell>
          <cell r="G1485" t="str">
            <v>354K</v>
          </cell>
          <cell r="H1485" t="str">
            <v>4902-00</v>
          </cell>
          <cell r="I1485" t="str">
            <v xml:space="preserve">http://www.dop.wa.gov/CompClass/JobClassesSalaries/Pages/ClassifiedJobListing.aspx </v>
          </cell>
          <cell r="J1485">
            <v>0</v>
          </cell>
        </row>
        <row r="1486">
          <cell r="E1486" t="str">
            <v>SEX OFFENDER TREATMENT SUPERVISOR</v>
          </cell>
          <cell r="F1486" t="str">
            <v>55</v>
          </cell>
          <cell r="G1486" t="str">
            <v>354L</v>
          </cell>
          <cell r="H1486" t="str">
            <v>4902-00</v>
          </cell>
          <cell r="I1486" t="str">
            <v xml:space="preserve">http://www.dop.wa.gov/CompClass/JobClassesSalaries/Pages/ClassifiedJobListing.aspx </v>
          </cell>
          <cell r="J1486">
            <v>0</v>
          </cell>
        </row>
        <row r="1487">
          <cell r="E1487" t="str">
            <v>SHEET METAL MECHANIC</v>
          </cell>
          <cell r="F1487" t="str">
            <v>46G</v>
          </cell>
          <cell r="G1487" t="str">
            <v>624F</v>
          </cell>
          <cell r="H1487" t="str">
            <v>4902-00</v>
          </cell>
          <cell r="I1487" t="str">
            <v xml:space="preserve">http://www.dop.wa.gov/CompClass/JobClassesSalaries/Pages/ClassifiedJobListing.aspx </v>
          </cell>
          <cell r="J1487">
            <v>0</v>
          </cell>
        </row>
        <row r="1488">
          <cell r="E1488" t="str">
            <v>SHEET METAL MECHANIC APPRENTICE</v>
          </cell>
          <cell r="F1488" t="str">
            <v>Band1</v>
          </cell>
          <cell r="G1488" t="str">
            <v>625E</v>
          </cell>
          <cell r="H1488" t="str">
            <v>4902-00</v>
          </cell>
          <cell r="I1488" t="str">
            <v xml:space="preserve">http://www.dop.wa.gov/CompClass/JobClassesSalaries/Pages/ClassifiedJobListing.aspx </v>
          </cell>
          <cell r="J1488">
            <v>0</v>
          </cell>
        </row>
        <row r="1489">
          <cell r="E1489" t="str">
            <v>SHEET METAL MECHANIC LEAD</v>
          </cell>
          <cell r="F1489" t="str">
            <v>49G</v>
          </cell>
          <cell r="G1489" t="str">
            <v>624G</v>
          </cell>
          <cell r="H1489" t="str">
            <v>4902-00</v>
          </cell>
          <cell r="I1489" t="str">
            <v xml:space="preserve">http://www.dop.wa.gov/CompClass/JobClassesSalaries/Pages/ClassifiedJobListing.aspx </v>
          </cell>
          <cell r="J1489">
            <v>0</v>
          </cell>
        </row>
        <row r="1490">
          <cell r="E1490" t="str">
            <v>SHEET METAL MECHANIC SUPERVISOR</v>
          </cell>
          <cell r="F1490" t="str">
            <v>53G</v>
          </cell>
          <cell r="G1490" t="str">
            <v>624H</v>
          </cell>
          <cell r="H1490" t="str">
            <v>4902-00</v>
          </cell>
          <cell r="I1490" t="str">
            <v xml:space="preserve">http://www.dop.wa.gov/CompClass/JobClassesSalaries/Pages/ClassifiedJobListing.aspx </v>
          </cell>
          <cell r="J1490">
            <v>0</v>
          </cell>
        </row>
        <row r="1491">
          <cell r="E1491" t="str">
            <v>SHELTERED WORKSHOP SUPERVISOR</v>
          </cell>
          <cell r="F1491" t="str">
            <v>43</v>
          </cell>
          <cell r="G1491" t="str">
            <v>346K</v>
          </cell>
          <cell r="H1491" t="str">
            <v>4902-00</v>
          </cell>
          <cell r="I1491" t="str">
            <v xml:space="preserve">http://www.dop.wa.gov/CompClass/JobClassesSalaries/Pages/ClassifiedJobListing.aspx </v>
          </cell>
          <cell r="J1491">
            <v>0</v>
          </cell>
        </row>
        <row r="1492">
          <cell r="E1492" t="str">
            <v>SHIPWRIGHT SUPERVISOR</v>
          </cell>
          <cell r="F1492" t="str">
            <v>51G</v>
          </cell>
          <cell r="G1492" t="str">
            <v>605I</v>
          </cell>
          <cell r="H1492" t="str">
            <v>4902-00</v>
          </cell>
          <cell r="I1492" t="str">
            <v xml:space="preserve">http://www.dop.wa.gov/CompClass/JobClassesSalaries/Pages/ClassifiedJobListing.aspx </v>
          </cell>
          <cell r="J1492">
            <v>0</v>
          </cell>
        </row>
        <row r="1493">
          <cell r="E1493" t="str">
            <v>SIGN PAINTER</v>
          </cell>
          <cell r="F1493" t="str">
            <v>42G</v>
          </cell>
          <cell r="G1493" t="str">
            <v>619G</v>
          </cell>
          <cell r="H1493" t="str">
            <v>4902-00</v>
          </cell>
          <cell r="I1493" t="str">
            <v xml:space="preserve">http://www.dop.wa.gov/CompClass/JobClassesSalaries/Pages/ClassifiedJobListing.aspx </v>
          </cell>
          <cell r="J1493">
            <v>0</v>
          </cell>
        </row>
        <row r="1494">
          <cell r="E1494" t="str">
            <v>SIGN PAINTER LEAD</v>
          </cell>
          <cell r="F1494" t="str">
            <v>45G</v>
          </cell>
          <cell r="G1494" t="str">
            <v>619I</v>
          </cell>
          <cell r="H1494" t="str">
            <v>4902-00</v>
          </cell>
          <cell r="I1494" t="str">
            <v xml:space="preserve">http://www.dop.wa.gov/CompClass/JobClassesSalaries/Pages/ClassifiedJobListing.aspx </v>
          </cell>
          <cell r="J1494">
            <v>0</v>
          </cell>
        </row>
        <row r="1495">
          <cell r="E1495" t="str">
            <v>SNACK BAR LEAD</v>
          </cell>
          <cell r="F1495" t="str">
            <v>30</v>
          </cell>
          <cell r="G1495" t="str">
            <v>674O</v>
          </cell>
          <cell r="H1495" t="str">
            <v>4902-00</v>
          </cell>
          <cell r="I1495" t="str">
            <v xml:space="preserve">http://www.dop.wa.gov/CompClass/JobClassesSalaries/Pages/ClassifiedJobListing.aspx </v>
          </cell>
          <cell r="J1495">
            <v>0</v>
          </cell>
        </row>
        <row r="1496">
          <cell r="E1496" t="str">
            <v>SOC WORKER 1 - ACADEMIC MEDICAL CENTERS</v>
          </cell>
          <cell r="F1496" t="str">
            <v>51</v>
          </cell>
          <cell r="G1496" t="str">
            <v>351E</v>
          </cell>
          <cell r="H1496" t="str">
            <v>4902-00</v>
          </cell>
          <cell r="I1496" t="str">
            <v xml:space="preserve">http://www.dop.wa.gov/CompClass/JobClassesSalaries/Pages/ClassifiedJobListing.aspx </v>
          </cell>
          <cell r="J1496">
            <v>0</v>
          </cell>
        </row>
        <row r="1497">
          <cell r="E1497" t="str">
            <v>SOC WORKER 2 - ACADEMIC MEDICAL CENTERS</v>
          </cell>
          <cell r="F1497" t="str">
            <v>55</v>
          </cell>
          <cell r="G1497" t="str">
            <v>351F</v>
          </cell>
          <cell r="H1497" t="str">
            <v>4902-00</v>
          </cell>
          <cell r="I1497" t="str">
            <v xml:space="preserve">http://www.dop.wa.gov/CompClass/JobClassesSalaries/Pages/ClassifiedJobListing.aspx </v>
          </cell>
          <cell r="J1497">
            <v>0</v>
          </cell>
        </row>
        <row r="1498">
          <cell r="E1498" t="str">
            <v>SOCIAL &amp; HEALTH PROGRAM CONSULTANT 1</v>
          </cell>
          <cell r="F1498" t="str">
            <v>47</v>
          </cell>
          <cell r="G1498" t="str">
            <v>349E</v>
          </cell>
          <cell r="H1498" t="str">
            <v>5300-00</v>
          </cell>
          <cell r="I1498" t="str">
            <v xml:space="preserve">http://www.dop.wa.gov/CompClass/JobClassesSalaries/Pages/ClassifiedJobListing.aspx </v>
          </cell>
          <cell r="J1498">
            <v>0</v>
          </cell>
        </row>
        <row r="1499">
          <cell r="E1499" t="str">
            <v>SOCIAL &amp; HEALTH PROGRAM CONSULTANT 2</v>
          </cell>
          <cell r="F1499" t="str">
            <v>52</v>
          </cell>
          <cell r="G1499" t="str">
            <v>349F</v>
          </cell>
          <cell r="H1499" t="str">
            <v>5300-00</v>
          </cell>
          <cell r="I1499" t="str">
            <v xml:space="preserve">http://www.dop.wa.gov/CompClass/JobClassesSalaries/Pages/ClassifiedJobListing.aspx </v>
          </cell>
          <cell r="J1499">
            <v>0</v>
          </cell>
        </row>
        <row r="1500">
          <cell r="E1500" t="str">
            <v>SOCIAL &amp; HEALTH PROGRAM CONSULTANT 3</v>
          </cell>
          <cell r="F1500" t="str">
            <v>56</v>
          </cell>
          <cell r="G1500" t="str">
            <v>349G</v>
          </cell>
          <cell r="H1500" t="str">
            <v>5300-00</v>
          </cell>
          <cell r="I1500" t="str">
            <v xml:space="preserve">http://www.dop.wa.gov/CompClass/JobClassesSalaries/Pages/ClassifiedJobListing.aspx </v>
          </cell>
          <cell r="J1500">
            <v>0</v>
          </cell>
        </row>
        <row r="1501">
          <cell r="E1501" t="str">
            <v>SOCIAL &amp; HEALTH PROGRAM CONSULTANT 4</v>
          </cell>
          <cell r="F1501" t="str">
            <v>58</v>
          </cell>
          <cell r="G1501" t="str">
            <v>349H</v>
          </cell>
          <cell r="H1501" t="str">
            <v>5300-00</v>
          </cell>
          <cell r="I1501" t="str">
            <v xml:space="preserve">http://www.dop.wa.gov/CompClass/JobClassesSalaries/Pages/ClassifiedJobListing.aspx </v>
          </cell>
          <cell r="J1501">
            <v>0</v>
          </cell>
        </row>
        <row r="1502">
          <cell r="E1502" t="str">
            <v>SOCIAL SERVICE SPECIALIST 1</v>
          </cell>
          <cell r="F1502" t="str">
            <v>41</v>
          </cell>
          <cell r="G1502" t="str">
            <v>351O</v>
          </cell>
          <cell r="H1502" t="str">
            <v>4902-00</v>
          </cell>
          <cell r="I1502" t="str">
            <v xml:space="preserve">http://www.dop.wa.gov/CompClass/JobClassesSalaries/Pages/ClassifiedJobListing.aspx </v>
          </cell>
          <cell r="J1502">
            <v>0</v>
          </cell>
        </row>
        <row r="1503">
          <cell r="E1503" t="str">
            <v>SOCIAL SERVICE SPECIALIST 2</v>
          </cell>
          <cell r="F1503" t="str">
            <v>49</v>
          </cell>
          <cell r="G1503" t="str">
            <v>351P</v>
          </cell>
          <cell r="H1503" t="str">
            <v>4902-00</v>
          </cell>
          <cell r="I1503" t="str">
            <v xml:space="preserve">http://www.dop.wa.gov/CompClass/JobClassesSalaries/Pages/ClassifiedJobListing.aspx </v>
          </cell>
          <cell r="J1503">
            <v>0</v>
          </cell>
        </row>
        <row r="1504">
          <cell r="E1504" t="str">
            <v>SOCIAL SERVICE SPECIALIST 3</v>
          </cell>
          <cell r="F1504" t="str">
            <v>51</v>
          </cell>
          <cell r="G1504" t="str">
            <v>351Q</v>
          </cell>
          <cell r="H1504" t="str">
            <v>5300-00</v>
          </cell>
          <cell r="I1504" t="str">
            <v xml:space="preserve">http://www.dop.wa.gov/CompClass/JobClassesSalaries/Pages/ClassifiedJobListing.aspx </v>
          </cell>
          <cell r="J1504">
            <v>0</v>
          </cell>
        </row>
        <row r="1505">
          <cell r="E1505" t="str">
            <v>SOCIAL SERVICE SPECIALIST 4</v>
          </cell>
          <cell r="F1505" t="str">
            <v>56</v>
          </cell>
          <cell r="G1505" t="str">
            <v>351R</v>
          </cell>
          <cell r="H1505" t="str">
            <v>5300-00</v>
          </cell>
          <cell r="I1505" t="str">
            <v xml:space="preserve">http://www.dop.wa.gov/CompClass/JobClassesSalaries/Pages/ClassifiedJobListing.aspx </v>
          </cell>
          <cell r="J1505">
            <v>0</v>
          </cell>
        </row>
        <row r="1506">
          <cell r="E1506" t="str">
            <v>SOCIAL SERVICE TRAINING SPECIALIST</v>
          </cell>
          <cell r="F1506" t="str">
            <v>52</v>
          </cell>
          <cell r="G1506" t="str">
            <v>351J</v>
          </cell>
          <cell r="H1506" t="str">
            <v>4902-00</v>
          </cell>
          <cell r="I1506" t="str">
            <v xml:space="preserve">http://www.dop.wa.gov/CompClass/JobClassesSalaries/Pages/ClassifiedJobListing.aspx </v>
          </cell>
          <cell r="J1506">
            <v>0</v>
          </cell>
        </row>
        <row r="1507">
          <cell r="E1507" t="str">
            <v>SOCIAL WORK ASSISTANT 1</v>
          </cell>
          <cell r="F1507" t="str">
            <v>41</v>
          </cell>
          <cell r="G1507" t="str">
            <v>343H</v>
          </cell>
          <cell r="H1507" t="str">
            <v>4902-00</v>
          </cell>
          <cell r="I1507" t="str">
            <v xml:space="preserve">http://www.dop.wa.gov/CompClass/JobClassesSalaries/Pages/ClassifiedJobListing.aspx </v>
          </cell>
          <cell r="J1507">
            <v>0</v>
          </cell>
        </row>
        <row r="1508">
          <cell r="E1508" t="str">
            <v>SOCIAL WORK ASSISTANT 2</v>
          </cell>
          <cell r="F1508" t="str">
            <v>45</v>
          </cell>
          <cell r="G1508" t="str">
            <v>343I</v>
          </cell>
          <cell r="H1508" t="str">
            <v>4902-00</v>
          </cell>
          <cell r="I1508" t="str">
            <v xml:space="preserve">http://www.dop.wa.gov/CompClass/JobClassesSalaries/Pages/ClassifiedJobListing.aspx </v>
          </cell>
          <cell r="J1508">
            <v>0</v>
          </cell>
        </row>
        <row r="1509">
          <cell r="E1509" t="str">
            <v>SOCIAL WORKER SUPV-ACADEM MEDICAL CNTRS</v>
          </cell>
          <cell r="F1509" t="str">
            <v>61</v>
          </cell>
          <cell r="G1509" t="str">
            <v>351H</v>
          </cell>
          <cell r="H1509" t="str">
            <v>4902-00</v>
          </cell>
          <cell r="I1509" t="str">
            <v xml:space="preserve">http://www.dop.wa.gov/CompClass/JobClassesSalaries/Pages/ClassifiedJobListing.aspx </v>
          </cell>
          <cell r="J1509">
            <v>0</v>
          </cell>
        </row>
        <row r="1510">
          <cell r="E1510" t="str">
            <v>SP A TO SEC DSHS</v>
          </cell>
          <cell r="F1510" t="str">
            <v>Band1</v>
          </cell>
          <cell r="G1510" t="str">
            <v>B1712</v>
          </cell>
          <cell r="H1510" t="str">
            <v>4902-00</v>
          </cell>
          <cell r="I1510" t="str">
            <v>per autumnsharpe</v>
          </cell>
          <cell r="J1510">
            <v>0</v>
          </cell>
        </row>
        <row r="1511">
          <cell r="E1511" t="str">
            <v>SP A/VOC REHAB</v>
          </cell>
          <cell r="F1511" t="str">
            <v>Band1</v>
          </cell>
          <cell r="G1511" t="str">
            <v>B1645</v>
          </cell>
          <cell r="H1511" t="str">
            <v>4902-00</v>
          </cell>
          <cell r="I1511" t="str">
            <v>per autumnsharpe</v>
          </cell>
          <cell r="J1511">
            <v>0</v>
          </cell>
        </row>
        <row r="1512">
          <cell r="E1512" t="str">
            <v>SPACE ANALYST 1</v>
          </cell>
          <cell r="F1512" t="str">
            <v>49</v>
          </cell>
          <cell r="G1512" t="str">
            <v>544E</v>
          </cell>
          <cell r="H1512" t="str">
            <v>4902-00</v>
          </cell>
          <cell r="I1512" t="str">
            <v xml:space="preserve">http://www.dop.wa.gov/CompClass/JobClassesSalaries/Pages/ClassifiedJobListing.aspx </v>
          </cell>
          <cell r="J1512">
            <v>0</v>
          </cell>
        </row>
        <row r="1513">
          <cell r="E1513" t="str">
            <v>SPACE ANALYST 2</v>
          </cell>
          <cell r="F1513" t="str">
            <v>53</v>
          </cell>
          <cell r="G1513" t="str">
            <v>544F</v>
          </cell>
          <cell r="H1513" t="str">
            <v>4902-00</v>
          </cell>
          <cell r="I1513" t="str">
            <v xml:space="preserve">http://www.dop.wa.gov/CompClass/JobClassesSalaries/Pages/ClassifiedJobListing.aspx </v>
          </cell>
          <cell r="J1513">
            <v>0</v>
          </cell>
        </row>
        <row r="1514">
          <cell r="E1514" t="str">
            <v>SPEC ASST FOR SYSTEMS AND MONITORING-HCA</v>
          </cell>
          <cell r="F1514" t="str">
            <v>Band1</v>
          </cell>
          <cell r="G1514" t="str">
            <v>B1512</v>
          </cell>
          <cell r="H1514" t="str">
            <v>4902-00</v>
          </cell>
          <cell r="I1514" t="str">
            <v>per autumnsharpe</v>
          </cell>
          <cell r="J1514">
            <v>0</v>
          </cell>
        </row>
        <row r="1515">
          <cell r="E1515" t="str">
            <v>SPECIALTY COMPLIANCE TECHNICAL SPEC</v>
          </cell>
          <cell r="F1515" t="str">
            <v>61</v>
          </cell>
          <cell r="G1515" t="str">
            <v>391U</v>
          </cell>
          <cell r="H1515" t="str">
            <v>4902-00</v>
          </cell>
          <cell r="I1515" t="str">
            <v xml:space="preserve">http://www.dop.wa.gov/CompClass/JobClassesSalaries/Pages/ClassifiedJobListing.aspx </v>
          </cell>
          <cell r="J1515">
            <v>0</v>
          </cell>
        </row>
        <row r="1516">
          <cell r="E1516" t="str">
            <v>SPECIMEN PROCESSING SUPERVISOR</v>
          </cell>
          <cell r="F1516" t="str">
            <v>48</v>
          </cell>
          <cell r="G1516" t="str">
            <v>510R</v>
          </cell>
          <cell r="H1516" t="str">
            <v>4902-00</v>
          </cell>
          <cell r="I1516" t="str">
            <v xml:space="preserve">http://www.dop.wa.gov/CompClass/JobClassesSalaries/Pages/ClassifiedJobListing.aspx </v>
          </cell>
          <cell r="J1516">
            <v>0</v>
          </cell>
        </row>
        <row r="1517">
          <cell r="E1517" t="str">
            <v>SPECIMEN PROCESSING TECHNICIAN</v>
          </cell>
          <cell r="F1517" t="str">
            <v>37</v>
          </cell>
          <cell r="G1517" t="str">
            <v>510P</v>
          </cell>
          <cell r="H1517" t="str">
            <v>4902-00</v>
          </cell>
          <cell r="I1517" t="str">
            <v xml:space="preserve">http://www.dop.wa.gov/CompClass/JobClassesSalaries/Pages/ClassifiedJobListing.aspx </v>
          </cell>
          <cell r="J1517">
            <v>0</v>
          </cell>
        </row>
        <row r="1518">
          <cell r="E1518" t="str">
            <v>SPECIMEN PROCESSING TECHNICIAN LEAD</v>
          </cell>
          <cell r="F1518" t="str">
            <v>42</v>
          </cell>
          <cell r="G1518" t="str">
            <v>510Q</v>
          </cell>
          <cell r="H1518" t="str">
            <v>4902-00</v>
          </cell>
          <cell r="I1518" t="str">
            <v xml:space="preserve">http://www.dop.wa.gov/CompClass/JobClassesSalaries/Pages/ClassifiedJobListing.aspx </v>
          </cell>
          <cell r="J1518">
            <v>0</v>
          </cell>
        </row>
        <row r="1519">
          <cell r="E1519" t="str">
            <v>SPEECH PATHOLOGIST, SCH FOR DEAF/BLIND</v>
          </cell>
          <cell r="F1519" t="str">
            <v>Band1</v>
          </cell>
          <cell r="G1519" t="str">
            <v>258J</v>
          </cell>
          <cell r="H1519" t="str">
            <v>4902-00</v>
          </cell>
          <cell r="I1519" t="str">
            <v xml:space="preserve">http://www.dop.wa.gov/CompClass/JobClassesSalaries/Pages/ClassifiedJobListing.aspx </v>
          </cell>
          <cell r="J1519">
            <v>0</v>
          </cell>
        </row>
        <row r="1520">
          <cell r="E1520" t="str">
            <v>SPEECH PATHOLOGIST/AUDIOLOGIST SPEC 1</v>
          </cell>
          <cell r="F1520" t="str">
            <v>61</v>
          </cell>
          <cell r="G1520" t="str">
            <v>308E</v>
          </cell>
          <cell r="H1520" t="str">
            <v>4902-00</v>
          </cell>
          <cell r="I1520" t="str">
            <v xml:space="preserve">http://www.dop.wa.gov/CompClass/JobClassesSalaries/Pages/ClassifiedJobListing.aspx </v>
          </cell>
          <cell r="J1520">
            <v>0</v>
          </cell>
        </row>
        <row r="1521">
          <cell r="E1521" t="str">
            <v>SPEECH PATHOLOGIST/AUDIOLOGIST SPEC 2</v>
          </cell>
          <cell r="F1521" t="str">
            <v>64</v>
          </cell>
          <cell r="G1521" t="str">
            <v>308F</v>
          </cell>
          <cell r="H1521" t="str">
            <v>7200-00</v>
          </cell>
          <cell r="I1521" t="str">
            <v xml:space="preserve">http://www.dop.wa.gov/CompClass/JobClassesSalaries/Pages/ClassifiedJobListing.aspx </v>
          </cell>
          <cell r="J1521">
            <v>0</v>
          </cell>
        </row>
        <row r="1522">
          <cell r="E1522" t="str">
            <v>SPEECH PATHOLOGIST/AUDIOLOGIST SPEC 3</v>
          </cell>
          <cell r="F1522" t="str">
            <v>67</v>
          </cell>
          <cell r="G1522" t="str">
            <v>308G</v>
          </cell>
          <cell r="H1522" t="str">
            <v>4902-00</v>
          </cell>
          <cell r="I1522" t="str">
            <v xml:space="preserve">http://www.dop.wa.gov/CompClass/JobClassesSalaries/Pages/ClassifiedJobListing.aspx </v>
          </cell>
          <cell r="J1522">
            <v>0</v>
          </cell>
        </row>
        <row r="1523">
          <cell r="E1523" t="str">
            <v>SPORTS EQUIPMENT ATTENDANT</v>
          </cell>
          <cell r="F1523" t="str">
            <v>19</v>
          </cell>
          <cell r="G1523" t="str">
            <v>702E</v>
          </cell>
          <cell r="H1523" t="str">
            <v>4902-00</v>
          </cell>
          <cell r="I1523" t="str">
            <v xml:space="preserve">http://www.dop.wa.gov/CompClass/JobClassesSalaries/Pages/ClassifiedJobListing.aspx </v>
          </cell>
          <cell r="J1523">
            <v>0</v>
          </cell>
        </row>
        <row r="1524">
          <cell r="E1524" t="str">
            <v>SPORTS EQUIPMENT MANAGER 1</v>
          </cell>
          <cell r="F1524" t="str">
            <v>30</v>
          </cell>
          <cell r="G1524" t="str">
            <v>702G</v>
          </cell>
          <cell r="H1524" t="str">
            <v>4902-00</v>
          </cell>
          <cell r="I1524" t="str">
            <v xml:space="preserve">http://www.dop.wa.gov/CompClass/JobClassesSalaries/Pages/ClassifiedJobListing.aspx </v>
          </cell>
          <cell r="J1524">
            <v>0</v>
          </cell>
        </row>
        <row r="1525">
          <cell r="E1525" t="str">
            <v>SPORTS EQUIPMENT MANAGER 2</v>
          </cell>
          <cell r="F1525" t="str">
            <v>34</v>
          </cell>
          <cell r="G1525" t="str">
            <v>702H</v>
          </cell>
          <cell r="H1525" t="str">
            <v>4902-00</v>
          </cell>
          <cell r="I1525" t="str">
            <v xml:space="preserve">http://www.dop.wa.gov/CompClass/JobClassesSalaries/Pages/ClassifiedJobListing.aspx </v>
          </cell>
          <cell r="J1525">
            <v>0</v>
          </cell>
        </row>
        <row r="1526">
          <cell r="E1526" t="str">
            <v>SPORTS EQUIPMENT TECHNICIAN</v>
          </cell>
          <cell r="F1526" t="str">
            <v>24</v>
          </cell>
          <cell r="G1526" t="str">
            <v>702F</v>
          </cell>
          <cell r="H1526" t="str">
            <v>4902-00</v>
          </cell>
          <cell r="I1526" t="str">
            <v xml:space="preserve">http://www.dop.wa.gov/CompClass/JobClassesSalaries/Pages/ClassifiedJobListing.aspx </v>
          </cell>
          <cell r="J1526">
            <v>0</v>
          </cell>
        </row>
        <row r="1527">
          <cell r="E1527" t="str">
            <v>SPTDT ECHO GN SL</v>
          </cell>
          <cell r="F1527" t="str">
            <v>Band1</v>
          </cell>
          <cell r="G1527" t="str">
            <v>B2310</v>
          </cell>
          <cell r="H1527" t="str">
            <v>4902-00</v>
          </cell>
          <cell r="I1527" t="str">
            <v>per autumnsharpe</v>
          </cell>
          <cell r="J1527">
            <v>0</v>
          </cell>
        </row>
        <row r="1528">
          <cell r="E1528" t="str">
            <v>SPTDT GRN HL SCL</v>
          </cell>
          <cell r="F1528" t="str">
            <v>Band1</v>
          </cell>
          <cell r="G1528" t="str">
            <v>B2300</v>
          </cell>
          <cell r="H1528" t="str">
            <v>4902-00</v>
          </cell>
          <cell r="I1528" t="str">
            <v>per autumnsharpe</v>
          </cell>
          <cell r="J1528">
            <v>0</v>
          </cell>
        </row>
        <row r="1529">
          <cell r="E1529" t="str">
            <v>SPTDT LKLD VILGE</v>
          </cell>
          <cell r="F1529" t="str">
            <v>Band1</v>
          </cell>
          <cell r="G1529" t="str">
            <v>B2360</v>
          </cell>
          <cell r="H1529" t="str">
            <v>5300-00</v>
          </cell>
          <cell r="I1529" t="str">
            <v>per autumnsharpe</v>
          </cell>
          <cell r="J1529">
            <v>0</v>
          </cell>
        </row>
        <row r="1530">
          <cell r="E1530" t="str">
            <v>SPTDT NAS YH CMP</v>
          </cell>
          <cell r="F1530" t="str">
            <v>Band1</v>
          </cell>
          <cell r="G1530" t="str">
            <v>B2320</v>
          </cell>
          <cell r="H1530" t="str">
            <v>4902-00</v>
          </cell>
          <cell r="I1530" t="str">
            <v>per autumnsharpe</v>
          </cell>
          <cell r="J1530">
            <v>0</v>
          </cell>
        </row>
        <row r="1531">
          <cell r="E1531" t="str">
            <v>SPTDT RAINIER SL</v>
          </cell>
          <cell r="F1531" t="str">
            <v>Band1</v>
          </cell>
          <cell r="G1531" t="str">
            <v>B2370</v>
          </cell>
          <cell r="H1531" t="str">
            <v>5300-00</v>
          </cell>
          <cell r="I1531" t="str">
            <v>per autumnsharpe</v>
          </cell>
          <cell r="J1531">
            <v>0</v>
          </cell>
        </row>
        <row r="1532">
          <cell r="E1532" t="str">
            <v>SPTDT YK VLY SCL</v>
          </cell>
          <cell r="F1532" t="str">
            <v>Band1</v>
          </cell>
          <cell r="G1532" t="str">
            <v>B2380</v>
          </cell>
          <cell r="H1532" t="str">
            <v>4902-00</v>
          </cell>
          <cell r="I1532" t="str">
            <v>per autumnsharpe</v>
          </cell>
          <cell r="J1532">
            <v>0</v>
          </cell>
        </row>
        <row r="1533">
          <cell r="E1533" t="str">
            <v>SR DIR, OFFICE OF FRAUD &amp; ACCOUNTABILITY</v>
          </cell>
          <cell r="F1533" t="str">
            <v>Band1</v>
          </cell>
          <cell r="G1533" t="str">
            <v>B2051</v>
          </cell>
          <cell r="H1533" t="str">
            <v>5300-00</v>
          </cell>
          <cell r="I1533" t="str">
            <v>per autumnsharpe</v>
          </cell>
          <cell r="J1533">
            <v>0</v>
          </cell>
        </row>
        <row r="1534">
          <cell r="E1534" t="str">
            <v>SR DIRECTOR , POLICY AND EXTERNAL RLTNS</v>
          </cell>
          <cell r="F1534" t="str">
            <v>Band1</v>
          </cell>
          <cell r="G1534" t="str">
            <v>B1730</v>
          </cell>
          <cell r="H1534" t="str">
            <v>4902-00</v>
          </cell>
          <cell r="I1534" t="str">
            <v>per autumnsharpe</v>
          </cell>
          <cell r="J1534">
            <v>0</v>
          </cell>
        </row>
        <row r="1535">
          <cell r="E1535" t="str">
            <v>STAGE MANAGER</v>
          </cell>
          <cell r="F1535" t="str">
            <v>49</v>
          </cell>
          <cell r="G1535" t="str">
            <v>202H</v>
          </cell>
          <cell r="H1535" t="str">
            <v>4902-00</v>
          </cell>
          <cell r="I1535" t="str">
            <v xml:space="preserve">http://www.dop.wa.gov/CompClass/JobClassesSalaries/Pages/ClassifiedJobListing.aspx </v>
          </cell>
          <cell r="J1535">
            <v>0</v>
          </cell>
        </row>
        <row r="1536">
          <cell r="E1536" t="str">
            <v>STAGE TECHNICIAN 1</v>
          </cell>
          <cell r="F1536" t="str">
            <v>39</v>
          </cell>
          <cell r="G1536" t="str">
            <v>202E</v>
          </cell>
          <cell r="H1536" t="str">
            <v>4902-00</v>
          </cell>
          <cell r="I1536" t="str">
            <v xml:space="preserve">http://www.dop.wa.gov/CompClass/JobClassesSalaries/Pages/ClassifiedJobListing.aspx </v>
          </cell>
          <cell r="J1536">
            <v>0</v>
          </cell>
        </row>
        <row r="1537">
          <cell r="E1537" t="str">
            <v>STAGE TECHNICIAN 2</v>
          </cell>
          <cell r="F1537" t="str">
            <v>43</v>
          </cell>
          <cell r="G1537" t="str">
            <v>202F</v>
          </cell>
          <cell r="H1537" t="str">
            <v>4902-00</v>
          </cell>
          <cell r="I1537" t="str">
            <v xml:space="preserve">http://www.dop.wa.gov/CompClass/JobClassesSalaries/Pages/ClassifiedJobListing.aspx </v>
          </cell>
          <cell r="J1537">
            <v>0</v>
          </cell>
        </row>
        <row r="1538">
          <cell r="E1538" t="str">
            <v>STATE ARCHAEOLOGIST</v>
          </cell>
          <cell r="F1538" t="str">
            <v>55</v>
          </cell>
          <cell r="G1538" t="str">
            <v>260E</v>
          </cell>
          <cell r="H1538" t="str">
            <v>4902-00</v>
          </cell>
          <cell r="I1538" t="str">
            <v xml:space="preserve">http://www.dop.wa.gov/CompClass/JobClassesSalaries/Pages/ClassifiedJobListing.aspx </v>
          </cell>
          <cell r="J1538">
            <v>0</v>
          </cell>
        </row>
        <row r="1539">
          <cell r="E1539" t="str">
            <v>STATE ENTERPRISE ARCHITECT</v>
          </cell>
          <cell r="F1539" t="str">
            <v>72</v>
          </cell>
          <cell r="G1539" t="str">
            <v>479Q</v>
          </cell>
          <cell r="H1539" t="str">
            <v>4902-00</v>
          </cell>
          <cell r="I1539" t="str">
            <v xml:space="preserve">http://www.dop.wa.gov/CompClass/JobClassesSalaries/Pages/ClassifiedJobListing.aspx </v>
          </cell>
          <cell r="J1539">
            <v>0</v>
          </cell>
        </row>
        <row r="1540">
          <cell r="E1540" t="str">
            <v>STATE FINANCIAL CONSULTANT</v>
          </cell>
          <cell r="F1540" t="str">
            <v>61</v>
          </cell>
          <cell r="G1540" t="str">
            <v>146C</v>
          </cell>
          <cell r="H1540" t="str">
            <v>4902-00</v>
          </cell>
          <cell r="I1540" t="str">
            <v xml:space="preserve">http://www.dop.wa.gov/CompClass/JobClassesSalaries/Pages/ClassifiedJobListing.aspx </v>
          </cell>
          <cell r="J1540">
            <v>0</v>
          </cell>
        </row>
        <row r="1541">
          <cell r="E1541" t="str">
            <v>STATE FINANCIAL SENIOR CONSULTANT</v>
          </cell>
          <cell r="F1541" t="str">
            <v>65</v>
          </cell>
          <cell r="G1541" t="str">
            <v>146D</v>
          </cell>
          <cell r="H1541" t="str">
            <v>4902-00</v>
          </cell>
          <cell r="I1541" t="str">
            <v xml:space="preserve">http://www.dop.wa.gov/CompClass/JobClassesSalaries/Pages/ClassifiedJobListing.aspx </v>
          </cell>
          <cell r="J1541">
            <v>0</v>
          </cell>
        </row>
        <row r="1542">
          <cell r="E1542" t="str">
            <v>STATE METROLOGIST</v>
          </cell>
          <cell r="F1542" t="str">
            <v>45</v>
          </cell>
          <cell r="G1542" t="str">
            <v>453I</v>
          </cell>
          <cell r="H1542" t="str">
            <v>4902-00</v>
          </cell>
          <cell r="I1542" t="str">
            <v xml:space="preserve">http://www.dop.wa.gov/CompClass/JobClassesSalaries/Pages/ClassifiedJobListing.aspx </v>
          </cell>
          <cell r="J1542">
            <v>0</v>
          </cell>
        </row>
        <row r="1543">
          <cell r="E1543" t="str">
            <v>STATEWIDE CUSTOMER SERVICE ADMINISTRATOR</v>
          </cell>
          <cell r="F1543" t="str">
            <v>Band1</v>
          </cell>
          <cell r="G1543" t="str">
            <v>B1591</v>
          </cell>
          <cell r="H1543" t="str">
            <v>4902-00</v>
          </cell>
          <cell r="I1543" t="str">
            <v>per autumnsharpe</v>
          </cell>
          <cell r="J1543">
            <v>0</v>
          </cell>
        </row>
        <row r="1544">
          <cell r="E1544" t="str">
            <v>STATEWIDE PROG COORD FOR BLIND/VISUALLY</v>
          </cell>
          <cell r="F1544" t="str">
            <v>50</v>
          </cell>
          <cell r="G1544" t="str">
            <v>349J</v>
          </cell>
          <cell r="H1544" t="str">
            <v>4902-00</v>
          </cell>
          <cell r="I1544" t="str">
            <v xml:space="preserve">http://www.dop.wa.gov/CompClass/JobClassesSalaries/Pages/ClassifiedJobListing.aspx </v>
          </cell>
          <cell r="J1544">
            <v>0</v>
          </cell>
        </row>
        <row r="1545">
          <cell r="E1545" t="str">
            <v>STATIONARY ENGINEER 1</v>
          </cell>
          <cell r="F1545" t="str">
            <v>44G</v>
          </cell>
          <cell r="G1545" t="str">
            <v>602J</v>
          </cell>
          <cell r="H1545" t="str">
            <v>4902-00</v>
          </cell>
          <cell r="I1545" t="str">
            <v xml:space="preserve">http://www.dop.wa.gov/CompClass/JobClassesSalaries/Pages/ClassifiedJobListing.aspx </v>
          </cell>
          <cell r="J1545">
            <v>0</v>
          </cell>
        </row>
        <row r="1546">
          <cell r="E1546" t="str">
            <v>STATIONARY ENGINEER 2</v>
          </cell>
          <cell r="F1546" t="str">
            <v>48G</v>
          </cell>
          <cell r="G1546" t="str">
            <v>602K</v>
          </cell>
          <cell r="H1546" t="str">
            <v>5307-00</v>
          </cell>
          <cell r="I1546" t="str">
            <v xml:space="preserve">http://www.dop.wa.gov/CompClass/JobClassesSalaries/Pages/ClassifiedJobListing.aspx </v>
          </cell>
          <cell r="J1546">
            <v>0</v>
          </cell>
        </row>
        <row r="1547">
          <cell r="E1547" t="str">
            <v>STATIONARY ENGINEER 3</v>
          </cell>
          <cell r="F1547" t="str">
            <v>52G</v>
          </cell>
          <cell r="G1547" t="str">
            <v>602L</v>
          </cell>
          <cell r="H1547" t="str">
            <v>5307-00</v>
          </cell>
          <cell r="I1547" t="str">
            <v xml:space="preserve">http://www.dop.wa.gov/CompClass/JobClassesSalaries/Pages/ClassifiedJobListing.aspx </v>
          </cell>
          <cell r="J1547">
            <v>0</v>
          </cell>
        </row>
        <row r="1548">
          <cell r="E1548" t="str">
            <v>STATIONARY ENGINEER 4</v>
          </cell>
          <cell r="F1548" t="str">
            <v>56G</v>
          </cell>
          <cell r="G1548" t="str">
            <v>602M</v>
          </cell>
          <cell r="H1548" t="str">
            <v>4902-00</v>
          </cell>
          <cell r="I1548" t="str">
            <v xml:space="preserve">http://www.dop.wa.gov/CompClass/JobClassesSalaries/Pages/ClassifiedJobListing.aspx </v>
          </cell>
          <cell r="J1548">
            <v>0</v>
          </cell>
        </row>
        <row r="1549">
          <cell r="E1549" t="str">
            <v>STOCKROOM ATTENDANT 1</v>
          </cell>
          <cell r="F1549" t="str">
            <v>27</v>
          </cell>
          <cell r="G1549" t="str">
            <v>116E</v>
          </cell>
          <cell r="H1549" t="str">
            <v>4902-00</v>
          </cell>
          <cell r="I1549" t="str">
            <v xml:space="preserve">http://www.dop.wa.gov/CompClass/JobClassesSalaries/Pages/ClassifiedJobListing.aspx </v>
          </cell>
          <cell r="J1549">
            <v>0</v>
          </cell>
        </row>
        <row r="1550">
          <cell r="E1550" t="str">
            <v>STOCKROOM ATTENDANT 2</v>
          </cell>
          <cell r="F1550" t="str">
            <v>29</v>
          </cell>
          <cell r="G1550" t="str">
            <v>116F</v>
          </cell>
          <cell r="H1550" t="str">
            <v>5307-01</v>
          </cell>
          <cell r="I1550" t="str">
            <v xml:space="preserve">http://www.dop.wa.gov/CompClass/JobClassesSalaries/Pages/ClassifiedJobListing.aspx </v>
          </cell>
          <cell r="J1550">
            <v>0</v>
          </cell>
        </row>
        <row r="1551">
          <cell r="E1551" t="str">
            <v>STOCKROOM ATTENDANT 3</v>
          </cell>
          <cell r="F1551" t="str">
            <v>32</v>
          </cell>
          <cell r="G1551" t="str">
            <v>116G</v>
          </cell>
          <cell r="H1551" t="str">
            <v>5307-00</v>
          </cell>
          <cell r="I1551" t="str">
            <v xml:space="preserve">http://www.dop.wa.gov/CompClass/JobClassesSalaries/Pages/ClassifiedJobListing.aspx </v>
          </cell>
          <cell r="J1551">
            <v>0</v>
          </cell>
        </row>
        <row r="1552">
          <cell r="E1552" t="str">
            <v>STOCKROOM SUPERVISOR</v>
          </cell>
          <cell r="F1552" t="str">
            <v>34</v>
          </cell>
          <cell r="G1552" t="str">
            <v>116I</v>
          </cell>
          <cell r="H1552" t="str">
            <v>4902-00</v>
          </cell>
          <cell r="I1552" t="str">
            <v xml:space="preserve">http://www.dop.wa.gov/CompClass/JobClassesSalaries/Pages/ClassifiedJobListing.aspx </v>
          </cell>
          <cell r="J1552">
            <v>0</v>
          </cell>
        </row>
        <row r="1553">
          <cell r="E1553" t="str">
            <v>STUDENT LIFE DEAN</v>
          </cell>
          <cell r="F1553" t="str">
            <v>42</v>
          </cell>
          <cell r="G1553" t="str">
            <v>257L</v>
          </cell>
          <cell r="H1553" t="str">
            <v>4902-00</v>
          </cell>
          <cell r="I1553" t="str">
            <v xml:space="preserve">http://www.dop.wa.gov/CompClass/JobClassesSalaries/Pages/ClassifiedJobListing.aspx </v>
          </cell>
          <cell r="J1553">
            <v>0</v>
          </cell>
        </row>
        <row r="1554">
          <cell r="E1554" t="str">
            <v>SUMMER WK STUDNT</v>
          </cell>
          <cell r="F1554" t="str">
            <v>XX</v>
          </cell>
          <cell r="G1554" t="str">
            <v>0035E</v>
          </cell>
          <cell r="H1554" t="str">
            <v>4902-00</v>
          </cell>
          <cell r="I1554" t="str">
            <v>per autumnsharpe</v>
          </cell>
          <cell r="J1554">
            <v>0</v>
          </cell>
        </row>
        <row r="1555">
          <cell r="E1555" t="str">
            <v>SUPPORT ENFORCEMENT OFFICER 1</v>
          </cell>
          <cell r="F1555" t="str">
            <v>42</v>
          </cell>
          <cell r="G1555" t="str">
            <v>178F</v>
          </cell>
          <cell r="H1555" t="str">
            <v>4902-00</v>
          </cell>
          <cell r="I1555" t="str">
            <v xml:space="preserve">http://www.dop.wa.gov/CompClass/JobClassesSalaries/Pages/ClassifiedJobListing.aspx </v>
          </cell>
          <cell r="J1555">
            <v>0</v>
          </cell>
        </row>
        <row r="1556">
          <cell r="E1556" t="str">
            <v>SUPPORT ENFORCEMENT OFFICER 2</v>
          </cell>
          <cell r="F1556" t="str">
            <v>47</v>
          </cell>
          <cell r="G1556" t="str">
            <v>178G</v>
          </cell>
          <cell r="H1556" t="str">
            <v>4902-00</v>
          </cell>
          <cell r="I1556" t="str">
            <v xml:space="preserve">http://www.dop.wa.gov/CompClass/JobClassesSalaries/Pages/ClassifiedJobListing.aspx </v>
          </cell>
          <cell r="J1556">
            <v>0</v>
          </cell>
        </row>
        <row r="1557">
          <cell r="E1557" t="str">
            <v>SUPPORT ENFORCEMENT OFFICER 3</v>
          </cell>
          <cell r="F1557" t="str">
            <v>50</v>
          </cell>
          <cell r="G1557" t="str">
            <v>178H</v>
          </cell>
          <cell r="H1557" t="str">
            <v>4902-00</v>
          </cell>
          <cell r="I1557" t="str">
            <v xml:space="preserve">http://www.dop.wa.gov/CompClass/JobClassesSalaries/Pages/ClassifiedJobListing.aspx </v>
          </cell>
          <cell r="J1557">
            <v>0</v>
          </cell>
        </row>
        <row r="1558">
          <cell r="E1558" t="str">
            <v>SUPPORT ENFORCEMENT OFFICER 4</v>
          </cell>
          <cell r="F1558" t="str">
            <v>53</v>
          </cell>
          <cell r="G1558" t="str">
            <v>178I</v>
          </cell>
          <cell r="H1558" t="str">
            <v>4902-00</v>
          </cell>
          <cell r="I1558" t="str">
            <v xml:space="preserve">http://www.dop.wa.gov/CompClass/JobClassesSalaries/Pages/ClassifiedJobListing.aspx </v>
          </cell>
          <cell r="J1558">
            <v>0</v>
          </cell>
        </row>
        <row r="1559">
          <cell r="E1559" t="str">
            <v>SUPPORT ENFORCEMENT TECHNICIAN</v>
          </cell>
          <cell r="F1559" t="str">
            <v>37</v>
          </cell>
          <cell r="G1559" t="str">
            <v>178E</v>
          </cell>
          <cell r="H1559" t="str">
            <v>4902-00</v>
          </cell>
          <cell r="I1559" t="str">
            <v xml:space="preserve">http://www.dop.wa.gov/CompClass/JobClassesSalaries/Pages/ClassifiedJobListing.aspx </v>
          </cell>
          <cell r="J1559">
            <v>0</v>
          </cell>
        </row>
        <row r="1560">
          <cell r="E1560" t="str">
            <v>SUPT CIVIL COM P</v>
          </cell>
          <cell r="F1560" t="str">
            <v>Band1</v>
          </cell>
          <cell r="G1560" t="str">
            <v>B2420</v>
          </cell>
          <cell r="H1560" t="str">
            <v>5300-00</v>
          </cell>
          <cell r="I1560" t="str">
            <v>per autumnsharpe</v>
          </cell>
          <cell r="J1560">
            <v>0</v>
          </cell>
        </row>
        <row r="1561">
          <cell r="E1561" t="str">
            <v>SUPT FR HD MRG C</v>
          </cell>
          <cell r="F1561" t="str">
            <v>Band1</v>
          </cell>
          <cell r="G1561" t="str">
            <v>B2350</v>
          </cell>
          <cell r="H1561" t="str">
            <v>4902-00</v>
          </cell>
          <cell r="I1561" t="str">
            <v>per autumnsharpe</v>
          </cell>
          <cell r="J1561">
            <v>0</v>
          </cell>
        </row>
        <row r="1562">
          <cell r="E1562" t="str">
            <v>SUPT FRCT SC M</v>
          </cell>
          <cell r="F1562" t="str">
            <v>Band1</v>
          </cell>
          <cell r="G1562" t="str">
            <v>B2389</v>
          </cell>
          <cell r="H1562" t="str">
            <v>5300-00</v>
          </cell>
          <cell r="I1562" t="str">
            <v>per autumnsharpe</v>
          </cell>
          <cell r="J1562">
            <v>0</v>
          </cell>
        </row>
        <row r="1563">
          <cell r="E1563" t="str">
            <v>SUPV, OCEANOGRAPHIC RESEARCH VESSEL</v>
          </cell>
          <cell r="F1563" t="str">
            <v>50G</v>
          </cell>
          <cell r="G1563" t="str">
            <v>652G</v>
          </cell>
          <cell r="H1563" t="str">
            <v>4902-00</v>
          </cell>
          <cell r="I1563" t="str">
            <v xml:space="preserve">http://www.dop.wa.gov/CompClass/JobClassesSalaries/Pages/ClassifiedJobListing.aspx </v>
          </cell>
          <cell r="J1563">
            <v>0</v>
          </cell>
        </row>
        <row r="1564">
          <cell r="E1564" t="str">
            <v>SURGICAL TECHNOLOGIST</v>
          </cell>
          <cell r="F1564" t="str">
            <v>42</v>
          </cell>
          <cell r="G1564" t="str">
            <v>319E</v>
          </cell>
          <cell r="H1564" t="str">
            <v>4902-00</v>
          </cell>
          <cell r="I1564" t="str">
            <v xml:space="preserve">http://www.dop.wa.gov/CompClass/JobClassesSalaries/Pages/ClassifiedJobListing.aspx </v>
          </cell>
          <cell r="J1564">
            <v>0</v>
          </cell>
        </row>
        <row r="1565">
          <cell r="E1565" t="str">
            <v>SURPLUS INVENTORY CONTROL SPECIALIST 2</v>
          </cell>
          <cell r="F1565" t="str">
            <v>37</v>
          </cell>
          <cell r="G1565" t="str">
            <v>118E</v>
          </cell>
          <cell r="H1565" t="str">
            <v>4902-00</v>
          </cell>
          <cell r="I1565" t="str">
            <v xml:space="preserve">http://www.dop.wa.gov/CompClass/JobClassesSalaries/Pages/ClassifiedJobListing.aspx </v>
          </cell>
          <cell r="J1565">
            <v>0</v>
          </cell>
        </row>
        <row r="1566">
          <cell r="E1566" t="str">
            <v>SURPLUS INVENTORY CONTROL SPECIALIST 4</v>
          </cell>
          <cell r="F1566" t="str">
            <v>49</v>
          </cell>
          <cell r="G1566" t="str">
            <v>118H</v>
          </cell>
          <cell r="H1566" t="str">
            <v>4902-00</v>
          </cell>
          <cell r="I1566" t="str">
            <v xml:space="preserve">http://www.dop.wa.gov/CompClass/JobClassesSalaries/Pages/ClassifiedJobListing.aspx </v>
          </cell>
          <cell r="J1566">
            <v>0</v>
          </cell>
        </row>
        <row r="1567">
          <cell r="E1567" t="str">
            <v>TAX INFORMATION SPECIALIST 1</v>
          </cell>
          <cell r="F1567" t="str">
            <v>40</v>
          </cell>
          <cell r="G1567" t="str">
            <v>172E</v>
          </cell>
          <cell r="H1567" t="str">
            <v>4902-00</v>
          </cell>
          <cell r="I1567" t="str">
            <v xml:space="preserve">http://www.dop.wa.gov/CompClass/JobClassesSalaries/Pages/ClassifiedJobListing.aspx </v>
          </cell>
          <cell r="J1567">
            <v>0</v>
          </cell>
        </row>
        <row r="1568">
          <cell r="E1568" t="str">
            <v>TAX INFORMATION SPECIALIST 2</v>
          </cell>
          <cell r="F1568" t="str">
            <v>43</v>
          </cell>
          <cell r="G1568" t="str">
            <v>172F</v>
          </cell>
          <cell r="H1568" t="str">
            <v>4902-00</v>
          </cell>
          <cell r="I1568" t="str">
            <v xml:space="preserve">http://www.dop.wa.gov/CompClass/JobClassesSalaries/Pages/ClassifiedJobListing.aspx </v>
          </cell>
          <cell r="J1568">
            <v>0</v>
          </cell>
        </row>
        <row r="1569">
          <cell r="E1569" t="str">
            <v>TAX INFORMATION SPECIALIST 3</v>
          </cell>
          <cell r="F1569" t="str">
            <v>51</v>
          </cell>
          <cell r="G1569" t="str">
            <v>172G</v>
          </cell>
          <cell r="H1569" t="str">
            <v>4902-00</v>
          </cell>
          <cell r="I1569" t="str">
            <v xml:space="preserve">http://www.dop.wa.gov/CompClass/JobClassesSalaries/Pages/ClassifiedJobListing.aspx </v>
          </cell>
          <cell r="J1569">
            <v>0</v>
          </cell>
        </row>
        <row r="1570">
          <cell r="E1570" t="str">
            <v>TAX INFORMATION SPECIALIST 4</v>
          </cell>
          <cell r="F1570" t="str">
            <v>56</v>
          </cell>
          <cell r="G1570" t="str">
            <v>172H</v>
          </cell>
          <cell r="H1570" t="str">
            <v>4902-00</v>
          </cell>
          <cell r="I1570" t="str">
            <v xml:space="preserve">http://www.dop.wa.gov/CompClass/JobClassesSalaries/Pages/ClassifiedJobListing.aspx </v>
          </cell>
          <cell r="J1570">
            <v>0</v>
          </cell>
        </row>
        <row r="1571">
          <cell r="E1571" t="str">
            <v>TAX POLICY SPECIALIST 1</v>
          </cell>
          <cell r="F1571" t="str">
            <v>54</v>
          </cell>
          <cell r="G1571" t="str">
            <v>175E</v>
          </cell>
          <cell r="H1571" t="str">
            <v>4902-00</v>
          </cell>
          <cell r="I1571" t="str">
            <v xml:space="preserve">http://www.dop.wa.gov/CompClass/JobClassesSalaries/Pages/ClassifiedJobListing.aspx </v>
          </cell>
          <cell r="J1571">
            <v>0</v>
          </cell>
        </row>
        <row r="1572">
          <cell r="E1572" t="str">
            <v>TAX POLICY SPECIALIST 2</v>
          </cell>
          <cell r="F1572" t="str">
            <v>61</v>
          </cell>
          <cell r="G1572" t="str">
            <v>175F</v>
          </cell>
          <cell r="H1572" t="str">
            <v>4902-00</v>
          </cell>
          <cell r="I1572" t="str">
            <v xml:space="preserve">http://www.dop.wa.gov/CompClass/JobClassesSalaries/Pages/ClassifiedJobListing.aspx </v>
          </cell>
          <cell r="J1572">
            <v>0</v>
          </cell>
        </row>
        <row r="1573">
          <cell r="E1573" t="str">
            <v>TAX POLICY SPECIALIST 3</v>
          </cell>
          <cell r="F1573" t="str">
            <v>66</v>
          </cell>
          <cell r="G1573" t="str">
            <v>175G</v>
          </cell>
          <cell r="H1573" t="str">
            <v>4902-00</v>
          </cell>
          <cell r="I1573" t="str">
            <v xml:space="preserve">http://www.dop.wa.gov/CompClass/JobClassesSalaries/Pages/ClassifiedJobListing.aspx </v>
          </cell>
          <cell r="J1573">
            <v>0</v>
          </cell>
        </row>
        <row r="1574">
          <cell r="E1574" t="str">
            <v>TAX POLICY SPECIALIST 4</v>
          </cell>
          <cell r="F1574" t="str">
            <v>69</v>
          </cell>
          <cell r="G1574" t="str">
            <v>175H</v>
          </cell>
          <cell r="H1574" t="str">
            <v>4902-00</v>
          </cell>
          <cell r="I1574" t="str">
            <v xml:space="preserve">http://www.dop.wa.gov/CompClass/JobClassesSalaries/Pages/ClassifiedJobListing.aspx </v>
          </cell>
          <cell r="J1574">
            <v>0</v>
          </cell>
        </row>
        <row r="1575">
          <cell r="E1575" t="str">
            <v>TAX SERVICE REPRESENTATIVE 1</v>
          </cell>
          <cell r="F1575" t="str">
            <v>35</v>
          </cell>
          <cell r="G1575" t="str">
            <v>177O</v>
          </cell>
          <cell r="H1575" t="str">
            <v>4902-00</v>
          </cell>
          <cell r="I1575" t="str">
            <v xml:space="preserve">http://www.dop.wa.gov/CompClass/JobClassesSalaries/Pages/ClassifiedJobListing.aspx </v>
          </cell>
          <cell r="J1575">
            <v>0</v>
          </cell>
        </row>
        <row r="1576">
          <cell r="E1576" t="str">
            <v>TAX SERVICE REPRESENTATIVE 2</v>
          </cell>
          <cell r="F1576" t="str">
            <v>37</v>
          </cell>
          <cell r="G1576" t="str">
            <v>177P</v>
          </cell>
          <cell r="H1576" t="str">
            <v>4902-00</v>
          </cell>
          <cell r="I1576" t="str">
            <v xml:space="preserve">http://www.dop.wa.gov/CompClass/JobClassesSalaries/Pages/ClassifiedJobListing.aspx </v>
          </cell>
          <cell r="J1576">
            <v>0</v>
          </cell>
        </row>
        <row r="1577">
          <cell r="E1577" t="str">
            <v>TAX SPECIALIST 1 - ES</v>
          </cell>
          <cell r="F1577" t="str">
            <v>37</v>
          </cell>
          <cell r="G1577" t="str">
            <v>173J</v>
          </cell>
          <cell r="H1577" t="str">
            <v>4902-00</v>
          </cell>
          <cell r="I1577" t="str">
            <v xml:space="preserve">http://www.dop.wa.gov/CompClass/JobClassesSalaries/Pages/ClassifiedJobListing.aspx </v>
          </cell>
          <cell r="J1577">
            <v>0</v>
          </cell>
        </row>
        <row r="1578">
          <cell r="E1578" t="str">
            <v>TAX SPECIALIST 2 - ES</v>
          </cell>
          <cell r="F1578" t="str">
            <v>43</v>
          </cell>
          <cell r="G1578" t="str">
            <v>173K</v>
          </cell>
          <cell r="H1578" t="str">
            <v>4902-00</v>
          </cell>
          <cell r="I1578" t="str">
            <v xml:space="preserve">http://www.dop.wa.gov/CompClass/JobClassesSalaries/Pages/ClassifiedJobListing.aspx </v>
          </cell>
          <cell r="J1578">
            <v>0</v>
          </cell>
        </row>
        <row r="1579">
          <cell r="E1579" t="str">
            <v>TAX SPECIALIST 3 - ES</v>
          </cell>
          <cell r="F1579" t="str">
            <v>47</v>
          </cell>
          <cell r="G1579" t="str">
            <v>173L</v>
          </cell>
          <cell r="H1579" t="str">
            <v>4902-00</v>
          </cell>
          <cell r="I1579" t="str">
            <v xml:space="preserve">http://www.dop.wa.gov/CompClass/JobClassesSalaries/Pages/ClassifiedJobListing.aspx </v>
          </cell>
          <cell r="J1579">
            <v>0</v>
          </cell>
        </row>
        <row r="1580">
          <cell r="E1580" t="str">
            <v>TAX SPECIALIST 4 - ES</v>
          </cell>
          <cell r="F1580" t="str">
            <v>49</v>
          </cell>
          <cell r="G1580" t="str">
            <v>173M</v>
          </cell>
          <cell r="H1580" t="str">
            <v>4902-00</v>
          </cell>
          <cell r="I1580" t="str">
            <v xml:space="preserve">http://www.dop.wa.gov/CompClass/JobClassesSalaries/Pages/ClassifiedJobListing.aspx </v>
          </cell>
          <cell r="J1580">
            <v>0</v>
          </cell>
        </row>
        <row r="1581">
          <cell r="E1581" t="str">
            <v>TEACHER OF THE BLIND</v>
          </cell>
          <cell r="F1581" t="str">
            <v>Band1</v>
          </cell>
          <cell r="G1581" t="str">
            <v>258F</v>
          </cell>
          <cell r="H1581" t="str">
            <v>4902-00</v>
          </cell>
          <cell r="I1581" t="str">
            <v xml:space="preserve">http://www.dop.wa.gov/CompClass/JobClassesSalaries/Pages/ClassifiedJobListing.aspx </v>
          </cell>
          <cell r="J1581">
            <v>0</v>
          </cell>
        </row>
        <row r="1582">
          <cell r="E1582" t="str">
            <v>TEACHER OF THE DEAF</v>
          </cell>
          <cell r="F1582" t="str">
            <v>Band1</v>
          </cell>
          <cell r="G1582" t="str">
            <v>258E</v>
          </cell>
          <cell r="H1582" t="str">
            <v>4902-00</v>
          </cell>
          <cell r="I1582" t="str">
            <v xml:space="preserve">http://www.dop.wa.gov/CompClass/JobClassesSalaries/Pages/ClassifiedJobListing.aspx </v>
          </cell>
          <cell r="J1582">
            <v>0</v>
          </cell>
        </row>
        <row r="1583">
          <cell r="E1583" t="str">
            <v>TELEMETRY SYSTEMS SPECIALIST</v>
          </cell>
          <cell r="F1583" t="str">
            <v>56E</v>
          </cell>
          <cell r="G1583" t="str">
            <v>594I</v>
          </cell>
          <cell r="H1583" t="str">
            <v>4902-00</v>
          </cell>
          <cell r="I1583" t="str">
            <v xml:space="preserve">http://www.dop.wa.gov/CompClass/JobClassesSalaries/Pages/ClassifiedJobListing.aspx </v>
          </cell>
          <cell r="J1583">
            <v>0</v>
          </cell>
        </row>
        <row r="1584">
          <cell r="E1584" t="str">
            <v>TELEPHONE COM OPERATOR LEAD</v>
          </cell>
          <cell r="F1584" t="str">
            <v>28</v>
          </cell>
          <cell r="G1584" t="str">
            <v>101F</v>
          </cell>
          <cell r="H1584" t="str">
            <v>4902-00</v>
          </cell>
          <cell r="I1584" t="str">
            <v xml:space="preserve">http://www.dop.wa.gov/CompClass/JobClassesSalaries/Pages/ClassifiedJobListing.aspx </v>
          </cell>
          <cell r="J1584">
            <v>0</v>
          </cell>
        </row>
        <row r="1585">
          <cell r="E1585" t="str">
            <v>TELEPHONE COMMUNICATIONS OPERATOR</v>
          </cell>
          <cell r="F1585" t="str">
            <v>26</v>
          </cell>
          <cell r="G1585" t="str">
            <v>101E</v>
          </cell>
          <cell r="H1585" t="str">
            <v>4902-00</v>
          </cell>
          <cell r="I1585" t="str">
            <v xml:space="preserve">http://www.dop.wa.gov/CompClass/JobClassesSalaries/Pages/ClassifiedJobListing.aspx </v>
          </cell>
          <cell r="J1585">
            <v>0</v>
          </cell>
        </row>
        <row r="1586">
          <cell r="E1586" t="str">
            <v>TELEPHONE COMMUNICATIONS SUPERVISOR</v>
          </cell>
          <cell r="F1586" t="str">
            <v>35</v>
          </cell>
          <cell r="G1586" t="str">
            <v>101I</v>
          </cell>
          <cell r="H1586" t="str">
            <v>4902-00</v>
          </cell>
          <cell r="I1586" t="str">
            <v xml:space="preserve">http://www.dop.wa.gov/CompClass/JobClassesSalaries/Pages/ClassifiedJobListing.aspx </v>
          </cell>
          <cell r="J1586">
            <v>0</v>
          </cell>
        </row>
        <row r="1587">
          <cell r="E1587" t="str">
            <v>THERAPIES SUPERVISOR</v>
          </cell>
          <cell r="F1587" t="str">
            <v>63</v>
          </cell>
          <cell r="G1587" t="str">
            <v>306Y</v>
          </cell>
          <cell r="H1587" t="str">
            <v>7200-00</v>
          </cell>
          <cell r="I1587" t="str">
            <v xml:space="preserve">http://www.dop.wa.gov/CompClass/JobClassesSalaries/Pages/ClassifiedJobListing.aspx </v>
          </cell>
          <cell r="J1587">
            <v>0</v>
          </cell>
        </row>
        <row r="1588">
          <cell r="E1588" t="str">
            <v>THERAPY AIDE</v>
          </cell>
          <cell r="F1588" t="str">
            <v>38</v>
          </cell>
          <cell r="G1588" t="str">
            <v>310P</v>
          </cell>
          <cell r="H1588" t="str">
            <v>7200-00</v>
          </cell>
          <cell r="I1588" t="str">
            <v xml:space="preserve">http://www.dop.wa.gov/CompClass/JobClassesSalaries/Pages/ClassifiedJobListing.aspx </v>
          </cell>
          <cell r="J1588">
            <v>0</v>
          </cell>
        </row>
        <row r="1589">
          <cell r="E1589" t="str">
            <v>THERAPY ASSISTANT</v>
          </cell>
          <cell r="F1589" t="str">
            <v>42</v>
          </cell>
          <cell r="G1589" t="str">
            <v>310Q</v>
          </cell>
          <cell r="H1589" t="str">
            <v>7200-00</v>
          </cell>
          <cell r="I1589" t="str">
            <v xml:space="preserve">http://www.dop.wa.gov/CompClass/JobClassesSalaries/Pages/ClassifiedJobListing.aspx </v>
          </cell>
          <cell r="J1589">
            <v>0</v>
          </cell>
        </row>
        <row r="1590">
          <cell r="E1590" t="str">
            <v>TORT &amp; SUNDRY CLAIMS REPRESENTATIVE</v>
          </cell>
          <cell r="F1590" t="str">
            <v>35</v>
          </cell>
          <cell r="G1590" t="str">
            <v>163Y</v>
          </cell>
          <cell r="H1590" t="str">
            <v>4902-00</v>
          </cell>
          <cell r="I1590" t="str">
            <v xml:space="preserve">http://www.dop.wa.gov/CompClass/JobClassesSalaries/Pages/ClassifiedJobListing.aspx </v>
          </cell>
          <cell r="J1590">
            <v>0</v>
          </cell>
        </row>
        <row r="1591">
          <cell r="E1591" t="str">
            <v>TORT CLAIMS INVESTIGATOR 1</v>
          </cell>
          <cell r="F1591" t="str">
            <v>51</v>
          </cell>
          <cell r="G1591" t="str">
            <v>430E</v>
          </cell>
          <cell r="H1591" t="str">
            <v>4902-00</v>
          </cell>
          <cell r="I1591" t="str">
            <v xml:space="preserve">http://www.dop.wa.gov/CompClass/JobClassesSalaries/Pages/ClassifiedJobListing.aspx </v>
          </cell>
          <cell r="J1591">
            <v>0</v>
          </cell>
        </row>
        <row r="1592">
          <cell r="E1592" t="str">
            <v>TORT CLAIMS INVESTIGATOR 2</v>
          </cell>
          <cell r="F1592" t="str">
            <v>55</v>
          </cell>
          <cell r="G1592" t="str">
            <v>430F</v>
          </cell>
          <cell r="H1592" t="str">
            <v>4902-00</v>
          </cell>
          <cell r="I1592" t="str">
            <v xml:space="preserve">http://www.dop.wa.gov/CompClass/JobClassesSalaries/Pages/ClassifiedJobListing.aspx </v>
          </cell>
          <cell r="J1592">
            <v>0</v>
          </cell>
        </row>
        <row r="1593">
          <cell r="E1593" t="str">
            <v>TOUR &amp; INFORMATIONAL SERVICES COORD 1</v>
          </cell>
          <cell r="F1593" t="str">
            <v>32</v>
          </cell>
          <cell r="G1593" t="str">
            <v>199A</v>
          </cell>
          <cell r="H1593" t="str">
            <v>4902-00</v>
          </cell>
          <cell r="I1593" t="str">
            <v xml:space="preserve">http://www.dop.wa.gov/CompClass/JobClassesSalaries/Pages/ClassifiedJobListing.aspx </v>
          </cell>
          <cell r="J1593">
            <v>0</v>
          </cell>
        </row>
        <row r="1594">
          <cell r="E1594" t="str">
            <v>TOUR &amp; INFORMATIONAL SERVICES COORD 3</v>
          </cell>
          <cell r="F1594" t="str">
            <v>46</v>
          </cell>
          <cell r="G1594" t="str">
            <v>199C</v>
          </cell>
          <cell r="H1594" t="str">
            <v>4902-00</v>
          </cell>
          <cell r="I1594" t="str">
            <v xml:space="preserve">http://www.dop.wa.gov/CompClass/JobClassesSalaries/Pages/ClassifiedJobListing.aspx </v>
          </cell>
          <cell r="J1594">
            <v>0</v>
          </cell>
        </row>
        <row r="1595">
          <cell r="E1595" t="str">
            <v>TOUR &amp; INFORMATIONAL SERVICES COORD 4</v>
          </cell>
          <cell r="F1595" t="str">
            <v>50</v>
          </cell>
          <cell r="G1595" t="str">
            <v>199D</v>
          </cell>
          <cell r="H1595" t="str">
            <v>4902-00</v>
          </cell>
          <cell r="I1595" t="str">
            <v xml:space="preserve">http://www.dop.wa.gov/CompClass/JobClassesSalaries/Pages/ClassifiedJobListing.aspx </v>
          </cell>
          <cell r="J1595">
            <v>0</v>
          </cell>
        </row>
        <row r="1596">
          <cell r="E1596" t="str">
            <v>TOWER CRANE OPERATOR - RESEARCH</v>
          </cell>
          <cell r="F1596" t="str">
            <v>62</v>
          </cell>
          <cell r="G1596" t="str">
            <v>601D</v>
          </cell>
          <cell r="H1596" t="str">
            <v>4902-00</v>
          </cell>
          <cell r="I1596" t="str">
            <v xml:space="preserve">http://www.dop.wa.gov/CompClass/JobClassesSalaries/Pages/ClassifiedJobListing.aspx </v>
          </cell>
          <cell r="J1596">
            <v>0</v>
          </cell>
        </row>
        <row r="1597">
          <cell r="E1597" t="str">
            <v>TOXICOLOGIST 1</v>
          </cell>
          <cell r="F1597" t="str">
            <v>59</v>
          </cell>
          <cell r="G1597" t="str">
            <v>303E</v>
          </cell>
          <cell r="H1597" t="str">
            <v>4902-00</v>
          </cell>
          <cell r="I1597" t="str">
            <v xml:space="preserve">http://www.dop.wa.gov/CompClass/JobClassesSalaries/Pages/ClassifiedJobListing.aspx </v>
          </cell>
          <cell r="J1597">
            <v>0</v>
          </cell>
        </row>
        <row r="1598">
          <cell r="E1598" t="str">
            <v>TOXICOLOGIST 2</v>
          </cell>
          <cell r="F1598" t="str">
            <v>65</v>
          </cell>
          <cell r="G1598" t="str">
            <v>303F</v>
          </cell>
          <cell r="H1598" t="str">
            <v>4902-00</v>
          </cell>
          <cell r="I1598" t="str">
            <v xml:space="preserve">http://www.dop.wa.gov/CompClass/JobClassesSalaries/Pages/ClassifiedJobListing.aspx </v>
          </cell>
          <cell r="J1598">
            <v>0</v>
          </cell>
        </row>
        <row r="1599">
          <cell r="E1599" t="str">
            <v>TOXICOLOGIST 3</v>
          </cell>
          <cell r="F1599" t="str">
            <v>69</v>
          </cell>
          <cell r="G1599" t="str">
            <v>303G</v>
          </cell>
          <cell r="H1599" t="str">
            <v>4902-00</v>
          </cell>
          <cell r="I1599" t="str">
            <v xml:space="preserve">http://www.dop.wa.gov/CompClass/JobClassesSalaries/Pages/ClassifiedJobListing.aspx </v>
          </cell>
          <cell r="J1599">
            <v>0</v>
          </cell>
        </row>
        <row r="1600">
          <cell r="E1600" t="str">
            <v>TRAFFIC SAFETY SYSTEMS OPERATOR 1</v>
          </cell>
          <cell r="F1600" t="str">
            <v>38</v>
          </cell>
          <cell r="G1600" t="str">
            <v>401A</v>
          </cell>
          <cell r="H1600" t="str">
            <v>4902-00</v>
          </cell>
          <cell r="I1600" t="str">
            <v xml:space="preserve">http://www.dop.wa.gov/CompClass/JobClassesSalaries/Pages/ClassifiedJobListing.aspx </v>
          </cell>
          <cell r="J1600">
            <v>0</v>
          </cell>
        </row>
        <row r="1601">
          <cell r="E1601" t="str">
            <v>TRAFFIC SAFETY SYSTEMS OPERATOR 3</v>
          </cell>
          <cell r="F1601" t="str">
            <v>42</v>
          </cell>
          <cell r="G1601" t="str">
            <v>401C</v>
          </cell>
          <cell r="H1601" t="str">
            <v>4902-00</v>
          </cell>
          <cell r="I1601" t="str">
            <v xml:space="preserve">http://www.dop.wa.gov/CompClass/JobClassesSalaries/Pages/ClassifiedJobListing.aspx </v>
          </cell>
          <cell r="J1601">
            <v>0</v>
          </cell>
        </row>
        <row r="1602">
          <cell r="E1602" t="str">
            <v>TRAFFIC SAFETY SYSTEMS OPERATOR 4</v>
          </cell>
          <cell r="F1602" t="str">
            <v>48</v>
          </cell>
          <cell r="G1602" t="str">
            <v>401D</v>
          </cell>
          <cell r="H1602" t="str">
            <v>4902-00</v>
          </cell>
          <cell r="I1602" t="str">
            <v xml:space="preserve">http://www.dop.wa.gov/CompClass/JobClassesSalaries/Pages/ClassifiedJobListing.aspx </v>
          </cell>
          <cell r="J1602">
            <v>0</v>
          </cell>
        </row>
        <row r="1603">
          <cell r="E1603" t="str">
            <v>TRANSPORTATION ENGINEER 1</v>
          </cell>
          <cell r="F1603" t="str">
            <v>53</v>
          </cell>
          <cell r="G1603" t="str">
            <v>530K</v>
          </cell>
          <cell r="H1603" t="str">
            <v>4902-00</v>
          </cell>
          <cell r="I1603" t="str">
            <v xml:space="preserve">http://www.dop.wa.gov/CompClass/JobClassesSalaries/Pages/ClassifiedJobListing.aspx </v>
          </cell>
          <cell r="J1603">
            <v>0</v>
          </cell>
        </row>
        <row r="1604">
          <cell r="E1604" t="str">
            <v>TRANSPORTATION ENGINEER 2</v>
          </cell>
          <cell r="F1604" t="str">
            <v>57</v>
          </cell>
          <cell r="G1604" t="str">
            <v>530L</v>
          </cell>
          <cell r="H1604" t="str">
            <v>4902-00</v>
          </cell>
          <cell r="I1604" t="str">
            <v xml:space="preserve">http://www.dop.wa.gov/CompClass/JobClassesSalaries/Pages/ClassifiedJobListing.aspx </v>
          </cell>
          <cell r="J1604">
            <v>0</v>
          </cell>
        </row>
        <row r="1605">
          <cell r="E1605" t="str">
            <v>TRANSPORTATION ENGINEER 3</v>
          </cell>
          <cell r="F1605" t="str">
            <v>61</v>
          </cell>
          <cell r="G1605" t="str">
            <v>530M</v>
          </cell>
          <cell r="H1605" t="str">
            <v>4902-00</v>
          </cell>
          <cell r="I1605" t="str">
            <v xml:space="preserve">http://www.dop.wa.gov/CompClass/JobClassesSalaries/Pages/ClassifiedJobListing.aspx </v>
          </cell>
          <cell r="J1605">
            <v>0</v>
          </cell>
        </row>
        <row r="1606">
          <cell r="E1606" t="str">
            <v>TRANSPORTATION ENGINEER 4</v>
          </cell>
          <cell r="F1606" t="str">
            <v>65</v>
          </cell>
          <cell r="G1606" t="str">
            <v>530N</v>
          </cell>
          <cell r="H1606" t="str">
            <v>4902-00</v>
          </cell>
          <cell r="I1606" t="str">
            <v xml:space="preserve">http://www.dop.wa.gov/CompClass/JobClassesSalaries/Pages/ClassifiedJobListing.aspx </v>
          </cell>
          <cell r="J1606">
            <v>0</v>
          </cell>
        </row>
        <row r="1607">
          <cell r="E1607" t="str">
            <v>TRANSPORTATION ENGINEER 5</v>
          </cell>
          <cell r="F1607" t="str">
            <v>69</v>
          </cell>
          <cell r="G1607" t="str">
            <v>530O</v>
          </cell>
          <cell r="H1607" t="str">
            <v>4902-00</v>
          </cell>
          <cell r="I1607" t="str">
            <v xml:space="preserve">http://www.dop.wa.gov/CompClass/JobClassesSalaries/Pages/ClassifiedJobListing.aspx </v>
          </cell>
          <cell r="J1607">
            <v>0</v>
          </cell>
        </row>
        <row r="1608">
          <cell r="E1608" t="str">
            <v>TRANSPORTATION ENGINEER INTERN</v>
          </cell>
          <cell r="F1608" t="str">
            <v>43</v>
          </cell>
          <cell r="G1608" t="str">
            <v>538U</v>
          </cell>
          <cell r="H1608" t="str">
            <v>4902-00</v>
          </cell>
          <cell r="I1608" t="str">
            <v xml:space="preserve">http://www.dop.wa.gov/CompClass/JobClassesSalaries/Pages/ClassifiedJobListing.aspx </v>
          </cell>
          <cell r="J1608">
            <v>0</v>
          </cell>
        </row>
        <row r="1609">
          <cell r="E1609" t="str">
            <v>TRANSPORTATION HELPER</v>
          </cell>
          <cell r="F1609" t="str">
            <v>29</v>
          </cell>
          <cell r="G1609" t="str">
            <v>632E</v>
          </cell>
          <cell r="H1609" t="str">
            <v>4902-00</v>
          </cell>
          <cell r="I1609" t="str">
            <v xml:space="preserve">http://www.dop.wa.gov/CompClass/JobClassesSalaries/Pages/ClassifiedJobListing.aspx </v>
          </cell>
          <cell r="J1609">
            <v>0</v>
          </cell>
        </row>
        <row r="1610">
          <cell r="E1610" t="str">
            <v>TRANSPORTATION PLANNING SPECIALIST 1</v>
          </cell>
          <cell r="F1610" t="str">
            <v>53</v>
          </cell>
          <cell r="G1610" t="str">
            <v>543E</v>
          </cell>
          <cell r="H1610" t="str">
            <v>4902-00</v>
          </cell>
          <cell r="I1610" t="str">
            <v xml:space="preserve">http://www.dop.wa.gov/CompClass/JobClassesSalaries/Pages/ClassifiedJobListing.aspx </v>
          </cell>
          <cell r="J1610">
            <v>0</v>
          </cell>
        </row>
        <row r="1611">
          <cell r="E1611" t="str">
            <v>TRANSPORTATION PLANNING SPECIALIST 2</v>
          </cell>
          <cell r="F1611" t="str">
            <v>57</v>
          </cell>
          <cell r="G1611" t="str">
            <v>543F</v>
          </cell>
          <cell r="H1611" t="str">
            <v>4902-00</v>
          </cell>
          <cell r="I1611" t="str">
            <v xml:space="preserve">http://www.dop.wa.gov/CompClass/JobClassesSalaries/Pages/ClassifiedJobListing.aspx </v>
          </cell>
          <cell r="J1611">
            <v>0</v>
          </cell>
        </row>
        <row r="1612">
          <cell r="E1612" t="str">
            <v>TRANSPORTATION PLANNING SPECIALIST 3</v>
          </cell>
          <cell r="F1612" t="str">
            <v>61</v>
          </cell>
          <cell r="G1612" t="str">
            <v>543G</v>
          </cell>
          <cell r="H1612" t="str">
            <v>4902-00</v>
          </cell>
          <cell r="I1612" t="str">
            <v xml:space="preserve">http://www.dop.wa.gov/CompClass/JobClassesSalaries/Pages/ClassifiedJobListing.aspx </v>
          </cell>
          <cell r="J1612">
            <v>0</v>
          </cell>
        </row>
        <row r="1613">
          <cell r="E1613" t="str">
            <v>TRANSPORTATION PLANNING SPECIALIST 4</v>
          </cell>
          <cell r="F1613" t="str">
            <v>65</v>
          </cell>
          <cell r="G1613" t="str">
            <v>543H</v>
          </cell>
          <cell r="H1613" t="str">
            <v>4902-00</v>
          </cell>
          <cell r="I1613" t="str">
            <v xml:space="preserve">http://www.dop.wa.gov/CompClass/JobClassesSalaries/Pages/ClassifiedJobListing.aspx </v>
          </cell>
          <cell r="J1613">
            <v>0</v>
          </cell>
        </row>
        <row r="1614">
          <cell r="E1614" t="str">
            <v>TRANSPORTATION PLANNING SPECIALIST 5</v>
          </cell>
          <cell r="F1614" t="str">
            <v>69</v>
          </cell>
          <cell r="G1614" t="str">
            <v>543I</v>
          </cell>
          <cell r="H1614" t="str">
            <v>4902-00</v>
          </cell>
          <cell r="I1614" t="str">
            <v xml:space="preserve">http://www.dop.wa.gov/CompClass/JobClassesSalaries/Pages/ClassifiedJobListing.aspx </v>
          </cell>
          <cell r="J1614">
            <v>0</v>
          </cell>
        </row>
        <row r="1615">
          <cell r="E1615" t="str">
            <v>TRANSPORTATION PLANNING SUPERVISOR</v>
          </cell>
          <cell r="F1615" t="str">
            <v>75</v>
          </cell>
          <cell r="G1615" t="str">
            <v>543J</v>
          </cell>
          <cell r="H1615" t="str">
            <v>4902-00</v>
          </cell>
          <cell r="I1615" t="str">
            <v xml:space="preserve">http://www.dop.wa.gov/CompClass/JobClassesSalaries/Pages/ClassifiedJobListing.aspx </v>
          </cell>
          <cell r="J1615">
            <v>0</v>
          </cell>
        </row>
        <row r="1616">
          <cell r="E1616" t="str">
            <v>TRANSPORTATION PLANNING TECHNICIAN 1</v>
          </cell>
          <cell r="F1616" t="str">
            <v>42</v>
          </cell>
          <cell r="G1616" t="str">
            <v>544H</v>
          </cell>
          <cell r="H1616" t="str">
            <v>4902-00</v>
          </cell>
          <cell r="I1616" t="str">
            <v xml:space="preserve">http://www.dop.wa.gov/CompClass/JobClassesSalaries/Pages/ClassifiedJobListing.aspx </v>
          </cell>
          <cell r="J1616">
            <v>0</v>
          </cell>
        </row>
        <row r="1617">
          <cell r="E1617" t="str">
            <v>TRANSPORTATION PLANNING TECHNICIAN 2</v>
          </cell>
          <cell r="F1617" t="str">
            <v>48</v>
          </cell>
          <cell r="G1617" t="str">
            <v>544I</v>
          </cell>
          <cell r="H1617" t="str">
            <v>4902-00</v>
          </cell>
          <cell r="I1617" t="str">
            <v xml:space="preserve">http://www.dop.wa.gov/CompClass/JobClassesSalaries/Pages/ClassifiedJobListing.aspx </v>
          </cell>
          <cell r="J1617">
            <v>0</v>
          </cell>
        </row>
        <row r="1618">
          <cell r="E1618" t="str">
            <v>TRANSPORTATION PLANNING TECHNICIAN 3</v>
          </cell>
          <cell r="F1618" t="str">
            <v>53</v>
          </cell>
          <cell r="G1618" t="str">
            <v>544J</v>
          </cell>
          <cell r="H1618" t="str">
            <v>4902-00</v>
          </cell>
          <cell r="I1618" t="str">
            <v xml:space="preserve">http://www.dop.wa.gov/CompClass/JobClassesSalaries/Pages/ClassifiedJobListing.aspx </v>
          </cell>
          <cell r="J1618">
            <v>0</v>
          </cell>
        </row>
        <row r="1619">
          <cell r="E1619" t="str">
            <v>TRANSPORTATION SPECIALIST 1</v>
          </cell>
          <cell r="F1619" t="str">
            <v>36</v>
          </cell>
          <cell r="G1619" t="str">
            <v>455E</v>
          </cell>
          <cell r="H1619" t="str">
            <v>4902-00</v>
          </cell>
          <cell r="I1619" t="str">
            <v xml:space="preserve">http://www.dop.wa.gov/CompClass/JobClassesSalaries/Pages/ClassifiedJobListing.aspx </v>
          </cell>
          <cell r="J1619">
            <v>0</v>
          </cell>
        </row>
        <row r="1620">
          <cell r="E1620" t="str">
            <v>TRANSPORTATION SPECIALIST 2</v>
          </cell>
          <cell r="F1620" t="str">
            <v>42</v>
          </cell>
          <cell r="G1620" t="str">
            <v>455F</v>
          </cell>
          <cell r="H1620" t="str">
            <v>4902-00</v>
          </cell>
          <cell r="I1620" t="str">
            <v xml:space="preserve">http://www.dop.wa.gov/CompClass/JobClassesSalaries/Pages/ClassifiedJobListing.aspx </v>
          </cell>
          <cell r="J1620">
            <v>0</v>
          </cell>
        </row>
        <row r="1621">
          <cell r="E1621" t="str">
            <v>TRANSPORTATION SPECIALIST 3</v>
          </cell>
          <cell r="F1621" t="str">
            <v>46</v>
          </cell>
          <cell r="G1621" t="str">
            <v>455G</v>
          </cell>
          <cell r="H1621" t="str">
            <v>4902-00</v>
          </cell>
          <cell r="I1621" t="str">
            <v xml:space="preserve">http://www.dop.wa.gov/CompClass/JobClassesSalaries/Pages/ClassifiedJobListing.aspx </v>
          </cell>
          <cell r="J1621">
            <v>0</v>
          </cell>
        </row>
        <row r="1622">
          <cell r="E1622" t="str">
            <v>TRANSPORTATION SPECIALIST 4</v>
          </cell>
          <cell r="F1622" t="str">
            <v>50</v>
          </cell>
          <cell r="G1622" t="str">
            <v>454P</v>
          </cell>
          <cell r="H1622" t="str">
            <v>4902-00</v>
          </cell>
          <cell r="I1622" t="str">
            <v xml:space="preserve">http://www.dop.wa.gov/CompClass/JobClassesSalaries/Pages/ClassifiedJobListing.aspx </v>
          </cell>
          <cell r="J1622">
            <v>0</v>
          </cell>
        </row>
        <row r="1623">
          <cell r="E1623" t="str">
            <v>TRANSPORTATION SUPERVISING ENGINEER</v>
          </cell>
          <cell r="F1623" t="str">
            <v>75</v>
          </cell>
          <cell r="G1623" t="str">
            <v>530Q</v>
          </cell>
          <cell r="H1623" t="str">
            <v>4902-00</v>
          </cell>
          <cell r="I1623" t="str">
            <v xml:space="preserve">http://www.dop.wa.gov/CompClass/JobClassesSalaries/Pages/ClassifiedJobListing.aspx </v>
          </cell>
          <cell r="J1623">
            <v>0</v>
          </cell>
        </row>
        <row r="1624">
          <cell r="E1624" t="str">
            <v>TRANSPORTATION SUPERVISOR</v>
          </cell>
          <cell r="F1624" t="str">
            <v>45G</v>
          </cell>
          <cell r="G1624" t="str">
            <v>632G</v>
          </cell>
          <cell r="H1624" t="str">
            <v>4902-00</v>
          </cell>
          <cell r="I1624" t="str">
            <v xml:space="preserve">http://www.dop.wa.gov/CompClass/JobClassesSalaries/Pages/ClassifiedJobListing.aspx </v>
          </cell>
          <cell r="J1624">
            <v>0</v>
          </cell>
        </row>
        <row r="1625">
          <cell r="E1625" t="str">
            <v>TRANSPORTATION SYSTEMS TECHNICIAN A</v>
          </cell>
          <cell r="F1625" t="str">
            <v>47E</v>
          </cell>
          <cell r="G1625" t="str">
            <v>594M</v>
          </cell>
          <cell r="H1625" t="str">
            <v>4902-00</v>
          </cell>
          <cell r="I1625" t="str">
            <v xml:space="preserve">http://www.dop.wa.gov/CompClass/JobClassesSalaries/Pages/ClassifiedJobListing.aspx </v>
          </cell>
          <cell r="J1625">
            <v>0</v>
          </cell>
        </row>
        <row r="1626">
          <cell r="E1626" t="str">
            <v>TRANSPORTATION SYSTEMS TECHNICIAN B</v>
          </cell>
          <cell r="F1626" t="str">
            <v>57E</v>
          </cell>
          <cell r="G1626" t="str">
            <v>594N</v>
          </cell>
          <cell r="H1626" t="str">
            <v>4902-00</v>
          </cell>
          <cell r="I1626" t="str">
            <v xml:space="preserve">http://www.dop.wa.gov/CompClass/JobClassesSalaries/Pages/ClassifiedJobListing.aspx </v>
          </cell>
          <cell r="J1626">
            <v>0</v>
          </cell>
        </row>
        <row r="1627">
          <cell r="E1627" t="str">
            <v>TRANSPORTATION SYSTEMS TECHNICIAN C</v>
          </cell>
          <cell r="F1627" t="str">
            <v>59E</v>
          </cell>
          <cell r="G1627" t="str">
            <v>594O</v>
          </cell>
          <cell r="H1627" t="str">
            <v>4902-00</v>
          </cell>
          <cell r="I1627" t="str">
            <v xml:space="preserve">http://www.dop.wa.gov/CompClass/JobClassesSalaries/Pages/ClassifiedJobListing.aspx </v>
          </cell>
          <cell r="J1627">
            <v>0</v>
          </cell>
        </row>
        <row r="1628">
          <cell r="E1628" t="str">
            <v>TRANSPORTATION SYSTEMS TECHNICIAN D</v>
          </cell>
          <cell r="F1628" t="str">
            <v>61E</v>
          </cell>
          <cell r="G1628" t="str">
            <v>594P</v>
          </cell>
          <cell r="H1628" t="str">
            <v>4902-00</v>
          </cell>
          <cell r="I1628" t="str">
            <v xml:space="preserve">http://www.dop.wa.gov/CompClass/JobClassesSalaries/Pages/ClassifiedJobListing.aspx </v>
          </cell>
          <cell r="J1628">
            <v>0</v>
          </cell>
        </row>
        <row r="1629">
          <cell r="E1629" t="str">
            <v>TRANSPORTATION TECHNICAL ENGINEER</v>
          </cell>
          <cell r="F1629" t="str">
            <v>69</v>
          </cell>
          <cell r="G1629" t="str">
            <v>530P</v>
          </cell>
          <cell r="H1629" t="str">
            <v>4902-00</v>
          </cell>
          <cell r="I1629" t="str">
            <v xml:space="preserve">http://www.dop.wa.gov/CompClass/JobClassesSalaries/Pages/ClassifiedJobListing.aspx </v>
          </cell>
          <cell r="J1629">
            <v>0</v>
          </cell>
        </row>
        <row r="1630">
          <cell r="E1630" t="str">
            <v>TRANSPORTATION TECHNICIAN 1</v>
          </cell>
          <cell r="F1630" t="str">
            <v>42</v>
          </cell>
          <cell r="G1630" t="str">
            <v>538R</v>
          </cell>
          <cell r="H1630" t="str">
            <v>4902-00</v>
          </cell>
          <cell r="I1630" t="str">
            <v xml:space="preserve">http://www.dop.wa.gov/CompClass/JobClassesSalaries/Pages/ClassifiedJobListing.aspx </v>
          </cell>
          <cell r="J1630">
            <v>0</v>
          </cell>
        </row>
        <row r="1631">
          <cell r="E1631" t="str">
            <v>TRANSPORTATION TECHNICIAN 2</v>
          </cell>
          <cell r="F1631" t="str">
            <v>48</v>
          </cell>
          <cell r="G1631" t="str">
            <v>538S</v>
          </cell>
          <cell r="H1631" t="str">
            <v>4902-00</v>
          </cell>
          <cell r="I1631" t="str">
            <v xml:space="preserve">http://www.dop.wa.gov/CompClass/JobClassesSalaries/Pages/ClassifiedJobListing.aspx </v>
          </cell>
          <cell r="J1631">
            <v>0</v>
          </cell>
        </row>
        <row r="1632">
          <cell r="E1632" t="str">
            <v>TRANSPORTATION TECHNICIAN 3</v>
          </cell>
          <cell r="F1632" t="str">
            <v>53</v>
          </cell>
          <cell r="G1632" t="str">
            <v>538T</v>
          </cell>
          <cell r="H1632" t="str">
            <v>4902-00</v>
          </cell>
          <cell r="I1632" t="str">
            <v xml:space="preserve">http://www.dop.wa.gov/CompClass/JobClassesSalaries/Pages/ClassifiedJobListing.aspx </v>
          </cell>
          <cell r="J1632">
            <v>0</v>
          </cell>
        </row>
        <row r="1633">
          <cell r="E1633" t="str">
            <v>TRUCK DRIVER 1</v>
          </cell>
          <cell r="F1633" t="str">
            <v>34G</v>
          </cell>
          <cell r="G1633" t="str">
            <v>632I</v>
          </cell>
          <cell r="H1633" t="str">
            <v>5307-00</v>
          </cell>
          <cell r="I1633" t="str">
            <v xml:space="preserve">http://www.dop.wa.gov/CompClass/JobClassesSalaries/Pages/ClassifiedJobListing.aspx </v>
          </cell>
          <cell r="J1633">
            <v>0</v>
          </cell>
        </row>
        <row r="1634">
          <cell r="E1634" t="str">
            <v>TRUCK DRIVER 2</v>
          </cell>
          <cell r="F1634" t="str">
            <v>38G</v>
          </cell>
          <cell r="G1634" t="str">
            <v>632J</v>
          </cell>
          <cell r="H1634" t="str">
            <v>5307-00</v>
          </cell>
          <cell r="I1634" t="str">
            <v xml:space="preserve">http://www.dop.wa.gov/CompClass/JobClassesSalaries/Pages/ClassifiedJobListing.aspx </v>
          </cell>
          <cell r="J1634">
            <v>0</v>
          </cell>
        </row>
        <row r="1635">
          <cell r="E1635" t="str">
            <v>TRUCK DRIVER 3</v>
          </cell>
          <cell r="F1635" t="str">
            <v>42G</v>
          </cell>
          <cell r="G1635" t="str">
            <v>632K</v>
          </cell>
          <cell r="H1635" t="str">
            <v>5307-00</v>
          </cell>
          <cell r="I1635" t="str">
            <v xml:space="preserve">http://www.dop.wa.gov/CompClass/JobClassesSalaries/Pages/ClassifiedJobListing.aspx </v>
          </cell>
          <cell r="J1635">
            <v>0</v>
          </cell>
        </row>
        <row r="1636">
          <cell r="E1636" t="str">
            <v>TUNNEL MAINTENANCE SUPERVISOR</v>
          </cell>
          <cell r="F1636" t="str">
            <v>62</v>
          </cell>
          <cell r="G1636" t="str">
            <v>596U</v>
          </cell>
          <cell r="H1636" t="str">
            <v>4902-00</v>
          </cell>
          <cell r="I1636" t="str">
            <v xml:space="preserve">http://www.dop.wa.gov/CompClass/JobClassesSalaries/Pages/ClassifiedJobListing.aspx </v>
          </cell>
          <cell r="J1636">
            <v>0</v>
          </cell>
        </row>
        <row r="1637">
          <cell r="E1637" t="str">
            <v>TUTORIAL CENTER PROGRAM COORDINATOR</v>
          </cell>
          <cell r="F1637" t="str">
            <v>45</v>
          </cell>
          <cell r="G1637" t="str">
            <v>253Q</v>
          </cell>
          <cell r="H1637" t="str">
            <v>4902-00</v>
          </cell>
          <cell r="I1637" t="str">
            <v xml:space="preserve">http://www.dop.wa.gov/CompClass/JobClassesSalaries/Pages/ClassifiedJobListing.aspx </v>
          </cell>
          <cell r="J1637">
            <v>0</v>
          </cell>
        </row>
        <row r="1638">
          <cell r="E1638" t="str">
            <v>TV/VIDEO EQUIPMENT OPERATOR 1</v>
          </cell>
          <cell r="F1638" t="str">
            <v>27</v>
          </cell>
          <cell r="G1638" t="str">
            <v>203J</v>
          </cell>
          <cell r="H1638" t="str">
            <v>4902-00</v>
          </cell>
          <cell r="I1638" t="str">
            <v xml:space="preserve">http://www.dop.wa.gov/CompClass/JobClassesSalaries/Pages/ClassifiedJobListing.aspx </v>
          </cell>
          <cell r="J1638">
            <v>0</v>
          </cell>
        </row>
        <row r="1639">
          <cell r="E1639" t="str">
            <v>TV/VIDEO EQUIPMENT OPERATOR 2</v>
          </cell>
          <cell r="F1639" t="str">
            <v>32</v>
          </cell>
          <cell r="G1639" t="str">
            <v>203K</v>
          </cell>
          <cell r="H1639" t="str">
            <v>4902-00</v>
          </cell>
          <cell r="I1639" t="str">
            <v xml:space="preserve">http://www.dop.wa.gov/CompClass/JobClassesSalaries/Pages/ClassifiedJobListing.aspx </v>
          </cell>
          <cell r="J1639">
            <v>0</v>
          </cell>
        </row>
        <row r="1640">
          <cell r="E1640" t="str">
            <v>TV/VIDEO EQUIPMENT OPERATOR LEAD</v>
          </cell>
          <cell r="F1640" t="str">
            <v>35</v>
          </cell>
          <cell r="G1640" t="str">
            <v>203L</v>
          </cell>
          <cell r="H1640" t="str">
            <v>4902-00</v>
          </cell>
          <cell r="I1640" t="str">
            <v xml:space="preserve">http://www.dop.wa.gov/CompClass/JobClassesSalaries/Pages/ClassifiedJobListing.aspx </v>
          </cell>
          <cell r="J1640">
            <v>0</v>
          </cell>
        </row>
        <row r="1641">
          <cell r="E1641" t="str">
            <v>TV/VIDEO EQUIPMENT OPERATOR SUPERVISOR</v>
          </cell>
          <cell r="F1641" t="str">
            <v>38</v>
          </cell>
          <cell r="G1641" t="str">
            <v>203M</v>
          </cell>
          <cell r="H1641" t="str">
            <v>4902-00</v>
          </cell>
          <cell r="I1641" t="str">
            <v xml:space="preserve">http://www.dop.wa.gov/CompClass/JobClassesSalaries/Pages/ClassifiedJobListing.aspx </v>
          </cell>
          <cell r="J1641">
            <v>0</v>
          </cell>
        </row>
        <row r="1642">
          <cell r="E1642" t="str">
            <v>UI SPECIALIST 1</v>
          </cell>
          <cell r="F1642" t="str">
            <v>37</v>
          </cell>
          <cell r="G1642" t="str">
            <v>164E</v>
          </cell>
          <cell r="H1642" t="str">
            <v>4902-00</v>
          </cell>
          <cell r="I1642" t="str">
            <v xml:space="preserve">http://www.dop.wa.gov/CompClass/JobClassesSalaries/Pages/ClassifiedJobListing.aspx </v>
          </cell>
          <cell r="J1642">
            <v>0</v>
          </cell>
        </row>
        <row r="1643">
          <cell r="E1643" t="str">
            <v>UI SPECIALIST 2</v>
          </cell>
          <cell r="F1643" t="str">
            <v>41</v>
          </cell>
          <cell r="G1643" t="str">
            <v>164F</v>
          </cell>
          <cell r="H1643" t="str">
            <v>4902-00</v>
          </cell>
          <cell r="I1643" t="str">
            <v xml:space="preserve">http://www.dop.wa.gov/CompClass/JobClassesSalaries/Pages/ClassifiedJobListing.aspx </v>
          </cell>
          <cell r="J1643">
            <v>0</v>
          </cell>
        </row>
        <row r="1644">
          <cell r="E1644" t="str">
            <v>UI SPECIALIST 3</v>
          </cell>
          <cell r="F1644" t="str">
            <v>44</v>
          </cell>
          <cell r="G1644" t="str">
            <v>164G</v>
          </cell>
          <cell r="H1644" t="str">
            <v>4902-00</v>
          </cell>
          <cell r="I1644" t="str">
            <v xml:space="preserve">http://www.dop.wa.gov/CompClass/JobClassesSalaries/Pages/ClassifiedJobListing.aspx </v>
          </cell>
          <cell r="J1644">
            <v>0</v>
          </cell>
        </row>
        <row r="1645">
          <cell r="E1645" t="str">
            <v>UI SPECIALIST 4</v>
          </cell>
          <cell r="F1645" t="str">
            <v>48</v>
          </cell>
          <cell r="G1645" t="str">
            <v>164H</v>
          </cell>
          <cell r="H1645" t="str">
            <v>4902-00</v>
          </cell>
          <cell r="I1645" t="str">
            <v xml:space="preserve">http://www.dop.wa.gov/CompClass/JobClassesSalaries/Pages/ClassifiedJobListing.aspx </v>
          </cell>
          <cell r="J1645">
            <v>0</v>
          </cell>
        </row>
        <row r="1646">
          <cell r="E1646" t="str">
            <v>UI SPECIALIST 5</v>
          </cell>
          <cell r="F1646" t="str">
            <v>50</v>
          </cell>
          <cell r="G1646" t="str">
            <v>164I</v>
          </cell>
          <cell r="H1646" t="str">
            <v>4902-00</v>
          </cell>
          <cell r="I1646" t="str">
            <v xml:space="preserve">http://www.dop.wa.gov/CompClass/JobClassesSalaries/Pages/ClassifiedJobListing.aspx </v>
          </cell>
          <cell r="J1646">
            <v>0</v>
          </cell>
        </row>
        <row r="1647">
          <cell r="E1647" t="str">
            <v>UI SPECIALIST 6</v>
          </cell>
          <cell r="F1647" t="str">
            <v>52</v>
          </cell>
          <cell r="G1647" t="str">
            <v>164J</v>
          </cell>
          <cell r="H1647" t="str">
            <v>4902-00</v>
          </cell>
          <cell r="I1647" t="str">
            <v xml:space="preserve">http://www.dop.wa.gov/CompClass/JobClassesSalaries/Pages/ClassifiedJobListing.aspx </v>
          </cell>
          <cell r="J1647">
            <v>0</v>
          </cell>
        </row>
        <row r="1648">
          <cell r="E1648" t="str">
            <v>UI TAX ADMINISTRATOR</v>
          </cell>
          <cell r="F1648" t="str">
            <v>52</v>
          </cell>
          <cell r="G1648" t="str">
            <v>164K</v>
          </cell>
          <cell r="H1648" t="str">
            <v>4902-00</v>
          </cell>
          <cell r="I1648" t="str">
            <v xml:space="preserve">http://www.dop.wa.gov/CompClass/JobClassesSalaries/Pages/ClassifiedJobListing.aspx </v>
          </cell>
          <cell r="J1648">
            <v>0</v>
          </cell>
        </row>
        <row r="1649">
          <cell r="E1649" t="str">
            <v>UTILITY WORKER 1</v>
          </cell>
          <cell r="F1649" t="str">
            <v>29G</v>
          </cell>
          <cell r="G1649" t="str">
            <v>595K</v>
          </cell>
          <cell r="H1649" t="str">
            <v>5307-00</v>
          </cell>
          <cell r="I1649" t="str">
            <v xml:space="preserve">http://www.dop.wa.gov/CompClass/JobClassesSalaries/Pages/ClassifiedJobListing.aspx </v>
          </cell>
          <cell r="J1649">
            <v>0</v>
          </cell>
        </row>
        <row r="1650">
          <cell r="E1650" t="str">
            <v>UTILITY WORKER 2</v>
          </cell>
          <cell r="F1650" t="str">
            <v>33G</v>
          </cell>
          <cell r="G1650" t="str">
            <v>595L</v>
          </cell>
          <cell r="H1650" t="str">
            <v>5307-00</v>
          </cell>
          <cell r="I1650" t="str">
            <v xml:space="preserve">http://www.dop.wa.gov/CompClass/JobClassesSalaries/Pages/ClassifiedJobListing.aspx </v>
          </cell>
          <cell r="J1650">
            <v>0</v>
          </cell>
        </row>
        <row r="1651">
          <cell r="E1651" t="str">
            <v>UTILITY WORKER 3</v>
          </cell>
          <cell r="F1651" t="str">
            <v>36G</v>
          </cell>
          <cell r="G1651" t="str">
            <v>595M</v>
          </cell>
          <cell r="H1651" t="str">
            <v>4902-00</v>
          </cell>
          <cell r="I1651" t="str">
            <v xml:space="preserve">http://www.dop.wa.gov/CompClass/JobClassesSalaries/Pages/ClassifiedJobListing.aspx </v>
          </cell>
          <cell r="J1651">
            <v>0</v>
          </cell>
        </row>
        <row r="1652">
          <cell r="E1652" t="str">
            <v>UTILITY WORKER 4</v>
          </cell>
          <cell r="F1652" t="str">
            <v>39G</v>
          </cell>
          <cell r="G1652" t="str">
            <v>595N</v>
          </cell>
          <cell r="H1652" t="str">
            <v>4902-00</v>
          </cell>
          <cell r="I1652" t="str">
            <v xml:space="preserve">http://www.dop.wa.gov/CompClass/JobClassesSalaries/Pages/ClassifiedJobListing.aspx </v>
          </cell>
          <cell r="J1652">
            <v>0</v>
          </cell>
        </row>
        <row r="1653">
          <cell r="E1653" t="str">
            <v>VASCULAR TECHNOLOGIST</v>
          </cell>
          <cell r="F1653" t="str">
            <v>55</v>
          </cell>
          <cell r="G1653" t="str">
            <v>299F</v>
          </cell>
          <cell r="H1653" t="str">
            <v>4902-00</v>
          </cell>
          <cell r="I1653" t="str">
            <v xml:space="preserve">http://www.dop.wa.gov/CompClass/JobClassesSalaries/Pages/ClassifiedJobListing.aspx </v>
          </cell>
          <cell r="J1653">
            <v>0</v>
          </cell>
        </row>
        <row r="1654">
          <cell r="E1654" t="str">
            <v>VASCULAR TECHNOLOGIST LEAD</v>
          </cell>
          <cell r="F1654" t="str">
            <v>59</v>
          </cell>
          <cell r="G1654" t="str">
            <v>299G</v>
          </cell>
          <cell r="H1654" t="str">
            <v>4902-00</v>
          </cell>
          <cell r="I1654" t="str">
            <v xml:space="preserve">http://www.dop.wa.gov/CompClass/JobClassesSalaries/Pages/ClassifiedJobListing.aspx </v>
          </cell>
          <cell r="J1654">
            <v>0</v>
          </cell>
        </row>
        <row r="1655">
          <cell r="E1655" t="str">
            <v>VASCULAR TECHNOLOGIST SUPERVISOR</v>
          </cell>
          <cell r="F1655" t="str">
            <v>63</v>
          </cell>
          <cell r="G1655" t="str">
            <v>299H</v>
          </cell>
          <cell r="H1655" t="str">
            <v>4902-00</v>
          </cell>
          <cell r="I1655" t="str">
            <v xml:space="preserve">http://www.dop.wa.gov/CompClass/JobClassesSalaries/Pages/ClassifiedJobListing.aspx </v>
          </cell>
          <cell r="J1655">
            <v>0</v>
          </cell>
        </row>
        <row r="1656">
          <cell r="E1656" t="str">
            <v>VASCULAR TECHNOLOGIST TRAINEE</v>
          </cell>
          <cell r="F1656" t="str">
            <v>51</v>
          </cell>
          <cell r="G1656" t="str">
            <v>299E</v>
          </cell>
          <cell r="H1656" t="str">
            <v>4902-00</v>
          </cell>
          <cell r="I1656" t="str">
            <v xml:space="preserve">http://www.dop.wa.gov/CompClass/JobClassesSalaries/Pages/ClassifiedJobListing.aspx </v>
          </cell>
          <cell r="J1656">
            <v>0</v>
          </cell>
        </row>
        <row r="1657">
          <cell r="E1657" t="str">
            <v>VEHICLE IDENTIFICATION NUMBER OFFICER</v>
          </cell>
          <cell r="F1657" t="str">
            <v>42</v>
          </cell>
          <cell r="G1657" t="str">
            <v>454E</v>
          </cell>
          <cell r="H1657" t="str">
            <v>4902-00</v>
          </cell>
          <cell r="I1657" t="str">
            <v xml:space="preserve">http://www.dop.wa.gov/CompClass/JobClassesSalaries/Pages/ClassifiedJobListing.aspx </v>
          </cell>
          <cell r="J1657">
            <v>0</v>
          </cell>
        </row>
        <row r="1658">
          <cell r="E1658" t="str">
            <v>VEHICLE SERVICES LIAISON OFFICER 1</v>
          </cell>
          <cell r="F1658" t="str">
            <v>42</v>
          </cell>
          <cell r="G1658" t="str">
            <v>459E</v>
          </cell>
          <cell r="H1658" t="str">
            <v>4902-00</v>
          </cell>
          <cell r="I1658" t="str">
            <v xml:space="preserve">http://www.dop.wa.gov/CompClass/JobClassesSalaries/Pages/ClassifiedJobListing.aspx </v>
          </cell>
          <cell r="J1658">
            <v>0</v>
          </cell>
        </row>
        <row r="1659">
          <cell r="E1659" t="str">
            <v>VEHICLE SERVICES LIAISON OFFICER 2</v>
          </cell>
          <cell r="F1659" t="str">
            <v>46</v>
          </cell>
          <cell r="G1659" t="str">
            <v>459F</v>
          </cell>
          <cell r="H1659" t="str">
            <v>4902-00</v>
          </cell>
          <cell r="I1659" t="str">
            <v xml:space="preserve">http://www.dop.wa.gov/CompClass/JobClassesSalaries/Pages/ClassifiedJobListing.aspx </v>
          </cell>
          <cell r="J1659">
            <v>0</v>
          </cell>
        </row>
        <row r="1660">
          <cell r="E1660" t="str">
            <v>VESSEL PROJECT ENGINEER</v>
          </cell>
          <cell r="F1660" t="str">
            <v>74</v>
          </cell>
          <cell r="G1660" t="str">
            <v>533G</v>
          </cell>
          <cell r="H1660" t="str">
            <v>4902-00</v>
          </cell>
          <cell r="I1660" t="str">
            <v xml:space="preserve">http://www.dop.wa.gov/CompClass/JobClassesSalaries/Pages/ClassifiedJobListing.aspx </v>
          </cell>
          <cell r="J1660">
            <v>0</v>
          </cell>
        </row>
        <row r="1661">
          <cell r="E1661" t="str">
            <v>VETERANS BENEFIT ASSISTANT</v>
          </cell>
          <cell r="F1661" t="str">
            <v>35</v>
          </cell>
          <cell r="G1661" t="str">
            <v>163S</v>
          </cell>
          <cell r="H1661" t="str">
            <v>4902-00</v>
          </cell>
          <cell r="I1661" t="str">
            <v xml:space="preserve">http://www.dop.wa.gov/CompClass/JobClassesSalaries/Pages/ClassifiedJobListing.aspx </v>
          </cell>
          <cell r="J1661">
            <v>0</v>
          </cell>
        </row>
        <row r="1662">
          <cell r="E1662" t="str">
            <v>VETERANS BENEFIT SPECIALIST 1</v>
          </cell>
          <cell r="F1662" t="str">
            <v>42</v>
          </cell>
          <cell r="G1662" t="str">
            <v>163T</v>
          </cell>
          <cell r="H1662" t="str">
            <v>4902-00</v>
          </cell>
          <cell r="I1662" t="str">
            <v xml:space="preserve">http://www.dop.wa.gov/CompClass/JobClassesSalaries/Pages/ClassifiedJobListing.aspx </v>
          </cell>
          <cell r="J1662">
            <v>0</v>
          </cell>
        </row>
        <row r="1663">
          <cell r="E1663" t="str">
            <v>VETERANS BENEFIT SPECIALIST 2</v>
          </cell>
          <cell r="F1663" t="str">
            <v>45</v>
          </cell>
          <cell r="G1663" t="str">
            <v>163U</v>
          </cell>
          <cell r="H1663" t="str">
            <v>4902-00</v>
          </cell>
          <cell r="I1663" t="str">
            <v xml:space="preserve">http://www.dop.wa.gov/CompClass/JobClassesSalaries/Pages/ClassifiedJobListing.aspx </v>
          </cell>
          <cell r="J1663">
            <v>0</v>
          </cell>
        </row>
        <row r="1664">
          <cell r="E1664" t="str">
            <v>VETERANS BENEFITS &amp; HEARINGS ADVOCATE</v>
          </cell>
          <cell r="F1664" t="str">
            <v>50</v>
          </cell>
          <cell r="G1664" t="str">
            <v>163V</v>
          </cell>
          <cell r="H1664" t="str">
            <v>4902-00</v>
          </cell>
          <cell r="I1664" t="str">
            <v xml:space="preserve">http://www.dop.wa.gov/CompClass/JobClassesSalaries/Pages/ClassifiedJobListing.aspx </v>
          </cell>
          <cell r="J1664">
            <v>0</v>
          </cell>
        </row>
        <row r="1665">
          <cell r="E1665" t="str">
            <v>VETERINARY SPECIALIST 1</v>
          </cell>
          <cell r="F1665" t="str">
            <v>33</v>
          </cell>
          <cell r="G1665" t="str">
            <v>524A</v>
          </cell>
          <cell r="H1665" t="str">
            <v>4902-00</v>
          </cell>
          <cell r="I1665" t="str">
            <v xml:space="preserve">http://www.dop.wa.gov/CompClass/JobClassesSalaries/Pages/ClassifiedJobListing.aspx </v>
          </cell>
          <cell r="J1665">
            <v>0</v>
          </cell>
        </row>
        <row r="1666">
          <cell r="E1666" t="str">
            <v>VETERINARY SPECIALIST 2</v>
          </cell>
          <cell r="F1666" t="str">
            <v>37</v>
          </cell>
          <cell r="G1666" t="str">
            <v>524B</v>
          </cell>
          <cell r="H1666" t="str">
            <v>4902-00</v>
          </cell>
          <cell r="I1666" t="str">
            <v xml:space="preserve">http://www.dop.wa.gov/CompClass/JobClassesSalaries/Pages/ClassifiedJobListing.aspx </v>
          </cell>
          <cell r="J1666">
            <v>0</v>
          </cell>
        </row>
        <row r="1667">
          <cell r="E1667" t="str">
            <v>VETERINARY SPECIALIST 3</v>
          </cell>
          <cell r="F1667" t="str">
            <v>40</v>
          </cell>
          <cell r="G1667" t="str">
            <v>524C</v>
          </cell>
          <cell r="H1667" t="str">
            <v>4902-00</v>
          </cell>
          <cell r="I1667" t="str">
            <v xml:space="preserve">http://www.dop.wa.gov/CompClass/JobClassesSalaries/Pages/ClassifiedJobListing.aspx </v>
          </cell>
          <cell r="J1667">
            <v>0</v>
          </cell>
        </row>
        <row r="1668">
          <cell r="E1668" t="str">
            <v>VETERINARY SPECIALIST 4</v>
          </cell>
          <cell r="F1668" t="str">
            <v>56</v>
          </cell>
          <cell r="G1668" t="str">
            <v>524D</v>
          </cell>
          <cell r="H1668" t="str">
            <v>4902-00</v>
          </cell>
          <cell r="I1668" t="str">
            <v xml:space="preserve">http://www.dop.wa.gov/CompClass/JobClassesSalaries/Pages/ClassifiedJobListing.aspx </v>
          </cell>
          <cell r="J1668">
            <v>0</v>
          </cell>
        </row>
        <row r="1669">
          <cell r="E1669" t="str">
            <v>VIOLENT CRIME CRIMINAL INFORM ANALYST</v>
          </cell>
          <cell r="F1669" t="str">
            <v>46</v>
          </cell>
          <cell r="G1669" t="str">
            <v>427V</v>
          </cell>
          <cell r="H1669" t="str">
            <v>4902-00</v>
          </cell>
          <cell r="I1669" t="str">
            <v xml:space="preserve">http://www.dop.wa.gov/CompClass/JobClassesSalaries/Pages/ClassifiedJobListing.aspx </v>
          </cell>
          <cell r="J1669">
            <v>0</v>
          </cell>
        </row>
        <row r="1670">
          <cell r="E1670" t="str">
            <v>VOC REHAB DIV DR</v>
          </cell>
          <cell r="F1670" t="str">
            <v>Band1</v>
          </cell>
          <cell r="G1670" t="str">
            <v>B1640</v>
          </cell>
          <cell r="H1670" t="str">
            <v>5300-00</v>
          </cell>
          <cell r="I1670" t="str">
            <v>per autumnsharpe</v>
          </cell>
          <cell r="J1670">
            <v>0</v>
          </cell>
        </row>
        <row r="1671">
          <cell r="E1671" t="str">
            <v>VOCATIONAL EDUCATION PROGRAM SPECIALIST</v>
          </cell>
          <cell r="F1671" t="str">
            <v>59</v>
          </cell>
          <cell r="G1671" t="str">
            <v>253X</v>
          </cell>
          <cell r="H1671" t="str">
            <v>4902-00</v>
          </cell>
          <cell r="I1671" t="str">
            <v xml:space="preserve">http://www.dop.wa.gov/CompClass/JobClassesSalaries/Pages/ClassifiedJobListing.aspx </v>
          </cell>
          <cell r="J1671">
            <v>0</v>
          </cell>
        </row>
        <row r="1672">
          <cell r="E1672" t="str">
            <v>VOCATIONAL REHAB COUNSELOR 1</v>
          </cell>
          <cell r="F1672" t="str">
            <v>44</v>
          </cell>
          <cell r="G1672" t="str">
            <v>353K</v>
          </cell>
          <cell r="H1672" t="str">
            <v>5300-00</v>
          </cell>
          <cell r="I1672" t="str">
            <v xml:space="preserve">http://www.dop.wa.gov/CompClass/JobClassesSalaries/Pages/ClassifiedJobListing.aspx </v>
          </cell>
          <cell r="J1672">
            <v>0</v>
          </cell>
        </row>
        <row r="1673">
          <cell r="E1673" t="str">
            <v>VOCATIONAL REHAB COUNSELOR 2</v>
          </cell>
          <cell r="F1673" t="str">
            <v>48</v>
          </cell>
          <cell r="G1673" t="str">
            <v>353L</v>
          </cell>
          <cell r="H1673" t="str">
            <v>5300-00</v>
          </cell>
          <cell r="I1673" t="str">
            <v xml:space="preserve">http://www.dop.wa.gov/CompClass/JobClassesSalaries/Pages/ClassifiedJobListing.aspx </v>
          </cell>
          <cell r="J1673">
            <v>0</v>
          </cell>
        </row>
        <row r="1674">
          <cell r="E1674" t="str">
            <v>VOCATIONAL REHAB COUNSELOR 3</v>
          </cell>
          <cell r="F1674" t="str">
            <v>50</v>
          </cell>
          <cell r="G1674" t="str">
            <v>353M</v>
          </cell>
          <cell r="H1674" t="str">
            <v>5300-00</v>
          </cell>
          <cell r="I1674" t="str">
            <v xml:space="preserve">http://www.dop.wa.gov/CompClass/JobClassesSalaries/Pages/ClassifiedJobListing.aspx </v>
          </cell>
          <cell r="J1674">
            <v>0</v>
          </cell>
        </row>
        <row r="1675">
          <cell r="E1675" t="str">
            <v>VOCATIONAL REHAB COUNSELOR 4</v>
          </cell>
          <cell r="F1675" t="str">
            <v>54</v>
          </cell>
          <cell r="G1675" t="str">
            <v>353N</v>
          </cell>
          <cell r="H1675" t="str">
            <v>4902-00</v>
          </cell>
          <cell r="I1675" t="str">
            <v xml:space="preserve">http://www.dop.wa.gov/CompClass/JobClassesSalaries/Pages/ClassifiedJobListing.aspx </v>
          </cell>
          <cell r="J1675">
            <v>0</v>
          </cell>
        </row>
        <row r="1676">
          <cell r="E1676" t="str">
            <v>VOCATIONAL REHAB REGION MED PROG CONS</v>
          </cell>
          <cell r="F1676" t="str">
            <v>55</v>
          </cell>
          <cell r="G1676" t="str">
            <v>353H</v>
          </cell>
          <cell r="H1676" t="str">
            <v>4902-00</v>
          </cell>
          <cell r="I1676" t="str">
            <v xml:space="preserve">http://www.dop.wa.gov/CompClass/JobClassesSalaries/Pages/ClassifiedJobListing.aspx </v>
          </cell>
          <cell r="J1676">
            <v>0</v>
          </cell>
        </row>
        <row r="1677">
          <cell r="E1677" t="str">
            <v>VOCATIONAL REHAB REGIONAL PROG CNSLR</v>
          </cell>
          <cell r="F1677" t="str">
            <v>50</v>
          </cell>
          <cell r="G1677" t="str">
            <v>353T</v>
          </cell>
          <cell r="H1677" t="str">
            <v>4902-00</v>
          </cell>
          <cell r="I1677" t="str">
            <v xml:space="preserve">http://www.dop.wa.gov/CompClass/JobClassesSalaries/Pages/ClassifiedJobListing.aspx </v>
          </cell>
          <cell r="J1677">
            <v>0</v>
          </cell>
        </row>
        <row r="1678">
          <cell r="E1678" t="str">
            <v>VOCATIONAL REHAB SUPERVISOR</v>
          </cell>
          <cell r="F1678" t="str">
            <v>57</v>
          </cell>
          <cell r="G1678" t="str">
            <v>353U</v>
          </cell>
          <cell r="H1678" t="str">
            <v>4902-00</v>
          </cell>
          <cell r="I1678" t="str">
            <v xml:space="preserve">http://www.dop.wa.gov/CompClass/JobClassesSalaries/Pages/ClassifiedJobListing.aspx </v>
          </cell>
          <cell r="J1678">
            <v>0</v>
          </cell>
        </row>
        <row r="1679">
          <cell r="E1679" t="str">
            <v>VOCATIONAL SERVICES SPEC, INDUS INSUR</v>
          </cell>
          <cell r="F1679" t="str">
            <v>53</v>
          </cell>
          <cell r="G1679" t="str">
            <v>353W</v>
          </cell>
          <cell r="H1679" t="str">
            <v>4902-00</v>
          </cell>
          <cell r="I1679" t="str">
            <v xml:space="preserve">http://www.dop.wa.gov/CompClass/JobClassesSalaries/Pages/ClassifiedJobListing.aspx </v>
          </cell>
          <cell r="J1679">
            <v>0</v>
          </cell>
        </row>
        <row r="1680">
          <cell r="E1680" t="str">
            <v>VOCATIONAL TRAINING SUPERVISOR</v>
          </cell>
          <cell r="F1680" t="str">
            <v>47</v>
          </cell>
          <cell r="G1680" t="str">
            <v>346M</v>
          </cell>
          <cell r="H1680" t="str">
            <v>4902-00</v>
          </cell>
          <cell r="I1680" t="str">
            <v xml:space="preserve">http://www.dop.wa.gov/CompClass/JobClassesSalaries/Pages/ClassifiedJobListing.aspx </v>
          </cell>
          <cell r="J1680">
            <v>0</v>
          </cell>
        </row>
        <row r="1681">
          <cell r="E1681" t="str">
            <v>WAREHOUSE OPERATOR 1</v>
          </cell>
          <cell r="F1681" t="str">
            <v>29G</v>
          </cell>
          <cell r="G1681" t="str">
            <v>117I</v>
          </cell>
          <cell r="H1681" t="str">
            <v>5307-00</v>
          </cell>
          <cell r="I1681" t="str">
            <v xml:space="preserve">http://www.dop.wa.gov/CompClass/JobClassesSalaries/Pages/ClassifiedJobListing.aspx </v>
          </cell>
          <cell r="J1681">
            <v>0</v>
          </cell>
        </row>
        <row r="1682">
          <cell r="E1682" t="str">
            <v>WAREHOUSE OPERATOR 2</v>
          </cell>
          <cell r="F1682" t="str">
            <v>32G</v>
          </cell>
          <cell r="G1682" t="str">
            <v>117J</v>
          </cell>
          <cell r="H1682" t="str">
            <v>5307-00</v>
          </cell>
          <cell r="I1682" t="str">
            <v xml:space="preserve">http://www.dop.wa.gov/CompClass/JobClassesSalaries/Pages/ClassifiedJobListing.aspx </v>
          </cell>
          <cell r="J1682">
            <v>0</v>
          </cell>
        </row>
        <row r="1683">
          <cell r="E1683" t="str">
            <v>WAREHOUSE OPERATOR 3</v>
          </cell>
          <cell r="F1683" t="str">
            <v>36G</v>
          </cell>
          <cell r="G1683" t="str">
            <v>117K</v>
          </cell>
          <cell r="H1683" t="str">
            <v>5307-00</v>
          </cell>
          <cell r="I1683" t="str">
            <v xml:space="preserve">http://www.dop.wa.gov/CompClass/JobClassesSalaries/Pages/ClassifiedJobListing.aspx </v>
          </cell>
          <cell r="J1683">
            <v>0</v>
          </cell>
        </row>
        <row r="1684">
          <cell r="E1684" t="str">
            <v>WAREHOUSE OPERATOR 4</v>
          </cell>
          <cell r="F1684" t="str">
            <v>40G</v>
          </cell>
          <cell r="G1684" t="str">
            <v>117L</v>
          </cell>
          <cell r="H1684" t="str">
            <v>5307-00</v>
          </cell>
          <cell r="I1684" t="str">
            <v xml:space="preserve">http://www.dop.wa.gov/CompClass/JobClassesSalaries/Pages/ClassifiedJobListing.aspx </v>
          </cell>
          <cell r="J1684">
            <v>0</v>
          </cell>
        </row>
        <row r="1685">
          <cell r="E1685" t="str">
            <v>WASTE COLLECTOR</v>
          </cell>
          <cell r="F1685" t="str">
            <v>39G</v>
          </cell>
          <cell r="G1685" t="str">
            <v>632F</v>
          </cell>
          <cell r="H1685" t="str">
            <v>4902-00</v>
          </cell>
          <cell r="I1685" t="str">
            <v xml:space="preserve">http://www.dop.wa.gov/CompClass/JobClassesSalaries/Pages/ClassifiedJobListing.aspx </v>
          </cell>
          <cell r="J1685">
            <v>0</v>
          </cell>
        </row>
        <row r="1686">
          <cell r="E1686" t="str">
            <v>WASTEWATER TREATMENT PLANT OPERATOR 1</v>
          </cell>
          <cell r="F1686" t="str">
            <v>48E</v>
          </cell>
          <cell r="G1686" t="str">
            <v>602T</v>
          </cell>
          <cell r="H1686" t="str">
            <v>4902-00</v>
          </cell>
          <cell r="I1686" t="str">
            <v xml:space="preserve">http://www.dop.wa.gov/CompClass/JobClassesSalaries/Pages/ClassifiedJobListing.aspx </v>
          </cell>
          <cell r="J1686">
            <v>0</v>
          </cell>
        </row>
        <row r="1687">
          <cell r="E1687" t="str">
            <v>WASTEWATER TREATMENT PLANT OPERATOR 2</v>
          </cell>
          <cell r="F1687" t="str">
            <v>52E</v>
          </cell>
          <cell r="G1687" t="str">
            <v>602U</v>
          </cell>
          <cell r="H1687" t="str">
            <v>5307-00</v>
          </cell>
          <cell r="I1687" t="str">
            <v xml:space="preserve">http://www.dop.wa.gov/CompClass/JobClassesSalaries/Pages/ClassifiedJobListing.aspx </v>
          </cell>
          <cell r="J1687">
            <v>0</v>
          </cell>
        </row>
        <row r="1688">
          <cell r="E1688" t="str">
            <v>WASTEWATER TREATMENT PLANT OPERATOR 3</v>
          </cell>
          <cell r="F1688" t="str">
            <v>56E</v>
          </cell>
          <cell r="G1688" t="str">
            <v>602V</v>
          </cell>
          <cell r="H1688" t="str">
            <v>4902-00</v>
          </cell>
          <cell r="I1688" t="str">
            <v xml:space="preserve">http://www.dop.wa.gov/CompClass/JobClassesSalaries/Pages/ClassifiedJobListing.aspx </v>
          </cell>
          <cell r="J1688">
            <v>0</v>
          </cell>
        </row>
        <row r="1689">
          <cell r="E1689" t="str">
            <v>WCC CREW SUPERVISOR</v>
          </cell>
          <cell r="F1689" t="str">
            <v>33</v>
          </cell>
          <cell r="G1689" t="str">
            <v>521E</v>
          </cell>
          <cell r="H1689" t="str">
            <v>4902-00</v>
          </cell>
          <cell r="I1689" t="str">
            <v xml:space="preserve">http://www.dop.wa.gov/CompClass/JobClassesSalaries/Pages/ClassifiedJobListing.aspx </v>
          </cell>
          <cell r="J1689">
            <v>0</v>
          </cell>
        </row>
        <row r="1690">
          <cell r="E1690" t="str">
            <v>WEIGHTS &amp; MEASURES INSPECTOR 1</v>
          </cell>
          <cell r="F1690" t="str">
            <v>31</v>
          </cell>
          <cell r="G1690" t="str">
            <v>453E</v>
          </cell>
          <cell r="H1690" t="str">
            <v>4902-00</v>
          </cell>
          <cell r="I1690" t="str">
            <v xml:space="preserve">http://www.dop.wa.gov/CompClass/JobClassesSalaries/Pages/ClassifiedJobListing.aspx </v>
          </cell>
          <cell r="J1690">
            <v>0</v>
          </cell>
        </row>
        <row r="1691">
          <cell r="E1691" t="str">
            <v>WEIGHTS &amp; MEASURES INSPECTOR 2</v>
          </cell>
          <cell r="F1691" t="str">
            <v>39</v>
          </cell>
          <cell r="G1691" t="str">
            <v>453F</v>
          </cell>
          <cell r="H1691" t="str">
            <v>4902-00</v>
          </cell>
          <cell r="I1691" t="str">
            <v xml:space="preserve">http://www.dop.wa.gov/CompClass/JobClassesSalaries/Pages/ClassifiedJobListing.aspx </v>
          </cell>
          <cell r="J1691">
            <v>0</v>
          </cell>
        </row>
        <row r="1692">
          <cell r="E1692" t="str">
            <v>WEIGHTS &amp; MEASURES SUPERVISOR</v>
          </cell>
          <cell r="F1692" t="str">
            <v>43</v>
          </cell>
          <cell r="G1692" t="str">
            <v>453G</v>
          </cell>
          <cell r="H1692" t="str">
            <v>4902-00</v>
          </cell>
          <cell r="I1692" t="str">
            <v xml:space="preserve">http://www.dop.wa.gov/CompClass/JobClassesSalaries/Pages/ClassifiedJobListing.aspx </v>
          </cell>
          <cell r="J1692">
            <v>0</v>
          </cell>
        </row>
        <row r="1693">
          <cell r="E1693" t="str">
            <v>WELDER - FABRICATOR</v>
          </cell>
          <cell r="F1693" t="str">
            <v>46G</v>
          </cell>
          <cell r="G1693" t="str">
            <v>630E</v>
          </cell>
          <cell r="H1693" t="str">
            <v>5307-00</v>
          </cell>
          <cell r="I1693" t="str">
            <v xml:space="preserve">http://www.dop.wa.gov/CompClass/JobClassesSalaries/Pages/ClassifiedJobListing.aspx </v>
          </cell>
          <cell r="J1693">
            <v>0</v>
          </cell>
        </row>
        <row r="1694">
          <cell r="E1694" t="str">
            <v>WINDOW WASHER</v>
          </cell>
          <cell r="F1694" t="str">
            <v>31</v>
          </cell>
          <cell r="G1694" t="str">
            <v>678E</v>
          </cell>
          <cell r="H1694" t="str">
            <v>4902-00</v>
          </cell>
          <cell r="I1694" t="str">
            <v xml:space="preserve">http://www.dop.wa.gov/CompClass/JobClassesSalaries/Pages/ClassifiedJobListing.aspx </v>
          </cell>
          <cell r="J1694">
            <v>0</v>
          </cell>
        </row>
        <row r="1695">
          <cell r="E1695" t="str">
            <v>WINDOW WASHER LEAD</v>
          </cell>
          <cell r="F1695" t="str">
            <v>34</v>
          </cell>
          <cell r="G1695" t="str">
            <v>678F</v>
          </cell>
          <cell r="H1695" t="str">
            <v>4902-00</v>
          </cell>
          <cell r="I1695" t="str">
            <v xml:space="preserve">http://www.dop.wa.gov/CompClass/JobClassesSalaries/Pages/ClassifiedJobListing.aspx </v>
          </cell>
          <cell r="J1695">
            <v>0</v>
          </cell>
        </row>
        <row r="1696">
          <cell r="E1696" t="str">
            <v>WMS BAND 1</v>
          </cell>
          <cell r="F1696" t="str">
            <v>Band1</v>
          </cell>
          <cell r="G1696" t="str">
            <v>WMS01</v>
          </cell>
          <cell r="H1696" t="str">
            <v>4902-00</v>
          </cell>
          <cell r="I1696" t="str">
            <v>per autumnsharpe</v>
          </cell>
          <cell r="J1696">
            <v>0</v>
          </cell>
        </row>
        <row r="1697">
          <cell r="E1697" t="str">
            <v>WMS BAND 2</v>
          </cell>
          <cell r="F1697" t="str">
            <v>Band2</v>
          </cell>
          <cell r="G1697" t="str">
            <v>WMS02</v>
          </cell>
          <cell r="H1697" t="str">
            <v>4902-00</v>
          </cell>
          <cell r="I1697" t="str">
            <v>per autumnsharpe</v>
          </cell>
          <cell r="J1697">
            <v>0</v>
          </cell>
        </row>
        <row r="1698">
          <cell r="E1698" t="str">
            <v>WMS BAND 3</v>
          </cell>
          <cell r="F1698" t="str">
            <v>Band3</v>
          </cell>
          <cell r="G1698" t="str">
            <v>WMS03</v>
          </cell>
          <cell r="H1698" t="str">
            <v>4902-00</v>
          </cell>
          <cell r="I1698" t="str">
            <v>per autumnsharpe</v>
          </cell>
          <cell r="J1698">
            <v>0</v>
          </cell>
        </row>
        <row r="1699">
          <cell r="E1699" t="str">
            <v>WMS BAND 4</v>
          </cell>
          <cell r="F1699" t="str">
            <v>Band4</v>
          </cell>
          <cell r="G1699" t="str">
            <v>WMS04</v>
          </cell>
          <cell r="H1699" t="str">
            <v>4902-00</v>
          </cell>
          <cell r="I1699" t="str">
            <v>per autumnsharpe</v>
          </cell>
          <cell r="J1699">
            <v>0</v>
          </cell>
        </row>
        <row r="1700">
          <cell r="E1700" t="str">
            <v>WMS BAND 5</v>
          </cell>
          <cell r="F1700" t="str">
            <v>Band5</v>
          </cell>
          <cell r="G1700" t="str">
            <v>WMS05</v>
          </cell>
          <cell r="H1700" t="str">
            <v>4902-00</v>
          </cell>
          <cell r="I1700" t="str">
            <v>per autumnsharpe</v>
          </cell>
          <cell r="J1700">
            <v>0</v>
          </cell>
        </row>
        <row r="1701">
          <cell r="E1701" t="str">
            <v>WORK STUDY STUD</v>
          </cell>
          <cell r="F1701" t="str">
            <v>XX</v>
          </cell>
          <cell r="G1701" t="str">
            <v>EX610</v>
          </cell>
          <cell r="H1701" t="str">
            <v>4902-00</v>
          </cell>
          <cell r="I1701" t="str">
            <v>per autumnsharpe</v>
          </cell>
          <cell r="J1701">
            <v>0</v>
          </cell>
        </row>
        <row r="1702">
          <cell r="E1702" t="str">
            <v>WORKERS' COMPENSATION ADJUDICATOR 1</v>
          </cell>
          <cell r="F1702" t="str">
            <v>44</v>
          </cell>
          <cell r="G1702" t="str">
            <v>168O</v>
          </cell>
          <cell r="H1702" t="str">
            <v>4902-00</v>
          </cell>
          <cell r="I1702" t="str">
            <v xml:space="preserve">http://www.dop.wa.gov/CompClass/JobClassesSalaries/Pages/ClassifiedJobListing.aspx </v>
          </cell>
          <cell r="J1702">
            <v>0</v>
          </cell>
        </row>
        <row r="1703">
          <cell r="E1703" t="str">
            <v>WORKERS' COMPENSATION ADJUDICATOR 2</v>
          </cell>
          <cell r="F1703" t="str">
            <v>48</v>
          </cell>
          <cell r="G1703" t="str">
            <v>168P</v>
          </cell>
          <cell r="H1703" t="str">
            <v>4902-00</v>
          </cell>
          <cell r="I1703" t="str">
            <v xml:space="preserve">http://www.dop.wa.gov/CompClass/JobClassesSalaries/Pages/ClassifiedJobListing.aspx </v>
          </cell>
          <cell r="J1703">
            <v>0</v>
          </cell>
        </row>
        <row r="1704">
          <cell r="E1704" t="str">
            <v>WORKERS' COMPENSATION ADJUDICATOR 3</v>
          </cell>
          <cell r="F1704" t="str">
            <v>52</v>
          </cell>
          <cell r="G1704" t="str">
            <v>168Q</v>
          </cell>
          <cell r="H1704" t="str">
            <v>4902-00</v>
          </cell>
          <cell r="I1704" t="str">
            <v xml:space="preserve">http://www.dop.wa.gov/CompClass/JobClassesSalaries/Pages/ClassifiedJobListing.aspx </v>
          </cell>
          <cell r="J1704">
            <v>0</v>
          </cell>
        </row>
        <row r="1705">
          <cell r="E1705" t="str">
            <v>WORKERS' COMPENSATION ADJUDICATOR 4</v>
          </cell>
          <cell r="F1705" t="str">
            <v>54</v>
          </cell>
          <cell r="G1705" t="str">
            <v>168R</v>
          </cell>
          <cell r="H1705" t="str">
            <v>4902-00</v>
          </cell>
          <cell r="I1705" t="str">
            <v xml:space="preserve">http://www.dop.wa.gov/CompClass/JobClassesSalaries/Pages/ClassifiedJobListing.aspx </v>
          </cell>
          <cell r="J1705">
            <v>0</v>
          </cell>
        </row>
        <row r="1706">
          <cell r="E1706" t="str">
            <v>WORKERS' COMPENSATION ADJUDICATOR 5</v>
          </cell>
          <cell r="F1706" t="str">
            <v>57</v>
          </cell>
          <cell r="G1706" t="str">
            <v>168S</v>
          </cell>
          <cell r="H1706" t="str">
            <v>4902-00</v>
          </cell>
          <cell r="I1706" t="str">
            <v xml:space="preserve">http://www.dop.wa.gov/CompClass/JobClassesSalaries/Pages/ClassifiedJobListing.aspx </v>
          </cell>
          <cell r="J1706">
            <v>0</v>
          </cell>
        </row>
        <row r="1707">
          <cell r="E1707" t="str">
            <v>WORKFIRST PROGRAM SPECIALIST</v>
          </cell>
          <cell r="F1707" t="str">
            <v>49</v>
          </cell>
          <cell r="G1707" t="str">
            <v>351L</v>
          </cell>
          <cell r="H1707" t="str">
            <v>5300-00</v>
          </cell>
          <cell r="I1707" t="str">
            <v xml:space="preserve">http://www.dop.wa.gov/CompClass/JobClassesSalaries/Pages/ClassifiedJobListing.aspx </v>
          </cell>
          <cell r="J1707">
            <v>0</v>
          </cell>
        </row>
        <row r="1708">
          <cell r="E1708" t="str">
            <v>WORKFIRST PROGRAM SUPERVISOR</v>
          </cell>
          <cell r="F1708" t="str">
            <v>54</v>
          </cell>
          <cell r="G1708" t="str">
            <v>351N</v>
          </cell>
          <cell r="H1708" t="str">
            <v>5300-00</v>
          </cell>
          <cell r="I1708" t="str">
            <v xml:space="preserve">http://www.dop.wa.gov/CompClass/JobClassesSalaries/Pages/ClassifiedJobListing.aspx </v>
          </cell>
          <cell r="J1708">
            <v>0</v>
          </cell>
        </row>
        <row r="1709">
          <cell r="E1709" t="str">
            <v>WORKSOURCE SPECIALIST 1</v>
          </cell>
          <cell r="F1709" t="str">
            <v>37</v>
          </cell>
          <cell r="G1709" t="str">
            <v>358E</v>
          </cell>
          <cell r="H1709" t="str">
            <v>4902-00</v>
          </cell>
          <cell r="I1709" t="str">
            <v xml:space="preserve">http://www.dop.wa.gov/CompClass/JobClassesSalaries/Pages/ClassifiedJobListing.aspx </v>
          </cell>
          <cell r="J1709">
            <v>0</v>
          </cell>
        </row>
        <row r="1710">
          <cell r="E1710" t="str">
            <v>WORKSOURCE SPECIALIST 2</v>
          </cell>
          <cell r="F1710" t="str">
            <v>41</v>
          </cell>
          <cell r="G1710" t="str">
            <v>358F</v>
          </cell>
          <cell r="H1710" t="str">
            <v>4902-00</v>
          </cell>
          <cell r="I1710" t="str">
            <v xml:space="preserve">http://www.dop.wa.gov/CompClass/JobClassesSalaries/Pages/ClassifiedJobListing.aspx </v>
          </cell>
          <cell r="J1710">
            <v>0</v>
          </cell>
        </row>
        <row r="1711">
          <cell r="E1711" t="str">
            <v>WORKSOURCE SPECIALIST 3</v>
          </cell>
          <cell r="F1711" t="str">
            <v>44</v>
          </cell>
          <cell r="G1711" t="str">
            <v>358G</v>
          </cell>
          <cell r="H1711" t="str">
            <v>4902-00</v>
          </cell>
          <cell r="I1711" t="str">
            <v xml:space="preserve">http://www.dop.wa.gov/CompClass/JobClassesSalaries/Pages/ClassifiedJobListing.aspx </v>
          </cell>
          <cell r="J1711">
            <v>0</v>
          </cell>
        </row>
        <row r="1712">
          <cell r="E1712" t="str">
            <v>WORKSOURCE SPECIALIST 4</v>
          </cell>
          <cell r="F1712" t="str">
            <v>48</v>
          </cell>
          <cell r="G1712" t="str">
            <v>358H</v>
          </cell>
          <cell r="H1712" t="str">
            <v>4902-00</v>
          </cell>
          <cell r="I1712" t="str">
            <v xml:space="preserve">http://www.dop.wa.gov/CompClass/JobClassesSalaries/Pages/ClassifiedJobListing.aspx </v>
          </cell>
          <cell r="J1712">
            <v>0</v>
          </cell>
        </row>
        <row r="1713">
          <cell r="E1713" t="str">
            <v>WORKSOURCE SPECIALIST 5</v>
          </cell>
          <cell r="F1713" t="str">
            <v>50</v>
          </cell>
          <cell r="G1713" t="str">
            <v>358I</v>
          </cell>
          <cell r="H1713" t="str">
            <v>4902-00</v>
          </cell>
          <cell r="I1713" t="str">
            <v xml:space="preserve">http://www.dop.wa.gov/CompClass/JobClassesSalaries/Pages/ClassifiedJobListing.aspx </v>
          </cell>
          <cell r="J1713">
            <v>0</v>
          </cell>
        </row>
        <row r="1714">
          <cell r="E1714" t="str">
            <v>WORKSOURCE SPECIALIST 6</v>
          </cell>
          <cell r="F1714" t="str">
            <v>52</v>
          </cell>
          <cell r="G1714" t="str">
            <v>358J</v>
          </cell>
          <cell r="H1714" t="str">
            <v>4902-00</v>
          </cell>
          <cell r="I1714" t="str">
            <v xml:space="preserve">http://www.dop.wa.gov/CompClass/JobClassesSalaries/Pages/ClassifiedJobListing.aspx </v>
          </cell>
          <cell r="J1714">
            <v>0</v>
          </cell>
        </row>
        <row r="1715">
          <cell r="E1715" t="str">
            <v>YOUTH ACADEMY COUNSELING &amp; COORD SPEC 1</v>
          </cell>
          <cell r="F1715" t="str">
            <v>38</v>
          </cell>
          <cell r="G1715" t="str">
            <v>355S</v>
          </cell>
          <cell r="H1715" t="str">
            <v>4902-00</v>
          </cell>
          <cell r="I1715" t="str">
            <v xml:space="preserve">http://www.dop.wa.gov/CompClass/JobClassesSalaries/Pages/ClassifiedJobListing.aspx </v>
          </cell>
          <cell r="J1715">
            <v>0</v>
          </cell>
        </row>
        <row r="1716">
          <cell r="E1716" t="str">
            <v>YOUTH ACADEMY COUNSELING &amp; COORD SPEC 2</v>
          </cell>
          <cell r="F1716" t="str">
            <v>46</v>
          </cell>
          <cell r="G1716" t="str">
            <v>355T</v>
          </cell>
          <cell r="H1716" t="str">
            <v>4902-00</v>
          </cell>
          <cell r="I1716" t="str">
            <v xml:space="preserve">http://www.dop.wa.gov/CompClass/JobClassesSalaries/Pages/ClassifiedJobListing.aspx </v>
          </cell>
          <cell r="J1716">
            <v>0</v>
          </cell>
        </row>
        <row r="1717">
          <cell r="E1717" t="str">
            <v>YOUTH ACADEMY COUNSELING &amp; COORD SPEC 3</v>
          </cell>
          <cell r="F1717" t="str">
            <v>50</v>
          </cell>
          <cell r="G1717" t="str">
            <v>355U</v>
          </cell>
          <cell r="H1717" t="str">
            <v>4902-00</v>
          </cell>
          <cell r="I1717" t="str">
            <v xml:space="preserve">http://www.dop.wa.gov/CompClass/JobClassesSalaries/Pages/ClassifiedJobListing.aspx </v>
          </cell>
          <cell r="J1717">
            <v>0</v>
          </cell>
        </row>
        <row r="1718">
          <cell r="E1718" t="str">
            <v>YOUTH ACADEMY COUNSELING &amp; COORD SPEC 4</v>
          </cell>
          <cell r="F1718" t="str">
            <v>54</v>
          </cell>
          <cell r="G1718" t="str">
            <v>355V</v>
          </cell>
          <cell r="H1718" t="str">
            <v>4902-00</v>
          </cell>
          <cell r="I1718" t="str">
            <v xml:space="preserve">http://www.dop.wa.gov/CompClass/JobClassesSalaries/Pages/ClassifiedJobListing.aspx </v>
          </cell>
          <cell r="J1718">
            <v>0</v>
          </cell>
        </row>
        <row r="1719">
          <cell r="E1719" t="str">
            <v>YOUTH ACADEMY RESIDENTIAL SPECIALIST 1</v>
          </cell>
          <cell r="F1719" t="str">
            <v>33</v>
          </cell>
          <cell r="G1719" t="str">
            <v>355O</v>
          </cell>
          <cell r="H1719" t="str">
            <v>4902-00</v>
          </cell>
          <cell r="I1719" t="str">
            <v xml:space="preserve">http://www.dop.wa.gov/CompClass/JobClassesSalaries/Pages/ClassifiedJobListing.aspx </v>
          </cell>
          <cell r="J1719">
            <v>0</v>
          </cell>
        </row>
        <row r="1720">
          <cell r="E1720" t="str">
            <v>YOUTH ACADEMY RESIDENTIAL SPECIALIST 2</v>
          </cell>
          <cell r="F1720" t="str">
            <v>38</v>
          </cell>
          <cell r="G1720" t="str">
            <v>355P</v>
          </cell>
          <cell r="H1720" t="str">
            <v>4902-00</v>
          </cell>
          <cell r="I1720" t="str">
            <v xml:space="preserve">http://www.dop.wa.gov/CompClass/JobClassesSalaries/Pages/ClassifiedJobListing.aspx </v>
          </cell>
          <cell r="J1720">
            <v>0</v>
          </cell>
        </row>
        <row r="1721">
          <cell r="E1721" t="str">
            <v>YOUTH ACADEMY RESIDENTIAL SPECIALIST 3</v>
          </cell>
          <cell r="F1721" t="str">
            <v>42</v>
          </cell>
          <cell r="G1721" t="str">
            <v>355Q</v>
          </cell>
          <cell r="H1721" t="str">
            <v>4902-00</v>
          </cell>
          <cell r="I1721" t="str">
            <v xml:space="preserve">http://www.dop.wa.gov/CompClass/JobClassesSalaries/Pages/ClassifiedJobListing.aspx </v>
          </cell>
          <cell r="J1721">
            <v>0</v>
          </cell>
        </row>
        <row r="1722">
          <cell r="E1722" t="str">
            <v>YOUTH ACADEMY RESIDENTIAL SPECIALIST 4</v>
          </cell>
          <cell r="F1722" t="str">
            <v>46</v>
          </cell>
          <cell r="G1722" t="str">
            <v>355R</v>
          </cell>
          <cell r="H1722" t="str">
            <v>4902-00</v>
          </cell>
          <cell r="I1722" t="str">
            <v xml:space="preserve">http://www.dop.wa.gov/CompClass/JobClassesSalaries/Pages/ClassifiedJobListing.aspx </v>
          </cell>
          <cell r="J1722">
            <v>0</v>
          </cell>
        </row>
        <row r="1723">
          <cell r="E1723" t="str">
            <v>YOUTH ACADEMY RESIDENTIAL SPECIALIST 5</v>
          </cell>
          <cell r="F1723" t="str">
            <v>54</v>
          </cell>
          <cell r="G1723" t="str">
            <v>355X</v>
          </cell>
          <cell r="H1723" t="str">
            <v>4902-00</v>
          </cell>
          <cell r="I1723" t="str">
            <v xml:space="preserve">http://www.dop.wa.gov/CompClass/JobClassesSalaries/Pages/ClassifiedJobListing.aspx </v>
          </cell>
          <cell r="J1723">
            <v>0</v>
          </cell>
        </row>
      </sheetData>
      <sheetData sheetId="4">
        <row r="1">
          <cell r="A1" t="str">
            <v>&lt;blank&gt;</v>
          </cell>
          <cell r="D1" t="str">
            <v>Coalition</v>
          </cell>
          <cell r="G1" t="str">
            <v>Coalition</v>
          </cell>
          <cell r="J1" t="str">
            <v>Coalition</v>
          </cell>
          <cell r="M1" t="str">
            <v>Coalition</v>
          </cell>
          <cell r="P1" t="str">
            <v>Coalition</v>
          </cell>
          <cell r="S1" t="str">
            <v>Coalition</v>
          </cell>
          <cell r="V1" t="str">
            <v>Coalition</v>
          </cell>
          <cell r="Y1" t="str">
            <v>Coalition</v>
          </cell>
          <cell r="AB1" t="str">
            <v>Coalition</v>
          </cell>
        </row>
        <row r="2">
          <cell r="A2" t="str">
            <v>ADMINISTRATIVE ASSISTANT 2</v>
          </cell>
          <cell r="D2" t="str">
            <v>Non-Represented State Employees</v>
          </cell>
          <cell r="G2" t="str">
            <v>Non-Represented State Employees</v>
          </cell>
          <cell r="J2" t="str">
            <v>Non-Represented State Employees</v>
          </cell>
          <cell r="M2" t="str">
            <v>Non-Represented State Employees</v>
          </cell>
          <cell r="P2" t="str">
            <v>Non-Represented State Employees</v>
          </cell>
          <cell r="S2" t="str">
            <v>Non-Represented State Employees</v>
          </cell>
          <cell r="V2" t="str">
            <v>Non-Represented State Employees</v>
          </cell>
          <cell r="Y2" t="str">
            <v>Non-Represented State Employees</v>
          </cell>
          <cell r="AB2" t="str">
            <v>Non-Represented State Employees</v>
          </cell>
        </row>
        <row r="3">
          <cell r="A3" t="str">
            <v>ADMINISTRATIVE ASSISTANT 3</v>
          </cell>
          <cell r="D3" t="str">
            <v>Service Employees International Union District 1199 NW</v>
          </cell>
          <cell r="G3" t="str">
            <v>Service Employees International Union District 1199 NW</v>
          </cell>
          <cell r="J3" t="str">
            <v>Teamsters Local Union Number 117</v>
          </cell>
          <cell r="M3" t="str">
            <v>Teamsters Local Union Number 117</v>
          </cell>
          <cell r="P3" t="str">
            <v>Teamsters Local Union Number 117</v>
          </cell>
          <cell r="S3" t="str">
            <v>Teamsters Local Union Number 117</v>
          </cell>
          <cell r="V3" t="str">
            <v>Teamsters Local Union Number 117</v>
          </cell>
          <cell r="Y3" t="str">
            <v>Teamsters Local Union Number 117</v>
          </cell>
          <cell r="AB3" t="str">
            <v>Teamsters Local Union Number 117</v>
          </cell>
        </row>
        <row r="4">
          <cell r="A4" t="str">
            <v>ADMINISTRATIVE ASSISTANT 4</v>
          </cell>
          <cell r="D4" t="str">
            <v>Teamsters Local Union Number 117</v>
          </cell>
          <cell r="G4" t="str">
            <v>Teamsters Local Union Number 117</v>
          </cell>
          <cell r="J4" t="str">
            <v>Washington Federation of State Employees</v>
          </cell>
          <cell r="M4" t="str">
            <v>Washington Federation of State Employees</v>
          </cell>
          <cell r="P4" t="str">
            <v>Washington Federation of State Employees</v>
          </cell>
          <cell r="S4" t="str">
            <v>Washington Federation of State Employees</v>
          </cell>
          <cell r="V4" t="str">
            <v>Washington Federation of State Employees</v>
          </cell>
          <cell r="Y4" t="str">
            <v>Washington Federation of State Employees</v>
          </cell>
          <cell r="AB4" t="str">
            <v>Washington Federation of State Employees</v>
          </cell>
        </row>
        <row r="5">
          <cell r="A5" t="str">
            <v>ADMINISTRATIVE ASSISTANT 5</v>
          </cell>
          <cell r="D5" t="str">
            <v>Washington Federation of State Employees</v>
          </cell>
          <cell r="G5" t="str">
            <v>Washington Federation of State Employees</v>
          </cell>
          <cell r="J5" t="str">
            <v>Washington Public Employees Association</v>
          </cell>
          <cell r="M5" t="str">
            <v>Washington Public Employees Association</v>
          </cell>
          <cell r="P5" t="str">
            <v>Washington Public Employees Association</v>
          </cell>
          <cell r="S5" t="str">
            <v>Washington Public Employees Association</v>
          </cell>
          <cell r="V5" t="str">
            <v>Washington Public Employees Association</v>
          </cell>
          <cell r="Y5" t="str">
            <v>Washington Public Employees Association</v>
          </cell>
          <cell r="AB5" t="str">
            <v>Washington Public Employees Association</v>
          </cell>
        </row>
        <row r="6">
          <cell r="A6" t="str">
            <v>ADULT TRAINING SPECIALIST 3</v>
          </cell>
        </row>
        <row r="7">
          <cell r="A7" t="str">
            <v>AUTOMOTIVE MECHANIC LEAD</v>
          </cell>
        </row>
        <row r="8">
          <cell r="A8" t="str">
            <v>AUTOMOTIVE MECHANIC</v>
          </cell>
        </row>
        <row r="9">
          <cell r="A9" t="str">
            <v>CARPENTER SUPERVISOR 1</v>
          </cell>
        </row>
        <row r="10">
          <cell r="A10" t="str">
            <v>CARPENTER</v>
          </cell>
        </row>
        <row r="11">
          <cell r="A11" t="str">
            <v>CHAPLAIN</v>
          </cell>
        </row>
        <row r="12">
          <cell r="A12" t="str">
            <v>CLINICAL NURSE SPECIALIST</v>
          </cell>
        </row>
        <row r="13">
          <cell r="A13" t="str">
            <v>CLINICAL/MEDICAL TECHNOLOGIST 2</v>
          </cell>
        </row>
        <row r="14">
          <cell r="A14" t="str">
            <v>CLINICAL/MEDICAL TECHNOLOGIST 3</v>
          </cell>
        </row>
        <row r="15">
          <cell r="A15" t="str">
            <v>COMMUNICATIONS CONSULTANT 5</v>
          </cell>
        </row>
        <row r="16">
          <cell r="A16" t="str">
            <v>COMMUNITY NURSE SPECIALIST</v>
          </cell>
        </row>
        <row r="17">
          <cell r="A17" t="str">
            <v>COMMUNITY RESOURCE PROGRAM MANAGER</v>
          </cell>
        </row>
        <row r="18">
          <cell r="A18" t="str">
            <v>CONTRACTS SPECIALIST 3</v>
          </cell>
        </row>
        <row r="19">
          <cell r="A19" t="str">
            <v>COOK 1</v>
          </cell>
        </row>
        <row r="20">
          <cell r="A20" t="str">
            <v>COOK 2</v>
          </cell>
        </row>
        <row r="21">
          <cell r="A21" t="str">
            <v>COOK 3</v>
          </cell>
        </row>
        <row r="22">
          <cell r="A22" t="str">
            <v>COST REIMBURSEMENT ANALYST 3</v>
          </cell>
        </row>
        <row r="23">
          <cell r="A23" t="str">
            <v>COST REIMBURSEMENT ANALYST 4</v>
          </cell>
        </row>
        <row r="24">
          <cell r="A24" t="str">
            <v>CUSTODIAN 1</v>
          </cell>
        </row>
        <row r="25">
          <cell r="A25" t="str">
            <v>CUSTODIAN 3</v>
          </cell>
        </row>
        <row r="26">
          <cell r="A26" t="str">
            <v>CUSTODIAN 5</v>
          </cell>
        </row>
        <row r="27">
          <cell r="A27" t="str">
            <v>DATA COMPILER 2</v>
          </cell>
        </row>
        <row r="28">
          <cell r="A28" t="str">
            <v>DATA COMPILER 3</v>
          </cell>
        </row>
        <row r="29">
          <cell r="A29" t="str">
            <v>DENTAL ASSISTANT</v>
          </cell>
        </row>
        <row r="30">
          <cell r="A30" t="str">
            <v>DENTAL HYGIENIST 2</v>
          </cell>
        </row>
        <row r="31">
          <cell r="A31" t="str">
            <v>DENTIST</v>
          </cell>
        </row>
        <row r="32">
          <cell r="A32" t="str">
            <v>DIETITIAN 2</v>
          </cell>
        </row>
        <row r="33">
          <cell r="A33" t="str">
            <v>ELECTRICIAN LEAD</v>
          </cell>
        </row>
        <row r="34">
          <cell r="A34" t="str">
            <v>ELECTRICIAN SUPERVISOR</v>
          </cell>
        </row>
        <row r="35">
          <cell r="A35" t="str">
            <v>ELECTRICIAN</v>
          </cell>
        </row>
        <row r="36">
          <cell r="A36" t="str">
            <v>ELECTRONICS TECHNICIAN 2</v>
          </cell>
        </row>
        <row r="37">
          <cell r="A37" t="str">
            <v>ELECTRONICS TECHNICIAN 4</v>
          </cell>
        </row>
        <row r="38">
          <cell r="A38" t="str">
            <v>EQUIPMENT OPERATOR 1</v>
          </cell>
        </row>
        <row r="39">
          <cell r="A39" t="str">
            <v>EQUIPMENT OPERATOR LEAD</v>
          </cell>
        </row>
        <row r="40">
          <cell r="A40" t="str">
            <v>EQUIPMENT TECHNICIAN 3</v>
          </cell>
        </row>
        <row r="41">
          <cell r="A41" t="str">
            <v>EQUIPMENT TECHNICIAN LEAD</v>
          </cell>
        </row>
        <row r="42">
          <cell r="A42" t="str">
            <v>EQUIPMENT TECHNICIAN SUPERVISOR</v>
          </cell>
        </row>
        <row r="43">
          <cell r="A43" t="str">
            <v>FACILITIES PLANNER 2</v>
          </cell>
        </row>
        <row r="44">
          <cell r="A44" t="str">
            <v>FINANCIAL BENEFITS COORDINATOR</v>
          </cell>
        </row>
        <row r="45">
          <cell r="A45" t="str">
            <v>FINANCIAL RECOVERY ENFORCEMENT OFFICER 2</v>
          </cell>
        </row>
        <row r="46">
          <cell r="A46" t="str">
            <v>FINANCIAL RECOVERY ENFORCEMENT OFFICER 3</v>
          </cell>
        </row>
        <row r="47">
          <cell r="A47" t="str">
            <v>FINANCIAL SERVICES SPECIALIST 3</v>
          </cell>
        </row>
        <row r="48">
          <cell r="A48" t="str">
            <v>FISCAL ANALYST 1</v>
          </cell>
        </row>
        <row r="49">
          <cell r="A49" t="str">
            <v>FISCAL ANALYST 2</v>
          </cell>
        </row>
        <row r="50">
          <cell r="A50" t="str">
            <v>FISCAL ANALYST 3</v>
          </cell>
        </row>
        <row r="51">
          <cell r="A51" t="str">
            <v>FISCAL ANALYST 4</v>
          </cell>
        </row>
        <row r="52">
          <cell r="A52" t="str">
            <v>FISCAL ANALYST 5</v>
          </cell>
        </row>
        <row r="53">
          <cell r="A53" t="str">
            <v>FISCAL TECHNICIAN 2</v>
          </cell>
        </row>
        <row r="54">
          <cell r="A54" t="str">
            <v>FOOD SERVICE MANAGER 3</v>
          </cell>
        </row>
        <row r="55">
          <cell r="A55" t="str">
            <v>FOOD SERVICE SUPERVISOR 1</v>
          </cell>
        </row>
        <row r="56">
          <cell r="A56" t="str">
            <v>FOOD SERVICE WORKER LEAD</v>
          </cell>
        </row>
        <row r="57">
          <cell r="A57" t="str">
            <v>FOOD SERVICE WORKER</v>
          </cell>
        </row>
        <row r="58">
          <cell r="A58" t="str">
            <v>FORENSIC THERAPIST</v>
          </cell>
        </row>
        <row r="59">
          <cell r="A59" t="str">
            <v>FORMS &amp; RECORDS ANALYST 2</v>
          </cell>
        </row>
        <row r="60">
          <cell r="A60" t="str">
            <v>FORMS &amp; RECORDS ANALYST 3</v>
          </cell>
        </row>
        <row r="61">
          <cell r="A61" t="str">
            <v>FORMS &amp; RECORDS ANALYST SUPERVISOR</v>
          </cell>
        </row>
        <row r="62">
          <cell r="A62" t="str">
            <v>GROUNDS &amp; NURSERY SERVICES SPECIALIST 2</v>
          </cell>
        </row>
        <row r="63">
          <cell r="A63" t="str">
            <v>GROUNDS &amp; NURSERY SERVICES SPECIALIST 3</v>
          </cell>
        </row>
        <row r="64">
          <cell r="A64" t="str">
            <v>GROUNDS &amp; NURSERY SERVICES SPECIALIST 4</v>
          </cell>
        </row>
        <row r="65">
          <cell r="A65" t="str">
            <v>GROUNDS &amp; NURSERY SERVICES SPECIALIST 5</v>
          </cell>
        </row>
        <row r="66">
          <cell r="A66" t="str">
            <v>HABILITATION PLAN ADMINISTRATOR</v>
          </cell>
        </row>
        <row r="67">
          <cell r="A67" t="str">
            <v>HEARINGS SCHEDULER</v>
          </cell>
        </row>
        <row r="68">
          <cell r="A68" t="str">
            <v>HEATING, VENTILATION, &amp; AIR COND SUPV</v>
          </cell>
        </row>
        <row r="69">
          <cell r="A69" t="str">
            <v>HEATING, VENTILATION, &amp; AIR COND TECH</v>
          </cell>
        </row>
        <row r="70">
          <cell r="A70" t="str">
            <v>HOSPITAL CENTRAL SERVICES - LEAD</v>
          </cell>
        </row>
        <row r="71">
          <cell r="A71" t="str">
            <v>HOSPITAL CENTRAL SERVICES - SUPERVISOR</v>
          </cell>
        </row>
        <row r="72">
          <cell r="A72" t="str">
            <v>HOSPITAL CENTRAL SERVICES TECHNICAN 1</v>
          </cell>
        </row>
        <row r="73">
          <cell r="A73" t="str">
            <v>HUMAN RESOURCE CONSULTANT 1</v>
          </cell>
        </row>
        <row r="74">
          <cell r="A74" t="str">
            <v>IMAGING TECHNOLOGIST 2</v>
          </cell>
        </row>
        <row r="75">
          <cell r="A75" t="str">
            <v>INDUSTRIAL HYGIENIST 3</v>
          </cell>
        </row>
        <row r="76">
          <cell r="A76" t="str">
            <v>INSTITUTION COUNSELOR 2</v>
          </cell>
        </row>
        <row r="77">
          <cell r="A77" t="str">
            <v>INSTITUTION COUNSELOR 3</v>
          </cell>
        </row>
        <row r="78">
          <cell r="A78" t="str">
            <v>INVESTIGATOR 2</v>
          </cell>
        </row>
        <row r="79">
          <cell r="A79" t="str">
            <v>INVESTIGATOR 3</v>
          </cell>
        </row>
        <row r="80">
          <cell r="A80" t="str">
            <v>IT SPECIALIST 2</v>
          </cell>
        </row>
        <row r="81">
          <cell r="A81" t="str">
            <v>IT SPECIALIST 3</v>
          </cell>
        </row>
        <row r="82">
          <cell r="A82" t="str">
            <v>IT SPECIALIST 4</v>
          </cell>
        </row>
        <row r="83">
          <cell r="A83" t="str">
            <v>IT SPECIALIST 5</v>
          </cell>
        </row>
        <row r="84">
          <cell r="A84" t="str">
            <v>IT SYSTEMS/APP SPEC 6</v>
          </cell>
        </row>
        <row r="85">
          <cell r="A85" t="str">
            <v>LABORATORY TECHNICIAN 1</v>
          </cell>
        </row>
        <row r="86">
          <cell r="A86" t="str">
            <v>LABORATORY TECHNICIAN 2</v>
          </cell>
        </row>
        <row r="87">
          <cell r="A87" t="str">
            <v>LABORATORY TECHNICIAN 3</v>
          </cell>
        </row>
        <row r="88">
          <cell r="A88" t="str">
            <v>LABORATORY TECHNICIAN 4</v>
          </cell>
        </row>
        <row r="89">
          <cell r="A89" t="str">
            <v>LAUNDRY WORKER 1</v>
          </cell>
        </row>
        <row r="90">
          <cell r="A90" t="str">
            <v>LAUNDRY WORKER 3</v>
          </cell>
        </row>
        <row r="91">
          <cell r="A91" t="str">
            <v>LICENSED PRACTICAL NURSE 1</v>
          </cell>
        </row>
        <row r="92">
          <cell r="A92" t="str">
            <v>LICENSED PRACTICAL NURSE 2</v>
          </cell>
        </row>
        <row r="93">
          <cell r="A93" t="str">
            <v>LICENSED PRACTICAL NURSE 4</v>
          </cell>
        </row>
        <row r="94">
          <cell r="A94" t="str">
            <v>LOCKSMITH</v>
          </cell>
        </row>
        <row r="95">
          <cell r="A95" t="str">
            <v>MAIL PROCESSING-DRIVER LEAD</v>
          </cell>
        </row>
        <row r="96">
          <cell r="A96" t="str">
            <v>MAINTENANCE MECHANIC 1</v>
          </cell>
        </row>
        <row r="97">
          <cell r="A97" t="str">
            <v>MAINTENANCE MECHANIC 2</v>
          </cell>
        </row>
        <row r="98">
          <cell r="A98" t="str">
            <v>MAINTENANCE MECHANIC 3</v>
          </cell>
        </row>
        <row r="99">
          <cell r="A99" t="str">
            <v>MAINTENANCE MECHANIC 4</v>
          </cell>
        </row>
        <row r="100">
          <cell r="A100" t="str">
            <v>MAINTENANCE SPECIALIST 4</v>
          </cell>
          <cell r="D100" t="str">
            <v>A</v>
          </cell>
          <cell r="G100" t="str">
            <v>A</v>
          </cell>
          <cell r="J100" t="str">
            <v>E</v>
          </cell>
          <cell r="M100" t="str">
            <v>A</v>
          </cell>
          <cell r="P100" t="str">
            <v>E</v>
          </cell>
          <cell r="S100" t="str">
            <v>A</v>
          </cell>
          <cell r="V100" t="str">
            <v>A</v>
          </cell>
          <cell r="Y100" t="str">
            <v>A</v>
          </cell>
          <cell r="AB100" t="str">
            <v>A</v>
          </cell>
        </row>
        <row r="101">
          <cell r="A101" t="str">
            <v>MAINTENANCE SUPERVISOR 3</v>
          </cell>
          <cell r="D101" t="str">
            <v>B</v>
          </cell>
          <cell r="G101" t="str">
            <v>B</v>
          </cell>
          <cell r="J101" t="str">
            <v>F</v>
          </cell>
          <cell r="M101" t="str">
            <v>J</v>
          </cell>
          <cell r="P101" t="str">
            <v>F</v>
          </cell>
          <cell r="S101" t="str">
            <v>B</v>
          </cell>
          <cell r="V101" t="str">
            <v>B</v>
          </cell>
          <cell r="Y101" t="str">
            <v>B</v>
          </cell>
          <cell r="AB101" t="str">
            <v>B</v>
          </cell>
        </row>
        <row r="102">
          <cell r="A102" t="str">
            <v>MASON/PLASTERER</v>
          </cell>
          <cell r="D102" t="str">
            <v>C</v>
          </cell>
          <cell r="G102" t="str">
            <v>C</v>
          </cell>
          <cell r="J102" t="str">
            <v>G</v>
          </cell>
          <cell r="M102" t="str">
            <v>K</v>
          </cell>
          <cell r="P102" t="str">
            <v>G</v>
          </cell>
          <cell r="S102" t="str">
            <v>C</v>
          </cell>
          <cell r="V102" t="str">
            <v>C</v>
          </cell>
          <cell r="Y102" t="str">
            <v>C</v>
          </cell>
          <cell r="AB102" t="str">
            <v>C</v>
          </cell>
        </row>
        <row r="103">
          <cell r="A103" t="str">
            <v>MEDICAL TRANSCRIPTIONIST 1</v>
          </cell>
          <cell r="D103" t="str">
            <v>D</v>
          </cell>
          <cell r="G103" t="str">
            <v>D</v>
          </cell>
          <cell r="J103" t="str">
            <v>H</v>
          </cell>
          <cell r="M103" t="str">
            <v>L</v>
          </cell>
          <cell r="P103" t="str">
            <v>H</v>
          </cell>
          <cell r="S103" t="str">
            <v>D</v>
          </cell>
          <cell r="V103" t="str">
            <v>D</v>
          </cell>
          <cell r="Y103" t="str">
            <v>D</v>
          </cell>
          <cell r="AB103" t="str">
            <v>D</v>
          </cell>
        </row>
        <row r="104">
          <cell r="A104" t="str">
            <v>MEDICAL TRANSCRIPTIONIST 2</v>
          </cell>
          <cell r="D104" t="str">
            <v>E</v>
          </cell>
          <cell r="G104" t="str">
            <v>E</v>
          </cell>
          <cell r="J104" t="str">
            <v>I</v>
          </cell>
          <cell r="M104" t="str">
            <v>M</v>
          </cell>
          <cell r="P104" t="str">
            <v>I</v>
          </cell>
          <cell r="S104" t="str">
            <v>E</v>
          </cell>
          <cell r="V104" t="str">
            <v>E</v>
          </cell>
          <cell r="Y104" t="str">
            <v>E</v>
          </cell>
          <cell r="AB104" t="str">
            <v>E</v>
          </cell>
        </row>
        <row r="105">
          <cell r="A105" t="str">
            <v>MEDICAL TRANSCRIPTIONIST LEAD</v>
          </cell>
          <cell r="D105" t="str">
            <v>F</v>
          </cell>
          <cell r="G105" t="str">
            <v>F</v>
          </cell>
          <cell r="J105" t="str">
            <v>J</v>
          </cell>
          <cell r="M105" t="str">
            <v>N</v>
          </cell>
          <cell r="P105" t="str">
            <v>J</v>
          </cell>
          <cell r="S105" t="str">
            <v>F</v>
          </cell>
          <cell r="V105" t="str">
            <v>F</v>
          </cell>
          <cell r="Y105" t="str">
            <v>F</v>
          </cell>
          <cell r="AB105" t="str">
            <v>F</v>
          </cell>
        </row>
        <row r="106">
          <cell r="A106" t="str">
            <v>MEDICAL TRANSCRIPTIONIST SUPERVISOR</v>
          </cell>
          <cell r="D106" t="str">
            <v>G</v>
          </cell>
          <cell r="G106" t="str">
            <v>G</v>
          </cell>
          <cell r="J106" t="str">
            <v>K</v>
          </cell>
          <cell r="M106" t="str">
            <v>O</v>
          </cell>
          <cell r="P106" t="str">
            <v>K</v>
          </cell>
          <cell r="S106" t="str">
            <v>G</v>
          </cell>
          <cell r="V106" t="str">
            <v>G</v>
          </cell>
          <cell r="Y106" t="str">
            <v>G</v>
          </cell>
          <cell r="AB106" t="str">
            <v>G</v>
          </cell>
        </row>
        <row r="107">
          <cell r="A107" t="str">
            <v>MENTAL HEALTH TECHNICIAN 1</v>
          </cell>
          <cell r="D107" t="str">
            <v>H</v>
          </cell>
          <cell r="G107" t="str">
            <v>H</v>
          </cell>
          <cell r="J107" t="str">
            <v>L</v>
          </cell>
          <cell r="M107" t="str">
            <v>P</v>
          </cell>
          <cell r="P107" t="str">
            <v>L</v>
          </cell>
          <cell r="S107" t="str">
            <v>H</v>
          </cell>
          <cell r="V107" t="str">
            <v>H</v>
          </cell>
          <cell r="Y107" t="str">
            <v>H</v>
          </cell>
          <cell r="AB107" t="str">
            <v>H</v>
          </cell>
        </row>
        <row r="108">
          <cell r="A108" t="str">
            <v>MENTAL HEALTH TECHNICIAN 2</v>
          </cell>
          <cell r="D108" t="str">
            <v>I</v>
          </cell>
          <cell r="G108" t="str">
            <v>I</v>
          </cell>
          <cell r="J108" t="str">
            <v>M</v>
          </cell>
          <cell r="M108" t="str">
            <v>Q</v>
          </cell>
          <cell r="P108" t="str">
            <v>M</v>
          </cell>
          <cell r="S108" t="str">
            <v>I</v>
          </cell>
          <cell r="V108" t="str">
            <v>I</v>
          </cell>
          <cell r="Y108" t="str">
            <v>I</v>
          </cell>
          <cell r="AB108" t="str">
            <v>I</v>
          </cell>
        </row>
        <row r="109">
          <cell r="A109" t="str">
            <v>MENTAL HEALTH TECHNICIAN 3</v>
          </cell>
          <cell r="D109" t="str">
            <v>J</v>
          </cell>
          <cell r="G109" t="str">
            <v>J</v>
          </cell>
          <cell r="M109" t="str">
            <v>R</v>
          </cell>
          <cell r="S109" t="str">
            <v>J</v>
          </cell>
          <cell r="V109" t="str">
            <v>J</v>
          </cell>
          <cell r="Y109" t="str">
            <v>J</v>
          </cell>
          <cell r="AB109" t="str">
            <v>J</v>
          </cell>
        </row>
        <row r="110">
          <cell r="A110" t="str">
            <v>MENTAL HEALTH TECHNICIAN 5</v>
          </cell>
          <cell r="D110" t="str">
            <v>K</v>
          </cell>
          <cell r="G110" t="str">
            <v>K</v>
          </cell>
          <cell r="M110" t="str">
            <v>S</v>
          </cell>
          <cell r="S110" t="str">
            <v>K</v>
          </cell>
          <cell r="V110" t="str">
            <v>K</v>
          </cell>
          <cell r="Y110" t="str">
            <v>K</v>
          </cell>
          <cell r="AB110" t="str">
            <v>K</v>
          </cell>
        </row>
        <row r="111">
          <cell r="A111" t="str">
            <v>NURSING CONSULTANT ADVISOR</v>
          </cell>
          <cell r="D111" t="str">
            <v>L</v>
          </cell>
          <cell r="G111" t="str">
            <v>L</v>
          </cell>
          <cell r="M111" t="str">
            <v>T</v>
          </cell>
          <cell r="S111" t="str">
            <v>L</v>
          </cell>
          <cell r="V111" t="str">
            <v>L</v>
          </cell>
          <cell r="Y111" t="str">
            <v>L</v>
          </cell>
          <cell r="AB111" t="str">
            <v>L</v>
          </cell>
        </row>
        <row r="112">
          <cell r="A112" t="str">
            <v>OCCUPATIONAL THERAPIST 1</v>
          </cell>
          <cell r="D112" t="str">
            <v>M</v>
          </cell>
          <cell r="G112" t="str">
            <v>M</v>
          </cell>
          <cell r="M112" t="str">
            <v>U</v>
          </cell>
          <cell r="S112" t="str">
            <v>M</v>
          </cell>
          <cell r="V112" t="str">
            <v>M</v>
          </cell>
          <cell r="Y112" t="str">
            <v>M</v>
          </cell>
          <cell r="AB112" t="str">
            <v>M</v>
          </cell>
        </row>
        <row r="113">
          <cell r="A113" t="str">
            <v>OCCUPATIONAL THERAPIST 2</v>
          </cell>
          <cell r="D113" t="str">
            <v>N</v>
          </cell>
          <cell r="G113" t="str">
            <v>N</v>
          </cell>
        </row>
        <row r="114">
          <cell r="A114" t="str">
            <v>OCCUPATIONAL THERAPIST 3</v>
          </cell>
          <cell r="G114" t="str">
            <v>O</v>
          </cell>
        </row>
        <row r="115">
          <cell r="A115" t="str">
            <v>OCCUPATIONAL THERAPIST SUPERVISOR</v>
          </cell>
          <cell r="G115" t="str">
            <v>P</v>
          </cell>
        </row>
        <row r="116">
          <cell r="A116" t="str">
            <v>OCCUPATIONAL THERAPY ASSISTANT 2</v>
          </cell>
          <cell r="G116" t="str">
            <v>Q</v>
          </cell>
        </row>
        <row r="117">
          <cell r="A117" t="str">
            <v>OFFICE ASSISTANT 2</v>
          </cell>
          <cell r="G117" t="str">
            <v>R</v>
          </cell>
        </row>
        <row r="118">
          <cell r="A118" t="str">
            <v>OFFICE ASSISTANT 3</v>
          </cell>
          <cell r="G118" t="str">
            <v>S</v>
          </cell>
        </row>
        <row r="119">
          <cell r="A119" t="str">
            <v>OFFICE ASSISTANT LEAD</v>
          </cell>
          <cell r="G119" t="str">
            <v>T</v>
          </cell>
        </row>
        <row r="120">
          <cell r="A120" t="str">
            <v>OFFICE SUPPORT SUPERVISOR 1</v>
          </cell>
          <cell r="G120" t="str">
            <v>U</v>
          </cell>
        </row>
        <row r="121">
          <cell r="A121" t="str">
            <v>OFFICE SUPPORT SUPERVISOR 2</v>
          </cell>
        </row>
        <row r="122">
          <cell r="A122" t="str">
            <v>OFFSET PRINTER OPERATOR SUPERVISOR</v>
          </cell>
        </row>
        <row r="123">
          <cell r="A123" t="str">
            <v>PAINTER LEAD</v>
          </cell>
        </row>
        <row r="124">
          <cell r="A124" t="str">
            <v>PAINTER SUPERVISOR</v>
          </cell>
        </row>
        <row r="125">
          <cell r="A125" t="str">
            <v>PAINTER</v>
          </cell>
        </row>
        <row r="126">
          <cell r="A126" t="str">
            <v>PBX &amp; TELEPHONE OPERATOR</v>
          </cell>
        </row>
        <row r="127">
          <cell r="A127" t="str">
            <v>PBX CHIEF OPERATOR</v>
          </cell>
        </row>
        <row r="128">
          <cell r="A128" t="str">
            <v>PERSONAL SERVICES SPECIALIST 2</v>
          </cell>
        </row>
        <row r="129">
          <cell r="A129" t="str">
            <v>PERSONAL SERVICES SPECIALIST 3</v>
          </cell>
        </row>
        <row r="130">
          <cell r="A130" t="str">
            <v>PHARMACIST, CLINICAL</v>
          </cell>
        </row>
        <row r="131">
          <cell r="A131" t="str">
            <v>PHARMACY TECHNICIAN 1</v>
          </cell>
        </row>
        <row r="132">
          <cell r="A132" t="str">
            <v>PHARMACY TECHNICIAN 2</v>
          </cell>
        </row>
        <row r="133">
          <cell r="A133" t="str">
            <v>PHARMACY TECHNICIAN</v>
          </cell>
        </row>
        <row r="134">
          <cell r="A134" t="str">
            <v>PHYSICAL THERAPIST SUPERVISOR</v>
          </cell>
        </row>
        <row r="135">
          <cell r="A135" t="str">
            <v>PHYSICIAN 3</v>
          </cell>
        </row>
        <row r="136">
          <cell r="A136" t="str">
            <v>PHYSICIAN 4</v>
          </cell>
        </row>
        <row r="137">
          <cell r="A137" t="str">
            <v>PHYSICIAN ASST CERT/ADV RN PRACT LEAD</v>
          </cell>
        </row>
        <row r="138">
          <cell r="A138" t="str">
            <v>PHYSICIAN ASST/ADV REG NURSE PRACT</v>
          </cell>
        </row>
        <row r="139">
          <cell r="A139" t="str">
            <v>PLUMBER/PIPEFITTER/STEAMFITTER LEAD</v>
          </cell>
        </row>
        <row r="140">
          <cell r="A140" t="str">
            <v>PLUMBER/PIPEFITTER/STEAMFITTER SUPV</v>
          </cell>
        </row>
        <row r="141">
          <cell r="A141" t="str">
            <v>PLUMBER/PIPEFITTER/STEAMFITTER</v>
          </cell>
        </row>
        <row r="142">
          <cell r="A142" t="str">
            <v>PROCUREMENT &amp; SUPPLY SPECIALIST 2</v>
          </cell>
        </row>
        <row r="143">
          <cell r="A143" t="str">
            <v>PROCUREMENT &amp; SUPPLY SPECIALIST 3</v>
          </cell>
        </row>
        <row r="144">
          <cell r="A144" t="str">
            <v>PROCUREMENT &amp; SUPPLY SPECIALIST 4</v>
          </cell>
        </row>
        <row r="145">
          <cell r="A145" t="str">
            <v>PROCUREMENT &amp; SUPPLY SUPPORT SPEC 2</v>
          </cell>
        </row>
        <row r="146">
          <cell r="A146" t="str">
            <v>PROGRAM COORDINATOR</v>
          </cell>
        </row>
        <row r="147">
          <cell r="A147" t="str">
            <v>PROGRAM SPECIALIST 3</v>
          </cell>
        </row>
        <row r="148">
          <cell r="A148" t="str">
            <v>PROGRAM SPECIALIST 5</v>
          </cell>
        </row>
        <row r="149">
          <cell r="A149" t="str">
            <v>PSYCHIATRIC CHILD CARE COUNSELOR 1</v>
          </cell>
        </row>
        <row r="150">
          <cell r="A150" t="str">
            <v>PSYCHIATRIC CHILD CARE COUNSELOR 2</v>
          </cell>
        </row>
        <row r="151">
          <cell r="A151" t="str">
            <v>PSYCHIATRIC CHILD CARE COUNSELOR 3</v>
          </cell>
        </row>
        <row r="152">
          <cell r="A152" t="str">
            <v>PSYCHIATRIC SECURITY ATTENDANT</v>
          </cell>
        </row>
        <row r="153">
          <cell r="A153" t="str">
            <v>PSYCHIATRIC SECURITY NURSE</v>
          </cell>
        </row>
        <row r="154">
          <cell r="A154" t="str">
            <v>PSYCHIATRIC SOCIAL WORKER 3</v>
          </cell>
        </row>
        <row r="155">
          <cell r="A155" t="str">
            <v>PSYCHIATRIC SOCIAL WORKER 4</v>
          </cell>
        </row>
        <row r="156">
          <cell r="A156" t="str">
            <v>PSYCHIATRIST 4</v>
          </cell>
        </row>
        <row r="157">
          <cell r="A157" t="str">
            <v>PSYCHOLOGIST 3</v>
          </cell>
        </row>
        <row r="158">
          <cell r="A158" t="str">
            <v>PSYCHOLOGIST 4</v>
          </cell>
        </row>
        <row r="159">
          <cell r="A159" t="str">
            <v>PSYCHOLOGY ASSOCIATE</v>
          </cell>
        </row>
        <row r="160">
          <cell r="A160" t="str">
            <v>RECREATION &amp; ATHLETICS SPECIALIST 2</v>
          </cell>
        </row>
        <row r="161">
          <cell r="A161" t="str">
            <v>RECREATION &amp; ATHLETICS SPECIALIST 3</v>
          </cell>
        </row>
        <row r="162">
          <cell r="A162" t="str">
            <v>RECREATION &amp; ATHLETICS SPECIALIST 4</v>
          </cell>
        </row>
        <row r="163">
          <cell r="A163" t="str">
            <v>RECREATION THERAPIST 2</v>
          </cell>
        </row>
        <row r="164">
          <cell r="A164" t="str">
            <v>RECREATION THERAPIST SUPERVISOR</v>
          </cell>
        </row>
        <row r="165">
          <cell r="A165" t="str">
            <v>REFRIGERATION MECHANIC</v>
          </cell>
        </row>
        <row r="166">
          <cell r="A166" t="str">
            <v>REGISTERED NURSE 1</v>
          </cell>
        </row>
        <row r="167">
          <cell r="A167" t="str">
            <v>REGISTERED NURSE 2</v>
          </cell>
        </row>
        <row r="168">
          <cell r="A168" t="str">
            <v>REGISTERED NURSE 3</v>
          </cell>
        </row>
        <row r="169">
          <cell r="A169" t="str">
            <v>REGISTERED NURSE 4</v>
          </cell>
        </row>
        <row r="170">
          <cell r="A170" t="str">
            <v>RESEARCH INVESTIGATOR 3</v>
          </cell>
        </row>
        <row r="171">
          <cell r="A171" t="str">
            <v>RETAIL CLERK 1</v>
          </cell>
        </row>
        <row r="172">
          <cell r="A172" t="str">
            <v>RETAIL CLERK 2</v>
          </cell>
        </row>
        <row r="173">
          <cell r="A173" t="str">
            <v>SECRETARY LEAD</v>
          </cell>
        </row>
        <row r="174">
          <cell r="A174" t="str">
            <v>SECRETARY SENIOR</v>
          </cell>
        </row>
        <row r="175">
          <cell r="A175" t="str">
            <v>SECRETARY SUPERVISOR</v>
          </cell>
        </row>
        <row r="176">
          <cell r="A176" t="str">
            <v>SECURITY GUARD 1</v>
          </cell>
        </row>
        <row r="177">
          <cell r="A177" t="str">
            <v>SECURITY GUARD 2</v>
          </cell>
        </row>
        <row r="178">
          <cell r="A178" t="str">
            <v>SECURITY GUARD 3</v>
          </cell>
        </row>
        <row r="179">
          <cell r="A179" t="str">
            <v>SEWING &amp; ALTERATIONS SPECIALIST 2</v>
          </cell>
        </row>
        <row r="180">
          <cell r="A180" t="str">
            <v>SOCIAL SERVICE TRAINING SPECIALIST</v>
          </cell>
        </row>
        <row r="181">
          <cell r="A181" t="str">
            <v>SPEECH PATHOLOGIST/AUDIOLOGIST SPEC 2</v>
          </cell>
        </row>
        <row r="182">
          <cell r="A182" t="str">
            <v>STATIONARY ENGINEER 2</v>
          </cell>
        </row>
        <row r="183">
          <cell r="A183" t="str">
            <v>STATIONARY ENGINEER 3</v>
          </cell>
        </row>
        <row r="184">
          <cell r="A184" t="str">
            <v>STOCKROOM ATTENDANT 3</v>
          </cell>
        </row>
        <row r="185">
          <cell r="A185" t="str">
            <v>THERAPIES SUPERVISOR</v>
          </cell>
        </row>
        <row r="186">
          <cell r="A186" t="str">
            <v>THERAPY AIDE</v>
          </cell>
        </row>
        <row r="187">
          <cell r="A187" t="str">
            <v>THERAPY ASSISTANT</v>
          </cell>
        </row>
        <row r="188">
          <cell r="A188" t="str">
            <v>TRUCK DRIVER 1</v>
          </cell>
        </row>
        <row r="189">
          <cell r="A189" t="str">
            <v>TRUCK DRIVER 2</v>
          </cell>
        </row>
        <row r="190">
          <cell r="A190" t="str">
            <v>TRUCK DRIVER 3</v>
          </cell>
        </row>
        <row r="191">
          <cell r="A191" t="str">
            <v>UTILITY WORKER 2</v>
          </cell>
        </row>
        <row r="192">
          <cell r="A192" t="str">
            <v>WAREHOUSE OPERATOR 1</v>
          </cell>
        </row>
        <row r="193">
          <cell r="A193" t="str">
            <v>WAREHOUSE OPERATOR 2</v>
          </cell>
        </row>
        <row r="194">
          <cell r="A194" t="str">
            <v>WAREHOUSE OPERATOR 3</v>
          </cell>
        </row>
        <row r="195">
          <cell r="A195" t="str">
            <v>WAREHOUSE OPERATOR 4</v>
          </cell>
        </row>
        <row r="196">
          <cell r="A196" t="str">
            <v>WASTEWATER TREATMENT PLANT OPERATOR 2</v>
          </cell>
        </row>
        <row r="197">
          <cell r="A197" t="str">
            <v>WELDER - FABRICATOR</v>
          </cell>
        </row>
        <row r="198">
          <cell r="A198" t="str">
            <v>WMS BAND 1</v>
          </cell>
        </row>
        <row r="199">
          <cell r="A199" t="str">
            <v>WMS BAND 2</v>
          </cell>
        </row>
        <row r="200">
          <cell r="A200" t="str">
            <v>WMS BAND 3</v>
          </cell>
        </row>
        <row r="201">
          <cell r="A201" t="str">
            <v>WMS BAND 5</v>
          </cell>
        </row>
      </sheetData>
      <sheetData sheetId="5"/>
      <sheetData sheetId="6"/>
      <sheetData sheetId="7">
        <row r="2">
          <cell r="A2" t="str">
            <v>010  -  Childrens Administration</v>
          </cell>
        </row>
        <row r="3">
          <cell r="A3" t="str">
            <v>020  -  Juvenile Rehabilitation</v>
          </cell>
        </row>
        <row r="4">
          <cell r="A4" t="str">
            <v>030  -  BHSIA - Mental Health</v>
          </cell>
        </row>
        <row r="5">
          <cell r="A5" t="str">
            <v>040  -  Developmental Disabilities Administration</v>
          </cell>
        </row>
        <row r="6">
          <cell r="A6" t="str">
            <v>050  -  Aging and Long-Term Support Administration</v>
          </cell>
        </row>
        <row r="7">
          <cell r="A7" t="str">
            <v>060  -  Economic Services Administration</v>
          </cell>
        </row>
        <row r="8">
          <cell r="A8" t="str">
            <v>070  -  BHSIA - Alcohol and Substance Abuse</v>
          </cell>
        </row>
        <row r="9">
          <cell r="A9" t="str">
            <v>100  -  Vocational Rehabilitation</v>
          </cell>
        </row>
        <row r="10">
          <cell r="A10" t="str">
            <v>110  -  Administrative &amp; Supporting Services</v>
          </cell>
        </row>
        <row r="11">
          <cell r="A11" t="str">
            <v>135  -  Special Commitment Center</v>
          </cell>
        </row>
        <row r="12">
          <cell r="A12" t="str">
            <v>145  -  Payments to Other Agencies</v>
          </cell>
        </row>
        <row r="13">
          <cell r="A13" t="str">
            <v>150  -  Information Systems Services Division</v>
          </cell>
        </row>
        <row r="14">
          <cell r="A14" t="str">
            <v>160  -  Consolidated Field Services</v>
          </cell>
        </row>
        <row r="15">
          <cell r="A15" t="str">
            <v>680  -  State College Work Study</v>
          </cell>
        </row>
        <row r="16">
          <cell r="A16" t="str">
            <v>690  -  Nonbudgeted Treasury Funds</v>
          </cell>
        </row>
        <row r="17">
          <cell r="A17" t="str">
            <v>850  -  Agency Suspense Account</v>
          </cell>
        </row>
        <row r="18">
          <cell r="A18" t="str">
            <v>900  -  Capital Program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bypgm"/>
      <sheetName val="03 2014 Medical Aid"/>
      <sheetName val="positiontable"/>
      <sheetName val="prst"/>
      <sheetName val="pgmposgrp"/>
      <sheetName val="array"/>
      <sheetName val="lookuptable"/>
      <sheetName val="Salary Inc (Ward &amp; Support)"/>
      <sheetName val="Salary Inc (CMO ESH WSH)"/>
      <sheetName val="Results"/>
      <sheetName val="Input"/>
      <sheetName val="Rates"/>
      <sheetName val="FN"/>
      <sheetName val="range names list"/>
      <sheetName val="rangesteps"/>
      <sheetName val="Instructions"/>
      <sheetName val="FTE Calculation"/>
      <sheetName val="Current Model Cost"/>
      <sheetName val="Ancillary Costs"/>
      <sheetName val="ESH CMO"/>
      <sheetName val="ESH Detail"/>
      <sheetName val="WSH CMO"/>
      <sheetName val="WSH Detail"/>
    </sheetNames>
    <sheetDataSet>
      <sheetData sheetId="0"/>
      <sheetData sheetId="1"/>
      <sheetData sheetId="2"/>
      <sheetData sheetId="3"/>
      <sheetData sheetId="4">
        <row r="1">
          <cell r="AE1" t="str">
            <v>Coalition</v>
          </cell>
          <cell r="AH1" t="str">
            <v>Coalition</v>
          </cell>
          <cell r="AK1" t="str">
            <v>Coalition</v>
          </cell>
          <cell r="AN1" t="str">
            <v>Coalition</v>
          </cell>
          <cell r="AQ1" t="str">
            <v>Coalition</v>
          </cell>
        </row>
        <row r="2">
          <cell r="AE2" t="str">
            <v>Non-Represented State Employees</v>
          </cell>
          <cell r="AH2" t="str">
            <v>Non-Represented State Employees</v>
          </cell>
          <cell r="AK2" t="str">
            <v>Non-Represented State Employees</v>
          </cell>
          <cell r="AN2" t="str">
            <v>Non-Represented State Employees</v>
          </cell>
          <cell r="AQ2" t="str">
            <v>Non-Represented State Employees</v>
          </cell>
        </row>
        <row r="3">
          <cell r="AE3" t="str">
            <v>Teamsters Local Union Number 117</v>
          </cell>
          <cell r="AH3" t="str">
            <v>Teamsters Local Union Number 117</v>
          </cell>
          <cell r="AK3" t="str">
            <v>Teamsters Local Union Number 117</v>
          </cell>
          <cell r="AN3" t="str">
            <v>Teamsters Local Union Number 117</v>
          </cell>
          <cell r="AQ3" t="str">
            <v>Teamsters Local Union Number 117</v>
          </cell>
        </row>
        <row r="4">
          <cell r="AE4" t="str">
            <v>Washington Federation of State Employees</v>
          </cell>
          <cell r="AH4" t="str">
            <v>Washington Federation of State Employees</v>
          </cell>
          <cell r="AK4" t="str">
            <v>Washington Federation of State Employees</v>
          </cell>
          <cell r="AN4" t="str">
            <v>Washington Federation of State Employees</v>
          </cell>
          <cell r="AQ4" t="str">
            <v>Washington Federation of State Employees</v>
          </cell>
        </row>
        <row r="5">
          <cell r="AE5" t="str">
            <v>Washington Public Employees Association</v>
          </cell>
          <cell r="AH5" t="str">
            <v>Washington Public Employees Association</v>
          </cell>
          <cell r="AK5" t="str">
            <v>Washington Public Employees Association</v>
          </cell>
          <cell r="AN5" t="str">
            <v>Washington Public Employees Association</v>
          </cell>
          <cell r="AQ5" t="str">
            <v>Washington Public Employees Association</v>
          </cell>
        </row>
        <row r="100">
          <cell r="AE100" t="str">
            <v>A</v>
          </cell>
          <cell r="AH100" t="str">
            <v>A</v>
          </cell>
          <cell r="AK100" t="str">
            <v>A</v>
          </cell>
          <cell r="AN100" t="str">
            <v>A</v>
          </cell>
          <cell r="AQ100" t="str">
            <v>A</v>
          </cell>
        </row>
        <row r="101">
          <cell r="AE101" t="str">
            <v>B</v>
          </cell>
          <cell r="AH101" t="str">
            <v>B</v>
          </cell>
          <cell r="AK101" t="str">
            <v>B</v>
          </cell>
          <cell r="AN101" t="str">
            <v>B</v>
          </cell>
          <cell r="AQ101" t="str">
            <v>B</v>
          </cell>
        </row>
        <row r="102">
          <cell r="AE102" t="str">
            <v>C</v>
          </cell>
          <cell r="AH102" t="str">
            <v>C</v>
          </cell>
          <cell r="AK102" t="str">
            <v>C</v>
          </cell>
          <cell r="AN102" t="str">
            <v>C</v>
          </cell>
          <cell r="AQ102" t="str">
            <v>C</v>
          </cell>
        </row>
        <row r="103">
          <cell r="AE103" t="str">
            <v>D</v>
          </cell>
          <cell r="AH103" t="str">
            <v>D</v>
          </cell>
          <cell r="AK103" t="str">
            <v>D</v>
          </cell>
          <cell r="AN103" t="str">
            <v>D</v>
          </cell>
          <cell r="AQ103" t="str">
            <v>D</v>
          </cell>
        </row>
        <row r="104">
          <cell r="AE104" t="str">
            <v>E</v>
          </cell>
          <cell r="AH104" t="str">
            <v>E</v>
          </cell>
          <cell r="AK104" t="str">
            <v>E</v>
          </cell>
          <cell r="AN104" t="str">
            <v>E</v>
          </cell>
          <cell r="AQ104" t="str">
            <v>E</v>
          </cell>
        </row>
        <row r="105">
          <cell r="AE105" t="str">
            <v>F</v>
          </cell>
          <cell r="AH105" t="str">
            <v>F</v>
          </cell>
          <cell r="AK105" t="str">
            <v>F</v>
          </cell>
          <cell r="AN105" t="str">
            <v>F</v>
          </cell>
          <cell r="AQ105" t="str">
            <v>F</v>
          </cell>
        </row>
        <row r="106">
          <cell r="AE106" t="str">
            <v>G</v>
          </cell>
          <cell r="AH106" t="str">
            <v>G</v>
          </cell>
          <cell r="AK106" t="str">
            <v>G</v>
          </cell>
          <cell r="AN106" t="str">
            <v>G</v>
          </cell>
          <cell r="AQ106" t="str">
            <v>G</v>
          </cell>
        </row>
        <row r="107">
          <cell r="AE107" t="str">
            <v>H</v>
          </cell>
          <cell r="AH107" t="str">
            <v>H</v>
          </cell>
          <cell r="AK107" t="str">
            <v>H</v>
          </cell>
          <cell r="AN107" t="str">
            <v>H</v>
          </cell>
          <cell r="AQ107" t="str">
            <v>H</v>
          </cell>
        </row>
        <row r="108">
          <cell r="AE108" t="str">
            <v>I</v>
          </cell>
          <cell r="AH108" t="str">
            <v>I</v>
          </cell>
          <cell r="AK108" t="str">
            <v>I</v>
          </cell>
          <cell r="AN108" t="str">
            <v>I</v>
          </cell>
          <cell r="AQ108" t="str">
            <v>I</v>
          </cell>
        </row>
        <row r="109">
          <cell r="AE109" t="str">
            <v>J</v>
          </cell>
          <cell r="AH109" t="str">
            <v>J</v>
          </cell>
          <cell r="AK109" t="str">
            <v>J</v>
          </cell>
          <cell r="AN109" t="str">
            <v>J</v>
          </cell>
          <cell r="AQ109" t="str">
            <v>J</v>
          </cell>
        </row>
        <row r="110">
          <cell r="AE110" t="str">
            <v>K</v>
          </cell>
          <cell r="AH110" t="str">
            <v>K</v>
          </cell>
          <cell r="AK110" t="str">
            <v>K</v>
          </cell>
          <cell r="AN110" t="str">
            <v>K</v>
          </cell>
          <cell r="AQ110" t="str">
            <v>K</v>
          </cell>
        </row>
        <row r="111">
          <cell r="AE111" t="str">
            <v>L</v>
          </cell>
          <cell r="AH111" t="str">
            <v>L</v>
          </cell>
          <cell r="AK111" t="str">
            <v>L</v>
          </cell>
          <cell r="AN111" t="str">
            <v>L</v>
          </cell>
          <cell r="AQ111" t="str">
            <v>L</v>
          </cell>
        </row>
        <row r="112">
          <cell r="AE112" t="str">
            <v>M</v>
          </cell>
          <cell r="AH112" t="str">
            <v>M</v>
          </cell>
          <cell r="AK112" t="str">
            <v>M</v>
          </cell>
          <cell r="AN112" t="str">
            <v>M</v>
          </cell>
          <cell r="AQ112" t="str">
            <v>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 qtr"/>
      <sheetName val="2nd quarter"/>
      <sheetName val="3rd quarter"/>
      <sheetName val="4th quarter"/>
      <sheetName val="All quarters"/>
      <sheetName val="ForProjections"/>
    </sheetNames>
    <sheetDataSet>
      <sheetData sheetId="0">
        <row r="3">
          <cell r="A3" t="str">
            <v>POPULATIONnew</v>
          </cell>
          <cell r="B3" t="str">
            <v>projmonth</v>
          </cell>
          <cell r="C3" t="str">
            <v>MON_TO_REP_ON</v>
          </cell>
          <cell r="D3" t="str">
            <v>FFY_QTR_TO_REP_ON</v>
          </cell>
          <cell r="E3" t="str">
            <v>MONTH_RUN</v>
          </cell>
          <cell r="F3" t="str">
            <v>POPULATION</v>
          </cell>
          <cell r="G3" t="str">
            <v>MEG_CODE</v>
          </cell>
          <cell r="H3" t="str">
            <v>MEG_DESC</v>
          </cell>
          <cell r="I3" t="str">
            <v>TOT_PAID</v>
          </cell>
          <cell r="J3" t="str">
            <v>RECIPS</v>
          </cell>
          <cell r="K3" t="str">
            <v>HMO_PAID</v>
          </cell>
          <cell r="L3" t="str">
            <v>TOT_PAID_WHERE_FED_PD</v>
          </cell>
          <cell r="M3" t="str">
            <v>FED_PAID_WHERE_50PCT</v>
          </cell>
          <cell r="N3" t="str">
            <v>FED_PAID_WHERE_65PCT</v>
          </cell>
          <cell r="O3" t="str">
            <v>FED_PAID_WHERE_90PCT</v>
          </cell>
          <cell r="P3" t="str">
            <v>FED_PAID_WHERE_OTHPCT</v>
          </cell>
          <cell r="Q3" t="str">
            <v>TOT_FED_PAID</v>
          </cell>
        </row>
        <row r="4">
          <cell r="A4" t="str">
            <v>Excluded Pop - BN.1</v>
          </cell>
          <cell r="B4" t="str">
            <v>Excluded Pop - BN.1.01/01/08</v>
          </cell>
        </row>
        <row r="5">
          <cell r="A5" t="str">
            <v>Excluded Pop - BN.2</v>
          </cell>
          <cell r="B5" t="str">
            <v>Excluded Pop - BN.2.01/01/08</v>
          </cell>
        </row>
        <row r="6">
          <cell r="A6" t="str">
            <v>Excluded Pop - BN.3</v>
          </cell>
          <cell r="B6" t="str">
            <v>Excluded Pop - BN.3.01/01/08</v>
          </cell>
        </row>
        <row r="7">
          <cell r="A7" t="str">
            <v>Excluded Pop - BN.4</v>
          </cell>
          <cell r="B7" t="str">
            <v>Excluded Pop - BN.4.01/01/08</v>
          </cell>
        </row>
        <row r="8">
          <cell r="A8" t="str">
            <v>Excluded Pop - BN.5</v>
          </cell>
          <cell r="B8" t="str">
            <v>Excluded Pop - BN.5.01/01/08</v>
          </cell>
        </row>
        <row r="9">
          <cell r="A9" t="str">
            <v>Excluded Pop - BN.6</v>
          </cell>
          <cell r="B9" t="str">
            <v>Excluded Pop - BN.6.01/01/08</v>
          </cell>
        </row>
        <row r="10">
          <cell r="A10" t="str">
            <v>Excluded Pop - BN.7</v>
          </cell>
          <cell r="B10" t="str">
            <v>Excluded Pop - BN.7.01/01/08</v>
          </cell>
        </row>
        <row r="11">
          <cell r="A11" t="str">
            <v>Excluded Pop - BN.8</v>
          </cell>
          <cell r="B11" t="str">
            <v>Excluded Pop - BN.8.01/01/08</v>
          </cell>
        </row>
        <row r="12">
          <cell r="A12" t="str">
            <v>Excluded Pop - BN.9</v>
          </cell>
          <cell r="B12" t="str">
            <v>Excluded Pop - BN.9.01/01/08</v>
          </cell>
        </row>
        <row r="13">
          <cell r="A13" t="str">
            <v>Excluded Pop - BN.10</v>
          </cell>
          <cell r="B13" t="str">
            <v>Excluded Pop - BN.10.01/01/08</v>
          </cell>
        </row>
        <row r="14">
          <cell r="A14" t="str">
            <v>Included Pop - BN.1</v>
          </cell>
          <cell r="B14" t="str">
            <v>Included Pop - BN.1.01/01/08</v>
          </cell>
        </row>
        <row r="15">
          <cell r="A15" t="str">
            <v>Included Pop - BN.2</v>
          </cell>
          <cell r="B15" t="str">
            <v>Included Pop - BN.2.01/01/08</v>
          </cell>
        </row>
        <row r="16">
          <cell r="A16" t="str">
            <v>Included Pop - BN.3</v>
          </cell>
          <cell r="B16" t="str">
            <v>Included Pop - BN.3.01/01/08</v>
          </cell>
        </row>
        <row r="17">
          <cell r="A17" t="str">
            <v>Included Pop - BN.4</v>
          </cell>
          <cell r="B17" t="str">
            <v>Included Pop - BN.4.01/01/08</v>
          </cell>
        </row>
        <row r="18">
          <cell r="A18" t="str">
            <v>Included Pop - BN.5</v>
          </cell>
          <cell r="B18" t="str">
            <v>Included Pop - BN.5.01/01/08</v>
          </cell>
        </row>
        <row r="19">
          <cell r="A19" t="str">
            <v>Included Pop - BN.6</v>
          </cell>
          <cell r="B19" t="str">
            <v>Included Pop - BN.6.01/01/08</v>
          </cell>
        </row>
        <row r="20">
          <cell r="A20" t="str">
            <v>Included Pop - BN.7</v>
          </cell>
          <cell r="B20" t="str">
            <v>Included Pop - BN.7.01/01/08</v>
          </cell>
        </row>
        <row r="21">
          <cell r="A21" t="str">
            <v>Included Pop - BN.8</v>
          </cell>
          <cell r="B21" t="str">
            <v>Included Pop - BN.8.01/01/08</v>
          </cell>
        </row>
        <row r="22">
          <cell r="A22" t="str">
            <v>Included Pop - BN.9</v>
          </cell>
          <cell r="B22" t="str">
            <v>Included Pop - BN.9.01/01/08</v>
          </cell>
        </row>
        <row r="23">
          <cell r="A23" t="str">
            <v>Included Pop - BN.10</v>
          </cell>
          <cell r="B23" t="str">
            <v>Included Pop - BN.10.01/01/08</v>
          </cell>
        </row>
        <row r="24">
          <cell r="A24" t="str">
            <v>Included Pop - BN.11</v>
          </cell>
          <cell r="B24" t="str">
            <v>Included Pop - BN.11.01/01/08</v>
          </cell>
        </row>
        <row r="25">
          <cell r="A25" t="str">
            <v>Included Pop - BN.12</v>
          </cell>
          <cell r="B25" t="str">
            <v>Included Pop - BN.12.01/01/08</v>
          </cell>
        </row>
        <row r="26">
          <cell r="A26" t="str">
            <v>Included Pop - BN.13</v>
          </cell>
          <cell r="B26" t="str">
            <v>Included Pop - BN.13.01/01/08</v>
          </cell>
        </row>
        <row r="27">
          <cell r="A27" t="str">
            <v>HMO Enrolled Pop - BN.1</v>
          </cell>
          <cell r="B27" t="str">
            <v>HMO Enrolled Pop - BN.1.01/01/08</v>
          </cell>
        </row>
        <row r="28">
          <cell r="A28" t="str">
            <v>HMO Enrolled Pop - BN.2</v>
          </cell>
          <cell r="B28" t="str">
            <v>HMO Enrolled Pop - BN.2.01/01/08</v>
          </cell>
        </row>
        <row r="29">
          <cell r="A29" t="str">
            <v>HMO Enrolled Pop - BN.3</v>
          </cell>
          <cell r="B29" t="str">
            <v>HMO Enrolled Pop - BN.3.01/01/08</v>
          </cell>
        </row>
        <row r="30">
          <cell r="A30" t="str">
            <v>HMO Enrolled Pop - BN.4</v>
          </cell>
          <cell r="B30" t="str">
            <v>HMO Enrolled Pop - BN.4.01/01/08</v>
          </cell>
        </row>
        <row r="31">
          <cell r="A31" t="str">
            <v>HMO Enrolled Pop - BN.5</v>
          </cell>
          <cell r="B31" t="str">
            <v>HMO Enrolled Pop - BN.5.01/01/08</v>
          </cell>
        </row>
        <row r="32">
          <cell r="A32" t="str">
            <v>HMO Enrolled Pop - BN.6</v>
          </cell>
          <cell r="B32" t="str">
            <v>HMO Enrolled Pop - BN.6.01/01/08</v>
          </cell>
        </row>
        <row r="33">
          <cell r="A33" t="str">
            <v>HMO Enrolled Pop - BN.7</v>
          </cell>
          <cell r="B33" t="str">
            <v>HMO Enrolled Pop - BN.7.01/01/08</v>
          </cell>
        </row>
        <row r="34">
          <cell r="A34" t="str">
            <v>HMO Enrolled Pop - BN.8</v>
          </cell>
          <cell r="B34" t="str">
            <v>HMO Enrolled Pop - BN.8.01/01/08</v>
          </cell>
        </row>
        <row r="35">
          <cell r="A35" t="str">
            <v>HMO Enrolled Pop - BN.9</v>
          </cell>
          <cell r="B35" t="str">
            <v>HMO Enrolled Pop - BN.9.01/01/08</v>
          </cell>
        </row>
        <row r="36">
          <cell r="A36" t="str">
            <v>HMO Enrolled Pop - BN.10</v>
          </cell>
          <cell r="B36" t="str">
            <v>HMO Enrolled Pop - BN.10.01/01/08</v>
          </cell>
        </row>
        <row r="37">
          <cell r="A37" t="str">
            <v>HMO Enrolled Pop - BN.11</v>
          </cell>
          <cell r="B37" t="str">
            <v>HMO Enrolled Pop - BN.11.01/01/08</v>
          </cell>
        </row>
        <row r="38">
          <cell r="A38" t="str">
            <v>HMO Enrolled Pop - BN.12</v>
          </cell>
          <cell r="B38" t="str">
            <v>HMO Enrolled Pop - BN.12.01/01/08</v>
          </cell>
        </row>
        <row r="39">
          <cell r="A39" t="str">
            <v>Enrolled FSHRP Pop.1</v>
          </cell>
          <cell r="B39" t="str">
            <v>Enrolled FSHRP Pop.1.01/01/08</v>
          </cell>
        </row>
        <row r="40">
          <cell r="A40" t="str">
            <v>Enrolled FSHRP Pop.2</v>
          </cell>
          <cell r="B40" t="str">
            <v>Enrolled FSHRP Pop.2.01/01/08</v>
          </cell>
        </row>
        <row r="41">
          <cell r="A41" t="str">
            <v>Enrolled FSHRP Pop.4</v>
          </cell>
          <cell r="B41" t="str">
            <v>Enrolled FSHRP Pop.4.01/01/08</v>
          </cell>
        </row>
        <row r="42">
          <cell r="A42" t="str">
            <v>Enrolled FSHRP Pop.5</v>
          </cell>
          <cell r="B42" t="str">
            <v>Enrolled FSHRP Pop.5.01/01/08</v>
          </cell>
        </row>
        <row r="43">
          <cell r="A43" t="str">
            <v>Enrolled FSHRP Pop.6</v>
          </cell>
          <cell r="B43" t="str">
            <v>Enrolled FSHRP Pop.6.01/01/08</v>
          </cell>
        </row>
        <row r="44">
          <cell r="A44" t="str">
            <v>Enrolled FSHRP Pop.7</v>
          </cell>
          <cell r="B44" t="str">
            <v>Enrolled FSHRP Pop.7.01/01/08</v>
          </cell>
        </row>
        <row r="45">
          <cell r="A45" t="str">
            <v>Enrolled FSHRP Pop.9</v>
          </cell>
          <cell r="B45" t="str">
            <v>Enrolled FSHRP Pop.9.01/01/08</v>
          </cell>
        </row>
        <row r="46">
          <cell r="A46" t="str">
            <v>Enrolled FSHRP Pop.10</v>
          </cell>
          <cell r="B46" t="str">
            <v>Enrolled FSHRP Pop.10.01/01/08</v>
          </cell>
        </row>
        <row r="47">
          <cell r="A47" t="str">
            <v>Excluded Pop - BN.1</v>
          </cell>
          <cell r="B47" t="str">
            <v>Excluded Pop - BN.1.10/01/07</v>
          </cell>
        </row>
        <row r="48">
          <cell r="A48" t="str">
            <v>Excluded Pop - BN.2</v>
          </cell>
          <cell r="B48" t="str">
            <v>Excluded Pop - BN.2.10/01/07</v>
          </cell>
        </row>
        <row r="49">
          <cell r="A49" t="str">
            <v>Excluded Pop - BN.3</v>
          </cell>
          <cell r="B49" t="str">
            <v>Excluded Pop - BN.3.10/01/07</v>
          </cell>
        </row>
        <row r="50">
          <cell r="A50" t="str">
            <v>Excluded Pop - BN.4</v>
          </cell>
          <cell r="B50" t="str">
            <v>Excluded Pop - BN.4.10/01/07</v>
          </cell>
        </row>
        <row r="51">
          <cell r="A51" t="str">
            <v>Excluded Pop - BN.5</v>
          </cell>
          <cell r="B51" t="str">
            <v>Excluded Pop - BN.5.10/01/07</v>
          </cell>
        </row>
        <row r="52">
          <cell r="A52" t="str">
            <v>Excluded Pop - BN.6</v>
          </cell>
          <cell r="B52" t="str">
            <v>Excluded Pop - BN.6.10/01/07</v>
          </cell>
        </row>
        <row r="53">
          <cell r="A53" t="str">
            <v>Excluded Pop - BN.7</v>
          </cell>
          <cell r="B53" t="str">
            <v>Excluded Pop - BN.7.10/01/07</v>
          </cell>
        </row>
        <row r="54">
          <cell r="A54" t="str">
            <v>Excluded Pop - BN.8</v>
          </cell>
          <cell r="B54" t="str">
            <v>Excluded Pop - BN.8.10/01/07</v>
          </cell>
        </row>
        <row r="55">
          <cell r="A55" t="str">
            <v>Excluded Pop - BN.9</v>
          </cell>
          <cell r="B55" t="str">
            <v>Excluded Pop - BN.9.10/01/07</v>
          </cell>
        </row>
        <row r="56">
          <cell r="A56" t="str">
            <v>Excluded Pop - BN.10</v>
          </cell>
          <cell r="B56" t="str">
            <v>Excluded Pop - BN.10.10/01/07</v>
          </cell>
        </row>
        <row r="57">
          <cell r="A57" t="str">
            <v>Included Pop - BN.1</v>
          </cell>
          <cell r="B57" t="str">
            <v>Included Pop - BN.1.10/01/07</v>
          </cell>
        </row>
        <row r="58">
          <cell r="A58" t="str">
            <v>Included Pop - BN.2</v>
          </cell>
          <cell r="B58" t="str">
            <v>Included Pop - BN.2.10/01/07</v>
          </cell>
        </row>
        <row r="59">
          <cell r="A59" t="str">
            <v>Included Pop - BN.3</v>
          </cell>
          <cell r="B59" t="str">
            <v>Included Pop - BN.3.10/01/07</v>
          </cell>
        </row>
        <row r="60">
          <cell r="A60" t="str">
            <v>Included Pop - BN.4</v>
          </cell>
          <cell r="B60" t="str">
            <v>Included Pop - BN.4.10/01/07</v>
          </cell>
        </row>
        <row r="61">
          <cell r="A61" t="str">
            <v>Included Pop - BN.5</v>
          </cell>
          <cell r="B61" t="str">
            <v>Included Pop - BN.5.10/01/07</v>
          </cell>
        </row>
        <row r="62">
          <cell r="A62" t="str">
            <v>Included Pop - BN.6</v>
          </cell>
          <cell r="B62" t="str">
            <v>Included Pop - BN.6.10/01/07</v>
          </cell>
        </row>
        <row r="63">
          <cell r="A63" t="str">
            <v>Included Pop - BN.7</v>
          </cell>
          <cell r="B63" t="str">
            <v>Included Pop - BN.7.10/01/07</v>
          </cell>
        </row>
        <row r="64">
          <cell r="A64" t="str">
            <v>Included Pop - BN.8</v>
          </cell>
          <cell r="B64" t="str">
            <v>Included Pop - BN.8.10/01/07</v>
          </cell>
        </row>
        <row r="65">
          <cell r="A65" t="str">
            <v>Included Pop - BN.9</v>
          </cell>
          <cell r="B65" t="str">
            <v>Included Pop - BN.9.10/01/07</v>
          </cell>
        </row>
        <row r="66">
          <cell r="A66" t="str">
            <v>Included Pop - BN.10</v>
          </cell>
          <cell r="B66" t="str">
            <v>Included Pop - BN.10.10/01/07</v>
          </cell>
        </row>
        <row r="67">
          <cell r="A67" t="str">
            <v>Included Pop - BN.11</v>
          </cell>
          <cell r="B67" t="str">
            <v>Included Pop - BN.11.10/01/07</v>
          </cell>
        </row>
        <row r="68">
          <cell r="A68" t="str">
            <v>Included Pop - BN.12</v>
          </cell>
          <cell r="B68" t="str">
            <v>Included Pop - BN.12.10/01/07</v>
          </cell>
        </row>
        <row r="69">
          <cell r="A69" t="str">
            <v>Included Pop - BN.13</v>
          </cell>
          <cell r="B69" t="str">
            <v>Included Pop - BN.13.10/01/07</v>
          </cell>
        </row>
        <row r="70">
          <cell r="A70" t="str">
            <v>HMO Enrolled Pop - BN.1</v>
          </cell>
          <cell r="B70" t="str">
            <v>HMO Enrolled Pop - BN.1.10/01/07</v>
          </cell>
        </row>
        <row r="71">
          <cell r="A71" t="str">
            <v>HMO Enrolled Pop - BN.2</v>
          </cell>
          <cell r="B71" t="str">
            <v>HMO Enrolled Pop - BN.2.10/01/07</v>
          </cell>
        </row>
        <row r="72">
          <cell r="A72" t="str">
            <v>HMO Enrolled Pop - BN.3</v>
          </cell>
          <cell r="B72" t="str">
            <v>HMO Enrolled Pop - BN.3.10/01/07</v>
          </cell>
        </row>
        <row r="73">
          <cell r="A73" t="str">
            <v>HMO Enrolled Pop - BN.4</v>
          </cell>
          <cell r="B73" t="str">
            <v>HMO Enrolled Pop - BN.4.10/01/07</v>
          </cell>
        </row>
        <row r="74">
          <cell r="A74" t="str">
            <v>HMO Enrolled Pop - BN.5</v>
          </cell>
          <cell r="B74" t="str">
            <v>HMO Enrolled Pop - BN.5.10/01/07</v>
          </cell>
        </row>
        <row r="75">
          <cell r="A75" t="str">
            <v>HMO Enrolled Pop - BN.6</v>
          </cell>
          <cell r="B75" t="str">
            <v>HMO Enrolled Pop - BN.6.10/01/07</v>
          </cell>
        </row>
        <row r="76">
          <cell r="A76" t="str">
            <v>HMO Enrolled Pop - BN.7</v>
          </cell>
          <cell r="B76" t="str">
            <v>HMO Enrolled Pop - BN.7.10/01/07</v>
          </cell>
        </row>
        <row r="77">
          <cell r="A77" t="str">
            <v>HMO Enrolled Pop - BN.8</v>
          </cell>
          <cell r="B77" t="str">
            <v>HMO Enrolled Pop - BN.8.10/01/07</v>
          </cell>
        </row>
        <row r="78">
          <cell r="A78" t="str">
            <v>HMO Enrolled Pop - BN.9</v>
          </cell>
          <cell r="B78" t="str">
            <v>HMO Enrolled Pop - BN.9.10/01/07</v>
          </cell>
        </row>
        <row r="79">
          <cell r="A79" t="str">
            <v>HMO Enrolled Pop - BN.10</v>
          </cell>
          <cell r="B79" t="str">
            <v>HMO Enrolled Pop - BN.10.10/01/07</v>
          </cell>
        </row>
        <row r="80">
          <cell r="A80" t="str">
            <v>HMO Enrolled Pop - BN.11</v>
          </cell>
          <cell r="B80" t="str">
            <v>HMO Enrolled Pop - BN.11.10/01/07</v>
          </cell>
        </row>
        <row r="81">
          <cell r="A81" t="str">
            <v>HMO Enrolled Pop - BN.12</v>
          </cell>
          <cell r="B81" t="str">
            <v>HMO Enrolled Pop - BN.12.10/01/07</v>
          </cell>
        </row>
        <row r="82">
          <cell r="A82" t="str">
            <v>Enrolled FSHRP Pop.1</v>
          </cell>
          <cell r="B82" t="str">
            <v>Enrolled FSHRP Pop.1.10/01/07</v>
          </cell>
        </row>
        <row r="83">
          <cell r="A83" t="str">
            <v>Enrolled FSHRP Pop.2</v>
          </cell>
          <cell r="B83" t="str">
            <v>Enrolled FSHRP Pop.2.10/01/07</v>
          </cell>
        </row>
        <row r="84">
          <cell r="A84" t="str">
            <v>Enrolled FSHRP Pop.4</v>
          </cell>
          <cell r="B84" t="str">
            <v>Enrolled FSHRP Pop.4.10/01/07</v>
          </cell>
        </row>
        <row r="85">
          <cell r="A85" t="str">
            <v>Enrolled FSHRP Pop.5</v>
          </cell>
          <cell r="B85" t="str">
            <v>Enrolled FSHRP Pop.5.10/01/07</v>
          </cell>
        </row>
        <row r="86">
          <cell r="A86" t="str">
            <v>Enrolled FSHRP Pop.6</v>
          </cell>
          <cell r="B86" t="str">
            <v>Enrolled FSHRP Pop.6.10/01/07</v>
          </cell>
        </row>
        <row r="87">
          <cell r="A87" t="str">
            <v>Enrolled FSHRP Pop.7</v>
          </cell>
          <cell r="B87" t="str">
            <v>Enrolled FSHRP Pop.7.10/01/07</v>
          </cell>
        </row>
        <row r="88">
          <cell r="A88" t="str">
            <v>Enrolled FSHRP Pop.9</v>
          </cell>
          <cell r="B88" t="str">
            <v>Enrolled FSHRP Pop.9.10/01/07</v>
          </cell>
        </row>
        <row r="89">
          <cell r="A89" t="str">
            <v>Enrolled FSHRP Pop.10</v>
          </cell>
          <cell r="B89" t="str">
            <v>Enrolled FSHRP Pop.10.10/01/07</v>
          </cell>
        </row>
        <row r="90">
          <cell r="A90" t="str">
            <v>Excluded Pop - BN.1</v>
          </cell>
          <cell r="B90" t="str">
            <v>Excluded Pop - BN.1.02/01/08</v>
          </cell>
        </row>
        <row r="91">
          <cell r="A91" t="str">
            <v>Excluded Pop - BN.2</v>
          </cell>
          <cell r="B91" t="str">
            <v>Excluded Pop - BN.2.02/01/08</v>
          </cell>
        </row>
        <row r="92">
          <cell r="A92" t="str">
            <v>Excluded Pop - BN.3</v>
          </cell>
          <cell r="B92" t="str">
            <v>Excluded Pop - BN.3.02/01/08</v>
          </cell>
        </row>
        <row r="93">
          <cell r="A93" t="str">
            <v>Excluded Pop - BN.4</v>
          </cell>
          <cell r="B93" t="str">
            <v>Excluded Pop - BN.4.02/01/08</v>
          </cell>
        </row>
        <row r="94">
          <cell r="A94" t="str">
            <v>Excluded Pop - BN.5</v>
          </cell>
          <cell r="B94" t="str">
            <v>Excluded Pop - BN.5.02/01/08</v>
          </cell>
        </row>
        <row r="95">
          <cell r="A95" t="str">
            <v>Excluded Pop - BN.6</v>
          </cell>
          <cell r="B95" t="str">
            <v>Excluded Pop - BN.6.02/01/08</v>
          </cell>
        </row>
        <row r="96">
          <cell r="A96" t="str">
            <v>Excluded Pop - BN.7</v>
          </cell>
          <cell r="B96" t="str">
            <v>Excluded Pop - BN.7.02/01/08</v>
          </cell>
        </row>
        <row r="97">
          <cell r="A97" t="str">
            <v>Excluded Pop - BN.8</v>
          </cell>
          <cell r="B97" t="str">
            <v>Excluded Pop - BN.8.02/01/08</v>
          </cell>
        </row>
        <row r="98">
          <cell r="A98" t="str">
            <v>Excluded Pop - BN.9</v>
          </cell>
          <cell r="B98" t="str">
            <v>Excluded Pop - BN.9.02/01/08</v>
          </cell>
        </row>
        <row r="99">
          <cell r="A99" t="str">
            <v>Excluded Pop - BN.10</v>
          </cell>
          <cell r="B99" t="str">
            <v>Excluded Pop - BN.10.02/01/08</v>
          </cell>
        </row>
        <row r="100">
          <cell r="A100" t="str">
            <v>Included Pop - BN.1</v>
          </cell>
          <cell r="B100" t="str">
            <v>Included Pop - BN.1.02/01/08</v>
          </cell>
        </row>
        <row r="101">
          <cell r="A101" t="str">
            <v>Included Pop - BN.2</v>
          </cell>
          <cell r="B101" t="str">
            <v>Included Pop - BN.2.02/01/08</v>
          </cell>
        </row>
        <row r="102">
          <cell r="A102" t="str">
            <v>Included Pop - BN.3</v>
          </cell>
          <cell r="B102" t="str">
            <v>Included Pop - BN.3.02/01/08</v>
          </cell>
        </row>
        <row r="103">
          <cell r="A103" t="str">
            <v>Included Pop - BN.4</v>
          </cell>
          <cell r="B103" t="str">
            <v>Included Pop - BN.4.02/01/08</v>
          </cell>
        </row>
        <row r="104">
          <cell r="A104" t="str">
            <v>Included Pop - BN.5</v>
          </cell>
          <cell r="B104" t="str">
            <v>Included Pop - BN.5.02/01/08</v>
          </cell>
        </row>
        <row r="105">
          <cell r="A105" t="str">
            <v>Included Pop - BN.6</v>
          </cell>
          <cell r="B105" t="str">
            <v>Included Pop - BN.6.02/01/08</v>
          </cell>
        </row>
        <row r="106">
          <cell r="A106" t="str">
            <v>Included Pop - BN.7</v>
          </cell>
          <cell r="B106" t="str">
            <v>Included Pop - BN.7.02/01/08</v>
          </cell>
        </row>
        <row r="107">
          <cell r="A107" t="str">
            <v>Included Pop - BN.8</v>
          </cell>
          <cell r="B107" t="str">
            <v>Included Pop - BN.8.02/01/08</v>
          </cell>
        </row>
        <row r="108">
          <cell r="A108" t="str">
            <v>Included Pop - BN.9</v>
          </cell>
          <cell r="B108" t="str">
            <v>Included Pop - BN.9.02/01/08</v>
          </cell>
        </row>
        <row r="109">
          <cell r="A109" t="str">
            <v>Included Pop - BN.10</v>
          </cell>
          <cell r="B109" t="str">
            <v>Included Pop - BN.10.02/01/08</v>
          </cell>
        </row>
        <row r="110">
          <cell r="A110" t="str">
            <v>Included Pop - BN.11</v>
          </cell>
          <cell r="B110" t="str">
            <v>Included Pop - BN.11.02/01/08</v>
          </cell>
        </row>
        <row r="111">
          <cell r="A111" t="str">
            <v>Included Pop - BN.12</v>
          </cell>
          <cell r="B111" t="str">
            <v>Included Pop - BN.12.02/01/08</v>
          </cell>
        </row>
        <row r="112">
          <cell r="A112" t="str">
            <v>Included Pop - BN.13</v>
          </cell>
          <cell r="B112" t="str">
            <v>Included Pop - BN.13.02/01/08</v>
          </cell>
        </row>
        <row r="113">
          <cell r="A113" t="str">
            <v>HMO Enrolled Pop - BN.1</v>
          </cell>
          <cell r="B113" t="str">
            <v>HMO Enrolled Pop - BN.1.02/01/08</v>
          </cell>
        </row>
        <row r="114">
          <cell r="A114" t="str">
            <v>HMO Enrolled Pop - BN.2</v>
          </cell>
          <cell r="B114" t="str">
            <v>HMO Enrolled Pop - BN.2.02/01/08</v>
          </cell>
        </row>
        <row r="115">
          <cell r="A115" t="str">
            <v>HMO Enrolled Pop - BN.3</v>
          </cell>
          <cell r="B115" t="str">
            <v>HMO Enrolled Pop - BN.3.02/01/08</v>
          </cell>
        </row>
        <row r="116">
          <cell r="A116" t="str">
            <v>HMO Enrolled Pop - BN.4</v>
          </cell>
          <cell r="B116" t="str">
            <v>HMO Enrolled Pop - BN.4.02/01/08</v>
          </cell>
        </row>
        <row r="117">
          <cell r="A117" t="str">
            <v>HMO Enrolled Pop - BN.5</v>
          </cell>
          <cell r="B117" t="str">
            <v>HMO Enrolled Pop - BN.5.02/01/08</v>
          </cell>
        </row>
        <row r="118">
          <cell r="A118" t="str">
            <v>HMO Enrolled Pop - BN.6</v>
          </cell>
          <cell r="B118" t="str">
            <v>HMO Enrolled Pop - BN.6.02/01/08</v>
          </cell>
        </row>
        <row r="119">
          <cell r="A119" t="str">
            <v>HMO Enrolled Pop - BN.7</v>
          </cell>
          <cell r="B119" t="str">
            <v>HMO Enrolled Pop - BN.7.02/01/08</v>
          </cell>
        </row>
        <row r="120">
          <cell r="A120" t="str">
            <v>HMO Enrolled Pop - BN.8</v>
          </cell>
          <cell r="B120" t="str">
            <v>HMO Enrolled Pop - BN.8.02/01/08</v>
          </cell>
        </row>
        <row r="121">
          <cell r="A121" t="str">
            <v>HMO Enrolled Pop - BN.9</v>
          </cell>
          <cell r="B121" t="str">
            <v>HMO Enrolled Pop - BN.9.02/01/08</v>
          </cell>
        </row>
        <row r="122">
          <cell r="A122" t="str">
            <v>HMO Enrolled Pop - BN.10</v>
          </cell>
          <cell r="B122" t="str">
            <v>HMO Enrolled Pop - BN.10.02/01/08</v>
          </cell>
        </row>
        <row r="123">
          <cell r="A123" t="str">
            <v>HMO Enrolled Pop - BN.11</v>
          </cell>
          <cell r="B123" t="str">
            <v>HMO Enrolled Pop - BN.11.02/01/08</v>
          </cell>
        </row>
        <row r="124">
          <cell r="A124" t="str">
            <v>HMO Enrolled Pop - BN.12</v>
          </cell>
          <cell r="B124" t="str">
            <v>HMO Enrolled Pop - BN.12.02/01/08</v>
          </cell>
        </row>
        <row r="125">
          <cell r="A125" t="str">
            <v>Enrolled FSHRP Pop.1</v>
          </cell>
          <cell r="B125" t="str">
            <v>Enrolled FSHRP Pop.1.02/01/08</v>
          </cell>
        </row>
        <row r="126">
          <cell r="A126" t="str">
            <v>Enrolled FSHRP Pop.2</v>
          </cell>
          <cell r="B126" t="str">
            <v>Enrolled FSHRP Pop.2.02/01/08</v>
          </cell>
        </row>
        <row r="127">
          <cell r="A127" t="str">
            <v>Enrolled FSHRP Pop.4</v>
          </cell>
          <cell r="B127" t="str">
            <v>Enrolled FSHRP Pop.4.02/01/08</v>
          </cell>
        </row>
        <row r="128">
          <cell r="A128" t="str">
            <v>Enrolled FSHRP Pop.5</v>
          </cell>
          <cell r="B128" t="str">
            <v>Enrolled FSHRP Pop.5.02/01/08</v>
          </cell>
        </row>
        <row r="129">
          <cell r="A129" t="str">
            <v>Enrolled FSHRP Pop.6</v>
          </cell>
          <cell r="B129" t="str">
            <v>Enrolled FSHRP Pop.6.02/01/08</v>
          </cell>
        </row>
        <row r="130">
          <cell r="A130" t="str">
            <v>Enrolled FSHRP Pop.7</v>
          </cell>
          <cell r="B130" t="str">
            <v>Enrolled FSHRP Pop.7.02/01/08</v>
          </cell>
        </row>
        <row r="131">
          <cell r="A131" t="str">
            <v>Enrolled FSHRP Pop.9</v>
          </cell>
          <cell r="B131" t="str">
            <v>Enrolled FSHRP Pop.9.02/01/08</v>
          </cell>
        </row>
        <row r="132">
          <cell r="A132" t="str">
            <v>Enrolled FSHRP Pop.10</v>
          </cell>
          <cell r="B132" t="str">
            <v>Enrolled FSHRP Pop.10.02/01/08</v>
          </cell>
        </row>
        <row r="133">
          <cell r="A133" t="str">
            <v>Excluded Pop - BN.1</v>
          </cell>
          <cell r="B133" t="str">
            <v>Excluded Pop - BN.1.11/01/07</v>
          </cell>
        </row>
        <row r="134">
          <cell r="A134" t="str">
            <v>Excluded Pop - BN.2</v>
          </cell>
          <cell r="B134" t="str">
            <v>Excluded Pop - BN.2.11/01/07</v>
          </cell>
        </row>
        <row r="135">
          <cell r="A135" t="str">
            <v>Excluded Pop - BN.3</v>
          </cell>
          <cell r="B135" t="str">
            <v>Excluded Pop - BN.3.11/01/07</v>
          </cell>
        </row>
        <row r="136">
          <cell r="A136" t="str">
            <v>Excluded Pop - BN.4</v>
          </cell>
          <cell r="B136" t="str">
            <v>Excluded Pop - BN.4.11/01/07</v>
          </cell>
        </row>
        <row r="137">
          <cell r="A137" t="str">
            <v>Excluded Pop - BN.5</v>
          </cell>
          <cell r="B137" t="str">
            <v>Excluded Pop - BN.5.11/01/07</v>
          </cell>
        </row>
        <row r="138">
          <cell r="A138" t="str">
            <v>Excluded Pop - BN.6</v>
          </cell>
          <cell r="B138" t="str">
            <v>Excluded Pop - BN.6.11/01/07</v>
          </cell>
        </row>
        <row r="139">
          <cell r="A139" t="str">
            <v>Excluded Pop - BN.7</v>
          </cell>
          <cell r="B139" t="str">
            <v>Excluded Pop - BN.7.11/01/07</v>
          </cell>
        </row>
        <row r="140">
          <cell r="A140" t="str">
            <v>Excluded Pop - BN.8</v>
          </cell>
          <cell r="B140" t="str">
            <v>Excluded Pop - BN.8.11/01/07</v>
          </cell>
        </row>
        <row r="141">
          <cell r="A141" t="str">
            <v>Excluded Pop - BN.9</v>
          </cell>
          <cell r="B141" t="str">
            <v>Excluded Pop - BN.9.11/01/07</v>
          </cell>
        </row>
        <row r="142">
          <cell r="A142" t="str">
            <v>Excluded Pop - BN.10</v>
          </cell>
          <cell r="B142" t="str">
            <v>Excluded Pop - BN.10.11/01/07</v>
          </cell>
        </row>
        <row r="143">
          <cell r="A143" t="str">
            <v>Included Pop - BN.1</v>
          </cell>
          <cell r="B143" t="str">
            <v>Included Pop - BN.1.11/01/07</v>
          </cell>
        </row>
        <row r="144">
          <cell r="A144" t="str">
            <v>Included Pop - BN.2</v>
          </cell>
          <cell r="B144" t="str">
            <v>Included Pop - BN.2.11/01/07</v>
          </cell>
        </row>
        <row r="145">
          <cell r="A145" t="str">
            <v>Included Pop - BN.3</v>
          </cell>
          <cell r="B145" t="str">
            <v>Included Pop - BN.3.11/01/07</v>
          </cell>
        </row>
        <row r="146">
          <cell r="A146" t="str">
            <v>Included Pop - BN.4</v>
          </cell>
          <cell r="B146" t="str">
            <v>Included Pop - BN.4.11/01/07</v>
          </cell>
        </row>
        <row r="147">
          <cell r="A147" t="str">
            <v>Included Pop - BN.5</v>
          </cell>
          <cell r="B147" t="str">
            <v>Included Pop - BN.5.11/01/07</v>
          </cell>
        </row>
        <row r="148">
          <cell r="A148" t="str">
            <v>Included Pop - BN.6</v>
          </cell>
          <cell r="B148" t="str">
            <v>Included Pop - BN.6.11/01/07</v>
          </cell>
        </row>
        <row r="149">
          <cell r="A149" t="str">
            <v>Included Pop - BN.7</v>
          </cell>
          <cell r="B149" t="str">
            <v>Included Pop - BN.7.11/01/07</v>
          </cell>
        </row>
        <row r="150">
          <cell r="A150" t="str">
            <v>Included Pop - BN.8</v>
          </cell>
          <cell r="B150" t="str">
            <v>Included Pop - BN.8.11/01/07</v>
          </cell>
        </row>
        <row r="151">
          <cell r="A151" t="str">
            <v>Included Pop - BN.9</v>
          </cell>
          <cell r="B151" t="str">
            <v>Included Pop - BN.9.11/01/07</v>
          </cell>
        </row>
        <row r="152">
          <cell r="A152" t="str">
            <v>Included Pop - BN.10</v>
          </cell>
          <cell r="B152" t="str">
            <v>Included Pop - BN.10.11/01/07</v>
          </cell>
        </row>
        <row r="153">
          <cell r="A153" t="str">
            <v>Included Pop - BN.11</v>
          </cell>
          <cell r="B153" t="str">
            <v>Included Pop - BN.11.11/01/07</v>
          </cell>
        </row>
        <row r="154">
          <cell r="A154" t="str">
            <v>Included Pop - BN.12</v>
          </cell>
          <cell r="B154" t="str">
            <v>Included Pop - BN.12.11/01/07</v>
          </cell>
        </row>
        <row r="155">
          <cell r="A155" t="str">
            <v>Included Pop - BN.13</v>
          </cell>
          <cell r="B155" t="str">
            <v>Included Pop - BN.13.11/01/07</v>
          </cell>
        </row>
        <row r="156">
          <cell r="A156" t="str">
            <v>HMO Enrolled Pop - BN.1</v>
          </cell>
          <cell r="B156" t="str">
            <v>HMO Enrolled Pop - BN.1.11/01/07</v>
          </cell>
        </row>
        <row r="157">
          <cell r="A157" t="str">
            <v>HMO Enrolled Pop - BN.2</v>
          </cell>
          <cell r="B157" t="str">
            <v>HMO Enrolled Pop - BN.2.11/01/07</v>
          </cell>
        </row>
        <row r="158">
          <cell r="A158" t="str">
            <v>HMO Enrolled Pop - BN.3</v>
          </cell>
          <cell r="B158" t="str">
            <v>HMO Enrolled Pop - BN.3.11/01/07</v>
          </cell>
        </row>
        <row r="159">
          <cell r="A159" t="str">
            <v>HMO Enrolled Pop - BN.4</v>
          </cell>
          <cell r="B159" t="str">
            <v>HMO Enrolled Pop - BN.4.11/01/07</v>
          </cell>
        </row>
        <row r="160">
          <cell r="A160" t="str">
            <v>HMO Enrolled Pop - BN.5</v>
          </cell>
          <cell r="B160" t="str">
            <v>HMO Enrolled Pop - BN.5.11/01/07</v>
          </cell>
        </row>
        <row r="161">
          <cell r="A161" t="str">
            <v>HMO Enrolled Pop - BN.6</v>
          </cell>
          <cell r="B161" t="str">
            <v>HMO Enrolled Pop - BN.6.11/01/07</v>
          </cell>
        </row>
        <row r="162">
          <cell r="A162" t="str">
            <v>HMO Enrolled Pop - BN.7</v>
          </cell>
          <cell r="B162" t="str">
            <v>HMO Enrolled Pop - BN.7.11/01/07</v>
          </cell>
        </row>
        <row r="163">
          <cell r="A163" t="str">
            <v>HMO Enrolled Pop - BN.8</v>
          </cell>
          <cell r="B163" t="str">
            <v>HMO Enrolled Pop - BN.8.11/01/07</v>
          </cell>
        </row>
        <row r="164">
          <cell r="A164" t="str">
            <v>HMO Enrolled Pop - BN.9</v>
          </cell>
          <cell r="B164" t="str">
            <v>HMO Enrolled Pop - BN.9.11/01/07</v>
          </cell>
        </row>
        <row r="165">
          <cell r="A165" t="str">
            <v>HMO Enrolled Pop - BN.10</v>
          </cell>
          <cell r="B165" t="str">
            <v>HMO Enrolled Pop - BN.10.11/01/07</v>
          </cell>
        </row>
        <row r="166">
          <cell r="A166" t="str">
            <v>HMO Enrolled Pop - BN.11</v>
          </cell>
          <cell r="B166" t="str">
            <v>HMO Enrolled Pop - BN.11.11/01/07</v>
          </cell>
        </row>
        <row r="167">
          <cell r="A167" t="str">
            <v>HMO Enrolled Pop - BN.12</v>
          </cell>
          <cell r="B167" t="str">
            <v>HMO Enrolled Pop - BN.12.11/01/07</v>
          </cell>
        </row>
        <row r="168">
          <cell r="A168" t="str">
            <v>Enrolled FSHRP Pop.1</v>
          </cell>
          <cell r="B168" t="str">
            <v>Enrolled FSHRP Pop.1.11/01/07</v>
          </cell>
        </row>
        <row r="169">
          <cell r="A169" t="str">
            <v>Enrolled FSHRP Pop.2</v>
          </cell>
          <cell r="B169" t="str">
            <v>Enrolled FSHRP Pop.2.11/01/07</v>
          </cell>
        </row>
        <row r="170">
          <cell r="A170" t="str">
            <v>Enrolled FSHRP Pop.4</v>
          </cell>
          <cell r="B170" t="str">
            <v>Enrolled FSHRP Pop.4.11/01/07</v>
          </cell>
        </row>
        <row r="171">
          <cell r="A171" t="str">
            <v>Enrolled FSHRP Pop.5</v>
          </cell>
          <cell r="B171" t="str">
            <v>Enrolled FSHRP Pop.5.11/01/07</v>
          </cell>
        </row>
        <row r="172">
          <cell r="A172" t="str">
            <v>Enrolled FSHRP Pop.6</v>
          </cell>
          <cell r="B172" t="str">
            <v>Enrolled FSHRP Pop.6.11/01/07</v>
          </cell>
        </row>
        <row r="173">
          <cell r="A173" t="str">
            <v>Enrolled FSHRP Pop.7</v>
          </cell>
          <cell r="B173" t="str">
            <v>Enrolled FSHRP Pop.7.11/01/07</v>
          </cell>
        </row>
        <row r="174">
          <cell r="A174" t="str">
            <v>Enrolled FSHRP Pop.9</v>
          </cell>
          <cell r="B174" t="str">
            <v>Enrolled FSHRP Pop.9.11/01/07</v>
          </cell>
        </row>
        <row r="175">
          <cell r="A175" t="str">
            <v>Enrolled FSHRP Pop.10</v>
          </cell>
          <cell r="B175" t="str">
            <v>Enrolled FSHRP Pop.10.11/01/07</v>
          </cell>
        </row>
        <row r="176">
          <cell r="A176" t="str">
            <v>Excluded Pop - BN.1</v>
          </cell>
          <cell r="B176" t="str">
            <v>Excluded Pop - BN.1.03/01/08</v>
          </cell>
        </row>
        <row r="177">
          <cell r="A177" t="str">
            <v>Excluded Pop - BN.2</v>
          </cell>
          <cell r="B177" t="str">
            <v>Excluded Pop - BN.2.03/01/08</v>
          </cell>
        </row>
        <row r="178">
          <cell r="A178" t="str">
            <v>Excluded Pop - BN.3</v>
          </cell>
          <cell r="B178" t="str">
            <v>Excluded Pop - BN.3.03/01/08</v>
          </cell>
        </row>
        <row r="179">
          <cell r="A179" t="str">
            <v>Excluded Pop - BN.4</v>
          </cell>
          <cell r="B179" t="str">
            <v>Excluded Pop - BN.4.03/01/08</v>
          </cell>
        </row>
        <row r="180">
          <cell r="A180" t="str">
            <v>Excluded Pop - BN.5</v>
          </cell>
          <cell r="B180" t="str">
            <v>Excluded Pop - BN.5.03/01/08</v>
          </cell>
        </row>
        <row r="181">
          <cell r="A181" t="str">
            <v>Excluded Pop - BN.6</v>
          </cell>
          <cell r="B181" t="str">
            <v>Excluded Pop - BN.6.03/01/08</v>
          </cell>
        </row>
        <row r="182">
          <cell r="A182" t="str">
            <v>Excluded Pop - BN.7</v>
          </cell>
          <cell r="B182" t="str">
            <v>Excluded Pop - BN.7.03/01/08</v>
          </cell>
        </row>
        <row r="183">
          <cell r="A183" t="str">
            <v>Excluded Pop - BN.8</v>
          </cell>
          <cell r="B183" t="str">
            <v>Excluded Pop - BN.8.03/01/08</v>
          </cell>
        </row>
        <row r="184">
          <cell r="A184" t="str">
            <v>Excluded Pop - BN.9</v>
          </cell>
          <cell r="B184" t="str">
            <v>Excluded Pop - BN.9.03/01/08</v>
          </cell>
        </row>
        <row r="185">
          <cell r="A185" t="str">
            <v>Excluded Pop - BN.10</v>
          </cell>
          <cell r="B185" t="str">
            <v>Excluded Pop - BN.10.03/01/08</v>
          </cell>
        </row>
        <row r="186">
          <cell r="A186" t="str">
            <v>Included Pop - BN.1</v>
          </cell>
          <cell r="B186" t="str">
            <v>Included Pop - BN.1.03/01/08</v>
          </cell>
        </row>
        <row r="187">
          <cell r="A187" t="str">
            <v>Included Pop - BN.2</v>
          </cell>
          <cell r="B187" t="str">
            <v>Included Pop - BN.2.03/01/08</v>
          </cell>
        </row>
        <row r="188">
          <cell r="A188" t="str">
            <v>Included Pop - BN.3</v>
          </cell>
          <cell r="B188" t="str">
            <v>Included Pop - BN.3.03/01/08</v>
          </cell>
        </row>
        <row r="189">
          <cell r="A189" t="str">
            <v>Included Pop - BN.4</v>
          </cell>
          <cell r="B189" t="str">
            <v>Included Pop - BN.4.03/01/08</v>
          </cell>
        </row>
        <row r="190">
          <cell r="A190" t="str">
            <v>Included Pop - BN.5</v>
          </cell>
          <cell r="B190" t="str">
            <v>Included Pop - BN.5.03/01/08</v>
          </cell>
        </row>
        <row r="191">
          <cell r="A191" t="str">
            <v>Included Pop - BN.6</v>
          </cell>
          <cell r="B191" t="str">
            <v>Included Pop - BN.6.03/01/08</v>
          </cell>
        </row>
        <row r="192">
          <cell r="A192" t="str">
            <v>Included Pop - BN.7</v>
          </cell>
          <cell r="B192" t="str">
            <v>Included Pop - BN.7.03/01/08</v>
          </cell>
        </row>
        <row r="193">
          <cell r="A193" t="str">
            <v>Included Pop - BN.8</v>
          </cell>
          <cell r="B193" t="str">
            <v>Included Pop - BN.8.03/01/08</v>
          </cell>
        </row>
        <row r="194">
          <cell r="A194" t="str">
            <v>Included Pop - BN.9</v>
          </cell>
          <cell r="B194" t="str">
            <v>Included Pop - BN.9.03/01/08</v>
          </cell>
        </row>
        <row r="195">
          <cell r="A195" t="str">
            <v>Included Pop - BN.10</v>
          </cell>
          <cell r="B195" t="str">
            <v>Included Pop - BN.10.03/01/08</v>
          </cell>
        </row>
        <row r="196">
          <cell r="A196" t="str">
            <v>Included Pop - BN.11</v>
          </cell>
          <cell r="B196" t="str">
            <v>Included Pop - BN.11.03/01/08</v>
          </cell>
        </row>
        <row r="197">
          <cell r="A197" t="str">
            <v>Included Pop - BN.12</v>
          </cell>
          <cell r="B197" t="str">
            <v>Included Pop - BN.12.03/01/08</v>
          </cell>
        </row>
        <row r="198">
          <cell r="A198" t="str">
            <v>Included Pop - BN.13</v>
          </cell>
          <cell r="B198" t="str">
            <v>Included Pop - BN.13.03/01/08</v>
          </cell>
        </row>
        <row r="199">
          <cell r="A199" t="str">
            <v>HMO Enrolled Pop - BN.1</v>
          </cell>
          <cell r="B199" t="str">
            <v>HMO Enrolled Pop - BN.1.03/01/08</v>
          </cell>
        </row>
        <row r="200">
          <cell r="A200" t="str">
            <v>HMO Enrolled Pop - BN.2</v>
          </cell>
          <cell r="B200" t="str">
            <v>HMO Enrolled Pop - BN.2.03/01/08</v>
          </cell>
        </row>
        <row r="201">
          <cell r="A201" t="str">
            <v>HMO Enrolled Pop - BN.3</v>
          </cell>
          <cell r="B201" t="str">
            <v>HMO Enrolled Pop - BN.3.03/01/08</v>
          </cell>
        </row>
        <row r="202">
          <cell r="A202" t="str">
            <v>HMO Enrolled Pop - BN.4</v>
          </cell>
          <cell r="B202" t="str">
            <v>HMO Enrolled Pop - BN.4.03/01/08</v>
          </cell>
        </row>
        <row r="203">
          <cell r="A203" t="str">
            <v>HMO Enrolled Pop - BN.5</v>
          </cell>
          <cell r="B203" t="str">
            <v>HMO Enrolled Pop - BN.5.03/01/08</v>
          </cell>
        </row>
        <row r="204">
          <cell r="A204" t="str">
            <v>HMO Enrolled Pop - BN.6</v>
          </cell>
          <cell r="B204" t="str">
            <v>HMO Enrolled Pop - BN.6.03/01/08</v>
          </cell>
        </row>
        <row r="205">
          <cell r="A205" t="str">
            <v>HMO Enrolled Pop - BN.7</v>
          </cell>
          <cell r="B205" t="str">
            <v>HMO Enrolled Pop - BN.7.03/01/08</v>
          </cell>
        </row>
        <row r="206">
          <cell r="A206" t="str">
            <v>HMO Enrolled Pop - BN.8</v>
          </cell>
          <cell r="B206" t="str">
            <v>HMO Enrolled Pop - BN.8.03/01/08</v>
          </cell>
        </row>
        <row r="207">
          <cell r="A207" t="str">
            <v>HMO Enrolled Pop - BN.9</v>
          </cell>
          <cell r="B207" t="str">
            <v>HMO Enrolled Pop - BN.9.03/01/08</v>
          </cell>
        </row>
        <row r="208">
          <cell r="A208" t="str">
            <v>HMO Enrolled Pop - BN.10</v>
          </cell>
          <cell r="B208" t="str">
            <v>HMO Enrolled Pop - BN.10.03/01/08</v>
          </cell>
        </row>
        <row r="209">
          <cell r="A209" t="str">
            <v>HMO Enrolled Pop - BN.11</v>
          </cell>
          <cell r="B209" t="str">
            <v>HMO Enrolled Pop - BN.11.03/01/08</v>
          </cell>
        </row>
        <row r="210">
          <cell r="A210" t="str">
            <v>HMO Enrolled Pop - BN.12</v>
          </cell>
          <cell r="B210" t="str">
            <v>HMO Enrolled Pop - BN.12.03/01/08</v>
          </cell>
        </row>
        <row r="211">
          <cell r="A211" t="str">
            <v>Enrolled FSHRP Pop.1</v>
          </cell>
          <cell r="B211" t="str">
            <v>Enrolled FSHRP Pop.1.03/01/08</v>
          </cell>
        </row>
        <row r="212">
          <cell r="A212" t="str">
            <v>Enrolled FSHRP Pop.2</v>
          </cell>
          <cell r="B212" t="str">
            <v>Enrolled FSHRP Pop.2.03/01/08</v>
          </cell>
        </row>
        <row r="213">
          <cell r="A213" t="str">
            <v>Enrolled FSHRP Pop.4</v>
          </cell>
          <cell r="B213" t="str">
            <v>Enrolled FSHRP Pop.4.03/01/08</v>
          </cell>
        </row>
        <row r="214">
          <cell r="A214" t="str">
            <v>Enrolled FSHRP Pop.5</v>
          </cell>
          <cell r="B214" t="str">
            <v>Enrolled FSHRP Pop.5.03/01/08</v>
          </cell>
        </row>
        <row r="215">
          <cell r="A215" t="str">
            <v>Enrolled FSHRP Pop.6</v>
          </cell>
          <cell r="B215" t="str">
            <v>Enrolled FSHRP Pop.6.03/01/08</v>
          </cell>
        </row>
        <row r="216">
          <cell r="A216" t="str">
            <v>Enrolled FSHRP Pop.7</v>
          </cell>
          <cell r="B216" t="str">
            <v>Enrolled FSHRP Pop.7.03/01/08</v>
          </cell>
        </row>
        <row r="217">
          <cell r="A217" t="str">
            <v>Enrolled FSHRP Pop.9</v>
          </cell>
          <cell r="B217" t="str">
            <v>Enrolled FSHRP Pop.9.03/01/08</v>
          </cell>
        </row>
        <row r="218">
          <cell r="A218" t="str">
            <v>Enrolled FSHRP Pop.10</v>
          </cell>
          <cell r="B218" t="str">
            <v>Enrolled FSHRP Pop.10.03/01/08</v>
          </cell>
        </row>
        <row r="219">
          <cell r="A219" t="str">
            <v>Excluded Pop - BN.1</v>
          </cell>
          <cell r="B219" t="str">
            <v>Excluded Pop - BN.1.12/01/07</v>
          </cell>
        </row>
        <row r="220">
          <cell r="A220" t="str">
            <v>Excluded Pop - BN.2</v>
          </cell>
          <cell r="B220" t="str">
            <v>Excluded Pop - BN.2.12/01/07</v>
          </cell>
        </row>
        <row r="221">
          <cell r="A221" t="str">
            <v>Excluded Pop - BN.3</v>
          </cell>
          <cell r="B221" t="str">
            <v>Excluded Pop - BN.3.12/01/07</v>
          </cell>
        </row>
        <row r="222">
          <cell r="A222" t="str">
            <v>Excluded Pop - BN.4</v>
          </cell>
          <cell r="B222" t="str">
            <v>Excluded Pop - BN.4.12/01/07</v>
          </cell>
        </row>
        <row r="223">
          <cell r="A223" t="str">
            <v>Excluded Pop - BN.5</v>
          </cell>
          <cell r="B223" t="str">
            <v>Excluded Pop - BN.5.12/01/07</v>
          </cell>
        </row>
        <row r="224">
          <cell r="A224" t="str">
            <v>Excluded Pop - BN.6</v>
          </cell>
          <cell r="B224" t="str">
            <v>Excluded Pop - BN.6.12/01/07</v>
          </cell>
        </row>
        <row r="225">
          <cell r="A225" t="str">
            <v>Excluded Pop - BN.7</v>
          </cell>
          <cell r="B225" t="str">
            <v>Excluded Pop - BN.7.12/01/07</v>
          </cell>
        </row>
        <row r="226">
          <cell r="A226" t="str">
            <v>Excluded Pop - BN.8</v>
          </cell>
          <cell r="B226" t="str">
            <v>Excluded Pop - BN.8.12/01/07</v>
          </cell>
        </row>
        <row r="227">
          <cell r="A227" t="str">
            <v>Excluded Pop - BN.9</v>
          </cell>
          <cell r="B227" t="str">
            <v>Excluded Pop - BN.9.12/01/07</v>
          </cell>
        </row>
        <row r="228">
          <cell r="A228" t="str">
            <v>Excluded Pop - BN.10</v>
          </cell>
          <cell r="B228" t="str">
            <v>Excluded Pop - BN.10.12/01/07</v>
          </cell>
        </row>
        <row r="229">
          <cell r="A229" t="str">
            <v>Included Pop - BN.1</v>
          </cell>
          <cell r="B229" t="str">
            <v>Included Pop - BN.1.12/01/07</v>
          </cell>
        </row>
        <row r="230">
          <cell r="A230" t="str">
            <v>Included Pop - BN.2</v>
          </cell>
          <cell r="B230" t="str">
            <v>Included Pop - BN.2.12/01/07</v>
          </cell>
        </row>
        <row r="231">
          <cell r="A231" t="str">
            <v>Included Pop - BN.3</v>
          </cell>
          <cell r="B231" t="str">
            <v>Included Pop - BN.3.12/01/07</v>
          </cell>
        </row>
        <row r="232">
          <cell r="A232" t="str">
            <v>Included Pop - BN.4</v>
          </cell>
          <cell r="B232" t="str">
            <v>Included Pop - BN.4.12/01/07</v>
          </cell>
        </row>
        <row r="233">
          <cell r="A233" t="str">
            <v>Included Pop - BN.5</v>
          </cell>
          <cell r="B233" t="str">
            <v>Included Pop - BN.5.12/01/07</v>
          </cell>
        </row>
        <row r="234">
          <cell r="A234" t="str">
            <v>Included Pop - BN.6</v>
          </cell>
          <cell r="B234" t="str">
            <v>Included Pop - BN.6.12/01/07</v>
          </cell>
        </row>
        <row r="235">
          <cell r="A235" t="str">
            <v>Included Pop - BN.7</v>
          </cell>
          <cell r="B235" t="str">
            <v>Included Pop - BN.7.12/01/07</v>
          </cell>
        </row>
        <row r="236">
          <cell r="A236" t="str">
            <v>Included Pop - BN.8</v>
          </cell>
          <cell r="B236" t="str">
            <v>Included Pop - BN.8.12/01/07</v>
          </cell>
        </row>
        <row r="237">
          <cell r="A237" t="str">
            <v>Included Pop - BN.9</v>
          </cell>
          <cell r="B237" t="str">
            <v>Included Pop - BN.9.12/01/07</v>
          </cell>
        </row>
        <row r="238">
          <cell r="A238" t="str">
            <v>Included Pop - BN.10</v>
          </cell>
          <cell r="B238" t="str">
            <v>Included Pop - BN.10.12/01/07</v>
          </cell>
        </row>
        <row r="239">
          <cell r="A239" t="str">
            <v>Included Pop - BN.11</v>
          </cell>
          <cell r="B239" t="str">
            <v>Included Pop - BN.11.12/01/07</v>
          </cell>
        </row>
        <row r="240">
          <cell r="A240" t="str">
            <v>Included Pop - BN.12</v>
          </cell>
          <cell r="B240" t="str">
            <v>Included Pop - BN.12.12/01/07</v>
          </cell>
        </row>
        <row r="241">
          <cell r="A241" t="str">
            <v>Included Pop - BN.13</v>
          </cell>
          <cell r="B241" t="str">
            <v>Included Pop - BN.13.12/01/07</v>
          </cell>
        </row>
        <row r="242">
          <cell r="A242" t="str">
            <v>HMO Enrolled Pop - BN.1</v>
          </cell>
          <cell r="B242" t="str">
            <v>HMO Enrolled Pop - BN.1.12/01/07</v>
          </cell>
        </row>
        <row r="243">
          <cell r="A243" t="str">
            <v>HMO Enrolled Pop - BN.2</v>
          </cell>
          <cell r="B243" t="str">
            <v>HMO Enrolled Pop - BN.2.12/01/07</v>
          </cell>
        </row>
        <row r="244">
          <cell r="A244" t="str">
            <v>HMO Enrolled Pop - BN.3</v>
          </cell>
          <cell r="B244" t="str">
            <v>HMO Enrolled Pop - BN.3.12/01/07</v>
          </cell>
        </row>
        <row r="245">
          <cell r="A245" t="str">
            <v>HMO Enrolled Pop - BN.4</v>
          </cell>
          <cell r="B245" t="str">
            <v>HMO Enrolled Pop - BN.4.12/01/07</v>
          </cell>
        </row>
        <row r="246">
          <cell r="A246" t="str">
            <v>HMO Enrolled Pop - BN.5</v>
          </cell>
          <cell r="B246" t="str">
            <v>HMO Enrolled Pop - BN.5.12/01/07</v>
          </cell>
        </row>
        <row r="247">
          <cell r="A247" t="str">
            <v>HMO Enrolled Pop - BN.6</v>
          </cell>
          <cell r="B247" t="str">
            <v>HMO Enrolled Pop - BN.6.12/01/07</v>
          </cell>
        </row>
        <row r="248">
          <cell r="A248" t="str">
            <v>HMO Enrolled Pop - BN.7</v>
          </cell>
          <cell r="B248" t="str">
            <v>HMO Enrolled Pop - BN.7.12/01/07</v>
          </cell>
        </row>
        <row r="249">
          <cell r="A249" t="str">
            <v>HMO Enrolled Pop - BN.8</v>
          </cell>
          <cell r="B249" t="str">
            <v>HMO Enrolled Pop - BN.8.12/01/07</v>
          </cell>
        </row>
        <row r="250">
          <cell r="A250" t="str">
            <v>HMO Enrolled Pop - BN.9</v>
          </cell>
          <cell r="B250" t="str">
            <v>HMO Enrolled Pop - BN.9.12/01/07</v>
          </cell>
        </row>
        <row r="251">
          <cell r="A251" t="str">
            <v>HMO Enrolled Pop - BN.10</v>
          </cell>
          <cell r="B251" t="str">
            <v>HMO Enrolled Pop - BN.10.12/01/07</v>
          </cell>
        </row>
        <row r="252">
          <cell r="A252" t="str">
            <v>HMO Enrolled Pop - BN.11</v>
          </cell>
          <cell r="B252" t="str">
            <v>HMO Enrolled Pop - BN.11.12/01/07</v>
          </cell>
        </row>
        <row r="253">
          <cell r="A253" t="str">
            <v>HMO Enrolled Pop - BN.12</v>
          </cell>
          <cell r="B253" t="str">
            <v>HMO Enrolled Pop - BN.12.12/01/07</v>
          </cell>
        </row>
        <row r="254">
          <cell r="A254" t="str">
            <v>Enrolled FSHRP Pop.1</v>
          </cell>
          <cell r="B254" t="str">
            <v>Enrolled FSHRP Pop.1.12/01/07</v>
          </cell>
        </row>
        <row r="255">
          <cell r="A255" t="str">
            <v>Enrolled FSHRP Pop.2</v>
          </cell>
          <cell r="B255" t="str">
            <v>Enrolled FSHRP Pop.2.12/01/07</v>
          </cell>
        </row>
        <row r="256">
          <cell r="A256" t="str">
            <v>Enrolled FSHRP Pop.4</v>
          </cell>
          <cell r="B256" t="str">
            <v>Enrolled FSHRP Pop.4.12/01/07</v>
          </cell>
        </row>
        <row r="257">
          <cell r="A257" t="str">
            <v>Enrolled FSHRP Pop.5</v>
          </cell>
          <cell r="B257" t="str">
            <v>Enrolled FSHRP Pop.5.12/01/07</v>
          </cell>
        </row>
        <row r="258">
          <cell r="A258" t="str">
            <v>Enrolled FSHRP Pop.6</v>
          </cell>
          <cell r="B258" t="str">
            <v>Enrolled FSHRP Pop.6.12/01/07</v>
          </cell>
        </row>
        <row r="259">
          <cell r="A259" t="str">
            <v>Enrolled FSHRP Pop.7</v>
          </cell>
          <cell r="B259" t="str">
            <v>Enrolled FSHRP Pop.7.12/01/07</v>
          </cell>
        </row>
        <row r="260">
          <cell r="A260" t="str">
            <v>Enrolled FSHRP Pop.9</v>
          </cell>
          <cell r="B260" t="str">
            <v>Enrolled FSHRP Pop.9.12/01/07</v>
          </cell>
        </row>
        <row r="261">
          <cell r="A261" t="str">
            <v>Enrolled FSHRP Pop.10</v>
          </cell>
          <cell r="B261" t="str">
            <v>Enrolled FSHRP Pop.10.12/01/07</v>
          </cell>
        </row>
        <row r="262">
          <cell r="A262" t="str">
            <v>.</v>
          </cell>
          <cell r="B262" t="str">
            <v>..01/00/00</v>
          </cell>
        </row>
        <row r="263">
          <cell r="A263" t="str">
            <v>.</v>
          </cell>
          <cell r="B263" t="str">
            <v>..01/00/00</v>
          </cell>
        </row>
        <row r="264">
          <cell r="A264" t="str">
            <v>.</v>
          </cell>
          <cell r="B264" t="str">
            <v>..01/00/00</v>
          </cell>
        </row>
        <row r="265">
          <cell r="A265" t="str">
            <v>.</v>
          </cell>
          <cell r="B265" t="str">
            <v>..01/00/00</v>
          </cell>
        </row>
        <row r="266">
          <cell r="A266" t="str">
            <v>.</v>
          </cell>
          <cell r="B266" t="str">
            <v>..01/00/00</v>
          </cell>
        </row>
        <row r="267">
          <cell r="A267" t="str">
            <v>.</v>
          </cell>
          <cell r="B267" t="str">
            <v>..01/00/00</v>
          </cell>
        </row>
        <row r="268">
          <cell r="A268" t="str">
            <v>.</v>
          </cell>
          <cell r="B268" t="str">
            <v>..01/00/00</v>
          </cell>
        </row>
        <row r="269">
          <cell r="A269" t="str">
            <v>.</v>
          </cell>
          <cell r="B269" t="str">
            <v>..01/00/00</v>
          </cell>
        </row>
        <row r="270">
          <cell r="A270" t="str">
            <v>.</v>
          </cell>
          <cell r="B270" t="str">
            <v>..01/00/00</v>
          </cell>
        </row>
        <row r="271">
          <cell r="A271" t="str">
            <v>.</v>
          </cell>
          <cell r="B271" t="str">
            <v>..01/00/00</v>
          </cell>
        </row>
        <row r="272">
          <cell r="A272" t="str">
            <v>.</v>
          </cell>
          <cell r="B272" t="str">
            <v>..01/00/00</v>
          </cell>
        </row>
        <row r="273">
          <cell r="A273" t="str">
            <v>.</v>
          </cell>
          <cell r="B273" t="str">
            <v>..01/00/00</v>
          </cell>
        </row>
        <row r="274">
          <cell r="A274" t="str">
            <v>.</v>
          </cell>
          <cell r="B274" t="str">
            <v>..01/00/00</v>
          </cell>
        </row>
        <row r="275">
          <cell r="A275" t="str">
            <v>.</v>
          </cell>
          <cell r="B275" t="str">
            <v>..01/00/00</v>
          </cell>
        </row>
        <row r="276">
          <cell r="A276" t="str">
            <v>.</v>
          </cell>
          <cell r="B276" t="str">
            <v>..01/00/00</v>
          </cell>
        </row>
        <row r="277">
          <cell r="A277" t="str">
            <v>.</v>
          </cell>
          <cell r="B277" t="str">
            <v>..01/00/00</v>
          </cell>
        </row>
        <row r="278">
          <cell r="A278" t="str">
            <v>.</v>
          </cell>
          <cell r="B278" t="str">
            <v>..01/00/00</v>
          </cell>
        </row>
        <row r="279">
          <cell r="A279" t="str">
            <v>.</v>
          </cell>
          <cell r="B279" t="str">
            <v>..01/00/00</v>
          </cell>
        </row>
        <row r="280">
          <cell r="A280" t="str">
            <v>.</v>
          </cell>
          <cell r="B280" t="str">
            <v>..01/00/00</v>
          </cell>
        </row>
        <row r="281">
          <cell r="A281" t="str">
            <v>.</v>
          </cell>
          <cell r="B281" t="str">
            <v>..01/00/00</v>
          </cell>
        </row>
        <row r="282">
          <cell r="A282" t="str">
            <v>.</v>
          </cell>
          <cell r="B282" t="str">
            <v>..01/00/00</v>
          </cell>
        </row>
        <row r="283">
          <cell r="A283" t="str">
            <v>.</v>
          </cell>
          <cell r="B283" t="str">
            <v>..01/00/00</v>
          </cell>
        </row>
        <row r="284">
          <cell r="A284" t="str">
            <v>.</v>
          </cell>
          <cell r="B284" t="str">
            <v>..01/00/00</v>
          </cell>
        </row>
        <row r="285">
          <cell r="A285" t="str">
            <v>.</v>
          </cell>
          <cell r="B285" t="str">
            <v>..01/00/00</v>
          </cell>
        </row>
        <row r="286">
          <cell r="A286" t="str">
            <v>.</v>
          </cell>
          <cell r="B286" t="str">
            <v>..01/00/00</v>
          </cell>
        </row>
        <row r="287">
          <cell r="A287" t="str">
            <v>.</v>
          </cell>
          <cell r="B287" t="str">
            <v>..01/00/00</v>
          </cell>
        </row>
        <row r="288">
          <cell r="A288" t="str">
            <v>.</v>
          </cell>
          <cell r="B288" t="str">
            <v>..01/00/00</v>
          </cell>
        </row>
        <row r="289">
          <cell r="A289" t="str">
            <v>.</v>
          </cell>
          <cell r="B289" t="str">
            <v>..01/00/00</v>
          </cell>
        </row>
        <row r="290">
          <cell r="A290" t="str">
            <v>.</v>
          </cell>
          <cell r="B290" t="str">
            <v>..01/00/00</v>
          </cell>
        </row>
        <row r="291">
          <cell r="A291" t="str">
            <v>.</v>
          </cell>
          <cell r="B291" t="str">
            <v>..01/00/00</v>
          </cell>
        </row>
        <row r="292">
          <cell r="A292" t="str">
            <v>.</v>
          </cell>
          <cell r="B292" t="str">
            <v>..01/00/00</v>
          </cell>
        </row>
        <row r="293">
          <cell r="A293" t="str">
            <v>.</v>
          </cell>
          <cell r="B293" t="str">
            <v>..01/00/00</v>
          </cell>
        </row>
        <row r="294">
          <cell r="A294" t="str">
            <v>.</v>
          </cell>
          <cell r="B294" t="str">
            <v>..01/00/00</v>
          </cell>
        </row>
        <row r="295">
          <cell r="A295" t="str">
            <v>.</v>
          </cell>
          <cell r="B295" t="str">
            <v>..01/00/00</v>
          </cell>
        </row>
        <row r="296">
          <cell r="A296" t="str">
            <v>.</v>
          </cell>
          <cell r="B296" t="str">
            <v>..01/00/00</v>
          </cell>
        </row>
        <row r="297">
          <cell r="A297" t="str">
            <v>.</v>
          </cell>
          <cell r="B297" t="str">
            <v>..01/00/00</v>
          </cell>
        </row>
        <row r="298">
          <cell r="A298" t="str">
            <v>.</v>
          </cell>
          <cell r="B298" t="str">
            <v>..01/00/00</v>
          </cell>
        </row>
        <row r="299">
          <cell r="A299" t="str">
            <v>.</v>
          </cell>
          <cell r="B299" t="str">
            <v>..01/00/00</v>
          </cell>
        </row>
        <row r="300">
          <cell r="A300" t="str">
            <v>.</v>
          </cell>
          <cell r="B300" t="str">
            <v>..01/00/00</v>
          </cell>
        </row>
        <row r="301">
          <cell r="A301" t="str">
            <v>.</v>
          </cell>
          <cell r="B301" t="str">
            <v>..01/00/00</v>
          </cell>
        </row>
        <row r="302">
          <cell r="A302" t="str">
            <v>.</v>
          </cell>
          <cell r="B302" t="str">
            <v>..01/00/00</v>
          </cell>
        </row>
        <row r="303">
          <cell r="A303" t="str">
            <v>.</v>
          </cell>
          <cell r="B303" t="str">
            <v>..01/00/00</v>
          </cell>
        </row>
        <row r="304">
          <cell r="A304" t="str">
            <v>.</v>
          </cell>
          <cell r="B304" t="str">
            <v>..01/00/00</v>
          </cell>
        </row>
        <row r="305">
          <cell r="A305" t="str">
            <v>.</v>
          </cell>
          <cell r="B305" t="str">
            <v>..01/00/00</v>
          </cell>
        </row>
        <row r="306">
          <cell r="A306" t="str">
            <v>.</v>
          </cell>
          <cell r="B306" t="str">
            <v>..01/00/00</v>
          </cell>
        </row>
        <row r="307">
          <cell r="A307" t="str">
            <v>.</v>
          </cell>
          <cell r="B307" t="str">
            <v>..01/00/00</v>
          </cell>
        </row>
        <row r="308">
          <cell r="A308" t="str">
            <v>.</v>
          </cell>
          <cell r="B308" t="str">
            <v>..01/00/00</v>
          </cell>
        </row>
        <row r="309">
          <cell r="A309" t="str">
            <v>.</v>
          </cell>
          <cell r="B309" t="str">
            <v>..01/00/00</v>
          </cell>
        </row>
        <row r="310">
          <cell r="A310" t="str">
            <v>.</v>
          </cell>
          <cell r="B310" t="str">
            <v>..01/00/00</v>
          </cell>
        </row>
        <row r="311">
          <cell r="A311" t="str">
            <v>.</v>
          </cell>
          <cell r="B311" t="str">
            <v>..01/00/00</v>
          </cell>
        </row>
        <row r="312">
          <cell r="A312" t="str">
            <v>.</v>
          </cell>
          <cell r="B312" t="str">
            <v>..01/00/00</v>
          </cell>
        </row>
        <row r="313">
          <cell r="A313" t="str">
            <v>.</v>
          </cell>
          <cell r="B313" t="str">
            <v>..01/00/00</v>
          </cell>
        </row>
        <row r="314">
          <cell r="A314" t="str">
            <v>.</v>
          </cell>
          <cell r="B314" t="str">
            <v>..01/00/00</v>
          </cell>
        </row>
        <row r="315">
          <cell r="A315" t="str">
            <v>.</v>
          </cell>
          <cell r="B315" t="str">
            <v>..01/00/00</v>
          </cell>
        </row>
        <row r="316">
          <cell r="A316" t="str">
            <v>.</v>
          </cell>
          <cell r="B316" t="str">
            <v>..01/00/00</v>
          </cell>
        </row>
        <row r="317">
          <cell r="A317" t="str">
            <v>.</v>
          </cell>
          <cell r="B317" t="str">
            <v>..01/00/00</v>
          </cell>
        </row>
        <row r="318">
          <cell r="A318" t="str">
            <v>.</v>
          </cell>
          <cell r="B318" t="str">
            <v>..01/00/00</v>
          </cell>
        </row>
        <row r="319">
          <cell r="A319" t="str">
            <v>.</v>
          </cell>
          <cell r="B319" t="str">
            <v>..01/00/00</v>
          </cell>
        </row>
        <row r="320">
          <cell r="A320" t="str">
            <v>.</v>
          </cell>
          <cell r="B320" t="str">
            <v>..01/00/00</v>
          </cell>
        </row>
        <row r="321">
          <cell r="A321" t="str">
            <v>.</v>
          </cell>
          <cell r="B321" t="str">
            <v>..01/00/00</v>
          </cell>
        </row>
        <row r="322">
          <cell r="A322" t="str">
            <v>.</v>
          </cell>
          <cell r="B322" t="str">
            <v>..01/00/00</v>
          </cell>
        </row>
        <row r="323">
          <cell r="A323" t="str">
            <v>.</v>
          </cell>
          <cell r="B323" t="str">
            <v>..01/00/00</v>
          </cell>
        </row>
        <row r="324">
          <cell r="A324" t="str">
            <v>.</v>
          </cell>
          <cell r="B324" t="str">
            <v>..01/00/00</v>
          </cell>
        </row>
        <row r="325">
          <cell r="A325" t="str">
            <v>.</v>
          </cell>
          <cell r="B325" t="str">
            <v>..01/00/00</v>
          </cell>
        </row>
        <row r="326">
          <cell r="A326" t="str">
            <v>.</v>
          </cell>
          <cell r="B326" t="str">
            <v>..01/00/00</v>
          </cell>
        </row>
        <row r="327">
          <cell r="A327" t="str">
            <v>.</v>
          </cell>
          <cell r="B327" t="str">
            <v>..01/00/00</v>
          </cell>
        </row>
        <row r="328">
          <cell r="A328" t="str">
            <v>.</v>
          </cell>
          <cell r="B328" t="str">
            <v>..01/00/00</v>
          </cell>
        </row>
        <row r="329">
          <cell r="A329" t="str">
            <v>.</v>
          </cell>
          <cell r="B329" t="str">
            <v>..01/00/00</v>
          </cell>
        </row>
        <row r="330">
          <cell r="A330" t="str">
            <v>.</v>
          </cell>
          <cell r="B330" t="str">
            <v>..01/00/00</v>
          </cell>
        </row>
        <row r="331">
          <cell r="A331" t="str">
            <v>.</v>
          </cell>
          <cell r="B331" t="str">
            <v>..01/00/00</v>
          </cell>
        </row>
        <row r="332">
          <cell r="A332" t="str">
            <v>.</v>
          </cell>
          <cell r="B332" t="str">
            <v>..01/00/00</v>
          </cell>
        </row>
        <row r="333">
          <cell r="A333" t="str">
            <v>.</v>
          </cell>
          <cell r="B333" t="str">
            <v>..01/00/00</v>
          </cell>
        </row>
        <row r="334">
          <cell r="A334" t="str">
            <v>.</v>
          </cell>
          <cell r="B334" t="str">
            <v>..01/00/00</v>
          </cell>
        </row>
        <row r="335">
          <cell r="A335" t="str">
            <v>.</v>
          </cell>
          <cell r="B335" t="str">
            <v>..01/00/00</v>
          </cell>
        </row>
        <row r="336">
          <cell r="A336" t="str">
            <v>.</v>
          </cell>
          <cell r="B336" t="str">
            <v>..01/00/00</v>
          </cell>
        </row>
        <row r="337">
          <cell r="A337" t="str">
            <v>.</v>
          </cell>
          <cell r="B337" t="str">
            <v>..01/00/00</v>
          </cell>
        </row>
        <row r="338">
          <cell r="A338" t="str">
            <v>.</v>
          </cell>
          <cell r="B338" t="str">
            <v>..01/00/00</v>
          </cell>
        </row>
        <row r="339">
          <cell r="A339" t="str">
            <v>.</v>
          </cell>
          <cell r="B339" t="str">
            <v>..01/00/00</v>
          </cell>
        </row>
        <row r="340">
          <cell r="A340" t="str">
            <v>.</v>
          </cell>
          <cell r="B340" t="str">
            <v>..01/00/00</v>
          </cell>
        </row>
        <row r="341">
          <cell r="A341" t="str">
            <v>.</v>
          </cell>
          <cell r="B341" t="str">
            <v>..01/00/00</v>
          </cell>
        </row>
        <row r="342">
          <cell r="A342" t="str">
            <v>.</v>
          </cell>
          <cell r="B342" t="str">
            <v>..01/00/00</v>
          </cell>
        </row>
        <row r="343">
          <cell r="A343" t="str">
            <v>.</v>
          </cell>
          <cell r="B343" t="str">
            <v>..01/00/00</v>
          </cell>
        </row>
        <row r="344">
          <cell r="A344" t="str">
            <v>.</v>
          </cell>
          <cell r="B344" t="str">
            <v>..01/00/00</v>
          </cell>
        </row>
        <row r="345">
          <cell r="A345" t="str">
            <v>.</v>
          </cell>
          <cell r="B345" t="str">
            <v>..01/00/00</v>
          </cell>
        </row>
        <row r="346">
          <cell r="A346" t="str">
            <v>.</v>
          </cell>
          <cell r="B346" t="str">
            <v>..01/00/00</v>
          </cell>
        </row>
        <row r="347">
          <cell r="A347" t="str">
            <v>.</v>
          </cell>
          <cell r="B347" t="str">
            <v>..01/00/00</v>
          </cell>
        </row>
        <row r="348">
          <cell r="A348" t="str">
            <v>.</v>
          </cell>
          <cell r="B348" t="str">
            <v>..01/00/00</v>
          </cell>
        </row>
        <row r="349">
          <cell r="A349" t="str">
            <v>.</v>
          </cell>
          <cell r="B349" t="str">
            <v>..01/00/00</v>
          </cell>
        </row>
        <row r="350">
          <cell r="A350" t="str">
            <v>.</v>
          </cell>
          <cell r="B350" t="str">
            <v>..01/00/00</v>
          </cell>
        </row>
        <row r="351">
          <cell r="A351" t="str">
            <v>.</v>
          </cell>
          <cell r="B351" t="str">
            <v>..01/00/00</v>
          </cell>
        </row>
        <row r="352">
          <cell r="A352" t="str">
            <v>.</v>
          </cell>
          <cell r="B352" t="str">
            <v>..01/00/00</v>
          </cell>
        </row>
        <row r="353">
          <cell r="A353" t="str">
            <v>.</v>
          </cell>
          <cell r="B353" t="str">
            <v>..01/00/00</v>
          </cell>
        </row>
        <row r="354">
          <cell r="A354" t="str">
            <v>.</v>
          </cell>
          <cell r="B354" t="str">
            <v>..01/00/00</v>
          </cell>
        </row>
        <row r="355">
          <cell r="A355" t="str">
            <v>.</v>
          </cell>
          <cell r="B355" t="str">
            <v>..01/00/00</v>
          </cell>
        </row>
        <row r="356">
          <cell r="A356" t="str">
            <v>.</v>
          </cell>
          <cell r="B356" t="str">
            <v>..01/00/00</v>
          </cell>
        </row>
        <row r="357">
          <cell r="A357" t="str">
            <v>.</v>
          </cell>
          <cell r="B357" t="str">
            <v>..01/00/00</v>
          </cell>
        </row>
        <row r="358">
          <cell r="A358" t="str">
            <v>.</v>
          </cell>
          <cell r="B358" t="str">
            <v>..01/00/00</v>
          </cell>
        </row>
        <row r="359">
          <cell r="A359" t="str">
            <v>.</v>
          </cell>
          <cell r="B359" t="str">
            <v>..01/00/00</v>
          </cell>
        </row>
        <row r="360">
          <cell r="A360" t="str">
            <v>.</v>
          </cell>
          <cell r="B360" t="str">
            <v>..01/00/00</v>
          </cell>
        </row>
        <row r="361">
          <cell r="A361" t="str">
            <v>.</v>
          </cell>
          <cell r="B361" t="str">
            <v>..01/00/00</v>
          </cell>
        </row>
        <row r="362">
          <cell r="A362" t="str">
            <v>.</v>
          </cell>
          <cell r="B362" t="str">
            <v>..01/00/00</v>
          </cell>
        </row>
        <row r="363">
          <cell r="A363" t="str">
            <v>.</v>
          </cell>
          <cell r="B363" t="str">
            <v>..01/00/00</v>
          </cell>
        </row>
        <row r="364">
          <cell r="A364" t="str">
            <v>.</v>
          </cell>
          <cell r="B364" t="str">
            <v>..01/00/00</v>
          </cell>
        </row>
        <row r="365">
          <cell r="A365" t="str">
            <v>.</v>
          </cell>
          <cell r="B365" t="str">
            <v>..01/00/00</v>
          </cell>
        </row>
        <row r="366">
          <cell r="A366" t="str">
            <v>.</v>
          </cell>
          <cell r="B366" t="str">
            <v>..01/00/00</v>
          </cell>
        </row>
        <row r="367">
          <cell r="A367" t="str">
            <v>.</v>
          </cell>
          <cell r="B367" t="str">
            <v>..01/00/00</v>
          </cell>
        </row>
        <row r="368">
          <cell r="A368" t="str">
            <v>.</v>
          </cell>
          <cell r="B368" t="str">
            <v>..01/00/00</v>
          </cell>
        </row>
        <row r="369">
          <cell r="A369" t="str">
            <v>.</v>
          </cell>
          <cell r="B369" t="str">
            <v>..01/00/00</v>
          </cell>
        </row>
        <row r="370">
          <cell r="A370" t="str">
            <v>.</v>
          </cell>
          <cell r="B370" t="str">
            <v>..01/00/00</v>
          </cell>
        </row>
        <row r="371">
          <cell r="A371" t="str">
            <v>.</v>
          </cell>
          <cell r="B371" t="str">
            <v>..01/00/00</v>
          </cell>
        </row>
        <row r="372">
          <cell r="A372" t="str">
            <v>.</v>
          </cell>
          <cell r="B372" t="str">
            <v>..01/00/00</v>
          </cell>
        </row>
        <row r="373">
          <cell r="A373" t="str">
            <v>.</v>
          </cell>
          <cell r="B373" t="str">
            <v>..01/00/00</v>
          </cell>
        </row>
        <row r="374">
          <cell r="A374" t="str">
            <v>.</v>
          </cell>
          <cell r="B374" t="str">
            <v>..01/00/00</v>
          </cell>
        </row>
        <row r="375">
          <cell r="A375" t="str">
            <v>.</v>
          </cell>
          <cell r="B375" t="str">
            <v>..01/00/00</v>
          </cell>
        </row>
        <row r="376">
          <cell r="A376" t="str">
            <v>.</v>
          </cell>
          <cell r="B376" t="str">
            <v>..01/00/00</v>
          </cell>
        </row>
        <row r="377">
          <cell r="A377" t="str">
            <v>.</v>
          </cell>
          <cell r="B377" t="str">
            <v>..01/00/00</v>
          </cell>
        </row>
        <row r="378">
          <cell r="A378" t="str">
            <v>.</v>
          </cell>
          <cell r="B378" t="str">
            <v>..01/00/00</v>
          </cell>
        </row>
        <row r="379">
          <cell r="A379" t="str">
            <v>.</v>
          </cell>
          <cell r="B379" t="str">
            <v>..01/00/00</v>
          </cell>
        </row>
        <row r="380">
          <cell r="A380" t="str">
            <v>.</v>
          </cell>
          <cell r="B380" t="str">
            <v>..01/00/00</v>
          </cell>
        </row>
        <row r="381">
          <cell r="A381" t="str">
            <v>.</v>
          </cell>
          <cell r="B381" t="str">
            <v>..01/00/00</v>
          </cell>
        </row>
        <row r="382">
          <cell r="A382" t="str">
            <v>.</v>
          </cell>
          <cell r="B382" t="str">
            <v>..01/00/00</v>
          </cell>
        </row>
        <row r="383">
          <cell r="A383" t="str">
            <v>.</v>
          </cell>
          <cell r="B383" t="str">
            <v>..01/00/00</v>
          </cell>
        </row>
        <row r="384">
          <cell r="A384" t="str">
            <v>.</v>
          </cell>
          <cell r="B384" t="str">
            <v>..01/00/00</v>
          </cell>
        </row>
        <row r="385">
          <cell r="A385" t="str">
            <v>.</v>
          </cell>
          <cell r="B385" t="str">
            <v>..01/00/00</v>
          </cell>
        </row>
        <row r="386">
          <cell r="A386" t="str">
            <v>.</v>
          </cell>
          <cell r="B386" t="str">
            <v>..01/00/00</v>
          </cell>
        </row>
        <row r="387">
          <cell r="A387" t="str">
            <v>.</v>
          </cell>
          <cell r="B387" t="str">
            <v>..01/00/00</v>
          </cell>
        </row>
        <row r="388">
          <cell r="A388" t="str">
            <v>.</v>
          </cell>
          <cell r="B388" t="str">
            <v>..01/00/00</v>
          </cell>
        </row>
        <row r="389">
          <cell r="A389" t="str">
            <v>.</v>
          </cell>
          <cell r="B389" t="str">
            <v>..01/00/00</v>
          </cell>
        </row>
        <row r="390">
          <cell r="A390" t="str">
            <v>.</v>
          </cell>
          <cell r="B390" t="str">
            <v>..01/00/00</v>
          </cell>
        </row>
        <row r="391">
          <cell r="A391" t="str">
            <v>.</v>
          </cell>
          <cell r="B391" t="str">
            <v>..01/00/00</v>
          </cell>
        </row>
        <row r="392">
          <cell r="A392" t="str">
            <v>.</v>
          </cell>
          <cell r="B392" t="str">
            <v>..01/00/00</v>
          </cell>
        </row>
        <row r="393">
          <cell r="A393" t="str">
            <v>.</v>
          </cell>
          <cell r="B393" t="str">
            <v>..01/00/00</v>
          </cell>
        </row>
        <row r="394">
          <cell r="A394" t="str">
            <v>.</v>
          </cell>
          <cell r="B394" t="str">
            <v>..01/00/00</v>
          </cell>
        </row>
        <row r="395">
          <cell r="A395" t="str">
            <v>.</v>
          </cell>
          <cell r="B395" t="str">
            <v>..01/00/00</v>
          </cell>
        </row>
        <row r="396">
          <cell r="A396" t="str">
            <v>.</v>
          </cell>
          <cell r="B396" t="str">
            <v>..01/00/00</v>
          </cell>
        </row>
        <row r="397">
          <cell r="A397" t="str">
            <v>.</v>
          </cell>
          <cell r="B397" t="str">
            <v>..01/00/00</v>
          </cell>
        </row>
        <row r="398">
          <cell r="A398" t="str">
            <v>.</v>
          </cell>
          <cell r="B398" t="str">
            <v>..01/00/00</v>
          </cell>
        </row>
        <row r="399">
          <cell r="A399" t="str">
            <v>.</v>
          </cell>
          <cell r="B399" t="str">
            <v>..01/00/00</v>
          </cell>
        </row>
        <row r="400">
          <cell r="A400" t="str">
            <v>.</v>
          </cell>
          <cell r="B400" t="str">
            <v>..01/00/00</v>
          </cell>
        </row>
        <row r="401">
          <cell r="A401" t="str">
            <v>.</v>
          </cell>
          <cell r="B401" t="str">
            <v>..01/00/00</v>
          </cell>
        </row>
        <row r="402">
          <cell r="A402" t="str">
            <v>.</v>
          </cell>
          <cell r="B402" t="str">
            <v>..01/00/00</v>
          </cell>
        </row>
        <row r="403">
          <cell r="A403" t="str">
            <v>.</v>
          </cell>
          <cell r="B403" t="str">
            <v>..01/00/00</v>
          </cell>
        </row>
        <row r="404">
          <cell r="A404" t="str">
            <v>.</v>
          </cell>
          <cell r="B404" t="str">
            <v>..01/00/00</v>
          </cell>
        </row>
        <row r="405">
          <cell r="A405" t="str">
            <v>.</v>
          </cell>
          <cell r="B405" t="str">
            <v>..01/00/00</v>
          </cell>
        </row>
        <row r="406">
          <cell r="A406" t="str">
            <v>.</v>
          </cell>
          <cell r="B406" t="str">
            <v>..01/00/00</v>
          </cell>
        </row>
        <row r="407">
          <cell r="A407" t="str">
            <v>.</v>
          </cell>
          <cell r="B407" t="str">
            <v>..01/00/00</v>
          </cell>
        </row>
        <row r="408">
          <cell r="A408" t="str">
            <v>.</v>
          </cell>
          <cell r="B408" t="str">
            <v>..01/00/00</v>
          </cell>
        </row>
        <row r="409">
          <cell r="A409" t="str">
            <v>.</v>
          </cell>
          <cell r="B409" t="str">
            <v>..01/00/00</v>
          </cell>
        </row>
        <row r="410">
          <cell r="A410" t="str">
            <v>.</v>
          </cell>
          <cell r="B410" t="str">
            <v>..01/00/00</v>
          </cell>
        </row>
        <row r="411">
          <cell r="A411" t="str">
            <v>.</v>
          </cell>
          <cell r="B411" t="str">
            <v>..01/00/00</v>
          </cell>
        </row>
        <row r="412">
          <cell r="A412" t="str">
            <v>.</v>
          </cell>
          <cell r="B412" t="str">
            <v>..01/00/00</v>
          </cell>
        </row>
        <row r="413">
          <cell r="A413" t="str">
            <v>.</v>
          </cell>
          <cell r="B413" t="str">
            <v>..01/00/00</v>
          </cell>
        </row>
        <row r="414">
          <cell r="A414" t="str">
            <v>.</v>
          </cell>
          <cell r="B414" t="str">
            <v>..01/00/00</v>
          </cell>
        </row>
        <row r="415">
          <cell r="A415" t="str">
            <v>.</v>
          </cell>
          <cell r="B415" t="str">
            <v>..01/00/00</v>
          </cell>
        </row>
        <row r="416">
          <cell r="A416" t="str">
            <v>.</v>
          </cell>
          <cell r="B416" t="str">
            <v>..01/00/00</v>
          </cell>
        </row>
        <row r="417">
          <cell r="A417" t="str">
            <v>.</v>
          </cell>
          <cell r="B417" t="str">
            <v>..01/00/00</v>
          </cell>
        </row>
        <row r="418">
          <cell r="A418" t="str">
            <v>.</v>
          </cell>
          <cell r="B418" t="str">
            <v>..01/00/00</v>
          </cell>
        </row>
        <row r="419">
          <cell r="A419" t="str">
            <v>.</v>
          </cell>
          <cell r="B419" t="str">
            <v>..01/00/00</v>
          </cell>
        </row>
        <row r="420">
          <cell r="A420" t="str">
            <v>.</v>
          </cell>
          <cell r="B420" t="str">
            <v>..01/00/00</v>
          </cell>
        </row>
        <row r="421">
          <cell r="A421" t="str">
            <v>.</v>
          </cell>
          <cell r="B421" t="str">
            <v>..01/00/00</v>
          </cell>
        </row>
        <row r="422">
          <cell r="A422" t="str">
            <v>.</v>
          </cell>
          <cell r="B422" t="str">
            <v>..01/00/00</v>
          </cell>
        </row>
        <row r="423">
          <cell r="A423" t="str">
            <v>.</v>
          </cell>
          <cell r="B423" t="str">
            <v>..01/00/00</v>
          </cell>
        </row>
        <row r="424">
          <cell r="A424" t="str">
            <v>.</v>
          </cell>
          <cell r="B424" t="str">
            <v>..01/00/00</v>
          </cell>
        </row>
        <row r="425">
          <cell r="A425" t="str">
            <v>.</v>
          </cell>
          <cell r="B425" t="str">
            <v>..01/00/00</v>
          </cell>
        </row>
        <row r="426">
          <cell r="A426" t="str">
            <v>.</v>
          </cell>
          <cell r="B426" t="str">
            <v>..01/00/00</v>
          </cell>
        </row>
        <row r="427">
          <cell r="A427" t="str">
            <v>.</v>
          </cell>
          <cell r="B427" t="str">
            <v>..01/00/00</v>
          </cell>
        </row>
        <row r="428">
          <cell r="A428" t="str">
            <v>.</v>
          </cell>
          <cell r="B428" t="str">
            <v>..01/00/00</v>
          </cell>
        </row>
        <row r="429">
          <cell r="A429" t="str">
            <v>.</v>
          </cell>
          <cell r="B429" t="str">
            <v>..01/00/00</v>
          </cell>
        </row>
        <row r="430">
          <cell r="A430" t="str">
            <v>.</v>
          </cell>
          <cell r="B430" t="str">
            <v>..01/00/00</v>
          </cell>
        </row>
        <row r="431">
          <cell r="A431" t="str">
            <v>.</v>
          </cell>
          <cell r="B431" t="str">
            <v>..01/00/00</v>
          </cell>
        </row>
        <row r="432">
          <cell r="A432" t="str">
            <v>.</v>
          </cell>
          <cell r="B432" t="str">
            <v>..01/00/00</v>
          </cell>
        </row>
        <row r="433">
          <cell r="A433" t="str">
            <v>.</v>
          </cell>
          <cell r="B433" t="str">
            <v>..01/00/00</v>
          </cell>
        </row>
        <row r="434">
          <cell r="A434" t="str">
            <v>.</v>
          </cell>
          <cell r="B434" t="str">
            <v>..01/00/00</v>
          </cell>
        </row>
        <row r="435">
          <cell r="A435" t="str">
            <v>.</v>
          </cell>
          <cell r="B435" t="str">
            <v>..01/00/00</v>
          </cell>
        </row>
        <row r="436">
          <cell r="A436" t="str">
            <v>.</v>
          </cell>
          <cell r="B436" t="str">
            <v>..01/00/00</v>
          </cell>
        </row>
        <row r="437">
          <cell r="A437" t="str">
            <v>.</v>
          </cell>
          <cell r="B437" t="str">
            <v>..01/00/00</v>
          </cell>
        </row>
        <row r="438">
          <cell r="A438" t="str">
            <v>.</v>
          </cell>
          <cell r="B438" t="str">
            <v>..01/00/00</v>
          </cell>
        </row>
        <row r="439">
          <cell r="A439" t="str">
            <v>.</v>
          </cell>
          <cell r="B439" t="str">
            <v>..01/00/00</v>
          </cell>
        </row>
        <row r="440">
          <cell r="A440" t="str">
            <v>.</v>
          </cell>
          <cell r="B440" t="str">
            <v>..01/00/00</v>
          </cell>
        </row>
        <row r="441">
          <cell r="A441" t="str">
            <v>.</v>
          </cell>
          <cell r="B441" t="str">
            <v>..01/00/00</v>
          </cell>
        </row>
        <row r="442">
          <cell r="A442" t="str">
            <v>.</v>
          </cell>
          <cell r="B442" t="str">
            <v>..01/00/00</v>
          </cell>
        </row>
        <row r="443">
          <cell r="A443" t="str">
            <v>.</v>
          </cell>
          <cell r="B443" t="str">
            <v>..01/00/00</v>
          </cell>
        </row>
        <row r="444">
          <cell r="A444" t="str">
            <v>.</v>
          </cell>
          <cell r="B444" t="str">
            <v>..01/00/00</v>
          </cell>
        </row>
        <row r="445">
          <cell r="A445" t="str">
            <v>.</v>
          </cell>
          <cell r="B445" t="str">
            <v>..01/00/00</v>
          </cell>
        </row>
        <row r="446">
          <cell r="A446" t="str">
            <v>.</v>
          </cell>
          <cell r="B446" t="str">
            <v>..01/00/00</v>
          </cell>
        </row>
        <row r="447">
          <cell r="A447" t="str">
            <v>.</v>
          </cell>
          <cell r="B447" t="str">
            <v>..01/00/00</v>
          </cell>
        </row>
        <row r="448">
          <cell r="A448" t="str">
            <v>.</v>
          </cell>
          <cell r="B448" t="str">
            <v>..01/00/00</v>
          </cell>
        </row>
        <row r="449">
          <cell r="A449" t="str">
            <v>.</v>
          </cell>
          <cell r="B449" t="str">
            <v>..01/00/00</v>
          </cell>
        </row>
        <row r="450">
          <cell r="A450" t="str">
            <v>.</v>
          </cell>
          <cell r="B450" t="str">
            <v>..01/00/00</v>
          </cell>
        </row>
        <row r="451">
          <cell r="A451" t="str">
            <v>.</v>
          </cell>
          <cell r="B451" t="str">
            <v>..01/00/00</v>
          </cell>
        </row>
        <row r="452">
          <cell r="A452" t="str">
            <v>.</v>
          </cell>
          <cell r="B452" t="str">
            <v>..01/00/00</v>
          </cell>
        </row>
        <row r="453">
          <cell r="A453" t="str">
            <v>.</v>
          </cell>
          <cell r="B453" t="str">
            <v>..01/00/00</v>
          </cell>
        </row>
        <row r="454">
          <cell r="A454" t="str">
            <v>.</v>
          </cell>
          <cell r="B454" t="str">
            <v>..01/00/00</v>
          </cell>
        </row>
        <row r="455">
          <cell r="A455" t="str">
            <v>.</v>
          </cell>
          <cell r="B455" t="str">
            <v>..01/00/00</v>
          </cell>
        </row>
        <row r="456">
          <cell r="A456" t="str">
            <v>.</v>
          </cell>
          <cell r="B456" t="str">
            <v>..01/00/00</v>
          </cell>
        </row>
        <row r="457">
          <cell r="A457" t="str">
            <v>.</v>
          </cell>
          <cell r="B457" t="str">
            <v>..01/00/00</v>
          </cell>
        </row>
        <row r="458">
          <cell r="A458" t="str">
            <v>.</v>
          </cell>
          <cell r="B458" t="str">
            <v>..01/00/00</v>
          </cell>
        </row>
        <row r="459">
          <cell r="A459" t="str">
            <v>.</v>
          </cell>
          <cell r="B459" t="str">
            <v>..01/00/00</v>
          </cell>
        </row>
        <row r="460">
          <cell r="A460" t="str">
            <v>.</v>
          </cell>
          <cell r="B460" t="str">
            <v>..01/00/00</v>
          </cell>
        </row>
        <row r="461">
          <cell r="A461" t="str">
            <v>.</v>
          </cell>
          <cell r="B461" t="str">
            <v>..01/00/00</v>
          </cell>
        </row>
        <row r="462">
          <cell r="A462" t="str">
            <v>.</v>
          </cell>
          <cell r="B462" t="str">
            <v>..01/00/00</v>
          </cell>
        </row>
        <row r="463">
          <cell r="A463" t="str">
            <v>.</v>
          </cell>
          <cell r="B463" t="str">
            <v>..01/00/00</v>
          </cell>
        </row>
        <row r="464">
          <cell r="A464" t="str">
            <v>.</v>
          </cell>
          <cell r="B464" t="str">
            <v>..01/00/00</v>
          </cell>
        </row>
        <row r="465">
          <cell r="A465" t="str">
            <v>.</v>
          </cell>
          <cell r="B465" t="str">
            <v>..01/00/00</v>
          </cell>
        </row>
        <row r="466">
          <cell r="A466" t="str">
            <v>.</v>
          </cell>
          <cell r="B466" t="str">
            <v>..01/00/00</v>
          </cell>
        </row>
        <row r="467">
          <cell r="A467" t="str">
            <v>.</v>
          </cell>
          <cell r="B467" t="str">
            <v>..01/00/00</v>
          </cell>
        </row>
        <row r="468">
          <cell r="A468" t="str">
            <v>.</v>
          </cell>
          <cell r="B468" t="str">
            <v>..01/00/00</v>
          </cell>
        </row>
        <row r="469">
          <cell r="A469" t="str">
            <v>.</v>
          </cell>
          <cell r="B469" t="str">
            <v>..01/00/00</v>
          </cell>
        </row>
        <row r="470">
          <cell r="A470" t="str">
            <v>.</v>
          </cell>
          <cell r="B470" t="str">
            <v>..01/00/00</v>
          </cell>
        </row>
        <row r="471">
          <cell r="A471" t="str">
            <v>.</v>
          </cell>
          <cell r="B471" t="str">
            <v>..01/00/00</v>
          </cell>
        </row>
        <row r="472">
          <cell r="A472" t="str">
            <v>.</v>
          </cell>
          <cell r="B472" t="str">
            <v>..01/00/00</v>
          </cell>
        </row>
        <row r="473">
          <cell r="A473" t="str">
            <v>.</v>
          </cell>
          <cell r="B473" t="str">
            <v>..01/00/00</v>
          </cell>
        </row>
        <row r="474">
          <cell r="A474" t="str">
            <v>.</v>
          </cell>
          <cell r="B474" t="str">
            <v>..01/00/00</v>
          </cell>
        </row>
        <row r="475">
          <cell r="A475" t="str">
            <v>.</v>
          </cell>
          <cell r="B475" t="str">
            <v>..01/00/00</v>
          </cell>
        </row>
        <row r="476">
          <cell r="A476" t="str">
            <v>.</v>
          </cell>
          <cell r="B476" t="str">
            <v>..01/00/00</v>
          </cell>
        </row>
        <row r="477">
          <cell r="A477" t="str">
            <v>.</v>
          </cell>
          <cell r="B477" t="str">
            <v>..01/00/00</v>
          </cell>
        </row>
        <row r="478">
          <cell r="A478" t="str">
            <v>.</v>
          </cell>
          <cell r="B478" t="str">
            <v>..01/00/00</v>
          </cell>
        </row>
        <row r="479">
          <cell r="A479" t="str">
            <v>.</v>
          </cell>
          <cell r="B479" t="str">
            <v>..01/00/00</v>
          </cell>
        </row>
        <row r="480">
          <cell r="A480" t="str">
            <v>.</v>
          </cell>
          <cell r="B480" t="str">
            <v>..01/00/00</v>
          </cell>
        </row>
        <row r="481">
          <cell r="A481" t="str">
            <v>.</v>
          </cell>
          <cell r="B481" t="str">
            <v>..01/00/00</v>
          </cell>
        </row>
        <row r="482">
          <cell r="A482" t="str">
            <v>.</v>
          </cell>
          <cell r="B482" t="str">
            <v>..01/00/00</v>
          </cell>
        </row>
        <row r="483">
          <cell r="A483" t="str">
            <v>.</v>
          </cell>
          <cell r="B483" t="str">
            <v>..01/00/00</v>
          </cell>
        </row>
        <row r="484">
          <cell r="A484" t="str">
            <v>.</v>
          </cell>
          <cell r="B484" t="str">
            <v>..01/00/00</v>
          </cell>
        </row>
        <row r="485">
          <cell r="A485" t="str">
            <v>.</v>
          </cell>
          <cell r="B485" t="str">
            <v>..01/00/00</v>
          </cell>
        </row>
        <row r="486">
          <cell r="A486" t="str">
            <v>.</v>
          </cell>
          <cell r="B486" t="str">
            <v>..01/00/00</v>
          </cell>
        </row>
        <row r="487">
          <cell r="A487" t="str">
            <v>.</v>
          </cell>
          <cell r="B487" t="str">
            <v>..01/00/00</v>
          </cell>
        </row>
        <row r="488">
          <cell r="A488" t="str">
            <v>.</v>
          </cell>
          <cell r="B488" t="str">
            <v>..01/00/00</v>
          </cell>
        </row>
        <row r="489">
          <cell r="A489" t="str">
            <v>.</v>
          </cell>
          <cell r="B489" t="str">
            <v>..01/00/00</v>
          </cell>
        </row>
        <row r="490">
          <cell r="A490" t="str">
            <v>.</v>
          </cell>
          <cell r="B490" t="str">
            <v>..01/00/00</v>
          </cell>
        </row>
        <row r="491">
          <cell r="A491" t="str">
            <v>.</v>
          </cell>
          <cell r="B491" t="str">
            <v>..01/00/00</v>
          </cell>
        </row>
        <row r="492">
          <cell r="A492" t="str">
            <v>.</v>
          </cell>
          <cell r="B492" t="str">
            <v>..01/00/00</v>
          </cell>
        </row>
        <row r="493">
          <cell r="A493" t="str">
            <v>.</v>
          </cell>
          <cell r="B493" t="str">
            <v>..01/00/00</v>
          </cell>
        </row>
        <row r="494">
          <cell r="A494" t="str">
            <v>.</v>
          </cell>
          <cell r="B494" t="str">
            <v>..01/00/00</v>
          </cell>
        </row>
        <row r="495">
          <cell r="A495" t="str">
            <v>.</v>
          </cell>
          <cell r="B495" t="str">
            <v>..01/00/00</v>
          </cell>
        </row>
        <row r="496">
          <cell r="A496" t="str">
            <v>.</v>
          </cell>
          <cell r="B496" t="str">
            <v>..01/00/00</v>
          </cell>
        </row>
        <row r="497">
          <cell r="A497" t="str">
            <v>.</v>
          </cell>
          <cell r="B497" t="str">
            <v>..01/00/00</v>
          </cell>
        </row>
        <row r="498">
          <cell r="A498" t="str">
            <v>.</v>
          </cell>
          <cell r="B498" t="str">
            <v>..01/00/00</v>
          </cell>
        </row>
        <row r="499">
          <cell r="A499" t="str">
            <v>.</v>
          </cell>
          <cell r="B499" t="str">
            <v>..01/00/00</v>
          </cell>
        </row>
        <row r="500">
          <cell r="A500" t="str">
            <v>.</v>
          </cell>
          <cell r="B500" t="str">
            <v>..01/00/00</v>
          </cell>
        </row>
        <row r="501">
          <cell r="A501" t="str">
            <v>.</v>
          </cell>
          <cell r="B501" t="str">
            <v>..01/00/00</v>
          </cell>
        </row>
        <row r="502">
          <cell r="A502" t="str">
            <v>.</v>
          </cell>
          <cell r="B502" t="str">
            <v>..01/00/00</v>
          </cell>
        </row>
        <row r="503">
          <cell r="A503" t="str">
            <v>.</v>
          </cell>
          <cell r="B503" t="str">
            <v>..01/00/00</v>
          </cell>
        </row>
        <row r="504">
          <cell r="A504" t="str">
            <v>.</v>
          </cell>
          <cell r="B504" t="str">
            <v>..01/00/00</v>
          </cell>
        </row>
        <row r="505">
          <cell r="A505" t="str">
            <v>.</v>
          </cell>
          <cell r="B505" t="str">
            <v>..01/00/00</v>
          </cell>
        </row>
        <row r="506">
          <cell r="A506" t="str">
            <v>.</v>
          </cell>
          <cell r="B506" t="str">
            <v>..01/00/00</v>
          </cell>
        </row>
        <row r="507">
          <cell r="A507" t="str">
            <v>.</v>
          </cell>
          <cell r="B507" t="str">
            <v>..01/00/00</v>
          </cell>
        </row>
        <row r="508">
          <cell r="A508" t="str">
            <v>.</v>
          </cell>
          <cell r="B508" t="str">
            <v>..01/00/00</v>
          </cell>
        </row>
        <row r="509">
          <cell r="A509" t="str">
            <v>.</v>
          </cell>
          <cell r="B509" t="str">
            <v>..01/00/00</v>
          </cell>
        </row>
        <row r="510">
          <cell r="A510" t="str">
            <v>.</v>
          </cell>
          <cell r="B510" t="str">
            <v>..01/00/00</v>
          </cell>
        </row>
        <row r="511">
          <cell r="A511" t="str">
            <v>.</v>
          </cell>
          <cell r="B511" t="str">
            <v>..01/00/00</v>
          </cell>
        </row>
        <row r="512">
          <cell r="A512" t="str">
            <v>.</v>
          </cell>
          <cell r="B512" t="str">
            <v>..01/00/00</v>
          </cell>
        </row>
        <row r="513">
          <cell r="A513" t="str">
            <v>.</v>
          </cell>
          <cell r="B513" t="str">
            <v>..01/00/00</v>
          </cell>
        </row>
        <row r="514">
          <cell r="A514" t="str">
            <v>.</v>
          </cell>
          <cell r="B514" t="str">
            <v>..01/00/00</v>
          </cell>
        </row>
        <row r="515">
          <cell r="A515" t="str">
            <v>.</v>
          </cell>
          <cell r="B515" t="str">
            <v>..01/00/00</v>
          </cell>
        </row>
        <row r="516">
          <cell r="A516" t="str">
            <v>.</v>
          </cell>
          <cell r="B516" t="str">
            <v>..01/00/00</v>
          </cell>
        </row>
        <row r="517">
          <cell r="A517" t="str">
            <v>.</v>
          </cell>
          <cell r="B517" t="str">
            <v>..01/00/00</v>
          </cell>
        </row>
        <row r="518">
          <cell r="A518" t="str">
            <v>.</v>
          </cell>
          <cell r="B518" t="str">
            <v>..01/00/00</v>
          </cell>
        </row>
        <row r="519">
          <cell r="A519" t="str">
            <v>.</v>
          </cell>
          <cell r="B519" t="str">
            <v>..01/00/00</v>
          </cell>
        </row>
        <row r="520">
          <cell r="A520" t="str">
            <v>.</v>
          </cell>
          <cell r="B520" t="str">
            <v>..01/00/00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PPS Hospital Impacts No Change"/>
      <sheetName val="PPS Hospital Impacts"/>
      <sheetName val="Assumptions"/>
      <sheetName val="Payment_Calc"/>
      <sheetName val="Assessments"/>
      <sheetName val="RPTAssessments by Prov"/>
      <sheetName val="LegReportbyHospType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Medicare_ID</v>
          </cell>
          <cell r="C1" t="str">
            <v>Hospital_Name</v>
          </cell>
        </row>
        <row r="2">
          <cell r="B2" t="str">
            <v>500008</v>
          </cell>
          <cell r="C2" t="str">
            <v>U of W Medical Ctr-Seattle - Contract</v>
          </cell>
        </row>
        <row r="3">
          <cell r="B3" t="str">
            <v>500064</v>
          </cell>
          <cell r="C3" t="str">
            <v>Harborview Medical Center-Seattle - Contract</v>
          </cell>
        </row>
        <row r="4">
          <cell r="B4" t="str">
            <v>500003</v>
          </cell>
          <cell r="C4" t="str">
            <v>Skagit Valley Hospital</v>
          </cell>
        </row>
        <row r="5">
          <cell r="B5" t="str">
            <v>500007</v>
          </cell>
          <cell r="C5" t="str">
            <v>Island Hospital - Anacortes</v>
          </cell>
        </row>
        <row r="6">
          <cell r="B6" t="str">
            <v>500026</v>
          </cell>
          <cell r="C6" t="str">
            <v>Stevens Memorial Hospital - Edmonds / Merged w/ Swedish</v>
          </cell>
        </row>
        <row r="7">
          <cell r="B7" t="str">
            <v>500033</v>
          </cell>
          <cell r="C7" t="str">
            <v>Samaritan Hospital - Moses Lk</v>
          </cell>
        </row>
        <row r="8">
          <cell r="B8" t="str">
            <v>500053</v>
          </cell>
          <cell r="C8" t="str">
            <v>Kennewick General Hospital - Contract</v>
          </cell>
        </row>
        <row r="9">
          <cell r="B9" t="str">
            <v>500060</v>
          </cell>
          <cell r="C9" t="str">
            <v>Cascade Valley Hosp - Arlington</v>
          </cell>
        </row>
        <row r="10">
          <cell r="B10" t="str">
            <v>500072</v>
          </cell>
          <cell r="C10" t="str">
            <v>Olympic Medical Center - Pt. Angeles</v>
          </cell>
        </row>
        <row r="11">
          <cell r="B11" t="str">
            <v>500084</v>
          </cell>
          <cell r="C11" t="str">
            <v>Valley General Hosp - Monroe</v>
          </cell>
        </row>
        <row r="12">
          <cell r="B12" t="str">
            <v>500088</v>
          </cell>
          <cell r="C12" t="str">
            <v>Valley Medical Ctr - Renton - Contract</v>
          </cell>
        </row>
        <row r="13">
          <cell r="B13" t="str">
            <v>500124</v>
          </cell>
          <cell r="C13" t="str">
            <v>Evergreen Hosp Med Ctr-Kirkland - Contract</v>
          </cell>
        </row>
        <row r="14">
          <cell r="B14" t="str">
            <v>501301</v>
          </cell>
          <cell r="C14" t="str">
            <v>Garfield County Memorial Hospital - Pomeroy</v>
          </cell>
        </row>
        <row r="15">
          <cell r="B15" t="str">
            <v>501302</v>
          </cell>
          <cell r="C15" t="str">
            <v>Dayton General Hospital</v>
          </cell>
        </row>
        <row r="16">
          <cell r="B16" t="str">
            <v>501303</v>
          </cell>
          <cell r="C16" t="str">
            <v>Willapa Harbor Hospital - South Bend</v>
          </cell>
        </row>
        <row r="17">
          <cell r="B17" t="str">
            <v>501304</v>
          </cell>
          <cell r="C17" t="str">
            <v>Mark Reed Memorial Hospital - McCleary</v>
          </cell>
        </row>
        <row r="18">
          <cell r="B18" t="str">
            <v>501305</v>
          </cell>
          <cell r="C18" t="str">
            <v>Lincoln Hospital - Davenport</v>
          </cell>
        </row>
        <row r="19">
          <cell r="B19" t="str">
            <v>501307</v>
          </cell>
          <cell r="C19" t="str">
            <v>Odessa Memorial Hospital</v>
          </cell>
        </row>
        <row r="20">
          <cell r="B20" t="str">
            <v>501308</v>
          </cell>
          <cell r="C20" t="str">
            <v>Coulee Community</v>
          </cell>
        </row>
        <row r="21">
          <cell r="B21" t="str">
            <v>501310</v>
          </cell>
          <cell r="C21" t="str">
            <v>Newport Community Hospital</v>
          </cell>
        </row>
        <row r="22">
          <cell r="B22" t="str">
            <v>501311</v>
          </cell>
          <cell r="C22" t="str">
            <v>East Adams Rural Hospital</v>
          </cell>
        </row>
        <row r="23">
          <cell r="B23" t="str">
            <v>501312</v>
          </cell>
          <cell r="C23" t="str">
            <v>Prosser Memorial Hospital</v>
          </cell>
        </row>
        <row r="24">
          <cell r="B24" t="str">
            <v>501313</v>
          </cell>
          <cell r="C24" t="str">
            <v>Cascade General Hosp - Leavenworth</v>
          </cell>
        </row>
        <row r="25">
          <cell r="B25" t="str">
            <v>501314</v>
          </cell>
          <cell r="C25" t="str">
            <v>Ocean Beach Hospital - Ilwaco</v>
          </cell>
        </row>
        <row r="26">
          <cell r="B26" t="str">
            <v>501315</v>
          </cell>
          <cell r="C26" t="str">
            <v>Skyline Hospital - White Salmon</v>
          </cell>
        </row>
        <row r="27">
          <cell r="B27" t="str">
            <v>501316</v>
          </cell>
          <cell r="C27" t="str">
            <v>Klickitat Valley Hospital - Goldendale</v>
          </cell>
        </row>
        <row r="28">
          <cell r="B28" t="str">
            <v>501317</v>
          </cell>
          <cell r="C28" t="str">
            <v>Columbia Basin Hospital - Ephrata</v>
          </cell>
        </row>
        <row r="29">
          <cell r="B29" t="str">
            <v>501318</v>
          </cell>
          <cell r="C29" t="str">
            <v>Othello Community Hospital</v>
          </cell>
        </row>
        <row r="30">
          <cell r="B30" t="str">
            <v>501319</v>
          </cell>
          <cell r="C30" t="str">
            <v>Morton General Hospital</v>
          </cell>
        </row>
        <row r="31">
          <cell r="B31" t="str">
            <v>501320</v>
          </cell>
          <cell r="C31" t="str">
            <v>Quincy Valley Medical Center</v>
          </cell>
        </row>
        <row r="32">
          <cell r="B32" t="str">
            <v>501321</v>
          </cell>
          <cell r="C32" t="str">
            <v>North Valley Hospital - Tonasket</v>
          </cell>
        </row>
        <row r="33">
          <cell r="B33" t="str">
            <v>501322</v>
          </cell>
          <cell r="C33" t="str">
            <v>Ferry County Memorial Hospital - Republic</v>
          </cell>
        </row>
        <row r="34">
          <cell r="B34" t="str">
            <v>501323</v>
          </cell>
          <cell r="C34" t="str">
            <v>Jefferson General Hospital - Pt. Townsend</v>
          </cell>
        </row>
        <row r="35">
          <cell r="B35" t="str">
            <v>501324</v>
          </cell>
          <cell r="C35" t="str">
            <v>Okanogan-Douglas County Hospital - Brewster</v>
          </cell>
        </row>
        <row r="36">
          <cell r="B36" t="str">
            <v>501325</v>
          </cell>
          <cell r="C36" t="str">
            <v>Forks Community Hospital</v>
          </cell>
        </row>
        <row r="37">
          <cell r="B37" t="str">
            <v>501327</v>
          </cell>
          <cell r="C37" t="str">
            <v>Whitman Hospital &amp; Medical Center - Colfax</v>
          </cell>
        </row>
        <row r="38">
          <cell r="B38" t="str">
            <v>501328</v>
          </cell>
          <cell r="C38" t="str">
            <v>Mid-Valley Hospital - Omak</v>
          </cell>
        </row>
        <row r="39">
          <cell r="B39" t="str">
            <v>501329</v>
          </cell>
          <cell r="C39" t="str">
            <v>United General Hospital</v>
          </cell>
        </row>
        <row r="40">
          <cell r="B40" t="str">
            <v>501331</v>
          </cell>
          <cell r="C40" t="str">
            <v>Pullman Regional Hospital</v>
          </cell>
        </row>
        <row r="41">
          <cell r="B41" t="str">
            <v>501333</v>
          </cell>
          <cell r="C41" t="str">
            <v>Kittitas Valley Community Hospital - Ellensburg</v>
          </cell>
        </row>
        <row r="42">
          <cell r="B42" t="str">
            <v>501334</v>
          </cell>
          <cell r="C42" t="str">
            <v>Lake Chelan Community Hospital</v>
          </cell>
        </row>
        <row r="43">
          <cell r="B43" t="str">
            <v>501336</v>
          </cell>
          <cell r="C43" t="str">
            <v>Mason General Hospital - Shelton</v>
          </cell>
        </row>
        <row r="44">
          <cell r="B44" t="str">
            <v>501338</v>
          </cell>
          <cell r="C44" t="str">
            <v>Snoqualmie Valley</v>
          </cell>
        </row>
        <row r="45">
          <cell r="B45" t="str">
            <v>501339</v>
          </cell>
          <cell r="C45" t="str">
            <v>Whidbey General Hospital - Coupeville CAH</v>
          </cell>
        </row>
        <row r="46">
          <cell r="B46" t="str">
            <v>111111</v>
          </cell>
          <cell r="C46" t="str">
            <v>Group Health Cooperative Central Hospital</v>
          </cell>
        </row>
        <row r="47">
          <cell r="B47" t="str">
            <v>500001</v>
          </cell>
          <cell r="C47" t="str">
            <v>Northwest Hospital - Seattle</v>
          </cell>
        </row>
        <row r="48">
          <cell r="B48" t="str">
            <v>500002</v>
          </cell>
          <cell r="C48" t="str">
            <v>St Mary Medical Center - Walla Walla</v>
          </cell>
        </row>
        <row r="49">
          <cell r="B49" t="str">
            <v>500005</v>
          </cell>
          <cell r="C49" t="str">
            <v>Virginia Mason - Seattle</v>
          </cell>
        </row>
        <row r="50">
          <cell r="B50" t="str">
            <v>500011</v>
          </cell>
          <cell r="C50" t="str">
            <v>Highline Medical Center - Burien</v>
          </cell>
        </row>
        <row r="51">
          <cell r="B51" t="str">
            <v>500012</v>
          </cell>
          <cell r="C51" t="str">
            <v>Yakima Regional Medical &amp; Heart Center</v>
          </cell>
        </row>
        <row r="52">
          <cell r="B52" t="str">
            <v>500014</v>
          </cell>
          <cell r="C52" t="str">
            <v>Providence Regional Medical Center - Everett</v>
          </cell>
        </row>
        <row r="53">
          <cell r="B53" t="str">
            <v>500015</v>
          </cell>
          <cell r="C53" t="str">
            <v>Auburn Regional Medical Center</v>
          </cell>
        </row>
        <row r="54">
          <cell r="B54" t="str">
            <v>500016</v>
          </cell>
          <cell r="C54" t="str">
            <v>Central Washington Hospital - Wenatchee</v>
          </cell>
        </row>
        <row r="55">
          <cell r="B55" t="str">
            <v>500019</v>
          </cell>
          <cell r="C55" t="str">
            <v>Providence Centralia Hospital</v>
          </cell>
        </row>
        <row r="56">
          <cell r="B56" t="str">
            <v>500021</v>
          </cell>
          <cell r="C56" t="str">
            <v>St. Clare Hospital - Tacoma</v>
          </cell>
        </row>
        <row r="57">
          <cell r="B57" t="str">
            <v>500024</v>
          </cell>
          <cell r="C57" t="str">
            <v>Providence St. Peter Hospital - Olympia</v>
          </cell>
        </row>
        <row r="58">
          <cell r="B58" t="str">
            <v>500025</v>
          </cell>
          <cell r="C58" t="str">
            <v>Swedish Medical Center Cherry Hill Campus</v>
          </cell>
        </row>
        <row r="59">
          <cell r="B59" t="str">
            <v>500026</v>
          </cell>
          <cell r="C59" t="str">
            <v>Stevens Memorial Hospital - Edmonds / Merged w/ Swedish</v>
          </cell>
        </row>
        <row r="60">
          <cell r="B60" t="str">
            <v>500027</v>
          </cell>
          <cell r="C60" t="str">
            <v>Swedish Medical Center (1st Hill &amp; Ballard) - Seattle</v>
          </cell>
        </row>
        <row r="61">
          <cell r="B61" t="str">
            <v>500030</v>
          </cell>
          <cell r="C61" t="str">
            <v>St. Joseph Hospital - Bellingham</v>
          </cell>
        </row>
        <row r="62">
          <cell r="B62" t="str">
            <v>500031</v>
          </cell>
          <cell r="C62" t="str">
            <v>Grays Harbor Community Hospital - Aberdeen</v>
          </cell>
        </row>
        <row r="63">
          <cell r="B63" t="str">
            <v>500036</v>
          </cell>
          <cell r="C63" t="str">
            <v>Yakima Valley Memorial  Hospital</v>
          </cell>
        </row>
        <row r="64">
          <cell r="B64" t="str">
            <v>500037</v>
          </cell>
          <cell r="C64" t="str">
            <v>Toppenish Community Hospital</v>
          </cell>
        </row>
        <row r="65">
          <cell r="B65" t="str">
            <v>500039</v>
          </cell>
          <cell r="C65" t="str">
            <v>Harrison Memorial Hospital - Bremerton</v>
          </cell>
        </row>
        <row r="66">
          <cell r="B66" t="str">
            <v>500041</v>
          </cell>
          <cell r="C66" t="str">
            <v>St. John Medical Center - Longview</v>
          </cell>
        </row>
        <row r="67">
          <cell r="B67" t="str">
            <v>500044</v>
          </cell>
          <cell r="C67" t="str">
            <v>Deaconess Medical Center  - Spokane</v>
          </cell>
        </row>
        <row r="68">
          <cell r="B68" t="str">
            <v>500049</v>
          </cell>
          <cell r="C68" t="str">
            <v>Walla Walla General Hospital</v>
          </cell>
        </row>
        <row r="69">
          <cell r="B69" t="str">
            <v>500050</v>
          </cell>
          <cell r="C69" t="str">
            <v>Southwest Washington Medical Center</v>
          </cell>
        </row>
        <row r="70">
          <cell r="B70" t="str">
            <v>500051</v>
          </cell>
          <cell r="C70" t="str">
            <v>Overlake Hospital Medical  Center - Bellevue</v>
          </cell>
        </row>
        <row r="71">
          <cell r="B71" t="str">
            <v>500054</v>
          </cell>
          <cell r="C71" t="str">
            <v>Sacred Heart Medical Center  - Spokane</v>
          </cell>
        </row>
        <row r="72">
          <cell r="B72" t="str">
            <v>500058</v>
          </cell>
          <cell r="C72" t="str">
            <v>Kadlec Medical Center</v>
          </cell>
        </row>
        <row r="73">
          <cell r="B73" t="str">
            <v>500077</v>
          </cell>
          <cell r="C73" t="str">
            <v>Holy Family Hospital - Spokane</v>
          </cell>
        </row>
        <row r="74">
          <cell r="B74" t="str">
            <v>500079</v>
          </cell>
          <cell r="C74" t="str">
            <v>Good Samaritan - Puyallup</v>
          </cell>
        </row>
        <row r="75">
          <cell r="B75" t="str">
            <v>500108</v>
          </cell>
          <cell r="C75" t="str">
            <v>St. Joseph Medical Center - Tacoma</v>
          </cell>
        </row>
        <row r="76">
          <cell r="B76" t="str">
            <v>500119</v>
          </cell>
          <cell r="C76" t="str">
            <v>Valley Hospital Medical Center - Spokane</v>
          </cell>
        </row>
        <row r="77">
          <cell r="B77" t="str">
            <v>500129</v>
          </cell>
          <cell r="C77" t="str">
            <v>Tacoma General Allenmore Hospital</v>
          </cell>
        </row>
        <row r="78">
          <cell r="B78" t="str">
            <v>500138</v>
          </cell>
          <cell r="C78" t="str">
            <v>Seattle Cancer Care Alliance</v>
          </cell>
        </row>
        <row r="79">
          <cell r="B79" t="str">
            <v>500139</v>
          </cell>
          <cell r="C79" t="str">
            <v>Capital Med Center - Olympia</v>
          </cell>
        </row>
        <row r="80">
          <cell r="B80" t="str">
            <v>500141</v>
          </cell>
          <cell r="C80" t="str">
            <v>St. Francis Hospital - Federal Way'</v>
          </cell>
        </row>
        <row r="81">
          <cell r="B81" t="str">
            <v>500148</v>
          </cell>
          <cell r="C81" t="str">
            <v>Wenatchee Valley Hospital</v>
          </cell>
        </row>
        <row r="82">
          <cell r="B82" t="str">
            <v>500150</v>
          </cell>
          <cell r="C82" t="str">
            <v>Legacy Salmon Creek</v>
          </cell>
        </row>
        <row r="83">
          <cell r="B83" t="str">
            <v>500151</v>
          </cell>
          <cell r="C83" t="str">
            <v>St. Anthonys</v>
          </cell>
        </row>
        <row r="84">
          <cell r="B84" t="str">
            <v>503300</v>
          </cell>
          <cell r="C84" t="str">
            <v>Seattle Children's Hospital - Seattle</v>
          </cell>
        </row>
        <row r="85">
          <cell r="B85" t="str">
            <v>503301</v>
          </cell>
          <cell r="C85" t="str">
            <v>Mary Bridge Children's Hospital - Tacoma</v>
          </cell>
        </row>
        <row r="86">
          <cell r="B86" t="str">
            <v>501309</v>
          </cell>
          <cell r="C86" t="str">
            <v>St Joseph Hospital of Chewelah</v>
          </cell>
        </row>
        <row r="87">
          <cell r="B87" t="str">
            <v>501326</v>
          </cell>
          <cell r="C87" t="str">
            <v>Mount Carmel Hospital - Colville</v>
          </cell>
        </row>
        <row r="88">
          <cell r="B88" t="str">
            <v>501330</v>
          </cell>
          <cell r="C88" t="str">
            <v>Sunnyside Community Hospital</v>
          </cell>
        </row>
        <row r="89">
          <cell r="B89" t="str">
            <v>501332</v>
          </cell>
          <cell r="C89" t="str">
            <v>Tri-State Memorial Hospital - Clarkston</v>
          </cell>
        </row>
        <row r="90">
          <cell r="B90" t="str">
            <v>501335</v>
          </cell>
          <cell r="C90" t="str">
            <v>Enumclaw Community Hospital</v>
          </cell>
        </row>
        <row r="91">
          <cell r="B91" t="str">
            <v>501337</v>
          </cell>
          <cell r="C91" t="str">
            <v>Lourdes Medical Center - Pasco</v>
          </cell>
        </row>
        <row r="92">
          <cell r="B92" t="str">
            <v>504002</v>
          </cell>
          <cell r="C92" t="str">
            <v>BHC Fairfax Hospital - Kirkland</v>
          </cell>
        </row>
        <row r="93">
          <cell r="B93" t="str">
            <v>504008</v>
          </cell>
          <cell r="C93" t="str">
            <v>Lourdes Counseling Ctr - Richland</v>
          </cell>
        </row>
        <row r="94">
          <cell r="B94" t="str">
            <v>504009</v>
          </cell>
          <cell r="C94" t="str">
            <v>Navos</v>
          </cell>
        </row>
        <row r="95">
          <cell r="B95" t="str">
            <v>502001</v>
          </cell>
          <cell r="C95" t="str">
            <v>Regional Hospital - Seattle</v>
          </cell>
        </row>
        <row r="96">
          <cell r="B96" t="str">
            <v>502002</v>
          </cell>
          <cell r="C96" t="str">
            <v>Kindred Hospital - Seattle</v>
          </cell>
        </row>
        <row r="97">
          <cell r="B97" t="str">
            <v>130003</v>
          </cell>
          <cell r="C97" t="str">
            <v>St Joseph Regional Medical Center - Lewiston</v>
          </cell>
        </row>
        <row r="98">
          <cell r="B98" t="str">
            <v>130011</v>
          </cell>
          <cell r="C98" t="str">
            <v>Gritman Medical Center - Moscow</v>
          </cell>
        </row>
        <row r="99">
          <cell r="B99" t="str">
            <v>130024</v>
          </cell>
          <cell r="C99" t="str">
            <v>Bonner General Hospital - Sandpoint</v>
          </cell>
        </row>
        <row r="100">
          <cell r="B100" t="str">
            <v>130049</v>
          </cell>
          <cell r="C100" t="str">
            <v>Kootenai Medical Center - Coeur D'Alene</v>
          </cell>
        </row>
        <row r="101">
          <cell r="B101" t="str">
            <v>380001</v>
          </cell>
          <cell r="C101" t="str">
            <v>Mid-Columbia Medical Center - The Dalles</v>
          </cell>
        </row>
        <row r="102">
          <cell r="B102" t="str">
            <v>380004</v>
          </cell>
          <cell r="C102" t="str">
            <v>Prov St Vincent Hospital Medical Center - Portland - Contract</v>
          </cell>
        </row>
        <row r="103">
          <cell r="B103" t="str">
            <v>380006</v>
          </cell>
          <cell r="C103" t="str">
            <v>Providence Hood River Memorial Hospital</v>
          </cell>
        </row>
        <row r="104">
          <cell r="B104" t="str">
            <v>380007</v>
          </cell>
          <cell r="C104" t="str">
            <v>Legacy Emanuel Hospital - Portland</v>
          </cell>
        </row>
        <row r="105">
          <cell r="B105" t="str">
            <v>380009</v>
          </cell>
          <cell r="C105" t="str">
            <v>Oregon Health Sciences University Hosp-Portland</v>
          </cell>
        </row>
        <row r="106">
          <cell r="B106" t="str">
            <v>380017</v>
          </cell>
          <cell r="C106" t="str">
            <v>Legacy Good Samaritan Hospital - Portland - Contract</v>
          </cell>
        </row>
        <row r="107">
          <cell r="B107" t="str">
            <v>380023</v>
          </cell>
          <cell r="C107" t="str">
            <v>Good Shepherd -Hermiston</v>
          </cell>
        </row>
        <row r="108">
          <cell r="B108" t="str">
            <v>380026</v>
          </cell>
          <cell r="C108" t="str">
            <v>Columbia Memorial Hospital - Astoria</v>
          </cell>
        </row>
        <row r="109">
          <cell r="B109" t="str">
            <v>380060</v>
          </cell>
          <cell r="C109" t="str">
            <v>Portland Adventist Medical Center</v>
          </cell>
        </row>
        <row r="110">
          <cell r="B110" t="str">
            <v>380061</v>
          </cell>
          <cell r="C110" t="str">
            <v>Providence Portland Medical Center - Contract</v>
          </cell>
        </row>
        <row r="111">
          <cell r="B111" t="str">
            <v>382004</v>
          </cell>
          <cell r="C111" t="str">
            <v>VIBRA</v>
          </cell>
        </row>
        <row r="112">
          <cell r="B112" t="str">
            <v>503025</v>
          </cell>
          <cell r="C112" t="str">
            <v>SAINT LUKE'S REHABILATION INSTITUTE</v>
          </cell>
        </row>
        <row r="113">
          <cell r="B113" t="str">
            <v>504003</v>
          </cell>
        </row>
        <row r="114">
          <cell r="B114" t="str">
            <v>504004</v>
          </cell>
        </row>
      </sheetData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FIRST"/>
      <sheetName val="FCS"/>
      <sheetName val="TEMPLATE"/>
      <sheetName val="DATA"/>
      <sheetName val="ETS"/>
      <sheetName val="LAST"/>
      <sheetName val="INSTRUCTIONS"/>
      <sheetName val="BU01"/>
      <sheetName val="BU02"/>
      <sheetName val="BU03"/>
      <sheetName val="BU04"/>
      <sheetName val="BU10"/>
    </sheetNames>
    <sheetDataSet>
      <sheetData sheetId="0">
        <row r="1">
          <cell r="C1" t="str">
            <v/>
          </cell>
        </row>
        <row r="2">
          <cell r="C2" t="str">
            <v>FIRST</v>
          </cell>
        </row>
        <row r="3">
          <cell r="C3" t="str">
            <v>FCS</v>
          </cell>
        </row>
        <row r="4">
          <cell r="C4" t="str">
            <v>TEMPLATE</v>
          </cell>
        </row>
        <row r="5">
          <cell r="C5" t="str">
            <v>DATA</v>
          </cell>
        </row>
        <row r="6">
          <cell r="C6" t="str">
            <v>ETS</v>
          </cell>
        </row>
        <row r="7">
          <cell r="C7" t="str">
            <v>LAST</v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</sheetData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>
        <row r="6">
          <cell r="Y6" t="str">
            <v>30</v>
          </cell>
          <cell r="Z6" t="str">
            <v>L</v>
          </cell>
          <cell r="AA6">
            <v>38592</v>
          </cell>
          <cell r="AB6">
            <v>38592</v>
          </cell>
          <cell r="AC6">
            <v>38592</v>
          </cell>
          <cell r="AD6">
            <v>38592</v>
          </cell>
          <cell r="AE6">
            <v>38592</v>
          </cell>
          <cell r="AF6">
            <v>38592</v>
          </cell>
        </row>
        <row r="7">
          <cell r="Y7" t="str">
            <v>31</v>
          </cell>
          <cell r="Z7" t="str">
            <v>L</v>
          </cell>
          <cell r="AA7">
            <v>39528</v>
          </cell>
          <cell r="AB7">
            <v>39528</v>
          </cell>
          <cell r="AC7">
            <v>39528</v>
          </cell>
          <cell r="AD7">
            <v>39528</v>
          </cell>
          <cell r="AE7">
            <v>39528</v>
          </cell>
          <cell r="AF7">
            <v>39528</v>
          </cell>
        </row>
        <row r="8">
          <cell r="Y8" t="str">
            <v>32</v>
          </cell>
          <cell r="Z8" t="str">
            <v>L</v>
          </cell>
          <cell r="AA8">
            <v>40440</v>
          </cell>
          <cell r="AB8">
            <v>40440</v>
          </cell>
          <cell r="AC8">
            <v>40440</v>
          </cell>
          <cell r="AD8">
            <v>40440</v>
          </cell>
          <cell r="AE8">
            <v>40440</v>
          </cell>
          <cell r="AF8">
            <v>40440</v>
          </cell>
        </row>
        <row r="9">
          <cell r="Y9" t="str">
            <v>33</v>
          </cell>
          <cell r="Z9" t="str">
            <v>L</v>
          </cell>
          <cell r="AA9">
            <v>41352</v>
          </cell>
          <cell r="AB9">
            <v>41352</v>
          </cell>
          <cell r="AC9">
            <v>41352</v>
          </cell>
          <cell r="AD9">
            <v>41352</v>
          </cell>
          <cell r="AE9">
            <v>41352</v>
          </cell>
          <cell r="AF9">
            <v>41352</v>
          </cell>
        </row>
        <row r="10">
          <cell r="Y10" t="str">
            <v>34</v>
          </cell>
          <cell r="Z10" t="str">
            <v>L</v>
          </cell>
          <cell r="AA10">
            <v>42420</v>
          </cell>
          <cell r="AB10">
            <v>42420</v>
          </cell>
          <cell r="AC10">
            <v>42420</v>
          </cell>
          <cell r="AD10">
            <v>42420</v>
          </cell>
          <cell r="AE10">
            <v>42420</v>
          </cell>
          <cell r="AF10">
            <v>42420</v>
          </cell>
        </row>
        <row r="11">
          <cell r="Y11" t="str">
            <v>35</v>
          </cell>
          <cell r="Z11" t="str">
            <v>L</v>
          </cell>
          <cell r="AA11">
            <v>43392</v>
          </cell>
          <cell r="AB11">
            <v>43392</v>
          </cell>
          <cell r="AC11">
            <v>43392</v>
          </cell>
          <cell r="AD11">
            <v>43392</v>
          </cell>
          <cell r="AE11">
            <v>43392</v>
          </cell>
          <cell r="AF11">
            <v>43392</v>
          </cell>
        </row>
        <row r="12">
          <cell r="Y12" t="str">
            <v>36</v>
          </cell>
          <cell r="Z12" t="str">
            <v>L</v>
          </cell>
          <cell r="AA12">
            <v>44412</v>
          </cell>
          <cell r="AB12">
            <v>44412</v>
          </cell>
          <cell r="AC12">
            <v>44412</v>
          </cell>
          <cell r="AD12">
            <v>44412</v>
          </cell>
          <cell r="AE12">
            <v>44412</v>
          </cell>
          <cell r="AF12">
            <v>44412</v>
          </cell>
        </row>
        <row r="13">
          <cell r="Y13" t="str">
            <v>37</v>
          </cell>
          <cell r="Z13" t="str">
            <v>L</v>
          </cell>
          <cell r="AA13">
            <v>45504</v>
          </cell>
          <cell r="AB13">
            <v>45504</v>
          </cell>
          <cell r="AC13">
            <v>45504</v>
          </cell>
          <cell r="AD13">
            <v>45504</v>
          </cell>
          <cell r="AE13">
            <v>45504</v>
          </cell>
          <cell r="AF13">
            <v>45504</v>
          </cell>
        </row>
        <row r="14">
          <cell r="Y14" t="str">
            <v>38</v>
          </cell>
          <cell r="Z14" t="str">
            <v>L</v>
          </cell>
          <cell r="AA14">
            <v>46644</v>
          </cell>
          <cell r="AB14">
            <v>46644</v>
          </cell>
          <cell r="AC14">
            <v>46644</v>
          </cell>
          <cell r="AD14">
            <v>46644</v>
          </cell>
          <cell r="AE14">
            <v>46644</v>
          </cell>
          <cell r="AF14">
            <v>46644</v>
          </cell>
        </row>
        <row r="15">
          <cell r="Y15" t="str">
            <v>39</v>
          </cell>
          <cell r="Z15" t="str">
            <v>L</v>
          </cell>
          <cell r="AA15">
            <v>47844</v>
          </cell>
          <cell r="AB15">
            <v>47844</v>
          </cell>
          <cell r="AC15">
            <v>47844</v>
          </cell>
          <cell r="AD15">
            <v>47844</v>
          </cell>
          <cell r="AE15">
            <v>47844</v>
          </cell>
          <cell r="AF15">
            <v>47844</v>
          </cell>
        </row>
        <row r="16">
          <cell r="Y16" t="str">
            <v>40</v>
          </cell>
          <cell r="Z16" t="str">
            <v>L</v>
          </cell>
          <cell r="AA16">
            <v>48996</v>
          </cell>
          <cell r="AB16">
            <v>48996</v>
          </cell>
          <cell r="AC16">
            <v>48996</v>
          </cell>
          <cell r="AD16">
            <v>48996</v>
          </cell>
          <cell r="AE16">
            <v>48996</v>
          </cell>
          <cell r="AF16">
            <v>48996</v>
          </cell>
        </row>
        <row r="17">
          <cell r="Y17" t="str">
            <v>41</v>
          </cell>
          <cell r="Z17" t="str">
            <v>L</v>
          </cell>
          <cell r="AA17">
            <v>50256</v>
          </cell>
          <cell r="AB17">
            <v>50256</v>
          </cell>
          <cell r="AC17">
            <v>50256</v>
          </cell>
          <cell r="AD17">
            <v>50256</v>
          </cell>
          <cell r="AE17">
            <v>50256</v>
          </cell>
          <cell r="AF17">
            <v>50256</v>
          </cell>
        </row>
        <row r="18">
          <cell r="Y18" t="str">
            <v>42</v>
          </cell>
          <cell r="Z18" t="str">
            <v>L</v>
          </cell>
          <cell r="AA18">
            <v>51432</v>
          </cell>
          <cell r="AB18">
            <v>51432</v>
          </cell>
          <cell r="AC18">
            <v>51432</v>
          </cell>
          <cell r="AD18">
            <v>51432</v>
          </cell>
          <cell r="AE18">
            <v>51432</v>
          </cell>
          <cell r="AF18">
            <v>51432</v>
          </cell>
        </row>
        <row r="19">
          <cell r="Y19" t="str">
            <v>43</v>
          </cell>
          <cell r="Z19" t="str">
            <v>L</v>
          </cell>
          <cell r="AA19">
            <v>52776</v>
          </cell>
          <cell r="AB19">
            <v>52776</v>
          </cell>
          <cell r="AC19">
            <v>52776</v>
          </cell>
          <cell r="AD19">
            <v>52776</v>
          </cell>
          <cell r="AE19">
            <v>52776</v>
          </cell>
          <cell r="AF19">
            <v>52776</v>
          </cell>
        </row>
        <row r="20">
          <cell r="Y20" t="str">
            <v>44</v>
          </cell>
          <cell r="Z20" t="str">
            <v>L</v>
          </cell>
          <cell r="AA20">
            <v>54108</v>
          </cell>
          <cell r="AB20">
            <v>54108</v>
          </cell>
          <cell r="AC20">
            <v>54108</v>
          </cell>
          <cell r="AD20">
            <v>54108</v>
          </cell>
          <cell r="AE20">
            <v>54108</v>
          </cell>
          <cell r="AF20">
            <v>54108</v>
          </cell>
        </row>
        <row r="21">
          <cell r="Y21" t="str">
            <v>45</v>
          </cell>
          <cell r="Z21" t="str">
            <v>L</v>
          </cell>
          <cell r="AA21">
            <v>55524</v>
          </cell>
          <cell r="AB21">
            <v>55524</v>
          </cell>
          <cell r="AC21">
            <v>55524</v>
          </cell>
          <cell r="AD21">
            <v>55524</v>
          </cell>
          <cell r="AE21">
            <v>55524</v>
          </cell>
          <cell r="AF21">
            <v>55524</v>
          </cell>
        </row>
        <row r="22">
          <cell r="Y22" t="str">
            <v>46</v>
          </cell>
          <cell r="Z22" t="str">
            <v>L</v>
          </cell>
          <cell r="AA22">
            <v>56856</v>
          </cell>
          <cell r="AB22">
            <v>56856</v>
          </cell>
          <cell r="AC22">
            <v>56856</v>
          </cell>
          <cell r="AD22">
            <v>56856</v>
          </cell>
          <cell r="AE22">
            <v>56856</v>
          </cell>
          <cell r="AF22">
            <v>56856</v>
          </cell>
        </row>
        <row r="23">
          <cell r="Y23" t="str">
            <v>47</v>
          </cell>
          <cell r="Z23" t="str">
            <v>L</v>
          </cell>
          <cell r="AA23">
            <v>58260</v>
          </cell>
          <cell r="AB23">
            <v>58260</v>
          </cell>
          <cell r="AC23">
            <v>58260</v>
          </cell>
          <cell r="AD23">
            <v>58260</v>
          </cell>
          <cell r="AE23">
            <v>58260</v>
          </cell>
          <cell r="AF23">
            <v>58260</v>
          </cell>
        </row>
        <row r="24">
          <cell r="Y24" t="str">
            <v>48</v>
          </cell>
          <cell r="Z24" t="str">
            <v>L</v>
          </cell>
          <cell r="AA24">
            <v>59688</v>
          </cell>
          <cell r="AB24">
            <v>59688</v>
          </cell>
          <cell r="AC24">
            <v>59688</v>
          </cell>
          <cell r="AD24">
            <v>59688</v>
          </cell>
          <cell r="AE24">
            <v>59688</v>
          </cell>
          <cell r="AF24">
            <v>59688</v>
          </cell>
        </row>
        <row r="25">
          <cell r="Y25" t="str">
            <v>49</v>
          </cell>
          <cell r="Z25" t="str">
            <v>L</v>
          </cell>
          <cell r="AA25">
            <v>61224</v>
          </cell>
          <cell r="AB25">
            <v>61224</v>
          </cell>
          <cell r="AC25">
            <v>61224</v>
          </cell>
          <cell r="AD25">
            <v>61224</v>
          </cell>
          <cell r="AE25">
            <v>61224</v>
          </cell>
          <cell r="AF25">
            <v>61224</v>
          </cell>
        </row>
        <row r="26">
          <cell r="Y26" t="str">
            <v>50</v>
          </cell>
          <cell r="Z26" t="str">
            <v>L</v>
          </cell>
          <cell r="AA26">
            <v>62748</v>
          </cell>
          <cell r="AB26">
            <v>62748</v>
          </cell>
          <cell r="AC26">
            <v>62748</v>
          </cell>
          <cell r="AD26">
            <v>62748</v>
          </cell>
          <cell r="AE26">
            <v>62748</v>
          </cell>
          <cell r="AF26">
            <v>62748</v>
          </cell>
        </row>
        <row r="27">
          <cell r="Y27" t="str">
            <v>51</v>
          </cell>
          <cell r="Z27" t="str">
            <v>L</v>
          </cell>
          <cell r="AA27">
            <v>64332</v>
          </cell>
          <cell r="AB27">
            <v>64332</v>
          </cell>
          <cell r="AC27">
            <v>64332</v>
          </cell>
          <cell r="AD27">
            <v>64332</v>
          </cell>
          <cell r="AE27">
            <v>64332</v>
          </cell>
          <cell r="AF27">
            <v>64332</v>
          </cell>
        </row>
        <row r="28">
          <cell r="Y28" t="str">
            <v>52</v>
          </cell>
          <cell r="Z28" t="str">
            <v>L</v>
          </cell>
          <cell r="AA28">
            <v>65928</v>
          </cell>
          <cell r="AB28">
            <v>65928</v>
          </cell>
          <cell r="AC28">
            <v>65928</v>
          </cell>
          <cell r="AD28">
            <v>65928</v>
          </cell>
          <cell r="AE28">
            <v>65928</v>
          </cell>
          <cell r="AF28">
            <v>65928</v>
          </cell>
        </row>
        <row r="29">
          <cell r="Y29" t="str">
            <v>53</v>
          </cell>
          <cell r="Z29" t="str">
            <v>L</v>
          </cell>
          <cell r="AA29">
            <v>67560</v>
          </cell>
          <cell r="AB29">
            <v>67560</v>
          </cell>
          <cell r="AC29">
            <v>67560</v>
          </cell>
          <cell r="AD29">
            <v>67560</v>
          </cell>
          <cell r="AE29">
            <v>67560</v>
          </cell>
          <cell r="AF29">
            <v>67560</v>
          </cell>
        </row>
        <row r="30">
          <cell r="Y30" t="str">
            <v>54</v>
          </cell>
          <cell r="Z30" t="str">
            <v>L</v>
          </cell>
          <cell r="AA30">
            <v>69264</v>
          </cell>
          <cell r="AB30">
            <v>69264</v>
          </cell>
          <cell r="AC30">
            <v>69264</v>
          </cell>
          <cell r="AD30">
            <v>69264</v>
          </cell>
          <cell r="AE30">
            <v>69264</v>
          </cell>
          <cell r="AF30">
            <v>69264</v>
          </cell>
        </row>
        <row r="31">
          <cell r="Y31" t="str">
            <v>55</v>
          </cell>
          <cell r="Z31" t="str">
            <v>L</v>
          </cell>
          <cell r="AA31">
            <v>70956</v>
          </cell>
          <cell r="AB31">
            <v>70956</v>
          </cell>
          <cell r="AC31">
            <v>70956</v>
          </cell>
          <cell r="AD31">
            <v>70956</v>
          </cell>
          <cell r="AE31">
            <v>70956</v>
          </cell>
          <cell r="AF31">
            <v>70956</v>
          </cell>
        </row>
        <row r="32">
          <cell r="Y32" t="str">
            <v>56</v>
          </cell>
          <cell r="Z32" t="str">
            <v>L</v>
          </cell>
          <cell r="AA32">
            <v>72756</v>
          </cell>
          <cell r="AB32">
            <v>72756</v>
          </cell>
          <cell r="AC32">
            <v>72756</v>
          </cell>
          <cell r="AD32">
            <v>72756</v>
          </cell>
          <cell r="AE32">
            <v>72756</v>
          </cell>
          <cell r="AF32">
            <v>72756</v>
          </cell>
        </row>
        <row r="33">
          <cell r="Y33" t="str">
            <v>57</v>
          </cell>
          <cell r="Z33" t="str">
            <v>L</v>
          </cell>
          <cell r="AA33">
            <v>74604</v>
          </cell>
          <cell r="AB33">
            <v>74604</v>
          </cell>
          <cell r="AC33">
            <v>74604</v>
          </cell>
          <cell r="AD33">
            <v>74604</v>
          </cell>
          <cell r="AE33">
            <v>74604</v>
          </cell>
          <cell r="AF33">
            <v>74604</v>
          </cell>
        </row>
        <row r="34">
          <cell r="Y34" t="str">
            <v>58</v>
          </cell>
          <cell r="Z34" t="str">
            <v>L</v>
          </cell>
          <cell r="AA34">
            <v>76416</v>
          </cell>
          <cell r="AB34">
            <v>76416</v>
          </cell>
          <cell r="AC34">
            <v>76416</v>
          </cell>
          <cell r="AD34">
            <v>76416</v>
          </cell>
          <cell r="AE34">
            <v>76416</v>
          </cell>
          <cell r="AF34">
            <v>76416</v>
          </cell>
        </row>
        <row r="35">
          <cell r="Y35" t="str">
            <v>59</v>
          </cell>
          <cell r="Z35" t="str">
            <v>L</v>
          </cell>
          <cell r="AA35">
            <v>78408</v>
          </cell>
          <cell r="AB35">
            <v>78408</v>
          </cell>
          <cell r="AC35">
            <v>78408</v>
          </cell>
          <cell r="AD35">
            <v>78408</v>
          </cell>
          <cell r="AE35">
            <v>78408</v>
          </cell>
          <cell r="AF35">
            <v>78408</v>
          </cell>
        </row>
        <row r="36">
          <cell r="Y36" t="str">
            <v>60</v>
          </cell>
          <cell r="Z36" t="str">
            <v>L</v>
          </cell>
          <cell r="AA36">
            <v>80282</v>
          </cell>
          <cell r="AB36">
            <v>80282</v>
          </cell>
          <cell r="AC36">
            <v>80282</v>
          </cell>
          <cell r="AD36">
            <v>80282</v>
          </cell>
          <cell r="AE36">
            <v>80282</v>
          </cell>
          <cell r="AF36">
            <v>80282</v>
          </cell>
        </row>
        <row r="37">
          <cell r="Y37" t="str">
            <v>61</v>
          </cell>
          <cell r="Z37" t="str">
            <v>L</v>
          </cell>
          <cell r="AA37">
            <v>82344</v>
          </cell>
          <cell r="AB37">
            <v>82344</v>
          </cell>
          <cell r="AC37">
            <v>82344</v>
          </cell>
          <cell r="AD37">
            <v>82344</v>
          </cell>
          <cell r="AE37">
            <v>82344</v>
          </cell>
          <cell r="AF37">
            <v>82344</v>
          </cell>
        </row>
        <row r="38">
          <cell r="Y38" t="str">
            <v>62</v>
          </cell>
          <cell r="Z38" t="str">
            <v>L</v>
          </cell>
          <cell r="AA38">
            <v>84396</v>
          </cell>
          <cell r="AB38">
            <v>84396</v>
          </cell>
          <cell r="AC38">
            <v>84396</v>
          </cell>
          <cell r="AD38">
            <v>84396</v>
          </cell>
          <cell r="AE38">
            <v>84396</v>
          </cell>
          <cell r="AF38">
            <v>84396</v>
          </cell>
        </row>
        <row r="39">
          <cell r="Y39" t="str">
            <v>63</v>
          </cell>
          <cell r="Z39" t="str">
            <v>L</v>
          </cell>
          <cell r="AA39">
            <v>86484</v>
          </cell>
          <cell r="AB39">
            <v>86484</v>
          </cell>
          <cell r="AC39">
            <v>86484</v>
          </cell>
          <cell r="AD39">
            <v>86484</v>
          </cell>
          <cell r="AE39">
            <v>86484</v>
          </cell>
          <cell r="AF39">
            <v>86484</v>
          </cell>
        </row>
        <row r="40">
          <cell r="Y40" t="str">
            <v>64</v>
          </cell>
          <cell r="Z40" t="str">
            <v>L</v>
          </cell>
          <cell r="AA40">
            <v>88644</v>
          </cell>
          <cell r="AB40">
            <v>88644</v>
          </cell>
          <cell r="AC40">
            <v>88644</v>
          </cell>
          <cell r="AD40">
            <v>88644</v>
          </cell>
          <cell r="AE40">
            <v>88644</v>
          </cell>
          <cell r="AF40">
            <v>88644</v>
          </cell>
        </row>
        <row r="41">
          <cell r="Y41" t="str">
            <v>65</v>
          </cell>
          <cell r="Z41" t="str">
            <v>L</v>
          </cell>
          <cell r="AA41">
            <v>90888</v>
          </cell>
          <cell r="AB41">
            <v>90888</v>
          </cell>
          <cell r="AC41">
            <v>90888</v>
          </cell>
          <cell r="AD41">
            <v>90888</v>
          </cell>
          <cell r="AE41">
            <v>90888</v>
          </cell>
          <cell r="AF41">
            <v>90888</v>
          </cell>
        </row>
        <row r="42">
          <cell r="Y42" t="str">
            <v>66</v>
          </cell>
          <cell r="Z42" t="str">
            <v>L</v>
          </cell>
          <cell r="AA42">
            <v>93135</v>
          </cell>
          <cell r="AB42">
            <v>93135</v>
          </cell>
          <cell r="AC42">
            <v>93135</v>
          </cell>
          <cell r="AD42">
            <v>93135</v>
          </cell>
          <cell r="AE42">
            <v>93135</v>
          </cell>
          <cell r="AF42">
            <v>93135</v>
          </cell>
        </row>
        <row r="43">
          <cell r="Y43" t="str">
            <v>67</v>
          </cell>
          <cell r="Z43" t="str">
            <v>L</v>
          </cell>
          <cell r="AA43">
            <v>95484</v>
          </cell>
          <cell r="AB43">
            <v>95484</v>
          </cell>
          <cell r="AC43">
            <v>95484</v>
          </cell>
          <cell r="AD43">
            <v>95484</v>
          </cell>
          <cell r="AE43">
            <v>95484</v>
          </cell>
          <cell r="AF43">
            <v>95484</v>
          </cell>
        </row>
        <row r="44">
          <cell r="Y44" t="str">
            <v>68</v>
          </cell>
          <cell r="Z44" t="str">
            <v>L</v>
          </cell>
          <cell r="AA44">
            <v>97872</v>
          </cell>
          <cell r="AB44">
            <v>97872</v>
          </cell>
          <cell r="AC44">
            <v>97872</v>
          </cell>
          <cell r="AD44">
            <v>97872</v>
          </cell>
          <cell r="AE44">
            <v>97872</v>
          </cell>
          <cell r="AF44">
            <v>97872</v>
          </cell>
        </row>
        <row r="45">
          <cell r="Y45" t="str">
            <v>69</v>
          </cell>
          <cell r="Z45" t="str">
            <v>L</v>
          </cell>
          <cell r="AA45">
            <v>100308</v>
          </cell>
          <cell r="AB45">
            <v>100308</v>
          </cell>
          <cell r="AC45">
            <v>100308</v>
          </cell>
          <cell r="AD45">
            <v>100308</v>
          </cell>
          <cell r="AE45">
            <v>100308</v>
          </cell>
          <cell r="AF45">
            <v>100308</v>
          </cell>
        </row>
        <row r="46">
          <cell r="Y46" t="str">
            <v>70</v>
          </cell>
          <cell r="Z46" t="str">
            <v>L</v>
          </cell>
          <cell r="AA46">
            <v>102816</v>
          </cell>
          <cell r="AB46">
            <v>102816</v>
          </cell>
          <cell r="AC46">
            <v>102816</v>
          </cell>
          <cell r="AD46">
            <v>102816</v>
          </cell>
          <cell r="AE46">
            <v>102816</v>
          </cell>
          <cell r="AF46">
            <v>102816</v>
          </cell>
        </row>
        <row r="47">
          <cell r="Y47" t="str">
            <v>71</v>
          </cell>
          <cell r="Z47" t="str">
            <v>L</v>
          </cell>
          <cell r="AA47">
            <v>105384</v>
          </cell>
          <cell r="AB47">
            <v>105384</v>
          </cell>
          <cell r="AC47">
            <v>105384</v>
          </cell>
          <cell r="AD47">
            <v>105384</v>
          </cell>
          <cell r="AE47">
            <v>105384</v>
          </cell>
          <cell r="AF47">
            <v>105384</v>
          </cell>
        </row>
        <row r="48">
          <cell r="Y48" t="str">
            <v>72</v>
          </cell>
          <cell r="Z48" t="str">
            <v>L</v>
          </cell>
          <cell r="AA48">
            <v>108036</v>
          </cell>
          <cell r="AB48">
            <v>108036</v>
          </cell>
          <cell r="AC48">
            <v>108036</v>
          </cell>
          <cell r="AD48">
            <v>108036</v>
          </cell>
          <cell r="AE48">
            <v>108036</v>
          </cell>
          <cell r="AF48">
            <v>108036</v>
          </cell>
        </row>
        <row r="49">
          <cell r="Y49" t="str">
            <v>73</v>
          </cell>
          <cell r="Z49" t="str">
            <v>L</v>
          </cell>
          <cell r="AA49">
            <v>110760</v>
          </cell>
          <cell r="AB49">
            <v>110760</v>
          </cell>
          <cell r="AC49">
            <v>110760</v>
          </cell>
          <cell r="AD49">
            <v>110760</v>
          </cell>
          <cell r="AE49">
            <v>110760</v>
          </cell>
          <cell r="AF49">
            <v>110760</v>
          </cell>
        </row>
        <row r="50">
          <cell r="Y50" t="str">
            <v>74</v>
          </cell>
          <cell r="Z50" t="str">
            <v>L</v>
          </cell>
          <cell r="AA50">
            <v>113484</v>
          </cell>
          <cell r="AB50">
            <v>113484</v>
          </cell>
          <cell r="AC50">
            <v>113484</v>
          </cell>
          <cell r="AD50">
            <v>113484</v>
          </cell>
          <cell r="AE50">
            <v>113484</v>
          </cell>
          <cell r="AF50">
            <v>113484</v>
          </cell>
        </row>
        <row r="51">
          <cell r="Y51" t="str">
            <v>75</v>
          </cell>
          <cell r="Z51" t="str">
            <v>L</v>
          </cell>
          <cell r="AA51">
            <v>116352</v>
          </cell>
          <cell r="AB51">
            <v>116352</v>
          </cell>
          <cell r="AC51">
            <v>116352</v>
          </cell>
          <cell r="AD51">
            <v>116352</v>
          </cell>
          <cell r="AE51">
            <v>116352</v>
          </cell>
          <cell r="AF51">
            <v>116352</v>
          </cell>
        </row>
        <row r="52">
          <cell r="Y52" t="str">
            <v>76</v>
          </cell>
          <cell r="Z52" t="str">
            <v>L</v>
          </cell>
          <cell r="AA52">
            <v>119244</v>
          </cell>
          <cell r="AB52">
            <v>119244</v>
          </cell>
          <cell r="AC52">
            <v>119244</v>
          </cell>
          <cell r="AD52">
            <v>119244</v>
          </cell>
          <cell r="AE52">
            <v>119244</v>
          </cell>
          <cell r="AF52">
            <v>119244</v>
          </cell>
        </row>
        <row r="53">
          <cell r="Y53" t="str">
            <v>77</v>
          </cell>
          <cell r="Z53" t="str">
            <v>L</v>
          </cell>
          <cell r="AA53">
            <v>122220</v>
          </cell>
          <cell r="AB53">
            <v>122220</v>
          </cell>
          <cell r="AC53">
            <v>122220</v>
          </cell>
          <cell r="AD53">
            <v>122220</v>
          </cell>
          <cell r="AE53">
            <v>122220</v>
          </cell>
          <cell r="AF53">
            <v>122220</v>
          </cell>
        </row>
        <row r="54">
          <cell r="Y54" t="str">
            <v>78</v>
          </cell>
          <cell r="Z54" t="str">
            <v>L</v>
          </cell>
          <cell r="AA54">
            <v>125268</v>
          </cell>
          <cell r="AB54">
            <v>125268</v>
          </cell>
          <cell r="AC54">
            <v>125268</v>
          </cell>
          <cell r="AD54">
            <v>125268</v>
          </cell>
          <cell r="AE54">
            <v>125268</v>
          </cell>
          <cell r="AF54">
            <v>125268</v>
          </cell>
        </row>
        <row r="55">
          <cell r="Y55" t="str">
            <v>79</v>
          </cell>
          <cell r="Z55" t="str">
            <v>L</v>
          </cell>
          <cell r="AA55">
            <v>128436</v>
          </cell>
          <cell r="AB55">
            <v>128436</v>
          </cell>
          <cell r="AC55">
            <v>128436</v>
          </cell>
          <cell r="AD55">
            <v>128436</v>
          </cell>
          <cell r="AE55">
            <v>128436</v>
          </cell>
          <cell r="AF55">
            <v>128436</v>
          </cell>
        </row>
        <row r="56">
          <cell r="Y56" t="str">
            <v>80</v>
          </cell>
          <cell r="Z56" t="str">
            <v>L</v>
          </cell>
          <cell r="AA56">
            <v>131592</v>
          </cell>
          <cell r="AB56">
            <v>131592</v>
          </cell>
          <cell r="AC56">
            <v>131592</v>
          </cell>
          <cell r="AD56">
            <v>131592</v>
          </cell>
          <cell r="AE56">
            <v>131592</v>
          </cell>
          <cell r="AF56">
            <v>131592</v>
          </cell>
        </row>
        <row r="57">
          <cell r="Y57" t="str">
            <v>81</v>
          </cell>
          <cell r="Z57" t="str">
            <v>L</v>
          </cell>
          <cell r="AA57">
            <v>134892</v>
          </cell>
          <cell r="AB57">
            <v>134892</v>
          </cell>
          <cell r="AC57">
            <v>134892</v>
          </cell>
          <cell r="AD57">
            <v>134892</v>
          </cell>
          <cell r="AE57">
            <v>134892</v>
          </cell>
          <cell r="AF57">
            <v>134892</v>
          </cell>
        </row>
        <row r="58">
          <cell r="Y58" t="str">
            <v>82</v>
          </cell>
          <cell r="Z58" t="str">
            <v>L</v>
          </cell>
          <cell r="AA58">
            <v>138288</v>
          </cell>
          <cell r="AB58">
            <v>138288</v>
          </cell>
          <cell r="AC58">
            <v>138288</v>
          </cell>
          <cell r="AD58">
            <v>138288</v>
          </cell>
          <cell r="AE58">
            <v>138288</v>
          </cell>
          <cell r="AF58">
            <v>138288</v>
          </cell>
        </row>
        <row r="59">
          <cell r="Y59" t="str">
            <v>83</v>
          </cell>
          <cell r="Z59" t="str">
            <v>L</v>
          </cell>
          <cell r="AA59">
            <v>141708</v>
          </cell>
          <cell r="AB59">
            <v>141708</v>
          </cell>
          <cell r="AC59">
            <v>141708</v>
          </cell>
          <cell r="AD59">
            <v>141708</v>
          </cell>
          <cell r="AE59">
            <v>141708</v>
          </cell>
          <cell r="AF59">
            <v>141708</v>
          </cell>
        </row>
        <row r="60">
          <cell r="Y60" t="str">
            <v>84</v>
          </cell>
          <cell r="Z60" t="str">
            <v>L</v>
          </cell>
          <cell r="AA60">
            <v>145248</v>
          </cell>
          <cell r="AB60">
            <v>145248</v>
          </cell>
          <cell r="AC60">
            <v>145248</v>
          </cell>
          <cell r="AD60">
            <v>145248</v>
          </cell>
          <cell r="AE60">
            <v>145248</v>
          </cell>
          <cell r="AF60">
            <v>145248</v>
          </cell>
        </row>
        <row r="61">
          <cell r="Y61" t="str">
            <v>85</v>
          </cell>
          <cell r="Z61" t="str">
            <v>L</v>
          </cell>
          <cell r="AA61">
            <v>148908</v>
          </cell>
          <cell r="AB61">
            <v>148908</v>
          </cell>
          <cell r="AC61">
            <v>148908</v>
          </cell>
          <cell r="AD61">
            <v>148908</v>
          </cell>
          <cell r="AE61">
            <v>148908</v>
          </cell>
          <cell r="AF61">
            <v>148908</v>
          </cell>
        </row>
        <row r="62">
          <cell r="Y62" t="str">
            <v>86</v>
          </cell>
          <cell r="Z62" t="str">
            <v>L</v>
          </cell>
          <cell r="AA62">
            <v>152580</v>
          </cell>
          <cell r="AB62">
            <v>152580</v>
          </cell>
          <cell r="AC62">
            <v>152580</v>
          </cell>
          <cell r="AD62">
            <v>152580</v>
          </cell>
          <cell r="AE62">
            <v>152580</v>
          </cell>
          <cell r="AF62">
            <v>152580</v>
          </cell>
        </row>
        <row r="63">
          <cell r="Y63" t="str">
            <v>87</v>
          </cell>
          <cell r="Z63" t="str">
            <v>L</v>
          </cell>
          <cell r="AA63">
            <v>156456</v>
          </cell>
          <cell r="AB63">
            <v>156456</v>
          </cell>
          <cell r="AC63">
            <v>156456</v>
          </cell>
          <cell r="AD63">
            <v>156456</v>
          </cell>
          <cell r="AE63">
            <v>156456</v>
          </cell>
          <cell r="AF63">
            <v>156456</v>
          </cell>
        </row>
        <row r="64">
          <cell r="Y64" t="str">
            <v>88</v>
          </cell>
          <cell r="Z64" t="str">
            <v>L</v>
          </cell>
          <cell r="AA64">
            <v>160380</v>
          </cell>
          <cell r="AB64">
            <v>160380</v>
          </cell>
          <cell r="AC64">
            <v>160380</v>
          </cell>
          <cell r="AD64">
            <v>160380</v>
          </cell>
          <cell r="AE64">
            <v>160380</v>
          </cell>
          <cell r="AF64">
            <v>160380</v>
          </cell>
        </row>
        <row r="65">
          <cell r="Y65" t="str">
            <v>89</v>
          </cell>
          <cell r="Z65" t="str">
            <v>L</v>
          </cell>
          <cell r="AA65">
            <v>164364</v>
          </cell>
          <cell r="AB65">
            <v>164364</v>
          </cell>
          <cell r="AC65">
            <v>164364</v>
          </cell>
          <cell r="AD65">
            <v>164364</v>
          </cell>
          <cell r="AE65">
            <v>164364</v>
          </cell>
          <cell r="AF65">
            <v>164364</v>
          </cell>
        </row>
        <row r="66">
          <cell r="Y66" t="str">
            <v>90</v>
          </cell>
          <cell r="Z66" t="str">
            <v>L</v>
          </cell>
          <cell r="AA66">
            <v>168516</v>
          </cell>
          <cell r="AB66">
            <v>168516</v>
          </cell>
          <cell r="AC66">
            <v>168516</v>
          </cell>
          <cell r="AD66">
            <v>168516</v>
          </cell>
          <cell r="AE66">
            <v>168516</v>
          </cell>
          <cell r="AF66">
            <v>168516</v>
          </cell>
        </row>
        <row r="67">
          <cell r="Y67" t="str">
            <v>91</v>
          </cell>
          <cell r="Z67" t="str">
            <v>L</v>
          </cell>
          <cell r="AA67">
            <v>172680</v>
          </cell>
          <cell r="AB67">
            <v>172680</v>
          </cell>
          <cell r="AC67">
            <v>172680</v>
          </cell>
          <cell r="AD67">
            <v>172680</v>
          </cell>
          <cell r="AE67">
            <v>172680</v>
          </cell>
          <cell r="AF67">
            <v>172680</v>
          </cell>
        </row>
        <row r="68">
          <cell r="Y68" t="str">
            <v>92</v>
          </cell>
          <cell r="Z68" t="str">
            <v>L</v>
          </cell>
          <cell r="AA68">
            <v>177024</v>
          </cell>
          <cell r="AB68">
            <v>177024</v>
          </cell>
          <cell r="AC68">
            <v>177024</v>
          </cell>
          <cell r="AD68">
            <v>177024</v>
          </cell>
          <cell r="AE68">
            <v>177024</v>
          </cell>
          <cell r="AF68">
            <v>177024</v>
          </cell>
        </row>
        <row r="69">
          <cell r="Y69" t="str">
            <v>93</v>
          </cell>
          <cell r="Z69" t="str">
            <v>L</v>
          </cell>
          <cell r="AA69">
            <v>181416</v>
          </cell>
          <cell r="AB69">
            <v>181416</v>
          </cell>
          <cell r="AC69">
            <v>181416</v>
          </cell>
          <cell r="AD69">
            <v>181416</v>
          </cell>
          <cell r="AE69">
            <v>181416</v>
          </cell>
          <cell r="AF69">
            <v>181416</v>
          </cell>
        </row>
        <row r="70">
          <cell r="Y70" t="str">
            <v>94</v>
          </cell>
          <cell r="Z70" t="str">
            <v>L</v>
          </cell>
          <cell r="AA70">
            <v>185988</v>
          </cell>
          <cell r="AB70">
            <v>185988</v>
          </cell>
          <cell r="AC70">
            <v>185988</v>
          </cell>
          <cell r="AD70">
            <v>185988</v>
          </cell>
          <cell r="AE70">
            <v>185988</v>
          </cell>
          <cell r="AF70">
            <v>185988</v>
          </cell>
        </row>
        <row r="71">
          <cell r="Y71" t="str">
            <v>95</v>
          </cell>
          <cell r="Z71" t="str">
            <v>L</v>
          </cell>
          <cell r="AA71">
            <v>190620</v>
          </cell>
          <cell r="AB71">
            <v>190620</v>
          </cell>
          <cell r="AC71">
            <v>190620</v>
          </cell>
          <cell r="AD71">
            <v>190620</v>
          </cell>
          <cell r="AE71">
            <v>190620</v>
          </cell>
          <cell r="AF71">
            <v>190620</v>
          </cell>
        </row>
        <row r="72">
          <cell r="Y72" t="str">
            <v>96</v>
          </cell>
          <cell r="Z72" t="str">
            <v>L</v>
          </cell>
          <cell r="AA72">
            <v>195396</v>
          </cell>
          <cell r="AB72">
            <v>195396</v>
          </cell>
          <cell r="AC72">
            <v>195396</v>
          </cell>
          <cell r="AD72">
            <v>195396</v>
          </cell>
          <cell r="AE72">
            <v>195396</v>
          </cell>
          <cell r="AF72">
            <v>195396</v>
          </cell>
        </row>
        <row r="73">
          <cell r="Y73" t="str">
            <v>97</v>
          </cell>
          <cell r="Z73" t="str">
            <v>L</v>
          </cell>
          <cell r="AA73">
            <v>200304</v>
          </cell>
          <cell r="AB73">
            <v>200304</v>
          </cell>
          <cell r="AC73">
            <v>200304</v>
          </cell>
          <cell r="AD73">
            <v>200304</v>
          </cell>
          <cell r="AE73">
            <v>200304</v>
          </cell>
          <cell r="AF73">
            <v>200304</v>
          </cell>
        </row>
        <row r="74">
          <cell r="Y74" t="str">
            <v>98</v>
          </cell>
          <cell r="Z74" t="str">
            <v>L</v>
          </cell>
          <cell r="AA74">
            <v>205320</v>
          </cell>
          <cell r="AB74">
            <v>205320</v>
          </cell>
          <cell r="AC74">
            <v>205320</v>
          </cell>
          <cell r="AD74">
            <v>205320</v>
          </cell>
          <cell r="AE74">
            <v>205320</v>
          </cell>
          <cell r="AF74">
            <v>205320</v>
          </cell>
        </row>
        <row r="75">
          <cell r="Y75" t="str">
            <v>99</v>
          </cell>
          <cell r="Z75" t="str">
            <v>L</v>
          </cell>
          <cell r="AA75">
            <v>210456</v>
          </cell>
          <cell r="AB75">
            <v>210456</v>
          </cell>
          <cell r="AC75">
            <v>210456</v>
          </cell>
          <cell r="AD75">
            <v>210456</v>
          </cell>
          <cell r="AE75">
            <v>210456</v>
          </cell>
          <cell r="AF75">
            <v>210456</v>
          </cell>
        </row>
        <row r="76">
          <cell r="Y76" t="str">
            <v>100</v>
          </cell>
          <cell r="Z76" t="str">
            <v>L</v>
          </cell>
          <cell r="AA76">
            <v>215700</v>
          </cell>
          <cell r="AB76">
            <v>215700</v>
          </cell>
          <cell r="AC76">
            <v>215700</v>
          </cell>
          <cell r="AD76">
            <v>215700</v>
          </cell>
          <cell r="AE76">
            <v>215700</v>
          </cell>
          <cell r="AF76">
            <v>215700</v>
          </cell>
        </row>
        <row r="77">
          <cell r="Y77" t="str">
            <v>101</v>
          </cell>
          <cell r="Z77" t="str">
            <v>L</v>
          </cell>
          <cell r="AA77">
            <v>221100</v>
          </cell>
          <cell r="AB77">
            <v>221100</v>
          </cell>
          <cell r="AC77">
            <v>221100</v>
          </cell>
          <cell r="AD77">
            <v>221100</v>
          </cell>
          <cell r="AE77">
            <v>221100</v>
          </cell>
          <cell r="AF77">
            <v>221100</v>
          </cell>
        </row>
        <row r="78">
          <cell r="Y78" t="str">
            <v>102</v>
          </cell>
          <cell r="Z78" t="str">
            <v>L</v>
          </cell>
          <cell r="AA78">
            <v>226632</v>
          </cell>
          <cell r="AB78">
            <v>226632</v>
          </cell>
          <cell r="AC78">
            <v>226632</v>
          </cell>
          <cell r="AD78">
            <v>226632</v>
          </cell>
          <cell r="AE78">
            <v>226632</v>
          </cell>
          <cell r="AF78">
            <v>226632</v>
          </cell>
        </row>
        <row r="79">
          <cell r="Y79" t="str">
            <v>103</v>
          </cell>
          <cell r="Z79" t="str">
            <v>L</v>
          </cell>
          <cell r="AA79">
            <v>232296</v>
          </cell>
          <cell r="AB79">
            <v>232296</v>
          </cell>
          <cell r="AC79">
            <v>232296</v>
          </cell>
          <cell r="AD79">
            <v>232296</v>
          </cell>
          <cell r="AE79">
            <v>232296</v>
          </cell>
          <cell r="AF79">
            <v>232296</v>
          </cell>
        </row>
        <row r="80">
          <cell r="Y80" t="str">
            <v>104</v>
          </cell>
          <cell r="Z80" t="str">
            <v>L</v>
          </cell>
          <cell r="AA80">
            <v>238104</v>
          </cell>
          <cell r="AB80">
            <v>238104</v>
          </cell>
          <cell r="AC80">
            <v>238104</v>
          </cell>
          <cell r="AD80">
            <v>238104</v>
          </cell>
          <cell r="AE80">
            <v>238104</v>
          </cell>
          <cell r="AF80">
            <v>238104</v>
          </cell>
        </row>
        <row r="81">
          <cell r="Y81" t="str">
            <v>105</v>
          </cell>
          <cell r="Z81" t="str">
            <v>L</v>
          </cell>
          <cell r="AA81">
            <v>244044</v>
          </cell>
          <cell r="AB81">
            <v>244044</v>
          </cell>
          <cell r="AC81">
            <v>244044</v>
          </cell>
          <cell r="AD81">
            <v>244044</v>
          </cell>
          <cell r="AE81">
            <v>244044</v>
          </cell>
          <cell r="AF81">
            <v>244044</v>
          </cell>
        </row>
        <row r="82">
          <cell r="Y82" t="str">
            <v>106</v>
          </cell>
          <cell r="Z82" t="str">
            <v>L</v>
          </cell>
          <cell r="AA82">
            <v>250140</v>
          </cell>
          <cell r="AB82">
            <v>250140</v>
          </cell>
          <cell r="AC82">
            <v>250140</v>
          </cell>
          <cell r="AD82">
            <v>250140</v>
          </cell>
          <cell r="AE82">
            <v>250140</v>
          </cell>
          <cell r="AF82">
            <v>250140</v>
          </cell>
        </row>
        <row r="83">
          <cell r="Y83" t="str">
            <v>107</v>
          </cell>
          <cell r="Z83" t="str">
            <v>L</v>
          </cell>
          <cell r="AA83">
            <v>256404</v>
          </cell>
          <cell r="AB83">
            <v>256404</v>
          </cell>
          <cell r="AC83">
            <v>256404</v>
          </cell>
          <cell r="AD83">
            <v>256404</v>
          </cell>
          <cell r="AE83">
            <v>256404</v>
          </cell>
          <cell r="AF83">
            <v>256404</v>
          </cell>
        </row>
        <row r="84">
          <cell r="Y84" t="str">
            <v>108</v>
          </cell>
          <cell r="Z84" t="str">
            <v>L</v>
          </cell>
          <cell r="AA84">
            <v>262824</v>
          </cell>
          <cell r="AB84">
            <v>262824</v>
          </cell>
          <cell r="AC84">
            <v>262824</v>
          </cell>
          <cell r="AD84">
            <v>262824</v>
          </cell>
          <cell r="AE84">
            <v>262824</v>
          </cell>
          <cell r="AF84">
            <v>262824</v>
          </cell>
        </row>
        <row r="85">
          <cell r="Y85" t="str">
            <v>109</v>
          </cell>
          <cell r="Z85" t="str">
            <v>L</v>
          </cell>
          <cell r="AA85">
            <v>269412</v>
          </cell>
          <cell r="AB85">
            <v>269412</v>
          </cell>
          <cell r="AC85">
            <v>269412</v>
          </cell>
          <cell r="AD85">
            <v>269412</v>
          </cell>
          <cell r="AE85">
            <v>269412</v>
          </cell>
          <cell r="AF85">
            <v>269412</v>
          </cell>
        </row>
        <row r="86">
          <cell r="Y86" t="str">
            <v>110</v>
          </cell>
          <cell r="Z86" t="str">
            <v>L</v>
          </cell>
          <cell r="AA86">
            <v>276120</v>
          </cell>
          <cell r="AB86">
            <v>276120</v>
          </cell>
          <cell r="AC86">
            <v>276120</v>
          </cell>
          <cell r="AD86">
            <v>276120</v>
          </cell>
          <cell r="AE86">
            <v>276120</v>
          </cell>
          <cell r="AF86">
            <v>276120</v>
          </cell>
        </row>
        <row r="87">
          <cell r="Y87" t="str">
            <v>111</v>
          </cell>
          <cell r="Z87" t="str">
            <v>L</v>
          </cell>
          <cell r="AA87">
            <v>283020</v>
          </cell>
          <cell r="AB87">
            <v>283020</v>
          </cell>
          <cell r="AC87">
            <v>283020</v>
          </cell>
          <cell r="AD87">
            <v>283020</v>
          </cell>
          <cell r="AE87">
            <v>283020</v>
          </cell>
          <cell r="AF87">
            <v>283020</v>
          </cell>
        </row>
        <row r="88">
          <cell r="Y88" t="str">
            <v>112</v>
          </cell>
          <cell r="Z88" t="str">
            <v>L</v>
          </cell>
          <cell r="AA88">
            <v>290100</v>
          </cell>
          <cell r="AB88">
            <v>290100</v>
          </cell>
          <cell r="AC88">
            <v>290100</v>
          </cell>
          <cell r="AD88">
            <v>290100</v>
          </cell>
          <cell r="AE88">
            <v>290100</v>
          </cell>
          <cell r="AF88">
            <v>290100</v>
          </cell>
        </row>
        <row r="89">
          <cell r="Y89" t="str">
            <v>113</v>
          </cell>
          <cell r="Z89" t="str">
            <v>L</v>
          </cell>
          <cell r="AA89">
            <v>297360</v>
          </cell>
          <cell r="AB89">
            <v>297360</v>
          </cell>
          <cell r="AC89">
            <v>297360</v>
          </cell>
          <cell r="AD89">
            <v>297360</v>
          </cell>
          <cell r="AE89">
            <v>297360</v>
          </cell>
          <cell r="AF89">
            <v>297360</v>
          </cell>
        </row>
        <row r="90">
          <cell r="Y90" t="str">
            <v>114</v>
          </cell>
          <cell r="Z90" t="str">
            <v>L</v>
          </cell>
          <cell r="AA90">
            <v>304776</v>
          </cell>
          <cell r="AB90">
            <v>304776</v>
          </cell>
          <cell r="AC90">
            <v>304776</v>
          </cell>
          <cell r="AD90">
            <v>304776</v>
          </cell>
          <cell r="AE90">
            <v>304776</v>
          </cell>
          <cell r="AF90">
            <v>304776</v>
          </cell>
        </row>
        <row r="91">
          <cell r="Y91" t="str">
            <v>115</v>
          </cell>
          <cell r="Z91" t="str">
            <v>L</v>
          </cell>
          <cell r="AA91">
            <v>312396</v>
          </cell>
          <cell r="AB91">
            <v>312396</v>
          </cell>
          <cell r="AC91">
            <v>312396</v>
          </cell>
          <cell r="AD91">
            <v>312396</v>
          </cell>
          <cell r="AE91">
            <v>312396</v>
          </cell>
          <cell r="AF91">
            <v>312396</v>
          </cell>
        </row>
        <row r="92">
          <cell r="Y92" t="str">
            <v>116</v>
          </cell>
          <cell r="Z92" t="str">
            <v>L</v>
          </cell>
          <cell r="AA92">
            <v>320220</v>
          </cell>
          <cell r="AB92">
            <v>320220</v>
          </cell>
          <cell r="AC92">
            <v>320220</v>
          </cell>
          <cell r="AD92">
            <v>320220</v>
          </cell>
          <cell r="AE92">
            <v>320220</v>
          </cell>
          <cell r="AF92">
            <v>320220</v>
          </cell>
        </row>
        <row r="93">
          <cell r="Y93" t="str">
            <v>117</v>
          </cell>
          <cell r="Z93" t="str">
            <v>L</v>
          </cell>
          <cell r="AA93">
            <v>328224</v>
          </cell>
          <cell r="AB93">
            <v>328224</v>
          </cell>
          <cell r="AC93">
            <v>328224</v>
          </cell>
          <cell r="AD93">
            <v>328224</v>
          </cell>
          <cell r="AE93">
            <v>328224</v>
          </cell>
          <cell r="AF93">
            <v>328224</v>
          </cell>
        </row>
        <row r="94">
          <cell r="Y94" t="str">
            <v>118</v>
          </cell>
          <cell r="Z94" t="str">
            <v>L</v>
          </cell>
          <cell r="AA94">
            <v>366432</v>
          </cell>
          <cell r="AB94">
            <v>366432</v>
          </cell>
          <cell r="AC94">
            <v>366432</v>
          </cell>
          <cell r="AD94">
            <v>366432</v>
          </cell>
          <cell r="AE94">
            <v>366432</v>
          </cell>
          <cell r="AF94">
            <v>366432</v>
          </cell>
        </row>
        <row r="95">
          <cell r="Y95" t="str">
            <v>119</v>
          </cell>
          <cell r="Z95" t="str">
            <v>L</v>
          </cell>
          <cell r="AA95">
            <v>344844</v>
          </cell>
          <cell r="AB95">
            <v>344844</v>
          </cell>
          <cell r="AC95">
            <v>344844</v>
          </cell>
          <cell r="AD95">
            <v>344844</v>
          </cell>
          <cell r="AE95">
            <v>344844</v>
          </cell>
          <cell r="AF95">
            <v>344844</v>
          </cell>
        </row>
        <row r="96">
          <cell r="Y96" t="str">
            <v>120</v>
          </cell>
          <cell r="Z96" t="str">
            <v>L</v>
          </cell>
          <cell r="AA96">
            <v>353460</v>
          </cell>
          <cell r="AB96">
            <v>353460</v>
          </cell>
          <cell r="AC96">
            <v>353460</v>
          </cell>
          <cell r="AD96">
            <v>353460</v>
          </cell>
          <cell r="AE96">
            <v>353460</v>
          </cell>
          <cell r="AF96">
            <v>353460</v>
          </cell>
        </row>
        <row r="97">
          <cell r="Y97" t="str">
            <v>01IT</v>
          </cell>
          <cell r="Z97" t="str">
            <v>L</v>
          </cell>
          <cell r="AA97">
            <v>72564</v>
          </cell>
          <cell r="AB97">
            <v>72564</v>
          </cell>
          <cell r="AC97">
            <v>72564</v>
          </cell>
          <cell r="AD97">
            <v>72564</v>
          </cell>
          <cell r="AE97">
            <v>72564</v>
          </cell>
          <cell r="AF97">
            <v>72564</v>
          </cell>
        </row>
        <row r="98">
          <cell r="Y98" t="str">
            <v>02IT</v>
          </cell>
          <cell r="Z98" t="str">
            <v>L</v>
          </cell>
          <cell r="AA98">
            <v>78000</v>
          </cell>
          <cell r="AB98">
            <v>78000</v>
          </cell>
          <cell r="AC98">
            <v>78000</v>
          </cell>
          <cell r="AD98">
            <v>78000</v>
          </cell>
          <cell r="AE98">
            <v>78000</v>
          </cell>
          <cell r="AF98">
            <v>78000</v>
          </cell>
        </row>
        <row r="99">
          <cell r="Y99" t="str">
            <v>03IT</v>
          </cell>
          <cell r="Z99" t="str">
            <v>L</v>
          </cell>
          <cell r="AA99">
            <v>83892</v>
          </cell>
          <cell r="AB99">
            <v>83892</v>
          </cell>
          <cell r="AC99">
            <v>83892</v>
          </cell>
          <cell r="AD99">
            <v>83892</v>
          </cell>
          <cell r="AE99">
            <v>83892</v>
          </cell>
          <cell r="AF99">
            <v>83892</v>
          </cell>
        </row>
        <row r="100">
          <cell r="Y100" t="str">
            <v>04IT</v>
          </cell>
          <cell r="Z100" t="str">
            <v>L</v>
          </cell>
          <cell r="AA100">
            <v>90120</v>
          </cell>
          <cell r="AB100">
            <v>90120</v>
          </cell>
          <cell r="AC100">
            <v>90120</v>
          </cell>
          <cell r="AD100">
            <v>90120</v>
          </cell>
          <cell r="AE100">
            <v>90120</v>
          </cell>
          <cell r="AF100">
            <v>90120</v>
          </cell>
        </row>
        <row r="101">
          <cell r="Y101" t="str">
            <v>05IT</v>
          </cell>
          <cell r="Z101" t="str">
            <v>L</v>
          </cell>
          <cell r="AA101">
            <v>96888</v>
          </cell>
          <cell r="AB101">
            <v>96888</v>
          </cell>
          <cell r="AC101">
            <v>96888</v>
          </cell>
          <cell r="AD101">
            <v>96888</v>
          </cell>
          <cell r="AE101">
            <v>96888</v>
          </cell>
          <cell r="AF101">
            <v>96888</v>
          </cell>
        </row>
        <row r="102">
          <cell r="Y102" t="str">
            <v>06IT</v>
          </cell>
          <cell r="Z102" t="str">
            <v>L</v>
          </cell>
          <cell r="AA102">
            <v>101748</v>
          </cell>
          <cell r="AB102">
            <v>101748</v>
          </cell>
          <cell r="AC102">
            <v>101748</v>
          </cell>
          <cell r="AD102">
            <v>101748</v>
          </cell>
          <cell r="AE102">
            <v>101748</v>
          </cell>
          <cell r="AF102">
            <v>101748</v>
          </cell>
        </row>
        <row r="103">
          <cell r="Y103" t="str">
            <v>07IT</v>
          </cell>
          <cell r="Z103" t="str">
            <v>L</v>
          </cell>
          <cell r="AA103">
            <v>106824</v>
          </cell>
          <cell r="AB103">
            <v>106824</v>
          </cell>
          <cell r="AC103">
            <v>106824</v>
          </cell>
          <cell r="AD103">
            <v>106824</v>
          </cell>
          <cell r="AE103">
            <v>106824</v>
          </cell>
          <cell r="AF103">
            <v>106824</v>
          </cell>
        </row>
        <row r="104">
          <cell r="Y104" t="str">
            <v>08IT</v>
          </cell>
          <cell r="Z104" t="str">
            <v>L</v>
          </cell>
          <cell r="AA104">
            <v>112176</v>
          </cell>
          <cell r="AB104">
            <v>112176</v>
          </cell>
          <cell r="AC104">
            <v>112176</v>
          </cell>
          <cell r="AD104">
            <v>112176</v>
          </cell>
          <cell r="AE104">
            <v>112176</v>
          </cell>
          <cell r="AF104">
            <v>112176</v>
          </cell>
        </row>
        <row r="105">
          <cell r="Y105" t="str">
            <v>09IT</v>
          </cell>
          <cell r="Z105" t="str">
            <v>L</v>
          </cell>
          <cell r="AA105">
            <v>117792</v>
          </cell>
          <cell r="AB105">
            <v>117792</v>
          </cell>
          <cell r="AC105">
            <v>117792</v>
          </cell>
          <cell r="AD105">
            <v>117792</v>
          </cell>
          <cell r="AE105">
            <v>117792</v>
          </cell>
          <cell r="AF105">
            <v>117792</v>
          </cell>
        </row>
        <row r="106">
          <cell r="Y106" t="str">
            <v>10IT</v>
          </cell>
          <cell r="Z106" t="str">
            <v>L</v>
          </cell>
          <cell r="AA106">
            <v>123636</v>
          </cell>
          <cell r="AB106">
            <v>123636</v>
          </cell>
          <cell r="AC106">
            <v>123636</v>
          </cell>
          <cell r="AD106">
            <v>123636</v>
          </cell>
          <cell r="AE106">
            <v>123636</v>
          </cell>
          <cell r="AF106">
            <v>123636</v>
          </cell>
        </row>
        <row r="107">
          <cell r="Y107" t="str">
            <v>11IT</v>
          </cell>
          <cell r="Z107" t="str">
            <v>L</v>
          </cell>
          <cell r="AA107">
            <v>129852</v>
          </cell>
          <cell r="AB107">
            <v>129852</v>
          </cell>
          <cell r="AC107">
            <v>129852</v>
          </cell>
          <cell r="AD107">
            <v>129852</v>
          </cell>
          <cell r="AE107">
            <v>129852</v>
          </cell>
          <cell r="AF107">
            <v>129852</v>
          </cell>
        </row>
        <row r="108">
          <cell r="Y108" t="str">
            <v>BAND-1</v>
          </cell>
          <cell r="Z108" t="str">
            <v>TOP</v>
          </cell>
          <cell r="AA108">
            <v>96324</v>
          </cell>
          <cell r="AB108">
            <v>96324</v>
          </cell>
          <cell r="AC108">
            <v>96324</v>
          </cell>
          <cell r="AD108">
            <v>96324</v>
          </cell>
          <cell r="AE108">
            <v>96324</v>
          </cell>
          <cell r="AF108">
            <v>96324</v>
          </cell>
        </row>
        <row r="109">
          <cell r="Y109" t="str">
            <v>BAND-2</v>
          </cell>
          <cell r="Z109" t="str">
            <v>TOP</v>
          </cell>
          <cell r="AA109">
            <v>114396</v>
          </cell>
          <cell r="AB109">
            <v>114396</v>
          </cell>
          <cell r="AC109">
            <v>114396</v>
          </cell>
          <cell r="AD109">
            <v>114396</v>
          </cell>
          <cell r="AE109">
            <v>114396</v>
          </cell>
          <cell r="AF109">
            <v>114396</v>
          </cell>
        </row>
        <row r="110">
          <cell r="Y110" t="str">
            <v>BAND-3</v>
          </cell>
          <cell r="Z110" t="str">
            <v>TOP</v>
          </cell>
          <cell r="AA110">
            <v>128856</v>
          </cell>
          <cell r="AB110">
            <v>128856</v>
          </cell>
          <cell r="AC110">
            <v>128856</v>
          </cell>
          <cell r="AD110">
            <v>128856</v>
          </cell>
          <cell r="AE110">
            <v>128856</v>
          </cell>
          <cell r="AF110">
            <v>128856</v>
          </cell>
        </row>
        <row r="111">
          <cell r="Y111" t="str">
            <v>BAND-4</v>
          </cell>
          <cell r="Z111" t="str">
            <v>TOP</v>
          </cell>
          <cell r="AA111">
            <v>149292</v>
          </cell>
          <cell r="AB111">
            <v>149292</v>
          </cell>
          <cell r="AC111">
            <v>149292</v>
          </cell>
          <cell r="AD111">
            <v>149292</v>
          </cell>
          <cell r="AE111">
            <v>149292</v>
          </cell>
          <cell r="AF111">
            <v>149292</v>
          </cell>
        </row>
        <row r="112">
          <cell r="Y112" t="str">
            <v>BAND-5</v>
          </cell>
          <cell r="Z112" t="str">
            <v>TOP</v>
          </cell>
          <cell r="AA112">
            <v>291000</v>
          </cell>
          <cell r="AB112">
            <v>291000</v>
          </cell>
          <cell r="AC112">
            <v>291000</v>
          </cell>
          <cell r="AD112">
            <v>291000</v>
          </cell>
          <cell r="AE112">
            <v>291000</v>
          </cell>
          <cell r="AF112">
            <v>291000</v>
          </cell>
        </row>
        <row r="113">
          <cell r="Y113" t="str">
            <v>39N</v>
          </cell>
          <cell r="Z113" t="str">
            <v>T</v>
          </cell>
          <cell r="AA113">
            <v>58632</v>
          </cell>
          <cell r="AB113">
            <v>58632</v>
          </cell>
          <cell r="AC113">
            <v>58632</v>
          </cell>
          <cell r="AD113">
            <v>58632</v>
          </cell>
          <cell r="AE113">
            <v>58632</v>
          </cell>
          <cell r="AF113">
            <v>58632</v>
          </cell>
        </row>
        <row r="114">
          <cell r="Y114" t="str">
            <v>41N</v>
          </cell>
          <cell r="Z114" t="str">
            <v>T</v>
          </cell>
          <cell r="AA114">
            <v>61584</v>
          </cell>
          <cell r="AB114">
            <v>61584</v>
          </cell>
          <cell r="AC114">
            <v>61584</v>
          </cell>
          <cell r="AD114">
            <v>61584</v>
          </cell>
          <cell r="AE114">
            <v>61584</v>
          </cell>
          <cell r="AF114">
            <v>61584</v>
          </cell>
        </row>
        <row r="115">
          <cell r="Y115" t="str">
            <v>48N</v>
          </cell>
          <cell r="Z115" t="str">
            <v>T</v>
          </cell>
          <cell r="AA115">
            <v>73260</v>
          </cell>
          <cell r="AB115">
            <v>73260</v>
          </cell>
          <cell r="AC115">
            <v>73260</v>
          </cell>
          <cell r="AD115">
            <v>73260</v>
          </cell>
          <cell r="AE115">
            <v>73260</v>
          </cell>
          <cell r="AF115">
            <v>73260</v>
          </cell>
        </row>
        <row r="116">
          <cell r="Y116" t="str">
            <v>45N</v>
          </cell>
          <cell r="Z116" t="str">
            <v>T</v>
          </cell>
          <cell r="AA116">
            <v>68016</v>
          </cell>
          <cell r="AB116">
            <v>68016</v>
          </cell>
          <cell r="AC116">
            <v>68016</v>
          </cell>
          <cell r="AD116">
            <v>68016</v>
          </cell>
          <cell r="AE116">
            <v>68016</v>
          </cell>
          <cell r="AF116">
            <v>68016</v>
          </cell>
        </row>
        <row r="117">
          <cell r="Y117" t="str">
            <v>46N</v>
          </cell>
          <cell r="Z117" t="str">
            <v>T</v>
          </cell>
          <cell r="AA117">
            <v>69696</v>
          </cell>
          <cell r="AB117">
            <v>69696</v>
          </cell>
          <cell r="AC117">
            <v>69696</v>
          </cell>
          <cell r="AD117">
            <v>69696</v>
          </cell>
          <cell r="AE117">
            <v>69696</v>
          </cell>
          <cell r="AF117">
            <v>69696</v>
          </cell>
        </row>
        <row r="118">
          <cell r="Y118" t="str">
            <v>47N</v>
          </cell>
          <cell r="Z118" t="str">
            <v>T</v>
          </cell>
          <cell r="AA118">
            <v>71436</v>
          </cell>
          <cell r="AB118">
            <v>71436</v>
          </cell>
          <cell r="AC118">
            <v>71436</v>
          </cell>
          <cell r="AD118">
            <v>71436</v>
          </cell>
          <cell r="AE118">
            <v>71436</v>
          </cell>
          <cell r="AF118">
            <v>71436</v>
          </cell>
        </row>
        <row r="119">
          <cell r="Y119" t="str">
            <v>48N</v>
          </cell>
          <cell r="Z119" t="str">
            <v>T</v>
          </cell>
          <cell r="AA119">
            <v>73260</v>
          </cell>
          <cell r="AB119">
            <v>73260</v>
          </cell>
          <cell r="AC119">
            <v>73260</v>
          </cell>
          <cell r="AD119">
            <v>73260</v>
          </cell>
          <cell r="AE119">
            <v>73260</v>
          </cell>
          <cell r="AF119">
            <v>73260</v>
          </cell>
        </row>
        <row r="120">
          <cell r="Y120" t="str">
            <v>49N</v>
          </cell>
          <cell r="Z120" t="str">
            <v>T</v>
          </cell>
          <cell r="AA120">
            <v>75084</v>
          </cell>
          <cell r="AB120">
            <v>75084</v>
          </cell>
          <cell r="AC120">
            <v>75084</v>
          </cell>
          <cell r="AD120">
            <v>75084</v>
          </cell>
          <cell r="AE120">
            <v>75084</v>
          </cell>
          <cell r="AF120">
            <v>75084</v>
          </cell>
        </row>
        <row r="121">
          <cell r="Y121" t="str">
            <v>50N</v>
          </cell>
          <cell r="Z121" t="str">
            <v>T</v>
          </cell>
          <cell r="AA121">
            <v>76932</v>
          </cell>
          <cell r="AB121">
            <v>76932</v>
          </cell>
          <cell r="AC121">
            <v>76932</v>
          </cell>
          <cell r="AD121">
            <v>76932</v>
          </cell>
          <cell r="AE121">
            <v>76932</v>
          </cell>
          <cell r="AF121">
            <v>76932</v>
          </cell>
        </row>
        <row r="122">
          <cell r="Y122" t="str">
            <v>51N</v>
          </cell>
          <cell r="Z122" t="str">
            <v>T</v>
          </cell>
          <cell r="AA122">
            <v>78912</v>
          </cell>
          <cell r="AB122">
            <v>78912</v>
          </cell>
          <cell r="AC122">
            <v>78912</v>
          </cell>
          <cell r="AD122">
            <v>78912</v>
          </cell>
          <cell r="AE122">
            <v>78912</v>
          </cell>
          <cell r="AF122">
            <v>78912</v>
          </cell>
        </row>
        <row r="123">
          <cell r="Y123" t="str">
            <v>52N</v>
          </cell>
          <cell r="Z123" t="str">
            <v>T</v>
          </cell>
          <cell r="AA123">
            <v>80856</v>
          </cell>
          <cell r="AB123">
            <v>80856</v>
          </cell>
          <cell r="AC123">
            <v>80856</v>
          </cell>
          <cell r="AD123">
            <v>80856</v>
          </cell>
          <cell r="AE123">
            <v>80856</v>
          </cell>
          <cell r="AF123">
            <v>80856</v>
          </cell>
        </row>
        <row r="124">
          <cell r="Y124" t="str">
            <v>53N</v>
          </cell>
          <cell r="Z124" t="str">
            <v>T</v>
          </cell>
          <cell r="AA124">
            <v>82860</v>
          </cell>
          <cell r="AB124">
            <v>82860</v>
          </cell>
          <cell r="AC124">
            <v>82860</v>
          </cell>
          <cell r="AD124">
            <v>82860</v>
          </cell>
          <cell r="AE124">
            <v>82860</v>
          </cell>
          <cell r="AF124">
            <v>82860</v>
          </cell>
        </row>
        <row r="125">
          <cell r="Y125" t="str">
            <v>54N</v>
          </cell>
          <cell r="Z125" t="str">
            <v>T</v>
          </cell>
          <cell r="AA125">
            <v>84972</v>
          </cell>
          <cell r="AB125">
            <v>84972</v>
          </cell>
          <cell r="AC125">
            <v>84972</v>
          </cell>
          <cell r="AD125">
            <v>84972</v>
          </cell>
          <cell r="AE125">
            <v>84972</v>
          </cell>
          <cell r="AF125">
            <v>84972</v>
          </cell>
        </row>
        <row r="126">
          <cell r="Y126" t="str">
            <v>55N</v>
          </cell>
          <cell r="Z126" t="str">
            <v>T</v>
          </cell>
          <cell r="AA126">
            <v>87048</v>
          </cell>
          <cell r="AB126">
            <v>87048</v>
          </cell>
          <cell r="AC126">
            <v>87048</v>
          </cell>
          <cell r="AD126">
            <v>87048</v>
          </cell>
          <cell r="AE126">
            <v>87048</v>
          </cell>
          <cell r="AF126">
            <v>87048</v>
          </cell>
        </row>
        <row r="127">
          <cell r="Y127" t="str">
            <v>56N</v>
          </cell>
          <cell r="Z127" t="str">
            <v>T</v>
          </cell>
          <cell r="AA127">
            <v>89232</v>
          </cell>
          <cell r="AB127">
            <v>89232</v>
          </cell>
          <cell r="AC127">
            <v>89232</v>
          </cell>
          <cell r="AD127">
            <v>89232</v>
          </cell>
          <cell r="AE127">
            <v>89232</v>
          </cell>
          <cell r="AF127">
            <v>89232</v>
          </cell>
        </row>
        <row r="128">
          <cell r="Y128" t="str">
            <v>57N</v>
          </cell>
          <cell r="Z128" t="str">
            <v>T</v>
          </cell>
          <cell r="AA128">
            <v>91440</v>
          </cell>
          <cell r="AB128">
            <v>91440</v>
          </cell>
          <cell r="AC128">
            <v>91440</v>
          </cell>
          <cell r="AD128">
            <v>91440</v>
          </cell>
          <cell r="AE128">
            <v>91440</v>
          </cell>
          <cell r="AF128">
            <v>91440</v>
          </cell>
        </row>
        <row r="129">
          <cell r="Y129" t="str">
            <v>58N</v>
          </cell>
          <cell r="Z129" t="str">
            <v>T</v>
          </cell>
          <cell r="AA129">
            <v>93744</v>
          </cell>
          <cell r="AB129">
            <v>93744</v>
          </cell>
          <cell r="AC129">
            <v>93744</v>
          </cell>
          <cell r="AD129">
            <v>93744</v>
          </cell>
          <cell r="AE129">
            <v>93744</v>
          </cell>
          <cell r="AF129">
            <v>93744</v>
          </cell>
        </row>
        <row r="130">
          <cell r="Y130" t="str">
            <v>59N</v>
          </cell>
          <cell r="Z130" t="str">
            <v>T</v>
          </cell>
          <cell r="AA130">
            <v>96096</v>
          </cell>
          <cell r="AB130">
            <v>96096</v>
          </cell>
          <cell r="AC130">
            <v>96096</v>
          </cell>
          <cell r="AD130">
            <v>96096</v>
          </cell>
          <cell r="AE130">
            <v>96096</v>
          </cell>
          <cell r="AF130">
            <v>96096</v>
          </cell>
        </row>
        <row r="131">
          <cell r="Y131" t="str">
            <v>60N</v>
          </cell>
          <cell r="Z131" t="str">
            <v>T</v>
          </cell>
          <cell r="AA131">
            <v>98508</v>
          </cell>
          <cell r="AB131">
            <v>98508</v>
          </cell>
          <cell r="AC131">
            <v>98508</v>
          </cell>
          <cell r="AD131">
            <v>98508</v>
          </cell>
          <cell r="AE131">
            <v>98508</v>
          </cell>
          <cell r="AF131">
            <v>98508</v>
          </cell>
        </row>
        <row r="132">
          <cell r="Y132" t="str">
            <v>61N</v>
          </cell>
          <cell r="Z132" t="str">
            <v>T</v>
          </cell>
          <cell r="AA132">
            <v>100980</v>
          </cell>
          <cell r="AB132">
            <v>100980</v>
          </cell>
          <cell r="AC132">
            <v>100980</v>
          </cell>
          <cell r="AD132">
            <v>100980</v>
          </cell>
          <cell r="AE132">
            <v>100980</v>
          </cell>
          <cell r="AF132">
            <v>100980</v>
          </cell>
        </row>
        <row r="133">
          <cell r="Y133" t="str">
            <v>62N</v>
          </cell>
          <cell r="Z133" t="str">
            <v>T</v>
          </cell>
          <cell r="AA133">
            <v>103524</v>
          </cell>
          <cell r="AB133">
            <v>103524</v>
          </cell>
          <cell r="AC133">
            <v>103524</v>
          </cell>
          <cell r="AD133">
            <v>103524</v>
          </cell>
          <cell r="AE133">
            <v>103524</v>
          </cell>
          <cell r="AF133">
            <v>103524</v>
          </cell>
        </row>
        <row r="134">
          <cell r="Y134" t="str">
            <v>63N</v>
          </cell>
          <cell r="Z134" t="str">
            <v>T</v>
          </cell>
          <cell r="AA134">
            <v>106104</v>
          </cell>
          <cell r="AB134">
            <v>106104</v>
          </cell>
          <cell r="AC134">
            <v>106104</v>
          </cell>
          <cell r="AD134">
            <v>106104</v>
          </cell>
          <cell r="AE134">
            <v>106104</v>
          </cell>
          <cell r="AF134">
            <v>106104</v>
          </cell>
        </row>
        <row r="135">
          <cell r="Y135" t="str">
            <v>64N</v>
          </cell>
          <cell r="Z135" t="str">
            <v>T</v>
          </cell>
          <cell r="AA135">
            <v>108756</v>
          </cell>
          <cell r="AB135">
            <v>108756</v>
          </cell>
          <cell r="AC135">
            <v>108756</v>
          </cell>
          <cell r="AD135">
            <v>108756</v>
          </cell>
          <cell r="AE135">
            <v>108756</v>
          </cell>
          <cell r="AF135">
            <v>108756</v>
          </cell>
        </row>
        <row r="136">
          <cell r="Y136" t="str">
            <v>65N</v>
          </cell>
          <cell r="Z136" t="str">
            <v>T</v>
          </cell>
          <cell r="AA136">
            <v>111504</v>
          </cell>
          <cell r="AB136">
            <v>111504</v>
          </cell>
          <cell r="AC136">
            <v>111504</v>
          </cell>
          <cell r="AD136">
            <v>111504</v>
          </cell>
          <cell r="AE136">
            <v>111504</v>
          </cell>
          <cell r="AF136">
            <v>111504</v>
          </cell>
        </row>
        <row r="137">
          <cell r="Y137" t="str">
            <v>66N</v>
          </cell>
          <cell r="Z137" t="str">
            <v>T</v>
          </cell>
          <cell r="AA137">
            <v>114276</v>
          </cell>
          <cell r="AB137">
            <v>114276</v>
          </cell>
          <cell r="AC137">
            <v>114276</v>
          </cell>
          <cell r="AD137">
            <v>114276</v>
          </cell>
          <cell r="AE137">
            <v>114276</v>
          </cell>
          <cell r="AF137">
            <v>114276</v>
          </cell>
        </row>
        <row r="138">
          <cell r="Y138" t="str">
            <v>67N</v>
          </cell>
          <cell r="Z138" t="str">
            <v>T</v>
          </cell>
          <cell r="AA138">
            <v>117132</v>
          </cell>
          <cell r="AB138">
            <v>117132</v>
          </cell>
          <cell r="AC138">
            <v>117132</v>
          </cell>
          <cell r="AD138">
            <v>117132</v>
          </cell>
          <cell r="AE138">
            <v>117132</v>
          </cell>
          <cell r="AF138">
            <v>117132</v>
          </cell>
        </row>
        <row r="139">
          <cell r="Y139" t="str">
            <v>68N</v>
          </cell>
          <cell r="Z139" t="str">
            <v>T</v>
          </cell>
          <cell r="AA139">
            <v>120060</v>
          </cell>
          <cell r="AB139">
            <v>120060</v>
          </cell>
          <cell r="AC139">
            <v>120060</v>
          </cell>
          <cell r="AD139">
            <v>120060</v>
          </cell>
          <cell r="AE139">
            <v>120060</v>
          </cell>
          <cell r="AF139">
            <v>120060</v>
          </cell>
        </row>
        <row r="140">
          <cell r="Y140" t="str">
            <v>69N</v>
          </cell>
          <cell r="Z140" t="str">
            <v>T</v>
          </cell>
          <cell r="AA140">
            <v>123072</v>
          </cell>
          <cell r="AB140">
            <v>123072</v>
          </cell>
          <cell r="AC140">
            <v>123072</v>
          </cell>
          <cell r="AD140">
            <v>123072</v>
          </cell>
          <cell r="AE140">
            <v>123072</v>
          </cell>
          <cell r="AF140">
            <v>123072</v>
          </cell>
        </row>
        <row r="141">
          <cell r="Y141" t="str">
            <v>70N</v>
          </cell>
          <cell r="Z141" t="str">
            <v>T</v>
          </cell>
          <cell r="AA141">
            <v>126144</v>
          </cell>
          <cell r="AB141">
            <v>126144</v>
          </cell>
          <cell r="AC141">
            <v>126144</v>
          </cell>
          <cell r="AD141">
            <v>126144</v>
          </cell>
          <cell r="AE141">
            <v>126144</v>
          </cell>
          <cell r="AF141">
            <v>126144</v>
          </cell>
        </row>
        <row r="142">
          <cell r="Y142" t="str">
            <v>71N</v>
          </cell>
          <cell r="Z142" t="str">
            <v>T</v>
          </cell>
          <cell r="AA142">
            <v>129312</v>
          </cell>
          <cell r="AB142">
            <v>129312</v>
          </cell>
          <cell r="AC142">
            <v>129312</v>
          </cell>
          <cell r="AD142">
            <v>129312</v>
          </cell>
          <cell r="AE142">
            <v>129312</v>
          </cell>
          <cell r="AF142">
            <v>129312</v>
          </cell>
        </row>
        <row r="143">
          <cell r="Y143" t="str">
            <v>72N</v>
          </cell>
          <cell r="Z143" t="str">
            <v>T</v>
          </cell>
          <cell r="AA143">
            <v>132540</v>
          </cell>
          <cell r="AB143">
            <v>132540</v>
          </cell>
          <cell r="AC143">
            <v>132540</v>
          </cell>
          <cell r="AD143">
            <v>132540</v>
          </cell>
          <cell r="AE143">
            <v>132540</v>
          </cell>
          <cell r="AF143">
            <v>132540</v>
          </cell>
        </row>
        <row r="144">
          <cell r="Y144" t="str">
            <v>73N</v>
          </cell>
          <cell r="Z144" t="str">
            <v>T</v>
          </cell>
          <cell r="AA144">
            <v>135852</v>
          </cell>
          <cell r="AB144">
            <v>135852</v>
          </cell>
          <cell r="AC144">
            <v>135852</v>
          </cell>
          <cell r="AD144">
            <v>135852</v>
          </cell>
          <cell r="AE144">
            <v>135852</v>
          </cell>
          <cell r="AF144">
            <v>135852</v>
          </cell>
        </row>
        <row r="145">
          <cell r="Y145" t="str">
            <v>74N</v>
          </cell>
          <cell r="Z145" t="str">
            <v>T</v>
          </cell>
          <cell r="AA145">
            <v>139248</v>
          </cell>
          <cell r="AB145">
            <v>139248</v>
          </cell>
          <cell r="AC145">
            <v>139248</v>
          </cell>
          <cell r="AD145">
            <v>139248</v>
          </cell>
          <cell r="AE145">
            <v>139248</v>
          </cell>
          <cell r="AF145">
            <v>139248</v>
          </cell>
        </row>
        <row r="146">
          <cell r="Y146" t="str">
            <v>75N</v>
          </cell>
          <cell r="Z146" t="str">
            <v>T</v>
          </cell>
          <cell r="AA146">
            <v>142716</v>
          </cell>
          <cell r="AB146">
            <v>142716</v>
          </cell>
          <cell r="AC146">
            <v>142716</v>
          </cell>
          <cell r="AD146">
            <v>142716</v>
          </cell>
          <cell r="AE146">
            <v>142716</v>
          </cell>
          <cell r="AF146">
            <v>142716</v>
          </cell>
        </row>
        <row r="147">
          <cell r="Y147" t="str">
            <v>76N</v>
          </cell>
          <cell r="Z147" t="str">
            <v>T</v>
          </cell>
          <cell r="AA147">
            <v>146292</v>
          </cell>
          <cell r="AB147">
            <v>146292</v>
          </cell>
          <cell r="AC147">
            <v>146292</v>
          </cell>
          <cell r="AD147">
            <v>146292</v>
          </cell>
          <cell r="AE147">
            <v>146292</v>
          </cell>
          <cell r="AF147">
            <v>146292</v>
          </cell>
        </row>
        <row r="148">
          <cell r="Y148" t="str">
            <v>77N</v>
          </cell>
          <cell r="Z148" t="str">
            <v>T</v>
          </cell>
          <cell r="AA148">
            <v>149940</v>
          </cell>
          <cell r="AB148">
            <v>149940</v>
          </cell>
          <cell r="AC148">
            <v>149940</v>
          </cell>
          <cell r="AD148">
            <v>149940</v>
          </cell>
          <cell r="AE148">
            <v>149940</v>
          </cell>
          <cell r="AF148">
            <v>149940</v>
          </cell>
        </row>
        <row r="149">
          <cell r="Y149" t="str">
            <v>78N</v>
          </cell>
          <cell r="Z149" t="str">
            <v>T</v>
          </cell>
          <cell r="AA149">
            <v>153684</v>
          </cell>
          <cell r="AB149">
            <v>153684</v>
          </cell>
          <cell r="AC149">
            <v>153684</v>
          </cell>
          <cell r="AD149">
            <v>153684</v>
          </cell>
          <cell r="AE149">
            <v>153684</v>
          </cell>
          <cell r="AF149">
            <v>153684</v>
          </cell>
        </row>
        <row r="150">
          <cell r="Y150" t="str">
            <v>79N</v>
          </cell>
          <cell r="Z150" t="str">
            <v>T</v>
          </cell>
          <cell r="AA150">
            <v>157524</v>
          </cell>
          <cell r="AB150">
            <v>157524</v>
          </cell>
          <cell r="AC150">
            <v>157524</v>
          </cell>
          <cell r="AD150">
            <v>157524</v>
          </cell>
          <cell r="AE150">
            <v>157524</v>
          </cell>
          <cell r="AF150">
            <v>157524</v>
          </cell>
        </row>
        <row r="151">
          <cell r="Y151" t="str">
            <v>80N</v>
          </cell>
          <cell r="Z151" t="str">
            <v>T</v>
          </cell>
          <cell r="AA151">
            <v>161460</v>
          </cell>
          <cell r="AB151">
            <v>161460</v>
          </cell>
          <cell r="AC151">
            <v>161460</v>
          </cell>
          <cell r="AD151">
            <v>161460</v>
          </cell>
          <cell r="AE151">
            <v>161460</v>
          </cell>
          <cell r="AF151">
            <v>161460</v>
          </cell>
        </row>
        <row r="152">
          <cell r="Y152" t="str">
            <v>81N</v>
          </cell>
          <cell r="Z152" t="str">
            <v>T</v>
          </cell>
          <cell r="AA152">
            <v>165504</v>
          </cell>
          <cell r="AB152">
            <v>165504</v>
          </cell>
          <cell r="AC152">
            <v>165504</v>
          </cell>
          <cell r="AD152">
            <v>165504</v>
          </cell>
          <cell r="AE152">
            <v>165504</v>
          </cell>
          <cell r="AF152">
            <v>165504</v>
          </cell>
        </row>
        <row r="153">
          <cell r="Y153" t="str">
            <v>82N</v>
          </cell>
          <cell r="Z153" t="str">
            <v>T</v>
          </cell>
          <cell r="AA153">
            <v>169644</v>
          </cell>
          <cell r="AB153">
            <v>169644</v>
          </cell>
          <cell r="AC153">
            <v>169644</v>
          </cell>
          <cell r="AD153">
            <v>169644</v>
          </cell>
          <cell r="AE153">
            <v>169644</v>
          </cell>
          <cell r="AF153">
            <v>169644</v>
          </cell>
        </row>
        <row r="154">
          <cell r="Y154" t="str">
            <v>83N</v>
          </cell>
          <cell r="Z154" t="str">
            <v>T</v>
          </cell>
          <cell r="AA154">
            <v>173880</v>
          </cell>
          <cell r="AB154">
            <v>173880</v>
          </cell>
          <cell r="AC154">
            <v>173880</v>
          </cell>
          <cell r="AD154">
            <v>173880</v>
          </cell>
          <cell r="AE154">
            <v>173880</v>
          </cell>
          <cell r="AF154">
            <v>173880</v>
          </cell>
        </row>
        <row r="155">
          <cell r="Y155" t="str">
            <v>84N</v>
          </cell>
          <cell r="Z155" t="str">
            <v>T</v>
          </cell>
          <cell r="AA155">
            <v>178224</v>
          </cell>
          <cell r="AB155">
            <v>178224</v>
          </cell>
          <cell r="AC155">
            <v>178224</v>
          </cell>
          <cell r="AD155">
            <v>178224</v>
          </cell>
          <cell r="AE155">
            <v>178224</v>
          </cell>
          <cell r="AF155">
            <v>178224</v>
          </cell>
        </row>
        <row r="156">
          <cell r="Y156" t="str">
            <v>85N</v>
          </cell>
          <cell r="Z156" t="str">
            <v>T</v>
          </cell>
          <cell r="AA156">
            <v>182664</v>
          </cell>
          <cell r="AB156">
            <v>182664</v>
          </cell>
          <cell r="AC156">
            <v>182664</v>
          </cell>
          <cell r="AD156">
            <v>182664</v>
          </cell>
          <cell r="AE156">
            <v>182664</v>
          </cell>
          <cell r="AF156">
            <v>182664</v>
          </cell>
        </row>
        <row r="157">
          <cell r="Y157" t="str">
            <v>86N</v>
          </cell>
          <cell r="Z157" t="str">
            <v>T</v>
          </cell>
          <cell r="AA157">
            <v>187236</v>
          </cell>
          <cell r="AB157">
            <v>187236</v>
          </cell>
          <cell r="AC157">
            <v>187236</v>
          </cell>
          <cell r="AD157">
            <v>187236</v>
          </cell>
          <cell r="AE157">
            <v>187236</v>
          </cell>
          <cell r="AF157">
            <v>187236</v>
          </cell>
        </row>
      </sheetData>
      <sheetData sheetId="9">
        <row r="8">
          <cell r="A8" t="str">
            <v>PICK FROM DROPDOWN HERE</v>
          </cell>
        </row>
        <row r="9">
          <cell r="A9" t="str">
            <v>ACTUARY 2</v>
          </cell>
          <cell r="B9" t="str">
            <v>79</v>
          </cell>
          <cell r="C9">
            <v>129000</v>
          </cell>
          <cell r="D9">
            <v>129000</v>
          </cell>
          <cell r="E9">
            <v>129000</v>
          </cell>
          <cell r="F9">
            <v>129000</v>
          </cell>
          <cell r="G9">
            <v>129000</v>
          </cell>
          <cell r="H9">
            <v>129000</v>
          </cell>
          <cell r="I9">
            <v>4902</v>
          </cell>
          <cell r="J9" t="str">
            <v>4902-1</v>
          </cell>
        </row>
        <row r="10">
          <cell r="A10" t="str">
            <v>ACTUARY 3</v>
          </cell>
          <cell r="B10" t="str">
            <v>89</v>
          </cell>
          <cell r="C10">
            <v>165000</v>
          </cell>
          <cell r="D10">
            <v>165000</v>
          </cell>
          <cell r="E10">
            <v>165000</v>
          </cell>
          <cell r="F10">
            <v>165000</v>
          </cell>
          <cell r="G10">
            <v>165000</v>
          </cell>
          <cell r="H10">
            <v>165000</v>
          </cell>
          <cell r="I10">
            <v>4902</v>
          </cell>
          <cell r="J10" t="str">
            <v>4902-1</v>
          </cell>
        </row>
        <row r="11">
          <cell r="A11" t="str">
            <v>ACTUARY 4</v>
          </cell>
          <cell r="B11" t="str">
            <v>94</v>
          </cell>
          <cell r="C11">
            <v>186000</v>
          </cell>
          <cell r="D11">
            <v>186000</v>
          </cell>
          <cell r="E11">
            <v>186000</v>
          </cell>
          <cell r="F11">
            <v>186000</v>
          </cell>
          <cell r="G11">
            <v>186000</v>
          </cell>
          <cell r="H11">
            <v>186000</v>
          </cell>
          <cell r="I11">
            <v>4902</v>
          </cell>
          <cell r="J11" t="str">
            <v>4902-1</v>
          </cell>
        </row>
        <row r="12">
          <cell r="A12" t="str">
            <v>ADMINISTRATIVE ASSISTANT 1</v>
          </cell>
          <cell r="B12" t="str">
            <v>35</v>
          </cell>
          <cell r="C12">
            <v>44000</v>
          </cell>
          <cell r="D12">
            <v>44000</v>
          </cell>
          <cell r="E12">
            <v>44000</v>
          </cell>
          <cell r="F12">
            <v>44000</v>
          </cell>
          <cell r="G12">
            <v>44000</v>
          </cell>
          <cell r="H12">
            <v>44000</v>
          </cell>
          <cell r="I12">
            <v>4902</v>
          </cell>
          <cell r="J12" t="str">
            <v>4902-1</v>
          </cell>
        </row>
        <row r="13">
          <cell r="A13" t="str">
            <v>ADMINISTRATIVE ASSISTANT 2</v>
          </cell>
          <cell r="B13" t="str">
            <v>37</v>
          </cell>
          <cell r="C13">
            <v>46000</v>
          </cell>
          <cell r="D13">
            <v>46000</v>
          </cell>
          <cell r="E13">
            <v>46000</v>
          </cell>
          <cell r="F13">
            <v>46000</v>
          </cell>
          <cell r="G13">
            <v>46000</v>
          </cell>
          <cell r="H13">
            <v>46000</v>
          </cell>
          <cell r="I13">
            <v>4902</v>
          </cell>
          <cell r="J13" t="str">
            <v>4902-1</v>
          </cell>
        </row>
        <row r="14">
          <cell r="A14" t="str">
            <v>ADMINISTRATIVE ASSISTANT 3</v>
          </cell>
          <cell r="B14" t="str">
            <v>40</v>
          </cell>
          <cell r="C14">
            <v>49000</v>
          </cell>
          <cell r="D14">
            <v>49000</v>
          </cell>
          <cell r="E14">
            <v>49000</v>
          </cell>
          <cell r="F14">
            <v>49000</v>
          </cell>
          <cell r="G14">
            <v>49000</v>
          </cell>
          <cell r="H14">
            <v>49000</v>
          </cell>
          <cell r="I14">
            <v>4902</v>
          </cell>
          <cell r="J14" t="str">
            <v>4902-1</v>
          </cell>
        </row>
        <row r="15">
          <cell r="A15" t="str">
            <v>ADMINISTRATIVE ASSISTANT 4</v>
          </cell>
          <cell r="B15" t="str">
            <v>46</v>
          </cell>
          <cell r="C15">
            <v>57000</v>
          </cell>
          <cell r="D15">
            <v>57000</v>
          </cell>
          <cell r="E15">
            <v>57000</v>
          </cell>
          <cell r="F15">
            <v>57000</v>
          </cell>
          <cell r="G15">
            <v>57000</v>
          </cell>
          <cell r="H15">
            <v>57000</v>
          </cell>
          <cell r="I15">
            <v>4902</v>
          </cell>
          <cell r="J15" t="str">
            <v>4902-1</v>
          </cell>
        </row>
        <row r="16">
          <cell r="A16" t="str">
            <v>AUDITOR 2</v>
          </cell>
          <cell r="B16" t="str">
            <v>42</v>
          </cell>
          <cell r="C16">
            <v>52000</v>
          </cell>
          <cell r="D16">
            <v>52000</v>
          </cell>
          <cell r="E16">
            <v>52000</v>
          </cell>
          <cell r="F16">
            <v>52000</v>
          </cell>
          <cell r="G16">
            <v>52000</v>
          </cell>
          <cell r="H16">
            <v>52000</v>
          </cell>
          <cell r="I16">
            <v>4902</v>
          </cell>
          <cell r="J16" t="str">
            <v>4902-1</v>
          </cell>
        </row>
        <row r="17">
          <cell r="A17" t="str">
            <v>AUDITOR 3</v>
          </cell>
          <cell r="B17" t="str">
            <v>46</v>
          </cell>
          <cell r="C17">
            <v>57000</v>
          </cell>
          <cell r="D17">
            <v>57000</v>
          </cell>
          <cell r="E17">
            <v>57000</v>
          </cell>
          <cell r="F17">
            <v>57000</v>
          </cell>
          <cell r="G17">
            <v>57000</v>
          </cell>
          <cell r="H17">
            <v>57000</v>
          </cell>
          <cell r="I17">
            <v>4902</v>
          </cell>
          <cell r="J17" t="str">
            <v>4902-1</v>
          </cell>
        </row>
        <row r="18">
          <cell r="A18" t="str">
            <v>AUDITOR 4</v>
          </cell>
          <cell r="B18" t="str">
            <v>50</v>
          </cell>
          <cell r="C18">
            <v>63000</v>
          </cell>
          <cell r="D18">
            <v>63000</v>
          </cell>
          <cell r="E18">
            <v>63000</v>
          </cell>
          <cell r="F18">
            <v>63000</v>
          </cell>
          <cell r="G18">
            <v>63000</v>
          </cell>
          <cell r="H18">
            <v>63000</v>
          </cell>
          <cell r="I18">
            <v>4902</v>
          </cell>
          <cell r="J18" t="str">
            <v>4902-1</v>
          </cell>
        </row>
        <row r="19">
          <cell r="A19" t="str">
            <v>AUDITOR 5</v>
          </cell>
          <cell r="B19" t="str">
            <v>52</v>
          </cell>
          <cell r="C19">
            <v>66000</v>
          </cell>
          <cell r="D19">
            <v>66000</v>
          </cell>
          <cell r="E19">
            <v>66000</v>
          </cell>
          <cell r="F19">
            <v>66000</v>
          </cell>
          <cell r="G19">
            <v>66000</v>
          </cell>
          <cell r="H19">
            <v>66000</v>
          </cell>
          <cell r="I19">
            <v>4902</v>
          </cell>
          <cell r="J19" t="str">
            <v>4902-1</v>
          </cell>
        </row>
        <row r="20">
          <cell r="A20" t="str">
            <v>AUDITOR 6</v>
          </cell>
          <cell r="B20" t="str">
            <v>54</v>
          </cell>
          <cell r="C20">
            <v>70000</v>
          </cell>
          <cell r="D20">
            <v>70000</v>
          </cell>
          <cell r="E20">
            <v>70000</v>
          </cell>
          <cell r="F20">
            <v>70000</v>
          </cell>
          <cell r="G20">
            <v>70000</v>
          </cell>
          <cell r="H20">
            <v>70000</v>
          </cell>
          <cell r="I20">
            <v>4902</v>
          </cell>
          <cell r="J20" t="str">
            <v>4902-1</v>
          </cell>
        </row>
        <row r="21">
          <cell r="A21" t="str">
            <v>BENEFITS MARKETING REPRESENTATIVE</v>
          </cell>
          <cell r="B21" t="str">
            <v>53</v>
          </cell>
          <cell r="C21">
            <v>68000</v>
          </cell>
          <cell r="D21">
            <v>68000</v>
          </cell>
          <cell r="E21">
            <v>68000</v>
          </cell>
          <cell r="F21">
            <v>68000</v>
          </cell>
          <cell r="G21">
            <v>68000</v>
          </cell>
          <cell r="H21">
            <v>68000</v>
          </cell>
          <cell r="I21">
            <v>5307</v>
          </cell>
          <cell r="J21" t="str">
            <v>5307-1</v>
          </cell>
        </row>
        <row r="22">
          <cell r="A22" t="str">
            <v>BUDGET ANALYST 1</v>
          </cell>
          <cell r="B22" t="str">
            <v>44</v>
          </cell>
          <cell r="C22">
            <v>55000</v>
          </cell>
          <cell r="D22">
            <v>55000</v>
          </cell>
          <cell r="E22">
            <v>55000</v>
          </cell>
          <cell r="F22">
            <v>55000</v>
          </cell>
          <cell r="G22">
            <v>55000</v>
          </cell>
          <cell r="H22">
            <v>55000</v>
          </cell>
          <cell r="I22">
            <v>4902</v>
          </cell>
          <cell r="J22" t="str">
            <v>4902-1</v>
          </cell>
        </row>
        <row r="23">
          <cell r="A23" t="str">
            <v>BUDGET ANALYST 2</v>
          </cell>
          <cell r="B23" t="str">
            <v>50</v>
          </cell>
          <cell r="C23">
            <v>63000</v>
          </cell>
          <cell r="D23">
            <v>63000</v>
          </cell>
          <cell r="E23">
            <v>63000</v>
          </cell>
          <cell r="F23">
            <v>63000</v>
          </cell>
          <cell r="G23">
            <v>63000</v>
          </cell>
          <cell r="H23">
            <v>63000</v>
          </cell>
          <cell r="I23">
            <v>4902</v>
          </cell>
          <cell r="J23" t="str">
            <v>4902-1</v>
          </cell>
        </row>
        <row r="24">
          <cell r="A24" t="str">
            <v>BUDGET ANALYST 3</v>
          </cell>
          <cell r="B24" t="str">
            <v>54</v>
          </cell>
          <cell r="C24">
            <v>70000</v>
          </cell>
          <cell r="D24">
            <v>70000</v>
          </cell>
          <cell r="E24">
            <v>70000</v>
          </cell>
          <cell r="F24">
            <v>70000</v>
          </cell>
          <cell r="G24">
            <v>70000</v>
          </cell>
          <cell r="H24">
            <v>70000</v>
          </cell>
          <cell r="I24">
            <v>4902</v>
          </cell>
          <cell r="J24" t="str">
            <v>4902-1</v>
          </cell>
        </row>
        <row r="25">
          <cell r="A25" t="str">
            <v>BUDGET ANALYST 4</v>
          </cell>
          <cell r="B25" t="str">
            <v>61</v>
          </cell>
          <cell r="C25">
            <v>83000</v>
          </cell>
          <cell r="D25">
            <v>83000</v>
          </cell>
          <cell r="E25">
            <v>83000</v>
          </cell>
          <cell r="F25">
            <v>83000</v>
          </cell>
          <cell r="G25">
            <v>83000</v>
          </cell>
          <cell r="H25">
            <v>83000</v>
          </cell>
          <cell r="I25">
            <v>4902</v>
          </cell>
          <cell r="J25" t="str">
            <v>4902-1</v>
          </cell>
        </row>
        <row r="26">
          <cell r="A26" t="str">
            <v>CLINICAL HEALTH CARE INVESTIGATOR</v>
          </cell>
          <cell r="B26" t="str">
            <v>70N</v>
          </cell>
          <cell r="C26">
            <v>127000</v>
          </cell>
          <cell r="D26">
            <v>127000</v>
          </cell>
          <cell r="E26">
            <v>127000</v>
          </cell>
          <cell r="F26">
            <v>127000</v>
          </cell>
          <cell r="G26">
            <v>127000</v>
          </cell>
          <cell r="H26">
            <v>127000</v>
          </cell>
          <cell r="I26">
            <v>4902</v>
          </cell>
          <cell r="J26" t="str">
            <v>4902-1</v>
          </cell>
        </row>
        <row r="27">
          <cell r="A27" t="str">
            <v>CLINICAL NURSE SPECIALIST</v>
          </cell>
          <cell r="B27" t="str">
            <v>76N</v>
          </cell>
          <cell r="C27">
            <v>147000</v>
          </cell>
          <cell r="D27">
            <v>147000</v>
          </cell>
          <cell r="E27">
            <v>147000</v>
          </cell>
          <cell r="F27">
            <v>147000</v>
          </cell>
          <cell r="G27">
            <v>147000</v>
          </cell>
          <cell r="H27">
            <v>147000</v>
          </cell>
          <cell r="I27">
            <v>4902</v>
          </cell>
          <cell r="J27" t="str">
            <v>4902-1</v>
          </cell>
        </row>
        <row r="28">
          <cell r="A28" t="str">
            <v>COLOR DIGITAL PRESS OPERATOR</v>
          </cell>
          <cell r="B28" t="str">
            <v>43</v>
          </cell>
          <cell r="C28">
            <v>53000</v>
          </cell>
          <cell r="D28">
            <v>53000</v>
          </cell>
          <cell r="E28">
            <v>53000</v>
          </cell>
          <cell r="F28">
            <v>53000</v>
          </cell>
          <cell r="G28">
            <v>53000</v>
          </cell>
          <cell r="H28">
            <v>53000</v>
          </cell>
          <cell r="I28">
            <v>4902</v>
          </cell>
          <cell r="J28" t="str">
            <v>4902-1</v>
          </cell>
        </row>
        <row r="29">
          <cell r="A29" t="str">
            <v>COMMUNICATIONS CONSULTANT 1</v>
          </cell>
          <cell r="B29" t="str">
            <v>38</v>
          </cell>
          <cell r="C29">
            <v>47000</v>
          </cell>
          <cell r="D29">
            <v>47000</v>
          </cell>
          <cell r="E29">
            <v>47000</v>
          </cell>
          <cell r="F29">
            <v>47000</v>
          </cell>
          <cell r="G29">
            <v>47000</v>
          </cell>
          <cell r="H29">
            <v>47000</v>
          </cell>
          <cell r="I29">
            <v>4902</v>
          </cell>
          <cell r="J29" t="str">
            <v>4902-1</v>
          </cell>
        </row>
        <row r="30">
          <cell r="A30" t="str">
            <v>COMMUNICATIONS CONSULTANT 2</v>
          </cell>
          <cell r="B30" t="str">
            <v>47</v>
          </cell>
          <cell r="C30">
            <v>59000</v>
          </cell>
          <cell r="D30">
            <v>59000</v>
          </cell>
          <cell r="E30">
            <v>59000</v>
          </cell>
          <cell r="F30">
            <v>59000</v>
          </cell>
          <cell r="G30">
            <v>59000</v>
          </cell>
          <cell r="H30">
            <v>59000</v>
          </cell>
          <cell r="I30">
            <v>4902</v>
          </cell>
          <cell r="J30" t="str">
            <v>4902-1</v>
          </cell>
        </row>
        <row r="31">
          <cell r="A31" t="str">
            <v>COMMUNICATIONS CONSULTANT 3</v>
          </cell>
          <cell r="B31" t="str">
            <v>51</v>
          </cell>
          <cell r="C31">
            <v>65000</v>
          </cell>
          <cell r="D31">
            <v>65000</v>
          </cell>
          <cell r="E31">
            <v>65000</v>
          </cell>
          <cell r="F31">
            <v>65000</v>
          </cell>
          <cell r="G31">
            <v>65000</v>
          </cell>
          <cell r="H31">
            <v>65000</v>
          </cell>
          <cell r="I31">
            <v>4902</v>
          </cell>
          <cell r="J31" t="str">
            <v>4902-1</v>
          </cell>
        </row>
        <row r="32">
          <cell r="A32" t="str">
            <v>COMMUNICATIONS CONSULTANT 4</v>
          </cell>
          <cell r="B32" t="str">
            <v>56</v>
          </cell>
          <cell r="C32">
            <v>73000</v>
          </cell>
          <cell r="D32">
            <v>73000</v>
          </cell>
          <cell r="E32">
            <v>73000</v>
          </cell>
          <cell r="F32">
            <v>73000</v>
          </cell>
          <cell r="G32">
            <v>73000</v>
          </cell>
          <cell r="H32">
            <v>73000</v>
          </cell>
          <cell r="I32">
            <v>4902</v>
          </cell>
          <cell r="J32" t="str">
            <v>4902-1</v>
          </cell>
        </row>
        <row r="33">
          <cell r="A33" t="str">
            <v>COMMUNICATIONS CONSULTANT 5</v>
          </cell>
          <cell r="B33" t="str">
            <v>62</v>
          </cell>
          <cell r="C33">
            <v>85000</v>
          </cell>
          <cell r="D33">
            <v>85000</v>
          </cell>
          <cell r="E33">
            <v>85000</v>
          </cell>
          <cell r="F33">
            <v>85000</v>
          </cell>
          <cell r="G33">
            <v>85000</v>
          </cell>
          <cell r="H33">
            <v>85000</v>
          </cell>
          <cell r="I33">
            <v>4902</v>
          </cell>
          <cell r="J33" t="str">
            <v>4902-1</v>
          </cell>
        </row>
        <row r="34">
          <cell r="A34" t="str">
            <v>CONTRACTS ASSISTANT</v>
          </cell>
          <cell r="B34" t="str">
            <v>37</v>
          </cell>
          <cell r="C34">
            <v>46000</v>
          </cell>
          <cell r="D34">
            <v>46000</v>
          </cell>
          <cell r="E34">
            <v>46000</v>
          </cell>
          <cell r="F34">
            <v>46000</v>
          </cell>
          <cell r="G34">
            <v>46000</v>
          </cell>
          <cell r="H34">
            <v>46000</v>
          </cell>
          <cell r="I34">
            <v>4902</v>
          </cell>
          <cell r="J34" t="str">
            <v>4902-1</v>
          </cell>
        </row>
        <row r="35">
          <cell r="A35" t="str">
            <v>CONTRACTS SPECIALIST 1</v>
          </cell>
          <cell r="B35" t="str">
            <v>47</v>
          </cell>
          <cell r="C35">
            <v>59000</v>
          </cell>
          <cell r="D35">
            <v>59000</v>
          </cell>
          <cell r="E35">
            <v>59000</v>
          </cell>
          <cell r="F35">
            <v>59000</v>
          </cell>
          <cell r="G35">
            <v>59000</v>
          </cell>
          <cell r="H35">
            <v>59000</v>
          </cell>
          <cell r="I35">
            <v>4902</v>
          </cell>
          <cell r="J35" t="str">
            <v>4902-1</v>
          </cell>
        </row>
        <row r="36">
          <cell r="A36" t="str">
            <v>CONTRACTS SPECIALIST 2</v>
          </cell>
          <cell r="B36" t="str">
            <v>53</v>
          </cell>
          <cell r="C36">
            <v>68000</v>
          </cell>
          <cell r="D36">
            <v>68000</v>
          </cell>
          <cell r="E36">
            <v>68000</v>
          </cell>
          <cell r="F36">
            <v>68000</v>
          </cell>
          <cell r="G36">
            <v>68000</v>
          </cell>
          <cell r="H36">
            <v>68000</v>
          </cell>
          <cell r="I36">
            <v>4902</v>
          </cell>
          <cell r="J36" t="str">
            <v>4902-1</v>
          </cell>
        </row>
        <row r="37">
          <cell r="A37" t="str">
            <v>CONTRACTS SPECIALIST 3</v>
          </cell>
          <cell r="B37" t="str">
            <v>59</v>
          </cell>
          <cell r="C37">
            <v>79000</v>
          </cell>
          <cell r="D37">
            <v>79000</v>
          </cell>
          <cell r="E37">
            <v>79000</v>
          </cell>
          <cell r="F37">
            <v>79000</v>
          </cell>
          <cell r="G37">
            <v>79000</v>
          </cell>
          <cell r="H37">
            <v>79000</v>
          </cell>
          <cell r="I37">
            <v>4902</v>
          </cell>
          <cell r="J37" t="str">
            <v>4902-1</v>
          </cell>
        </row>
        <row r="38">
          <cell r="A38" t="str">
            <v>COST REIMBURSEMENT ANALYST 2</v>
          </cell>
          <cell r="B38" t="str">
            <v>45</v>
          </cell>
          <cell r="C38">
            <v>56000</v>
          </cell>
          <cell r="D38">
            <v>56000</v>
          </cell>
          <cell r="E38">
            <v>56000</v>
          </cell>
          <cell r="F38">
            <v>56000</v>
          </cell>
          <cell r="G38">
            <v>56000</v>
          </cell>
          <cell r="H38">
            <v>56000</v>
          </cell>
          <cell r="I38">
            <v>4902</v>
          </cell>
          <cell r="J38" t="str">
            <v>4902-1</v>
          </cell>
        </row>
        <row r="39">
          <cell r="A39" t="str">
            <v>COST REIMBURSEMENT ANALYST 3</v>
          </cell>
          <cell r="B39" t="str">
            <v>55</v>
          </cell>
          <cell r="C39">
            <v>71000</v>
          </cell>
          <cell r="D39">
            <v>71000</v>
          </cell>
          <cell r="E39">
            <v>71000</v>
          </cell>
          <cell r="F39">
            <v>71000</v>
          </cell>
          <cell r="G39">
            <v>71000</v>
          </cell>
          <cell r="H39">
            <v>71000</v>
          </cell>
          <cell r="I39">
            <v>4902</v>
          </cell>
          <cell r="J39" t="str">
            <v>4902-1</v>
          </cell>
        </row>
        <row r="40">
          <cell r="A40" t="str">
            <v>COST REIMBURSEMENT ANALYST 4</v>
          </cell>
          <cell r="B40" t="str">
            <v>59</v>
          </cell>
          <cell r="C40">
            <v>79000</v>
          </cell>
          <cell r="D40">
            <v>79000</v>
          </cell>
          <cell r="E40">
            <v>79000</v>
          </cell>
          <cell r="F40">
            <v>79000</v>
          </cell>
          <cell r="G40">
            <v>79000</v>
          </cell>
          <cell r="H40">
            <v>79000</v>
          </cell>
          <cell r="I40">
            <v>4902</v>
          </cell>
          <cell r="J40" t="str">
            <v>4902-1</v>
          </cell>
        </row>
        <row r="41">
          <cell r="A41" t="str">
            <v>CUSTOMER SERVICE MANAGER</v>
          </cell>
          <cell r="B41" t="str">
            <v>56</v>
          </cell>
          <cell r="C41">
            <v>73000</v>
          </cell>
          <cell r="D41">
            <v>73000</v>
          </cell>
          <cell r="E41">
            <v>73000</v>
          </cell>
          <cell r="F41">
            <v>73000</v>
          </cell>
          <cell r="G41">
            <v>73000</v>
          </cell>
          <cell r="H41">
            <v>73000</v>
          </cell>
          <cell r="I41">
            <v>4902</v>
          </cell>
          <cell r="J41" t="str">
            <v>4902-1</v>
          </cell>
        </row>
        <row r="42">
          <cell r="A42" t="str">
            <v>CUSTOMER SERVICE SPECIALIST 1</v>
          </cell>
          <cell r="B42" t="str">
            <v>35</v>
          </cell>
          <cell r="C42">
            <v>44000</v>
          </cell>
          <cell r="D42">
            <v>44000</v>
          </cell>
          <cell r="E42">
            <v>44000</v>
          </cell>
          <cell r="F42">
            <v>44000</v>
          </cell>
          <cell r="G42">
            <v>44000</v>
          </cell>
          <cell r="H42">
            <v>44000</v>
          </cell>
          <cell r="I42">
            <v>4902</v>
          </cell>
          <cell r="J42" t="str">
            <v>4902-1</v>
          </cell>
        </row>
        <row r="43">
          <cell r="A43" t="str">
            <v>CUSTOMER SERVICE SPECIALIST 2</v>
          </cell>
          <cell r="B43" t="str">
            <v>37</v>
          </cell>
          <cell r="C43">
            <v>46000</v>
          </cell>
          <cell r="D43">
            <v>46000</v>
          </cell>
          <cell r="E43">
            <v>46000</v>
          </cell>
          <cell r="F43">
            <v>46000</v>
          </cell>
          <cell r="G43">
            <v>46000</v>
          </cell>
          <cell r="H43">
            <v>46000</v>
          </cell>
          <cell r="I43">
            <v>4902</v>
          </cell>
          <cell r="J43" t="str">
            <v>4902-1</v>
          </cell>
        </row>
        <row r="44">
          <cell r="A44" t="str">
            <v>CUSTOMER SERVICE SPECIALIST 3</v>
          </cell>
          <cell r="B44" t="str">
            <v>39</v>
          </cell>
          <cell r="C44">
            <v>48000</v>
          </cell>
          <cell r="D44">
            <v>48000</v>
          </cell>
          <cell r="E44">
            <v>48000</v>
          </cell>
          <cell r="F44">
            <v>48000</v>
          </cell>
          <cell r="G44">
            <v>48000</v>
          </cell>
          <cell r="H44">
            <v>48000</v>
          </cell>
          <cell r="I44">
            <v>4902</v>
          </cell>
          <cell r="J44" t="str">
            <v>4902-1</v>
          </cell>
        </row>
        <row r="45">
          <cell r="A45" t="str">
            <v>CUSTOMER SERVICE SPECIALIST 4</v>
          </cell>
          <cell r="B45" t="str">
            <v>43</v>
          </cell>
          <cell r="C45">
            <v>53000</v>
          </cell>
          <cell r="D45">
            <v>53000</v>
          </cell>
          <cell r="E45">
            <v>53000</v>
          </cell>
          <cell r="F45">
            <v>53000</v>
          </cell>
          <cell r="G45">
            <v>53000</v>
          </cell>
          <cell r="H45">
            <v>53000</v>
          </cell>
          <cell r="I45">
            <v>4902</v>
          </cell>
          <cell r="J45" t="str">
            <v>4902-1</v>
          </cell>
        </row>
        <row r="46">
          <cell r="A46" t="str">
            <v>DATA CONSULTANT 1</v>
          </cell>
          <cell r="B46" t="str">
            <v>43</v>
          </cell>
          <cell r="C46">
            <v>53000</v>
          </cell>
          <cell r="D46">
            <v>53000</v>
          </cell>
          <cell r="E46">
            <v>53000</v>
          </cell>
          <cell r="F46">
            <v>53000</v>
          </cell>
          <cell r="G46">
            <v>53000</v>
          </cell>
          <cell r="H46">
            <v>53000</v>
          </cell>
          <cell r="I46">
            <v>4902</v>
          </cell>
          <cell r="J46" t="str">
            <v>4902-1</v>
          </cell>
        </row>
        <row r="47">
          <cell r="A47" t="str">
            <v>DATA CONSULTANT 2</v>
          </cell>
          <cell r="B47" t="str">
            <v>46</v>
          </cell>
          <cell r="C47">
            <v>57000</v>
          </cell>
          <cell r="D47">
            <v>57000</v>
          </cell>
          <cell r="E47">
            <v>57000</v>
          </cell>
          <cell r="F47">
            <v>57000</v>
          </cell>
          <cell r="G47">
            <v>57000</v>
          </cell>
          <cell r="H47">
            <v>57000</v>
          </cell>
          <cell r="I47">
            <v>4902</v>
          </cell>
          <cell r="J47" t="str">
            <v>4902-1</v>
          </cell>
        </row>
        <row r="48">
          <cell r="A48" t="str">
            <v>DATA CONSULTANT 3</v>
          </cell>
          <cell r="B48" t="str">
            <v>52</v>
          </cell>
          <cell r="C48">
            <v>66000</v>
          </cell>
          <cell r="D48">
            <v>66000</v>
          </cell>
          <cell r="E48">
            <v>66000</v>
          </cell>
          <cell r="F48">
            <v>66000</v>
          </cell>
          <cell r="G48">
            <v>66000</v>
          </cell>
          <cell r="H48">
            <v>66000</v>
          </cell>
          <cell r="I48">
            <v>4902</v>
          </cell>
          <cell r="J48" t="str">
            <v>4902-1</v>
          </cell>
        </row>
        <row r="49">
          <cell r="A49" t="str">
            <v>DATA CONSULTANT 4</v>
          </cell>
          <cell r="B49" t="str">
            <v>58</v>
          </cell>
          <cell r="C49">
            <v>77000</v>
          </cell>
          <cell r="D49">
            <v>77000</v>
          </cell>
          <cell r="E49">
            <v>77000</v>
          </cell>
          <cell r="F49">
            <v>77000</v>
          </cell>
          <cell r="G49">
            <v>77000</v>
          </cell>
          <cell r="H49">
            <v>77000</v>
          </cell>
          <cell r="I49">
            <v>4902</v>
          </cell>
          <cell r="J49" t="str">
            <v>4902-1</v>
          </cell>
        </row>
        <row r="50">
          <cell r="A50" t="str">
            <v>DENTIST</v>
          </cell>
          <cell r="B50" t="str">
            <v>87</v>
          </cell>
          <cell r="C50">
            <v>157000</v>
          </cell>
          <cell r="D50">
            <v>157000</v>
          </cell>
          <cell r="E50">
            <v>157000</v>
          </cell>
          <cell r="F50">
            <v>157000</v>
          </cell>
          <cell r="G50">
            <v>157000</v>
          </cell>
          <cell r="H50">
            <v>157000</v>
          </cell>
          <cell r="I50">
            <v>4902</v>
          </cell>
          <cell r="J50" t="str">
            <v>4902-1</v>
          </cell>
        </row>
        <row r="51">
          <cell r="A51" t="str">
            <v>DIGITAL PRINTING OPERATOR</v>
          </cell>
          <cell r="B51" t="str">
            <v>30</v>
          </cell>
          <cell r="C51">
            <v>39000</v>
          </cell>
          <cell r="D51">
            <v>39000</v>
          </cell>
          <cell r="E51">
            <v>39000</v>
          </cell>
          <cell r="F51">
            <v>39000</v>
          </cell>
          <cell r="G51">
            <v>39000</v>
          </cell>
          <cell r="H51">
            <v>39000</v>
          </cell>
          <cell r="I51">
            <v>4902</v>
          </cell>
          <cell r="J51" t="str">
            <v>4902-1</v>
          </cell>
        </row>
        <row r="52">
          <cell r="A52" t="str">
            <v>DIGITAL PRINTING OPERATOR LEAD</v>
          </cell>
          <cell r="B52" t="str">
            <v>32</v>
          </cell>
          <cell r="C52">
            <v>41000</v>
          </cell>
          <cell r="D52">
            <v>41000</v>
          </cell>
          <cell r="E52">
            <v>41000</v>
          </cell>
          <cell r="F52">
            <v>41000</v>
          </cell>
          <cell r="G52">
            <v>41000</v>
          </cell>
          <cell r="H52">
            <v>41000</v>
          </cell>
          <cell r="I52">
            <v>4902</v>
          </cell>
          <cell r="J52" t="str">
            <v>4902-1</v>
          </cell>
        </row>
        <row r="53">
          <cell r="A53" t="str">
            <v>DIGITAL PRINTING SPECIALIST</v>
          </cell>
          <cell r="B53" t="str">
            <v>34</v>
          </cell>
          <cell r="C53">
            <v>43000</v>
          </cell>
          <cell r="D53">
            <v>43000</v>
          </cell>
          <cell r="E53">
            <v>43000</v>
          </cell>
          <cell r="F53">
            <v>43000</v>
          </cell>
          <cell r="G53">
            <v>43000</v>
          </cell>
          <cell r="H53">
            <v>43000</v>
          </cell>
          <cell r="I53">
            <v>4902</v>
          </cell>
          <cell r="J53" t="str">
            <v>4902-1</v>
          </cell>
        </row>
        <row r="54">
          <cell r="A54" t="str">
            <v>DIGITAL PRINTING TECHNICIAN</v>
          </cell>
          <cell r="B54" t="str">
            <v>48</v>
          </cell>
          <cell r="C54">
            <v>60000</v>
          </cell>
          <cell r="D54">
            <v>60000</v>
          </cell>
          <cell r="E54">
            <v>60000</v>
          </cell>
          <cell r="F54">
            <v>60000</v>
          </cell>
          <cell r="G54">
            <v>60000</v>
          </cell>
          <cell r="H54">
            <v>60000</v>
          </cell>
          <cell r="I54">
            <v>4902</v>
          </cell>
          <cell r="J54" t="str">
            <v>4902-1</v>
          </cell>
        </row>
        <row r="55">
          <cell r="A55" t="str">
            <v>EPIDEMIOLOGIST 1</v>
          </cell>
          <cell r="B55" t="str">
            <v>61</v>
          </cell>
          <cell r="C55">
            <v>83000</v>
          </cell>
          <cell r="D55">
            <v>83000</v>
          </cell>
          <cell r="E55">
            <v>83000</v>
          </cell>
          <cell r="F55">
            <v>83000</v>
          </cell>
          <cell r="G55">
            <v>83000</v>
          </cell>
          <cell r="H55">
            <v>83000</v>
          </cell>
          <cell r="I55">
            <v>4902</v>
          </cell>
          <cell r="J55" t="str">
            <v>4902-1</v>
          </cell>
        </row>
        <row r="56">
          <cell r="A56" t="str">
            <v>EPIDEMIOLOGIST 2 (NON-MEDICAL)</v>
          </cell>
          <cell r="B56" t="str">
            <v>67</v>
          </cell>
          <cell r="C56">
            <v>96000</v>
          </cell>
          <cell r="D56">
            <v>96000</v>
          </cell>
          <cell r="E56">
            <v>96000</v>
          </cell>
          <cell r="F56">
            <v>96000</v>
          </cell>
          <cell r="G56">
            <v>96000</v>
          </cell>
          <cell r="H56">
            <v>96000</v>
          </cell>
          <cell r="I56">
            <v>4902</v>
          </cell>
          <cell r="J56" t="str">
            <v>4902-1</v>
          </cell>
        </row>
        <row r="57">
          <cell r="A57" t="str">
            <v>EPIDEMIOLOGIST 3 (NON-MEDICAL)</v>
          </cell>
          <cell r="B57" t="str">
            <v>71</v>
          </cell>
          <cell r="C57">
            <v>106000</v>
          </cell>
          <cell r="D57">
            <v>106000</v>
          </cell>
          <cell r="E57">
            <v>106000</v>
          </cell>
          <cell r="F57">
            <v>106000</v>
          </cell>
          <cell r="G57">
            <v>106000</v>
          </cell>
          <cell r="H57">
            <v>106000</v>
          </cell>
          <cell r="I57">
            <v>4902</v>
          </cell>
          <cell r="J57" t="str">
            <v>4902-1</v>
          </cell>
        </row>
        <row r="58">
          <cell r="A58" t="str">
            <v>FACILITIES PLANNER 1</v>
          </cell>
          <cell r="B58" t="str">
            <v>56</v>
          </cell>
          <cell r="C58">
            <v>73000</v>
          </cell>
          <cell r="D58">
            <v>73000</v>
          </cell>
          <cell r="E58">
            <v>73000</v>
          </cell>
          <cell r="F58">
            <v>73000</v>
          </cell>
          <cell r="G58">
            <v>73000</v>
          </cell>
          <cell r="H58">
            <v>73000</v>
          </cell>
          <cell r="I58">
            <v>5307</v>
          </cell>
          <cell r="J58" t="str">
            <v>5307-1</v>
          </cell>
        </row>
        <row r="59">
          <cell r="A59" t="str">
            <v>FACILITIES PLANNER 2</v>
          </cell>
          <cell r="B59" t="str">
            <v>62</v>
          </cell>
          <cell r="C59">
            <v>85000</v>
          </cell>
          <cell r="D59">
            <v>85000</v>
          </cell>
          <cell r="E59">
            <v>85000</v>
          </cell>
          <cell r="F59">
            <v>85000</v>
          </cell>
          <cell r="G59">
            <v>85000</v>
          </cell>
          <cell r="H59">
            <v>85000</v>
          </cell>
          <cell r="I59">
            <v>5307</v>
          </cell>
          <cell r="J59" t="str">
            <v>5307-1</v>
          </cell>
        </row>
        <row r="60">
          <cell r="A60" t="str">
            <v>FACILITIES SENIOR PLANNER</v>
          </cell>
          <cell r="B60" t="str">
            <v>65</v>
          </cell>
          <cell r="C60">
            <v>91000</v>
          </cell>
          <cell r="D60">
            <v>91000</v>
          </cell>
          <cell r="E60">
            <v>91000</v>
          </cell>
          <cell r="F60">
            <v>91000</v>
          </cell>
          <cell r="G60">
            <v>91000</v>
          </cell>
          <cell r="H60">
            <v>91000</v>
          </cell>
          <cell r="I60">
            <v>5307</v>
          </cell>
          <cell r="J60" t="str">
            <v>5307-1</v>
          </cell>
        </row>
        <row r="61">
          <cell r="A61" t="str">
            <v>FACILITY SERVICES COORDINATOR</v>
          </cell>
          <cell r="B61" t="str">
            <v>50</v>
          </cell>
          <cell r="C61">
            <v>63000</v>
          </cell>
          <cell r="D61">
            <v>63000</v>
          </cell>
          <cell r="E61">
            <v>63000</v>
          </cell>
          <cell r="F61">
            <v>63000</v>
          </cell>
          <cell r="G61">
            <v>63000</v>
          </cell>
          <cell r="H61">
            <v>63000</v>
          </cell>
          <cell r="I61">
            <v>5307</v>
          </cell>
          <cell r="J61" t="str">
            <v>5307-1</v>
          </cell>
        </row>
        <row r="62">
          <cell r="A62" t="str">
            <v>FINANCIAL EXAMINER 1</v>
          </cell>
          <cell r="B62" t="str">
            <v>42</v>
          </cell>
          <cell r="C62">
            <v>52000</v>
          </cell>
          <cell r="D62">
            <v>52000</v>
          </cell>
          <cell r="E62">
            <v>52000</v>
          </cell>
          <cell r="F62">
            <v>52000</v>
          </cell>
          <cell r="G62">
            <v>52000</v>
          </cell>
          <cell r="H62">
            <v>52000</v>
          </cell>
          <cell r="I62">
            <v>4902</v>
          </cell>
          <cell r="J62" t="str">
            <v>4902-1</v>
          </cell>
        </row>
        <row r="63">
          <cell r="A63" t="str">
            <v>FINANCIAL EXAMINER 2</v>
          </cell>
          <cell r="B63" t="str">
            <v>60</v>
          </cell>
          <cell r="C63">
            <v>81000</v>
          </cell>
          <cell r="D63">
            <v>81000</v>
          </cell>
          <cell r="E63">
            <v>81000</v>
          </cell>
          <cell r="F63">
            <v>81000</v>
          </cell>
          <cell r="G63">
            <v>81000</v>
          </cell>
          <cell r="H63">
            <v>81000</v>
          </cell>
          <cell r="I63">
            <v>4902</v>
          </cell>
          <cell r="J63" t="str">
            <v>4902-1</v>
          </cell>
        </row>
        <row r="64">
          <cell r="A64" t="str">
            <v>FINANCIAL EXAMINER 3</v>
          </cell>
          <cell r="B64" t="str">
            <v>66</v>
          </cell>
          <cell r="C64">
            <v>94000</v>
          </cell>
          <cell r="D64">
            <v>94000</v>
          </cell>
          <cell r="E64">
            <v>94000</v>
          </cell>
          <cell r="F64">
            <v>94000</v>
          </cell>
          <cell r="G64">
            <v>94000</v>
          </cell>
          <cell r="H64">
            <v>94000</v>
          </cell>
          <cell r="I64">
            <v>4902</v>
          </cell>
          <cell r="J64" t="str">
            <v>4902-1</v>
          </cell>
        </row>
        <row r="65">
          <cell r="A65" t="str">
            <v>FINANCIAL EXAMINER 4</v>
          </cell>
          <cell r="B65" t="str">
            <v>70</v>
          </cell>
          <cell r="C65">
            <v>103000</v>
          </cell>
          <cell r="D65">
            <v>103000</v>
          </cell>
          <cell r="E65">
            <v>103000</v>
          </cell>
          <cell r="F65">
            <v>103000</v>
          </cell>
          <cell r="G65">
            <v>103000</v>
          </cell>
          <cell r="H65">
            <v>103000</v>
          </cell>
          <cell r="I65">
            <v>4902</v>
          </cell>
          <cell r="J65" t="str">
            <v>4902-1</v>
          </cell>
        </row>
        <row r="66">
          <cell r="A66" t="str">
            <v>FISCAL ANALYST 1</v>
          </cell>
          <cell r="B66" t="str">
            <v>40</v>
          </cell>
          <cell r="C66">
            <v>49000</v>
          </cell>
          <cell r="D66">
            <v>49000</v>
          </cell>
          <cell r="E66">
            <v>49000</v>
          </cell>
          <cell r="F66">
            <v>49000</v>
          </cell>
          <cell r="G66">
            <v>49000</v>
          </cell>
          <cell r="H66">
            <v>49000</v>
          </cell>
          <cell r="I66">
            <v>4902</v>
          </cell>
          <cell r="J66" t="str">
            <v>4902-1</v>
          </cell>
        </row>
        <row r="67">
          <cell r="A67" t="str">
            <v>FISCAL ANALYST 2</v>
          </cell>
          <cell r="B67" t="str">
            <v>44</v>
          </cell>
          <cell r="C67">
            <v>55000</v>
          </cell>
          <cell r="D67">
            <v>55000</v>
          </cell>
          <cell r="E67">
            <v>55000</v>
          </cell>
          <cell r="F67">
            <v>55000</v>
          </cell>
          <cell r="G67">
            <v>55000</v>
          </cell>
          <cell r="H67">
            <v>55000</v>
          </cell>
          <cell r="I67">
            <v>4902</v>
          </cell>
          <cell r="J67" t="str">
            <v>4902-1</v>
          </cell>
        </row>
        <row r="68">
          <cell r="A68" t="str">
            <v>FISCAL ANALYST 3</v>
          </cell>
          <cell r="B68" t="str">
            <v>50</v>
          </cell>
          <cell r="C68">
            <v>63000</v>
          </cell>
          <cell r="D68">
            <v>63000</v>
          </cell>
          <cell r="E68">
            <v>63000</v>
          </cell>
          <cell r="F68">
            <v>63000</v>
          </cell>
          <cell r="G68">
            <v>63000</v>
          </cell>
          <cell r="H68">
            <v>63000</v>
          </cell>
          <cell r="I68">
            <v>4902</v>
          </cell>
          <cell r="J68" t="str">
            <v>4902-1</v>
          </cell>
        </row>
        <row r="69">
          <cell r="A69" t="str">
            <v>FISCAL ANALYST 4</v>
          </cell>
          <cell r="B69" t="str">
            <v>54</v>
          </cell>
          <cell r="C69">
            <v>70000</v>
          </cell>
          <cell r="D69">
            <v>70000</v>
          </cell>
          <cell r="E69">
            <v>70000</v>
          </cell>
          <cell r="F69">
            <v>70000</v>
          </cell>
          <cell r="G69">
            <v>70000</v>
          </cell>
          <cell r="H69">
            <v>70000</v>
          </cell>
          <cell r="I69">
            <v>4902</v>
          </cell>
          <cell r="J69" t="str">
            <v>4902-1</v>
          </cell>
        </row>
        <row r="70">
          <cell r="A70" t="str">
            <v>FISCAL ANALYST 5</v>
          </cell>
          <cell r="B70" t="str">
            <v>59</v>
          </cell>
          <cell r="C70">
            <v>79000</v>
          </cell>
          <cell r="D70">
            <v>79000</v>
          </cell>
          <cell r="E70">
            <v>79000</v>
          </cell>
          <cell r="F70">
            <v>79000</v>
          </cell>
          <cell r="G70">
            <v>79000</v>
          </cell>
          <cell r="H70">
            <v>79000</v>
          </cell>
          <cell r="I70">
            <v>4902</v>
          </cell>
          <cell r="J70" t="str">
            <v>4902-1</v>
          </cell>
        </row>
        <row r="71">
          <cell r="A71" t="str">
            <v>FISCAL SPECIALIST 1</v>
          </cell>
          <cell r="B71" t="str">
            <v>40</v>
          </cell>
          <cell r="C71">
            <v>49000</v>
          </cell>
          <cell r="D71">
            <v>49000</v>
          </cell>
          <cell r="E71">
            <v>49000</v>
          </cell>
          <cell r="F71">
            <v>49000</v>
          </cell>
          <cell r="G71">
            <v>49000</v>
          </cell>
          <cell r="H71">
            <v>49000</v>
          </cell>
          <cell r="I71">
            <v>4902</v>
          </cell>
          <cell r="J71" t="str">
            <v>4902-1</v>
          </cell>
        </row>
        <row r="72">
          <cell r="A72" t="str">
            <v>FISCAL SPECIALIST 2</v>
          </cell>
          <cell r="B72" t="str">
            <v>43</v>
          </cell>
          <cell r="C72">
            <v>53000</v>
          </cell>
          <cell r="D72">
            <v>53000</v>
          </cell>
          <cell r="E72">
            <v>53000</v>
          </cell>
          <cell r="F72">
            <v>53000</v>
          </cell>
          <cell r="G72">
            <v>53000</v>
          </cell>
          <cell r="H72">
            <v>53000</v>
          </cell>
          <cell r="I72">
            <v>4902</v>
          </cell>
          <cell r="J72" t="str">
            <v>4902-1</v>
          </cell>
        </row>
        <row r="73">
          <cell r="A73" t="str">
            <v>FISCAL SPECIALIST SUPERVISOR</v>
          </cell>
          <cell r="B73" t="str">
            <v>46</v>
          </cell>
          <cell r="C73">
            <v>57000</v>
          </cell>
          <cell r="D73">
            <v>57000</v>
          </cell>
          <cell r="E73">
            <v>57000</v>
          </cell>
          <cell r="F73">
            <v>57000</v>
          </cell>
          <cell r="G73">
            <v>57000</v>
          </cell>
          <cell r="H73">
            <v>57000</v>
          </cell>
          <cell r="I73">
            <v>4902</v>
          </cell>
          <cell r="J73" t="str">
            <v>4902-1</v>
          </cell>
        </row>
        <row r="74">
          <cell r="A74" t="str">
            <v>FISCAL TECHNICIAN 1</v>
          </cell>
          <cell r="B74" t="str">
            <v>30</v>
          </cell>
          <cell r="C74">
            <v>39000</v>
          </cell>
          <cell r="D74">
            <v>39000</v>
          </cell>
          <cell r="E74">
            <v>39000</v>
          </cell>
          <cell r="F74">
            <v>39000</v>
          </cell>
          <cell r="G74">
            <v>39000</v>
          </cell>
          <cell r="H74">
            <v>39000</v>
          </cell>
          <cell r="I74">
            <v>4902</v>
          </cell>
          <cell r="J74" t="str">
            <v>4902-1</v>
          </cell>
        </row>
        <row r="75">
          <cell r="A75" t="str">
            <v>FISCAL TECHNICIAN 2</v>
          </cell>
          <cell r="B75" t="str">
            <v>34</v>
          </cell>
          <cell r="C75">
            <v>43000</v>
          </cell>
          <cell r="D75">
            <v>43000</v>
          </cell>
          <cell r="E75">
            <v>43000</v>
          </cell>
          <cell r="F75">
            <v>43000</v>
          </cell>
          <cell r="G75">
            <v>43000</v>
          </cell>
          <cell r="H75">
            <v>43000</v>
          </cell>
          <cell r="I75">
            <v>4902</v>
          </cell>
          <cell r="J75" t="str">
            <v>4902-1</v>
          </cell>
        </row>
        <row r="76">
          <cell r="A76" t="str">
            <v>FISCAL TECHNICIAN 3</v>
          </cell>
          <cell r="B76" t="str">
            <v>36</v>
          </cell>
          <cell r="C76">
            <v>45000</v>
          </cell>
          <cell r="D76">
            <v>45000</v>
          </cell>
          <cell r="E76">
            <v>45000</v>
          </cell>
          <cell r="F76">
            <v>45000</v>
          </cell>
          <cell r="G76">
            <v>45000</v>
          </cell>
          <cell r="H76">
            <v>45000</v>
          </cell>
          <cell r="I76">
            <v>4902</v>
          </cell>
          <cell r="J76" t="str">
            <v>4902-1</v>
          </cell>
        </row>
        <row r="77">
          <cell r="A77" t="str">
            <v>FISCAL TECHNICIAN LEAD</v>
          </cell>
          <cell r="B77" t="str">
            <v>37</v>
          </cell>
          <cell r="C77">
            <v>46000</v>
          </cell>
          <cell r="D77">
            <v>46000</v>
          </cell>
          <cell r="E77">
            <v>46000</v>
          </cell>
          <cell r="F77">
            <v>46000</v>
          </cell>
          <cell r="G77">
            <v>46000</v>
          </cell>
          <cell r="H77">
            <v>46000</v>
          </cell>
          <cell r="I77">
            <v>4902</v>
          </cell>
          <cell r="J77" t="str">
            <v>4902-1</v>
          </cell>
        </row>
        <row r="78">
          <cell r="A78" t="str">
            <v>FISCAL TECHNICIAN SUPERVISOR</v>
          </cell>
          <cell r="B78" t="str">
            <v>40</v>
          </cell>
          <cell r="C78">
            <v>49000</v>
          </cell>
          <cell r="D78">
            <v>49000</v>
          </cell>
          <cell r="E78">
            <v>49000</v>
          </cell>
          <cell r="F78">
            <v>49000</v>
          </cell>
          <cell r="G78">
            <v>49000</v>
          </cell>
          <cell r="H78">
            <v>49000</v>
          </cell>
          <cell r="I78">
            <v>4902</v>
          </cell>
          <cell r="J78" t="str">
            <v>4902-1</v>
          </cell>
        </row>
        <row r="79">
          <cell r="A79" t="str">
            <v>FORMS &amp; RECORDS ANALYST 1</v>
          </cell>
          <cell r="B79" t="str">
            <v>36</v>
          </cell>
          <cell r="C79">
            <v>45000</v>
          </cell>
          <cell r="D79">
            <v>45000</v>
          </cell>
          <cell r="E79">
            <v>45000</v>
          </cell>
          <cell r="F79">
            <v>45000</v>
          </cell>
          <cell r="G79">
            <v>45000</v>
          </cell>
          <cell r="H79">
            <v>45000</v>
          </cell>
          <cell r="I79">
            <v>4902</v>
          </cell>
          <cell r="J79" t="str">
            <v>4902-1</v>
          </cell>
        </row>
        <row r="80">
          <cell r="A80" t="str">
            <v>FORMS &amp; RECORDS ANALYST 2</v>
          </cell>
          <cell r="B80" t="str">
            <v>42</v>
          </cell>
          <cell r="C80">
            <v>52000</v>
          </cell>
          <cell r="D80">
            <v>52000</v>
          </cell>
          <cell r="E80">
            <v>52000</v>
          </cell>
          <cell r="F80">
            <v>52000</v>
          </cell>
          <cell r="G80">
            <v>52000</v>
          </cell>
          <cell r="H80">
            <v>52000</v>
          </cell>
          <cell r="I80">
            <v>4902</v>
          </cell>
          <cell r="J80" t="str">
            <v>4902-1</v>
          </cell>
        </row>
        <row r="81">
          <cell r="A81" t="str">
            <v>FORMS &amp; RECORDS ANALYST 3</v>
          </cell>
          <cell r="B81" t="str">
            <v>47</v>
          </cell>
          <cell r="C81">
            <v>59000</v>
          </cell>
          <cell r="D81">
            <v>59000</v>
          </cell>
          <cell r="E81">
            <v>59000</v>
          </cell>
          <cell r="F81">
            <v>59000</v>
          </cell>
          <cell r="G81">
            <v>59000</v>
          </cell>
          <cell r="H81">
            <v>59000</v>
          </cell>
          <cell r="I81">
            <v>4902</v>
          </cell>
          <cell r="J81" t="str">
            <v>4902-1</v>
          </cell>
        </row>
        <row r="82">
          <cell r="A82" t="str">
            <v>FORMS &amp; RECORDS ANALYST SUPERVISOR</v>
          </cell>
          <cell r="B82" t="str">
            <v>52</v>
          </cell>
          <cell r="C82">
            <v>66000</v>
          </cell>
          <cell r="D82">
            <v>66000</v>
          </cell>
          <cell r="E82">
            <v>66000</v>
          </cell>
          <cell r="F82">
            <v>66000</v>
          </cell>
          <cell r="G82">
            <v>66000</v>
          </cell>
          <cell r="H82">
            <v>66000</v>
          </cell>
          <cell r="I82">
            <v>4902</v>
          </cell>
          <cell r="J82" t="str">
            <v>4902-1</v>
          </cell>
        </row>
        <row r="83">
          <cell r="A83" t="str">
            <v>GRAPHIC DESIGNER</v>
          </cell>
          <cell r="B83" t="str">
            <v>42</v>
          </cell>
          <cell r="C83">
            <v>52000</v>
          </cell>
          <cell r="D83">
            <v>52000</v>
          </cell>
          <cell r="E83">
            <v>52000</v>
          </cell>
          <cell r="F83">
            <v>52000</v>
          </cell>
          <cell r="G83">
            <v>52000</v>
          </cell>
          <cell r="H83">
            <v>52000</v>
          </cell>
          <cell r="I83">
            <v>4902</v>
          </cell>
          <cell r="J83" t="str">
            <v>4902-1</v>
          </cell>
        </row>
        <row r="84">
          <cell r="A84" t="str">
            <v>GRAPHIC DESIGNER SENIOR</v>
          </cell>
          <cell r="B84" t="str">
            <v>48</v>
          </cell>
          <cell r="C84">
            <v>60000</v>
          </cell>
          <cell r="D84">
            <v>60000</v>
          </cell>
          <cell r="E84">
            <v>60000</v>
          </cell>
          <cell r="F84">
            <v>60000</v>
          </cell>
          <cell r="G84">
            <v>60000</v>
          </cell>
          <cell r="H84">
            <v>60000</v>
          </cell>
          <cell r="I84">
            <v>4902</v>
          </cell>
          <cell r="J84" t="str">
            <v>4902-1</v>
          </cell>
        </row>
        <row r="85">
          <cell r="A85" t="str">
            <v>GRAPHIC DESIGNER SUPERVISOR</v>
          </cell>
          <cell r="B85" t="str">
            <v>52</v>
          </cell>
          <cell r="C85">
            <v>66000</v>
          </cell>
          <cell r="D85">
            <v>66000</v>
          </cell>
          <cell r="E85">
            <v>66000</v>
          </cell>
          <cell r="F85">
            <v>66000</v>
          </cell>
          <cell r="G85">
            <v>66000</v>
          </cell>
          <cell r="H85">
            <v>66000</v>
          </cell>
          <cell r="I85">
            <v>4902</v>
          </cell>
          <cell r="J85" t="str">
            <v>4902-1</v>
          </cell>
        </row>
        <row r="86">
          <cell r="A86" t="str">
            <v>HEALTH RECORDS TECHNICIAN 1</v>
          </cell>
          <cell r="B86" t="str">
            <v>44</v>
          </cell>
          <cell r="C86">
            <v>55000</v>
          </cell>
          <cell r="D86">
            <v>55000</v>
          </cell>
          <cell r="E86">
            <v>55000</v>
          </cell>
          <cell r="F86">
            <v>55000</v>
          </cell>
          <cell r="G86">
            <v>55000</v>
          </cell>
          <cell r="H86">
            <v>55000</v>
          </cell>
          <cell r="I86">
            <v>4902</v>
          </cell>
          <cell r="J86" t="str">
            <v>4902-1</v>
          </cell>
        </row>
        <row r="87">
          <cell r="A87" t="str">
            <v>HEALTH RECORDS TECHNICIAN 2</v>
          </cell>
          <cell r="B87" t="str">
            <v>49</v>
          </cell>
          <cell r="C87">
            <v>62000</v>
          </cell>
          <cell r="D87">
            <v>62000</v>
          </cell>
          <cell r="E87">
            <v>62000</v>
          </cell>
          <cell r="F87">
            <v>62000</v>
          </cell>
          <cell r="G87">
            <v>62000</v>
          </cell>
          <cell r="H87">
            <v>62000</v>
          </cell>
          <cell r="I87">
            <v>4902</v>
          </cell>
          <cell r="J87" t="str">
            <v>4902-1</v>
          </cell>
        </row>
        <row r="88">
          <cell r="A88" t="str">
            <v>HEALTH SERVICES CONSULTANT 1</v>
          </cell>
          <cell r="B88" t="str">
            <v>44</v>
          </cell>
          <cell r="C88">
            <v>55000</v>
          </cell>
          <cell r="D88">
            <v>55000</v>
          </cell>
          <cell r="E88">
            <v>55000</v>
          </cell>
          <cell r="F88">
            <v>55000</v>
          </cell>
          <cell r="G88">
            <v>55000</v>
          </cell>
          <cell r="H88">
            <v>55000</v>
          </cell>
          <cell r="I88">
            <v>4902</v>
          </cell>
          <cell r="J88" t="str">
            <v>4902-1</v>
          </cell>
        </row>
        <row r="89">
          <cell r="A89" t="str">
            <v>HEALTH SERVICES CONSULTANT 2</v>
          </cell>
          <cell r="B89" t="str">
            <v>51</v>
          </cell>
          <cell r="C89">
            <v>65000</v>
          </cell>
          <cell r="D89">
            <v>65000</v>
          </cell>
          <cell r="E89">
            <v>65000</v>
          </cell>
          <cell r="F89">
            <v>65000</v>
          </cell>
          <cell r="G89">
            <v>65000</v>
          </cell>
          <cell r="H89">
            <v>65000</v>
          </cell>
          <cell r="I89">
            <v>4902</v>
          </cell>
          <cell r="J89" t="str">
            <v>4902-1</v>
          </cell>
        </row>
        <row r="90">
          <cell r="A90" t="str">
            <v>HEALTH SERVICES CONSULTANT 3</v>
          </cell>
          <cell r="B90" t="str">
            <v>56</v>
          </cell>
          <cell r="C90">
            <v>73000</v>
          </cell>
          <cell r="D90">
            <v>73000</v>
          </cell>
          <cell r="E90">
            <v>73000</v>
          </cell>
          <cell r="F90">
            <v>73000</v>
          </cell>
          <cell r="G90">
            <v>73000</v>
          </cell>
          <cell r="H90">
            <v>73000</v>
          </cell>
          <cell r="I90">
            <v>4902</v>
          </cell>
          <cell r="J90" t="str">
            <v>4902-1</v>
          </cell>
        </row>
        <row r="91">
          <cell r="A91" t="str">
            <v>HEALTH SERVICES CONSULTANT 4</v>
          </cell>
          <cell r="B91" t="str">
            <v>60</v>
          </cell>
          <cell r="C91">
            <v>81000</v>
          </cell>
          <cell r="D91">
            <v>81000</v>
          </cell>
          <cell r="E91">
            <v>81000</v>
          </cell>
          <cell r="F91">
            <v>81000</v>
          </cell>
          <cell r="G91">
            <v>81000</v>
          </cell>
          <cell r="H91">
            <v>81000</v>
          </cell>
          <cell r="I91">
            <v>4902</v>
          </cell>
          <cell r="J91" t="str">
            <v>4902-1</v>
          </cell>
        </row>
        <row r="92">
          <cell r="A92" t="str">
            <v>HUMAN RESOURCE CONSULTANT 1</v>
          </cell>
          <cell r="B92" t="str">
            <v>46</v>
          </cell>
          <cell r="C92">
            <v>57000</v>
          </cell>
          <cell r="D92">
            <v>57000</v>
          </cell>
          <cell r="E92">
            <v>57000</v>
          </cell>
          <cell r="F92">
            <v>57000</v>
          </cell>
          <cell r="G92">
            <v>57000</v>
          </cell>
          <cell r="H92">
            <v>57000</v>
          </cell>
          <cell r="I92">
            <v>4902</v>
          </cell>
          <cell r="J92" t="str">
            <v>4902-1</v>
          </cell>
        </row>
        <row r="93">
          <cell r="A93" t="str">
            <v>HUMAN RESOURCE CONSULTANT 2</v>
          </cell>
          <cell r="B93" t="str">
            <v>51</v>
          </cell>
          <cell r="C93">
            <v>65000</v>
          </cell>
          <cell r="D93">
            <v>65000</v>
          </cell>
          <cell r="E93">
            <v>65000</v>
          </cell>
          <cell r="F93">
            <v>65000</v>
          </cell>
          <cell r="G93">
            <v>65000</v>
          </cell>
          <cell r="H93">
            <v>65000</v>
          </cell>
          <cell r="I93">
            <v>4902</v>
          </cell>
          <cell r="J93" t="str">
            <v>4902-1</v>
          </cell>
        </row>
        <row r="94">
          <cell r="A94" t="str">
            <v>HUMAN RESOURCE CONSULTANT 3</v>
          </cell>
          <cell r="B94" t="str">
            <v>55</v>
          </cell>
          <cell r="C94">
            <v>71000</v>
          </cell>
          <cell r="D94">
            <v>71000</v>
          </cell>
          <cell r="E94">
            <v>71000</v>
          </cell>
          <cell r="F94">
            <v>71000</v>
          </cell>
          <cell r="G94">
            <v>71000</v>
          </cell>
          <cell r="H94">
            <v>71000</v>
          </cell>
          <cell r="I94">
            <v>4902</v>
          </cell>
          <cell r="J94" t="str">
            <v>4902-1</v>
          </cell>
        </row>
        <row r="95">
          <cell r="A95" t="str">
            <v>HUMAN RESOURCE CONSULTANT 4</v>
          </cell>
          <cell r="B95" t="str">
            <v>59</v>
          </cell>
          <cell r="C95">
            <v>79000</v>
          </cell>
          <cell r="D95">
            <v>79000</v>
          </cell>
          <cell r="E95">
            <v>79000</v>
          </cell>
          <cell r="F95">
            <v>79000</v>
          </cell>
          <cell r="G95">
            <v>79000</v>
          </cell>
          <cell r="H95">
            <v>79000</v>
          </cell>
          <cell r="I95">
            <v>4902</v>
          </cell>
          <cell r="J95" t="str">
            <v>4902-1</v>
          </cell>
        </row>
        <row r="96">
          <cell r="A96" t="str">
            <v>HUMAN RESOURCE CONSULTANT ASSISTANT 1</v>
          </cell>
          <cell r="B96" t="str">
            <v>36</v>
          </cell>
          <cell r="C96">
            <v>45000</v>
          </cell>
          <cell r="D96">
            <v>45000</v>
          </cell>
          <cell r="E96">
            <v>45000</v>
          </cell>
          <cell r="F96">
            <v>45000</v>
          </cell>
          <cell r="G96">
            <v>45000</v>
          </cell>
          <cell r="H96">
            <v>45000</v>
          </cell>
          <cell r="I96">
            <v>4902</v>
          </cell>
          <cell r="J96" t="str">
            <v>4902-1</v>
          </cell>
        </row>
        <row r="97">
          <cell r="A97" t="str">
            <v>HUMAN RESOURCE CONSULTANT ASSISTANT 2</v>
          </cell>
          <cell r="B97" t="str">
            <v>42</v>
          </cell>
          <cell r="C97">
            <v>52000</v>
          </cell>
          <cell r="D97">
            <v>52000</v>
          </cell>
          <cell r="E97">
            <v>52000</v>
          </cell>
          <cell r="F97">
            <v>52000</v>
          </cell>
          <cell r="G97">
            <v>52000</v>
          </cell>
          <cell r="H97">
            <v>52000</v>
          </cell>
          <cell r="I97">
            <v>4902</v>
          </cell>
          <cell r="J97" t="str">
            <v>4902-1</v>
          </cell>
        </row>
        <row r="98">
          <cell r="A98" t="str">
            <v>INVESTIGATOR 1</v>
          </cell>
          <cell r="B98" t="str">
            <v>42</v>
          </cell>
          <cell r="C98">
            <v>52000</v>
          </cell>
          <cell r="D98">
            <v>52000</v>
          </cell>
          <cell r="E98">
            <v>52000</v>
          </cell>
          <cell r="F98">
            <v>52000</v>
          </cell>
          <cell r="G98">
            <v>52000</v>
          </cell>
          <cell r="H98">
            <v>52000</v>
          </cell>
          <cell r="I98">
            <v>4902</v>
          </cell>
          <cell r="J98" t="str">
            <v>4902-1</v>
          </cell>
        </row>
        <row r="99">
          <cell r="A99" t="str">
            <v>INVESTIGATOR 2</v>
          </cell>
          <cell r="B99" t="str">
            <v>49</v>
          </cell>
          <cell r="C99">
            <v>62000</v>
          </cell>
          <cell r="D99">
            <v>62000</v>
          </cell>
          <cell r="E99">
            <v>62000</v>
          </cell>
          <cell r="F99">
            <v>62000</v>
          </cell>
          <cell r="G99">
            <v>62000</v>
          </cell>
          <cell r="H99">
            <v>62000</v>
          </cell>
          <cell r="I99">
            <v>4902</v>
          </cell>
          <cell r="J99" t="str">
            <v>4902-1</v>
          </cell>
        </row>
        <row r="100">
          <cell r="A100" t="str">
            <v>INVESTIGATOR 3</v>
          </cell>
          <cell r="B100" t="str">
            <v>57</v>
          </cell>
          <cell r="C100">
            <v>75000</v>
          </cell>
          <cell r="D100">
            <v>75000</v>
          </cell>
          <cell r="E100">
            <v>75000</v>
          </cell>
          <cell r="F100">
            <v>75000</v>
          </cell>
          <cell r="G100">
            <v>75000</v>
          </cell>
          <cell r="H100">
            <v>75000</v>
          </cell>
          <cell r="I100">
            <v>4902</v>
          </cell>
          <cell r="J100" t="str">
            <v>4902-1</v>
          </cell>
        </row>
        <row r="101">
          <cell r="A101" t="str">
            <v>INVESTIGATOR 4</v>
          </cell>
          <cell r="B101" t="str">
            <v>59</v>
          </cell>
          <cell r="C101">
            <v>79000</v>
          </cell>
          <cell r="D101">
            <v>79000</v>
          </cell>
          <cell r="E101">
            <v>79000</v>
          </cell>
          <cell r="F101">
            <v>79000</v>
          </cell>
          <cell r="G101">
            <v>79000</v>
          </cell>
          <cell r="H101">
            <v>79000</v>
          </cell>
          <cell r="I101">
            <v>4902</v>
          </cell>
          <cell r="J101" t="str">
            <v>4902-1</v>
          </cell>
        </row>
        <row r="102">
          <cell r="A102" t="str">
            <v>IT APP DEVELOPMENT - EXPERT</v>
          </cell>
          <cell r="B102" t="str">
            <v>10IT</v>
          </cell>
          <cell r="C102">
            <v>124000</v>
          </cell>
          <cell r="D102">
            <v>124000</v>
          </cell>
          <cell r="E102">
            <v>124000</v>
          </cell>
          <cell r="F102">
            <v>124000</v>
          </cell>
          <cell r="G102">
            <v>124000</v>
          </cell>
          <cell r="H102">
            <v>124000</v>
          </cell>
          <cell r="I102">
            <v>4902</v>
          </cell>
          <cell r="J102" t="str">
            <v>4902-1</v>
          </cell>
        </row>
        <row r="103">
          <cell r="A103" t="str">
            <v>IT APP DEVELOPMENT - JOURNEY</v>
          </cell>
          <cell r="B103" t="str">
            <v>05IT</v>
          </cell>
          <cell r="C103">
            <v>97000</v>
          </cell>
          <cell r="D103">
            <v>97000</v>
          </cell>
          <cell r="E103">
            <v>97000</v>
          </cell>
          <cell r="F103">
            <v>97000</v>
          </cell>
          <cell r="G103">
            <v>97000</v>
          </cell>
          <cell r="H103">
            <v>97000</v>
          </cell>
          <cell r="I103">
            <v>4902</v>
          </cell>
          <cell r="J103" t="str">
            <v>4902-1</v>
          </cell>
        </row>
        <row r="104">
          <cell r="A104" t="str">
            <v>IT APP DEVELOPMENT - MANAGER</v>
          </cell>
          <cell r="B104" t="str">
            <v>10IT</v>
          </cell>
          <cell r="C104">
            <v>124000</v>
          </cell>
          <cell r="D104">
            <v>124000</v>
          </cell>
          <cell r="E104">
            <v>124000</v>
          </cell>
          <cell r="F104">
            <v>124000</v>
          </cell>
          <cell r="G104">
            <v>124000</v>
          </cell>
          <cell r="H104">
            <v>124000</v>
          </cell>
          <cell r="I104">
            <v>4902</v>
          </cell>
          <cell r="J104" t="str">
            <v>4902-1</v>
          </cell>
        </row>
        <row r="105">
          <cell r="A105" t="str">
            <v>IT APP DEVELOPMENT - SENIOR MANAGER</v>
          </cell>
          <cell r="B105" t="str">
            <v>11IT</v>
          </cell>
          <cell r="C105">
            <v>130000</v>
          </cell>
          <cell r="D105">
            <v>130000</v>
          </cell>
          <cell r="E105">
            <v>130000</v>
          </cell>
          <cell r="F105">
            <v>130000</v>
          </cell>
          <cell r="G105">
            <v>130000</v>
          </cell>
          <cell r="H105">
            <v>130000</v>
          </cell>
          <cell r="I105">
            <v>4902</v>
          </cell>
          <cell r="J105" t="str">
            <v>4902-1</v>
          </cell>
        </row>
        <row r="106">
          <cell r="A106" t="str">
            <v>IT APP DEVELOPMENT - SENIOR/SPECIALIST</v>
          </cell>
          <cell r="B106" t="str">
            <v>08IT</v>
          </cell>
          <cell r="C106">
            <v>113000</v>
          </cell>
          <cell r="D106">
            <v>113000</v>
          </cell>
          <cell r="E106">
            <v>113000</v>
          </cell>
          <cell r="F106">
            <v>113000</v>
          </cell>
          <cell r="G106">
            <v>113000</v>
          </cell>
          <cell r="H106">
            <v>113000</v>
          </cell>
          <cell r="I106">
            <v>4902</v>
          </cell>
          <cell r="J106" t="str">
            <v>4902-1</v>
          </cell>
        </row>
        <row r="107">
          <cell r="A107" t="str">
            <v>IT APPLICATION DEVELOPMENT - ENTRY</v>
          </cell>
          <cell r="B107" t="str">
            <v>04IT</v>
          </cell>
          <cell r="C107">
            <v>91000</v>
          </cell>
          <cell r="D107">
            <v>91000</v>
          </cell>
          <cell r="E107">
            <v>91000</v>
          </cell>
          <cell r="F107">
            <v>91000</v>
          </cell>
          <cell r="G107">
            <v>91000</v>
          </cell>
          <cell r="H107">
            <v>91000</v>
          </cell>
          <cell r="I107">
            <v>4902</v>
          </cell>
          <cell r="J107" t="str">
            <v>4902-1</v>
          </cell>
        </row>
        <row r="108">
          <cell r="A108" t="str">
            <v>IT ARCHITECTURE - EXPERT</v>
          </cell>
          <cell r="B108" t="str">
            <v>11IT</v>
          </cell>
          <cell r="C108">
            <v>130000</v>
          </cell>
          <cell r="D108">
            <v>130000</v>
          </cell>
          <cell r="E108">
            <v>130000</v>
          </cell>
          <cell r="F108">
            <v>130000</v>
          </cell>
          <cell r="G108">
            <v>130000</v>
          </cell>
          <cell r="H108">
            <v>130000</v>
          </cell>
          <cell r="I108">
            <v>4902</v>
          </cell>
          <cell r="J108" t="str">
            <v>4902-1</v>
          </cell>
        </row>
        <row r="109">
          <cell r="A109" t="str">
            <v>IT ARCHITECTURE - JOURNEY</v>
          </cell>
          <cell r="B109" t="str">
            <v>04IT</v>
          </cell>
          <cell r="C109">
            <v>91000</v>
          </cell>
          <cell r="D109">
            <v>91000</v>
          </cell>
          <cell r="E109">
            <v>91000</v>
          </cell>
          <cell r="F109">
            <v>91000</v>
          </cell>
          <cell r="G109">
            <v>91000</v>
          </cell>
          <cell r="H109">
            <v>91000</v>
          </cell>
          <cell r="I109">
            <v>4902</v>
          </cell>
          <cell r="J109" t="str">
            <v>4902-1</v>
          </cell>
        </row>
        <row r="110">
          <cell r="A110" t="str">
            <v>IT ARCHITECTURE - MANAGER</v>
          </cell>
          <cell r="B110" t="str">
            <v>10IT</v>
          </cell>
          <cell r="C110">
            <v>124000</v>
          </cell>
          <cell r="D110">
            <v>124000</v>
          </cell>
          <cell r="E110">
            <v>124000</v>
          </cell>
          <cell r="F110">
            <v>124000</v>
          </cell>
          <cell r="G110">
            <v>124000</v>
          </cell>
          <cell r="H110">
            <v>124000</v>
          </cell>
          <cell r="I110">
            <v>4902</v>
          </cell>
          <cell r="J110" t="str">
            <v>4902-1</v>
          </cell>
        </row>
        <row r="111">
          <cell r="A111" t="str">
            <v>IT ARCHITECTURE - SENIOR MANAGER</v>
          </cell>
          <cell r="B111" t="str">
            <v>11IT</v>
          </cell>
          <cell r="C111">
            <v>130000</v>
          </cell>
          <cell r="D111">
            <v>130000</v>
          </cell>
          <cell r="E111">
            <v>130000</v>
          </cell>
          <cell r="F111">
            <v>130000</v>
          </cell>
          <cell r="G111">
            <v>130000</v>
          </cell>
          <cell r="H111">
            <v>130000</v>
          </cell>
          <cell r="I111">
            <v>4902</v>
          </cell>
          <cell r="J111" t="str">
            <v>4902-1</v>
          </cell>
        </row>
        <row r="112">
          <cell r="A112" t="str">
            <v>IT ARCHITECTURE - SENIOR/SPECIALIST</v>
          </cell>
          <cell r="B112" t="str">
            <v>09IT</v>
          </cell>
          <cell r="C112">
            <v>118000</v>
          </cell>
          <cell r="D112">
            <v>118000</v>
          </cell>
          <cell r="E112">
            <v>118000</v>
          </cell>
          <cell r="F112">
            <v>118000</v>
          </cell>
          <cell r="G112">
            <v>118000</v>
          </cell>
          <cell r="H112">
            <v>118000</v>
          </cell>
          <cell r="I112">
            <v>4902</v>
          </cell>
          <cell r="J112" t="str">
            <v>4902-1</v>
          </cell>
        </row>
        <row r="113">
          <cell r="A113" t="str">
            <v>IT BUSINESS ANALYST - ENTRY</v>
          </cell>
          <cell r="B113" t="str">
            <v>03IT</v>
          </cell>
          <cell r="C113">
            <v>84000</v>
          </cell>
          <cell r="D113">
            <v>84000</v>
          </cell>
          <cell r="E113">
            <v>84000</v>
          </cell>
          <cell r="F113">
            <v>84000</v>
          </cell>
          <cell r="G113">
            <v>84000</v>
          </cell>
          <cell r="H113">
            <v>84000</v>
          </cell>
          <cell r="I113">
            <v>4902</v>
          </cell>
          <cell r="J113" t="str">
            <v>4902-1</v>
          </cell>
        </row>
        <row r="114">
          <cell r="A114" t="str">
            <v>IT BUSINESS ANALYST - EXPERT</v>
          </cell>
          <cell r="B114" t="str">
            <v>09IT</v>
          </cell>
          <cell r="C114">
            <v>118000</v>
          </cell>
          <cell r="D114">
            <v>118000</v>
          </cell>
          <cell r="E114">
            <v>118000</v>
          </cell>
          <cell r="F114">
            <v>118000</v>
          </cell>
          <cell r="G114">
            <v>118000</v>
          </cell>
          <cell r="H114">
            <v>118000</v>
          </cell>
          <cell r="I114">
            <v>4902</v>
          </cell>
          <cell r="J114" t="str">
            <v>4902-1</v>
          </cell>
        </row>
        <row r="115">
          <cell r="A115" t="str">
            <v>IT BUSINESS ANALYST - JOURNEY</v>
          </cell>
          <cell r="B115" t="str">
            <v>05IT</v>
          </cell>
          <cell r="C115">
            <v>97000</v>
          </cell>
          <cell r="D115">
            <v>97000</v>
          </cell>
          <cell r="E115">
            <v>97000</v>
          </cell>
          <cell r="F115">
            <v>97000</v>
          </cell>
          <cell r="G115">
            <v>97000</v>
          </cell>
          <cell r="H115">
            <v>97000</v>
          </cell>
          <cell r="I115">
            <v>4902</v>
          </cell>
          <cell r="J115" t="str">
            <v>4902-1</v>
          </cell>
        </row>
        <row r="116">
          <cell r="A116" t="str">
            <v>IT BUSINESS ANALYST - MANAGER</v>
          </cell>
          <cell r="B116" t="str">
            <v>09IT</v>
          </cell>
          <cell r="C116">
            <v>118000</v>
          </cell>
          <cell r="D116">
            <v>118000</v>
          </cell>
          <cell r="E116">
            <v>118000</v>
          </cell>
          <cell r="F116">
            <v>118000</v>
          </cell>
          <cell r="G116">
            <v>118000</v>
          </cell>
          <cell r="H116">
            <v>118000</v>
          </cell>
          <cell r="I116">
            <v>4902</v>
          </cell>
          <cell r="J116" t="str">
            <v>4902-1</v>
          </cell>
        </row>
        <row r="117">
          <cell r="A117" t="str">
            <v>IT BUSINESS ANALYST - SENIOR MANAGER</v>
          </cell>
          <cell r="B117" t="str">
            <v>10IT</v>
          </cell>
          <cell r="C117">
            <v>124000</v>
          </cell>
          <cell r="D117">
            <v>124000</v>
          </cell>
          <cell r="E117">
            <v>124000</v>
          </cell>
          <cell r="F117">
            <v>124000</v>
          </cell>
          <cell r="G117">
            <v>124000</v>
          </cell>
          <cell r="H117">
            <v>124000</v>
          </cell>
          <cell r="I117">
            <v>4902</v>
          </cell>
          <cell r="J117" t="str">
            <v>4902-1</v>
          </cell>
        </row>
        <row r="118">
          <cell r="A118" t="str">
            <v>IT BUSINESS ANALYST - SENIOR/SPECIALIST</v>
          </cell>
          <cell r="B118" t="str">
            <v>07IT</v>
          </cell>
          <cell r="C118">
            <v>107000</v>
          </cell>
          <cell r="D118">
            <v>107000</v>
          </cell>
          <cell r="E118">
            <v>107000</v>
          </cell>
          <cell r="F118">
            <v>107000</v>
          </cell>
          <cell r="G118">
            <v>107000</v>
          </cell>
          <cell r="H118">
            <v>107000</v>
          </cell>
          <cell r="I118">
            <v>4902</v>
          </cell>
          <cell r="J118" t="str">
            <v>4902-1</v>
          </cell>
        </row>
        <row r="119">
          <cell r="A119" t="str">
            <v>IT CUSTOMER SUPPORT - ENTRY</v>
          </cell>
          <cell r="B119" t="str">
            <v>01IT</v>
          </cell>
          <cell r="C119">
            <v>73000</v>
          </cell>
          <cell r="D119">
            <v>73000</v>
          </cell>
          <cell r="E119">
            <v>73000</v>
          </cell>
          <cell r="F119">
            <v>73000</v>
          </cell>
          <cell r="G119">
            <v>73000</v>
          </cell>
          <cell r="H119">
            <v>73000</v>
          </cell>
          <cell r="I119">
            <v>4902</v>
          </cell>
          <cell r="J119" t="str">
            <v>4902-1</v>
          </cell>
        </row>
        <row r="120">
          <cell r="A120" t="str">
            <v>IT CUSTOMER SUPPORT - JOURNEY</v>
          </cell>
          <cell r="B120" t="str">
            <v>03IT</v>
          </cell>
          <cell r="C120">
            <v>84000</v>
          </cell>
          <cell r="D120">
            <v>84000</v>
          </cell>
          <cell r="E120">
            <v>84000</v>
          </cell>
          <cell r="F120">
            <v>84000</v>
          </cell>
          <cell r="G120">
            <v>84000</v>
          </cell>
          <cell r="H120">
            <v>84000</v>
          </cell>
          <cell r="I120">
            <v>4902</v>
          </cell>
          <cell r="J120" t="str">
            <v>4902-1</v>
          </cell>
        </row>
        <row r="121">
          <cell r="A121" t="str">
            <v>IT CUSTOMER SUPPORT - MANAGER</v>
          </cell>
          <cell r="B121" t="str">
            <v>08IT</v>
          </cell>
          <cell r="C121">
            <v>113000</v>
          </cell>
          <cell r="D121">
            <v>113000</v>
          </cell>
          <cell r="E121">
            <v>113000</v>
          </cell>
          <cell r="F121">
            <v>113000</v>
          </cell>
          <cell r="G121">
            <v>113000</v>
          </cell>
          <cell r="H121">
            <v>113000</v>
          </cell>
          <cell r="I121">
            <v>4902</v>
          </cell>
          <cell r="J121" t="str">
            <v>4902-1</v>
          </cell>
        </row>
        <row r="122">
          <cell r="A122" t="str">
            <v>IT CUSTOMER SUPPORT - SENIOR/SPECIALIST</v>
          </cell>
          <cell r="B122" t="str">
            <v>05IT</v>
          </cell>
          <cell r="C122">
            <v>97000</v>
          </cell>
          <cell r="D122">
            <v>97000</v>
          </cell>
          <cell r="E122">
            <v>97000</v>
          </cell>
          <cell r="F122">
            <v>97000</v>
          </cell>
          <cell r="G122">
            <v>97000</v>
          </cell>
          <cell r="H122">
            <v>97000</v>
          </cell>
          <cell r="I122">
            <v>4902</v>
          </cell>
          <cell r="J122" t="str">
            <v>4902-1</v>
          </cell>
        </row>
        <row r="123">
          <cell r="A123" t="str">
            <v>IT DATA MANAGEMENT - ENTRY</v>
          </cell>
          <cell r="B123" t="str">
            <v>02IT</v>
          </cell>
          <cell r="C123">
            <v>78000</v>
          </cell>
          <cell r="D123">
            <v>78000</v>
          </cell>
          <cell r="E123">
            <v>78000</v>
          </cell>
          <cell r="F123">
            <v>78000</v>
          </cell>
          <cell r="G123">
            <v>78000</v>
          </cell>
          <cell r="H123">
            <v>78000</v>
          </cell>
          <cell r="I123">
            <v>4902</v>
          </cell>
          <cell r="J123" t="str">
            <v>4902-1</v>
          </cell>
        </row>
        <row r="124">
          <cell r="A124" t="str">
            <v>IT DATA MANAGEMENT - EXPERT</v>
          </cell>
          <cell r="B124" t="str">
            <v>09IT</v>
          </cell>
          <cell r="C124">
            <v>118000</v>
          </cell>
          <cell r="D124">
            <v>118000</v>
          </cell>
          <cell r="E124">
            <v>118000</v>
          </cell>
          <cell r="F124">
            <v>118000</v>
          </cell>
          <cell r="G124">
            <v>118000</v>
          </cell>
          <cell r="H124">
            <v>118000</v>
          </cell>
          <cell r="I124">
            <v>4902</v>
          </cell>
          <cell r="J124" t="str">
            <v>4902-1</v>
          </cell>
        </row>
        <row r="125">
          <cell r="A125" t="str">
            <v>IT DATA MANAGEMENT - JOURNEY</v>
          </cell>
          <cell r="B125" t="str">
            <v>06IT</v>
          </cell>
          <cell r="C125">
            <v>102000</v>
          </cell>
          <cell r="D125">
            <v>102000</v>
          </cell>
          <cell r="E125">
            <v>102000</v>
          </cell>
          <cell r="F125">
            <v>102000</v>
          </cell>
          <cell r="G125">
            <v>102000</v>
          </cell>
          <cell r="H125">
            <v>102000</v>
          </cell>
          <cell r="I125">
            <v>4902</v>
          </cell>
          <cell r="J125" t="str">
            <v>4902-1</v>
          </cell>
        </row>
        <row r="126">
          <cell r="A126" t="str">
            <v>IT DATA MANAGEMENT - MANAGER</v>
          </cell>
          <cell r="B126" t="str">
            <v>10IT</v>
          </cell>
          <cell r="C126">
            <v>124000</v>
          </cell>
          <cell r="D126">
            <v>124000</v>
          </cell>
          <cell r="E126">
            <v>124000</v>
          </cell>
          <cell r="F126">
            <v>124000</v>
          </cell>
          <cell r="G126">
            <v>124000</v>
          </cell>
          <cell r="H126">
            <v>124000</v>
          </cell>
          <cell r="I126">
            <v>4902</v>
          </cell>
          <cell r="J126" t="str">
            <v>4902-1</v>
          </cell>
        </row>
        <row r="127">
          <cell r="A127" t="str">
            <v>IT DATA MANAGEMENT - SENIOR MANAGER</v>
          </cell>
          <cell r="B127" t="str">
            <v>11IT</v>
          </cell>
          <cell r="C127">
            <v>130000</v>
          </cell>
          <cell r="D127">
            <v>130000</v>
          </cell>
          <cell r="E127">
            <v>130000</v>
          </cell>
          <cell r="F127">
            <v>130000</v>
          </cell>
          <cell r="G127">
            <v>130000</v>
          </cell>
          <cell r="H127">
            <v>130000</v>
          </cell>
          <cell r="I127">
            <v>4902</v>
          </cell>
          <cell r="J127" t="str">
            <v>4902-1</v>
          </cell>
        </row>
        <row r="128">
          <cell r="A128" t="str">
            <v>IT DATA MANAGEMENT - SENIOR/SPECIALIST</v>
          </cell>
          <cell r="B128" t="str">
            <v>07IT</v>
          </cell>
          <cell r="C128">
            <v>107000</v>
          </cell>
          <cell r="D128">
            <v>107000</v>
          </cell>
          <cell r="E128">
            <v>107000</v>
          </cell>
          <cell r="F128">
            <v>107000</v>
          </cell>
          <cell r="G128">
            <v>107000</v>
          </cell>
          <cell r="H128">
            <v>107000</v>
          </cell>
          <cell r="I128">
            <v>4902</v>
          </cell>
          <cell r="J128" t="str">
            <v>4902-1</v>
          </cell>
        </row>
        <row r="129">
          <cell r="A129" t="str">
            <v>IT NETWORK &amp; TELECOMMUNICATIONS - ENTRY</v>
          </cell>
          <cell r="B129" t="str">
            <v>03IT</v>
          </cell>
          <cell r="C129">
            <v>84000</v>
          </cell>
          <cell r="D129">
            <v>84000</v>
          </cell>
          <cell r="E129">
            <v>84000</v>
          </cell>
          <cell r="F129">
            <v>84000</v>
          </cell>
          <cell r="G129">
            <v>84000</v>
          </cell>
          <cell r="H129">
            <v>84000</v>
          </cell>
          <cell r="I129">
            <v>4902</v>
          </cell>
          <cell r="J129" t="str">
            <v>4902-1</v>
          </cell>
        </row>
        <row r="130">
          <cell r="A130" t="str">
            <v>IT NETWORK &amp; TELECOMMUNICATIONS - MANAGER</v>
          </cell>
          <cell r="B130" t="str">
            <v>09IT</v>
          </cell>
          <cell r="C130">
            <v>118000</v>
          </cell>
          <cell r="D130">
            <v>118000</v>
          </cell>
          <cell r="E130">
            <v>118000</v>
          </cell>
          <cell r="F130">
            <v>118000</v>
          </cell>
          <cell r="G130">
            <v>118000</v>
          </cell>
          <cell r="H130">
            <v>118000</v>
          </cell>
          <cell r="I130">
            <v>4902</v>
          </cell>
          <cell r="J130" t="str">
            <v>4902-1</v>
          </cell>
        </row>
        <row r="131">
          <cell r="A131" t="str">
            <v>IT NETWORK &amp; TELECOMMUNICATIONS - SENIOR MANAGER</v>
          </cell>
          <cell r="B131" t="str">
            <v>11IT</v>
          </cell>
          <cell r="C131">
            <v>130000</v>
          </cell>
          <cell r="D131">
            <v>130000</v>
          </cell>
          <cell r="E131">
            <v>130000</v>
          </cell>
          <cell r="F131">
            <v>130000</v>
          </cell>
          <cell r="G131">
            <v>130000</v>
          </cell>
          <cell r="H131">
            <v>130000</v>
          </cell>
          <cell r="I131">
            <v>4902</v>
          </cell>
          <cell r="J131" t="str">
            <v>4902-1</v>
          </cell>
        </row>
        <row r="132">
          <cell r="A132" t="str">
            <v>IT NETWORK &amp; TELECOMS - JOURNEY</v>
          </cell>
          <cell r="B132" t="str">
            <v>05IT</v>
          </cell>
          <cell r="C132">
            <v>97000</v>
          </cell>
          <cell r="D132">
            <v>97000</v>
          </cell>
          <cell r="E132">
            <v>97000</v>
          </cell>
          <cell r="F132">
            <v>97000</v>
          </cell>
          <cell r="G132">
            <v>97000</v>
          </cell>
          <cell r="H132">
            <v>97000</v>
          </cell>
          <cell r="I132">
            <v>4902</v>
          </cell>
          <cell r="J132" t="str">
            <v>4902-1</v>
          </cell>
        </row>
        <row r="133">
          <cell r="A133" t="str">
            <v>IT NETWORK AND TELECOMMUNICATIONS - EXPERT</v>
          </cell>
          <cell r="B133" t="str">
            <v>09IT</v>
          </cell>
          <cell r="C133">
            <v>118000</v>
          </cell>
          <cell r="D133">
            <v>118000</v>
          </cell>
          <cell r="E133">
            <v>118000</v>
          </cell>
          <cell r="F133">
            <v>118000</v>
          </cell>
          <cell r="G133">
            <v>118000</v>
          </cell>
          <cell r="H133">
            <v>118000</v>
          </cell>
          <cell r="I133">
            <v>4902</v>
          </cell>
          <cell r="J133" t="str">
            <v>4902-1</v>
          </cell>
        </row>
        <row r="134">
          <cell r="A134" t="str">
            <v>IT NETWORK AND TELECOMMUNICATIONS - SENIOR/SPECIALIST</v>
          </cell>
          <cell r="B134" t="str">
            <v>07IT</v>
          </cell>
          <cell r="C134">
            <v>107000</v>
          </cell>
          <cell r="D134">
            <v>107000</v>
          </cell>
          <cell r="E134">
            <v>107000</v>
          </cell>
          <cell r="F134">
            <v>107000</v>
          </cell>
          <cell r="G134">
            <v>107000</v>
          </cell>
          <cell r="H134">
            <v>107000</v>
          </cell>
          <cell r="I134">
            <v>4902</v>
          </cell>
          <cell r="J134" t="str">
            <v>4902-1</v>
          </cell>
        </row>
        <row r="135">
          <cell r="A135" t="str">
            <v>IT POLICY &amp; PLANNING - ENTRY</v>
          </cell>
          <cell r="B135" t="str">
            <v>02IT</v>
          </cell>
          <cell r="C135">
            <v>78000</v>
          </cell>
          <cell r="D135">
            <v>78000</v>
          </cell>
          <cell r="E135">
            <v>78000</v>
          </cell>
          <cell r="F135">
            <v>78000</v>
          </cell>
          <cell r="G135">
            <v>78000</v>
          </cell>
          <cell r="H135">
            <v>78000</v>
          </cell>
          <cell r="I135">
            <v>4902</v>
          </cell>
          <cell r="J135" t="str">
            <v>4902-1</v>
          </cell>
        </row>
        <row r="136">
          <cell r="A136" t="str">
            <v>IT POLICY &amp; PLANNING - EXPERT</v>
          </cell>
          <cell r="B136" t="str">
            <v>09IT</v>
          </cell>
          <cell r="C136">
            <v>118000</v>
          </cell>
          <cell r="D136">
            <v>118000</v>
          </cell>
          <cell r="E136">
            <v>118000</v>
          </cell>
          <cell r="F136">
            <v>118000</v>
          </cell>
          <cell r="G136">
            <v>118000</v>
          </cell>
          <cell r="H136">
            <v>118000</v>
          </cell>
          <cell r="I136">
            <v>4902</v>
          </cell>
          <cell r="J136" t="str">
            <v>4902-1</v>
          </cell>
        </row>
        <row r="137">
          <cell r="A137" t="str">
            <v>IT POLICY &amp; PLANNING - JOURNEY</v>
          </cell>
          <cell r="B137" t="str">
            <v>03IT</v>
          </cell>
          <cell r="C137">
            <v>84000</v>
          </cell>
          <cell r="D137">
            <v>84000</v>
          </cell>
          <cell r="E137">
            <v>84000</v>
          </cell>
          <cell r="F137">
            <v>84000</v>
          </cell>
          <cell r="G137">
            <v>84000</v>
          </cell>
          <cell r="H137">
            <v>84000</v>
          </cell>
          <cell r="I137">
            <v>4902</v>
          </cell>
          <cell r="J137" t="str">
            <v>4902-1</v>
          </cell>
        </row>
        <row r="138">
          <cell r="A138" t="str">
            <v>IT POLICY &amp; PLANNING - MANAGER</v>
          </cell>
          <cell r="B138" t="str">
            <v>10IT</v>
          </cell>
          <cell r="C138">
            <v>124000</v>
          </cell>
          <cell r="D138">
            <v>124000</v>
          </cell>
          <cell r="E138">
            <v>124000</v>
          </cell>
          <cell r="F138">
            <v>124000</v>
          </cell>
          <cell r="G138">
            <v>124000</v>
          </cell>
          <cell r="H138">
            <v>124000</v>
          </cell>
          <cell r="I138">
            <v>4902</v>
          </cell>
          <cell r="J138" t="str">
            <v>4902-1</v>
          </cell>
        </row>
        <row r="139">
          <cell r="A139" t="str">
            <v>IT POLICY &amp; PLANNING - SENIOR MANAGER</v>
          </cell>
          <cell r="B139" t="str">
            <v>11IT</v>
          </cell>
          <cell r="C139">
            <v>130000</v>
          </cell>
          <cell r="D139">
            <v>130000</v>
          </cell>
          <cell r="E139">
            <v>130000</v>
          </cell>
          <cell r="F139">
            <v>130000</v>
          </cell>
          <cell r="G139">
            <v>130000</v>
          </cell>
          <cell r="H139">
            <v>130000</v>
          </cell>
          <cell r="I139">
            <v>4902</v>
          </cell>
          <cell r="J139" t="str">
            <v>4902-1</v>
          </cell>
        </row>
        <row r="140">
          <cell r="A140" t="str">
            <v>IT POLICY &amp; PLANNING - SENIOR/SPECIALIST</v>
          </cell>
          <cell r="B140" t="str">
            <v>08IT</v>
          </cell>
          <cell r="C140">
            <v>113000</v>
          </cell>
          <cell r="D140">
            <v>113000</v>
          </cell>
          <cell r="E140">
            <v>113000</v>
          </cell>
          <cell r="F140">
            <v>113000</v>
          </cell>
          <cell r="G140">
            <v>113000</v>
          </cell>
          <cell r="H140">
            <v>113000</v>
          </cell>
          <cell r="I140">
            <v>4902</v>
          </cell>
          <cell r="J140" t="str">
            <v>4902-1</v>
          </cell>
        </row>
        <row r="141">
          <cell r="A141" t="str">
            <v>IT PROJECT MANAGEMENT - ENTRY</v>
          </cell>
          <cell r="B141" t="str">
            <v>05IT</v>
          </cell>
          <cell r="C141">
            <v>97000</v>
          </cell>
          <cell r="D141">
            <v>97000</v>
          </cell>
          <cell r="E141">
            <v>97000</v>
          </cell>
          <cell r="F141">
            <v>97000</v>
          </cell>
          <cell r="G141">
            <v>97000</v>
          </cell>
          <cell r="H141">
            <v>97000</v>
          </cell>
          <cell r="I141">
            <v>4902</v>
          </cell>
          <cell r="J141" t="str">
            <v>4902-1</v>
          </cell>
        </row>
        <row r="142">
          <cell r="A142" t="str">
            <v>IT PROJECT MANAGEMENT - EXPERT</v>
          </cell>
          <cell r="B142" t="str">
            <v>10IT</v>
          </cell>
          <cell r="C142">
            <v>124000</v>
          </cell>
          <cell r="D142">
            <v>124000</v>
          </cell>
          <cell r="E142">
            <v>124000</v>
          </cell>
          <cell r="F142">
            <v>124000</v>
          </cell>
          <cell r="G142">
            <v>124000</v>
          </cell>
          <cell r="H142">
            <v>124000</v>
          </cell>
          <cell r="I142">
            <v>4902</v>
          </cell>
          <cell r="J142" t="str">
            <v>4902-1</v>
          </cell>
        </row>
        <row r="143">
          <cell r="A143" t="str">
            <v>IT PROJECT MANAGEMENT - JOURNEY</v>
          </cell>
          <cell r="B143" t="str">
            <v>06IT</v>
          </cell>
          <cell r="C143">
            <v>102000</v>
          </cell>
          <cell r="D143">
            <v>102000</v>
          </cell>
          <cell r="E143">
            <v>102000</v>
          </cell>
          <cell r="F143">
            <v>102000</v>
          </cell>
          <cell r="G143">
            <v>102000</v>
          </cell>
          <cell r="H143">
            <v>102000</v>
          </cell>
          <cell r="I143">
            <v>4902</v>
          </cell>
          <cell r="J143" t="str">
            <v>4902-1</v>
          </cell>
        </row>
        <row r="144">
          <cell r="A144" t="str">
            <v>IT PROJECT MANAGEMENT - MANAGER</v>
          </cell>
          <cell r="B144" t="str">
            <v>10IT</v>
          </cell>
          <cell r="C144">
            <v>124000</v>
          </cell>
          <cell r="D144">
            <v>124000</v>
          </cell>
          <cell r="E144">
            <v>124000</v>
          </cell>
          <cell r="F144">
            <v>124000</v>
          </cell>
          <cell r="G144">
            <v>124000</v>
          </cell>
          <cell r="H144">
            <v>124000</v>
          </cell>
          <cell r="I144">
            <v>4902</v>
          </cell>
          <cell r="J144" t="str">
            <v>4902-1</v>
          </cell>
        </row>
        <row r="145">
          <cell r="A145" t="str">
            <v>IT PROJECT MANAGEMENT - SENIOR MANAGER</v>
          </cell>
          <cell r="B145" t="str">
            <v>11IT</v>
          </cell>
          <cell r="C145">
            <v>130000</v>
          </cell>
          <cell r="D145">
            <v>130000</v>
          </cell>
          <cell r="E145">
            <v>130000</v>
          </cell>
          <cell r="F145">
            <v>130000</v>
          </cell>
          <cell r="G145">
            <v>130000</v>
          </cell>
          <cell r="H145">
            <v>130000</v>
          </cell>
          <cell r="I145">
            <v>4902</v>
          </cell>
          <cell r="J145" t="str">
            <v>4902-1</v>
          </cell>
        </row>
        <row r="146">
          <cell r="A146" t="str">
            <v>IT PROJECT MANAGEMENT - SENIOR/SPECIALIST</v>
          </cell>
          <cell r="B146" t="str">
            <v>08IT</v>
          </cell>
          <cell r="C146">
            <v>113000</v>
          </cell>
          <cell r="D146">
            <v>113000</v>
          </cell>
          <cell r="E146">
            <v>113000</v>
          </cell>
          <cell r="F146">
            <v>113000</v>
          </cell>
          <cell r="G146">
            <v>113000</v>
          </cell>
          <cell r="H146">
            <v>113000</v>
          </cell>
          <cell r="I146">
            <v>4902</v>
          </cell>
          <cell r="J146" t="str">
            <v>4902-1</v>
          </cell>
        </row>
        <row r="147">
          <cell r="A147" t="str">
            <v>IT QUALITY ASSURANCE - ENTRY</v>
          </cell>
          <cell r="B147" t="str">
            <v>03IT</v>
          </cell>
          <cell r="C147">
            <v>84000</v>
          </cell>
          <cell r="D147">
            <v>84000</v>
          </cell>
          <cell r="E147">
            <v>84000</v>
          </cell>
          <cell r="F147">
            <v>84000</v>
          </cell>
          <cell r="G147">
            <v>84000</v>
          </cell>
          <cell r="H147">
            <v>84000</v>
          </cell>
          <cell r="I147">
            <v>4902</v>
          </cell>
          <cell r="J147" t="str">
            <v>4902-1</v>
          </cell>
        </row>
        <row r="148">
          <cell r="A148" t="str">
            <v>IT QUALITY ASSURANCE - EXPERT</v>
          </cell>
          <cell r="B148" t="str">
            <v>08IT</v>
          </cell>
          <cell r="C148">
            <v>113000</v>
          </cell>
          <cell r="D148">
            <v>113000</v>
          </cell>
          <cell r="E148">
            <v>113000</v>
          </cell>
          <cell r="F148">
            <v>113000</v>
          </cell>
          <cell r="G148">
            <v>113000</v>
          </cell>
          <cell r="H148">
            <v>113000</v>
          </cell>
          <cell r="I148">
            <v>4902</v>
          </cell>
          <cell r="J148" t="str">
            <v>4902-1</v>
          </cell>
        </row>
        <row r="149">
          <cell r="A149" t="str">
            <v>IT QUALITY ASSURANCE - JOURNEY</v>
          </cell>
          <cell r="B149" t="str">
            <v>05IT</v>
          </cell>
          <cell r="C149">
            <v>97000</v>
          </cell>
          <cell r="D149">
            <v>97000</v>
          </cell>
          <cell r="E149">
            <v>97000</v>
          </cell>
          <cell r="F149">
            <v>97000</v>
          </cell>
          <cell r="G149">
            <v>97000</v>
          </cell>
          <cell r="H149">
            <v>97000</v>
          </cell>
          <cell r="I149">
            <v>4902</v>
          </cell>
          <cell r="J149" t="str">
            <v>4902-1</v>
          </cell>
        </row>
        <row r="150">
          <cell r="A150" t="str">
            <v>IT QUALITY ASSURANCE - MANAGER</v>
          </cell>
          <cell r="B150" t="str">
            <v>09IT</v>
          </cell>
          <cell r="C150">
            <v>118000</v>
          </cell>
          <cell r="D150">
            <v>118000</v>
          </cell>
          <cell r="E150">
            <v>118000</v>
          </cell>
          <cell r="F150">
            <v>118000</v>
          </cell>
          <cell r="G150">
            <v>118000</v>
          </cell>
          <cell r="H150">
            <v>118000</v>
          </cell>
          <cell r="I150">
            <v>4902</v>
          </cell>
          <cell r="J150" t="str">
            <v>4902-1</v>
          </cell>
        </row>
        <row r="151">
          <cell r="A151" t="str">
            <v>IT QUALITY ASSURANCE - SENIOR MANAGER</v>
          </cell>
          <cell r="B151" t="str">
            <v>10IT</v>
          </cell>
          <cell r="C151">
            <v>124000</v>
          </cell>
          <cell r="D151">
            <v>124000</v>
          </cell>
          <cell r="E151">
            <v>124000</v>
          </cell>
          <cell r="F151">
            <v>124000</v>
          </cell>
          <cell r="G151">
            <v>124000</v>
          </cell>
          <cell r="H151">
            <v>124000</v>
          </cell>
          <cell r="I151">
            <v>4902</v>
          </cell>
          <cell r="J151" t="str">
            <v>4902-1</v>
          </cell>
        </row>
        <row r="152">
          <cell r="A152" t="str">
            <v>IT QUALITY ASSURANCE - SENIOR/SPECIALIST</v>
          </cell>
          <cell r="B152" t="str">
            <v>07IT</v>
          </cell>
          <cell r="C152">
            <v>107000</v>
          </cell>
          <cell r="D152">
            <v>107000</v>
          </cell>
          <cell r="E152">
            <v>107000</v>
          </cell>
          <cell r="F152">
            <v>107000</v>
          </cell>
          <cell r="G152">
            <v>107000</v>
          </cell>
          <cell r="H152">
            <v>107000</v>
          </cell>
          <cell r="I152">
            <v>4902</v>
          </cell>
          <cell r="J152" t="str">
            <v>4902-1</v>
          </cell>
        </row>
        <row r="153">
          <cell r="A153" t="str">
            <v>IT SECURITY - EXPERT</v>
          </cell>
          <cell r="B153" t="str">
            <v>11IT</v>
          </cell>
          <cell r="C153">
            <v>130000</v>
          </cell>
          <cell r="D153">
            <v>130000</v>
          </cell>
          <cell r="E153">
            <v>130000</v>
          </cell>
          <cell r="F153">
            <v>130000</v>
          </cell>
          <cell r="G153">
            <v>130000</v>
          </cell>
          <cell r="H153">
            <v>130000</v>
          </cell>
          <cell r="I153">
            <v>4902</v>
          </cell>
          <cell r="J153" t="str">
            <v>4902-1</v>
          </cell>
        </row>
        <row r="154">
          <cell r="A154" t="str">
            <v>IT SECURITY - JOURNEY</v>
          </cell>
          <cell r="B154" t="str">
            <v>05IT</v>
          </cell>
          <cell r="C154">
            <v>97000</v>
          </cell>
          <cell r="D154">
            <v>97000</v>
          </cell>
          <cell r="E154">
            <v>97000</v>
          </cell>
          <cell r="F154">
            <v>97000</v>
          </cell>
          <cell r="G154">
            <v>97000</v>
          </cell>
          <cell r="H154">
            <v>97000</v>
          </cell>
          <cell r="I154">
            <v>4902</v>
          </cell>
          <cell r="J154" t="str">
            <v>4902-1</v>
          </cell>
        </row>
        <row r="155">
          <cell r="A155" t="str">
            <v>IT SECURITY - MANAGER</v>
          </cell>
          <cell r="B155" t="str">
            <v>10IT</v>
          </cell>
          <cell r="C155">
            <v>124000</v>
          </cell>
          <cell r="D155">
            <v>124000</v>
          </cell>
          <cell r="E155">
            <v>124000</v>
          </cell>
          <cell r="F155">
            <v>124000</v>
          </cell>
          <cell r="G155">
            <v>124000</v>
          </cell>
          <cell r="H155">
            <v>124000</v>
          </cell>
          <cell r="I155">
            <v>4902</v>
          </cell>
          <cell r="J155" t="str">
            <v>4902-1</v>
          </cell>
        </row>
        <row r="156">
          <cell r="A156" t="str">
            <v>IT SECURITY - SENIOR MANAGER</v>
          </cell>
          <cell r="B156" t="str">
            <v>11IT</v>
          </cell>
          <cell r="C156">
            <v>130000</v>
          </cell>
          <cell r="D156">
            <v>130000</v>
          </cell>
          <cell r="E156">
            <v>130000</v>
          </cell>
          <cell r="F156">
            <v>130000</v>
          </cell>
          <cell r="G156">
            <v>130000</v>
          </cell>
          <cell r="H156">
            <v>130000</v>
          </cell>
          <cell r="I156">
            <v>4902</v>
          </cell>
          <cell r="J156" t="str">
            <v>4902-1</v>
          </cell>
        </row>
        <row r="157">
          <cell r="A157" t="str">
            <v>IT SECURITY - SENIOR/SPECIALIST</v>
          </cell>
          <cell r="B157" t="str">
            <v>08IT</v>
          </cell>
          <cell r="C157">
            <v>113000</v>
          </cell>
          <cell r="D157">
            <v>113000</v>
          </cell>
          <cell r="E157">
            <v>113000</v>
          </cell>
          <cell r="F157">
            <v>113000</v>
          </cell>
          <cell r="G157">
            <v>113000</v>
          </cell>
          <cell r="H157">
            <v>113000</v>
          </cell>
          <cell r="I157">
            <v>4902</v>
          </cell>
          <cell r="J157" t="str">
            <v>4902-1</v>
          </cell>
        </row>
        <row r="158">
          <cell r="A158" t="str">
            <v>IT SUPPORT TECHNICIAN 1</v>
          </cell>
          <cell r="B158" t="str">
            <v>42</v>
          </cell>
          <cell r="C158">
            <v>52000</v>
          </cell>
          <cell r="D158">
            <v>52000</v>
          </cell>
          <cell r="E158">
            <v>52000</v>
          </cell>
          <cell r="F158">
            <v>52000</v>
          </cell>
          <cell r="G158">
            <v>52000</v>
          </cell>
          <cell r="H158">
            <v>52000</v>
          </cell>
          <cell r="I158">
            <v>4902</v>
          </cell>
          <cell r="J158" t="str">
            <v>4902-1</v>
          </cell>
        </row>
        <row r="159">
          <cell r="A159" t="str">
            <v>IT SUPPORT TECHNICIAN 2</v>
          </cell>
          <cell r="B159" t="str">
            <v>46</v>
          </cell>
          <cell r="C159">
            <v>57000</v>
          </cell>
          <cell r="D159">
            <v>57000</v>
          </cell>
          <cell r="E159">
            <v>57000</v>
          </cell>
          <cell r="F159">
            <v>57000</v>
          </cell>
          <cell r="G159">
            <v>57000</v>
          </cell>
          <cell r="H159">
            <v>57000</v>
          </cell>
          <cell r="I159">
            <v>4902</v>
          </cell>
          <cell r="J159" t="str">
            <v>4902-1</v>
          </cell>
        </row>
        <row r="160">
          <cell r="A160" t="str">
            <v>IT SYSTEM ADMIN - SRMGR</v>
          </cell>
          <cell r="B160" t="str">
            <v>09IT</v>
          </cell>
          <cell r="C160">
            <v>118000</v>
          </cell>
          <cell r="D160">
            <v>118000</v>
          </cell>
          <cell r="E160">
            <v>118000</v>
          </cell>
          <cell r="F160">
            <v>118000</v>
          </cell>
          <cell r="G160">
            <v>118000</v>
          </cell>
          <cell r="H160">
            <v>118000</v>
          </cell>
          <cell r="I160">
            <v>4902</v>
          </cell>
          <cell r="J160" t="str">
            <v>4902-1</v>
          </cell>
        </row>
        <row r="161">
          <cell r="A161" t="str">
            <v>IT SYSTEM ADMINISTRATION - ENTRY</v>
          </cell>
          <cell r="B161" t="str">
            <v>03IT</v>
          </cell>
          <cell r="C161">
            <v>84000</v>
          </cell>
          <cell r="D161">
            <v>84000</v>
          </cell>
          <cell r="E161">
            <v>84000</v>
          </cell>
          <cell r="F161">
            <v>84000</v>
          </cell>
          <cell r="G161">
            <v>84000</v>
          </cell>
          <cell r="H161">
            <v>84000</v>
          </cell>
          <cell r="I161">
            <v>4902</v>
          </cell>
          <cell r="J161" t="str">
            <v>4902-1</v>
          </cell>
        </row>
        <row r="162">
          <cell r="A162" t="str">
            <v>IT SYSTEM ADMINISTRATION - EXPERT</v>
          </cell>
          <cell r="B162" t="str">
            <v>09IT</v>
          </cell>
          <cell r="C162">
            <v>118000</v>
          </cell>
          <cell r="D162">
            <v>118000</v>
          </cell>
          <cell r="E162">
            <v>118000</v>
          </cell>
          <cell r="F162">
            <v>118000</v>
          </cell>
          <cell r="G162">
            <v>118000</v>
          </cell>
          <cell r="H162">
            <v>118000</v>
          </cell>
          <cell r="I162">
            <v>4902</v>
          </cell>
          <cell r="J162" t="str">
            <v>4902-1</v>
          </cell>
        </row>
        <row r="163">
          <cell r="A163" t="str">
            <v>IT SYSTEM ADMINISTRATION - JOURNEY</v>
          </cell>
          <cell r="B163" t="str">
            <v>06IT</v>
          </cell>
          <cell r="C163">
            <v>102000</v>
          </cell>
          <cell r="D163">
            <v>102000</v>
          </cell>
          <cell r="E163">
            <v>102000</v>
          </cell>
          <cell r="F163">
            <v>102000</v>
          </cell>
          <cell r="G163">
            <v>102000</v>
          </cell>
          <cell r="H163">
            <v>102000</v>
          </cell>
          <cell r="I163">
            <v>4902</v>
          </cell>
          <cell r="J163" t="str">
            <v>4902-1</v>
          </cell>
        </row>
        <row r="164">
          <cell r="A164" t="str">
            <v>IT SYSTEM ADMINISTRATION - MANAGER</v>
          </cell>
          <cell r="B164" t="str">
            <v>08IT</v>
          </cell>
          <cell r="C164">
            <v>113000</v>
          </cell>
          <cell r="D164">
            <v>113000</v>
          </cell>
          <cell r="E164">
            <v>113000</v>
          </cell>
          <cell r="F164">
            <v>113000</v>
          </cell>
          <cell r="G164">
            <v>113000</v>
          </cell>
          <cell r="H164">
            <v>113000</v>
          </cell>
          <cell r="I164">
            <v>4902</v>
          </cell>
          <cell r="J164" t="str">
            <v>4902-1</v>
          </cell>
        </row>
        <row r="165">
          <cell r="A165" t="str">
            <v>IT SYSTEM ADMINISTRATION - SENIOR/SPECIALIST</v>
          </cell>
          <cell r="B165" t="str">
            <v>07IT</v>
          </cell>
          <cell r="C165">
            <v>107000</v>
          </cell>
          <cell r="D165">
            <v>107000</v>
          </cell>
          <cell r="E165">
            <v>107000</v>
          </cell>
          <cell r="F165">
            <v>107000</v>
          </cell>
          <cell r="G165">
            <v>107000</v>
          </cell>
          <cell r="H165">
            <v>107000</v>
          </cell>
          <cell r="I165">
            <v>4902</v>
          </cell>
          <cell r="J165" t="str">
            <v>4902-1</v>
          </cell>
        </row>
        <row r="166">
          <cell r="A166" t="str">
            <v>IT VENDOR MANAGEMENT - ENTRY</v>
          </cell>
          <cell r="B166" t="str">
            <v>01IT</v>
          </cell>
          <cell r="C166">
            <v>73000</v>
          </cell>
          <cell r="D166">
            <v>73000</v>
          </cell>
          <cell r="E166">
            <v>73000</v>
          </cell>
          <cell r="F166">
            <v>73000</v>
          </cell>
          <cell r="G166">
            <v>73000</v>
          </cell>
          <cell r="H166">
            <v>73000</v>
          </cell>
          <cell r="I166">
            <v>4902</v>
          </cell>
          <cell r="J166" t="str">
            <v>4902-1</v>
          </cell>
        </row>
        <row r="167">
          <cell r="A167" t="str">
            <v>IT VENDOR MANAGEMENT - EXPERT</v>
          </cell>
          <cell r="B167" t="str">
            <v>08IT</v>
          </cell>
          <cell r="C167">
            <v>113000</v>
          </cell>
          <cell r="D167">
            <v>113000</v>
          </cell>
          <cell r="E167">
            <v>113000</v>
          </cell>
          <cell r="F167">
            <v>113000</v>
          </cell>
          <cell r="G167">
            <v>113000</v>
          </cell>
          <cell r="H167">
            <v>113000</v>
          </cell>
          <cell r="I167">
            <v>4902</v>
          </cell>
          <cell r="J167" t="str">
            <v>4902-1</v>
          </cell>
        </row>
        <row r="168">
          <cell r="A168" t="str">
            <v>IT VENDOR MANAGEMENT - JOURNEY</v>
          </cell>
          <cell r="B168" t="str">
            <v>04IT</v>
          </cell>
          <cell r="C168">
            <v>91000</v>
          </cell>
          <cell r="D168">
            <v>91000</v>
          </cell>
          <cell r="E168">
            <v>91000</v>
          </cell>
          <cell r="F168">
            <v>91000</v>
          </cell>
          <cell r="G168">
            <v>91000</v>
          </cell>
          <cell r="H168">
            <v>91000</v>
          </cell>
          <cell r="I168">
            <v>4902</v>
          </cell>
          <cell r="J168" t="str">
            <v>4902-1</v>
          </cell>
        </row>
        <row r="169">
          <cell r="A169" t="str">
            <v>IT VENDOR MANAGEMENT - MANAGER</v>
          </cell>
          <cell r="B169" t="str">
            <v>10IT</v>
          </cell>
          <cell r="C169">
            <v>124000</v>
          </cell>
          <cell r="D169">
            <v>124000</v>
          </cell>
          <cell r="E169">
            <v>124000</v>
          </cell>
          <cell r="F169">
            <v>124000</v>
          </cell>
          <cell r="G169">
            <v>124000</v>
          </cell>
          <cell r="H169">
            <v>124000</v>
          </cell>
          <cell r="I169">
            <v>4902</v>
          </cell>
          <cell r="J169" t="str">
            <v>4902-1</v>
          </cell>
        </row>
        <row r="170">
          <cell r="A170" t="str">
            <v>IT VENDOR MANAGEMENT - SENIOR MANAGER</v>
          </cell>
          <cell r="B170" t="str">
            <v>11IT</v>
          </cell>
          <cell r="C170">
            <v>130000</v>
          </cell>
          <cell r="D170">
            <v>130000</v>
          </cell>
          <cell r="E170">
            <v>130000</v>
          </cell>
          <cell r="F170">
            <v>130000</v>
          </cell>
          <cell r="G170">
            <v>130000</v>
          </cell>
          <cell r="H170">
            <v>130000</v>
          </cell>
          <cell r="I170">
            <v>4902</v>
          </cell>
          <cell r="J170" t="str">
            <v>4902-1</v>
          </cell>
        </row>
        <row r="171">
          <cell r="A171" t="str">
            <v>IT VENDOR MANAGEMENT - SENIOR/SPECIALIST</v>
          </cell>
          <cell r="B171" t="str">
            <v>07IT</v>
          </cell>
          <cell r="C171">
            <v>107000</v>
          </cell>
          <cell r="D171">
            <v>107000</v>
          </cell>
          <cell r="E171">
            <v>107000</v>
          </cell>
          <cell r="F171">
            <v>107000</v>
          </cell>
          <cell r="G171">
            <v>107000</v>
          </cell>
          <cell r="H171">
            <v>107000</v>
          </cell>
          <cell r="I171">
            <v>4902</v>
          </cell>
          <cell r="J171" t="str">
            <v>4902-1</v>
          </cell>
        </row>
        <row r="172">
          <cell r="A172" t="str">
            <v>LEGAL ADMINISTRATIVE MANAGER</v>
          </cell>
          <cell r="B172" t="str">
            <v>52</v>
          </cell>
          <cell r="C172">
            <v>66000</v>
          </cell>
          <cell r="D172">
            <v>66000</v>
          </cell>
          <cell r="E172">
            <v>66000</v>
          </cell>
          <cell r="F172">
            <v>66000</v>
          </cell>
          <cell r="G172">
            <v>66000</v>
          </cell>
          <cell r="H172">
            <v>66000</v>
          </cell>
          <cell r="I172">
            <v>4902</v>
          </cell>
          <cell r="J172" t="str">
            <v>4902-1</v>
          </cell>
        </row>
        <row r="173">
          <cell r="A173" t="str">
            <v>LEGAL ASSISTANT 1</v>
          </cell>
          <cell r="B173" t="str">
            <v>36</v>
          </cell>
          <cell r="C173">
            <v>45000</v>
          </cell>
          <cell r="D173">
            <v>45000</v>
          </cell>
          <cell r="E173">
            <v>45000</v>
          </cell>
          <cell r="F173">
            <v>45000</v>
          </cell>
          <cell r="G173">
            <v>45000</v>
          </cell>
          <cell r="H173">
            <v>45000</v>
          </cell>
          <cell r="I173">
            <v>4902</v>
          </cell>
          <cell r="J173" t="str">
            <v>4902-1</v>
          </cell>
        </row>
        <row r="174">
          <cell r="A174" t="str">
            <v>LEGAL ASSISTANT 2</v>
          </cell>
          <cell r="B174" t="str">
            <v>40</v>
          </cell>
          <cell r="C174">
            <v>49000</v>
          </cell>
          <cell r="D174">
            <v>49000</v>
          </cell>
          <cell r="E174">
            <v>49000</v>
          </cell>
          <cell r="F174">
            <v>49000</v>
          </cell>
          <cell r="G174">
            <v>49000</v>
          </cell>
          <cell r="H174">
            <v>49000</v>
          </cell>
          <cell r="I174">
            <v>4902</v>
          </cell>
          <cell r="J174" t="str">
            <v>4902-1</v>
          </cell>
        </row>
        <row r="175">
          <cell r="A175" t="str">
            <v>LEGAL ASSISTANT 3</v>
          </cell>
          <cell r="B175" t="str">
            <v>44</v>
          </cell>
          <cell r="C175">
            <v>55000</v>
          </cell>
          <cell r="D175">
            <v>55000</v>
          </cell>
          <cell r="E175">
            <v>55000</v>
          </cell>
          <cell r="F175">
            <v>55000</v>
          </cell>
          <cell r="G175">
            <v>55000</v>
          </cell>
          <cell r="H175">
            <v>55000</v>
          </cell>
          <cell r="I175">
            <v>4902</v>
          </cell>
          <cell r="J175" t="str">
            <v>4902-1</v>
          </cell>
        </row>
        <row r="176">
          <cell r="A176" t="str">
            <v>LEGAL ASSISTANT 4</v>
          </cell>
          <cell r="B176" t="str">
            <v>48</v>
          </cell>
          <cell r="C176">
            <v>60000</v>
          </cell>
          <cell r="D176">
            <v>60000</v>
          </cell>
          <cell r="E176">
            <v>60000</v>
          </cell>
          <cell r="F176">
            <v>60000</v>
          </cell>
          <cell r="G176">
            <v>60000</v>
          </cell>
          <cell r="H176">
            <v>60000</v>
          </cell>
          <cell r="I176">
            <v>4902</v>
          </cell>
          <cell r="J176" t="str">
            <v>4902-1</v>
          </cell>
        </row>
        <row r="177">
          <cell r="A177" t="str">
            <v>LEGAL OFFICE ASSISTANT</v>
          </cell>
          <cell r="B177" t="str">
            <v>34</v>
          </cell>
          <cell r="C177">
            <v>43000</v>
          </cell>
          <cell r="D177">
            <v>43000</v>
          </cell>
          <cell r="E177">
            <v>43000</v>
          </cell>
          <cell r="F177">
            <v>43000</v>
          </cell>
          <cell r="G177">
            <v>43000</v>
          </cell>
          <cell r="H177">
            <v>43000</v>
          </cell>
          <cell r="I177">
            <v>4902</v>
          </cell>
          <cell r="J177" t="str">
            <v>4902-1</v>
          </cell>
        </row>
        <row r="178">
          <cell r="A178" t="str">
            <v>MANAGEMENT ANALYST 3</v>
          </cell>
          <cell r="B178" t="str">
            <v>54</v>
          </cell>
          <cell r="C178">
            <v>70000</v>
          </cell>
          <cell r="D178">
            <v>70000</v>
          </cell>
          <cell r="E178">
            <v>70000</v>
          </cell>
          <cell r="F178">
            <v>70000</v>
          </cell>
          <cell r="G178">
            <v>70000</v>
          </cell>
          <cell r="H178">
            <v>70000</v>
          </cell>
          <cell r="I178">
            <v>4902</v>
          </cell>
          <cell r="J178" t="str">
            <v>4902-1</v>
          </cell>
        </row>
        <row r="179">
          <cell r="A179" t="str">
            <v>MANAGEMENT ANALYST 4</v>
          </cell>
          <cell r="B179" t="str">
            <v>60</v>
          </cell>
          <cell r="C179">
            <v>81000</v>
          </cell>
          <cell r="D179">
            <v>81000</v>
          </cell>
          <cell r="E179">
            <v>81000</v>
          </cell>
          <cell r="F179">
            <v>81000</v>
          </cell>
          <cell r="G179">
            <v>81000</v>
          </cell>
          <cell r="H179">
            <v>81000</v>
          </cell>
          <cell r="I179">
            <v>4902</v>
          </cell>
          <cell r="J179" t="str">
            <v>4902-1</v>
          </cell>
        </row>
        <row r="180">
          <cell r="A180" t="str">
            <v>MANAGEMENT ANALYST 5</v>
          </cell>
          <cell r="B180" t="str">
            <v>64</v>
          </cell>
          <cell r="C180">
            <v>89000</v>
          </cell>
          <cell r="D180">
            <v>89000</v>
          </cell>
          <cell r="E180">
            <v>89000</v>
          </cell>
          <cell r="F180">
            <v>89000</v>
          </cell>
          <cell r="G180">
            <v>89000</v>
          </cell>
          <cell r="H180">
            <v>89000</v>
          </cell>
          <cell r="I180">
            <v>4902</v>
          </cell>
          <cell r="J180" t="str">
            <v>4902-1</v>
          </cell>
        </row>
        <row r="181">
          <cell r="A181" t="str">
            <v>MEDICAL ASSISTANCE PROGRAM SPECIALIST 1</v>
          </cell>
          <cell r="B181" t="str">
            <v>52</v>
          </cell>
          <cell r="C181">
            <v>66000</v>
          </cell>
          <cell r="D181">
            <v>66000</v>
          </cell>
          <cell r="E181">
            <v>66000</v>
          </cell>
          <cell r="F181">
            <v>66000</v>
          </cell>
          <cell r="G181">
            <v>66000</v>
          </cell>
          <cell r="H181">
            <v>66000</v>
          </cell>
          <cell r="I181">
            <v>4902</v>
          </cell>
          <cell r="J181" t="str">
            <v>4902-1</v>
          </cell>
        </row>
        <row r="182">
          <cell r="A182" t="str">
            <v>MEDICAL ASSISTANCE PROGRAM SPECIALIST 2</v>
          </cell>
          <cell r="B182" t="str">
            <v>56</v>
          </cell>
          <cell r="C182">
            <v>73000</v>
          </cell>
          <cell r="D182">
            <v>73000</v>
          </cell>
          <cell r="E182">
            <v>73000</v>
          </cell>
          <cell r="F182">
            <v>73000</v>
          </cell>
          <cell r="G182">
            <v>73000</v>
          </cell>
          <cell r="H182">
            <v>73000</v>
          </cell>
          <cell r="I182">
            <v>4902</v>
          </cell>
          <cell r="J182" t="str">
            <v>4902-1</v>
          </cell>
        </row>
        <row r="183">
          <cell r="A183" t="str">
            <v>MEDICAL ASSISTANCE PROGRAM SPECIALIST 3</v>
          </cell>
          <cell r="B183" t="str">
            <v>60</v>
          </cell>
          <cell r="C183">
            <v>81000</v>
          </cell>
          <cell r="D183">
            <v>81000</v>
          </cell>
          <cell r="E183">
            <v>81000</v>
          </cell>
          <cell r="F183">
            <v>81000</v>
          </cell>
          <cell r="G183">
            <v>81000</v>
          </cell>
          <cell r="H183">
            <v>81000</v>
          </cell>
          <cell r="I183">
            <v>4902</v>
          </cell>
          <cell r="J183" t="str">
            <v>4902-1</v>
          </cell>
        </row>
        <row r="184">
          <cell r="A184" t="str">
            <v>MEDICAL ASSISTANCE SPECIALIST 1</v>
          </cell>
          <cell r="B184" t="str">
            <v>33</v>
          </cell>
          <cell r="C184">
            <v>42000</v>
          </cell>
          <cell r="D184">
            <v>42000</v>
          </cell>
          <cell r="E184">
            <v>42000</v>
          </cell>
          <cell r="F184">
            <v>42000</v>
          </cell>
          <cell r="G184">
            <v>42000</v>
          </cell>
          <cell r="H184">
            <v>42000</v>
          </cell>
          <cell r="I184">
            <v>4902</v>
          </cell>
          <cell r="J184" t="str">
            <v>4902-1</v>
          </cell>
        </row>
        <row r="185">
          <cell r="A185" t="str">
            <v>MEDICAL ASSISTANCE SPECIALIST 2</v>
          </cell>
          <cell r="B185" t="str">
            <v>36</v>
          </cell>
          <cell r="C185">
            <v>45000</v>
          </cell>
          <cell r="D185">
            <v>45000</v>
          </cell>
          <cell r="E185">
            <v>45000</v>
          </cell>
          <cell r="F185">
            <v>45000</v>
          </cell>
          <cell r="G185">
            <v>45000</v>
          </cell>
          <cell r="H185">
            <v>45000</v>
          </cell>
          <cell r="I185">
            <v>4902</v>
          </cell>
          <cell r="J185" t="str">
            <v>4902-1</v>
          </cell>
        </row>
        <row r="186">
          <cell r="A186" t="str">
            <v>MEDICAL ASSISTANCE SPECIALIST 3</v>
          </cell>
          <cell r="B186" t="str">
            <v>42</v>
          </cell>
          <cell r="C186">
            <v>52000</v>
          </cell>
          <cell r="D186">
            <v>52000</v>
          </cell>
          <cell r="E186">
            <v>52000</v>
          </cell>
          <cell r="F186">
            <v>52000</v>
          </cell>
          <cell r="G186">
            <v>52000</v>
          </cell>
          <cell r="H186">
            <v>52000</v>
          </cell>
          <cell r="I186">
            <v>4902</v>
          </cell>
          <cell r="J186" t="str">
            <v>4902-1</v>
          </cell>
        </row>
        <row r="187">
          <cell r="A187" t="str">
            <v>MEDICAL ASSISTANCE SPECIALIST 4</v>
          </cell>
          <cell r="B187" t="str">
            <v>46</v>
          </cell>
          <cell r="C187">
            <v>57000</v>
          </cell>
          <cell r="D187">
            <v>57000</v>
          </cell>
          <cell r="E187">
            <v>57000</v>
          </cell>
          <cell r="F187">
            <v>57000</v>
          </cell>
          <cell r="G187">
            <v>57000</v>
          </cell>
          <cell r="H187">
            <v>57000</v>
          </cell>
          <cell r="I187">
            <v>4902</v>
          </cell>
          <cell r="J187" t="str">
            <v>4902-1</v>
          </cell>
        </row>
        <row r="188">
          <cell r="A188" t="str">
            <v>MEDICAL ASSISTANCE SPECIALIST 5</v>
          </cell>
          <cell r="B188" t="str">
            <v>51</v>
          </cell>
          <cell r="C188">
            <v>65000</v>
          </cell>
          <cell r="D188">
            <v>65000</v>
          </cell>
          <cell r="E188">
            <v>65000</v>
          </cell>
          <cell r="F188">
            <v>65000</v>
          </cell>
          <cell r="G188">
            <v>65000</v>
          </cell>
          <cell r="H188">
            <v>65000</v>
          </cell>
          <cell r="I188">
            <v>4902</v>
          </cell>
          <cell r="J188" t="str">
            <v>4902-1</v>
          </cell>
        </row>
        <row r="189">
          <cell r="A189" t="str">
            <v>MEDICAL ASSISTANT</v>
          </cell>
          <cell r="B189" t="str">
            <v>37</v>
          </cell>
          <cell r="C189">
            <v>46000</v>
          </cell>
          <cell r="D189">
            <v>46000</v>
          </cell>
          <cell r="E189">
            <v>46000</v>
          </cell>
          <cell r="F189">
            <v>46000</v>
          </cell>
          <cell r="G189">
            <v>46000</v>
          </cell>
          <cell r="H189">
            <v>46000</v>
          </cell>
          <cell r="I189">
            <v>4902</v>
          </cell>
          <cell r="J189" t="str">
            <v>4902-1</v>
          </cell>
        </row>
        <row r="190">
          <cell r="A190" t="str">
            <v>MEDICAL CODING SPECIALIST</v>
          </cell>
          <cell r="B190" t="str">
            <v>44</v>
          </cell>
          <cell r="C190">
            <v>55000</v>
          </cell>
          <cell r="D190">
            <v>55000</v>
          </cell>
          <cell r="E190">
            <v>55000</v>
          </cell>
          <cell r="F190">
            <v>55000</v>
          </cell>
          <cell r="G190">
            <v>55000</v>
          </cell>
          <cell r="H190">
            <v>55000</v>
          </cell>
          <cell r="I190">
            <v>4902</v>
          </cell>
          <cell r="J190" t="str">
            <v>4902-1</v>
          </cell>
        </row>
        <row r="191">
          <cell r="A191" t="str">
            <v>MEDICAL PROGRAM ASSISTANT</v>
          </cell>
          <cell r="B191" t="str">
            <v>38</v>
          </cell>
          <cell r="C191">
            <v>47000</v>
          </cell>
          <cell r="D191">
            <v>47000</v>
          </cell>
          <cell r="E191">
            <v>47000</v>
          </cell>
          <cell r="F191">
            <v>47000</v>
          </cell>
          <cell r="G191">
            <v>47000</v>
          </cell>
          <cell r="H191">
            <v>47000</v>
          </cell>
          <cell r="I191">
            <v>4902</v>
          </cell>
          <cell r="J191" t="str">
            <v>4902-1</v>
          </cell>
        </row>
        <row r="192">
          <cell r="A192" t="str">
            <v>MEDICAL PROGRAM SPECIALIST 1</v>
          </cell>
          <cell r="B192" t="str">
            <v>55</v>
          </cell>
          <cell r="C192">
            <v>71000</v>
          </cell>
          <cell r="D192">
            <v>71000</v>
          </cell>
          <cell r="E192">
            <v>71000</v>
          </cell>
          <cell r="F192">
            <v>71000</v>
          </cell>
          <cell r="G192">
            <v>71000</v>
          </cell>
          <cell r="H192">
            <v>71000</v>
          </cell>
          <cell r="I192">
            <v>4902</v>
          </cell>
          <cell r="J192" t="str">
            <v>4902-1</v>
          </cell>
        </row>
        <row r="193">
          <cell r="A193" t="str">
            <v>MEDICAL PROGRAM SPECIALIST 2</v>
          </cell>
          <cell r="B193" t="str">
            <v>59</v>
          </cell>
          <cell r="C193">
            <v>79000</v>
          </cell>
          <cell r="D193">
            <v>79000</v>
          </cell>
          <cell r="E193">
            <v>79000</v>
          </cell>
          <cell r="F193">
            <v>79000</v>
          </cell>
          <cell r="G193">
            <v>79000</v>
          </cell>
          <cell r="H193">
            <v>79000</v>
          </cell>
          <cell r="I193">
            <v>4902</v>
          </cell>
          <cell r="J193" t="str">
            <v>4902-1</v>
          </cell>
        </row>
        <row r="194">
          <cell r="A194" t="str">
            <v>MEDICAL PROGRAM SPECIALIST 3</v>
          </cell>
          <cell r="B194" t="str">
            <v>63</v>
          </cell>
          <cell r="C194">
            <v>87000</v>
          </cell>
          <cell r="D194">
            <v>87000</v>
          </cell>
          <cell r="E194">
            <v>87000</v>
          </cell>
          <cell r="F194">
            <v>87000</v>
          </cell>
          <cell r="G194">
            <v>87000</v>
          </cell>
          <cell r="H194">
            <v>87000</v>
          </cell>
          <cell r="I194">
            <v>4902</v>
          </cell>
          <cell r="J194" t="str">
            <v>4902-1</v>
          </cell>
        </row>
        <row r="195">
          <cell r="A195" t="str">
            <v>NURSING CONSULTANT INSTITUTIONAL</v>
          </cell>
          <cell r="B195" t="str">
            <v>70N</v>
          </cell>
          <cell r="C195">
            <v>127000</v>
          </cell>
          <cell r="D195">
            <v>127000</v>
          </cell>
          <cell r="E195">
            <v>127000</v>
          </cell>
          <cell r="F195">
            <v>127000</v>
          </cell>
          <cell r="G195">
            <v>127000</v>
          </cell>
          <cell r="H195">
            <v>127000</v>
          </cell>
          <cell r="I195">
            <v>4902</v>
          </cell>
          <cell r="J195" t="str">
            <v>4902-1</v>
          </cell>
        </row>
        <row r="196">
          <cell r="A196" t="str">
            <v>NURSING CONSULTATION ADVISOR</v>
          </cell>
          <cell r="B196" t="str">
            <v>74N</v>
          </cell>
          <cell r="C196">
            <v>140000</v>
          </cell>
          <cell r="D196">
            <v>140000</v>
          </cell>
          <cell r="E196">
            <v>140000</v>
          </cell>
          <cell r="F196">
            <v>140000</v>
          </cell>
          <cell r="G196">
            <v>140000</v>
          </cell>
          <cell r="H196">
            <v>140000</v>
          </cell>
          <cell r="I196">
            <v>4902</v>
          </cell>
          <cell r="J196" t="str">
            <v>4902-1</v>
          </cell>
        </row>
        <row r="197">
          <cell r="A197" t="str">
            <v>OCCUPATIONAL NURSE CONSULTANT</v>
          </cell>
          <cell r="B197" t="str">
            <v>70N</v>
          </cell>
          <cell r="C197">
            <v>127000</v>
          </cell>
          <cell r="D197">
            <v>127000</v>
          </cell>
          <cell r="E197">
            <v>127000</v>
          </cell>
          <cell r="F197">
            <v>127000</v>
          </cell>
          <cell r="G197">
            <v>127000</v>
          </cell>
          <cell r="H197">
            <v>127000</v>
          </cell>
          <cell r="I197">
            <v>4902</v>
          </cell>
          <cell r="J197" t="str">
            <v>4902-1</v>
          </cell>
        </row>
        <row r="198">
          <cell r="A198" t="str">
            <v>OCCUPATIONAL NURSING CONSULTANT SUPERVISOR</v>
          </cell>
          <cell r="B198" t="str">
            <v>74N</v>
          </cell>
          <cell r="C198">
            <v>140000</v>
          </cell>
          <cell r="D198">
            <v>140000</v>
          </cell>
          <cell r="E198">
            <v>140000</v>
          </cell>
          <cell r="F198">
            <v>140000</v>
          </cell>
          <cell r="G198">
            <v>140000</v>
          </cell>
          <cell r="H198">
            <v>140000</v>
          </cell>
          <cell r="I198">
            <v>4902</v>
          </cell>
          <cell r="J198" t="str">
            <v>4902-1</v>
          </cell>
        </row>
        <row r="199">
          <cell r="A199" t="str">
            <v>OFFICE ASSISTANT 1</v>
          </cell>
          <cell r="B199" t="str">
            <v>30</v>
          </cell>
          <cell r="C199">
            <v>39000</v>
          </cell>
          <cell r="D199">
            <v>39000</v>
          </cell>
          <cell r="E199">
            <v>39000</v>
          </cell>
          <cell r="F199">
            <v>39000</v>
          </cell>
          <cell r="G199">
            <v>39000</v>
          </cell>
          <cell r="H199">
            <v>39000</v>
          </cell>
          <cell r="I199">
            <v>4902</v>
          </cell>
          <cell r="J199" t="str">
            <v>4902-1</v>
          </cell>
        </row>
        <row r="200">
          <cell r="A200" t="str">
            <v>OFFICE ASSISTANT 2</v>
          </cell>
          <cell r="B200" t="str">
            <v>32</v>
          </cell>
          <cell r="C200">
            <v>41000</v>
          </cell>
          <cell r="D200">
            <v>41000</v>
          </cell>
          <cell r="E200">
            <v>41000</v>
          </cell>
          <cell r="F200">
            <v>41000</v>
          </cell>
          <cell r="G200">
            <v>41000</v>
          </cell>
          <cell r="H200">
            <v>41000</v>
          </cell>
          <cell r="I200">
            <v>4902</v>
          </cell>
          <cell r="J200" t="str">
            <v>4902-1</v>
          </cell>
        </row>
        <row r="201">
          <cell r="A201" t="str">
            <v>OFFICE ASSISTANT 3</v>
          </cell>
          <cell r="B201" t="str">
            <v>34</v>
          </cell>
          <cell r="C201">
            <v>43000</v>
          </cell>
          <cell r="D201">
            <v>43000</v>
          </cell>
          <cell r="E201">
            <v>43000</v>
          </cell>
          <cell r="F201">
            <v>43000</v>
          </cell>
          <cell r="G201">
            <v>43000</v>
          </cell>
          <cell r="H201">
            <v>43000</v>
          </cell>
          <cell r="I201">
            <v>4902</v>
          </cell>
          <cell r="J201" t="str">
            <v>4902-1</v>
          </cell>
        </row>
        <row r="202">
          <cell r="A202" t="str">
            <v>OFFICE ASSISTANT LEAD</v>
          </cell>
          <cell r="B202" t="str">
            <v>36</v>
          </cell>
          <cell r="C202">
            <v>45000</v>
          </cell>
          <cell r="D202">
            <v>45000</v>
          </cell>
          <cell r="E202">
            <v>45000</v>
          </cell>
          <cell r="F202">
            <v>45000</v>
          </cell>
          <cell r="G202">
            <v>45000</v>
          </cell>
          <cell r="H202">
            <v>45000</v>
          </cell>
          <cell r="I202">
            <v>4902</v>
          </cell>
          <cell r="J202" t="str">
            <v>4902-1</v>
          </cell>
        </row>
        <row r="203">
          <cell r="A203" t="str">
            <v>OFFICE MANAGER</v>
          </cell>
          <cell r="B203" t="str">
            <v>43</v>
          </cell>
          <cell r="C203">
            <v>53000</v>
          </cell>
          <cell r="D203">
            <v>53000</v>
          </cell>
          <cell r="E203">
            <v>53000</v>
          </cell>
          <cell r="F203">
            <v>53000</v>
          </cell>
          <cell r="G203">
            <v>53000</v>
          </cell>
          <cell r="H203">
            <v>53000</v>
          </cell>
          <cell r="I203">
            <v>4902</v>
          </cell>
          <cell r="J203" t="str">
            <v>4902-1</v>
          </cell>
        </row>
        <row r="204">
          <cell r="A204" t="str">
            <v>OPERATIONS RESEARCH SPECIALIST</v>
          </cell>
          <cell r="B204" t="str">
            <v>68</v>
          </cell>
          <cell r="C204">
            <v>98000</v>
          </cell>
          <cell r="D204">
            <v>98000</v>
          </cell>
          <cell r="E204">
            <v>98000</v>
          </cell>
          <cell r="F204">
            <v>98000</v>
          </cell>
          <cell r="G204">
            <v>98000</v>
          </cell>
          <cell r="H204">
            <v>98000</v>
          </cell>
          <cell r="I204">
            <v>4902</v>
          </cell>
          <cell r="J204" t="str">
            <v>4902-1</v>
          </cell>
        </row>
        <row r="205">
          <cell r="A205" t="str">
            <v>PARALEGAL 1</v>
          </cell>
          <cell r="B205" t="str">
            <v>50</v>
          </cell>
          <cell r="C205">
            <v>63000</v>
          </cell>
          <cell r="D205">
            <v>63000</v>
          </cell>
          <cell r="E205">
            <v>63000</v>
          </cell>
          <cell r="F205">
            <v>63000</v>
          </cell>
          <cell r="G205">
            <v>63000</v>
          </cell>
          <cell r="H205">
            <v>63000</v>
          </cell>
          <cell r="I205">
            <v>4902</v>
          </cell>
          <cell r="J205" t="str">
            <v>4902-1</v>
          </cell>
        </row>
        <row r="206">
          <cell r="A206" t="str">
            <v>PARALEGAL 2</v>
          </cell>
          <cell r="B206" t="str">
            <v>54</v>
          </cell>
          <cell r="C206">
            <v>70000</v>
          </cell>
          <cell r="D206">
            <v>70000</v>
          </cell>
          <cell r="E206">
            <v>70000</v>
          </cell>
          <cell r="F206">
            <v>70000</v>
          </cell>
          <cell r="G206">
            <v>70000</v>
          </cell>
          <cell r="H206">
            <v>70000</v>
          </cell>
          <cell r="I206">
            <v>4902</v>
          </cell>
          <cell r="J206" t="str">
            <v>4902-1</v>
          </cell>
        </row>
        <row r="207">
          <cell r="A207" t="str">
            <v>PARALEGAL 3</v>
          </cell>
          <cell r="B207" t="str">
            <v>58</v>
          </cell>
          <cell r="C207">
            <v>77000</v>
          </cell>
          <cell r="D207">
            <v>77000</v>
          </cell>
          <cell r="E207">
            <v>77000</v>
          </cell>
          <cell r="F207">
            <v>77000</v>
          </cell>
          <cell r="G207">
            <v>77000</v>
          </cell>
          <cell r="H207">
            <v>77000</v>
          </cell>
          <cell r="I207">
            <v>4902</v>
          </cell>
          <cell r="J207" t="str">
            <v>4902-1</v>
          </cell>
        </row>
        <row r="208">
          <cell r="A208" t="str">
            <v>PHARMACIST - INVESTIGATOR</v>
          </cell>
          <cell r="B208" t="str">
            <v>75</v>
          </cell>
          <cell r="C208">
            <v>117000</v>
          </cell>
          <cell r="D208">
            <v>117000</v>
          </cell>
          <cell r="E208">
            <v>117000</v>
          </cell>
          <cell r="F208">
            <v>117000</v>
          </cell>
          <cell r="G208">
            <v>117000</v>
          </cell>
          <cell r="H208">
            <v>117000</v>
          </cell>
          <cell r="I208">
            <v>4902</v>
          </cell>
          <cell r="J208" t="str">
            <v>4902-1</v>
          </cell>
        </row>
        <row r="209">
          <cell r="A209" t="str">
            <v>PHARMACIST 1</v>
          </cell>
          <cell r="B209" t="str">
            <v>59</v>
          </cell>
          <cell r="C209">
            <v>79000</v>
          </cell>
          <cell r="D209">
            <v>79000</v>
          </cell>
          <cell r="E209">
            <v>79000</v>
          </cell>
          <cell r="F209">
            <v>79000</v>
          </cell>
          <cell r="G209">
            <v>79000</v>
          </cell>
          <cell r="H209">
            <v>79000</v>
          </cell>
          <cell r="I209">
            <v>4902</v>
          </cell>
          <cell r="J209" t="str">
            <v>4902-1</v>
          </cell>
        </row>
        <row r="210">
          <cell r="A210" t="str">
            <v>PHARMACIST 2</v>
          </cell>
          <cell r="B210" t="str">
            <v>71</v>
          </cell>
          <cell r="C210">
            <v>106000</v>
          </cell>
          <cell r="D210">
            <v>106000</v>
          </cell>
          <cell r="E210">
            <v>106000</v>
          </cell>
          <cell r="F210">
            <v>106000</v>
          </cell>
          <cell r="G210">
            <v>106000</v>
          </cell>
          <cell r="H210">
            <v>106000</v>
          </cell>
          <cell r="I210">
            <v>4902</v>
          </cell>
          <cell r="J210" t="str">
            <v>4902-1</v>
          </cell>
        </row>
        <row r="211">
          <cell r="A211" t="str">
            <v>PHARMACIST 3</v>
          </cell>
          <cell r="B211" t="str">
            <v>73</v>
          </cell>
          <cell r="C211">
            <v>111000</v>
          </cell>
          <cell r="D211">
            <v>111000</v>
          </cell>
          <cell r="E211">
            <v>111000</v>
          </cell>
          <cell r="F211">
            <v>111000</v>
          </cell>
          <cell r="G211">
            <v>111000</v>
          </cell>
          <cell r="H211">
            <v>111000</v>
          </cell>
          <cell r="I211">
            <v>4902</v>
          </cell>
          <cell r="J211" t="str">
            <v>4902-1</v>
          </cell>
        </row>
        <row r="212">
          <cell r="A212" t="str">
            <v>PHARMACIST 4</v>
          </cell>
          <cell r="B212" t="str">
            <v>75</v>
          </cell>
          <cell r="C212">
            <v>117000</v>
          </cell>
          <cell r="D212">
            <v>117000</v>
          </cell>
          <cell r="E212">
            <v>117000</v>
          </cell>
          <cell r="F212">
            <v>117000</v>
          </cell>
          <cell r="G212">
            <v>117000</v>
          </cell>
          <cell r="H212">
            <v>117000</v>
          </cell>
          <cell r="I212">
            <v>4902</v>
          </cell>
          <cell r="J212" t="str">
            <v>4902-1</v>
          </cell>
        </row>
        <row r="213">
          <cell r="A213" t="str">
            <v>PHARMACIST, CLINICAL</v>
          </cell>
          <cell r="B213" t="str">
            <v>82</v>
          </cell>
          <cell r="C213">
            <v>139000</v>
          </cell>
          <cell r="D213">
            <v>139000</v>
          </cell>
          <cell r="E213">
            <v>139000</v>
          </cell>
          <cell r="F213">
            <v>139000</v>
          </cell>
          <cell r="G213">
            <v>139000</v>
          </cell>
          <cell r="H213">
            <v>139000</v>
          </cell>
          <cell r="I213">
            <v>4902</v>
          </cell>
          <cell r="J213" t="str">
            <v>4902-1</v>
          </cell>
        </row>
        <row r="214">
          <cell r="A214" t="str">
            <v>PROGRAM SPECIALIST 2</v>
          </cell>
          <cell r="B214" t="str">
            <v>42</v>
          </cell>
          <cell r="C214">
            <v>52000</v>
          </cell>
          <cell r="D214">
            <v>52000</v>
          </cell>
          <cell r="E214">
            <v>52000</v>
          </cell>
          <cell r="F214">
            <v>52000</v>
          </cell>
          <cell r="G214">
            <v>52000</v>
          </cell>
          <cell r="H214">
            <v>52000</v>
          </cell>
          <cell r="I214">
            <v>4902</v>
          </cell>
          <cell r="J214" t="str">
            <v>4902-1</v>
          </cell>
        </row>
        <row r="215">
          <cell r="A215" t="str">
            <v>PROGRAM SPECIALIST 3</v>
          </cell>
          <cell r="B215" t="str">
            <v>53</v>
          </cell>
          <cell r="C215">
            <v>68000</v>
          </cell>
          <cell r="D215">
            <v>68000</v>
          </cell>
          <cell r="E215">
            <v>68000</v>
          </cell>
          <cell r="F215">
            <v>68000</v>
          </cell>
          <cell r="G215">
            <v>68000</v>
          </cell>
          <cell r="H215">
            <v>68000</v>
          </cell>
          <cell r="I215">
            <v>4902</v>
          </cell>
          <cell r="J215" t="str">
            <v>4902-1</v>
          </cell>
        </row>
        <row r="216">
          <cell r="A216" t="str">
            <v>PROGRAM SPECIALIST 4</v>
          </cell>
          <cell r="B216" t="str">
            <v>56</v>
          </cell>
          <cell r="C216">
            <v>73000</v>
          </cell>
          <cell r="D216">
            <v>73000</v>
          </cell>
          <cell r="E216">
            <v>73000</v>
          </cell>
          <cell r="F216">
            <v>73000</v>
          </cell>
          <cell r="G216">
            <v>73000</v>
          </cell>
          <cell r="H216">
            <v>73000</v>
          </cell>
          <cell r="I216">
            <v>4902</v>
          </cell>
          <cell r="J216" t="str">
            <v>4902-1</v>
          </cell>
        </row>
        <row r="217">
          <cell r="A217" t="str">
            <v>PROGRAM SPECIALIST 5</v>
          </cell>
          <cell r="B217" t="str">
            <v>60</v>
          </cell>
          <cell r="C217">
            <v>81000</v>
          </cell>
          <cell r="D217">
            <v>81000</v>
          </cell>
          <cell r="E217">
            <v>81000</v>
          </cell>
          <cell r="F217">
            <v>81000</v>
          </cell>
          <cell r="G217">
            <v>81000</v>
          </cell>
          <cell r="H217">
            <v>81000</v>
          </cell>
          <cell r="I217">
            <v>4902</v>
          </cell>
          <cell r="J217" t="str">
            <v>4902-1</v>
          </cell>
        </row>
        <row r="218">
          <cell r="A218" t="str">
            <v>RECORDS MANAGEMENT SUPERVISOR</v>
          </cell>
          <cell r="B218" t="str">
            <v>58</v>
          </cell>
          <cell r="C218">
            <v>77000</v>
          </cell>
          <cell r="D218">
            <v>77000</v>
          </cell>
          <cell r="E218">
            <v>77000</v>
          </cell>
          <cell r="F218">
            <v>77000</v>
          </cell>
          <cell r="G218">
            <v>77000</v>
          </cell>
          <cell r="H218">
            <v>77000</v>
          </cell>
          <cell r="I218">
            <v>4902</v>
          </cell>
          <cell r="J218" t="str">
            <v>4902-1</v>
          </cell>
        </row>
        <row r="219">
          <cell r="A219" t="str">
            <v>REGISTERED NURSE 1</v>
          </cell>
          <cell r="B219" t="str">
            <v>58N</v>
          </cell>
          <cell r="C219">
            <v>94000</v>
          </cell>
          <cell r="D219">
            <v>94000</v>
          </cell>
          <cell r="E219">
            <v>94000</v>
          </cell>
          <cell r="F219">
            <v>94000</v>
          </cell>
          <cell r="G219">
            <v>94000</v>
          </cell>
          <cell r="H219">
            <v>94000</v>
          </cell>
          <cell r="I219">
            <v>4902</v>
          </cell>
          <cell r="J219" t="str">
            <v>4902-1</v>
          </cell>
        </row>
        <row r="220">
          <cell r="A220" t="str">
            <v>REGISTERED NURSE 2</v>
          </cell>
          <cell r="B220" t="str">
            <v>64N</v>
          </cell>
          <cell r="C220">
            <v>109000</v>
          </cell>
          <cell r="D220">
            <v>109000</v>
          </cell>
          <cell r="E220">
            <v>109000</v>
          </cell>
          <cell r="F220">
            <v>109000</v>
          </cell>
          <cell r="G220">
            <v>109000</v>
          </cell>
          <cell r="H220">
            <v>109000</v>
          </cell>
          <cell r="I220">
            <v>4902</v>
          </cell>
          <cell r="J220" t="str">
            <v>4902-1</v>
          </cell>
        </row>
        <row r="221">
          <cell r="A221" t="str">
            <v>REGISTERED NURSE 3</v>
          </cell>
          <cell r="B221" t="str">
            <v>68N</v>
          </cell>
          <cell r="C221">
            <v>121000</v>
          </cell>
          <cell r="D221">
            <v>121000</v>
          </cell>
          <cell r="E221">
            <v>121000</v>
          </cell>
          <cell r="F221">
            <v>121000</v>
          </cell>
          <cell r="G221">
            <v>121000</v>
          </cell>
          <cell r="H221">
            <v>121000</v>
          </cell>
          <cell r="I221">
            <v>4902</v>
          </cell>
          <cell r="J221" t="str">
            <v>4902-1</v>
          </cell>
        </row>
        <row r="222">
          <cell r="A222" t="str">
            <v>REGISTERED NURSE 4</v>
          </cell>
          <cell r="B222" t="str">
            <v>72N</v>
          </cell>
          <cell r="C222">
            <v>133000</v>
          </cell>
          <cell r="D222">
            <v>133000</v>
          </cell>
          <cell r="E222">
            <v>133000</v>
          </cell>
          <cell r="F222">
            <v>133000</v>
          </cell>
          <cell r="G222">
            <v>133000</v>
          </cell>
          <cell r="H222">
            <v>133000</v>
          </cell>
          <cell r="I222">
            <v>4902</v>
          </cell>
          <cell r="J222" t="str">
            <v>4902-1</v>
          </cell>
        </row>
        <row r="223">
          <cell r="A223" t="str">
            <v>REVIEW JUDGE</v>
          </cell>
          <cell r="B223" t="str">
            <v>69</v>
          </cell>
          <cell r="C223">
            <v>101000</v>
          </cell>
          <cell r="D223">
            <v>101000</v>
          </cell>
          <cell r="E223">
            <v>101000</v>
          </cell>
          <cell r="F223">
            <v>101000</v>
          </cell>
          <cell r="G223">
            <v>101000</v>
          </cell>
          <cell r="H223">
            <v>101000</v>
          </cell>
          <cell r="I223">
            <v>4902</v>
          </cell>
          <cell r="J223" t="str">
            <v>4902-1</v>
          </cell>
        </row>
        <row r="224">
          <cell r="A224" t="str">
            <v>SAFETY OFFICER 1</v>
          </cell>
          <cell r="B224" t="str">
            <v>49</v>
          </cell>
          <cell r="C224">
            <v>62000</v>
          </cell>
          <cell r="D224">
            <v>62000</v>
          </cell>
          <cell r="E224">
            <v>62000</v>
          </cell>
          <cell r="F224">
            <v>62000</v>
          </cell>
          <cell r="G224">
            <v>62000</v>
          </cell>
          <cell r="H224">
            <v>62000</v>
          </cell>
          <cell r="I224">
            <v>5307</v>
          </cell>
          <cell r="J224" t="str">
            <v>5307-1</v>
          </cell>
        </row>
        <row r="225">
          <cell r="A225" t="str">
            <v>SAFETY OFFICER 2</v>
          </cell>
          <cell r="B225" t="str">
            <v>53</v>
          </cell>
          <cell r="C225">
            <v>68000</v>
          </cell>
          <cell r="D225">
            <v>68000</v>
          </cell>
          <cell r="E225">
            <v>68000</v>
          </cell>
          <cell r="F225">
            <v>68000</v>
          </cell>
          <cell r="G225">
            <v>68000</v>
          </cell>
          <cell r="H225">
            <v>68000</v>
          </cell>
          <cell r="I225">
            <v>5307</v>
          </cell>
          <cell r="J225" t="str">
            <v>5307-1</v>
          </cell>
        </row>
        <row r="226">
          <cell r="A226" t="str">
            <v>SAFETY OFFICER 3</v>
          </cell>
          <cell r="B226" t="str">
            <v>55</v>
          </cell>
          <cell r="C226">
            <v>71000</v>
          </cell>
          <cell r="D226">
            <v>71000</v>
          </cell>
          <cell r="E226">
            <v>71000</v>
          </cell>
          <cell r="F226">
            <v>71000</v>
          </cell>
          <cell r="G226">
            <v>71000</v>
          </cell>
          <cell r="H226">
            <v>71000</v>
          </cell>
          <cell r="I226">
            <v>5307</v>
          </cell>
          <cell r="J226" t="str">
            <v>5307-1</v>
          </cell>
        </row>
        <row r="227">
          <cell r="A227" t="str">
            <v>SAFETY OFFICER ASSISTANT</v>
          </cell>
          <cell r="B227" t="str">
            <v>44</v>
          </cell>
          <cell r="C227">
            <v>55000</v>
          </cell>
          <cell r="D227">
            <v>55000</v>
          </cell>
          <cell r="E227">
            <v>55000</v>
          </cell>
          <cell r="F227">
            <v>55000</v>
          </cell>
          <cell r="G227">
            <v>55000</v>
          </cell>
          <cell r="H227">
            <v>55000</v>
          </cell>
          <cell r="I227">
            <v>5307</v>
          </cell>
          <cell r="J227" t="str">
            <v>5307-1</v>
          </cell>
        </row>
        <row r="228">
          <cell r="A228" t="str">
            <v>SAFETY PROGRAM ASSISTANT MANAGER</v>
          </cell>
          <cell r="B228" t="str">
            <v>56</v>
          </cell>
          <cell r="C228">
            <v>73000</v>
          </cell>
          <cell r="D228">
            <v>73000</v>
          </cell>
          <cell r="E228">
            <v>73000</v>
          </cell>
          <cell r="F228">
            <v>73000</v>
          </cell>
          <cell r="G228">
            <v>73000</v>
          </cell>
          <cell r="H228">
            <v>73000</v>
          </cell>
          <cell r="I228">
            <v>5307</v>
          </cell>
          <cell r="J228" t="str">
            <v>5307-1</v>
          </cell>
        </row>
        <row r="229">
          <cell r="A229" t="str">
            <v>SECRETARY</v>
          </cell>
          <cell r="B229" t="str">
            <v>33</v>
          </cell>
          <cell r="C229">
            <v>42000</v>
          </cell>
          <cell r="D229">
            <v>42000</v>
          </cell>
          <cell r="E229">
            <v>42000</v>
          </cell>
          <cell r="F229">
            <v>42000</v>
          </cell>
          <cell r="G229">
            <v>42000</v>
          </cell>
          <cell r="H229">
            <v>42000</v>
          </cell>
          <cell r="I229">
            <v>4902</v>
          </cell>
          <cell r="J229" t="str">
            <v>4902-1</v>
          </cell>
        </row>
        <row r="230">
          <cell r="A230" t="str">
            <v>SECRETARY LEAD</v>
          </cell>
          <cell r="B230" t="str">
            <v>37</v>
          </cell>
          <cell r="C230">
            <v>46000</v>
          </cell>
          <cell r="D230">
            <v>46000</v>
          </cell>
          <cell r="E230">
            <v>46000</v>
          </cell>
          <cell r="F230">
            <v>46000</v>
          </cell>
          <cell r="G230">
            <v>46000</v>
          </cell>
          <cell r="H230">
            <v>46000</v>
          </cell>
          <cell r="I230">
            <v>4902</v>
          </cell>
          <cell r="J230" t="str">
            <v>4902-1</v>
          </cell>
        </row>
        <row r="231">
          <cell r="A231" t="str">
            <v>SECRETARY SENIOR</v>
          </cell>
          <cell r="B231" t="str">
            <v>35</v>
          </cell>
          <cell r="C231">
            <v>44000</v>
          </cell>
          <cell r="D231">
            <v>44000</v>
          </cell>
          <cell r="E231">
            <v>44000</v>
          </cell>
          <cell r="F231">
            <v>44000</v>
          </cell>
          <cell r="G231">
            <v>44000</v>
          </cell>
          <cell r="H231">
            <v>44000</v>
          </cell>
          <cell r="I231">
            <v>4902</v>
          </cell>
          <cell r="J231" t="str">
            <v>4902-1</v>
          </cell>
        </row>
        <row r="232">
          <cell r="A232" t="str">
            <v>SECRETARY SUPERVISOR</v>
          </cell>
          <cell r="B232" t="str">
            <v>40</v>
          </cell>
          <cell r="C232">
            <v>49000</v>
          </cell>
          <cell r="D232">
            <v>49000</v>
          </cell>
          <cell r="E232">
            <v>49000</v>
          </cell>
          <cell r="F232">
            <v>49000</v>
          </cell>
          <cell r="G232">
            <v>49000</v>
          </cell>
          <cell r="H232">
            <v>49000</v>
          </cell>
          <cell r="I232">
            <v>4902</v>
          </cell>
          <cell r="J232" t="str">
            <v>4902-1</v>
          </cell>
        </row>
        <row r="233">
          <cell r="A233" t="str">
            <v>SOCIAL SERVICE TRAINING SPECIALIST</v>
          </cell>
          <cell r="B233" t="str">
            <v>60</v>
          </cell>
          <cell r="C233">
            <v>81000</v>
          </cell>
          <cell r="D233">
            <v>81000</v>
          </cell>
          <cell r="E233">
            <v>81000</v>
          </cell>
          <cell r="F233">
            <v>81000</v>
          </cell>
          <cell r="G233">
            <v>81000</v>
          </cell>
          <cell r="H233">
            <v>81000</v>
          </cell>
          <cell r="I233">
            <v>4902</v>
          </cell>
          <cell r="J233" t="str">
            <v>4902-1</v>
          </cell>
        </row>
        <row r="234">
          <cell r="A234" t="str">
            <v>WAREHOUSE OPERATOR 1</v>
          </cell>
          <cell r="B234" t="str">
            <v>32</v>
          </cell>
          <cell r="C234">
            <v>41000</v>
          </cell>
          <cell r="D234">
            <v>41000</v>
          </cell>
          <cell r="E234">
            <v>41000</v>
          </cell>
          <cell r="F234">
            <v>41000</v>
          </cell>
          <cell r="G234">
            <v>41000</v>
          </cell>
          <cell r="H234">
            <v>41000</v>
          </cell>
          <cell r="I234">
            <v>5307</v>
          </cell>
          <cell r="J234" t="str">
            <v>5307-1</v>
          </cell>
        </row>
        <row r="235">
          <cell r="A235" t="str">
            <v>WAREHOUSE OPERATOR 2</v>
          </cell>
          <cell r="B235" t="str">
            <v>34</v>
          </cell>
          <cell r="C235">
            <v>43000</v>
          </cell>
          <cell r="D235">
            <v>43000</v>
          </cell>
          <cell r="E235">
            <v>43000</v>
          </cell>
          <cell r="F235">
            <v>43000</v>
          </cell>
          <cell r="G235">
            <v>43000</v>
          </cell>
          <cell r="H235">
            <v>43000</v>
          </cell>
          <cell r="I235">
            <v>5307</v>
          </cell>
          <cell r="J235" t="str">
            <v>5307-1</v>
          </cell>
        </row>
        <row r="236">
          <cell r="A236" t="str">
            <v>WAREHOUSE OPERATOR 3</v>
          </cell>
          <cell r="B236" t="str">
            <v>38</v>
          </cell>
          <cell r="C236">
            <v>47000</v>
          </cell>
          <cell r="D236">
            <v>47000</v>
          </cell>
          <cell r="E236">
            <v>47000</v>
          </cell>
          <cell r="F236">
            <v>47000</v>
          </cell>
          <cell r="G236">
            <v>47000</v>
          </cell>
          <cell r="H236">
            <v>47000</v>
          </cell>
          <cell r="I236">
            <v>5307</v>
          </cell>
          <cell r="J236" t="str">
            <v>5307-1</v>
          </cell>
        </row>
        <row r="237">
          <cell r="A237" t="str">
            <v>WAREHOUSE OPERATOR 4</v>
          </cell>
          <cell r="B237" t="str">
            <v>42</v>
          </cell>
          <cell r="C237">
            <v>52000</v>
          </cell>
          <cell r="D237">
            <v>52000</v>
          </cell>
          <cell r="E237">
            <v>52000</v>
          </cell>
          <cell r="F237">
            <v>52000</v>
          </cell>
          <cell r="G237">
            <v>52000</v>
          </cell>
          <cell r="H237">
            <v>52000</v>
          </cell>
          <cell r="I237">
            <v>5307</v>
          </cell>
          <cell r="J237" t="str">
            <v>5307-1</v>
          </cell>
        </row>
        <row r="238">
          <cell r="A238" t="str">
            <v>WMS BAND 01</v>
          </cell>
          <cell r="B238" t="str">
            <v>BAND-1</v>
          </cell>
          <cell r="C238">
            <v>97000</v>
          </cell>
          <cell r="D238">
            <v>97000</v>
          </cell>
          <cell r="E238">
            <v>97000</v>
          </cell>
          <cell r="F238">
            <v>97000</v>
          </cell>
          <cell r="G238">
            <v>97000</v>
          </cell>
          <cell r="H238">
            <v>97000</v>
          </cell>
          <cell r="I238">
            <v>4902</v>
          </cell>
          <cell r="J238" t="str">
            <v>4902-1</v>
          </cell>
        </row>
        <row r="239">
          <cell r="A239" t="str">
            <v>WMS BAND 02</v>
          </cell>
          <cell r="B239" t="str">
            <v>BAND-2</v>
          </cell>
          <cell r="C239">
            <v>115000</v>
          </cell>
          <cell r="D239">
            <v>115000</v>
          </cell>
          <cell r="E239">
            <v>115000</v>
          </cell>
          <cell r="F239">
            <v>115000</v>
          </cell>
          <cell r="G239">
            <v>115000</v>
          </cell>
          <cell r="H239">
            <v>115000</v>
          </cell>
          <cell r="I239">
            <v>4902</v>
          </cell>
          <cell r="J239" t="str">
            <v>4902-1</v>
          </cell>
        </row>
        <row r="240">
          <cell r="A240" t="str">
            <v>WMS BAND 03</v>
          </cell>
          <cell r="B240" t="str">
            <v>BAND-3</v>
          </cell>
          <cell r="C240">
            <v>129000</v>
          </cell>
          <cell r="D240">
            <v>129000</v>
          </cell>
          <cell r="E240">
            <v>129000</v>
          </cell>
          <cell r="F240">
            <v>129000</v>
          </cell>
          <cell r="G240">
            <v>129000</v>
          </cell>
          <cell r="H240">
            <v>129000</v>
          </cell>
          <cell r="I240">
            <v>4902</v>
          </cell>
          <cell r="J240" t="str">
            <v>4902-1</v>
          </cell>
        </row>
        <row r="241">
          <cell r="A241" t="str">
            <v>WMS BAND 04</v>
          </cell>
          <cell r="B241" t="str">
            <v>BAND-4</v>
          </cell>
          <cell r="C241">
            <v>150000</v>
          </cell>
          <cell r="D241">
            <v>150000</v>
          </cell>
          <cell r="E241">
            <v>150000</v>
          </cell>
          <cell r="F241">
            <v>150000</v>
          </cell>
          <cell r="G241">
            <v>150000</v>
          </cell>
          <cell r="H241">
            <v>150000</v>
          </cell>
          <cell r="I241">
            <v>4902</v>
          </cell>
          <cell r="J241" t="str">
            <v>4902-1</v>
          </cell>
        </row>
        <row r="242">
          <cell r="A242" t="str">
            <v>WMS BAND 05</v>
          </cell>
          <cell r="B242" t="str">
            <v>BAND-5</v>
          </cell>
          <cell r="C242">
            <v>291000</v>
          </cell>
          <cell r="D242">
            <v>291000</v>
          </cell>
          <cell r="E242">
            <v>291000</v>
          </cell>
          <cell r="F242">
            <v>291000</v>
          </cell>
          <cell r="G242">
            <v>291000</v>
          </cell>
          <cell r="H242">
            <v>291000</v>
          </cell>
          <cell r="I242">
            <v>4902</v>
          </cell>
          <cell r="J242" t="str">
            <v>4902-1</v>
          </cell>
        </row>
      </sheetData>
      <sheetData sheetId="10">
        <row r="9">
          <cell r="B9" t="str">
            <v>0010</v>
          </cell>
          <cell r="C9">
            <v>1</v>
          </cell>
        </row>
        <row r="10">
          <cell r="B10" t="str">
            <v>0013</v>
          </cell>
          <cell r="P10">
            <v>1</v>
          </cell>
        </row>
        <row r="11">
          <cell r="B11" t="str">
            <v>5103</v>
          </cell>
          <cell r="C11">
            <v>0.25</v>
          </cell>
          <cell r="E11">
            <v>0.75</v>
          </cell>
        </row>
        <row r="12">
          <cell r="B12" t="str">
            <v>5105</v>
          </cell>
          <cell r="C12">
            <v>0.5</v>
          </cell>
          <cell r="E12">
            <v>0.5</v>
          </cell>
        </row>
        <row r="13">
          <cell r="B13" t="str">
            <v>5106</v>
          </cell>
          <cell r="C13">
            <v>0.12</v>
          </cell>
          <cell r="E13">
            <v>0.88</v>
          </cell>
        </row>
        <row r="14">
          <cell r="B14" t="str">
            <v>5113</v>
          </cell>
          <cell r="C14">
            <v>0.1</v>
          </cell>
          <cell r="E14">
            <v>0.9</v>
          </cell>
        </row>
        <row r="15">
          <cell r="B15" t="str">
            <v>5122</v>
          </cell>
          <cell r="C15">
            <v>0.1</v>
          </cell>
          <cell r="E15">
            <v>0.9</v>
          </cell>
        </row>
        <row r="16">
          <cell r="B16" t="str">
            <v>5124</v>
          </cell>
          <cell r="C16">
            <v>0.1</v>
          </cell>
          <cell r="E16">
            <v>0.9</v>
          </cell>
        </row>
        <row r="17">
          <cell r="B17" t="str">
            <v>5129</v>
          </cell>
          <cell r="C17">
            <v>0.1</v>
          </cell>
          <cell r="E17">
            <v>0.9</v>
          </cell>
        </row>
        <row r="18">
          <cell r="B18" t="str">
            <v>5134</v>
          </cell>
          <cell r="C18">
            <v>0.25</v>
          </cell>
          <cell r="E18">
            <v>0.75</v>
          </cell>
        </row>
        <row r="19">
          <cell r="B19" t="str">
            <v>5135</v>
          </cell>
          <cell r="C19">
            <v>0.5</v>
          </cell>
          <cell r="E19">
            <v>0.5</v>
          </cell>
        </row>
        <row r="20">
          <cell r="B20" t="str">
            <v>5156</v>
          </cell>
          <cell r="E20">
            <v>1</v>
          </cell>
        </row>
        <row r="21">
          <cell r="B21" t="str">
            <v>5157</v>
          </cell>
          <cell r="E21">
            <v>1</v>
          </cell>
        </row>
        <row r="22">
          <cell r="B22" t="str">
            <v>5FFA</v>
          </cell>
          <cell r="E22">
            <v>0.5</v>
          </cell>
          <cell r="F22">
            <v>0.5</v>
          </cell>
        </row>
        <row r="23">
          <cell r="B23" t="str">
            <v>5FH7</v>
          </cell>
          <cell r="E23">
            <v>0.5</v>
          </cell>
          <cell r="F23">
            <v>0.5</v>
          </cell>
        </row>
        <row r="24">
          <cell r="B24" t="str">
            <v>5AAA</v>
          </cell>
          <cell r="E24">
            <v>0.5</v>
          </cell>
          <cell r="F24">
            <v>0.5</v>
          </cell>
        </row>
        <row r="25">
          <cell r="B25" t="str">
            <v>6441</v>
          </cell>
          <cell r="E25">
            <v>1</v>
          </cell>
        </row>
        <row r="26">
          <cell r="B26" t="str">
            <v>6442</v>
          </cell>
          <cell r="E26">
            <v>1</v>
          </cell>
        </row>
        <row r="27">
          <cell r="B27" t="str">
            <v>9199</v>
          </cell>
          <cell r="C27">
            <v>0.48399999999999999</v>
          </cell>
          <cell r="E27">
            <v>0.42730000000000001</v>
          </cell>
          <cell r="J27">
            <v>1E-3</v>
          </cell>
          <cell r="P27">
            <v>3.0000000000000001E-3</v>
          </cell>
          <cell r="V27">
            <v>8.4699999999999998E-2</v>
          </cell>
        </row>
        <row r="28">
          <cell r="B28" t="str">
            <v>9420</v>
          </cell>
          <cell r="F28">
            <v>1</v>
          </cell>
        </row>
        <row r="29">
          <cell r="B29" t="str">
            <v>9445</v>
          </cell>
          <cell r="C29">
            <v>0.42470000000000002</v>
          </cell>
          <cell r="E29">
            <v>0.4395</v>
          </cell>
          <cell r="V29">
            <v>0.1229</v>
          </cell>
          <cell r="AD29">
            <v>1.29E-2</v>
          </cell>
        </row>
        <row r="30">
          <cell r="B30" t="str">
            <v>9503</v>
          </cell>
          <cell r="C30">
            <v>0.26390000000000002</v>
          </cell>
          <cell r="E30">
            <v>0.73609999999999998</v>
          </cell>
        </row>
        <row r="31">
          <cell r="B31" t="str">
            <v>9503-1G*</v>
          </cell>
          <cell r="E31">
            <v>0.73799999999999999</v>
          </cell>
          <cell r="P31">
            <v>0.26200000000000001</v>
          </cell>
          <cell r="V31">
            <v>0</v>
          </cell>
        </row>
        <row r="32">
          <cell r="B32" t="str">
            <v>9506</v>
          </cell>
          <cell r="C32">
            <v>0.39679999999999999</v>
          </cell>
          <cell r="E32">
            <v>0.60319999999999996</v>
          </cell>
        </row>
        <row r="33">
          <cell r="B33" t="str">
            <v>9506-1G*</v>
          </cell>
          <cell r="E33">
            <v>0.61070000000000002</v>
          </cell>
          <cell r="P33">
            <v>0.38929999999999998</v>
          </cell>
          <cell r="V33">
            <v>0</v>
          </cell>
        </row>
        <row r="34">
          <cell r="B34" t="str">
            <v>9509</v>
          </cell>
          <cell r="C34">
            <v>0.38250000000000001</v>
          </cell>
          <cell r="E34">
            <v>0.61750000000000005</v>
          </cell>
        </row>
        <row r="35">
          <cell r="B35" t="str">
            <v>9512</v>
          </cell>
          <cell r="C35">
            <v>0.3236</v>
          </cell>
          <cell r="E35">
            <v>0.6764</v>
          </cell>
        </row>
        <row r="36">
          <cell r="B36" t="str">
            <v>9513</v>
          </cell>
          <cell r="C36">
            <v>0.51949999999999996</v>
          </cell>
          <cell r="E36">
            <v>0.48049999999999998</v>
          </cell>
        </row>
        <row r="37">
          <cell r="B37" t="str">
            <v>9513 1G*</v>
          </cell>
          <cell r="E37">
            <v>0.4793</v>
          </cell>
          <cell r="P37">
            <v>0.52070000000000005</v>
          </cell>
          <cell r="V37">
            <v>0</v>
          </cell>
        </row>
        <row r="38">
          <cell r="B38" t="str">
            <v>9514</v>
          </cell>
          <cell r="C38">
            <v>0.51800000000000002</v>
          </cell>
          <cell r="E38">
            <v>0.48199999999999998</v>
          </cell>
        </row>
        <row r="39">
          <cell r="B39" t="str">
            <v>9524</v>
          </cell>
          <cell r="C39">
            <v>0.50090000000000001</v>
          </cell>
          <cell r="E39">
            <v>0.49909999999999999</v>
          </cell>
        </row>
        <row r="40">
          <cell r="B40" t="str">
            <v>9524 1G*</v>
          </cell>
          <cell r="E40">
            <v>0.4995</v>
          </cell>
          <cell r="P40">
            <v>0.50049999999999994</v>
          </cell>
        </row>
        <row r="41">
          <cell r="B41" t="str">
            <v>9539</v>
          </cell>
          <cell r="E41">
            <v>0.89959999999999996</v>
          </cell>
          <cell r="P41">
            <v>0.1004</v>
          </cell>
        </row>
        <row r="42">
          <cell r="B42" t="str">
            <v>9545</v>
          </cell>
          <cell r="C42">
            <v>0.30270000000000002</v>
          </cell>
          <cell r="E42">
            <v>0.69730000000000003</v>
          </cell>
        </row>
        <row r="43">
          <cell r="B43" t="str">
            <v>9555</v>
          </cell>
          <cell r="C43">
            <v>0.1767</v>
          </cell>
          <cell r="E43">
            <v>0.34510000000000002</v>
          </cell>
          <cell r="V43">
            <v>0.4743</v>
          </cell>
          <cell r="AB43">
            <v>3.8999999999999998E-3</v>
          </cell>
        </row>
        <row r="44">
          <cell r="B44" t="str">
            <v>9561</v>
          </cell>
          <cell r="C44">
            <v>0.51239999999999997</v>
          </cell>
          <cell r="E44">
            <v>0.48759999999999998</v>
          </cell>
        </row>
        <row r="45">
          <cell r="B45" t="str">
            <v>9562</v>
          </cell>
          <cell r="C45">
            <v>0.42180000000000001</v>
          </cell>
          <cell r="E45">
            <v>0.49349999999999999</v>
          </cell>
          <cell r="V45">
            <v>4.8800000000000003E-2</v>
          </cell>
          <cell r="AB45">
            <v>3.5900000000000001E-2</v>
          </cell>
        </row>
        <row r="46">
          <cell r="B46" t="str">
            <v>9571</v>
          </cell>
          <cell r="C46">
            <v>0.44219999999999998</v>
          </cell>
          <cell r="E46">
            <v>0.55779999999999996</v>
          </cell>
        </row>
        <row r="47">
          <cell r="B47" t="str">
            <v>9659</v>
          </cell>
          <cell r="C47">
            <v>0.5181</v>
          </cell>
          <cell r="E47">
            <v>0.4819</v>
          </cell>
        </row>
        <row r="48">
          <cell r="B48" t="str">
            <v>9741</v>
          </cell>
          <cell r="C48">
            <v>0.38030000000000003</v>
          </cell>
          <cell r="E48">
            <v>0.49430000000000002</v>
          </cell>
          <cell r="J48">
            <v>8.9999999999999998E-4</v>
          </cell>
          <cell r="V48">
            <v>7.1499999999999994E-2</v>
          </cell>
          <cell r="Y48">
            <v>2.9999999999999997E-4</v>
          </cell>
          <cell r="AB48">
            <v>5.2600000000000001E-2</v>
          </cell>
          <cell r="AD48">
            <v>1E-4</v>
          </cell>
        </row>
        <row r="49">
          <cell r="B49" t="str">
            <v>9805</v>
          </cell>
          <cell r="C49">
            <v>0.57989999999999997</v>
          </cell>
          <cell r="E49">
            <v>0.42009999999999997</v>
          </cell>
        </row>
        <row r="50">
          <cell r="B50" t="str">
            <v>9916</v>
          </cell>
          <cell r="C50">
            <v>8.3000000000000004E-2</v>
          </cell>
          <cell r="E50">
            <v>0.747</v>
          </cell>
          <cell r="V50">
            <v>0.17</v>
          </cell>
        </row>
        <row r="51">
          <cell r="B51" t="str">
            <v>9931</v>
          </cell>
          <cell r="E51">
            <v>1</v>
          </cell>
        </row>
        <row r="52">
          <cell r="B52" t="str">
            <v>9932</v>
          </cell>
          <cell r="E52">
            <v>1</v>
          </cell>
        </row>
        <row r="53">
          <cell r="B53" t="str">
            <v>9942</v>
          </cell>
          <cell r="E53">
            <v>1</v>
          </cell>
        </row>
        <row r="54">
          <cell r="B54" t="str">
            <v>9954</v>
          </cell>
          <cell r="E54">
            <v>1</v>
          </cell>
        </row>
        <row r="55">
          <cell r="B55" t="str">
            <v>5EIP</v>
          </cell>
          <cell r="C55">
            <v>0.1</v>
          </cell>
          <cell r="E55">
            <v>0.9</v>
          </cell>
        </row>
        <row r="56">
          <cell r="B56" t="str">
            <v>5EPP</v>
          </cell>
          <cell r="E56">
            <v>1</v>
          </cell>
        </row>
        <row r="57">
          <cell r="B57" t="str">
            <v>5PDA</v>
          </cell>
          <cell r="E57">
            <v>1</v>
          </cell>
        </row>
        <row r="58">
          <cell r="B58" t="str">
            <v>A08G</v>
          </cell>
          <cell r="J58">
            <v>1</v>
          </cell>
        </row>
        <row r="59">
          <cell r="B59" t="str">
            <v>A08J</v>
          </cell>
          <cell r="K59">
            <v>1</v>
          </cell>
        </row>
        <row r="60">
          <cell r="B60" t="str">
            <v>APEB</v>
          </cell>
          <cell r="V60">
            <v>1</v>
          </cell>
        </row>
        <row r="61">
          <cell r="B61" t="str">
            <v>A418</v>
          </cell>
          <cell r="V61">
            <v>1</v>
          </cell>
        </row>
        <row r="62">
          <cell r="B62" t="str">
            <v>A438</v>
          </cell>
          <cell r="W62">
            <v>1</v>
          </cell>
        </row>
        <row r="63">
          <cell r="B63" t="str">
            <v>A439</v>
          </cell>
          <cell r="X63">
            <v>1</v>
          </cell>
        </row>
        <row r="64">
          <cell r="B64" t="str">
            <v>A492</v>
          </cell>
          <cell r="AB64">
            <v>1</v>
          </cell>
        </row>
        <row r="65">
          <cell r="B65" t="str">
            <v>A474</v>
          </cell>
          <cell r="Y65">
            <v>1</v>
          </cell>
        </row>
        <row r="66">
          <cell r="B66" t="str">
            <v>A475</v>
          </cell>
          <cell r="Z66">
            <v>1</v>
          </cell>
        </row>
        <row r="67">
          <cell r="B67" t="str">
            <v>A494</v>
          </cell>
          <cell r="AC67">
            <v>1</v>
          </cell>
        </row>
        <row r="68">
          <cell r="B68" t="str">
            <v>ADLC</v>
          </cell>
          <cell r="C68">
            <v>1</v>
          </cell>
        </row>
        <row r="69">
          <cell r="B69" t="str">
            <v>AHBE</v>
          </cell>
          <cell r="C69">
            <v>1</v>
          </cell>
        </row>
        <row r="70">
          <cell r="B70" t="str">
            <v>ASSP</v>
          </cell>
          <cell r="C70">
            <v>1</v>
          </cell>
        </row>
        <row r="71">
          <cell r="B71" t="str">
            <v>BCCA</v>
          </cell>
          <cell r="C71">
            <v>1</v>
          </cell>
        </row>
        <row r="72">
          <cell r="B72" t="str">
            <v>CMM8</v>
          </cell>
          <cell r="E72">
            <v>1</v>
          </cell>
        </row>
        <row r="73">
          <cell r="B73" t="str">
            <v>IHI</v>
          </cell>
          <cell r="Q73">
            <v>1</v>
          </cell>
        </row>
        <row r="74">
          <cell r="B74" t="str">
            <v>PSSP</v>
          </cell>
          <cell r="C74">
            <v>0.02</v>
          </cell>
          <cell r="F74">
            <v>0.13</v>
          </cell>
          <cell r="M74">
            <v>0.85</v>
          </cell>
        </row>
        <row r="75">
          <cell r="B75" t="str">
            <v>SNAF</v>
          </cell>
          <cell r="M75">
            <v>1</v>
          </cell>
        </row>
        <row r="76">
          <cell r="B76" t="str">
            <v>PF</v>
          </cell>
          <cell r="AA76">
            <v>1</v>
          </cell>
        </row>
        <row r="116">
          <cell r="B116">
            <v>4902</v>
          </cell>
          <cell r="C116" t="str">
            <v>LOADED % RATE</v>
          </cell>
          <cell r="D116">
            <v>0.21110000000000001</v>
          </cell>
          <cell r="E116">
            <v>0.21110000000000001</v>
          </cell>
          <cell r="F116">
            <v>0.21110000000000001</v>
          </cell>
          <cell r="G116">
            <v>0.21110000000000001</v>
          </cell>
          <cell r="H116">
            <v>0.21110000000000001</v>
          </cell>
          <cell r="I116">
            <v>0.21110000000000001</v>
          </cell>
        </row>
        <row r="117">
          <cell r="B117" t="str">
            <v>4902-1</v>
          </cell>
          <cell r="C117" t="str">
            <v>LOADED $ RATE</v>
          </cell>
          <cell r="D117">
            <v>974.68</v>
          </cell>
          <cell r="E117">
            <v>1129.68</v>
          </cell>
          <cell r="F117">
            <v>1129.68</v>
          </cell>
          <cell r="G117">
            <v>1129.68</v>
          </cell>
          <cell r="H117">
            <v>1129.68</v>
          </cell>
          <cell r="I117">
            <v>1129.68</v>
          </cell>
        </row>
        <row r="118">
          <cell r="B118">
            <v>5300</v>
          </cell>
          <cell r="C118" t="str">
            <v>LOADED % RATE</v>
          </cell>
          <cell r="D118">
            <v>0.21110000000000001</v>
          </cell>
          <cell r="E118">
            <v>0.21110000000000001</v>
          </cell>
          <cell r="F118">
            <v>0.21110000000000001</v>
          </cell>
          <cell r="G118">
            <v>0.21110000000000001</v>
          </cell>
          <cell r="H118">
            <v>0.21110000000000001</v>
          </cell>
          <cell r="I118">
            <v>0.21110000000000001</v>
          </cell>
        </row>
        <row r="119">
          <cell r="B119" t="str">
            <v>5300-1</v>
          </cell>
          <cell r="C119" t="str">
            <v>LOADED $ RATE</v>
          </cell>
          <cell r="D119">
            <v>969.26</v>
          </cell>
          <cell r="E119">
            <v>1124.26</v>
          </cell>
          <cell r="F119">
            <v>1124.26</v>
          </cell>
          <cell r="G119">
            <v>1124.26</v>
          </cell>
          <cell r="H119">
            <v>1124.26</v>
          </cell>
          <cell r="I119">
            <v>1124.26</v>
          </cell>
        </row>
        <row r="120">
          <cell r="B120">
            <v>5307</v>
          </cell>
          <cell r="C120" t="str">
            <v>LOADED % RATE</v>
          </cell>
          <cell r="D120">
            <v>0.21110000000000001</v>
          </cell>
          <cell r="E120">
            <v>0.21110000000000001</v>
          </cell>
          <cell r="F120">
            <v>0.21110000000000001</v>
          </cell>
          <cell r="G120">
            <v>0.21110000000000001</v>
          </cell>
          <cell r="H120">
            <v>0.21110000000000001</v>
          </cell>
          <cell r="I120">
            <v>0.21110000000000001</v>
          </cell>
        </row>
        <row r="121">
          <cell r="B121" t="str">
            <v>5307-1</v>
          </cell>
          <cell r="C121" t="str">
            <v>LOADED $ RATE</v>
          </cell>
          <cell r="D121">
            <v>1116.18</v>
          </cell>
          <cell r="E121">
            <v>1271.18</v>
          </cell>
          <cell r="F121">
            <v>1271.18</v>
          </cell>
          <cell r="G121">
            <v>1271.18</v>
          </cell>
          <cell r="H121">
            <v>1271.18</v>
          </cell>
          <cell r="I121">
            <v>1271.18</v>
          </cell>
        </row>
        <row r="140">
          <cell r="B140" t="str">
            <v>SHOW</v>
          </cell>
          <cell r="C140" t="str">
            <v>CLICK THE MINUS SIGN TO HIDE EMPTY ROWS</v>
          </cell>
        </row>
        <row r="141">
          <cell r="B141" t="str">
            <v>HIDE</v>
          </cell>
          <cell r="C141" t="str">
            <v>CLICK THE PLUS SIGN TO SHOW EMPTY ROWS</v>
          </cell>
        </row>
        <row r="142">
          <cell r="F142" t="str">
            <v>H001 - HCA Administration</v>
          </cell>
        </row>
        <row r="143">
          <cell r="F143" t="str">
            <v>H002 - HCA Direct Operations</v>
          </cell>
        </row>
        <row r="144">
          <cell r="F144" t="str">
            <v>H003 - HCA Information Technology</v>
          </cell>
        </row>
        <row r="145">
          <cell r="F145" t="str">
            <v>H004 - HCA Public Employee Benefits</v>
          </cell>
        </row>
        <row r="146">
          <cell r="F146" t="str">
            <v>H005 - HCA National Health Reform</v>
          </cell>
        </row>
        <row r="147">
          <cell r="F147" t="str">
            <v>H006 - HCA Transitional Bridge Waiver Claims</v>
          </cell>
        </row>
        <row r="148">
          <cell r="F148" t="str">
            <v>H007 - HCA Take Charge and Family Planning Extension Clients</v>
          </cell>
        </row>
        <row r="149">
          <cell r="F149" t="str">
            <v>H008 - HCA Children's Health Program Clients</v>
          </cell>
        </row>
        <row r="150">
          <cell r="F150" t="str">
            <v>H009 - HCA State Program Clients</v>
          </cell>
        </row>
        <row r="151">
          <cell r="F151" t="str">
            <v>H010 - HCA Apple Health</v>
          </cell>
        </row>
        <row r="152">
          <cell r="F152" t="str">
            <v>H011 - HCA All Other Clients - Fee for Service - Mandatory Services</v>
          </cell>
        </row>
        <row r="153">
          <cell r="F153" t="str">
            <v>H012 - HCA All Other Clients - Fee for Service - Optional Services</v>
          </cell>
        </row>
        <row r="154">
          <cell r="F154" t="str">
            <v>H013 - HCA Supplemental Medicare Insurance Buy-In</v>
          </cell>
        </row>
        <row r="155">
          <cell r="F155" t="str">
            <v>H014 - HCA Federal Financing Programs (Non-Forecasted)</v>
          </cell>
        </row>
        <row r="156">
          <cell r="F156" t="str">
            <v>H015 - Payments to Other Entities Related to Medicaid Administrative Costs and Other Costs Paid by HCA</v>
          </cell>
        </row>
        <row r="157">
          <cell r="F157" t="str">
            <v>H016 - HCA School Employees Benefits</v>
          </cell>
        </row>
        <row r="158">
          <cell r="F158" t="str">
            <v>C018 - Community Mental Health Services</v>
          </cell>
        </row>
        <row r="159">
          <cell r="F159" t="str">
            <v>C900 - Program Support for Mental Health</v>
          </cell>
        </row>
        <row r="160">
          <cell r="F160" t="str">
            <v>G008 - Prevention Substance Use Disorder Services</v>
          </cell>
        </row>
        <row r="161">
          <cell r="F161" t="str">
            <v>G015 - Community Substance Use Disorder Services</v>
          </cell>
        </row>
        <row r="162">
          <cell r="F162" t="str">
            <v>G022 -  Program Support for Substance Use Disorder</v>
          </cell>
        </row>
        <row r="163">
          <cell r="F163" t="str">
            <v>G085 - Residential Substance Use Disorder Treatment Services</v>
          </cell>
        </row>
        <row r="164">
          <cell r="F164" t="str">
            <v>G098 - Support Services for Clients Receiving Substance Use Disorder Treatment</v>
          </cell>
        </row>
        <row r="168">
          <cell r="B168" t="str">
            <v>001-1</v>
          </cell>
          <cell r="C168" t="str">
            <v>General Fund</v>
          </cell>
          <cell r="D168" t="str">
            <v>State</v>
          </cell>
        </row>
        <row r="169">
          <cell r="B169" t="str">
            <v>001-2</v>
          </cell>
          <cell r="C169" t="str">
            <v>General Fund</v>
          </cell>
          <cell r="D169" t="str">
            <v>Federal</v>
          </cell>
        </row>
        <row r="170">
          <cell r="B170" t="str">
            <v>001-C</v>
          </cell>
          <cell r="C170" t="str">
            <v>General Fund</v>
          </cell>
          <cell r="D170" t="str">
            <v>Medicaid</v>
          </cell>
        </row>
        <row r="171">
          <cell r="B171" t="str">
            <v>001-7</v>
          </cell>
          <cell r="C171" t="str">
            <v>General Fund</v>
          </cell>
          <cell r="D171" t="str">
            <v>Private/Local</v>
          </cell>
        </row>
        <row r="172">
          <cell r="B172" t="str">
            <v>03C-1</v>
          </cell>
          <cell r="C172" t="str">
            <v>Trauma Care Trust</v>
          </cell>
          <cell r="D172" t="str">
            <v>State</v>
          </cell>
        </row>
        <row r="173">
          <cell r="B173" t="str">
            <v>03K-1</v>
          </cell>
          <cell r="C173" t="str">
            <v>Industrial Ins. Premium Fund</v>
          </cell>
          <cell r="D173" t="str">
            <v>Non Appr</v>
          </cell>
        </row>
        <row r="174">
          <cell r="B174" t="str">
            <v>05C-1</v>
          </cell>
          <cell r="C174" t="str">
            <v>Criminal Justice Treatment Acct</v>
          </cell>
          <cell r="D174" t="str">
            <v>State</v>
          </cell>
        </row>
        <row r="175">
          <cell r="B175" t="str">
            <v>08G-6</v>
          </cell>
          <cell r="C175" t="str">
            <v>Flexible Spending Admin Acct</v>
          </cell>
          <cell r="D175" t="str">
            <v>Non Appr</v>
          </cell>
        </row>
        <row r="176">
          <cell r="B176" t="str">
            <v>08J-6</v>
          </cell>
          <cell r="C176" t="str">
            <v>Prescription Drug Consortium Acct</v>
          </cell>
          <cell r="D176" t="str">
            <v>Non Appr</v>
          </cell>
        </row>
        <row r="177">
          <cell r="B177" t="str">
            <v>08K-1</v>
          </cell>
          <cell r="C177" t="str">
            <v>Problem Gambling Account</v>
          </cell>
          <cell r="D177" t="str">
            <v>State</v>
          </cell>
        </row>
        <row r="178">
          <cell r="B178" t="str">
            <v>16W-1</v>
          </cell>
          <cell r="C178" t="str">
            <v>Hospital Safety Net Assessment Acct</v>
          </cell>
          <cell r="D178" t="str">
            <v>State</v>
          </cell>
        </row>
        <row r="179">
          <cell r="B179" t="str">
            <v>172-6</v>
          </cell>
          <cell r="C179" t="str">
            <v>Basic Health Plan Trust Acct</v>
          </cell>
          <cell r="D179" t="str">
            <v>Non Appr</v>
          </cell>
        </row>
        <row r="180">
          <cell r="B180" t="str">
            <v>17T-1</v>
          </cell>
          <cell r="C180" t="str">
            <v>Health Benefit Exchange</v>
          </cell>
          <cell r="D180" t="str">
            <v>State</v>
          </cell>
        </row>
        <row r="181">
          <cell r="B181" t="str">
            <v>19A-1</v>
          </cell>
          <cell r="C181" t="str">
            <v>Medical Fraud Penalty Account</v>
          </cell>
          <cell r="D181" t="str">
            <v>State</v>
          </cell>
        </row>
        <row r="182">
          <cell r="B182" t="str">
            <v>23L-6</v>
          </cell>
          <cell r="C182" t="str">
            <v>Indian Health Inprovement Acct</v>
          </cell>
          <cell r="D182" t="str">
            <v>Non Appr</v>
          </cell>
        </row>
        <row r="183">
          <cell r="B183" t="str">
            <v>24V-1</v>
          </cell>
          <cell r="C183" t="str">
            <v>Telebehavioral Health Acct</v>
          </cell>
          <cell r="D183" t="str">
            <v>State</v>
          </cell>
        </row>
        <row r="184">
          <cell r="B184" t="str">
            <v>25M-1</v>
          </cell>
          <cell r="C184" t="str">
            <v>State Health Care Affordability Acct</v>
          </cell>
          <cell r="D184" t="str">
            <v>State</v>
          </cell>
        </row>
        <row r="185">
          <cell r="B185" t="str">
            <v>25N-1</v>
          </cell>
          <cell r="C185" t="str">
            <v>Stwd 988 BH &amp; Suicide Prev Line</v>
          </cell>
          <cell r="D185" t="str">
            <v>State</v>
          </cell>
        </row>
        <row r="186">
          <cell r="B186" t="str">
            <v>315-1</v>
          </cell>
          <cell r="C186" t="str">
            <v>Dedicated Marijuana Acct</v>
          </cell>
          <cell r="D186" t="str">
            <v>State</v>
          </cell>
        </row>
        <row r="187">
          <cell r="B187" t="str">
            <v>418-1</v>
          </cell>
          <cell r="C187" t="str">
            <v>HCA Admin Acct</v>
          </cell>
          <cell r="D187" t="str">
            <v>State</v>
          </cell>
        </row>
        <row r="188">
          <cell r="B188" t="str">
            <v>438-6</v>
          </cell>
          <cell r="C188" t="str">
            <v>Uniform Dental Plan Admin Acct</v>
          </cell>
          <cell r="D188" t="str">
            <v>Non Appr</v>
          </cell>
        </row>
        <row r="189">
          <cell r="B189" t="str">
            <v>439-6</v>
          </cell>
          <cell r="C189" t="str">
            <v>Uniform Medical Plan Acct</v>
          </cell>
          <cell r="D189" t="str">
            <v>Non Appr</v>
          </cell>
        </row>
        <row r="190">
          <cell r="B190" t="str">
            <v>474-6</v>
          </cell>
          <cell r="C190" t="str">
            <v>SEBB Flexible Spending Admin Acct</v>
          </cell>
          <cell r="D190" t="str">
            <v>Non Appr</v>
          </cell>
        </row>
        <row r="191">
          <cell r="B191" t="str">
            <v>475-6</v>
          </cell>
          <cell r="C191" t="str">
            <v>SEBB Dental Plan Admin Acct</v>
          </cell>
          <cell r="D191" t="str">
            <v>Non Appr</v>
          </cell>
        </row>
        <row r="192">
          <cell r="B192" t="str">
            <v>489-1</v>
          </cell>
          <cell r="C192" t="str">
            <v>Pension Stabilization Acct</v>
          </cell>
          <cell r="D192" t="str">
            <v>State</v>
          </cell>
        </row>
        <row r="193">
          <cell r="B193" t="str">
            <v>492-1</v>
          </cell>
          <cell r="C193" t="str">
            <v>School Employees' Ins. Admin Acct</v>
          </cell>
          <cell r="D193" t="str">
            <v>State</v>
          </cell>
        </row>
        <row r="194">
          <cell r="B194" t="str">
            <v>494-6</v>
          </cell>
          <cell r="C194" t="str">
            <v>SEBB Medical Benefits Admin Acct</v>
          </cell>
          <cell r="D194" t="str">
            <v>Non Appr</v>
          </cell>
        </row>
        <row r="195">
          <cell r="B195" t="str">
            <v>609-1</v>
          </cell>
          <cell r="C195" t="str">
            <v>Medical Aid Acct</v>
          </cell>
          <cell r="D195" t="str">
            <v>State</v>
          </cell>
        </row>
        <row r="196">
          <cell r="B196" t="str">
            <v>706-2</v>
          </cell>
          <cell r="C196" t="str">
            <v>Coronavirus Recovery Fund</v>
          </cell>
          <cell r="D196" t="str">
            <v>Federal</v>
          </cell>
        </row>
        <row r="206">
          <cell r="C206" t="str">
            <v>CARI TIKKA</v>
          </cell>
        </row>
        <row r="207">
          <cell r="C207" t="str">
            <v>CORINA CAMPBELL</v>
          </cell>
        </row>
        <row r="208">
          <cell r="C208" t="str">
            <v>HANH O'BRIEN</v>
          </cell>
        </row>
        <row r="209">
          <cell r="C209" t="str">
            <v>JODI BARNES</v>
          </cell>
        </row>
        <row r="210">
          <cell r="C210" t="str">
            <v>JOSEPH CUSHMAN</v>
          </cell>
        </row>
        <row r="211">
          <cell r="C211" t="str">
            <v>KAHRYN KINGMAN</v>
          </cell>
        </row>
        <row r="212">
          <cell r="C212" t="str">
            <v>MICHAEL GRUND</v>
          </cell>
        </row>
        <row r="213">
          <cell r="C213" t="str">
            <v>MICHAEL PAQUETTE</v>
          </cell>
        </row>
        <row r="214">
          <cell r="C214" t="str">
            <v>NATALIA LATNIKOVA</v>
          </cell>
        </row>
        <row r="215">
          <cell r="C215" t="str">
            <v>SAMUEL QUARTEY</v>
          </cell>
        </row>
        <row r="216">
          <cell r="C216" t="str">
            <v>SUE ECKROTH</v>
          </cell>
        </row>
        <row r="217">
          <cell r="C217" t="str">
            <v>TREY AVILES-POLK</v>
          </cell>
        </row>
        <row r="218">
          <cell r="C218" t="str">
            <v>VACANT</v>
          </cell>
        </row>
      </sheetData>
      <sheetData sheetId="11" refreshError="1"/>
      <sheetData sheetId="1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A Summ Baseline SFY 06"/>
      <sheetName val="MAA Summ Baseline SFY 07"/>
      <sheetName val="NOTES"/>
      <sheetName val="Base Figures"/>
      <sheetName val="Cost and Pmt Projs"/>
      <sheetName val="Char &amp; BD inflated"/>
      <sheetName val="Cost and Pmt Projs (2)"/>
      <sheetName val="MODEL Baseline"/>
      <sheetName val="MODEL CPE w Diff to Baseline"/>
      <sheetName val="MODELCPEwDiff to BaseInflChBD"/>
      <sheetName val="Cost &amp; Pymt Increases"/>
      <sheetName val="Cost &amp; Pymt Increases (2)"/>
      <sheetName val="Summ CPE HMC-UW SFY 06 Full CPE"/>
      <sheetName val="Summ CPE HMC-UW SFY 07 Full CPE"/>
      <sheetName val="Summ CPE PHD's SFY 06 Full CPE"/>
      <sheetName val="Summ CPE PHD's SFY 07 Full C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SUMMARY_TOTAL"/>
      <sheetName val="FMAP_SUMMARY"/>
      <sheetName val="PAY_INC_SUMM"/>
      <sheetName val="Executive Summary  "/>
      <sheetName val="Executive Summ 7.1.09-1.31.10"/>
      <sheetName val="Executive Summ 2.1.10-12.31.10"/>
      <sheetName val="Executive Summ 1.1.11-6.30.11"/>
      <sheetName val="Executive Summ SFY2012-13"/>
      <sheetName val="B-Test"/>
      <sheetName val="B1 CHART"/>
      <sheetName val="Broad-based Tax Rate (B1) "/>
      <sheetName val="B2 CHART"/>
      <sheetName val="Proposed Rate (B2)"/>
      <sheetName val="Hold Harmless Test"/>
      <sheetName val="Net Calculation"/>
      <sheetName val="Net Calculation CMS - RESTORE"/>
      <sheetName val="SUMMARY_FEDERAL_IMPACT"/>
      <sheetName val="Assessments"/>
      <sheetName val="Summary Pay Increases"/>
      <sheetName val="Total IP Payment Increases"/>
      <sheetName val="Total OP Payment Increases"/>
      <sheetName val="Total Hold Harmless Increases"/>
      <sheetName val="State Share of Payment Incr"/>
      <sheetName val="Total IP FFS - State Share"/>
      <sheetName val="Total IP s DSH- State Share"/>
      <sheetName val="Total IP MC - State Share"/>
      <sheetName val="Total OP - State Share"/>
      <sheetName val="Total SCHIP - State Share"/>
      <sheetName val="IP FFS Pay - Non-Psych - T19"/>
      <sheetName val="IP FFS Pay  - Psych - T19"/>
      <sheetName val="IP FFS Pay - Non-Psych - SCHIP"/>
      <sheetName val="IP FFS Pay  - Psych - SCHIP"/>
      <sheetName val="IP MC Pay Increase"/>
      <sheetName val="IP MC Premium Tax"/>
      <sheetName val="Small Rural DSH"/>
      <sheetName val="CAH-Non-DSH"/>
      <sheetName val="Payment Impact on Cost Reimb "/>
      <sheetName val="OP FFS Pay  Increase - T19"/>
      <sheetName val="OP FFS Pay  Increase - SCHIP"/>
      <sheetName val="OP MC Pay Increase"/>
      <sheetName val="OP MC Premium Tax"/>
      <sheetName val="SFY 09 OP HO Baseline Pay"/>
      <sheetName val="SFY08 IP FFS Base Pay - T19"/>
      <sheetName val="SFY08 IP FFS Base Pay - SCHIP"/>
      <sheetName val="SFY 08 IP FFS Policy Reductions"/>
      <sheetName val="SFY 09 IP MC Policy Reductions"/>
      <sheetName val="SFY 09 IP MC 4% Reductions"/>
      <sheetName val="SFY 09 MC Baseline Pay"/>
      <sheetName val="SFY 09 MC Trend Factors"/>
      <sheetName val="SFY 2009 OP FFS DATA"/>
      <sheetName val="SFY 2009 IP FFS DATA"/>
      <sheetName val="SFY 2009 IP FFS DAYS"/>
      <sheetName val="2009 Managed Care Payments"/>
      <sheetName val="CPE IP BASELINE"/>
      <sheetName val="SFY 2009 Small Rural DSH"/>
      <sheetName val="FY 2008 HCRIS IP Days by Payer"/>
      <sheetName val="PSYCH IMD State Only"/>
      <sheetName val="IP Claims Population"/>
      <sheetName val="Net Patient Revenues"/>
      <sheetName val="Proj. Change in Medicaid Expend"/>
      <sheetName val="Net Revenue Inflation"/>
      <sheetName val="Master Provider List"/>
      <sheetName val="SFY2010 FFS INCRE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for Upd and Rev Model"/>
      <sheetName val="Model Inputs"/>
      <sheetName val="Detail Raw Data"/>
      <sheetName val="Detail CPE"/>
      <sheetName val="Summ Baseline"/>
      <sheetName val="Summ CPE"/>
      <sheetName val="MAA Summ Baseline"/>
      <sheetName val="Summ CPE HMC-UW"/>
      <sheetName val="Summ CPE PHD's"/>
      <sheetName val="MAA Summ CPE "/>
      <sheetName val="Detail CPE HMC-UW"/>
      <sheetName val="Detail CPE PHD's"/>
      <sheetName val="Impact wo PHD's"/>
      <sheetName val="Summ CPE HMC-UW wo HO GME"/>
      <sheetName val="Detail CPE HMC-UW wo HO GME"/>
      <sheetName val="Hosp Exh (Baseline)"/>
      <sheetName val="Hosp Exh (CPE w Eq Adj)"/>
      <sheetName val="Hosp Exh (CPE wo Eq Adj)"/>
      <sheetName val="Hosp Exh (v2)"/>
      <sheetName val="Map Hosp Nm in WA Source Fi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5-17 DP"/>
      <sheetName val="HCA Update"/>
      <sheetName val="WinSum"/>
      <sheetName val="Updated Model"/>
      <sheetName val="14. emails"/>
      <sheetName val="QIP Costs"/>
      <sheetName val="CPE HSNAF Updates 6.11.13"/>
      <sheetName val="CPE HSNAF Updates 4.11.13"/>
      <sheetName val="5. Steps 6.4 J.9"/>
      <sheetName val="5. Steps 2.27 D.8"/>
      <sheetName val="Map to Legislation"/>
      <sheetName val="B1-B2 Tests"/>
      <sheetName val="UPL Limit Detail"/>
      <sheetName val="MC Allocation Model"/>
      <sheetName val="MCO Pivot"/>
      <sheetName val="Example"/>
      <sheetName val="Mapping of Names"/>
      <sheetName val="Payments"/>
      <sheetName val="tblPsych_IMD_State_Only"/>
      <sheetName val="tblNet_Patient_Rev"/>
      <sheetName val="Updated Report"/>
      <sheetName val="Original Report"/>
      <sheetName val="With MCO 1"/>
      <sheetName val="ACA Enrollment Calculation"/>
      <sheetName val="UPL Limits"/>
      <sheetName val="New Program Data"/>
    </sheetNames>
    <sheetDataSet>
      <sheetData sheetId="0" refreshError="1"/>
      <sheetData sheetId="1" refreshError="1"/>
      <sheetData sheetId="2" refreshError="1"/>
      <sheetData sheetId="3">
        <row r="12">
          <cell r="Q12">
            <v>2.0400000000000001E-2</v>
          </cell>
        </row>
        <row r="14">
          <cell r="L14">
            <v>343.25389447071319</v>
          </cell>
          <cell r="Q14">
            <v>3</v>
          </cell>
        </row>
        <row r="19">
          <cell r="Q19">
            <v>1</v>
          </cell>
        </row>
        <row r="49">
          <cell r="J49">
            <v>1.1398752714463682</v>
          </cell>
        </row>
      </sheetData>
      <sheetData sheetId="4">
        <row r="83">
          <cell r="C83">
            <v>29137000</v>
          </cell>
        </row>
      </sheetData>
      <sheetData sheetId="5">
        <row r="5">
          <cell r="C5">
            <v>5259000</v>
          </cell>
        </row>
      </sheetData>
      <sheetData sheetId="6">
        <row r="7">
          <cell r="B7">
            <v>-7159000</v>
          </cell>
        </row>
      </sheetData>
      <sheetData sheetId="7" refreshError="1"/>
      <sheetData sheetId="8">
        <row r="5">
          <cell r="A5" t="str">
            <v>Sum of FactValue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K8" t="str">
            <v>Auburn Regional Med Ctr - Contract</v>
          </cell>
          <cell r="M8">
            <v>372344.62219999998</v>
          </cell>
          <cell r="N8">
            <v>11599.392100000001</v>
          </cell>
          <cell r="O8">
            <v>1918.7847000000002</v>
          </cell>
          <cell r="Q8">
            <v>694600.79249999998</v>
          </cell>
          <cell r="R8">
            <v>12309.617400000001</v>
          </cell>
        </row>
        <row r="9">
          <cell r="K9" t="str">
            <v>BHC Fairfax Hospital - Kirkland</v>
          </cell>
          <cell r="Q9">
            <v>29338.8315</v>
          </cell>
        </row>
        <row r="10">
          <cell r="K10" t="str">
            <v>Capital Med Ctr-Olympia</v>
          </cell>
          <cell r="M10">
            <v>175420.1648</v>
          </cell>
          <cell r="N10">
            <v>242.96340000000001</v>
          </cell>
          <cell r="O10">
            <v>1742.3247999999999</v>
          </cell>
          <cell r="Q10">
            <v>416229.6851</v>
          </cell>
          <cell r="R10">
            <v>21729.728499999997</v>
          </cell>
        </row>
        <row r="11">
          <cell r="K11" t="str">
            <v>Central Washington Hosp-Wenatchee</v>
          </cell>
          <cell r="M11">
            <v>169778.5772</v>
          </cell>
          <cell r="Q11">
            <v>924128.71120000002</v>
          </cell>
          <cell r="R11">
            <v>210.69290000000001</v>
          </cell>
        </row>
        <row r="12">
          <cell r="K12" t="str">
            <v>Deaconess Med Ctr  - Spokane - Contract</v>
          </cell>
          <cell r="L12">
            <v>113558.15029999999</v>
          </cell>
          <cell r="M12">
            <v>751083.2246999999</v>
          </cell>
          <cell r="O12">
            <v>145943.94039999999</v>
          </cell>
          <cell r="Q12">
            <v>1394787.6871</v>
          </cell>
          <cell r="R12">
            <v>2495.4697000000001</v>
          </cell>
        </row>
        <row r="13">
          <cell r="K13" t="str">
            <v>Good Samaritan - Puyallup - Contract</v>
          </cell>
          <cell r="M13">
            <v>177406.46460000001</v>
          </cell>
          <cell r="N13">
            <v>6791.3854000000001</v>
          </cell>
          <cell r="O13">
            <v>8394.1142999999993</v>
          </cell>
          <cell r="Q13">
            <v>1334837.1701</v>
          </cell>
          <cell r="R13">
            <v>131427.2887</v>
          </cell>
        </row>
        <row r="14">
          <cell r="K14" t="str">
            <v>Grays Harbor Community Hosp-Aberdeen</v>
          </cell>
          <cell r="L14">
            <v>118.2825</v>
          </cell>
          <cell r="M14">
            <v>100969.4629</v>
          </cell>
          <cell r="N14">
            <v>1927.7903000000001</v>
          </cell>
          <cell r="O14">
            <v>73.871399999999994</v>
          </cell>
          <cell r="Q14">
            <v>734549.37820000004</v>
          </cell>
          <cell r="R14">
            <v>330083.21279999998</v>
          </cell>
        </row>
        <row r="15">
          <cell r="K15" t="str">
            <v>Group Health Cooperative Central Hospital</v>
          </cell>
          <cell r="M15">
            <v>300781.64740000002</v>
          </cell>
          <cell r="O15">
            <v>140508.01449999999</v>
          </cell>
          <cell r="Q15">
            <v>13417.914000000001</v>
          </cell>
          <cell r="R15">
            <v>829.73130000000003</v>
          </cell>
        </row>
        <row r="16">
          <cell r="K16" t="str">
            <v>Harrison Memorial Hosp-Bremerton</v>
          </cell>
          <cell r="M16">
            <v>555.88339999999994</v>
          </cell>
          <cell r="N16">
            <v>2588.3126000000002</v>
          </cell>
          <cell r="O16">
            <v>116611.696</v>
          </cell>
          <cell r="Q16">
            <v>720290.1054</v>
          </cell>
          <cell r="R16">
            <v>2261.4558999999999</v>
          </cell>
        </row>
        <row r="17">
          <cell r="K17" t="str">
            <v>Highline Medical Center - Burien - Contract</v>
          </cell>
          <cell r="M17">
            <v>545048.96270000003</v>
          </cell>
          <cell r="N17">
            <v>273455.24300000002</v>
          </cell>
          <cell r="O17">
            <v>23365.117999999999</v>
          </cell>
          <cell r="Q17">
            <v>802973.69189999998</v>
          </cell>
          <cell r="R17">
            <v>5455.5715</v>
          </cell>
        </row>
        <row r="18">
          <cell r="K18" t="str">
            <v>Holy Family Hospital - Spokane - Contract</v>
          </cell>
          <cell r="L18">
            <v>83888.018100000001</v>
          </cell>
          <cell r="M18">
            <v>500903.2942</v>
          </cell>
          <cell r="O18">
            <v>298204.68180000002</v>
          </cell>
          <cell r="Q18">
            <v>1036868.6254</v>
          </cell>
          <cell r="R18">
            <v>537.85480000000007</v>
          </cell>
        </row>
        <row r="19">
          <cell r="K19" t="str">
            <v>Kadlec Medical Center - Contract</v>
          </cell>
          <cell r="L19">
            <v>695.92169999999999</v>
          </cell>
          <cell r="M19">
            <v>22963.954400000002</v>
          </cell>
          <cell r="N19">
            <v>148.5617</v>
          </cell>
          <cell r="O19">
            <v>313.70909999999998</v>
          </cell>
          <cell r="Q19">
            <v>1414140.3776</v>
          </cell>
          <cell r="R19">
            <v>9005.6760999999988</v>
          </cell>
        </row>
        <row r="20">
          <cell r="K20" t="str">
            <v>Legacy Salmon Creek</v>
          </cell>
          <cell r="M20">
            <v>260881.74400000001</v>
          </cell>
          <cell r="N20">
            <v>1832973.8740000001</v>
          </cell>
          <cell r="P20">
            <v>1005.8903</v>
          </cell>
          <cell r="Q20">
            <v>162529.07339999999</v>
          </cell>
          <cell r="R20">
            <v>3489.8328000000001</v>
          </cell>
        </row>
        <row r="21">
          <cell r="K21" t="str">
            <v>Mary Bridge Children's Hosp &amp; Health Ctr -Tacoma</v>
          </cell>
          <cell r="L21">
            <v>47.767699999999998</v>
          </cell>
          <cell r="N21">
            <v>379.99919999999997</v>
          </cell>
          <cell r="O21">
            <v>29055.6695</v>
          </cell>
          <cell r="Q21">
            <v>3643848.4938999997</v>
          </cell>
          <cell r="R21">
            <v>239659.62469999999</v>
          </cell>
        </row>
        <row r="22">
          <cell r="K22" t="str">
            <v>Navos - West Seattle Psychiatric Hospital</v>
          </cell>
          <cell r="Q22">
            <v>2418.6167</v>
          </cell>
        </row>
        <row r="23">
          <cell r="K23" t="str">
            <v>Northwest Hospital - Seattle - Contract</v>
          </cell>
          <cell r="M23">
            <v>195625.92800000001</v>
          </cell>
          <cell r="N23">
            <v>1795.8527000000001</v>
          </cell>
          <cell r="O23">
            <v>5904.1388000000006</v>
          </cell>
          <cell r="Q23">
            <v>448856.9963</v>
          </cell>
          <cell r="R23">
            <v>282.36079999999998</v>
          </cell>
        </row>
        <row r="24">
          <cell r="K24" t="str">
            <v>Overlake Hospital Med Ctr-Bellevue - Contract</v>
          </cell>
          <cell r="M24">
            <v>113822.0091</v>
          </cell>
          <cell r="N24">
            <v>4287.8921</v>
          </cell>
          <cell r="O24">
            <v>35956.023699999998</v>
          </cell>
          <cell r="Q24">
            <v>516088.88939999999</v>
          </cell>
          <cell r="R24">
            <v>1739.9933999999998</v>
          </cell>
        </row>
        <row r="25">
          <cell r="K25" t="str">
            <v>Providence Centralia Hospital</v>
          </cell>
          <cell r="M25">
            <v>368158.60939999996</v>
          </cell>
          <cell r="N25">
            <v>2465.2442999999998</v>
          </cell>
          <cell r="O25">
            <v>991.86930000000007</v>
          </cell>
          <cell r="Q25">
            <v>846646.12190000003</v>
          </cell>
          <cell r="R25">
            <v>2716.8739</v>
          </cell>
        </row>
        <row r="26">
          <cell r="K26" t="str">
            <v>Providence Regional Medical Center - Everett</v>
          </cell>
          <cell r="L26">
            <v>225.21530000000001</v>
          </cell>
          <cell r="M26">
            <v>1598565.9473999999</v>
          </cell>
          <cell r="N26">
            <v>4559.4520000000002</v>
          </cell>
          <cell r="O26">
            <v>39406.638399999996</v>
          </cell>
          <cell r="Q26">
            <v>2860522.4177000001</v>
          </cell>
          <cell r="R26">
            <v>39365.4444</v>
          </cell>
        </row>
        <row r="27">
          <cell r="K27" t="str">
            <v>Providence St Peter Hospital - Olympia</v>
          </cell>
          <cell r="M27">
            <v>568609.02220000001</v>
          </cell>
          <cell r="N27">
            <v>443.99299999999999</v>
          </cell>
          <cell r="O27">
            <v>31658.523699999998</v>
          </cell>
          <cell r="Q27">
            <v>1082458.3208000001</v>
          </cell>
          <cell r="R27">
            <v>26799.692000000003</v>
          </cell>
        </row>
        <row r="28">
          <cell r="K28" t="str">
            <v>Sacred Heart Med Ctr  - Spokane - Contract</v>
          </cell>
          <cell r="L28">
            <v>174131.01680000001</v>
          </cell>
          <cell r="M28">
            <v>739506.42539999995</v>
          </cell>
          <cell r="N28">
            <v>2620.4798000000001</v>
          </cell>
          <cell r="O28">
            <v>744490.37820000004</v>
          </cell>
          <cell r="Q28">
            <v>2379053.8317</v>
          </cell>
          <cell r="R28">
            <v>8294.5928999999996</v>
          </cell>
        </row>
        <row r="29">
          <cell r="K29" t="str">
            <v>SAINT LUKE'S REHABILATION INSTITUTE</v>
          </cell>
          <cell r="O29">
            <v>6943.2036000000007</v>
          </cell>
          <cell r="Q29">
            <v>10414.803400000001</v>
          </cell>
        </row>
        <row r="30">
          <cell r="K30" t="str">
            <v>SEATTLE CANCER CARE ALLIANCE</v>
          </cell>
          <cell r="M30">
            <v>70189.312700000009</v>
          </cell>
          <cell r="N30">
            <v>154.55000000000001</v>
          </cell>
          <cell r="O30">
            <v>23060.323</v>
          </cell>
          <cell r="Q30">
            <v>137329.10820000002</v>
          </cell>
          <cell r="R30">
            <v>787.28679999999997</v>
          </cell>
        </row>
        <row r="31">
          <cell r="K31" t="str">
            <v>Seattle Children's Hosp &amp; Regional Med Ctr-Seattle</v>
          </cell>
          <cell r="L31">
            <v>3665.3906999999999</v>
          </cell>
          <cell r="M31">
            <v>2979062.7087000003</v>
          </cell>
          <cell r="N31">
            <v>39506.642800000001</v>
          </cell>
          <cell r="O31">
            <v>203738.1636</v>
          </cell>
          <cell r="Q31">
            <v>4496033.9629999995</v>
          </cell>
          <cell r="R31">
            <v>607101.78579999995</v>
          </cell>
        </row>
        <row r="32">
          <cell r="K32" t="str">
            <v>SOUTHWEST WASHINGTON MEDICAL CENTER</v>
          </cell>
          <cell r="M32">
            <v>206708.1635</v>
          </cell>
          <cell r="N32">
            <v>2926481.8879</v>
          </cell>
          <cell r="O32">
            <v>90.596900000000005</v>
          </cell>
          <cell r="P32">
            <v>19037.331099999999</v>
          </cell>
          <cell r="Q32">
            <v>135325.43770000001</v>
          </cell>
          <cell r="R32">
            <v>1472.0029</v>
          </cell>
        </row>
        <row r="33">
          <cell r="K33" t="str">
            <v>St Anthony Hospital</v>
          </cell>
          <cell r="M33">
            <v>92054.282600000006</v>
          </cell>
          <cell r="N33">
            <v>4045.2540000000004</v>
          </cell>
          <cell r="O33">
            <v>11666.298999999999</v>
          </cell>
          <cell r="Q33">
            <v>194394.16039999999</v>
          </cell>
          <cell r="R33">
            <v>18536.036699999997</v>
          </cell>
        </row>
        <row r="34">
          <cell r="K34" t="str">
            <v>St Clare Hospital - Tacoma - Contract</v>
          </cell>
          <cell r="L34">
            <v>63.595300000000002</v>
          </cell>
          <cell r="M34">
            <v>225226.62150000001</v>
          </cell>
          <cell r="N34">
            <v>7124.5319</v>
          </cell>
          <cell r="O34">
            <v>25741.915300000001</v>
          </cell>
          <cell r="Q34">
            <v>858521.97940000007</v>
          </cell>
          <cell r="R34">
            <v>82099.718699999998</v>
          </cell>
        </row>
        <row r="35">
          <cell r="K35" t="str">
            <v>St Francis Hosp-Federal Way - Contract</v>
          </cell>
          <cell r="L35">
            <v>47.3416</v>
          </cell>
          <cell r="M35">
            <v>454059.89949999994</v>
          </cell>
          <cell r="N35">
            <v>18517.469400000002</v>
          </cell>
          <cell r="O35">
            <v>6960.6302999999998</v>
          </cell>
          <cell r="Q35">
            <v>962173.72080000001</v>
          </cell>
          <cell r="R35">
            <v>12466.7629</v>
          </cell>
        </row>
        <row r="36">
          <cell r="K36" t="str">
            <v>St John Medical Ctr - Longview</v>
          </cell>
          <cell r="L36">
            <v>173.60589999999999</v>
          </cell>
          <cell r="M36">
            <v>1260160.5216999999</v>
          </cell>
          <cell r="N36">
            <v>4011.2597000000005</v>
          </cell>
          <cell r="O36">
            <v>140.01499999999999</v>
          </cell>
          <cell r="P36">
            <v>6950.0358999999999</v>
          </cell>
          <cell r="Q36">
            <v>749169.05740000005</v>
          </cell>
          <cell r="R36">
            <v>453.33920000000001</v>
          </cell>
        </row>
        <row r="37">
          <cell r="K37" t="str">
            <v>St Joseph Hosp - Bellingham</v>
          </cell>
          <cell r="M37">
            <v>499102.52489999996</v>
          </cell>
          <cell r="N37">
            <v>379.11470000000003</v>
          </cell>
          <cell r="O37">
            <v>650.07939999999996</v>
          </cell>
          <cell r="Q37">
            <v>1274979.4802999999</v>
          </cell>
          <cell r="R37">
            <v>13902.411899999999</v>
          </cell>
        </row>
        <row r="38">
          <cell r="K38" t="str">
            <v>St Joseph Med Ctr - Tacoma - Contract</v>
          </cell>
          <cell r="M38">
            <v>481281.2781</v>
          </cell>
          <cell r="N38">
            <v>10953.3338</v>
          </cell>
          <cell r="O38">
            <v>171567.52429999999</v>
          </cell>
          <cell r="Q38">
            <v>1944361.8974000001</v>
          </cell>
          <cell r="R38">
            <v>212422.65419999999</v>
          </cell>
        </row>
        <row r="39">
          <cell r="K39" t="str">
            <v>St Mary Medical Ctr - Walla Walla</v>
          </cell>
          <cell r="L39">
            <v>119.7209</v>
          </cell>
          <cell r="M39">
            <v>45485.684499999996</v>
          </cell>
          <cell r="N39">
            <v>148.8536</v>
          </cell>
          <cell r="O39">
            <v>88.967399999999998</v>
          </cell>
          <cell r="Q39">
            <v>158848.45479999998</v>
          </cell>
          <cell r="R39">
            <v>196.8304</v>
          </cell>
        </row>
        <row r="40">
          <cell r="K40" t="str">
            <v>Stevens Memorial Hospital - Edmonds</v>
          </cell>
          <cell r="M40">
            <v>190718.07180000001</v>
          </cell>
          <cell r="N40">
            <v>874.06049999999993</v>
          </cell>
          <cell r="O40">
            <v>8215.8167000000012</v>
          </cell>
          <cell r="Q40">
            <v>726113.92119999998</v>
          </cell>
          <cell r="R40">
            <v>753.56750000000011</v>
          </cell>
        </row>
        <row r="41">
          <cell r="K41" t="str">
            <v>Swedish Med Ctr (1st Hill &amp; Ballard) - Seattle - Contract</v>
          </cell>
          <cell r="L41">
            <v>47.968400000000003</v>
          </cell>
          <cell r="M41">
            <v>952292.25040000002</v>
          </cell>
          <cell r="N41">
            <v>23713.98</v>
          </cell>
          <cell r="Q41">
            <v>2124949.3275000001</v>
          </cell>
          <cell r="R41">
            <v>43045.819199999998</v>
          </cell>
        </row>
        <row r="42">
          <cell r="K42" t="str">
            <v>Swedish Med. Ctr Cherry Hill Campus</v>
          </cell>
          <cell r="N42">
            <v>2279.8481999999999</v>
          </cell>
          <cell r="O42">
            <v>2830.9553999999998</v>
          </cell>
          <cell r="Q42">
            <v>360982.9327</v>
          </cell>
          <cell r="R42">
            <v>19639.870600000002</v>
          </cell>
        </row>
        <row r="43">
          <cell r="K43" t="str">
            <v>Tacoma General Allenmore Hospital - Contract</v>
          </cell>
          <cell r="L43">
            <v>48.741799999999998</v>
          </cell>
          <cell r="M43">
            <v>722543.3702</v>
          </cell>
          <cell r="N43">
            <v>41044.697399999997</v>
          </cell>
          <cell r="O43">
            <v>33477.505700000002</v>
          </cell>
          <cell r="Q43">
            <v>3306224.5954</v>
          </cell>
          <cell r="R43">
            <v>236367.13740000001</v>
          </cell>
        </row>
        <row r="44">
          <cell r="K44" t="str">
            <v>Toppenish Community Hospital</v>
          </cell>
          <cell r="L44">
            <v>43.811300000000003</v>
          </cell>
          <cell r="N44">
            <v>784.80239999999992</v>
          </cell>
          <cell r="O44">
            <v>45.156100000000002</v>
          </cell>
          <cell r="Q44">
            <v>41297.105499999998</v>
          </cell>
          <cell r="R44">
            <v>71417.089099999997</v>
          </cell>
        </row>
        <row r="45">
          <cell r="K45" t="str">
            <v>Valley Hosp Med Ctr - Spokane - Contract</v>
          </cell>
          <cell r="L45">
            <v>51668.024400000002</v>
          </cell>
          <cell r="M45">
            <v>288632.96960000001</v>
          </cell>
          <cell r="N45">
            <v>311.84039999999999</v>
          </cell>
          <cell r="O45">
            <v>157109.7487</v>
          </cell>
          <cell r="Q45">
            <v>590316.92070000002</v>
          </cell>
          <cell r="R45">
            <v>383.4939</v>
          </cell>
        </row>
        <row r="46">
          <cell r="K46" t="str">
            <v>Virginia Mason - Seattle - Contract</v>
          </cell>
          <cell r="M46">
            <v>53233.494100000004</v>
          </cell>
          <cell r="N46">
            <v>763.06179999999995</v>
          </cell>
          <cell r="O46">
            <v>111477.4258</v>
          </cell>
          <cell r="Q46">
            <v>193069.85830000002</v>
          </cell>
          <cell r="R46">
            <v>21824.3197</v>
          </cell>
        </row>
        <row r="47">
          <cell r="K47" t="str">
            <v>Walla Walla General Hospital</v>
          </cell>
          <cell r="M47">
            <v>93028.032000000007</v>
          </cell>
          <cell r="N47">
            <v>45.156100000000002</v>
          </cell>
          <cell r="Q47">
            <v>195538.152</v>
          </cell>
          <cell r="R47">
            <v>475.35630000000003</v>
          </cell>
        </row>
        <row r="48">
          <cell r="K48" t="str">
            <v>WENATCHEE VALLEY HOSPITAL</v>
          </cell>
          <cell r="M48">
            <v>35924.632400000002</v>
          </cell>
          <cell r="N48">
            <v>172.14760000000001</v>
          </cell>
          <cell r="Q48">
            <v>773530.49470000004</v>
          </cell>
          <cell r="R48">
            <v>125.0424</v>
          </cell>
        </row>
        <row r="49">
          <cell r="K49" t="str">
            <v>Yakima Regional Medical &amp; Heart Center</v>
          </cell>
          <cell r="L49">
            <v>532.38679999999999</v>
          </cell>
          <cell r="M49">
            <v>39348.720700000005</v>
          </cell>
          <cell r="N49">
            <v>567.23990000000003</v>
          </cell>
          <cell r="O49">
            <v>136.4974</v>
          </cell>
          <cell r="Q49">
            <v>116682.8153</v>
          </cell>
          <cell r="R49">
            <v>453347.0785</v>
          </cell>
        </row>
        <row r="50">
          <cell r="K50" t="str">
            <v>Yakima Valley Memorial  Hosp - Contract</v>
          </cell>
          <cell r="L50">
            <v>87.350999999999999</v>
          </cell>
          <cell r="M50">
            <v>848067.9571</v>
          </cell>
          <cell r="N50">
            <v>1966.1053000000002</v>
          </cell>
          <cell r="O50">
            <v>1858.3736999999999</v>
          </cell>
          <cell r="Q50">
            <v>481127.53210000001</v>
          </cell>
          <cell r="R50">
            <v>1501931.4738999999</v>
          </cell>
        </row>
      </sheetData>
      <sheetData sheetId="15" refreshError="1"/>
      <sheetData sheetId="16">
        <row r="5">
          <cell r="E5" t="str">
            <v>Auburn Regional Med Ctr</v>
          </cell>
          <cell r="F5" t="str">
            <v>Auburn Regional Med Ctr - Contract</v>
          </cell>
        </row>
        <row r="6">
          <cell r="E6" t="str">
            <v>BHC Fairfax Hosp - Kirkland</v>
          </cell>
          <cell r="F6" t="str">
            <v>BHC Fairfax Hospital - Kirkland</v>
          </cell>
        </row>
        <row r="7">
          <cell r="E7" t="str">
            <v>Capital Med Ctr-Olympia</v>
          </cell>
          <cell r="F7" t="str">
            <v>Capital Med Ctr-Olympia</v>
          </cell>
        </row>
        <row r="8">
          <cell r="E8" t="str">
            <v>Central Washington - Wenatchee</v>
          </cell>
          <cell r="F8" t="str">
            <v>Central Washington Hosp-Wenatchee</v>
          </cell>
        </row>
        <row r="9">
          <cell r="E9" t="str">
            <v>Deaconess Med Ctr  - Spokane</v>
          </cell>
          <cell r="F9" t="str">
            <v>Deaconess Med Ctr  - Spokane - Contract</v>
          </cell>
        </row>
        <row r="10">
          <cell r="E10" t="str">
            <v>Good Samaritan - Puyallup</v>
          </cell>
          <cell r="F10" t="str">
            <v>Good Samaritan - Puyallup - Contract</v>
          </cell>
        </row>
        <row r="11">
          <cell r="E11" t="str">
            <v>Grays Harbor Community-Aberdeen</v>
          </cell>
          <cell r="F11" t="str">
            <v>Grays Harbor Community Hosp-Aberdeen</v>
          </cell>
        </row>
        <row r="12">
          <cell r="E12" t="str">
            <v>Group Health Coop Central</v>
          </cell>
          <cell r="F12" t="str">
            <v>Group Health Cooperative Central Hospital</v>
          </cell>
        </row>
        <row r="13">
          <cell r="E13" t="str">
            <v>Harrison Memorial - Bremerton</v>
          </cell>
          <cell r="F13" t="str">
            <v>Harrison Memorial Hosp-Bremerton</v>
          </cell>
        </row>
        <row r="14">
          <cell r="E14" t="str">
            <v>Highline Med Ctr - Burien</v>
          </cell>
          <cell r="F14" t="str">
            <v>Highline Medical Center - Burien - Contract</v>
          </cell>
        </row>
        <row r="15">
          <cell r="E15" t="str">
            <v>Holy Family Hosp - Spokane</v>
          </cell>
          <cell r="F15" t="str">
            <v>Holy Family Hospital - Spokane - Contract</v>
          </cell>
        </row>
        <row r="16">
          <cell r="E16" t="str">
            <v>Kadlec Med Ctr -Contract</v>
          </cell>
          <cell r="F16" t="str">
            <v>Kadlec Medical Center - Contract</v>
          </cell>
        </row>
        <row r="17">
          <cell r="E17" t="str">
            <v>Legacy Salmon Creek</v>
          </cell>
          <cell r="F17" t="str">
            <v>Legacy Salmon Creek</v>
          </cell>
        </row>
        <row r="18">
          <cell r="E18" t="str">
            <v>Lourdes Counseling Ctr - Richland</v>
          </cell>
          <cell r="F18" t="str">
            <v>Lourdes Counseling Ctr - Richland</v>
          </cell>
        </row>
        <row r="19">
          <cell r="E19" t="str">
            <v>Mary Bridge Children's Hosp</v>
          </cell>
          <cell r="F19" t="str">
            <v>Mary Bridge Children's Hosp &amp; Health Ctr -Tacoma</v>
          </cell>
        </row>
        <row r="20">
          <cell r="E20" t="str">
            <v>Navos</v>
          </cell>
          <cell r="F20" t="str">
            <v>Navos - West Seattle Psychiatric Hospital</v>
          </cell>
        </row>
        <row r="21">
          <cell r="E21" t="str">
            <v>Northwest Hosp - Seattle</v>
          </cell>
          <cell r="F21" t="str">
            <v>Northwest Hospital - Seattle - Contract</v>
          </cell>
        </row>
        <row r="22">
          <cell r="E22" t="str">
            <v>Overlake Hosp Med Ctr-Bellevue</v>
          </cell>
          <cell r="F22" t="str">
            <v>Overlake Hospital Med Ctr-Bellevue - Contract</v>
          </cell>
        </row>
        <row r="23">
          <cell r="E23" t="str">
            <v>Providence Centralia Hosp</v>
          </cell>
          <cell r="F23" t="str">
            <v>Providence Centralia Hospital</v>
          </cell>
        </row>
        <row r="24">
          <cell r="E24" t="str">
            <v>Providence Regional - Everett</v>
          </cell>
          <cell r="F24" t="str">
            <v>Providence Regional Medical Center - Everett</v>
          </cell>
        </row>
        <row r="25">
          <cell r="E25" t="str">
            <v>Providence St Peter - Olympia</v>
          </cell>
          <cell r="F25" t="str">
            <v>Providence St Peter Hospital - Olympia</v>
          </cell>
        </row>
        <row r="26">
          <cell r="E26" t="str">
            <v>Sacred Heart Med Ctr  - Spokane</v>
          </cell>
          <cell r="F26" t="str">
            <v>Sacred Heart Med Ctr  - Spokane - Contract</v>
          </cell>
        </row>
        <row r="27">
          <cell r="E27" t="str">
            <v>St Luke's Rehab</v>
          </cell>
          <cell r="F27" t="str">
            <v>SAINT LUKE'S REHABILATION INSTITUTE</v>
          </cell>
        </row>
        <row r="28">
          <cell r="E28" t="str">
            <v>Seattle Cancer Care Alliance</v>
          </cell>
          <cell r="F28" t="str">
            <v>SEATTLE CANCER CARE ALLIANCE</v>
          </cell>
        </row>
        <row r="29">
          <cell r="E29" t="str">
            <v>Seattle Children's Hosp</v>
          </cell>
          <cell r="F29" t="str">
            <v>Seattle Children's Hosp &amp; Regional Med Ctr-Seattle</v>
          </cell>
        </row>
        <row r="30">
          <cell r="E30" t="str">
            <v>Southwest Washington</v>
          </cell>
          <cell r="F30" t="str">
            <v>SOUTHWEST WASHINGTON MEDICAL CENTER</v>
          </cell>
        </row>
        <row r="31">
          <cell r="E31" t="str">
            <v>St. Anthony's</v>
          </cell>
          <cell r="F31" t="str">
            <v>St Anthony Hospital</v>
          </cell>
        </row>
        <row r="32">
          <cell r="E32" t="str">
            <v>St Clare Hosp - Tacoma</v>
          </cell>
          <cell r="F32" t="str">
            <v>St Clare Hospital - Tacoma - Contract</v>
          </cell>
        </row>
        <row r="33">
          <cell r="E33" t="str">
            <v>St Francis Hosp - Federal Way</v>
          </cell>
          <cell r="F33" t="str">
            <v>St Francis Hosp-Federal Way - Contract</v>
          </cell>
        </row>
        <row r="34">
          <cell r="E34" t="str">
            <v>St John Medical Ctr - Longview</v>
          </cell>
          <cell r="F34" t="str">
            <v>St John Medical Ctr - Longview</v>
          </cell>
        </row>
        <row r="35">
          <cell r="E35" t="str">
            <v>St Joseph Hosp - Bellingham</v>
          </cell>
          <cell r="F35" t="str">
            <v>St Joseph Hosp - Bellingham</v>
          </cell>
        </row>
        <row r="36">
          <cell r="E36" t="str">
            <v>St Joseph Med Ctr - Tacoma</v>
          </cell>
          <cell r="F36" t="str">
            <v>St Joseph Med Ctr - Tacoma - Contract</v>
          </cell>
        </row>
        <row r="37">
          <cell r="E37" t="str">
            <v>St Mary Medical Ctr - Walla Walla</v>
          </cell>
          <cell r="F37" t="str">
            <v>St Mary Medical Ctr - Walla Walla</v>
          </cell>
        </row>
        <row r="38">
          <cell r="E38" t="str">
            <v>Stevens Memorial Hosp - Edmonds</v>
          </cell>
          <cell r="F38" t="str">
            <v>Stevens Memorial Hospital - Edmonds</v>
          </cell>
        </row>
        <row r="39">
          <cell r="E39" t="str">
            <v>Swedish Med Ctr - First Hill/Ballard</v>
          </cell>
          <cell r="F39" t="str">
            <v>Swedish Med Ctr (1st Hill &amp; Ballard) - Seattle - Contract</v>
          </cell>
        </row>
        <row r="40">
          <cell r="E40" t="str">
            <v>Swedish Med Ctr - Cherry Hill</v>
          </cell>
          <cell r="F40" t="str">
            <v>Swedish Med. Ctr Cherry Hill Campus</v>
          </cell>
        </row>
        <row r="41">
          <cell r="E41" t="str">
            <v>Tacoma General Allenmore Hosp</v>
          </cell>
          <cell r="F41" t="str">
            <v>Tacoma General Allenmore Hospital - Contract</v>
          </cell>
        </row>
        <row r="42">
          <cell r="E42" t="str">
            <v>Toppenish Community Hosp</v>
          </cell>
          <cell r="F42" t="str">
            <v>Toppenish Community Hospital</v>
          </cell>
        </row>
        <row r="43">
          <cell r="E43" t="str">
            <v>Valley Hosp Med Ctr - Spokane</v>
          </cell>
          <cell r="F43" t="str">
            <v>Valley Hosp Med Ctr - Spokane - Contract</v>
          </cell>
        </row>
        <row r="44">
          <cell r="E44" t="str">
            <v>Virginia Mason - Seattle</v>
          </cell>
          <cell r="F44" t="str">
            <v>Virginia Mason - Seattle - Contract</v>
          </cell>
        </row>
        <row r="45">
          <cell r="E45" t="str">
            <v>Walla Walla General Hosp</v>
          </cell>
          <cell r="F45" t="str">
            <v>Walla Walla General Hospital</v>
          </cell>
        </row>
        <row r="46">
          <cell r="E46" t="str">
            <v>Wenatchee Valley Hosp</v>
          </cell>
          <cell r="F46" t="str">
            <v>WENATCHEE VALLEY HOSPITAL</v>
          </cell>
        </row>
        <row r="47">
          <cell r="E47" t="str">
            <v>Yakima Regional Medical</v>
          </cell>
          <cell r="F47" t="str">
            <v>Yakima Regional Medical &amp; Heart Center</v>
          </cell>
        </row>
        <row r="48">
          <cell r="E48" t="str">
            <v>Yakima Valley Memorial  Hosp</v>
          </cell>
          <cell r="F48" t="str">
            <v>Yakima Valley Memorial  Hosp - Contract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Key"/>
      <sheetName val="Assumptions"/>
      <sheetName val="Credibility_Factors"/>
      <sheetName val="DATA"/>
      <sheetName val="RawDATA"/>
      <sheetName val="Blending_Model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AP Calculator"/>
      <sheetName val="Tables"/>
      <sheetName val="Lists"/>
      <sheetName val="Pivot"/>
      <sheetName val="ForecastFilterFile_1717_D06_M01"/>
    </sheetNames>
    <sheetDataSet>
      <sheetData sheetId="0"/>
      <sheetData sheetId="1"/>
      <sheetData sheetId="2">
        <row r="2">
          <cell r="A2">
            <v>2016</v>
          </cell>
        </row>
        <row r="3">
          <cell r="A3">
            <v>2017</v>
          </cell>
        </row>
        <row r="4">
          <cell r="A4">
            <v>2018</v>
          </cell>
        </row>
        <row r="5">
          <cell r="A5">
            <v>2019</v>
          </cell>
        </row>
        <row r="6">
          <cell r="A6">
            <v>2020</v>
          </cell>
        </row>
        <row r="7">
          <cell r="A7">
            <v>2021</v>
          </cell>
        </row>
      </sheetData>
      <sheetData sheetId="3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e-Page Summary"/>
      <sheetName val="New Program Summary - FY 2014"/>
      <sheetName val="UPL &amp; MC Actuarial Limit"/>
      <sheetName val="New Program Input Rates"/>
      <sheetName val="ACA Enrollment Calculation"/>
      <sheetName val="New Program Model"/>
      <sheetName val="New Program Data"/>
      <sheetName val="B1-B2 Tests"/>
    </sheetNames>
    <sheetDataSet>
      <sheetData sheetId="0"/>
      <sheetData sheetId="1">
        <row r="3">
          <cell r="Q3" t="str">
            <v>Assessment Rates</v>
          </cell>
        </row>
      </sheetData>
      <sheetData sheetId="2"/>
      <sheetData sheetId="3">
        <row r="129">
          <cell r="I129" t="str">
            <v>IP_NPSY_T19</v>
          </cell>
          <cell r="J129" t="str">
            <v>IP_PSY_T19</v>
          </cell>
          <cell r="K129" t="str">
            <v>IP_NPSY_T21</v>
          </cell>
          <cell r="L129" t="str">
            <v>IP_PSY_T21</v>
          </cell>
          <cell r="M129" t="str">
            <v>IP_PSY_IMD</v>
          </cell>
          <cell r="N129" t="str">
            <v>OP_T19</v>
          </cell>
          <cell r="O129" t="str">
            <v>OP_T21</v>
          </cell>
          <cell r="P129">
            <v>0</v>
          </cell>
          <cell r="Q129" t="str">
            <v>MC_IP_T19</v>
          </cell>
          <cell r="R129" t="str">
            <v>MC_IP_T21</v>
          </cell>
          <cell r="S129" t="str">
            <v>MC_OP_T19</v>
          </cell>
          <cell r="T129" t="str">
            <v>MC_OP_T21</v>
          </cell>
          <cell r="U129">
            <v>0</v>
          </cell>
          <cell r="V129" t="str">
            <v>DSH</v>
          </cell>
          <cell r="W129" t="str">
            <v>CAH</v>
          </cell>
          <cell r="X129" t="str">
            <v>DSH_CAH</v>
          </cell>
          <cell r="Y129" t="str">
            <v>IP_FFS_XOVER</v>
          </cell>
          <cell r="Z129" t="str">
            <v>OP_FFS_XOVER</v>
          </cell>
          <cell r="AA129" t="str">
            <v>HH</v>
          </cell>
        </row>
        <row r="130">
          <cell r="G130" t="str">
            <v>6. Information: Section 7 Reallocated Payment Dollars as a Percent of Base Year Data</v>
          </cell>
          <cell r="I130" t="str">
            <v>FFS</v>
          </cell>
          <cell r="Q130" t="str">
            <v>MC</v>
          </cell>
          <cell r="V130" t="str">
            <v>DSH/CAH</v>
          </cell>
          <cell r="Y130" t="str">
            <v>FFS XOVER</v>
          </cell>
          <cell r="AA130" t="str">
            <v>HH</v>
          </cell>
        </row>
        <row r="131">
          <cell r="G131" t="str">
            <v>CALCULATED INPUT RATES TO MODEL</v>
          </cell>
          <cell r="I131" t="str">
            <v>Inpatient</v>
          </cell>
          <cell r="N131" t="str">
            <v>Outpatient</v>
          </cell>
          <cell r="P131" t="str">
            <v>FFS</v>
          </cell>
          <cell r="Q131" t="str">
            <v>Inpatient</v>
          </cell>
          <cell r="S131" t="str">
            <v>Outpatient</v>
          </cell>
          <cell r="U131" t="str">
            <v>MC</v>
          </cell>
          <cell r="V131" t="str">
            <v>DSH</v>
          </cell>
          <cell r="W131" t="str">
            <v>CAH</v>
          </cell>
          <cell r="X131" t="str">
            <v>Total</v>
          </cell>
          <cell r="Y131" t="str">
            <v>Inpatient</v>
          </cell>
          <cell r="Z131" t="str">
            <v>Outpatient</v>
          </cell>
        </row>
        <row r="132">
          <cell r="G132" t="str">
            <v>Group Number</v>
          </cell>
          <cell r="I132" t="str">
            <v>T19</v>
          </cell>
          <cell r="J132" t="str">
            <v>T19</v>
          </cell>
          <cell r="K132" t="str">
            <v>T21</v>
          </cell>
          <cell r="L132" t="str">
            <v>T21</v>
          </cell>
          <cell r="M132" t="str">
            <v>IMD</v>
          </cell>
          <cell r="N132" t="str">
            <v>T19</v>
          </cell>
          <cell r="O132" t="str">
            <v>T21</v>
          </cell>
          <cell r="P132" t="str">
            <v>TOTAL</v>
          </cell>
          <cell r="Q132" t="str">
            <v>T19</v>
          </cell>
          <cell r="R132" t="str">
            <v>T21</v>
          </cell>
          <cell r="S132" t="str">
            <v>T19</v>
          </cell>
          <cell r="T132" t="str">
            <v>T21</v>
          </cell>
          <cell r="U132" t="str">
            <v>TOTAL</v>
          </cell>
          <cell r="Y132" t="str">
            <v>T19</v>
          </cell>
          <cell r="Z132" t="str">
            <v>T19</v>
          </cell>
        </row>
        <row r="133">
          <cell r="H133" t="str">
            <v>Group Name</v>
          </cell>
          <cell r="I133" t="str">
            <v>Non-Psych</v>
          </cell>
          <cell r="J133" t="str">
            <v>Psych</v>
          </cell>
          <cell r="K133" t="str">
            <v>Non-Psych</v>
          </cell>
          <cell r="L133" t="str">
            <v>Psych</v>
          </cell>
        </row>
        <row r="134">
          <cell r="G134">
            <v>1</v>
          </cell>
          <cell r="H134" t="str">
            <v>UWMC</v>
          </cell>
          <cell r="I134">
            <v>4.1939283495950573E-2</v>
          </cell>
          <cell r="J134"/>
          <cell r="K134"/>
          <cell r="L134"/>
          <cell r="M134"/>
          <cell r="N134">
            <v>4.595285706945719E-2</v>
          </cell>
          <cell r="O134">
            <v>0.58371813601924172</v>
          </cell>
          <cell r="Q134">
            <v>4.2244634270684228E-2</v>
          </cell>
          <cell r="R134">
            <v>4.2000000000000003E-2</v>
          </cell>
          <cell r="S134">
            <v>3.1248155565391188E-2</v>
          </cell>
          <cell r="T134">
            <v>8.9130534361988884E-3</v>
          </cell>
        </row>
        <row r="135">
          <cell r="G135">
            <v>2</v>
          </cell>
          <cell r="H135" t="str">
            <v>Harborview</v>
          </cell>
          <cell r="I135">
            <v>6.1785705224144817E-2</v>
          </cell>
          <cell r="J135"/>
          <cell r="K135"/>
          <cell r="L135"/>
          <cell r="M135"/>
          <cell r="N135">
            <v>7.1042037217675921E-2</v>
          </cell>
          <cell r="O135">
            <v>0.17852080998682424</v>
          </cell>
          <cell r="Q135">
            <v>0.14950638506922631</v>
          </cell>
          <cell r="R135">
            <v>7.0000000000000007E-2</v>
          </cell>
          <cell r="S135">
            <v>6.612059966709305E-2</v>
          </cell>
          <cell r="T135">
            <v>2.039891296902388E-2</v>
          </cell>
        </row>
        <row r="136">
          <cell r="G136">
            <v>3</v>
          </cell>
          <cell r="H136" t="str">
            <v>Other District CPE</v>
          </cell>
          <cell r="I136">
            <v>1.3971036495722731E-2</v>
          </cell>
          <cell r="J136"/>
          <cell r="K136"/>
          <cell r="L136"/>
          <cell r="M136"/>
          <cell r="N136">
            <v>1.7452461912862545E-2</v>
          </cell>
          <cell r="O136">
            <v>3.9776425792091653E-2</v>
          </cell>
          <cell r="Q136">
            <v>8.4262026755110159E-2</v>
          </cell>
          <cell r="R136">
            <v>4.2000000000000003E-2</v>
          </cell>
          <cell r="S136">
            <v>6.4778258767260705E-2</v>
          </cell>
          <cell r="T136">
            <v>4.2595288433112034E-2</v>
          </cell>
        </row>
        <row r="137">
          <cell r="G137">
            <v>4</v>
          </cell>
          <cell r="H137" t="str">
            <v>District CAH</v>
          </cell>
          <cell r="I137"/>
          <cell r="J137"/>
          <cell r="K137"/>
          <cell r="L137"/>
          <cell r="M137"/>
          <cell r="N137"/>
          <cell r="O137"/>
          <cell r="Q137"/>
          <cell r="R137"/>
          <cell r="S137"/>
          <cell r="T137"/>
          <cell r="V137">
            <v>1</v>
          </cell>
          <cell r="W137">
            <v>1</v>
          </cell>
          <cell r="X137">
            <v>1</v>
          </cell>
        </row>
        <row r="138">
          <cell r="G138">
            <v>5</v>
          </cell>
          <cell r="H138" t="str">
            <v>PPS</v>
          </cell>
          <cell r="I138">
            <v>8.1335071362678077E-2</v>
          </cell>
          <cell r="J138">
            <v>3.8077483873560324E-2</v>
          </cell>
          <cell r="K138">
            <v>0.18360021619204075</v>
          </cell>
          <cell r="L138">
            <v>8.5953502641697668E-2</v>
          </cell>
          <cell r="M138"/>
          <cell r="N138">
            <v>0.17774776188569799</v>
          </cell>
          <cell r="O138">
            <v>0.44215508855642283</v>
          </cell>
          <cell r="Q138">
            <v>0.700381595229151</v>
          </cell>
          <cell r="R138">
            <v>0.31848718828134093</v>
          </cell>
          <cell r="S138">
            <v>0.75491838236563602</v>
          </cell>
          <cell r="T138">
            <v>0.46173988424035484</v>
          </cell>
          <cell r="V138">
            <v>1</v>
          </cell>
          <cell r="X138">
            <v>1</v>
          </cell>
        </row>
        <row r="139">
          <cell r="G139">
            <v>6</v>
          </cell>
          <cell r="H139" t="str">
            <v>Private CAH</v>
          </cell>
          <cell r="I139"/>
          <cell r="J139"/>
          <cell r="K139"/>
          <cell r="L139"/>
          <cell r="M139"/>
          <cell r="N139"/>
          <cell r="O139"/>
          <cell r="Q139"/>
          <cell r="R139"/>
          <cell r="S139"/>
          <cell r="T139"/>
          <cell r="V139">
            <v>1</v>
          </cell>
          <cell r="W139">
            <v>1</v>
          </cell>
          <cell r="X139">
            <v>1</v>
          </cell>
        </row>
        <row r="140">
          <cell r="G140">
            <v>7</v>
          </cell>
          <cell r="H140" t="str">
            <v>Specialty - Psych</v>
          </cell>
          <cell r="I140">
            <v>0.14366146246626005</v>
          </cell>
          <cell r="J140">
            <v>0.14366146246626005</v>
          </cell>
          <cell r="K140"/>
          <cell r="L140">
            <v>0.13</v>
          </cell>
          <cell r="M140">
            <v>0.13</v>
          </cell>
          <cell r="N140"/>
          <cell r="O140"/>
          <cell r="Q140">
            <v>0</v>
          </cell>
          <cell r="R140"/>
          <cell r="S140"/>
          <cell r="T140"/>
          <cell r="W140">
            <v>0</v>
          </cell>
          <cell r="X140"/>
        </row>
        <row r="141">
          <cell r="G141">
            <v>8</v>
          </cell>
          <cell r="H141" t="str">
            <v>Specialty - Long-Term Acute Care</v>
          </cell>
          <cell r="I141"/>
          <cell r="J141"/>
          <cell r="K141"/>
          <cell r="L141"/>
          <cell r="M141"/>
          <cell r="N141"/>
          <cell r="O141"/>
          <cell r="Q141"/>
          <cell r="R141"/>
          <cell r="S141"/>
          <cell r="T141"/>
          <cell r="X141"/>
        </row>
        <row r="142">
          <cell r="G142">
            <v>9</v>
          </cell>
          <cell r="H142" t="str">
            <v>Border Hospitals</v>
          </cell>
          <cell r="I142">
            <v>1.1844652831874178E-2</v>
          </cell>
          <cell r="J142">
            <v>1.184465283187418E-2</v>
          </cell>
          <cell r="K142">
            <v>1.4380824073857315E-2</v>
          </cell>
          <cell r="L142">
            <v>1.4380824073857315E-2</v>
          </cell>
          <cell r="M142"/>
          <cell r="N142">
            <v>1.3543955678323567E-2</v>
          </cell>
          <cell r="O142">
            <v>4.3256497142185574E-2</v>
          </cell>
          <cell r="Q142">
            <v>0.1155356880868712</v>
          </cell>
          <cell r="R142">
            <v>8.0790821283925549E-2</v>
          </cell>
          <cell r="S142">
            <v>8.8468279909437911E-2</v>
          </cell>
          <cell r="T142">
            <v>4.1697199177780114E-2</v>
          </cell>
        </row>
        <row r="143">
          <cell r="G143">
            <v>10</v>
          </cell>
          <cell r="H143" t="str">
            <v>Freestanding Rehab</v>
          </cell>
          <cell r="I143">
            <v>3.6529317869347072E-2</v>
          </cell>
          <cell r="J143"/>
          <cell r="K143"/>
          <cell r="L143"/>
          <cell r="M143"/>
          <cell r="N143"/>
          <cell r="O143"/>
          <cell r="Q143">
            <v>1.9641608871856313</v>
          </cell>
          <cell r="R143"/>
          <cell r="S143"/>
          <cell r="T143"/>
          <cell r="X143"/>
        </row>
      </sheetData>
      <sheetData sheetId="4">
        <row r="7">
          <cell r="J7">
            <v>0.9854549290362038</v>
          </cell>
        </row>
      </sheetData>
      <sheetData sheetId="5"/>
      <sheetData sheetId="6">
        <row r="1">
          <cell r="A1" t="str">
            <v>Lookup</v>
          </cell>
          <cell r="B1" t="str">
            <v>Primary_ID</v>
          </cell>
          <cell r="C1" t="str">
            <v>Dum_Include_in_Dist</v>
          </cell>
          <cell r="D1" t="str">
            <v>Hospital_Cat</v>
          </cell>
          <cell r="E1" t="str">
            <v>group_id</v>
          </cell>
          <cell r="F1" t="str">
            <v>state_fiscal_year</v>
          </cell>
          <cell r="G1" t="str">
            <v>dum_tot_pay</v>
          </cell>
          <cell r="H1" t="str">
            <v>dum_ip_pay</v>
          </cell>
          <cell r="I1" t="str">
            <v>dum_op_pay</v>
          </cell>
          <cell r="J1" t="str">
            <v>dum_mco_pay</v>
          </cell>
          <cell r="K1" t="str">
            <v>dum_imd</v>
          </cell>
          <cell r="L1" t="str">
            <v>dum_dsh_cah</v>
          </cell>
          <cell r="M1" t="str">
            <v>TOT_PAY_IP_T19_NPSY</v>
          </cell>
          <cell r="N1" t="str">
            <v>TOT_PAY_IP_T19_PSY</v>
          </cell>
          <cell r="O1" t="str">
            <v>TOT_PAY_IP_T21_NPSY</v>
          </cell>
          <cell r="P1" t="str">
            <v>TOT_PAY_IP_T21_PSY</v>
          </cell>
          <cell r="Q1" t="str">
            <v>TOT_PAY_IP_T19_TRANS</v>
          </cell>
          <cell r="R1" t="str">
            <v>TOT_PAY_IP_MCO_PMT_T19</v>
          </cell>
          <cell r="S1" t="str">
            <v>TOT_PAY_IP_HO_PREM_TAX_T19</v>
          </cell>
          <cell r="T1" t="str">
            <v>TOT_PAY_IP_MCO_PMT_T21</v>
          </cell>
          <cell r="U1" t="str">
            <v>TOT_PAY_IP_HO_PREM_TAX_T21</v>
          </cell>
          <cell r="V1" t="str">
            <v>TOT_PAY_IP_MC</v>
          </cell>
          <cell r="W1" t="str">
            <v>TOT_PAY_IP_MC_PREM_TAX</v>
          </cell>
          <cell r="X1" t="str">
            <v>TOT_PAY_IP_DSH</v>
          </cell>
          <cell r="Y1" t="str">
            <v>TOT_PAY_IP_CAH</v>
          </cell>
          <cell r="Z1" t="str">
            <v>TOT_PAY_IP_T19_IMD_PSY</v>
          </cell>
          <cell r="AA1" t="str">
            <v>TOT_PAY_IP_T19_IMD_NONPSY</v>
          </cell>
          <cell r="AB1" t="str">
            <v>TOT_PAY_IP_T21_IMD_PSY</v>
          </cell>
          <cell r="AC1" t="str">
            <v>TOT_PAY_IP_T21_IMD_NONPSY</v>
          </cell>
          <cell r="AD1" t="str">
            <v>TOT_PAY_IP_IMD_SO</v>
          </cell>
          <cell r="AE1" t="str">
            <v>TOT_PAY_OP_T19</v>
          </cell>
          <cell r="AF1" t="str">
            <v>TOT_PAY_OP_T21</v>
          </cell>
          <cell r="AG1" t="str">
            <v>TOT_PAY_T19_OP</v>
          </cell>
          <cell r="AH1" t="str">
            <v>TOT_PAY_T21_OP</v>
          </cell>
          <cell r="AI1" t="str">
            <v>TOT_PAY_IP_FFS_XOVER</v>
          </cell>
          <cell r="AJ1" t="str">
            <v>TOT_PAY_OP_FFS_XOVER</v>
          </cell>
          <cell r="AK1" t="str">
            <v>TOT_PAY_IP_FFS</v>
          </cell>
          <cell r="AL1" t="str">
            <v>TOT_PAY_MCO_PMT_INC_T19</v>
          </cell>
          <cell r="AM1" t="str">
            <v>TOT_PAY_MCO_PMT_INC_T21</v>
          </cell>
          <cell r="AN1" t="str">
            <v>TOT_PAY_OP_MC</v>
          </cell>
          <cell r="AO1" t="str">
            <v>TOT_PAY_HO_PREM_TAX_PMT_T19</v>
          </cell>
          <cell r="AP1" t="str">
            <v>TOT_PAY_HO_PREM_TAX_PMT_T21</v>
          </cell>
          <cell r="AQ1" t="str">
            <v>TOT_PAY_OP_PREM_TAX</v>
          </cell>
          <cell r="AR1" t="str">
            <v>TOT_PAY_OP_FFS</v>
          </cell>
          <cell r="AS1" t="str">
            <v>TOT_PAY_TOTAL_HH_INC</v>
          </cell>
          <cell r="AT1" t="str">
            <v>Trend_Factor</v>
          </cell>
          <cell r="AU1" t="str">
            <v>AG_BASE_IP_NPSY_T19</v>
          </cell>
          <cell r="AV1" t="str">
            <v>AG_BASE_TREND_IP_NPSY_T19</v>
          </cell>
          <cell r="AW1" t="str">
            <v>AG_FULL_IP_NPSY_T19</v>
          </cell>
          <cell r="AX1" t="str">
            <v>AG_AN_INC_IP_NPSY_T19</v>
          </cell>
          <cell r="AY1" t="str">
            <v>AG_MO_INC_IP_NPSY_T19</v>
          </cell>
          <cell r="AZ1" t="str">
            <v>AG_BASE_IP_PSY_T19</v>
          </cell>
          <cell r="BA1" t="str">
            <v>AG_BASE_TREND_IP_PSY_T19</v>
          </cell>
          <cell r="BB1" t="str">
            <v>AG_FULL_IP_PSY_T19</v>
          </cell>
          <cell r="BC1" t="str">
            <v>AG_AN_INC_IP_PSY_T19</v>
          </cell>
          <cell r="BD1" t="str">
            <v>AG_MO_INC_IP_PSY_T19</v>
          </cell>
          <cell r="BE1" t="str">
            <v>AG_BASE_IP_NPSY_T21</v>
          </cell>
          <cell r="BF1" t="str">
            <v>AG_BASE_TREND_IP_NPSY_T21</v>
          </cell>
          <cell r="BG1" t="str">
            <v>AG_FULL_IP_NPSY_T21</v>
          </cell>
          <cell r="BH1" t="str">
            <v>AG_AN_INC_IP_NPSY_T21</v>
          </cell>
          <cell r="BI1" t="str">
            <v>AG_MO_INC_IP_NPSY_T21</v>
          </cell>
          <cell r="BJ1" t="str">
            <v>AG_BASE_IP_PSY_T21</v>
          </cell>
          <cell r="BK1" t="str">
            <v>AG_BASE_TREND_IP_PSY_T21</v>
          </cell>
          <cell r="BL1" t="str">
            <v>AG_FULL_IP_PSY_T21</v>
          </cell>
          <cell r="BM1" t="str">
            <v>AG_AN_INC_IP_PSY_T21</v>
          </cell>
          <cell r="BN1" t="str">
            <v>AG_MO_INC_IP_PSY_T21</v>
          </cell>
          <cell r="BO1" t="str">
            <v>TREND_FACTOR_OP</v>
          </cell>
          <cell r="BP1" t="str">
            <v>AG_BASE_OP_T19</v>
          </cell>
          <cell r="BQ1" t="str">
            <v>AG_BASE_TREND_OP_T19</v>
          </cell>
          <cell r="BR1" t="str">
            <v>AG_FULL_OP_T19</v>
          </cell>
          <cell r="BS1" t="str">
            <v>AG_AN_INC_OP_T19</v>
          </cell>
          <cell r="BT1" t="str">
            <v>AG_MO_INC_OP_T19</v>
          </cell>
          <cell r="BU1" t="str">
            <v>AG_BASE_OP_T21</v>
          </cell>
          <cell r="BV1" t="str">
            <v>AG_BASE_TREND_OP_T21</v>
          </cell>
          <cell r="BW1" t="str">
            <v>AG_FULL_OP_T21</v>
          </cell>
          <cell r="BX1" t="str">
            <v>AG_AN_INC_OP_T21</v>
          </cell>
          <cell r="BY1" t="str">
            <v>AG_MO_INC_OP_T21</v>
          </cell>
          <cell r="BZ1" t="str">
            <v>TREND_FACTOR_MC_IP</v>
          </cell>
          <cell r="CA1" t="str">
            <v>AG_BASE_MC_IP_T19</v>
          </cell>
          <cell r="CB1" t="str">
            <v>AG_BASE_TREND_MC_IP_T19</v>
          </cell>
          <cell r="CC1" t="str">
            <v>AG_FULL_MC_IP_T19</v>
          </cell>
          <cell r="CD1" t="str">
            <v>AG_AN_INC_MC_IP_T19</v>
          </cell>
          <cell r="CE1" t="str">
            <v>AG_MO_INC_MC_IP_T19</v>
          </cell>
          <cell r="CF1" t="str">
            <v>AG_BASE_MC_IP_T21</v>
          </cell>
          <cell r="CG1" t="str">
            <v>AG_BASE_TREND_MC_IP_T21</v>
          </cell>
          <cell r="CH1" t="str">
            <v>AG_FULL_MC_IP_T21</v>
          </cell>
          <cell r="CI1" t="str">
            <v>AG_AN_INC_MC_IP_T21</v>
          </cell>
          <cell r="CJ1" t="str">
            <v>AG_MO_INC_MC_IP_T21</v>
          </cell>
          <cell r="CK1" t="str">
            <v>TREND_FACTOR_MC_OP</v>
          </cell>
          <cell r="CL1" t="str">
            <v>AG_BASE_MC_OP_T19</v>
          </cell>
          <cell r="CM1" t="str">
            <v>AG_BASE_TREND_MC_OP_T19</v>
          </cell>
          <cell r="CN1" t="str">
            <v>AG_FULL_MC_OP_T19</v>
          </cell>
          <cell r="CO1" t="str">
            <v>AG_AN_INC_MC_OP_T19</v>
          </cell>
          <cell r="CP1" t="str">
            <v>AG_MO_INC_MC_OP_T19</v>
          </cell>
          <cell r="CQ1" t="str">
            <v>AG_BASE_MC_OP_T21</v>
          </cell>
          <cell r="CR1" t="str">
            <v>AG_BASE_TREND_MC_OP_T21</v>
          </cell>
          <cell r="CS1" t="str">
            <v>AG_FULL_MC_OP_T21</v>
          </cell>
          <cell r="CT1" t="str">
            <v>AG_AN_INC_MC_OP_T21</v>
          </cell>
          <cell r="CU1" t="str">
            <v>AG_MO_INC_MC_OP_T21</v>
          </cell>
          <cell r="CV1" t="str">
            <v>Trend_Factor_IMD_IP_T19</v>
          </cell>
          <cell r="CW1" t="str">
            <v>AG_BASE_IP_PSY_IMD</v>
          </cell>
          <cell r="CX1" t="str">
            <v>AG_BASE_TREND_IP_PSY_IMD</v>
          </cell>
          <cell r="CY1" t="str">
            <v>AG_FULL_IP_PSY_IMD</v>
          </cell>
          <cell r="CZ1" t="str">
            <v>AG_AN_INC_IP_PSY_IMD</v>
          </cell>
          <cell r="DA1" t="str">
            <v>AG_MO_INC_IP_PSY_IMD</v>
          </cell>
          <cell r="DB1" t="str">
            <v>AG_BASE_DSH</v>
          </cell>
          <cell r="DC1" t="str">
            <v>AG_BASE_TREND_DSH</v>
          </cell>
          <cell r="DD1" t="str">
            <v>AG_FULL_DSH</v>
          </cell>
          <cell r="DE1" t="str">
            <v>AG_AN_INC_DSH</v>
          </cell>
          <cell r="DF1" t="str">
            <v>AG_MO_INC_DSH</v>
          </cell>
          <cell r="DG1" t="str">
            <v>AG_BASE_CAH</v>
          </cell>
          <cell r="DH1" t="str">
            <v>AG_BASE_TREND_CAH</v>
          </cell>
          <cell r="DI1" t="str">
            <v>AG_FULL_CAH</v>
          </cell>
          <cell r="DJ1" t="str">
            <v>AG_AN_INC_CAH</v>
          </cell>
          <cell r="DK1" t="str">
            <v>AG_MO_INC_CAH</v>
          </cell>
          <cell r="DL1" t="str">
            <v>AG_BASE_DSH_CAH</v>
          </cell>
          <cell r="DM1" t="str">
            <v>AG_BASE_TREND_DSH_CAH</v>
          </cell>
          <cell r="DN1" t="str">
            <v>AG_FULL_DSH_CAH</v>
          </cell>
          <cell r="DO1" t="str">
            <v>AG_AN_INC_DSH_CAH</v>
          </cell>
          <cell r="DP1" t="str">
            <v>AG_MO_INC_DSH_CAH</v>
          </cell>
          <cell r="DQ1" t="str">
            <v>AG_BASE_IP_FFS_XOVER</v>
          </cell>
          <cell r="DR1" t="str">
            <v>AG_BASE_TREND_IP_FFS_XOVER</v>
          </cell>
          <cell r="DS1" t="str">
            <v>AG_FULL_IP_FFS_XOVER</v>
          </cell>
          <cell r="DT1" t="str">
            <v>AG_AN_INC_IP_FFS_XOVER</v>
          </cell>
          <cell r="DU1" t="str">
            <v>AG_MO_INC_IP_FFS_XOVER</v>
          </cell>
          <cell r="DV1" t="str">
            <v>AG_BASE_OP_FFS_XOVER</v>
          </cell>
          <cell r="DW1" t="str">
            <v>AG_BASE_TREND_OP_FFS_XOVER</v>
          </cell>
          <cell r="DX1" t="str">
            <v>AG_FULL_OP_FFS_XOVER</v>
          </cell>
          <cell r="DY1" t="str">
            <v>AG_AN_INC_OP_FFS_XOVER</v>
          </cell>
          <cell r="DZ1" t="str">
            <v>AG_MO_INC_OP_FFS_XOVER</v>
          </cell>
          <cell r="EA1" t="str">
            <v>AG_BASE_HH</v>
          </cell>
          <cell r="EB1" t="str">
            <v>AG_BASE_TREND_HH</v>
          </cell>
          <cell r="EC1" t="str">
            <v>AG_FULL_HH</v>
          </cell>
          <cell r="ED1" t="str">
            <v>AG_AN_INC_HH</v>
          </cell>
          <cell r="EE1" t="str">
            <v>AG_MO_INC_HH</v>
          </cell>
          <cell r="EF1" t="str">
            <v>AG_BASE_TOT_SELECT</v>
          </cell>
          <cell r="EG1" t="str">
            <v>AG_BASE_TREND_TOT_SELECT</v>
          </cell>
          <cell r="EH1" t="str">
            <v>AG_FULL_TOT_SELECT</v>
          </cell>
          <cell r="EI1" t="str">
            <v>AG_AN_INC_TOT_SELECT</v>
          </cell>
          <cell r="EJ1" t="str">
            <v>AG_MO_INC_TOT_SELECT</v>
          </cell>
          <cell r="EK1" t="str">
            <v>AG_BASE_TOT</v>
          </cell>
          <cell r="EL1" t="str">
            <v>AG_BASE_TREND_TOT</v>
          </cell>
          <cell r="EM1" t="str">
            <v>AG_FULL_TOT</v>
          </cell>
          <cell r="EN1" t="str">
            <v>AG_AN_INC_TOT</v>
          </cell>
          <cell r="EO1" t="str">
            <v>AG_MO_INC_TOT</v>
          </cell>
          <cell r="EP1" t="str">
            <v>TOT_PAY_IP_NPSY_T19</v>
          </cell>
          <cell r="EQ1" t="str">
            <v>TOT_PAY_IP_NPSY_T21</v>
          </cell>
          <cell r="ER1" t="str">
            <v>TOT_PAY_IP_PSY_T19</v>
          </cell>
          <cell r="ES1" t="str">
            <v>TOT_PAY_IP_PSY_T21</v>
          </cell>
          <cell r="ET1" t="str">
            <v>TOT_PAY_MC_IP_T19</v>
          </cell>
          <cell r="EU1" t="str">
            <v>TOT_PAY_MC_IP_T21</v>
          </cell>
          <cell r="EV1" t="str">
            <v>TOT_PAY_MC_OP_T19</v>
          </cell>
          <cell r="EW1" t="str">
            <v>TOT_PAY_MC_OP_T21</v>
          </cell>
          <cell r="EX1" t="str">
            <v>TOT_PAY_IP_PSY_IMD</v>
          </cell>
          <cell r="EY1" t="str">
            <v>TOT_PAY_DSH</v>
          </cell>
          <cell r="EZ1" t="str">
            <v>TOT_PAY_CAH</v>
          </cell>
          <cell r="FA1" t="str">
            <v>TOT_PAY_DSH_CAH</v>
          </cell>
          <cell r="FB1" t="str">
            <v>TOT_PAY_HH</v>
          </cell>
          <cell r="FC1" t="str">
            <v>TOT_PAY_TOT_SELECT</v>
          </cell>
        </row>
        <row r="2">
          <cell r="A2" t="str">
            <v>111111_2011</v>
          </cell>
          <cell r="B2" t="str">
            <v>111111</v>
          </cell>
          <cell r="C2" t="str">
            <v>Yes</v>
          </cell>
          <cell r="D2" t="str">
            <v>PPS</v>
          </cell>
          <cell r="E2" t="str">
            <v>5</v>
          </cell>
          <cell r="F2">
            <v>2011</v>
          </cell>
          <cell r="G2">
            <v>1</v>
          </cell>
          <cell r="H2">
            <v>1</v>
          </cell>
          <cell r="I2">
            <v>1</v>
          </cell>
          <cell r="J2">
            <v>1</v>
          </cell>
          <cell r="K2">
            <v>0</v>
          </cell>
          <cell r="L2">
            <v>0</v>
          </cell>
          <cell r="M2">
            <v>192008.16</v>
          </cell>
          <cell r="N2">
            <v>0</v>
          </cell>
          <cell r="O2">
            <v>174.12</v>
          </cell>
          <cell r="P2">
            <v>0</v>
          </cell>
          <cell r="Q2">
            <v>0</v>
          </cell>
          <cell r="R2">
            <v>446314.92</v>
          </cell>
          <cell r="S2">
            <v>9108.48</v>
          </cell>
          <cell r="T2">
            <v>0</v>
          </cell>
          <cell r="U2">
            <v>0</v>
          </cell>
          <cell r="V2">
            <v>446314.92</v>
          </cell>
          <cell r="W2">
            <v>9108.48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82158.36</v>
          </cell>
          <cell r="AF2">
            <v>115.56</v>
          </cell>
          <cell r="AG2">
            <v>82158.36</v>
          </cell>
          <cell r="AH2">
            <v>115.56</v>
          </cell>
          <cell r="AI2">
            <v>1001.88</v>
          </cell>
          <cell r="AJ2">
            <v>31312.2</v>
          </cell>
          <cell r="AK2">
            <v>192182.28</v>
          </cell>
          <cell r="AL2">
            <v>136955.28</v>
          </cell>
          <cell r="AM2">
            <v>1945.56</v>
          </cell>
          <cell r="AN2">
            <v>138900.84</v>
          </cell>
          <cell r="AO2">
            <v>2795.04</v>
          </cell>
          <cell r="AP2">
            <v>39.72</v>
          </cell>
          <cell r="AQ2">
            <v>2834.76</v>
          </cell>
          <cell r="AR2">
            <v>82273.919999999998</v>
          </cell>
          <cell r="AS2">
            <v>0</v>
          </cell>
          <cell r="AT2">
            <v>1</v>
          </cell>
          <cell r="AU2">
            <v>1084050.8</v>
          </cell>
          <cell r="AV2">
            <v>1084050.8</v>
          </cell>
          <cell r="AW2">
            <v>1276058.97</v>
          </cell>
          <cell r="AX2">
            <v>192008.17</v>
          </cell>
          <cell r="AY2">
            <v>16000.6808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983.04</v>
          </cell>
          <cell r="BF2">
            <v>983.04</v>
          </cell>
          <cell r="BG2">
            <v>1157.1600000000001</v>
          </cell>
          <cell r="BH2">
            <v>174.12</v>
          </cell>
          <cell r="BI2">
            <v>14.51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1</v>
          </cell>
          <cell r="BP2">
            <v>193150.96030000001</v>
          </cell>
          <cell r="BQ2">
            <v>193150.96030000001</v>
          </cell>
          <cell r="BR2">
            <v>275309.27519999997</v>
          </cell>
          <cell r="BS2">
            <v>82158.314899999998</v>
          </cell>
          <cell r="BT2">
            <v>6846.5262000000002</v>
          </cell>
          <cell r="BU2">
            <v>271.75069999999999</v>
          </cell>
          <cell r="BV2">
            <v>271.75069999999999</v>
          </cell>
          <cell r="BW2">
            <v>387.34210000000002</v>
          </cell>
          <cell r="BX2">
            <v>115.59139999999999</v>
          </cell>
          <cell r="BY2">
            <v>9.6326000000000001</v>
          </cell>
          <cell r="BZ2">
            <v>1</v>
          </cell>
          <cell r="CA2">
            <v>2519830.4001000002</v>
          </cell>
          <cell r="CB2">
            <v>2519830.4001000002</v>
          </cell>
          <cell r="CC2">
            <v>2966145.2703</v>
          </cell>
          <cell r="CD2">
            <v>446314.8702</v>
          </cell>
          <cell r="CE2">
            <v>37192.9058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321976.36440000002</v>
          </cell>
          <cell r="CM2">
            <v>321976.36440000002</v>
          </cell>
          <cell r="CN2">
            <v>458931.62550000002</v>
          </cell>
          <cell r="CO2">
            <v>136955.2611</v>
          </cell>
          <cell r="CP2">
            <v>11412.938399999999</v>
          </cell>
          <cell r="CQ2">
            <v>4573.9323000000004</v>
          </cell>
          <cell r="CR2">
            <v>4573.9323000000004</v>
          </cell>
          <cell r="CS2">
            <v>6519.4919</v>
          </cell>
          <cell r="CT2">
            <v>1945.5596</v>
          </cell>
          <cell r="CU2">
            <v>162.13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1001.88</v>
          </cell>
          <cell r="DT2">
            <v>1001.88</v>
          </cell>
          <cell r="DU2">
            <v>83.49</v>
          </cell>
          <cell r="DV2">
            <v>0</v>
          </cell>
          <cell r="DW2">
            <v>0</v>
          </cell>
          <cell r="DX2">
            <v>31312.2</v>
          </cell>
          <cell r="DY2">
            <v>31312.2</v>
          </cell>
          <cell r="DZ2">
            <v>2609.35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4124837.2478</v>
          </cell>
          <cell r="EG2">
            <v>4124837.2478</v>
          </cell>
          <cell r="EH2">
            <v>4984509.1349999998</v>
          </cell>
          <cell r="EI2">
            <v>859671.8872</v>
          </cell>
          <cell r="EJ2">
            <v>71639.323900000003</v>
          </cell>
          <cell r="EK2">
            <v>4124837.2478</v>
          </cell>
          <cell r="EL2">
            <v>4124837.2478</v>
          </cell>
          <cell r="EM2">
            <v>5016823.2149999999</v>
          </cell>
          <cell r="EN2">
            <v>891985.96719999996</v>
          </cell>
          <cell r="EO2">
            <v>74332.1639</v>
          </cell>
          <cell r="EP2">
            <v>192008.15999999995</v>
          </cell>
          <cell r="EQ2">
            <v>174.11999999999998</v>
          </cell>
          <cell r="ER2">
            <v>0</v>
          </cell>
          <cell r="ES2">
            <v>0</v>
          </cell>
          <cell r="ET2">
            <v>446314.92000000016</v>
          </cell>
          <cell r="EU2">
            <v>0</v>
          </cell>
          <cell r="EV2">
            <v>136955.28</v>
          </cell>
          <cell r="EW2">
            <v>1945.5600000000004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859671.96000000008</v>
          </cell>
        </row>
        <row r="3">
          <cell r="A3" t="str">
            <v>111111_2012</v>
          </cell>
          <cell r="B3" t="str">
            <v>111111</v>
          </cell>
          <cell r="C3" t="str">
            <v>Yes</v>
          </cell>
          <cell r="D3" t="str">
            <v>PPS</v>
          </cell>
          <cell r="E3" t="str">
            <v>5</v>
          </cell>
          <cell r="F3">
            <v>2012</v>
          </cell>
          <cell r="G3">
            <v>1</v>
          </cell>
          <cell r="H3">
            <v>1</v>
          </cell>
          <cell r="I3">
            <v>1</v>
          </cell>
          <cell r="J3">
            <v>1</v>
          </cell>
          <cell r="K3">
            <v>0</v>
          </cell>
          <cell r="L3">
            <v>0</v>
          </cell>
          <cell r="M3">
            <v>94959.12</v>
          </cell>
          <cell r="N3">
            <v>0</v>
          </cell>
          <cell r="O3">
            <v>86.04</v>
          </cell>
          <cell r="P3">
            <v>0</v>
          </cell>
          <cell r="Q3">
            <v>0</v>
          </cell>
          <cell r="R3">
            <v>220728.6</v>
          </cell>
          <cell r="S3">
            <v>4504.68</v>
          </cell>
          <cell r="T3">
            <v>0</v>
          </cell>
          <cell r="U3">
            <v>0</v>
          </cell>
          <cell r="V3">
            <v>220728.6</v>
          </cell>
          <cell r="W3">
            <v>4504.68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66121.320000000007</v>
          </cell>
          <cell r="AF3">
            <v>93</v>
          </cell>
          <cell r="AG3">
            <v>66121.320000000007</v>
          </cell>
          <cell r="AH3">
            <v>93</v>
          </cell>
          <cell r="AI3">
            <v>1057.92</v>
          </cell>
          <cell r="AJ3">
            <v>32925</v>
          </cell>
          <cell r="AK3">
            <v>95045.16</v>
          </cell>
          <cell r="AL3">
            <v>110222.16</v>
          </cell>
          <cell r="AM3">
            <v>1565.76</v>
          </cell>
          <cell r="AN3">
            <v>111787.92</v>
          </cell>
          <cell r="AO3">
            <v>2249.4</v>
          </cell>
          <cell r="AP3">
            <v>31.92</v>
          </cell>
          <cell r="AQ3">
            <v>2281.3200000000002</v>
          </cell>
          <cell r="AR3">
            <v>66214.320000000007</v>
          </cell>
          <cell r="AS3">
            <v>0</v>
          </cell>
          <cell r="AT3">
            <v>1.056</v>
          </cell>
          <cell r="AU3">
            <v>1084050.8</v>
          </cell>
          <cell r="AV3">
            <v>1144757.6447999999</v>
          </cell>
          <cell r="AW3">
            <v>1239716.808</v>
          </cell>
          <cell r="AX3">
            <v>94959.163199999995</v>
          </cell>
          <cell r="AY3">
            <v>7913.2636000000002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983.04</v>
          </cell>
          <cell r="BF3">
            <v>1038.0902000000001</v>
          </cell>
          <cell r="BG3">
            <v>1124.1965</v>
          </cell>
          <cell r="BH3">
            <v>86.106200000000001</v>
          </cell>
          <cell r="BI3">
            <v>7.1755000000000004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1.0515000000000001</v>
          </cell>
          <cell r="BP3">
            <v>193150.96030000001</v>
          </cell>
          <cell r="BQ3">
            <v>203098.23480000001</v>
          </cell>
          <cell r="BR3">
            <v>269219.57209999999</v>
          </cell>
          <cell r="BS3">
            <v>66121.337400000004</v>
          </cell>
          <cell r="BT3">
            <v>5510.1113999999998</v>
          </cell>
          <cell r="BU3">
            <v>271.75069999999999</v>
          </cell>
          <cell r="BV3">
            <v>285.74590000000001</v>
          </cell>
          <cell r="BW3">
            <v>378.77429999999998</v>
          </cell>
          <cell r="BX3">
            <v>93.028400000000005</v>
          </cell>
          <cell r="BY3">
            <v>7.7523999999999997</v>
          </cell>
          <cell r="BZ3">
            <v>1.056</v>
          </cell>
          <cell r="CA3">
            <v>2519830.4001000002</v>
          </cell>
          <cell r="CB3">
            <v>2660940.9024999999</v>
          </cell>
          <cell r="CC3">
            <v>2881669.4715999998</v>
          </cell>
          <cell r="CD3">
            <v>220728.56909999999</v>
          </cell>
          <cell r="CE3">
            <v>18394.047399999999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1.0515000000000001</v>
          </cell>
          <cell r="CL3">
            <v>321976.36440000002</v>
          </cell>
          <cell r="CM3">
            <v>338558.14720000001</v>
          </cell>
          <cell r="CN3">
            <v>448780.272</v>
          </cell>
          <cell r="CO3">
            <v>110222.1249</v>
          </cell>
          <cell r="CP3">
            <v>9185.1771000000008</v>
          </cell>
          <cell r="CQ3">
            <v>4573.9323000000004</v>
          </cell>
          <cell r="CR3">
            <v>4809.4898000000003</v>
          </cell>
          <cell r="CS3">
            <v>6375.2834000000003</v>
          </cell>
          <cell r="CT3">
            <v>1565.7936</v>
          </cell>
          <cell r="CU3">
            <v>130.4828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1057.92</v>
          </cell>
          <cell r="DT3">
            <v>1057.92</v>
          </cell>
          <cell r="DU3">
            <v>88.16</v>
          </cell>
          <cell r="DV3">
            <v>0</v>
          </cell>
          <cell r="DW3">
            <v>0</v>
          </cell>
          <cell r="DX3">
            <v>32925</v>
          </cell>
          <cell r="DY3">
            <v>32925</v>
          </cell>
          <cell r="DZ3">
            <v>2743.75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4124837.2478</v>
          </cell>
          <cell r="EG3">
            <v>4353488.2550999997</v>
          </cell>
          <cell r="EH3">
            <v>4847264.3778999997</v>
          </cell>
          <cell r="EI3">
            <v>493776.12280000001</v>
          </cell>
          <cell r="EJ3">
            <v>41148.010199999997</v>
          </cell>
          <cell r="EK3">
            <v>4124837.2478</v>
          </cell>
          <cell r="EL3">
            <v>4353488.2550999997</v>
          </cell>
          <cell r="EM3">
            <v>4881247.2978999997</v>
          </cell>
          <cell r="EN3">
            <v>527759.04280000005</v>
          </cell>
          <cell r="EO3">
            <v>43979.9202</v>
          </cell>
          <cell r="EP3">
            <v>94959.12</v>
          </cell>
          <cell r="EQ3">
            <v>86.04</v>
          </cell>
          <cell r="ER3">
            <v>0</v>
          </cell>
          <cell r="ES3">
            <v>0</v>
          </cell>
          <cell r="ET3">
            <v>220728.59999999995</v>
          </cell>
          <cell r="EU3">
            <v>0</v>
          </cell>
          <cell r="EV3">
            <v>110222.15999999997</v>
          </cell>
          <cell r="EW3">
            <v>1565.76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493775.99999999988</v>
          </cell>
        </row>
        <row r="4">
          <cell r="A4" t="str">
            <v>111111_2013</v>
          </cell>
          <cell r="B4" t="str">
            <v>111111</v>
          </cell>
          <cell r="C4" t="str">
            <v>Yes</v>
          </cell>
          <cell r="D4" t="str">
            <v>PPS</v>
          </cell>
          <cell r="E4" t="str">
            <v>5</v>
          </cell>
          <cell r="F4">
            <v>2013</v>
          </cell>
          <cell r="G4">
            <v>1</v>
          </cell>
          <cell r="H4">
            <v>1</v>
          </cell>
          <cell r="I4">
            <v>1</v>
          </cell>
          <cell r="J4">
            <v>1</v>
          </cell>
          <cell r="K4">
            <v>0</v>
          </cell>
          <cell r="L4">
            <v>0</v>
          </cell>
          <cell r="M4">
            <v>100503.47</v>
          </cell>
          <cell r="N4">
            <v>0</v>
          </cell>
          <cell r="O4">
            <v>90.84</v>
          </cell>
          <cell r="P4">
            <v>0</v>
          </cell>
          <cell r="Q4">
            <v>0</v>
          </cell>
          <cell r="R4">
            <v>233081.88</v>
          </cell>
          <cell r="S4">
            <v>4756.8</v>
          </cell>
          <cell r="T4">
            <v>0</v>
          </cell>
          <cell r="U4">
            <v>0</v>
          </cell>
          <cell r="V4">
            <v>233081.88</v>
          </cell>
          <cell r="W4">
            <v>4756.8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69529.56</v>
          </cell>
          <cell r="AF4">
            <v>97.8</v>
          </cell>
          <cell r="AG4">
            <v>69529.56</v>
          </cell>
          <cell r="AH4">
            <v>97.8</v>
          </cell>
          <cell r="AI4">
            <v>1117.2</v>
          </cell>
          <cell r="AJ4">
            <v>34622.28</v>
          </cell>
          <cell r="AK4">
            <v>100594.31</v>
          </cell>
          <cell r="AL4">
            <v>115903.56</v>
          </cell>
          <cell r="AM4">
            <v>1646.52</v>
          </cell>
          <cell r="AN4">
            <v>117550.08</v>
          </cell>
          <cell r="AO4">
            <v>2365.3200000000002</v>
          </cell>
          <cell r="AP4">
            <v>33.6</v>
          </cell>
          <cell r="AQ4">
            <v>2398.92</v>
          </cell>
          <cell r="AR4">
            <v>69627.360000000001</v>
          </cell>
          <cell r="AS4">
            <v>0</v>
          </cell>
          <cell r="AT4">
            <v>1.1151</v>
          </cell>
          <cell r="AU4">
            <v>1084050.8</v>
          </cell>
          <cell r="AV4">
            <v>1208825.0471000001</v>
          </cell>
          <cell r="AW4">
            <v>1309098.6862000001</v>
          </cell>
          <cell r="AX4">
            <v>100273.6391</v>
          </cell>
          <cell r="AY4">
            <v>8356.1365999999998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983.04</v>
          </cell>
          <cell r="BF4">
            <v>1096.1878999999999</v>
          </cell>
          <cell r="BG4">
            <v>1187.1132</v>
          </cell>
          <cell r="BH4">
            <v>90.925299999999993</v>
          </cell>
          <cell r="BI4">
            <v>7.5770999999999997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1.1056999999999999</v>
          </cell>
          <cell r="BP4">
            <v>193150.96030000001</v>
          </cell>
          <cell r="BQ4">
            <v>213567.01680000001</v>
          </cell>
          <cell r="BR4">
            <v>283096.60570000001</v>
          </cell>
          <cell r="BS4">
            <v>69529.588900000002</v>
          </cell>
          <cell r="BT4">
            <v>5794.1324000000004</v>
          </cell>
          <cell r="BU4">
            <v>271.75069999999999</v>
          </cell>
          <cell r="BV4">
            <v>300.47469999999998</v>
          </cell>
          <cell r="BW4">
            <v>398.29829999999998</v>
          </cell>
          <cell r="BX4">
            <v>97.823599999999999</v>
          </cell>
          <cell r="BY4">
            <v>8.1519999999999992</v>
          </cell>
          <cell r="BZ4">
            <v>1.1151</v>
          </cell>
          <cell r="CA4">
            <v>2519830.4001000002</v>
          </cell>
          <cell r="CB4">
            <v>2809862.8791999999</v>
          </cell>
          <cell r="CC4">
            <v>3042944.7233000002</v>
          </cell>
          <cell r="CD4">
            <v>233081.84409999999</v>
          </cell>
          <cell r="CE4">
            <v>19423.487000000001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1.1056999999999999</v>
          </cell>
          <cell r="CL4">
            <v>321976.36440000002</v>
          </cell>
          <cell r="CM4">
            <v>356009.26610000001</v>
          </cell>
          <cell r="CN4">
            <v>471912.8357</v>
          </cell>
          <cell r="CO4">
            <v>115903.5696</v>
          </cell>
          <cell r="CP4">
            <v>9658.6308000000008</v>
          </cell>
          <cell r="CQ4">
            <v>4573.9323000000004</v>
          </cell>
          <cell r="CR4">
            <v>5057.3968999999997</v>
          </cell>
          <cell r="CS4">
            <v>6703.9</v>
          </cell>
          <cell r="CT4">
            <v>1646.5030999999999</v>
          </cell>
          <cell r="CU4">
            <v>137.20859999999999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1117.2</v>
          </cell>
          <cell r="DT4">
            <v>1117.2</v>
          </cell>
          <cell r="DU4">
            <v>93.1</v>
          </cell>
          <cell r="DV4">
            <v>0</v>
          </cell>
          <cell r="DW4">
            <v>0</v>
          </cell>
          <cell r="DX4">
            <v>34622.28</v>
          </cell>
          <cell r="DY4">
            <v>34622.28</v>
          </cell>
          <cell r="DZ4">
            <v>2885.19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4124837.2478</v>
          </cell>
          <cell r="EG4">
            <v>4594718.2686999999</v>
          </cell>
          <cell r="EH4">
            <v>5115342.1623999998</v>
          </cell>
          <cell r="EI4">
            <v>520623.89370000002</v>
          </cell>
          <cell r="EJ4">
            <v>43385.324500000002</v>
          </cell>
          <cell r="EK4">
            <v>4124837.2478</v>
          </cell>
          <cell r="EL4">
            <v>4594718.2686999999</v>
          </cell>
          <cell r="EM4">
            <v>5151081.6424000002</v>
          </cell>
          <cell r="EN4">
            <v>556363.3737</v>
          </cell>
          <cell r="EO4">
            <v>46363.614500000003</v>
          </cell>
          <cell r="EP4">
            <v>100503.46999999999</v>
          </cell>
          <cell r="EQ4">
            <v>90.839999999999975</v>
          </cell>
          <cell r="ER4">
            <v>0</v>
          </cell>
          <cell r="ES4">
            <v>0</v>
          </cell>
          <cell r="ET4">
            <v>233081.87999999998</v>
          </cell>
          <cell r="EU4">
            <v>0</v>
          </cell>
          <cell r="EV4">
            <v>115903.56000000001</v>
          </cell>
          <cell r="EW4">
            <v>1646.5200000000002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520853.62999999995</v>
          </cell>
        </row>
        <row r="5">
          <cell r="A5" t="str">
            <v>130003_2011</v>
          </cell>
          <cell r="B5" t="str">
            <v>130003</v>
          </cell>
          <cell r="C5" t="str">
            <v>No</v>
          </cell>
          <cell r="D5" t="str">
            <v>Border Hospitals</v>
          </cell>
          <cell r="E5" t="str">
            <v>9</v>
          </cell>
          <cell r="F5">
            <v>2011</v>
          </cell>
          <cell r="G5">
            <v>1</v>
          </cell>
          <cell r="H5">
            <v>1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67630.679999999993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11001.36</v>
          </cell>
          <cell r="S5">
            <v>224.52</v>
          </cell>
          <cell r="T5">
            <v>0</v>
          </cell>
          <cell r="U5">
            <v>0</v>
          </cell>
          <cell r="V5">
            <v>11001.36</v>
          </cell>
          <cell r="W5">
            <v>224.52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34196.639999999999</v>
          </cell>
          <cell r="AF5">
            <v>10.68</v>
          </cell>
          <cell r="AG5">
            <v>34196.639999999999</v>
          </cell>
          <cell r="AH5">
            <v>10.68</v>
          </cell>
          <cell r="AI5">
            <v>4317.3599999999997</v>
          </cell>
          <cell r="AJ5">
            <v>4994.16</v>
          </cell>
          <cell r="AK5">
            <v>67630.679999999993</v>
          </cell>
          <cell r="AL5">
            <v>10285.32</v>
          </cell>
          <cell r="AM5">
            <v>40.44</v>
          </cell>
          <cell r="AN5">
            <v>10325.76</v>
          </cell>
          <cell r="AO5">
            <v>209.88</v>
          </cell>
          <cell r="AP5">
            <v>0.84</v>
          </cell>
          <cell r="AQ5">
            <v>210.72</v>
          </cell>
          <cell r="AR5">
            <v>34207.32</v>
          </cell>
          <cell r="AS5">
            <v>0</v>
          </cell>
          <cell r="AT5">
            <v>1</v>
          </cell>
          <cell r="AU5">
            <v>1621847.52</v>
          </cell>
          <cell r="AV5">
            <v>1621847.52</v>
          </cell>
          <cell r="AW5">
            <v>1689478.19</v>
          </cell>
          <cell r="AX5">
            <v>67630.67</v>
          </cell>
          <cell r="AY5">
            <v>5635.8891999999996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1</v>
          </cell>
          <cell r="BP5">
            <v>820063.97039999999</v>
          </cell>
          <cell r="BQ5">
            <v>820063.97039999999</v>
          </cell>
          <cell r="BR5">
            <v>854260.59970000002</v>
          </cell>
          <cell r="BS5">
            <v>34196.629300000001</v>
          </cell>
          <cell r="BT5">
            <v>2849.7190999999998</v>
          </cell>
          <cell r="BU5">
            <v>255.316</v>
          </cell>
          <cell r="BV5">
            <v>255.316</v>
          </cell>
          <cell r="BW5">
            <v>265.96260000000001</v>
          </cell>
          <cell r="BX5">
            <v>10.646599999999999</v>
          </cell>
          <cell r="BY5">
            <v>0.88719999999999999</v>
          </cell>
          <cell r="BZ5">
            <v>1</v>
          </cell>
          <cell r="CA5">
            <v>263821.60960000003</v>
          </cell>
          <cell r="CB5">
            <v>263821.60960000003</v>
          </cell>
          <cell r="CC5">
            <v>274822.97110000002</v>
          </cell>
          <cell r="CD5">
            <v>11001.361500000001</v>
          </cell>
          <cell r="CE5">
            <v>916.78009999999995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246650.91010000001</v>
          </cell>
          <cell r="CM5">
            <v>246650.91010000001</v>
          </cell>
          <cell r="CN5">
            <v>256936.24789999999</v>
          </cell>
          <cell r="CO5">
            <v>10285.337799999999</v>
          </cell>
          <cell r="CP5">
            <v>857.11149999999998</v>
          </cell>
          <cell r="CQ5">
            <v>970.94500000000005</v>
          </cell>
          <cell r="CR5">
            <v>970.94500000000005</v>
          </cell>
          <cell r="CS5">
            <v>1011.4334</v>
          </cell>
          <cell r="CT5">
            <v>40.488399999999999</v>
          </cell>
          <cell r="CU5">
            <v>3.3740000000000001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4317.3599999999997</v>
          </cell>
          <cell r="DT5">
            <v>4317.3599999999997</v>
          </cell>
          <cell r="DU5">
            <v>359.78</v>
          </cell>
          <cell r="DV5">
            <v>0</v>
          </cell>
          <cell r="DW5">
            <v>0</v>
          </cell>
          <cell r="DX5">
            <v>4994.16</v>
          </cell>
          <cell r="DY5">
            <v>4994.16</v>
          </cell>
          <cell r="DZ5">
            <v>416.18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2953610.2711</v>
          </cell>
          <cell r="EG5">
            <v>2953610.2711</v>
          </cell>
          <cell r="EH5">
            <v>3076775.4046999998</v>
          </cell>
          <cell r="EI5">
            <v>123165.1336</v>
          </cell>
          <cell r="EJ5">
            <v>10263.7611</v>
          </cell>
          <cell r="EK5">
            <v>2953610.2711</v>
          </cell>
          <cell r="EL5">
            <v>2953610.2711</v>
          </cell>
          <cell r="EM5">
            <v>3086086.9246999999</v>
          </cell>
          <cell r="EN5">
            <v>132476.65359999999</v>
          </cell>
          <cell r="EO5">
            <v>11039.721100000001</v>
          </cell>
          <cell r="EP5">
            <v>67630.680000000008</v>
          </cell>
          <cell r="EQ5">
            <v>0</v>
          </cell>
          <cell r="ER5">
            <v>0</v>
          </cell>
          <cell r="ES5">
            <v>0</v>
          </cell>
          <cell r="ET5">
            <v>11001.36</v>
          </cell>
          <cell r="EU5">
            <v>0</v>
          </cell>
          <cell r="EV5">
            <v>10285.32</v>
          </cell>
          <cell r="EW5">
            <v>40.44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123165.12000000001</v>
          </cell>
        </row>
        <row r="6">
          <cell r="A6" t="str">
            <v>130003_2012</v>
          </cell>
          <cell r="B6" t="str">
            <v>130003</v>
          </cell>
          <cell r="C6" t="str">
            <v>No</v>
          </cell>
          <cell r="D6" t="str">
            <v>Border Hospitals</v>
          </cell>
          <cell r="E6" t="str">
            <v>9</v>
          </cell>
          <cell r="F6">
            <v>2012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0</v>
          </cell>
          <cell r="M6">
            <v>71418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11617.44</v>
          </cell>
          <cell r="S6">
            <v>237.12</v>
          </cell>
          <cell r="T6">
            <v>0</v>
          </cell>
          <cell r="U6">
            <v>0</v>
          </cell>
          <cell r="V6">
            <v>11617.44</v>
          </cell>
          <cell r="W6">
            <v>237.12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35957.760000000002</v>
          </cell>
          <cell r="AF6">
            <v>11.28</v>
          </cell>
          <cell r="AG6">
            <v>35957.760000000002</v>
          </cell>
          <cell r="AH6">
            <v>11.28</v>
          </cell>
          <cell r="AI6">
            <v>4558.8</v>
          </cell>
          <cell r="AJ6">
            <v>5251.32</v>
          </cell>
          <cell r="AK6">
            <v>71418</v>
          </cell>
          <cell r="AL6">
            <v>10815</v>
          </cell>
          <cell r="AM6">
            <v>42.48</v>
          </cell>
          <cell r="AN6">
            <v>10857.48</v>
          </cell>
          <cell r="AO6">
            <v>220.68</v>
          </cell>
          <cell r="AP6">
            <v>0.84</v>
          </cell>
          <cell r="AQ6">
            <v>221.52</v>
          </cell>
          <cell r="AR6">
            <v>35969.040000000001</v>
          </cell>
          <cell r="AS6">
            <v>0</v>
          </cell>
          <cell r="AT6">
            <v>1.056</v>
          </cell>
          <cell r="AU6">
            <v>1621847.52</v>
          </cell>
          <cell r="AV6">
            <v>1712670.9811</v>
          </cell>
          <cell r="AW6">
            <v>1784088.9686</v>
          </cell>
          <cell r="AX6">
            <v>71417.987500000003</v>
          </cell>
          <cell r="AY6">
            <v>5951.4989999999998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1.0515000000000001</v>
          </cell>
          <cell r="BP6">
            <v>820063.97039999999</v>
          </cell>
          <cell r="BQ6">
            <v>862297.26489999995</v>
          </cell>
          <cell r="BR6">
            <v>898255.02060000005</v>
          </cell>
          <cell r="BS6">
            <v>35957.755700000002</v>
          </cell>
          <cell r="BT6">
            <v>2996.4796000000001</v>
          </cell>
          <cell r="BU6">
            <v>255.316</v>
          </cell>
          <cell r="BV6">
            <v>268.46480000000003</v>
          </cell>
          <cell r="BW6">
            <v>279.65969999999999</v>
          </cell>
          <cell r="BX6">
            <v>11.194900000000001</v>
          </cell>
          <cell r="BY6">
            <v>0.93289999999999995</v>
          </cell>
          <cell r="BZ6">
            <v>1.056</v>
          </cell>
          <cell r="CA6">
            <v>263821.60960000003</v>
          </cell>
          <cell r="CB6">
            <v>278595.61969999998</v>
          </cell>
          <cell r="CC6">
            <v>290213.0575</v>
          </cell>
          <cell r="CD6">
            <v>11617.4377</v>
          </cell>
          <cell r="CE6">
            <v>968.11980000000005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1.0515000000000001</v>
          </cell>
          <cell r="CL6">
            <v>246650.91010000001</v>
          </cell>
          <cell r="CM6">
            <v>259353.432</v>
          </cell>
          <cell r="CN6">
            <v>270168.46470000001</v>
          </cell>
          <cell r="CO6">
            <v>10815.0327</v>
          </cell>
          <cell r="CP6">
            <v>901.2527</v>
          </cell>
          <cell r="CQ6">
            <v>970.94500000000005</v>
          </cell>
          <cell r="CR6">
            <v>1020.9487</v>
          </cell>
          <cell r="CS6">
            <v>1063.5222000000001</v>
          </cell>
          <cell r="CT6">
            <v>42.573599999999999</v>
          </cell>
          <cell r="CU6">
            <v>3.5478000000000001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4558.8</v>
          </cell>
          <cell r="DT6">
            <v>4558.8</v>
          </cell>
          <cell r="DU6">
            <v>379.9</v>
          </cell>
          <cell r="DV6">
            <v>0</v>
          </cell>
          <cell r="DW6">
            <v>0</v>
          </cell>
          <cell r="DX6">
            <v>5251.32</v>
          </cell>
          <cell r="DY6">
            <v>5251.32</v>
          </cell>
          <cell r="DZ6">
            <v>437.61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2953610.2711</v>
          </cell>
          <cell r="EG6">
            <v>3114206.7111</v>
          </cell>
          <cell r="EH6">
            <v>3244068.6932999999</v>
          </cell>
          <cell r="EI6">
            <v>129861.98209999999</v>
          </cell>
          <cell r="EJ6">
            <v>10821.8318</v>
          </cell>
          <cell r="EK6">
            <v>2953610.2711</v>
          </cell>
          <cell r="EL6">
            <v>3114206.7111</v>
          </cell>
          <cell r="EM6">
            <v>3253878.8133</v>
          </cell>
          <cell r="EN6">
            <v>139672.10209999999</v>
          </cell>
          <cell r="EO6">
            <v>11639.3418</v>
          </cell>
          <cell r="EP6">
            <v>71418</v>
          </cell>
          <cell r="EQ6">
            <v>0</v>
          </cell>
          <cell r="ER6">
            <v>0</v>
          </cell>
          <cell r="ES6">
            <v>0</v>
          </cell>
          <cell r="ET6">
            <v>11617.440000000002</v>
          </cell>
          <cell r="EU6">
            <v>0</v>
          </cell>
          <cell r="EV6">
            <v>10815</v>
          </cell>
          <cell r="EW6">
            <v>42.48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129861.96</v>
          </cell>
        </row>
        <row r="7">
          <cell r="A7" t="str">
            <v>130003_2013</v>
          </cell>
          <cell r="B7" t="str">
            <v>130003</v>
          </cell>
          <cell r="C7" t="str">
            <v>No</v>
          </cell>
          <cell r="D7" t="str">
            <v>Border Hospitals</v>
          </cell>
          <cell r="E7" t="str">
            <v>9</v>
          </cell>
          <cell r="F7">
            <v>2013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0</v>
          </cell>
          <cell r="L7">
            <v>0</v>
          </cell>
          <cell r="M7">
            <v>82720.39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12267.6</v>
          </cell>
          <cell r="S7">
            <v>250.32</v>
          </cell>
          <cell r="T7">
            <v>0</v>
          </cell>
          <cell r="U7">
            <v>0</v>
          </cell>
          <cell r="V7">
            <v>12267.6</v>
          </cell>
          <cell r="W7">
            <v>250.32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37811.279999999999</v>
          </cell>
          <cell r="AF7">
            <v>11.76</v>
          </cell>
          <cell r="AG7">
            <v>37811.279999999999</v>
          </cell>
          <cell r="AH7">
            <v>11.76</v>
          </cell>
          <cell r="AI7">
            <v>4814.28</v>
          </cell>
          <cell r="AJ7">
            <v>5522.04</v>
          </cell>
          <cell r="AK7">
            <v>82720.39</v>
          </cell>
          <cell r="AL7">
            <v>11372.52</v>
          </cell>
          <cell r="AM7">
            <v>44.76</v>
          </cell>
          <cell r="AN7">
            <v>11417.28</v>
          </cell>
          <cell r="AO7">
            <v>232.08</v>
          </cell>
          <cell r="AP7">
            <v>0.96</v>
          </cell>
          <cell r="AQ7">
            <v>233.04</v>
          </cell>
          <cell r="AR7">
            <v>37823.040000000001</v>
          </cell>
          <cell r="AS7">
            <v>0</v>
          </cell>
          <cell r="AT7">
            <v>1.1151</v>
          </cell>
          <cell r="AU7">
            <v>1621847.52</v>
          </cell>
          <cell r="AV7">
            <v>1808522.1695999999</v>
          </cell>
          <cell r="AW7">
            <v>1883937.1296999999</v>
          </cell>
          <cell r="AX7">
            <v>75414.960099999997</v>
          </cell>
          <cell r="AY7">
            <v>6284.58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1.1056999999999999</v>
          </cell>
          <cell r="BP7">
            <v>820063.97039999999</v>
          </cell>
          <cell r="BQ7">
            <v>906744.73210000002</v>
          </cell>
          <cell r="BR7">
            <v>944555.94510000001</v>
          </cell>
          <cell r="BS7">
            <v>37811.213000000003</v>
          </cell>
          <cell r="BT7">
            <v>3150.9344000000001</v>
          </cell>
          <cell r="BU7">
            <v>255.316</v>
          </cell>
          <cell r="BV7">
            <v>282.30290000000002</v>
          </cell>
          <cell r="BW7">
            <v>294.07479999999998</v>
          </cell>
          <cell r="BX7">
            <v>11.7719</v>
          </cell>
          <cell r="BY7">
            <v>0.98099999999999998</v>
          </cell>
          <cell r="BZ7">
            <v>1.1151</v>
          </cell>
          <cell r="CA7">
            <v>263821.60960000003</v>
          </cell>
          <cell r="CB7">
            <v>294187.47690000001</v>
          </cell>
          <cell r="CC7">
            <v>306455.09509999998</v>
          </cell>
          <cell r="CD7">
            <v>12267.618200000001</v>
          </cell>
          <cell r="CE7">
            <v>1022.3015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1.1056999999999999</v>
          </cell>
          <cell r="CL7">
            <v>246650.91010000001</v>
          </cell>
          <cell r="CM7">
            <v>272721.91129999998</v>
          </cell>
          <cell r="CN7">
            <v>284094.4093</v>
          </cell>
          <cell r="CO7">
            <v>11372.498</v>
          </cell>
          <cell r="CP7">
            <v>947.70820000000003</v>
          </cell>
          <cell r="CQ7">
            <v>970.94500000000005</v>
          </cell>
          <cell r="CR7">
            <v>1073.5739000000001</v>
          </cell>
          <cell r="CS7">
            <v>1118.3418999999999</v>
          </cell>
          <cell r="CT7">
            <v>44.768000000000001</v>
          </cell>
          <cell r="CU7">
            <v>3.7307000000000001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4814.28</v>
          </cell>
          <cell r="DT7">
            <v>4814.28</v>
          </cell>
          <cell r="DU7">
            <v>401.19</v>
          </cell>
          <cell r="DV7">
            <v>0</v>
          </cell>
          <cell r="DW7">
            <v>0</v>
          </cell>
          <cell r="DX7">
            <v>5522.04</v>
          </cell>
          <cell r="DY7">
            <v>5522.04</v>
          </cell>
          <cell r="DZ7">
            <v>460.17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2953610.2711</v>
          </cell>
          <cell r="EG7">
            <v>3283532.1666000001</v>
          </cell>
          <cell r="EH7">
            <v>3420454.9959</v>
          </cell>
          <cell r="EI7">
            <v>136922.82930000001</v>
          </cell>
          <cell r="EJ7">
            <v>11410.2358</v>
          </cell>
          <cell r="EK7">
            <v>2953610.2711</v>
          </cell>
          <cell r="EL7">
            <v>3283532.1666000001</v>
          </cell>
          <cell r="EM7">
            <v>3430791.3158999998</v>
          </cell>
          <cell r="EN7">
            <v>147259.14929999999</v>
          </cell>
          <cell r="EO7">
            <v>12271.595799999999</v>
          </cell>
          <cell r="EP7">
            <v>82720.390000000014</v>
          </cell>
          <cell r="EQ7">
            <v>0</v>
          </cell>
          <cell r="ER7">
            <v>0</v>
          </cell>
          <cell r="ES7">
            <v>0</v>
          </cell>
          <cell r="ET7">
            <v>12267.599999999999</v>
          </cell>
          <cell r="EU7">
            <v>0</v>
          </cell>
          <cell r="EV7">
            <v>11372.519999999997</v>
          </cell>
          <cell r="EW7">
            <v>44.759999999999991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144228.31</v>
          </cell>
        </row>
        <row r="8">
          <cell r="A8" t="str">
            <v>130011_2011</v>
          </cell>
          <cell r="B8" t="str">
            <v>130011</v>
          </cell>
          <cell r="C8" t="str">
            <v>No</v>
          </cell>
          <cell r="D8" t="str">
            <v>Border Hospitals</v>
          </cell>
          <cell r="E8" t="str">
            <v>9</v>
          </cell>
          <cell r="F8">
            <v>2011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0</v>
          </cell>
          <cell r="L8">
            <v>0</v>
          </cell>
          <cell r="M8">
            <v>1667.52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1866.24</v>
          </cell>
          <cell r="S8">
            <v>38.04</v>
          </cell>
          <cell r="T8">
            <v>0</v>
          </cell>
          <cell r="U8">
            <v>0</v>
          </cell>
          <cell r="V8">
            <v>1866.24</v>
          </cell>
          <cell r="W8">
            <v>38.04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708.84</v>
          </cell>
          <cell r="AF8">
            <v>0</v>
          </cell>
          <cell r="AG8">
            <v>708.84</v>
          </cell>
          <cell r="AH8">
            <v>0</v>
          </cell>
          <cell r="AI8">
            <v>303.95999999999998</v>
          </cell>
          <cell r="AJ8">
            <v>0</v>
          </cell>
          <cell r="AK8">
            <v>1667.52</v>
          </cell>
          <cell r="AL8">
            <v>766.08</v>
          </cell>
          <cell r="AM8">
            <v>10.44</v>
          </cell>
          <cell r="AN8">
            <v>776.52</v>
          </cell>
          <cell r="AO8">
            <v>15.6</v>
          </cell>
          <cell r="AP8">
            <v>0.24</v>
          </cell>
          <cell r="AQ8">
            <v>15.84</v>
          </cell>
          <cell r="AR8">
            <v>708.84</v>
          </cell>
          <cell r="AS8">
            <v>0</v>
          </cell>
          <cell r="AT8">
            <v>1</v>
          </cell>
          <cell r="AU8">
            <v>39988.18</v>
          </cell>
          <cell r="AV8">
            <v>39988.18</v>
          </cell>
          <cell r="AW8">
            <v>41655.69</v>
          </cell>
          <cell r="AX8">
            <v>1667.51</v>
          </cell>
          <cell r="AY8">
            <v>138.95920000000001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1</v>
          </cell>
          <cell r="BP8">
            <v>16998.5203</v>
          </cell>
          <cell r="BQ8">
            <v>16998.5203</v>
          </cell>
          <cell r="BR8">
            <v>17707.3593</v>
          </cell>
          <cell r="BS8">
            <v>708.83900000000006</v>
          </cell>
          <cell r="BT8">
            <v>59.069899999999997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1</v>
          </cell>
          <cell r="CA8">
            <v>44753.566500000001</v>
          </cell>
          <cell r="CB8">
            <v>44753.566500000001</v>
          </cell>
          <cell r="CC8">
            <v>46619.790200000003</v>
          </cell>
          <cell r="CD8">
            <v>1866.2237</v>
          </cell>
          <cell r="CE8">
            <v>155.51859999999999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1</v>
          </cell>
          <cell r="CL8">
            <v>18370.000899999999</v>
          </cell>
          <cell r="CM8">
            <v>18370.000899999999</v>
          </cell>
          <cell r="CN8">
            <v>19136.0301</v>
          </cell>
          <cell r="CO8">
            <v>766.02919999999995</v>
          </cell>
          <cell r="CP8">
            <v>63.835799999999999</v>
          </cell>
          <cell r="CQ8">
            <v>249.72</v>
          </cell>
          <cell r="CR8">
            <v>249.72</v>
          </cell>
          <cell r="CS8">
            <v>260.13330000000002</v>
          </cell>
          <cell r="CT8">
            <v>10.4133</v>
          </cell>
          <cell r="CU8">
            <v>0.86780000000000002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303.95999999999998</v>
          </cell>
          <cell r="DT8">
            <v>303.95999999999998</v>
          </cell>
          <cell r="DU8">
            <v>25.33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120359.9877</v>
          </cell>
          <cell r="EG8">
            <v>120359.9877</v>
          </cell>
          <cell r="EH8">
            <v>125379.00290000001</v>
          </cell>
          <cell r="EI8">
            <v>5019.0151999999998</v>
          </cell>
          <cell r="EJ8">
            <v>418.25130000000001</v>
          </cell>
          <cell r="EK8">
            <v>120359.9877</v>
          </cell>
          <cell r="EL8">
            <v>120359.9877</v>
          </cell>
          <cell r="EM8">
            <v>125682.9629</v>
          </cell>
          <cell r="EN8">
            <v>5322.9751999999999</v>
          </cell>
          <cell r="EO8">
            <v>443.5813</v>
          </cell>
          <cell r="EP8">
            <v>1667.5200000000002</v>
          </cell>
          <cell r="EQ8">
            <v>0</v>
          </cell>
          <cell r="ER8">
            <v>0</v>
          </cell>
          <cell r="ES8">
            <v>0</v>
          </cell>
          <cell r="ET8">
            <v>1866.24</v>
          </cell>
          <cell r="EU8">
            <v>0</v>
          </cell>
          <cell r="EV8">
            <v>766.08000000000027</v>
          </cell>
          <cell r="EW8">
            <v>10.439999999999998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5019.1200000000008</v>
          </cell>
        </row>
        <row r="9">
          <cell r="A9" t="str">
            <v>130011_2012</v>
          </cell>
          <cell r="B9" t="str">
            <v>130011</v>
          </cell>
          <cell r="C9" t="str">
            <v>No</v>
          </cell>
          <cell r="D9" t="str">
            <v>Border Hospitals</v>
          </cell>
          <cell r="E9" t="str">
            <v>9</v>
          </cell>
          <cell r="F9">
            <v>2012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0</v>
          </cell>
          <cell r="L9">
            <v>0</v>
          </cell>
          <cell r="M9">
            <v>1760.88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1970.76</v>
          </cell>
          <cell r="S9">
            <v>40.200000000000003</v>
          </cell>
          <cell r="T9">
            <v>0</v>
          </cell>
          <cell r="U9">
            <v>0</v>
          </cell>
          <cell r="V9">
            <v>1970.76</v>
          </cell>
          <cell r="W9">
            <v>40.200000000000003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745.32</v>
          </cell>
          <cell r="AF9">
            <v>0</v>
          </cell>
          <cell r="AG9">
            <v>745.32</v>
          </cell>
          <cell r="AH9">
            <v>0</v>
          </cell>
          <cell r="AI9">
            <v>320.88</v>
          </cell>
          <cell r="AJ9">
            <v>0</v>
          </cell>
          <cell r="AK9">
            <v>1760.88</v>
          </cell>
          <cell r="AL9">
            <v>805.56</v>
          </cell>
          <cell r="AM9">
            <v>10.92</v>
          </cell>
          <cell r="AN9">
            <v>816.48</v>
          </cell>
          <cell r="AO9">
            <v>16.440000000000001</v>
          </cell>
          <cell r="AP9">
            <v>0.24</v>
          </cell>
          <cell r="AQ9">
            <v>16.68</v>
          </cell>
          <cell r="AR9">
            <v>745.32</v>
          </cell>
          <cell r="AS9">
            <v>0</v>
          </cell>
          <cell r="AT9">
            <v>1.056</v>
          </cell>
          <cell r="AU9">
            <v>39988.18</v>
          </cell>
          <cell r="AV9">
            <v>42227.518100000001</v>
          </cell>
          <cell r="AW9">
            <v>43988.408600000002</v>
          </cell>
          <cell r="AX9">
            <v>1760.8905999999999</v>
          </cell>
          <cell r="AY9">
            <v>146.74090000000001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1.0515000000000001</v>
          </cell>
          <cell r="BP9">
            <v>16998.5203</v>
          </cell>
          <cell r="BQ9">
            <v>17873.944100000001</v>
          </cell>
          <cell r="BR9">
            <v>18619.2883</v>
          </cell>
          <cell r="BS9">
            <v>745.3442</v>
          </cell>
          <cell r="BT9">
            <v>62.112000000000002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1.056</v>
          </cell>
          <cell r="CA9">
            <v>44753.566500000001</v>
          </cell>
          <cell r="CB9">
            <v>47259.766199999998</v>
          </cell>
          <cell r="CC9">
            <v>49230.498500000002</v>
          </cell>
          <cell r="CD9">
            <v>1970.7321999999999</v>
          </cell>
          <cell r="CE9">
            <v>164.2277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1.0515000000000001</v>
          </cell>
          <cell r="CL9">
            <v>18370.000899999999</v>
          </cell>
          <cell r="CM9">
            <v>19316.055899999999</v>
          </cell>
          <cell r="CN9">
            <v>20121.5357</v>
          </cell>
          <cell r="CO9">
            <v>805.47969999999998</v>
          </cell>
          <cell r="CP9">
            <v>67.1233</v>
          </cell>
          <cell r="CQ9">
            <v>249.72</v>
          </cell>
          <cell r="CR9">
            <v>262.5806</v>
          </cell>
          <cell r="CS9">
            <v>273.53019999999998</v>
          </cell>
          <cell r="CT9">
            <v>10.9496</v>
          </cell>
          <cell r="CU9">
            <v>0.91249999999999998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320.88</v>
          </cell>
          <cell r="DT9">
            <v>320.88</v>
          </cell>
          <cell r="DU9">
            <v>26.74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120359.9877</v>
          </cell>
          <cell r="EG9">
            <v>126939.8649</v>
          </cell>
          <cell r="EH9">
            <v>132233.26120000001</v>
          </cell>
          <cell r="EI9">
            <v>5293.3963000000003</v>
          </cell>
          <cell r="EJ9">
            <v>441.1164</v>
          </cell>
          <cell r="EK9">
            <v>120359.9877</v>
          </cell>
          <cell r="EL9">
            <v>126939.8649</v>
          </cell>
          <cell r="EM9">
            <v>132554.14120000001</v>
          </cell>
          <cell r="EN9">
            <v>5614.2763000000004</v>
          </cell>
          <cell r="EO9">
            <v>467.85640000000001</v>
          </cell>
          <cell r="EP9">
            <v>1760.88</v>
          </cell>
          <cell r="EQ9">
            <v>0</v>
          </cell>
          <cell r="ER9">
            <v>0</v>
          </cell>
          <cell r="ES9">
            <v>0</v>
          </cell>
          <cell r="ET9">
            <v>1970.76</v>
          </cell>
          <cell r="EU9">
            <v>0</v>
          </cell>
          <cell r="EV9">
            <v>805.56</v>
          </cell>
          <cell r="EW9">
            <v>10.92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5293.4400000000005</v>
          </cell>
        </row>
        <row r="10">
          <cell r="A10" t="str">
            <v>130011_2013</v>
          </cell>
          <cell r="B10" t="str">
            <v>130011</v>
          </cell>
          <cell r="C10" t="str">
            <v>No</v>
          </cell>
          <cell r="D10" t="str">
            <v>Border Hospitals</v>
          </cell>
          <cell r="E10" t="str">
            <v>9</v>
          </cell>
          <cell r="F10">
            <v>2013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1859.4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2081.04</v>
          </cell>
          <cell r="S10">
            <v>42.48</v>
          </cell>
          <cell r="T10">
            <v>0</v>
          </cell>
          <cell r="U10">
            <v>0</v>
          </cell>
          <cell r="V10">
            <v>2081.04</v>
          </cell>
          <cell r="W10">
            <v>42.48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783.72</v>
          </cell>
          <cell r="AF10">
            <v>0</v>
          </cell>
          <cell r="AG10">
            <v>783.72</v>
          </cell>
          <cell r="AH10">
            <v>0</v>
          </cell>
          <cell r="AI10">
            <v>338.88</v>
          </cell>
          <cell r="AJ10">
            <v>0</v>
          </cell>
          <cell r="AK10">
            <v>1859.4</v>
          </cell>
          <cell r="AL10">
            <v>847.08</v>
          </cell>
          <cell r="AM10">
            <v>11.52</v>
          </cell>
          <cell r="AN10">
            <v>858.6</v>
          </cell>
          <cell r="AO10">
            <v>17.28</v>
          </cell>
          <cell r="AP10">
            <v>0.24</v>
          </cell>
          <cell r="AQ10">
            <v>17.52</v>
          </cell>
          <cell r="AR10">
            <v>783.72</v>
          </cell>
          <cell r="AS10">
            <v>0</v>
          </cell>
          <cell r="AT10">
            <v>1.1151</v>
          </cell>
          <cell r="AU10">
            <v>39988.18</v>
          </cell>
          <cell r="AV10">
            <v>44590.819499999998</v>
          </cell>
          <cell r="AW10">
            <v>46450.259899999997</v>
          </cell>
          <cell r="AX10">
            <v>1859.4404</v>
          </cell>
          <cell r="AY10">
            <v>154.95339999999999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1.1056999999999999</v>
          </cell>
          <cell r="BP10">
            <v>16998.5203</v>
          </cell>
          <cell r="BQ10">
            <v>18795.263900000002</v>
          </cell>
          <cell r="BR10">
            <v>19579.0272</v>
          </cell>
          <cell r="BS10">
            <v>783.76329999999996</v>
          </cell>
          <cell r="BT10">
            <v>65.313599999999994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1.1151</v>
          </cell>
          <cell r="CA10">
            <v>44753.566500000001</v>
          </cell>
          <cell r="CB10">
            <v>49904.701999999997</v>
          </cell>
          <cell r="CC10">
            <v>51985.7281</v>
          </cell>
          <cell r="CD10">
            <v>2081.0259999999998</v>
          </cell>
          <cell r="CE10">
            <v>173.4188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1.1056999999999999</v>
          </cell>
          <cell r="CL10">
            <v>18370.000899999999</v>
          </cell>
          <cell r="CM10">
            <v>20311.71</v>
          </cell>
          <cell r="CN10">
            <v>21158.708500000001</v>
          </cell>
          <cell r="CO10">
            <v>846.99850000000004</v>
          </cell>
          <cell r="CP10">
            <v>70.583200000000005</v>
          </cell>
          <cell r="CQ10">
            <v>249.72</v>
          </cell>
          <cell r="CR10">
            <v>276.11540000000002</v>
          </cell>
          <cell r="CS10">
            <v>287.62939999999998</v>
          </cell>
          <cell r="CT10">
            <v>11.513999999999999</v>
          </cell>
          <cell r="CU10">
            <v>0.95950000000000002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338.88</v>
          </cell>
          <cell r="DT10">
            <v>338.88</v>
          </cell>
          <cell r="DU10">
            <v>28.24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120359.9877</v>
          </cell>
          <cell r="EG10">
            <v>133878.61079999999</v>
          </cell>
          <cell r="EH10">
            <v>139461.353</v>
          </cell>
          <cell r="EI10">
            <v>5582.7421999999997</v>
          </cell>
          <cell r="EJ10">
            <v>465.2285</v>
          </cell>
          <cell r="EK10">
            <v>120359.9877</v>
          </cell>
          <cell r="EL10">
            <v>133878.61079999999</v>
          </cell>
          <cell r="EM10">
            <v>139800.23300000001</v>
          </cell>
          <cell r="EN10">
            <v>5921.6221999999998</v>
          </cell>
          <cell r="EO10">
            <v>493.46850000000001</v>
          </cell>
          <cell r="EP10">
            <v>1859.4000000000003</v>
          </cell>
          <cell r="EQ10">
            <v>0</v>
          </cell>
          <cell r="ER10">
            <v>0</v>
          </cell>
          <cell r="ES10">
            <v>0</v>
          </cell>
          <cell r="ET10">
            <v>2081.0400000000004</v>
          </cell>
          <cell r="EU10">
            <v>0</v>
          </cell>
          <cell r="EV10">
            <v>847.08000000000027</v>
          </cell>
          <cell r="EW10">
            <v>11.520000000000003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5582.7600000000011</v>
          </cell>
        </row>
        <row r="11">
          <cell r="A11" t="str">
            <v>130024_2011</v>
          </cell>
          <cell r="B11" t="str">
            <v>130024</v>
          </cell>
          <cell r="C11" t="str">
            <v>No</v>
          </cell>
          <cell r="D11" t="str">
            <v>Border Hospitals</v>
          </cell>
          <cell r="E11" t="str">
            <v>9</v>
          </cell>
          <cell r="F11">
            <v>2011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0</v>
          </cell>
          <cell r="L11">
            <v>0</v>
          </cell>
          <cell r="M11">
            <v>151.44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24</v>
          </cell>
          <cell r="AF11">
            <v>0</v>
          </cell>
          <cell r="AG11">
            <v>24</v>
          </cell>
          <cell r="AH11">
            <v>0</v>
          </cell>
          <cell r="AI11">
            <v>0</v>
          </cell>
          <cell r="AJ11">
            <v>0</v>
          </cell>
          <cell r="AK11">
            <v>151.44</v>
          </cell>
          <cell r="AL11">
            <v>884.52</v>
          </cell>
          <cell r="AM11">
            <v>0</v>
          </cell>
          <cell r="AN11">
            <v>884.52</v>
          </cell>
          <cell r="AO11">
            <v>18</v>
          </cell>
          <cell r="AP11">
            <v>0</v>
          </cell>
          <cell r="AQ11">
            <v>18</v>
          </cell>
          <cell r="AR11">
            <v>24</v>
          </cell>
          <cell r="AS11">
            <v>0</v>
          </cell>
          <cell r="AT11">
            <v>1</v>
          </cell>
          <cell r="AU11">
            <v>3630.55</v>
          </cell>
          <cell r="AV11">
            <v>3630.55</v>
          </cell>
          <cell r="AW11">
            <v>3781.94</v>
          </cell>
          <cell r="AX11">
            <v>151.38999999999999</v>
          </cell>
          <cell r="AY11">
            <v>12.6158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</v>
          </cell>
          <cell r="BP11">
            <v>576.77</v>
          </cell>
          <cell r="BQ11">
            <v>576.77</v>
          </cell>
          <cell r="BR11">
            <v>600.82129999999995</v>
          </cell>
          <cell r="BS11">
            <v>24.051300000000001</v>
          </cell>
          <cell r="BT11">
            <v>2.0043000000000002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</v>
          </cell>
          <cell r="CL11">
            <v>21210.729599999999</v>
          </cell>
          <cell r="CM11">
            <v>21210.729599999999</v>
          </cell>
          <cell r="CN11">
            <v>22095.2176</v>
          </cell>
          <cell r="CO11">
            <v>884.48800000000006</v>
          </cell>
          <cell r="CP11">
            <v>73.707300000000004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25418.049599999998</v>
          </cell>
          <cell r="EG11">
            <v>25418.049599999998</v>
          </cell>
          <cell r="EH11">
            <v>26477.978899999998</v>
          </cell>
          <cell r="EI11">
            <v>1059.9293</v>
          </cell>
          <cell r="EJ11">
            <v>88.327399999999997</v>
          </cell>
          <cell r="EK11">
            <v>25418.049599999998</v>
          </cell>
          <cell r="EL11">
            <v>25418.049599999998</v>
          </cell>
          <cell r="EM11">
            <v>26477.978899999998</v>
          </cell>
          <cell r="EN11">
            <v>1059.9293</v>
          </cell>
          <cell r="EO11">
            <v>88.327399999999997</v>
          </cell>
          <cell r="EP11">
            <v>151.44000000000003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884.5200000000001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1059.96</v>
          </cell>
        </row>
        <row r="12">
          <cell r="A12" t="str">
            <v>130024_2012</v>
          </cell>
          <cell r="B12" t="str">
            <v>130024</v>
          </cell>
          <cell r="C12" t="str">
            <v>No</v>
          </cell>
          <cell r="D12" t="str">
            <v>Border Hospitals</v>
          </cell>
          <cell r="E12" t="str">
            <v>9</v>
          </cell>
          <cell r="F12">
            <v>2012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0</v>
          </cell>
          <cell r="L12">
            <v>0</v>
          </cell>
          <cell r="M12">
            <v>159.96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25.2</v>
          </cell>
          <cell r="AF12">
            <v>0</v>
          </cell>
          <cell r="AG12">
            <v>25.2</v>
          </cell>
          <cell r="AH12">
            <v>0</v>
          </cell>
          <cell r="AI12">
            <v>0</v>
          </cell>
          <cell r="AJ12">
            <v>0</v>
          </cell>
          <cell r="AK12">
            <v>159.96</v>
          </cell>
          <cell r="AL12">
            <v>930.12</v>
          </cell>
          <cell r="AM12">
            <v>0</v>
          </cell>
          <cell r="AN12">
            <v>930.12</v>
          </cell>
          <cell r="AO12">
            <v>18.96</v>
          </cell>
          <cell r="AP12">
            <v>0</v>
          </cell>
          <cell r="AQ12">
            <v>18.96</v>
          </cell>
          <cell r="AR12">
            <v>25.2</v>
          </cell>
          <cell r="AS12">
            <v>0</v>
          </cell>
          <cell r="AT12">
            <v>1.056</v>
          </cell>
          <cell r="AU12">
            <v>3630.55</v>
          </cell>
          <cell r="AV12">
            <v>3833.8607999999999</v>
          </cell>
          <cell r="AW12">
            <v>3993.7285999999999</v>
          </cell>
          <cell r="AX12">
            <v>159.86779999999999</v>
          </cell>
          <cell r="AY12">
            <v>13.3223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1.0515000000000001</v>
          </cell>
          <cell r="BP12">
            <v>576.77</v>
          </cell>
          <cell r="BQ12">
            <v>606.47370000000001</v>
          </cell>
          <cell r="BR12">
            <v>631.7636</v>
          </cell>
          <cell r="BS12">
            <v>25.289899999999999</v>
          </cell>
          <cell r="BT12">
            <v>2.1074999999999999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1.0515000000000001</v>
          </cell>
          <cell r="CL12">
            <v>21210.729599999999</v>
          </cell>
          <cell r="CM12">
            <v>22303.082200000001</v>
          </cell>
          <cell r="CN12">
            <v>23233.121299999999</v>
          </cell>
          <cell r="CO12">
            <v>930.03909999999996</v>
          </cell>
          <cell r="CP12">
            <v>77.503299999999996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25418.049599999998</v>
          </cell>
          <cell r="EG12">
            <v>26743.4166</v>
          </cell>
          <cell r="EH12">
            <v>27858.613499999999</v>
          </cell>
          <cell r="EI12">
            <v>1115.1968999999999</v>
          </cell>
          <cell r="EJ12">
            <v>92.933099999999996</v>
          </cell>
          <cell r="EK12">
            <v>25418.049599999998</v>
          </cell>
          <cell r="EL12">
            <v>26743.4166</v>
          </cell>
          <cell r="EM12">
            <v>27858.613499999999</v>
          </cell>
          <cell r="EN12">
            <v>1115.1968999999999</v>
          </cell>
          <cell r="EO12">
            <v>92.933099999999996</v>
          </cell>
          <cell r="EP12">
            <v>159.96000000000004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930.12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1115.28</v>
          </cell>
        </row>
        <row r="13">
          <cell r="A13" t="str">
            <v>130024_2013</v>
          </cell>
          <cell r="B13" t="str">
            <v>130024</v>
          </cell>
          <cell r="C13" t="str">
            <v>No</v>
          </cell>
          <cell r="D13" t="str">
            <v>Border Hospitals</v>
          </cell>
          <cell r="E13" t="str">
            <v>9</v>
          </cell>
          <cell r="F13">
            <v>2013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168.84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26.52</v>
          </cell>
          <cell r="AF13">
            <v>0</v>
          </cell>
          <cell r="AG13">
            <v>26.52</v>
          </cell>
          <cell r="AH13">
            <v>0</v>
          </cell>
          <cell r="AI13">
            <v>0</v>
          </cell>
          <cell r="AJ13">
            <v>0</v>
          </cell>
          <cell r="AK13">
            <v>168.84</v>
          </cell>
          <cell r="AL13">
            <v>978</v>
          </cell>
          <cell r="AM13">
            <v>0</v>
          </cell>
          <cell r="AN13">
            <v>978</v>
          </cell>
          <cell r="AO13">
            <v>19.920000000000002</v>
          </cell>
          <cell r="AP13">
            <v>0</v>
          </cell>
          <cell r="AQ13">
            <v>19.920000000000002</v>
          </cell>
          <cell r="AR13">
            <v>26.52</v>
          </cell>
          <cell r="AS13">
            <v>0</v>
          </cell>
          <cell r="AT13">
            <v>1.1151</v>
          </cell>
          <cell r="AU13">
            <v>3630.55</v>
          </cell>
          <cell r="AV13">
            <v>4048.4263000000001</v>
          </cell>
          <cell r="AW13">
            <v>4217.2412999999997</v>
          </cell>
          <cell r="AX13">
            <v>168.815</v>
          </cell>
          <cell r="AY13">
            <v>14.0679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1.1056999999999999</v>
          </cell>
          <cell r="BP13">
            <v>576.77</v>
          </cell>
          <cell r="BQ13">
            <v>637.7346</v>
          </cell>
          <cell r="BR13">
            <v>664.32809999999995</v>
          </cell>
          <cell r="BS13">
            <v>26.593499999999999</v>
          </cell>
          <cell r="BT13">
            <v>2.2161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1.1056999999999999</v>
          </cell>
          <cell r="CL13">
            <v>21210.729599999999</v>
          </cell>
          <cell r="CM13">
            <v>23452.703699999998</v>
          </cell>
          <cell r="CN13">
            <v>24430.682100000002</v>
          </cell>
          <cell r="CO13">
            <v>977.97839999999997</v>
          </cell>
          <cell r="CP13">
            <v>81.498199999999997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25418.049599999998</v>
          </cell>
          <cell r="EG13">
            <v>28138.864600000001</v>
          </cell>
          <cell r="EH13">
            <v>29312.251499999998</v>
          </cell>
          <cell r="EI13">
            <v>1173.3869</v>
          </cell>
          <cell r="EJ13">
            <v>97.782200000000003</v>
          </cell>
          <cell r="EK13">
            <v>25418.049599999998</v>
          </cell>
          <cell r="EL13">
            <v>28138.864600000001</v>
          </cell>
          <cell r="EM13">
            <v>29312.251499999998</v>
          </cell>
          <cell r="EN13">
            <v>1173.3869</v>
          </cell>
          <cell r="EO13">
            <v>97.782200000000003</v>
          </cell>
          <cell r="EP13">
            <v>168.83999999999995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978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1173.3599999999999</v>
          </cell>
        </row>
        <row r="14">
          <cell r="A14" t="str">
            <v>130049_2011</v>
          </cell>
          <cell r="B14" t="str">
            <v>130049</v>
          </cell>
          <cell r="C14" t="str">
            <v>No</v>
          </cell>
          <cell r="D14" t="str">
            <v>Border Hospitals</v>
          </cell>
          <cell r="E14" t="str">
            <v>9</v>
          </cell>
          <cell r="F14">
            <v>2011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0</v>
          </cell>
          <cell r="L14">
            <v>0</v>
          </cell>
          <cell r="M14">
            <v>4712.6400000000003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2426.2800000000002</v>
          </cell>
          <cell r="S14">
            <v>49.56</v>
          </cell>
          <cell r="T14">
            <v>0</v>
          </cell>
          <cell r="U14">
            <v>0</v>
          </cell>
          <cell r="V14">
            <v>2426.2800000000002</v>
          </cell>
          <cell r="W14">
            <v>49.56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1631.88</v>
          </cell>
          <cell r="AF14">
            <v>17.52</v>
          </cell>
          <cell r="AG14">
            <v>1631.88</v>
          </cell>
          <cell r="AH14">
            <v>17.52</v>
          </cell>
          <cell r="AI14">
            <v>406.2</v>
          </cell>
          <cell r="AJ14">
            <v>116.76</v>
          </cell>
          <cell r="AK14">
            <v>4712.6400000000003</v>
          </cell>
          <cell r="AL14">
            <v>2498.4</v>
          </cell>
          <cell r="AM14">
            <v>12.6</v>
          </cell>
          <cell r="AN14">
            <v>2511</v>
          </cell>
          <cell r="AO14">
            <v>51</v>
          </cell>
          <cell r="AP14">
            <v>0.24</v>
          </cell>
          <cell r="AQ14">
            <v>51.24</v>
          </cell>
          <cell r="AR14">
            <v>1649.4</v>
          </cell>
          <cell r="AS14">
            <v>0</v>
          </cell>
          <cell r="AT14">
            <v>1</v>
          </cell>
          <cell r="AU14">
            <v>113012.4</v>
          </cell>
          <cell r="AV14">
            <v>113012.4</v>
          </cell>
          <cell r="AW14">
            <v>117725.02</v>
          </cell>
          <cell r="AX14">
            <v>4712.62</v>
          </cell>
          <cell r="AY14">
            <v>392.7183</v>
          </cell>
          <cell r="AZ14">
            <v>341221.58</v>
          </cell>
          <cell r="BA14">
            <v>341221.58</v>
          </cell>
          <cell r="BB14">
            <v>341221.58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9493</v>
          </cell>
          <cell r="BK14">
            <v>9493</v>
          </cell>
          <cell r="BL14">
            <v>9493</v>
          </cell>
          <cell r="BM14">
            <v>0</v>
          </cell>
          <cell r="BN14">
            <v>0</v>
          </cell>
          <cell r="BO14">
            <v>1</v>
          </cell>
          <cell r="BP14">
            <v>39134.124000000003</v>
          </cell>
          <cell r="BQ14">
            <v>39134.124000000003</v>
          </cell>
          <cell r="BR14">
            <v>40766.016000000003</v>
          </cell>
          <cell r="BS14">
            <v>1631.8920000000001</v>
          </cell>
          <cell r="BT14">
            <v>135.99100000000001</v>
          </cell>
          <cell r="BU14">
            <v>418.92</v>
          </cell>
          <cell r="BV14">
            <v>418.92</v>
          </cell>
          <cell r="BW14">
            <v>436.38900000000001</v>
          </cell>
          <cell r="BX14">
            <v>17.469000000000001</v>
          </cell>
          <cell r="BY14">
            <v>1.4557</v>
          </cell>
          <cell r="BZ14">
            <v>1</v>
          </cell>
          <cell r="CA14">
            <v>58183.810799999999</v>
          </cell>
          <cell r="CB14">
            <v>58183.810799999999</v>
          </cell>
          <cell r="CC14">
            <v>60610.075700000001</v>
          </cell>
          <cell r="CD14">
            <v>2426.2649000000001</v>
          </cell>
          <cell r="CE14">
            <v>202.18870000000001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</v>
          </cell>
          <cell r="CL14">
            <v>59912.5602</v>
          </cell>
          <cell r="CM14">
            <v>59912.5602</v>
          </cell>
          <cell r="CN14">
            <v>62410.917300000001</v>
          </cell>
          <cell r="CO14">
            <v>2498.3571000000002</v>
          </cell>
          <cell r="CP14">
            <v>208.19640000000001</v>
          </cell>
          <cell r="CQ14">
            <v>302.0872</v>
          </cell>
          <cell r="CR14">
            <v>302.0872</v>
          </cell>
          <cell r="CS14">
            <v>314.68430000000001</v>
          </cell>
          <cell r="CT14">
            <v>12.597099999999999</v>
          </cell>
          <cell r="CU14">
            <v>1.0498000000000001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406.2</v>
          </cell>
          <cell r="DT14">
            <v>406.2</v>
          </cell>
          <cell r="DU14">
            <v>33.85</v>
          </cell>
          <cell r="DV14">
            <v>0</v>
          </cell>
          <cell r="DW14">
            <v>0</v>
          </cell>
          <cell r="DX14">
            <v>116.76</v>
          </cell>
          <cell r="DY14">
            <v>116.76</v>
          </cell>
          <cell r="DZ14">
            <v>9.73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621678.48219999997</v>
          </cell>
          <cell r="EG14">
            <v>621678.48219999997</v>
          </cell>
          <cell r="EH14">
            <v>632977.68229999999</v>
          </cell>
          <cell r="EI14">
            <v>11299.2001</v>
          </cell>
          <cell r="EJ14">
            <v>941.6</v>
          </cell>
          <cell r="EK14">
            <v>621678.48219999997</v>
          </cell>
          <cell r="EL14">
            <v>621678.48219999997</v>
          </cell>
          <cell r="EM14">
            <v>633500.64229999995</v>
          </cell>
          <cell r="EN14">
            <v>11822.160099999999</v>
          </cell>
          <cell r="EO14">
            <v>985.18</v>
          </cell>
          <cell r="EP14">
            <v>4712.6400000000012</v>
          </cell>
          <cell r="EQ14">
            <v>0</v>
          </cell>
          <cell r="ER14">
            <v>0</v>
          </cell>
          <cell r="ES14">
            <v>0</v>
          </cell>
          <cell r="ET14">
            <v>2426.2800000000002</v>
          </cell>
          <cell r="EU14">
            <v>0</v>
          </cell>
          <cell r="EV14">
            <v>2498.3999999999996</v>
          </cell>
          <cell r="EW14">
            <v>12.600000000000003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11299.320000000002</v>
          </cell>
        </row>
        <row r="15">
          <cell r="A15" t="str">
            <v>130049_2012</v>
          </cell>
          <cell r="B15" t="str">
            <v>130049</v>
          </cell>
          <cell r="C15" t="str">
            <v>No</v>
          </cell>
          <cell r="D15" t="str">
            <v>Border Hospitals</v>
          </cell>
          <cell r="E15" t="str">
            <v>9</v>
          </cell>
          <cell r="F15">
            <v>2012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0</v>
          </cell>
          <cell r="L15">
            <v>0</v>
          </cell>
          <cell r="M15">
            <v>4976.5200000000004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2562.12</v>
          </cell>
          <cell r="S15">
            <v>52.32</v>
          </cell>
          <cell r="T15">
            <v>0</v>
          </cell>
          <cell r="U15">
            <v>0</v>
          </cell>
          <cell r="V15">
            <v>2562.12</v>
          </cell>
          <cell r="W15">
            <v>52.32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1715.88</v>
          </cell>
          <cell r="AF15">
            <v>18.48</v>
          </cell>
          <cell r="AG15">
            <v>1715.88</v>
          </cell>
          <cell r="AH15">
            <v>18.48</v>
          </cell>
          <cell r="AI15">
            <v>429</v>
          </cell>
          <cell r="AJ15">
            <v>122.76</v>
          </cell>
          <cell r="AK15">
            <v>4976.5200000000004</v>
          </cell>
          <cell r="AL15">
            <v>2627.04</v>
          </cell>
          <cell r="AM15">
            <v>13.2</v>
          </cell>
          <cell r="AN15">
            <v>2640.24</v>
          </cell>
          <cell r="AO15">
            <v>53.64</v>
          </cell>
          <cell r="AP15">
            <v>0.24</v>
          </cell>
          <cell r="AQ15">
            <v>53.88</v>
          </cell>
          <cell r="AR15">
            <v>1734.36</v>
          </cell>
          <cell r="AS15">
            <v>0</v>
          </cell>
          <cell r="AT15">
            <v>1.056</v>
          </cell>
          <cell r="AU15">
            <v>113012.4</v>
          </cell>
          <cell r="AV15">
            <v>119341.0944</v>
          </cell>
          <cell r="AW15">
            <v>124317.6211</v>
          </cell>
          <cell r="AX15">
            <v>4976.5267000000003</v>
          </cell>
          <cell r="AY15">
            <v>414.7106</v>
          </cell>
          <cell r="AZ15">
            <v>341221.58</v>
          </cell>
          <cell r="BA15">
            <v>360329.98849999998</v>
          </cell>
          <cell r="BB15">
            <v>360329.98849999998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9493</v>
          </cell>
          <cell r="BK15">
            <v>10024.608</v>
          </cell>
          <cell r="BL15">
            <v>10024.608</v>
          </cell>
          <cell r="BM15">
            <v>0</v>
          </cell>
          <cell r="BN15">
            <v>0</v>
          </cell>
          <cell r="BO15">
            <v>1.0515000000000001</v>
          </cell>
          <cell r="BP15">
            <v>39134.124000000003</v>
          </cell>
          <cell r="BQ15">
            <v>41149.5314</v>
          </cell>
          <cell r="BR15">
            <v>42865.465799999998</v>
          </cell>
          <cell r="BS15">
            <v>1715.9344000000001</v>
          </cell>
          <cell r="BT15">
            <v>142.99449999999999</v>
          </cell>
          <cell r="BU15">
            <v>418.92</v>
          </cell>
          <cell r="BV15">
            <v>440.49439999999998</v>
          </cell>
          <cell r="BW15">
            <v>458.863</v>
          </cell>
          <cell r="BX15">
            <v>18.3687</v>
          </cell>
          <cell r="BY15">
            <v>1.5306999999999999</v>
          </cell>
          <cell r="BZ15">
            <v>1.056</v>
          </cell>
          <cell r="CA15">
            <v>58183.810799999999</v>
          </cell>
          <cell r="CB15">
            <v>61442.104200000002</v>
          </cell>
          <cell r="CC15">
            <v>64004.2399</v>
          </cell>
          <cell r="CD15">
            <v>2562.1356999999998</v>
          </cell>
          <cell r="CE15">
            <v>213.51130000000001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1.0515000000000001</v>
          </cell>
          <cell r="CL15">
            <v>59912.5602</v>
          </cell>
          <cell r="CM15">
            <v>62998.057099999998</v>
          </cell>
          <cell r="CN15">
            <v>65625.079500000007</v>
          </cell>
          <cell r="CO15">
            <v>2627.0225</v>
          </cell>
          <cell r="CP15">
            <v>218.91849999999999</v>
          </cell>
          <cell r="CQ15">
            <v>302.0872</v>
          </cell>
          <cell r="CR15">
            <v>317.6447</v>
          </cell>
          <cell r="CS15">
            <v>330.89049999999997</v>
          </cell>
          <cell r="CT15">
            <v>13.245900000000001</v>
          </cell>
          <cell r="CU15">
            <v>1.1037999999999999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429</v>
          </cell>
          <cell r="DT15">
            <v>429</v>
          </cell>
          <cell r="DU15">
            <v>35.75</v>
          </cell>
          <cell r="DV15">
            <v>0</v>
          </cell>
          <cell r="DW15">
            <v>0</v>
          </cell>
          <cell r="DX15">
            <v>122.76</v>
          </cell>
          <cell r="DY15">
            <v>122.76</v>
          </cell>
          <cell r="DZ15">
            <v>10.23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621678.48219999997</v>
          </cell>
          <cell r="EG15">
            <v>656043.52260000003</v>
          </cell>
          <cell r="EH15">
            <v>667956.75650000002</v>
          </cell>
          <cell r="EI15">
            <v>11913.233899999999</v>
          </cell>
          <cell r="EJ15">
            <v>992.76949999999999</v>
          </cell>
          <cell r="EK15">
            <v>621678.48219999997</v>
          </cell>
          <cell r="EL15">
            <v>656043.52260000003</v>
          </cell>
          <cell r="EM15">
            <v>668508.51650000003</v>
          </cell>
          <cell r="EN15">
            <v>12464.993899999999</v>
          </cell>
          <cell r="EO15">
            <v>1038.7494999999999</v>
          </cell>
          <cell r="EP15">
            <v>4976.5199999999995</v>
          </cell>
          <cell r="EQ15">
            <v>0</v>
          </cell>
          <cell r="ER15">
            <v>0</v>
          </cell>
          <cell r="ES15">
            <v>0</v>
          </cell>
          <cell r="ET15">
            <v>2562.12</v>
          </cell>
          <cell r="EU15">
            <v>0</v>
          </cell>
          <cell r="EV15">
            <v>2627.0400000000004</v>
          </cell>
          <cell r="EW15">
            <v>13.199999999999998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11913.24</v>
          </cell>
        </row>
        <row r="16">
          <cell r="A16" t="str">
            <v>130049_2013</v>
          </cell>
          <cell r="B16" t="str">
            <v>130049</v>
          </cell>
          <cell r="C16" t="str">
            <v>No</v>
          </cell>
          <cell r="D16" t="str">
            <v>Border Hospitals</v>
          </cell>
          <cell r="E16" t="str">
            <v>9</v>
          </cell>
          <cell r="F16">
            <v>2013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0</v>
          </cell>
          <cell r="L16">
            <v>0</v>
          </cell>
          <cell r="M16">
            <v>5255.04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2705.52</v>
          </cell>
          <cell r="S16">
            <v>55.2</v>
          </cell>
          <cell r="T16">
            <v>0</v>
          </cell>
          <cell r="U16">
            <v>0</v>
          </cell>
          <cell r="V16">
            <v>2705.52</v>
          </cell>
          <cell r="W16">
            <v>55.2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1804.32</v>
          </cell>
          <cell r="AF16">
            <v>19.32</v>
          </cell>
          <cell r="AG16">
            <v>1804.32</v>
          </cell>
          <cell r="AH16">
            <v>19.32</v>
          </cell>
          <cell r="AI16">
            <v>453</v>
          </cell>
          <cell r="AJ16">
            <v>129.12</v>
          </cell>
          <cell r="AK16">
            <v>5255.04</v>
          </cell>
          <cell r="AL16">
            <v>2762.52</v>
          </cell>
          <cell r="AM16">
            <v>13.92</v>
          </cell>
          <cell r="AN16">
            <v>2776.44</v>
          </cell>
          <cell r="AO16">
            <v>56.4</v>
          </cell>
          <cell r="AP16">
            <v>0.24</v>
          </cell>
          <cell r="AQ16">
            <v>56.64</v>
          </cell>
          <cell r="AR16">
            <v>1823.64</v>
          </cell>
          <cell r="AS16">
            <v>0</v>
          </cell>
          <cell r="AT16">
            <v>1.1151</v>
          </cell>
          <cell r="AU16">
            <v>113012.4</v>
          </cell>
          <cell r="AV16">
            <v>126020.1272</v>
          </cell>
          <cell r="AW16">
            <v>131275.1698</v>
          </cell>
          <cell r="AX16">
            <v>5255.0425999999998</v>
          </cell>
          <cell r="AY16">
            <v>437.92020000000002</v>
          </cell>
          <cell r="AZ16">
            <v>341221.58</v>
          </cell>
          <cell r="BA16">
            <v>380496.1839</v>
          </cell>
          <cell r="BB16">
            <v>380496.1839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9493</v>
          </cell>
          <cell r="BK16">
            <v>10585.6443</v>
          </cell>
          <cell r="BL16">
            <v>10585.6443</v>
          </cell>
          <cell r="BM16">
            <v>0</v>
          </cell>
          <cell r="BN16">
            <v>0</v>
          </cell>
          <cell r="BO16">
            <v>1.1056999999999999</v>
          </cell>
          <cell r="BP16">
            <v>39134.124000000003</v>
          </cell>
          <cell r="BQ16">
            <v>43270.600899999998</v>
          </cell>
          <cell r="BR16">
            <v>45074.983899999999</v>
          </cell>
          <cell r="BS16">
            <v>1804.383</v>
          </cell>
          <cell r="BT16">
            <v>150.36519999999999</v>
          </cell>
          <cell r="BU16">
            <v>418.92</v>
          </cell>
          <cell r="BV16">
            <v>463.19979999999998</v>
          </cell>
          <cell r="BW16">
            <v>482.51530000000002</v>
          </cell>
          <cell r="BX16">
            <v>19.3155</v>
          </cell>
          <cell r="BY16">
            <v>1.6095999999999999</v>
          </cell>
          <cell r="BZ16">
            <v>1.1151</v>
          </cell>
          <cell r="CA16">
            <v>58183.810799999999</v>
          </cell>
          <cell r="CB16">
            <v>64880.767399999997</v>
          </cell>
          <cell r="CC16">
            <v>67586.295400000003</v>
          </cell>
          <cell r="CD16">
            <v>2705.5279999999998</v>
          </cell>
          <cell r="CE16">
            <v>225.4607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1.1056999999999999</v>
          </cell>
          <cell r="CL16">
            <v>59912.5602</v>
          </cell>
          <cell r="CM16">
            <v>66245.317800000004</v>
          </cell>
          <cell r="CN16">
            <v>69007.751300000004</v>
          </cell>
          <cell r="CO16">
            <v>2762.4333999999999</v>
          </cell>
          <cell r="CP16">
            <v>230.2028</v>
          </cell>
          <cell r="CQ16">
            <v>302.0872</v>
          </cell>
          <cell r="CR16">
            <v>334.01780000000002</v>
          </cell>
          <cell r="CS16">
            <v>347.94639999999998</v>
          </cell>
          <cell r="CT16">
            <v>13.928599999999999</v>
          </cell>
          <cell r="CU16">
            <v>1.1607000000000001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453</v>
          </cell>
          <cell r="DT16">
            <v>453</v>
          </cell>
          <cell r="DU16">
            <v>37.75</v>
          </cell>
          <cell r="DV16">
            <v>0</v>
          </cell>
          <cell r="DW16">
            <v>0</v>
          </cell>
          <cell r="DX16">
            <v>129.12</v>
          </cell>
          <cell r="DY16">
            <v>129.12</v>
          </cell>
          <cell r="DZ16">
            <v>10.76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621678.48219999997</v>
          </cell>
          <cell r="EG16">
            <v>692295.85919999995</v>
          </cell>
          <cell r="EH16">
            <v>704856.49029999995</v>
          </cell>
          <cell r="EI16">
            <v>12560.631100000001</v>
          </cell>
          <cell r="EJ16">
            <v>1046.7193</v>
          </cell>
          <cell r="EK16">
            <v>621678.48219999997</v>
          </cell>
          <cell r="EL16">
            <v>692295.85919999995</v>
          </cell>
          <cell r="EM16">
            <v>705438.61029999994</v>
          </cell>
          <cell r="EN16">
            <v>13142.751099999999</v>
          </cell>
          <cell r="EO16">
            <v>1095.2293</v>
          </cell>
          <cell r="EP16">
            <v>5255.04</v>
          </cell>
          <cell r="EQ16">
            <v>0</v>
          </cell>
          <cell r="ER16">
            <v>0</v>
          </cell>
          <cell r="ES16">
            <v>0</v>
          </cell>
          <cell r="ET16">
            <v>2705.52</v>
          </cell>
          <cell r="EU16">
            <v>0</v>
          </cell>
          <cell r="EV16">
            <v>2762.52</v>
          </cell>
          <cell r="EW16">
            <v>13.92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12560.640000000001</v>
          </cell>
        </row>
        <row r="17">
          <cell r="A17" t="str">
            <v>380001_2011</v>
          </cell>
          <cell r="B17" t="str">
            <v>380001</v>
          </cell>
          <cell r="C17" t="str">
            <v>No</v>
          </cell>
          <cell r="D17" t="str">
            <v>Border Hospitals</v>
          </cell>
          <cell r="E17" t="str">
            <v>9</v>
          </cell>
          <cell r="F17">
            <v>2011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0</v>
          </cell>
          <cell r="L17">
            <v>0</v>
          </cell>
          <cell r="M17">
            <v>21009.48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2095.8000000000002</v>
          </cell>
          <cell r="S17">
            <v>42.72</v>
          </cell>
          <cell r="T17">
            <v>0</v>
          </cell>
          <cell r="U17">
            <v>0</v>
          </cell>
          <cell r="V17">
            <v>2095.8000000000002</v>
          </cell>
          <cell r="W17">
            <v>42.72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19100.04</v>
          </cell>
          <cell r="AF17">
            <v>21.72</v>
          </cell>
          <cell r="AG17">
            <v>19100.04</v>
          </cell>
          <cell r="AH17">
            <v>21.72</v>
          </cell>
          <cell r="AI17">
            <v>388.68</v>
          </cell>
          <cell r="AJ17">
            <v>2003.76</v>
          </cell>
          <cell r="AK17">
            <v>21009.48</v>
          </cell>
          <cell r="AL17">
            <v>4197.12</v>
          </cell>
          <cell r="AM17">
            <v>3.24</v>
          </cell>
          <cell r="AN17">
            <v>4200.3599999999997</v>
          </cell>
          <cell r="AO17">
            <v>85.68</v>
          </cell>
          <cell r="AP17">
            <v>0.12</v>
          </cell>
          <cell r="AQ17">
            <v>85.8</v>
          </cell>
          <cell r="AR17">
            <v>19121.759999999998</v>
          </cell>
          <cell r="AS17">
            <v>0</v>
          </cell>
          <cell r="AT17">
            <v>1</v>
          </cell>
          <cell r="AU17">
            <v>503824.49</v>
          </cell>
          <cell r="AV17">
            <v>503824.49</v>
          </cell>
          <cell r="AW17">
            <v>524833.97</v>
          </cell>
          <cell r="AX17">
            <v>21009.48</v>
          </cell>
          <cell r="AY17">
            <v>1750.79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1</v>
          </cell>
          <cell r="BP17">
            <v>458035.45159999997</v>
          </cell>
          <cell r="BQ17">
            <v>458035.45159999997</v>
          </cell>
          <cell r="BR17">
            <v>477135.53139999998</v>
          </cell>
          <cell r="BS17">
            <v>19100.0798</v>
          </cell>
          <cell r="BT17">
            <v>1591.6732999999999</v>
          </cell>
          <cell r="BU17">
            <v>521.07000000000005</v>
          </cell>
          <cell r="BV17">
            <v>521.07000000000005</v>
          </cell>
          <cell r="BW17">
            <v>542.79859999999996</v>
          </cell>
          <cell r="BX17">
            <v>21.7286</v>
          </cell>
          <cell r="BY17">
            <v>1.8107</v>
          </cell>
          <cell r="BZ17">
            <v>1</v>
          </cell>
          <cell r="CA17">
            <v>50259.346700000002</v>
          </cell>
          <cell r="CB17">
            <v>50259.346700000002</v>
          </cell>
          <cell r="CC17">
            <v>52355.161599999999</v>
          </cell>
          <cell r="CD17">
            <v>2095.8148999999999</v>
          </cell>
          <cell r="CE17">
            <v>174.65119999999999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100650.7653</v>
          </cell>
          <cell r="CM17">
            <v>100650.7653</v>
          </cell>
          <cell r="CN17">
            <v>104847.9005</v>
          </cell>
          <cell r="CO17">
            <v>4197.1351999999997</v>
          </cell>
          <cell r="CP17">
            <v>349.76130000000001</v>
          </cell>
          <cell r="CQ17">
            <v>76.644000000000005</v>
          </cell>
          <cell r="CR17">
            <v>76.644000000000005</v>
          </cell>
          <cell r="CS17">
            <v>79.84</v>
          </cell>
          <cell r="CT17">
            <v>3.1960000000000002</v>
          </cell>
          <cell r="CU17">
            <v>0.26629999999999998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388.68</v>
          </cell>
          <cell r="DT17">
            <v>388.68</v>
          </cell>
          <cell r="DU17">
            <v>32.39</v>
          </cell>
          <cell r="DV17">
            <v>0</v>
          </cell>
          <cell r="DW17">
            <v>0</v>
          </cell>
          <cell r="DX17">
            <v>2003.76</v>
          </cell>
          <cell r="DY17">
            <v>2003.76</v>
          </cell>
          <cell r="DZ17">
            <v>166.98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1113367.7675999999</v>
          </cell>
          <cell r="EG17">
            <v>1113367.7675999999</v>
          </cell>
          <cell r="EH17">
            <v>1159795.2021000001</v>
          </cell>
          <cell r="EI17">
            <v>46427.434500000003</v>
          </cell>
          <cell r="EJ17">
            <v>3868.9529000000002</v>
          </cell>
          <cell r="EK17">
            <v>1113367.7675999999</v>
          </cell>
          <cell r="EL17">
            <v>1113367.7675999999</v>
          </cell>
          <cell r="EM17">
            <v>1162187.6421000001</v>
          </cell>
          <cell r="EN17">
            <v>48819.874499999998</v>
          </cell>
          <cell r="EO17">
            <v>4068.3229000000001</v>
          </cell>
          <cell r="EP17">
            <v>21009.480000000007</v>
          </cell>
          <cell r="EQ17">
            <v>0</v>
          </cell>
          <cell r="ER17">
            <v>0</v>
          </cell>
          <cell r="ES17">
            <v>0</v>
          </cell>
          <cell r="ET17">
            <v>2095.8000000000006</v>
          </cell>
          <cell r="EU17">
            <v>0</v>
          </cell>
          <cell r="EV17">
            <v>4197.1200000000008</v>
          </cell>
          <cell r="EW17">
            <v>3.24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46427.400000000009</v>
          </cell>
        </row>
        <row r="18">
          <cell r="A18" t="str">
            <v>380001_2012</v>
          </cell>
          <cell r="B18" t="str">
            <v>380001</v>
          </cell>
          <cell r="C18" t="str">
            <v>No</v>
          </cell>
          <cell r="D18" t="str">
            <v>Border Hospitals</v>
          </cell>
          <cell r="E18" t="str">
            <v>9</v>
          </cell>
          <cell r="F18">
            <v>2012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0</v>
          </cell>
          <cell r="L18">
            <v>0</v>
          </cell>
          <cell r="M18">
            <v>22185.96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2213.16</v>
          </cell>
          <cell r="S18">
            <v>45.12</v>
          </cell>
          <cell r="T18">
            <v>0</v>
          </cell>
          <cell r="U18">
            <v>0</v>
          </cell>
          <cell r="V18">
            <v>2213.16</v>
          </cell>
          <cell r="W18">
            <v>45.12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20083.68</v>
          </cell>
          <cell r="AF18">
            <v>22.8</v>
          </cell>
          <cell r="AG18">
            <v>20083.68</v>
          </cell>
          <cell r="AH18">
            <v>22.8</v>
          </cell>
          <cell r="AI18">
            <v>410.52</v>
          </cell>
          <cell r="AJ18">
            <v>2106.96</v>
          </cell>
          <cell r="AK18">
            <v>22185.96</v>
          </cell>
          <cell r="AL18">
            <v>4413.24</v>
          </cell>
          <cell r="AM18">
            <v>3.36</v>
          </cell>
          <cell r="AN18">
            <v>4416.6000000000004</v>
          </cell>
          <cell r="AO18">
            <v>90.12</v>
          </cell>
          <cell r="AP18">
            <v>0.12</v>
          </cell>
          <cell r="AQ18">
            <v>90.24</v>
          </cell>
          <cell r="AR18">
            <v>20106.48</v>
          </cell>
          <cell r="AS18">
            <v>0</v>
          </cell>
          <cell r="AT18">
            <v>1.056</v>
          </cell>
          <cell r="AU18">
            <v>503824.49</v>
          </cell>
          <cell r="AV18">
            <v>532038.66139999998</v>
          </cell>
          <cell r="AW18">
            <v>554224.67229999998</v>
          </cell>
          <cell r="AX18">
            <v>22186.010900000001</v>
          </cell>
          <cell r="AY18">
            <v>1848.8342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1.0515000000000001</v>
          </cell>
          <cell r="BP18">
            <v>458035.45159999997</v>
          </cell>
          <cell r="BQ18">
            <v>481624.27740000002</v>
          </cell>
          <cell r="BR18">
            <v>501708.01130000001</v>
          </cell>
          <cell r="BS18">
            <v>20083.733899999999</v>
          </cell>
          <cell r="BT18">
            <v>1673.6445000000001</v>
          </cell>
          <cell r="BU18">
            <v>521.07000000000005</v>
          </cell>
          <cell r="BV18">
            <v>547.90509999999995</v>
          </cell>
          <cell r="BW18">
            <v>570.7527</v>
          </cell>
          <cell r="BX18">
            <v>22.8476</v>
          </cell>
          <cell r="BY18">
            <v>1.9039999999999999</v>
          </cell>
          <cell r="BZ18">
            <v>1.056</v>
          </cell>
          <cell r="CA18">
            <v>50259.346700000002</v>
          </cell>
          <cell r="CB18">
            <v>53073.8701</v>
          </cell>
          <cell r="CC18">
            <v>55287.050600000002</v>
          </cell>
          <cell r="CD18">
            <v>2213.1804999999999</v>
          </cell>
          <cell r="CE18">
            <v>184.43170000000001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1.0515000000000001</v>
          </cell>
          <cell r="CL18">
            <v>100650.7653</v>
          </cell>
          <cell r="CM18">
            <v>105834.2797</v>
          </cell>
          <cell r="CN18">
            <v>110247.5674</v>
          </cell>
          <cell r="CO18">
            <v>4413.2876999999999</v>
          </cell>
          <cell r="CP18">
            <v>367.774</v>
          </cell>
          <cell r="CQ18">
            <v>76.644000000000005</v>
          </cell>
          <cell r="CR18">
            <v>80.591200000000001</v>
          </cell>
          <cell r="CS18">
            <v>83.951800000000006</v>
          </cell>
          <cell r="CT18">
            <v>3.3605999999999998</v>
          </cell>
          <cell r="CU18">
            <v>0.28000000000000003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410.52</v>
          </cell>
          <cell r="DT18">
            <v>410.52</v>
          </cell>
          <cell r="DU18">
            <v>34.21</v>
          </cell>
          <cell r="DV18">
            <v>0</v>
          </cell>
          <cell r="DW18">
            <v>0</v>
          </cell>
          <cell r="DX18">
            <v>2106.96</v>
          </cell>
          <cell r="DY18">
            <v>2106.96</v>
          </cell>
          <cell r="DZ18">
            <v>175.58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1113367.7675999999</v>
          </cell>
          <cell r="EG18">
            <v>1173199.5848999999</v>
          </cell>
          <cell r="EH18">
            <v>1222122.0061000001</v>
          </cell>
          <cell r="EI18">
            <v>48922.421199999997</v>
          </cell>
          <cell r="EJ18">
            <v>4076.8683999999998</v>
          </cell>
          <cell r="EK18">
            <v>1113367.7675999999</v>
          </cell>
          <cell r="EL18">
            <v>1173199.5848999999</v>
          </cell>
          <cell r="EM18">
            <v>1224639.4861000001</v>
          </cell>
          <cell r="EN18">
            <v>51439.9012</v>
          </cell>
          <cell r="EO18">
            <v>4286.6584000000003</v>
          </cell>
          <cell r="EP18">
            <v>22185.960000000006</v>
          </cell>
          <cell r="EQ18">
            <v>0</v>
          </cell>
          <cell r="ER18">
            <v>0</v>
          </cell>
          <cell r="ES18">
            <v>0</v>
          </cell>
          <cell r="ET18">
            <v>2213.1600000000003</v>
          </cell>
          <cell r="EU18">
            <v>0</v>
          </cell>
          <cell r="EV18">
            <v>4413.24</v>
          </cell>
          <cell r="EW18">
            <v>3.3600000000000012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48922.200000000004</v>
          </cell>
        </row>
        <row r="19">
          <cell r="A19" t="str">
            <v>380001_2013</v>
          </cell>
          <cell r="B19" t="str">
            <v>380001</v>
          </cell>
          <cell r="C19" t="str">
            <v>No</v>
          </cell>
          <cell r="D19" t="str">
            <v>Border Hospitals</v>
          </cell>
          <cell r="E19" t="str">
            <v>9</v>
          </cell>
          <cell r="F19">
            <v>2013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0</v>
          </cell>
          <cell r="L19">
            <v>0</v>
          </cell>
          <cell r="M19">
            <v>23427.72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2337</v>
          </cell>
          <cell r="S19">
            <v>47.64</v>
          </cell>
          <cell r="T19">
            <v>0</v>
          </cell>
          <cell r="U19">
            <v>0</v>
          </cell>
          <cell r="V19">
            <v>2337</v>
          </cell>
          <cell r="W19">
            <v>47.64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21118.92</v>
          </cell>
          <cell r="AF19">
            <v>24</v>
          </cell>
          <cell r="AG19">
            <v>21118.92</v>
          </cell>
          <cell r="AH19">
            <v>24</v>
          </cell>
          <cell r="AI19">
            <v>433.44</v>
          </cell>
          <cell r="AJ19">
            <v>2215.6799999999998</v>
          </cell>
          <cell r="AK19">
            <v>23427.72</v>
          </cell>
          <cell r="AL19">
            <v>4640.76</v>
          </cell>
          <cell r="AM19">
            <v>3.6</v>
          </cell>
          <cell r="AN19">
            <v>4644.3599999999997</v>
          </cell>
          <cell r="AO19">
            <v>94.68</v>
          </cell>
          <cell r="AP19">
            <v>0.12</v>
          </cell>
          <cell r="AQ19">
            <v>94.8</v>
          </cell>
          <cell r="AR19">
            <v>21142.92</v>
          </cell>
          <cell r="AS19">
            <v>0</v>
          </cell>
          <cell r="AT19">
            <v>1.1151</v>
          </cell>
          <cell r="AU19">
            <v>503824.49</v>
          </cell>
          <cell r="AV19">
            <v>561814.6888</v>
          </cell>
          <cell r="AW19">
            <v>585242.35990000004</v>
          </cell>
          <cell r="AX19">
            <v>23427.6711</v>
          </cell>
          <cell r="AY19">
            <v>1952.3059000000001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1.1056999999999999</v>
          </cell>
          <cell r="BP19">
            <v>458035.45159999997</v>
          </cell>
          <cell r="BQ19">
            <v>506449.79879999999</v>
          </cell>
          <cell r="BR19">
            <v>527568.75710000005</v>
          </cell>
          <cell r="BS19">
            <v>21118.958200000001</v>
          </cell>
          <cell r="BT19">
            <v>1759.9132</v>
          </cell>
          <cell r="BU19">
            <v>521.07000000000005</v>
          </cell>
          <cell r="BV19">
            <v>576.14710000000002</v>
          </cell>
          <cell r="BW19">
            <v>600.17240000000004</v>
          </cell>
          <cell r="BX19">
            <v>24.025300000000001</v>
          </cell>
          <cell r="BY19">
            <v>2.0021</v>
          </cell>
          <cell r="BZ19">
            <v>1.1151</v>
          </cell>
          <cell r="CA19">
            <v>50259.346700000002</v>
          </cell>
          <cell r="CB19">
            <v>56044.197500000002</v>
          </cell>
          <cell r="CC19">
            <v>58381.240700000002</v>
          </cell>
          <cell r="CD19">
            <v>2337.0432000000001</v>
          </cell>
          <cell r="CE19">
            <v>194.75360000000001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1.1056999999999999</v>
          </cell>
          <cell r="CL19">
            <v>100650.7653</v>
          </cell>
          <cell r="CM19">
            <v>111289.5512</v>
          </cell>
          <cell r="CN19">
            <v>115930.3236</v>
          </cell>
          <cell r="CO19">
            <v>4640.7723999999998</v>
          </cell>
          <cell r="CP19">
            <v>386.73099999999999</v>
          </cell>
          <cell r="CQ19">
            <v>76.644000000000005</v>
          </cell>
          <cell r="CR19">
            <v>84.7453</v>
          </cell>
          <cell r="CS19">
            <v>88.2791</v>
          </cell>
          <cell r="CT19">
            <v>3.5337999999999998</v>
          </cell>
          <cell r="CU19">
            <v>0.29449999999999998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433.44</v>
          </cell>
          <cell r="DT19">
            <v>433.44</v>
          </cell>
          <cell r="DU19">
            <v>36.119999999999997</v>
          </cell>
          <cell r="DV19">
            <v>0</v>
          </cell>
          <cell r="DW19">
            <v>0</v>
          </cell>
          <cell r="DX19">
            <v>2215.6799999999998</v>
          </cell>
          <cell r="DY19">
            <v>2215.6799999999998</v>
          </cell>
          <cell r="DZ19">
            <v>184.64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1113367.7675999999</v>
          </cell>
          <cell r="EG19">
            <v>1236259.1287</v>
          </cell>
          <cell r="EH19">
            <v>1287811.1328</v>
          </cell>
          <cell r="EI19">
            <v>51552.004099999998</v>
          </cell>
          <cell r="EJ19">
            <v>4296.0002999999997</v>
          </cell>
          <cell r="EK19">
            <v>1113367.7675999999</v>
          </cell>
          <cell r="EL19">
            <v>1236259.1287</v>
          </cell>
          <cell r="EM19">
            <v>1290460.2527999999</v>
          </cell>
          <cell r="EN19">
            <v>54201.124100000001</v>
          </cell>
          <cell r="EO19">
            <v>4516.7602999999999</v>
          </cell>
          <cell r="EP19">
            <v>23427.72</v>
          </cell>
          <cell r="EQ19">
            <v>0</v>
          </cell>
          <cell r="ER19">
            <v>0</v>
          </cell>
          <cell r="ES19">
            <v>0</v>
          </cell>
          <cell r="ET19">
            <v>2337</v>
          </cell>
          <cell r="EU19">
            <v>0</v>
          </cell>
          <cell r="EV19">
            <v>4640.76</v>
          </cell>
          <cell r="EW19">
            <v>3.5999999999999992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51552</v>
          </cell>
        </row>
        <row r="20">
          <cell r="A20" t="str">
            <v>380004_2011</v>
          </cell>
          <cell r="B20" t="str">
            <v>380004</v>
          </cell>
          <cell r="C20" t="str">
            <v>No</v>
          </cell>
          <cell r="D20" t="str">
            <v>Border Hospitals</v>
          </cell>
          <cell r="E20" t="str">
            <v>9</v>
          </cell>
          <cell r="F20">
            <v>2011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0</v>
          </cell>
          <cell r="L20">
            <v>0</v>
          </cell>
          <cell r="M20">
            <v>14148.96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4689.6000000000004</v>
          </cell>
          <cell r="S20">
            <v>95.76</v>
          </cell>
          <cell r="T20">
            <v>0</v>
          </cell>
          <cell r="U20">
            <v>0</v>
          </cell>
          <cell r="V20">
            <v>4689.6000000000004</v>
          </cell>
          <cell r="W20">
            <v>95.76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2272.3200000000002</v>
          </cell>
          <cell r="AF20">
            <v>0</v>
          </cell>
          <cell r="AG20">
            <v>2272.3200000000002</v>
          </cell>
          <cell r="AH20">
            <v>0</v>
          </cell>
          <cell r="AI20">
            <v>2519.4</v>
          </cell>
          <cell r="AJ20">
            <v>316.56</v>
          </cell>
          <cell r="AK20">
            <v>14148.96</v>
          </cell>
          <cell r="AL20">
            <v>2573.2800000000002</v>
          </cell>
          <cell r="AM20">
            <v>10.08</v>
          </cell>
          <cell r="AN20">
            <v>2583.36</v>
          </cell>
          <cell r="AO20">
            <v>52.56</v>
          </cell>
          <cell r="AP20">
            <v>0.24</v>
          </cell>
          <cell r="AQ20">
            <v>52.8</v>
          </cell>
          <cell r="AR20">
            <v>2272.3200000000002</v>
          </cell>
          <cell r="AS20">
            <v>0</v>
          </cell>
          <cell r="AT20">
            <v>1</v>
          </cell>
          <cell r="AU20">
            <v>339304.69</v>
          </cell>
          <cell r="AV20">
            <v>339304.69</v>
          </cell>
          <cell r="AW20">
            <v>353453.7</v>
          </cell>
          <cell r="AX20">
            <v>14149.01</v>
          </cell>
          <cell r="AY20">
            <v>1179.0842</v>
          </cell>
          <cell r="AZ20">
            <v>11219</v>
          </cell>
          <cell r="BA20">
            <v>11219</v>
          </cell>
          <cell r="BB20">
            <v>11219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</v>
          </cell>
          <cell r="BP20">
            <v>54492.877999999997</v>
          </cell>
          <cell r="BQ20">
            <v>54492.877999999997</v>
          </cell>
          <cell r="BR20">
            <v>56765.231299999999</v>
          </cell>
          <cell r="BS20">
            <v>2272.3533000000002</v>
          </cell>
          <cell r="BT20">
            <v>189.36279999999999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1</v>
          </cell>
          <cell r="CA20">
            <v>112460.4927</v>
          </cell>
          <cell r="CB20">
            <v>112460.4927</v>
          </cell>
          <cell r="CC20">
            <v>117150.0953</v>
          </cell>
          <cell r="CD20">
            <v>4689.6026000000002</v>
          </cell>
          <cell r="CE20">
            <v>390.80020000000002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1</v>
          </cell>
          <cell r="CL20">
            <v>61709.654199999997</v>
          </cell>
          <cell r="CM20">
            <v>61709.654199999997</v>
          </cell>
          <cell r="CN20">
            <v>64282.946900000003</v>
          </cell>
          <cell r="CO20">
            <v>2573.2927</v>
          </cell>
          <cell r="CP20">
            <v>214.44110000000001</v>
          </cell>
          <cell r="CQ20">
            <v>240.41470000000001</v>
          </cell>
          <cell r="CR20">
            <v>240.41470000000001</v>
          </cell>
          <cell r="CS20">
            <v>250.44</v>
          </cell>
          <cell r="CT20">
            <v>10.0253</v>
          </cell>
          <cell r="CU20">
            <v>0.83540000000000003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2519.4</v>
          </cell>
          <cell r="DT20">
            <v>2519.4</v>
          </cell>
          <cell r="DU20">
            <v>209.95</v>
          </cell>
          <cell r="DV20">
            <v>0</v>
          </cell>
          <cell r="DW20">
            <v>0</v>
          </cell>
          <cell r="DX20">
            <v>316.56</v>
          </cell>
          <cell r="DY20">
            <v>316.56</v>
          </cell>
          <cell r="DZ20">
            <v>26.38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579427.12959999999</v>
          </cell>
          <cell r="EG20">
            <v>579427.12959999999</v>
          </cell>
          <cell r="EH20">
            <v>603121.41350000002</v>
          </cell>
          <cell r="EI20">
            <v>23694.283899999999</v>
          </cell>
          <cell r="EJ20">
            <v>1974.5237</v>
          </cell>
          <cell r="EK20">
            <v>579427.12959999999</v>
          </cell>
          <cell r="EL20">
            <v>579427.12959999999</v>
          </cell>
          <cell r="EM20">
            <v>605957.37349999999</v>
          </cell>
          <cell r="EN20">
            <v>26530.243900000001</v>
          </cell>
          <cell r="EO20">
            <v>2210.8537000000001</v>
          </cell>
          <cell r="EP20">
            <v>14148.96</v>
          </cell>
          <cell r="EQ20">
            <v>0</v>
          </cell>
          <cell r="ER20">
            <v>0</v>
          </cell>
          <cell r="ES20">
            <v>0</v>
          </cell>
          <cell r="ET20">
            <v>4689.6000000000013</v>
          </cell>
          <cell r="EU20">
            <v>0</v>
          </cell>
          <cell r="EV20">
            <v>2573.2800000000002</v>
          </cell>
          <cell r="EW20">
            <v>10.08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23694.240000000002</v>
          </cell>
        </row>
        <row r="21">
          <cell r="A21" t="str">
            <v>380004_2012</v>
          </cell>
          <cell r="B21" t="str">
            <v>380004</v>
          </cell>
          <cell r="C21" t="str">
            <v>No</v>
          </cell>
          <cell r="D21" t="str">
            <v>Border Hospitals</v>
          </cell>
          <cell r="E21" t="str">
            <v>9</v>
          </cell>
          <cell r="F21">
            <v>2012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0</v>
          </cell>
          <cell r="L21">
            <v>0</v>
          </cell>
          <cell r="M21">
            <v>14941.32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4952.16</v>
          </cell>
          <cell r="S21">
            <v>101.04</v>
          </cell>
          <cell r="T21">
            <v>0</v>
          </cell>
          <cell r="U21">
            <v>0</v>
          </cell>
          <cell r="V21">
            <v>4952.16</v>
          </cell>
          <cell r="W21">
            <v>101.04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2389.3200000000002</v>
          </cell>
          <cell r="AF21">
            <v>0</v>
          </cell>
          <cell r="AG21">
            <v>2389.3200000000002</v>
          </cell>
          <cell r="AH21">
            <v>0</v>
          </cell>
          <cell r="AI21">
            <v>2660.28</v>
          </cell>
          <cell r="AJ21">
            <v>332.88</v>
          </cell>
          <cell r="AK21">
            <v>14941.32</v>
          </cell>
          <cell r="AL21">
            <v>2705.76</v>
          </cell>
          <cell r="AM21">
            <v>10.56</v>
          </cell>
          <cell r="AN21">
            <v>2716.32</v>
          </cell>
          <cell r="AO21">
            <v>55.2</v>
          </cell>
          <cell r="AP21">
            <v>0.24</v>
          </cell>
          <cell r="AQ21">
            <v>55.44</v>
          </cell>
          <cell r="AR21">
            <v>2389.3200000000002</v>
          </cell>
          <cell r="AS21">
            <v>0</v>
          </cell>
          <cell r="AT21">
            <v>1.056</v>
          </cell>
          <cell r="AU21">
            <v>339304.69</v>
          </cell>
          <cell r="AV21">
            <v>358305.75260000001</v>
          </cell>
          <cell r="AW21">
            <v>373247.10720000003</v>
          </cell>
          <cell r="AX21">
            <v>14941.354600000001</v>
          </cell>
          <cell r="AY21">
            <v>1245.1129000000001</v>
          </cell>
          <cell r="AZ21">
            <v>11219</v>
          </cell>
          <cell r="BA21">
            <v>11847.263999999999</v>
          </cell>
          <cell r="BB21">
            <v>11847.263999999999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1.0515000000000001</v>
          </cell>
          <cell r="BP21">
            <v>54492.877999999997</v>
          </cell>
          <cell r="BQ21">
            <v>57299.261200000001</v>
          </cell>
          <cell r="BR21">
            <v>59688.640700000004</v>
          </cell>
          <cell r="BS21">
            <v>2389.3795</v>
          </cell>
          <cell r="BT21">
            <v>199.11500000000001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1.056</v>
          </cell>
          <cell r="CA21">
            <v>112460.4927</v>
          </cell>
          <cell r="CB21">
            <v>118758.2803</v>
          </cell>
          <cell r="CC21">
            <v>123710.5006</v>
          </cell>
          <cell r="CD21">
            <v>4952.2203</v>
          </cell>
          <cell r="CE21">
            <v>412.685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1.0515000000000001</v>
          </cell>
          <cell r="CL21">
            <v>61709.654199999997</v>
          </cell>
          <cell r="CM21">
            <v>64887.701399999998</v>
          </cell>
          <cell r="CN21">
            <v>67593.518700000001</v>
          </cell>
          <cell r="CO21">
            <v>2705.8173000000002</v>
          </cell>
          <cell r="CP21">
            <v>225.48480000000001</v>
          </cell>
          <cell r="CQ21">
            <v>240.41470000000001</v>
          </cell>
          <cell r="CR21">
            <v>252.7961</v>
          </cell>
          <cell r="CS21">
            <v>263.33769999999998</v>
          </cell>
          <cell r="CT21">
            <v>10.541600000000001</v>
          </cell>
          <cell r="CU21">
            <v>0.87849999999999995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2660.28</v>
          </cell>
          <cell r="DT21">
            <v>2660.28</v>
          </cell>
          <cell r="DU21">
            <v>221.69</v>
          </cell>
          <cell r="DV21">
            <v>0</v>
          </cell>
          <cell r="DW21">
            <v>0</v>
          </cell>
          <cell r="DX21">
            <v>332.88</v>
          </cell>
          <cell r="DY21">
            <v>332.88</v>
          </cell>
          <cell r="DZ21">
            <v>27.74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579427.12959999999</v>
          </cell>
          <cell r="EG21">
            <v>611351.05559999996</v>
          </cell>
          <cell r="EH21">
            <v>636350.3689</v>
          </cell>
          <cell r="EI21">
            <v>24999.313300000002</v>
          </cell>
          <cell r="EJ21">
            <v>2083.2761</v>
          </cell>
          <cell r="EK21">
            <v>579427.12959999999</v>
          </cell>
          <cell r="EL21">
            <v>611351.05559999996</v>
          </cell>
          <cell r="EM21">
            <v>639343.52890000003</v>
          </cell>
          <cell r="EN21">
            <v>27992.473300000001</v>
          </cell>
          <cell r="EO21">
            <v>2332.7060999999999</v>
          </cell>
          <cell r="EP21">
            <v>14941.320000000002</v>
          </cell>
          <cell r="EQ21">
            <v>0</v>
          </cell>
          <cell r="ER21">
            <v>0</v>
          </cell>
          <cell r="ES21">
            <v>0</v>
          </cell>
          <cell r="ET21">
            <v>4952.16</v>
          </cell>
          <cell r="EU21">
            <v>0</v>
          </cell>
          <cell r="EV21">
            <v>2705.7599999999998</v>
          </cell>
          <cell r="EW21">
            <v>10.560000000000002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24999.120000000003</v>
          </cell>
        </row>
        <row r="22">
          <cell r="A22" t="str">
            <v>380004_2013</v>
          </cell>
          <cell r="B22" t="str">
            <v>380004</v>
          </cell>
          <cell r="C22" t="str">
            <v>No</v>
          </cell>
          <cell r="D22" t="str">
            <v>Border Hospitals</v>
          </cell>
          <cell r="E22" t="str">
            <v>9</v>
          </cell>
          <cell r="F22">
            <v>2013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15777.48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5229.3599999999997</v>
          </cell>
          <cell r="S22">
            <v>106.68</v>
          </cell>
          <cell r="T22">
            <v>0</v>
          </cell>
          <cell r="U22">
            <v>0</v>
          </cell>
          <cell r="V22">
            <v>5229.3599999999997</v>
          </cell>
          <cell r="W22">
            <v>106.68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2512.56</v>
          </cell>
          <cell r="AF22">
            <v>0</v>
          </cell>
          <cell r="AG22">
            <v>2512.56</v>
          </cell>
          <cell r="AH22">
            <v>0</v>
          </cell>
          <cell r="AI22">
            <v>2809.44</v>
          </cell>
          <cell r="AJ22">
            <v>350.04</v>
          </cell>
          <cell r="AK22">
            <v>15777.48</v>
          </cell>
          <cell r="AL22">
            <v>2845.32</v>
          </cell>
          <cell r="AM22">
            <v>11.16</v>
          </cell>
          <cell r="AN22">
            <v>2856.48</v>
          </cell>
          <cell r="AO22">
            <v>58.08</v>
          </cell>
          <cell r="AP22">
            <v>0.24</v>
          </cell>
          <cell r="AQ22">
            <v>58.32</v>
          </cell>
          <cell r="AR22">
            <v>2512.56</v>
          </cell>
          <cell r="AS22">
            <v>0</v>
          </cell>
          <cell r="AT22">
            <v>1.1151</v>
          </cell>
          <cell r="AU22">
            <v>339304.69</v>
          </cell>
          <cell r="AV22">
            <v>378358.65980000002</v>
          </cell>
          <cell r="AW22">
            <v>394136.22090000001</v>
          </cell>
          <cell r="AX22">
            <v>15777.561100000001</v>
          </cell>
          <cell r="AY22">
            <v>1314.7968000000001</v>
          </cell>
          <cell r="AZ22">
            <v>11219</v>
          </cell>
          <cell r="BA22">
            <v>12510.3069</v>
          </cell>
          <cell r="BB22">
            <v>12510.3069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1.1056999999999999</v>
          </cell>
          <cell r="BP22">
            <v>54492.877999999997</v>
          </cell>
          <cell r="BQ22">
            <v>60252.775199999996</v>
          </cell>
          <cell r="BR22">
            <v>62765.316200000001</v>
          </cell>
          <cell r="BS22">
            <v>2512.5410000000002</v>
          </cell>
          <cell r="BT22">
            <v>209.3784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1.1151</v>
          </cell>
          <cell r="CA22">
            <v>112460.4927</v>
          </cell>
          <cell r="CB22">
            <v>125404.6954</v>
          </cell>
          <cell r="CC22">
            <v>130634.0713</v>
          </cell>
          <cell r="CD22">
            <v>5229.3759</v>
          </cell>
          <cell r="CE22">
            <v>435.78129999999999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1.1056999999999999</v>
          </cell>
          <cell r="CL22">
            <v>61709.654199999997</v>
          </cell>
          <cell r="CM22">
            <v>68232.364600000001</v>
          </cell>
          <cell r="CN22">
            <v>71077.654399999999</v>
          </cell>
          <cell r="CO22">
            <v>2845.2896999999998</v>
          </cell>
          <cell r="CP22">
            <v>237.10749999999999</v>
          </cell>
          <cell r="CQ22">
            <v>240.41470000000001</v>
          </cell>
          <cell r="CR22">
            <v>265.82650000000001</v>
          </cell>
          <cell r="CS22">
            <v>276.91149999999999</v>
          </cell>
          <cell r="CT22">
            <v>11.085000000000001</v>
          </cell>
          <cell r="CU22">
            <v>0.92369999999999997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2809.44</v>
          </cell>
          <cell r="DT22">
            <v>2809.44</v>
          </cell>
          <cell r="DU22">
            <v>234.12</v>
          </cell>
          <cell r="DV22">
            <v>0</v>
          </cell>
          <cell r="DW22">
            <v>0</v>
          </cell>
          <cell r="DX22">
            <v>350.04</v>
          </cell>
          <cell r="DY22">
            <v>350.04</v>
          </cell>
          <cell r="DZ22">
            <v>29.17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579427.12959999999</v>
          </cell>
          <cell r="EG22">
            <v>645024.62849999999</v>
          </cell>
          <cell r="EH22">
            <v>671400.48120000004</v>
          </cell>
          <cell r="EI22">
            <v>26375.852699999999</v>
          </cell>
          <cell r="EJ22">
            <v>2197.9877000000001</v>
          </cell>
          <cell r="EK22">
            <v>579427.12959999999</v>
          </cell>
          <cell r="EL22">
            <v>645024.62849999999</v>
          </cell>
          <cell r="EM22">
            <v>674559.96120000002</v>
          </cell>
          <cell r="EN22">
            <v>29535.332699999999</v>
          </cell>
          <cell r="EO22">
            <v>2461.2777000000001</v>
          </cell>
          <cell r="EP22">
            <v>15777.480000000003</v>
          </cell>
          <cell r="EQ22">
            <v>0</v>
          </cell>
          <cell r="ER22">
            <v>0</v>
          </cell>
          <cell r="ES22">
            <v>0</v>
          </cell>
          <cell r="ET22">
            <v>5229.3599999999979</v>
          </cell>
          <cell r="EU22">
            <v>0</v>
          </cell>
          <cell r="EV22">
            <v>2845.3200000000011</v>
          </cell>
          <cell r="EW22">
            <v>11.159999999999998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26375.880000000005</v>
          </cell>
        </row>
        <row r="23">
          <cell r="A23" t="str">
            <v>380006_2011</v>
          </cell>
          <cell r="B23" t="str">
            <v>380006</v>
          </cell>
          <cell r="C23" t="str">
            <v>No</v>
          </cell>
          <cell r="D23" t="str">
            <v>Border Hospitals</v>
          </cell>
          <cell r="E23" t="str">
            <v>9</v>
          </cell>
          <cell r="F23">
            <v>2011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18383.759999999998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93.48</v>
          </cell>
          <cell r="S23">
            <v>1.92</v>
          </cell>
          <cell r="T23">
            <v>0</v>
          </cell>
          <cell r="U23">
            <v>0</v>
          </cell>
          <cell r="V23">
            <v>93.48</v>
          </cell>
          <cell r="W23">
            <v>1.92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8559.48</v>
          </cell>
          <cell r="AF23">
            <v>100.68</v>
          </cell>
          <cell r="AG23">
            <v>8559.48</v>
          </cell>
          <cell r="AH23">
            <v>100.68</v>
          </cell>
          <cell r="AI23">
            <v>10.199999999999999</v>
          </cell>
          <cell r="AJ23">
            <v>15.6</v>
          </cell>
          <cell r="AK23">
            <v>18383.759999999998</v>
          </cell>
          <cell r="AL23">
            <v>1898.76</v>
          </cell>
          <cell r="AM23">
            <v>5.64</v>
          </cell>
          <cell r="AN23">
            <v>1904.4</v>
          </cell>
          <cell r="AO23">
            <v>38.76</v>
          </cell>
          <cell r="AP23">
            <v>0.12</v>
          </cell>
          <cell r="AQ23">
            <v>38.880000000000003</v>
          </cell>
          <cell r="AR23">
            <v>8660.16</v>
          </cell>
          <cell r="AS23">
            <v>0</v>
          </cell>
          <cell r="AT23">
            <v>1</v>
          </cell>
          <cell r="AU23">
            <v>440858.73</v>
          </cell>
          <cell r="AV23">
            <v>440858.73</v>
          </cell>
          <cell r="AW23">
            <v>459242.54</v>
          </cell>
          <cell r="AX23">
            <v>18383.810000000001</v>
          </cell>
          <cell r="AY23">
            <v>1531.9842000000001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1</v>
          </cell>
          <cell r="BP23">
            <v>205262.13209999999</v>
          </cell>
          <cell r="BQ23">
            <v>205262.13209999999</v>
          </cell>
          <cell r="BR23">
            <v>213821.5673</v>
          </cell>
          <cell r="BS23">
            <v>8559.4351999999999</v>
          </cell>
          <cell r="BT23">
            <v>713.28629999999998</v>
          </cell>
          <cell r="BU23">
            <v>2414.83</v>
          </cell>
          <cell r="BV23">
            <v>2414.83</v>
          </cell>
          <cell r="BW23">
            <v>2515.5286000000001</v>
          </cell>
          <cell r="BX23">
            <v>100.6986</v>
          </cell>
          <cell r="BY23">
            <v>8.3916000000000004</v>
          </cell>
          <cell r="BZ23">
            <v>1</v>
          </cell>
          <cell r="CA23">
            <v>2240.4704999999999</v>
          </cell>
          <cell r="CB23">
            <v>2240.4704999999999</v>
          </cell>
          <cell r="CC23">
            <v>2333.8980999999999</v>
          </cell>
          <cell r="CD23">
            <v>93.427599999999998</v>
          </cell>
          <cell r="CE23">
            <v>7.7855999999999996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</v>
          </cell>
          <cell r="CL23">
            <v>45533.241099999999</v>
          </cell>
          <cell r="CM23">
            <v>45533.241099999999</v>
          </cell>
          <cell r="CN23">
            <v>47431.977099999996</v>
          </cell>
          <cell r="CO23">
            <v>1898.7360000000001</v>
          </cell>
          <cell r="CP23">
            <v>158.22800000000001</v>
          </cell>
          <cell r="CQ23">
            <v>136.34440000000001</v>
          </cell>
          <cell r="CR23">
            <v>136.34440000000001</v>
          </cell>
          <cell r="CS23">
            <v>142.03</v>
          </cell>
          <cell r="CT23">
            <v>5.6856</v>
          </cell>
          <cell r="CU23">
            <v>0.4738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10.199999999999999</v>
          </cell>
          <cell r="DT23">
            <v>10.199999999999999</v>
          </cell>
          <cell r="DU23">
            <v>0.85</v>
          </cell>
          <cell r="DV23">
            <v>0</v>
          </cell>
          <cell r="DW23">
            <v>0</v>
          </cell>
          <cell r="DX23">
            <v>15.6</v>
          </cell>
          <cell r="DY23">
            <v>15.6</v>
          </cell>
          <cell r="DZ23">
            <v>1.3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696445.74809999997</v>
          </cell>
          <cell r="EG23">
            <v>696445.74809999997</v>
          </cell>
          <cell r="EH23">
            <v>725487.54110000003</v>
          </cell>
          <cell r="EI23">
            <v>29041.793000000001</v>
          </cell>
          <cell r="EJ23">
            <v>2420.1493999999998</v>
          </cell>
          <cell r="EK23">
            <v>696445.74809999997</v>
          </cell>
          <cell r="EL23">
            <v>696445.74809999997</v>
          </cell>
          <cell r="EM23">
            <v>725513.34109999996</v>
          </cell>
          <cell r="EN23">
            <v>29067.593000000001</v>
          </cell>
          <cell r="EO23">
            <v>2422.2993999999999</v>
          </cell>
          <cell r="EP23">
            <v>18383.759999999998</v>
          </cell>
          <cell r="EQ23">
            <v>0</v>
          </cell>
          <cell r="ER23">
            <v>0</v>
          </cell>
          <cell r="ES23">
            <v>0</v>
          </cell>
          <cell r="ET23">
            <v>93.480000000000018</v>
          </cell>
          <cell r="EU23">
            <v>0</v>
          </cell>
          <cell r="EV23">
            <v>1898.76</v>
          </cell>
          <cell r="EW23">
            <v>5.6399999999999979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29041.8</v>
          </cell>
        </row>
        <row r="24">
          <cell r="A24" t="str">
            <v>380006_2012</v>
          </cell>
          <cell r="B24" t="str">
            <v>380006</v>
          </cell>
          <cell r="C24" t="str">
            <v>No</v>
          </cell>
          <cell r="D24" t="str">
            <v>Border Hospitals</v>
          </cell>
          <cell r="E24" t="str">
            <v>9</v>
          </cell>
          <cell r="F24">
            <v>2012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0</v>
          </cell>
          <cell r="L24">
            <v>0</v>
          </cell>
          <cell r="M24">
            <v>19413.240000000002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98.76</v>
          </cell>
          <cell r="S24">
            <v>2.04</v>
          </cell>
          <cell r="T24">
            <v>0</v>
          </cell>
          <cell r="U24">
            <v>0</v>
          </cell>
          <cell r="V24">
            <v>98.76</v>
          </cell>
          <cell r="W24">
            <v>2.04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9000.24</v>
          </cell>
          <cell r="AF24">
            <v>105.84</v>
          </cell>
          <cell r="AG24">
            <v>9000.24</v>
          </cell>
          <cell r="AH24">
            <v>105.84</v>
          </cell>
          <cell r="AI24">
            <v>10.8</v>
          </cell>
          <cell r="AJ24">
            <v>16.440000000000001</v>
          </cell>
          <cell r="AK24">
            <v>19413.240000000002</v>
          </cell>
          <cell r="AL24">
            <v>1996.56</v>
          </cell>
          <cell r="AM24">
            <v>5.88</v>
          </cell>
          <cell r="AN24">
            <v>2002.44</v>
          </cell>
          <cell r="AO24">
            <v>40.799999999999997</v>
          </cell>
          <cell r="AP24">
            <v>0.12</v>
          </cell>
          <cell r="AQ24">
            <v>40.92</v>
          </cell>
          <cell r="AR24">
            <v>9106.08</v>
          </cell>
          <cell r="AS24">
            <v>0</v>
          </cell>
          <cell r="AT24">
            <v>1.056</v>
          </cell>
          <cell r="AU24">
            <v>440858.73</v>
          </cell>
          <cell r="AV24">
            <v>465546.81890000001</v>
          </cell>
          <cell r="AW24">
            <v>484960.12219999998</v>
          </cell>
          <cell r="AX24">
            <v>19413.303400000001</v>
          </cell>
          <cell r="AY24">
            <v>1617.7753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1.0515000000000001</v>
          </cell>
          <cell r="BP24">
            <v>205262.13209999999</v>
          </cell>
          <cell r="BQ24">
            <v>215833.13190000001</v>
          </cell>
          <cell r="BR24">
            <v>224833.378</v>
          </cell>
          <cell r="BS24">
            <v>9000.2461000000003</v>
          </cell>
          <cell r="BT24">
            <v>750.02049999999997</v>
          </cell>
          <cell r="BU24">
            <v>2414.83</v>
          </cell>
          <cell r="BV24">
            <v>2539.1936999999998</v>
          </cell>
          <cell r="BW24">
            <v>2645.0783000000001</v>
          </cell>
          <cell r="BX24">
            <v>105.88460000000001</v>
          </cell>
          <cell r="BY24">
            <v>8.8237000000000005</v>
          </cell>
          <cell r="BZ24">
            <v>1.056</v>
          </cell>
          <cell r="CA24">
            <v>2240.4704999999999</v>
          </cell>
          <cell r="CB24">
            <v>2365.9367999999999</v>
          </cell>
          <cell r="CC24">
            <v>2464.5963999999999</v>
          </cell>
          <cell r="CD24">
            <v>98.659499999999994</v>
          </cell>
          <cell r="CE24">
            <v>8.2216000000000005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1.0515000000000001</v>
          </cell>
          <cell r="CL24">
            <v>45533.241099999999</v>
          </cell>
          <cell r="CM24">
            <v>47878.203000000001</v>
          </cell>
          <cell r="CN24">
            <v>49874.723899999997</v>
          </cell>
          <cell r="CO24">
            <v>1996.5209</v>
          </cell>
          <cell r="CP24">
            <v>166.3767</v>
          </cell>
          <cell r="CQ24">
            <v>136.34440000000001</v>
          </cell>
          <cell r="CR24">
            <v>143.36609999999999</v>
          </cell>
          <cell r="CS24">
            <v>149.34450000000001</v>
          </cell>
          <cell r="CT24">
            <v>5.9783999999999997</v>
          </cell>
          <cell r="CU24">
            <v>0.49819999999999998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10.8</v>
          </cell>
          <cell r="DT24">
            <v>10.8</v>
          </cell>
          <cell r="DU24">
            <v>0.9</v>
          </cell>
          <cell r="DV24">
            <v>0</v>
          </cell>
          <cell r="DW24">
            <v>0</v>
          </cell>
          <cell r="DX24">
            <v>16.440000000000001</v>
          </cell>
          <cell r="DY24">
            <v>16.440000000000001</v>
          </cell>
          <cell r="DZ24">
            <v>1.37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696445.74809999997</v>
          </cell>
          <cell r="EG24">
            <v>734306.65049999999</v>
          </cell>
          <cell r="EH24">
            <v>764927.24340000004</v>
          </cell>
          <cell r="EI24">
            <v>30620.5929</v>
          </cell>
          <cell r="EJ24">
            <v>2551.7161000000001</v>
          </cell>
          <cell r="EK24">
            <v>696445.74809999997</v>
          </cell>
          <cell r="EL24">
            <v>734306.65049999999</v>
          </cell>
          <cell r="EM24">
            <v>764954.48340000003</v>
          </cell>
          <cell r="EN24">
            <v>30647.832900000001</v>
          </cell>
          <cell r="EO24">
            <v>2553.9861000000001</v>
          </cell>
          <cell r="EP24">
            <v>19413.240000000002</v>
          </cell>
          <cell r="EQ24">
            <v>0</v>
          </cell>
          <cell r="ER24">
            <v>0</v>
          </cell>
          <cell r="ES24">
            <v>0</v>
          </cell>
          <cell r="ET24">
            <v>98.760000000000034</v>
          </cell>
          <cell r="EU24">
            <v>0</v>
          </cell>
          <cell r="EV24">
            <v>1996.5600000000004</v>
          </cell>
          <cell r="EW24">
            <v>5.8800000000000017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30620.520000000004</v>
          </cell>
        </row>
        <row r="25">
          <cell r="A25" t="str">
            <v>380006_2013</v>
          </cell>
          <cell r="B25" t="str">
            <v>380006</v>
          </cell>
          <cell r="C25" t="str">
            <v>No</v>
          </cell>
          <cell r="D25" t="str">
            <v>Border Hospitals</v>
          </cell>
          <cell r="E25" t="str">
            <v>9</v>
          </cell>
          <cell r="F25">
            <v>2013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20499.72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104.28</v>
          </cell>
          <cell r="S25">
            <v>2.16</v>
          </cell>
          <cell r="T25">
            <v>0</v>
          </cell>
          <cell r="U25">
            <v>0</v>
          </cell>
          <cell r="V25">
            <v>104.28</v>
          </cell>
          <cell r="W25">
            <v>2.16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9464.16</v>
          </cell>
          <cell r="AF25">
            <v>111.36</v>
          </cell>
          <cell r="AG25">
            <v>9464.16</v>
          </cell>
          <cell r="AH25">
            <v>111.36</v>
          </cell>
          <cell r="AI25">
            <v>11.4</v>
          </cell>
          <cell r="AJ25">
            <v>17.28</v>
          </cell>
          <cell r="AK25">
            <v>20499.72</v>
          </cell>
          <cell r="AL25">
            <v>2099.4</v>
          </cell>
          <cell r="AM25">
            <v>6.24</v>
          </cell>
          <cell r="AN25">
            <v>2105.64</v>
          </cell>
          <cell r="AO25">
            <v>42.84</v>
          </cell>
          <cell r="AP25">
            <v>0.12</v>
          </cell>
          <cell r="AQ25">
            <v>42.96</v>
          </cell>
          <cell r="AR25">
            <v>9575.52</v>
          </cell>
          <cell r="AS25">
            <v>0</v>
          </cell>
          <cell r="AT25">
            <v>1.1151</v>
          </cell>
          <cell r="AU25">
            <v>440858.73</v>
          </cell>
          <cell r="AV25">
            <v>491601.5698</v>
          </cell>
          <cell r="AW25">
            <v>512101.35639999999</v>
          </cell>
          <cell r="AX25">
            <v>20499.786499999998</v>
          </cell>
          <cell r="AY25">
            <v>1708.3154999999999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1.1056999999999999</v>
          </cell>
          <cell r="BP25">
            <v>205262.13209999999</v>
          </cell>
          <cell r="BQ25">
            <v>226958.3395</v>
          </cell>
          <cell r="BR25">
            <v>236422.50700000001</v>
          </cell>
          <cell r="BS25">
            <v>9464.1674999999996</v>
          </cell>
          <cell r="BT25">
            <v>788.68060000000003</v>
          </cell>
          <cell r="BU25">
            <v>2414.83</v>
          </cell>
          <cell r="BV25">
            <v>2670.0774999999999</v>
          </cell>
          <cell r="BW25">
            <v>2781.42</v>
          </cell>
          <cell r="BX25">
            <v>111.3424</v>
          </cell>
          <cell r="BY25">
            <v>9.2784999999999993</v>
          </cell>
          <cell r="BZ25">
            <v>1.1151</v>
          </cell>
          <cell r="CA25">
            <v>2240.4704999999999</v>
          </cell>
          <cell r="CB25">
            <v>2498.3487</v>
          </cell>
          <cell r="CC25">
            <v>2602.5297999999998</v>
          </cell>
          <cell r="CD25">
            <v>104.1811</v>
          </cell>
          <cell r="CE25">
            <v>8.6818000000000008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1.1056999999999999</v>
          </cell>
          <cell r="CL25">
            <v>45533.241099999999</v>
          </cell>
          <cell r="CM25">
            <v>50346.104700000004</v>
          </cell>
          <cell r="CN25">
            <v>52445.537100000001</v>
          </cell>
          <cell r="CO25">
            <v>2099.4324000000001</v>
          </cell>
          <cell r="CP25">
            <v>174.95269999999999</v>
          </cell>
          <cell r="CQ25">
            <v>136.34440000000001</v>
          </cell>
          <cell r="CR25">
            <v>150.756</v>
          </cell>
          <cell r="CS25">
            <v>157.04259999999999</v>
          </cell>
          <cell r="CT25">
            <v>6.2866</v>
          </cell>
          <cell r="CU25">
            <v>0.52390000000000003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11.4</v>
          </cell>
          <cell r="DT25">
            <v>11.4</v>
          </cell>
          <cell r="DU25">
            <v>0.95</v>
          </cell>
          <cell r="DV25">
            <v>0</v>
          </cell>
          <cell r="DW25">
            <v>0</v>
          </cell>
          <cell r="DX25">
            <v>17.28</v>
          </cell>
          <cell r="DY25">
            <v>17.28</v>
          </cell>
          <cell r="DZ25">
            <v>1.44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696445.74809999997</v>
          </cell>
          <cell r="EG25">
            <v>774225.19620000001</v>
          </cell>
          <cell r="EH25">
            <v>806510.39269999997</v>
          </cell>
          <cell r="EI25">
            <v>32285.196599999999</v>
          </cell>
          <cell r="EJ25">
            <v>2690.433</v>
          </cell>
          <cell r="EK25">
            <v>696445.74809999997</v>
          </cell>
          <cell r="EL25">
            <v>774225.19620000001</v>
          </cell>
          <cell r="EM25">
            <v>806539.07270000002</v>
          </cell>
          <cell r="EN25">
            <v>32313.8766</v>
          </cell>
          <cell r="EO25">
            <v>2692.8229999999999</v>
          </cell>
          <cell r="EP25">
            <v>20499.72</v>
          </cell>
          <cell r="EQ25">
            <v>0</v>
          </cell>
          <cell r="ER25">
            <v>0</v>
          </cell>
          <cell r="ES25">
            <v>0</v>
          </cell>
          <cell r="ET25">
            <v>104.27999999999999</v>
          </cell>
          <cell r="EU25">
            <v>0</v>
          </cell>
          <cell r="EV25">
            <v>2099.4</v>
          </cell>
          <cell r="EW25">
            <v>6.2399999999999984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32285.160000000003</v>
          </cell>
        </row>
        <row r="26">
          <cell r="A26" t="str">
            <v>380007_2011</v>
          </cell>
          <cell r="B26" t="str">
            <v>380007</v>
          </cell>
          <cell r="C26" t="str">
            <v>No</v>
          </cell>
          <cell r="D26" t="str">
            <v>Border Hospitals</v>
          </cell>
          <cell r="E26" t="str">
            <v>9</v>
          </cell>
          <cell r="F26">
            <v>2011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0</v>
          </cell>
          <cell r="L26">
            <v>0</v>
          </cell>
          <cell r="M26">
            <v>243969.12</v>
          </cell>
          <cell r="N26">
            <v>0</v>
          </cell>
          <cell r="O26">
            <v>1126.2</v>
          </cell>
          <cell r="P26">
            <v>0</v>
          </cell>
          <cell r="Q26">
            <v>0</v>
          </cell>
          <cell r="R26">
            <v>184834.44</v>
          </cell>
          <cell r="S26">
            <v>3772.08</v>
          </cell>
          <cell r="T26">
            <v>1258.32</v>
          </cell>
          <cell r="U26">
            <v>25.68</v>
          </cell>
          <cell r="V26">
            <v>186092.76</v>
          </cell>
          <cell r="W26">
            <v>3797.76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25787.040000000001</v>
          </cell>
          <cell r="AF26">
            <v>213.6</v>
          </cell>
          <cell r="AG26">
            <v>25787.040000000001</v>
          </cell>
          <cell r="AH26">
            <v>213.6</v>
          </cell>
          <cell r="AI26">
            <v>2900.04</v>
          </cell>
          <cell r="AJ26">
            <v>746.04</v>
          </cell>
          <cell r="AK26">
            <v>245095.32</v>
          </cell>
          <cell r="AL26">
            <v>28163.759999999998</v>
          </cell>
          <cell r="AM26">
            <v>783.84</v>
          </cell>
          <cell r="AN26">
            <v>28947.599999999999</v>
          </cell>
          <cell r="AO26">
            <v>574.79999999999995</v>
          </cell>
          <cell r="AP26">
            <v>15.96</v>
          </cell>
          <cell r="AQ26">
            <v>590.76</v>
          </cell>
          <cell r="AR26">
            <v>26000.639999999999</v>
          </cell>
          <cell r="AS26">
            <v>0</v>
          </cell>
          <cell r="AT26">
            <v>1</v>
          </cell>
          <cell r="AU26">
            <v>5850070.54</v>
          </cell>
          <cell r="AV26">
            <v>5850070.54</v>
          </cell>
          <cell r="AW26">
            <v>6094039.6900000004</v>
          </cell>
          <cell r="AX26">
            <v>243969.15</v>
          </cell>
          <cell r="AY26">
            <v>20330.762500000001</v>
          </cell>
          <cell r="AZ26">
            <v>192770</v>
          </cell>
          <cell r="BA26">
            <v>192770</v>
          </cell>
          <cell r="BB26">
            <v>192770</v>
          </cell>
          <cell r="BC26">
            <v>0</v>
          </cell>
          <cell r="BD26">
            <v>0</v>
          </cell>
          <cell r="BE26">
            <v>27008.63</v>
          </cell>
          <cell r="BF26">
            <v>27008.63</v>
          </cell>
          <cell r="BG26">
            <v>28134.89</v>
          </cell>
          <cell r="BH26">
            <v>1126.26</v>
          </cell>
          <cell r="BI26">
            <v>93.855000000000004</v>
          </cell>
          <cell r="BJ26">
            <v>1042</v>
          </cell>
          <cell r="BK26">
            <v>1042</v>
          </cell>
          <cell r="BL26">
            <v>1042</v>
          </cell>
          <cell r="BM26">
            <v>0</v>
          </cell>
          <cell r="BN26">
            <v>0</v>
          </cell>
          <cell r="BO26">
            <v>1</v>
          </cell>
          <cell r="BP26">
            <v>618393.46499999997</v>
          </cell>
          <cell r="BQ26">
            <v>618393.46499999997</v>
          </cell>
          <cell r="BR26">
            <v>644180.47530000005</v>
          </cell>
          <cell r="BS26">
            <v>25787.010300000002</v>
          </cell>
          <cell r="BT26">
            <v>2148.9175</v>
          </cell>
          <cell r="BU26">
            <v>5122.1504000000004</v>
          </cell>
          <cell r="BV26">
            <v>5122.1504000000004</v>
          </cell>
          <cell r="BW26">
            <v>5335.7440999999999</v>
          </cell>
          <cell r="BX26">
            <v>213.59370000000001</v>
          </cell>
          <cell r="BY26">
            <v>17.799499999999998</v>
          </cell>
          <cell r="BZ26">
            <v>1</v>
          </cell>
          <cell r="CA26">
            <v>4432543.2533</v>
          </cell>
          <cell r="CB26">
            <v>4432543.2533</v>
          </cell>
          <cell r="CC26">
            <v>4617377.6522000004</v>
          </cell>
          <cell r="CD26">
            <v>184834.3989</v>
          </cell>
          <cell r="CE26">
            <v>15402.866599999999</v>
          </cell>
          <cell r="CF26">
            <v>30175.234799999998</v>
          </cell>
          <cell r="CG26">
            <v>30175.234799999998</v>
          </cell>
          <cell r="CH26">
            <v>31433.542099999999</v>
          </cell>
          <cell r="CI26">
            <v>1258.3072999999999</v>
          </cell>
          <cell r="CJ26">
            <v>104.85890000000001</v>
          </cell>
          <cell r="CK26">
            <v>1</v>
          </cell>
          <cell r="CL26">
            <v>675390.79989999998</v>
          </cell>
          <cell r="CM26">
            <v>675390.79989999998</v>
          </cell>
          <cell r="CN26">
            <v>703554.59600000002</v>
          </cell>
          <cell r="CO26">
            <v>28163.7961</v>
          </cell>
          <cell r="CP26">
            <v>2346.9830000000002</v>
          </cell>
          <cell r="CQ26">
            <v>18795.994500000001</v>
          </cell>
          <cell r="CR26">
            <v>18795.994500000001</v>
          </cell>
          <cell r="CS26">
            <v>19579.787899999999</v>
          </cell>
          <cell r="CT26">
            <v>783.79340000000002</v>
          </cell>
          <cell r="CU26">
            <v>65.316100000000006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2900.04</v>
          </cell>
          <cell r="DT26">
            <v>2900.04</v>
          </cell>
          <cell r="DU26">
            <v>241.67</v>
          </cell>
          <cell r="DV26">
            <v>0</v>
          </cell>
          <cell r="DW26">
            <v>0</v>
          </cell>
          <cell r="DX26">
            <v>746.04</v>
          </cell>
          <cell r="DY26">
            <v>746.04</v>
          </cell>
          <cell r="DZ26">
            <v>62.17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11851312.0679</v>
          </cell>
          <cell r="EG26">
            <v>11851312.0679</v>
          </cell>
          <cell r="EH26">
            <v>12337448.377599999</v>
          </cell>
          <cell r="EI26">
            <v>486136.30969999998</v>
          </cell>
          <cell r="EJ26">
            <v>40511.359100000001</v>
          </cell>
          <cell r="EK26">
            <v>11851312.0679</v>
          </cell>
          <cell r="EL26">
            <v>11851312.0679</v>
          </cell>
          <cell r="EM26">
            <v>12341094.457599999</v>
          </cell>
          <cell r="EN26">
            <v>489782.3897</v>
          </cell>
          <cell r="EO26">
            <v>40815.199099999998</v>
          </cell>
          <cell r="EP26">
            <v>243969.12000000002</v>
          </cell>
          <cell r="EQ26">
            <v>1126.2</v>
          </cell>
          <cell r="ER26">
            <v>0</v>
          </cell>
          <cell r="ES26">
            <v>0</v>
          </cell>
          <cell r="ET26">
            <v>184834.43999999997</v>
          </cell>
          <cell r="EU26">
            <v>1258.3199999999997</v>
          </cell>
          <cell r="EV26">
            <v>28163.759999999998</v>
          </cell>
          <cell r="EW26">
            <v>783.83999999999969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486136.32000000001</v>
          </cell>
        </row>
        <row r="27">
          <cell r="A27" t="str">
            <v>380007_2012</v>
          </cell>
          <cell r="B27" t="str">
            <v>380007</v>
          </cell>
          <cell r="C27" t="str">
            <v>No</v>
          </cell>
          <cell r="D27" t="str">
            <v>Border Hospitals</v>
          </cell>
          <cell r="E27" t="str">
            <v>9</v>
          </cell>
          <cell r="F27">
            <v>2012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0</v>
          </cell>
          <cell r="L27">
            <v>0</v>
          </cell>
          <cell r="M27">
            <v>257631.35999999999</v>
          </cell>
          <cell r="N27">
            <v>0</v>
          </cell>
          <cell r="O27">
            <v>1189.32</v>
          </cell>
          <cell r="P27">
            <v>0</v>
          </cell>
          <cell r="Q27">
            <v>0</v>
          </cell>
          <cell r="R27">
            <v>195185.16</v>
          </cell>
          <cell r="S27">
            <v>3983.4</v>
          </cell>
          <cell r="T27">
            <v>1328.76</v>
          </cell>
          <cell r="U27">
            <v>27.12</v>
          </cell>
          <cell r="V27">
            <v>196513.92000000001</v>
          </cell>
          <cell r="W27">
            <v>4010.52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27115.08</v>
          </cell>
          <cell r="AF27">
            <v>224.64</v>
          </cell>
          <cell r="AG27">
            <v>27115.08</v>
          </cell>
          <cell r="AH27">
            <v>224.64</v>
          </cell>
          <cell r="AI27">
            <v>3062.28</v>
          </cell>
          <cell r="AJ27">
            <v>784.44</v>
          </cell>
          <cell r="AK27">
            <v>258820.68</v>
          </cell>
          <cell r="AL27">
            <v>29614.2</v>
          </cell>
          <cell r="AM27">
            <v>824.16</v>
          </cell>
          <cell r="AN27">
            <v>30438.36</v>
          </cell>
          <cell r="AO27">
            <v>604.32000000000005</v>
          </cell>
          <cell r="AP27">
            <v>16.8</v>
          </cell>
          <cell r="AQ27">
            <v>621.12</v>
          </cell>
          <cell r="AR27">
            <v>27339.72</v>
          </cell>
          <cell r="AS27">
            <v>0</v>
          </cell>
          <cell r="AT27">
            <v>1.056</v>
          </cell>
          <cell r="AU27">
            <v>5850070.54</v>
          </cell>
          <cell r="AV27">
            <v>6177674.4901999999</v>
          </cell>
          <cell r="AW27">
            <v>6435305.9126000004</v>
          </cell>
          <cell r="AX27">
            <v>257631.42240000001</v>
          </cell>
          <cell r="AY27">
            <v>21469.285199999998</v>
          </cell>
          <cell r="AZ27">
            <v>192770</v>
          </cell>
          <cell r="BA27">
            <v>203565.12</v>
          </cell>
          <cell r="BB27">
            <v>203565.12</v>
          </cell>
          <cell r="BC27">
            <v>0</v>
          </cell>
          <cell r="BD27">
            <v>0</v>
          </cell>
          <cell r="BE27">
            <v>27008.63</v>
          </cell>
          <cell r="BF27">
            <v>28521.113300000001</v>
          </cell>
          <cell r="BG27">
            <v>29710.443800000001</v>
          </cell>
          <cell r="BH27">
            <v>1189.3306</v>
          </cell>
          <cell r="BI27">
            <v>99.110900000000001</v>
          </cell>
          <cell r="BJ27">
            <v>1042</v>
          </cell>
          <cell r="BK27">
            <v>1100.3520000000001</v>
          </cell>
          <cell r="BL27">
            <v>1100.3520000000001</v>
          </cell>
          <cell r="BM27">
            <v>0</v>
          </cell>
          <cell r="BN27">
            <v>0</v>
          </cell>
          <cell r="BO27">
            <v>1.0515000000000001</v>
          </cell>
          <cell r="BP27">
            <v>618393.46499999997</v>
          </cell>
          <cell r="BQ27">
            <v>650240.72840000002</v>
          </cell>
          <cell r="BR27">
            <v>677355.76980000001</v>
          </cell>
          <cell r="BS27">
            <v>27115.041300000001</v>
          </cell>
          <cell r="BT27">
            <v>2259.5868</v>
          </cell>
          <cell r="BU27">
            <v>5122.1504000000004</v>
          </cell>
          <cell r="BV27">
            <v>5385.9411</v>
          </cell>
          <cell r="BW27">
            <v>5610.5348999999997</v>
          </cell>
          <cell r="BX27">
            <v>224.59379999999999</v>
          </cell>
          <cell r="BY27">
            <v>18.716100000000001</v>
          </cell>
          <cell r="BZ27">
            <v>1.056</v>
          </cell>
          <cell r="CA27">
            <v>4432543.2533</v>
          </cell>
          <cell r="CB27">
            <v>4680765.6754999999</v>
          </cell>
          <cell r="CC27">
            <v>4875950.8006999996</v>
          </cell>
          <cell r="CD27">
            <v>195185.12520000001</v>
          </cell>
          <cell r="CE27">
            <v>16265.427100000001</v>
          </cell>
          <cell r="CF27">
            <v>30175.234799999998</v>
          </cell>
          <cell r="CG27">
            <v>31865.047900000001</v>
          </cell>
          <cell r="CH27">
            <v>33193.820500000002</v>
          </cell>
          <cell r="CI27">
            <v>1328.7725</v>
          </cell>
          <cell r="CJ27">
            <v>110.73099999999999</v>
          </cell>
          <cell r="CK27">
            <v>1.0515000000000001</v>
          </cell>
          <cell r="CL27">
            <v>675390.79989999998</v>
          </cell>
          <cell r="CM27">
            <v>710173.42610000004</v>
          </cell>
          <cell r="CN27">
            <v>739787.65769999998</v>
          </cell>
          <cell r="CO27">
            <v>29614.231599999999</v>
          </cell>
          <cell r="CP27">
            <v>2467.8526000000002</v>
          </cell>
          <cell r="CQ27">
            <v>18795.994500000001</v>
          </cell>
          <cell r="CR27">
            <v>19763.9882</v>
          </cell>
          <cell r="CS27">
            <v>20588.147000000001</v>
          </cell>
          <cell r="CT27">
            <v>824.15880000000004</v>
          </cell>
          <cell r="CU27">
            <v>68.679900000000004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3062.28</v>
          </cell>
          <cell r="DT27">
            <v>3062.28</v>
          </cell>
          <cell r="DU27">
            <v>255.19</v>
          </cell>
          <cell r="DV27">
            <v>0</v>
          </cell>
          <cell r="DW27">
            <v>0</v>
          </cell>
          <cell r="DX27">
            <v>784.44</v>
          </cell>
          <cell r="DY27">
            <v>784.44</v>
          </cell>
          <cell r="DZ27">
            <v>65.37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11851312.0679</v>
          </cell>
          <cell r="EG27">
            <v>12509055.8829</v>
          </cell>
          <cell r="EH27">
            <v>13022168.559</v>
          </cell>
          <cell r="EI27">
            <v>513112.67619999999</v>
          </cell>
          <cell r="EJ27">
            <v>42759.3897</v>
          </cell>
          <cell r="EK27">
            <v>11851312.0679</v>
          </cell>
          <cell r="EL27">
            <v>12509055.8829</v>
          </cell>
          <cell r="EM27">
            <v>13026015.278999999</v>
          </cell>
          <cell r="EN27">
            <v>516959.39620000002</v>
          </cell>
          <cell r="EO27">
            <v>43079.949699999997</v>
          </cell>
          <cell r="EP27">
            <v>257631.35999999999</v>
          </cell>
          <cell r="EQ27">
            <v>1189.32</v>
          </cell>
          <cell r="ER27">
            <v>0</v>
          </cell>
          <cell r="ES27">
            <v>0</v>
          </cell>
          <cell r="ET27">
            <v>195185.15999999995</v>
          </cell>
          <cell r="EU27">
            <v>1328.76</v>
          </cell>
          <cell r="EV27">
            <v>29614.199999999993</v>
          </cell>
          <cell r="EW27">
            <v>824.16000000000031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513112.67999999993</v>
          </cell>
        </row>
        <row r="28">
          <cell r="A28" t="str">
            <v>380007_2013</v>
          </cell>
          <cell r="B28" t="str">
            <v>380007</v>
          </cell>
          <cell r="C28" t="str">
            <v>No</v>
          </cell>
          <cell r="D28" t="str">
            <v>Border Hospitals</v>
          </cell>
          <cell r="E28" t="str">
            <v>9</v>
          </cell>
          <cell r="F28">
            <v>2013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0</v>
          </cell>
          <cell r="L28">
            <v>0</v>
          </cell>
          <cell r="M28">
            <v>361600.96</v>
          </cell>
          <cell r="N28">
            <v>0</v>
          </cell>
          <cell r="O28">
            <v>1255.8</v>
          </cell>
          <cell r="P28">
            <v>0</v>
          </cell>
          <cell r="Q28">
            <v>0</v>
          </cell>
          <cell r="R28">
            <v>210477.53</v>
          </cell>
          <cell r="S28">
            <v>4295.46</v>
          </cell>
          <cell r="T28">
            <v>1403.16</v>
          </cell>
          <cell r="U28">
            <v>28.68</v>
          </cell>
          <cell r="V28">
            <v>211880.69</v>
          </cell>
          <cell r="W28">
            <v>4324.1400000000003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28512.720000000001</v>
          </cell>
          <cell r="AF28">
            <v>236.16</v>
          </cell>
          <cell r="AG28">
            <v>28512.720000000001</v>
          </cell>
          <cell r="AH28">
            <v>236.16</v>
          </cell>
          <cell r="AI28">
            <v>3233.88</v>
          </cell>
          <cell r="AJ28">
            <v>824.88</v>
          </cell>
          <cell r="AK28">
            <v>362856.76</v>
          </cell>
          <cell r="AL28">
            <v>31140.720000000001</v>
          </cell>
          <cell r="AM28">
            <v>866.64</v>
          </cell>
          <cell r="AN28">
            <v>32007.360000000001</v>
          </cell>
          <cell r="AO28">
            <v>635.52</v>
          </cell>
          <cell r="AP28">
            <v>17.64</v>
          </cell>
          <cell r="AQ28">
            <v>653.16</v>
          </cell>
          <cell r="AR28">
            <v>28748.880000000001</v>
          </cell>
          <cell r="AS28">
            <v>0</v>
          </cell>
          <cell r="AT28">
            <v>1.1151</v>
          </cell>
          <cell r="AU28">
            <v>5850070.54</v>
          </cell>
          <cell r="AV28">
            <v>6523413.6591999996</v>
          </cell>
          <cell r="AW28">
            <v>6795463.6583000002</v>
          </cell>
          <cell r="AX28">
            <v>272049.99920000002</v>
          </cell>
          <cell r="AY28">
            <v>22670.833299999998</v>
          </cell>
          <cell r="AZ28">
            <v>192770</v>
          </cell>
          <cell r="BA28">
            <v>214957.82699999999</v>
          </cell>
          <cell r="BB28">
            <v>214957.82699999999</v>
          </cell>
          <cell r="BC28">
            <v>0</v>
          </cell>
          <cell r="BD28">
            <v>0</v>
          </cell>
          <cell r="BE28">
            <v>27008.63</v>
          </cell>
          <cell r="BF28">
            <v>30117.3233</v>
          </cell>
          <cell r="BG28">
            <v>31373.215800000002</v>
          </cell>
          <cell r="BH28">
            <v>1255.8924999999999</v>
          </cell>
          <cell r="BI28">
            <v>104.65770000000001</v>
          </cell>
          <cell r="BJ28">
            <v>1042</v>
          </cell>
          <cell r="BK28">
            <v>1161.9341999999999</v>
          </cell>
          <cell r="BL28">
            <v>1161.9341999999999</v>
          </cell>
          <cell r="BM28">
            <v>0</v>
          </cell>
          <cell r="BN28">
            <v>0</v>
          </cell>
          <cell r="BO28">
            <v>1.1056999999999999</v>
          </cell>
          <cell r="BP28">
            <v>618393.46499999997</v>
          </cell>
          <cell r="BQ28">
            <v>683757.65430000005</v>
          </cell>
          <cell r="BR28">
            <v>712270.35149999999</v>
          </cell>
          <cell r="BS28">
            <v>28512.6973</v>
          </cell>
          <cell r="BT28">
            <v>2376.0581000000002</v>
          </cell>
          <cell r="BU28">
            <v>5122.1504000000004</v>
          </cell>
          <cell r="BV28">
            <v>5663.5617000000002</v>
          </cell>
          <cell r="BW28">
            <v>5899.7322999999997</v>
          </cell>
          <cell r="BX28">
            <v>236.17060000000001</v>
          </cell>
          <cell r="BY28">
            <v>19.680900000000001</v>
          </cell>
          <cell r="BZ28">
            <v>1.1151</v>
          </cell>
          <cell r="CA28">
            <v>4432543.2533</v>
          </cell>
          <cell r="CB28">
            <v>4942728.9818000002</v>
          </cell>
          <cell r="CC28">
            <v>5148837.82</v>
          </cell>
          <cell r="CD28">
            <v>206108.8382</v>
          </cell>
          <cell r="CE28">
            <v>17175.736499999999</v>
          </cell>
          <cell r="CF28">
            <v>30175.234799999998</v>
          </cell>
          <cell r="CG28">
            <v>33648.404300000002</v>
          </cell>
          <cell r="CH28">
            <v>35051.542800000003</v>
          </cell>
          <cell r="CI28">
            <v>1403.1385</v>
          </cell>
          <cell r="CJ28">
            <v>116.9282</v>
          </cell>
          <cell r="CK28">
            <v>1.1056999999999999</v>
          </cell>
          <cell r="CL28">
            <v>675390.79989999998</v>
          </cell>
          <cell r="CM28">
            <v>746779.60739999998</v>
          </cell>
          <cell r="CN28">
            <v>777920.31680000003</v>
          </cell>
          <cell r="CO28">
            <v>31140.709299999999</v>
          </cell>
          <cell r="CP28">
            <v>2595.0590999999999</v>
          </cell>
          <cell r="CQ28">
            <v>18795.994500000001</v>
          </cell>
          <cell r="CR28">
            <v>20782.731100000001</v>
          </cell>
          <cell r="CS28">
            <v>21649.371500000001</v>
          </cell>
          <cell r="CT28">
            <v>866.6404</v>
          </cell>
          <cell r="CU28">
            <v>72.22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3233.88</v>
          </cell>
          <cell r="DT28">
            <v>3233.88</v>
          </cell>
          <cell r="DU28">
            <v>269.49</v>
          </cell>
          <cell r="DV28">
            <v>0</v>
          </cell>
          <cell r="DW28">
            <v>0</v>
          </cell>
          <cell r="DX28">
            <v>824.88</v>
          </cell>
          <cell r="DY28">
            <v>824.88</v>
          </cell>
          <cell r="DZ28">
            <v>68.739999999999995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11851312.0679</v>
          </cell>
          <cell r="EG28">
            <v>13203011.6843</v>
          </cell>
          <cell r="EH28">
            <v>13744585.770199999</v>
          </cell>
          <cell r="EI28">
            <v>541574.08589999995</v>
          </cell>
          <cell r="EJ28">
            <v>45131.173799999997</v>
          </cell>
          <cell r="EK28">
            <v>11851312.0679</v>
          </cell>
          <cell r="EL28">
            <v>13203011.6843</v>
          </cell>
          <cell r="EM28">
            <v>13748644.530200001</v>
          </cell>
          <cell r="EN28">
            <v>545632.84589999996</v>
          </cell>
          <cell r="EO28">
            <v>45469.4038</v>
          </cell>
          <cell r="EP28">
            <v>361600.96000000014</v>
          </cell>
          <cell r="EQ28">
            <v>1255.8000000000002</v>
          </cell>
          <cell r="ER28">
            <v>0</v>
          </cell>
          <cell r="ES28">
            <v>0</v>
          </cell>
          <cell r="ET28">
            <v>210477.53000000003</v>
          </cell>
          <cell r="EU28">
            <v>1403.1600000000005</v>
          </cell>
          <cell r="EV28">
            <v>31140.720000000005</v>
          </cell>
          <cell r="EW28">
            <v>866.64000000000021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635493.69000000018</v>
          </cell>
        </row>
        <row r="29">
          <cell r="A29" t="str">
            <v>380009_2011</v>
          </cell>
          <cell r="B29" t="str">
            <v>380009</v>
          </cell>
          <cell r="C29" t="str">
            <v>No</v>
          </cell>
          <cell r="D29" t="str">
            <v>Border Hospitals</v>
          </cell>
          <cell r="E29" t="str">
            <v>9</v>
          </cell>
          <cell r="F29">
            <v>2011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264459.84000000003</v>
          </cell>
          <cell r="N29">
            <v>936.24</v>
          </cell>
          <cell r="O29">
            <v>586.91999999999996</v>
          </cell>
          <cell r="P29">
            <v>0</v>
          </cell>
          <cell r="Q29">
            <v>0</v>
          </cell>
          <cell r="R29">
            <v>82685.64</v>
          </cell>
          <cell r="S29">
            <v>1687.44</v>
          </cell>
          <cell r="T29">
            <v>301.68</v>
          </cell>
          <cell r="U29">
            <v>6.12</v>
          </cell>
          <cell r="V29">
            <v>82987.320000000007</v>
          </cell>
          <cell r="W29">
            <v>1693.56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26653.56</v>
          </cell>
          <cell r="AF29">
            <v>38.64</v>
          </cell>
          <cell r="AG29">
            <v>26653.56</v>
          </cell>
          <cell r="AH29">
            <v>38.64</v>
          </cell>
          <cell r="AI29">
            <v>2612.7600000000002</v>
          </cell>
          <cell r="AJ29">
            <v>12946.08</v>
          </cell>
          <cell r="AK29">
            <v>265983</v>
          </cell>
          <cell r="AL29">
            <v>21572.639999999999</v>
          </cell>
          <cell r="AM29">
            <v>740.28</v>
          </cell>
          <cell r="AN29">
            <v>22312.92</v>
          </cell>
          <cell r="AO29">
            <v>440.28</v>
          </cell>
          <cell r="AP29">
            <v>15.12</v>
          </cell>
          <cell r="AQ29">
            <v>455.4</v>
          </cell>
          <cell r="AR29">
            <v>26692.2</v>
          </cell>
          <cell r="AS29">
            <v>0</v>
          </cell>
          <cell r="AT29">
            <v>1</v>
          </cell>
          <cell r="AU29">
            <v>6356252.25</v>
          </cell>
          <cell r="AV29">
            <v>6356252.25</v>
          </cell>
          <cell r="AW29">
            <v>6620712.0499999998</v>
          </cell>
          <cell r="AX29">
            <v>264459.8</v>
          </cell>
          <cell r="AY29">
            <v>22038.316699999999</v>
          </cell>
          <cell r="AZ29">
            <v>194534.96</v>
          </cell>
          <cell r="BA29">
            <v>194534.96</v>
          </cell>
          <cell r="BB29">
            <v>195471.19</v>
          </cell>
          <cell r="BC29">
            <v>936.23</v>
          </cell>
          <cell r="BD29">
            <v>78.019199999999998</v>
          </cell>
          <cell r="BE29">
            <v>14076.26</v>
          </cell>
          <cell r="BF29">
            <v>14076.26</v>
          </cell>
          <cell r="BG29">
            <v>14663.24</v>
          </cell>
          <cell r="BH29">
            <v>586.98</v>
          </cell>
          <cell r="BI29">
            <v>48.914999999999999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1</v>
          </cell>
          <cell r="BP29">
            <v>639175.36640000006</v>
          </cell>
          <cell r="BQ29">
            <v>639175.36640000006</v>
          </cell>
          <cell r="BR29">
            <v>665828.98239999998</v>
          </cell>
          <cell r="BS29">
            <v>26653.616000000002</v>
          </cell>
          <cell r="BT29">
            <v>2221.1347000000001</v>
          </cell>
          <cell r="BU29">
            <v>925.2</v>
          </cell>
          <cell r="BV29">
            <v>925.2</v>
          </cell>
          <cell r="BW29">
            <v>963.7808</v>
          </cell>
          <cell r="BX29">
            <v>38.580800000000004</v>
          </cell>
          <cell r="BY29">
            <v>3.2151000000000001</v>
          </cell>
          <cell r="BZ29">
            <v>1</v>
          </cell>
          <cell r="CA29">
            <v>1982868.4173000001</v>
          </cell>
          <cell r="CB29">
            <v>1982868.4173000001</v>
          </cell>
          <cell r="CC29">
            <v>2065554.0305000001</v>
          </cell>
          <cell r="CD29">
            <v>82685.613200000007</v>
          </cell>
          <cell r="CE29">
            <v>6890.4678000000004</v>
          </cell>
          <cell r="CF29">
            <v>7234.3284999999996</v>
          </cell>
          <cell r="CG29">
            <v>7234.3284999999996</v>
          </cell>
          <cell r="CH29">
            <v>7536</v>
          </cell>
          <cell r="CI29">
            <v>301.67149999999998</v>
          </cell>
          <cell r="CJ29">
            <v>25.139299999999999</v>
          </cell>
          <cell r="CK29">
            <v>1</v>
          </cell>
          <cell r="CL29">
            <v>517329.54629999999</v>
          </cell>
          <cell r="CM29">
            <v>517329.54629999999</v>
          </cell>
          <cell r="CN29">
            <v>538902.18759999995</v>
          </cell>
          <cell r="CO29">
            <v>21572.641299999999</v>
          </cell>
          <cell r="CP29">
            <v>1797.7201</v>
          </cell>
          <cell r="CQ29">
            <v>17753.6577</v>
          </cell>
          <cell r="CR29">
            <v>17753.6577</v>
          </cell>
          <cell r="CS29">
            <v>18493.985400000001</v>
          </cell>
          <cell r="CT29">
            <v>740.32770000000005</v>
          </cell>
          <cell r="CU29">
            <v>61.694000000000003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2612.7600000000002</v>
          </cell>
          <cell r="DT29">
            <v>2612.7600000000002</v>
          </cell>
          <cell r="DU29">
            <v>217.73</v>
          </cell>
          <cell r="DV29">
            <v>0</v>
          </cell>
          <cell r="DW29">
            <v>0</v>
          </cell>
          <cell r="DX29">
            <v>12946.08</v>
          </cell>
          <cell r="DY29">
            <v>12946.08</v>
          </cell>
          <cell r="DZ29">
            <v>1078.8399999999999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9730149.9861999992</v>
          </cell>
          <cell r="EG29">
            <v>9730149.9861999992</v>
          </cell>
          <cell r="EH29">
            <v>10128125.446699999</v>
          </cell>
          <cell r="EI29">
            <v>397975.46049999999</v>
          </cell>
          <cell r="EJ29">
            <v>33164.621700000003</v>
          </cell>
          <cell r="EK29">
            <v>9730149.9861999992</v>
          </cell>
          <cell r="EL29">
            <v>9730149.9861999992</v>
          </cell>
          <cell r="EM29">
            <v>10143684.286699999</v>
          </cell>
          <cell r="EN29">
            <v>413534.30050000001</v>
          </cell>
          <cell r="EO29">
            <v>34461.191700000003</v>
          </cell>
          <cell r="EP29">
            <v>264459.84000000003</v>
          </cell>
          <cell r="EQ29">
            <v>586.91999999999985</v>
          </cell>
          <cell r="ER29">
            <v>936.2399999999999</v>
          </cell>
          <cell r="ES29">
            <v>0</v>
          </cell>
          <cell r="ET29">
            <v>82685.64</v>
          </cell>
          <cell r="EU29">
            <v>301.67999999999995</v>
          </cell>
          <cell r="EV29">
            <v>21572.639999999999</v>
          </cell>
          <cell r="EW29">
            <v>740.2800000000002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397975.44000000006</v>
          </cell>
        </row>
        <row r="30">
          <cell r="A30" t="str">
            <v>380009_2012</v>
          </cell>
          <cell r="B30" t="str">
            <v>380009</v>
          </cell>
          <cell r="C30" t="str">
            <v>No</v>
          </cell>
          <cell r="D30" t="str">
            <v>Border Hospitals</v>
          </cell>
          <cell r="E30" t="str">
            <v>9</v>
          </cell>
          <cell r="F30">
            <v>2012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0</v>
          </cell>
          <cell r="L30">
            <v>0</v>
          </cell>
          <cell r="M30">
            <v>279269.64</v>
          </cell>
          <cell r="N30">
            <v>988.68</v>
          </cell>
          <cell r="O30">
            <v>619.79999999999995</v>
          </cell>
          <cell r="P30">
            <v>0</v>
          </cell>
          <cell r="Q30">
            <v>0</v>
          </cell>
          <cell r="R30">
            <v>87316.08</v>
          </cell>
          <cell r="S30">
            <v>1782</v>
          </cell>
          <cell r="T30">
            <v>318.60000000000002</v>
          </cell>
          <cell r="U30">
            <v>6.48</v>
          </cell>
          <cell r="V30">
            <v>87634.68</v>
          </cell>
          <cell r="W30">
            <v>1788.48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28026.240000000002</v>
          </cell>
          <cell r="AF30">
            <v>40.68</v>
          </cell>
          <cell r="AG30">
            <v>28026.240000000002</v>
          </cell>
          <cell r="AH30">
            <v>40.68</v>
          </cell>
          <cell r="AI30">
            <v>2758.92</v>
          </cell>
          <cell r="AJ30">
            <v>13612.8</v>
          </cell>
          <cell r="AK30">
            <v>280878.12</v>
          </cell>
          <cell r="AL30">
            <v>22683.599999999999</v>
          </cell>
          <cell r="AM30">
            <v>778.44</v>
          </cell>
          <cell r="AN30">
            <v>23462.04</v>
          </cell>
          <cell r="AO30">
            <v>462.96</v>
          </cell>
          <cell r="AP30">
            <v>15.84</v>
          </cell>
          <cell r="AQ30">
            <v>478.8</v>
          </cell>
          <cell r="AR30">
            <v>28066.92</v>
          </cell>
          <cell r="AS30">
            <v>0</v>
          </cell>
          <cell r="AT30">
            <v>1.056</v>
          </cell>
          <cell r="AU30">
            <v>6356252.25</v>
          </cell>
          <cell r="AV30">
            <v>6712202.3760000002</v>
          </cell>
          <cell r="AW30">
            <v>6991471.9248000002</v>
          </cell>
          <cell r="AX30">
            <v>279269.54879999999</v>
          </cell>
          <cell r="AY30">
            <v>23272.4624</v>
          </cell>
          <cell r="AZ30">
            <v>194534.96</v>
          </cell>
          <cell r="BA30">
            <v>205428.9178</v>
          </cell>
          <cell r="BB30">
            <v>206417.5766</v>
          </cell>
          <cell r="BC30">
            <v>988.65890000000002</v>
          </cell>
          <cell r="BD30">
            <v>82.388199999999998</v>
          </cell>
          <cell r="BE30">
            <v>14076.26</v>
          </cell>
          <cell r="BF30">
            <v>14864.5306</v>
          </cell>
          <cell r="BG30">
            <v>15484.3814</v>
          </cell>
          <cell r="BH30">
            <v>619.85090000000002</v>
          </cell>
          <cell r="BI30">
            <v>51.654200000000003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1.0515000000000001</v>
          </cell>
          <cell r="BP30">
            <v>639175.36640000006</v>
          </cell>
          <cell r="BQ30">
            <v>672092.89780000004</v>
          </cell>
          <cell r="BR30">
            <v>700119.17500000005</v>
          </cell>
          <cell r="BS30">
            <v>28026.2772</v>
          </cell>
          <cell r="BT30">
            <v>2335.5230999999999</v>
          </cell>
          <cell r="BU30">
            <v>925.2</v>
          </cell>
          <cell r="BV30">
            <v>972.84780000000001</v>
          </cell>
          <cell r="BW30">
            <v>1013.4155</v>
          </cell>
          <cell r="BX30">
            <v>40.567700000000002</v>
          </cell>
          <cell r="BY30">
            <v>3.3805999999999998</v>
          </cell>
          <cell r="BZ30">
            <v>1.056</v>
          </cell>
          <cell r="CA30">
            <v>1982868.4173000001</v>
          </cell>
          <cell r="CB30">
            <v>2093909.0486999999</v>
          </cell>
          <cell r="CC30">
            <v>2181225.0562</v>
          </cell>
          <cell r="CD30">
            <v>87316.007500000007</v>
          </cell>
          <cell r="CE30">
            <v>7276.3339999999998</v>
          </cell>
          <cell r="CF30">
            <v>7234.3284999999996</v>
          </cell>
          <cell r="CG30">
            <v>7639.4508999999998</v>
          </cell>
          <cell r="CH30">
            <v>7958.0159999999996</v>
          </cell>
          <cell r="CI30">
            <v>318.56509999999997</v>
          </cell>
          <cell r="CJ30">
            <v>26.5471</v>
          </cell>
          <cell r="CK30">
            <v>1.0515000000000001</v>
          </cell>
          <cell r="CL30">
            <v>517329.54629999999</v>
          </cell>
          <cell r="CM30">
            <v>543972.01789999998</v>
          </cell>
          <cell r="CN30">
            <v>566655.65029999998</v>
          </cell>
          <cell r="CO30">
            <v>22683.632300000001</v>
          </cell>
          <cell r="CP30">
            <v>1890.3027</v>
          </cell>
          <cell r="CQ30">
            <v>17753.6577</v>
          </cell>
          <cell r="CR30">
            <v>18667.971099999999</v>
          </cell>
          <cell r="CS30">
            <v>19446.425599999999</v>
          </cell>
          <cell r="CT30">
            <v>778.45460000000003</v>
          </cell>
          <cell r="CU30">
            <v>64.871200000000002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2758.92</v>
          </cell>
          <cell r="DT30">
            <v>2758.92</v>
          </cell>
          <cell r="DU30">
            <v>229.91</v>
          </cell>
          <cell r="DV30">
            <v>0</v>
          </cell>
          <cell r="DW30">
            <v>0</v>
          </cell>
          <cell r="DX30">
            <v>13612.8</v>
          </cell>
          <cell r="DY30">
            <v>13612.8</v>
          </cell>
          <cell r="DZ30">
            <v>1134.4000000000001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9730149.9861999992</v>
          </cell>
          <cell r="EG30">
            <v>10269750.058499999</v>
          </cell>
          <cell r="EH30">
            <v>10689791.6215</v>
          </cell>
          <cell r="EI30">
            <v>420041.56300000002</v>
          </cell>
          <cell r="EJ30">
            <v>35003.463600000003</v>
          </cell>
          <cell r="EK30">
            <v>9730149.9861999992</v>
          </cell>
          <cell r="EL30">
            <v>10269750.058499999</v>
          </cell>
          <cell r="EM30">
            <v>10706163.341499999</v>
          </cell>
          <cell r="EN30">
            <v>436413.283</v>
          </cell>
          <cell r="EO30">
            <v>36367.7736</v>
          </cell>
          <cell r="EP30">
            <v>279269.64</v>
          </cell>
          <cell r="EQ30">
            <v>619.79999999999984</v>
          </cell>
          <cell r="ER30">
            <v>988.68</v>
          </cell>
          <cell r="ES30">
            <v>0</v>
          </cell>
          <cell r="ET30">
            <v>87316.079999999973</v>
          </cell>
          <cell r="EU30">
            <v>318.60000000000008</v>
          </cell>
          <cell r="EV30">
            <v>22683.599999999995</v>
          </cell>
          <cell r="EW30">
            <v>778.44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420041.76</v>
          </cell>
        </row>
        <row r="31">
          <cell r="A31" t="str">
            <v>380009_2013</v>
          </cell>
          <cell r="B31" t="str">
            <v>380009</v>
          </cell>
          <cell r="C31" t="str">
            <v>No</v>
          </cell>
          <cell r="D31" t="str">
            <v>Border Hospitals</v>
          </cell>
          <cell r="E31" t="str">
            <v>9</v>
          </cell>
          <cell r="F31">
            <v>2013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366008.77</v>
          </cell>
          <cell r="N31">
            <v>1044</v>
          </cell>
          <cell r="O31">
            <v>654.48</v>
          </cell>
          <cell r="P31">
            <v>0</v>
          </cell>
          <cell r="Q31">
            <v>0</v>
          </cell>
          <cell r="R31">
            <v>92202.72</v>
          </cell>
          <cell r="S31">
            <v>1881.72</v>
          </cell>
          <cell r="T31">
            <v>336.36</v>
          </cell>
          <cell r="U31">
            <v>6.84</v>
          </cell>
          <cell r="V31">
            <v>92539.08</v>
          </cell>
          <cell r="W31">
            <v>1888.56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29470.799999999999</v>
          </cell>
          <cell r="AF31">
            <v>42.72</v>
          </cell>
          <cell r="AG31">
            <v>29470.799999999999</v>
          </cell>
          <cell r="AH31">
            <v>42.72</v>
          </cell>
          <cell r="AI31">
            <v>2913.48</v>
          </cell>
          <cell r="AJ31">
            <v>14314.56</v>
          </cell>
          <cell r="AK31">
            <v>367707.25</v>
          </cell>
          <cell r="AL31">
            <v>23852.880000000001</v>
          </cell>
          <cell r="AM31">
            <v>818.52</v>
          </cell>
          <cell r="AN31">
            <v>24671.4</v>
          </cell>
          <cell r="AO31">
            <v>486.84</v>
          </cell>
          <cell r="AP31">
            <v>16.68</v>
          </cell>
          <cell r="AQ31">
            <v>503.52</v>
          </cell>
          <cell r="AR31">
            <v>29513.52</v>
          </cell>
          <cell r="AS31">
            <v>0</v>
          </cell>
          <cell r="AT31">
            <v>1.1151</v>
          </cell>
          <cell r="AU31">
            <v>6356252.25</v>
          </cell>
          <cell r="AV31">
            <v>7087856.8839999996</v>
          </cell>
          <cell r="AW31">
            <v>7382756.0070000002</v>
          </cell>
          <cell r="AX31">
            <v>294899.12300000002</v>
          </cell>
          <cell r="AY31">
            <v>24574.926899999999</v>
          </cell>
          <cell r="AZ31">
            <v>194534.96</v>
          </cell>
          <cell r="BA31">
            <v>216925.9339</v>
          </cell>
          <cell r="BB31">
            <v>217969.924</v>
          </cell>
          <cell r="BC31">
            <v>1043.9901</v>
          </cell>
          <cell r="BD31">
            <v>86.999200000000002</v>
          </cell>
          <cell r="BE31">
            <v>14076.26</v>
          </cell>
          <cell r="BF31">
            <v>15696.4375</v>
          </cell>
          <cell r="BG31">
            <v>16350.9789</v>
          </cell>
          <cell r="BH31">
            <v>654.54139999999995</v>
          </cell>
          <cell r="BI31">
            <v>54.545099999999998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1.1056999999999999</v>
          </cell>
          <cell r="BP31">
            <v>639175.36640000006</v>
          </cell>
          <cell r="BQ31">
            <v>706736.20259999996</v>
          </cell>
          <cell r="BR31">
            <v>736207.10580000002</v>
          </cell>
          <cell r="BS31">
            <v>29470.903200000001</v>
          </cell>
          <cell r="BT31">
            <v>2455.9086000000002</v>
          </cell>
          <cell r="BU31">
            <v>925.2</v>
          </cell>
          <cell r="BV31">
            <v>1022.9936</v>
          </cell>
          <cell r="BW31">
            <v>1065.6523999999999</v>
          </cell>
          <cell r="BX31">
            <v>42.658799999999999</v>
          </cell>
          <cell r="BY31">
            <v>3.5548999999999999</v>
          </cell>
          <cell r="BZ31">
            <v>1.1151</v>
          </cell>
          <cell r="CA31">
            <v>1982868.4173000001</v>
          </cell>
          <cell r="CB31">
            <v>2211096.5721</v>
          </cell>
          <cell r="CC31">
            <v>2303299.2993999999</v>
          </cell>
          <cell r="CD31">
            <v>92202.727299999999</v>
          </cell>
          <cell r="CE31">
            <v>7683.5605999999998</v>
          </cell>
          <cell r="CF31">
            <v>7234.3284999999996</v>
          </cell>
          <cell r="CG31">
            <v>8066.9997000000003</v>
          </cell>
          <cell r="CH31">
            <v>8403.3935999999994</v>
          </cell>
          <cell r="CI31">
            <v>336.39389999999997</v>
          </cell>
          <cell r="CJ31">
            <v>28.032800000000002</v>
          </cell>
          <cell r="CK31">
            <v>1.1056999999999999</v>
          </cell>
          <cell r="CL31">
            <v>517329.54629999999</v>
          </cell>
          <cell r="CM31">
            <v>572011.27930000005</v>
          </cell>
          <cell r="CN31">
            <v>595864.14879999997</v>
          </cell>
          <cell r="CO31">
            <v>23852.869500000001</v>
          </cell>
          <cell r="CP31">
            <v>1987.7391</v>
          </cell>
          <cell r="CQ31">
            <v>17753.6577</v>
          </cell>
          <cell r="CR31">
            <v>19630.219300000001</v>
          </cell>
          <cell r="CS31">
            <v>20448.7997</v>
          </cell>
          <cell r="CT31">
            <v>818.58029999999997</v>
          </cell>
          <cell r="CU31">
            <v>68.215000000000003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2913.48</v>
          </cell>
          <cell r="DT31">
            <v>2913.48</v>
          </cell>
          <cell r="DU31">
            <v>242.79</v>
          </cell>
          <cell r="DV31">
            <v>0</v>
          </cell>
          <cell r="DW31">
            <v>0</v>
          </cell>
          <cell r="DX31">
            <v>14314.56</v>
          </cell>
          <cell r="DY31">
            <v>14314.56</v>
          </cell>
          <cell r="DZ31">
            <v>1192.8800000000001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9730149.9861999992</v>
          </cell>
          <cell r="EG31">
            <v>10839043.5222</v>
          </cell>
          <cell r="EH31">
            <v>11282365.309599999</v>
          </cell>
          <cell r="EI31">
            <v>443321.78739999997</v>
          </cell>
          <cell r="EJ31">
            <v>36943.482300000003</v>
          </cell>
          <cell r="EK31">
            <v>9730149.9861999992</v>
          </cell>
          <cell r="EL31">
            <v>10839043.5222</v>
          </cell>
          <cell r="EM31">
            <v>11299593.3496</v>
          </cell>
          <cell r="EN31">
            <v>460549.82740000001</v>
          </cell>
          <cell r="EO31">
            <v>38379.152300000002</v>
          </cell>
          <cell r="EP31">
            <v>366008.77</v>
          </cell>
          <cell r="EQ31">
            <v>654.48</v>
          </cell>
          <cell r="ER31">
            <v>1044</v>
          </cell>
          <cell r="ES31">
            <v>0</v>
          </cell>
          <cell r="ET31">
            <v>92202.719999999987</v>
          </cell>
          <cell r="EU31">
            <v>336.36</v>
          </cell>
          <cell r="EV31">
            <v>23852.880000000005</v>
          </cell>
          <cell r="EW31">
            <v>818.5200000000001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514431.25</v>
          </cell>
        </row>
        <row r="32">
          <cell r="A32" t="str">
            <v>380017_2011</v>
          </cell>
          <cell r="B32" t="str">
            <v>380017</v>
          </cell>
          <cell r="C32" t="str">
            <v>No</v>
          </cell>
          <cell r="D32" t="str">
            <v>Border Hospitals</v>
          </cell>
          <cell r="E32" t="str">
            <v>9</v>
          </cell>
          <cell r="F32">
            <v>2011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0</v>
          </cell>
          <cell r="L32">
            <v>0</v>
          </cell>
          <cell r="M32">
            <v>8109.72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237.84</v>
          </cell>
          <cell r="S32">
            <v>4.8</v>
          </cell>
          <cell r="T32">
            <v>0</v>
          </cell>
          <cell r="U32">
            <v>0</v>
          </cell>
          <cell r="V32">
            <v>237.84</v>
          </cell>
          <cell r="W32">
            <v>4.8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3968.64</v>
          </cell>
          <cell r="AF32">
            <v>0</v>
          </cell>
          <cell r="AG32">
            <v>3968.64</v>
          </cell>
          <cell r="AH32">
            <v>0</v>
          </cell>
          <cell r="AI32">
            <v>0</v>
          </cell>
          <cell r="AJ32">
            <v>1946.16</v>
          </cell>
          <cell r="AK32">
            <v>8109.72</v>
          </cell>
          <cell r="AL32">
            <v>941.4</v>
          </cell>
          <cell r="AM32">
            <v>0</v>
          </cell>
          <cell r="AN32">
            <v>941.4</v>
          </cell>
          <cell r="AO32">
            <v>19.2</v>
          </cell>
          <cell r="AP32">
            <v>0</v>
          </cell>
          <cell r="AQ32">
            <v>19.2</v>
          </cell>
          <cell r="AR32">
            <v>3968.64</v>
          </cell>
          <cell r="AS32">
            <v>0</v>
          </cell>
          <cell r="AT32">
            <v>1</v>
          </cell>
          <cell r="AU32">
            <v>194476.35</v>
          </cell>
          <cell r="AV32">
            <v>194476.35</v>
          </cell>
          <cell r="AW32">
            <v>202586.02</v>
          </cell>
          <cell r="AX32">
            <v>8109.67</v>
          </cell>
          <cell r="AY32">
            <v>675.80579999999998</v>
          </cell>
          <cell r="AZ32">
            <v>24164</v>
          </cell>
          <cell r="BA32">
            <v>24164</v>
          </cell>
          <cell r="BB32">
            <v>24164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</v>
          </cell>
          <cell r="BP32">
            <v>95170.212499999994</v>
          </cell>
          <cell r="BQ32">
            <v>95170.212499999994</v>
          </cell>
          <cell r="BR32">
            <v>99138.810200000007</v>
          </cell>
          <cell r="BS32">
            <v>3968.5976999999998</v>
          </cell>
          <cell r="BT32">
            <v>330.7165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</v>
          </cell>
          <cell r="CA32">
            <v>5704.15</v>
          </cell>
          <cell r="CB32">
            <v>5704.15</v>
          </cell>
          <cell r="CC32">
            <v>5942.0131000000001</v>
          </cell>
          <cell r="CD32">
            <v>237.8631</v>
          </cell>
          <cell r="CE32">
            <v>19.821899999999999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1</v>
          </cell>
          <cell r="CL32">
            <v>22576.029299999998</v>
          </cell>
          <cell r="CM32">
            <v>22576.029299999998</v>
          </cell>
          <cell r="CN32">
            <v>23517.449400000001</v>
          </cell>
          <cell r="CO32">
            <v>941.42010000000005</v>
          </cell>
          <cell r="CP32">
            <v>78.451700000000002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1946.16</v>
          </cell>
          <cell r="DY32">
            <v>1946.16</v>
          </cell>
          <cell r="DZ32">
            <v>162.18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342090.74180000002</v>
          </cell>
          <cell r="EG32">
            <v>342090.74180000002</v>
          </cell>
          <cell r="EH32">
            <v>355348.29269999999</v>
          </cell>
          <cell r="EI32">
            <v>13257.5509</v>
          </cell>
          <cell r="EJ32">
            <v>1104.7959000000001</v>
          </cell>
          <cell r="EK32">
            <v>342090.74180000002</v>
          </cell>
          <cell r="EL32">
            <v>342090.74180000002</v>
          </cell>
          <cell r="EM32">
            <v>357294.45270000002</v>
          </cell>
          <cell r="EN32">
            <v>15203.7109</v>
          </cell>
          <cell r="EO32">
            <v>1266.9758999999999</v>
          </cell>
          <cell r="EP32">
            <v>8109.7199999999975</v>
          </cell>
          <cell r="EQ32">
            <v>0</v>
          </cell>
          <cell r="ER32">
            <v>0</v>
          </cell>
          <cell r="ES32">
            <v>0</v>
          </cell>
          <cell r="ET32">
            <v>237.83999999999995</v>
          </cell>
          <cell r="EU32">
            <v>0</v>
          </cell>
          <cell r="EV32">
            <v>941.4000000000002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13257.599999999999</v>
          </cell>
        </row>
        <row r="33">
          <cell r="A33" t="str">
            <v>380017_2012</v>
          </cell>
          <cell r="B33" t="str">
            <v>380017</v>
          </cell>
          <cell r="C33" t="str">
            <v>No</v>
          </cell>
          <cell r="D33" t="str">
            <v>Border Hospitals</v>
          </cell>
          <cell r="E33" t="str">
            <v>9</v>
          </cell>
          <cell r="F33">
            <v>2012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0</v>
          </cell>
          <cell r="L33">
            <v>0</v>
          </cell>
          <cell r="M33">
            <v>8563.92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251.16</v>
          </cell>
          <cell r="S33">
            <v>5.16</v>
          </cell>
          <cell r="T33">
            <v>0</v>
          </cell>
          <cell r="U33">
            <v>0</v>
          </cell>
          <cell r="V33">
            <v>251.16</v>
          </cell>
          <cell r="W33">
            <v>5.16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4173</v>
          </cell>
          <cell r="AF33">
            <v>0</v>
          </cell>
          <cell r="AG33">
            <v>4173</v>
          </cell>
          <cell r="AH33">
            <v>0</v>
          </cell>
          <cell r="AI33">
            <v>0</v>
          </cell>
          <cell r="AJ33">
            <v>2046.36</v>
          </cell>
          <cell r="AK33">
            <v>8563.92</v>
          </cell>
          <cell r="AL33">
            <v>989.88</v>
          </cell>
          <cell r="AM33">
            <v>0</v>
          </cell>
          <cell r="AN33">
            <v>989.88</v>
          </cell>
          <cell r="AO33">
            <v>20.16</v>
          </cell>
          <cell r="AP33">
            <v>0</v>
          </cell>
          <cell r="AQ33">
            <v>20.16</v>
          </cell>
          <cell r="AR33">
            <v>4173</v>
          </cell>
          <cell r="AS33">
            <v>0</v>
          </cell>
          <cell r="AT33">
            <v>1.056</v>
          </cell>
          <cell r="AU33">
            <v>194476.35</v>
          </cell>
          <cell r="AV33">
            <v>205367.02559999999</v>
          </cell>
          <cell r="AW33">
            <v>213930.8371</v>
          </cell>
          <cell r="AX33">
            <v>8563.8114999999998</v>
          </cell>
          <cell r="AY33">
            <v>713.65099999999995</v>
          </cell>
          <cell r="AZ33">
            <v>24164</v>
          </cell>
          <cell r="BA33">
            <v>25517.184000000001</v>
          </cell>
          <cell r="BB33">
            <v>25517.184000000001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1.0515000000000001</v>
          </cell>
          <cell r="BP33">
            <v>95170.212499999994</v>
          </cell>
          <cell r="BQ33">
            <v>100071.47840000001</v>
          </cell>
          <cell r="BR33">
            <v>104244.4589</v>
          </cell>
          <cell r="BS33">
            <v>4172.9804999999997</v>
          </cell>
          <cell r="BT33">
            <v>347.7484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1.056</v>
          </cell>
          <cell r="CA33">
            <v>5704.15</v>
          </cell>
          <cell r="CB33">
            <v>6023.5824000000002</v>
          </cell>
          <cell r="CC33">
            <v>6274.7658000000001</v>
          </cell>
          <cell r="CD33">
            <v>251.18340000000001</v>
          </cell>
          <cell r="CE33">
            <v>20.931999999999999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1.0515000000000001</v>
          </cell>
          <cell r="CL33">
            <v>22576.029299999998</v>
          </cell>
          <cell r="CM33">
            <v>23738.694800000001</v>
          </cell>
          <cell r="CN33">
            <v>24728.598000000002</v>
          </cell>
          <cell r="CO33">
            <v>989.90319999999997</v>
          </cell>
          <cell r="CP33">
            <v>82.491900000000001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2046.36</v>
          </cell>
          <cell r="DY33">
            <v>2046.36</v>
          </cell>
          <cell r="DZ33">
            <v>170.53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342090.74180000002</v>
          </cell>
          <cell r="EG33">
            <v>360717.96529999998</v>
          </cell>
          <cell r="EH33">
            <v>374695.84389999998</v>
          </cell>
          <cell r="EI33">
            <v>13977.878699999999</v>
          </cell>
          <cell r="EJ33">
            <v>1164.8232</v>
          </cell>
          <cell r="EK33">
            <v>342090.74180000002</v>
          </cell>
          <cell r="EL33">
            <v>360717.96529999998</v>
          </cell>
          <cell r="EM33">
            <v>376742.20390000002</v>
          </cell>
          <cell r="EN33">
            <v>16024.2387</v>
          </cell>
          <cell r="EO33">
            <v>1335.3532</v>
          </cell>
          <cell r="EP33">
            <v>8563.92</v>
          </cell>
          <cell r="EQ33">
            <v>0</v>
          </cell>
          <cell r="ER33">
            <v>0</v>
          </cell>
          <cell r="ES33">
            <v>0</v>
          </cell>
          <cell r="ET33">
            <v>251.16000000000005</v>
          </cell>
          <cell r="EU33">
            <v>0</v>
          </cell>
          <cell r="EV33">
            <v>989.88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13977.960000000001</v>
          </cell>
        </row>
        <row r="34">
          <cell r="A34" t="str">
            <v>380017_2013</v>
          </cell>
          <cell r="B34" t="str">
            <v>380017</v>
          </cell>
          <cell r="C34" t="str">
            <v>No</v>
          </cell>
          <cell r="D34" t="str">
            <v>Border Hospitals</v>
          </cell>
          <cell r="E34" t="str">
            <v>9</v>
          </cell>
          <cell r="F34">
            <v>2013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9043.2000000000007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265.2</v>
          </cell>
          <cell r="S34">
            <v>5.4</v>
          </cell>
          <cell r="T34">
            <v>0</v>
          </cell>
          <cell r="U34">
            <v>0</v>
          </cell>
          <cell r="V34">
            <v>265.2</v>
          </cell>
          <cell r="W34">
            <v>5.4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4388.16</v>
          </cell>
          <cell r="AF34">
            <v>0</v>
          </cell>
          <cell r="AG34">
            <v>4388.16</v>
          </cell>
          <cell r="AH34">
            <v>0</v>
          </cell>
          <cell r="AI34">
            <v>0</v>
          </cell>
          <cell r="AJ34">
            <v>2151.84</v>
          </cell>
          <cell r="AK34">
            <v>9043.2000000000007</v>
          </cell>
          <cell r="AL34">
            <v>1040.8800000000001</v>
          </cell>
          <cell r="AM34">
            <v>0</v>
          </cell>
          <cell r="AN34">
            <v>1040.8800000000001</v>
          </cell>
          <cell r="AO34">
            <v>21.24</v>
          </cell>
          <cell r="AP34">
            <v>0</v>
          </cell>
          <cell r="AQ34">
            <v>21.24</v>
          </cell>
          <cell r="AR34">
            <v>4388.16</v>
          </cell>
          <cell r="AS34">
            <v>0</v>
          </cell>
          <cell r="AT34">
            <v>1.1151</v>
          </cell>
          <cell r="AU34">
            <v>194476.35</v>
          </cell>
          <cell r="AV34">
            <v>216860.5779</v>
          </cell>
          <cell r="AW34">
            <v>225903.6709</v>
          </cell>
          <cell r="AX34">
            <v>9043.0930000000008</v>
          </cell>
          <cell r="AY34">
            <v>753.59109999999998</v>
          </cell>
          <cell r="AZ34">
            <v>24164</v>
          </cell>
          <cell r="BA34">
            <v>26945.276399999999</v>
          </cell>
          <cell r="BB34">
            <v>26945.276399999999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1.1056999999999999</v>
          </cell>
          <cell r="BP34">
            <v>95170.212499999994</v>
          </cell>
          <cell r="BQ34">
            <v>105229.704</v>
          </cell>
          <cell r="BR34">
            <v>109617.7824</v>
          </cell>
          <cell r="BS34">
            <v>4388.0784999999996</v>
          </cell>
          <cell r="BT34">
            <v>365.67320000000001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1.1151</v>
          </cell>
          <cell r="CA34">
            <v>5704.15</v>
          </cell>
          <cell r="CB34">
            <v>6360.6976999999997</v>
          </cell>
          <cell r="CC34">
            <v>6625.9387999999999</v>
          </cell>
          <cell r="CD34">
            <v>265.24110000000002</v>
          </cell>
          <cell r="CE34">
            <v>22.103400000000001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1.1056999999999999</v>
          </cell>
          <cell r="CL34">
            <v>22576.029299999998</v>
          </cell>
          <cell r="CM34">
            <v>24962.315600000002</v>
          </cell>
          <cell r="CN34">
            <v>26003.2438</v>
          </cell>
          <cell r="CO34">
            <v>1040.9282000000001</v>
          </cell>
          <cell r="CP34">
            <v>86.744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2151.84</v>
          </cell>
          <cell r="DY34">
            <v>2151.84</v>
          </cell>
          <cell r="DZ34">
            <v>179.32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342090.74180000002</v>
          </cell>
          <cell r="EG34">
            <v>380358.57150000002</v>
          </cell>
          <cell r="EH34">
            <v>395095.91230000003</v>
          </cell>
          <cell r="EI34">
            <v>14737.3408</v>
          </cell>
          <cell r="EJ34">
            <v>1228.1116999999999</v>
          </cell>
          <cell r="EK34">
            <v>342090.74180000002</v>
          </cell>
          <cell r="EL34">
            <v>380358.57150000002</v>
          </cell>
          <cell r="EM34">
            <v>397247.75229999999</v>
          </cell>
          <cell r="EN34">
            <v>16889.180799999998</v>
          </cell>
          <cell r="EO34">
            <v>1407.4317000000001</v>
          </cell>
          <cell r="EP34">
            <v>9043.2000000000025</v>
          </cell>
          <cell r="EQ34">
            <v>0</v>
          </cell>
          <cell r="ER34">
            <v>0</v>
          </cell>
          <cell r="ES34">
            <v>0</v>
          </cell>
          <cell r="ET34">
            <v>265.2</v>
          </cell>
          <cell r="EU34">
            <v>0</v>
          </cell>
          <cell r="EV34">
            <v>1040.8799999999999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14737.44</v>
          </cell>
        </row>
        <row r="35">
          <cell r="A35" t="str">
            <v>380023_2011</v>
          </cell>
          <cell r="B35" t="str">
            <v>380023</v>
          </cell>
          <cell r="C35" t="str">
            <v>No</v>
          </cell>
          <cell r="D35" t="str">
            <v>Border Hospitals</v>
          </cell>
          <cell r="E35" t="str">
            <v>9</v>
          </cell>
          <cell r="F35">
            <v>2011</v>
          </cell>
          <cell r="G35">
            <v>1</v>
          </cell>
          <cell r="H35">
            <v>1</v>
          </cell>
          <cell r="I35">
            <v>0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291.12</v>
          </cell>
          <cell r="S35">
            <v>6</v>
          </cell>
          <cell r="T35">
            <v>0</v>
          </cell>
          <cell r="U35">
            <v>0</v>
          </cell>
          <cell r="V35">
            <v>291.12</v>
          </cell>
          <cell r="W35">
            <v>6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645.24</v>
          </cell>
          <cell r="AM35">
            <v>0</v>
          </cell>
          <cell r="AN35">
            <v>645.24</v>
          </cell>
          <cell r="AO35">
            <v>13.2</v>
          </cell>
          <cell r="AP35">
            <v>0</v>
          </cell>
          <cell r="AQ35">
            <v>13.2</v>
          </cell>
          <cell r="AR35">
            <v>0</v>
          </cell>
          <cell r="AS35">
            <v>0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1</v>
          </cell>
          <cell r="CA35">
            <v>6980.9574000000002</v>
          </cell>
          <cell r="CB35">
            <v>6980.9574000000002</v>
          </cell>
          <cell r="CC35">
            <v>7272.0632999999998</v>
          </cell>
          <cell r="CD35">
            <v>291.10590000000002</v>
          </cell>
          <cell r="CE35">
            <v>24.258800000000001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15473.016799999999</v>
          </cell>
          <cell r="CM35">
            <v>15473.016799999999</v>
          </cell>
          <cell r="CN35">
            <v>16118.242099999999</v>
          </cell>
          <cell r="CO35">
            <v>645.22529999999995</v>
          </cell>
          <cell r="CP35">
            <v>53.768799999999999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22453.974200000001</v>
          </cell>
          <cell r="EG35">
            <v>22453.974200000001</v>
          </cell>
          <cell r="EH35">
            <v>23390.305400000001</v>
          </cell>
          <cell r="EI35">
            <v>936.33119999999997</v>
          </cell>
          <cell r="EJ35">
            <v>78.027600000000007</v>
          </cell>
          <cell r="EK35">
            <v>22453.974200000001</v>
          </cell>
          <cell r="EL35">
            <v>22453.974200000001</v>
          </cell>
          <cell r="EM35">
            <v>23390.305400000001</v>
          </cell>
          <cell r="EN35">
            <v>936.33119999999997</v>
          </cell>
          <cell r="EO35">
            <v>78.027600000000007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291.11999999999995</v>
          </cell>
          <cell r="EU35">
            <v>0</v>
          </cell>
          <cell r="EV35">
            <v>645.2399999999999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936.3599999999999</v>
          </cell>
        </row>
        <row r="36">
          <cell r="A36" t="str">
            <v>380023_2012</v>
          </cell>
          <cell r="B36" t="str">
            <v>380023</v>
          </cell>
          <cell r="C36" t="str">
            <v>No</v>
          </cell>
          <cell r="D36" t="str">
            <v>Border Hospitals</v>
          </cell>
          <cell r="E36" t="str">
            <v>9</v>
          </cell>
          <cell r="F36">
            <v>2012</v>
          </cell>
          <cell r="G36">
            <v>1</v>
          </cell>
          <cell r="H36">
            <v>1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307.44</v>
          </cell>
          <cell r="S36">
            <v>6.24</v>
          </cell>
          <cell r="T36">
            <v>0</v>
          </cell>
          <cell r="U36">
            <v>0</v>
          </cell>
          <cell r="V36">
            <v>307.44</v>
          </cell>
          <cell r="W36">
            <v>6.24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678.48</v>
          </cell>
          <cell r="AM36">
            <v>0</v>
          </cell>
          <cell r="AN36">
            <v>678.48</v>
          </cell>
          <cell r="AO36">
            <v>13.8</v>
          </cell>
          <cell r="AP36">
            <v>0</v>
          </cell>
          <cell r="AQ36">
            <v>13.8</v>
          </cell>
          <cell r="AR36">
            <v>0</v>
          </cell>
          <cell r="AS36">
            <v>0</v>
          </cell>
          <cell r="AT36">
            <v>1.056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1.056</v>
          </cell>
          <cell r="CA36">
            <v>6980.9574000000002</v>
          </cell>
          <cell r="CB36">
            <v>7371.8909999999996</v>
          </cell>
          <cell r="CC36">
            <v>7679.2987999999996</v>
          </cell>
          <cell r="CD36">
            <v>307.40780000000001</v>
          </cell>
          <cell r="CE36">
            <v>25.6173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1.0515000000000001</v>
          </cell>
          <cell r="CL36">
            <v>15473.016799999999</v>
          </cell>
          <cell r="CM36">
            <v>16269.877200000001</v>
          </cell>
          <cell r="CN36">
            <v>16948.331600000001</v>
          </cell>
          <cell r="CO36">
            <v>678.45439999999996</v>
          </cell>
          <cell r="CP36">
            <v>56.5379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22453.974200000001</v>
          </cell>
          <cell r="EG36">
            <v>23641.768199999999</v>
          </cell>
          <cell r="EH36">
            <v>24627.630399999998</v>
          </cell>
          <cell r="EI36">
            <v>985.86220000000003</v>
          </cell>
          <cell r="EJ36">
            <v>82.155199999999994</v>
          </cell>
          <cell r="EK36">
            <v>22453.974200000001</v>
          </cell>
          <cell r="EL36">
            <v>23641.768199999999</v>
          </cell>
          <cell r="EM36">
            <v>24627.630399999998</v>
          </cell>
          <cell r="EN36">
            <v>985.86220000000003</v>
          </cell>
          <cell r="EO36">
            <v>82.155199999999994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307.44</v>
          </cell>
          <cell r="EU36">
            <v>0</v>
          </cell>
          <cell r="EV36">
            <v>678.48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985.92000000000007</v>
          </cell>
        </row>
        <row r="37">
          <cell r="A37" t="str">
            <v>380023_2013</v>
          </cell>
          <cell r="B37" t="str">
            <v>380023</v>
          </cell>
          <cell r="C37" t="str">
            <v>No</v>
          </cell>
          <cell r="D37" t="str">
            <v>Border Hospitals</v>
          </cell>
          <cell r="E37" t="str">
            <v>9</v>
          </cell>
          <cell r="F37">
            <v>2013</v>
          </cell>
          <cell r="G37">
            <v>1</v>
          </cell>
          <cell r="H37">
            <v>1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324.60000000000002</v>
          </cell>
          <cell r="S37">
            <v>6.6</v>
          </cell>
          <cell r="T37">
            <v>0</v>
          </cell>
          <cell r="U37">
            <v>0</v>
          </cell>
          <cell r="V37">
            <v>324.60000000000002</v>
          </cell>
          <cell r="W37">
            <v>6.6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713.4</v>
          </cell>
          <cell r="AM37">
            <v>0</v>
          </cell>
          <cell r="AN37">
            <v>713.4</v>
          </cell>
          <cell r="AO37">
            <v>14.52</v>
          </cell>
          <cell r="AP37">
            <v>0</v>
          </cell>
          <cell r="AQ37">
            <v>14.52</v>
          </cell>
          <cell r="AR37">
            <v>0</v>
          </cell>
          <cell r="AS37">
            <v>0</v>
          </cell>
          <cell r="AT37">
            <v>1.1151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1.1151</v>
          </cell>
          <cell r="CA37">
            <v>6980.9574000000002</v>
          </cell>
          <cell r="CB37">
            <v>7784.4656000000004</v>
          </cell>
          <cell r="CC37">
            <v>8109.0778</v>
          </cell>
          <cell r="CD37">
            <v>324.61219999999997</v>
          </cell>
          <cell r="CE37">
            <v>27.050999999999998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1.1056999999999999</v>
          </cell>
          <cell r="CL37">
            <v>15473.016799999999</v>
          </cell>
          <cell r="CM37">
            <v>17108.5147</v>
          </cell>
          <cell r="CN37">
            <v>17821.940299999998</v>
          </cell>
          <cell r="CO37">
            <v>713.42560000000003</v>
          </cell>
          <cell r="CP37">
            <v>59.452100000000002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22453.974200000001</v>
          </cell>
          <cell r="EG37">
            <v>24892.980299999999</v>
          </cell>
          <cell r="EH37">
            <v>25931.018100000001</v>
          </cell>
          <cell r="EI37">
            <v>1038.0378000000001</v>
          </cell>
          <cell r="EJ37">
            <v>86.503200000000007</v>
          </cell>
          <cell r="EK37">
            <v>22453.974200000001</v>
          </cell>
          <cell r="EL37">
            <v>24892.980299999999</v>
          </cell>
          <cell r="EM37">
            <v>25931.018100000001</v>
          </cell>
          <cell r="EN37">
            <v>1038.0378000000001</v>
          </cell>
          <cell r="EO37">
            <v>86.503200000000007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324.60000000000008</v>
          </cell>
          <cell r="EU37">
            <v>0</v>
          </cell>
          <cell r="EV37">
            <v>713.40000000000009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1038.0000000000002</v>
          </cell>
        </row>
        <row r="38">
          <cell r="A38" t="str">
            <v>380026_2011</v>
          </cell>
          <cell r="B38" t="str">
            <v>380026</v>
          </cell>
          <cell r="C38" t="str">
            <v>No</v>
          </cell>
          <cell r="D38" t="str">
            <v>Border Hospitals</v>
          </cell>
          <cell r="E38" t="str">
            <v>9</v>
          </cell>
          <cell r="F38">
            <v>2011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0</v>
          </cell>
          <cell r="L38">
            <v>0</v>
          </cell>
          <cell r="M38">
            <v>2805.84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10385.4</v>
          </cell>
          <cell r="S38">
            <v>211.92</v>
          </cell>
          <cell r="T38">
            <v>0</v>
          </cell>
          <cell r="U38">
            <v>0</v>
          </cell>
          <cell r="V38">
            <v>10385.4</v>
          </cell>
          <cell r="W38">
            <v>211.92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3051.24</v>
          </cell>
          <cell r="AF38">
            <v>0</v>
          </cell>
          <cell r="AG38">
            <v>3051.24</v>
          </cell>
          <cell r="AH38">
            <v>0</v>
          </cell>
          <cell r="AI38">
            <v>613.91999999999996</v>
          </cell>
          <cell r="AJ38">
            <v>0</v>
          </cell>
          <cell r="AK38">
            <v>2805.84</v>
          </cell>
          <cell r="AL38">
            <v>3632.4</v>
          </cell>
          <cell r="AM38">
            <v>66.959999999999994</v>
          </cell>
          <cell r="AN38">
            <v>3699.36</v>
          </cell>
          <cell r="AO38">
            <v>74.16</v>
          </cell>
          <cell r="AP38">
            <v>1.32</v>
          </cell>
          <cell r="AQ38">
            <v>75.48</v>
          </cell>
          <cell r="AR38">
            <v>3051.24</v>
          </cell>
          <cell r="AS38">
            <v>0</v>
          </cell>
          <cell r="AT38">
            <v>1</v>
          </cell>
          <cell r="AU38">
            <v>67285.84</v>
          </cell>
          <cell r="AV38">
            <v>67285.84</v>
          </cell>
          <cell r="AW38">
            <v>70091.66</v>
          </cell>
          <cell r="AX38">
            <v>2805.82</v>
          </cell>
          <cell r="AY38">
            <v>233.81829999999999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</v>
          </cell>
          <cell r="BP38">
            <v>73172.182100000005</v>
          </cell>
          <cell r="BQ38">
            <v>73172.182100000005</v>
          </cell>
          <cell r="BR38">
            <v>76223.467099999994</v>
          </cell>
          <cell r="BS38">
            <v>3051.2849999999999</v>
          </cell>
          <cell r="BT38">
            <v>254.27369999999999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1</v>
          </cell>
          <cell r="CA38">
            <v>249050.5367</v>
          </cell>
          <cell r="CB38">
            <v>249050.5367</v>
          </cell>
          <cell r="CC38">
            <v>259435.9442</v>
          </cell>
          <cell r="CD38">
            <v>10385.407499999999</v>
          </cell>
          <cell r="CE38">
            <v>865.45060000000001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1</v>
          </cell>
          <cell r="CL38">
            <v>87108.1342</v>
          </cell>
          <cell r="CM38">
            <v>87108.1342</v>
          </cell>
          <cell r="CN38">
            <v>90740.550099999993</v>
          </cell>
          <cell r="CO38">
            <v>3632.4159</v>
          </cell>
          <cell r="CP38">
            <v>302.7013</v>
          </cell>
          <cell r="CQ38">
            <v>1604.4438</v>
          </cell>
          <cell r="CR38">
            <v>1604.4438</v>
          </cell>
          <cell r="CS38">
            <v>1671.3494000000001</v>
          </cell>
          <cell r="CT38">
            <v>66.905600000000007</v>
          </cell>
          <cell r="CU38">
            <v>5.5754999999999999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613.91999999999996</v>
          </cell>
          <cell r="DT38">
            <v>613.91999999999996</v>
          </cell>
          <cell r="DU38">
            <v>51.16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478221.13679999998</v>
          </cell>
          <cell r="EG38">
            <v>478221.13679999998</v>
          </cell>
          <cell r="EH38">
            <v>498162.97080000001</v>
          </cell>
          <cell r="EI38">
            <v>19941.833999999999</v>
          </cell>
          <cell r="EJ38">
            <v>1661.8195000000001</v>
          </cell>
          <cell r="EK38">
            <v>478221.13679999998</v>
          </cell>
          <cell r="EL38">
            <v>478221.13679999998</v>
          </cell>
          <cell r="EM38">
            <v>498776.89079999999</v>
          </cell>
          <cell r="EN38">
            <v>20555.754000000001</v>
          </cell>
          <cell r="EO38">
            <v>1712.9794999999999</v>
          </cell>
          <cell r="EP38">
            <v>2805.84</v>
          </cell>
          <cell r="EQ38">
            <v>0</v>
          </cell>
          <cell r="ER38">
            <v>0</v>
          </cell>
          <cell r="ES38">
            <v>0</v>
          </cell>
          <cell r="ET38">
            <v>10385.400000000001</v>
          </cell>
          <cell r="EU38">
            <v>0</v>
          </cell>
          <cell r="EV38">
            <v>3632.3999999999992</v>
          </cell>
          <cell r="EW38">
            <v>66.959999999999994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19941.84</v>
          </cell>
        </row>
        <row r="39">
          <cell r="A39" t="str">
            <v>380026_2012</v>
          </cell>
          <cell r="B39" t="str">
            <v>380026</v>
          </cell>
          <cell r="C39" t="str">
            <v>No</v>
          </cell>
          <cell r="D39" t="str">
            <v>Border Hospitals</v>
          </cell>
          <cell r="E39" t="str">
            <v>9</v>
          </cell>
          <cell r="F39">
            <v>2012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0</v>
          </cell>
          <cell r="L39">
            <v>0</v>
          </cell>
          <cell r="M39">
            <v>2962.92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10967.04</v>
          </cell>
          <cell r="S39">
            <v>223.8</v>
          </cell>
          <cell r="T39">
            <v>0</v>
          </cell>
          <cell r="U39">
            <v>0</v>
          </cell>
          <cell r="V39">
            <v>10967.04</v>
          </cell>
          <cell r="W39">
            <v>223.8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3208.32</v>
          </cell>
          <cell r="AF39">
            <v>0</v>
          </cell>
          <cell r="AG39">
            <v>3208.32</v>
          </cell>
          <cell r="AH39">
            <v>0</v>
          </cell>
          <cell r="AI39">
            <v>648.24</v>
          </cell>
          <cell r="AJ39">
            <v>0</v>
          </cell>
          <cell r="AK39">
            <v>2962.92</v>
          </cell>
          <cell r="AL39">
            <v>3819.48</v>
          </cell>
          <cell r="AM39">
            <v>70.44</v>
          </cell>
          <cell r="AN39">
            <v>3889.92</v>
          </cell>
          <cell r="AO39">
            <v>78</v>
          </cell>
          <cell r="AP39">
            <v>1.44</v>
          </cell>
          <cell r="AQ39">
            <v>79.44</v>
          </cell>
          <cell r="AR39">
            <v>3208.32</v>
          </cell>
          <cell r="AS39">
            <v>0</v>
          </cell>
          <cell r="AT39">
            <v>1.056</v>
          </cell>
          <cell r="AU39">
            <v>67285.84</v>
          </cell>
          <cell r="AV39">
            <v>71053.846999999994</v>
          </cell>
          <cell r="AW39">
            <v>74016.793000000005</v>
          </cell>
          <cell r="AX39">
            <v>2962.9459000000002</v>
          </cell>
          <cell r="AY39">
            <v>246.91220000000001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1.0515000000000001</v>
          </cell>
          <cell r="BP39">
            <v>73172.182100000005</v>
          </cell>
          <cell r="BQ39">
            <v>76940.549499999994</v>
          </cell>
          <cell r="BR39">
            <v>80148.975699999995</v>
          </cell>
          <cell r="BS39">
            <v>3208.4261999999999</v>
          </cell>
          <cell r="BT39">
            <v>267.36880000000002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1.056</v>
          </cell>
          <cell r="CA39">
            <v>249050.5367</v>
          </cell>
          <cell r="CB39">
            <v>262997.36680000002</v>
          </cell>
          <cell r="CC39">
            <v>273964.35710000002</v>
          </cell>
          <cell r="CD39">
            <v>10966.990299999999</v>
          </cell>
          <cell r="CE39">
            <v>913.91589999999997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1.0515000000000001</v>
          </cell>
          <cell r="CL39">
            <v>87108.1342</v>
          </cell>
          <cell r="CM39">
            <v>91594.203099999999</v>
          </cell>
          <cell r="CN39">
            <v>95413.688399999999</v>
          </cell>
          <cell r="CO39">
            <v>3819.4852999999998</v>
          </cell>
          <cell r="CP39">
            <v>318.29039999999998</v>
          </cell>
          <cell r="CQ39">
            <v>1604.4438</v>
          </cell>
          <cell r="CR39">
            <v>1687.0726999999999</v>
          </cell>
          <cell r="CS39">
            <v>1757.4239</v>
          </cell>
          <cell r="CT39">
            <v>70.351200000000006</v>
          </cell>
          <cell r="CU39">
            <v>5.8625999999999996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648.24</v>
          </cell>
          <cell r="DT39">
            <v>648.24</v>
          </cell>
          <cell r="DU39">
            <v>54.02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478221.13679999998</v>
          </cell>
          <cell r="EG39">
            <v>504273.03899999999</v>
          </cell>
          <cell r="EH39">
            <v>525301.23800000001</v>
          </cell>
          <cell r="EI39">
            <v>21028.199000000001</v>
          </cell>
          <cell r="EJ39">
            <v>1752.3498999999999</v>
          </cell>
          <cell r="EK39">
            <v>478221.13679999998</v>
          </cell>
          <cell r="EL39">
            <v>504273.03899999999</v>
          </cell>
          <cell r="EM39">
            <v>525949.478</v>
          </cell>
          <cell r="EN39">
            <v>21676.438999999998</v>
          </cell>
          <cell r="EO39">
            <v>1806.3698999999999</v>
          </cell>
          <cell r="EP39">
            <v>2962.9199999999996</v>
          </cell>
          <cell r="EQ39">
            <v>0</v>
          </cell>
          <cell r="ER39">
            <v>0</v>
          </cell>
          <cell r="ES39">
            <v>0</v>
          </cell>
          <cell r="ET39">
            <v>10967.039999999999</v>
          </cell>
          <cell r="EU39">
            <v>0</v>
          </cell>
          <cell r="EV39">
            <v>3819.48</v>
          </cell>
          <cell r="EW39">
            <v>70.44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21028.2</v>
          </cell>
        </row>
        <row r="40">
          <cell r="A40" t="str">
            <v>380026_2013</v>
          </cell>
          <cell r="B40" t="str">
            <v>380026</v>
          </cell>
          <cell r="C40" t="str">
            <v>No</v>
          </cell>
          <cell r="D40" t="str">
            <v>Border Hospitals</v>
          </cell>
          <cell r="E40" t="str">
            <v>9</v>
          </cell>
          <cell r="F40">
            <v>2013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0</v>
          </cell>
          <cell r="L40">
            <v>0</v>
          </cell>
          <cell r="M40">
            <v>3128.76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11580.72</v>
          </cell>
          <cell r="S40">
            <v>236.4</v>
          </cell>
          <cell r="T40">
            <v>0</v>
          </cell>
          <cell r="U40">
            <v>0</v>
          </cell>
          <cell r="V40">
            <v>11580.72</v>
          </cell>
          <cell r="W40">
            <v>236.4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3373.8</v>
          </cell>
          <cell r="AF40">
            <v>0</v>
          </cell>
          <cell r="AG40">
            <v>3373.8</v>
          </cell>
          <cell r="AH40">
            <v>0</v>
          </cell>
          <cell r="AI40">
            <v>684.6</v>
          </cell>
          <cell r="AJ40">
            <v>0</v>
          </cell>
          <cell r="AK40">
            <v>3128.76</v>
          </cell>
          <cell r="AL40">
            <v>4016.4</v>
          </cell>
          <cell r="AM40">
            <v>74.040000000000006</v>
          </cell>
          <cell r="AN40">
            <v>4090.44</v>
          </cell>
          <cell r="AO40">
            <v>81.96</v>
          </cell>
          <cell r="AP40">
            <v>1.56</v>
          </cell>
          <cell r="AQ40">
            <v>83.52</v>
          </cell>
          <cell r="AR40">
            <v>3373.8</v>
          </cell>
          <cell r="AS40">
            <v>0</v>
          </cell>
          <cell r="AT40">
            <v>1.1151</v>
          </cell>
          <cell r="AU40">
            <v>67285.84</v>
          </cell>
          <cell r="AV40">
            <v>75030.440199999997</v>
          </cell>
          <cell r="AW40">
            <v>78159.210099999997</v>
          </cell>
          <cell r="AX40">
            <v>3128.7698999999998</v>
          </cell>
          <cell r="AY40">
            <v>260.73079999999999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1.1056999999999999</v>
          </cell>
          <cell r="BP40">
            <v>73172.182100000005</v>
          </cell>
          <cell r="BQ40">
            <v>80906.481700000004</v>
          </cell>
          <cell r="BR40">
            <v>84280.287599999996</v>
          </cell>
          <cell r="BS40">
            <v>3373.8058000000001</v>
          </cell>
          <cell r="BT40">
            <v>281.15050000000002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1.1151</v>
          </cell>
          <cell r="CA40">
            <v>249050.5367</v>
          </cell>
          <cell r="CB40">
            <v>277716.25349999999</v>
          </cell>
          <cell r="CC40">
            <v>289297.02140000003</v>
          </cell>
          <cell r="CD40">
            <v>11580.767900000001</v>
          </cell>
          <cell r="CE40">
            <v>965.06399999999996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1.1056999999999999</v>
          </cell>
          <cell r="CL40">
            <v>87108.1342</v>
          </cell>
          <cell r="CM40">
            <v>96315.464000000007</v>
          </cell>
          <cell r="CN40">
            <v>100331.8262</v>
          </cell>
          <cell r="CO40">
            <v>4016.3622999999998</v>
          </cell>
          <cell r="CP40">
            <v>334.69690000000003</v>
          </cell>
          <cell r="CQ40">
            <v>1604.4438</v>
          </cell>
          <cell r="CR40">
            <v>1774.0335</v>
          </cell>
          <cell r="CS40">
            <v>1848.011</v>
          </cell>
          <cell r="CT40">
            <v>73.977500000000006</v>
          </cell>
          <cell r="CU40">
            <v>6.1647999999999996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684.6</v>
          </cell>
          <cell r="DT40">
            <v>684.6</v>
          </cell>
          <cell r="DU40">
            <v>57.05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478221.13679999998</v>
          </cell>
          <cell r="EG40">
            <v>531742.67290000001</v>
          </cell>
          <cell r="EH40">
            <v>553916.35629999998</v>
          </cell>
          <cell r="EI40">
            <v>22173.683400000002</v>
          </cell>
          <cell r="EJ40">
            <v>1847.8069</v>
          </cell>
          <cell r="EK40">
            <v>478221.13679999998</v>
          </cell>
          <cell r="EL40">
            <v>531742.67290000001</v>
          </cell>
          <cell r="EM40">
            <v>554600.95629999996</v>
          </cell>
          <cell r="EN40">
            <v>22858.2834</v>
          </cell>
          <cell r="EO40">
            <v>1904.8569</v>
          </cell>
          <cell r="EP40">
            <v>3128.76</v>
          </cell>
          <cell r="EQ40">
            <v>0</v>
          </cell>
          <cell r="ER40">
            <v>0</v>
          </cell>
          <cell r="ES40">
            <v>0</v>
          </cell>
          <cell r="ET40">
            <v>11580.719999999996</v>
          </cell>
          <cell r="EU40">
            <v>0</v>
          </cell>
          <cell r="EV40">
            <v>4016.3999999999992</v>
          </cell>
          <cell r="EW40">
            <v>74.040000000000006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22173.719999999998</v>
          </cell>
        </row>
        <row r="41">
          <cell r="A41" t="str">
            <v>380060_2011</v>
          </cell>
          <cell r="B41" t="str">
            <v>380060</v>
          </cell>
          <cell r="C41" t="str">
            <v>No</v>
          </cell>
          <cell r="D41" t="str">
            <v>Border Hospitals</v>
          </cell>
          <cell r="E41" t="str">
            <v>9</v>
          </cell>
          <cell r="F41">
            <v>2011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0</v>
          </cell>
          <cell r="L41">
            <v>0</v>
          </cell>
          <cell r="M41">
            <v>4844.5200000000004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1589.4</v>
          </cell>
          <cell r="S41">
            <v>32.4</v>
          </cell>
          <cell r="T41">
            <v>0</v>
          </cell>
          <cell r="U41">
            <v>0</v>
          </cell>
          <cell r="V41">
            <v>1589.4</v>
          </cell>
          <cell r="W41">
            <v>32.4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953.52</v>
          </cell>
          <cell r="AF41">
            <v>0</v>
          </cell>
          <cell r="AG41">
            <v>953.52</v>
          </cell>
          <cell r="AH41">
            <v>0</v>
          </cell>
          <cell r="AI41">
            <v>0</v>
          </cell>
          <cell r="AJ41">
            <v>441.12</v>
          </cell>
          <cell r="AK41">
            <v>4844.5200000000004</v>
          </cell>
          <cell r="AL41">
            <v>915.96</v>
          </cell>
          <cell r="AM41">
            <v>0</v>
          </cell>
          <cell r="AN41">
            <v>915.96</v>
          </cell>
          <cell r="AO41">
            <v>18.72</v>
          </cell>
          <cell r="AP41">
            <v>0</v>
          </cell>
          <cell r="AQ41">
            <v>18.72</v>
          </cell>
          <cell r="AR41">
            <v>953.52</v>
          </cell>
          <cell r="AS41">
            <v>0</v>
          </cell>
          <cell r="AT41">
            <v>1</v>
          </cell>
          <cell r="AU41">
            <v>116174.97</v>
          </cell>
          <cell r="AV41">
            <v>116174.97</v>
          </cell>
          <cell r="AW41">
            <v>121019.47</v>
          </cell>
          <cell r="AX41">
            <v>4844.5</v>
          </cell>
          <cell r="AY41">
            <v>403.70830000000001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1</v>
          </cell>
          <cell r="BP41">
            <v>22865.274700000002</v>
          </cell>
          <cell r="BQ41">
            <v>22865.274700000002</v>
          </cell>
          <cell r="BR41">
            <v>23818.7559</v>
          </cell>
          <cell r="BS41">
            <v>953.48119999999994</v>
          </cell>
          <cell r="BT41">
            <v>79.456800000000001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1</v>
          </cell>
          <cell r="CA41">
            <v>38115.143199999999</v>
          </cell>
          <cell r="CB41">
            <v>38115.143199999999</v>
          </cell>
          <cell r="CC41">
            <v>39704.544699999999</v>
          </cell>
          <cell r="CD41">
            <v>1589.4014999999999</v>
          </cell>
          <cell r="CE41">
            <v>132.45009999999999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1</v>
          </cell>
          <cell r="CL41">
            <v>21966.194899999999</v>
          </cell>
          <cell r="CM41">
            <v>21966.194899999999</v>
          </cell>
          <cell r="CN41">
            <v>22882.185799999999</v>
          </cell>
          <cell r="CO41">
            <v>915.99090000000001</v>
          </cell>
          <cell r="CP41">
            <v>76.332599999999999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441.12</v>
          </cell>
          <cell r="DY41">
            <v>441.12</v>
          </cell>
          <cell r="DZ41">
            <v>36.76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199121.5828</v>
          </cell>
          <cell r="EG41">
            <v>199121.5828</v>
          </cell>
          <cell r="EH41">
            <v>207424.9564</v>
          </cell>
          <cell r="EI41">
            <v>8303.3736000000008</v>
          </cell>
          <cell r="EJ41">
            <v>691.94780000000003</v>
          </cell>
          <cell r="EK41">
            <v>199121.5828</v>
          </cell>
          <cell r="EL41">
            <v>199121.5828</v>
          </cell>
          <cell r="EM41">
            <v>207866.07639999999</v>
          </cell>
          <cell r="EN41">
            <v>8744.4935999999998</v>
          </cell>
          <cell r="EO41">
            <v>728.70780000000002</v>
          </cell>
          <cell r="EP41">
            <v>4844.5199999999995</v>
          </cell>
          <cell r="EQ41">
            <v>0</v>
          </cell>
          <cell r="ER41">
            <v>0</v>
          </cell>
          <cell r="ES41">
            <v>0</v>
          </cell>
          <cell r="ET41">
            <v>1589.4000000000003</v>
          </cell>
          <cell r="EU41">
            <v>0</v>
          </cell>
          <cell r="EV41">
            <v>915.96000000000015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8303.4</v>
          </cell>
        </row>
        <row r="42">
          <cell r="A42" t="str">
            <v>380060_2012</v>
          </cell>
          <cell r="B42" t="str">
            <v>380060</v>
          </cell>
          <cell r="C42" t="str">
            <v>No</v>
          </cell>
          <cell r="D42" t="str">
            <v>Border Hospitals</v>
          </cell>
          <cell r="E42" t="str">
            <v>9</v>
          </cell>
          <cell r="F42">
            <v>2012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0</v>
          </cell>
          <cell r="L42">
            <v>0</v>
          </cell>
          <cell r="M42">
            <v>5115.84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1678.44</v>
          </cell>
          <cell r="S42">
            <v>34.200000000000003</v>
          </cell>
          <cell r="T42">
            <v>0</v>
          </cell>
          <cell r="U42">
            <v>0</v>
          </cell>
          <cell r="V42">
            <v>1678.44</v>
          </cell>
          <cell r="W42">
            <v>34.200000000000003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1002.6</v>
          </cell>
          <cell r="AF42">
            <v>0</v>
          </cell>
          <cell r="AG42">
            <v>1002.6</v>
          </cell>
          <cell r="AH42">
            <v>0</v>
          </cell>
          <cell r="AI42">
            <v>0</v>
          </cell>
          <cell r="AJ42">
            <v>463.92</v>
          </cell>
          <cell r="AK42">
            <v>5115.84</v>
          </cell>
          <cell r="AL42">
            <v>963.12</v>
          </cell>
          <cell r="AM42">
            <v>0</v>
          </cell>
          <cell r="AN42">
            <v>963.12</v>
          </cell>
          <cell r="AO42">
            <v>19.68</v>
          </cell>
          <cell r="AP42">
            <v>0</v>
          </cell>
          <cell r="AQ42">
            <v>19.68</v>
          </cell>
          <cell r="AR42">
            <v>1002.6</v>
          </cell>
          <cell r="AS42">
            <v>0</v>
          </cell>
          <cell r="AT42">
            <v>1.056</v>
          </cell>
          <cell r="AU42">
            <v>116174.97</v>
          </cell>
          <cell r="AV42">
            <v>122680.7683</v>
          </cell>
          <cell r="AW42">
            <v>127796.5603</v>
          </cell>
          <cell r="AX42">
            <v>5115.7920000000004</v>
          </cell>
          <cell r="AY42">
            <v>426.31599999999997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1.0515000000000001</v>
          </cell>
          <cell r="BP42">
            <v>22865.274700000002</v>
          </cell>
          <cell r="BQ42">
            <v>24042.836299999999</v>
          </cell>
          <cell r="BR42">
            <v>25045.4218</v>
          </cell>
          <cell r="BS42">
            <v>1002.5855</v>
          </cell>
          <cell r="BT42">
            <v>83.5488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1.056</v>
          </cell>
          <cell r="CA42">
            <v>38115.143199999999</v>
          </cell>
          <cell r="CB42">
            <v>40249.591200000003</v>
          </cell>
          <cell r="CC42">
            <v>41927.999199999998</v>
          </cell>
          <cell r="CD42">
            <v>1678.4079999999999</v>
          </cell>
          <cell r="CE42">
            <v>139.8673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1.0515000000000001</v>
          </cell>
          <cell r="CL42">
            <v>21966.194899999999</v>
          </cell>
          <cell r="CM42">
            <v>23097.4539</v>
          </cell>
          <cell r="CN42">
            <v>24060.618399999999</v>
          </cell>
          <cell r="CO42">
            <v>963.1644</v>
          </cell>
          <cell r="CP42">
            <v>80.2637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463.92</v>
          </cell>
          <cell r="DY42">
            <v>463.92</v>
          </cell>
          <cell r="DZ42">
            <v>38.659999999999997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199121.5828</v>
          </cell>
          <cell r="EG42">
            <v>210070.64980000001</v>
          </cell>
          <cell r="EH42">
            <v>218830.59969999999</v>
          </cell>
          <cell r="EI42">
            <v>8759.9498999999996</v>
          </cell>
          <cell r="EJ42">
            <v>729.99580000000003</v>
          </cell>
          <cell r="EK42">
            <v>199121.5828</v>
          </cell>
          <cell r="EL42">
            <v>210070.64980000001</v>
          </cell>
          <cell r="EM42">
            <v>219294.5197</v>
          </cell>
          <cell r="EN42">
            <v>9223.8698999999997</v>
          </cell>
          <cell r="EO42">
            <v>768.6558</v>
          </cell>
          <cell r="EP42">
            <v>5115.84</v>
          </cell>
          <cell r="EQ42">
            <v>0</v>
          </cell>
          <cell r="ER42">
            <v>0</v>
          </cell>
          <cell r="ES42">
            <v>0</v>
          </cell>
          <cell r="ET42">
            <v>1678.4399999999996</v>
          </cell>
          <cell r="EU42">
            <v>0</v>
          </cell>
          <cell r="EV42">
            <v>963.12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8760</v>
          </cell>
        </row>
        <row r="43">
          <cell r="A43" t="str">
            <v>380060_2013</v>
          </cell>
          <cell r="B43" t="str">
            <v>380060</v>
          </cell>
          <cell r="C43" t="str">
            <v>No</v>
          </cell>
          <cell r="D43" t="str">
            <v>Border Hospitals</v>
          </cell>
          <cell r="E43" t="str">
            <v>9</v>
          </cell>
          <cell r="F43">
            <v>2013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0</v>
          </cell>
          <cell r="L43">
            <v>0</v>
          </cell>
          <cell r="M43">
            <v>5402.16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1772.28</v>
          </cell>
          <cell r="S43">
            <v>36.119999999999997</v>
          </cell>
          <cell r="T43">
            <v>0</v>
          </cell>
          <cell r="U43">
            <v>0</v>
          </cell>
          <cell r="V43">
            <v>1772.28</v>
          </cell>
          <cell r="W43">
            <v>36.119999999999997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1054.32</v>
          </cell>
          <cell r="AF43">
            <v>0</v>
          </cell>
          <cell r="AG43">
            <v>1054.32</v>
          </cell>
          <cell r="AH43">
            <v>0</v>
          </cell>
          <cell r="AI43">
            <v>0</v>
          </cell>
          <cell r="AJ43">
            <v>487.8</v>
          </cell>
          <cell r="AK43">
            <v>5402.16</v>
          </cell>
          <cell r="AL43">
            <v>1012.8</v>
          </cell>
          <cell r="AM43">
            <v>0</v>
          </cell>
          <cell r="AN43">
            <v>1012.8</v>
          </cell>
          <cell r="AO43">
            <v>20.64</v>
          </cell>
          <cell r="AP43">
            <v>0</v>
          </cell>
          <cell r="AQ43">
            <v>20.64</v>
          </cell>
          <cell r="AR43">
            <v>1054.32</v>
          </cell>
          <cell r="AS43">
            <v>0</v>
          </cell>
          <cell r="AT43">
            <v>1.1151</v>
          </cell>
          <cell r="AU43">
            <v>116174.97</v>
          </cell>
          <cell r="AV43">
            <v>129546.709</v>
          </cell>
          <cell r="AW43">
            <v>134948.81099999999</v>
          </cell>
          <cell r="AX43">
            <v>5402.1019999999999</v>
          </cell>
          <cell r="AY43">
            <v>450.17520000000002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1.1056999999999999</v>
          </cell>
          <cell r="BP43">
            <v>22865.274700000002</v>
          </cell>
          <cell r="BQ43">
            <v>25282.1342</v>
          </cell>
          <cell r="BR43">
            <v>26336.398399999998</v>
          </cell>
          <cell r="BS43">
            <v>1054.2642000000001</v>
          </cell>
          <cell r="BT43">
            <v>87.8553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1.1151</v>
          </cell>
          <cell r="CA43">
            <v>38115.143199999999</v>
          </cell>
          <cell r="CB43">
            <v>42502.196199999998</v>
          </cell>
          <cell r="CC43">
            <v>44274.537799999998</v>
          </cell>
          <cell r="CD43">
            <v>1772.3416</v>
          </cell>
          <cell r="CE43">
            <v>147.6951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1.1056999999999999</v>
          </cell>
          <cell r="CL43">
            <v>21966.194899999999</v>
          </cell>
          <cell r="CM43">
            <v>24288.021700000001</v>
          </cell>
          <cell r="CN43">
            <v>25300.8328</v>
          </cell>
          <cell r="CO43">
            <v>1012.8111</v>
          </cell>
          <cell r="CP43">
            <v>84.400899999999993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487.8</v>
          </cell>
          <cell r="DY43">
            <v>487.8</v>
          </cell>
          <cell r="DZ43">
            <v>40.65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199121.5828</v>
          </cell>
          <cell r="EG43">
            <v>221619.0612</v>
          </cell>
          <cell r="EH43">
            <v>230860.58</v>
          </cell>
          <cell r="EI43">
            <v>9241.5188999999991</v>
          </cell>
          <cell r="EJ43">
            <v>770.12660000000005</v>
          </cell>
          <cell r="EK43">
            <v>199121.5828</v>
          </cell>
          <cell r="EL43">
            <v>221619.0612</v>
          </cell>
          <cell r="EM43">
            <v>231348.38</v>
          </cell>
          <cell r="EN43">
            <v>9729.3189000000002</v>
          </cell>
          <cell r="EO43">
            <v>810.77660000000003</v>
          </cell>
          <cell r="EP43">
            <v>5402.16</v>
          </cell>
          <cell r="EQ43">
            <v>0</v>
          </cell>
          <cell r="ER43">
            <v>0</v>
          </cell>
          <cell r="ES43">
            <v>0</v>
          </cell>
          <cell r="ET43">
            <v>1772.2800000000004</v>
          </cell>
          <cell r="EU43">
            <v>0</v>
          </cell>
          <cell r="EV43">
            <v>1012.7999999999998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9241.56</v>
          </cell>
        </row>
        <row r="44">
          <cell r="A44" t="str">
            <v>380061_2011</v>
          </cell>
          <cell r="B44" t="str">
            <v>380061</v>
          </cell>
          <cell r="C44" t="str">
            <v>No</v>
          </cell>
          <cell r="D44" t="str">
            <v>Border Hospitals</v>
          </cell>
          <cell r="E44" t="str">
            <v>9</v>
          </cell>
          <cell r="F44">
            <v>2011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0</v>
          </cell>
          <cell r="L44">
            <v>0</v>
          </cell>
          <cell r="M44">
            <v>11686.8</v>
          </cell>
          <cell r="N44">
            <v>0</v>
          </cell>
          <cell r="O44">
            <v>38.4</v>
          </cell>
          <cell r="P44">
            <v>0</v>
          </cell>
          <cell r="Q44">
            <v>0</v>
          </cell>
          <cell r="R44">
            <v>928.8</v>
          </cell>
          <cell r="S44">
            <v>18.96</v>
          </cell>
          <cell r="T44">
            <v>0</v>
          </cell>
          <cell r="U44">
            <v>0</v>
          </cell>
          <cell r="V44">
            <v>928.8</v>
          </cell>
          <cell r="W44">
            <v>18.96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3392.4</v>
          </cell>
          <cell r="AF44">
            <v>4.2</v>
          </cell>
          <cell r="AG44">
            <v>3392.4</v>
          </cell>
          <cell r="AH44">
            <v>4.2</v>
          </cell>
          <cell r="AI44">
            <v>620.52</v>
          </cell>
          <cell r="AJ44">
            <v>551.76</v>
          </cell>
          <cell r="AK44">
            <v>11725.2</v>
          </cell>
          <cell r="AL44">
            <v>817.56</v>
          </cell>
          <cell r="AM44">
            <v>15.12</v>
          </cell>
          <cell r="AN44">
            <v>832.68</v>
          </cell>
          <cell r="AO44">
            <v>16.68</v>
          </cell>
          <cell r="AP44">
            <v>0.36</v>
          </cell>
          <cell r="AQ44">
            <v>17.04</v>
          </cell>
          <cell r="AR44">
            <v>3396.6</v>
          </cell>
          <cell r="AS44">
            <v>0</v>
          </cell>
          <cell r="AT44">
            <v>1</v>
          </cell>
          <cell r="AU44">
            <v>280259.89</v>
          </cell>
          <cell r="AV44">
            <v>280259.89</v>
          </cell>
          <cell r="AW44">
            <v>291946.71999999997</v>
          </cell>
          <cell r="AX44">
            <v>11686.83</v>
          </cell>
          <cell r="AY44">
            <v>973.90250000000003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921.42</v>
          </cell>
          <cell r="BF44">
            <v>921.42</v>
          </cell>
          <cell r="BG44">
            <v>959.84</v>
          </cell>
          <cell r="BH44">
            <v>38.42</v>
          </cell>
          <cell r="BI44">
            <v>3.2017000000000002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1</v>
          </cell>
          <cell r="BP44">
            <v>81353.228300000002</v>
          </cell>
          <cell r="BQ44">
            <v>81353.228300000002</v>
          </cell>
          <cell r="BR44">
            <v>84745.659199999995</v>
          </cell>
          <cell r="BS44">
            <v>3392.4308999999998</v>
          </cell>
          <cell r="BT44">
            <v>282.70260000000002</v>
          </cell>
          <cell r="BU44">
            <v>100.53</v>
          </cell>
          <cell r="BV44">
            <v>100.53</v>
          </cell>
          <cell r="BW44">
            <v>104.7221</v>
          </cell>
          <cell r="BX44">
            <v>4.1920999999999999</v>
          </cell>
          <cell r="BY44">
            <v>0.3493</v>
          </cell>
          <cell r="BZ44">
            <v>1</v>
          </cell>
          <cell r="CA44">
            <v>22273.16</v>
          </cell>
          <cell r="CB44">
            <v>22273.16</v>
          </cell>
          <cell r="CC44">
            <v>23201.9509</v>
          </cell>
          <cell r="CD44">
            <v>928.79089999999997</v>
          </cell>
          <cell r="CE44">
            <v>77.399199999999993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1</v>
          </cell>
          <cell r="CL44">
            <v>19604.757699999998</v>
          </cell>
          <cell r="CM44">
            <v>19604.757699999998</v>
          </cell>
          <cell r="CN44">
            <v>20422.276600000001</v>
          </cell>
          <cell r="CO44">
            <v>817.51890000000003</v>
          </cell>
          <cell r="CP44">
            <v>68.126599999999996</v>
          </cell>
          <cell r="CQ44">
            <v>361.44760000000002</v>
          </cell>
          <cell r="CR44">
            <v>361.44760000000002</v>
          </cell>
          <cell r="CS44">
            <v>376.52</v>
          </cell>
          <cell r="CT44">
            <v>15.0724</v>
          </cell>
          <cell r="CU44">
            <v>1.256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620.52</v>
          </cell>
          <cell r="DT44">
            <v>620.52</v>
          </cell>
          <cell r="DU44">
            <v>51.71</v>
          </cell>
          <cell r="DV44">
            <v>0</v>
          </cell>
          <cell r="DW44">
            <v>0</v>
          </cell>
          <cell r="DX44">
            <v>551.76</v>
          </cell>
          <cell r="DY44">
            <v>551.76</v>
          </cell>
          <cell r="DZ44">
            <v>45.98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404874.43359999999</v>
          </cell>
          <cell r="EG44">
            <v>404874.43359999999</v>
          </cell>
          <cell r="EH44">
            <v>421757.6888</v>
          </cell>
          <cell r="EI44">
            <v>16883.2552</v>
          </cell>
          <cell r="EJ44">
            <v>1406.9378999999999</v>
          </cell>
          <cell r="EK44">
            <v>404874.43359999999</v>
          </cell>
          <cell r="EL44">
            <v>404874.43359999999</v>
          </cell>
          <cell r="EM44">
            <v>422929.96879999997</v>
          </cell>
          <cell r="EN44">
            <v>18055.535199999998</v>
          </cell>
          <cell r="EO44">
            <v>1504.6279</v>
          </cell>
          <cell r="EP44">
            <v>11686.799999999997</v>
          </cell>
          <cell r="EQ44">
            <v>38.4</v>
          </cell>
          <cell r="ER44">
            <v>0</v>
          </cell>
          <cell r="ES44">
            <v>0</v>
          </cell>
          <cell r="ET44">
            <v>928.79999999999984</v>
          </cell>
          <cell r="EU44">
            <v>0</v>
          </cell>
          <cell r="EV44">
            <v>817.56</v>
          </cell>
          <cell r="EW44">
            <v>15.12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16883.279999999995</v>
          </cell>
        </row>
        <row r="45">
          <cell r="A45" t="str">
            <v>380061_2012</v>
          </cell>
          <cell r="B45" t="str">
            <v>380061</v>
          </cell>
          <cell r="C45" t="str">
            <v>No</v>
          </cell>
          <cell r="D45" t="str">
            <v>Border Hospitals</v>
          </cell>
          <cell r="E45" t="str">
            <v>9</v>
          </cell>
          <cell r="F45">
            <v>2012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0</v>
          </cell>
          <cell r="L45">
            <v>0</v>
          </cell>
          <cell r="M45">
            <v>12341.28</v>
          </cell>
          <cell r="N45">
            <v>0</v>
          </cell>
          <cell r="O45">
            <v>40.56</v>
          </cell>
          <cell r="P45">
            <v>0</v>
          </cell>
          <cell r="Q45">
            <v>0</v>
          </cell>
          <cell r="R45">
            <v>980.76</v>
          </cell>
          <cell r="S45">
            <v>20.04</v>
          </cell>
          <cell r="T45">
            <v>0</v>
          </cell>
          <cell r="U45">
            <v>0</v>
          </cell>
          <cell r="V45">
            <v>980.76</v>
          </cell>
          <cell r="W45">
            <v>20.04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3567.12</v>
          </cell>
          <cell r="AF45">
            <v>4.4400000000000004</v>
          </cell>
          <cell r="AG45">
            <v>3567.12</v>
          </cell>
          <cell r="AH45">
            <v>4.4400000000000004</v>
          </cell>
          <cell r="AI45">
            <v>655.20000000000005</v>
          </cell>
          <cell r="AJ45">
            <v>580.20000000000005</v>
          </cell>
          <cell r="AK45">
            <v>12381.84</v>
          </cell>
          <cell r="AL45">
            <v>859.68</v>
          </cell>
          <cell r="AM45">
            <v>15.84</v>
          </cell>
          <cell r="AN45">
            <v>875.52</v>
          </cell>
          <cell r="AO45">
            <v>17.52</v>
          </cell>
          <cell r="AP45">
            <v>0.36</v>
          </cell>
          <cell r="AQ45">
            <v>17.88</v>
          </cell>
          <cell r="AR45">
            <v>3571.56</v>
          </cell>
          <cell r="AS45">
            <v>0</v>
          </cell>
          <cell r="AT45">
            <v>1.056</v>
          </cell>
          <cell r="AU45">
            <v>280259.89</v>
          </cell>
          <cell r="AV45">
            <v>295954.44380000001</v>
          </cell>
          <cell r="AW45">
            <v>308295.73629999999</v>
          </cell>
          <cell r="AX45">
            <v>12341.2925</v>
          </cell>
          <cell r="AY45">
            <v>1028.441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921.42</v>
          </cell>
          <cell r="BF45">
            <v>973.01949999999999</v>
          </cell>
          <cell r="BG45">
            <v>1013.591</v>
          </cell>
          <cell r="BH45">
            <v>40.5715</v>
          </cell>
          <cell r="BI45">
            <v>3.3809999999999998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1.0515000000000001</v>
          </cell>
          <cell r="BP45">
            <v>81353.228300000002</v>
          </cell>
          <cell r="BQ45">
            <v>85542.919599999994</v>
          </cell>
          <cell r="BR45">
            <v>89110.060599999997</v>
          </cell>
          <cell r="BS45">
            <v>3567.1410999999998</v>
          </cell>
          <cell r="BT45">
            <v>297.26179999999999</v>
          </cell>
          <cell r="BU45">
            <v>100.53</v>
          </cell>
          <cell r="BV45">
            <v>105.7073</v>
          </cell>
          <cell r="BW45">
            <v>110.1153</v>
          </cell>
          <cell r="BX45">
            <v>4.4080000000000004</v>
          </cell>
          <cell r="BY45">
            <v>0.36730000000000002</v>
          </cell>
          <cell r="BZ45">
            <v>1.056</v>
          </cell>
          <cell r="CA45">
            <v>22273.16</v>
          </cell>
          <cell r="CB45">
            <v>23520.456999999999</v>
          </cell>
          <cell r="CC45">
            <v>24501.260200000001</v>
          </cell>
          <cell r="CD45">
            <v>980.80319999999995</v>
          </cell>
          <cell r="CE45">
            <v>81.733599999999996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1.0515000000000001</v>
          </cell>
          <cell r="CL45">
            <v>19604.757699999998</v>
          </cell>
          <cell r="CM45">
            <v>20614.402699999999</v>
          </cell>
          <cell r="CN45">
            <v>21474.023799999999</v>
          </cell>
          <cell r="CO45">
            <v>859.62109999999996</v>
          </cell>
          <cell r="CP45">
            <v>71.635099999999994</v>
          </cell>
          <cell r="CQ45">
            <v>361.44760000000002</v>
          </cell>
          <cell r="CR45">
            <v>380.06220000000002</v>
          </cell>
          <cell r="CS45">
            <v>395.91079999999999</v>
          </cell>
          <cell r="CT45">
            <v>15.848599999999999</v>
          </cell>
          <cell r="CU45">
            <v>1.3207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655.20000000000005</v>
          </cell>
          <cell r="DT45">
            <v>655.20000000000005</v>
          </cell>
          <cell r="DU45">
            <v>54.6</v>
          </cell>
          <cell r="DV45">
            <v>0</v>
          </cell>
          <cell r="DW45">
            <v>0</v>
          </cell>
          <cell r="DX45">
            <v>580.20000000000005</v>
          </cell>
          <cell r="DY45">
            <v>580.20000000000005</v>
          </cell>
          <cell r="DZ45">
            <v>48.35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404874.43359999999</v>
          </cell>
          <cell r="EG45">
            <v>427091.01199999999</v>
          </cell>
          <cell r="EH45">
            <v>444900.69809999998</v>
          </cell>
          <cell r="EI45">
            <v>17809.686000000002</v>
          </cell>
          <cell r="EJ45">
            <v>1484.1405</v>
          </cell>
          <cell r="EK45">
            <v>404874.43359999999</v>
          </cell>
          <cell r="EL45">
            <v>427091.01199999999</v>
          </cell>
          <cell r="EM45">
            <v>446136.0981</v>
          </cell>
          <cell r="EN45">
            <v>19045.085999999999</v>
          </cell>
          <cell r="EO45">
            <v>1587.0905</v>
          </cell>
          <cell r="EP45">
            <v>12341.280000000004</v>
          </cell>
          <cell r="EQ45">
            <v>40.56</v>
          </cell>
          <cell r="ER45">
            <v>0</v>
          </cell>
          <cell r="ES45">
            <v>0</v>
          </cell>
          <cell r="ET45">
            <v>980.7600000000001</v>
          </cell>
          <cell r="EU45">
            <v>0</v>
          </cell>
          <cell r="EV45">
            <v>859.68</v>
          </cell>
          <cell r="EW45">
            <v>15.840000000000002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17809.680000000004</v>
          </cell>
        </row>
        <row r="46">
          <cell r="A46" t="str">
            <v>380061_2013</v>
          </cell>
          <cell r="B46" t="str">
            <v>380061</v>
          </cell>
          <cell r="C46" t="str">
            <v>No</v>
          </cell>
          <cell r="D46" t="str">
            <v>Border Hospitals</v>
          </cell>
          <cell r="E46" t="str">
            <v>9</v>
          </cell>
          <cell r="F46">
            <v>2013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0</v>
          </cell>
          <cell r="L46">
            <v>0</v>
          </cell>
          <cell r="M46">
            <v>13032</v>
          </cell>
          <cell r="N46">
            <v>0</v>
          </cell>
          <cell r="O46">
            <v>42.84</v>
          </cell>
          <cell r="P46">
            <v>0</v>
          </cell>
          <cell r="Q46">
            <v>0</v>
          </cell>
          <cell r="R46">
            <v>1035.72</v>
          </cell>
          <cell r="S46">
            <v>21.12</v>
          </cell>
          <cell r="T46">
            <v>0</v>
          </cell>
          <cell r="U46">
            <v>0</v>
          </cell>
          <cell r="V46">
            <v>1035.72</v>
          </cell>
          <cell r="W46">
            <v>21.12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3750.96</v>
          </cell>
          <cell r="AF46">
            <v>4.68</v>
          </cell>
          <cell r="AG46">
            <v>3750.96</v>
          </cell>
          <cell r="AH46">
            <v>4.68</v>
          </cell>
          <cell r="AI46">
            <v>691.92</v>
          </cell>
          <cell r="AJ46">
            <v>610.08000000000004</v>
          </cell>
          <cell r="AK46">
            <v>13074.84</v>
          </cell>
          <cell r="AL46">
            <v>903.96</v>
          </cell>
          <cell r="AM46">
            <v>16.68</v>
          </cell>
          <cell r="AN46">
            <v>920.64</v>
          </cell>
          <cell r="AO46">
            <v>18.48</v>
          </cell>
          <cell r="AP46">
            <v>0.36</v>
          </cell>
          <cell r="AQ46">
            <v>18.84</v>
          </cell>
          <cell r="AR46">
            <v>3755.64</v>
          </cell>
          <cell r="AS46">
            <v>0</v>
          </cell>
          <cell r="AT46">
            <v>1.1151</v>
          </cell>
          <cell r="AU46">
            <v>280259.89</v>
          </cell>
          <cell r="AV46">
            <v>312517.80330000003</v>
          </cell>
          <cell r="AW46">
            <v>325549.78749999998</v>
          </cell>
          <cell r="AX46">
            <v>13031.9841</v>
          </cell>
          <cell r="AY46">
            <v>1085.9987000000001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921.42</v>
          </cell>
          <cell r="BF46">
            <v>1027.4754</v>
          </cell>
          <cell r="BG46">
            <v>1070.3176000000001</v>
          </cell>
          <cell r="BH46">
            <v>42.842100000000002</v>
          </cell>
          <cell r="BI46">
            <v>3.5701999999999998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1.1056999999999999</v>
          </cell>
          <cell r="BP46">
            <v>81353.228300000002</v>
          </cell>
          <cell r="BQ46">
            <v>89952.264500000005</v>
          </cell>
          <cell r="BR46">
            <v>93703.275399999999</v>
          </cell>
          <cell r="BS46">
            <v>3751.0108</v>
          </cell>
          <cell r="BT46">
            <v>312.58420000000001</v>
          </cell>
          <cell r="BU46">
            <v>100.53</v>
          </cell>
          <cell r="BV46">
            <v>111.15600000000001</v>
          </cell>
          <cell r="BW46">
            <v>115.7912</v>
          </cell>
          <cell r="BX46">
            <v>4.6352000000000002</v>
          </cell>
          <cell r="BY46">
            <v>0.38629999999999998</v>
          </cell>
          <cell r="BZ46">
            <v>1.1151</v>
          </cell>
          <cell r="CA46">
            <v>22273.16</v>
          </cell>
          <cell r="CB46">
            <v>24836.8007</v>
          </cell>
          <cell r="CC46">
            <v>25872.4954</v>
          </cell>
          <cell r="CD46">
            <v>1035.6947</v>
          </cell>
          <cell r="CE46">
            <v>86.307900000000004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1.1056999999999999</v>
          </cell>
          <cell r="CL46">
            <v>19604.757699999998</v>
          </cell>
          <cell r="CM46">
            <v>21676.980599999999</v>
          </cell>
          <cell r="CN46">
            <v>22580.911199999999</v>
          </cell>
          <cell r="CO46">
            <v>903.93060000000003</v>
          </cell>
          <cell r="CP46">
            <v>75.327600000000004</v>
          </cell>
          <cell r="CQ46">
            <v>361.44760000000002</v>
          </cell>
          <cell r="CR46">
            <v>399.65260000000001</v>
          </cell>
          <cell r="CS46">
            <v>416.31819999999999</v>
          </cell>
          <cell r="CT46">
            <v>16.665600000000001</v>
          </cell>
          <cell r="CU46">
            <v>1.3888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691.92</v>
          </cell>
          <cell r="DT46">
            <v>691.92</v>
          </cell>
          <cell r="DU46">
            <v>57.66</v>
          </cell>
          <cell r="DV46">
            <v>0</v>
          </cell>
          <cell r="DW46">
            <v>0</v>
          </cell>
          <cell r="DX46">
            <v>610.08000000000004</v>
          </cell>
          <cell r="DY46">
            <v>610.08000000000004</v>
          </cell>
          <cell r="DZ46">
            <v>50.84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404874.43359999999</v>
          </cell>
          <cell r="EG46">
            <v>450522.13319999998</v>
          </cell>
          <cell r="EH46">
            <v>469308.89649999997</v>
          </cell>
          <cell r="EI46">
            <v>18786.763299999999</v>
          </cell>
          <cell r="EJ46">
            <v>1565.5636</v>
          </cell>
          <cell r="EK46">
            <v>404874.43359999999</v>
          </cell>
          <cell r="EL46">
            <v>450522.13319999998</v>
          </cell>
          <cell r="EM46">
            <v>470610.89649999997</v>
          </cell>
          <cell r="EN46">
            <v>20088.763299999999</v>
          </cell>
          <cell r="EO46">
            <v>1674.0636</v>
          </cell>
          <cell r="EP46">
            <v>13032</v>
          </cell>
          <cell r="EQ46">
            <v>42.839999999999996</v>
          </cell>
          <cell r="ER46">
            <v>0</v>
          </cell>
          <cell r="ES46">
            <v>0</v>
          </cell>
          <cell r="ET46">
            <v>1035.7199999999998</v>
          </cell>
          <cell r="EU46">
            <v>0</v>
          </cell>
          <cell r="EV46">
            <v>903.96000000000015</v>
          </cell>
          <cell r="EW46">
            <v>16.680000000000003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18786.84</v>
          </cell>
        </row>
        <row r="47">
          <cell r="A47" t="str">
            <v>382004_2011</v>
          </cell>
          <cell r="B47" t="str">
            <v>382004</v>
          </cell>
          <cell r="C47" t="str">
            <v>No</v>
          </cell>
          <cell r="D47" t="str">
            <v>Border Hospitals</v>
          </cell>
          <cell r="E47" t="str">
            <v>9</v>
          </cell>
          <cell r="F47">
            <v>2011</v>
          </cell>
          <cell r="G47">
            <v>1</v>
          </cell>
          <cell r="H47">
            <v>1</v>
          </cell>
          <cell r="I47">
            <v>0</v>
          </cell>
          <cell r="J47">
            <v>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284.64</v>
          </cell>
          <cell r="S47">
            <v>5.76</v>
          </cell>
          <cell r="T47">
            <v>0</v>
          </cell>
          <cell r="U47">
            <v>0</v>
          </cell>
          <cell r="V47">
            <v>284.64</v>
          </cell>
          <cell r="W47">
            <v>5.76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1</v>
          </cell>
          <cell r="AU47">
            <v>1052277.79</v>
          </cell>
          <cell r="AV47">
            <v>1052277.79</v>
          </cell>
          <cell r="AW47">
            <v>1052277.79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1</v>
          </cell>
          <cell r="CA47">
            <v>6825.28</v>
          </cell>
          <cell r="CB47">
            <v>6825.28</v>
          </cell>
          <cell r="CC47">
            <v>7109.8941999999997</v>
          </cell>
          <cell r="CD47">
            <v>284.61419999999998</v>
          </cell>
          <cell r="CE47">
            <v>23.7178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1059103.07</v>
          </cell>
          <cell r="EG47">
            <v>1059103.07</v>
          </cell>
          <cell r="EH47">
            <v>1059387.6842</v>
          </cell>
          <cell r="EI47">
            <v>284.61419999999998</v>
          </cell>
          <cell r="EJ47">
            <v>23.7178</v>
          </cell>
          <cell r="EK47">
            <v>1059103.07</v>
          </cell>
          <cell r="EL47">
            <v>1059103.07</v>
          </cell>
          <cell r="EM47">
            <v>1059387.6842</v>
          </cell>
          <cell r="EN47">
            <v>284.61419999999998</v>
          </cell>
          <cell r="EO47">
            <v>23.7178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284.64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284.64</v>
          </cell>
        </row>
        <row r="48">
          <cell r="A48" t="str">
            <v>382004_2012</v>
          </cell>
          <cell r="B48" t="str">
            <v>382004</v>
          </cell>
          <cell r="C48" t="str">
            <v>No</v>
          </cell>
          <cell r="D48" t="str">
            <v>Border Hospitals</v>
          </cell>
          <cell r="E48" t="str">
            <v>9</v>
          </cell>
          <cell r="F48">
            <v>2012</v>
          </cell>
          <cell r="G48">
            <v>1</v>
          </cell>
          <cell r="H48">
            <v>1</v>
          </cell>
          <cell r="I48">
            <v>0</v>
          </cell>
          <cell r="J48">
            <v>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300.60000000000002</v>
          </cell>
          <cell r="S48">
            <v>6.12</v>
          </cell>
          <cell r="T48">
            <v>0</v>
          </cell>
          <cell r="U48">
            <v>0</v>
          </cell>
          <cell r="V48">
            <v>300.60000000000002</v>
          </cell>
          <cell r="W48">
            <v>6.12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1.056</v>
          </cell>
          <cell r="AU48">
            <v>1052277.79</v>
          </cell>
          <cell r="AV48">
            <v>1111205.3462</v>
          </cell>
          <cell r="AW48">
            <v>1111205.3462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1.056</v>
          </cell>
          <cell r="CA48">
            <v>6825.28</v>
          </cell>
          <cell r="CB48">
            <v>7207.4957000000004</v>
          </cell>
          <cell r="CC48">
            <v>7508.0483000000004</v>
          </cell>
          <cell r="CD48">
            <v>300.55259999999998</v>
          </cell>
          <cell r="CE48">
            <v>25.045999999999999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1059103.07</v>
          </cell>
          <cell r="EG48">
            <v>1118412.8419000001</v>
          </cell>
          <cell r="EH48">
            <v>1118713.3944999999</v>
          </cell>
          <cell r="EI48">
            <v>300.55259999999998</v>
          </cell>
          <cell r="EJ48">
            <v>25.045999999999999</v>
          </cell>
          <cell r="EK48">
            <v>1059103.07</v>
          </cell>
          <cell r="EL48">
            <v>1118412.8419000001</v>
          </cell>
          <cell r="EM48">
            <v>1118713.3944999999</v>
          </cell>
          <cell r="EN48">
            <v>300.55259999999998</v>
          </cell>
          <cell r="EO48">
            <v>25.045999999999999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300.60000000000008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300.60000000000008</v>
          </cell>
        </row>
        <row r="49">
          <cell r="A49" t="str">
            <v>382004_2013</v>
          </cell>
          <cell r="B49" t="str">
            <v>382004</v>
          </cell>
          <cell r="C49" t="str">
            <v>No</v>
          </cell>
          <cell r="D49" t="str">
            <v>Border Hospitals</v>
          </cell>
          <cell r="E49" t="str">
            <v>9</v>
          </cell>
          <cell r="F49">
            <v>2013</v>
          </cell>
          <cell r="G49">
            <v>1</v>
          </cell>
          <cell r="H49">
            <v>1</v>
          </cell>
          <cell r="I49">
            <v>0</v>
          </cell>
          <cell r="J49">
            <v>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317.39999999999998</v>
          </cell>
          <cell r="S49">
            <v>6.48</v>
          </cell>
          <cell r="T49">
            <v>0</v>
          </cell>
          <cell r="U49">
            <v>0</v>
          </cell>
          <cell r="V49">
            <v>317.39999999999998</v>
          </cell>
          <cell r="W49">
            <v>6.48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1.1151</v>
          </cell>
          <cell r="AU49">
            <v>1052277.79</v>
          </cell>
          <cell r="AV49">
            <v>1173394.9635999999</v>
          </cell>
          <cell r="AW49">
            <v>1173394.9635999999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1.1151</v>
          </cell>
          <cell r="CA49">
            <v>6825.28</v>
          </cell>
          <cell r="CB49">
            <v>7610.8697000000002</v>
          </cell>
          <cell r="CC49">
            <v>7928.2430000000004</v>
          </cell>
          <cell r="CD49">
            <v>317.37329999999997</v>
          </cell>
          <cell r="CE49">
            <v>26.447800000000001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1059103.07</v>
          </cell>
          <cell r="EG49">
            <v>1181005.8333999999</v>
          </cell>
          <cell r="EH49">
            <v>1181323.2067</v>
          </cell>
          <cell r="EI49">
            <v>317.37329999999997</v>
          </cell>
          <cell r="EJ49">
            <v>26.447800000000001</v>
          </cell>
          <cell r="EK49">
            <v>1059103.07</v>
          </cell>
          <cell r="EL49">
            <v>1181005.8333999999</v>
          </cell>
          <cell r="EM49">
            <v>1181323.2067</v>
          </cell>
          <cell r="EN49">
            <v>317.37329999999997</v>
          </cell>
          <cell r="EO49">
            <v>26.447800000000001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317.39999999999992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317.39999999999992</v>
          </cell>
        </row>
        <row r="50">
          <cell r="A50" t="str">
            <v>500001_2011</v>
          </cell>
          <cell r="B50" t="str">
            <v>500001</v>
          </cell>
          <cell r="C50" t="str">
            <v>No</v>
          </cell>
          <cell r="D50" t="str">
            <v>PPS</v>
          </cell>
          <cell r="E50" t="str">
            <v>5</v>
          </cell>
          <cell r="F50">
            <v>2011</v>
          </cell>
          <cell r="G50">
            <v>1</v>
          </cell>
          <cell r="H50">
            <v>1</v>
          </cell>
          <cell r="I50">
            <v>1</v>
          </cell>
          <cell r="J50">
            <v>1</v>
          </cell>
          <cell r="K50">
            <v>0</v>
          </cell>
          <cell r="L50">
            <v>0</v>
          </cell>
          <cell r="M50">
            <v>880675.08</v>
          </cell>
          <cell r="N50">
            <v>58894.32</v>
          </cell>
          <cell r="O50">
            <v>0</v>
          </cell>
          <cell r="P50">
            <v>0</v>
          </cell>
          <cell r="Q50">
            <v>0</v>
          </cell>
          <cell r="R50">
            <v>315639.24</v>
          </cell>
          <cell r="S50">
            <v>6441.6</v>
          </cell>
          <cell r="T50">
            <v>0</v>
          </cell>
          <cell r="U50">
            <v>0</v>
          </cell>
          <cell r="V50">
            <v>315639.24</v>
          </cell>
          <cell r="W50">
            <v>6441.6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577299.12</v>
          </cell>
          <cell r="AF50">
            <v>976.32</v>
          </cell>
          <cell r="AG50">
            <v>577299.12</v>
          </cell>
          <cell r="AH50">
            <v>976.32</v>
          </cell>
          <cell r="AI50">
            <v>28450.080000000002</v>
          </cell>
          <cell r="AJ50">
            <v>286941.84000000003</v>
          </cell>
          <cell r="AK50">
            <v>939569.4</v>
          </cell>
          <cell r="AL50">
            <v>496523.76</v>
          </cell>
          <cell r="AM50">
            <v>2499.36</v>
          </cell>
          <cell r="AN50">
            <v>499023.12</v>
          </cell>
          <cell r="AO50">
            <v>10133.16</v>
          </cell>
          <cell r="AP50">
            <v>51</v>
          </cell>
          <cell r="AQ50">
            <v>10184.16</v>
          </cell>
          <cell r="AR50">
            <v>578275.43999999994</v>
          </cell>
          <cell r="AS50">
            <v>0</v>
          </cell>
          <cell r="AT50">
            <v>1</v>
          </cell>
          <cell r="AU50">
            <v>5631122.75</v>
          </cell>
          <cell r="AV50">
            <v>5631122.75</v>
          </cell>
          <cell r="AW50">
            <v>6511797.8700000001</v>
          </cell>
          <cell r="AX50">
            <v>880675.12</v>
          </cell>
          <cell r="AY50">
            <v>73389.593299999993</v>
          </cell>
          <cell r="AZ50">
            <v>410784.46</v>
          </cell>
          <cell r="BA50">
            <v>410784.46</v>
          </cell>
          <cell r="BB50">
            <v>469678.74</v>
          </cell>
          <cell r="BC50">
            <v>58894.28</v>
          </cell>
          <cell r="BD50">
            <v>4907.8567000000003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</v>
          </cell>
          <cell r="BP50">
            <v>1357207.4362000001</v>
          </cell>
          <cell r="BQ50">
            <v>1357207.4362000001</v>
          </cell>
          <cell r="BR50">
            <v>1934506.5649999999</v>
          </cell>
          <cell r="BS50">
            <v>577299.12879999995</v>
          </cell>
          <cell r="BT50">
            <v>48108.260699999999</v>
          </cell>
          <cell r="BU50">
            <v>2295.2339999999999</v>
          </cell>
          <cell r="BV50">
            <v>2295.2339999999999</v>
          </cell>
          <cell r="BW50">
            <v>3271.5304999999998</v>
          </cell>
          <cell r="BX50">
            <v>976.29650000000004</v>
          </cell>
          <cell r="BY50">
            <v>81.358000000000004</v>
          </cell>
          <cell r="BZ50">
            <v>1</v>
          </cell>
          <cell r="CA50">
            <v>1782054.2445</v>
          </cell>
          <cell r="CB50">
            <v>1782054.2445</v>
          </cell>
          <cell r="CC50">
            <v>2097693.4723999999</v>
          </cell>
          <cell r="CD50">
            <v>315639.2279</v>
          </cell>
          <cell r="CE50">
            <v>26303.269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1</v>
          </cell>
          <cell r="CL50">
            <v>1167307.5578999999</v>
          </cell>
          <cell r="CM50">
            <v>1167307.5578999999</v>
          </cell>
          <cell r="CN50">
            <v>1663831.2790999999</v>
          </cell>
          <cell r="CO50">
            <v>496523.72120000003</v>
          </cell>
          <cell r="CP50">
            <v>41376.976799999997</v>
          </cell>
          <cell r="CQ50">
            <v>5875.8014000000003</v>
          </cell>
          <cell r="CR50">
            <v>5875.8014000000003</v>
          </cell>
          <cell r="CS50">
            <v>8375.1208000000006</v>
          </cell>
          <cell r="CT50">
            <v>2499.3193999999999</v>
          </cell>
          <cell r="CU50">
            <v>208.2766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28450.080000000002</v>
          </cell>
          <cell r="DT50">
            <v>28450.080000000002</v>
          </cell>
          <cell r="DU50">
            <v>2370.84</v>
          </cell>
          <cell r="DV50">
            <v>0</v>
          </cell>
          <cell r="DW50">
            <v>0</v>
          </cell>
          <cell r="DX50">
            <v>286941.84000000003</v>
          </cell>
          <cell r="DY50">
            <v>286941.84000000003</v>
          </cell>
          <cell r="DZ50">
            <v>23911.82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10356647.483999999</v>
          </cell>
          <cell r="EG50">
            <v>10356647.483999999</v>
          </cell>
          <cell r="EH50">
            <v>12689154.5778</v>
          </cell>
          <cell r="EI50">
            <v>2332507.0937999999</v>
          </cell>
          <cell r="EJ50">
            <v>194375.59109999999</v>
          </cell>
          <cell r="EK50">
            <v>10356647.483999999</v>
          </cell>
          <cell r="EL50">
            <v>10356647.483999999</v>
          </cell>
          <cell r="EM50">
            <v>13004546.4978</v>
          </cell>
          <cell r="EN50">
            <v>2647899.0137999998</v>
          </cell>
          <cell r="EO50">
            <v>220658.25109999999</v>
          </cell>
          <cell r="EP50">
            <v>880675.07999999973</v>
          </cell>
          <cell r="EQ50">
            <v>0</v>
          </cell>
          <cell r="ER50">
            <v>58894.32</v>
          </cell>
          <cell r="ES50">
            <v>0</v>
          </cell>
          <cell r="ET50">
            <v>315639.24</v>
          </cell>
          <cell r="EU50">
            <v>0</v>
          </cell>
          <cell r="EV50">
            <v>496523.75999999995</v>
          </cell>
          <cell r="EW50">
            <v>2499.3600000000006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2332507.1999999997</v>
          </cell>
        </row>
        <row r="51">
          <cell r="A51" t="str">
            <v>500001_2012</v>
          </cell>
          <cell r="B51" t="str">
            <v>500001</v>
          </cell>
          <cell r="C51" t="str">
            <v>No</v>
          </cell>
          <cell r="D51" t="str">
            <v>PPS</v>
          </cell>
          <cell r="E51" t="str">
            <v>5</v>
          </cell>
          <cell r="F51">
            <v>2012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0</v>
          </cell>
          <cell r="L51">
            <v>0</v>
          </cell>
          <cell r="M51">
            <v>455712.36</v>
          </cell>
          <cell r="N51">
            <v>50601.599999999999</v>
          </cell>
          <cell r="O51">
            <v>0</v>
          </cell>
          <cell r="P51">
            <v>0</v>
          </cell>
          <cell r="Q51">
            <v>0</v>
          </cell>
          <cell r="R51">
            <v>156101.88</v>
          </cell>
          <cell r="S51">
            <v>3185.76</v>
          </cell>
          <cell r="T51">
            <v>0</v>
          </cell>
          <cell r="U51">
            <v>0</v>
          </cell>
          <cell r="V51">
            <v>156101.88</v>
          </cell>
          <cell r="W51">
            <v>3185.76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464612.52</v>
          </cell>
          <cell r="AF51">
            <v>785.76</v>
          </cell>
          <cell r="AG51">
            <v>464612.52</v>
          </cell>
          <cell r="AH51">
            <v>785.76</v>
          </cell>
          <cell r="AI51">
            <v>30041.52</v>
          </cell>
          <cell r="AJ51">
            <v>301721.03999999998</v>
          </cell>
          <cell r="AK51">
            <v>506313.96</v>
          </cell>
          <cell r="AL51">
            <v>399604.2</v>
          </cell>
          <cell r="AM51">
            <v>2011.44</v>
          </cell>
          <cell r="AN51">
            <v>401615.64</v>
          </cell>
          <cell r="AO51">
            <v>8155.2</v>
          </cell>
          <cell r="AP51">
            <v>41.04</v>
          </cell>
          <cell r="AQ51">
            <v>8196.24</v>
          </cell>
          <cell r="AR51">
            <v>465398.28</v>
          </cell>
          <cell r="AS51">
            <v>0</v>
          </cell>
          <cell r="AT51">
            <v>1.056</v>
          </cell>
          <cell r="AU51">
            <v>5631122.75</v>
          </cell>
          <cell r="AV51">
            <v>5946465.6239999998</v>
          </cell>
          <cell r="AW51">
            <v>6402178.0310000004</v>
          </cell>
          <cell r="AX51">
            <v>455712.40700000001</v>
          </cell>
          <cell r="AY51">
            <v>37976.033900000002</v>
          </cell>
          <cell r="AZ51">
            <v>410784.46</v>
          </cell>
          <cell r="BA51">
            <v>433788.3898</v>
          </cell>
          <cell r="BB51">
            <v>484389.92450000002</v>
          </cell>
          <cell r="BC51">
            <v>50601.534699999997</v>
          </cell>
          <cell r="BD51">
            <v>4216.7946000000002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1.0515000000000001</v>
          </cell>
          <cell r="BP51">
            <v>1357207.4362000001</v>
          </cell>
          <cell r="BQ51">
            <v>1427103.6192000001</v>
          </cell>
          <cell r="BR51">
            <v>1891716.1717000001</v>
          </cell>
          <cell r="BS51">
            <v>464612.55249999999</v>
          </cell>
          <cell r="BT51">
            <v>38717.712699999996</v>
          </cell>
          <cell r="BU51">
            <v>2295.2339999999999</v>
          </cell>
          <cell r="BV51">
            <v>2413.4386</v>
          </cell>
          <cell r="BW51">
            <v>3199.1655999999998</v>
          </cell>
          <cell r="BX51">
            <v>785.72709999999995</v>
          </cell>
          <cell r="BY51">
            <v>65.4773</v>
          </cell>
          <cell r="BZ51">
            <v>1.056</v>
          </cell>
          <cell r="CA51">
            <v>1782054.2445</v>
          </cell>
          <cell r="CB51">
            <v>1881849.2822</v>
          </cell>
          <cell r="CC51">
            <v>2037951.1669999999</v>
          </cell>
          <cell r="CD51">
            <v>156101.8849</v>
          </cell>
          <cell r="CE51">
            <v>13008.490400000001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1.0515000000000001</v>
          </cell>
          <cell r="CL51">
            <v>1167307.5578999999</v>
          </cell>
          <cell r="CM51">
            <v>1227423.8970999999</v>
          </cell>
          <cell r="CN51">
            <v>1627028.1000999999</v>
          </cell>
          <cell r="CO51">
            <v>399604.20299999998</v>
          </cell>
          <cell r="CP51">
            <v>33300.350200000001</v>
          </cell>
          <cell r="CQ51">
            <v>5875.8014000000003</v>
          </cell>
          <cell r="CR51">
            <v>6178.4052000000001</v>
          </cell>
          <cell r="CS51">
            <v>8189.8679000000002</v>
          </cell>
          <cell r="CT51">
            <v>2011.4627</v>
          </cell>
          <cell r="CU51">
            <v>167.62190000000001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30041.52</v>
          </cell>
          <cell r="DT51">
            <v>30041.52</v>
          </cell>
          <cell r="DU51">
            <v>2503.46</v>
          </cell>
          <cell r="DV51">
            <v>0</v>
          </cell>
          <cell r="DW51">
            <v>0</v>
          </cell>
          <cell r="DX51">
            <v>301721.03999999998</v>
          </cell>
          <cell r="DY51">
            <v>301721.03999999998</v>
          </cell>
          <cell r="DZ51">
            <v>25143.42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10356647.483999999</v>
          </cell>
          <cell r="EG51">
            <v>10925222.655999999</v>
          </cell>
          <cell r="EH51">
            <v>12454652.4279</v>
          </cell>
          <cell r="EI51">
            <v>1529429.7719000001</v>
          </cell>
          <cell r="EJ51">
            <v>127452.481</v>
          </cell>
          <cell r="EK51">
            <v>10356647.483999999</v>
          </cell>
          <cell r="EL51">
            <v>10925222.655999999</v>
          </cell>
          <cell r="EM51">
            <v>12786414.9879</v>
          </cell>
          <cell r="EN51">
            <v>1861192.3319000001</v>
          </cell>
          <cell r="EO51">
            <v>155099.361</v>
          </cell>
          <cell r="EP51">
            <v>455712.3600000001</v>
          </cell>
          <cell r="EQ51">
            <v>0</v>
          </cell>
          <cell r="ER51">
            <v>50601.600000000013</v>
          </cell>
          <cell r="ES51">
            <v>0</v>
          </cell>
          <cell r="ET51">
            <v>156101.88</v>
          </cell>
          <cell r="EU51">
            <v>0</v>
          </cell>
          <cell r="EV51">
            <v>399604.1999999999</v>
          </cell>
          <cell r="EW51">
            <v>2011.4399999999996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1529429.76</v>
          </cell>
        </row>
        <row r="52">
          <cell r="A52" t="str">
            <v>500001_2013</v>
          </cell>
          <cell r="B52" t="str">
            <v>500001</v>
          </cell>
          <cell r="C52" t="str">
            <v>No</v>
          </cell>
          <cell r="D52" t="str">
            <v>PPS</v>
          </cell>
          <cell r="E52" t="str">
            <v>5</v>
          </cell>
          <cell r="F52">
            <v>2013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0</v>
          </cell>
          <cell r="M52">
            <v>584998.18999999994</v>
          </cell>
          <cell r="N52">
            <v>58549.08</v>
          </cell>
          <cell r="O52">
            <v>0</v>
          </cell>
          <cell r="P52">
            <v>0</v>
          </cell>
          <cell r="Q52">
            <v>0</v>
          </cell>
          <cell r="R52">
            <v>186366.72</v>
          </cell>
          <cell r="S52">
            <v>3803.4</v>
          </cell>
          <cell r="T52">
            <v>0</v>
          </cell>
          <cell r="U52">
            <v>0</v>
          </cell>
          <cell r="V52">
            <v>186366.72</v>
          </cell>
          <cell r="W52">
            <v>3803.4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488561.16</v>
          </cell>
          <cell r="AF52">
            <v>826.2</v>
          </cell>
          <cell r="AG52">
            <v>488561.16</v>
          </cell>
          <cell r="AH52">
            <v>826.2</v>
          </cell>
          <cell r="AI52">
            <v>31724.76</v>
          </cell>
          <cell r="AJ52">
            <v>317274.84000000003</v>
          </cell>
          <cell r="AK52">
            <v>643547.27</v>
          </cell>
          <cell r="AL52">
            <v>420201.96</v>
          </cell>
          <cell r="AM52">
            <v>2115.12</v>
          </cell>
          <cell r="AN52">
            <v>422317.08</v>
          </cell>
          <cell r="AO52">
            <v>8575.56</v>
          </cell>
          <cell r="AP52">
            <v>43.2</v>
          </cell>
          <cell r="AQ52">
            <v>8618.76</v>
          </cell>
          <cell r="AR52">
            <v>489387.36</v>
          </cell>
          <cell r="AS52">
            <v>0</v>
          </cell>
          <cell r="AT52">
            <v>1.1151</v>
          </cell>
          <cell r="AU52">
            <v>5631122.75</v>
          </cell>
          <cell r="AV52">
            <v>6279264.9785000002</v>
          </cell>
          <cell r="AW52">
            <v>6818098.6717999997</v>
          </cell>
          <cell r="AX52">
            <v>538833.69330000004</v>
          </cell>
          <cell r="AY52">
            <v>44902.807800000002</v>
          </cell>
          <cell r="AZ52">
            <v>410784.46</v>
          </cell>
          <cell r="BA52">
            <v>458065.7513</v>
          </cell>
          <cell r="BB52">
            <v>516614.7794</v>
          </cell>
          <cell r="BC52">
            <v>58549.027999999998</v>
          </cell>
          <cell r="BD52">
            <v>4879.0856999999996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1.1056999999999999</v>
          </cell>
          <cell r="BP52">
            <v>1357207.4362000001</v>
          </cell>
          <cell r="BQ52">
            <v>1500664.2622</v>
          </cell>
          <cell r="BR52">
            <v>1989225.4598999999</v>
          </cell>
          <cell r="BS52">
            <v>488561.19770000002</v>
          </cell>
          <cell r="BT52">
            <v>40713.433100000002</v>
          </cell>
          <cell r="BU52">
            <v>2295.2339999999999</v>
          </cell>
          <cell r="BV52">
            <v>2537.8402000000001</v>
          </cell>
          <cell r="BW52">
            <v>3364.0679</v>
          </cell>
          <cell r="BX52">
            <v>826.22770000000003</v>
          </cell>
          <cell r="BY52">
            <v>68.8523</v>
          </cell>
          <cell r="BZ52">
            <v>1.1151</v>
          </cell>
          <cell r="CA52">
            <v>1782054.2445</v>
          </cell>
          <cell r="CB52">
            <v>1987168.6880000001</v>
          </cell>
          <cell r="CC52">
            <v>2173535.2999</v>
          </cell>
          <cell r="CD52">
            <v>186366.61180000001</v>
          </cell>
          <cell r="CE52">
            <v>15530.550999999999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1.1056999999999999</v>
          </cell>
          <cell r="CL52">
            <v>1167307.5578999999</v>
          </cell>
          <cell r="CM52">
            <v>1290691.9668000001</v>
          </cell>
          <cell r="CN52">
            <v>1710893.9328000001</v>
          </cell>
          <cell r="CO52">
            <v>420201.96600000001</v>
          </cell>
          <cell r="CP52">
            <v>35016.830499999996</v>
          </cell>
          <cell r="CQ52">
            <v>5875.8014000000003</v>
          </cell>
          <cell r="CR52">
            <v>6496.8735999999999</v>
          </cell>
          <cell r="CS52">
            <v>8612.018</v>
          </cell>
          <cell r="CT52">
            <v>2115.1444000000001</v>
          </cell>
          <cell r="CU52">
            <v>176.262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31724.76</v>
          </cell>
          <cell r="DT52">
            <v>31724.76</v>
          </cell>
          <cell r="DU52">
            <v>2643.73</v>
          </cell>
          <cell r="DV52">
            <v>0</v>
          </cell>
          <cell r="DW52">
            <v>0</v>
          </cell>
          <cell r="DX52">
            <v>317274.84000000003</v>
          </cell>
          <cell r="DY52">
            <v>317274.84000000003</v>
          </cell>
          <cell r="DZ52">
            <v>26439.57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10356647.483999999</v>
          </cell>
          <cell r="EG52">
            <v>11524890.3607</v>
          </cell>
          <cell r="EH52">
            <v>13220344.229599999</v>
          </cell>
          <cell r="EI52">
            <v>1695453.8688000001</v>
          </cell>
          <cell r="EJ52">
            <v>141287.8224</v>
          </cell>
          <cell r="EK52">
            <v>10356647.483999999</v>
          </cell>
          <cell r="EL52">
            <v>11524890.3607</v>
          </cell>
          <cell r="EM52">
            <v>13569343.829600001</v>
          </cell>
          <cell r="EN52">
            <v>2044453.4687999999</v>
          </cell>
          <cell r="EO52">
            <v>170371.12239999999</v>
          </cell>
          <cell r="EP52">
            <v>584998.19000000006</v>
          </cell>
          <cell r="EQ52">
            <v>0</v>
          </cell>
          <cell r="ER52">
            <v>58549.079999999987</v>
          </cell>
          <cell r="ES52">
            <v>0</v>
          </cell>
          <cell r="ET52">
            <v>186366.72</v>
          </cell>
          <cell r="EU52">
            <v>0</v>
          </cell>
          <cell r="EV52">
            <v>420201.96000000014</v>
          </cell>
          <cell r="EW52">
            <v>2115.12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1741618.4300000002</v>
          </cell>
        </row>
        <row r="53">
          <cell r="A53" t="str">
            <v>500002_2011</v>
          </cell>
          <cell r="B53" t="str">
            <v>500002</v>
          </cell>
          <cell r="C53" t="str">
            <v>Yes</v>
          </cell>
          <cell r="D53" t="str">
            <v>PPS</v>
          </cell>
          <cell r="E53" t="str">
            <v>5</v>
          </cell>
          <cell r="F53">
            <v>2011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0</v>
          </cell>
          <cell r="L53">
            <v>0</v>
          </cell>
          <cell r="M53">
            <v>287916.84000000003</v>
          </cell>
          <cell r="N53">
            <v>448.8</v>
          </cell>
          <cell r="O53">
            <v>0</v>
          </cell>
          <cell r="P53">
            <v>0</v>
          </cell>
          <cell r="Q53">
            <v>0</v>
          </cell>
          <cell r="R53">
            <v>250605.12</v>
          </cell>
          <cell r="S53">
            <v>5114.3999999999996</v>
          </cell>
          <cell r="T53">
            <v>0</v>
          </cell>
          <cell r="U53">
            <v>0</v>
          </cell>
          <cell r="V53">
            <v>250605.12</v>
          </cell>
          <cell r="W53">
            <v>5114.3999999999996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557148.72</v>
          </cell>
          <cell r="AF53">
            <v>566.4</v>
          </cell>
          <cell r="AG53">
            <v>557148.72</v>
          </cell>
          <cell r="AH53">
            <v>566.4</v>
          </cell>
          <cell r="AI53">
            <v>21458.639999999999</v>
          </cell>
          <cell r="AJ53">
            <v>160035.6</v>
          </cell>
          <cell r="AK53">
            <v>288365.64</v>
          </cell>
          <cell r="AL53">
            <v>78240.960000000006</v>
          </cell>
          <cell r="AM53">
            <v>420.36</v>
          </cell>
          <cell r="AN53">
            <v>78661.320000000007</v>
          </cell>
          <cell r="AO53">
            <v>1596.72</v>
          </cell>
          <cell r="AP53">
            <v>8.52</v>
          </cell>
          <cell r="AQ53">
            <v>1605.24</v>
          </cell>
          <cell r="AR53">
            <v>557715.12</v>
          </cell>
          <cell r="AS53">
            <v>0</v>
          </cell>
          <cell r="AT53">
            <v>1</v>
          </cell>
          <cell r="AU53">
            <v>1679362.77</v>
          </cell>
          <cell r="AV53">
            <v>1679362.77</v>
          </cell>
          <cell r="AW53">
            <v>1967279.67</v>
          </cell>
          <cell r="AX53">
            <v>287916.90000000002</v>
          </cell>
          <cell r="AY53">
            <v>23993.075000000001</v>
          </cell>
          <cell r="AZ53">
            <v>3452</v>
          </cell>
          <cell r="BA53">
            <v>3452</v>
          </cell>
          <cell r="BB53">
            <v>3900.76</v>
          </cell>
          <cell r="BC53">
            <v>448.76</v>
          </cell>
          <cell r="BD53">
            <v>37.396700000000003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</v>
          </cell>
          <cell r="BP53">
            <v>1309834.4789</v>
          </cell>
          <cell r="BQ53">
            <v>1309834.4789</v>
          </cell>
          <cell r="BR53">
            <v>1866983.1968</v>
          </cell>
          <cell r="BS53">
            <v>557148.71790000005</v>
          </cell>
          <cell r="BT53">
            <v>46429.059800000003</v>
          </cell>
          <cell r="BU53">
            <v>1331.5363</v>
          </cell>
          <cell r="BV53">
            <v>1331.5363</v>
          </cell>
          <cell r="BW53">
            <v>1897.9159999999999</v>
          </cell>
          <cell r="BX53">
            <v>566.37969999999996</v>
          </cell>
          <cell r="BY53">
            <v>47.198300000000003</v>
          </cell>
          <cell r="BZ53">
            <v>1</v>
          </cell>
          <cell r="CA53">
            <v>1414881.0988</v>
          </cell>
          <cell r="CB53">
            <v>1414881.0988</v>
          </cell>
          <cell r="CC53">
            <v>1665486.2560000001</v>
          </cell>
          <cell r="CD53">
            <v>250605.15719999999</v>
          </cell>
          <cell r="CE53">
            <v>20883.7631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1</v>
          </cell>
          <cell r="CL53">
            <v>183941.28330000001</v>
          </cell>
          <cell r="CM53">
            <v>183941.28330000001</v>
          </cell>
          <cell r="CN53">
            <v>262182.18599999999</v>
          </cell>
          <cell r="CO53">
            <v>78240.902700000006</v>
          </cell>
          <cell r="CP53">
            <v>6520.0752000000002</v>
          </cell>
          <cell r="CQ53">
            <v>988.23030000000006</v>
          </cell>
          <cell r="CR53">
            <v>988.23030000000006</v>
          </cell>
          <cell r="CS53">
            <v>1408.5817</v>
          </cell>
          <cell r="CT53">
            <v>420.35140000000001</v>
          </cell>
          <cell r="CU53">
            <v>35.029299999999999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21458.639999999999</v>
          </cell>
          <cell r="DT53">
            <v>21458.639999999999</v>
          </cell>
          <cell r="DU53">
            <v>1788.22</v>
          </cell>
          <cell r="DV53">
            <v>0</v>
          </cell>
          <cell r="DW53">
            <v>0</v>
          </cell>
          <cell r="DX53">
            <v>160035.6</v>
          </cell>
          <cell r="DY53">
            <v>160035.6</v>
          </cell>
          <cell r="DZ53">
            <v>13336.3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4593791.3975999998</v>
          </cell>
          <cell r="EG53">
            <v>4593791.3975999998</v>
          </cell>
          <cell r="EH53">
            <v>5769138.5664999997</v>
          </cell>
          <cell r="EI53">
            <v>1175347.1688999999</v>
          </cell>
          <cell r="EJ53">
            <v>97945.597399999999</v>
          </cell>
          <cell r="EK53">
            <v>4593791.3975999998</v>
          </cell>
          <cell r="EL53">
            <v>4593791.3975999998</v>
          </cell>
          <cell r="EM53">
            <v>5950632.8064999999</v>
          </cell>
          <cell r="EN53">
            <v>1356841.4088999999</v>
          </cell>
          <cell r="EO53">
            <v>113070.1174</v>
          </cell>
          <cell r="EP53">
            <v>287916.84000000003</v>
          </cell>
          <cell r="EQ53">
            <v>0</v>
          </cell>
          <cell r="ER53">
            <v>448.7999999999999</v>
          </cell>
          <cell r="ES53">
            <v>0</v>
          </cell>
          <cell r="ET53">
            <v>250605.12000000002</v>
          </cell>
          <cell r="EU53">
            <v>0</v>
          </cell>
          <cell r="EV53">
            <v>78240.960000000006</v>
          </cell>
          <cell r="EW53">
            <v>420.3599999999999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1175347.2</v>
          </cell>
        </row>
        <row r="54">
          <cell r="A54" t="str">
            <v>500002_2012</v>
          </cell>
          <cell r="B54" t="str">
            <v>500002</v>
          </cell>
          <cell r="C54" t="str">
            <v>Yes</v>
          </cell>
          <cell r="D54" t="str">
            <v>PPS</v>
          </cell>
          <cell r="E54" t="str">
            <v>5</v>
          </cell>
          <cell r="F54">
            <v>2012</v>
          </cell>
          <cell r="G54">
            <v>1</v>
          </cell>
          <cell r="H54">
            <v>1</v>
          </cell>
          <cell r="I54">
            <v>1</v>
          </cell>
          <cell r="J54">
            <v>1</v>
          </cell>
          <cell r="K54">
            <v>0</v>
          </cell>
          <cell r="L54">
            <v>0</v>
          </cell>
          <cell r="M54">
            <v>145068.92000000001</v>
          </cell>
          <cell r="N54">
            <v>473.88</v>
          </cell>
          <cell r="O54">
            <v>0</v>
          </cell>
          <cell r="P54">
            <v>0</v>
          </cell>
          <cell r="Q54">
            <v>0</v>
          </cell>
          <cell r="R54">
            <v>123938.76</v>
          </cell>
          <cell r="S54">
            <v>2529.36</v>
          </cell>
          <cell r="T54">
            <v>0</v>
          </cell>
          <cell r="U54">
            <v>0</v>
          </cell>
          <cell r="V54">
            <v>123938.76</v>
          </cell>
          <cell r="W54">
            <v>2529.36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448395.24</v>
          </cell>
          <cell r="AF54">
            <v>455.76</v>
          </cell>
          <cell r="AG54">
            <v>448395.24</v>
          </cell>
          <cell r="AH54">
            <v>455.76</v>
          </cell>
          <cell r="AI54">
            <v>22659</v>
          </cell>
          <cell r="AJ54">
            <v>168278.28</v>
          </cell>
          <cell r="AK54">
            <v>145542.79999999999</v>
          </cell>
          <cell r="AL54">
            <v>62968.56</v>
          </cell>
          <cell r="AM54">
            <v>338.28</v>
          </cell>
          <cell r="AN54">
            <v>63306.84</v>
          </cell>
          <cell r="AO54">
            <v>1285.08</v>
          </cell>
          <cell r="AP54">
            <v>6.96</v>
          </cell>
          <cell r="AQ54">
            <v>1292.04</v>
          </cell>
          <cell r="AR54">
            <v>448851</v>
          </cell>
          <cell r="AS54">
            <v>0</v>
          </cell>
          <cell r="AT54">
            <v>1.056</v>
          </cell>
          <cell r="AU54">
            <v>1679362.77</v>
          </cell>
          <cell r="AV54">
            <v>1773407.0851</v>
          </cell>
          <cell r="AW54">
            <v>1917446.8578999999</v>
          </cell>
          <cell r="AX54">
            <v>144039.77280000001</v>
          </cell>
          <cell r="AY54">
            <v>12003.314399999999</v>
          </cell>
          <cell r="AZ54">
            <v>3452</v>
          </cell>
          <cell r="BA54">
            <v>3645.3119999999999</v>
          </cell>
          <cell r="BB54">
            <v>4119.2025999999996</v>
          </cell>
          <cell r="BC54">
            <v>473.89060000000001</v>
          </cell>
          <cell r="BD54">
            <v>39.490900000000003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1.0515000000000001</v>
          </cell>
          <cell r="BP54">
            <v>1309834.4789</v>
          </cell>
          <cell r="BQ54">
            <v>1377290.9546000001</v>
          </cell>
          <cell r="BR54">
            <v>1825686.2095000001</v>
          </cell>
          <cell r="BS54">
            <v>448395.2549</v>
          </cell>
          <cell r="BT54">
            <v>37366.271200000003</v>
          </cell>
          <cell r="BU54">
            <v>1331.5363</v>
          </cell>
          <cell r="BV54">
            <v>1400.1104</v>
          </cell>
          <cell r="BW54">
            <v>1855.9348</v>
          </cell>
          <cell r="BX54">
            <v>455.82440000000003</v>
          </cell>
          <cell r="BY54">
            <v>37.985399999999998</v>
          </cell>
          <cell r="BZ54">
            <v>1.056</v>
          </cell>
          <cell r="CA54">
            <v>1414881.0988</v>
          </cell>
          <cell r="CB54">
            <v>1494114.4402999999</v>
          </cell>
          <cell r="CC54">
            <v>1618053.2074</v>
          </cell>
          <cell r="CD54">
            <v>123938.7671</v>
          </cell>
          <cell r="CE54">
            <v>10328.230600000001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1.0515000000000001</v>
          </cell>
          <cell r="CL54">
            <v>183941.28330000001</v>
          </cell>
          <cell r="CM54">
            <v>193414.25940000001</v>
          </cell>
          <cell r="CN54">
            <v>256382.87789999999</v>
          </cell>
          <cell r="CO54">
            <v>62968.618499999997</v>
          </cell>
          <cell r="CP54">
            <v>5247.3849</v>
          </cell>
          <cell r="CQ54">
            <v>988.23030000000006</v>
          </cell>
          <cell r="CR54">
            <v>1039.1242</v>
          </cell>
          <cell r="CS54">
            <v>1377.4255000000001</v>
          </cell>
          <cell r="CT54">
            <v>338.30130000000003</v>
          </cell>
          <cell r="CU54">
            <v>28.191800000000001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22659</v>
          </cell>
          <cell r="DT54">
            <v>22659</v>
          </cell>
          <cell r="DU54">
            <v>1888.25</v>
          </cell>
          <cell r="DV54">
            <v>0</v>
          </cell>
          <cell r="DW54">
            <v>0</v>
          </cell>
          <cell r="DX54">
            <v>168278.28</v>
          </cell>
          <cell r="DY54">
            <v>168278.28</v>
          </cell>
          <cell r="DZ54">
            <v>14023.19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4593791.3975999998</v>
          </cell>
          <cell r="EG54">
            <v>4844311.2860000003</v>
          </cell>
          <cell r="EH54">
            <v>5624921.7154999999</v>
          </cell>
          <cell r="EI54">
            <v>780610.42960000003</v>
          </cell>
          <cell r="EJ54">
            <v>65050.869100000004</v>
          </cell>
          <cell r="EK54">
            <v>4593791.3975999998</v>
          </cell>
          <cell r="EL54">
            <v>4844311.2860000003</v>
          </cell>
          <cell r="EM54">
            <v>5815858.9955000002</v>
          </cell>
          <cell r="EN54">
            <v>971547.70959999994</v>
          </cell>
          <cell r="EO54">
            <v>80962.309099999999</v>
          </cell>
          <cell r="EP54">
            <v>145068.91999999998</v>
          </cell>
          <cell r="EQ54">
            <v>0</v>
          </cell>
          <cell r="ER54">
            <v>473.88000000000005</v>
          </cell>
          <cell r="ES54">
            <v>0</v>
          </cell>
          <cell r="ET54">
            <v>123938.75999999997</v>
          </cell>
          <cell r="EU54">
            <v>0</v>
          </cell>
          <cell r="EV54">
            <v>62968.55999999999</v>
          </cell>
          <cell r="EW54">
            <v>338.28000000000003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781639.4</v>
          </cell>
        </row>
        <row r="55">
          <cell r="A55" t="str">
            <v>500002_2013</v>
          </cell>
          <cell r="B55" t="str">
            <v>500002</v>
          </cell>
          <cell r="C55" t="str">
            <v>Yes</v>
          </cell>
          <cell r="D55" t="str">
            <v>PPS</v>
          </cell>
          <cell r="E55" t="str">
            <v>5</v>
          </cell>
          <cell r="F55">
            <v>2013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0</v>
          </cell>
          <cell r="L55">
            <v>0</v>
          </cell>
          <cell r="M55">
            <v>175629.72</v>
          </cell>
          <cell r="N55">
            <v>543.96</v>
          </cell>
          <cell r="O55">
            <v>0</v>
          </cell>
          <cell r="P55">
            <v>0</v>
          </cell>
          <cell r="Q55">
            <v>0</v>
          </cell>
          <cell r="R55">
            <v>147967.79999999999</v>
          </cell>
          <cell r="S55">
            <v>3019.8</v>
          </cell>
          <cell r="T55">
            <v>0</v>
          </cell>
          <cell r="U55">
            <v>0</v>
          </cell>
          <cell r="V55">
            <v>147967.79999999999</v>
          </cell>
          <cell r="W55">
            <v>3019.8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471507.96</v>
          </cell>
          <cell r="AF55">
            <v>479.28</v>
          </cell>
          <cell r="AG55">
            <v>471507.96</v>
          </cell>
          <cell r="AH55">
            <v>479.28</v>
          </cell>
          <cell r="AI55">
            <v>23928.6</v>
          </cell>
          <cell r="AJ55">
            <v>176953.2</v>
          </cell>
          <cell r="AK55">
            <v>176173.68</v>
          </cell>
          <cell r="AL55">
            <v>66214.320000000007</v>
          </cell>
          <cell r="AM55">
            <v>355.68</v>
          </cell>
          <cell r="AN55">
            <v>66570</v>
          </cell>
          <cell r="AO55">
            <v>1351.32</v>
          </cell>
          <cell r="AP55">
            <v>7.2</v>
          </cell>
          <cell r="AQ55">
            <v>1358.52</v>
          </cell>
          <cell r="AR55">
            <v>471987.24</v>
          </cell>
          <cell r="AS55">
            <v>0</v>
          </cell>
          <cell r="AT55">
            <v>1.1151</v>
          </cell>
          <cell r="AU55">
            <v>1679362.77</v>
          </cell>
          <cell r="AV55">
            <v>1872657.4247999999</v>
          </cell>
          <cell r="AW55">
            <v>2048287.1913999999</v>
          </cell>
          <cell r="AX55">
            <v>175629.7665</v>
          </cell>
          <cell r="AY55">
            <v>14635.813899999999</v>
          </cell>
          <cell r="AZ55">
            <v>3452</v>
          </cell>
          <cell r="BA55">
            <v>3849.3252000000002</v>
          </cell>
          <cell r="BB55">
            <v>4393.2375000000002</v>
          </cell>
          <cell r="BC55">
            <v>543.91229999999996</v>
          </cell>
          <cell r="BD55">
            <v>45.326000000000001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1.1056999999999999</v>
          </cell>
          <cell r="BP55">
            <v>1309834.4789</v>
          </cell>
          <cell r="BQ55">
            <v>1448283.9833</v>
          </cell>
          <cell r="BR55">
            <v>1919791.9561000001</v>
          </cell>
          <cell r="BS55">
            <v>471507.97269999998</v>
          </cell>
          <cell r="BT55">
            <v>39292.331100000003</v>
          </cell>
          <cell r="BU55">
            <v>1331.5363</v>
          </cell>
          <cell r="BV55">
            <v>1472.2797</v>
          </cell>
          <cell r="BW55">
            <v>1951.5998</v>
          </cell>
          <cell r="BX55">
            <v>479.32010000000002</v>
          </cell>
          <cell r="BY55">
            <v>39.943300000000001</v>
          </cell>
          <cell r="BZ55">
            <v>1.1151</v>
          </cell>
          <cell r="CA55">
            <v>1414881.0988</v>
          </cell>
          <cell r="CB55">
            <v>1577733.9132999999</v>
          </cell>
          <cell r="CC55">
            <v>1725701.6869999999</v>
          </cell>
          <cell r="CD55">
            <v>147967.7738</v>
          </cell>
          <cell r="CE55">
            <v>12330.647800000001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1.1056999999999999</v>
          </cell>
          <cell r="CL55">
            <v>183941.28330000001</v>
          </cell>
          <cell r="CM55">
            <v>203383.8769</v>
          </cell>
          <cell r="CN55">
            <v>269598.23879999999</v>
          </cell>
          <cell r="CO55">
            <v>66214.361900000004</v>
          </cell>
          <cell r="CP55">
            <v>5517.8635000000004</v>
          </cell>
          <cell r="CQ55">
            <v>988.23030000000006</v>
          </cell>
          <cell r="CR55">
            <v>1092.6862000000001</v>
          </cell>
          <cell r="CS55">
            <v>1448.4254000000001</v>
          </cell>
          <cell r="CT55">
            <v>355.73919999999998</v>
          </cell>
          <cell r="CU55">
            <v>29.6449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23928.6</v>
          </cell>
          <cell r="DT55">
            <v>23928.6</v>
          </cell>
          <cell r="DU55">
            <v>1994.05</v>
          </cell>
          <cell r="DV55">
            <v>0</v>
          </cell>
          <cell r="DW55">
            <v>0</v>
          </cell>
          <cell r="DX55">
            <v>176953.2</v>
          </cell>
          <cell r="DY55">
            <v>176953.2</v>
          </cell>
          <cell r="DZ55">
            <v>14746.1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4593791.3975999998</v>
          </cell>
          <cell r="EG55">
            <v>5108473.4895000001</v>
          </cell>
          <cell r="EH55">
            <v>5971172.3360000001</v>
          </cell>
          <cell r="EI55">
            <v>862698.84649999999</v>
          </cell>
          <cell r="EJ55">
            <v>71891.570500000002</v>
          </cell>
          <cell r="EK55">
            <v>4593791.3975999998</v>
          </cell>
          <cell r="EL55">
            <v>5108473.4895000001</v>
          </cell>
          <cell r="EM55">
            <v>6172054.1359999999</v>
          </cell>
          <cell r="EN55">
            <v>1063580.6465</v>
          </cell>
          <cell r="EO55">
            <v>88631.720499999996</v>
          </cell>
          <cell r="EP55">
            <v>175629.72</v>
          </cell>
          <cell r="EQ55">
            <v>0</v>
          </cell>
          <cell r="ER55">
            <v>543.95999999999992</v>
          </cell>
          <cell r="ES55">
            <v>0</v>
          </cell>
          <cell r="ET55">
            <v>147967.79999999996</v>
          </cell>
          <cell r="EU55">
            <v>0</v>
          </cell>
          <cell r="EV55">
            <v>66214.319999999992</v>
          </cell>
          <cell r="EW55">
            <v>355.67999999999989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862698.72000000009</v>
          </cell>
        </row>
        <row r="56">
          <cell r="A56" t="str">
            <v>500003_2011</v>
          </cell>
          <cell r="B56" t="str">
            <v>500003</v>
          </cell>
          <cell r="C56" t="str">
            <v>No</v>
          </cell>
          <cell r="D56" t="str">
            <v>CPE</v>
          </cell>
          <cell r="E56" t="str">
            <v>3</v>
          </cell>
          <cell r="F56">
            <v>2011</v>
          </cell>
          <cell r="G56">
            <v>1</v>
          </cell>
          <cell r="H56">
            <v>1</v>
          </cell>
          <cell r="I56">
            <v>1</v>
          </cell>
          <cell r="J56">
            <v>1</v>
          </cell>
          <cell r="K56">
            <v>0</v>
          </cell>
          <cell r="L56">
            <v>0</v>
          </cell>
          <cell r="M56">
            <v>281283.59999999998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156839.04000000001</v>
          </cell>
          <cell r="S56">
            <v>3200.76</v>
          </cell>
          <cell r="T56">
            <v>354.24</v>
          </cell>
          <cell r="U56">
            <v>7.2</v>
          </cell>
          <cell r="V56">
            <v>157193.28</v>
          </cell>
          <cell r="W56">
            <v>3207.96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98566.2</v>
          </cell>
          <cell r="AF56">
            <v>210.36</v>
          </cell>
          <cell r="AG56">
            <v>98566.2</v>
          </cell>
          <cell r="AH56">
            <v>210.36</v>
          </cell>
          <cell r="AI56">
            <v>0</v>
          </cell>
          <cell r="AJ56">
            <v>0</v>
          </cell>
          <cell r="AK56">
            <v>281283.59999999998</v>
          </cell>
          <cell r="AL56">
            <v>81490.080000000002</v>
          </cell>
          <cell r="AM56">
            <v>896.16</v>
          </cell>
          <cell r="AN56">
            <v>82386.240000000005</v>
          </cell>
          <cell r="AO56">
            <v>1663.08</v>
          </cell>
          <cell r="AP56">
            <v>18.239999999999998</v>
          </cell>
          <cell r="AQ56">
            <v>1681.32</v>
          </cell>
          <cell r="AR56">
            <v>98776.56</v>
          </cell>
          <cell r="AS56">
            <v>119861.64</v>
          </cell>
          <cell r="AT56">
            <v>1</v>
          </cell>
          <cell r="AU56">
            <v>7285105.3300000001</v>
          </cell>
          <cell r="AV56">
            <v>7285105.3300000001</v>
          </cell>
          <cell r="AW56">
            <v>7566388.8899999997</v>
          </cell>
          <cell r="AX56">
            <v>281283.56</v>
          </cell>
          <cell r="AY56">
            <v>23440.296699999999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</v>
          </cell>
          <cell r="BP56">
            <v>2363696.4202000001</v>
          </cell>
          <cell r="BQ56">
            <v>2363696.4202000001</v>
          </cell>
          <cell r="BR56">
            <v>2462262.5712000001</v>
          </cell>
          <cell r="BS56">
            <v>98566.150999999998</v>
          </cell>
          <cell r="BT56">
            <v>8213.8459000000003</v>
          </cell>
          <cell r="BU56">
            <v>5043.8885</v>
          </cell>
          <cell r="BV56">
            <v>5043.8885</v>
          </cell>
          <cell r="BW56">
            <v>5254.2183999999997</v>
          </cell>
          <cell r="BX56">
            <v>210.32990000000001</v>
          </cell>
          <cell r="BY56">
            <v>17.5275</v>
          </cell>
          <cell r="BZ56">
            <v>1</v>
          </cell>
          <cell r="CA56">
            <v>3761127.0236</v>
          </cell>
          <cell r="CB56">
            <v>3761127.0236</v>
          </cell>
          <cell r="CC56">
            <v>3917966.0221000002</v>
          </cell>
          <cell r="CD56">
            <v>156838.99849999999</v>
          </cell>
          <cell r="CE56">
            <v>13069.916499999999</v>
          </cell>
          <cell r="CF56">
            <v>8494.3896000000004</v>
          </cell>
          <cell r="CG56">
            <v>8494.3896000000004</v>
          </cell>
          <cell r="CH56">
            <v>8848.6056000000008</v>
          </cell>
          <cell r="CI56">
            <v>354.21600000000001</v>
          </cell>
          <cell r="CJ56">
            <v>29.518000000000001</v>
          </cell>
          <cell r="CK56">
            <v>1</v>
          </cell>
          <cell r="CL56">
            <v>1954200.2035000001</v>
          </cell>
          <cell r="CM56">
            <v>1954200.2035000001</v>
          </cell>
          <cell r="CN56">
            <v>2035690.263</v>
          </cell>
          <cell r="CO56">
            <v>81490.059500000003</v>
          </cell>
          <cell r="CP56">
            <v>6790.8383000000003</v>
          </cell>
          <cell r="CQ56">
            <v>21491.6103</v>
          </cell>
          <cell r="CR56">
            <v>21491.6103</v>
          </cell>
          <cell r="CS56">
            <v>22387.807799999999</v>
          </cell>
          <cell r="CT56">
            <v>896.19749999999999</v>
          </cell>
          <cell r="CU56">
            <v>74.683099999999996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119861.64</v>
          </cell>
          <cell r="ED56">
            <v>119861.64</v>
          </cell>
          <cell r="EE56">
            <v>9988.4699999999993</v>
          </cell>
          <cell r="EF56">
            <v>15399158.865700001</v>
          </cell>
          <cell r="EG56">
            <v>15399158.865700001</v>
          </cell>
          <cell r="EH56">
            <v>16018798.3781</v>
          </cell>
          <cell r="EI56">
            <v>619639.51240000001</v>
          </cell>
          <cell r="EJ56">
            <v>51636.625999999997</v>
          </cell>
          <cell r="EK56">
            <v>15399158.865700001</v>
          </cell>
          <cell r="EL56">
            <v>15399158.865700001</v>
          </cell>
          <cell r="EM56">
            <v>16138660.018100001</v>
          </cell>
          <cell r="EN56">
            <v>739501.15240000002</v>
          </cell>
          <cell r="EO56">
            <v>61625.095999999998</v>
          </cell>
          <cell r="EP56">
            <v>281283.59999999992</v>
          </cell>
          <cell r="EQ56">
            <v>0</v>
          </cell>
          <cell r="ER56">
            <v>0</v>
          </cell>
          <cell r="ES56">
            <v>0</v>
          </cell>
          <cell r="ET56">
            <v>156839.04000000001</v>
          </cell>
          <cell r="EU56">
            <v>354.23999999999995</v>
          </cell>
          <cell r="EV56">
            <v>81490.079999999973</v>
          </cell>
          <cell r="EW56">
            <v>896.16000000000031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119861.63999999997</v>
          </cell>
          <cell r="FC56">
            <v>619639.67999999993</v>
          </cell>
        </row>
        <row r="57">
          <cell r="A57" t="str">
            <v>500003_2012</v>
          </cell>
          <cell r="B57" t="str">
            <v>500003</v>
          </cell>
          <cell r="C57" t="str">
            <v>No</v>
          </cell>
          <cell r="D57" t="str">
            <v>CPE</v>
          </cell>
          <cell r="E57" t="str">
            <v>3</v>
          </cell>
          <cell r="F57">
            <v>2012</v>
          </cell>
          <cell r="G57">
            <v>1</v>
          </cell>
          <cell r="H57">
            <v>1</v>
          </cell>
          <cell r="I57">
            <v>1</v>
          </cell>
          <cell r="J57">
            <v>1</v>
          </cell>
          <cell r="K57">
            <v>0</v>
          </cell>
          <cell r="L57">
            <v>0</v>
          </cell>
          <cell r="M57">
            <v>297035.52000000002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165622.07999999999</v>
          </cell>
          <cell r="S57">
            <v>3380.04</v>
          </cell>
          <cell r="T57">
            <v>374.04</v>
          </cell>
          <cell r="U57">
            <v>7.68</v>
          </cell>
          <cell r="V57">
            <v>165996.12</v>
          </cell>
          <cell r="W57">
            <v>3387.72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103642.32</v>
          </cell>
          <cell r="AF57">
            <v>221.16</v>
          </cell>
          <cell r="AG57">
            <v>103642.32</v>
          </cell>
          <cell r="AH57">
            <v>221.16</v>
          </cell>
          <cell r="AI57">
            <v>0</v>
          </cell>
          <cell r="AJ57">
            <v>0</v>
          </cell>
          <cell r="AK57">
            <v>297035.52000000002</v>
          </cell>
          <cell r="AL57">
            <v>85686.84</v>
          </cell>
          <cell r="AM57">
            <v>942.36</v>
          </cell>
          <cell r="AN57">
            <v>86629.2</v>
          </cell>
          <cell r="AO57">
            <v>1748.76</v>
          </cell>
          <cell r="AP57">
            <v>19.2</v>
          </cell>
          <cell r="AQ57">
            <v>1767.96</v>
          </cell>
          <cell r="AR57">
            <v>103863.48</v>
          </cell>
          <cell r="AS57">
            <v>126312.6</v>
          </cell>
          <cell r="AT57">
            <v>1.056</v>
          </cell>
          <cell r="AU57">
            <v>7285105.3300000001</v>
          </cell>
          <cell r="AV57">
            <v>7693071.2285000002</v>
          </cell>
          <cell r="AW57">
            <v>7990106.6677999999</v>
          </cell>
          <cell r="AX57">
            <v>297035.43939999997</v>
          </cell>
          <cell r="AY57">
            <v>24752.953300000001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1.0515000000000001</v>
          </cell>
          <cell r="BP57">
            <v>2363696.4202000001</v>
          </cell>
          <cell r="BQ57">
            <v>2485426.7858000002</v>
          </cell>
          <cell r="BR57">
            <v>2589069.0935999998</v>
          </cell>
          <cell r="BS57">
            <v>103642.3078</v>
          </cell>
          <cell r="BT57">
            <v>8636.8590000000004</v>
          </cell>
          <cell r="BU57">
            <v>5043.8885</v>
          </cell>
          <cell r="BV57">
            <v>5303.6487999999999</v>
          </cell>
          <cell r="BW57">
            <v>5524.8105999999998</v>
          </cell>
          <cell r="BX57">
            <v>221.1619</v>
          </cell>
          <cell r="BY57">
            <v>18.430199999999999</v>
          </cell>
          <cell r="BZ57">
            <v>1.056</v>
          </cell>
          <cell r="CA57">
            <v>3761127.0236</v>
          </cell>
          <cell r="CB57">
            <v>3971750.1368999998</v>
          </cell>
          <cell r="CC57">
            <v>4137372.1192999999</v>
          </cell>
          <cell r="CD57">
            <v>165621.98240000001</v>
          </cell>
          <cell r="CE57">
            <v>13801.831899999999</v>
          </cell>
          <cell r="CF57">
            <v>8494.3896000000004</v>
          </cell>
          <cell r="CG57">
            <v>8970.0753999999997</v>
          </cell>
          <cell r="CH57">
            <v>9344.1275000000005</v>
          </cell>
          <cell r="CI57">
            <v>374.0521</v>
          </cell>
          <cell r="CJ57">
            <v>31.170999999999999</v>
          </cell>
          <cell r="CK57">
            <v>1.0515000000000001</v>
          </cell>
          <cell r="CL57">
            <v>1954200.2035000001</v>
          </cell>
          <cell r="CM57">
            <v>2054841.514</v>
          </cell>
          <cell r="CN57">
            <v>2140528.3114999998</v>
          </cell>
          <cell r="CO57">
            <v>85686.797600000005</v>
          </cell>
          <cell r="CP57">
            <v>7140.5664999999999</v>
          </cell>
          <cell r="CQ57">
            <v>21491.6103</v>
          </cell>
          <cell r="CR57">
            <v>22598.428199999998</v>
          </cell>
          <cell r="CS57">
            <v>23540.779900000001</v>
          </cell>
          <cell r="CT57">
            <v>942.35170000000005</v>
          </cell>
          <cell r="CU57">
            <v>78.529300000000006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126312.6</v>
          </cell>
          <cell r="ED57">
            <v>126312.6</v>
          </cell>
          <cell r="EE57">
            <v>10526.05</v>
          </cell>
          <cell r="EF57">
            <v>15399158.865700001</v>
          </cell>
          <cell r="EG57">
            <v>16241961.817600001</v>
          </cell>
          <cell r="EH57">
            <v>16895485.910399999</v>
          </cell>
          <cell r="EI57">
            <v>653524.09279999998</v>
          </cell>
          <cell r="EJ57">
            <v>54460.341099999998</v>
          </cell>
          <cell r="EK57">
            <v>15399158.865700001</v>
          </cell>
          <cell r="EL57">
            <v>16241961.817600001</v>
          </cell>
          <cell r="EM57">
            <v>17021798.510400001</v>
          </cell>
          <cell r="EN57">
            <v>779836.69279999996</v>
          </cell>
          <cell r="EO57">
            <v>64986.391100000001</v>
          </cell>
          <cell r="EP57">
            <v>297035.51999999996</v>
          </cell>
          <cell r="EQ57">
            <v>0</v>
          </cell>
          <cell r="ER57">
            <v>0</v>
          </cell>
          <cell r="ES57">
            <v>0</v>
          </cell>
          <cell r="ET57">
            <v>165622.07999999999</v>
          </cell>
          <cell r="EU57">
            <v>374.04000000000013</v>
          </cell>
          <cell r="EV57">
            <v>85686.84</v>
          </cell>
          <cell r="EW57">
            <v>942.35999999999979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126312.60000000002</v>
          </cell>
          <cell r="FC57">
            <v>653524.31999999995</v>
          </cell>
        </row>
        <row r="58">
          <cell r="A58" t="str">
            <v>500003_2013</v>
          </cell>
          <cell r="B58" t="str">
            <v>500003</v>
          </cell>
          <cell r="C58" t="str">
            <v>No</v>
          </cell>
          <cell r="D58" t="str">
            <v>CPE</v>
          </cell>
          <cell r="E58" t="str">
            <v>3</v>
          </cell>
          <cell r="F58">
            <v>2013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0</v>
          </cell>
          <cell r="L58">
            <v>0</v>
          </cell>
          <cell r="M58">
            <v>406451.96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218580.48000000001</v>
          </cell>
          <cell r="S58">
            <v>4460.88</v>
          </cell>
          <cell r="T58">
            <v>493.68</v>
          </cell>
          <cell r="U58">
            <v>10.08</v>
          </cell>
          <cell r="V58">
            <v>219074.16</v>
          </cell>
          <cell r="W58">
            <v>4470.96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108984.6</v>
          </cell>
          <cell r="AF58">
            <v>232.56</v>
          </cell>
          <cell r="AG58">
            <v>108984.6</v>
          </cell>
          <cell r="AH58">
            <v>232.56</v>
          </cell>
          <cell r="AI58">
            <v>0</v>
          </cell>
          <cell r="AJ58">
            <v>0</v>
          </cell>
          <cell r="AK58">
            <v>406451.96</v>
          </cell>
          <cell r="AL58">
            <v>90103.56</v>
          </cell>
          <cell r="AM58">
            <v>990.84</v>
          </cell>
          <cell r="AN58">
            <v>91094.399999999994</v>
          </cell>
          <cell r="AO58">
            <v>1838.88</v>
          </cell>
          <cell r="AP58">
            <v>20.28</v>
          </cell>
          <cell r="AQ58">
            <v>1859.16</v>
          </cell>
          <cell r="AR58">
            <v>109217.16</v>
          </cell>
          <cell r="AS58">
            <v>155084.28</v>
          </cell>
          <cell r="AT58">
            <v>1.1151</v>
          </cell>
          <cell r="AU58">
            <v>7285105.3300000001</v>
          </cell>
          <cell r="AV58">
            <v>8123620.9534999998</v>
          </cell>
          <cell r="AW58">
            <v>8519309.2262999993</v>
          </cell>
          <cell r="AX58">
            <v>395688.27279999998</v>
          </cell>
          <cell r="AY58">
            <v>32974.022700000001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1.1056999999999999</v>
          </cell>
          <cell r="BP58">
            <v>2363696.4202000001</v>
          </cell>
          <cell r="BQ58">
            <v>2613539.1318000001</v>
          </cell>
          <cell r="BR58">
            <v>2722523.7250000001</v>
          </cell>
          <cell r="BS58">
            <v>108984.5932</v>
          </cell>
          <cell r="BT58">
            <v>9082.0493999999999</v>
          </cell>
          <cell r="BU58">
            <v>5043.8885</v>
          </cell>
          <cell r="BV58">
            <v>5577.0275000000001</v>
          </cell>
          <cell r="BW58">
            <v>5809.5892999999996</v>
          </cell>
          <cell r="BX58">
            <v>232.56180000000001</v>
          </cell>
          <cell r="BY58">
            <v>19.380099999999999</v>
          </cell>
          <cell r="BZ58">
            <v>1.1151</v>
          </cell>
          <cell r="CA58">
            <v>3761127.0236</v>
          </cell>
          <cell r="CB58">
            <v>4194032.7439999999</v>
          </cell>
          <cell r="CC58">
            <v>4412613.1531999996</v>
          </cell>
          <cell r="CD58">
            <v>218580.40919999999</v>
          </cell>
          <cell r="CE58">
            <v>18215.034100000001</v>
          </cell>
          <cell r="CF58">
            <v>8494.3896000000004</v>
          </cell>
          <cell r="CG58">
            <v>9472.0938000000006</v>
          </cell>
          <cell r="CH58">
            <v>9965.7507999999998</v>
          </cell>
          <cell r="CI58">
            <v>493.65699999999998</v>
          </cell>
          <cell r="CJ58">
            <v>41.138100000000001</v>
          </cell>
          <cell r="CK58">
            <v>1.1056999999999999</v>
          </cell>
          <cell r="CL58">
            <v>1954200.2035000001</v>
          </cell>
          <cell r="CM58">
            <v>2160759.165</v>
          </cell>
          <cell r="CN58">
            <v>2250862.7237999998</v>
          </cell>
          <cell r="CO58">
            <v>90103.558799999999</v>
          </cell>
          <cell r="CP58">
            <v>7508.6298999999999</v>
          </cell>
          <cell r="CQ58">
            <v>21491.6103</v>
          </cell>
          <cell r="CR58">
            <v>23763.273499999999</v>
          </cell>
          <cell r="CS58">
            <v>24754.199100000002</v>
          </cell>
          <cell r="CT58">
            <v>990.92560000000003</v>
          </cell>
          <cell r="CU58">
            <v>82.577100000000002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155084.28</v>
          </cell>
          <cell r="ED58">
            <v>155084.28</v>
          </cell>
          <cell r="EE58">
            <v>12923.69</v>
          </cell>
          <cell r="EF58">
            <v>15399158.865700001</v>
          </cell>
          <cell r="EG58">
            <v>17130764.389199998</v>
          </cell>
          <cell r="EH58">
            <v>17945838.3675</v>
          </cell>
          <cell r="EI58">
            <v>815073.97829999996</v>
          </cell>
          <cell r="EJ58">
            <v>67922.8315</v>
          </cell>
          <cell r="EK58">
            <v>15399158.865700001</v>
          </cell>
          <cell r="EL58">
            <v>17130764.389199998</v>
          </cell>
          <cell r="EM58">
            <v>18100922.647500001</v>
          </cell>
          <cell r="EN58">
            <v>970158.25829999999</v>
          </cell>
          <cell r="EO58">
            <v>80846.521500000003</v>
          </cell>
          <cell r="EP58">
            <v>406451.95999999996</v>
          </cell>
          <cell r="EQ58">
            <v>0</v>
          </cell>
          <cell r="ER58">
            <v>0</v>
          </cell>
          <cell r="ES58">
            <v>0</v>
          </cell>
          <cell r="ET58">
            <v>218580.48000000007</v>
          </cell>
          <cell r="EU58">
            <v>493.67999999999989</v>
          </cell>
          <cell r="EV58">
            <v>90103.560000000012</v>
          </cell>
          <cell r="EW58">
            <v>990.83999999999969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155084.28</v>
          </cell>
          <cell r="FC58">
            <v>825837.68</v>
          </cell>
        </row>
        <row r="59">
          <cell r="A59" t="str">
            <v>500005_2011</v>
          </cell>
          <cell r="B59" t="str">
            <v>500005</v>
          </cell>
          <cell r="C59" t="str">
            <v>Yes</v>
          </cell>
          <cell r="D59" t="str">
            <v>PPS</v>
          </cell>
          <cell r="E59" t="str">
            <v>5</v>
          </cell>
          <cell r="F59">
            <v>2011</v>
          </cell>
          <cell r="G59">
            <v>1</v>
          </cell>
          <cell r="H59">
            <v>1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1063111.6799999999</v>
          </cell>
          <cell r="N59">
            <v>472.2</v>
          </cell>
          <cell r="O59">
            <v>0</v>
          </cell>
          <cell r="P59">
            <v>0</v>
          </cell>
          <cell r="Q59">
            <v>0</v>
          </cell>
          <cell r="R59">
            <v>141453.24</v>
          </cell>
          <cell r="S59">
            <v>2886.84</v>
          </cell>
          <cell r="T59">
            <v>0</v>
          </cell>
          <cell r="U59">
            <v>0</v>
          </cell>
          <cell r="V59">
            <v>141453.24</v>
          </cell>
          <cell r="W59">
            <v>2886.84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1139859.96</v>
          </cell>
          <cell r="AF59">
            <v>15.84</v>
          </cell>
          <cell r="AG59">
            <v>1139859.96</v>
          </cell>
          <cell r="AH59">
            <v>15.84</v>
          </cell>
          <cell r="AI59">
            <v>29115.84</v>
          </cell>
          <cell r="AJ59">
            <v>597095.16</v>
          </cell>
          <cell r="AK59">
            <v>1063583.8799999999</v>
          </cell>
          <cell r="AL59">
            <v>302331.71999999997</v>
          </cell>
          <cell r="AM59">
            <v>3969.72</v>
          </cell>
          <cell r="AN59">
            <v>306301.44</v>
          </cell>
          <cell r="AO59">
            <v>6170.04</v>
          </cell>
          <cell r="AP59">
            <v>81</v>
          </cell>
          <cell r="AQ59">
            <v>6251.04</v>
          </cell>
          <cell r="AR59">
            <v>1139875.8</v>
          </cell>
          <cell r="AS59">
            <v>0</v>
          </cell>
          <cell r="AT59">
            <v>1</v>
          </cell>
          <cell r="AU59">
            <v>6838462.9299999997</v>
          </cell>
          <cell r="AV59">
            <v>6838462.9299999997</v>
          </cell>
          <cell r="AW59">
            <v>7901574.6200000001</v>
          </cell>
          <cell r="AX59">
            <v>1063111.69</v>
          </cell>
          <cell r="AY59">
            <v>88592.640799999994</v>
          </cell>
          <cell r="AZ59">
            <v>2666</v>
          </cell>
          <cell r="BA59">
            <v>2666</v>
          </cell>
          <cell r="BB59">
            <v>3138.2</v>
          </cell>
          <cell r="BC59">
            <v>472.2</v>
          </cell>
          <cell r="BD59">
            <v>39.35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</v>
          </cell>
          <cell r="BP59">
            <v>2679765.2511</v>
          </cell>
          <cell r="BQ59">
            <v>2679765.2511</v>
          </cell>
          <cell r="BR59">
            <v>3819625.1916</v>
          </cell>
          <cell r="BS59">
            <v>1139859.9405</v>
          </cell>
          <cell r="BT59">
            <v>94988.328399999999</v>
          </cell>
          <cell r="BU59">
            <v>37.36</v>
          </cell>
          <cell r="BV59">
            <v>37.36</v>
          </cell>
          <cell r="BW59">
            <v>53.251399999999997</v>
          </cell>
          <cell r="BX59">
            <v>15.891400000000001</v>
          </cell>
          <cell r="BY59">
            <v>1.3243</v>
          </cell>
          <cell r="BZ59">
            <v>1</v>
          </cell>
          <cell r="CA59">
            <v>798624.93889999995</v>
          </cell>
          <cell r="CB59">
            <v>798624.93889999995</v>
          </cell>
          <cell r="CC59">
            <v>940078.18640000001</v>
          </cell>
          <cell r="CD59">
            <v>141453.2475</v>
          </cell>
          <cell r="CE59">
            <v>11787.7706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1</v>
          </cell>
          <cell r="CL59">
            <v>710769.89119999995</v>
          </cell>
          <cell r="CM59">
            <v>710769.89119999995</v>
          </cell>
          <cell r="CN59">
            <v>1013101.6360000001</v>
          </cell>
          <cell r="CO59">
            <v>302331.74479999999</v>
          </cell>
          <cell r="CP59">
            <v>25194.312099999999</v>
          </cell>
          <cell r="CQ59">
            <v>9332.6353999999992</v>
          </cell>
          <cell r="CR59">
            <v>9332.6353999999992</v>
          </cell>
          <cell r="CS59">
            <v>13302.347400000001</v>
          </cell>
          <cell r="CT59">
            <v>3969.712</v>
          </cell>
          <cell r="CU59">
            <v>330.80930000000001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29115.84</v>
          </cell>
          <cell r="DT59">
            <v>29115.84</v>
          </cell>
          <cell r="DU59">
            <v>2426.3200000000002</v>
          </cell>
          <cell r="DV59">
            <v>0</v>
          </cell>
          <cell r="DW59">
            <v>0</v>
          </cell>
          <cell r="DX59">
            <v>597095.16</v>
          </cell>
          <cell r="DY59">
            <v>597095.16</v>
          </cell>
          <cell r="DZ59">
            <v>49757.93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11039659.0066</v>
          </cell>
          <cell r="EG59">
            <v>11039659.0066</v>
          </cell>
          <cell r="EH59">
            <v>13690873.432800001</v>
          </cell>
          <cell r="EI59">
            <v>2651214.4262000001</v>
          </cell>
          <cell r="EJ59">
            <v>220934.5355</v>
          </cell>
          <cell r="EK59">
            <v>11039659.0066</v>
          </cell>
          <cell r="EL59">
            <v>11039659.0066</v>
          </cell>
          <cell r="EM59">
            <v>14317084.432800001</v>
          </cell>
          <cell r="EN59">
            <v>3277425.4262000001</v>
          </cell>
          <cell r="EO59">
            <v>273118.7855</v>
          </cell>
          <cell r="EP59">
            <v>1063111.6799999999</v>
          </cell>
          <cell r="EQ59">
            <v>0</v>
          </cell>
          <cell r="ER59">
            <v>472.2000000000001</v>
          </cell>
          <cell r="ES59">
            <v>0</v>
          </cell>
          <cell r="ET59">
            <v>141453.24000000002</v>
          </cell>
          <cell r="EU59">
            <v>0</v>
          </cell>
          <cell r="EV59">
            <v>302331.72000000003</v>
          </cell>
          <cell r="EW59">
            <v>3969.72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2651214.36</v>
          </cell>
        </row>
        <row r="60">
          <cell r="A60" t="str">
            <v>500005_2012</v>
          </cell>
          <cell r="B60" t="str">
            <v>500005</v>
          </cell>
          <cell r="C60" t="str">
            <v>Yes</v>
          </cell>
          <cell r="D60" t="str">
            <v>PPS</v>
          </cell>
          <cell r="E60" t="str">
            <v>5</v>
          </cell>
          <cell r="F60">
            <v>2012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0</v>
          </cell>
          <cell r="L60">
            <v>0</v>
          </cell>
          <cell r="M60">
            <v>550950.36</v>
          </cell>
          <cell r="N60">
            <v>233.52</v>
          </cell>
          <cell r="O60">
            <v>0</v>
          </cell>
          <cell r="P60">
            <v>0</v>
          </cell>
          <cell r="Q60">
            <v>0</v>
          </cell>
          <cell r="R60">
            <v>69956.759999999995</v>
          </cell>
          <cell r="S60">
            <v>1427.64</v>
          </cell>
          <cell r="T60">
            <v>0</v>
          </cell>
          <cell r="U60">
            <v>0</v>
          </cell>
          <cell r="V60">
            <v>69956.759999999995</v>
          </cell>
          <cell r="W60">
            <v>1427.64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917363.4</v>
          </cell>
          <cell r="AF60">
            <v>12.72</v>
          </cell>
          <cell r="AG60">
            <v>917363.4</v>
          </cell>
          <cell r="AH60">
            <v>12.72</v>
          </cell>
          <cell r="AI60">
            <v>30744.48</v>
          </cell>
          <cell r="AJ60">
            <v>627849</v>
          </cell>
          <cell r="AK60">
            <v>551183.88</v>
          </cell>
          <cell r="AL60">
            <v>243317.64</v>
          </cell>
          <cell r="AM60">
            <v>3194.88</v>
          </cell>
          <cell r="AN60">
            <v>246512.52</v>
          </cell>
          <cell r="AO60">
            <v>4965.72</v>
          </cell>
          <cell r="AP60">
            <v>65.16</v>
          </cell>
          <cell r="AQ60">
            <v>5030.88</v>
          </cell>
          <cell r="AR60">
            <v>917376.12</v>
          </cell>
          <cell r="AS60">
            <v>0</v>
          </cell>
          <cell r="AT60">
            <v>1.056</v>
          </cell>
          <cell r="AU60">
            <v>6838462.9299999997</v>
          </cell>
          <cell r="AV60">
            <v>7221416.8541000001</v>
          </cell>
          <cell r="AW60">
            <v>7772367.1978000002</v>
          </cell>
          <cell r="AX60">
            <v>550950.34369999997</v>
          </cell>
          <cell r="AY60">
            <v>45912.528599999998</v>
          </cell>
          <cell r="AZ60">
            <v>2666</v>
          </cell>
          <cell r="BA60">
            <v>2815.2959999999998</v>
          </cell>
          <cell r="BB60">
            <v>3048.8303999999998</v>
          </cell>
          <cell r="BC60">
            <v>233.53440000000001</v>
          </cell>
          <cell r="BD60">
            <v>19.461200000000002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1.0515000000000001</v>
          </cell>
          <cell r="BP60">
            <v>2679765.2511</v>
          </cell>
          <cell r="BQ60">
            <v>2817773.1614999999</v>
          </cell>
          <cell r="BR60">
            <v>3735136.5564999999</v>
          </cell>
          <cell r="BS60">
            <v>917363.39500000002</v>
          </cell>
          <cell r="BT60">
            <v>76446.949600000007</v>
          </cell>
          <cell r="BU60">
            <v>37.36</v>
          </cell>
          <cell r="BV60">
            <v>39.283999999999999</v>
          </cell>
          <cell r="BW60">
            <v>52.073399999999999</v>
          </cell>
          <cell r="BX60">
            <v>12.789400000000001</v>
          </cell>
          <cell r="BY60">
            <v>1.0658000000000001</v>
          </cell>
          <cell r="BZ60">
            <v>1.056</v>
          </cell>
          <cell r="CA60">
            <v>798624.93889999995</v>
          </cell>
          <cell r="CB60">
            <v>843347.93550000002</v>
          </cell>
          <cell r="CC60">
            <v>913304.7598</v>
          </cell>
          <cell r="CD60">
            <v>69956.824299999993</v>
          </cell>
          <cell r="CE60">
            <v>5829.7353999999996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1.0515000000000001</v>
          </cell>
          <cell r="CL60">
            <v>710769.89119999995</v>
          </cell>
          <cell r="CM60">
            <v>747374.54059999995</v>
          </cell>
          <cell r="CN60">
            <v>990692.22309999994</v>
          </cell>
          <cell r="CO60">
            <v>243317.6825</v>
          </cell>
          <cell r="CP60">
            <v>20276.4735</v>
          </cell>
          <cell r="CQ60">
            <v>9332.6353999999992</v>
          </cell>
          <cell r="CR60">
            <v>9813.2661000000007</v>
          </cell>
          <cell r="CS60">
            <v>13008.104600000001</v>
          </cell>
          <cell r="CT60">
            <v>3194.8384999999998</v>
          </cell>
          <cell r="CU60">
            <v>266.23649999999998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30744.48</v>
          </cell>
          <cell r="DT60">
            <v>30744.48</v>
          </cell>
          <cell r="DU60">
            <v>2562.04</v>
          </cell>
          <cell r="DV60">
            <v>0</v>
          </cell>
          <cell r="DW60">
            <v>0</v>
          </cell>
          <cell r="DX60">
            <v>627849</v>
          </cell>
          <cell r="DY60">
            <v>627849</v>
          </cell>
          <cell r="DZ60">
            <v>52320.75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11039659.0066</v>
          </cell>
          <cell r="EG60">
            <v>11642580.3378</v>
          </cell>
          <cell r="EH60">
            <v>13427609.7456</v>
          </cell>
          <cell r="EI60">
            <v>1785029.4077999999</v>
          </cell>
          <cell r="EJ60">
            <v>148752.45060000001</v>
          </cell>
          <cell r="EK60">
            <v>11039659.0066</v>
          </cell>
          <cell r="EL60">
            <v>11642580.3378</v>
          </cell>
          <cell r="EM60">
            <v>14086203.2256</v>
          </cell>
          <cell r="EN60">
            <v>2443622.8878000001</v>
          </cell>
          <cell r="EO60">
            <v>203635.24059999999</v>
          </cell>
          <cell r="EP60">
            <v>550950.3600000001</v>
          </cell>
          <cell r="EQ60">
            <v>0</v>
          </cell>
          <cell r="ER60">
            <v>233.52000000000007</v>
          </cell>
          <cell r="ES60">
            <v>0</v>
          </cell>
          <cell r="ET60">
            <v>69956.75999999998</v>
          </cell>
          <cell r="EU60">
            <v>0</v>
          </cell>
          <cell r="EV60">
            <v>243317.64</v>
          </cell>
          <cell r="EW60">
            <v>3194.8799999999992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1785029.2799999998</v>
          </cell>
        </row>
        <row r="61">
          <cell r="A61" t="str">
            <v>500005_2013</v>
          </cell>
          <cell r="B61" t="str">
            <v>500005</v>
          </cell>
          <cell r="C61" t="str">
            <v>Yes</v>
          </cell>
          <cell r="D61" t="str">
            <v>PPS</v>
          </cell>
          <cell r="E61" t="str">
            <v>5</v>
          </cell>
          <cell r="F61">
            <v>2013</v>
          </cell>
          <cell r="G61">
            <v>1</v>
          </cell>
          <cell r="H61">
            <v>1</v>
          </cell>
          <cell r="I61">
            <v>1</v>
          </cell>
          <cell r="J61">
            <v>1</v>
          </cell>
          <cell r="K61">
            <v>0</v>
          </cell>
          <cell r="L61">
            <v>0</v>
          </cell>
          <cell r="M61">
            <v>709993.02</v>
          </cell>
          <cell r="N61">
            <v>278.88</v>
          </cell>
          <cell r="O61">
            <v>0</v>
          </cell>
          <cell r="P61">
            <v>0</v>
          </cell>
          <cell r="Q61">
            <v>2820.07</v>
          </cell>
          <cell r="R61">
            <v>83520</v>
          </cell>
          <cell r="S61">
            <v>1704.48</v>
          </cell>
          <cell r="T61">
            <v>0</v>
          </cell>
          <cell r="U61">
            <v>0</v>
          </cell>
          <cell r="V61">
            <v>83520</v>
          </cell>
          <cell r="W61">
            <v>1704.48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964649.28</v>
          </cell>
          <cell r="AF61">
            <v>13.44</v>
          </cell>
          <cell r="AG61">
            <v>964649.28</v>
          </cell>
          <cell r="AH61">
            <v>13.44</v>
          </cell>
          <cell r="AI61">
            <v>32467.200000000001</v>
          </cell>
          <cell r="AJ61">
            <v>660214.92000000004</v>
          </cell>
          <cell r="AK61">
            <v>713091.97</v>
          </cell>
          <cell r="AL61">
            <v>255859.56</v>
          </cell>
          <cell r="AM61">
            <v>3359.52</v>
          </cell>
          <cell r="AN61">
            <v>259219.08</v>
          </cell>
          <cell r="AO61">
            <v>5221.68</v>
          </cell>
          <cell r="AP61">
            <v>68.52</v>
          </cell>
          <cell r="AQ61">
            <v>5290.2</v>
          </cell>
          <cell r="AR61">
            <v>964662.72</v>
          </cell>
          <cell r="AS61">
            <v>0</v>
          </cell>
          <cell r="AT61">
            <v>1.1151</v>
          </cell>
          <cell r="AU61">
            <v>6838462.9299999997</v>
          </cell>
          <cell r="AV61">
            <v>7625570.0131999999</v>
          </cell>
          <cell r="AW61">
            <v>8276637.5736999996</v>
          </cell>
          <cell r="AX61">
            <v>651067.56039999996</v>
          </cell>
          <cell r="AY61">
            <v>54255.63</v>
          </cell>
          <cell r="AZ61">
            <v>2666</v>
          </cell>
          <cell r="BA61">
            <v>2972.8566000000001</v>
          </cell>
          <cell r="BB61">
            <v>3251.6651000000002</v>
          </cell>
          <cell r="BC61">
            <v>278.80849999999998</v>
          </cell>
          <cell r="BD61">
            <v>23.234000000000002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1.1056999999999999</v>
          </cell>
          <cell r="BP61">
            <v>2679765.2511</v>
          </cell>
          <cell r="BQ61">
            <v>2963016.4380999999</v>
          </cell>
          <cell r="BR61">
            <v>3927665.7066000002</v>
          </cell>
          <cell r="BS61">
            <v>964649.26850000001</v>
          </cell>
          <cell r="BT61">
            <v>80387.438999999998</v>
          </cell>
          <cell r="BU61">
            <v>37.36</v>
          </cell>
          <cell r="BV61">
            <v>41.308999999999997</v>
          </cell>
          <cell r="BW61">
            <v>54.757599999999996</v>
          </cell>
          <cell r="BX61">
            <v>13.448600000000001</v>
          </cell>
          <cell r="BY61">
            <v>1.1207</v>
          </cell>
          <cell r="BZ61">
            <v>1.1151</v>
          </cell>
          <cell r="CA61">
            <v>798624.93889999995</v>
          </cell>
          <cell r="CB61">
            <v>890546.66940000001</v>
          </cell>
          <cell r="CC61">
            <v>974066.58909999998</v>
          </cell>
          <cell r="CD61">
            <v>83519.919699999999</v>
          </cell>
          <cell r="CE61">
            <v>6959.9933000000001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1.1056999999999999</v>
          </cell>
          <cell r="CL61">
            <v>710769.89119999995</v>
          </cell>
          <cell r="CM61">
            <v>785898.26870000002</v>
          </cell>
          <cell r="CN61">
            <v>1041757.8613</v>
          </cell>
          <cell r="CO61">
            <v>255859.5926</v>
          </cell>
          <cell r="CP61">
            <v>21321.632699999998</v>
          </cell>
          <cell r="CQ61">
            <v>9332.6353999999992</v>
          </cell>
          <cell r="CR61">
            <v>10319.094999999999</v>
          </cell>
          <cell r="CS61">
            <v>13678.6127</v>
          </cell>
          <cell r="CT61">
            <v>3359.5176999999999</v>
          </cell>
          <cell r="CU61">
            <v>279.95979999999997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32467.200000000001</v>
          </cell>
          <cell r="DT61">
            <v>32467.200000000001</v>
          </cell>
          <cell r="DU61">
            <v>2705.6</v>
          </cell>
          <cell r="DV61">
            <v>0</v>
          </cell>
          <cell r="DW61">
            <v>0</v>
          </cell>
          <cell r="DX61">
            <v>660214.92000000004</v>
          </cell>
          <cell r="DY61">
            <v>660214.92000000004</v>
          </cell>
          <cell r="DZ61">
            <v>55017.91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11039659.0066</v>
          </cell>
          <cell r="EG61">
            <v>12278364.65</v>
          </cell>
          <cell r="EH61">
            <v>14237112.766000001</v>
          </cell>
          <cell r="EI61">
            <v>1958748.1159999999</v>
          </cell>
          <cell r="EJ61">
            <v>163229.0097</v>
          </cell>
          <cell r="EK61">
            <v>11039659.0066</v>
          </cell>
          <cell r="EL61">
            <v>12278364.65</v>
          </cell>
          <cell r="EM61">
            <v>14929794.886</v>
          </cell>
          <cell r="EN61">
            <v>2651430.236</v>
          </cell>
          <cell r="EO61">
            <v>220952.5197</v>
          </cell>
          <cell r="EP61">
            <v>709993.0199999999</v>
          </cell>
          <cell r="EQ61">
            <v>0</v>
          </cell>
          <cell r="ER61">
            <v>278.88000000000005</v>
          </cell>
          <cell r="ES61">
            <v>0</v>
          </cell>
          <cell r="ET61">
            <v>83520</v>
          </cell>
          <cell r="EU61">
            <v>0</v>
          </cell>
          <cell r="EV61">
            <v>255859.56000000003</v>
          </cell>
          <cell r="EW61">
            <v>3359.52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2017673.6999999997</v>
          </cell>
        </row>
        <row r="62">
          <cell r="A62" t="str">
            <v>500007_2011</v>
          </cell>
          <cell r="B62" t="str">
            <v>500007</v>
          </cell>
          <cell r="C62" t="str">
            <v>No</v>
          </cell>
          <cell r="D62" t="str">
            <v>CPE</v>
          </cell>
          <cell r="E62" t="str">
            <v>3</v>
          </cell>
          <cell r="F62">
            <v>2011</v>
          </cell>
          <cell r="G62">
            <v>1</v>
          </cell>
          <cell r="H62">
            <v>1</v>
          </cell>
          <cell r="I62">
            <v>1</v>
          </cell>
          <cell r="J62">
            <v>1</v>
          </cell>
          <cell r="K62">
            <v>0</v>
          </cell>
          <cell r="L62">
            <v>0</v>
          </cell>
          <cell r="M62">
            <v>44991.12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35895</v>
          </cell>
          <cell r="S62">
            <v>732.6</v>
          </cell>
          <cell r="T62">
            <v>0</v>
          </cell>
          <cell r="U62">
            <v>0</v>
          </cell>
          <cell r="V62">
            <v>35895</v>
          </cell>
          <cell r="W62">
            <v>732.6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19250.04</v>
          </cell>
          <cell r="AF62">
            <v>234.12</v>
          </cell>
          <cell r="AG62">
            <v>19250.04</v>
          </cell>
          <cell r="AH62">
            <v>234.12</v>
          </cell>
          <cell r="AI62">
            <v>0</v>
          </cell>
          <cell r="AJ62">
            <v>0</v>
          </cell>
          <cell r="AK62">
            <v>44991.12</v>
          </cell>
          <cell r="AL62">
            <v>17743.32</v>
          </cell>
          <cell r="AM62">
            <v>261.60000000000002</v>
          </cell>
          <cell r="AN62">
            <v>18004.919999999998</v>
          </cell>
          <cell r="AO62">
            <v>362.16</v>
          </cell>
          <cell r="AP62">
            <v>5.28</v>
          </cell>
          <cell r="AQ62">
            <v>367.44</v>
          </cell>
          <cell r="AR62">
            <v>19484.16</v>
          </cell>
          <cell r="AS62">
            <v>26966.04</v>
          </cell>
          <cell r="AT62">
            <v>1</v>
          </cell>
          <cell r="AU62">
            <v>1078923.43</v>
          </cell>
          <cell r="AV62">
            <v>1078923.43</v>
          </cell>
          <cell r="AW62">
            <v>1123914.54</v>
          </cell>
          <cell r="AX62">
            <v>44991.11</v>
          </cell>
          <cell r="AY62">
            <v>3749.2592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</v>
          </cell>
          <cell r="BP62">
            <v>461630.59519999998</v>
          </cell>
          <cell r="BQ62">
            <v>461630.59519999998</v>
          </cell>
          <cell r="BR62">
            <v>480880.58679999999</v>
          </cell>
          <cell r="BS62">
            <v>19249.991600000001</v>
          </cell>
          <cell r="BT62">
            <v>1604.1659999999999</v>
          </cell>
          <cell r="BU62">
            <v>5615.2686999999996</v>
          </cell>
          <cell r="BV62">
            <v>5615.2686999999996</v>
          </cell>
          <cell r="BW62">
            <v>5849.4251999999997</v>
          </cell>
          <cell r="BX62">
            <v>234.15649999999999</v>
          </cell>
          <cell r="BY62">
            <v>19.513000000000002</v>
          </cell>
          <cell r="BZ62">
            <v>1</v>
          </cell>
          <cell r="CA62">
            <v>860791.83409999998</v>
          </cell>
          <cell r="CB62">
            <v>860791.83409999998</v>
          </cell>
          <cell r="CC62">
            <v>896686.85049999994</v>
          </cell>
          <cell r="CD62">
            <v>35895.0164</v>
          </cell>
          <cell r="CE62">
            <v>2991.2514000000001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1</v>
          </cell>
          <cell r="CL62">
            <v>425500.79560000001</v>
          </cell>
          <cell r="CM62">
            <v>425500.79560000001</v>
          </cell>
          <cell r="CN62">
            <v>443244.14620000002</v>
          </cell>
          <cell r="CO62">
            <v>17743.350600000002</v>
          </cell>
          <cell r="CP62">
            <v>1478.6125999999999</v>
          </cell>
          <cell r="CQ62">
            <v>6274.0002999999997</v>
          </cell>
          <cell r="CR62">
            <v>6274.0002999999997</v>
          </cell>
          <cell r="CS62">
            <v>6535.6256000000003</v>
          </cell>
          <cell r="CT62">
            <v>261.62529999999998</v>
          </cell>
          <cell r="CU62">
            <v>21.802099999999999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26966.04</v>
          </cell>
          <cell r="ED62">
            <v>26966.04</v>
          </cell>
          <cell r="EE62">
            <v>2247.17</v>
          </cell>
          <cell r="EF62">
            <v>2838735.9238999998</v>
          </cell>
          <cell r="EG62">
            <v>2838735.9238999998</v>
          </cell>
          <cell r="EH62">
            <v>2957111.1743000001</v>
          </cell>
          <cell r="EI62">
            <v>118375.2504</v>
          </cell>
          <cell r="EJ62">
            <v>9864.6041999999998</v>
          </cell>
          <cell r="EK62">
            <v>2838735.9238999998</v>
          </cell>
          <cell r="EL62">
            <v>2838735.9238999998</v>
          </cell>
          <cell r="EM62">
            <v>2984077.2143000001</v>
          </cell>
          <cell r="EN62">
            <v>145341.2904</v>
          </cell>
          <cell r="EO62">
            <v>12111.7742</v>
          </cell>
          <cell r="EP62">
            <v>44991.120000000017</v>
          </cell>
          <cell r="EQ62">
            <v>0</v>
          </cell>
          <cell r="ER62">
            <v>0</v>
          </cell>
          <cell r="ES62">
            <v>0</v>
          </cell>
          <cell r="ET62">
            <v>35895</v>
          </cell>
          <cell r="EU62">
            <v>0</v>
          </cell>
          <cell r="EV62">
            <v>17743.320000000003</v>
          </cell>
          <cell r="EW62">
            <v>261.60000000000008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26966.039999999997</v>
          </cell>
          <cell r="FC62">
            <v>118375.20000000003</v>
          </cell>
        </row>
        <row r="63">
          <cell r="A63" t="str">
            <v>500007_2012</v>
          </cell>
          <cell r="B63" t="str">
            <v>500007</v>
          </cell>
          <cell r="C63" t="str">
            <v>No</v>
          </cell>
          <cell r="D63" t="str">
            <v>CPE</v>
          </cell>
          <cell r="E63" t="str">
            <v>3</v>
          </cell>
          <cell r="F63">
            <v>2012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0</v>
          </cell>
          <cell r="L63">
            <v>0</v>
          </cell>
          <cell r="M63">
            <v>47510.64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37905.120000000003</v>
          </cell>
          <cell r="S63">
            <v>773.52</v>
          </cell>
          <cell r="T63">
            <v>0</v>
          </cell>
          <cell r="U63">
            <v>0</v>
          </cell>
          <cell r="V63">
            <v>37905.120000000003</v>
          </cell>
          <cell r="W63">
            <v>773.52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20241.36</v>
          </cell>
          <cell r="AF63">
            <v>246.12</v>
          </cell>
          <cell r="AG63">
            <v>20241.36</v>
          </cell>
          <cell r="AH63">
            <v>246.12</v>
          </cell>
          <cell r="AI63">
            <v>0</v>
          </cell>
          <cell r="AJ63">
            <v>0</v>
          </cell>
          <cell r="AK63">
            <v>47510.64</v>
          </cell>
          <cell r="AL63">
            <v>18657.12</v>
          </cell>
          <cell r="AM63">
            <v>275.04000000000002</v>
          </cell>
          <cell r="AN63">
            <v>18932.16</v>
          </cell>
          <cell r="AO63">
            <v>380.76</v>
          </cell>
          <cell r="AP63">
            <v>5.64</v>
          </cell>
          <cell r="AQ63">
            <v>386.4</v>
          </cell>
          <cell r="AR63">
            <v>20487.48</v>
          </cell>
          <cell r="AS63">
            <v>28418.639999999999</v>
          </cell>
          <cell r="AT63">
            <v>1.056</v>
          </cell>
          <cell r="AU63">
            <v>1078923.43</v>
          </cell>
          <cell r="AV63">
            <v>1139343.1421000001</v>
          </cell>
          <cell r="AW63">
            <v>1186853.7542000001</v>
          </cell>
          <cell r="AX63">
            <v>47510.612200000003</v>
          </cell>
          <cell r="AY63">
            <v>3959.2177000000001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1.0515000000000001</v>
          </cell>
          <cell r="BP63">
            <v>461630.59519999998</v>
          </cell>
          <cell r="BQ63">
            <v>485404.57089999999</v>
          </cell>
          <cell r="BR63">
            <v>505645.93699999998</v>
          </cell>
          <cell r="BS63">
            <v>20241.3662</v>
          </cell>
          <cell r="BT63">
            <v>1686.7805000000001</v>
          </cell>
          <cell r="BU63">
            <v>5615.2686999999996</v>
          </cell>
          <cell r="BV63">
            <v>5904.4549999999999</v>
          </cell>
          <cell r="BW63">
            <v>6150.6706000000004</v>
          </cell>
          <cell r="BX63">
            <v>246.21559999999999</v>
          </cell>
          <cell r="BY63">
            <v>20.518000000000001</v>
          </cell>
          <cell r="BZ63">
            <v>1.056</v>
          </cell>
          <cell r="CA63">
            <v>860791.83409999998</v>
          </cell>
          <cell r="CB63">
            <v>908996.17680000002</v>
          </cell>
          <cell r="CC63">
            <v>946901.31409999996</v>
          </cell>
          <cell r="CD63">
            <v>37905.137300000002</v>
          </cell>
          <cell r="CE63">
            <v>3158.7613999999999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1.0515000000000001</v>
          </cell>
          <cell r="CL63">
            <v>425500.79560000001</v>
          </cell>
          <cell r="CM63">
            <v>447414.08659999998</v>
          </cell>
          <cell r="CN63">
            <v>466071.21970000002</v>
          </cell>
          <cell r="CO63">
            <v>18657.1332</v>
          </cell>
          <cell r="CP63">
            <v>1554.7610999999999</v>
          </cell>
          <cell r="CQ63">
            <v>6274.0002999999997</v>
          </cell>
          <cell r="CR63">
            <v>6597.1112999999996</v>
          </cell>
          <cell r="CS63">
            <v>6872.2102999999997</v>
          </cell>
          <cell r="CT63">
            <v>275.09899999999999</v>
          </cell>
          <cell r="CU63">
            <v>22.924900000000001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28418.639999999999</v>
          </cell>
          <cell r="ED63">
            <v>28418.639999999999</v>
          </cell>
          <cell r="EE63">
            <v>2368.2199999999998</v>
          </cell>
          <cell r="EF63">
            <v>2838735.9238999998</v>
          </cell>
          <cell r="EG63">
            <v>2993659.5427000001</v>
          </cell>
          <cell r="EH63">
            <v>3118495.1060000001</v>
          </cell>
          <cell r="EI63">
            <v>124835.5634</v>
          </cell>
          <cell r="EJ63">
            <v>10402.963599999999</v>
          </cell>
          <cell r="EK63">
            <v>2838735.9238999998</v>
          </cell>
          <cell r="EL63">
            <v>2993659.5427000001</v>
          </cell>
          <cell r="EM63">
            <v>3146913.7459999998</v>
          </cell>
          <cell r="EN63">
            <v>153254.2034</v>
          </cell>
          <cell r="EO63">
            <v>12771.1836</v>
          </cell>
          <cell r="EP63">
            <v>47510.640000000007</v>
          </cell>
          <cell r="EQ63">
            <v>0</v>
          </cell>
          <cell r="ER63">
            <v>0</v>
          </cell>
          <cell r="ES63">
            <v>0</v>
          </cell>
          <cell r="ET63">
            <v>37905.12000000001</v>
          </cell>
          <cell r="EU63">
            <v>0</v>
          </cell>
          <cell r="EV63">
            <v>18657.12</v>
          </cell>
          <cell r="EW63">
            <v>275.04000000000008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28418.640000000003</v>
          </cell>
          <cell r="FC63">
            <v>124835.40000000002</v>
          </cell>
        </row>
        <row r="64">
          <cell r="A64" t="str">
            <v>500007_2013</v>
          </cell>
          <cell r="B64" t="str">
            <v>500007</v>
          </cell>
          <cell r="C64" t="str">
            <v>No</v>
          </cell>
          <cell r="D64" t="str">
            <v>CPE</v>
          </cell>
          <cell r="E64" t="str">
            <v>3</v>
          </cell>
          <cell r="F64">
            <v>2013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0</v>
          </cell>
          <cell r="L64">
            <v>0</v>
          </cell>
          <cell r="M64">
            <v>62702.400000000001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50025.48</v>
          </cell>
          <cell r="S64">
            <v>1020.96</v>
          </cell>
          <cell r="T64">
            <v>0</v>
          </cell>
          <cell r="U64">
            <v>0</v>
          </cell>
          <cell r="V64">
            <v>50025.48</v>
          </cell>
          <cell r="W64">
            <v>1020.96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21284.76</v>
          </cell>
          <cell r="AF64">
            <v>258.83999999999997</v>
          </cell>
          <cell r="AG64">
            <v>21284.76</v>
          </cell>
          <cell r="AH64">
            <v>258.83999999999997</v>
          </cell>
          <cell r="AI64">
            <v>0</v>
          </cell>
          <cell r="AJ64">
            <v>0</v>
          </cell>
          <cell r="AK64">
            <v>62702.400000000001</v>
          </cell>
          <cell r="AL64">
            <v>19618.8</v>
          </cell>
          <cell r="AM64">
            <v>289.2</v>
          </cell>
          <cell r="AN64">
            <v>19908</v>
          </cell>
          <cell r="AO64">
            <v>400.44</v>
          </cell>
          <cell r="AP64">
            <v>5.88</v>
          </cell>
          <cell r="AQ64">
            <v>406.32</v>
          </cell>
          <cell r="AR64">
            <v>21543.599999999999</v>
          </cell>
          <cell r="AS64">
            <v>34966.800000000003</v>
          </cell>
          <cell r="AT64">
            <v>1.1151</v>
          </cell>
          <cell r="AU64">
            <v>1078923.43</v>
          </cell>
          <cell r="AV64">
            <v>1203107.5168000001</v>
          </cell>
          <cell r="AW64">
            <v>1265809.8796999999</v>
          </cell>
          <cell r="AX64">
            <v>62702.3629</v>
          </cell>
          <cell r="AY64">
            <v>5225.1968999999999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1.1056999999999999</v>
          </cell>
          <cell r="BP64">
            <v>461630.59519999998</v>
          </cell>
          <cell r="BQ64">
            <v>510424.94910000003</v>
          </cell>
          <cell r="BR64">
            <v>531709.66480000003</v>
          </cell>
          <cell r="BS64">
            <v>21284.715700000001</v>
          </cell>
          <cell r="BT64">
            <v>1773.7263</v>
          </cell>
          <cell r="BU64">
            <v>5615.2686999999996</v>
          </cell>
          <cell r="BV64">
            <v>6208.8026</v>
          </cell>
          <cell r="BW64">
            <v>6467.7093999999997</v>
          </cell>
          <cell r="BX64">
            <v>258.90679999999998</v>
          </cell>
          <cell r="BY64">
            <v>21.575600000000001</v>
          </cell>
          <cell r="BZ64">
            <v>1.1151</v>
          </cell>
          <cell r="CA64">
            <v>860791.83409999998</v>
          </cell>
          <cell r="CB64">
            <v>959868.97420000006</v>
          </cell>
          <cell r="CC64">
            <v>1009894.466</v>
          </cell>
          <cell r="CD64">
            <v>50025.491800000003</v>
          </cell>
          <cell r="CE64">
            <v>4168.7910000000002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1.1056999999999999</v>
          </cell>
          <cell r="CL64">
            <v>425500.79560000001</v>
          </cell>
          <cell r="CM64">
            <v>470476.22970000003</v>
          </cell>
          <cell r="CN64">
            <v>490095.05249999999</v>
          </cell>
          <cell r="CO64">
            <v>19618.822800000002</v>
          </cell>
          <cell r="CP64">
            <v>1634.9019000000001</v>
          </cell>
          <cell r="CQ64">
            <v>6274.0002999999997</v>
          </cell>
          <cell r="CR64">
            <v>6937.1620999999996</v>
          </cell>
          <cell r="CS64">
            <v>7226.4412000000002</v>
          </cell>
          <cell r="CT64">
            <v>289.27910000000003</v>
          </cell>
          <cell r="CU64">
            <v>24.1066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34966.800000000003</v>
          </cell>
          <cell r="ED64">
            <v>34966.800000000003</v>
          </cell>
          <cell r="EE64">
            <v>2913.9</v>
          </cell>
          <cell r="EF64">
            <v>2838735.9238999998</v>
          </cell>
          <cell r="EG64">
            <v>3157023.6345000002</v>
          </cell>
          <cell r="EH64">
            <v>3311203.2135999999</v>
          </cell>
          <cell r="EI64">
            <v>154179.5791</v>
          </cell>
          <cell r="EJ64">
            <v>12848.2983</v>
          </cell>
          <cell r="EK64">
            <v>2838735.9238999998</v>
          </cell>
          <cell r="EL64">
            <v>3157023.6345000002</v>
          </cell>
          <cell r="EM64">
            <v>3346170.0136000002</v>
          </cell>
          <cell r="EN64">
            <v>189146.37909999999</v>
          </cell>
          <cell r="EO64">
            <v>15762.1983</v>
          </cell>
          <cell r="EP64">
            <v>62702.399999999987</v>
          </cell>
          <cell r="EQ64">
            <v>0</v>
          </cell>
          <cell r="ER64">
            <v>0</v>
          </cell>
          <cell r="ES64">
            <v>0</v>
          </cell>
          <cell r="ET64">
            <v>50025.48</v>
          </cell>
          <cell r="EU64">
            <v>0</v>
          </cell>
          <cell r="EV64">
            <v>19618.8</v>
          </cell>
          <cell r="EW64">
            <v>289.2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34966.80000000001</v>
          </cell>
          <cell r="FC64">
            <v>154179.47999999998</v>
          </cell>
        </row>
        <row r="65">
          <cell r="A65" t="str">
            <v>500008_2011</v>
          </cell>
          <cell r="B65" t="str">
            <v>500008</v>
          </cell>
          <cell r="C65" t="str">
            <v>No</v>
          </cell>
          <cell r="D65" t="str">
            <v>UWMC</v>
          </cell>
          <cell r="E65" t="str">
            <v>1</v>
          </cell>
          <cell r="F65">
            <v>2011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0</v>
          </cell>
          <cell r="L65">
            <v>0</v>
          </cell>
          <cell r="M65">
            <v>3390688.08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944040.72</v>
          </cell>
          <cell r="S65">
            <v>19266.12</v>
          </cell>
          <cell r="T65">
            <v>3384.72</v>
          </cell>
          <cell r="U65">
            <v>69.12</v>
          </cell>
          <cell r="V65">
            <v>947425.44</v>
          </cell>
          <cell r="W65">
            <v>19335.240000000002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2512967.2799999998</v>
          </cell>
          <cell r="AF65">
            <v>562.67999999999995</v>
          </cell>
          <cell r="AG65">
            <v>2512967.2799999998</v>
          </cell>
          <cell r="AH65">
            <v>562.67999999999995</v>
          </cell>
          <cell r="AI65">
            <v>0</v>
          </cell>
          <cell r="AJ65">
            <v>0</v>
          </cell>
          <cell r="AK65">
            <v>3390688.08</v>
          </cell>
          <cell r="AL65">
            <v>923879.04</v>
          </cell>
          <cell r="AM65">
            <v>9213.36</v>
          </cell>
          <cell r="AN65">
            <v>933092.4</v>
          </cell>
          <cell r="AO65">
            <v>18854.64</v>
          </cell>
          <cell r="AP65">
            <v>188.04</v>
          </cell>
          <cell r="AQ65">
            <v>19042.68</v>
          </cell>
          <cell r="AR65">
            <v>2513529.96</v>
          </cell>
          <cell r="AS65">
            <v>940823.07</v>
          </cell>
          <cell r="AT65">
            <v>1</v>
          </cell>
          <cell r="AU65">
            <v>53617660.18</v>
          </cell>
          <cell r="AV65">
            <v>53617660.18</v>
          </cell>
          <cell r="AW65">
            <v>57008348.310000002</v>
          </cell>
          <cell r="AX65">
            <v>3390688.13</v>
          </cell>
          <cell r="AY65">
            <v>282557.34419999999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1</v>
          </cell>
          <cell r="BP65">
            <v>9648301.8904999997</v>
          </cell>
          <cell r="BQ65">
            <v>9648301.8904999997</v>
          </cell>
          <cell r="BR65">
            <v>12161269.2117</v>
          </cell>
          <cell r="BS65">
            <v>2512967.3212000001</v>
          </cell>
          <cell r="BT65">
            <v>209413.94339999999</v>
          </cell>
          <cell r="BU65">
            <v>2160.5502000000001</v>
          </cell>
          <cell r="BV65">
            <v>2160.5502000000001</v>
          </cell>
          <cell r="BW65">
            <v>2723.2802000000001</v>
          </cell>
          <cell r="BX65">
            <v>562.73</v>
          </cell>
          <cell r="BY65">
            <v>46.894199999999998</v>
          </cell>
          <cell r="BZ65">
            <v>1</v>
          </cell>
          <cell r="CA65">
            <v>13307525.8521</v>
          </cell>
          <cell r="CB65">
            <v>13307525.8521</v>
          </cell>
          <cell r="CC65">
            <v>14251566.5536</v>
          </cell>
          <cell r="CD65">
            <v>944040.70149999997</v>
          </cell>
          <cell r="CE65">
            <v>78670.058499999999</v>
          </cell>
          <cell r="CF65">
            <v>46396.512199999997</v>
          </cell>
          <cell r="CG65">
            <v>46396.512199999997</v>
          </cell>
          <cell r="CH65">
            <v>49781.184200000003</v>
          </cell>
          <cell r="CI65">
            <v>3384.672</v>
          </cell>
          <cell r="CJ65">
            <v>282.05599999999998</v>
          </cell>
          <cell r="CK65">
            <v>1</v>
          </cell>
          <cell r="CL65">
            <v>3547145.6612</v>
          </cell>
          <cell r="CM65">
            <v>3547145.6612</v>
          </cell>
          <cell r="CN65">
            <v>4471024.6688999999</v>
          </cell>
          <cell r="CO65">
            <v>923879.00769999996</v>
          </cell>
          <cell r="CP65">
            <v>76989.917300000001</v>
          </cell>
          <cell r="CQ65">
            <v>35373.745499999997</v>
          </cell>
          <cell r="CR65">
            <v>35373.745499999997</v>
          </cell>
          <cell r="CS65">
            <v>44587.086799999997</v>
          </cell>
          <cell r="CT65">
            <v>9213.3413</v>
          </cell>
          <cell r="CU65">
            <v>767.77840000000003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940823.07</v>
          </cell>
          <cell r="ED65">
            <v>940823.07</v>
          </cell>
          <cell r="EE65">
            <v>78401.922500000001</v>
          </cell>
          <cell r="EF65">
            <v>80204564.3917</v>
          </cell>
          <cell r="EG65">
            <v>80204564.3917</v>
          </cell>
          <cell r="EH65">
            <v>87989300.295399994</v>
          </cell>
          <cell r="EI65">
            <v>7784735.9036999997</v>
          </cell>
          <cell r="EJ65">
            <v>648727.99199999997</v>
          </cell>
          <cell r="EK65">
            <v>80204564.3917</v>
          </cell>
          <cell r="EL65">
            <v>80204564.3917</v>
          </cell>
          <cell r="EM65">
            <v>88930123.365400001</v>
          </cell>
          <cell r="EN65">
            <v>8725558.9737</v>
          </cell>
          <cell r="EO65">
            <v>727129.91449999996</v>
          </cell>
          <cell r="EP65">
            <v>3390688.0799999996</v>
          </cell>
          <cell r="EQ65">
            <v>0</v>
          </cell>
          <cell r="ER65">
            <v>0</v>
          </cell>
          <cell r="ES65">
            <v>0</v>
          </cell>
          <cell r="ET65">
            <v>944040.7200000002</v>
          </cell>
          <cell r="EU65">
            <v>3384.72</v>
          </cell>
          <cell r="EV65">
            <v>923879.04000000015</v>
          </cell>
          <cell r="EW65">
            <v>9213.3599999999988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940823.0700000003</v>
          </cell>
          <cell r="FC65">
            <v>7784735.8799999999</v>
          </cell>
        </row>
        <row r="66">
          <cell r="A66" t="str">
            <v>500008_2012</v>
          </cell>
          <cell r="B66" t="str">
            <v>500008</v>
          </cell>
          <cell r="C66" t="str">
            <v>No</v>
          </cell>
          <cell r="D66" t="str">
            <v>UWMC</v>
          </cell>
          <cell r="E66" t="str">
            <v>1</v>
          </cell>
          <cell r="F66">
            <v>2012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0</v>
          </cell>
          <cell r="L66">
            <v>0</v>
          </cell>
          <cell r="M66">
            <v>3580566.6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996906.96</v>
          </cell>
          <cell r="S66">
            <v>20345.04</v>
          </cell>
          <cell r="T66">
            <v>3574.32</v>
          </cell>
          <cell r="U66">
            <v>72.959999999999994</v>
          </cell>
          <cell r="V66">
            <v>1000481.28</v>
          </cell>
          <cell r="W66">
            <v>20418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2642385.12</v>
          </cell>
          <cell r="AF66">
            <v>591.6</v>
          </cell>
          <cell r="AG66">
            <v>2642385.12</v>
          </cell>
          <cell r="AH66">
            <v>591.6</v>
          </cell>
          <cell r="AI66">
            <v>0</v>
          </cell>
          <cell r="AJ66">
            <v>0</v>
          </cell>
          <cell r="AK66">
            <v>3580566.6</v>
          </cell>
          <cell r="AL66">
            <v>971458.8</v>
          </cell>
          <cell r="AM66">
            <v>9687.84</v>
          </cell>
          <cell r="AN66">
            <v>981146.64</v>
          </cell>
          <cell r="AO66">
            <v>19825.68</v>
          </cell>
          <cell r="AP66">
            <v>197.76</v>
          </cell>
          <cell r="AQ66">
            <v>20023.439999999999</v>
          </cell>
          <cell r="AR66">
            <v>2642976.7200000002</v>
          </cell>
          <cell r="AS66">
            <v>990813.96</v>
          </cell>
          <cell r="AT66">
            <v>1.056</v>
          </cell>
          <cell r="AU66">
            <v>53617660.18</v>
          </cell>
          <cell r="AV66">
            <v>56620249.1501</v>
          </cell>
          <cell r="AW66">
            <v>60200815.815399997</v>
          </cell>
          <cell r="AX66">
            <v>3580566.6653</v>
          </cell>
          <cell r="AY66">
            <v>298380.55540000001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1.0515000000000001</v>
          </cell>
          <cell r="BP66">
            <v>9648301.8904999997</v>
          </cell>
          <cell r="BQ66">
            <v>10145189.437899999</v>
          </cell>
          <cell r="BR66">
            <v>12787574.576099999</v>
          </cell>
          <cell r="BS66">
            <v>2642385.1381999999</v>
          </cell>
          <cell r="BT66">
            <v>220198.76149999999</v>
          </cell>
          <cell r="BU66">
            <v>2160.5502000000001</v>
          </cell>
          <cell r="BV66">
            <v>2271.8184999999999</v>
          </cell>
          <cell r="BW66">
            <v>2863.5291000000002</v>
          </cell>
          <cell r="BX66">
            <v>591.7106</v>
          </cell>
          <cell r="BY66">
            <v>49.309199999999997</v>
          </cell>
          <cell r="BZ66">
            <v>1.056</v>
          </cell>
          <cell r="CA66">
            <v>13307525.8521</v>
          </cell>
          <cell r="CB66">
            <v>14052747.299799999</v>
          </cell>
          <cell r="CC66">
            <v>15049654.2806</v>
          </cell>
          <cell r="CD66">
            <v>996906.98080000002</v>
          </cell>
          <cell r="CE66">
            <v>83075.581699999995</v>
          </cell>
          <cell r="CF66">
            <v>46396.512199999997</v>
          </cell>
          <cell r="CG66">
            <v>48994.716899999999</v>
          </cell>
          <cell r="CH66">
            <v>52568.930500000002</v>
          </cell>
          <cell r="CI66">
            <v>3574.2136</v>
          </cell>
          <cell r="CJ66">
            <v>297.85109999999997</v>
          </cell>
          <cell r="CK66">
            <v>1.0515000000000001</v>
          </cell>
          <cell r="CL66">
            <v>3547145.6612</v>
          </cell>
          <cell r="CM66">
            <v>3729823.6628</v>
          </cell>
          <cell r="CN66">
            <v>4701282.4392999997</v>
          </cell>
          <cell r="CO66">
            <v>971458.77659999998</v>
          </cell>
          <cell r="CP66">
            <v>80954.898000000001</v>
          </cell>
          <cell r="CQ66">
            <v>35373.745499999997</v>
          </cell>
          <cell r="CR66">
            <v>37195.493399999999</v>
          </cell>
          <cell r="CS66">
            <v>46883.321799999998</v>
          </cell>
          <cell r="CT66">
            <v>9687.8284000000003</v>
          </cell>
          <cell r="CU66">
            <v>807.31899999999996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990813.96</v>
          </cell>
          <cell r="ED66">
            <v>990813.96</v>
          </cell>
          <cell r="EE66">
            <v>82567.83</v>
          </cell>
          <cell r="EF66">
            <v>80204564.3917</v>
          </cell>
          <cell r="EG66">
            <v>84636471.579300001</v>
          </cell>
          <cell r="EH66">
            <v>92841642.892800003</v>
          </cell>
          <cell r="EI66">
            <v>8205171.3135000002</v>
          </cell>
          <cell r="EJ66">
            <v>683764.27610000002</v>
          </cell>
          <cell r="EK66">
            <v>80204564.3917</v>
          </cell>
          <cell r="EL66">
            <v>84636471.579300001</v>
          </cell>
          <cell r="EM66">
            <v>93832456.852799997</v>
          </cell>
          <cell r="EN66">
            <v>9195985.2734999992</v>
          </cell>
          <cell r="EO66">
            <v>766332.10609999998</v>
          </cell>
          <cell r="EP66">
            <v>3580566.5999999992</v>
          </cell>
          <cell r="EQ66">
            <v>0</v>
          </cell>
          <cell r="ER66">
            <v>0</v>
          </cell>
          <cell r="ES66">
            <v>0</v>
          </cell>
          <cell r="ET66">
            <v>996906.95999999985</v>
          </cell>
          <cell r="EU66">
            <v>3574.3200000000011</v>
          </cell>
          <cell r="EV66">
            <v>971458.80000000016</v>
          </cell>
          <cell r="EW66">
            <v>9687.8399999999983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990813.95999999985</v>
          </cell>
          <cell r="FC66">
            <v>8205171.2399999993</v>
          </cell>
        </row>
        <row r="67">
          <cell r="A67" t="str">
            <v>500008_2013</v>
          </cell>
          <cell r="B67" t="str">
            <v>500008</v>
          </cell>
          <cell r="C67" t="str">
            <v>No</v>
          </cell>
          <cell r="D67" t="str">
            <v>UWMC</v>
          </cell>
          <cell r="E67" t="str">
            <v>1</v>
          </cell>
          <cell r="F67">
            <v>2013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5034565.57</v>
          </cell>
          <cell r="N67">
            <v>0</v>
          </cell>
          <cell r="O67">
            <v>0</v>
          </cell>
          <cell r="P67">
            <v>0</v>
          </cell>
          <cell r="Q67">
            <v>172773.37</v>
          </cell>
          <cell r="R67">
            <v>1247488.58</v>
          </cell>
          <cell r="S67">
            <v>25458.9</v>
          </cell>
          <cell r="T67">
            <v>4329.3599999999997</v>
          </cell>
          <cell r="U67">
            <v>88.32</v>
          </cell>
          <cell r="V67">
            <v>1251817.94</v>
          </cell>
          <cell r="W67">
            <v>25547.22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2778587.88</v>
          </cell>
          <cell r="AF67">
            <v>622.20000000000005</v>
          </cell>
          <cell r="AG67">
            <v>2778587.88</v>
          </cell>
          <cell r="AH67">
            <v>622.20000000000005</v>
          </cell>
          <cell r="AI67">
            <v>0</v>
          </cell>
          <cell r="AJ67">
            <v>0</v>
          </cell>
          <cell r="AK67">
            <v>5207338.9400000004</v>
          </cell>
          <cell r="AL67">
            <v>1021533</v>
          </cell>
          <cell r="AM67">
            <v>10187.16</v>
          </cell>
          <cell r="AN67">
            <v>1031720.16</v>
          </cell>
          <cell r="AO67">
            <v>20847.599999999999</v>
          </cell>
          <cell r="AP67">
            <v>207.96</v>
          </cell>
          <cell r="AQ67">
            <v>21055.56</v>
          </cell>
          <cell r="AR67">
            <v>2779210.08</v>
          </cell>
          <cell r="AS67">
            <v>1141769.1000000001</v>
          </cell>
          <cell r="AT67">
            <v>1.1151</v>
          </cell>
          <cell r="AU67">
            <v>53617660.18</v>
          </cell>
          <cell r="AV67">
            <v>59789052.866700001</v>
          </cell>
          <cell r="AW67">
            <v>64041671.722999997</v>
          </cell>
          <cell r="AX67">
            <v>4252618.8562000003</v>
          </cell>
          <cell r="AY67">
            <v>354384.90470000001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1.1056999999999999</v>
          </cell>
          <cell r="BP67">
            <v>9648301.8904999997</v>
          </cell>
          <cell r="BQ67">
            <v>10668127.4003</v>
          </cell>
          <cell r="BR67">
            <v>13446715.3674</v>
          </cell>
          <cell r="BS67">
            <v>2778587.9671</v>
          </cell>
          <cell r="BT67">
            <v>231548.99729999999</v>
          </cell>
          <cell r="BU67">
            <v>2160.5502000000001</v>
          </cell>
          <cell r="BV67">
            <v>2388.9204</v>
          </cell>
          <cell r="BW67">
            <v>3011.1309000000001</v>
          </cell>
          <cell r="BX67">
            <v>622.2106</v>
          </cell>
          <cell r="BY67">
            <v>51.850900000000003</v>
          </cell>
          <cell r="BZ67">
            <v>1.1151</v>
          </cell>
          <cell r="CA67">
            <v>13307525.8521</v>
          </cell>
          <cell r="CB67">
            <v>14839222.0777</v>
          </cell>
          <cell r="CC67">
            <v>16040881.756100001</v>
          </cell>
          <cell r="CD67">
            <v>1201659.6784000001</v>
          </cell>
          <cell r="CE67">
            <v>100138.30650000001</v>
          </cell>
          <cell r="CF67">
            <v>46396.512199999997</v>
          </cell>
          <cell r="CG67">
            <v>51736.750800000002</v>
          </cell>
          <cell r="CH67">
            <v>56066.108399999997</v>
          </cell>
          <cell r="CI67">
            <v>4329.3576999999996</v>
          </cell>
          <cell r="CJ67">
            <v>360.77980000000002</v>
          </cell>
          <cell r="CK67">
            <v>1.1056999999999999</v>
          </cell>
          <cell r="CL67">
            <v>3547145.6612</v>
          </cell>
          <cell r="CM67">
            <v>3922078.9575999998</v>
          </cell>
          <cell r="CN67">
            <v>4943611.9764</v>
          </cell>
          <cell r="CO67">
            <v>1021533.0188</v>
          </cell>
          <cell r="CP67">
            <v>85127.751600000003</v>
          </cell>
          <cell r="CQ67">
            <v>35373.745499999997</v>
          </cell>
          <cell r="CR67">
            <v>39112.750399999997</v>
          </cell>
          <cell r="CS67">
            <v>49299.941899999998</v>
          </cell>
          <cell r="CT67">
            <v>10187.191500000001</v>
          </cell>
          <cell r="CU67">
            <v>848.93259999999998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1141769.1000000001</v>
          </cell>
          <cell r="ED67">
            <v>1141769.1000000001</v>
          </cell>
          <cell r="EE67">
            <v>95147.425000000003</v>
          </cell>
          <cell r="EF67">
            <v>80204564.3917</v>
          </cell>
          <cell r="EG67">
            <v>89311719.723800004</v>
          </cell>
          <cell r="EH67">
            <v>98581258.004099995</v>
          </cell>
          <cell r="EI67">
            <v>9269538.2803000007</v>
          </cell>
          <cell r="EJ67">
            <v>772461.52339999995</v>
          </cell>
          <cell r="EK67">
            <v>80204564.3917</v>
          </cell>
          <cell r="EL67">
            <v>89311719.723800004</v>
          </cell>
          <cell r="EM67">
            <v>99723027.104100004</v>
          </cell>
          <cell r="EN67">
            <v>10411307.3803</v>
          </cell>
          <cell r="EO67">
            <v>867608.94839999999</v>
          </cell>
          <cell r="EP67">
            <v>5034565.5699999984</v>
          </cell>
          <cell r="EQ67">
            <v>0</v>
          </cell>
          <cell r="ER67">
            <v>0</v>
          </cell>
          <cell r="ES67">
            <v>0</v>
          </cell>
          <cell r="ET67">
            <v>1247488.5800000003</v>
          </cell>
          <cell r="EU67">
            <v>4329.3599999999988</v>
          </cell>
          <cell r="EV67">
            <v>1021533</v>
          </cell>
          <cell r="EW67">
            <v>10187.160000000002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1141769.1000000001</v>
          </cell>
          <cell r="FC67">
            <v>10097313.749999998</v>
          </cell>
        </row>
        <row r="68">
          <cell r="A68" t="str">
            <v>500011_2011</v>
          </cell>
          <cell r="B68" t="str">
            <v>500011</v>
          </cell>
          <cell r="C68" t="str">
            <v>Yes</v>
          </cell>
          <cell r="D68" t="str">
            <v>PPS</v>
          </cell>
          <cell r="E68" t="str">
            <v>5</v>
          </cell>
          <cell r="F68">
            <v>2011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0</v>
          </cell>
          <cell r="L68">
            <v>0</v>
          </cell>
          <cell r="M68">
            <v>1337553.1200000001</v>
          </cell>
          <cell r="N68">
            <v>7137.48</v>
          </cell>
          <cell r="O68">
            <v>1029.48</v>
          </cell>
          <cell r="P68">
            <v>0</v>
          </cell>
          <cell r="Q68">
            <v>0</v>
          </cell>
          <cell r="R68">
            <v>496192.92</v>
          </cell>
          <cell r="S68">
            <v>10126.44</v>
          </cell>
          <cell r="T68">
            <v>0</v>
          </cell>
          <cell r="U68">
            <v>0</v>
          </cell>
          <cell r="V68">
            <v>496192.92</v>
          </cell>
          <cell r="W68">
            <v>10126.44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1174993.2</v>
          </cell>
          <cell r="AF68">
            <v>2684.88</v>
          </cell>
          <cell r="AG68">
            <v>1174993.2</v>
          </cell>
          <cell r="AH68">
            <v>2684.88</v>
          </cell>
          <cell r="AI68">
            <v>55347.72</v>
          </cell>
          <cell r="AJ68">
            <v>244123.32</v>
          </cell>
          <cell r="AK68">
            <v>1345720.08</v>
          </cell>
          <cell r="AL68">
            <v>1453776.12</v>
          </cell>
          <cell r="AM68">
            <v>34014.239999999998</v>
          </cell>
          <cell r="AN68">
            <v>1487790.36</v>
          </cell>
          <cell r="AO68">
            <v>29668.92</v>
          </cell>
          <cell r="AP68">
            <v>694.2</v>
          </cell>
          <cell r="AQ68">
            <v>30363.119999999999</v>
          </cell>
          <cell r="AR68">
            <v>1177678.08</v>
          </cell>
          <cell r="AS68">
            <v>0</v>
          </cell>
          <cell r="AT68">
            <v>1</v>
          </cell>
          <cell r="AU68">
            <v>8109595.6399999997</v>
          </cell>
          <cell r="AV68">
            <v>8109595.6399999997</v>
          </cell>
          <cell r="AW68">
            <v>9447148.7400000002</v>
          </cell>
          <cell r="AX68">
            <v>1337553.1000000001</v>
          </cell>
          <cell r="AY68">
            <v>111462.7583</v>
          </cell>
          <cell r="AZ68">
            <v>53369.73</v>
          </cell>
          <cell r="BA68">
            <v>53369.73</v>
          </cell>
          <cell r="BB68">
            <v>60507.24</v>
          </cell>
          <cell r="BC68">
            <v>7137.51</v>
          </cell>
          <cell r="BD68">
            <v>594.79250000000002</v>
          </cell>
          <cell r="BE68">
            <v>5812.53</v>
          </cell>
          <cell r="BF68">
            <v>5812.53</v>
          </cell>
          <cell r="BG68">
            <v>6842.05</v>
          </cell>
          <cell r="BH68">
            <v>1029.52</v>
          </cell>
          <cell r="BI68">
            <v>85.793300000000002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1</v>
          </cell>
          <cell r="BP68">
            <v>2762362.5959000001</v>
          </cell>
          <cell r="BQ68">
            <v>2762362.5959000001</v>
          </cell>
          <cell r="BR68">
            <v>3937355.7861000001</v>
          </cell>
          <cell r="BS68">
            <v>1174993.1902000001</v>
          </cell>
          <cell r="BT68">
            <v>97916.099199999997</v>
          </cell>
          <cell r="BU68">
            <v>6312.0084999999999</v>
          </cell>
          <cell r="BV68">
            <v>6312.0084999999999</v>
          </cell>
          <cell r="BW68">
            <v>8996.8724999999995</v>
          </cell>
          <cell r="BX68">
            <v>2684.864</v>
          </cell>
          <cell r="BY68">
            <v>223.73869999999999</v>
          </cell>
          <cell r="BZ68">
            <v>1</v>
          </cell>
          <cell r="CA68">
            <v>2801434.5334000001</v>
          </cell>
          <cell r="CB68">
            <v>2801434.5334000001</v>
          </cell>
          <cell r="CC68">
            <v>3297627.4152000002</v>
          </cell>
          <cell r="CD68">
            <v>496192.88179999997</v>
          </cell>
          <cell r="CE68">
            <v>41349.406799999997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1</v>
          </cell>
          <cell r="CL68">
            <v>3417769.8509999998</v>
          </cell>
          <cell r="CM68">
            <v>3417769.8509999998</v>
          </cell>
          <cell r="CN68">
            <v>4871545.9386</v>
          </cell>
          <cell r="CO68">
            <v>1453776.0876</v>
          </cell>
          <cell r="CP68">
            <v>121148.0073</v>
          </cell>
          <cell r="CQ68">
            <v>79966.203299999994</v>
          </cell>
          <cell r="CR68">
            <v>79966.203299999994</v>
          </cell>
          <cell r="CS68">
            <v>113980.4774</v>
          </cell>
          <cell r="CT68">
            <v>34014.274100000002</v>
          </cell>
          <cell r="CU68">
            <v>2834.5228000000002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55347.72</v>
          </cell>
          <cell r="DT68">
            <v>55347.72</v>
          </cell>
          <cell r="DU68">
            <v>4612.3100000000004</v>
          </cell>
          <cell r="DV68">
            <v>0</v>
          </cell>
          <cell r="DW68">
            <v>0</v>
          </cell>
          <cell r="DX68">
            <v>244123.32</v>
          </cell>
          <cell r="DY68">
            <v>244123.32</v>
          </cell>
          <cell r="DZ68">
            <v>20343.61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17236623.092099998</v>
          </cell>
          <cell r="EG68">
            <v>17236623.092099998</v>
          </cell>
          <cell r="EH68">
            <v>21744004.5198</v>
          </cell>
          <cell r="EI68">
            <v>4507381.4276999999</v>
          </cell>
          <cell r="EJ68">
            <v>375615.11900000001</v>
          </cell>
          <cell r="EK68">
            <v>17236623.092099998</v>
          </cell>
          <cell r="EL68">
            <v>17236623.092099998</v>
          </cell>
          <cell r="EM68">
            <v>22043475.559799999</v>
          </cell>
          <cell r="EN68">
            <v>4806852.4676999999</v>
          </cell>
          <cell r="EO68">
            <v>400571.03899999999</v>
          </cell>
          <cell r="EP68">
            <v>1337553.1199999999</v>
          </cell>
          <cell r="EQ68">
            <v>1029.4799999999998</v>
          </cell>
          <cell r="ER68">
            <v>7137.48</v>
          </cell>
          <cell r="ES68">
            <v>0</v>
          </cell>
          <cell r="ET68">
            <v>496192.92000000016</v>
          </cell>
          <cell r="EU68">
            <v>0</v>
          </cell>
          <cell r="EV68">
            <v>1453776.1199999999</v>
          </cell>
          <cell r="EW68">
            <v>34014.239999999998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4507381.4399999995</v>
          </cell>
        </row>
        <row r="69">
          <cell r="A69" t="str">
            <v>500011_2012</v>
          </cell>
          <cell r="B69" t="str">
            <v>500011</v>
          </cell>
          <cell r="C69" t="str">
            <v>Yes</v>
          </cell>
          <cell r="D69" t="str">
            <v>PPS</v>
          </cell>
          <cell r="E69" t="str">
            <v>5</v>
          </cell>
          <cell r="F69">
            <v>2012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0</v>
          </cell>
          <cell r="L69">
            <v>0</v>
          </cell>
          <cell r="M69">
            <v>678575.88</v>
          </cell>
          <cell r="N69">
            <v>6836.4</v>
          </cell>
          <cell r="O69">
            <v>509.16</v>
          </cell>
          <cell r="P69">
            <v>0</v>
          </cell>
          <cell r="Q69">
            <v>0</v>
          </cell>
          <cell r="R69">
            <v>245396.04</v>
          </cell>
          <cell r="S69">
            <v>5008.08</v>
          </cell>
          <cell r="T69">
            <v>0</v>
          </cell>
          <cell r="U69">
            <v>0</v>
          </cell>
          <cell r="V69">
            <v>245396.04</v>
          </cell>
          <cell r="W69">
            <v>5008.08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945639.24</v>
          </cell>
          <cell r="AF69">
            <v>2160.84</v>
          </cell>
          <cell r="AG69">
            <v>945639.24</v>
          </cell>
          <cell r="AH69">
            <v>2160.84</v>
          </cell>
          <cell r="AI69">
            <v>58443.72</v>
          </cell>
          <cell r="AJ69">
            <v>256697.04</v>
          </cell>
          <cell r="AK69">
            <v>685921.44</v>
          </cell>
          <cell r="AL69">
            <v>1170004.68</v>
          </cell>
          <cell r="AM69">
            <v>27374.76</v>
          </cell>
          <cell r="AN69">
            <v>1197379.44</v>
          </cell>
          <cell r="AO69">
            <v>23877.599999999999</v>
          </cell>
          <cell r="AP69">
            <v>558.72</v>
          </cell>
          <cell r="AQ69">
            <v>24436.32</v>
          </cell>
          <cell r="AR69">
            <v>947800.08</v>
          </cell>
          <cell r="AS69">
            <v>0</v>
          </cell>
          <cell r="AT69">
            <v>1.056</v>
          </cell>
          <cell r="AU69">
            <v>8109595.6399999997</v>
          </cell>
          <cell r="AV69">
            <v>8563732.9957999997</v>
          </cell>
          <cell r="AW69">
            <v>9242308.7855999991</v>
          </cell>
          <cell r="AX69">
            <v>678575.78980000003</v>
          </cell>
          <cell r="AY69">
            <v>56547.982499999998</v>
          </cell>
          <cell r="AZ69">
            <v>53369.73</v>
          </cell>
          <cell r="BA69">
            <v>56358.4349</v>
          </cell>
          <cell r="BB69">
            <v>63194.873299999999</v>
          </cell>
          <cell r="BC69">
            <v>6836.4384</v>
          </cell>
          <cell r="BD69">
            <v>569.70320000000004</v>
          </cell>
          <cell r="BE69">
            <v>5812.53</v>
          </cell>
          <cell r="BF69">
            <v>6138.0316999999995</v>
          </cell>
          <cell r="BG69">
            <v>6647.1926000000003</v>
          </cell>
          <cell r="BH69">
            <v>509.161</v>
          </cell>
          <cell r="BI69">
            <v>42.430100000000003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1.0515000000000001</v>
          </cell>
          <cell r="BP69">
            <v>2762362.5959000001</v>
          </cell>
          <cell r="BQ69">
            <v>2904624.2696000002</v>
          </cell>
          <cell r="BR69">
            <v>3850263.4377000001</v>
          </cell>
          <cell r="BS69">
            <v>945639.16810000001</v>
          </cell>
          <cell r="BT69">
            <v>78803.263999999996</v>
          </cell>
          <cell r="BU69">
            <v>6312.0084999999999</v>
          </cell>
          <cell r="BV69">
            <v>6637.0769</v>
          </cell>
          <cell r="BW69">
            <v>8797.8664000000008</v>
          </cell>
          <cell r="BX69">
            <v>2160.7894999999999</v>
          </cell>
          <cell r="BY69">
            <v>180.0658</v>
          </cell>
          <cell r="BZ69">
            <v>1.056</v>
          </cell>
          <cell r="CA69">
            <v>2801434.5334000001</v>
          </cell>
          <cell r="CB69">
            <v>2958314.8673</v>
          </cell>
          <cell r="CC69">
            <v>3203710.9835000001</v>
          </cell>
          <cell r="CD69">
            <v>245396.11619999999</v>
          </cell>
          <cell r="CE69">
            <v>20449.6764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1.0515000000000001</v>
          </cell>
          <cell r="CL69">
            <v>3417769.8509999998</v>
          </cell>
          <cell r="CM69">
            <v>3593784.9983000001</v>
          </cell>
          <cell r="CN69">
            <v>4763789.6527000004</v>
          </cell>
          <cell r="CO69">
            <v>1170004.6544000001</v>
          </cell>
          <cell r="CP69">
            <v>97500.387900000002</v>
          </cell>
          <cell r="CQ69">
            <v>79966.203299999994</v>
          </cell>
          <cell r="CR69">
            <v>84084.462799999994</v>
          </cell>
          <cell r="CS69">
            <v>111459.2752</v>
          </cell>
          <cell r="CT69">
            <v>27374.812399999999</v>
          </cell>
          <cell r="CU69">
            <v>2281.2343999999998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58443.72</v>
          </cell>
          <cell r="DT69">
            <v>58443.72</v>
          </cell>
          <cell r="DU69">
            <v>4870.3100000000004</v>
          </cell>
          <cell r="DV69">
            <v>0</v>
          </cell>
          <cell r="DW69">
            <v>0</v>
          </cell>
          <cell r="DX69">
            <v>256697.04</v>
          </cell>
          <cell r="DY69">
            <v>256697.04</v>
          </cell>
          <cell r="DZ69">
            <v>21391.42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17236623.092099998</v>
          </cell>
          <cell r="EG69">
            <v>18173675.1373</v>
          </cell>
          <cell r="EH69">
            <v>21250172.067000002</v>
          </cell>
          <cell r="EI69">
            <v>3076496.9298</v>
          </cell>
          <cell r="EJ69">
            <v>256374.74410000001</v>
          </cell>
          <cell r="EK69">
            <v>17236623.092099998</v>
          </cell>
          <cell r="EL69">
            <v>18173675.1373</v>
          </cell>
          <cell r="EM69">
            <v>21565312.827</v>
          </cell>
          <cell r="EN69">
            <v>3391637.6897999998</v>
          </cell>
          <cell r="EO69">
            <v>282636.47409999999</v>
          </cell>
          <cell r="EP69">
            <v>678575.88</v>
          </cell>
          <cell r="EQ69">
            <v>509.16</v>
          </cell>
          <cell r="ER69">
            <v>6836.3999999999987</v>
          </cell>
          <cell r="ES69">
            <v>0</v>
          </cell>
          <cell r="ET69">
            <v>245396.03999999992</v>
          </cell>
          <cell r="EU69">
            <v>0</v>
          </cell>
          <cell r="EV69">
            <v>1170004.68</v>
          </cell>
          <cell r="EW69">
            <v>27374.76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3076497</v>
          </cell>
        </row>
        <row r="70">
          <cell r="A70" t="str">
            <v>500011_2013</v>
          </cell>
          <cell r="B70" t="str">
            <v>500011</v>
          </cell>
          <cell r="C70" t="str">
            <v>Yes</v>
          </cell>
          <cell r="D70" t="str">
            <v>PPS</v>
          </cell>
          <cell r="E70" t="str">
            <v>5</v>
          </cell>
          <cell r="F70">
            <v>2013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0</v>
          </cell>
          <cell r="L70">
            <v>0</v>
          </cell>
          <cell r="M70">
            <v>844754.33</v>
          </cell>
          <cell r="N70">
            <v>7875</v>
          </cell>
          <cell r="O70">
            <v>607.91999999999996</v>
          </cell>
          <cell r="P70">
            <v>0</v>
          </cell>
          <cell r="Q70">
            <v>0</v>
          </cell>
          <cell r="R70">
            <v>292973.03999999998</v>
          </cell>
          <cell r="S70">
            <v>5979</v>
          </cell>
          <cell r="T70">
            <v>0</v>
          </cell>
          <cell r="U70">
            <v>0</v>
          </cell>
          <cell r="V70">
            <v>292973.03999999998</v>
          </cell>
          <cell r="W70">
            <v>5979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994382.64</v>
          </cell>
          <cell r="AF70">
            <v>2272.1999999999998</v>
          </cell>
          <cell r="AG70">
            <v>994382.64</v>
          </cell>
          <cell r="AH70">
            <v>2272.1999999999998</v>
          </cell>
          <cell r="AI70">
            <v>61718.400000000001</v>
          </cell>
          <cell r="AJ70">
            <v>269929.92</v>
          </cell>
          <cell r="AK70">
            <v>853237.25</v>
          </cell>
          <cell r="AL70">
            <v>1230313.08</v>
          </cell>
          <cell r="AM70">
            <v>28785.84</v>
          </cell>
          <cell r="AN70">
            <v>1259098.92</v>
          </cell>
          <cell r="AO70">
            <v>25108.44</v>
          </cell>
          <cell r="AP70">
            <v>587.52</v>
          </cell>
          <cell r="AQ70">
            <v>25695.96</v>
          </cell>
          <cell r="AR70">
            <v>996654.84</v>
          </cell>
          <cell r="AS70">
            <v>0</v>
          </cell>
          <cell r="AT70">
            <v>1.1151</v>
          </cell>
          <cell r="AU70">
            <v>8109595.6399999997</v>
          </cell>
          <cell r="AV70">
            <v>9043010.0982000008</v>
          </cell>
          <cell r="AW70">
            <v>9848716.8385000005</v>
          </cell>
          <cell r="AX70">
            <v>805706.74029999995</v>
          </cell>
          <cell r="AY70">
            <v>67142.228400000007</v>
          </cell>
          <cell r="AZ70">
            <v>53369.73</v>
          </cell>
          <cell r="BA70">
            <v>59512.585899999998</v>
          </cell>
          <cell r="BB70">
            <v>67387.6005</v>
          </cell>
          <cell r="BC70">
            <v>7875.0146000000004</v>
          </cell>
          <cell r="BD70">
            <v>656.25120000000004</v>
          </cell>
          <cell r="BE70">
            <v>5812.53</v>
          </cell>
          <cell r="BF70">
            <v>6481.5522000000001</v>
          </cell>
          <cell r="BG70">
            <v>7089.4267</v>
          </cell>
          <cell r="BH70">
            <v>607.87450000000001</v>
          </cell>
          <cell r="BI70">
            <v>50.656199999999998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1.1056999999999999</v>
          </cell>
          <cell r="BP70">
            <v>2762362.5959000001</v>
          </cell>
          <cell r="BQ70">
            <v>3054344.3223000001</v>
          </cell>
          <cell r="BR70">
            <v>4048726.8503</v>
          </cell>
          <cell r="BS70">
            <v>994382.52800000005</v>
          </cell>
          <cell r="BT70">
            <v>82865.210699999996</v>
          </cell>
          <cell r="BU70">
            <v>6312.0084999999999</v>
          </cell>
          <cell r="BV70">
            <v>6979.1877999999997</v>
          </cell>
          <cell r="BW70">
            <v>9251.3561000000009</v>
          </cell>
          <cell r="BX70">
            <v>2272.1682999999998</v>
          </cell>
          <cell r="BY70">
            <v>189.34739999999999</v>
          </cell>
          <cell r="BZ70">
            <v>1.1151</v>
          </cell>
          <cell r="CA70">
            <v>2801434.5334000001</v>
          </cell>
          <cell r="CB70">
            <v>3123879.6482000002</v>
          </cell>
          <cell r="CC70">
            <v>3416852.7135999999</v>
          </cell>
          <cell r="CD70">
            <v>292973.06540000002</v>
          </cell>
          <cell r="CE70">
            <v>24414.4221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1.1056999999999999</v>
          </cell>
          <cell r="CL70">
            <v>3417769.8509999998</v>
          </cell>
          <cell r="CM70">
            <v>3779028.1242999998</v>
          </cell>
          <cell r="CN70">
            <v>5009341.1497999998</v>
          </cell>
          <cell r="CO70">
            <v>1230313.0256000001</v>
          </cell>
          <cell r="CP70">
            <v>102526.0855</v>
          </cell>
          <cell r="CQ70">
            <v>79966.203299999994</v>
          </cell>
          <cell r="CR70">
            <v>88418.630999999994</v>
          </cell>
          <cell r="CS70">
            <v>117204.48940000001</v>
          </cell>
          <cell r="CT70">
            <v>28785.858400000001</v>
          </cell>
          <cell r="CU70">
            <v>2398.8215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61718.400000000001</v>
          </cell>
          <cell r="DT70">
            <v>61718.400000000001</v>
          </cell>
          <cell r="DU70">
            <v>5143.2</v>
          </cell>
          <cell r="DV70">
            <v>0</v>
          </cell>
          <cell r="DW70">
            <v>0</v>
          </cell>
          <cell r="DX70">
            <v>269929.92</v>
          </cell>
          <cell r="DY70">
            <v>269929.92</v>
          </cell>
          <cell r="DZ70">
            <v>22494.16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17236623.092099998</v>
          </cell>
          <cell r="EG70">
            <v>19161654.149799999</v>
          </cell>
          <cell r="EH70">
            <v>22524570.424800001</v>
          </cell>
          <cell r="EI70">
            <v>3362916.2749999999</v>
          </cell>
          <cell r="EJ70">
            <v>280243.02289999998</v>
          </cell>
          <cell r="EK70">
            <v>17236623.092099998</v>
          </cell>
          <cell r="EL70">
            <v>19161654.149799999</v>
          </cell>
          <cell r="EM70">
            <v>22856218.744800001</v>
          </cell>
          <cell r="EN70">
            <v>3694564.5950000002</v>
          </cell>
          <cell r="EO70">
            <v>307880.38290000003</v>
          </cell>
          <cell r="EP70">
            <v>844754.33000000007</v>
          </cell>
          <cell r="EQ70">
            <v>607.91999999999985</v>
          </cell>
          <cell r="ER70">
            <v>7875</v>
          </cell>
          <cell r="ES70">
            <v>0</v>
          </cell>
          <cell r="ET70">
            <v>292973.03999999992</v>
          </cell>
          <cell r="EU70">
            <v>0</v>
          </cell>
          <cell r="EV70">
            <v>1230313.0799999998</v>
          </cell>
          <cell r="EW70">
            <v>28785.84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3401964.05</v>
          </cell>
        </row>
        <row r="71">
          <cell r="A71" t="str">
            <v>500012_2011</v>
          </cell>
          <cell r="B71" t="str">
            <v>500012</v>
          </cell>
          <cell r="C71" t="str">
            <v>Yes</v>
          </cell>
          <cell r="D71" t="str">
            <v>PPS</v>
          </cell>
          <cell r="E71" t="str">
            <v>5</v>
          </cell>
          <cell r="F71">
            <v>2011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0</v>
          </cell>
          <cell r="L71">
            <v>0</v>
          </cell>
          <cell r="M71">
            <v>1560040.56</v>
          </cell>
          <cell r="N71">
            <v>2035.2</v>
          </cell>
          <cell r="O71">
            <v>0</v>
          </cell>
          <cell r="P71">
            <v>0</v>
          </cell>
          <cell r="Q71">
            <v>0</v>
          </cell>
          <cell r="R71">
            <v>198989.64</v>
          </cell>
          <cell r="S71">
            <v>4061.04</v>
          </cell>
          <cell r="T71">
            <v>4387.68</v>
          </cell>
          <cell r="U71">
            <v>89.52</v>
          </cell>
          <cell r="V71">
            <v>203377.32</v>
          </cell>
          <cell r="W71">
            <v>4150.5600000000004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879495.24</v>
          </cell>
          <cell r="AF71">
            <v>1262.28</v>
          </cell>
          <cell r="AG71">
            <v>879495.24</v>
          </cell>
          <cell r="AH71">
            <v>1262.28</v>
          </cell>
          <cell r="AI71">
            <v>73974.12</v>
          </cell>
          <cell r="AJ71">
            <v>280066.68</v>
          </cell>
          <cell r="AK71">
            <v>1562075.76</v>
          </cell>
          <cell r="AL71">
            <v>748596</v>
          </cell>
          <cell r="AM71">
            <v>9191.2800000000007</v>
          </cell>
          <cell r="AN71">
            <v>757787.28</v>
          </cell>
          <cell r="AO71">
            <v>15277.44</v>
          </cell>
          <cell r="AP71">
            <v>187.56</v>
          </cell>
          <cell r="AQ71">
            <v>15465</v>
          </cell>
          <cell r="AR71">
            <v>880757.52</v>
          </cell>
          <cell r="AS71">
            <v>0</v>
          </cell>
          <cell r="AT71">
            <v>1</v>
          </cell>
          <cell r="AU71">
            <v>9624629.4399999995</v>
          </cell>
          <cell r="AV71">
            <v>9624629.4399999995</v>
          </cell>
          <cell r="AW71">
            <v>11184670.050000001</v>
          </cell>
          <cell r="AX71">
            <v>1560040.61</v>
          </cell>
          <cell r="AY71">
            <v>130003.3842</v>
          </cell>
          <cell r="AZ71">
            <v>11490.41</v>
          </cell>
          <cell r="BA71">
            <v>11490.41</v>
          </cell>
          <cell r="BB71">
            <v>13525.61</v>
          </cell>
          <cell r="BC71">
            <v>2035.2</v>
          </cell>
          <cell r="BD71">
            <v>169.6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1</v>
          </cell>
          <cell r="BP71">
            <v>2067658.3873000001</v>
          </cell>
          <cell r="BQ71">
            <v>2067658.3873000001</v>
          </cell>
          <cell r="BR71">
            <v>2947153.62</v>
          </cell>
          <cell r="BS71">
            <v>879495.23270000005</v>
          </cell>
          <cell r="BT71">
            <v>73291.269400000005</v>
          </cell>
          <cell r="BU71">
            <v>2967.6835000000001</v>
          </cell>
          <cell r="BV71">
            <v>2967.6835000000001</v>
          </cell>
          <cell r="BW71">
            <v>4230.0114999999996</v>
          </cell>
          <cell r="BX71">
            <v>1262.328</v>
          </cell>
          <cell r="BY71">
            <v>105.194</v>
          </cell>
          <cell r="BZ71">
            <v>1</v>
          </cell>
          <cell r="CA71">
            <v>1123467.1658000001</v>
          </cell>
          <cell r="CB71">
            <v>1123467.1658000001</v>
          </cell>
          <cell r="CC71">
            <v>1322456.7923999999</v>
          </cell>
          <cell r="CD71">
            <v>198989.62659999999</v>
          </cell>
          <cell r="CE71">
            <v>16582.4689</v>
          </cell>
          <cell r="CF71">
            <v>24772.522199999999</v>
          </cell>
          <cell r="CG71">
            <v>24772.522199999999</v>
          </cell>
          <cell r="CH71">
            <v>29160.256000000001</v>
          </cell>
          <cell r="CI71">
            <v>4387.7338</v>
          </cell>
          <cell r="CJ71">
            <v>365.64449999999999</v>
          </cell>
          <cell r="CK71">
            <v>1</v>
          </cell>
          <cell r="CL71">
            <v>1759918.8814000001</v>
          </cell>
          <cell r="CM71">
            <v>1759918.8814000001</v>
          </cell>
          <cell r="CN71">
            <v>2508514.8358999998</v>
          </cell>
          <cell r="CO71">
            <v>748595.95449999999</v>
          </cell>
          <cell r="CP71">
            <v>62382.996200000001</v>
          </cell>
          <cell r="CQ71">
            <v>21608.438099999999</v>
          </cell>
          <cell r="CR71">
            <v>21608.438099999999</v>
          </cell>
          <cell r="CS71">
            <v>30799.764500000001</v>
          </cell>
          <cell r="CT71">
            <v>9191.3263999999999</v>
          </cell>
          <cell r="CU71">
            <v>765.94389999999999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73974.12</v>
          </cell>
          <cell r="DT71">
            <v>73974.12</v>
          </cell>
          <cell r="DU71">
            <v>6164.51</v>
          </cell>
          <cell r="DV71">
            <v>0</v>
          </cell>
          <cell r="DW71">
            <v>0</v>
          </cell>
          <cell r="DX71">
            <v>280066.68</v>
          </cell>
          <cell r="DY71">
            <v>280066.68</v>
          </cell>
          <cell r="DZ71">
            <v>23338.89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14636512.928300001</v>
          </cell>
          <cell r="EG71">
            <v>14636512.928300001</v>
          </cell>
          <cell r="EH71">
            <v>18040510.940299999</v>
          </cell>
          <cell r="EI71">
            <v>3403998.0120000001</v>
          </cell>
          <cell r="EJ71">
            <v>283666.50099999999</v>
          </cell>
          <cell r="EK71">
            <v>14636512.928300001</v>
          </cell>
          <cell r="EL71">
            <v>14636512.928300001</v>
          </cell>
          <cell r="EM71">
            <v>18394551.7403</v>
          </cell>
          <cell r="EN71">
            <v>3758038.8119999999</v>
          </cell>
          <cell r="EO71">
            <v>313169.90100000001</v>
          </cell>
          <cell r="EP71">
            <v>1560040.5599999996</v>
          </cell>
          <cell r="EQ71">
            <v>0</v>
          </cell>
          <cell r="ER71">
            <v>2035.1999999999996</v>
          </cell>
          <cell r="ES71">
            <v>0</v>
          </cell>
          <cell r="ET71">
            <v>198989.64</v>
          </cell>
          <cell r="EU71">
            <v>4387.6799999999994</v>
          </cell>
          <cell r="EV71">
            <v>748596</v>
          </cell>
          <cell r="EW71">
            <v>9191.2800000000025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3403997.88</v>
          </cell>
        </row>
        <row r="72">
          <cell r="A72" t="str">
            <v>500012_2012</v>
          </cell>
          <cell r="B72" t="str">
            <v>500012</v>
          </cell>
          <cell r="C72" t="str">
            <v>Yes</v>
          </cell>
          <cell r="D72" t="str">
            <v>PPS</v>
          </cell>
          <cell r="E72" t="str">
            <v>5</v>
          </cell>
          <cell r="F72">
            <v>2012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0</v>
          </cell>
          <cell r="L72">
            <v>0</v>
          </cell>
          <cell r="M72">
            <v>792552</v>
          </cell>
          <cell r="N72">
            <v>1006.56</v>
          </cell>
          <cell r="O72">
            <v>0</v>
          </cell>
          <cell r="P72">
            <v>0</v>
          </cell>
          <cell r="Q72">
            <v>0</v>
          </cell>
          <cell r="R72">
            <v>98411.88</v>
          </cell>
          <cell r="S72">
            <v>2008.44</v>
          </cell>
          <cell r="T72">
            <v>2169.96</v>
          </cell>
          <cell r="U72">
            <v>44.28</v>
          </cell>
          <cell r="V72">
            <v>100581.84</v>
          </cell>
          <cell r="W72">
            <v>2052.7199999999998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707821.2</v>
          </cell>
          <cell r="AF72">
            <v>1015.92</v>
          </cell>
          <cell r="AG72">
            <v>707821.2</v>
          </cell>
          <cell r="AH72">
            <v>1015.92</v>
          </cell>
          <cell r="AI72">
            <v>78111.960000000006</v>
          </cell>
          <cell r="AJ72">
            <v>294491.64</v>
          </cell>
          <cell r="AK72">
            <v>793558.56</v>
          </cell>
          <cell r="AL72">
            <v>602473.07999999996</v>
          </cell>
          <cell r="AM72">
            <v>7397.16</v>
          </cell>
          <cell r="AN72">
            <v>609870.24</v>
          </cell>
          <cell r="AO72">
            <v>12295.32</v>
          </cell>
          <cell r="AP72">
            <v>150.96</v>
          </cell>
          <cell r="AQ72">
            <v>12446.28</v>
          </cell>
          <cell r="AR72">
            <v>708837.12</v>
          </cell>
          <cell r="AS72">
            <v>0</v>
          </cell>
          <cell r="AT72">
            <v>1.056</v>
          </cell>
          <cell r="AU72">
            <v>9624629.4399999995</v>
          </cell>
          <cell r="AV72">
            <v>10163608.6886</v>
          </cell>
          <cell r="AW72">
            <v>10956160.670399999</v>
          </cell>
          <cell r="AX72">
            <v>792551.98179999995</v>
          </cell>
          <cell r="AY72">
            <v>66045.998500000002</v>
          </cell>
          <cell r="AZ72">
            <v>11490.41</v>
          </cell>
          <cell r="BA72">
            <v>12133.873</v>
          </cell>
          <cell r="BB72">
            <v>13140.3994</v>
          </cell>
          <cell r="BC72">
            <v>1006.5264</v>
          </cell>
          <cell r="BD72">
            <v>83.877200000000002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1.0515000000000001</v>
          </cell>
          <cell r="BP72">
            <v>2067658.3873000001</v>
          </cell>
          <cell r="BQ72">
            <v>2174142.7941999999</v>
          </cell>
          <cell r="BR72">
            <v>2881964.0329</v>
          </cell>
          <cell r="BS72">
            <v>707821.23869999999</v>
          </cell>
          <cell r="BT72">
            <v>58985.103199999998</v>
          </cell>
          <cell r="BU72">
            <v>2967.6835000000001</v>
          </cell>
          <cell r="BV72">
            <v>3120.5192000000002</v>
          </cell>
          <cell r="BW72">
            <v>4136.4459999999999</v>
          </cell>
          <cell r="BX72">
            <v>1015.9268</v>
          </cell>
          <cell r="BY72">
            <v>84.660600000000002</v>
          </cell>
          <cell r="BZ72">
            <v>1.056</v>
          </cell>
          <cell r="CA72">
            <v>1123467.1658000001</v>
          </cell>
          <cell r="CB72">
            <v>1186381.3271000001</v>
          </cell>
          <cell r="CC72">
            <v>1284793.2254000001</v>
          </cell>
          <cell r="CD72">
            <v>98411.898300000001</v>
          </cell>
          <cell r="CE72">
            <v>8200.9915000000001</v>
          </cell>
          <cell r="CF72">
            <v>24772.522199999999</v>
          </cell>
          <cell r="CG72">
            <v>26159.7834</v>
          </cell>
          <cell r="CH72">
            <v>28329.772000000001</v>
          </cell>
          <cell r="CI72">
            <v>2169.9886000000001</v>
          </cell>
          <cell r="CJ72">
            <v>180.83240000000001</v>
          </cell>
          <cell r="CK72">
            <v>1.0515000000000001</v>
          </cell>
          <cell r="CL72">
            <v>1759918.8814000001</v>
          </cell>
          <cell r="CM72">
            <v>1850554.7038</v>
          </cell>
          <cell r="CN72">
            <v>2453027.7593999999</v>
          </cell>
          <cell r="CO72">
            <v>602473.05559999996</v>
          </cell>
          <cell r="CP72">
            <v>50206.088000000003</v>
          </cell>
          <cell r="CQ72">
            <v>21608.438099999999</v>
          </cell>
          <cell r="CR72">
            <v>22721.272700000001</v>
          </cell>
          <cell r="CS72">
            <v>30118.489000000001</v>
          </cell>
          <cell r="CT72">
            <v>7397.2164000000002</v>
          </cell>
          <cell r="CU72">
            <v>616.43470000000002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78111.960000000006</v>
          </cell>
          <cell r="DT72">
            <v>78111.960000000006</v>
          </cell>
          <cell r="DU72">
            <v>6509.33</v>
          </cell>
          <cell r="DV72">
            <v>0</v>
          </cell>
          <cell r="DW72">
            <v>0</v>
          </cell>
          <cell r="DX72">
            <v>294491.64</v>
          </cell>
          <cell r="DY72">
            <v>294491.64</v>
          </cell>
          <cell r="DZ72">
            <v>24540.97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14636512.928300001</v>
          </cell>
          <cell r="EG72">
            <v>15438822.961999999</v>
          </cell>
          <cell r="EH72">
            <v>17651670.794500001</v>
          </cell>
          <cell r="EI72">
            <v>2212847.8325</v>
          </cell>
          <cell r="EJ72">
            <v>184403.986</v>
          </cell>
          <cell r="EK72">
            <v>14636512.928300001</v>
          </cell>
          <cell r="EL72">
            <v>15438822.961999999</v>
          </cell>
          <cell r="EM72">
            <v>18024274.394499999</v>
          </cell>
          <cell r="EN72">
            <v>2585451.4325000001</v>
          </cell>
          <cell r="EO72">
            <v>215454.28599999999</v>
          </cell>
          <cell r="EP72">
            <v>792552</v>
          </cell>
          <cell r="EQ72">
            <v>0</v>
          </cell>
          <cell r="ER72">
            <v>1006.56</v>
          </cell>
          <cell r="ES72">
            <v>0</v>
          </cell>
          <cell r="ET72">
            <v>98411.880000000019</v>
          </cell>
          <cell r="EU72">
            <v>2169.9599999999996</v>
          </cell>
          <cell r="EV72">
            <v>602473.07999999984</v>
          </cell>
          <cell r="EW72">
            <v>7397.1600000000008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2212847.7599999998</v>
          </cell>
        </row>
        <row r="73">
          <cell r="A73" t="str">
            <v>500012_2013</v>
          </cell>
          <cell r="B73" t="str">
            <v>500012</v>
          </cell>
          <cell r="C73" t="str">
            <v>Yes</v>
          </cell>
          <cell r="D73" t="str">
            <v>PPS</v>
          </cell>
          <cell r="E73" t="str">
            <v>5</v>
          </cell>
          <cell r="F73">
            <v>2013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0</v>
          </cell>
          <cell r="L73">
            <v>0</v>
          </cell>
          <cell r="M73">
            <v>993736.6</v>
          </cell>
          <cell r="N73">
            <v>1201.68</v>
          </cell>
          <cell r="O73">
            <v>0</v>
          </cell>
          <cell r="P73">
            <v>0</v>
          </cell>
          <cell r="Q73">
            <v>0</v>
          </cell>
          <cell r="R73">
            <v>117491.76</v>
          </cell>
          <cell r="S73">
            <v>2397.84</v>
          </cell>
          <cell r="T73">
            <v>2590.6799999999998</v>
          </cell>
          <cell r="U73">
            <v>52.92</v>
          </cell>
          <cell r="V73">
            <v>120082.44</v>
          </cell>
          <cell r="W73">
            <v>2450.7600000000002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744306.12</v>
          </cell>
          <cell r="AF73">
            <v>1068.24</v>
          </cell>
          <cell r="AG73">
            <v>744306.12</v>
          </cell>
          <cell r="AH73">
            <v>1068.24</v>
          </cell>
          <cell r="AI73">
            <v>82488.84</v>
          </cell>
          <cell r="AJ73">
            <v>309672.84000000003</v>
          </cell>
          <cell r="AK73">
            <v>994938.28</v>
          </cell>
          <cell r="AL73">
            <v>633527.76</v>
          </cell>
          <cell r="AM73">
            <v>7778.52</v>
          </cell>
          <cell r="AN73">
            <v>641306.28</v>
          </cell>
          <cell r="AO73">
            <v>12929.16</v>
          </cell>
          <cell r="AP73">
            <v>158.76</v>
          </cell>
          <cell r="AQ73">
            <v>13087.92</v>
          </cell>
          <cell r="AR73">
            <v>745374.36</v>
          </cell>
          <cell r="AS73">
            <v>0</v>
          </cell>
          <cell r="AT73">
            <v>1.1151</v>
          </cell>
          <cell r="AU73">
            <v>9624629.4399999995</v>
          </cell>
          <cell r="AV73">
            <v>10732424.2885</v>
          </cell>
          <cell r="AW73">
            <v>11673181.860400001</v>
          </cell>
          <cell r="AX73">
            <v>940757.57180000003</v>
          </cell>
          <cell r="AY73">
            <v>78396.464300000007</v>
          </cell>
          <cell r="AZ73">
            <v>11490.41</v>
          </cell>
          <cell r="BA73">
            <v>12812.956200000001</v>
          </cell>
          <cell r="BB73">
            <v>14014.6214</v>
          </cell>
          <cell r="BC73">
            <v>1201.6651999999999</v>
          </cell>
          <cell r="BD73">
            <v>100.1388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1.1056999999999999</v>
          </cell>
          <cell r="BP73">
            <v>2067658.3873000001</v>
          </cell>
          <cell r="BQ73">
            <v>2286209.8788000001</v>
          </cell>
          <cell r="BR73">
            <v>3030516.0543999998</v>
          </cell>
          <cell r="BS73">
            <v>744306.17559999996</v>
          </cell>
          <cell r="BT73">
            <v>62025.514600000002</v>
          </cell>
          <cell r="BU73">
            <v>2967.6835000000001</v>
          </cell>
          <cell r="BV73">
            <v>3281.3676</v>
          </cell>
          <cell r="BW73">
            <v>4349.6607999999997</v>
          </cell>
          <cell r="BX73">
            <v>1068.2932000000001</v>
          </cell>
          <cell r="BY73">
            <v>89.0244</v>
          </cell>
          <cell r="BZ73">
            <v>1.1151</v>
          </cell>
          <cell r="CA73">
            <v>1123467.1658000001</v>
          </cell>
          <cell r="CB73">
            <v>1252778.2365999999</v>
          </cell>
          <cell r="CC73">
            <v>1370270.0448</v>
          </cell>
          <cell r="CD73">
            <v>117491.8082</v>
          </cell>
          <cell r="CE73">
            <v>9790.9840000000004</v>
          </cell>
          <cell r="CF73">
            <v>24772.522199999999</v>
          </cell>
          <cell r="CG73">
            <v>27623.839499999998</v>
          </cell>
          <cell r="CH73">
            <v>30214.541300000001</v>
          </cell>
          <cell r="CI73">
            <v>2590.7017999999998</v>
          </cell>
          <cell r="CJ73">
            <v>215.89179999999999</v>
          </cell>
          <cell r="CK73">
            <v>1.1056999999999999</v>
          </cell>
          <cell r="CL73">
            <v>1759918.8814000001</v>
          </cell>
          <cell r="CM73">
            <v>1945942.3071999999</v>
          </cell>
          <cell r="CN73">
            <v>2579470.0843000002</v>
          </cell>
          <cell r="CO73">
            <v>633527.77709999995</v>
          </cell>
          <cell r="CP73">
            <v>52793.981399999997</v>
          </cell>
          <cell r="CQ73">
            <v>21608.438099999999</v>
          </cell>
          <cell r="CR73">
            <v>23892.45</v>
          </cell>
          <cell r="CS73">
            <v>31670.958999999999</v>
          </cell>
          <cell r="CT73">
            <v>7778.5088999999998</v>
          </cell>
          <cell r="CU73">
            <v>648.20910000000003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82488.84</v>
          </cell>
          <cell r="DT73">
            <v>82488.84</v>
          </cell>
          <cell r="DU73">
            <v>6874.07</v>
          </cell>
          <cell r="DV73">
            <v>0</v>
          </cell>
          <cell r="DW73">
            <v>0</v>
          </cell>
          <cell r="DX73">
            <v>309672.84000000003</v>
          </cell>
          <cell r="DY73">
            <v>309672.84000000003</v>
          </cell>
          <cell r="DZ73">
            <v>25806.07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14636512.928300001</v>
          </cell>
          <cell r="EG73">
            <v>16284965.3245</v>
          </cell>
          <cell r="EH73">
            <v>18733687.826299999</v>
          </cell>
          <cell r="EI73">
            <v>2448722.5018000002</v>
          </cell>
          <cell r="EJ73">
            <v>204060.20850000001</v>
          </cell>
          <cell r="EK73">
            <v>14636512.928300001</v>
          </cell>
          <cell r="EL73">
            <v>16284965.3245</v>
          </cell>
          <cell r="EM73">
            <v>19125849.506299999</v>
          </cell>
          <cell r="EN73">
            <v>2840884.1817999999</v>
          </cell>
          <cell r="EO73">
            <v>236740.34849999999</v>
          </cell>
          <cell r="EP73">
            <v>993736.6</v>
          </cell>
          <cell r="EQ73">
            <v>0</v>
          </cell>
          <cell r="ER73">
            <v>1201.68</v>
          </cell>
          <cell r="ES73">
            <v>0</v>
          </cell>
          <cell r="ET73">
            <v>117491.75999999997</v>
          </cell>
          <cell r="EU73">
            <v>2590.6799999999989</v>
          </cell>
          <cell r="EV73">
            <v>633527.75999999989</v>
          </cell>
          <cell r="EW73">
            <v>7778.52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2501701.36</v>
          </cell>
        </row>
        <row r="74">
          <cell r="A74" t="str">
            <v>500014_2011</v>
          </cell>
          <cell r="B74" t="str">
            <v>500014</v>
          </cell>
          <cell r="C74" t="str">
            <v>Yes</v>
          </cell>
          <cell r="D74" t="str">
            <v>PPS</v>
          </cell>
          <cell r="E74" t="str">
            <v>5</v>
          </cell>
          <cell r="F74">
            <v>2011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0</v>
          </cell>
          <cell r="L74">
            <v>0</v>
          </cell>
          <cell r="M74">
            <v>2788979.88</v>
          </cell>
          <cell r="N74">
            <v>14050.32</v>
          </cell>
          <cell r="O74">
            <v>4343.16</v>
          </cell>
          <cell r="P74">
            <v>0</v>
          </cell>
          <cell r="Q74">
            <v>0</v>
          </cell>
          <cell r="R74">
            <v>2917556.04</v>
          </cell>
          <cell r="S74">
            <v>59541.96</v>
          </cell>
          <cell r="T74">
            <v>4514.04</v>
          </cell>
          <cell r="U74">
            <v>92.16</v>
          </cell>
          <cell r="V74">
            <v>2922070.08</v>
          </cell>
          <cell r="W74">
            <v>59634.12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1700836.56</v>
          </cell>
          <cell r="AF74">
            <v>5314.32</v>
          </cell>
          <cell r="AG74">
            <v>1700836.56</v>
          </cell>
          <cell r="AH74">
            <v>5314.32</v>
          </cell>
          <cell r="AI74">
            <v>144342.72</v>
          </cell>
          <cell r="AJ74">
            <v>620237.4</v>
          </cell>
          <cell r="AK74">
            <v>2807373.36</v>
          </cell>
          <cell r="AL74">
            <v>2604031.44</v>
          </cell>
          <cell r="AM74">
            <v>24078.36</v>
          </cell>
          <cell r="AN74">
            <v>2628109.7999999998</v>
          </cell>
          <cell r="AO74">
            <v>53143.44</v>
          </cell>
          <cell r="AP74">
            <v>491.4</v>
          </cell>
          <cell r="AQ74">
            <v>53634.84</v>
          </cell>
          <cell r="AR74">
            <v>1706150.88</v>
          </cell>
          <cell r="AS74">
            <v>0</v>
          </cell>
          <cell r="AT74">
            <v>1</v>
          </cell>
          <cell r="AU74">
            <v>17528327.050000001</v>
          </cell>
          <cell r="AV74">
            <v>17528327.050000001</v>
          </cell>
          <cell r="AW74">
            <v>20317306.93</v>
          </cell>
          <cell r="AX74">
            <v>2788979.88</v>
          </cell>
          <cell r="AY74">
            <v>232414.99</v>
          </cell>
          <cell r="AZ74">
            <v>141297.60000000001</v>
          </cell>
          <cell r="BA74">
            <v>141297.60000000001</v>
          </cell>
          <cell r="BB74">
            <v>155347.87</v>
          </cell>
          <cell r="BC74">
            <v>14050.27</v>
          </cell>
          <cell r="BD74">
            <v>1170.8558</v>
          </cell>
          <cell r="BE74">
            <v>24521.07</v>
          </cell>
          <cell r="BF74">
            <v>24521.07</v>
          </cell>
          <cell r="BG74">
            <v>28864.27</v>
          </cell>
          <cell r="BH74">
            <v>4343.2</v>
          </cell>
          <cell r="BI74">
            <v>361.93329999999997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1</v>
          </cell>
          <cell r="BP74">
            <v>3998599.4550999999</v>
          </cell>
          <cell r="BQ74">
            <v>3998599.4550999999</v>
          </cell>
          <cell r="BR74">
            <v>5699436.0109999999</v>
          </cell>
          <cell r="BS74">
            <v>1700836.5559</v>
          </cell>
          <cell r="BT74">
            <v>141736.37969999999</v>
          </cell>
          <cell r="BU74">
            <v>12493.638000000001</v>
          </cell>
          <cell r="BV74">
            <v>12493.638000000001</v>
          </cell>
          <cell r="BW74">
            <v>17807.907800000001</v>
          </cell>
          <cell r="BX74">
            <v>5314.2698</v>
          </cell>
          <cell r="BY74">
            <v>442.85579999999999</v>
          </cell>
          <cell r="BZ74">
            <v>1</v>
          </cell>
          <cell r="CA74">
            <v>16788740.546300001</v>
          </cell>
          <cell r="CB74">
            <v>16788740.546300001</v>
          </cell>
          <cell r="CC74">
            <v>19706296.630199999</v>
          </cell>
          <cell r="CD74">
            <v>2917556.0839</v>
          </cell>
          <cell r="CE74">
            <v>243129.67370000001</v>
          </cell>
          <cell r="CF74">
            <v>25485.748599999999</v>
          </cell>
          <cell r="CG74">
            <v>25485.748599999999</v>
          </cell>
          <cell r="CH74">
            <v>29999.809799999999</v>
          </cell>
          <cell r="CI74">
            <v>4514.0612000000001</v>
          </cell>
          <cell r="CJ74">
            <v>376.17180000000002</v>
          </cell>
          <cell r="CK74">
            <v>1</v>
          </cell>
          <cell r="CL74">
            <v>6121974.4116000002</v>
          </cell>
          <cell r="CM74">
            <v>6121974.4116000002</v>
          </cell>
          <cell r="CN74">
            <v>8726005.8717</v>
          </cell>
          <cell r="CO74">
            <v>2604031.4600999998</v>
          </cell>
          <cell r="CP74">
            <v>217002.62169999999</v>
          </cell>
          <cell r="CQ74">
            <v>56607.307800000002</v>
          </cell>
          <cell r="CR74">
            <v>56607.307800000002</v>
          </cell>
          <cell r="CS74">
            <v>80685.685700000002</v>
          </cell>
          <cell r="CT74">
            <v>24078.377899999999</v>
          </cell>
          <cell r="CU74">
            <v>2006.5315000000001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144342.72</v>
          </cell>
          <cell r="DT74">
            <v>144342.72</v>
          </cell>
          <cell r="DU74">
            <v>12028.56</v>
          </cell>
          <cell r="DV74">
            <v>0</v>
          </cell>
          <cell r="DW74">
            <v>0</v>
          </cell>
          <cell r="DX74">
            <v>620237.4</v>
          </cell>
          <cell r="DY74">
            <v>620237.4</v>
          </cell>
          <cell r="DZ74">
            <v>51686.45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44698046.827399999</v>
          </cell>
          <cell r="EG74">
            <v>44698046.827399999</v>
          </cell>
          <cell r="EH74">
            <v>54761750.986199997</v>
          </cell>
          <cell r="EI74">
            <v>10063704.1588</v>
          </cell>
          <cell r="EJ74">
            <v>838642.01320000004</v>
          </cell>
          <cell r="EK74">
            <v>44698046.827399999</v>
          </cell>
          <cell r="EL74">
            <v>44698046.827399999</v>
          </cell>
          <cell r="EM74">
            <v>55526331.106200002</v>
          </cell>
          <cell r="EN74">
            <v>10828284.2788</v>
          </cell>
          <cell r="EO74">
            <v>902357.02320000005</v>
          </cell>
          <cell r="EP74">
            <v>2788979.88</v>
          </cell>
          <cell r="EQ74">
            <v>4343.1599999999989</v>
          </cell>
          <cell r="ER74">
            <v>14050.320000000002</v>
          </cell>
          <cell r="ES74">
            <v>0</v>
          </cell>
          <cell r="ET74">
            <v>2917556.0399999996</v>
          </cell>
          <cell r="EU74">
            <v>4514.04</v>
          </cell>
          <cell r="EV74">
            <v>2604031.4400000009</v>
          </cell>
          <cell r="EW74">
            <v>24078.359999999997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10063704.119999999</v>
          </cell>
        </row>
        <row r="75">
          <cell r="A75" t="str">
            <v>500014_2012</v>
          </cell>
          <cell r="B75" t="str">
            <v>500014</v>
          </cell>
          <cell r="C75" t="str">
            <v>Yes</v>
          </cell>
          <cell r="D75" t="str">
            <v>PPS</v>
          </cell>
          <cell r="E75" t="str">
            <v>5</v>
          </cell>
          <cell r="F75">
            <v>2012</v>
          </cell>
          <cell r="G75">
            <v>1</v>
          </cell>
          <cell r="H75">
            <v>1</v>
          </cell>
          <cell r="I75">
            <v>1</v>
          </cell>
          <cell r="J75">
            <v>1</v>
          </cell>
          <cell r="K75">
            <v>0</v>
          </cell>
          <cell r="L75">
            <v>0</v>
          </cell>
          <cell r="M75">
            <v>1466735.2</v>
          </cell>
          <cell r="N75">
            <v>9660.52</v>
          </cell>
          <cell r="O75">
            <v>2148</v>
          </cell>
          <cell r="P75">
            <v>0</v>
          </cell>
          <cell r="Q75">
            <v>0</v>
          </cell>
          <cell r="R75">
            <v>1457877.24</v>
          </cell>
          <cell r="S75">
            <v>29752.6</v>
          </cell>
          <cell r="T75">
            <v>2232.48</v>
          </cell>
          <cell r="U75">
            <v>45.6</v>
          </cell>
          <cell r="V75">
            <v>1460109.72</v>
          </cell>
          <cell r="W75">
            <v>29798.2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1368839.76</v>
          </cell>
          <cell r="AF75">
            <v>4277.04</v>
          </cell>
          <cell r="AG75">
            <v>1368839.76</v>
          </cell>
          <cell r="AH75">
            <v>4277.04</v>
          </cell>
          <cell r="AI75">
            <v>152416.92000000001</v>
          </cell>
          <cell r="AJ75">
            <v>652183.19999999995</v>
          </cell>
          <cell r="AK75">
            <v>1478543.72</v>
          </cell>
          <cell r="AL75">
            <v>2095734.6</v>
          </cell>
          <cell r="AM75">
            <v>19378.32</v>
          </cell>
          <cell r="AN75">
            <v>2115112.92</v>
          </cell>
          <cell r="AO75">
            <v>42770.04</v>
          </cell>
          <cell r="AP75">
            <v>395.52</v>
          </cell>
          <cell r="AQ75">
            <v>43165.56</v>
          </cell>
          <cell r="AR75">
            <v>1373116.8</v>
          </cell>
          <cell r="AS75">
            <v>0</v>
          </cell>
          <cell r="AT75">
            <v>1.056</v>
          </cell>
          <cell r="AU75">
            <v>17528327.050000001</v>
          </cell>
          <cell r="AV75">
            <v>18509913.364799999</v>
          </cell>
          <cell r="AW75">
            <v>19941858.404199999</v>
          </cell>
          <cell r="AX75">
            <v>1431945.0393999999</v>
          </cell>
          <cell r="AY75">
            <v>119328.7533</v>
          </cell>
          <cell r="AZ75">
            <v>141297.60000000001</v>
          </cell>
          <cell r="BA75">
            <v>149210.26560000001</v>
          </cell>
          <cell r="BB75">
            <v>158060.81280000001</v>
          </cell>
          <cell r="BC75">
            <v>8850.5472000000009</v>
          </cell>
          <cell r="BD75">
            <v>737.54560000000004</v>
          </cell>
          <cell r="BE75">
            <v>24521.07</v>
          </cell>
          <cell r="BF75">
            <v>25894.249899999999</v>
          </cell>
          <cell r="BG75">
            <v>28042.2173</v>
          </cell>
          <cell r="BH75">
            <v>2147.9674</v>
          </cell>
          <cell r="BI75">
            <v>178.9973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1.0515000000000001</v>
          </cell>
          <cell r="BP75">
            <v>3998599.4550999999</v>
          </cell>
          <cell r="BQ75">
            <v>4204527.3269999996</v>
          </cell>
          <cell r="BR75">
            <v>5573367.1354999999</v>
          </cell>
          <cell r="BS75">
            <v>1368839.8085</v>
          </cell>
          <cell r="BT75">
            <v>114069.984</v>
          </cell>
          <cell r="BU75">
            <v>12493.638000000001</v>
          </cell>
          <cell r="BV75">
            <v>13137.0604</v>
          </cell>
          <cell r="BW75">
            <v>17414.0056</v>
          </cell>
          <cell r="BX75">
            <v>4276.9452000000001</v>
          </cell>
          <cell r="BY75">
            <v>356.41210000000001</v>
          </cell>
          <cell r="BZ75">
            <v>1.056</v>
          </cell>
          <cell r="CA75">
            <v>16788740.546300001</v>
          </cell>
          <cell r="CB75">
            <v>17728910.016899999</v>
          </cell>
          <cell r="CC75">
            <v>19180335.9197</v>
          </cell>
          <cell r="CD75">
            <v>1451425.9029000001</v>
          </cell>
          <cell r="CE75">
            <v>120952.1586</v>
          </cell>
          <cell r="CF75">
            <v>25485.748599999999</v>
          </cell>
          <cell r="CG75">
            <v>26912.950499999999</v>
          </cell>
          <cell r="CH75">
            <v>29145.415300000001</v>
          </cell>
          <cell r="CI75">
            <v>2232.4648000000002</v>
          </cell>
          <cell r="CJ75">
            <v>186.03870000000001</v>
          </cell>
          <cell r="CK75">
            <v>1.0515000000000001</v>
          </cell>
          <cell r="CL75">
            <v>6121974.4116000002</v>
          </cell>
          <cell r="CM75">
            <v>6437256.0937999999</v>
          </cell>
          <cell r="CN75">
            <v>8532990.7414999995</v>
          </cell>
          <cell r="CO75">
            <v>2095734.6477000001</v>
          </cell>
          <cell r="CP75">
            <v>174644.554</v>
          </cell>
          <cell r="CQ75">
            <v>56607.307800000002</v>
          </cell>
          <cell r="CR75">
            <v>59522.584199999998</v>
          </cell>
          <cell r="CS75">
            <v>78900.9522</v>
          </cell>
          <cell r="CT75">
            <v>19378.367999999999</v>
          </cell>
          <cell r="CU75">
            <v>1614.864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152416.92000000001</v>
          </cell>
          <cell r="DT75">
            <v>152416.92000000001</v>
          </cell>
          <cell r="DU75">
            <v>12701.41</v>
          </cell>
          <cell r="DV75">
            <v>0</v>
          </cell>
          <cell r="DW75">
            <v>0</v>
          </cell>
          <cell r="DX75">
            <v>652183.19999999995</v>
          </cell>
          <cell r="DY75">
            <v>652183.19999999995</v>
          </cell>
          <cell r="DZ75">
            <v>54348.6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44698046.827399999</v>
          </cell>
          <cell r="EG75">
            <v>47155283.913099997</v>
          </cell>
          <cell r="EH75">
            <v>53540115.604099996</v>
          </cell>
          <cell r="EI75">
            <v>6384831.6909999996</v>
          </cell>
          <cell r="EJ75">
            <v>532069.30759999994</v>
          </cell>
          <cell r="EK75">
            <v>44698046.827399999</v>
          </cell>
          <cell r="EL75">
            <v>47155283.913099997</v>
          </cell>
          <cell r="EM75">
            <v>54344715.724100001</v>
          </cell>
          <cell r="EN75">
            <v>7189431.8109999998</v>
          </cell>
          <cell r="EO75">
            <v>599119.31759999995</v>
          </cell>
          <cell r="EP75">
            <v>1466735.2000000002</v>
          </cell>
          <cell r="EQ75">
            <v>2148</v>
          </cell>
          <cell r="ER75">
            <v>9660.5199999999986</v>
          </cell>
          <cell r="ES75">
            <v>0</v>
          </cell>
          <cell r="ET75">
            <v>1457877.2400000002</v>
          </cell>
          <cell r="EU75">
            <v>2232.48</v>
          </cell>
          <cell r="EV75">
            <v>2095734.6000000003</v>
          </cell>
          <cell r="EW75">
            <v>19378.320000000003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6426883.1600000011</v>
          </cell>
        </row>
        <row r="76">
          <cell r="A76" t="str">
            <v>500014_2013</v>
          </cell>
          <cell r="B76" t="str">
            <v>500014</v>
          </cell>
          <cell r="C76" t="str">
            <v>Yes</v>
          </cell>
          <cell r="D76" t="str">
            <v>PPS</v>
          </cell>
          <cell r="E76" t="str">
            <v>5</v>
          </cell>
          <cell r="F76">
            <v>2013</v>
          </cell>
          <cell r="G76">
            <v>1</v>
          </cell>
          <cell r="H76">
            <v>1</v>
          </cell>
          <cell r="I76">
            <v>1</v>
          </cell>
          <cell r="J76">
            <v>1</v>
          </cell>
          <cell r="K76">
            <v>0</v>
          </cell>
          <cell r="L76">
            <v>0</v>
          </cell>
          <cell r="M76">
            <v>1833597.48</v>
          </cell>
          <cell r="N76">
            <v>13399.8</v>
          </cell>
          <cell r="O76">
            <v>2564.4</v>
          </cell>
          <cell r="P76">
            <v>0</v>
          </cell>
          <cell r="Q76">
            <v>0</v>
          </cell>
          <cell r="R76">
            <v>1755874.32</v>
          </cell>
          <cell r="S76">
            <v>35834.160000000003</v>
          </cell>
          <cell r="T76">
            <v>2665.32</v>
          </cell>
          <cell r="U76">
            <v>54.36</v>
          </cell>
          <cell r="V76">
            <v>1758539.64</v>
          </cell>
          <cell r="W76">
            <v>35888.519999999997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1439397.12</v>
          </cell>
          <cell r="AF76">
            <v>4497.4799999999996</v>
          </cell>
          <cell r="AG76">
            <v>1439397.12</v>
          </cell>
          <cell r="AH76">
            <v>4497.4799999999996</v>
          </cell>
          <cell r="AI76">
            <v>160957.20000000001</v>
          </cell>
          <cell r="AJ76">
            <v>685803.6</v>
          </cell>
          <cell r="AK76">
            <v>1849561.68</v>
          </cell>
          <cell r="AL76">
            <v>2203760.04</v>
          </cell>
          <cell r="AM76">
            <v>20377.2</v>
          </cell>
          <cell r="AN76">
            <v>2224137.2400000002</v>
          </cell>
          <cell r="AO76">
            <v>44974.68</v>
          </cell>
          <cell r="AP76">
            <v>415.92</v>
          </cell>
          <cell r="AQ76">
            <v>45390.6</v>
          </cell>
          <cell r="AR76">
            <v>1443894.6</v>
          </cell>
          <cell r="AS76">
            <v>0</v>
          </cell>
          <cell r="AT76">
            <v>1.1151</v>
          </cell>
          <cell r="AU76">
            <v>17528327.050000001</v>
          </cell>
          <cell r="AV76">
            <v>19545837.493500002</v>
          </cell>
          <cell r="AW76">
            <v>21379434.950199999</v>
          </cell>
          <cell r="AX76">
            <v>1833597.4567</v>
          </cell>
          <cell r="AY76">
            <v>152799.78810000001</v>
          </cell>
          <cell r="AZ76">
            <v>141297.60000000001</v>
          </cell>
          <cell r="BA76">
            <v>157560.95379999999</v>
          </cell>
          <cell r="BB76">
            <v>170960.79819999999</v>
          </cell>
          <cell r="BC76">
            <v>13399.844499999999</v>
          </cell>
          <cell r="BD76">
            <v>1116.6537000000001</v>
          </cell>
          <cell r="BE76">
            <v>24521.07</v>
          </cell>
          <cell r="BF76">
            <v>27343.445199999998</v>
          </cell>
          <cell r="BG76">
            <v>29907.8518</v>
          </cell>
          <cell r="BH76">
            <v>2564.4065999999998</v>
          </cell>
          <cell r="BI76">
            <v>213.70060000000001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1.1056999999999999</v>
          </cell>
          <cell r="BP76">
            <v>3998599.4550999999</v>
          </cell>
          <cell r="BQ76">
            <v>4421251.4175000004</v>
          </cell>
          <cell r="BR76">
            <v>5860648.6369000003</v>
          </cell>
          <cell r="BS76">
            <v>1439397.2194000001</v>
          </cell>
          <cell r="BT76">
            <v>119949.7683</v>
          </cell>
          <cell r="BU76">
            <v>12493.638000000001</v>
          </cell>
          <cell r="BV76">
            <v>13814.2155</v>
          </cell>
          <cell r="BW76">
            <v>18311.617699999999</v>
          </cell>
          <cell r="BX76">
            <v>4497.4021000000002</v>
          </cell>
          <cell r="BY76">
            <v>374.7835</v>
          </cell>
          <cell r="BZ76">
            <v>1.1151</v>
          </cell>
          <cell r="CA76">
            <v>16788740.546300001</v>
          </cell>
          <cell r="CB76">
            <v>18721124.5832</v>
          </cell>
          <cell r="CC76">
            <v>20476998.9443</v>
          </cell>
          <cell r="CD76">
            <v>1755874.3611000001</v>
          </cell>
          <cell r="CE76">
            <v>146322.8634</v>
          </cell>
          <cell r="CF76">
            <v>25485.748599999999</v>
          </cell>
          <cell r="CG76">
            <v>28419.158299999999</v>
          </cell>
          <cell r="CH76">
            <v>31084.449199999999</v>
          </cell>
          <cell r="CI76">
            <v>2665.2909</v>
          </cell>
          <cell r="CJ76">
            <v>222.10759999999999</v>
          </cell>
          <cell r="CK76">
            <v>1.1056999999999999</v>
          </cell>
          <cell r="CL76">
            <v>6121974.4116000002</v>
          </cell>
          <cell r="CM76">
            <v>6769067.1069</v>
          </cell>
          <cell r="CN76">
            <v>8972827.2589999996</v>
          </cell>
          <cell r="CO76">
            <v>2203760.1521000001</v>
          </cell>
          <cell r="CP76">
            <v>183646.67929999999</v>
          </cell>
          <cell r="CQ76">
            <v>56607.307800000002</v>
          </cell>
          <cell r="CR76">
            <v>62590.700199999999</v>
          </cell>
          <cell r="CS76">
            <v>82967.934200000003</v>
          </cell>
          <cell r="CT76">
            <v>20377.234</v>
          </cell>
          <cell r="CU76">
            <v>1698.1027999999999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160957.20000000001</v>
          </cell>
          <cell r="DT76">
            <v>160957.20000000001</v>
          </cell>
          <cell r="DU76">
            <v>13413.1</v>
          </cell>
          <cell r="DV76">
            <v>0</v>
          </cell>
          <cell r="DW76">
            <v>0</v>
          </cell>
          <cell r="DX76">
            <v>685803.6</v>
          </cell>
          <cell r="DY76">
            <v>685803.6</v>
          </cell>
          <cell r="DZ76">
            <v>57150.3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44698046.827399999</v>
          </cell>
          <cell r="EG76">
            <v>49747009.074000001</v>
          </cell>
          <cell r="EH76">
            <v>57023142.441600002</v>
          </cell>
          <cell r="EI76">
            <v>7276133.3676000005</v>
          </cell>
          <cell r="EJ76">
            <v>606344.4473</v>
          </cell>
          <cell r="EK76">
            <v>44698046.827399999</v>
          </cell>
          <cell r="EL76">
            <v>49747009.074000001</v>
          </cell>
          <cell r="EM76">
            <v>57869903.241599999</v>
          </cell>
          <cell r="EN76">
            <v>8122894.1676000003</v>
          </cell>
          <cell r="EO76">
            <v>676907.84730000002</v>
          </cell>
          <cell r="EP76">
            <v>1833597.4800000002</v>
          </cell>
          <cell r="EQ76">
            <v>2564.3999999999996</v>
          </cell>
          <cell r="ER76">
            <v>13399.799999999997</v>
          </cell>
          <cell r="ES76">
            <v>0</v>
          </cell>
          <cell r="ET76">
            <v>1755874.3199999994</v>
          </cell>
          <cell r="EU76">
            <v>2665.3200000000011</v>
          </cell>
          <cell r="EV76">
            <v>2203760.0399999996</v>
          </cell>
          <cell r="EW76">
            <v>20377.199999999997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7276133.1599999992</v>
          </cell>
        </row>
        <row r="77">
          <cell r="A77" t="str">
            <v>500015_2011</v>
          </cell>
          <cell r="B77" t="str">
            <v>500015</v>
          </cell>
          <cell r="C77" t="str">
            <v>Yes</v>
          </cell>
          <cell r="D77" t="str">
            <v>PPS</v>
          </cell>
          <cell r="E77" t="str">
            <v>5</v>
          </cell>
          <cell r="F77">
            <v>2011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0</v>
          </cell>
          <cell r="L77">
            <v>0</v>
          </cell>
          <cell r="M77">
            <v>1160426.8799999999</v>
          </cell>
          <cell r="N77">
            <v>56585.279999999999</v>
          </cell>
          <cell r="O77">
            <v>348.24</v>
          </cell>
          <cell r="P77">
            <v>0</v>
          </cell>
          <cell r="Q77">
            <v>0</v>
          </cell>
          <cell r="R77">
            <v>472494.6</v>
          </cell>
          <cell r="S77">
            <v>9642.7199999999993</v>
          </cell>
          <cell r="T77">
            <v>3586.08</v>
          </cell>
          <cell r="U77">
            <v>73.2</v>
          </cell>
          <cell r="V77">
            <v>476080.68</v>
          </cell>
          <cell r="W77">
            <v>9715.92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726979.56</v>
          </cell>
          <cell r="AF77">
            <v>1807.08</v>
          </cell>
          <cell r="AG77">
            <v>726979.56</v>
          </cell>
          <cell r="AH77">
            <v>1807.08</v>
          </cell>
          <cell r="AI77">
            <v>38298.720000000001</v>
          </cell>
          <cell r="AJ77">
            <v>186671.52</v>
          </cell>
          <cell r="AK77">
            <v>1217360.3999999999</v>
          </cell>
          <cell r="AL77">
            <v>829486.2</v>
          </cell>
          <cell r="AM77">
            <v>8103.12</v>
          </cell>
          <cell r="AN77">
            <v>837589.32</v>
          </cell>
          <cell r="AO77">
            <v>16928.28</v>
          </cell>
          <cell r="AP77">
            <v>165.36</v>
          </cell>
          <cell r="AQ77">
            <v>17093.64</v>
          </cell>
          <cell r="AR77">
            <v>728786.64</v>
          </cell>
          <cell r="AS77">
            <v>0</v>
          </cell>
          <cell r="AT77">
            <v>1</v>
          </cell>
          <cell r="AU77">
            <v>6878881.7400000002</v>
          </cell>
          <cell r="AV77">
            <v>6878881.7400000002</v>
          </cell>
          <cell r="AW77">
            <v>8039308.6500000004</v>
          </cell>
          <cell r="AX77">
            <v>1160426.9099999999</v>
          </cell>
          <cell r="AY77">
            <v>96702.242499999993</v>
          </cell>
          <cell r="AZ77">
            <v>319472.65000000002</v>
          </cell>
          <cell r="BA77">
            <v>319472.65000000002</v>
          </cell>
          <cell r="BB77">
            <v>376057.97</v>
          </cell>
          <cell r="BC77">
            <v>56585.32</v>
          </cell>
          <cell r="BD77">
            <v>4715.4432999999999</v>
          </cell>
          <cell r="BE77">
            <v>1966.08</v>
          </cell>
          <cell r="BF77">
            <v>1966.08</v>
          </cell>
          <cell r="BG77">
            <v>2314.31</v>
          </cell>
          <cell r="BH77">
            <v>348.23</v>
          </cell>
          <cell r="BI77">
            <v>29.019200000000001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1</v>
          </cell>
          <cell r="BP77">
            <v>1709100.2278</v>
          </cell>
          <cell r="BQ77">
            <v>1709100.2278</v>
          </cell>
          <cell r="BR77">
            <v>2436079.7998000002</v>
          </cell>
          <cell r="BS77">
            <v>726979.57200000004</v>
          </cell>
          <cell r="BT77">
            <v>60581.631000000001</v>
          </cell>
          <cell r="BU77">
            <v>4248.4483</v>
          </cell>
          <cell r="BV77">
            <v>4248.4483</v>
          </cell>
          <cell r="BW77">
            <v>6055.5596999999998</v>
          </cell>
          <cell r="BX77">
            <v>1807.1114</v>
          </cell>
          <cell r="BY77">
            <v>150.5926</v>
          </cell>
          <cell r="BZ77">
            <v>1</v>
          </cell>
          <cell r="CA77">
            <v>2667637.5482000001</v>
          </cell>
          <cell r="CB77">
            <v>2667637.5482000001</v>
          </cell>
          <cell r="CC77">
            <v>3140132.1738999998</v>
          </cell>
          <cell r="CD77">
            <v>472494.62569999998</v>
          </cell>
          <cell r="CE77">
            <v>39374.552100000001</v>
          </cell>
          <cell r="CF77">
            <v>20246.298699999999</v>
          </cell>
          <cell r="CG77">
            <v>20246.298699999999</v>
          </cell>
          <cell r="CH77">
            <v>23832.3433</v>
          </cell>
          <cell r="CI77">
            <v>3586.0446000000002</v>
          </cell>
          <cell r="CJ77">
            <v>298.83710000000002</v>
          </cell>
          <cell r="CK77">
            <v>1</v>
          </cell>
          <cell r="CL77">
            <v>1950089.0961</v>
          </cell>
          <cell r="CM77">
            <v>1950089.0961</v>
          </cell>
          <cell r="CN77">
            <v>2779575.2577</v>
          </cell>
          <cell r="CO77">
            <v>829486.16159999999</v>
          </cell>
          <cell r="CP77">
            <v>69123.846799999999</v>
          </cell>
          <cell r="CQ77">
            <v>19050.144799999998</v>
          </cell>
          <cell r="CR77">
            <v>19050.144799999998</v>
          </cell>
          <cell r="CS77">
            <v>27153.277399999999</v>
          </cell>
          <cell r="CT77">
            <v>8103.1325999999999</v>
          </cell>
          <cell r="CU77">
            <v>675.26110000000006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38298.720000000001</v>
          </cell>
          <cell r="DT77">
            <v>38298.720000000001</v>
          </cell>
          <cell r="DU77">
            <v>3191.56</v>
          </cell>
          <cell r="DV77">
            <v>0</v>
          </cell>
          <cell r="DW77">
            <v>0</v>
          </cell>
          <cell r="DX77">
            <v>186671.52</v>
          </cell>
          <cell r="DY77">
            <v>186671.52</v>
          </cell>
          <cell r="DZ77">
            <v>15555.96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13570692.233899999</v>
          </cell>
          <cell r="EG77">
            <v>13570692.233899999</v>
          </cell>
          <cell r="EH77">
            <v>16830509.341800001</v>
          </cell>
          <cell r="EI77">
            <v>3259817.1079000002</v>
          </cell>
          <cell r="EJ77">
            <v>271651.42570000002</v>
          </cell>
          <cell r="EK77">
            <v>13570692.233899999</v>
          </cell>
          <cell r="EL77">
            <v>13570692.233899999</v>
          </cell>
          <cell r="EM77">
            <v>17055479.581799999</v>
          </cell>
          <cell r="EN77">
            <v>3484787.3478999999</v>
          </cell>
          <cell r="EO77">
            <v>290398.94569999998</v>
          </cell>
          <cell r="EP77">
            <v>1160426.8800000001</v>
          </cell>
          <cell r="EQ77">
            <v>348.23999999999995</v>
          </cell>
          <cell r="ER77">
            <v>56585.280000000006</v>
          </cell>
          <cell r="ES77">
            <v>0</v>
          </cell>
          <cell r="ET77">
            <v>472494.59999999992</v>
          </cell>
          <cell r="EU77">
            <v>3586.0800000000004</v>
          </cell>
          <cell r="EV77">
            <v>829486.19999999984</v>
          </cell>
          <cell r="EW77">
            <v>8103.1200000000017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3259817.04</v>
          </cell>
        </row>
        <row r="78">
          <cell r="A78" t="str">
            <v>500015_2012</v>
          </cell>
          <cell r="B78" t="str">
            <v>500015</v>
          </cell>
          <cell r="C78" t="str">
            <v>Yes</v>
          </cell>
          <cell r="D78" t="str">
            <v>PPS</v>
          </cell>
          <cell r="E78" t="str">
            <v>5</v>
          </cell>
          <cell r="F78">
            <v>2012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0</v>
          </cell>
          <cell r="L78">
            <v>0</v>
          </cell>
          <cell r="M78">
            <v>582905.4</v>
          </cell>
          <cell r="N78">
            <v>27984.720000000001</v>
          </cell>
          <cell r="O78">
            <v>172.2</v>
          </cell>
          <cell r="P78">
            <v>0</v>
          </cell>
          <cell r="Q78">
            <v>0</v>
          </cell>
          <cell r="R78">
            <v>233676</v>
          </cell>
          <cell r="S78">
            <v>4768.92</v>
          </cell>
          <cell r="T78">
            <v>1773.48</v>
          </cell>
          <cell r="U78">
            <v>36.24</v>
          </cell>
          <cell r="V78">
            <v>235449.48</v>
          </cell>
          <cell r="W78">
            <v>4805.16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585075.96</v>
          </cell>
          <cell r="AF78">
            <v>1454.4</v>
          </cell>
          <cell r="AG78">
            <v>585075.96</v>
          </cell>
          <cell r="AH78">
            <v>1454.4</v>
          </cell>
          <cell r="AI78">
            <v>40441.08</v>
          </cell>
          <cell r="AJ78">
            <v>196286.16</v>
          </cell>
          <cell r="AK78">
            <v>611062.31999999995</v>
          </cell>
          <cell r="AL78">
            <v>667573.68000000005</v>
          </cell>
          <cell r="AM78">
            <v>6521.52</v>
          </cell>
          <cell r="AN78">
            <v>674095.2</v>
          </cell>
          <cell r="AO78">
            <v>13623.96</v>
          </cell>
          <cell r="AP78">
            <v>133.08000000000001</v>
          </cell>
          <cell r="AQ78">
            <v>13757.04</v>
          </cell>
          <cell r="AR78">
            <v>586530.36</v>
          </cell>
          <cell r="AS78">
            <v>0</v>
          </cell>
          <cell r="AT78">
            <v>1.056</v>
          </cell>
          <cell r="AU78">
            <v>6878881.7400000002</v>
          </cell>
          <cell r="AV78">
            <v>7264099.1173999999</v>
          </cell>
          <cell r="AW78">
            <v>7847004.5069000004</v>
          </cell>
          <cell r="AX78">
            <v>582905.38939999999</v>
          </cell>
          <cell r="AY78">
            <v>48575.449099999998</v>
          </cell>
          <cell r="AZ78">
            <v>319472.65000000002</v>
          </cell>
          <cell r="BA78">
            <v>337363.11839999998</v>
          </cell>
          <cell r="BB78">
            <v>365347.83649999998</v>
          </cell>
          <cell r="BC78">
            <v>27984.718099999998</v>
          </cell>
          <cell r="BD78">
            <v>2332.0598</v>
          </cell>
          <cell r="BE78">
            <v>1966.08</v>
          </cell>
          <cell r="BF78">
            <v>2076.1804999999999</v>
          </cell>
          <cell r="BG78">
            <v>2248.4034999999999</v>
          </cell>
          <cell r="BH78">
            <v>172.22300000000001</v>
          </cell>
          <cell r="BI78">
            <v>14.351900000000001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1.0515000000000001</v>
          </cell>
          <cell r="BP78">
            <v>1709100.2278</v>
          </cell>
          <cell r="BQ78">
            <v>1797118.8895</v>
          </cell>
          <cell r="BR78">
            <v>2382194.9190000002</v>
          </cell>
          <cell r="BS78">
            <v>585076.02949999995</v>
          </cell>
          <cell r="BT78">
            <v>48756.335800000001</v>
          </cell>
          <cell r="BU78">
            <v>4248.4483</v>
          </cell>
          <cell r="BV78">
            <v>4467.2434000000003</v>
          </cell>
          <cell r="BW78">
            <v>5921.6147000000001</v>
          </cell>
          <cell r="BX78">
            <v>1454.3713</v>
          </cell>
          <cell r="BY78">
            <v>121.19759999999999</v>
          </cell>
          <cell r="BZ78">
            <v>1.056</v>
          </cell>
          <cell r="CA78">
            <v>2667637.5482000001</v>
          </cell>
          <cell r="CB78">
            <v>2817025.2508999999</v>
          </cell>
          <cell r="CC78">
            <v>3050701.2104000002</v>
          </cell>
          <cell r="CD78">
            <v>233675.9595</v>
          </cell>
          <cell r="CE78">
            <v>19472.996599999999</v>
          </cell>
          <cell r="CF78">
            <v>20246.298699999999</v>
          </cell>
          <cell r="CG78">
            <v>21380.091400000001</v>
          </cell>
          <cell r="CH78">
            <v>23153.598099999999</v>
          </cell>
          <cell r="CI78">
            <v>1773.5066999999999</v>
          </cell>
          <cell r="CJ78">
            <v>147.79220000000001</v>
          </cell>
          <cell r="CK78">
            <v>1.0515000000000001</v>
          </cell>
          <cell r="CL78">
            <v>1950089.0961</v>
          </cell>
          <cell r="CM78">
            <v>2050518.6845</v>
          </cell>
          <cell r="CN78">
            <v>2718092.3963000001</v>
          </cell>
          <cell r="CO78">
            <v>667573.71180000005</v>
          </cell>
          <cell r="CP78">
            <v>55631.142599999999</v>
          </cell>
          <cell r="CQ78">
            <v>19050.144799999998</v>
          </cell>
          <cell r="CR78">
            <v>20031.227299999999</v>
          </cell>
          <cell r="CS78">
            <v>26552.661199999999</v>
          </cell>
          <cell r="CT78">
            <v>6521.4339</v>
          </cell>
          <cell r="CU78">
            <v>543.45280000000002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40441.08</v>
          </cell>
          <cell r="DT78">
            <v>40441.08</v>
          </cell>
          <cell r="DU78">
            <v>3370.09</v>
          </cell>
          <cell r="DV78">
            <v>0</v>
          </cell>
          <cell r="DW78">
            <v>0</v>
          </cell>
          <cell r="DX78">
            <v>196286.16</v>
          </cell>
          <cell r="DY78">
            <v>196286.16</v>
          </cell>
          <cell r="DZ78">
            <v>16357.18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13570692.233899999</v>
          </cell>
          <cell r="EG78">
            <v>14314079.803400001</v>
          </cell>
          <cell r="EH78">
            <v>16421217.146600001</v>
          </cell>
          <cell r="EI78">
            <v>2107137.3432</v>
          </cell>
          <cell r="EJ78">
            <v>175594.77859999999</v>
          </cell>
          <cell r="EK78">
            <v>13570692.233899999</v>
          </cell>
          <cell r="EL78">
            <v>14314079.803400001</v>
          </cell>
          <cell r="EM78">
            <v>16657944.386600001</v>
          </cell>
          <cell r="EN78">
            <v>2343864.5832000002</v>
          </cell>
          <cell r="EO78">
            <v>195322.04860000001</v>
          </cell>
          <cell r="EP78">
            <v>582905.4</v>
          </cell>
          <cell r="EQ78">
            <v>172.19999999999996</v>
          </cell>
          <cell r="ER78">
            <v>27984.720000000005</v>
          </cell>
          <cell r="ES78">
            <v>0</v>
          </cell>
          <cell r="ET78">
            <v>233676</v>
          </cell>
          <cell r="EU78">
            <v>1773.4799999999998</v>
          </cell>
          <cell r="EV78">
            <v>667573.68000000005</v>
          </cell>
          <cell r="EW78">
            <v>6521.52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2107137.3600000003</v>
          </cell>
        </row>
        <row r="79">
          <cell r="A79" t="str">
            <v>500015_2013</v>
          </cell>
          <cell r="B79" t="str">
            <v>500015</v>
          </cell>
          <cell r="C79" t="str">
            <v>Yes</v>
          </cell>
          <cell r="D79" t="str">
            <v>PPS</v>
          </cell>
          <cell r="E79" t="str">
            <v>5</v>
          </cell>
          <cell r="F79">
            <v>2013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0</v>
          </cell>
          <cell r="L79">
            <v>0</v>
          </cell>
          <cell r="M79">
            <v>643979.07999999996</v>
          </cell>
          <cell r="N79">
            <v>29550.959999999999</v>
          </cell>
          <cell r="O79">
            <v>181.8</v>
          </cell>
          <cell r="P79">
            <v>0</v>
          </cell>
          <cell r="Q79">
            <v>0</v>
          </cell>
          <cell r="R79">
            <v>246902.56</v>
          </cell>
          <cell r="S79">
            <v>5038.88</v>
          </cell>
          <cell r="T79">
            <v>1872.72</v>
          </cell>
          <cell r="U79">
            <v>38.159999999999997</v>
          </cell>
          <cell r="V79">
            <v>248775.28</v>
          </cell>
          <cell r="W79">
            <v>5077.04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615234</v>
          </cell>
          <cell r="AF79">
            <v>1529.28</v>
          </cell>
          <cell r="AG79">
            <v>615234</v>
          </cell>
          <cell r="AH79">
            <v>1529.28</v>
          </cell>
          <cell r="AI79">
            <v>42707.040000000001</v>
          </cell>
          <cell r="AJ79">
            <v>206404.8</v>
          </cell>
          <cell r="AK79">
            <v>673711.84</v>
          </cell>
          <cell r="AL79">
            <v>701984.04</v>
          </cell>
          <cell r="AM79">
            <v>6857.64</v>
          </cell>
          <cell r="AN79">
            <v>708841.68</v>
          </cell>
          <cell r="AO79">
            <v>14326.2</v>
          </cell>
          <cell r="AP79">
            <v>139.91999999999999</v>
          </cell>
          <cell r="AQ79">
            <v>14466.12</v>
          </cell>
          <cell r="AR79">
            <v>616763.28</v>
          </cell>
          <cell r="AS79">
            <v>0</v>
          </cell>
          <cell r="AT79">
            <v>1.1151</v>
          </cell>
          <cell r="AU79">
            <v>6878881.7400000002</v>
          </cell>
          <cell r="AV79">
            <v>7670641.0283000004</v>
          </cell>
          <cell r="AW79">
            <v>8286169.2477000002</v>
          </cell>
          <cell r="AX79">
            <v>615528.21950000001</v>
          </cell>
          <cell r="AY79">
            <v>51294.018300000003</v>
          </cell>
          <cell r="AZ79">
            <v>319472.65000000002</v>
          </cell>
          <cell r="BA79">
            <v>356243.95199999999</v>
          </cell>
          <cell r="BB79">
            <v>385794.8603</v>
          </cell>
          <cell r="BC79">
            <v>29550.908299999999</v>
          </cell>
          <cell r="BD79">
            <v>2462.5756999999999</v>
          </cell>
          <cell r="BE79">
            <v>1966.08</v>
          </cell>
          <cell r="BF79">
            <v>2192.3757999999998</v>
          </cell>
          <cell r="BG79">
            <v>2374.2375000000002</v>
          </cell>
          <cell r="BH79">
            <v>181.86170000000001</v>
          </cell>
          <cell r="BI79">
            <v>15.155099999999999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1.1056999999999999</v>
          </cell>
          <cell r="BP79">
            <v>1709100.2278</v>
          </cell>
          <cell r="BQ79">
            <v>1889752.1218999999</v>
          </cell>
          <cell r="BR79">
            <v>2504986.1359000001</v>
          </cell>
          <cell r="BS79">
            <v>615234.01410000003</v>
          </cell>
          <cell r="BT79">
            <v>51269.501199999999</v>
          </cell>
          <cell r="BU79">
            <v>4248.4483</v>
          </cell>
          <cell r="BV79">
            <v>4697.5092999999997</v>
          </cell>
          <cell r="BW79">
            <v>6226.8467000000001</v>
          </cell>
          <cell r="BX79">
            <v>1529.3375000000001</v>
          </cell>
          <cell r="BY79">
            <v>127.4448</v>
          </cell>
          <cell r="BZ79">
            <v>1.1151</v>
          </cell>
          <cell r="CA79">
            <v>2667637.5482000001</v>
          </cell>
          <cell r="CB79">
            <v>2974682.63</v>
          </cell>
          <cell r="CC79">
            <v>3221436.4770999998</v>
          </cell>
          <cell r="CD79">
            <v>246753.84710000001</v>
          </cell>
          <cell r="CE79">
            <v>20562.820599999999</v>
          </cell>
          <cell r="CF79">
            <v>20246.298699999999</v>
          </cell>
          <cell r="CG79">
            <v>22576.647700000001</v>
          </cell>
          <cell r="CH79">
            <v>24449.4103</v>
          </cell>
          <cell r="CI79">
            <v>1872.7626</v>
          </cell>
          <cell r="CJ79">
            <v>156.06360000000001</v>
          </cell>
          <cell r="CK79">
            <v>1.1056999999999999</v>
          </cell>
          <cell r="CL79">
            <v>1950089.0961</v>
          </cell>
          <cell r="CM79">
            <v>2156213.5136000002</v>
          </cell>
          <cell r="CN79">
            <v>2858197.5869</v>
          </cell>
          <cell r="CO79">
            <v>701984.07330000005</v>
          </cell>
          <cell r="CP79">
            <v>58498.6728</v>
          </cell>
          <cell r="CQ79">
            <v>19050.144799999998</v>
          </cell>
          <cell r="CR79">
            <v>21063.7451</v>
          </cell>
          <cell r="CS79">
            <v>27921.329000000002</v>
          </cell>
          <cell r="CT79">
            <v>6857.5838999999996</v>
          </cell>
          <cell r="CU79">
            <v>571.46529999999996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42707.040000000001</v>
          </cell>
          <cell r="DT79">
            <v>42707.040000000001</v>
          </cell>
          <cell r="DU79">
            <v>3558.92</v>
          </cell>
          <cell r="DV79">
            <v>0</v>
          </cell>
          <cell r="DW79">
            <v>0</v>
          </cell>
          <cell r="DX79">
            <v>206404.8</v>
          </cell>
          <cell r="DY79">
            <v>206404.8</v>
          </cell>
          <cell r="DZ79">
            <v>17200.400000000001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13570692.233899999</v>
          </cell>
          <cell r="EG79">
            <v>15098063.523600001</v>
          </cell>
          <cell r="EH79">
            <v>17317556.1314</v>
          </cell>
          <cell r="EI79">
            <v>2219492.6077999999</v>
          </cell>
          <cell r="EJ79">
            <v>184957.71729999999</v>
          </cell>
          <cell r="EK79">
            <v>13570692.233899999</v>
          </cell>
          <cell r="EL79">
            <v>15098063.523600001</v>
          </cell>
          <cell r="EM79">
            <v>17566667.9714</v>
          </cell>
          <cell r="EN79">
            <v>2468604.4478000002</v>
          </cell>
          <cell r="EO79">
            <v>205717.0373</v>
          </cell>
          <cell r="EP79">
            <v>643979.07999999996</v>
          </cell>
          <cell r="EQ79">
            <v>181.80000000000004</v>
          </cell>
          <cell r="ER79">
            <v>29550.960000000006</v>
          </cell>
          <cell r="ES79">
            <v>0</v>
          </cell>
          <cell r="ET79">
            <v>246902.55999999997</v>
          </cell>
          <cell r="EU79">
            <v>1872.7199999999996</v>
          </cell>
          <cell r="EV79">
            <v>701984.04</v>
          </cell>
          <cell r="EW79">
            <v>6857.6400000000021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2248092.08</v>
          </cell>
        </row>
        <row r="80">
          <cell r="A80" t="str">
            <v>500016_2011</v>
          </cell>
          <cell r="B80" t="str">
            <v>500016</v>
          </cell>
          <cell r="C80" t="str">
            <v>Yes</v>
          </cell>
          <cell r="D80" t="str">
            <v>PPS</v>
          </cell>
          <cell r="E80" t="str">
            <v>5</v>
          </cell>
          <cell r="F80">
            <v>2011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0</v>
          </cell>
          <cell r="L80">
            <v>0</v>
          </cell>
          <cell r="M80">
            <v>1616260.68</v>
          </cell>
          <cell r="N80">
            <v>2401.8000000000002</v>
          </cell>
          <cell r="O80">
            <v>2371.6799999999998</v>
          </cell>
          <cell r="P80">
            <v>0</v>
          </cell>
          <cell r="Q80">
            <v>0</v>
          </cell>
          <cell r="R80">
            <v>844007.28</v>
          </cell>
          <cell r="S80">
            <v>17224.68</v>
          </cell>
          <cell r="T80">
            <v>4442.76</v>
          </cell>
          <cell r="U80">
            <v>90.72</v>
          </cell>
          <cell r="V80">
            <v>848450.04</v>
          </cell>
          <cell r="W80">
            <v>17315.400000000001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500979.48</v>
          </cell>
          <cell r="AF80">
            <v>987.24</v>
          </cell>
          <cell r="AG80">
            <v>500979.48</v>
          </cell>
          <cell r="AH80">
            <v>987.24</v>
          </cell>
          <cell r="AI80">
            <v>53135.76</v>
          </cell>
          <cell r="AJ80">
            <v>173771.04</v>
          </cell>
          <cell r="AK80">
            <v>1621034.16</v>
          </cell>
          <cell r="AL80">
            <v>666973.80000000005</v>
          </cell>
          <cell r="AM80">
            <v>9699.48</v>
          </cell>
          <cell r="AN80">
            <v>676673.28</v>
          </cell>
          <cell r="AO80">
            <v>13611.72</v>
          </cell>
          <cell r="AP80">
            <v>198</v>
          </cell>
          <cell r="AQ80">
            <v>13809.72</v>
          </cell>
          <cell r="AR80">
            <v>501966.72</v>
          </cell>
          <cell r="AS80">
            <v>0</v>
          </cell>
          <cell r="AT80">
            <v>1</v>
          </cell>
          <cell r="AU80">
            <v>9604362.0500000007</v>
          </cell>
          <cell r="AV80">
            <v>9604362.0500000007</v>
          </cell>
          <cell r="AW80">
            <v>11220622.68</v>
          </cell>
          <cell r="AX80">
            <v>1616260.63</v>
          </cell>
          <cell r="AY80">
            <v>134688.38579999999</v>
          </cell>
          <cell r="AZ80">
            <v>13560</v>
          </cell>
          <cell r="BA80">
            <v>13560</v>
          </cell>
          <cell r="BB80">
            <v>15961.76</v>
          </cell>
          <cell r="BC80">
            <v>2401.7600000000002</v>
          </cell>
          <cell r="BD80">
            <v>200.14670000000001</v>
          </cell>
          <cell r="BE80">
            <v>13390.2</v>
          </cell>
          <cell r="BF80">
            <v>13390.2</v>
          </cell>
          <cell r="BG80">
            <v>15761.88</v>
          </cell>
          <cell r="BH80">
            <v>2371.6799999999998</v>
          </cell>
          <cell r="BI80">
            <v>197.64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1</v>
          </cell>
          <cell r="BP80">
            <v>1177782.9123</v>
          </cell>
          <cell r="BQ80">
            <v>1177782.9123</v>
          </cell>
          <cell r="BR80">
            <v>1678762.3870999999</v>
          </cell>
          <cell r="BS80">
            <v>500979.47480000003</v>
          </cell>
          <cell r="BT80">
            <v>41748.289599999996</v>
          </cell>
          <cell r="BU80">
            <v>2320.8519000000001</v>
          </cell>
          <cell r="BV80">
            <v>2320.8519000000001</v>
          </cell>
          <cell r="BW80">
            <v>3308.0448999999999</v>
          </cell>
          <cell r="BX80">
            <v>987.19299999999998</v>
          </cell>
          <cell r="BY80">
            <v>82.266099999999994</v>
          </cell>
          <cell r="BZ80">
            <v>1</v>
          </cell>
          <cell r="CA80">
            <v>4765145.4107999997</v>
          </cell>
          <cell r="CB80">
            <v>4765145.4107999997</v>
          </cell>
          <cell r="CC80">
            <v>5609152.7350000003</v>
          </cell>
          <cell r="CD80">
            <v>844007.32420000003</v>
          </cell>
          <cell r="CE80">
            <v>70333.943700000003</v>
          </cell>
          <cell r="CF80">
            <v>25082.876199999999</v>
          </cell>
          <cell r="CG80">
            <v>25082.876199999999</v>
          </cell>
          <cell r="CH80">
            <v>29525.580399999999</v>
          </cell>
          <cell r="CI80">
            <v>4442.7042000000001</v>
          </cell>
          <cell r="CJ80">
            <v>370.2253</v>
          </cell>
          <cell r="CK80">
            <v>1</v>
          </cell>
          <cell r="CL80">
            <v>1568029.1229999999</v>
          </cell>
          <cell r="CM80">
            <v>1568029.1229999999</v>
          </cell>
          <cell r="CN80">
            <v>2235002.9720000001</v>
          </cell>
          <cell r="CO80">
            <v>666973.84900000005</v>
          </cell>
          <cell r="CP80">
            <v>55581.1541</v>
          </cell>
          <cell r="CQ80">
            <v>22802.976999999999</v>
          </cell>
          <cell r="CR80">
            <v>22802.976999999999</v>
          </cell>
          <cell r="CS80">
            <v>32502.4074</v>
          </cell>
          <cell r="CT80">
            <v>9699.4303999999993</v>
          </cell>
          <cell r="CU80">
            <v>808.28589999999997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53135.76</v>
          </cell>
          <cell r="DT80">
            <v>53135.76</v>
          </cell>
          <cell r="DU80">
            <v>4427.9799999999996</v>
          </cell>
          <cell r="DV80">
            <v>0</v>
          </cell>
          <cell r="DW80">
            <v>0</v>
          </cell>
          <cell r="DX80">
            <v>173771.04</v>
          </cell>
          <cell r="DY80">
            <v>173771.04</v>
          </cell>
          <cell r="DZ80">
            <v>14480.92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17192476.4012</v>
          </cell>
          <cell r="EG80">
            <v>17192476.4012</v>
          </cell>
          <cell r="EH80">
            <v>20840600.446800001</v>
          </cell>
          <cell r="EI80">
            <v>3648124.0455999998</v>
          </cell>
          <cell r="EJ80">
            <v>304010.3371</v>
          </cell>
          <cell r="EK80">
            <v>17192476.4012</v>
          </cell>
          <cell r="EL80">
            <v>17192476.4012</v>
          </cell>
          <cell r="EM80">
            <v>21067507.246800002</v>
          </cell>
          <cell r="EN80">
            <v>3875030.8456000001</v>
          </cell>
          <cell r="EO80">
            <v>322919.23710000003</v>
          </cell>
          <cell r="EP80">
            <v>1616260.6800000006</v>
          </cell>
          <cell r="EQ80">
            <v>2371.6799999999994</v>
          </cell>
          <cell r="ER80">
            <v>2401.8000000000006</v>
          </cell>
          <cell r="ES80">
            <v>0</v>
          </cell>
          <cell r="ET80">
            <v>844007.2799999998</v>
          </cell>
          <cell r="EU80">
            <v>4442.76</v>
          </cell>
          <cell r="EV80">
            <v>666973.80000000016</v>
          </cell>
          <cell r="EW80">
            <v>9699.48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3648124.2000000007</v>
          </cell>
        </row>
        <row r="81">
          <cell r="A81" t="str">
            <v>500016_2012</v>
          </cell>
          <cell r="B81" t="str">
            <v>500016</v>
          </cell>
          <cell r="C81" t="str">
            <v>Yes</v>
          </cell>
          <cell r="D81" t="str">
            <v>PPS</v>
          </cell>
          <cell r="E81" t="str">
            <v>5</v>
          </cell>
          <cell r="F81">
            <v>2012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0</v>
          </cell>
          <cell r="L81">
            <v>0</v>
          </cell>
          <cell r="M81">
            <v>814004.64</v>
          </cell>
          <cell r="N81">
            <v>1187.76</v>
          </cell>
          <cell r="O81">
            <v>1172.8800000000001</v>
          </cell>
          <cell r="P81">
            <v>0</v>
          </cell>
          <cell r="Q81">
            <v>0</v>
          </cell>
          <cell r="R81">
            <v>417410.52</v>
          </cell>
          <cell r="S81">
            <v>8518.56</v>
          </cell>
          <cell r="T81">
            <v>2197.1999999999998</v>
          </cell>
          <cell r="U81">
            <v>44.88</v>
          </cell>
          <cell r="V81">
            <v>419607.72</v>
          </cell>
          <cell r="W81">
            <v>8563.44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403190.16</v>
          </cell>
          <cell r="AF81">
            <v>794.52</v>
          </cell>
          <cell r="AG81">
            <v>403190.16</v>
          </cell>
          <cell r="AH81">
            <v>794.52</v>
          </cell>
          <cell r="AI81">
            <v>56108.04</v>
          </cell>
          <cell r="AJ81">
            <v>182721.24</v>
          </cell>
          <cell r="AK81">
            <v>816365.28</v>
          </cell>
          <cell r="AL81">
            <v>536782.92000000004</v>
          </cell>
          <cell r="AM81">
            <v>7806.12</v>
          </cell>
          <cell r="AN81">
            <v>544589.04</v>
          </cell>
          <cell r="AO81">
            <v>10954.8</v>
          </cell>
          <cell r="AP81">
            <v>159.36000000000001</v>
          </cell>
          <cell r="AQ81">
            <v>11114.16</v>
          </cell>
          <cell r="AR81">
            <v>403984.68</v>
          </cell>
          <cell r="AS81">
            <v>0</v>
          </cell>
          <cell r="AT81">
            <v>1.056</v>
          </cell>
          <cell r="AU81">
            <v>9604362.0500000007</v>
          </cell>
          <cell r="AV81">
            <v>10142206.3248</v>
          </cell>
          <cell r="AW81">
            <v>10956210.946599999</v>
          </cell>
          <cell r="AX81">
            <v>814004.62179999996</v>
          </cell>
          <cell r="AY81">
            <v>67833.718500000003</v>
          </cell>
          <cell r="AZ81">
            <v>13560</v>
          </cell>
          <cell r="BA81">
            <v>14319.36</v>
          </cell>
          <cell r="BB81">
            <v>15507.169900000001</v>
          </cell>
          <cell r="BC81">
            <v>1187.8099</v>
          </cell>
          <cell r="BD81">
            <v>98.984200000000001</v>
          </cell>
          <cell r="BE81">
            <v>13390.2</v>
          </cell>
          <cell r="BF81">
            <v>14140.0512</v>
          </cell>
          <cell r="BG81">
            <v>15312.982099999999</v>
          </cell>
          <cell r="BH81">
            <v>1172.9309000000001</v>
          </cell>
          <cell r="BI81">
            <v>97.744200000000006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1.0515000000000001</v>
          </cell>
          <cell r="BP81">
            <v>1177782.9123</v>
          </cell>
          <cell r="BQ81">
            <v>1238438.7323</v>
          </cell>
          <cell r="BR81">
            <v>1641628.8452999999</v>
          </cell>
          <cell r="BS81">
            <v>403190.11300000001</v>
          </cell>
          <cell r="BT81">
            <v>33599.176099999997</v>
          </cell>
          <cell r="BU81">
            <v>2320.8519000000001</v>
          </cell>
          <cell r="BV81">
            <v>2440.3757999999998</v>
          </cell>
          <cell r="BW81">
            <v>3234.8724999999999</v>
          </cell>
          <cell r="BX81">
            <v>794.49670000000003</v>
          </cell>
          <cell r="BY81">
            <v>66.208100000000002</v>
          </cell>
          <cell r="BZ81">
            <v>1.056</v>
          </cell>
          <cell r="CA81">
            <v>4765145.4107999997</v>
          </cell>
          <cell r="CB81">
            <v>5031993.5537999999</v>
          </cell>
          <cell r="CC81">
            <v>5449404.0598999998</v>
          </cell>
          <cell r="CD81">
            <v>417410.5061</v>
          </cell>
          <cell r="CE81">
            <v>34784.2088</v>
          </cell>
          <cell r="CF81">
            <v>25082.876199999999</v>
          </cell>
          <cell r="CG81">
            <v>26487.5173</v>
          </cell>
          <cell r="CH81">
            <v>28684.691800000001</v>
          </cell>
          <cell r="CI81">
            <v>2197.1745000000001</v>
          </cell>
          <cell r="CJ81">
            <v>183.09790000000001</v>
          </cell>
          <cell r="CK81">
            <v>1.0515000000000001</v>
          </cell>
          <cell r="CL81">
            <v>1568029.1229999999</v>
          </cell>
          <cell r="CM81">
            <v>1648782.6228</v>
          </cell>
          <cell r="CN81">
            <v>2185565.6192999999</v>
          </cell>
          <cell r="CO81">
            <v>536782.99639999995</v>
          </cell>
          <cell r="CP81">
            <v>44731.916400000002</v>
          </cell>
          <cell r="CQ81">
            <v>22802.976999999999</v>
          </cell>
          <cell r="CR81">
            <v>23977.330300000001</v>
          </cell>
          <cell r="CS81">
            <v>31783.466499999999</v>
          </cell>
          <cell r="CT81">
            <v>7806.1361999999999</v>
          </cell>
          <cell r="CU81">
            <v>650.51139999999998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56108.04</v>
          </cell>
          <cell r="DT81">
            <v>56108.04</v>
          </cell>
          <cell r="DU81">
            <v>4675.67</v>
          </cell>
          <cell r="DV81">
            <v>0</v>
          </cell>
          <cell r="DW81">
            <v>0</v>
          </cell>
          <cell r="DX81">
            <v>182721.24</v>
          </cell>
          <cell r="DY81">
            <v>182721.24</v>
          </cell>
          <cell r="DZ81">
            <v>15226.77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17192476.4012</v>
          </cell>
          <cell r="EG81">
            <v>18142785.868299998</v>
          </cell>
          <cell r="EH81">
            <v>20327332.653900001</v>
          </cell>
          <cell r="EI81">
            <v>2184546.7856000001</v>
          </cell>
          <cell r="EJ81">
            <v>182045.5655</v>
          </cell>
          <cell r="EK81">
            <v>17192476.4012</v>
          </cell>
          <cell r="EL81">
            <v>18142785.868299998</v>
          </cell>
          <cell r="EM81">
            <v>20566161.933899999</v>
          </cell>
          <cell r="EN81">
            <v>2423376.0655999999</v>
          </cell>
          <cell r="EO81">
            <v>201948.0055</v>
          </cell>
          <cell r="EP81">
            <v>814004.63999999978</v>
          </cell>
          <cell r="EQ81">
            <v>1172.8799999999999</v>
          </cell>
          <cell r="ER81">
            <v>1187.76</v>
          </cell>
          <cell r="ES81">
            <v>0</v>
          </cell>
          <cell r="ET81">
            <v>417410.52000000008</v>
          </cell>
          <cell r="EU81">
            <v>2197.1999999999994</v>
          </cell>
          <cell r="EV81">
            <v>536782.92000000016</v>
          </cell>
          <cell r="EW81">
            <v>7806.1200000000017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2184546.7200000002</v>
          </cell>
        </row>
        <row r="82">
          <cell r="A82" t="str">
            <v>500016_2013</v>
          </cell>
          <cell r="B82" t="str">
            <v>500016</v>
          </cell>
          <cell r="C82" t="str">
            <v>Yes</v>
          </cell>
          <cell r="D82" t="str">
            <v>PPS</v>
          </cell>
          <cell r="E82" t="str">
            <v>5</v>
          </cell>
          <cell r="F82">
            <v>2013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0</v>
          </cell>
          <cell r="L82">
            <v>0</v>
          </cell>
          <cell r="M82">
            <v>1001479.06</v>
          </cell>
          <cell r="N82">
            <v>1418.16</v>
          </cell>
          <cell r="O82">
            <v>1400.4</v>
          </cell>
          <cell r="P82">
            <v>0</v>
          </cell>
          <cell r="Q82">
            <v>0</v>
          </cell>
          <cell r="R82">
            <v>498337.32</v>
          </cell>
          <cell r="S82">
            <v>10170.120000000001</v>
          </cell>
          <cell r="T82">
            <v>2623.08</v>
          </cell>
          <cell r="U82">
            <v>53.52</v>
          </cell>
          <cell r="V82">
            <v>500960.4</v>
          </cell>
          <cell r="W82">
            <v>10223.64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423972.72</v>
          </cell>
          <cell r="AF82">
            <v>835.56</v>
          </cell>
          <cell r="AG82">
            <v>423972.72</v>
          </cell>
          <cell r="AH82">
            <v>835.56</v>
          </cell>
          <cell r="AI82">
            <v>59251.92</v>
          </cell>
          <cell r="AJ82">
            <v>192140.64</v>
          </cell>
          <cell r="AK82">
            <v>1004297.62</v>
          </cell>
          <cell r="AL82">
            <v>564451.68000000005</v>
          </cell>
          <cell r="AM82">
            <v>8208.48</v>
          </cell>
          <cell r="AN82">
            <v>572660.16</v>
          </cell>
          <cell r="AO82">
            <v>11519.4</v>
          </cell>
          <cell r="AP82">
            <v>167.52</v>
          </cell>
          <cell r="AQ82">
            <v>11686.92</v>
          </cell>
          <cell r="AR82">
            <v>424808.28</v>
          </cell>
          <cell r="AS82">
            <v>0</v>
          </cell>
          <cell r="AT82">
            <v>1.1151</v>
          </cell>
          <cell r="AU82">
            <v>9604362.0500000007</v>
          </cell>
          <cell r="AV82">
            <v>10709824.122</v>
          </cell>
          <cell r="AW82">
            <v>11677841.0492</v>
          </cell>
          <cell r="AX82">
            <v>968016.92729999998</v>
          </cell>
          <cell r="AY82">
            <v>80668.077300000004</v>
          </cell>
          <cell r="AZ82">
            <v>13560</v>
          </cell>
          <cell r="BA82">
            <v>15120.755999999999</v>
          </cell>
          <cell r="BB82">
            <v>16538.850999999999</v>
          </cell>
          <cell r="BC82">
            <v>1418.095</v>
          </cell>
          <cell r="BD82">
            <v>118.1746</v>
          </cell>
          <cell r="BE82">
            <v>13390.2</v>
          </cell>
          <cell r="BF82">
            <v>14931.412</v>
          </cell>
          <cell r="BG82">
            <v>16331.7546</v>
          </cell>
          <cell r="BH82">
            <v>1400.3425999999999</v>
          </cell>
          <cell r="BI82">
            <v>116.6952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1.1056999999999999</v>
          </cell>
          <cell r="BP82">
            <v>1177782.9123</v>
          </cell>
          <cell r="BQ82">
            <v>1302274.5660999999</v>
          </cell>
          <cell r="BR82">
            <v>1726247.2794000001</v>
          </cell>
          <cell r="BS82">
            <v>423972.7132</v>
          </cell>
          <cell r="BT82">
            <v>35331.059399999998</v>
          </cell>
          <cell r="BU82">
            <v>2320.8519000000001</v>
          </cell>
          <cell r="BV82">
            <v>2566.1659</v>
          </cell>
          <cell r="BW82">
            <v>3401.6152999999999</v>
          </cell>
          <cell r="BX82">
            <v>835.44929999999999</v>
          </cell>
          <cell r="BY82">
            <v>69.620800000000003</v>
          </cell>
          <cell r="BZ82">
            <v>1.1151</v>
          </cell>
          <cell r="CA82">
            <v>4765145.4107999997</v>
          </cell>
          <cell r="CB82">
            <v>5313613.6475999998</v>
          </cell>
          <cell r="CC82">
            <v>5811950.9100000001</v>
          </cell>
          <cell r="CD82">
            <v>498337.26250000001</v>
          </cell>
          <cell r="CE82">
            <v>41528.105199999998</v>
          </cell>
          <cell r="CF82">
            <v>25082.876199999999</v>
          </cell>
          <cell r="CG82">
            <v>27969.915300000001</v>
          </cell>
          <cell r="CH82">
            <v>30593.073499999999</v>
          </cell>
          <cell r="CI82">
            <v>2623.1581999999999</v>
          </cell>
          <cell r="CJ82">
            <v>218.59649999999999</v>
          </cell>
          <cell r="CK82">
            <v>1.1056999999999999</v>
          </cell>
          <cell r="CL82">
            <v>1568029.1229999999</v>
          </cell>
          <cell r="CM82">
            <v>1733769.8012999999</v>
          </cell>
          <cell r="CN82">
            <v>2298221.4981</v>
          </cell>
          <cell r="CO82">
            <v>564451.69680000003</v>
          </cell>
          <cell r="CP82">
            <v>47037.6414</v>
          </cell>
          <cell r="CQ82">
            <v>22802.976999999999</v>
          </cell>
          <cell r="CR82">
            <v>25213.251700000001</v>
          </cell>
          <cell r="CS82">
            <v>33421.758399999999</v>
          </cell>
          <cell r="CT82">
            <v>8208.5066999999999</v>
          </cell>
          <cell r="CU82">
            <v>684.04219999999998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59251.92</v>
          </cell>
          <cell r="DT82">
            <v>59251.92</v>
          </cell>
          <cell r="DU82">
            <v>4937.66</v>
          </cell>
          <cell r="DV82">
            <v>0</v>
          </cell>
          <cell r="DW82">
            <v>0</v>
          </cell>
          <cell r="DX82">
            <v>192140.64</v>
          </cell>
          <cell r="DY82">
            <v>192140.64</v>
          </cell>
          <cell r="DZ82">
            <v>16011.72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17192476.4012</v>
          </cell>
          <cell r="EG82">
            <v>19145283.637899999</v>
          </cell>
          <cell r="EH82">
            <v>21614547.789500002</v>
          </cell>
          <cell r="EI82">
            <v>2469264.1516</v>
          </cell>
          <cell r="EJ82">
            <v>205772.01259999999</v>
          </cell>
          <cell r="EK82">
            <v>17192476.4012</v>
          </cell>
          <cell r="EL82">
            <v>19145283.637899999</v>
          </cell>
          <cell r="EM82">
            <v>21865940.3495</v>
          </cell>
          <cell r="EN82">
            <v>2720656.7116</v>
          </cell>
          <cell r="EO82">
            <v>226721.39259999999</v>
          </cell>
          <cell r="EP82">
            <v>1001479.0599999997</v>
          </cell>
          <cell r="EQ82">
            <v>1400.4000000000003</v>
          </cell>
          <cell r="ER82">
            <v>1418.1600000000005</v>
          </cell>
          <cell r="ES82">
            <v>0</v>
          </cell>
          <cell r="ET82">
            <v>498337.31999999989</v>
          </cell>
          <cell r="EU82">
            <v>2623.08</v>
          </cell>
          <cell r="EV82">
            <v>564451.68000000005</v>
          </cell>
          <cell r="EW82">
            <v>8208.48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2502726.4599999995</v>
          </cell>
        </row>
        <row r="83">
          <cell r="A83" t="str">
            <v>500019_2011</v>
          </cell>
          <cell r="B83" t="str">
            <v>500019</v>
          </cell>
          <cell r="C83" t="str">
            <v>Yes</v>
          </cell>
          <cell r="D83" t="str">
            <v>PPS</v>
          </cell>
          <cell r="E83" t="str">
            <v>5</v>
          </cell>
          <cell r="F83">
            <v>2011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0</v>
          </cell>
          <cell r="L83">
            <v>0</v>
          </cell>
          <cell r="M83">
            <v>579247.68000000005</v>
          </cell>
          <cell r="N83">
            <v>0</v>
          </cell>
          <cell r="O83">
            <v>1020.24</v>
          </cell>
          <cell r="P83">
            <v>0</v>
          </cell>
          <cell r="Q83">
            <v>0</v>
          </cell>
          <cell r="R83">
            <v>517020.96</v>
          </cell>
          <cell r="S83">
            <v>10551.48</v>
          </cell>
          <cell r="T83">
            <v>5221.08</v>
          </cell>
          <cell r="U83">
            <v>106.56</v>
          </cell>
          <cell r="V83">
            <v>522242.04</v>
          </cell>
          <cell r="W83">
            <v>10658.04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1341642</v>
          </cell>
          <cell r="AF83">
            <v>781.8</v>
          </cell>
          <cell r="AG83">
            <v>1341642</v>
          </cell>
          <cell r="AH83">
            <v>781.8</v>
          </cell>
          <cell r="AI83">
            <v>36867.599999999999</v>
          </cell>
          <cell r="AJ83">
            <v>284724</v>
          </cell>
          <cell r="AK83">
            <v>580267.92000000004</v>
          </cell>
          <cell r="AL83">
            <v>937685.76</v>
          </cell>
          <cell r="AM83">
            <v>11142.6</v>
          </cell>
          <cell r="AN83">
            <v>948828.36</v>
          </cell>
          <cell r="AO83">
            <v>19136.400000000001</v>
          </cell>
          <cell r="AP83">
            <v>227.4</v>
          </cell>
          <cell r="AQ83">
            <v>19363.8</v>
          </cell>
          <cell r="AR83">
            <v>1342423.8</v>
          </cell>
          <cell r="AS83">
            <v>0</v>
          </cell>
          <cell r="AT83">
            <v>1</v>
          </cell>
          <cell r="AU83">
            <v>3412115.26</v>
          </cell>
          <cell r="AV83">
            <v>3412115.26</v>
          </cell>
          <cell r="AW83">
            <v>3991362.92</v>
          </cell>
          <cell r="AX83">
            <v>579247.66</v>
          </cell>
          <cell r="AY83">
            <v>48270.638299999999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5760.24</v>
          </cell>
          <cell r="BF83">
            <v>5760.24</v>
          </cell>
          <cell r="BG83">
            <v>6780.5</v>
          </cell>
          <cell r="BH83">
            <v>1020.26</v>
          </cell>
          <cell r="BI83">
            <v>85.021699999999996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1</v>
          </cell>
          <cell r="BP83">
            <v>3154147.0211</v>
          </cell>
          <cell r="BQ83">
            <v>3154147.0211</v>
          </cell>
          <cell r="BR83">
            <v>4495788.9708000002</v>
          </cell>
          <cell r="BS83">
            <v>1341641.9497</v>
          </cell>
          <cell r="BT83">
            <v>111803.4958</v>
          </cell>
          <cell r="BU83">
            <v>1837.9585</v>
          </cell>
          <cell r="BV83">
            <v>1837.9585</v>
          </cell>
          <cell r="BW83">
            <v>2619.7491</v>
          </cell>
          <cell r="BX83">
            <v>781.79060000000004</v>
          </cell>
          <cell r="BY83">
            <v>65.149199999999993</v>
          </cell>
          <cell r="BZ83">
            <v>1</v>
          </cell>
          <cell r="CA83">
            <v>2919026.8662999999</v>
          </cell>
          <cell r="CB83">
            <v>2919026.8662999999</v>
          </cell>
          <cell r="CC83">
            <v>3436047.8076999998</v>
          </cell>
          <cell r="CD83">
            <v>517020.94140000001</v>
          </cell>
          <cell r="CE83">
            <v>43085.078399999999</v>
          </cell>
          <cell r="CF83">
            <v>29477.749299999999</v>
          </cell>
          <cell r="CG83">
            <v>29477.749299999999</v>
          </cell>
          <cell r="CH83">
            <v>34698.877699999997</v>
          </cell>
          <cell r="CI83">
            <v>5221.1283999999996</v>
          </cell>
          <cell r="CJ83">
            <v>435.09399999999999</v>
          </cell>
          <cell r="CK83">
            <v>1</v>
          </cell>
          <cell r="CL83">
            <v>2204461.7963999999</v>
          </cell>
          <cell r="CM83">
            <v>2204461.7963999999</v>
          </cell>
          <cell r="CN83">
            <v>3142147.5805000002</v>
          </cell>
          <cell r="CO83">
            <v>937685.78410000005</v>
          </cell>
          <cell r="CP83">
            <v>78140.482000000004</v>
          </cell>
          <cell r="CQ83">
            <v>26195.926599999999</v>
          </cell>
          <cell r="CR83">
            <v>26195.926599999999</v>
          </cell>
          <cell r="CS83">
            <v>37338.580099999999</v>
          </cell>
          <cell r="CT83">
            <v>11142.6535</v>
          </cell>
          <cell r="CU83">
            <v>928.55449999999996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36867.599999999999</v>
          </cell>
          <cell r="DT83">
            <v>36867.599999999999</v>
          </cell>
          <cell r="DU83">
            <v>3072.3</v>
          </cell>
          <cell r="DV83">
            <v>0</v>
          </cell>
          <cell r="DW83">
            <v>0</v>
          </cell>
          <cell r="DX83">
            <v>284724</v>
          </cell>
          <cell r="DY83">
            <v>284724</v>
          </cell>
          <cell r="DZ83">
            <v>23727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11753022.8182</v>
          </cell>
          <cell r="EG83">
            <v>11753022.8182</v>
          </cell>
          <cell r="EH83">
            <v>15146784.9859</v>
          </cell>
          <cell r="EI83">
            <v>3393762.1677000001</v>
          </cell>
          <cell r="EJ83">
            <v>282813.51400000002</v>
          </cell>
          <cell r="EK83">
            <v>11753022.8182</v>
          </cell>
          <cell r="EL83">
            <v>11753022.8182</v>
          </cell>
          <cell r="EM83">
            <v>15468376.585899999</v>
          </cell>
          <cell r="EN83">
            <v>3715353.7677000002</v>
          </cell>
          <cell r="EO83">
            <v>309612.81400000001</v>
          </cell>
          <cell r="EP83">
            <v>579247.68000000005</v>
          </cell>
          <cell r="EQ83">
            <v>1020.2399999999999</v>
          </cell>
          <cell r="ER83">
            <v>0</v>
          </cell>
          <cell r="ES83">
            <v>0</v>
          </cell>
          <cell r="ET83">
            <v>517020.96000000014</v>
          </cell>
          <cell r="EU83">
            <v>5221.0800000000008</v>
          </cell>
          <cell r="EV83">
            <v>937685.75999999989</v>
          </cell>
          <cell r="EW83">
            <v>11142.599999999999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3393762.12</v>
          </cell>
        </row>
        <row r="84">
          <cell r="A84" t="str">
            <v>500019_2012</v>
          </cell>
          <cell r="B84" t="str">
            <v>500019</v>
          </cell>
          <cell r="C84" t="str">
            <v>Yes</v>
          </cell>
          <cell r="D84" t="str">
            <v>PPS</v>
          </cell>
          <cell r="E84" t="str">
            <v>5</v>
          </cell>
          <cell r="F84">
            <v>2012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0</v>
          </cell>
          <cell r="L84">
            <v>0</v>
          </cell>
          <cell r="M84">
            <v>293524.44</v>
          </cell>
          <cell r="N84">
            <v>0</v>
          </cell>
          <cell r="O84">
            <v>504.6</v>
          </cell>
          <cell r="P84">
            <v>0</v>
          </cell>
          <cell r="Q84">
            <v>0</v>
          </cell>
          <cell r="R84">
            <v>255696.72</v>
          </cell>
          <cell r="S84">
            <v>5218.32</v>
          </cell>
          <cell r="T84">
            <v>2582.16</v>
          </cell>
          <cell r="U84">
            <v>52.68</v>
          </cell>
          <cell r="V84">
            <v>258278.88</v>
          </cell>
          <cell r="W84">
            <v>5271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1079758.56</v>
          </cell>
          <cell r="AF84">
            <v>629.16</v>
          </cell>
          <cell r="AG84">
            <v>1079758.56</v>
          </cell>
          <cell r="AH84">
            <v>629.16</v>
          </cell>
          <cell r="AI84">
            <v>38929.919999999998</v>
          </cell>
          <cell r="AJ84">
            <v>299388.96000000002</v>
          </cell>
          <cell r="AK84">
            <v>294029.03999999998</v>
          </cell>
          <cell r="AL84">
            <v>754652.88</v>
          </cell>
          <cell r="AM84">
            <v>8967.6</v>
          </cell>
          <cell r="AN84">
            <v>763620.48</v>
          </cell>
          <cell r="AO84">
            <v>15401.04</v>
          </cell>
          <cell r="AP84">
            <v>183</v>
          </cell>
          <cell r="AQ84">
            <v>15584.04</v>
          </cell>
          <cell r="AR84">
            <v>1080387.72</v>
          </cell>
          <cell r="AS84">
            <v>0</v>
          </cell>
          <cell r="AT84">
            <v>1.056</v>
          </cell>
          <cell r="AU84">
            <v>3412115.26</v>
          </cell>
          <cell r="AV84">
            <v>3603193.7146000001</v>
          </cell>
          <cell r="AW84">
            <v>3894004.6570000001</v>
          </cell>
          <cell r="AX84">
            <v>290810.9424</v>
          </cell>
          <cell r="AY84">
            <v>24234.245200000001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5760.24</v>
          </cell>
          <cell r="BF84">
            <v>6082.8134</v>
          </cell>
          <cell r="BG84">
            <v>6587.3914000000004</v>
          </cell>
          <cell r="BH84">
            <v>504.5779</v>
          </cell>
          <cell r="BI84">
            <v>42.048200000000001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1.0515000000000001</v>
          </cell>
          <cell r="BP84">
            <v>3154147.0211</v>
          </cell>
          <cell r="BQ84">
            <v>3316585.5926999999</v>
          </cell>
          <cell r="BR84">
            <v>4396344.1608999996</v>
          </cell>
          <cell r="BS84">
            <v>1079758.5682000001</v>
          </cell>
          <cell r="BT84">
            <v>89979.880699999994</v>
          </cell>
          <cell r="BU84">
            <v>1837.9585</v>
          </cell>
          <cell r="BV84">
            <v>1932.6134</v>
          </cell>
          <cell r="BW84">
            <v>2561.8011000000001</v>
          </cell>
          <cell r="BX84">
            <v>629.18769999999995</v>
          </cell>
          <cell r="BY84">
            <v>52.432299999999998</v>
          </cell>
          <cell r="BZ84">
            <v>1.056</v>
          </cell>
          <cell r="CA84">
            <v>2919026.8662999999</v>
          </cell>
          <cell r="CB84">
            <v>3082492.3708000001</v>
          </cell>
          <cell r="CC84">
            <v>3338189.1891000001</v>
          </cell>
          <cell r="CD84">
            <v>255696.81830000001</v>
          </cell>
          <cell r="CE84">
            <v>21308.068200000002</v>
          </cell>
          <cell r="CF84">
            <v>29477.749299999999</v>
          </cell>
          <cell r="CG84">
            <v>31128.5033</v>
          </cell>
          <cell r="CH84">
            <v>33710.6535</v>
          </cell>
          <cell r="CI84">
            <v>2582.1502</v>
          </cell>
          <cell r="CJ84">
            <v>215.17920000000001</v>
          </cell>
          <cell r="CK84">
            <v>1.0515000000000001</v>
          </cell>
          <cell r="CL84">
            <v>2204461.7963999999</v>
          </cell>
          <cell r="CM84">
            <v>2317991.5789000001</v>
          </cell>
          <cell r="CN84">
            <v>3072644.4778</v>
          </cell>
          <cell r="CO84">
            <v>754652.89890000003</v>
          </cell>
          <cell r="CP84">
            <v>62887.741600000001</v>
          </cell>
          <cell r="CQ84">
            <v>26195.926599999999</v>
          </cell>
          <cell r="CR84">
            <v>27545.016800000001</v>
          </cell>
          <cell r="CS84">
            <v>36512.665200000003</v>
          </cell>
          <cell r="CT84">
            <v>8967.6484</v>
          </cell>
          <cell r="CU84">
            <v>747.30399999999997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38929.919999999998</v>
          </cell>
          <cell r="DT84">
            <v>38929.919999999998</v>
          </cell>
          <cell r="DU84">
            <v>3244.16</v>
          </cell>
          <cell r="DV84">
            <v>0</v>
          </cell>
          <cell r="DW84">
            <v>0</v>
          </cell>
          <cell r="DX84">
            <v>299388.96000000002</v>
          </cell>
          <cell r="DY84">
            <v>299388.96000000002</v>
          </cell>
          <cell r="DZ84">
            <v>24949.08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11753022.8182</v>
          </cell>
          <cell r="EG84">
            <v>12386952.2039</v>
          </cell>
          <cell r="EH84">
            <v>14780554.9958</v>
          </cell>
          <cell r="EI84">
            <v>2393602.7919999999</v>
          </cell>
          <cell r="EJ84">
            <v>199466.89929999999</v>
          </cell>
          <cell r="EK84">
            <v>11753022.8182</v>
          </cell>
          <cell r="EL84">
            <v>12386952.2039</v>
          </cell>
          <cell r="EM84">
            <v>15118873.875800001</v>
          </cell>
          <cell r="EN84">
            <v>2731921.6719999998</v>
          </cell>
          <cell r="EO84">
            <v>227660.13930000001</v>
          </cell>
          <cell r="EP84">
            <v>293524.43999999994</v>
          </cell>
          <cell r="EQ84">
            <v>504.60000000000008</v>
          </cell>
          <cell r="ER84">
            <v>0</v>
          </cell>
          <cell r="ES84">
            <v>0</v>
          </cell>
          <cell r="ET84">
            <v>255696.72</v>
          </cell>
          <cell r="EU84">
            <v>2582.16</v>
          </cell>
          <cell r="EV84">
            <v>754652.88</v>
          </cell>
          <cell r="EW84">
            <v>8967.6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2396316.12</v>
          </cell>
        </row>
        <row r="85">
          <cell r="A85" t="str">
            <v>500019_2013</v>
          </cell>
          <cell r="B85" t="str">
            <v>500019</v>
          </cell>
          <cell r="C85" t="str">
            <v>Yes</v>
          </cell>
          <cell r="D85" t="str">
            <v>PPS</v>
          </cell>
          <cell r="E85" t="str">
            <v>5</v>
          </cell>
          <cell r="F85">
            <v>2013</v>
          </cell>
          <cell r="G85">
            <v>1</v>
          </cell>
          <cell r="H85">
            <v>1</v>
          </cell>
          <cell r="I85">
            <v>1</v>
          </cell>
          <cell r="J85">
            <v>1</v>
          </cell>
          <cell r="K85">
            <v>0</v>
          </cell>
          <cell r="L85">
            <v>0</v>
          </cell>
          <cell r="M85">
            <v>356884.8</v>
          </cell>
          <cell r="N85">
            <v>0</v>
          </cell>
          <cell r="O85">
            <v>602.4</v>
          </cell>
          <cell r="P85">
            <v>0</v>
          </cell>
          <cell r="Q85">
            <v>0</v>
          </cell>
          <cell r="R85">
            <v>305270.76</v>
          </cell>
          <cell r="S85">
            <v>6230.04</v>
          </cell>
          <cell r="T85">
            <v>3082.8</v>
          </cell>
          <cell r="U85">
            <v>62.88</v>
          </cell>
          <cell r="V85">
            <v>308353.56</v>
          </cell>
          <cell r="W85">
            <v>6292.92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1135415.1599999999</v>
          </cell>
          <cell r="AF85">
            <v>661.56</v>
          </cell>
          <cell r="AG85">
            <v>1135415.1599999999</v>
          </cell>
          <cell r="AH85">
            <v>661.56</v>
          </cell>
          <cell r="AI85">
            <v>41111.279999999999</v>
          </cell>
          <cell r="AJ85">
            <v>314822.52</v>
          </cell>
          <cell r="AK85">
            <v>357487.2</v>
          </cell>
          <cell r="AL85">
            <v>793551.84</v>
          </cell>
          <cell r="AM85">
            <v>9429.84</v>
          </cell>
          <cell r="AN85">
            <v>802981.68</v>
          </cell>
          <cell r="AO85">
            <v>16194.96</v>
          </cell>
          <cell r="AP85">
            <v>192.48</v>
          </cell>
          <cell r="AQ85">
            <v>16387.439999999999</v>
          </cell>
          <cell r="AR85">
            <v>1136076.72</v>
          </cell>
          <cell r="AS85">
            <v>0</v>
          </cell>
          <cell r="AT85">
            <v>1.1151</v>
          </cell>
          <cell r="AU85">
            <v>3412115.26</v>
          </cell>
          <cell r="AV85">
            <v>3804849.7264</v>
          </cell>
          <cell r="AW85">
            <v>4161734.4372</v>
          </cell>
          <cell r="AX85">
            <v>356884.7108</v>
          </cell>
          <cell r="AY85">
            <v>29740.392599999999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5760.24</v>
          </cell>
          <cell r="BF85">
            <v>6423.2435999999998</v>
          </cell>
          <cell r="BG85">
            <v>7025.6428999999998</v>
          </cell>
          <cell r="BH85">
            <v>602.39930000000004</v>
          </cell>
          <cell r="BI85">
            <v>50.1999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1.1056999999999999</v>
          </cell>
          <cell r="BP85">
            <v>3154147.0211</v>
          </cell>
          <cell r="BQ85">
            <v>3487540.3612000002</v>
          </cell>
          <cell r="BR85">
            <v>4622955.5289000003</v>
          </cell>
          <cell r="BS85">
            <v>1135415.1677000001</v>
          </cell>
          <cell r="BT85">
            <v>94617.930600000007</v>
          </cell>
          <cell r="BU85">
            <v>1837.9585</v>
          </cell>
          <cell r="BV85">
            <v>2032.2307000000001</v>
          </cell>
          <cell r="BW85">
            <v>2693.8501999999999</v>
          </cell>
          <cell r="BX85">
            <v>661.61950000000002</v>
          </cell>
          <cell r="BY85">
            <v>55.134999999999998</v>
          </cell>
          <cell r="BZ85">
            <v>1.1151</v>
          </cell>
          <cell r="CA85">
            <v>2919026.8662999999</v>
          </cell>
          <cell r="CB85">
            <v>3255006.8585999999</v>
          </cell>
          <cell r="CC85">
            <v>3560277.6787</v>
          </cell>
          <cell r="CD85">
            <v>305270.82010000001</v>
          </cell>
          <cell r="CE85">
            <v>25439.235000000001</v>
          </cell>
          <cell r="CF85">
            <v>29477.749299999999</v>
          </cell>
          <cell r="CG85">
            <v>32870.638200000001</v>
          </cell>
          <cell r="CH85">
            <v>35953.411</v>
          </cell>
          <cell r="CI85">
            <v>3082.7728000000002</v>
          </cell>
          <cell r="CJ85">
            <v>256.89769999999999</v>
          </cell>
          <cell r="CK85">
            <v>1.1056999999999999</v>
          </cell>
          <cell r="CL85">
            <v>2204461.7963999999</v>
          </cell>
          <cell r="CM85">
            <v>2437473.4082999998</v>
          </cell>
          <cell r="CN85">
            <v>3231025.2012</v>
          </cell>
          <cell r="CO85">
            <v>793551.79299999995</v>
          </cell>
          <cell r="CP85">
            <v>66129.316099999996</v>
          </cell>
          <cell r="CQ85">
            <v>26195.926599999999</v>
          </cell>
          <cell r="CR85">
            <v>28964.835999999999</v>
          </cell>
          <cell r="CS85">
            <v>38394.7255</v>
          </cell>
          <cell r="CT85">
            <v>9429.8894999999993</v>
          </cell>
          <cell r="CU85">
            <v>785.82410000000004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41111.279999999999</v>
          </cell>
          <cell r="DT85">
            <v>41111.279999999999</v>
          </cell>
          <cell r="DU85">
            <v>3425.94</v>
          </cell>
          <cell r="DV85">
            <v>0</v>
          </cell>
          <cell r="DW85">
            <v>0</v>
          </cell>
          <cell r="DX85">
            <v>314822.52</v>
          </cell>
          <cell r="DY85">
            <v>314822.52</v>
          </cell>
          <cell r="DZ85">
            <v>26235.21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11753022.8182</v>
          </cell>
          <cell r="EG85">
            <v>13055161.303200001</v>
          </cell>
          <cell r="EH85">
            <v>15660060.4758</v>
          </cell>
          <cell r="EI85">
            <v>2604899.1726000002</v>
          </cell>
          <cell r="EJ85">
            <v>217074.93100000001</v>
          </cell>
          <cell r="EK85">
            <v>11753022.8182</v>
          </cell>
          <cell r="EL85">
            <v>13055161.303200001</v>
          </cell>
          <cell r="EM85">
            <v>16015994.275800001</v>
          </cell>
          <cell r="EN85">
            <v>2960832.9726</v>
          </cell>
          <cell r="EO85">
            <v>246736.08100000001</v>
          </cell>
          <cell r="EP85">
            <v>356884.80000000005</v>
          </cell>
          <cell r="EQ85">
            <v>602.4</v>
          </cell>
          <cell r="ER85">
            <v>0</v>
          </cell>
          <cell r="ES85">
            <v>0</v>
          </cell>
          <cell r="ET85">
            <v>305270.76</v>
          </cell>
          <cell r="EU85">
            <v>3082.8000000000006</v>
          </cell>
          <cell r="EV85">
            <v>793551.84000000032</v>
          </cell>
          <cell r="EW85">
            <v>9429.8399999999983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2604899.16</v>
          </cell>
        </row>
        <row r="86">
          <cell r="A86" t="str">
            <v>500021_2011</v>
          </cell>
          <cell r="B86" t="str">
            <v>500021</v>
          </cell>
          <cell r="C86" t="str">
            <v>Yes</v>
          </cell>
          <cell r="D86" t="str">
            <v>PPS</v>
          </cell>
          <cell r="E86" t="str">
            <v>5</v>
          </cell>
          <cell r="F86">
            <v>2011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0</v>
          </cell>
          <cell r="L86">
            <v>0</v>
          </cell>
          <cell r="M86">
            <v>1499922.48</v>
          </cell>
          <cell r="N86">
            <v>7071.36</v>
          </cell>
          <cell r="O86">
            <v>0</v>
          </cell>
          <cell r="P86">
            <v>0</v>
          </cell>
          <cell r="Q86">
            <v>0</v>
          </cell>
          <cell r="R86">
            <v>287913.96000000002</v>
          </cell>
          <cell r="S86">
            <v>5875.8</v>
          </cell>
          <cell r="T86">
            <v>0</v>
          </cell>
          <cell r="U86">
            <v>0</v>
          </cell>
          <cell r="V86">
            <v>287913.96000000002</v>
          </cell>
          <cell r="W86">
            <v>5875.8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1390683.96</v>
          </cell>
          <cell r="AF86">
            <v>623.4</v>
          </cell>
          <cell r="AG86">
            <v>1390683.96</v>
          </cell>
          <cell r="AH86">
            <v>623.4</v>
          </cell>
          <cell r="AI86">
            <v>101112.72</v>
          </cell>
          <cell r="AJ86">
            <v>356906.64</v>
          </cell>
          <cell r="AK86">
            <v>1506993.84</v>
          </cell>
          <cell r="AL86">
            <v>1137728.6399999999</v>
          </cell>
          <cell r="AM86">
            <v>6626.16</v>
          </cell>
          <cell r="AN86">
            <v>1144354.8</v>
          </cell>
          <cell r="AO86">
            <v>23218.92</v>
          </cell>
          <cell r="AP86">
            <v>135.24</v>
          </cell>
          <cell r="AQ86">
            <v>23354.16</v>
          </cell>
          <cell r="AR86">
            <v>1391307.36</v>
          </cell>
          <cell r="AS86">
            <v>0</v>
          </cell>
          <cell r="AT86">
            <v>1</v>
          </cell>
          <cell r="AU86">
            <v>8692568.5600000005</v>
          </cell>
          <cell r="AV86">
            <v>8692568.5600000005</v>
          </cell>
          <cell r="AW86">
            <v>10192491.09</v>
          </cell>
          <cell r="AX86">
            <v>1499922.53</v>
          </cell>
          <cell r="AY86">
            <v>124993.5442</v>
          </cell>
          <cell r="AZ86">
            <v>42107.91</v>
          </cell>
          <cell r="BA86">
            <v>42107.91</v>
          </cell>
          <cell r="BB86">
            <v>49179.29</v>
          </cell>
          <cell r="BC86">
            <v>7071.38</v>
          </cell>
          <cell r="BD86">
            <v>589.2817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1</v>
          </cell>
          <cell r="BP86">
            <v>3269442.6590999998</v>
          </cell>
          <cell r="BQ86">
            <v>3269442.6590999998</v>
          </cell>
          <cell r="BR86">
            <v>4660126.6107000001</v>
          </cell>
          <cell r="BS86">
            <v>1390683.9516</v>
          </cell>
          <cell r="BT86">
            <v>115890.3293</v>
          </cell>
          <cell r="BU86">
            <v>1465.6822999999999</v>
          </cell>
          <cell r="BV86">
            <v>1465.6822999999999</v>
          </cell>
          <cell r="BW86">
            <v>2089.1223</v>
          </cell>
          <cell r="BX86">
            <v>623.44000000000005</v>
          </cell>
          <cell r="BY86">
            <v>51.953299999999999</v>
          </cell>
          <cell r="BZ86">
            <v>1</v>
          </cell>
          <cell r="CA86">
            <v>1625521.0689999999</v>
          </cell>
          <cell r="CB86">
            <v>1625521.0689999999</v>
          </cell>
          <cell r="CC86">
            <v>1913434.9861000001</v>
          </cell>
          <cell r="CD86">
            <v>287913.91710000002</v>
          </cell>
          <cell r="CE86">
            <v>23992.826400000002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2674754.3749000002</v>
          </cell>
          <cell r="CM86">
            <v>2674754.3749000002</v>
          </cell>
          <cell r="CN86">
            <v>3812483.0484000002</v>
          </cell>
          <cell r="CO86">
            <v>1137728.6735</v>
          </cell>
          <cell r="CP86">
            <v>94810.722800000003</v>
          </cell>
          <cell r="CQ86">
            <v>15577.815199999999</v>
          </cell>
          <cell r="CR86">
            <v>15577.815199999999</v>
          </cell>
          <cell r="CS86">
            <v>22203.966199999999</v>
          </cell>
          <cell r="CT86">
            <v>6626.1509999999998</v>
          </cell>
          <cell r="CU86">
            <v>552.17930000000001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101112.72</v>
          </cell>
          <cell r="DT86">
            <v>101112.72</v>
          </cell>
          <cell r="DU86">
            <v>8426.06</v>
          </cell>
          <cell r="DV86">
            <v>0</v>
          </cell>
          <cell r="DW86">
            <v>0</v>
          </cell>
          <cell r="DX86">
            <v>356906.64</v>
          </cell>
          <cell r="DY86">
            <v>356906.64</v>
          </cell>
          <cell r="DZ86">
            <v>29742.22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16321438.070499999</v>
          </cell>
          <cell r="EG86">
            <v>16321438.070499999</v>
          </cell>
          <cell r="EH86">
            <v>20652008.113699999</v>
          </cell>
          <cell r="EI86">
            <v>4330570.0432000002</v>
          </cell>
          <cell r="EJ86">
            <v>360880.83689999999</v>
          </cell>
          <cell r="EK86">
            <v>16321438.070499999</v>
          </cell>
          <cell r="EL86">
            <v>16321438.070499999</v>
          </cell>
          <cell r="EM86">
            <v>21110027.473700002</v>
          </cell>
          <cell r="EN86">
            <v>4788589.4031999996</v>
          </cell>
          <cell r="EO86">
            <v>399049.11690000002</v>
          </cell>
          <cell r="EP86">
            <v>1499922.4800000002</v>
          </cell>
          <cell r="EQ86">
            <v>0</v>
          </cell>
          <cell r="ER86">
            <v>7071.3599999999979</v>
          </cell>
          <cell r="ES86">
            <v>0</v>
          </cell>
          <cell r="ET86">
            <v>287913.96000000008</v>
          </cell>
          <cell r="EU86">
            <v>0</v>
          </cell>
          <cell r="EV86">
            <v>1137728.6399999999</v>
          </cell>
          <cell r="EW86">
            <v>6626.1600000000008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4330569.96</v>
          </cell>
        </row>
        <row r="87">
          <cell r="A87" t="str">
            <v>500021_2012</v>
          </cell>
          <cell r="B87" t="str">
            <v>500021</v>
          </cell>
          <cell r="C87" t="str">
            <v>Yes</v>
          </cell>
          <cell r="D87" t="str">
            <v>PPS</v>
          </cell>
          <cell r="E87" t="str">
            <v>5</v>
          </cell>
          <cell r="F87">
            <v>2012</v>
          </cell>
          <cell r="G87">
            <v>1</v>
          </cell>
          <cell r="H87">
            <v>1</v>
          </cell>
          <cell r="I87">
            <v>1</v>
          </cell>
          <cell r="J87">
            <v>1</v>
          </cell>
          <cell r="K87">
            <v>0</v>
          </cell>
          <cell r="L87">
            <v>0</v>
          </cell>
          <cell r="M87">
            <v>746569.44</v>
          </cell>
          <cell r="N87">
            <v>4096.32</v>
          </cell>
          <cell r="O87">
            <v>0</v>
          </cell>
          <cell r="P87">
            <v>0</v>
          </cell>
          <cell r="Q87">
            <v>0</v>
          </cell>
          <cell r="R87">
            <v>142390.07999999999</v>
          </cell>
          <cell r="S87">
            <v>2905.92</v>
          </cell>
          <cell r="T87">
            <v>0</v>
          </cell>
          <cell r="U87">
            <v>0</v>
          </cell>
          <cell r="V87">
            <v>142390.07999999999</v>
          </cell>
          <cell r="W87">
            <v>2905.92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1119227.3999999999</v>
          </cell>
          <cell r="AF87">
            <v>501.72</v>
          </cell>
          <cell r="AG87">
            <v>1119227.3999999999</v>
          </cell>
          <cell r="AH87">
            <v>501.72</v>
          </cell>
          <cell r="AI87">
            <v>106768.68</v>
          </cell>
          <cell r="AJ87">
            <v>375289.32</v>
          </cell>
          <cell r="AK87">
            <v>750665.76</v>
          </cell>
          <cell r="AL87">
            <v>915648</v>
          </cell>
          <cell r="AM87">
            <v>5332.8</v>
          </cell>
          <cell r="AN87">
            <v>920980.8</v>
          </cell>
          <cell r="AO87">
            <v>18686.64</v>
          </cell>
          <cell r="AP87">
            <v>108.84</v>
          </cell>
          <cell r="AQ87">
            <v>18795.48</v>
          </cell>
          <cell r="AR87">
            <v>1119729.1200000001</v>
          </cell>
          <cell r="AS87">
            <v>0</v>
          </cell>
          <cell r="AT87">
            <v>1.056</v>
          </cell>
          <cell r="AU87">
            <v>8692568.5600000005</v>
          </cell>
          <cell r="AV87">
            <v>9179352.3993999995</v>
          </cell>
          <cell r="AW87">
            <v>9925921.8642999995</v>
          </cell>
          <cell r="AX87">
            <v>746569.46499999997</v>
          </cell>
          <cell r="AY87">
            <v>62214.122100000001</v>
          </cell>
          <cell r="AZ87">
            <v>42107.91</v>
          </cell>
          <cell r="BA87">
            <v>44465.953000000001</v>
          </cell>
          <cell r="BB87">
            <v>48562.293100000003</v>
          </cell>
          <cell r="BC87">
            <v>4096.3401999999996</v>
          </cell>
          <cell r="BD87">
            <v>341.36169999999998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1.0515000000000001</v>
          </cell>
          <cell r="BP87">
            <v>3269442.6590999998</v>
          </cell>
          <cell r="BQ87">
            <v>3437818.9559999998</v>
          </cell>
          <cell r="BR87">
            <v>4557046.3584000003</v>
          </cell>
          <cell r="BS87">
            <v>1119227.4024</v>
          </cell>
          <cell r="BT87">
            <v>93268.950200000007</v>
          </cell>
          <cell r="BU87">
            <v>1465.6822999999999</v>
          </cell>
          <cell r="BV87">
            <v>1541.1649</v>
          </cell>
          <cell r="BW87">
            <v>2042.9113</v>
          </cell>
          <cell r="BX87">
            <v>501.74639999999999</v>
          </cell>
          <cell r="BY87">
            <v>41.812199999999997</v>
          </cell>
          <cell r="BZ87">
            <v>1.056</v>
          </cell>
          <cell r="CA87">
            <v>1625521.0689999999</v>
          </cell>
          <cell r="CB87">
            <v>1716550.2489</v>
          </cell>
          <cell r="CC87">
            <v>1858940.3578000001</v>
          </cell>
          <cell r="CD87">
            <v>142390.10889999999</v>
          </cell>
          <cell r="CE87">
            <v>11865.8424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1.0515000000000001</v>
          </cell>
          <cell r="CL87">
            <v>2674754.3749000002</v>
          </cell>
          <cell r="CM87">
            <v>2812504.2252000002</v>
          </cell>
          <cell r="CN87">
            <v>3728152.1957999999</v>
          </cell>
          <cell r="CO87">
            <v>915647.9706</v>
          </cell>
          <cell r="CP87">
            <v>76303.997600000002</v>
          </cell>
          <cell r="CQ87">
            <v>15577.815199999999</v>
          </cell>
          <cell r="CR87">
            <v>16380.072700000001</v>
          </cell>
          <cell r="CS87">
            <v>21712.822</v>
          </cell>
          <cell r="CT87">
            <v>5332.7493000000004</v>
          </cell>
          <cell r="CU87">
            <v>444.39580000000001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106768.68</v>
          </cell>
          <cell r="DT87">
            <v>106768.68</v>
          </cell>
          <cell r="DU87">
            <v>8897.39</v>
          </cell>
          <cell r="DV87">
            <v>0</v>
          </cell>
          <cell r="DW87">
            <v>0</v>
          </cell>
          <cell r="DX87">
            <v>375289.32</v>
          </cell>
          <cell r="DY87">
            <v>375289.32</v>
          </cell>
          <cell r="DZ87">
            <v>31274.11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16321438.070499999</v>
          </cell>
          <cell r="EG87">
            <v>17208613.020100001</v>
          </cell>
          <cell r="EH87">
            <v>20142378.8028</v>
          </cell>
          <cell r="EI87">
            <v>2933765.7826999999</v>
          </cell>
          <cell r="EJ87">
            <v>244480.48190000001</v>
          </cell>
          <cell r="EK87">
            <v>16321438.070499999</v>
          </cell>
          <cell r="EL87">
            <v>17208613.020100001</v>
          </cell>
          <cell r="EM87">
            <v>20624436.8028</v>
          </cell>
          <cell r="EN87">
            <v>3415823.7826999999</v>
          </cell>
          <cell r="EO87">
            <v>284651.98190000001</v>
          </cell>
          <cell r="EP87">
            <v>746569.44000000006</v>
          </cell>
          <cell r="EQ87">
            <v>0</v>
          </cell>
          <cell r="ER87">
            <v>4096.3200000000006</v>
          </cell>
          <cell r="ES87">
            <v>0</v>
          </cell>
          <cell r="ET87">
            <v>142390.07999999999</v>
          </cell>
          <cell r="EU87">
            <v>0</v>
          </cell>
          <cell r="EV87">
            <v>915648</v>
          </cell>
          <cell r="EW87">
            <v>5332.7999999999993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2933765.76</v>
          </cell>
        </row>
        <row r="88">
          <cell r="A88" t="str">
            <v>500021_2013</v>
          </cell>
          <cell r="B88" t="str">
            <v>500021</v>
          </cell>
          <cell r="C88" t="str">
            <v>Yes</v>
          </cell>
          <cell r="D88" t="str">
            <v>PPS</v>
          </cell>
          <cell r="E88" t="str">
            <v>5</v>
          </cell>
          <cell r="F88">
            <v>2013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0</v>
          </cell>
          <cell r="L88">
            <v>0</v>
          </cell>
          <cell r="M88">
            <v>905118.08</v>
          </cell>
          <cell r="N88">
            <v>4838.5200000000004</v>
          </cell>
          <cell r="O88">
            <v>0</v>
          </cell>
          <cell r="P88">
            <v>0</v>
          </cell>
          <cell r="Q88">
            <v>0</v>
          </cell>
          <cell r="R88">
            <v>169996.32</v>
          </cell>
          <cell r="S88">
            <v>3469.32</v>
          </cell>
          <cell r="T88">
            <v>0</v>
          </cell>
          <cell r="U88">
            <v>0</v>
          </cell>
          <cell r="V88">
            <v>169996.32</v>
          </cell>
          <cell r="W88">
            <v>3469.32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1176918.48</v>
          </cell>
          <cell r="AF88">
            <v>527.52</v>
          </cell>
          <cell r="AG88">
            <v>1176918.48</v>
          </cell>
          <cell r="AH88">
            <v>527.52</v>
          </cell>
          <cell r="AI88">
            <v>112751.28</v>
          </cell>
          <cell r="AJ88">
            <v>394635.72</v>
          </cell>
          <cell r="AK88">
            <v>909956.6</v>
          </cell>
          <cell r="AL88">
            <v>962845.44</v>
          </cell>
          <cell r="AM88">
            <v>5607.6</v>
          </cell>
          <cell r="AN88">
            <v>968453.04</v>
          </cell>
          <cell r="AO88">
            <v>19649.88</v>
          </cell>
          <cell r="AP88">
            <v>114.48</v>
          </cell>
          <cell r="AQ88">
            <v>19764.36</v>
          </cell>
          <cell r="AR88">
            <v>1177446</v>
          </cell>
          <cell r="AS88">
            <v>0</v>
          </cell>
          <cell r="AT88">
            <v>1.1151</v>
          </cell>
          <cell r="AU88">
            <v>8692568.5600000005</v>
          </cell>
          <cell r="AV88">
            <v>9693083.2013000008</v>
          </cell>
          <cell r="AW88">
            <v>10582618.297700001</v>
          </cell>
          <cell r="AX88">
            <v>889535.09649999999</v>
          </cell>
          <cell r="AY88">
            <v>74127.924700000003</v>
          </cell>
          <cell r="AZ88">
            <v>42107.91</v>
          </cell>
          <cell r="BA88">
            <v>46954.530400000003</v>
          </cell>
          <cell r="BB88">
            <v>51793.094299999997</v>
          </cell>
          <cell r="BC88">
            <v>4838.5639000000001</v>
          </cell>
          <cell r="BD88">
            <v>403.21370000000002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1.1056999999999999</v>
          </cell>
          <cell r="BP88">
            <v>3269442.6590999998</v>
          </cell>
          <cell r="BQ88">
            <v>3615022.7481999998</v>
          </cell>
          <cell r="BR88">
            <v>4791941.1874000002</v>
          </cell>
          <cell r="BS88">
            <v>1176918.4391999999</v>
          </cell>
          <cell r="BT88">
            <v>98076.536600000007</v>
          </cell>
          <cell r="BU88">
            <v>1465.6822999999999</v>
          </cell>
          <cell r="BV88">
            <v>1620.6049</v>
          </cell>
          <cell r="BW88">
            <v>2148.2139999999999</v>
          </cell>
          <cell r="BX88">
            <v>527.60910000000001</v>
          </cell>
          <cell r="BY88">
            <v>43.967399999999998</v>
          </cell>
          <cell r="BZ88">
            <v>1.1151</v>
          </cell>
          <cell r="CA88">
            <v>1625521.0689999999</v>
          </cell>
          <cell r="CB88">
            <v>1812618.544</v>
          </cell>
          <cell r="CC88">
            <v>1982614.9757000001</v>
          </cell>
          <cell r="CD88">
            <v>169996.43169999999</v>
          </cell>
          <cell r="CE88">
            <v>14166.3693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1.1056999999999999</v>
          </cell>
          <cell r="CL88">
            <v>2674754.3749000002</v>
          </cell>
          <cell r="CM88">
            <v>2957475.9123</v>
          </cell>
          <cell r="CN88">
            <v>3920321.3341999999</v>
          </cell>
          <cell r="CO88">
            <v>962845.42189999996</v>
          </cell>
          <cell r="CP88">
            <v>80237.118499999997</v>
          </cell>
          <cell r="CQ88">
            <v>15577.815199999999</v>
          </cell>
          <cell r="CR88">
            <v>17224.390299999999</v>
          </cell>
          <cell r="CS88">
            <v>22832.018400000001</v>
          </cell>
          <cell r="CT88">
            <v>5607.6280999999999</v>
          </cell>
          <cell r="CU88">
            <v>467.3023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112751.28</v>
          </cell>
          <cell r="DT88">
            <v>112751.28</v>
          </cell>
          <cell r="DU88">
            <v>9395.94</v>
          </cell>
          <cell r="DV88">
            <v>0</v>
          </cell>
          <cell r="DW88">
            <v>0</v>
          </cell>
          <cell r="DX88">
            <v>394635.72</v>
          </cell>
          <cell r="DY88">
            <v>394635.72</v>
          </cell>
          <cell r="DZ88">
            <v>32886.31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16321438.070499999</v>
          </cell>
          <cell r="EG88">
            <v>18143999.931400001</v>
          </cell>
          <cell r="EH88">
            <v>21354269.1217</v>
          </cell>
          <cell r="EI88">
            <v>3210269.1902000001</v>
          </cell>
          <cell r="EJ88">
            <v>267522.4325</v>
          </cell>
          <cell r="EK88">
            <v>16321438.070499999</v>
          </cell>
          <cell r="EL88">
            <v>18143999.931400001</v>
          </cell>
          <cell r="EM88">
            <v>21861656.1217</v>
          </cell>
          <cell r="EN88">
            <v>3717656.1902000001</v>
          </cell>
          <cell r="EO88">
            <v>309804.6825</v>
          </cell>
          <cell r="EP88">
            <v>905118.08000000031</v>
          </cell>
          <cell r="EQ88">
            <v>0</v>
          </cell>
          <cell r="ER88">
            <v>4838.5199999999995</v>
          </cell>
          <cell r="ES88">
            <v>0</v>
          </cell>
          <cell r="ET88">
            <v>169996.32</v>
          </cell>
          <cell r="EU88">
            <v>0</v>
          </cell>
          <cell r="EV88">
            <v>962845.44</v>
          </cell>
          <cell r="EW88">
            <v>5607.6000000000013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3225851.9600000004</v>
          </cell>
        </row>
        <row r="89">
          <cell r="A89" t="str">
            <v>500024_2011</v>
          </cell>
          <cell r="B89" t="str">
            <v>500024</v>
          </cell>
          <cell r="C89" t="str">
            <v>Yes</v>
          </cell>
          <cell r="D89" t="str">
            <v>PPS</v>
          </cell>
          <cell r="E89" t="str">
            <v>5</v>
          </cell>
          <cell r="F89">
            <v>2011</v>
          </cell>
          <cell r="G89">
            <v>1</v>
          </cell>
          <cell r="H89">
            <v>1</v>
          </cell>
          <cell r="I89">
            <v>1</v>
          </cell>
          <cell r="J89">
            <v>1</v>
          </cell>
          <cell r="K89">
            <v>0</v>
          </cell>
          <cell r="L89">
            <v>0</v>
          </cell>
          <cell r="M89">
            <v>2580633.96</v>
          </cell>
          <cell r="N89">
            <v>227502.24</v>
          </cell>
          <cell r="O89">
            <v>1665.36</v>
          </cell>
          <cell r="P89">
            <v>0</v>
          </cell>
          <cell r="Q89">
            <v>0</v>
          </cell>
          <cell r="R89">
            <v>1076071.8</v>
          </cell>
          <cell r="S89">
            <v>21960.6</v>
          </cell>
          <cell r="T89">
            <v>6979.56</v>
          </cell>
          <cell r="U89">
            <v>142.44</v>
          </cell>
          <cell r="V89">
            <v>1083051.3600000001</v>
          </cell>
          <cell r="W89">
            <v>22103.040000000001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1137087.24</v>
          </cell>
          <cell r="AF89">
            <v>3122.28</v>
          </cell>
          <cell r="AG89">
            <v>1137087.24</v>
          </cell>
          <cell r="AH89">
            <v>3122.28</v>
          </cell>
          <cell r="AI89">
            <v>74538.48</v>
          </cell>
          <cell r="AJ89">
            <v>398520</v>
          </cell>
          <cell r="AK89">
            <v>2809801.56</v>
          </cell>
          <cell r="AL89">
            <v>981562.08</v>
          </cell>
          <cell r="AM89">
            <v>11182.92</v>
          </cell>
          <cell r="AN89">
            <v>992745</v>
          </cell>
          <cell r="AO89">
            <v>20031.84</v>
          </cell>
          <cell r="AP89">
            <v>228.24</v>
          </cell>
          <cell r="AQ89">
            <v>20260.080000000002</v>
          </cell>
          <cell r="AR89">
            <v>1140209.52</v>
          </cell>
          <cell r="AS89">
            <v>0</v>
          </cell>
          <cell r="AT89">
            <v>1</v>
          </cell>
          <cell r="AU89">
            <v>14992283.460000001</v>
          </cell>
          <cell r="AV89">
            <v>14992283.460000001</v>
          </cell>
          <cell r="AW89">
            <v>17572917.370000001</v>
          </cell>
          <cell r="AX89">
            <v>2580633.91</v>
          </cell>
          <cell r="AY89">
            <v>215052.82579999999</v>
          </cell>
          <cell r="AZ89">
            <v>1598287.08</v>
          </cell>
          <cell r="BA89">
            <v>1598287.08</v>
          </cell>
          <cell r="BB89">
            <v>1825789.32</v>
          </cell>
          <cell r="BC89">
            <v>227502.24</v>
          </cell>
          <cell r="BD89">
            <v>18958.52</v>
          </cell>
          <cell r="BE89">
            <v>9402.11</v>
          </cell>
          <cell r="BF89">
            <v>9402.11</v>
          </cell>
          <cell r="BG89">
            <v>11067.42</v>
          </cell>
          <cell r="BH89">
            <v>1665.31</v>
          </cell>
          <cell r="BI89">
            <v>138.7758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1</v>
          </cell>
          <cell r="BP89">
            <v>2673247.0526999999</v>
          </cell>
          <cell r="BQ89">
            <v>2673247.0526999999</v>
          </cell>
          <cell r="BR89">
            <v>3810334.2609000001</v>
          </cell>
          <cell r="BS89">
            <v>1137087.2082</v>
          </cell>
          <cell r="BT89">
            <v>94757.267399999997</v>
          </cell>
          <cell r="BU89">
            <v>7340.2170999999998</v>
          </cell>
          <cell r="BV89">
            <v>7340.2170999999998</v>
          </cell>
          <cell r="BW89">
            <v>10462.437599999999</v>
          </cell>
          <cell r="BX89">
            <v>3122.2204999999999</v>
          </cell>
          <cell r="BY89">
            <v>260.185</v>
          </cell>
          <cell r="BZ89">
            <v>1</v>
          </cell>
          <cell r="CA89">
            <v>6122812.5305000003</v>
          </cell>
          <cell r="CB89">
            <v>6122812.5305000003</v>
          </cell>
          <cell r="CC89">
            <v>7198884.3038999997</v>
          </cell>
          <cell r="CD89">
            <v>1076071.7734000001</v>
          </cell>
          <cell r="CE89">
            <v>89672.647800000006</v>
          </cell>
          <cell r="CF89">
            <v>39405.810299999997</v>
          </cell>
          <cell r="CG89">
            <v>39405.810299999997</v>
          </cell>
          <cell r="CH89">
            <v>46385.407099999997</v>
          </cell>
          <cell r="CI89">
            <v>6979.5968000000003</v>
          </cell>
          <cell r="CJ89">
            <v>581.63310000000001</v>
          </cell>
          <cell r="CK89">
            <v>1</v>
          </cell>
          <cell r="CL89">
            <v>2307614.1798</v>
          </cell>
          <cell r="CM89">
            <v>2307614.1798</v>
          </cell>
          <cell r="CN89">
            <v>3289176.3043</v>
          </cell>
          <cell r="CO89">
            <v>981562.12450000003</v>
          </cell>
          <cell r="CP89">
            <v>81796.843699999998</v>
          </cell>
          <cell r="CQ89">
            <v>26290.528999999999</v>
          </cell>
          <cell r="CR89">
            <v>26290.528999999999</v>
          </cell>
          <cell r="CS89">
            <v>37473.413800000002</v>
          </cell>
          <cell r="CT89">
            <v>11182.8848</v>
          </cell>
          <cell r="CU89">
            <v>931.90710000000001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74538.48</v>
          </cell>
          <cell r="DT89">
            <v>74538.48</v>
          </cell>
          <cell r="DU89">
            <v>6211.54</v>
          </cell>
          <cell r="DV89">
            <v>0</v>
          </cell>
          <cell r="DW89">
            <v>0</v>
          </cell>
          <cell r="DX89">
            <v>398520</v>
          </cell>
          <cell r="DY89">
            <v>398520</v>
          </cell>
          <cell r="DZ89">
            <v>33210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27776682.9694</v>
          </cell>
          <cell r="EG89">
            <v>27776682.9694</v>
          </cell>
          <cell r="EH89">
            <v>33802490.237599999</v>
          </cell>
          <cell r="EI89">
            <v>6025807.2681999998</v>
          </cell>
          <cell r="EJ89">
            <v>502150.60570000001</v>
          </cell>
          <cell r="EK89">
            <v>27776682.9694</v>
          </cell>
          <cell r="EL89">
            <v>27776682.9694</v>
          </cell>
          <cell r="EM89">
            <v>34275548.717600003</v>
          </cell>
          <cell r="EN89">
            <v>6498865.7482000003</v>
          </cell>
          <cell r="EO89">
            <v>541572.14569999999</v>
          </cell>
          <cell r="EP89">
            <v>2580633.9600000004</v>
          </cell>
          <cell r="EQ89">
            <v>1665.36</v>
          </cell>
          <cell r="ER89">
            <v>227502.23999999996</v>
          </cell>
          <cell r="ES89">
            <v>0</v>
          </cell>
          <cell r="ET89">
            <v>1076071.8</v>
          </cell>
          <cell r="EU89">
            <v>6979.56</v>
          </cell>
          <cell r="EV89">
            <v>981562.07999999973</v>
          </cell>
          <cell r="EW89">
            <v>11182.92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6025807.4400000004</v>
          </cell>
        </row>
        <row r="90">
          <cell r="A90" t="str">
            <v>500024_2012</v>
          </cell>
          <cell r="B90" t="str">
            <v>500024</v>
          </cell>
          <cell r="C90" t="str">
            <v>Yes</v>
          </cell>
          <cell r="D90" t="str">
            <v>PPS</v>
          </cell>
          <cell r="E90" t="str">
            <v>5</v>
          </cell>
          <cell r="F90">
            <v>2012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0</v>
          </cell>
          <cell r="L90">
            <v>0</v>
          </cell>
          <cell r="M90">
            <v>1296036.3999999999</v>
          </cell>
          <cell r="N90">
            <v>195362.76</v>
          </cell>
          <cell r="O90">
            <v>823.56</v>
          </cell>
          <cell r="P90">
            <v>0</v>
          </cell>
          <cell r="Q90">
            <v>0</v>
          </cell>
          <cell r="R90">
            <v>534541.12</v>
          </cell>
          <cell r="S90">
            <v>10909</v>
          </cell>
          <cell r="T90">
            <v>3451.8</v>
          </cell>
          <cell r="U90">
            <v>70.44</v>
          </cell>
          <cell r="V90">
            <v>537992.92000000004</v>
          </cell>
          <cell r="W90">
            <v>10979.44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915131.88</v>
          </cell>
          <cell r="AF90">
            <v>2512.8000000000002</v>
          </cell>
          <cell r="AG90">
            <v>915131.88</v>
          </cell>
          <cell r="AH90">
            <v>2512.8000000000002</v>
          </cell>
          <cell r="AI90">
            <v>78708</v>
          </cell>
          <cell r="AJ90">
            <v>419046</v>
          </cell>
          <cell r="AK90">
            <v>1492222.72</v>
          </cell>
          <cell r="AL90">
            <v>789964.92</v>
          </cell>
          <cell r="AM90">
            <v>9000</v>
          </cell>
          <cell r="AN90">
            <v>798964.92</v>
          </cell>
          <cell r="AO90">
            <v>16121.76</v>
          </cell>
          <cell r="AP90">
            <v>183.72</v>
          </cell>
          <cell r="AQ90">
            <v>16305.48</v>
          </cell>
          <cell r="AR90">
            <v>917644.68</v>
          </cell>
          <cell r="AS90">
            <v>0</v>
          </cell>
          <cell r="AT90">
            <v>1.056</v>
          </cell>
          <cell r="AU90">
            <v>14992283.460000001</v>
          </cell>
          <cell r="AV90">
            <v>15831851.333799999</v>
          </cell>
          <cell r="AW90">
            <v>17119170.467500001</v>
          </cell>
          <cell r="AX90">
            <v>1287319.1338</v>
          </cell>
          <cell r="AY90">
            <v>107276.59450000001</v>
          </cell>
          <cell r="AZ90">
            <v>1598287.08</v>
          </cell>
          <cell r="BA90">
            <v>1687791.1565</v>
          </cell>
          <cell r="BB90">
            <v>1883153.8176</v>
          </cell>
          <cell r="BC90">
            <v>195362.6611</v>
          </cell>
          <cell r="BD90">
            <v>16280.221799999999</v>
          </cell>
          <cell r="BE90">
            <v>9402.11</v>
          </cell>
          <cell r="BF90">
            <v>9928.6281999999992</v>
          </cell>
          <cell r="BG90">
            <v>10752.2237</v>
          </cell>
          <cell r="BH90">
            <v>823.59550000000002</v>
          </cell>
          <cell r="BI90">
            <v>68.632999999999996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1.0515000000000001</v>
          </cell>
          <cell r="BP90">
            <v>2673247.0526999999</v>
          </cell>
          <cell r="BQ90">
            <v>2810919.2758999998</v>
          </cell>
          <cell r="BR90">
            <v>3726051.1527</v>
          </cell>
          <cell r="BS90">
            <v>915131.87679999997</v>
          </cell>
          <cell r="BT90">
            <v>76260.989700000006</v>
          </cell>
          <cell r="BU90">
            <v>7340.2170999999998</v>
          </cell>
          <cell r="BV90">
            <v>7718.2383</v>
          </cell>
          <cell r="BW90">
            <v>10231.0121</v>
          </cell>
          <cell r="BX90">
            <v>2512.7739000000001</v>
          </cell>
          <cell r="BY90">
            <v>209.39779999999999</v>
          </cell>
          <cell r="BZ90">
            <v>1.056</v>
          </cell>
          <cell r="CA90">
            <v>6122812.5305000003</v>
          </cell>
          <cell r="CB90">
            <v>6465690.0322000002</v>
          </cell>
          <cell r="CC90">
            <v>6999322.7005000003</v>
          </cell>
          <cell r="CD90">
            <v>533632.66830000002</v>
          </cell>
          <cell r="CE90">
            <v>44469.389000000003</v>
          </cell>
          <cell r="CF90">
            <v>39405.810299999997</v>
          </cell>
          <cell r="CG90">
            <v>41612.5357</v>
          </cell>
          <cell r="CH90">
            <v>45064.350700000003</v>
          </cell>
          <cell r="CI90">
            <v>3451.8150000000001</v>
          </cell>
          <cell r="CJ90">
            <v>287.65120000000002</v>
          </cell>
          <cell r="CK90">
            <v>1.0515000000000001</v>
          </cell>
          <cell r="CL90">
            <v>2307614.1798</v>
          </cell>
          <cell r="CM90">
            <v>2426456.3100999999</v>
          </cell>
          <cell r="CN90">
            <v>3216421.1581000001</v>
          </cell>
          <cell r="CO90">
            <v>789964.848</v>
          </cell>
          <cell r="CP90">
            <v>65830.403999999995</v>
          </cell>
          <cell r="CQ90">
            <v>26290.528999999999</v>
          </cell>
          <cell r="CR90">
            <v>27644.4912</v>
          </cell>
          <cell r="CS90">
            <v>36644.518900000003</v>
          </cell>
          <cell r="CT90">
            <v>9000.0275999999994</v>
          </cell>
          <cell r="CU90">
            <v>750.00229999999999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78708</v>
          </cell>
          <cell r="DT90">
            <v>78708</v>
          </cell>
          <cell r="DU90">
            <v>6559</v>
          </cell>
          <cell r="DV90">
            <v>0</v>
          </cell>
          <cell r="DW90">
            <v>0</v>
          </cell>
          <cell r="DX90">
            <v>419046</v>
          </cell>
          <cell r="DY90">
            <v>419046</v>
          </cell>
          <cell r="DZ90">
            <v>34920.5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27776682.9694</v>
          </cell>
          <cell r="EG90">
            <v>29309612.001800001</v>
          </cell>
          <cell r="EH90">
            <v>33046811.401700001</v>
          </cell>
          <cell r="EI90">
            <v>3737199.3999000001</v>
          </cell>
          <cell r="EJ90">
            <v>311433.28330000001</v>
          </cell>
          <cell r="EK90">
            <v>27776682.9694</v>
          </cell>
          <cell r="EL90">
            <v>29309612.001800001</v>
          </cell>
          <cell r="EM90">
            <v>33544565.401700001</v>
          </cell>
          <cell r="EN90">
            <v>4234953.3998999996</v>
          </cell>
          <cell r="EO90">
            <v>352912.78330000001</v>
          </cell>
          <cell r="EP90">
            <v>1296036.3999999997</v>
          </cell>
          <cell r="EQ90">
            <v>823.56</v>
          </cell>
          <cell r="ER90">
            <v>195362.76</v>
          </cell>
          <cell r="ES90">
            <v>0</v>
          </cell>
          <cell r="ET90">
            <v>534541.12</v>
          </cell>
          <cell r="EU90">
            <v>3451.8000000000006</v>
          </cell>
          <cell r="EV90">
            <v>789964.92000000027</v>
          </cell>
          <cell r="EW90">
            <v>9000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3746825.2399999998</v>
          </cell>
        </row>
        <row r="91">
          <cell r="A91" t="str">
            <v>500024_2013</v>
          </cell>
          <cell r="B91" t="str">
            <v>500024</v>
          </cell>
          <cell r="C91" t="str">
            <v>Yes</v>
          </cell>
          <cell r="D91" t="str">
            <v>PPS</v>
          </cell>
          <cell r="E91" t="str">
            <v>5</v>
          </cell>
          <cell r="F91">
            <v>2013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0</v>
          </cell>
          <cell r="L91">
            <v>0</v>
          </cell>
          <cell r="M91">
            <v>1567987.08</v>
          </cell>
          <cell r="N91">
            <v>226051.68</v>
          </cell>
          <cell r="O91">
            <v>983.28</v>
          </cell>
          <cell r="P91">
            <v>0</v>
          </cell>
          <cell r="Q91">
            <v>0</v>
          </cell>
          <cell r="R91">
            <v>640337.64</v>
          </cell>
          <cell r="S91">
            <v>13068.12</v>
          </cell>
          <cell r="T91">
            <v>4121.04</v>
          </cell>
          <cell r="U91">
            <v>84.12</v>
          </cell>
          <cell r="V91">
            <v>644458.68000000005</v>
          </cell>
          <cell r="W91">
            <v>13152.24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962302.8</v>
          </cell>
          <cell r="AF91">
            <v>2642.28</v>
          </cell>
          <cell r="AG91">
            <v>962302.8</v>
          </cell>
          <cell r="AH91">
            <v>2642.28</v>
          </cell>
          <cell r="AI91">
            <v>83118.240000000005</v>
          </cell>
          <cell r="AJ91">
            <v>440648.04</v>
          </cell>
          <cell r="AK91">
            <v>1795022.04</v>
          </cell>
          <cell r="AL91">
            <v>830683.92</v>
          </cell>
          <cell r="AM91">
            <v>9463.92</v>
          </cell>
          <cell r="AN91">
            <v>840147.84</v>
          </cell>
          <cell r="AO91">
            <v>16952.759999999998</v>
          </cell>
          <cell r="AP91">
            <v>193.2</v>
          </cell>
          <cell r="AQ91">
            <v>17145.96</v>
          </cell>
          <cell r="AR91">
            <v>964945.08</v>
          </cell>
          <cell r="AS91">
            <v>0</v>
          </cell>
          <cell r="AT91">
            <v>1.1151</v>
          </cell>
          <cell r="AU91">
            <v>14992283.460000001</v>
          </cell>
          <cell r="AV91">
            <v>16717895.2862</v>
          </cell>
          <cell r="AW91">
            <v>18285882.401700001</v>
          </cell>
          <cell r="AX91">
            <v>1567987.1154</v>
          </cell>
          <cell r="AY91">
            <v>130665.59299999999</v>
          </cell>
          <cell r="AZ91">
            <v>1598287.08</v>
          </cell>
          <cell r="BA91">
            <v>1782249.9228999999</v>
          </cell>
          <cell r="BB91">
            <v>2008301.5899</v>
          </cell>
          <cell r="BC91">
            <v>226051.66699999999</v>
          </cell>
          <cell r="BD91">
            <v>18837.638900000002</v>
          </cell>
          <cell r="BE91">
            <v>9402.11</v>
          </cell>
          <cell r="BF91">
            <v>10484.2929</v>
          </cell>
          <cell r="BG91">
            <v>11467.565699999999</v>
          </cell>
          <cell r="BH91">
            <v>983.27290000000005</v>
          </cell>
          <cell r="BI91">
            <v>81.939400000000006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1.1056999999999999</v>
          </cell>
          <cell r="BP91">
            <v>2673247.0526999999</v>
          </cell>
          <cell r="BQ91">
            <v>2955809.2662</v>
          </cell>
          <cell r="BR91">
            <v>3918111.9918999998</v>
          </cell>
          <cell r="BS91">
            <v>962302.72580000001</v>
          </cell>
          <cell r="BT91">
            <v>80191.893800000005</v>
          </cell>
          <cell r="BU91">
            <v>7340.2170999999998</v>
          </cell>
          <cell r="BV91">
            <v>8116.0780000000004</v>
          </cell>
          <cell r="BW91">
            <v>10758.373900000001</v>
          </cell>
          <cell r="BX91">
            <v>2642.2957999999999</v>
          </cell>
          <cell r="BY91">
            <v>220.19130000000001</v>
          </cell>
          <cell r="BZ91">
            <v>1.1151</v>
          </cell>
          <cell r="CA91">
            <v>6122812.5305000003</v>
          </cell>
          <cell r="CB91">
            <v>6827548.2527999999</v>
          </cell>
          <cell r="CC91">
            <v>7467885.9504000004</v>
          </cell>
          <cell r="CD91">
            <v>640337.69770000002</v>
          </cell>
          <cell r="CE91">
            <v>53361.474800000004</v>
          </cell>
          <cell r="CF91">
            <v>39405.810299999997</v>
          </cell>
          <cell r="CG91">
            <v>43941.419099999999</v>
          </cell>
          <cell r="CH91">
            <v>48062.465499999998</v>
          </cell>
          <cell r="CI91">
            <v>4121.0464000000002</v>
          </cell>
          <cell r="CJ91">
            <v>343.4205</v>
          </cell>
          <cell r="CK91">
            <v>1.1056999999999999</v>
          </cell>
          <cell r="CL91">
            <v>2307614.1798</v>
          </cell>
          <cell r="CM91">
            <v>2551528.9986</v>
          </cell>
          <cell r="CN91">
            <v>3382212.9095999999</v>
          </cell>
          <cell r="CO91">
            <v>830683.91099999996</v>
          </cell>
          <cell r="CP91">
            <v>69223.659299999999</v>
          </cell>
          <cell r="CQ91">
            <v>26290.528999999999</v>
          </cell>
          <cell r="CR91">
            <v>29069.437900000001</v>
          </cell>
          <cell r="CS91">
            <v>38533.375699999997</v>
          </cell>
          <cell r="CT91">
            <v>9463.9377000000004</v>
          </cell>
          <cell r="CU91">
            <v>788.66150000000005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83118.240000000005</v>
          </cell>
          <cell r="DT91">
            <v>83118.240000000005</v>
          </cell>
          <cell r="DU91">
            <v>6926.52</v>
          </cell>
          <cell r="DV91">
            <v>0</v>
          </cell>
          <cell r="DW91">
            <v>0</v>
          </cell>
          <cell r="DX91">
            <v>440648.04</v>
          </cell>
          <cell r="DY91">
            <v>440648.04</v>
          </cell>
          <cell r="DZ91">
            <v>36720.67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27776682.9694</v>
          </cell>
          <cell r="EG91">
            <v>30926642.954599999</v>
          </cell>
          <cell r="EH91">
            <v>35171216.624300003</v>
          </cell>
          <cell r="EI91">
            <v>4244573.6697000004</v>
          </cell>
          <cell r="EJ91">
            <v>353714.47249999997</v>
          </cell>
          <cell r="EK91">
            <v>27776682.9694</v>
          </cell>
          <cell r="EL91">
            <v>30926642.954599999</v>
          </cell>
          <cell r="EM91">
            <v>35694982.904299997</v>
          </cell>
          <cell r="EN91">
            <v>4768339.9496999998</v>
          </cell>
          <cell r="EO91">
            <v>397361.66249999998</v>
          </cell>
          <cell r="EP91">
            <v>1567987.08</v>
          </cell>
          <cell r="EQ91">
            <v>983.2800000000002</v>
          </cell>
          <cell r="ER91">
            <v>226051.68000000005</v>
          </cell>
          <cell r="ES91">
            <v>0</v>
          </cell>
          <cell r="ET91">
            <v>640337.63999999978</v>
          </cell>
          <cell r="EU91">
            <v>4121.04</v>
          </cell>
          <cell r="EV91">
            <v>830683.92000000027</v>
          </cell>
          <cell r="EW91">
            <v>9463.92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4244573.6400000006</v>
          </cell>
        </row>
        <row r="92">
          <cell r="A92" t="str">
            <v>500025_2011</v>
          </cell>
          <cell r="B92" t="str">
            <v>500025</v>
          </cell>
          <cell r="C92" t="str">
            <v>Yes</v>
          </cell>
          <cell r="D92" t="str">
            <v>PPS</v>
          </cell>
          <cell r="E92" t="str">
            <v>5</v>
          </cell>
          <cell r="F92">
            <v>2011</v>
          </cell>
          <cell r="G92">
            <v>1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1296541.56</v>
          </cell>
          <cell r="N92">
            <v>58745.52</v>
          </cell>
          <cell r="O92">
            <v>0</v>
          </cell>
          <cell r="P92">
            <v>0</v>
          </cell>
          <cell r="Q92">
            <v>0</v>
          </cell>
          <cell r="R92">
            <v>218877.24</v>
          </cell>
          <cell r="S92">
            <v>4466.88</v>
          </cell>
          <cell r="T92">
            <v>0</v>
          </cell>
          <cell r="U92">
            <v>0</v>
          </cell>
          <cell r="V92">
            <v>218877.24</v>
          </cell>
          <cell r="W92">
            <v>4466.88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957761.4</v>
          </cell>
          <cell r="AF92">
            <v>234.96</v>
          </cell>
          <cell r="AG92">
            <v>957761.4</v>
          </cell>
          <cell r="AH92">
            <v>234.96</v>
          </cell>
          <cell r="AI92">
            <v>19940.88</v>
          </cell>
          <cell r="AJ92">
            <v>485772.96</v>
          </cell>
          <cell r="AK92">
            <v>1355287.08</v>
          </cell>
          <cell r="AL92">
            <v>255799.67999999999</v>
          </cell>
          <cell r="AM92">
            <v>1810.32</v>
          </cell>
          <cell r="AN92">
            <v>257610</v>
          </cell>
          <cell r="AO92">
            <v>5220.3599999999997</v>
          </cell>
          <cell r="AP92">
            <v>36.96</v>
          </cell>
          <cell r="AQ92">
            <v>5257.32</v>
          </cell>
          <cell r="AR92">
            <v>957996.36</v>
          </cell>
          <cell r="AS92">
            <v>0</v>
          </cell>
          <cell r="AT92">
            <v>1</v>
          </cell>
          <cell r="AU92">
            <v>8190804.2800000003</v>
          </cell>
          <cell r="AV92">
            <v>8190804.2800000003</v>
          </cell>
          <cell r="AW92">
            <v>9487345.7899999991</v>
          </cell>
          <cell r="AX92">
            <v>1296541.51</v>
          </cell>
          <cell r="AY92">
            <v>108045.12579999999</v>
          </cell>
          <cell r="AZ92">
            <v>451388.98</v>
          </cell>
          <cell r="BA92">
            <v>451388.98</v>
          </cell>
          <cell r="BB92">
            <v>510134.53</v>
          </cell>
          <cell r="BC92">
            <v>58745.55</v>
          </cell>
          <cell r="BD92">
            <v>4895.4624999999996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</v>
          </cell>
          <cell r="BP92">
            <v>2251658.6428</v>
          </cell>
          <cell r="BQ92">
            <v>2251658.6428</v>
          </cell>
          <cell r="BR92">
            <v>3209419.9911000002</v>
          </cell>
          <cell r="BS92">
            <v>957761.34829999995</v>
          </cell>
          <cell r="BT92">
            <v>79813.445699999997</v>
          </cell>
          <cell r="BU92">
            <v>552.43650000000002</v>
          </cell>
          <cell r="BV92">
            <v>552.43650000000002</v>
          </cell>
          <cell r="BW92">
            <v>787.42</v>
          </cell>
          <cell r="BX92">
            <v>234.98349999999999</v>
          </cell>
          <cell r="BY92">
            <v>19.582000000000001</v>
          </cell>
          <cell r="BZ92">
            <v>1</v>
          </cell>
          <cell r="CA92">
            <v>1345124.7464999999</v>
          </cell>
          <cell r="CB92">
            <v>1345124.7464999999</v>
          </cell>
          <cell r="CC92">
            <v>1564001.9280000001</v>
          </cell>
          <cell r="CD92">
            <v>218877.18150000001</v>
          </cell>
          <cell r="CE92">
            <v>18239.765100000001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1</v>
          </cell>
          <cell r="CL92">
            <v>601374.76580000005</v>
          </cell>
          <cell r="CM92">
            <v>601374.76580000005</v>
          </cell>
          <cell r="CN92">
            <v>857174.38639999996</v>
          </cell>
          <cell r="CO92">
            <v>255799.62059999999</v>
          </cell>
          <cell r="CP92">
            <v>21316.634999999998</v>
          </cell>
          <cell r="CQ92">
            <v>4256.1017000000002</v>
          </cell>
          <cell r="CR92">
            <v>4256.1017000000002</v>
          </cell>
          <cell r="CS92">
            <v>6066.4690000000001</v>
          </cell>
          <cell r="CT92">
            <v>1810.3672999999999</v>
          </cell>
          <cell r="CU92">
            <v>150.8639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19940.88</v>
          </cell>
          <cell r="DT92">
            <v>19940.88</v>
          </cell>
          <cell r="DU92">
            <v>1661.74</v>
          </cell>
          <cell r="DV92">
            <v>0</v>
          </cell>
          <cell r="DW92">
            <v>0</v>
          </cell>
          <cell r="DX92">
            <v>485772.96</v>
          </cell>
          <cell r="DY92">
            <v>485772.96</v>
          </cell>
          <cell r="DZ92">
            <v>40481.08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12845159.953299999</v>
          </cell>
          <cell r="EG92">
            <v>12845159.953299999</v>
          </cell>
          <cell r="EH92">
            <v>15634930.5145</v>
          </cell>
          <cell r="EI92">
            <v>2789770.5611999999</v>
          </cell>
          <cell r="EJ92">
            <v>232480.88010000001</v>
          </cell>
          <cell r="EK92">
            <v>12845159.953299999</v>
          </cell>
          <cell r="EL92">
            <v>12845159.953299999</v>
          </cell>
          <cell r="EM92">
            <v>16140644.354499999</v>
          </cell>
          <cell r="EN92">
            <v>3295484.4012000002</v>
          </cell>
          <cell r="EO92">
            <v>274623.70010000002</v>
          </cell>
          <cell r="EP92">
            <v>1296541.56</v>
          </cell>
          <cell r="EQ92">
            <v>0</v>
          </cell>
          <cell r="ER92">
            <v>58745.52</v>
          </cell>
          <cell r="ES92">
            <v>0</v>
          </cell>
          <cell r="ET92">
            <v>218877.23999999996</v>
          </cell>
          <cell r="EU92">
            <v>0</v>
          </cell>
          <cell r="EV92">
            <v>255799.68000000005</v>
          </cell>
          <cell r="EW92">
            <v>1810.3200000000006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2789770.6799999997</v>
          </cell>
        </row>
        <row r="93">
          <cell r="A93" t="str">
            <v>500025_2012</v>
          </cell>
          <cell r="B93" t="str">
            <v>500025</v>
          </cell>
          <cell r="C93" t="str">
            <v>Yes</v>
          </cell>
          <cell r="D93" t="str">
            <v>PPS</v>
          </cell>
          <cell r="E93" t="str">
            <v>5</v>
          </cell>
          <cell r="F93">
            <v>2012</v>
          </cell>
          <cell r="G93">
            <v>1</v>
          </cell>
          <cell r="H93">
            <v>1</v>
          </cell>
          <cell r="I93">
            <v>1</v>
          </cell>
          <cell r="J93">
            <v>1</v>
          </cell>
          <cell r="K93">
            <v>0</v>
          </cell>
          <cell r="L93">
            <v>0</v>
          </cell>
          <cell r="M93">
            <v>682832.64</v>
          </cell>
          <cell r="N93">
            <v>61898.16</v>
          </cell>
          <cell r="O93">
            <v>0</v>
          </cell>
          <cell r="P93">
            <v>0</v>
          </cell>
          <cell r="Q93">
            <v>0</v>
          </cell>
          <cell r="R93">
            <v>112318.12</v>
          </cell>
          <cell r="S93">
            <v>2292.1999999999998</v>
          </cell>
          <cell r="T93">
            <v>0</v>
          </cell>
          <cell r="U93">
            <v>0</v>
          </cell>
          <cell r="V93">
            <v>112318.12</v>
          </cell>
          <cell r="W93">
            <v>2292.1999999999998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770809.8</v>
          </cell>
          <cell r="AF93">
            <v>189.12</v>
          </cell>
          <cell r="AG93">
            <v>770809.8</v>
          </cell>
          <cell r="AH93">
            <v>189.12</v>
          </cell>
          <cell r="AI93">
            <v>21056.400000000001</v>
          </cell>
          <cell r="AJ93">
            <v>510792.96000000002</v>
          </cell>
          <cell r="AK93">
            <v>744730.8</v>
          </cell>
          <cell r="AL93">
            <v>205868.52</v>
          </cell>
          <cell r="AM93">
            <v>1457.04</v>
          </cell>
          <cell r="AN93">
            <v>207325.56</v>
          </cell>
          <cell r="AO93">
            <v>4201.4399999999996</v>
          </cell>
          <cell r="AP93">
            <v>29.76</v>
          </cell>
          <cell r="AQ93">
            <v>4231.2</v>
          </cell>
          <cell r="AR93">
            <v>770998.92</v>
          </cell>
          <cell r="AS93">
            <v>0</v>
          </cell>
          <cell r="AT93">
            <v>1.056</v>
          </cell>
          <cell r="AU93">
            <v>8190804.2800000003</v>
          </cell>
          <cell r="AV93">
            <v>8649489.3197000008</v>
          </cell>
          <cell r="AW93">
            <v>9314679.7391999997</v>
          </cell>
          <cell r="AX93">
            <v>665190.41949999996</v>
          </cell>
          <cell r="AY93">
            <v>55432.535000000003</v>
          </cell>
          <cell r="AZ93">
            <v>451388.98</v>
          </cell>
          <cell r="BA93">
            <v>476666.76289999997</v>
          </cell>
          <cell r="BB93">
            <v>538564.93149999995</v>
          </cell>
          <cell r="BC93">
            <v>61898.168599999997</v>
          </cell>
          <cell r="BD93">
            <v>5158.1806999999999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1.0515000000000001</v>
          </cell>
          <cell r="BP93">
            <v>2251658.6428</v>
          </cell>
          <cell r="BQ93">
            <v>2367619.0628999998</v>
          </cell>
          <cell r="BR93">
            <v>3138428.8343000002</v>
          </cell>
          <cell r="BS93">
            <v>770809.77130000002</v>
          </cell>
          <cell r="BT93">
            <v>64234.147599999997</v>
          </cell>
          <cell r="BU93">
            <v>552.43650000000002</v>
          </cell>
          <cell r="BV93">
            <v>580.88699999999994</v>
          </cell>
          <cell r="BW93">
            <v>770.00239999999997</v>
          </cell>
          <cell r="BX93">
            <v>189.11539999999999</v>
          </cell>
          <cell r="BY93">
            <v>15.759600000000001</v>
          </cell>
          <cell r="BZ93">
            <v>1.056</v>
          </cell>
          <cell r="CA93">
            <v>1345124.7464999999</v>
          </cell>
          <cell r="CB93">
            <v>1420451.7323</v>
          </cell>
          <cell r="CC93">
            <v>1529984.7671000001</v>
          </cell>
          <cell r="CD93">
            <v>109533.03479999999</v>
          </cell>
          <cell r="CE93">
            <v>9127.7528999999995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1.0515000000000001</v>
          </cell>
          <cell r="CL93">
            <v>601374.76580000005</v>
          </cell>
          <cell r="CM93">
            <v>632345.5662</v>
          </cell>
          <cell r="CN93">
            <v>838214.01939999999</v>
          </cell>
          <cell r="CO93">
            <v>205868.45310000001</v>
          </cell>
          <cell r="CP93">
            <v>17155.704399999999</v>
          </cell>
          <cell r="CQ93">
            <v>4256.1017000000002</v>
          </cell>
          <cell r="CR93">
            <v>4475.2909</v>
          </cell>
          <cell r="CS93">
            <v>5932.2816000000003</v>
          </cell>
          <cell r="CT93">
            <v>1456.9907000000001</v>
          </cell>
          <cell r="CU93">
            <v>121.41589999999999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21056.400000000001</v>
          </cell>
          <cell r="DT93">
            <v>21056.400000000001</v>
          </cell>
          <cell r="DU93">
            <v>1754.7</v>
          </cell>
          <cell r="DV93">
            <v>0</v>
          </cell>
          <cell r="DW93">
            <v>0</v>
          </cell>
          <cell r="DX93">
            <v>510792.96000000002</v>
          </cell>
          <cell r="DY93">
            <v>510792.96000000002</v>
          </cell>
          <cell r="DZ93">
            <v>42566.080000000002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12845159.953299999</v>
          </cell>
          <cell r="EG93">
            <v>13551628.6219</v>
          </cell>
          <cell r="EH93">
            <v>15366574.5755</v>
          </cell>
          <cell r="EI93">
            <v>1814945.9535999999</v>
          </cell>
          <cell r="EJ93">
            <v>151245.49609999999</v>
          </cell>
          <cell r="EK93">
            <v>12845159.953299999</v>
          </cell>
          <cell r="EL93">
            <v>13551628.6219</v>
          </cell>
          <cell r="EM93">
            <v>15898423.9355</v>
          </cell>
          <cell r="EN93">
            <v>2346795.3136</v>
          </cell>
          <cell r="EO93">
            <v>195566.27609999999</v>
          </cell>
          <cell r="EP93">
            <v>682832.64</v>
          </cell>
          <cell r="EQ93">
            <v>0</v>
          </cell>
          <cell r="ER93">
            <v>61898.16</v>
          </cell>
          <cell r="ES93">
            <v>0</v>
          </cell>
          <cell r="ET93">
            <v>112318.11999999998</v>
          </cell>
          <cell r="EU93">
            <v>0</v>
          </cell>
          <cell r="EV93">
            <v>205868.51999999993</v>
          </cell>
          <cell r="EW93">
            <v>1457.0400000000002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1835373.4000000001</v>
          </cell>
        </row>
        <row r="94">
          <cell r="A94" t="str">
            <v>500025_2013</v>
          </cell>
          <cell r="B94" t="str">
            <v>500025</v>
          </cell>
          <cell r="C94" t="str">
            <v>Yes</v>
          </cell>
          <cell r="D94" t="str">
            <v>PPS</v>
          </cell>
          <cell r="E94" t="str">
            <v>5</v>
          </cell>
          <cell r="F94">
            <v>2013</v>
          </cell>
          <cell r="G94">
            <v>1</v>
          </cell>
          <cell r="H94">
            <v>1</v>
          </cell>
          <cell r="I94">
            <v>1</v>
          </cell>
          <cell r="J94">
            <v>1</v>
          </cell>
          <cell r="K94">
            <v>0</v>
          </cell>
          <cell r="L94">
            <v>0</v>
          </cell>
          <cell r="M94">
            <v>857011.56</v>
          </cell>
          <cell r="N94">
            <v>71049.36</v>
          </cell>
          <cell r="O94">
            <v>0</v>
          </cell>
          <cell r="P94">
            <v>0</v>
          </cell>
          <cell r="Q94">
            <v>0</v>
          </cell>
          <cell r="R94">
            <v>140665.20000000001</v>
          </cell>
          <cell r="S94">
            <v>2870.76</v>
          </cell>
          <cell r="T94">
            <v>0</v>
          </cell>
          <cell r="U94">
            <v>0</v>
          </cell>
          <cell r="V94">
            <v>140665.20000000001</v>
          </cell>
          <cell r="W94">
            <v>2870.76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810541.44</v>
          </cell>
          <cell r="AF94">
            <v>198.84</v>
          </cell>
          <cell r="AG94">
            <v>810541.44</v>
          </cell>
          <cell r="AH94">
            <v>198.84</v>
          </cell>
          <cell r="AI94">
            <v>22236.240000000002</v>
          </cell>
          <cell r="AJ94">
            <v>537124.68000000005</v>
          </cell>
          <cell r="AK94">
            <v>928060.92</v>
          </cell>
          <cell r="AL94">
            <v>216480</v>
          </cell>
          <cell r="AM94">
            <v>1532.16</v>
          </cell>
          <cell r="AN94">
            <v>218012.16</v>
          </cell>
          <cell r="AO94">
            <v>4417.92</v>
          </cell>
          <cell r="AP94">
            <v>31.32</v>
          </cell>
          <cell r="AQ94">
            <v>4449.24</v>
          </cell>
          <cell r="AR94">
            <v>810740.28</v>
          </cell>
          <cell r="AS94">
            <v>0</v>
          </cell>
          <cell r="AT94">
            <v>1.1151</v>
          </cell>
          <cell r="AU94">
            <v>8190804.2800000003</v>
          </cell>
          <cell r="AV94">
            <v>9133565.8526000008</v>
          </cell>
          <cell r="AW94">
            <v>9990577.3849999998</v>
          </cell>
          <cell r="AX94">
            <v>857011.53229999996</v>
          </cell>
          <cell r="AY94">
            <v>71417.627699999997</v>
          </cell>
          <cell r="AZ94">
            <v>451388.98</v>
          </cell>
          <cell r="BA94">
            <v>503343.85159999999</v>
          </cell>
          <cell r="BB94">
            <v>574393.2733</v>
          </cell>
          <cell r="BC94">
            <v>71049.421700000006</v>
          </cell>
          <cell r="BD94">
            <v>5920.7851000000001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1.1056999999999999</v>
          </cell>
          <cell r="BP94">
            <v>2251658.6428</v>
          </cell>
          <cell r="BQ94">
            <v>2489658.9613000001</v>
          </cell>
          <cell r="BR94">
            <v>3300200.4394</v>
          </cell>
          <cell r="BS94">
            <v>810541.47809999995</v>
          </cell>
          <cell r="BT94">
            <v>67545.123200000002</v>
          </cell>
          <cell r="BU94">
            <v>552.43650000000002</v>
          </cell>
          <cell r="BV94">
            <v>610.82899999999995</v>
          </cell>
          <cell r="BW94">
            <v>809.6925</v>
          </cell>
          <cell r="BX94">
            <v>198.86349999999999</v>
          </cell>
          <cell r="BY94">
            <v>16.571999999999999</v>
          </cell>
          <cell r="BZ94">
            <v>1.1151</v>
          </cell>
          <cell r="CA94">
            <v>1345124.7464999999</v>
          </cell>
          <cell r="CB94">
            <v>1499948.6048000001</v>
          </cell>
          <cell r="CC94">
            <v>1640613.7763</v>
          </cell>
          <cell r="CD94">
            <v>140665.17139999999</v>
          </cell>
          <cell r="CE94">
            <v>11722.097599999999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1.1056999999999999</v>
          </cell>
          <cell r="CL94">
            <v>601374.76580000005</v>
          </cell>
          <cell r="CM94">
            <v>664940.07849999995</v>
          </cell>
          <cell r="CN94">
            <v>881420.10580000002</v>
          </cell>
          <cell r="CO94">
            <v>216480.02720000001</v>
          </cell>
          <cell r="CP94">
            <v>18040.0023</v>
          </cell>
          <cell r="CQ94">
            <v>4256.1017000000002</v>
          </cell>
          <cell r="CR94">
            <v>4705.9715999999999</v>
          </cell>
          <cell r="CS94">
            <v>6238.0635000000002</v>
          </cell>
          <cell r="CT94">
            <v>1532.0918999999999</v>
          </cell>
          <cell r="CU94">
            <v>127.6743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22236.240000000002</v>
          </cell>
          <cell r="DT94">
            <v>22236.240000000002</v>
          </cell>
          <cell r="DU94">
            <v>1853.02</v>
          </cell>
          <cell r="DV94">
            <v>0</v>
          </cell>
          <cell r="DW94">
            <v>0</v>
          </cell>
          <cell r="DX94">
            <v>537124.68000000005</v>
          </cell>
          <cell r="DY94">
            <v>537124.68000000005</v>
          </cell>
          <cell r="DZ94">
            <v>44760.39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12845159.953299999</v>
          </cell>
          <cell r="EG94">
            <v>14296774.149599999</v>
          </cell>
          <cell r="EH94">
            <v>16394252.7357</v>
          </cell>
          <cell r="EI94">
            <v>2097478.5861</v>
          </cell>
          <cell r="EJ94">
            <v>174789.88219999999</v>
          </cell>
          <cell r="EK94">
            <v>12845159.953299999</v>
          </cell>
          <cell r="EL94">
            <v>14296774.149599999</v>
          </cell>
          <cell r="EM94">
            <v>16953613.655699998</v>
          </cell>
          <cell r="EN94">
            <v>2656839.5060999999</v>
          </cell>
          <cell r="EO94">
            <v>221403.2922</v>
          </cell>
          <cell r="EP94">
            <v>857011.56</v>
          </cell>
          <cell r="EQ94">
            <v>0</v>
          </cell>
          <cell r="ER94">
            <v>71049.36</v>
          </cell>
          <cell r="ES94">
            <v>0</v>
          </cell>
          <cell r="ET94">
            <v>140665.20000000004</v>
          </cell>
          <cell r="EU94">
            <v>0</v>
          </cell>
          <cell r="EV94">
            <v>216480</v>
          </cell>
          <cell r="EW94">
            <v>1532.1600000000005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2097478.56</v>
          </cell>
        </row>
        <row r="95">
          <cell r="A95" t="str">
            <v>500026_2011</v>
          </cell>
          <cell r="B95" t="str">
            <v>500026</v>
          </cell>
          <cell r="C95" t="str">
            <v>Yes</v>
          </cell>
          <cell r="D95" t="str">
            <v>PPS</v>
          </cell>
          <cell r="E95" t="str">
            <v>5</v>
          </cell>
          <cell r="F95">
            <v>2011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973138.56</v>
          </cell>
          <cell r="N95">
            <v>92174.16</v>
          </cell>
          <cell r="O95">
            <v>1065.48</v>
          </cell>
          <cell r="P95">
            <v>0</v>
          </cell>
          <cell r="Q95">
            <v>0</v>
          </cell>
          <cell r="R95">
            <v>565670.04</v>
          </cell>
          <cell r="S95">
            <v>11544.24</v>
          </cell>
          <cell r="T95">
            <v>0</v>
          </cell>
          <cell r="U95">
            <v>0</v>
          </cell>
          <cell r="V95">
            <v>565670.04</v>
          </cell>
          <cell r="W95">
            <v>11544.24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785803.2</v>
          </cell>
          <cell r="AF95">
            <v>2741.52</v>
          </cell>
          <cell r="AG95">
            <v>785803.2</v>
          </cell>
          <cell r="AH95">
            <v>2741.52</v>
          </cell>
          <cell r="AI95">
            <v>89516.76</v>
          </cell>
          <cell r="AJ95">
            <v>270271.08</v>
          </cell>
          <cell r="AK95">
            <v>1066378.2</v>
          </cell>
          <cell r="AL95">
            <v>649639.43999999994</v>
          </cell>
          <cell r="AM95">
            <v>8568.36</v>
          </cell>
          <cell r="AN95">
            <v>658207.80000000005</v>
          </cell>
          <cell r="AO95">
            <v>13257.96</v>
          </cell>
          <cell r="AP95">
            <v>174.84</v>
          </cell>
          <cell r="AQ95">
            <v>13432.8</v>
          </cell>
          <cell r="AR95">
            <v>788544.72</v>
          </cell>
          <cell r="AS95">
            <v>102234.6</v>
          </cell>
          <cell r="AT95">
            <v>1</v>
          </cell>
          <cell r="AU95">
            <v>7406425.2000000002</v>
          </cell>
          <cell r="AV95">
            <v>7406425.2000000002</v>
          </cell>
          <cell r="AW95">
            <v>8379563.7999999998</v>
          </cell>
          <cell r="AX95">
            <v>973138.6</v>
          </cell>
          <cell r="AY95">
            <v>81094.883300000001</v>
          </cell>
          <cell r="AZ95">
            <v>707132.61</v>
          </cell>
          <cell r="BA95">
            <v>707132.61</v>
          </cell>
          <cell r="BB95">
            <v>799306.82</v>
          </cell>
          <cell r="BC95">
            <v>92174.21</v>
          </cell>
          <cell r="BD95">
            <v>7681.1841999999997</v>
          </cell>
          <cell r="BE95">
            <v>6015.48</v>
          </cell>
          <cell r="BF95">
            <v>6015.48</v>
          </cell>
          <cell r="BG95">
            <v>7080.95</v>
          </cell>
          <cell r="BH95">
            <v>1065.47</v>
          </cell>
          <cell r="BI95">
            <v>88.789199999999994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</v>
          </cell>
          <cell r="BP95">
            <v>2181645.8547</v>
          </cell>
          <cell r="BQ95">
            <v>2181645.8547</v>
          </cell>
          <cell r="BR95">
            <v>2967449.0800999999</v>
          </cell>
          <cell r="BS95">
            <v>785803.2254</v>
          </cell>
          <cell r="BT95">
            <v>65483.602099999996</v>
          </cell>
          <cell r="BU95">
            <v>7305.3230999999996</v>
          </cell>
          <cell r="BV95">
            <v>7305.3230999999996</v>
          </cell>
          <cell r="BW95">
            <v>10046.8302</v>
          </cell>
          <cell r="BX95">
            <v>2741.5070999999998</v>
          </cell>
          <cell r="BY95">
            <v>228.4589</v>
          </cell>
          <cell r="BZ95">
            <v>1</v>
          </cell>
          <cell r="CA95">
            <v>3719205.6866000001</v>
          </cell>
          <cell r="CB95">
            <v>3719205.6866000001</v>
          </cell>
          <cell r="CC95">
            <v>4284875.6875</v>
          </cell>
          <cell r="CD95">
            <v>565670.00089999998</v>
          </cell>
          <cell r="CE95">
            <v>47139.166700000002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1</v>
          </cell>
          <cell r="CL95">
            <v>1841796.1206</v>
          </cell>
          <cell r="CM95">
            <v>1841796.1206</v>
          </cell>
          <cell r="CN95">
            <v>2491435.5586000001</v>
          </cell>
          <cell r="CO95">
            <v>649639.43799999997</v>
          </cell>
          <cell r="CP95">
            <v>54136.6198</v>
          </cell>
          <cell r="CQ95">
            <v>27395.350999999999</v>
          </cell>
          <cell r="CR95">
            <v>27395.350999999999</v>
          </cell>
          <cell r="CS95">
            <v>35963.751900000003</v>
          </cell>
          <cell r="CT95">
            <v>8568.4009000000005</v>
          </cell>
          <cell r="CU95">
            <v>714.03340000000003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89516.76</v>
          </cell>
          <cell r="DT95">
            <v>89516.76</v>
          </cell>
          <cell r="DU95">
            <v>7459.73</v>
          </cell>
          <cell r="DV95">
            <v>0</v>
          </cell>
          <cell r="DW95">
            <v>0</v>
          </cell>
          <cell r="DX95">
            <v>270271.08</v>
          </cell>
          <cell r="DY95">
            <v>270271.08</v>
          </cell>
          <cell r="DZ95">
            <v>22522.59</v>
          </cell>
          <cell r="EA95">
            <v>0</v>
          </cell>
          <cell r="EB95">
            <v>0</v>
          </cell>
          <cell r="EC95">
            <v>102234.6</v>
          </cell>
          <cell r="ED95">
            <v>102234.6</v>
          </cell>
          <cell r="EE95">
            <v>8519.5499999999993</v>
          </cell>
          <cell r="EF95">
            <v>15896921.626</v>
          </cell>
          <cell r="EG95">
            <v>15896921.626</v>
          </cell>
          <cell r="EH95">
            <v>18975722.478300001</v>
          </cell>
          <cell r="EI95">
            <v>3078800.8522999999</v>
          </cell>
          <cell r="EJ95">
            <v>256566.7377</v>
          </cell>
          <cell r="EK95">
            <v>15896921.626</v>
          </cell>
          <cell r="EL95">
            <v>15896921.626</v>
          </cell>
          <cell r="EM95">
            <v>19437744.918299999</v>
          </cell>
          <cell r="EN95">
            <v>3540823.2922999999</v>
          </cell>
          <cell r="EO95">
            <v>295068.60769999999</v>
          </cell>
          <cell r="EP95">
            <v>973138.56</v>
          </cell>
          <cell r="EQ95">
            <v>1065.4799999999998</v>
          </cell>
          <cell r="ER95">
            <v>92174.159999999974</v>
          </cell>
          <cell r="ES95">
            <v>0</v>
          </cell>
          <cell r="ET95">
            <v>565670.03999999992</v>
          </cell>
          <cell r="EU95">
            <v>0</v>
          </cell>
          <cell r="EV95">
            <v>649639.44000000006</v>
          </cell>
          <cell r="EW95">
            <v>8568.3599999999988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102234.6</v>
          </cell>
          <cell r="FC95">
            <v>3078800.76</v>
          </cell>
        </row>
        <row r="96">
          <cell r="A96" t="str">
            <v>500026_2012</v>
          </cell>
          <cell r="B96" t="str">
            <v>500026</v>
          </cell>
          <cell r="C96" t="str">
            <v>Yes</v>
          </cell>
          <cell r="D96" t="str">
            <v>PPS</v>
          </cell>
          <cell r="E96" t="str">
            <v>5</v>
          </cell>
          <cell r="F96">
            <v>2012</v>
          </cell>
          <cell r="G96">
            <v>1</v>
          </cell>
          <cell r="H96">
            <v>1</v>
          </cell>
          <cell r="I96">
            <v>1</v>
          </cell>
          <cell r="J96">
            <v>1</v>
          </cell>
          <cell r="K96">
            <v>0</v>
          </cell>
          <cell r="L96">
            <v>0</v>
          </cell>
          <cell r="M96">
            <v>550881.80000000005</v>
          </cell>
          <cell r="N96">
            <v>95878.68</v>
          </cell>
          <cell r="O96">
            <v>526.91999999999996</v>
          </cell>
          <cell r="P96">
            <v>0</v>
          </cell>
          <cell r="Q96">
            <v>0</v>
          </cell>
          <cell r="R96">
            <v>297215.88</v>
          </cell>
          <cell r="S96">
            <v>6065.6</v>
          </cell>
          <cell r="T96">
            <v>0</v>
          </cell>
          <cell r="U96">
            <v>0</v>
          </cell>
          <cell r="V96">
            <v>297215.88</v>
          </cell>
          <cell r="W96">
            <v>6065.6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636229.68000000005</v>
          </cell>
          <cell r="AF96">
            <v>2216.2800000000002</v>
          </cell>
          <cell r="AG96">
            <v>636229.68000000005</v>
          </cell>
          <cell r="AH96">
            <v>2216.2800000000002</v>
          </cell>
          <cell r="AI96">
            <v>94524.12</v>
          </cell>
          <cell r="AJ96">
            <v>284191.56</v>
          </cell>
          <cell r="AK96">
            <v>647287.4</v>
          </cell>
          <cell r="AL96">
            <v>526419.6</v>
          </cell>
          <cell r="AM96">
            <v>6978.6</v>
          </cell>
          <cell r="AN96">
            <v>533398.19999999995</v>
          </cell>
          <cell r="AO96">
            <v>10743.24</v>
          </cell>
          <cell r="AP96">
            <v>142.44</v>
          </cell>
          <cell r="AQ96">
            <v>10885.68</v>
          </cell>
          <cell r="AR96">
            <v>638445.96</v>
          </cell>
          <cell r="AS96">
            <v>0</v>
          </cell>
          <cell r="AT96">
            <v>1.056</v>
          </cell>
          <cell r="AU96">
            <v>7406425.2000000002</v>
          </cell>
          <cell r="AV96">
            <v>7821185.0111999996</v>
          </cell>
          <cell r="AW96">
            <v>8352819.2879999997</v>
          </cell>
          <cell r="AX96">
            <v>531634.27679999999</v>
          </cell>
          <cell r="AY96">
            <v>44302.856399999997</v>
          </cell>
          <cell r="AZ96">
            <v>707132.61</v>
          </cell>
          <cell r="BA96">
            <v>746732.03619999997</v>
          </cell>
          <cell r="BB96">
            <v>842610.62690000003</v>
          </cell>
          <cell r="BC96">
            <v>95878.590700000001</v>
          </cell>
          <cell r="BD96">
            <v>7989.8825999999999</v>
          </cell>
          <cell r="BE96">
            <v>6015.48</v>
          </cell>
          <cell r="BF96">
            <v>6352.3468999999996</v>
          </cell>
          <cell r="BG96">
            <v>6879.2803000000004</v>
          </cell>
          <cell r="BH96">
            <v>526.93340000000001</v>
          </cell>
          <cell r="BI96">
            <v>43.911099999999998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1.0515000000000001</v>
          </cell>
          <cell r="BP96">
            <v>2181645.8547</v>
          </cell>
          <cell r="BQ96">
            <v>2294000.6162</v>
          </cell>
          <cell r="BR96">
            <v>2930230.3445000001</v>
          </cell>
          <cell r="BS96">
            <v>636229.72829999996</v>
          </cell>
          <cell r="BT96">
            <v>53019.144</v>
          </cell>
          <cell r="BU96">
            <v>7305.3230999999996</v>
          </cell>
          <cell r="BV96">
            <v>7681.5472</v>
          </cell>
          <cell r="BW96">
            <v>9897.7330000000002</v>
          </cell>
          <cell r="BX96">
            <v>2216.1858000000002</v>
          </cell>
          <cell r="BY96">
            <v>184.68209999999999</v>
          </cell>
          <cell r="BZ96">
            <v>1.056</v>
          </cell>
          <cell r="CA96">
            <v>3719205.6866000001</v>
          </cell>
          <cell r="CB96">
            <v>3927481.2050000001</v>
          </cell>
          <cell r="CC96">
            <v>4223329.3411999997</v>
          </cell>
          <cell r="CD96">
            <v>295848.1361</v>
          </cell>
          <cell r="CE96">
            <v>24654.011299999998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1.0515000000000001</v>
          </cell>
          <cell r="CL96">
            <v>1841796.1206</v>
          </cell>
          <cell r="CM96">
            <v>1936648.6207999999</v>
          </cell>
          <cell r="CN96">
            <v>2463068.1257000002</v>
          </cell>
          <cell r="CO96">
            <v>526419.50490000006</v>
          </cell>
          <cell r="CP96">
            <v>43868.292099999999</v>
          </cell>
          <cell r="CQ96">
            <v>27395.350999999999</v>
          </cell>
          <cell r="CR96">
            <v>28806.211599999999</v>
          </cell>
          <cell r="CS96">
            <v>35784.798799999997</v>
          </cell>
          <cell r="CT96">
            <v>6978.5871999999999</v>
          </cell>
          <cell r="CU96">
            <v>581.5489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94524.12</v>
          </cell>
          <cell r="DT96">
            <v>94524.12</v>
          </cell>
          <cell r="DU96">
            <v>7877.01</v>
          </cell>
          <cell r="DV96">
            <v>0</v>
          </cell>
          <cell r="DW96">
            <v>0</v>
          </cell>
          <cell r="DX96">
            <v>284191.56</v>
          </cell>
          <cell r="DY96">
            <v>284191.56</v>
          </cell>
          <cell r="DZ96">
            <v>23682.63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15896921.626</v>
          </cell>
          <cell r="EG96">
            <v>16768887.595100001</v>
          </cell>
          <cell r="EH96">
            <v>18864619.5383</v>
          </cell>
          <cell r="EI96">
            <v>2095731.9432000001</v>
          </cell>
          <cell r="EJ96">
            <v>174644.32860000001</v>
          </cell>
          <cell r="EK96">
            <v>15896921.626</v>
          </cell>
          <cell r="EL96">
            <v>16768887.595100001</v>
          </cell>
          <cell r="EM96">
            <v>19243335.2183</v>
          </cell>
          <cell r="EN96">
            <v>2474447.6231999998</v>
          </cell>
          <cell r="EO96">
            <v>206203.96859999999</v>
          </cell>
          <cell r="EP96">
            <v>550881.79999999993</v>
          </cell>
          <cell r="EQ96">
            <v>526.91999999999985</v>
          </cell>
          <cell r="ER96">
            <v>95878.680000000008</v>
          </cell>
          <cell r="ES96">
            <v>0</v>
          </cell>
          <cell r="ET96">
            <v>297215.88000000006</v>
          </cell>
          <cell r="EU96">
            <v>0</v>
          </cell>
          <cell r="EV96">
            <v>526419.6</v>
          </cell>
          <cell r="EW96">
            <v>6978.6000000000013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2116347.44</v>
          </cell>
        </row>
        <row r="97">
          <cell r="A97" t="str">
            <v>500026_2013</v>
          </cell>
          <cell r="B97" t="str">
            <v>500026</v>
          </cell>
          <cell r="C97" t="str">
            <v>Yes</v>
          </cell>
          <cell r="D97" t="str">
            <v>PPS</v>
          </cell>
          <cell r="E97" t="str">
            <v>5</v>
          </cell>
          <cell r="F97">
            <v>2013</v>
          </cell>
          <cell r="G97">
            <v>1</v>
          </cell>
          <cell r="H97">
            <v>1</v>
          </cell>
          <cell r="I97">
            <v>1</v>
          </cell>
          <cell r="J97">
            <v>1</v>
          </cell>
          <cell r="K97">
            <v>0</v>
          </cell>
          <cell r="L97">
            <v>0</v>
          </cell>
          <cell r="M97">
            <v>710864.04</v>
          </cell>
          <cell r="N97">
            <v>110104.32000000001</v>
          </cell>
          <cell r="O97">
            <v>629.04</v>
          </cell>
          <cell r="P97">
            <v>0</v>
          </cell>
          <cell r="Q97">
            <v>0</v>
          </cell>
          <cell r="R97">
            <v>361375.2</v>
          </cell>
          <cell r="S97">
            <v>7374.96</v>
          </cell>
          <cell r="T97">
            <v>0</v>
          </cell>
          <cell r="U97">
            <v>0</v>
          </cell>
          <cell r="V97">
            <v>361375.2</v>
          </cell>
          <cell r="W97">
            <v>7374.96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669024.48</v>
          </cell>
          <cell r="AF97">
            <v>2330.52</v>
          </cell>
          <cell r="AG97">
            <v>669024.48</v>
          </cell>
          <cell r="AH97">
            <v>2330.52</v>
          </cell>
          <cell r="AI97">
            <v>99820.44</v>
          </cell>
          <cell r="AJ97">
            <v>298841.76</v>
          </cell>
          <cell r="AK97">
            <v>821597.4</v>
          </cell>
          <cell r="AL97">
            <v>553554.12</v>
          </cell>
          <cell r="AM97">
            <v>7338.36</v>
          </cell>
          <cell r="AN97">
            <v>560892.48</v>
          </cell>
          <cell r="AO97">
            <v>11297.04</v>
          </cell>
          <cell r="AP97">
            <v>149.76</v>
          </cell>
          <cell r="AQ97">
            <v>11446.8</v>
          </cell>
          <cell r="AR97">
            <v>671355</v>
          </cell>
          <cell r="AS97">
            <v>0</v>
          </cell>
          <cell r="AT97">
            <v>1.1151</v>
          </cell>
          <cell r="AU97">
            <v>7406425.2000000002</v>
          </cell>
          <cell r="AV97">
            <v>8258904.7405000003</v>
          </cell>
          <cell r="AW97">
            <v>8969768.8694000002</v>
          </cell>
          <cell r="AX97">
            <v>710864.12890000001</v>
          </cell>
          <cell r="AY97">
            <v>59238.6774</v>
          </cell>
          <cell r="AZ97">
            <v>707132.61</v>
          </cell>
          <cell r="BA97">
            <v>788523.57339999999</v>
          </cell>
          <cell r="BB97">
            <v>898627.78910000005</v>
          </cell>
          <cell r="BC97">
            <v>110104.2157</v>
          </cell>
          <cell r="BD97">
            <v>9175.3513000000003</v>
          </cell>
          <cell r="BE97">
            <v>6015.48</v>
          </cell>
          <cell r="BF97">
            <v>6707.8617000000004</v>
          </cell>
          <cell r="BG97">
            <v>7336.9566000000004</v>
          </cell>
          <cell r="BH97">
            <v>629.09479999999996</v>
          </cell>
          <cell r="BI97">
            <v>52.424599999999998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1.1056999999999999</v>
          </cell>
          <cell r="BP97">
            <v>2181645.8547</v>
          </cell>
          <cell r="BQ97">
            <v>2412245.8215000001</v>
          </cell>
          <cell r="BR97">
            <v>3081270.2727999999</v>
          </cell>
          <cell r="BS97">
            <v>669024.45129999996</v>
          </cell>
          <cell r="BT97">
            <v>55752.037600000003</v>
          </cell>
          <cell r="BU97">
            <v>7305.3230999999996</v>
          </cell>
          <cell r="BV97">
            <v>8077.4957999999997</v>
          </cell>
          <cell r="BW97">
            <v>10407.9157</v>
          </cell>
          <cell r="BX97">
            <v>2330.42</v>
          </cell>
          <cell r="BY97">
            <v>194.20169999999999</v>
          </cell>
          <cell r="BZ97">
            <v>1.1151</v>
          </cell>
          <cell r="CA97">
            <v>3719205.6866000001</v>
          </cell>
          <cell r="CB97">
            <v>4147286.2610999998</v>
          </cell>
          <cell r="CC97">
            <v>4508661.4995999997</v>
          </cell>
          <cell r="CD97">
            <v>361375.23839999997</v>
          </cell>
          <cell r="CE97">
            <v>30114.603200000001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1.1056999999999999</v>
          </cell>
          <cell r="CL97">
            <v>1841796.1206</v>
          </cell>
          <cell r="CM97">
            <v>2036473.9705000001</v>
          </cell>
          <cell r="CN97">
            <v>2590027.9852999998</v>
          </cell>
          <cell r="CO97">
            <v>553554.0148</v>
          </cell>
          <cell r="CP97">
            <v>46129.501199999999</v>
          </cell>
          <cell r="CQ97">
            <v>27395.350999999999</v>
          </cell>
          <cell r="CR97">
            <v>30291.0396</v>
          </cell>
          <cell r="CS97">
            <v>37629.341</v>
          </cell>
          <cell r="CT97">
            <v>7338.3014000000003</v>
          </cell>
          <cell r="CU97">
            <v>611.52509999999995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99820.44</v>
          </cell>
          <cell r="DT97">
            <v>99820.44</v>
          </cell>
          <cell r="DU97">
            <v>8318.3700000000008</v>
          </cell>
          <cell r="DV97">
            <v>0</v>
          </cell>
          <cell r="DW97">
            <v>0</v>
          </cell>
          <cell r="DX97">
            <v>298841.76</v>
          </cell>
          <cell r="DY97">
            <v>298841.76</v>
          </cell>
          <cell r="DZ97">
            <v>24903.48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15896921.626</v>
          </cell>
          <cell r="EG97">
            <v>17688510.764199998</v>
          </cell>
          <cell r="EH97">
            <v>20103730.629500002</v>
          </cell>
          <cell r="EI97">
            <v>2415219.8653000002</v>
          </cell>
          <cell r="EJ97">
            <v>201268.32209999999</v>
          </cell>
          <cell r="EK97">
            <v>15896921.626</v>
          </cell>
          <cell r="EL97">
            <v>17688510.764199998</v>
          </cell>
          <cell r="EM97">
            <v>20502392.829500001</v>
          </cell>
          <cell r="EN97">
            <v>2813882.0652999999</v>
          </cell>
          <cell r="EO97">
            <v>234490.1721</v>
          </cell>
          <cell r="EP97">
            <v>710864.04</v>
          </cell>
          <cell r="EQ97">
            <v>629.04</v>
          </cell>
          <cell r="ER97">
            <v>110104.32000000001</v>
          </cell>
          <cell r="ES97">
            <v>0</v>
          </cell>
          <cell r="ET97">
            <v>361375.19999999995</v>
          </cell>
          <cell r="EU97">
            <v>0</v>
          </cell>
          <cell r="EV97">
            <v>553554.12</v>
          </cell>
          <cell r="EW97">
            <v>7338.3599999999979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2415220.08</v>
          </cell>
        </row>
        <row r="98">
          <cell r="A98" t="str">
            <v>500027_2011</v>
          </cell>
          <cell r="B98" t="str">
            <v>500027</v>
          </cell>
          <cell r="C98" t="str">
            <v>Yes</v>
          </cell>
          <cell r="D98" t="str">
            <v>PPS</v>
          </cell>
          <cell r="E98" t="str">
            <v>5</v>
          </cell>
          <cell r="F98">
            <v>2011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0</v>
          </cell>
          <cell r="L98">
            <v>0</v>
          </cell>
          <cell r="M98">
            <v>4926649.5599999996</v>
          </cell>
          <cell r="N98">
            <v>12217.32</v>
          </cell>
          <cell r="O98">
            <v>7501.56</v>
          </cell>
          <cell r="P98">
            <v>0</v>
          </cell>
          <cell r="Q98">
            <v>0</v>
          </cell>
          <cell r="R98">
            <v>2425776.12</v>
          </cell>
          <cell r="S98">
            <v>49505.64</v>
          </cell>
          <cell r="T98">
            <v>11077.32</v>
          </cell>
          <cell r="U98">
            <v>226.08</v>
          </cell>
          <cell r="V98">
            <v>2436853.44</v>
          </cell>
          <cell r="W98">
            <v>49731.72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2897772.84</v>
          </cell>
          <cell r="AF98">
            <v>5362.08</v>
          </cell>
          <cell r="AG98">
            <v>2897772.84</v>
          </cell>
          <cell r="AH98">
            <v>5362.08</v>
          </cell>
          <cell r="AI98">
            <v>105295.92</v>
          </cell>
          <cell r="AJ98">
            <v>847154.28</v>
          </cell>
          <cell r="AK98">
            <v>4946368.4400000004</v>
          </cell>
          <cell r="AL98">
            <v>1783312.92</v>
          </cell>
          <cell r="AM98">
            <v>28520.880000000001</v>
          </cell>
          <cell r="AN98">
            <v>1811833.8</v>
          </cell>
          <cell r="AO98">
            <v>36394.199999999997</v>
          </cell>
          <cell r="AP98">
            <v>582</v>
          </cell>
          <cell r="AQ98">
            <v>36976.199999999997</v>
          </cell>
          <cell r="AR98">
            <v>2903134.92</v>
          </cell>
          <cell r="AS98">
            <v>0</v>
          </cell>
          <cell r="AT98">
            <v>1</v>
          </cell>
          <cell r="AU98">
            <v>33597134.350000001</v>
          </cell>
          <cell r="AV98">
            <v>33597134.350000001</v>
          </cell>
          <cell r="AW98">
            <v>38523783.869999997</v>
          </cell>
          <cell r="AX98">
            <v>4926649.5199999996</v>
          </cell>
          <cell r="AY98">
            <v>410554.12670000002</v>
          </cell>
          <cell r="AZ98">
            <v>112222.17</v>
          </cell>
          <cell r="BA98">
            <v>112222.17</v>
          </cell>
          <cell r="BB98">
            <v>124439.46</v>
          </cell>
          <cell r="BC98">
            <v>12217.29</v>
          </cell>
          <cell r="BD98">
            <v>1018.1075</v>
          </cell>
          <cell r="BE98">
            <v>42352.44</v>
          </cell>
          <cell r="BF98">
            <v>42352.44</v>
          </cell>
          <cell r="BG98">
            <v>49853.95</v>
          </cell>
          <cell r="BH98">
            <v>7501.51</v>
          </cell>
          <cell r="BI98">
            <v>625.12580000000003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1</v>
          </cell>
          <cell r="BP98">
            <v>6812549.0574000003</v>
          </cell>
          <cell r="BQ98">
            <v>6812549.0574000003</v>
          </cell>
          <cell r="BR98">
            <v>9710321.8716000002</v>
          </cell>
          <cell r="BS98">
            <v>2897772.8141999999</v>
          </cell>
          <cell r="BT98">
            <v>241481.06779999999</v>
          </cell>
          <cell r="BU98">
            <v>12606.1374</v>
          </cell>
          <cell r="BV98">
            <v>12606.1374</v>
          </cell>
          <cell r="BW98">
            <v>17968.2598</v>
          </cell>
          <cell r="BX98">
            <v>5362.1224000000002</v>
          </cell>
          <cell r="BY98">
            <v>446.84350000000001</v>
          </cell>
          <cell r="BZ98">
            <v>1</v>
          </cell>
          <cell r="CA98">
            <v>14723876.822899999</v>
          </cell>
          <cell r="CB98">
            <v>14723876.822899999</v>
          </cell>
          <cell r="CC98">
            <v>17149652.918099999</v>
          </cell>
          <cell r="CD98">
            <v>2425776.0951999999</v>
          </cell>
          <cell r="CE98">
            <v>202148.0079</v>
          </cell>
          <cell r="CF98">
            <v>62541.271800000002</v>
          </cell>
          <cell r="CG98">
            <v>62541.271800000002</v>
          </cell>
          <cell r="CH98">
            <v>73618.6446</v>
          </cell>
          <cell r="CI98">
            <v>11077.372799999999</v>
          </cell>
          <cell r="CJ98">
            <v>923.11440000000005</v>
          </cell>
          <cell r="CK98">
            <v>1</v>
          </cell>
          <cell r="CL98">
            <v>4192497.4810000001</v>
          </cell>
          <cell r="CM98">
            <v>4192497.4810000001</v>
          </cell>
          <cell r="CN98">
            <v>5975810.4035999998</v>
          </cell>
          <cell r="CO98">
            <v>1783312.9225999999</v>
          </cell>
          <cell r="CP98">
            <v>148609.41020000001</v>
          </cell>
          <cell r="CQ98">
            <v>67051.438999999998</v>
          </cell>
          <cell r="CR98">
            <v>67051.438999999998</v>
          </cell>
          <cell r="CS98">
            <v>95572.314299999998</v>
          </cell>
          <cell r="CT98">
            <v>28520.8753</v>
          </cell>
          <cell r="CU98">
            <v>2376.7395999999999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105295.92</v>
          </cell>
          <cell r="DT98">
            <v>105295.92</v>
          </cell>
          <cell r="DU98">
            <v>8774.66</v>
          </cell>
          <cell r="DV98">
            <v>0</v>
          </cell>
          <cell r="DW98">
            <v>0</v>
          </cell>
          <cell r="DX98">
            <v>847154.28</v>
          </cell>
          <cell r="DY98">
            <v>847154.28</v>
          </cell>
          <cell r="DZ98">
            <v>70596.19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59622831.169500001</v>
          </cell>
          <cell r="EG98">
            <v>59622831.169500001</v>
          </cell>
          <cell r="EH98">
            <v>71721021.692000002</v>
          </cell>
          <cell r="EI98">
            <v>12098190.522500001</v>
          </cell>
          <cell r="EJ98">
            <v>1008182.5435</v>
          </cell>
          <cell r="EK98">
            <v>59622831.169500001</v>
          </cell>
          <cell r="EL98">
            <v>59622831.169500001</v>
          </cell>
          <cell r="EM98">
            <v>72673471.892000005</v>
          </cell>
          <cell r="EN98">
            <v>13050640.7225</v>
          </cell>
          <cell r="EO98">
            <v>1087553.3935</v>
          </cell>
          <cell r="EP98">
            <v>4926649.5599999996</v>
          </cell>
          <cell r="EQ98">
            <v>7501.56</v>
          </cell>
          <cell r="ER98">
            <v>12217.320000000002</v>
          </cell>
          <cell r="ES98">
            <v>0</v>
          </cell>
          <cell r="ET98">
            <v>2425776.12</v>
          </cell>
          <cell r="EU98">
            <v>11077.320000000002</v>
          </cell>
          <cell r="EV98">
            <v>1783312.9199999997</v>
          </cell>
          <cell r="EW98">
            <v>28520.87999999999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12098190.6</v>
          </cell>
        </row>
        <row r="99">
          <cell r="A99" t="str">
            <v>500027_2012</v>
          </cell>
          <cell r="B99" t="str">
            <v>500027</v>
          </cell>
          <cell r="C99" t="str">
            <v>Yes</v>
          </cell>
          <cell r="D99" t="str">
            <v>PPS</v>
          </cell>
          <cell r="E99" t="str">
            <v>5</v>
          </cell>
          <cell r="F99">
            <v>2012</v>
          </cell>
          <cell r="G99">
            <v>1</v>
          </cell>
          <cell r="H99">
            <v>1</v>
          </cell>
          <cell r="I99">
            <v>1</v>
          </cell>
          <cell r="J99">
            <v>1</v>
          </cell>
          <cell r="K99">
            <v>0</v>
          </cell>
          <cell r="L99">
            <v>0</v>
          </cell>
          <cell r="M99">
            <v>2605719.12</v>
          </cell>
          <cell r="N99">
            <v>7901.04</v>
          </cell>
          <cell r="O99">
            <v>3710.04</v>
          </cell>
          <cell r="P99">
            <v>0</v>
          </cell>
          <cell r="Q99">
            <v>0</v>
          </cell>
          <cell r="R99">
            <v>1228778.28</v>
          </cell>
          <cell r="S99">
            <v>25077.119999999999</v>
          </cell>
          <cell r="T99">
            <v>5478.36</v>
          </cell>
          <cell r="U99">
            <v>111.84</v>
          </cell>
          <cell r="V99">
            <v>1234256.6399999999</v>
          </cell>
          <cell r="W99">
            <v>25188.959999999999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2332138.08</v>
          </cell>
          <cell r="AF99">
            <v>4315.4399999999996</v>
          </cell>
          <cell r="AG99">
            <v>2332138.08</v>
          </cell>
          <cell r="AH99">
            <v>4315.4399999999996</v>
          </cell>
          <cell r="AI99">
            <v>111186</v>
          </cell>
          <cell r="AJ99">
            <v>890787.6</v>
          </cell>
          <cell r="AK99">
            <v>2617330.2000000002</v>
          </cell>
          <cell r="AL99">
            <v>1435216.56</v>
          </cell>
          <cell r="AM99">
            <v>22953.599999999999</v>
          </cell>
          <cell r="AN99">
            <v>1458170.16</v>
          </cell>
          <cell r="AO99">
            <v>29290.080000000002</v>
          </cell>
          <cell r="AP99">
            <v>468.48</v>
          </cell>
          <cell r="AQ99">
            <v>29758.560000000001</v>
          </cell>
          <cell r="AR99">
            <v>2336453.52</v>
          </cell>
          <cell r="AS99">
            <v>0</v>
          </cell>
          <cell r="AT99">
            <v>1.056</v>
          </cell>
          <cell r="AU99">
            <v>33597134.350000001</v>
          </cell>
          <cell r="AV99">
            <v>35478573.873599999</v>
          </cell>
          <cell r="AW99">
            <v>38084293.040600002</v>
          </cell>
          <cell r="AX99">
            <v>2605719.1669999999</v>
          </cell>
          <cell r="AY99">
            <v>217143.26389999999</v>
          </cell>
          <cell r="AZ99">
            <v>112222.17</v>
          </cell>
          <cell r="BA99">
            <v>118506.6115</v>
          </cell>
          <cell r="BB99">
            <v>126407.5613</v>
          </cell>
          <cell r="BC99">
            <v>7900.9498000000003</v>
          </cell>
          <cell r="BD99">
            <v>658.41250000000002</v>
          </cell>
          <cell r="BE99">
            <v>42352.44</v>
          </cell>
          <cell r="BF99">
            <v>44724.176599999999</v>
          </cell>
          <cell r="BG99">
            <v>48434.105300000003</v>
          </cell>
          <cell r="BH99">
            <v>3709.9286000000002</v>
          </cell>
          <cell r="BI99">
            <v>309.16070000000002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1.0515000000000001</v>
          </cell>
          <cell r="BP99">
            <v>6812549.0574000003</v>
          </cell>
          <cell r="BQ99">
            <v>7163395.3339</v>
          </cell>
          <cell r="BR99">
            <v>9495533.5063000005</v>
          </cell>
          <cell r="BS99">
            <v>2332138.1724</v>
          </cell>
          <cell r="BT99">
            <v>194344.84770000001</v>
          </cell>
          <cell r="BU99">
            <v>12606.1374</v>
          </cell>
          <cell r="BV99">
            <v>13255.353499999999</v>
          </cell>
          <cell r="BW99">
            <v>17570.8092</v>
          </cell>
          <cell r="BX99">
            <v>4315.4557000000004</v>
          </cell>
          <cell r="BY99">
            <v>359.62130000000002</v>
          </cell>
          <cell r="BZ99">
            <v>1.056</v>
          </cell>
          <cell r="CA99">
            <v>14723876.822899999</v>
          </cell>
          <cell r="CB99">
            <v>15548413.925000001</v>
          </cell>
          <cell r="CC99">
            <v>16777192.1339</v>
          </cell>
          <cell r="CD99">
            <v>1228778.2089</v>
          </cell>
          <cell r="CE99">
            <v>102398.1841</v>
          </cell>
          <cell r="CF99">
            <v>62541.271800000002</v>
          </cell>
          <cell r="CG99">
            <v>66043.582999999999</v>
          </cell>
          <cell r="CH99">
            <v>71521.985499999995</v>
          </cell>
          <cell r="CI99">
            <v>5478.4023999999999</v>
          </cell>
          <cell r="CJ99">
            <v>456.5335</v>
          </cell>
          <cell r="CK99">
            <v>1.0515000000000001</v>
          </cell>
          <cell r="CL99">
            <v>4192497.4810000001</v>
          </cell>
          <cell r="CM99">
            <v>4408411.1013000002</v>
          </cell>
          <cell r="CN99">
            <v>5843627.7051999997</v>
          </cell>
          <cell r="CO99">
            <v>1435216.6039</v>
          </cell>
          <cell r="CP99">
            <v>119601.38370000001</v>
          </cell>
          <cell r="CQ99">
            <v>67051.438999999998</v>
          </cell>
          <cell r="CR99">
            <v>70504.588099999994</v>
          </cell>
          <cell r="CS99">
            <v>93458.287899999996</v>
          </cell>
          <cell r="CT99">
            <v>22953.699799999999</v>
          </cell>
          <cell r="CU99">
            <v>1912.8082999999999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111186</v>
          </cell>
          <cell r="DT99">
            <v>111186</v>
          </cell>
          <cell r="DU99">
            <v>9265.5</v>
          </cell>
          <cell r="DV99">
            <v>0</v>
          </cell>
          <cell r="DW99">
            <v>0</v>
          </cell>
          <cell r="DX99">
            <v>890787.6</v>
          </cell>
          <cell r="DY99">
            <v>890787.6</v>
          </cell>
          <cell r="DZ99">
            <v>74232.3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59622831.169500001</v>
          </cell>
          <cell r="EG99">
            <v>62911828.546499997</v>
          </cell>
          <cell r="EH99">
            <v>70558039.135000005</v>
          </cell>
          <cell r="EI99">
            <v>7646210.5886000004</v>
          </cell>
          <cell r="EJ99">
            <v>637184.21569999994</v>
          </cell>
          <cell r="EK99">
            <v>59622831.169500001</v>
          </cell>
          <cell r="EL99">
            <v>62911828.546499997</v>
          </cell>
          <cell r="EM99">
            <v>71560012.734999999</v>
          </cell>
          <cell r="EN99">
            <v>8648184.1886</v>
          </cell>
          <cell r="EO99">
            <v>720682.01569999999</v>
          </cell>
          <cell r="EP99">
            <v>2605719.12</v>
          </cell>
          <cell r="EQ99">
            <v>3710.0400000000004</v>
          </cell>
          <cell r="ER99">
            <v>7901.04</v>
          </cell>
          <cell r="ES99">
            <v>0</v>
          </cell>
          <cell r="ET99">
            <v>1228778.2799999998</v>
          </cell>
          <cell r="EU99">
            <v>5478.3599999999979</v>
          </cell>
          <cell r="EV99">
            <v>1435216.5599999996</v>
          </cell>
          <cell r="EW99">
            <v>22953.599999999995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7646210.5199999996</v>
          </cell>
        </row>
        <row r="100">
          <cell r="A100" t="str">
            <v>500027_2013</v>
          </cell>
          <cell r="B100" t="str">
            <v>500027</v>
          </cell>
          <cell r="C100" t="str">
            <v>Yes</v>
          </cell>
          <cell r="D100" t="str">
            <v>PPS</v>
          </cell>
          <cell r="E100" t="str">
            <v>5</v>
          </cell>
          <cell r="F100">
            <v>2013</v>
          </cell>
          <cell r="G100">
            <v>1</v>
          </cell>
          <cell r="H100">
            <v>1</v>
          </cell>
          <cell r="I100">
            <v>1</v>
          </cell>
          <cell r="J100">
            <v>1</v>
          </cell>
          <cell r="K100">
            <v>0</v>
          </cell>
          <cell r="L100">
            <v>0</v>
          </cell>
          <cell r="M100">
            <v>3465295.24</v>
          </cell>
          <cell r="N100">
            <v>11909.19</v>
          </cell>
          <cell r="O100">
            <v>4429.2</v>
          </cell>
          <cell r="P100">
            <v>0</v>
          </cell>
          <cell r="Q100">
            <v>2951.96</v>
          </cell>
          <cell r="R100">
            <v>1533425.64</v>
          </cell>
          <cell r="S100">
            <v>31294.38</v>
          </cell>
          <cell r="T100">
            <v>6540.6</v>
          </cell>
          <cell r="U100">
            <v>133.44</v>
          </cell>
          <cell r="V100">
            <v>1539966.24</v>
          </cell>
          <cell r="W100">
            <v>31427.82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2452349.16</v>
          </cell>
          <cell r="AF100">
            <v>4537.92</v>
          </cell>
          <cell r="AG100">
            <v>2452349.16</v>
          </cell>
          <cell r="AH100">
            <v>4537.92</v>
          </cell>
          <cell r="AI100">
            <v>117416.04</v>
          </cell>
          <cell r="AJ100">
            <v>936708.12</v>
          </cell>
          <cell r="AK100">
            <v>3484585.59</v>
          </cell>
          <cell r="AL100">
            <v>1509195.48</v>
          </cell>
          <cell r="AM100">
            <v>24136.799999999999</v>
          </cell>
          <cell r="AN100">
            <v>1533332.28</v>
          </cell>
          <cell r="AO100">
            <v>30799.919999999998</v>
          </cell>
          <cell r="AP100">
            <v>492.6</v>
          </cell>
          <cell r="AQ100">
            <v>31292.52</v>
          </cell>
          <cell r="AR100">
            <v>2456887.08</v>
          </cell>
          <cell r="AS100">
            <v>0</v>
          </cell>
          <cell r="AT100">
            <v>1.1151</v>
          </cell>
          <cell r="AU100">
            <v>33597134.350000001</v>
          </cell>
          <cell r="AV100">
            <v>37464164.513700001</v>
          </cell>
          <cell r="AW100">
            <v>40531184.484300002</v>
          </cell>
          <cell r="AX100">
            <v>3067019.9706000001</v>
          </cell>
          <cell r="AY100">
            <v>255584.9975</v>
          </cell>
          <cell r="AZ100">
            <v>112222.17</v>
          </cell>
          <cell r="BA100">
            <v>125138.9418</v>
          </cell>
          <cell r="BB100">
            <v>134193.38649999999</v>
          </cell>
          <cell r="BC100">
            <v>9054.4447</v>
          </cell>
          <cell r="BD100">
            <v>754.53710000000001</v>
          </cell>
          <cell r="BE100">
            <v>42352.44</v>
          </cell>
          <cell r="BF100">
            <v>47227.205800000003</v>
          </cell>
          <cell r="BG100">
            <v>51656.405299999999</v>
          </cell>
          <cell r="BH100">
            <v>4429.1994999999997</v>
          </cell>
          <cell r="BI100">
            <v>369.1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1.1056999999999999</v>
          </cell>
          <cell r="BP100">
            <v>6812549.0574000003</v>
          </cell>
          <cell r="BQ100">
            <v>7532635.4928000001</v>
          </cell>
          <cell r="BR100">
            <v>9984984.6864999998</v>
          </cell>
          <cell r="BS100">
            <v>2452349.1938</v>
          </cell>
          <cell r="BT100">
            <v>204362.43280000001</v>
          </cell>
          <cell r="BU100">
            <v>12606.1374</v>
          </cell>
          <cell r="BV100">
            <v>13938.606100000001</v>
          </cell>
          <cell r="BW100">
            <v>18476.503700000001</v>
          </cell>
          <cell r="BX100">
            <v>4537.8976000000002</v>
          </cell>
          <cell r="BY100">
            <v>378.15809999999999</v>
          </cell>
          <cell r="BZ100">
            <v>1.1151</v>
          </cell>
          <cell r="CA100">
            <v>14723876.822899999</v>
          </cell>
          <cell r="CB100">
            <v>16418595.0452</v>
          </cell>
          <cell r="CC100">
            <v>17877411.611900002</v>
          </cell>
          <cell r="CD100">
            <v>1458816.5667000001</v>
          </cell>
          <cell r="CE100">
            <v>121568.0472</v>
          </cell>
          <cell r="CF100">
            <v>62541.271800000002</v>
          </cell>
          <cell r="CG100">
            <v>69739.772200000007</v>
          </cell>
          <cell r="CH100">
            <v>76280.316699999996</v>
          </cell>
          <cell r="CI100">
            <v>6540.5446000000002</v>
          </cell>
          <cell r="CJ100">
            <v>545.04539999999997</v>
          </cell>
          <cell r="CK100">
            <v>1.1056999999999999</v>
          </cell>
          <cell r="CL100">
            <v>4192497.4810000001</v>
          </cell>
          <cell r="CM100">
            <v>4635644.4647000004</v>
          </cell>
          <cell r="CN100">
            <v>6144839.8987999996</v>
          </cell>
          <cell r="CO100">
            <v>1509195.4341</v>
          </cell>
          <cell r="CP100">
            <v>125766.2862</v>
          </cell>
          <cell r="CQ100">
            <v>67051.438999999998</v>
          </cell>
          <cell r="CR100">
            <v>74138.776100000003</v>
          </cell>
          <cell r="CS100">
            <v>98275.633799999996</v>
          </cell>
          <cell r="CT100">
            <v>24136.8577</v>
          </cell>
          <cell r="CU100">
            <v>2011.4048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117416.04</v>
          </cell>
          <cell r="DT100">
            <v>117416.04</v>
          </cell>
          <cell r="DU100">
            <v>9784.67</v>
          </cell>
          <cell r="DV100">
            <v>0</v>
          </cell>
          <cell r="DW100">
            <v>0</v>
          </cell>
          <cell r="DX100">
            <v>936708.12</v>
          </cell>
          <cell r="DY100">
            <v>936708.12</v>
          </cell>
          <cell r="DZ100">
            <v>78059.009999999995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59622831.169500001</v>
          </cell>
          <cell r="EG100">
            <v>66381222.818400003</v>
          </cell>
          <cell r="EH100">
            <v>74917302.927699998</v>
          </cell>
          <cell r="EI100">
            <v>8536080.1092000008</v>
          </cell>
          <cell r="EJ100">
            <v>711340.00910000002</v>
          </cell>
          <cell r="EK100">
            <v>59622831.169500001</v>
          </cell>
          <cell r="EL100">
            <v>66381222.818400003</v>
          </cell>
          <cell r="EM100">
            <v>75971427.087699994</v>
          </cell>
          <cell r="EN100">
            <v>9590204.2692000009</v>
          </cell>
          <cell r="EO100">
            <v>799183.68909999996</v>
          </cell>
          <cell r="EP100">
            <v>3465295.2399999998</v>
          </cell>
          <cell r="EQ100">
            <v>4429.2</v>
          </cell>
          <cell r="ER100">
            <v>11909.189999999997</v>
          </cell>
          <cell r="ES100">
            <v>0</v>
          </cell>
          <cell r="ET100">
            <v>1533425.6399999997</v>
          </cell>
          <cell r="EU100">
            <v>6540.6000000000013</v>
          </cell>
          <cell r="EV100">
            <v>1509195.4800000002</v>
          </cell>
          <cell r="EW100">
            <v>24136.800000000003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9011819.2299999986</v>
          </cell>
        </row>
        <row r="101">
          <cell r="A101" t="str">
            <v>500030_2011</v>
          </cell>
          <cell r="B101" t="str">
            <v>500030</v>
          </cell>
          <cell r="C101" t="str">
            <v>Yes</v>
          </cell>
          <cell r="D101" t="str">
            <v>PPS</v>
          </cell>
          <cell r="E101" t="str">
            <v>5</v>
          </cell>
          <cell r="F101">
            <v>2011</v>
          </cell>
          <cell r="G101">
            <v>1</v>
          </cell>
          <cell r="H101">
            <v>1</v>
          </cell>
          <cell r="I101">
            <v>1</v>
          </cell>
          <cell r="J101">
            <v>1</v>
          </cell>
          <cell r="K101">
            <v>0</v>
          </cell>
          <cell r="L101">
            <v>0</v>
          </cell>
          <cell r="M101">
            <v>1912066.08</v>
          </cell>
          <cell r="N101">
            <v>240765.84</v>
          </cell>
          <cell r="O101">
            <v>2775.84</v>
          </cell>
          <cell r="P101">
            <v>0</v>
          </cell>
          <cell r="Q101">
            <v>0</v>
          </cell>
          <cell r="R101">
            <v>928432.8</v>
          </cell>
          <cell r="S101">
            <v>18947.64</v>
          </cell>
          <cell r="T101">
            <v>4150.8</v>
          </cell>
          <cell r="U101">
            <v>84.72</v>
          </cell>
          <cell r="V101">
            <v>932583.6</v>
          </cell>
          <cell r="W101">
            <v>19032.36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1393472.52</v>
          </cell>
          <cell r="AF101">
            <v>4673.76</v>
          </cell>
          <cell r="AG101">
            <v>1393472.52</v>
          </cell>
          <cell r="AH101">
            <v>4673.76</v>
          </cell>
          <cell r="AI101">
            <v>107277.48</v>
          </cell>
          <cell r="AJ101">
            <v>469838.64</v>
          </cell>
          <cell r="AK101">
            <v>2155607.7599999998</v>
          </cell>
          <cell r="AL101">
            <v>1180052.28</v>
          </cell>
          <cell r="AM101">
            <v>18845.28</v>
          </cell>
          <cell r="AN101">
            <v>1198897.56</v>
          </cell>
          <cell r="AO101">
            <v>24082.68</v>
          </cell>
          <cell r="AP101">
            <v>384.6</v>
          </cell>
          <cell r="AQ101">
            <v>24467.279999999999</v>
          </cell>
          <cell r="AR101">
            <v>1398146.28</v>
          </cell>
          <cell r="AS101">
            <v>0</v>
          </cell>
          <cell r="AT101">
            <v>1</v>
          </cell>
          <cell r="AU101">
            <v>11964033.460000001</v>
          </cell>
          <cell r="AV101">
            <v>11964033.460000001</v>
          </cell>
          <cell r="AW101">
            <v>13876099.5</v>
          </cell>
          <cell r="AX101">
            <v>1912066.04</v>
          </cell>
          <cell r="AY101">
            <v>159338.83670000001</v>
          </cell>
          <cell r="AZ101">
            <v>1826435.16</v>
          </cell>
          <cell r="BA101">
            <v>1826435.16</v>
          </cell>
          <cell r="BB101">
            <v>2067201.04</v>
          </cell>
          <cell r="BC101">
            <v>240765.88</v>
          </cell>
          <cell r="BD101">
            <v>20063.8233</v>
          </cell>
          <cell r="BE101">
            <v>15672.33</v>
          </cell>
          <cell r="BF101">
            <v>15672.33</v>
          </cell>
          <cell r="BG101">
            <v>18448.23</v>
          </cell>
          <cell r="BH101">
            <v>2775.9</v>
          </cell>
          <cell r="BI101">
            <v>231.32499999999999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1</v>
          </cell>
          <cell r="BP101">
            <v>3275998.7104000002</v>
          </cell>
          <cell r="BQ101">
            <v>3275998.7104000002</v>
          </cell>
          <cell r="BR101">
            <v>4669471.2119000005</v>
          </cell>
          <cell r="BS101">
            <v>1393472.5015</v>
          </cell>
          <cell r="BT101">
            <v>116122.70849999999</v>
          </cell>
          <cell r="BU101">
            <v>10987.7289</v>
          </cell>
          <cell r="BV101">
            <v>10987.7289</v>
          </cell>
          <cell r="BW101">
            <v>15661.448</v>
          </cell>
          <cell r="BX101">
            <v>4673.7191000000003</v>
          </cell>
          <cell r="BY101">
            <v>389.47660000000002</v>
          </cell>
          <cell r="BZ101">
            <v>1</v>
          </cell>
          <cell r="CA101">
            <v>5421831.6091</v>
          </cell>
          <cell r="CB101">
            <v>5421831.6091</v>
          </cell>
          <cell r="CC101">
            <v>6350264.4578999998</v>
          </cell>
          <cell r="CD101">
            <v>928432.84880000004</v>
          </cell>
          <cell r="CE101">
            <v>77369.4041</v>
          </cell>
          <cell r="CF101">
            <v>23434.5069</v>
          </cell>
          <cell r="CG101">
            <v>23434.5069</v>
          </cell>
          <cell r="CH101">
            <v>27585.2503</v>
          </cell>
          <cell r="CI101">
            <v>4150.7434000000003</v>
          </cell>
          <cell r="CJ101">
            <v>345.89530000000002</v>
          </cell>
          <cell r="CK101">
            <v>1</v>
          </cell>
          <cell r="CL101">
            <v>2774256.0164999999</v>
          </cell>
          <cell r="CM101">
            <v>2774256.0164999999</v>
          </cell>
          <cell r="CN101">
            <v>3954308.2434999999</v>
          </cell>
          <cell r="CO101">
            <v>1180052.227</v>
          </cell>
          <cell r="CP101">
            <v>98337.685599999997</v>
          </cell>
          <cell r="CQ101">
            <v>44304.4427</v>
          </cell>
          <cell r="CR101">
            <v>44304.4427</v>
          </cell>
          <cell r="CS101">
            <v>63149.696199999998</v>
          </cell>
          <cell r="CT101">
            <v>18845.253499999999</v>
          </cell>
          <cell r="CU101">
            <v>1570.4377999999999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107277.48</v>
          </cell>
          <cell r="DT101">
            <v>107277.48</v>
          </cell>
          <cell r="DU101">
            <v>8939.7900000000009</v>
          </cell>
          <cell r="DV101">
            <v>0</v>
          </cell>
          <cell r="DW101">
            <v>0</v>
          </cell>
          <cell r="DX101">
            <v>469838.64</v>
          </cell>
          <cell r="DY101">
            <v>469838.64</v>
          </cell>
          <cell r="DZ101">
            <v>39153.22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25356953.964499999</v>
          </cell>
          <cell r="EG101">
            <v>25356953.964499999</v>
          </cell>
          <cell r="EH101">
            <v>31042189.077799998</v>
          </cell>
          <cell r="EI101">
            <v>5685235.1133000003</v>
          </cell>
          <cell r="EJ101">
            <v>473769.59279999998</v>
          </cell>
          <cell r="EK101">
            <v>25356953.964499999</v>
          </cell>
          <cell r="EL101">
            <v>25356953.964499999</v>
          </cell>
          <cell r="EM101">
            <v>31619305.197799999</v>
          </cell>
          <cell r="EN101">
            <v>6262351.2333000004</v>
          </cell>
          <cell r="EO101">
            <v>521862.60279999999</v>
          </cell>
          <cell r="EP101">
            <v>1912066.0800000003</v>
          </cell>
          <cell r="EQ101">
            <v>2775.84</v>
          </cell>
          <cell r="ER101">
            <v>240765.84000000005</v>
          </cell>
          <cell r="ES101">
            <v>0</v>
          </cell>
          <cell r="ET101">
            <v>928432.80000000016</v>
          </cell>
          <cell r="EU101">
            <v>4150.8</v>
          </cell>
          <cell r="EV101">
            <v>1180052.2799999998</v>
          </cell>
          <cell r="EW101">
            <v>18845.280000000002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5685235.2000000002</v>
          </cell>
        </row>
        <row r="102">
          <cell r="A102" t="str">
            <v>500030_2012</v>
          </cell>
          <cell r="B102" t="str">
            <v>500030</v>
          </cell>
          <cell r="C102" t="str">
            <v>Yes</v>
          </cell>
          <cell r="D102" t="str">
            <v>PPS</v>
          </cell>
          <cell r="E102" t="str">
            <v>5</v>
          </cell>
          <cell r="F102">
            <v>2012</v>
          </cell>
          <cell r="G102">
            <v>1</v>
          </cell>
          <cell r="H102">
            <v>1</v>
          </cell>
          <cell r="I102">
            <v>1</v>
          </cell>
          <cell r="J102">
            <v>1</v>
          </cell>
          <cell r="K102">
            <v>0</v>
          </cell>
          <cell r="L102">
            <v>0</v>
          </cell>
          <cell r="M102">
            <v>1001330.76</v>
          </cell>
          <cell r="N102">
            <v>246350.28</v>
          </cell>
          <cell r="O102">
            <v>1372.92</v>
          </cell>
          <cell r="P102">
            <v>0</v>
          </cell>
          <cell r="Q102">
            <v>0</v>
          </cell>
          <cell r="R102">
            <v>468119.03999999998</v>
          </cell>
          <cell r="S102">
            <v>9553.48</v>
          </cell>
          <cell r="T102">
            <v>2052.7199999999998</v>
          </cell>
          <cell r="U102">
            <v>41.88</v>
          </cell>
          <cell r="V102">
            <v>470171.76</v>
          </cell>
          <cell r="W102">
            <v>9595.36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1121472</v>
          </cell>
          <cell r="AF102">
            <v>3761.4</v>
          </cell>
          <cell r="AG102">
            <v>1121472</v>
          </cell>
          <cell r="AH102">
            <v>3761.4</v>
          </cell>
          <cell r="AI102">
            <v>113278.2</v>
          </cell>
          <cell r="AJ102">
            <v>494037.96</v>
          </cell>
          <cell r="AK102">
            <v>1249053.96</v>
          </cell>
          <cell r="AL102">
            <v>949710.48</v>
          </cell>
          <cell r="AM102">
            <v>15166.68</v>
          </cell>
          <cell r="AN102">
            <v>964877.16</v>
          </cell>
          <cell r="AO102">
            <v>19381.8</v>
          </cell>
          <cell r="AP102">
            <v>309.48</v>
          </cell>
          <cell r="AQ102">
            <v>19691.28</v>
          </cell>
          <cell r="AR102">
            <v>1125233.3999999999</v>
          </cell>
          <cell r="AS102">
            <v>0</v>
          </cell>
          <cell r="AT102">
            <v>1.056</v>
          </cell>
          <cell r="AU102">
            <v>11964033.460000001</v>
          </cell>
          <cell r="AV102">
            <v>12634019.333799999</v>
          </cell>
          <cell r="AW102">
            <v>13613016.025</v>
          </cell>
          <cell r="AX102">
            <v>978996.6912</v>
          </cell>
          <cell r="AY102">
            <v>81583.0576</v>
          </cell>
          <cell r="AZ102">
            <v>1826435.16</v>
          </cell>
          <cell r="BA102">
            <v>1928715.5290000001</v>
          </cell>
          <cell r="BB102">
            <v>2175065.7667</v>
          </cell>
          <cell r="BC102">
            <v>246350.2378</v>
          </cell>
          <cell r="BD102">
            <v>20529.1865</v>
          </cell>
          <cell r="BE102">
            <v>15672.33</v>
          </cell>
          <cell r="BF102">
            <v>16549.980500000001</v>
          </cell>
          <cell r="BG102">
            <v>17922.822700000001</v>
          </cell>
          <cell r="BH102">
            <v>1372.8422</v>
          </cell>
          <cell r="BI102">
            <v>114.40349999999999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1.0515000000000001</v>
          </cell>
          <cell r="BP102">
            <v>3275998.7104000002</v>
          </cell>
          <cell r="BQ102">
            <v>3444712.6439999999</v>
          </cell>
          <cell r="BR102">
            <v>4566184.5861</v>
          </cell>
          <cell r="BS102">
            <v>1121471.9421999999</v>
          </cell>
          <cell r="BT102">
            <v>93455.995200000005</v>
          </cell>
          <cell r="BU102">
            <v>10987.7289</v>
          </cell>
          <cell r="BV102">
            <v>11553.5969</v>
          </cell>
          <cell r="BW102">
            <v>15315.0234</v>
          </cell>
          <cell r="BX102">
            <v>3761.4263999999998</v>
          </cell>
          <cell r="BY102">
            <v>313.4522</v>
          </cell>
          <cell r="BZ102">
            <v>1.056</v>
          </cell>
          <cell r="CA102">
            <v>5421831.6091</v>
          </cell>
          <cell r="CB102">
            <v>5725454.1792000001</v>
          </cell>
          <cell r="CC102">
            <v>6190130.5517999995</v>
          </cell>
          <cell r="CD102">
            <v>464676.3725</v>
          </cell>
          <cell r="CE102">
            <v>38723.031000000003</v>
          </cell>
          <cell r="CF102">
            <v>23434.5069</v>
          </cell>
          <cell r="CG102">
            <v>24746.8393</v>
          </cell>
          <cell r="CH102">
            <v>26799.6224</v>
          </cell>
          <cell r="CI102">
            <v>2052.7831000000001</v>
          </cell>
          <cell r="CJ102">
            <v>171.06530000000001</v>
          </cell>
          <cell r="CK102">
            <v>1.0515000000000001</v>
          </cell>
          <cell r="CL102">
            <v>2774256.0164999999</v>
          </cell>
          <cell r="CM102">
            <v>2917130.2012999998</v>
          </cell>
          <cell r="CN102">
            <v>3866840.6044999999</v>
          </cell>
          <cell r="CO102">
            <v>949710.40319999994</v>
          </cell>
          <cell r="CP102">
            <v>79142.533599999995</v>
          </cell>
          <cell r="CQ102">
            <v>44304.4427</v>
          </cell>
          <cell r="CR102">
            <v>46586.121500000001</v>
          </cell>
          <cell r="CS102">
            <v>61752.850100000003</v>
          </cell>
          <cell r="CT102">
            <v>15166.7286</v>
          </cell>
          <cell r="CU102">
            <v>1263.8941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113278.2</v>
          </cell>
          <cell r="DT102">
            <v>113278.2</v>
          </cell>
          <cell r="DU102">
            <v>9439.85</v>
          </cell>
          <cell r="DV102">
            <v>0</v>
          </cell>
          <cell r="DW102">
            <v>0</v>
          </cell>
          <cell r="DX102">
            <v>494037.96</v>
          </cell>
          <cell r="DY102">
            <v>494037.96</v>
          </cell>
          <cell r="DZ102">
            <v>41169.83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25356953.964499999</v>
          </cell>
          <cell r="EG102">
            <v>26749468.425500002</v>
          </cell>
          <cell r="EH102">
            <v>30533027.852699999</v>
          </cell>
          <cell r="EI102">
            <v>3783559.4271999998</v>
          </cell>
          <cell r="EJ102">
            <v>315296.6189</v>
          </cell>
          <cell r="EK102">
            <v>25356953.964499999</v>
          </cell>
          <cell r="EL102">
            <v>26749468.425500002</v>
          </cell>
          <cell r="EM102">
            <v>31140344.012699999</v>
          </cell>
          <cell r="EN102">
            <v>4390875.5872</v>
          </cell>
          <cell r="EO102">
            <v>365906.29889999999</v>
          </cell>
          <cell r="EP102">
            <v>1001330.7599999999</v>
          </cell>
          <cell r="EQ102">
            <v>1372.92</v>
          </cell>
          <cell r="ER102">
            <v>246350.28</v>
          </cell>
          <cell r="ES102">
            <v>0</v>
          </cell>
          <cell r="ET102">
            <v>468119.04000000004</v>
          </cell>
          <cell r="EU102">
            <v>2052.7199999999998</v>
          </cell>
          <cell r="EV102">
            <v>949710.4800000001</v>
          </cell>
          <cell r="EW102">
            <v>15166.679999999998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3809336.28</v>
          </cell>
        </row>
        <row r="103">
          <cell r="A103" t="str">
            <v>500030_2013</v>
          </cell>
          <cell r="B103" t="str">
            <v>500030</v>
          </cell>
          <cell r="C103" t="str">
            <v>Yes</v>
          </cell>
          <cell r="D103" t="str">
            <v>PPS</v>
          </cell>
          <cell r="E103" t="str">
            <v>5</v>
          </cell>
          <cell r="F103">
            <v>2013</v>
          </cell>
          <cell r="G103">
            <v>1</v>
          </cell>
          <cell r="H103">
            <v>1</v>
          </cell>
          <cell r="I103">
            <v>1</v>
          </cell>
          <cell r="J103">
            <v>1</v>
          </cell>
          <cell r="K103">
            <v>0</v>
          </cell>
          <cell r="L103">
            <v>0</v>
          </cell>
          <cell r="M103">
            <v>1248606.6000000001</v>
          </cell>
          <cell r="N103">
            <v>283070.28000000003</v>
          </cell>
          <cell r="O103">
            <v>1639.08</v>
          </cell>
          <cell r="P103">
            <v>0</v>
          </cell>
          <cell r="Q103">
            <v>0</v>
          </cell>
          <cell r="R103">
            <v>567028.19999999995</v>
          </cell>
          <cell r="S103">
            <v>11571.96</v>
          </cell>
          <cell r="T103">
            <v>2450.7600000000002</v>
          </cell>
          <cell r="U103">
            <v>50.04</v>
          </cell>
          <cell r="V103">
            <v>569478.96</v>
          </cell>
          <cell r="W103">
            <v>11622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1179278.6399999999</v>
          </cell>
          <cell r="AF103">
            <v>3955.32</v>
          </cell>
          <cell r="AG103">
            <v>1179278.6399999999</v>
          </cell>
          <cell r="AH103">
            <v>3955.32</v>
          </cell>
          <cell r="AI103">
            <v>119625.48</v>
          </cell>
          <cell r="AJ103">
            <v>519505.91999999998</v>
          </cell>
          <cell r="AK103">
            <v>1533315.96</v>
          </cell>
          <cell r="AL103">
            <v>998663.64</v>
          </cell>
          <cell r="AM103">
            <v>15948.48</v>
          </cell>
          <cell r="AN103">
            <v>1014612.12</v>
          </cell>
          <cell r="AO103">
            <v>20380.919999999998</v>
          </cell>
          <cell r="AP103">
            <v>325.44</v>
          </cell>
          <cell r="AQ103">
            <v>20706.36</v>
          </cell>
          <cell r="AR103">
            <v>1183233.96</v>
          </cell>
          <cell r="AS103">
            <v>0</v>
          </cell>
          <cell r="AT103">
            <v>1.1151</v>
          </cell>
          <cell r="AU103">
            <v>11964033.460000001</v>
          </cell>
          <cell r="AV103">
            <v>13341093.711200001</v>
          </cell>
          <cell r="AW103">
            <v>14589700.307700001</v>
          </cell>
          <cell r="AX103">
            <v>1248606.5963999999</v>
          </cell>
          <cell r="AY103">
            <v>104050.5497</v>
          </cell>
          <cell r="AZ103">
            <v>1826435.16</v>
          </cell>
          <cell r="BA103">
            <v>2036657.8469</v>
          </cell>
          <cell r="BB103">
            <v>2319728.1675</v>
          </cell>
          <cell r="BC103">
            <v>283070.32059999998</v>
          </cell>
          <cell r="BD103">
            <v>23589.1934</v>
          </cell>
          <cell r="BE103">
            <v>15672.33</v>
          </cell>
          <cell r="BF103">
            <v>17476.215199999999</v>
          </cell>
          <cell r="BG103">
            <v>19115.222600000001</v>
          </cell>
          <cell r="BH103">
            <v>1639.0074</v>
          </cell>
          <cell r="BI103">
            <v>136.584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1.1056999999999999</v>
          </cell>
          <cell r="BP103">
            <v>3275998.7104000002</v>
          </cell>
          <cell r="BQ103">
            <v>3622271.7741</v>
          </cell>
          <cell r="BR103">
            <v>4801550.4488000004</v>
          </cell>
          <cell r="BS103">
            <v>1179278.6747000001</v>
          </cell>
          <cell r="BT103">
            <v>98273.222899999993</v>
          </cell>
          <cell r="BU103">
            <v>10987.7289</v>
          </cell>
          <cell r="BV103">
            <v>12149.131799999999</v>
          </cell>
          <cell r="BW103">
            <v>16104.442499999999</v>
          </cell>
          <cell r="BX103">
            <v>3955.3107</v>
          </cell>
          <cell r="BY103">
            <v>329.60919999999999</v>
          </cell>
          <cell r="BZ103">
            <v>1.1151</v>
          </cell>
          <cell r="CA103">
            <v>5421831.6091</v>
          </cell>
          <cell r="CB103">
            <v>6045884.4272999996</v>
          </cell>
          <cell r="CC103">
            <v>6612912.6677000001</v>
          </cell>
          <cell r="CD103">
            <v>567028.24040000001</v>
          </cell>
          <cell r="CE103">
            <v>47252.3534</v>
          </cell>
          <cell r="CF103">
            <v>23434.5069</v>
          </cell>
          <cell r="CG103">
            <v>26131.818599999999</v>
          </cell>
          <cell r="CH103">
            <v>28582.5913</v>
          </cell>
          <cell r="CI103">
            <v>2450.7727</v>
          </cell>
          <cell r="CJ103">
            <v>204.2311</v>
          </cell>
          <cell r="CK103">
            <v>1.1056999999999999</v>
          </cell>
          <cell r="CL103">
            <v>2774256.0164999999</v>
          </cell>
          <cell r="CM103">
            <v>3067494.8774000001</v>
          </cell>
          <cell r="CN103">
            <v>4066158.4939999999</v>
          </cell>
          <cell r="CO103">
            <v>998663.6165</v>
          </cell>
          <cell r="CP103">
            <v>83221.967999999993</v>
          </cell>
          <cell r="CQ103">
            <v>44304.4427</v>
          </cell>
          <cell r="CR103">
            <v>48987.422299999998</v>
          </cell>
          <cell r="CS103">
            <v>64935.926200000002</v>
          </cell>
          <cell r="CT103">
            <v>15948.5039</v>
          </cell>
          <cell r="CU103">
            <v>1329.0419999999999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119625.48</v>
          </cell>
          <cell r="DT103">
            <v>119625.48</v>
          </cell>
          <cell r="DU103">
            <v>9968.7900000000009</v>
          </cell>
          <cell r="DV103">
            <v>0</v>
          </cell>
          <cell r="DW103">
            <v>0</v>
          </cell>
          <cell r="DX103">
            <v>519505.91999999998</v>
          </cell>
          <cell r="DY103">
            <v>519505.91999999998</v>
          </cell>
          <cell r="DZ103">
            <v>43292.160000000003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25356953.964499999</v>
          </cell>
          <cell r="EG103">
            <v>28218147.225000001</v>
          </cell>
          <cell r="EH103">
            <v>32518788.268300001</v>
          </cell>
          <cell r="EI103">
            <v>4300641.0433</v>
          </cell>
          <cell r="EJ103">
            <v>358386.7536</v>
          </cell>
          <cell r="EK103">
            <v>25356953.964499999</v>
          </cell>
          <cell r="EL103">
            <v>28218147.225000001</v>
          </cell>
          <cell r="EM103">
            <v>33157919.668299999</v>
          </cell>
          <cell r="EN103">
            <v>4939772.4433000004</v>
          </cell>
          <cell r="EO103">
            <v>411647.70360000001</v>
          </cell>
          <cell r="EP103">
            <v>1248606.6000000003</v>
          </cell>
          <cell r="EQ103">
            <v>1639.0799999999997</v>
          </cell>
          <cell r="ER103">
            <v>283070.27999999997</v>
          </cell>
          <cell r="ES103">
            <v>0</v>
          </cell>
          <cell r="ET103">
            <v>567028.19999999984</v>
          </cell>
          <cell r="EU103">
            <v>2450.7599999999998</v>
          </cell>
          <cell r="EV103">
            <v>998663.63999999978</v>
          </cell>
          <cell r="EW103">
            <v>15948.480000000003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4300641</v>
          </cell>
        </row>
        <row r="104">
          <cell r="A104" t="str">
            <v>500031_2011</v>
          </cell>
          <cell r="B104" t="str">
            <v>500031</v>
          </cell>
          <cell r="C104" t="str">
            <v>Yes</v>
          </cell>
          <cell r="D104" t="str">
            <v>PPS</v>
          </cell>
          <cell r="E104" t="str">
            <v>5</v>
          </cell>
          <cell r="F104">
            <v>2011</v>
          </cell>
          <cell r="G104">
            <v>1</v>
          </cell>
          <cell r="H104">
            <v>1</v>
          </cell>
          <cell r="I104">
            <v>1</v>
          </cell>
          <cell r="J104">
            <v>1</v>
          </cell>
          <cell r="K104">
            <v>0</v>
          </cell>
          <cell r="L104">
            <v>0</v>
          </cell>
          <cell r="M104">
            <v>1039821.24</v>
          </cell>
          <cell r="N104">
            <v>0</v>
          </cell>
          <cell r="O104">
            <v>1785.24</v>
          </cell>
          <cell r="P104">
            <v>0</v>
          </cell>
          <cell r="Q104">
            <v>0</v>
          </cell>
          <cell r="R104">
            <v>413214.36</v>
          </cell>
          <cell r="S104">
            <v>8433</v>
          </cell>
          <cell r="T104">
            <v>3219.84</v>
          </cell>
          <cell r="U104">
            <v>65.760000000000005</v>
          </cell>
          <cell r="V104">
            <v>416434.2</v>
          </cell>
          <cell r="W104">
            <v>8498.76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771909</v>
          </cell>
          <cell r="AF104">
            <v>4265.28</v>
          </cell>
          <cell r="AG104">
            <v>771909</v>
          </cell>
          <cell r="AH104">
            <v>4265.28</v>
          </cell>
          <cell r="AI104">
            <v>44226.720000000001</v>
          </cell>
          <cell r="AJ104">
            <v>248334.36</v>
          </cell>
          <cell r="AK104">
            <v>1041606.48</v>
          </cell>
          <cell r="AL104">
            <v>1029320.28</v>
          </cell>
          <cell r="AM104">
            <v>8903.64</v>
          </cell>
          <cell r="AN104">
            <v>1038223.92</v>
          </cell>
          <cell r="AO104">
            <v>21006.48</v>
          </cell>
          <cell r="AP104">
            <v>181.68</v>
          </cell>
          <cell r="AQ104">
            <v>21188.16</v>
          </cell>
          <cell r="AR104">
            <v>776174.28</v>
          </cell>
          <cell r="AS104">
            <v>0</v>
          </cell>
          <cell r="AT104">
            <v>1</v>
          </cell>
          <cell r="AU104">
            <v>5874456.9900000002</v>
          </cell>
          <cell r="AV104">
            <v>5874456.9900000002</v>
          </cell>
          <cell r="AW104">
            <v>6914278.2300000004</v>
          </cell>
          <cell r="AX104">
            <v>1039821.24</v>
          </cell>
          <cell r="AY104">
            <v>86651.77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10079.32</v>
          </cell>
          <cell r="BF104">
            <v>10079.32</v>
          </cell>
          <cell r="BG104">
            <v>11864.57</v>
          </cell>
          <cell r="BH104">
            <v>1785.25</v>
          </cell>
          <cell r="BI104">
            <v>148.77080000000001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1</v>
          </cell>
          <cell r="BP104">
            <v>1814727.0919999999</v>
          </cell>
          <cell r="BQ104">
            <v>1814727.0919999999</v>
          </cell>
          <cell r="BR104">
            <v>2586636.0874000001</v>
          </cell>
          <cell r="BS104">
            <v>771908.99540000001</v>
          </cell>
          <cell r="BT104">
            <v>64325.749600000003</v>
          </cell>
          <cell r="BU104">
            <v>10027.406000000001</v>
          </cell>
          <cell r="BV104">
            <v>10027.406000000001</v>
          </cell>
          <cell r="BW104">
            <v>14292.645500000001</v>
          </cell>
          <cell r="BX104">
            <v>4265.2394999999997</v>
          </cell>
          <cell r="BY104">
            <v>355.4366</v>
          </cell>
          <cell r="BZ104">
            <v>1</v>
          </cell>
          <cell r="CA104">
            <v>2332949.4731999999</v>
          </cell>
          <cell r="CB104">
            <v>2332949.4731999999</v>
          </cell>
          <cell r="CC104">
            <v>2746163.8136</v>
          </cell>
          <cell r="CD104">
            <v>413214.34039999999</v>
          </cell>
          <cell r="CE104">
            <v>34434.528400000003</v>
          </cell>
          <cell r="CF104">
            <v>18178.783299999999</v>
          </cell>
          <cell r="CG104">
            <v>18178.783299999999</v>
          </cell>
          <cell r="CH104">
            <v>21398.627499999999</v>
          </cell>
          <cell r="CI104">
            <v>3219.8442</v>
          </cell>
          <cell r="CJ104">
            <v>268.32029999999997</v>
          </cell>
          <cell r="CK104">
            <v>1</v>
          </cell>
          <cell r="CL104">
            <v>2419891.5479000001</v>
          </cell>
          <cell r="CM104">
            <v>2419891.5479000001</v>
          </cell>
          <cell r="CN104">
            <v>3449211.8481000001</v>
          </cell>
          <cell r="CO104">
            <v>1029320.3002000001</v>
          </cell>
          <cell r="CP104">
            <v>85776.691699999996</v>
          </cell>
          <cell r="CQ104">
            <v>20931.975699999999</v>
          </cell>
          <cell r="CR104">
            <v>20931.975699999999</v>
          </cell>
          <cell r="CS104">
            <v>29835.558400000002</v>
          </cell>
          <cell r="CT104">
            <v>8903.5827000000008</v>
          </cell>
          <cell r="CU104">
            <v>741.96519999999998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44226.720000000001</v>
          </cell>
          <cell r="DT104">
            <v>44226.720000000001</v>
          </cell>
          <cell r="DU104">
            <v>3685.56</v>
          </cell>
          <cell r="DV104">
            <v>0</v>
          </cell>
          <cell r="DW104">
            <v>0</v>
          </cell>
          <cell r="DX104">
            <v>248334.36</v>
          </cell>
          <cell r="DY104">
            <v>248334.36</v>
          </cell>
          <cell r="DZ104">
            <v>20694.53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12501242.588099999</v>
          </cell>
          <cell r="EG104">
            <v>12501242.588099999</v>
          </cell>
          <cell r="EH104">
            <v>15773681.3805</v>
          </cell>
          <cell r="EI104">
            <v>3272438.7924000002</v>
          </cell>
          <cell r="EJ104">
            <v>272703.23269999999</v>
          </cell>
          <cell r="EK104">
            <v>12501242.588099999</v>
          </cell>
          <cell r="EL104">
            <v>12501242.588099999</v>
          </cell>
          <cell r="EM104">
            <v>16066242.4605</v>
          </cell>
          <cell r="EN104">
            <v>3564999.8724000002</v>
          </cell>
          <cell r="EO104">
            <v>297083.32270000002</v>
          </cell>
          <cell r="EP104">
            <v>1039821.2400000001</v>
          </cell>
          <cell r="EQ104">
            <v>1785.24</v>
          </cell>
          <cell r="ER104">
            <v>0</v>
          </cell>
          <cell r="ES104">
            <v>0</v>
          </cell>
          <cell r="ET104">
            <v>413214.3600000001</v>
          </cell>
          <cell r="EU104">
            <v>3219.8400000000006</v>
          </cell>
          <cell r="EV104">
            <v>1029320.2799999998</v>
          </cell>
          <cell r="EW104">
            <v>8903.6400000000012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3272438.88</v>
          </cell>
        </row>
        <row r="105">
          <cell r="A105" t="str">
            <v>500031_2012</v>
          </cell>
          <cell r="B105" t="str">
            <v>500031</v>
          </cell>
          <cell r="C105" t="str">
            <v>Yes</v>
          </cell>
          <cell r="D105" t="str">
            <v>PPS</v>
          </cell>
          <cell r="E105" t="str">
            <v>5</v>
          </cell>
          <cell r="F105">
            <v>2012</v>
          </cell>
          <cell r="G105">
            <v>1</v>
          </cell>
          <cell r="H105">
            <v>1</v>
          </cell>
          <cell r="I105">
            <v>1</v>
          </cell>
          <cell r="J105">
            <v>1</v>
          </cell>
          <cell r="K105">
            <v>0</v>
          </cell>
          <cell r="L105">
            <v>0</v>
          </cell>
          <cell r="M105">
            <v>514251.84</v>
          </cell>
          <cell r="N105">
            <v>0</v>
          </cell>
          <cell r="O105">
            <v>882.84</v>
          </cell>
          <cell r="P105">
            <v>0</v>
          </cell>
          <cell r="Q105">
            <v>0</v>
          </cell>
          <cell r="R105">
            <v>204358.44</v>
          </cell>
          <cell r="S105">
            <v>4170.6000000000004</v>
          </cell>
          <cell r="T105">
            <v>1592.4</v>
          </cell>
          <cell r="U105">
            <v>32.520000000000003</v>
          </cell>
          <cell r="V105">
            <v>205950.84</v>
          </cell>
          <cell r="W105">
            <v>4203.12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621234.84</v>
          </cell>
          <cell r="AF105">
            <v>3432.72</v>
          </cell>
          <cell r="AG105">
            <v>621234.84</v>
          </cell>
          <cell r="AH105">
            <v>3432.72</v>
          </cell>
          <cell r="AI105">
            <v>46700.639999999999</v>
          </cell>
          <cell r="AJ105">
            <v>261124.92</v>
          </cell>
          <cell r="AK105">
            <v>515134.68</v>
          </cell>
          <cell r="AL105">
            <v>828400.44</v>
          </cell>
          <cell r="AM105">
            <v>7165.68</v>
          </cell>
          <cell r="AN105">
            <v>835566.12</v>
          </cell>
          <cell r="AO105">
            <v>16906.080000000002</v>
          </cell>
          <cell r="AP105">
            <v>146.28</v>
          </cell>
          <cell r="AQ105">
            <v>17052.36</v>
          </cell>
          <cell r="AR105">
            <v>624667.56000000006</v>
          </cell>
          <cell r="AS105">
            <v>0</v>
          </cell>
          <cell r="AT105">
            <v>1.056</v>
          </cell>
          <cell r="AU105">
            <v>5874456.9900000002</v>
          </cell>
          <cell r="AV105">
            <v>6203426.5813999996</v>
          </cell>
          <cell r="AW105">
            <v>6717678.4117999999</v>
          </cell>
          <cell r="AX105">
            <v>514251.83039999998</v>
          </cell>
          <cell r="AY105">
            <v>42854.319199999998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10079.32</v>
          </cell>
          <cell r="BF105">
            <v>10643.7619</v>
          </cell>
          <cell r="BG105">
            <v>11526.673000000001</v>
          </cell>
          <cell r="BH105">
            <v>882.91099999999994</v>
          </cell>
          <cell r="BI105">
            <v>73.575900000000004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1.0515000000000001</v>
          </cell>
          <cell r="BP105">
            <v>1814727.0919999999</v>
          </cell>
          <cell r="BQ105">
            <v>1908185.5371999999</v>
          </cell>
          <cell r="BR105">
            <v>2529420.3711000001</v>
          </cell>
          <cell r="BS105">
            <v>621234.83389999997</v>
          </cell>
          <cell r="BT105">
            <v>51769.569499999998</v>
          </cell>
          <cell r="BU105">
            <v>10027.406000000001</v>
          </cell>
          <cell r="BV105">
            <v>10543.8174</v>
          </cell>
          <cell r="BW105">
            <v>13976.495800000001</v>
          </cell>
          <cell r="BX105">
            <v>3432.6783999999998</v>
          </cell>
          <cell r="BY105">
            <v>286.05650000000003</v>
          </cell>
          <cell r="BZ105">
            <v>1.056</v>
          </cell>
          <cell r="CA105">
            <v>2332949.4731999999</v>
          </cell>
          <cell r="CB105">
            <v>2463594.6436999999</v>
          </cell>
          <cell r="CC105">
            <v>2667953.0789000001</v>
          </cell>
          <cell r="CD105">
            <v>204358.43520000001</v>
          </cell>
          <cell r="CE105">
            <v>17029.869600000002</v>
          </cell>
          <cell r="CF105">
            <v>18178.783299999999</v>
          </cell>
          <cell r="CG105">
            <v>19196.7952</v>
          </cell>
          <cell r="CH105">
            <v>20789.1947</v>
          </cell>
          <cell r="CI105">
            <v>1592.3995</v>
          </cell>
          <cell r="CJ105">
            <v>132.69999999999999</v>
          </cell>
          <cell r="CK105">
            <v>1.0515000000000001</v>
          </cell>
          <cell r="CL105">
            <v>2419891.5479000001</v>
          </cell>
          <cell r="CM105">
            <v>2544515.9626000002</v>
          </cell>
          <cell r="CN105">
            <v>3372916.4240000001</v>
          </cell>
          <cell r="CO105">
            <v>828400.46140000003</v>
          </cell>
          <cell r="CP105">
            <v>69033.371799999994</v>
          </cell>
          <cell r="CQ105">
            <v>20931.975699999999</v>
          </cell>
          <cell r="CR105">
            <v>22009.972399999999</v>
          </cell>
          <cell r="CS105">
            <v>29175.606500000002</v>
          </cell>
          <cell r="CT105">
            <v>7165.634</v>
          </cell>
          <cell r="CU105">
            <v>597.13620000000003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46700.639999999999</v>
          </cell>
          <cell r="DT105">
            <v>46700.639999999999</v>
          </cell>
          <cell r="DU105">
            <v>3891.72</v>
          </cell>
          <cell r="DV105">
            <v>0</v>
          </cell>
          <cell r="DW105">
            <v>0</v>
          </cell>
          <cell r="DX105">
            <v>261124.92</v>
          </cell>
          <cell r="DY105">
            <v>261124.92</v>
          </cell>
          <cell r="DZ105">
            <v>21760.41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12501242.588099999</v>
          </cell>
          <cell r="EG105">
            <v>13182117.071900001</v>
          </cell>
          <cell r="EH105">
            <v>15363436.255799999</v>
          </cell>
          <cell r="EI105">
            <v>2181319.1839000001</v>
          </cell>
          <cell r="EJ105">
            <v>181776.5987</v>
          </cell>
          <cell r="EK105">
            <v>12501242.588099999</v>
          </cell>
          <cell r="EL105">
            <v>13182117.071900001</v>
          </cell>
          <cell r="EM105">
            <v>15671261.8158</v>
          </cell>
          <cell r="EN105">
            <v>2489144.7439000001</v>
          </cell>
          <cell r="EO105">
            <v>207428.72870000001</v>
          </cell>
          <cell r="EP105">
            <v>514251.84</v>
          </cell>
          <cell r="EQ105">
            <v>882.83999999999969</v>
          </cell>
          <cell r="ER105">
            <v>0</v>
          </cell>
          <cell r="ES105">
            <v>0</v>
          </cell>
          <cell r="ET105">
            <v>204358.43999999997</v>
          </cell>
          <cell r="EU105">
            <v>1592.4000000000003</v>
          </cell>
          <cell r="EV105">
            <v>828400.44</v>
          </cell>
          <cell r="EW105">
            <v>7165.6800000000012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2181319.1999999997</v>
          </cell>
        </row>
        <row r="106">
          <cell r="A106" t="str">
            <v>500031_2013</v>
          </cell>
          <cell r="B106" t="str">
            <v>500031</v>
          </cell>
          <cell r="C106" t="str">
            <v>Yes</v>
          </cell>
          <cell r="D106" t="str">
            <v>PPS</v>
          </cell>
          <cell r="E106" t="str">
            <v>5</v>
          </cell>
          <cell r="F106">
            <v>2013</v>
          </cell>
          <cell r="G106">
            <v>1</v>
          </cell>
          <cell r="H106">
            <v>1</v>
          </cell>
          <cell r="I106">
            <v>1</v>
          </cell>
          <cell r="J106">
            <v>1</v>
          </cell>
          <cell r="K106">
            <v>0</v>
          </cell>
          <cell r="L106">
            <v>0</v>
          </cell>
          <cell r="M106">
            <v>613953.96</v>
          </cell>
          <cell r="N106">
            <v>0</v>
          </cell>
          <cell r="O106">
            <v>1054.08</v>
          </cell>
          <cell r="P106">
            <v>0</v>
          </cell>
          <cell r="Q106">
            <v>0</v>
          </cell>
          <cell r="R106">
            <v>243978.96</v>
          </cell>
          <cell r="S106">
            <v>4979.16</v>
          </cell>
          <cell r="T106">
            <v>1901.04</v>
          </cell>
          <cell r="U106">
            <v>38.76</v>
          </cell>
          <cell r="V106">
            <v>245880</v>
          </cell>
          <cell r="W106">
            <v>5017.92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653256.72</v>
          </cell>
          <cell r="AF106">
            <v>3609.72</v>
          </cell>
          <cell r="AG106">
            <v>653256.72</v>
          </cell>
          <cell r="AH106">
            <v>3609.72</v>
          </cell>
          <cell r="AI106">
            <v>49317.48</v>
          </cell>
          <cell r="AJ106">
            <v>274586.03999999998</v>
          </cell>
          <cell r="AK106">
            <v>615008.04</v>
          </cell>
          <cell r="AL106">
            <v>871100.76</v>
          </cell>
          <cell r="AM106">
            <v>7535.04</v>
          </cell>
          <cell r="AN106">
            <v>878635.8</v>
          </cell>
          <cell r="AO106">
            <v>17777.52</v>
          </cell>
          <cell r="AP106">
            <v>153.72</v>
          </cell>
          <cell r="AQ106">
            <v>17931.240000000002</v>
          </cell>
          <cell r="AR106">
            <v>656866.43999999994</v>
          </cell>
          <cell r="AS106">
            <v>0</v>
          </cell>
          <cell r="AT106">
            <v>1.1151</v>
          </cell>
          <cell r="AU106">
            <v>5874456.9900000002</v>
          </cell>
          <cell r="AV106">
            <v>6550606.9895000001</v>
          </cell>
          <cell r="AW106">
            <v>7164560.9889000002</v>
          </cell>
          <cell r="AX106">
            <v>613953.99939999997</v>
          </cell>
          <cell r="AY106">
            <v>51162.833299999998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10079.32</v>
          </cell>
          <cell r="BF106">
            <v>11239.449699999999</v>
          </cell>
          <cell r="BG106">
            <v>12293.531499999999</v>
          </cell>
          <cell r="BH106">
            <v>1054.0817</v>
          </cell>
          <cell r="BI106">
            <v>87.840100000000007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1.1056999999999999</v>
          </cell>
          <cell r="BP106">
            <v>1814727.0919999999</v>
          </cell>
          <cell r="BQ106">
            <v>2006543.7456</v>
          </cell>
          <cell r="BR106">
            <v>2659800.3845000002</v>
          </cell>
          <cell r="BS106">
            <v>653256.63890000002</v>
          </cell>
          <cell r="BT106">
            <v>54438.053200000002</v>
          </cell>
          <cell r="BU106">
            <v>10027.406000000001</v>
          </cell>
          <cell r="BV106">
            <v>11087.302799999999</v>
          </cell>
          <cell r="BW106">
            <v>14696.920099999999</v>
          </cell>
          <cell r="BX106">
            <v>3609.6172000000001</v>
          </cell>
          <cell r="BY106">
            <v>300.8014</v>
          </cell>
          <cell r="BZ106">
            <v>1.1151</v>
          </cell>
          <cell r="CA106">
            <v>2332949.4731999999</v>
          </cell>
          <cell r="CB106">
            <v>2601471.9575999998</v>
          </cell>
          <cell r="CC106">
            <v>2845451.0106000002</v>
          </cell>
          <cell r="CD106">
            <v>243979.05309999999</v>
          </cell>
          <cell r="CE106">
            <v>20331.587800000001</v>
          </cell>
          <cell r="CF106">
            <v>18178.783299999999</v>
          </cell>
          <cell r="CG106">
            <v>20271.1613</v>
          </cell>
          <cell r="CH106">
            <v>22172.2922</v>
          </cell>
          <cell r="CI106">
            <v>1901.1310000000001</v>
          </cell>
          <cell r="CJ106">
            <v>158.42760000000001</v>
          </cell>
          <cell r="CK106">
            <v>1.1056999999999999</v>
          </cell>
          <cell r="CL106">
            <v>2419891.5479000001</v>
          </cell>
          <cell r="CM106">
            <v>2675674.0844999999</v>
          </cell>
          <cell r="CN106">
            <v>3546774.7884</v>
          </cell>
          <cell r="CO106">
            <v>871100.70389999996</v>
          </cell>
          <cell r="CP106">
            <v>72591.725300000006</v>
          </cell>
          <cell r="CQ106">
            <v>20931.975699999999</v>
          </cell>
          <cell r="CR106">
            <v>23144.485499999999</v>
          </cell>
          <cell r="CS106">
            <v>30679.4751</v>
          </cell>
          <cell r="CT106">
            <v>7534.9895999999999</v>
          </cell>
          <cell r="CU106">
            <v>627.91579999999999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49317.48</v>
          </cell>
          <cell r="DT106">
            <v>49317.48</v>
          </cell>
          <cell r="DU106">
            <v>4109.79</v>
          </cell>
          <cell r="DV106">
            <v>0</v>
          </cell>
          <cell r="DW106">
            <v>0</v>
          </cell>
          <cell r="DX106">
            <v>274586.03999999998</v>
          </cell>
          <cell r="DY106">
            <v>274586.03999999998</v>
          </cell>
          <cell r="DZ106">
            <v>22882.17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12501242.588099999</v>
          </cell>
          <cell r="EG106">
            <v>13900039.1766</v>
          </cell>
          <cell r="EH106">
            <v>16296429.3913</v>
          </cell>
          <cell r="EI106">
            <v>2396390.2146999999</v>
          </cell>
          <cell r="EJ106">
            <v>199699.18460000001</v>
          </cell>
          <cell r="EK106">
            <v>12501242.588099999</v>
          </cell>
          <cell r="EL106">
            <v>13900039.1766</v>
          </cell>
          <cell r="EM106">
            <v>16620332.9113</v>
          </cell>
          <cell r="EN106">
            <v>2720293.7346999999</v>
          </cell>
          <cell r="EO106">
            <v>226691.1446</v>
          </cell>
          <cell r="EP106">
            <v>613953.96000000008</v>
          </cell>
          <cell r="EQ106">
            <v>1054.0800000000002</v>
          </cell>
          <cell r="ER106">
            <v>0</v>
          </cell>
          <cell r="ES106">
            <v>0</v>
          </cell>
          <cell r="ET106">
            <v>243978.96000000008</v>
          </cell>
          <cell r="EU106">
            <v>1901.0400000000002</v>
          </cell>
          <cell r="EV106">
            <v>871100.75999999989</v>
          </cell>
          <cell r="EW106">
            <v>7535.04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2396390.2799999998</v>
          </cell>
        </row>
        <row r="107">
          <cell r="A107" t="str">
            <v>500033_2011</v>
          </cell>
          <cell r="B107" t="str">
            <v>500033</v>
          </cell>
          <cell r="C107" t="str">
            <v>No</v>
          </cell>
          <cell r="D107" t="str">
            <v>CPE</v>
          </cell>
          <cell r="E107" t="str">
            <v>3</v>
          </cell>
          <cell r="F107">
            <v>2011</v>
          </cell>
          <cell r="G107">
            <v>1</v>
          </cell>
          <cell r="H107">
            <v>1</v>
          </cell>
          <cell r="I107">
            <v>1</v>
          </cell>
          <cell r="J107">
            <v>1</v>
          </cell>
          <cell r="K107">
            <v>0</v>
          </cell>
          <cell r="L107">
            <v>0</v>
          </cell>
          <cell r="M107">
            <v>104499.12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151327.92000000001</v>
          </cell>
          <cell r="S107">
            <v>3088.32</v>
          </cell>
          <cell r="T107">
            <v>440.04</v>
          </cell>
          <cell r="U107">
            <v>9</v>
          </cell>
          <cell r="V107">
            <v>151767.96</v>
          </cell>
          <cell r="W107">
            <v>3097.32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41554.68</v>
          </cell>
          <cell r="AF107">
            <v>207.84</v>
          </cell>
          <cell r="AG107">
            <v>41554.68</v>
          </cell>
          <cell r="AH107">
            <v>207.84</v>
          </cell>
          <cell r="AI107">
            <v>0</v>
          </cell>
          <cell r="AJ107">
            <v>0</v>
          </cell>
          <cell r="AK107">
            <v>104499.12</v>
          </cell>
          <cell r="AL107">
            <v>66779.759999999995</v>
          </cell>
          <cell r="AM107">
            <v>1789.8</v>
          </cell>
          <cell r="AN107">
            <v>68569.56</v>
          </cell>
          <cell r="AO107">
            <v>1362.84</v>
          </cell>
          <cell r="AP107">
            <v>36.479999999999997</v>
          </cell>
          <cell r="AQ107">
            <v>1399.32</v>
          </cell>
          <cell r="AR107">
            <v>41762.519999999997</v>
          </cell>
          <cell r="AS107">
            <v>110234.76</v>
          </cell>
          <cell r="AT107">
            <v>1</v>
          </cell>
          <cell r="AU107">
            <v>2505998.71</v>
          </cell>
          <cell r="AV107">
            <v>2505998.71</v>
          </cell>
          <cell r="AW107">
            <v>2610497.87</v>
          </cell>
          <cell r="AX107">
            <v>104499.16</v>
          </cell>
          <cell r="AY107">
            <v>8708.2633000000005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1</v>
          </cell>
          <cell r="BP107">
            <v>996514.50560000003</v>
          </cell>
          <cell r="BQ107">
            <v>996514.50560000003</v>
          </cell>
          <cell r="BR107">
            <v>1038069.1874000001</v>
          </cell>
          <cell r="BS107">
            <v>41554.681799999998</v>
          </cell>
          <cell r="BT107">
            <v>3462.8901999999998</v>
          </cell>
          <cell r="BU107">
            <v>4983.1350000000002</v>
          </cell>
          <cell r="BV107">
            <v>4983.1350000000002</v>
          </cell>
          <cell r="BW107">
            <v>5190.9317000000001</v>
          </cell>
          <cell r="BX107">
            <v>207.79669999999999</v>
          </cell>
          <cell r="BY107">
            <v>17.316400000000002</v>
          </cell>
          <cell r="BZ107">
            <v>1</v>
          </cell>
          <cell r="CA107">
            <v>3628965.1140000001</v>
          </cell>
          <cell r="CB107">
            <v>3628965.1140000001</v>
          </cell>
          <cell r="CC107">
            <v>3780292.9753999999</v>
          </cell>
          <cell r="CD107">
            <v>151327.86139999999</v>
          </cell>
          <cell r="CE107">
            <v>12610.6551</v>
          </cell>
          <cell r="CF107">
            <v>10553.3094</v>
          </cell>
          <cell r="CG107">
            <v>10553.3094</v>
          </cell>
          <cell r="CH107">
            <v>10993.3824</v>
          </cell>
          <cell r="CI107">
            <v>440.07299999999998</v>
          </cell>
          <cell r="CJ107">
            <v>36.672800000000002</v>
          </cell>
          <cell r="CK107">
            <v>1</v>
          </cell>
          <cell r="CL107">
            <v>1601431.1989</v>
          </cell>
          <cell r="CM107">
            <v>1601431.1989</v>
          </cell>
          <cell r="CN107">
            <v>1668210.9336000001</v>
          </cell>
          <cell r="CO107">
            <v>66779.734700000001</v>
          </cell>
          <cell r="CP107">
            <v>5564.9778999999999</v>
          </cell>
          <cell r="CQ107">
            <v>42921.3292</v>
          </cell>
          <cell r="CR107">
            <v>42921.3292</v>
          </cell>
          <cell r="CS107">
            <v>44711.1495</v>
          </cell>
          <cell r="CT107">
            <v>1789.8203000000001</v>
          </cell>
          <cell r="CU107">
            <v>149.15170000000001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110234.76</v>
          </cell>
          <cell r="ED107">
            <v>110234.76</v>
          </cell>
          <cell r="EE107">
            <v>9186.23</v>
          </cell>
          <cell r="EF107">
            <v>8791367.3021000009</v>
          </cell>
          <cell r="EG107">
            <v>8791367.3021000009</v>
          </cell>
          <cell r="EH107">
            <v>9157966.4299999997</v>
          </cell>
          <cell r="EI107">
            <v>366599.12790000002</v>
          </cell>
          <cell r="EJ107">
            <v>30549.927299999999</v>
          </cell>
          <cell r="EK107">
            <v>8791367.3021000009</v>
          </cell>
          <cell r="EL107">
            <v>8791367.3021000009</v>
          </cell>
          <cell r="EM107">
            <v>9268201.1899999995</v>
          </cell>
          <cell r="EN107">
            <v>476833.88789999997</v>
          </cell>
          <cell r="EO107">
            <v>39736.157299999999</v>
          </cell>
          <cell r="EP107">
            <v>104499.11999999998</v>
          </cell>
          <cell r="EQ107">
            <v>0</v>
          </cell>
          <cell r="ER107">
            <v>0</v>
          </cell>
          <cell r="ES107">
            <v>0</v>
          </cell>
          <cell r="ET107">
            <v>151327.92000000001</v>
          </cell>
          <cell r="EU107">
            <v>440.04000000000013</v>
          </cell>
          <cell r="EV107">
            <v>66779.75999999998</v>
          </cell>
          <cell r="EW107">
            <v>1789.8000000000004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110234.76000000001</v>
          </cell>
          <cell r="FC107">
            <v>366599.16</v>
          </cell>
        </row>
        <row r="108">
          <cell r="A108" t="str">
            <v>500033_2012</v>
          </cell>
          <cell r="B108" t="str">
            <v>500033</v>
          </cell>
          <cell r="C108" t="str">
            <v>No</v>
          </cell>
          <cell r="D108" t="str">
            <v>CPE</v>
          </cell>
          <cell r="E108" t="str">
            <v>3</v>
          </cell>
          <cell r="F108">
            <v>2012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0</v>
          </cell>
          <cell r="L108">
            <v>0</v>
          </cell>
          <cell r="M108">
            <v>110351.03999999999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159802.32</v>
          </cell>
          <cell r="S108">
            <v>3261.24</v>
          </cell>
          <cell r="T108">
            <v>464.64</v>
          </cell>
          <cell r="U108">
            <v>9.48</v>
          </cell>
          <cell r="V108">
            <v>160266.96</v>
          </cell>
          <cell r="W108">
            <v>3270.72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43694.76</v>
          </cell>
          <cell r="AF108">
            <v>218.52</v>
          </cell>
          <cell r="AG108">
            <v>43694.76</v>
          </cell>
          <cell r="AH108">
            <v>218.52</v>
          </cell>
          <cell r="AI108">
            <v>0</v>
          </cell>
          <cell r="AJ108">
            <v>0</v>
          </cell>
          <cell r="AK108">
            <v>110351.03999999999</v>
          </cell>
          <cell r="AL108">
            <v>70218.960000000006</v>
          </cell>
          <cell r="AM108">
            <v>1881.96</v>
          </cell>
          <cell r="AN108">
            <v>72100.92</v>
          </cell>
          <cell r="AO108">
            <v>1433.04</v>
          </cell>
          <cell r="AP108">
            <v>38.4</v>
          </cell>
          <cell r="AQ108">
            <v>1471.44</v>
          </cell>
          <cell r="AR108">
            <v>43913.279999999999</v>
          </cell>
          <cell r="AS108">
            <v>116183.88</v>
          </cell>
          <cell r="AT108">
            <v>1.056</v>
          </cell>
          <cell r="AU108">
            <v>2505998.71</v>
          </cell>
          <cell r="AV108">
            <v>2646334.6378000001</v>
          </cell>
          <cell r="AW108">
            <v>2756685.7507000002</v>
          </cell>
          <cell r="AX108">
            <v>110351.113</v>
          </cell>
          <cell r="AY108">
            <v>9195.9261000000006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1.0515000000000001</v>
          </cell>
          <cell r="BP108">
            <v>996514.50560000003</v>
          </cell>
          <cell r="BQ108">
            <v>1047835.0026</v>
          </cell>
          <cell r="BR108">
            <v>1091529.7505999999</v>
          </cell>
          <cell r="BS108">
            <v>43694.747900000002</v>
          </cell>
          <cell r="BT108">
            <v>3641.2289999999998</v>
          </cell>
          <cell r="BU108">
            <v>4983.1350000000002</v>
          </cell>
          <cell r="BV108">
            <v>5239.7664999999997</v>
          </cell>
          <cell r="BW108">
            <v>5458.2646999999997</v>
          </cell>
          <cell r="BX108">
            <v>218.4982</v>
          </cell>
          <cell r="BY108">
            <v>18.208200000000001</v>
          </cell>
          <cell r="BZ108">
            <v>1.056</v>
          </cell>
          <cell r="CA108">
            <v>3628965.1140000001</v>
          </cell>
          <cell r="CB108">
            <v>3832187.1603999999</v>
          </cell>
          <cell r="CC108">
            <v>3991989.3820000002</v>
          </cell>
          <cell r="CD108">
            <v>159802.22159999999</v>
          </cell>
          <cell r="CE108">
            <v>13316.8518</v>
          </cell>
          <cell r="CF108">
            <v>10553.3094</v>
          </cell>
          <cell r="CG108">
            <v>11144.2947</v>
          </cell>
          <cell r="CH108">
            <v>11609.0118</v>
          </cell>
          <cell r="CI108">
            <v>464.71710000000002</v>
          </cell>
          <cell r="CJ108">
            <v>38.726399999999998</v>
          </cell>
          <cell r="CK108">
            <v>1.0515000000000001</v>
          </cell>
          <cell r="CL108">
            <v>1601431.1989</v>
          </cell>
          <cell r="CM108">
            <v>1683904.9055999999</v>
          </cell>
          <cell r="CN108">
            <v>1754123.7967000001</v>
          </cell>
          <cell r="CO108">
            <v>70218.891000000003</v>
          </cell>
          <cell r="CP108">
            <v>5851.5743000000002</v>
          </cell>
          <cell r="CQ108">
            <v>42921.3292</v>
          </cell>
          <cell r="CR108">
            <v>45131.777699999999</v>
          </cell>
          <cell r="CS108">
            <v>47013.773699999998</v>
          </cell>
          <cell r="CT108">
            <v>1881.9960000000001</v>
          </cell>
          <cell r="CU108">
            <v>156.833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116183.88</v>
          </cell>
          <cell r="ED108">
            <v>116183.88</v>
          </cell>
          <cell r="EE108">
            <v>9681.99</v>
          </cell>
          <cell r="EF108">
            <v>8791367.3021000009</v>
          </cell>
          <cell r="EG108">
            <v>9271777.5452999994</v>
          </cell>
          <cell r="EH108">
            <v>9658409.7302000001</v>
          </cell>
          <cell r="EI108">
            <v>386632.18489999999</v>
          </cell>
          <cell r="EJ108">
            <v>32219.348699999999</v>
          </cell>
          <cell r="EK108">
            <v>8791367.3021000009</v>
          </cell>
          <cell r="EL108">
            <v>9271777.5452999994</v>
          </cell>
          <cell r="EM108">
            <v>9774593.6102000009</v>
          </cell>
          <cell r="EN108">
            <v>502816.0649</v>
          </cell>
          <cell r="EO108">
            <v>41901.3387</v>
          </cell>
          <cell r="EP108">
            <v>110351.03999999999</v>
          </cell>
          <cell r="EQ108">
            <v>0</v>
          </cell>
          <cell r="ER108">
            <v>0</v>
          </cell>
          <cell r="ES108">
            <v>0</v>
          </cell>
          <cell r="ET108">
            <v>159802.32</v>
          </cell>
          <cell r="EU108">
            <v>464.6400000000001</v>
          </cell>
          <cell r="EV108">
            <v>70218.960000000006</v>
          </cell>
          <cell r="EW108">
            <v>1881.9599999999998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116183.88000000002</v>
          </cell>
          <cell r="FC108">
            <v>386632.2</v>
          </cell>
        </row>
        <row r="109">
          <cell r="A109" t="str">
            <v>500033_2013</v>
          </cell>
          <cell r="B109" t="str">
            <v>500033</v>
          </cell>
          <cell r="C109" t="str">
            <v>No</v>
          </cell>
          <cell r="D109" t="str">
            <v>CPE</v>
          </cell>
          <cell r="E109" t="str">
            <v>3</v>
          </cell>
          <cell r="F109">
            <v>2013</v>
          </cell>
          <cell r="G109">
            <v>1</v>
          </cell>
          <cell r="H109">
            <v>1</v>
          </cell>
          <cell r="I109">
            <v>1</v>
          </cell>
          <cell r="J109">
            <v>1</v>
          </cell>
          <cell r="K109">
            <v>0</v>
          </cell>
          <cell r="L109">
            <v>0</v>
          </cell>
          <cell r="M109">
            <v>147853.46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210899.76</v>
          </cell>
          <cell r="S109">
            <v>4304.04</v>
          </cell>
          <cell r="T109">
            <v>613.32000000000005</v>
          </cell>
          <cell r="U109">
            <v>12.48</v>
          </cell>
          <cell r="V109">
            <v>211513.08</v>
          </cell>
          <cell r="W109">
            <v>4316.5200000000004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45947.040000000001</v>
          </cell>
          <cell r="AF109">
            <v>229.8</v>
          </cell>
          <cell r="AG109">
            <v>45947.040000000001</v>
          </cell>
          <cell r="AH109">
            <v>229.8</v>
          </cell>
          <cell r="AI109">
            <v>0</v>
          </cell>
          <cell r="AJ109">
            <v>0</v>
          </cell>
          <cell r="AK109">
            <v>147853.46</v>
          </cell>
          <cell r="AL109">
            <v>73838.399999999994</v>
          </cell>
          <cell r="AM109">
            <v>1979.04</v>
          </cell>
          <cell r="AN109">
            <v>75817.440000000002</v>
          </cell>
          <cell r="AO109">
            <v>1506.96</v>
          </cell>
          <cell r="AP109">
            <v>40.44</v>
          </cell>
          <cell r="AQ109">
            <v>1547.4</v>
          </cell>
          <cell r="AR109">
            <v>46176.84</v>
          </cell>
          <cell r="AS109">
            <v>143665.20000000001</v>
          </cell>
          <cell r="AT109">
            <v>1.1151</v>
          </cell>
          <cell r="AU109">
            <v>2505998.71</v>
          </cell>
          <cell r="AV109">
            <v>2794439.1614999999</v>
          </cell>
          <cell r="AW109">
            <v>2939462.7895</v>
          </cell>
          <cell r="AX109">
            <v>145023.628</v>
          </cell>
          <cell r="AY109">
            <v>12085.302299999999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1.1056999999999999</v>
          </cell>
          <cell r="BP109">
            <v>996514.50560000003</v>
          </cell>
          <cell r="BQ109">
            <v>1101846.0888</v>
          </cell>
          <cell r="BR109">
            <v>1147793.1004999999</v>
          </cell>
          <cell r="BS109">
            <v>45947.011700000003</v>
          </cell>
          <cell r="BT109">
            <v>3828.9176000000002</v>
          </cell>
          <cell r="BU109">
            <v>4983.1350000000002</v>
          </cell>
          <cell r="BV109">
            <v>5509.8523999999998</v>
          </cell>
          <cell r="BW109">
            <v>5739.6131999999998</v>
          </cell>
          <cell r="BX109">
            <v>229.76079999999999</v>
          </cell>
          <cell r="BY109">
            <v>19.146699999999999</v>
          </cell>
          <cell r="BZ109">
            <v>1.1151</v>
          </cell>
          <cell r="CA109">
            <v>3628965.1140000001</v>
          </cell>
          <cell r="CB109">
            <v>4046658.9986</v>
          </cell>
          <cell r="CC109">
            <v>4257558.7516000001</v>
          </cell>
          <cell r="CD109">
            <v>210899.753</v>
          </cell>
          <cell r="CE109">
            <v>17574.9794</v>
          </cell>
          <cell r="CF109">
            <v>10553.3094</v>
          </cell>
          <cell r="CG109">
            <v>11767.9953</v>
          </cell>
          <cell r="CH109">
            <v>12381.3078</v>
          </cell>
          <cell r="CI109">
            <v>613.3125</v>
          </cell>
          <cell r="CJ109">
            <v>51.109400000000001</v>
          </cell>
          <cell r="CK109">
            <v>1.1056999999999999</v>
          </cell>
          <cell r="CL109">
            <v>1601431.1989</v>
          </cell>
          <cell r="CM109">
            <v>1770702.4765999999</v>
          </cell>
          <cell r="CN109">
            <v>1844540.8293000001</v>
          </cell>
          <cell r="CO109">
            <v>73838.352700000003</v>
          </cell>
          <cell r="CP109">
            <v>6153.1961000000001</v>
          </cell>
          <cell r="CQ109">
            <v>42921.3292</v>
          </cell>
          <cell r="CR109">
            <v>47458.113700000002</v>
          </cell>
          <cell r="CS109">
            <v>49437.118000000002</v>
          </cell>
          <cell r="CT109">
            <v>1979.0043000000001</v>
          </cell>
          <cell r="CU109">
            <v>164.917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143665.20000000001</v>
          </cell>
          <cell r="ED109">
            <v>143665.20000000001</v>
          </cell>
          <cell r="EE109">
            <v>11972.1</v>
          </cell>
          <cell r="EF109">
            <v>8791367.3021000009</v>
          </cell>
          <cell r="EG109">
            <v>9778382.6870000008</v>
          </cell>
          <cell r="EH109">
            <v>10256913.5098</v>
          </cell>
          <cell r="EI109">
            <v>478530.82290000003</v>
          </cell>
          <cell r="EJ109">
            <v>39877.568599999999</v>
          </cell>
          <cell r="EK109">
            <v>8791367.3021000009</v>
          </cell>
          <cell r="EL109">
            <v>9778382.6870000008</v>
          </cell>
          <cell r="EM109">
            <v>10400578.709799999</v>
          </cell>
          <cell r="EN109">
            <v>622196.02289999998</v>
          </cell>
          <cell r="EO109">
            <v>51849.668599999997</v>
          </cell>
          <cell r="EP109">
            <v>147853.46</v>
          </cell>
          <cell r="EQ109">
            <v>0</v>
          </cell>
          <cell r="ER109">
            <v>0</v>
          </cell>
          <cell r="ES109">
            <v>0</v>
          </cell>
          <cell r="ET109">
            <v>210899.76000000004</v>
          </cell>
          <cell r="EU109">
            <v>613.32000000000005</v>
          </cell>
          <cell r="EV109">
            <v>73838.39999999998</v>
          </cell>
          <cell r="EW109">
            <v>1979.0400000000002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143665.20000000004</v>
          </cell>
          <cell r="FC109">
            <v>481360.82</v>
          </cell>
        </row>
        <row r="110">
          <cell r="A110" t="str">
            <v>500036_2011</v>
          </cell>
          <cell r="B110" t="str">
            <v>500036</v>
          </cell>
          <cell r="C110" t="str">
            <v>Yes</v>
          </cell>
          <cell r="D110" t="str">
            <v>PPS</v>
          </cell>
          <cell r="E110" t="str">
            <v>5</v>
          </cell>
          <cell r="F110">
            <v>2011</v>
          </cell>
          <cell r="G110">
            <v>1</v>
          </cell>
          <cell r="H110">
            <v>1</v>
          </cell>
          <cell r="I110">
            <v>1</v>
          </cell>
          <cell r="J110">
            <v>1</v>
          </cell>
          <cell r="K110">
            <v>0</v>
          </cell>
          <cell r="L110">
            <v>0</v>
          </cell>
          <cell r="M110">
            <v>2461788.84</v>
          </cell>
          <cell r="N110">
            <v>187250.04</v>
          </cell>
          <cell r="O110">
            <v>2149.56</v>
          </cell>
          <cell r="P110">
            <v>0</v>
          </cell>
          <cell r="Q110">
            <v>0</v>
          </cell>
          <cell r="R110">
            <v>1916884.44</v>
          </cell>
          <cell r="S110">
            <v>39120.120000000003</v>
          </cell>
          <cell r="T110">
            <v>10954.2</v>
          </cell>
          <cell r="U110">
            <v>223.56</v>
          </cell>
          <cell r="V110">
            <v>1927838.64</v>
          </cell>
          <cell r="W110">
            <v>39343.68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2216090.16</v>
          </cell>
          <cell r="AF110">
            <v>3366.84</v>
          </cell>
          <cell r="AG110">
            <v>2216090.16</v>
          </cell>
          <cell r="AH110">
            <v>3366.84</v>
          </cell>
          <cell r="AI110">
            <v>74383.56</v>
          </cell>
          <cell r="AJ110">
            <v>681856.44</v>
          </cell>
          <cell r="AK110">
            <v>2651188.44</v>
          </cell>
          <cell r="AL110">
            <v>1917590.88</v>
          </cell>
          <cell r="AM110">
            <v>31854.240000000002</v>
          </cell>
          <cell r="AN110">
            <v>1949445.1200000001</v>
          </cell>
          <cell r="AO110">
            <v>39134.519999999997</v>
          </cell>
          <cell r="AP110">
            <v>650.04</v>
          </cell>
          <cell r="AQ110">
            <v>39784.559999999998</v>
          </cell>
          <cell r="AR110">
            <v>2219457</v>
          </cell>
          <cell r="AS110">
            <v>0</v>
          </cell>
          <cell r="AT110">
            <v>1</v>
          </cell>
          <cell r="AU110">
            <v>14949923.970000001</v>
          </cell>
          <cell r="AV110">
            <v>14949923.970000001</v>
          </cell>
          <cell r="AW110">
            <v>17411712.850000001</v>
          </cell>
          <cell r="AX110">
            <v>2461788.88</v>
          </cell>
          <cell r="AY110">
            <v>205149.07329999999</v>
          </cell>
          <cell r="AZ110">
            <v>1422617.65</v>
          </cell>
          <cell r="BA110">
            <v>1422617.65</v>
          </cell>
          <cell r="BB110">
            <v>1609867.71</v>
          </cell>
          <cell r="BC110">
            <v>187250.06</v>
          </cell>
          <cell r="BD110">
            <v>15604.171700000001</v>
          </cell>
          <cell r="BE110">
            <v>12136.06</v>
          </cell>
          <cell r="BF110">
            <v>12136.06</v>
          </cell>
          <cell r="BG110">
            <v>14285.61</v>
          </cell>
          <cell r="BH110">
            <v>2149.5500000000002</v>
          </cell>
          <cell r="BI110">
            <v>179.1292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1</v>
          </cell>
          <cell r="BP110">
            <v>5209939.9696000004</v>
          </cell>
          <cell r="BQ110">
            <v>5209939.9696000004</v>
          </cell>
          <cell r="BR110">
            <v>7426030.0816000002</v>
          </cell>
          <cell r="BS110">
            <v>2216090.1120000002</v>
          </cell>
          <cell r="BT110">
            <v>184674.17600000001</v>
          </cell>
          <cell r="BU110">
            <v>7915.3285999999998</v>
          </cell>
          <cell r="BV110">
            <v>7915.3285999999998</v>
          </cell>
          <cell r="BW110">
            <v>11282.1774</v>
          </cell>
          <cell r="BX110">
            <v>3366.8488000000002</v>
          </cell>
          <cell r="BY110">
            <v>280.57069999999999</v>
          </cell>
          <cell r="BZ110">
            <v>1</v>
          </cell>
          <cell r="CA110">
            <v>10867899.2129</v>
          </cell>
          <cell r="CB110">
            <v>10867899.2129</v>
          </cell>
          <cell r="CC110">
            <v>12784783.602600001</v>
          </cell>
          <cell r="CD110">
            <v>1916884.3896999999</v>
          </cell>
          <cell r="CE110">
            <v>159740.3658</v>
          </cell>
          <cell r="CF110">
            <v>61845.830600000001</v>
          </cell>
          <cell r="CG110">
            <v>61845.830600000001</v>
          </cell>
          <cell r="CH110">
            <v>72800.025999999998</v>
          </cell>
          <cell r="CI110">
            <v>10954.195400000001</v>
          </cell>
          <cell r="CJ110">
            <v>912.84960000000001</v>
          </cell>
          <cell r="CK110">
            <v>1</v>
          </cell>
          <cell r="CL110">
            <v>4508180.7598999999</v>
          </cell>
          <cell r="CM110">
            <v>4508180.7598999999</v>
          </cell>
          <cell r="CN110">
            <v>6425771.6886999998</v>
          </cell>
          <cell r="CO110">
            <v>1917590.9288000001</v>
          </cell>
          <cell r="CP110">
            <v>159799.24410000001</v>
          </cell>
          <cell r="CQ110">
            <v>74888.150299999994</v>
          </cell>
          <cell r="CR110">
            <v>74888.150299999994</v>
          </cell>
          <cell r="CS110">
            <v>106742.4259</v>
          </cell>
          <cell r="CT110">
            <v>31854.275600000001</v>
          </cell>
          <cell r="CU110">
            <v>2654.5230000000001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74383.56</v>
          </cell>
          <cell r="DT110">
            <v>74383.56</v>
          </cell>
          <cell r="DU110">
            <v>6198.63</v>
          </cell>
          <cell r="DV110">
            <v>0</v>
          </cell>
          <cell r="DW110">
            <v>0</v>
          </cell>
          <cell r="DX110">
            <v>681856.44</v>
          </cell>
          <cell r="DY110">
            <v>681856.44</v>
          </cell>
          <cell r="DZ110">
            <v>56821.37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37115346.931900002</v>
          </cell>
          <cell r="EG110">
            <v>37115346.931900002</v>
          </cell>
          <cell r="EH110">
            <v>45863276.172200002</v>
          </cell>
          <cell r="EI110">
            <v>8747929.2402999997</v>
          </cell>
          <cell r="EJ110">
            <v>728994.10340000002</v>
          </cell>
          <cell r="EK110">
            <v>37115346.931900002</v>
          </cell>
          <cell r="EL110">
            <v>37115346.931900002</v>
          </cell>
          <cell r="EM110">
            <v>46619516.172200002</v>
          </cell>
          <cell r="EN110">
            <v>9504169.2402999997</v>
          </cell>
          <cell r="EO110">
            <v>792014.10340000002</v>
          </cell>
          <cell r="EP110">
            <v>2461788.8400000003</v>
          </cell>
          <cell r="EQ110">
            <v>2149.5600000000004</v>
          </cell>
          <cell r="ER110">
            <v>187250.04000000004</v>
          </cell>
          <cell r="ES110">
            <v>0</v>
          </cell>
          <cell r="ET110">
            <v>1916884.4400000004</v>
          </cell>
          <cell r="EU110">
            <v>10954.200000000003</v>
          </cell>
          <cell r="EV110">
            <v>1917590.88</v>
          </cell>
          <cell r="EW110">
            <v>31854.240000000002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8747929.2000000011</v>
          </cell>
        </row>
        <row r="111">
          <cell r="A111" t="str">
            <v>500036_2012</v>
          </cell>
          <cell r="B111" t="str">
            <v>500036</v>
          </cell>
          <cell r="C111" t="str">
            <v>Yes</v>
          </cell>
          <cell r="D111" t="str">
            <v>PPS</v>
          </cell>
          <cell r="E111" t="str">
            <v>5</v>
          </cell>
          <cell r="F111">
            <v>2012</v>
          </cell>
          <cell r="G111">
            <v>1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1244121.72</v>
          </cell>
          <cell r="N111">
            <v>192861.6</v>
          </cell>
          <cell r="O111">
            <v>1063.08</v>
          </cell>
          <cell r="P111">
            <v>0</v>
          </cell>
          <cell r="Q111">
            <v>0</v>
          </cell>
          <cell r="R111">
            <v>947852.04</v>
          </cell>
          <cell r="S111">
            <v>19343.88</v>
          </cell>
          <cell r="T111">
            <v>5417.52</v>
          </cell>
          <cell r="U111">
            <v>110.52</v>
          </cell>
          <cell r="V111">
            <v>953269.56</v>
          </cell>
          <cell r="W111">
            <v>19454.400000000001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1783517.4</v>
          </cell>
          <cell r="AF111">
            <v>2709.6</v>
          </cell>
          <cell r="AG111">
            <v>1783517.4</v>
          </cell>
          <cell r="AH111">
            <v>2709.6</v>
          </cell>
          <cell r="AI111">
            <v>78544.44</v>
          </cell>
          <cell r="AJ111">
            <v>716975.88</v>
          </cell>
          <cell r="AK111">
            <v>1438046.4</v>
          </cell>
          <cell r="AL111">
            <v>1543284.24</v>
          </cell>
          <cell r="AM111">
            <v>25636.44</v>
          </cell>
          <cell r="AN111">
            <v>1568920.68</v>
          </cell>
          <cell r="AO111">
            <v>31495.56</v>
          </cell>
          <cell r="AP111">
            <v>523.20000000000005</v>
          </cell>
          <cell r="AQ111">
            <v>32018.76</v>
          </cell>
          <cell r="AR111">
            <v>1786227</v>
          </cell>
          <cell r="AS111">
            <v>0</v>
          </cell>
          <cell r="AT111">
            <v>1.056</v>
          </cell>
          <cell r="AU111">
            <v>14949923.970000001</v>
          </cell>
          <cell r="AV111">
            <v>15787119.712300001</v>
          </cell>
          <cell r="AW111">
            <v>17031241.5187</v>
          </cell>
          <cell r="AX111">
            <v>1244121.8063999999</v>
          </cell>
          <cell r="AY111">
            <v>103676.8172</v>
          </cell>
          <cell r="AZ111">
            <v>1422617.65</v>
          </cell>
          <cell r="BA111">
            <v>1502284.2383999999</v>
          </cell>
          <cell r="BB111">
            <v>1695145.8269</v>
          </cell>
          <cell r="BC111">
            <v>192861.58850000001</v>
          </cell>
          <cell r="BD111">
            <v>16071.799000000001</v>
          </cell>
          <cell r="BE111">
            <v>12136.06</v>
          </cell>
          <cell r="BF111">
            <v>12815.679400000001</v>
          </cell>
          <cell r="BG111">
            <v>13878.7546</v>
          </cell>
          <cell r="BH111">
            <v>1063.0752</v>
          </cell>
          <cell r="BI111">
            <v>88.589600000000004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1.0515000000000001</v>
          </cell>
          <cell r="BP111">
            <v>5209939.9696000004</v>
          </cell>
          <cell r="BQ111">
            <v>5478251.8779999996</v>
          </cell>
          <cell r="BR111">
            <v>7261769.2769999998</v>
          </cell>
          <cell r="BS111">
            <v>1783517.399</v>
          </cell>
          <cell r="BT111">
            <v>148626.44990000001</v>
          </cell>
          <cell r="BU111">
            <v>7915.3285999999998</v>
          </cell>
          <cell r="BV111">
            <v>8322.9680000000008</v>
          </cell>
          <cell r="BW111">
            <v>11032.6199</v>
          </cell>
          <cell r="BX111">
            <v>2709.6518999999998</v>
          </cell>
          <cell r="BY111">
            <v>225.80430000000001</v>
          </cell>
          <cell r="BZ111">
            <v>1.056</v>
          </cell>
          <cell r="CA111">
            <v>10867899.2129</v>
          </cell>
          <cell r="CB111">
            <v>11476501.5688</v>
          </cell>
          <cell r="CC111">
            <v>12424353.598300001</v>
          </cell>
          <cell r="CD111">
            <v>947852.0294</v>
          </cell>
          <cell r="CE111">
            <v>78987.669099999999</v>
          </cell>
          <cell r="CF111">
            <v>61845.830600000001</v>
          </cell>
          <cell r="CG111">
            <v>65309.197099999998</v>
          </cell>
          <cell r="CH111">
            <v>70726.681200000006</v>
          </cell>
          <cell r="CI111">
            <v>5417.4840999999997</v>
          </cell>
          <cell r="CJ111">
            <v>451.45699999999999</v>
          </cell>
          <cell r="CK111">
            <v>1.0515000000000001</v>
          </cell>
          <cell r="CL111">
            <v>4508180.7598999999</v>
          </cell>
          <cell r="CM111">
            <v>4740352.0690000001</v>
          </cell>
          <cell r="CN111">
            <v>6283636.3404000001</v>
          </cell>
          <cell r="CO111">
            <v>1543284.2714</v>
          </cell>
          <cell r="CP111">
            <v>128607.0226</v>
          </cell>
          <cell r="CQ111">
            <v>74888.150299999994</v>
          </cell>
          <cell r="CR111">
            <v>78744.89</v>
          </cell>
          <cell r="CS111">
            <v>104381.32490000001</v>
          </cell>
          <cell r="CT111">
            <v>25636.4349</v>
          </cell>
          <cell r="CU111">
            <v>2136.3696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78544.44</v>
          </cell>
          <cell r="DT111">
            <v>78544.44</v>
          </cell>
          <cell r="DU111">
            <v>6545.37</v>
          </cell>
          <cell r="DV111">
            <v>0</v>
          </cell>
          <cell r="DW111">
            <v>0</v>
          </cell>
          <cell r="DX111">
            <v>716975.88</v>
          </cell>
          <cell r="DY111">
            <v>716975.88</v>
          </cell>
          <cell r="DZ111">
            <v>59747.99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37115346.931900002</v>
          </cell>
          <cell r="EG111">
            <v>39149702.201099999</v>
          </cell>
          <cell r="EH111">
            <v>44896165.9419</v>
          </cell>
          <cell r="EI111">
            <v>5746463.7407999998</v>
          </cell>
          <cell r="EJ111">
            <v>478871.97840000002</v>
          </cell>
          <cell r="EK111">
            <v>37115346.931900002</v>
          </cell>
          <cell r="EL111">
            <v>39149702.201099999</v>
          </cell>
          <cell r="EM111">
            <v>45691686.2619</v>
          </cell>
          <cell r="EN111">
            <v>6541984.0608000001</v>
          </cell>
          <cell r="EO111">
            <v>545165.33840000001</v>
          </cell>
          <cell r="EP111">
            <v>1244121.7200000002</v>
          </cell>
          <cell r="EQ111">
            <v>1063.0800000000002</v>
          </cell>
          <cell r="ER111">
            <v>192861.59999999998</v>
          </cell>
          <cell r="ES111">
            <v>0</v>
          </cell>
          <cell r="ET111">
            <v>947852.04000000015</v>
          </cell>
          <cell r="EU111">
            <v>5417.5199999999995</v>
          </cell>
          <cell r="EV111">
            <v>1543284.24</v>
          </cell>
          <cell r="EW111">
            <v>25636.439999999991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5746463.6399999997</v>
          </cell>
        </row>
        <row r="112">
          <cell r="A112" t="str">
            <v>500036_2013</v>
          </cell>
          <cell r="B112" t="str">
            <v>500036</v>
          </cell>
          <cell r="C112" t="str">
            <v>Yes</v>
          </cell>
          <cell r="D112" t="str">
            <v>PPS</v>
          </cell>
          <cell r="E112" t="str">
            <v>5</v>
          </cell>
          <cell r="F112">
            <v>2013</v>
          </cell>
          <cell r="G112">
            <v>1</v>
          </cell>
          <cell r="H112">
            <v>1</v>
          </cell>
          <cell r="I112">
            <v>1</v>
          </cell>
          <cell r="J112">
            <v>1</v>
          </cell>
          <cell r="K112">
            <v>0</v>
          </cell>
          <cell r="L112">
            <v>0</v>
          </cell>
          <cell r="M112">
            <v>1556594.8</v>
          </cell>
          <cell r="N112">
            <v>221555.64</v>
          </cell>
          <cell r="O112">
            <v>1269.24</v>
          </cell>
          <cell r="P112">
            <v>0</v>
          </cell>
          <cell r="Q112">
            <v>0</v>
          </cell>
          <cell r="R112">
            <v>1136134.99</v>
          </cell>
          <cell r="S112">
            <v>23186.38</v>
          </cell>
          <cell r="T112">
            <v>6467.76</v>
          </cell>
          <cell r="U112">
            <v>132</v>
          </cell>
          <cell r="V112">
            <v>1142602.75</v>
          </cell>
          <cell r="W112">
            <v>23318.38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1875449.64</v>
          </cell>
          <cell r="AF112">
            <v>2849.28</v>
          </cell>
          <cell r="AG112">
            <v>1875449.64</v>
          </cell>
          <cell r="AH112">
            <v>2849.28</v>
          </cell>
          <cell r="AI112">
            <v>82945.440000000002</v>
          </cell>
          <cell r="AJ112">
            <v>753936.36</v>
          </cell>
          <cell r="AK112">
            <v>1779419.68</v>
          </cell>
          <cell r="AL112">
            <v>1622833.44</v>
          </cell>
          <cell r="AM112">
            <v>26957.88</v>
          </cell>
          <cell r="AN112">
            <v>1649791.32</v>
          </cell>
          <cell r="AO112">
            <v>33119.040000000001</v>
          </cell>
          <cell r="AP112">
            <v>550.20000000000005</v>
          </cell>
          <cell r="AQ112">
            <v>33669.24</v>
          </cell>
          <cell r="AR112">
            <v>1878298.92</v>
          </cell>
          <cell r="AS112">
            <v>0</v>
          </cell>
          <cell r="AT112">
            <v>1.1151</v>
          </cell>
          <cell r="AU112">
            <v>14949923.970000001</v>
          </cell>
          <cell r="AV112">
            <v>16670660.218900001</v>
          </cell>
          <cell r="AW112">
            <v>18148497.665899999</v>
          </cell>
          <cell r="AX112">
            <v>1477837.4469000001</v>
          </cell>
          <cell r="AY112">
            <v>123153.12059999999</v>
          </cell>
          <cell r="AZ112">
            <v>1422617.65</v>
          </cell>
          <cell r="BA112">
            <v>1586360.9415</v>
          </cell>
          <cell r="BB112">
            <v>1807916.5922000001</v>
          </cell>
          <cell r="BC112">
            <v>221555.6507</v>
          </cell>
          <cell r="BD112">
            <v>18462.9709</v>
          </cell>
          <cell r="BE112">
            <v>12136.06</v>
          </cell>
          <cell r="BF112">
            <v>13532.9205</v>
          </cell>
          <cell r="BG112">
            <v>14802.105</v>
          </cell>
          <cell r="BH112">
            <v>1269.1845000000001</v>
          </cell>
          <cell r="BI112">
            <v>105.7654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1.1056999999999999</v>
          </cell>
          <cell r="BP112">
            <v>5209939.9696000004</v>
          </cell>
          <cell r="BQ112">
            <v>5760630.6244000001</v>
          </cell>
          <cell r="BR112">
            <v>7636080.1612999998</v>
          </cell>
          <cell r="BS112">
            <v>1875449.5368999999</v>
          </cell>
          <cell r="BT112">
            <v>156287.4614</v>
          </cell>
          <cell r="BU112">
            <v>7915.3285999999998</v>
          </cell>
          <cell r="BV112">
            <v>8751.9788000000008</v>
          </cell>
          <cell r="BW112">
            <v>11601.300800000001</v>
          </cell>
          <cell r="BX112">
            <v>2849.3220000000001</v>
          </cell>
          <cell r="BY112">
            <v>237.4435</v>
          </cell>
          <cell r="BZ112">
            <v>1.1151</v>
          </cell>
          <cell r="CA112">
            <v>10867899.2129</v>
          </cell>
          <cell r="CB112">
            <v>12118794.4123</v>
          </cell>
          <cell r="CC112">
            <v>13250455.291300001</v>
          </cell>
          <cell r="CD112">
            <v>1131660.879</v>
          </cell>
          <cell r="CE112">
            <v>94305.073199999999</v>
          </cell>
          <cell r="CF112">
            <v>61845.830600000001</v>
          </cell>
          <cell r="CG112">
            <v>68964.285699999993</v>
          </cell>
          <cell r="CH112">
            <v>75432.100999999995</v>
          </cell>
          <cell r="CI112">
            <v>6467.8153000000002</v>
          </cell>
          <cell r="CJ112">
            <v>538.9846</v>
          </cell>
          <cell r="CK112">
            <v>1.1056999999999999</v>
          </cell>
          <cell r="CL112">
            <v>4508180.7598999999</v>
          </cell>
          <cell r="CM112">
            <v>4984695.4661999997</v>
          </cell>
          <cell r="CN112">
            <v>6607528.9601999996</v>
          </cell>
          <cell r="CO112">
            <v>1622833.4938999999</v>
          </cell>
          <cell r="CP112">
            <v>135236.12450000001</v>
          </cell>
          <cell r="CQ112">
            <v>74888.150299999994</v>
          </cell>
          <cell r="CR112">
            <v>82803.827799999999</v>
          </cell>
          <cell r="CS112">
            <v>109761.7032</v>
          </cell>
          <cell r="CT112">
            <v>26957.875400000001</v>
          </cell>
          <cell r="CU112">
            <v>2246.4895999999999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82945.440000000002</v>
          </cell>
          <cell r="DT112">
            <v>82945.440000000002</v>
          </cell>
          <cell r="DU112">
            <v>6912.12</v>
          </cell>
          <cell r="DV112">
            <v>0</v>
          </cell>
          <cell r="DW112">
            <v>0</v>
          </cell>
          <cell r="DX112">
            <v>753936.36</v>
          </cell>
          <cell r="DY112">
            <v>753936.36</v>
          </cell>
          <cell r="DZ112">
            <v>62828.03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37115346.931900002</v>
          </cell>
          <cell r="EG112">
            <v>41295194.676200002</v>
          </cell>
          <cell r="EH112">
            <v>47662075.880900003</v>
          </cell>
          <cell r="EI112">
            <v>6366881.2046999997</v>
          </cell>
          <cell r="EJ112">
            <v>530573.43370000005</v>
          </cell>
          <cell r="EK112">
            <v>37115346.931900002</v>
          </cell>
          <cell r="EL112">
            <v>41295194.676200002</v>
          </cell>
          <cell r="EM112">
            <v>48498957.6809</v>
          </cell>
          <cell r="EN112">
            <v>7203763.0047000004</v>
          </cell>
          <cell r="EO112">
            <v>600313.58369999996</v>
          </cell>
          <cell r="EP112">
            <v>1556594.7999999998</v>
          </cell>
          <cell r="EQ112">
            <v>1269.24</v>
          </cell>
          <cell r="ER112">
            <v>221555.64</v>
          </cell>
          <cell r="ES112">
            <v>0</v>
          </cell>
          <cell r="ET112">
            <v>1136134.9900000002</v>
          </cell>
          <cell r="EU112">
            <v>6467.7599999999984</v>
          </cell>
          <cell r="EV112">
            <v>1622833.4400000004</v>
          </cell>
          <cell r="EW112">
            <v>26957.87999999999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6450112.6699999999</v>
          </cell>
        </row>
        <row r="113">
          <cell r="A113" t="str">
            <v>500037_2011</v>
          </cell>
          <cell r="B113" t="str">
            <v>500037</v>
          </cell>
          <cell r="C113" t="str">
            <v>Yes</v>
          </cell>
          <cell r="D113" t="str">
            <v>PPS</v>
          </cell>
          <cell r="E113" t="str">
            <v>5</v>
          </cell>
          <cell r="F113">
            <v>2011</v>
          </cell>
          <cell r="G113">
            <v>1</v>
          </cell>
          <cell r="H113">
            <v>1</v>
          </cell>
          <cell r="I113">
            <v>1</v>
          </cell>
          <cell r="J113">
            <v>1</v>
          </cell>
          <cell r="K113">
            <v>0</v>
          </cell>
          <cell r="L113">
            <v>1</v>
          </cell>
          <cell r="M113">
            <v>611060.28</v>
          </cell>
          <cell r="N113">
            <v>1135.92</v>
          </cell>
          <cell r="O113">
            <v>1094.52</v>
          </cell>
          <cell r="P113">
            <v>0</v>
          </cell>
          <cell r="Q113">
            <v>0</v>
          </cell>
          <cell r="R113">
            <v>22720.68</v>
          </cell>
          <cell r="S113">
            <v>463.68</v>
          </cell>
          <cell r="T113">
            <v>0</v>
          </cell>
          <cell r="U113">
            <v>0</v>
          </cell>
          <cell r="V113">
            <v>22720.68</v>
          </cell>
          <cell r="W113">
            <v>463.68</v>
          </cell>
          <cell r="X113">
            <v>366570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518981.04</v>
          </cell>
          <cell r="AF113">
            <v>2222.04</v>
          </cell>
          <cell r="AG113">
            <v>518981.04</v>
          </cell>
          <cell r="AH113">
            <v>2222.04</v>
          </cell>
          <cell r="AI113">
            <v>13053.84</v>
          </cell>
          <cell r="AJ113">
            <v>67479.600000000006</v>
          </cell>
          <cell r="AK113">
            <v>979860.72</v>
          </cell>
          <cell r="AL113">
            <v>483155.4</v>
          </cell>
          <cell r="AM113">
            <v>6670.68</v>
          </cell>
          <cell r="AN113">
            <v>489826.08</v>
          </cell>
          <cell r="AO113">
            <v>9860.2800000000007</v>
          </cell>
          <cell r="AP113">
            <v>136.08000000000001</v>
          </cell>
          <cell r="AQ113">
            <v>9996.36</v>
          </cell>
          <cell r="AR113">
            <v>521203.08</v>
          </cell>
          <cell r="AS113">
            <v>0</v>
          </cell>
          <cell r="AT113">
            <v>1</v>
          </cell>
          <cell r="AU113">
            <v>3481856.53</v>
          </cell>
          <cell r="AV113">
            <v>3481856.53</v>
          </cell>
          <cell r="AW113">
            <v>4092916.86</v>
          </cell>
          <cell r="AX113">
            <v>611060.32999999996</v>
          </cell>
          <cell r="AY113">
            <v>50921.694199999998</v>
          </cell>
          <cell r="AZ113">
            <v>6413.13</v>
          </cell>
          <cell r="BA113">
            <v>6413.13</v>
          </cell>
          <cell r="BB113">
            <v>7549.03</v>
          </cell>
          <cell r="BC113">
            <v>1135.9000000000001</v>
          </cell>
          <cell r="BD113">
            <v>94.658299999999997</v>
          </cell>
          <cell r="BE113">
            <v>6179.32</v>
          </cell>
          <cell r="BF113">
            <v>6179.32</v>
          </cell>
          <cell r="BG113">
            <v>7273.81</v>
          </cell>
          <cell r="BH113">
            <v>1094.49</v>
          </cell>
          <cell r="BI113">
            <v>91.207499999999996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1</v>
          </cell>
          <cell r="BP113">
            <v>1220103.9487999999</v>
          </cell>
          <cell r="BQ113">
            <v>1220103.9487999999</v>
          </cell>
          <cell r="BR113">
            <v>1739085.0274</v>
          </cell>
          <cell r="BS113">
            <v>518981.07860000001</v>
          </cell>
          <cell r="BT113">
            <v>43248.423199999997</v>
          </cell>
          <cell r="BU113">
            <v>5223.9862000000003</v>
          </cell>
          <cell r="BV113">
            <v>5223.9862000000003</v>
          </cell>
          <cell r="BW113">
            <v>7446.0509000000002</v>
          </cell>
          <cell r="BX113">
            <v>2222.0646999999999</v>
          </cell>
          <cell r="BY113">
            <v>185.1721</v>
          </cell>
          <cell r="BZ113">
            <v>1</v>
          </cell>
          <cell r="CA113">
            <v>128277.78660000001</v>
          </cell>
          <cell r="CB113">
            <v>128277.78660000001</v>
          </cell>
          <cell r="CC113">
            <v>150998.47640000001</v>
          </cell>
          <cell r="CD113">
            <v>22720.6898</v>
          </cell>
          <cell r="CE113">
            <v>1893.3907999999999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1</v>
          </cell>
          <cell r="CL113">
            <v>1135879.3021</v>
          </cell>
          <cell r="CM113">
            <v>1135879.3021</v>
          </cell>
          <cell r="CN113">
            <v>1619034.7401000001</v>
          </cell>
          <cell r="CO113">
            <v>483155.43800000002</v>
          </cell>
          <cell r="CP113">
            <v>40262.953200000004</v>
          </cell>
          <cell r="CQ113">
            <v>15682.4841</v>
          </cell>
          <cell r="CR113">
            <v>15682.4841</v>
          </cell>
          <cell r="CS113">
            <v>22353.155200000001</v>
          </cell>
          <cell r="CT113">
            <v>6670.6710999999996</v>
          </cell>
          <cell r="CU113">
            <v>555.88930000000005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366570</v>
          </cell>
          <cell r="DE113">
            <v>366570</v>
          </cell>
          <cell r="DF113">
            <v>30547.5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366570</v>
          </cell>
          <cell r="DO113">
            <v>366570</v>
          </cell>
          <cell r="DP113">
            <v>30547.5</v>
          </cell>
          <cell r="DQ113">
            <v>0</v>
          </cell>
          <cell r="DR113">
            <v>0</v>
          </cell>
          <cell r="DS113">
            <v>13053.84</v>
          </cell>
          <cell r="DT113">
            <v>13053.84</v>
          </cell>
          <cell r="DU113">
            <v>1087.82</v>
          </cell>
          <cell r="DV113">
            <v>0</v>
          </cell>
          <cell r="DW113">
            <v>0</v>
          </cell>
          <cell r="DX113">
            <v>67479.600000000006</v>
          </cell>
          <cell r="DY113">
            <v>67479.600000000006</v>
          </cell>
          <cell r="DZ113">
            <v>5623.3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5999616.4878000002</v>
          </cell>
          <cell r="EG113">
            <v>5999616.4878000002</v>
          </cell>
          <cell r="EH113">
            <v>7646657.1500000004</v>
          </cell>
          <cell r="EI113">
            <v>1647040.6621999999</v>
          </cell>
          <cell r="EJ113">
            <v>137253.3885</v>
          </cell>
          <cell r="EK113">
            <v>5999616.4878000002</v>
          </cell>
          <cell r="EL113">
            <v>5999616.4878000002</v>
          </cell>
          <cell r="EM113">
            <v>8093760.5899999999</v>
          </cell>
          <cell r="EN113">
            <v>2094144.1022000001</v>
          </cell>
          <cell r="EO113">
            <v>174512.0085</v>
          </cell>
          <cell r="EP113">
            <v>611060.28</v>
          </cell>
          <cell r="EQ113">
            <v>1094.5200000000002</v>
          </cell>
          <cell r="ER113">
            <v>1135.9199999999998</v>
          </cell>
          <cell r="ES113">
            <v>0</v>
          </cell>
          <cell r="ET113">
            <v>22720.679999999997</v>
          </cell>
          <cell r="EU113">
            <v>0</v>
          </cell>
          <cell r="EV113">
            <v>483155.40000000008</v>
          </cell>
          <cell r="EW113">
            <v>6670.6800000000012</v>
          </cell>
          <cell r="EX113">
            <v>0</v>
          </cell>
          <cell r="EY113">
            <v>366570</v>
          </cell>
          <cell r="EZ113">
            <v>0</v>
          </cell>
          <cell r="FA113">
            <v>366570</v>
          </cell>
          <cell r="FB113">
            <v>0</v>
          </cell>
          <cell r="FC113">
            <v>1647040.56</v>
          </cell>
        </row>
        <row r="114">
          <cell r="A114" t="str">
            <v>500037_2012</v>
          </cell>
          <cell r="B114" t="str">
            <v>500037</v>
          </cell>
          <cell r="C114" t="str">
            <v>Yes</v>
          </cell>
          <cell r="D114" t="str">
            <v>PPS</v>
          </cell>
          <cell r="E114" t="str">
            <v>5</v>
          </cell>
          <cell r="F114">
            <v>2012</v>
          </cell>
          <cell r="G114">
            <v>1</v>
          </cell>
          <cell r="H114">
            <v>1</v>
          </cell>
          <cell r="I114">
            <v>1</v>
          </cell>
          <cell r="J114">
            <v>1</v>
          </cell>
          <cell r="K114">
            <v>0</v>
          </cell>
          <cell r="L114">
            <v>1</v>
          </cell>
          <cell r="M114">
            <v>303181.32</v>
          </cell>
          <cell r="N114">
            <v>561.72</v>
          </cell>
          <cell r="O114">
            <v>541.32000000000005</v>
          </cell>
          <cell r="P114">
            <v>0</v>
          </cell>
          <cell r="Q114">
            <v>0</v>
          </cell>
          <cell r="R114">
            <v>11236.68</v>
          </cell>
          <cell r="S114">
            <v>229.32</v>
          </cell>
          <cell r="T114">
            <v>0</v>
          </cell>
          <cell r="U114">
            <v>0</v>
          </cell>
          <cell r="V114">
            <v>11236.68</v>
          </cell>
          <cell r="W114">
            <v>229.32</v>
          </cell>
          <cell r="X114">
            <v>366570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417677.64</v>
          </cell>
          <cell r="AF114">
            <v>1788.36</v>
          </cell>
          <cell r="AG114">
            <v>417677.64</v>
          </cell>
          <cell r="AH114">
            <v>1788.36</v>
          </cell>
          <cell r="AI114">
            <v>13784.04</v>
          </cell>
          <cell r="AJ114">
            <v>70955.28</v>
          </cell>
          <cell r="AK114">
            <v>670854.36</v>
          </cell>
          <cell r="AL114">
            <v>388845.6</v>
          </cell>
          <cell r="AM114">
            <v>5368.56</v>
          </cell>
          <cell r="AN114">
            <v>394214.16</v>
          </cell>
          <cell r="AO114">
            <v>7935.6</v>
          </cell>
          <cell r="AP114">
            <v>109.56</v>
          </cell>
          <cell r="AQ114">
            <v>8045.16</v>
          </cell>
          <cell r="AR114">
            <v>419466</v>
          </cell>
          <cell r="AS114">
            <v>0</v>
          </cell>
          <cell r="AT114">
            <v>1.056</v>
          </cell>
          <cell r="AU114">
            <v>3481856.53</v>
          </cell>
          <cell r="AV114">
            <v>3676840.4956999999</v>
          </cell>
          <cell r="AW114">
            <v>3980021.7916999999</v>
          </cell>
          <cell r="AX114">
            <v>303181.29599999997</v>
          </cell>
          <cell r="AY114">
            <v>25265.108</v>
          </cell>
          <cell r="AZ114">
            <v>6413.13</v>
          </cell>
          <cell r="BA114">
            <v>6772.2653</v>
          </cell>
          <cell r="BB114">
            <v>7334.0255999999999</v>
          </cell>
          <cell r="BC114">
            <v>561.76030000000003</v>
          </cell>
          <cell r="BD114">
            <v>46.813400000000001</v>
          </cell>
          <cell r="BE114">
            <v>6179.32</v>
          </cell>
          <cell r="BF114">
            <v>6525.3618999999999</v>
          </cell>
          <cell r="BG114">
            <v>7066.6570000000002</v>
          </cell>
          <cell r="BH114">
            <v>541.29499999999996</v>
          </cell>
          <cell r="BI114">
            <v>45.107900000000001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1.0515000000000001</v>
          </cell>
          <cell r="BP114">
            <v>1220103.9487999999</v>
          </cell>
          <cell r="BQ114">
            <v>1282939.3022</v>
          </cell>
          <cell r="BR114">
            <v>1700616.9749</v>
          </cell>
          <cell r="BS114">
            <v>417677.6728</v>
          </cell>
          <cell r="BT114">
            <v>34806.472699999998</v>
          </cell>
          <cell r="BU114">
            <v>5223.9862000000003</v>
          </cell>
          <cell r="BV114">
            <v>5493.0214999999998</v>
          </cell>
          <cell r="BW114">
            <v>7281.3468000000003</v>
          </cell>
          <cell r="BX114">
            <v>1788.3253</v>
          </cell>
          <cell r="BY114">
            <v>149.02709999999999</v>
          </cell>
          <cell r="BZ114">
            <v>1.056</v>
          </cell>
          <cell r="CA114">
            <v>128277.78660000001</v>
          </cell>
          <cell r="CB114">
            <v>135461.3426</v>
          </cell>
          <cell r="CC114">
            <v>146698.0399</v>
          </cell>
          <cell r="CD114">
            <v>11236.6973</v>
          </cell>
          <cell r="CE114">
            <v>936.39139999999998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1.0515000000000001</v>
          </cell>
          <cell r="CL114">
            <v>1135879.3021</v>
          </cell>
          <cell r="CM114">
            <v>1194377.0862</v>
          </cell>
          <cell r="CN114">
            <v>1583222.6529999999</v>
          </cell>
          <cell r="CO114">
            <v>388845.56689999998</v>
          </cell>
          <cell r="CP114">
            <v>32403.797200000001</v>
          </cell>
          <cell r="CQ114">
            <v>15682.4841</v>
          </cell>
          <cell r="CR114">
            <v>16490.132000000001</v>
          </cell>
          <cell r="CS114">
            <v>21858.720499999999</v>
          </cell>
          <cell r="CT114">
            <v>5368.5884999999998</v>
          </cell>
          <cell r="CU114">
            <v>447.38240000000002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366570</v>
          </cell>
          <cell r="DE114">
            <v>366570</v>
          </cell>
          <cell r="DF114">
            <v>30547.5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366570</v>
          </cell>
          <cell r="DO114">
            <v>366570</v>
          </cell>
          <cell r="DP114">
            <v>30547.5</v>
          </cell>
          <cell r="DQ114">
            <v>0</v>
          </cell>
          <cell r="DR114">
            <v>0</v>
          </cell>
          <cell r="DS114">
            <v>13784.04</v>
          </cell>
          <cell r="DT114">
            <v>13784.04</v>
          </cell>
          <cell r="DU114">
            <v>1148.67</v>
          </cell>
          <cell r="DV114">
            <v>0</v>
          </cell>
          <cell r="DW114">
            <v>0</v>
          </cell>
          <cell r="DX114">
            <v>70955.28</v>
          </cell>
          <cell r="DY114">
            <v>70955.28</v>
          </cell>
          <cell r="DZ114">
            <v>5912.94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5999616.4878000002</v>
          </cell>
          <cell r="EG114">
            <v>6324899.0073999995</v>
          </cell>
          <cell r="EH114">
            <v>7454100.2093000002</v>
          </cell>
          <cell r="EI114">
            <v>1129201.202</v>
          </cell>
          <cell r="EJ114">
            <v>94100.100200000001</v>
          </cell>
          <cell r="EK114">
            <v>5999616.4878000002</v>
          </cell>
          <cell r="EL114">
            <v>6324899.0073999995</v>
          </cell>
          <cell r="EM114">
            <v>7905409.5292999996</v>
          </cell>
          <cell r="EN114">
            <v>1580510.5220000001</v>
          </cell>
          <cell r="EO114">
            <v>131709.2102</v>
          </cell>
          <cell r="EP114">
            <v>303181.31999999995</v>
          </cell>
          <cell r="EQ114">
            <v>541.32000000000005</v>
          </cell>
          <cell r="ER114">
            <v>561.72</v>
          </cell>
          <cell r="ES114">
            <v>0</v>
          </cell>
          <cell r="ET114">
            <v>11236.679999999998</v>
          </cell>
          <cell r="EU114">
            <v>0</v>
          </cell>
          <cell r="EV114">
            <v>388845.59999999992</v>
          </cell>
          <cell r="EW114">
            <v>5368.56</v>
          </cell>
          <cell r="EX114">
            <v>0</v>
          </cell>
          <cell r="EY114">
            <v>366570</v>
          </cell>
          <cell r="EZ114">
            <v>0</v>
          </cell>
          <cell r="FA114">
            <v>366570</v>
          </cell>
          <cell r="FB114">
            <v>0</v>
          </cell>
          <cell r="FC114">
            <v>1129201.1999999997</v>
          </cell>
        </row>
        <row r="115">
          <cell r="A115" t="str">
            <v>500037_2013</v>
          </cell>
          <cell r="B115" t="str">
            <v>500037</v>
          </cell>
          <cell r="C115" t="str">
            <v>Yes</v>
          </cell>
          <cell r="D115" t="str">
            <v>PPS</v>
          </cell>
          <cell r="E115" t="str">
            <v>5</v>
          </cell>
          <cell r="F115">
            <v>2013</v>
          </cell>
          <cell r="G115">
            <v>1</v>
          </cell>
          <cell r="H115">
            <v>1</v>
          </cell>
          <cell r="I115">
            <v>1</v>
          </cell>
          <cell r="J115">
            <v>1</v>
          </cell>
          <cell r="K115">
            <v>0</v>
          </cell>
          <cell r="L115">
            <v>1</v>
          </cell>
          <cell r="M115">
            <v>363934.16</v>
          </cell>
          <cell r="N115">
            <v>670.68</v>
          </cell>
          <cell r="O115">
            <v>646.20000000000005</v>
          </cell>
          <cell r="P115">
            <v>0</v>
          </cell>
          <cell r="Q115">
            <v>0</v>
          </cell>
          <cell r="R115">
            <v>13415.16</v>
          </cell>
          <cell r="S115">
            <v>273.72000000000003</v>
          </cell>
          <cell r="T115">
            <v>0</v>
          </cell>
          <cell r="U115">
            <v>0</v>
          </cell>
          <cell r="V115">
            <v>13415.16</v>
          </cell>
          <cell r="W115">
            <v>273.72000000000003</v>
          </cell>
          <cell r="X115">
            <v>366570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439206.96</v>
          </cell>
          <cell r="AF115">
            <v>1880.52</v>
          </cell>
          <cell r="AG115">
            <v>439206.96</v>
          </cell>
          <cell r="AH115">
            <v>1880.52</v>
          </cell>
          <cell r="AI115">
            <v>14556.48</v>
          </cell>
          <cell r="AJ115">
            <v>74613</v>
          </cell>
          <cell r="AK115">
            <v>731821.04</v>
          </cell>
          <cell r="AL115">
            <v>408888.84</v>
          </cell>
          <cell r="AM115">
            <v>5645.28</v>
          </cell>
          <cell r="AN115">
            <v>414534.12</v>
          </cell>
          <cell r="AO115">
            <v>8344.68</v>
          </cell>
          <cell r="AP115">
            <v>115.2</v>
          </cell>
          <cell r="AQ115">
            <v>8459.8799999999992</v>
          </cell>
          <cell r="AR115">
            <v>441087.48</v>
          </cell>
          <cell r="AS115">
            <v>0</v>
          </cell>
          <cell r="AT115">
            <v>1.1151</v>
          </cell>
          <cell r="AU115">
            <v>3481856.53</v>
          </cell>
          <cell r="AV115">
            <v>3882618.2165999999</v>
          </cell>
          <cell r="AW115">
            <v>4244326.4039000003</v>
          </cell>
          <cell r="AX115">
            <v>361708.18729999999</v>
          </cell>
          <cell r="AY115">
            <v>30142.348900000001</v>
          </cell>
          <cell r="AZ115">
            <v>6413.13</v>
          </cell>
          <cell r="BA115">
            <v>7151.2812999999996</v>
          </cell>
          <cell r="BB115">
            <v>7821.9582</v>
          </cell>
          <cell r="BC115">
            <v>670.67690000000005</v>
          </cell>
          <cell r="BD115">
            <v>55.889699999999998</v>
          </cell>
          <cell r="BE115">
            <v>6179.32</v>
          </cell>
          <cell r="BF115">
            <v>6890.5596999999998</v>
          </cell>
          <cell r="BG115">
            <v>7536.7936</v>
          </cell>
          <cell r="BH115">
            <v>646.23389999999995</v>
          </cell>
          <cell r="BI115">
            <v>53.852800000000002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1.1056999999999999</v>
          </cell>
          <cell r="BP115">
            <v>1220103.9487999999</v>
          </cell>
          <cell r="BQ115">
            <v>1349068.9362000001</v>
          </cell>
          <cell r="BR115">
            <v>1788275.9764</v>
          </cell>
          <cell r="BS115">
            <v>439207.04019999999</v>
          </cell>
          <cell r="BT115">
            <v>36600.5867</v>
          </cell>
          <cell r="BU115">
            <v>5223.9862000000003</v>
          </cell>
          <cell r="BV115">
            <v>5776.1615000000002</v>
          </cell>
          <cell r="BW115">
            <v>7656.6668</v>
          </cell>
          <cell r="BX115">
            <v>1880.5052000000001</v>
          </cell>
          <cell r="BY115">
            <v>156.7088</v>
          </cell>
          <cell r="BZ115">
            <v>1.1151</v>
          </cell>
          <cell r="CA115">
            <v>128277.78660000001</v>
          </cell>
          <cell r="CB115">
            <v>143042.55979999999</v>
          </cell>
          <cell r="CC115">
            <v>156457.80650000001</v>
          </cell>
          <cell r="CD115">
            <v>13415.2467</v>
          </cell>
          <cell r="CE115">
            <v>1117.9372000000001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1.1056999999999999</v>
          </cell>
          <cell r="CL115">
            <v>1135879.3021</v>
          </cell>
          <cell r="CM115">
            <v>1255941.7442999999</v>
          </cell>
          <cell r="CN115">
            <v>1664830.5159</v>
          </cell>
          <cell r="CO115">
            <v>408888.77149999997</v>
          </cell>
          <cell r="CP115">
            <v>34074.064299999998</v>
          </cell>
          <cell r="CQ115">
            <v>15682.4841</v>
          </cell>
          <cell r="CR115">
            <v>17340.1227</v>
          </cell>
          <cell r="CS115">
            <v>22985.4372</v>
          </cell>
          <cell r="CT115">
            <v>5645.3145999999997</v>
          </cell>
          <cell r="CU115">
            <v>470.44290000000001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366570</v>
          </cell>
          <cell r="DE115">
            <v>366570</v>
          </cell>
          <cell r="DF115">
            <v>30547.5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366570</v>
          </cell>
          <cell r="DO115">
            <v>366570</v>
          </cell>
          <cell r="DP115">
            <v>30547.5</v>
          </cell>
          <cell r="DQ115">
            <v>0</v>
          </cell>
          <cell r="DR115">
            <v>0</v>
          </cell>
          <cell r="DS115">
            <v>14556.48</v>
          </cell>
          <cell r="DT115">
            <v>14556.48</v>
          </cell>
          <cell r="DU115">
            <v>1213.04</v>
          </cell>
          <cell r="DV115">
            <v>0</v>
          </cell>
          <cell r="DW115">
            <v>0</v>
          </cell>
          <cell r="DX115">
            <v>74613</v>
          </cell>
          <cell r="DY115">
            <v>74613</v>
          </cell>
          <cell r="DZ115">
            <v>6217.75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5999616.4878000002</v>
          </cell>
          <cell r="EG115">
            <v>6667829.5822000001</v>
          </cell>
          <cell r="EH115">
            <v>7899891.5585000003</v>
          </cell>
          <cell r="EI115">
            <v>1232061.9764</v>
          </cell>
          <cell r="EJ115">
            <v>102671.8314</v>
          </cell>
          <cell r="EK115">
            <v>5999616.4878000002</v>
          </cell>
          <cell r="EL115">
            <v>6667829.5822000001</v>
          </cell>
          <cell r="EM115">
            <v>8355631.0384999998</v>
          </cell>
          <cell r="EN115">
            <v>1687801.4564</v>
          </cell>
          <cell r="EO115">
            <v>140650.1214</v>
          </cell>
          <cell r="EP115">
            <v>363934.16000000003</v>
          </cell>
          <cell r="EQ115">
            <v>646.20000000000016</v>
          </cell>
          <cell r="ER115">
            <v>670.68</v>
          </cell>
          <cell r="ES115">
            <v>0</v>
          </cell>
          <cell r="ET115">
            <v>13415.160000000002</v>
          </cell>
          <cell r="EU115">
            <v>0</v>
          </cell>
          <cell r="EV115">
            <v>408888.84</v>
          </cell>
          <cell r="EW115">
            <v>5645.2799999999988</v>
          </cell>
          <cell r="EX115">
            <v>0</v>
          </cell>
          <cell r="EY115">
            <v>366570</v>
          </cell>
          <cell r="EZ115">
            <v>0</v>
          </cell>
          <cell r="FA115">
            <v>366570</v>
          </cell>
          <cell r="FB115">
            <v>0</v>
          </cell>
          <cell r="FC115">
            <v>1234287.8000000003</v>
          </cell>
        </row>
        <row r="116">
          <cell r="A116" t="str">
            <v>500039_2011</v>
          </cell>
          <cell r="B116" t="str">
            <v>500039</v>
          </cell>
          <cell r="C116" t="str">
            <v>Yes</v>
          </cell>
          <cell r="D116" t="str">
            <v>PPS</v>
          </cell>
          <cell r="E116" t="str">
            <v>5</v>
          </cell>
          <cell r="F116">
            <v>2011</v>
          </cell>
          <cell r="G116">
            <v>1</v>
          </cell>
          <cell r="H116">
            <v>1</v>
          </cell>
          <cell r="I116">
            <v>1</v>
          </cell>
          <cell r="J116">
            <v>1</v>
          </cell>
          <cell r="K116">
            <v>0</v>
          </cell>
          <cell r="L116">
            <v>0</v>
          </cell>
          <cell r="M116">
            <v>1802740.68</v>
          </cell>
          <cell r="N116">
            <v>5337.6</v>
          </cell>
          <cell r="O116">
            <v>1019.4</v>
          </cell>
          <cell r="P116">
            <v>0</v>
          </cell>
          <cell r="Q116">
            <v>0</v>
          </cell>
          <cell r="R116">
            <v>461887.44</v>
          </cell>
          <cell r="S116">
            <v>9426.24</v>
          </cell>
          <cell r="T116">
            <v>2631.12</v>
          </cell>
          <cell r="U116">
            <v>53.64</v>
          </cell>
          <cell r="V116">
            <v>464518.56</v>
          </cell>
          <cell r="W116">
            <v>9479.8799999999992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1826539.44</v>
          </cell>
          <cell r="AF116">
            <v>4232.88</v>
          </cell>
          <cell r="AG116">
            <v>1826539.44</v>
          </cell>
          <cell r="AH116">
            <v>4232.88</v>
          </cell>
          <cell r="AI116">
            <v>80425.2</v>
          </cell>
          <cell r="AJ116">
            <v>598424.76</v>
          </cell>
          <cell r="AK116">
            <v>1809097.68</v>
          </cell>
          <cell r="AL116">
            <v>1002069.36</v>
          </cell>
          <cell r="AM116">
            <v>14013.84</v>
          </cell>
          <cell r="AN116">
            <v>1016083.2</v>
          </cell>
          <cell r="AO116">
            <v>20450.400000000001</v>
          </cell>
          <cell r="AP116">
            <v>285.95999999999998</v>
          </cell>
          <cell r="AQ116">
            <v>20736.36</v>
          </cell>
          <cell r="AR116">
            <v>1830772.32</v>
          </cell>
          <cell r="AS116">
            <v>0</v>
          </cell>
          <cell r="AT116">
            <v>1</v>
          </cell>
          <cell r="AU116">
            <v>12228549.59</v>
          </cell>
          <cell r="AV116">
            <v>12228549.59</v>
          </cell>
          <cell r="AW116">
            <v>14031290.300000001</v>
          </cell>
          <cell r="AX116">
            <v>1802740.71</v>
          </cell>
          <cell r="AY116">
            <v>150228.39249999999</v>
          </cell>
          <cell r="AZ116">
            <v>32048.01</v>
          </cell>
          <cell r="BA116">
            <v>32048.01</v>
          </cell>
          <cell r="BB116">
            <v>37385.61</v>
          </cell>
          <cell r="BC116">
            <v>5337.6</v>
          </cell>
          <cell r="BD116">
            <v>444.8</v>
          </cell>
          <cell r="BE116">
            <v>5755.55</v>
          </cell>
          <cell r="BF116">
            <v>5755.55</v>
          </cell>
          <cell r="BG116">
            <v>6774.98</v>
          </cell>
          <cell r="BH116">
            <v>1019.43</v>
          </cell>
          <cell r="BI116">
            <v>84.952500000000001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</v>
          </cell>
          <cell r="BP116">
            <v>4294121.9616</v>
          </cell>
          <cell r="BQ116">
            <v>4294121.9616</v>
          </cell>
          <cell r="BR116">
            <v>6120661.4614000004</v>
          </cell>
          <cell r="BS116">
            <v>1826539.4998000001</v>
          </cell>
          <cell r="BT116">
            <v>152211.625</v>
          </cell>
          <cell r="BU116">
            <v>9951.3371999999999</v>
          </cell>
          <cell r="BV116">
            <v>9951.3371999999999</v>
          </cell>
          <cell r="BW116">
            <v>14184.218699999999</v>
          </cell>
          <cell r="BX116">
            <v>4232.8815000000004</v>
          </cell>
          <cell r="BY116">
            <v>352.74009999999998</v>
          </cell>
          <cell r="BZ116">
            <v>1</v>
          </cell>
          <cell r="CA116">
            <v>2607750.8429999999</v>
          </cell>
          <cell r="CB116">
            <v>2607750.8429999999</v>
          </cell>
          <cell r="CC116">
            <v>3069638.2839000002</v>
          </cell>
          <cell r="CD116">
            <v>461887.44089999999</v>
          </cell>
          <cell r="CE116">
            <v>38490.6201</v>
          </cell>
          <cell r="CF116">
            <v>14854.702499999999</v>
          </cell>
          <cell r="CG116">
            <v>14854.702499999999</v>
          </cell>
          <cell r="CH116">
            <v>17485.782299999999</v>
          </cell>
          <cell r="CI116">
            <v>2631.0798</v>
          </cell>
          <cell r="CJ116">
            <v>219.25659999999999</v>
          </cell>
          <cell r="CK116">
            <v>1</v>
          </cell>
          <cell r="CL116">
            <v>2355825.2434</v>
          </cell>
          <cell r="CM116">
            <v>2355825.2434</v>
          </cell>
          <cell r="CN116">
            <v>3357894.5902</v>
          </cell>
          <cell r="CO116">
            <v>1002069.3468000001</v>
          </cell>
          <cell r="CP116">
            <v>83505.778900000005</v>
          </cell>
          <cell r="CQ116">
            <v>32945.860099999998</v>
          </cell>
          <cell r="CR116">
            <v>32945.860099999998</v>
          </cell>
          <cell r="CS116">
            <v>46959.647499999999</v>
          </cell>
          <cell r="CT116">
            <v>14013.787399999999</v>
          </cell>
          <cell r="CU116">
            <v>1167.8155999999999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80425.2</v>
          </cell>
          <cell r="DT116">
            <v>80425.2</v>
          </cell>
          <cell r="DU116">
            <v>6702.1</v>
          </cell>
          <cell r="DV116">
            <v>0</v>
          </cell>
          <cell r="DW116">
            <v>0</v>
          </cell>
          <cell r="DX116">
            <v>598424.76</v>
          </cell>
          <cell r="DY116">
            <v>598424.76</v>
          </cell>
          <cell r="DZ116">
            <v>49868.73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21581803.097800002</v>
          </cell>
          <cell r="EG116">
            <v>21581803.097800002</v>
          </cell>
          <cell r="EH116">
            <v>26702274.874000002</v>
          </cell>
          <cell r="EI116">
            <v>5120471.7762000002</v>
          </cell>
          <cell r="EJ116">
            <v>426705.98139999999</v>
          </cell>
          <cell r="EK116">
            <v>21581803.097800002</v>
          </cell>
          <cell r="EL116">
            <v>21581803.097800002</v>
          </cell>
          <cell r="EM116">
            <v>27381124.833999999</v>
          </cell>
          <cell r="EN116">
            <v>5799321.7362000002</v>
          </cell>
          <cell r="EO116">
            <v>483276.81140000001</v>
          </cell>
          <cell r="EP116">
            <v>1802740.6800000006</v>
          </cell>
          <cell r="EQ116">
            <v>1019.4000000000002</v>
          </cell>
          <cell r="ER116">
            <v>5337.6000000000013</v>
          </cell>
          <cell r="ES116">
            <v>0</v>
          </cell>
          <cell r="ET116">
            <v>461887.44</v>
          </cell>
          <cell r="EU116">
            <v>2631.12</v>
          </cell>
          <cell r="EV116">
            <v>1002069.3600000002</v>
          </cell>
          <cell r="EW116">
            <v>14013.839999999998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5120471.7600000016</v>
          </cell>
        </row>
        <row r="117">
          <cell r="A117" t="str">
            <v>500039_2012</v>
          </cell>
          <cell r="B117" t="str">
            <v>500039</v>
          </cell>
          <cell r="C117" t="str">
            <v>Yes</v>
          </cell>
          <cell r="D117" t="str">
            <v>PPS</v>
          </cell>
          <cell r="E117" t="str">
            <v>5</v>
          </cell>
          <cell r="F117">
            <v>2012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0</v>
          </cell>
          <cell r="L117">
            <v>0</v>
          </cell>
          <cell r="M117">
            <v>950395.44</v>
          </cell>
          <cell r="N117">
            <v>3164.4</v>
          </cell>
          <cell r="O117">
            <v>504.24</v>
          </cell>
          <cell r="P117">
            <v>0</v>
          </cell>
          <cell r="Q117">
            <v>0</v>
          </cell>
          <cell r="R117">
            <v>228430.07999999999</v>
          </cell>
          <cell r="S117">
            <v>4661.88</v>
          </cell>
          <cell r="T117">
            <v>1301.1600000000001</v>
          </cell>
          <cell r="U117">
            <v>26.52</v>
          </cell>
          <cell r="V117">
            <v>229731.24</v>
          </cell>
          <cell r="W117">
            <v>4688.3999999999996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1470005.76</v>
          </cell>
          <cell r="AF117">
            <v>3406.56</v>
          </cell>
          <cell r="AG117">
            <v>1470005.76</v>
          </cell>
          <cell r="AH117">
            <v>3406.56</v>
          </cell>
          <cell r="AI117">
            <v>84924</v>
          </cell>
          <cell r="AJ117">
            <v>629247</v>
          </cell>
          <cell r="AK117">
            <v>954064.08</v>
          </cell>
          <cell r="AL117">
            <v>806468.88</v>
          </cell>
          <cell r="AM117">
            <v>11278.32</v>
          </cell>
          <cell r="AN117">
            <v>817747.2</v>
          </cell>
          <cell r="AO117">
            <v>16458.599999999999</v>
          </cell>
          <cell r="AP117">
            <v>230.16</v>
          </cell>
          <cell r="AQ117">
            <v>16688.759999999998</v>
          </cell>
          <cell r="AR117">
            <v>1473412.32</v>
          </cell>
          <cell r="AS117">
            <v>0</v>
          </cell>
          <cell r="AT117">
            <v>1.056</v>
          </cell>
          <cell r="AU117">
            <v>12228549.59</v>
          </cell>
          <cell r="AV117">
            <v>12913348.367000001</v>
          </cell>
          <cell r="AW117">
            <v>13863743.794600001</v>
          </cell>
          <cell r="AX117">
            <v>950395.42749999999</v>
          </cell>
          <cell r="AY117">
            <v>79199.619000000006</v>
          </cell>
          <cell r="AZ117">
            <v>32048.01</v>
          </cell>
          <cell r="BA117">
            <v>33842.698600000003</v>
          </cell>
          <cell r="BB117">
            <v>37007.182099999998</v>
          </cell>
          <cell r="BC117">
            <v>3164.4834999999998</v>
          </cell>
          <cell r="BD117">
            <v>263.70699999999999</v>
          </cell>
          <cell r="BE117">
            <v>5755.55</v>
          </cell>
          <cell r="BF117">
            <v>6077.8608000000004</v>
          </cell>
          <cell r="BG117">
            <v>6582.0268999999998</v>
          </cell>
          <cell r="BH117">
            <v>504.16609999999997</v>
          </cell>
          <cell r="BI117">
            <v>42.013800000000003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1.0515000000000001</v>
          </cell>
          <cell r="BP117">
            <v>4294121.9616</v>
          </cell>
          <cell r="BQ117">
            <v>4515269.2426000005</v>
          </cell>
          <cell r="BR117">
            <v>5985274.96</v>
          </cell>
          <cell r="BS117">
            <v>1470005.7174</v>
          </cell>
          <cell r="BT117">
            <v>122500.4764</v>
          </cell>
          <cell r="BU117">
            <v>9951.3371999999999</v>
          </cell>
          <cell r="BV117">
            <v>10463.831099999999</v>
          </cell>
          <cell r="BW117">
            <v>13870.469800000001</v>
          </cell>
          <cell r="BX117">
            <v>3406.6388000000002</v>
          </cell>
          <cell r="BY117">
            <v>283.88659999999999</v>
          </cell>
          <cell r="BZ117">
            <v>1.056</v>
          </cell>
          <cell r="CA117">
            <v>2607750.8429999999</v>
          </cell>
          <cell r="CB117">
            <v>2753784.8901999998</v>
          </cell>
          <cell r="CC117">
            <v>2982214.9807000002</v>
          </cell>
          <cell r="CD117">
            <v>228430.09049999999</v>
          </cell>
          <cell r="CE117">
            <v>19035.840899999999</v>
          </cell>
          <cell r="CF117">
            <v>14854.702499999999</v>
          </cell>
          <cell r="CG117">
            <v>15686.5658</v>
          </cell>
          <cell r="CH117">
            <v>16987.787199999999</v>
          </cell>
          <cell r="CI117">
            <v>1301.2213999999999</v>
          </cell>
          <cell r="CJ117">
            <v>108.43510000000001</v>
          </cell>
          <cell r="CK117">
            <v>1.0515000000000001</v>
          </cell>
          <cell r="CL117">
            <v>2355825.2434</v>
          </cell>
          <cell r="CM117">
            <v>2477150.2434</v>
          </cell>
          <cell r="CN117">
            <v>3283619.1260000002</v>
          </cell>
          <cell r="CO117">
            <v>806468.88260000001</v>
          </cell>
          <cell r="CP117">
            <v>67205.7402</v>
          </cell>
          <cell r="CQ117">
            <v>32945.860099999998</v>
          </cell>
          <cell r="CR117">
            <v>34642.571900000003</v>
          </cell>
          <cell r="CS117">
            <v>45920.915000000001</v>
          </cell>
          <cell r="CT117">
            <v>11278.343199999999</v>
          </cell>
          <cell r="CU117">
            <v>939.86189999999999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84924</v>
          </cell>
          <cell r="DT117">
            <v>84924</v>
          </cell>
          <cell r="DU117">
            <v>7077</v>
          </cell>
          <cell r="DV117">
            <v>0</v>
          </cell>
          <cell r="DW117">
            <v>0</v>
          </cell>
          <cell r="DX117">
            <v>629247</v>
          </cell>
          <cell r="DY117">
            <v>629247</v>
          </cell>
          <cell r="DZ117">
            <v>52437.25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21581803.097800002</v>
          </cell>
          <cell r="EG117">
            <v>22760266.271499999</v>
          </cell>
          <cell r="EH117">
            <v>26235221.2423</v>
          </cell>
          <cell r="EI117">
            <v>3474954.9707999998</v>
          </cell>
          <cell r="EJ117">
            <v>289579.5809</v>
          </cell>
          <cell r="EK117">
            <v>21581803.097800002</v>
          </cell>
          <cell r="EL117">
            <v>22760266.271499999</v>
          </cell>
          <cell r="EM117">
            <v>26949392.2423</v>
          </cell>
          <cell r="EN117">
            <v>4189125.9707999998</v>
          </cell>
          <cell r="EO117">
            <v>349093.8309</v>
          </cell>
          <cell r="EP117">
            <v>950395.44</v>
          </cell>
          <cell r="EQ117">
            <v>504.23999999999995</v>
          </cell>
          <cell r="ER117">
            <v>3164.3999999999992</v>
          </cell>
          <cell r="ES117">
            <v>0</v>
          </cell>
          <cell r="ET117">
            <v>228430.07999999999</v>
          </cell>
          <cell r="EU117">
            <v>1301.1600000000005</v>
          </cell>
          <cell r="EV117">
            <v>806468.88</v>
          </cell>
          <cell r="EW117">
            <v>11278.320000000002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3474954.84</v>
          </cell>
        </row>
        <row r="118">
          <cell r="A118" t="str">
            <v>500039_2013</v>
          </cell>
          <cell r="B118" t="str">
            <v>500039</v>
          </cell>
          <cell r="C118" t="str">
            <v>Yes</v>
          </cell>
          <cell r="D118" t="str">
            <v>PPS</v>
          </cell>
          <cell r="E118" t="str">
            <v>5</v>
          </cell>
          <cell r="F118">
            <v>2013</v>
          </cell>
          <cell r="G118">
            <v>1</v>
          </cell>
          <cell r="H118">
            <v>1</v>
          </cell>
          <cell r="I118">
            <v>1</v>
          </cell>
          <cell r="J118">
            <v>1</v>
          </cell>
          <cell r="K118">
            <v>0</v>
          </cell>
          <cell r="L118">
            <v>0</v>
          </cell>
          <cell r="M118">
            <v>1264603.54</v>
          </cell>
          <cell r="N118">
            <v>3732.6</v>
          </cell>
          <cell r="O118">
            <v>601.91999999999996</v>
          </cell>
          <cell r="P118">
            <v>0</v>
          </cell>
          <cell r="Q118">
            <v>0</v>
          </cell>
          <cell r="R118">
            <v>272717.64</v>
          </cell>
          <cell r="S118">
            <v>5565.72</v>
          </cell>
          <cell r="T118">
            <v>1553.52</v>
          </cell>
          <cell r="U118">
            <v>31.68</v>
          </cell>
          <cell r="V118">
            <v>274271.15999999997</v>
          </cell>
          <cell r="W118">
            <v>5597.4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1545777.72</v>
          </cell>
          <cell r="AF118">
            <v>3582.24</v>
          </cell>
          <cell r="AG118">
            <v>1545777.72</v>
          </cell>
          <cell r="AH118">
            <v>3582.24</v>
          </cell>
          <cell r="AI118">
            <v>89682.48</v>
          </cell>
          <cell r="AJ118">
            <v>661685.04</v>
          </cell>
          <cell r="AK118">
            <v>1268938.06</v>
          </cell>
          <cell r="AL118">
            <v>848038.68</v>
          </cell>
          <cell r="AM118">
            <v>11859.72</v>
          </cell>
          <cell r="AN118">
            <v>859898.4</v>
          </cell>
          <cell r="AO118">
            <v>17306.88</v>
          </cell>
          <cell r="AP118">
            <v>242.04</v>
          </cell>
          <cell r="AQ118">
            <v>17548.919999999998</v>
          </cell>
          <cell r="AR118">
            <v>1549359.96</v>
          </cell>
          <cell r="AS118">
            <v>0</v>
          </cell>
          <cell r="AT118">
            <v>1.1151</v>
          </cell>
          <cell r="AU118">
            <v>12228549.59</v>
          </cell>
          <cell r="AV118">
            <v>13636055.6478</v>
          </cell>
          <cell r="AW118">
            <v>14754224.6818</v>
          </cell>
          <cell r="AX118">
            <v>1118169.034</v>
          </cell>
          <cell r="AY118">
            <v>93180.752800000002</v>
          </cell>
          <cell r="AZ118">
            <v>32048.01</v>
          </cell>
          <cell r="BA118">
            <v>35736.735999999997</v>
          </cell>
          <cell r="BB118">
            <v>39469.232100000001</v>
          </cell>
          <cell r="BC118">
            <v>3732.4962</v>
          </cell>
          <cell r="BD118">
            <v>311.04129999999998</v>
          </cell>
          <cell r="BE118">
            <v>5755.55</v>
          </cell>
          <cell r="BF118">
            <v>6418.0137999999997</v>
          </cell>
          <cell r="BG118">
            <v>7019.9224999999997</v>
          </cell>
          <cell r="BH118">
            <v>601.90869999999995</v>
          </cell>
          <cell r="BI118">
            <v>50.159100000000002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1.1056999999999999</v>
          </cell>
          <cell r="BP118">
            <v>4294121.9616</v>
          </cell>
          <cell r="BQ118">
            <v>4748010.6529000001</v>
          </cell>
          <cell r="BR118">
            <v>6293788.4195999997</v>
          </cell>
          <cell r="BS118">
            <v>1545777.7667</v>
          </cell>
          <cell r="BT118">
            <v>128814.81389999999</v>
          </cell>
          <cell r="BU118">
            <v>9951.3371999999999</v>
          </cell>
          <cell r="BV118">
            <v>11003.193499999999</v>
          </cell>
          <cell r="BW118">
            <v>14585.428900000001</v>
          </cell>
          <cell r="BX118">
            <v>3582.2354</v>
          </cell>
          <cell r="BY118">
            <v>298.51960000000003</v>
          </cell>
          <cell r="BZ118">
            <v>1.1151</v>
          </cell>
          <cell r="CA118">
            <v>2607750.8429999999</v>
          </cell>
          <cell r="CB118">
            <v>2907902.9649999999</v>
          </cell>
          <cell r="CC118">
            <v>3180620.6486</v>
          </cell>
          <cell r="CD118">
            <v>272717.68359999999</v>
          </cell>
          <cell r="CE118">
            <v>22726.473600000001</v>
          </cell>
          <cell r="CF118">
            <v>14854.702499999999</v>
          </cell>
          <cell r="CG118">
            <v>16564.478800000001</v>
          </cell>
          <cell r="CH118">
            <v>18117.9784</v>
          </cell>
          <cell r="CI118">
            <v>1553.4997000000001</v>
          </cell>
          <cell r="CJ118">
            <v>129.45830000000001</v>
          </cell>
          <cell r="CK118">
            <v>1.1056999999999999</v>
          </cell>
          <cell r="CL118">
            <v>2355825.2434</v>
          </cell>
          <cell r="CM118">
            <v>2604835.9715999998</v>
          </cell>
          <cell r="CN118">
            <v>3452874.6244000001</v>
          </cell>
          <cell r="CO118">
            <v>848038.65280000004</v>
          </cell>
          <cell r="CP118">
            <v>70669.887700000007</v>
          </cell>
          <cell r="CQ118">
            <v>32945.860099999998</v>
          </cell>
          <cell r="CR118">
            <v>36428.237500000003</v>
          </cell>
          <cell r="CS118">
            <v>48287.927499999998</v>
          </cell>
          <cell r="CT118">
            <v>11859.69</v>
          </cell>
          <cell r="CU118">
            <v>988.3075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89682.48</v>
          </cell>
          <cell r="DT118">
            <v>89682.48</v>
          </cell>
          <cell r="DU118">
            <v>7473.54</v>
          </cell>
          <cell r="DV118">
            <v>0</v>
          </cell>
          <cell r="DW118">
            <v>0</v>
          </cell>
          <cell r="DX118">
            <v>661685.04</v>
          </cell>
          <cell r="DY118">
            <v>661685.04</v>
          </cell>
          <cell r="DZ118">
            <v>55140.42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21581803.097800002</v>
          </cell>
          <cell r="EG118">
            <v>24002955.897</v>
          </cell>
          <cell r="EH118">
            <v>27808988.863899998</v>
          </cell>
          <cell r="EI118">
            <v>3806032.9668999999</v>
          </cell>
          <cell r="EJ118">
            <v>317169.41389999999</v>
          </cell>
          <cell r="EK118">
            <v>21581803.097800002</v>
          </cell>
          <cell r="EL118">
            <v>24002955.897</v>
          </cell>
          <cell r="EM118">
            <v>28560356.383900002</v>
          </cell>
          <cell r="EN118">
            <v>4557400.4868999999</v>
          </cell>
          <cell r="EO118">
            <v>379783.37390000001</v>
          </cell>
          <cell r="EP118">
            <v>1264603.5399999998</v>
          </cell>
          <cell r="EQ118">
            <v>601.91999999999985</v>
          </cell>
          <cell r="ER118">
            <v>3732.6000000000008</v>
          </cell>
          <cell r="ES118">
            <v>0</v>
          </cell>
          <cell r="ET118">
            <v>272717.64</v>
          </cell>
          <cell r="EU118">
            <v>1553.5200000000002</v>
          </cell>
          <cell r="EV118">
            <v>848038.68</v>
          </cell>
          <cell r="EW118">
            <v>11859.719999999996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3952467.58</v>
          </cell>
        </row>
        <row r="119">
          <cell r="A119" t="str">
            <v>500041_2011</v>
          </cell>
          <cell r="B119" t="str">
            <v>500041</v>
          </cell>
          <cell r="C119" t="str">
            <v>Yes</v>
          </cell>
          <cell r="D119" t="str">
            <v>PPS</v>
          </cell>
          <cell r="E119" t="str">
            <v>5</v>
          </cell>
          <cell r="F119">
            <v>2011</v>
          </cell>
          <cell r="G119">
            <v>1</v>
          </cell>
          <cell r="H119">
            <v>1</v>
          </cell>
          <cell r="I119">
            <v>1</v>
          </cell>
          <cell r="J119">
            <v>1</v>
          </cell>
          <cell r="K119">
            <v>0</v>
          </cell>
          <cell r="L119">
            <v>0</v>
          </cell>
          <cell r="M119">
            <v>1231160.8799999999</v>
          </cell>
          <cell r="N119">
            <v>150620.4</v>
          </cell>
          <cell r="O119">
            <v>173.64</v>
          </cell>
          <cell r="P119">
            <v>0</v>
          </cell>
          <cell r="Q119">
            <v>0</v>
          </cell>
          <cell r="R119">
            <v>784135.08</v>
          </cell>
          <cell r="S119">
            <v>16002.72</v>
          </cell>
          <cell r="T119">
            <v>705.12</v>
          </cell>
          <cell r="U119">
            <v>14.4</v>
          </cell>
          <cell r="V119">
            <v>784840.2</v>
          </cell>
          <cell r="W119">
            <v>16017.12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2033856.96</v>
          </cell>
          <cell r="AF119">
            <v>989.52</v>
          </cell>
          <cell r="AG119">
            <v>2033856.96</v>
          </cell>
          <cell r="AH119">
            <v>989.52</v>
          </cell>
          <cell r="AI119">
            <v>62729.88</v>
          </cell>
          <cell r="AJ119">
            <v>614809.80000000005</v>
          </cell>
          <cell r="AK119">
            <v>1381954.92</v>
          </cell>
          <cell r="AL119">
            <v>1580745.72</v>
          </cell>
          <cell r="AM119">
            <v>20813.759999999998</v>
          </cell>
          <cell r="AN119">
            <v>1601559.48</v>
          </cell>
          <cell r="AO119">
            <v>32260.080000000002</v>
          </cell>
          <cell r="AP119">
            <v>424.8</v>
          </cell>
          <cell r="AQ119">
            <v>32684.880000000001</v>
          </cell>
          <cell r="AR119">
            <v>2034846.48</v>
          </cell>
          <cell r="AS119">
            <v>0</v>
          </cell>
          <cell r="AT119">
            <v>1</v>
          </cell>
          <cell r="AU119">
            <v>7616593.5499999998</v>
          </cell>
          <cell r="AV119">
            <v>7616593.5499999998</v>
          </cell>
          <cell r="AW119">
            <v>8847754.4600000009</v>
          </cell>
          <cell r="AX119">
            <v>1231160.9099999999</v>
          </cell>
          <cell r="AY119">
            <v>102596.74249999999</v>
          </cell>
          <cell r="AZ119">
            <v>1086980.6599999999</v>
          </cell>
          <cell r="BA119">
            <v>1086980.6599999999</v>
          </cell>
          <cell r="BB119">
            <v>1237601.01</v>
          </cell>
          <cell r="BC119">
            <v>150620.35</v>
          </cell>
          <cell r="BD119">
            <v>12551.6958</v>
          </cell>
          <cell r="BE119">
            <v>980.11</v>
          </cell>
          <cell r="BF119">
            <v>980.11</v>
          </cell>
          <cell r="BG119">
            <v>1153.71</v>
          </cell>
          <cell r="BH119">
            <v>173.6</v>
          </cell>
          <cell r="BI119">
            <v>14.466699999999999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1</v>
          </cell>
          <cell r="BP119">
            <v>4781516.6030999999</v>
          </cell>
          <cell r="BQ119">
            <v>4781516.6030999999</v>
          </cell>
          <cell r="BR119">
            <v>6815373.6136999996</v>
          </cell>
          <cell r="BS119">
            <v>2033857.0105999999</v>
          </cell>
          <cell r="BT119">
            <v>169488.08420000001</v>
          </cell>
          <cell r="BU119">
            <v>2326.2125000000001</v>
          </cell>
          <cell r="BV119">
            <v>2326.2125000000001</v>
          </cell>
          <cell r="BW119">
            <v>3315.6860999999999</v>
          </cell>
          <cell r="BX119">
            <v>989.47360000000003</v>
          </cell>
          <cell r="BY119">
            <v>82.456100000000006</v>
          </cell>
          <cell r="BZ119">
            <v>1</v>
          </cell>
          <cell r="CA119">
            <v>4465532.9254999999</v>
          </cell>
          <cell r="CB119">
            <v>4465532.9254999999</v>
          </cell>
          <cell r="CC119">
            <v>5249667.983</v>
          </cell>
          <cell r="CD119">
            <v>784135.0575</v>
          </cell>
          <cell r="CE119">
            <v>65344.588100000001</v>
          </cell>
          <cell r="CF119">
            <v>3981.1846999999998</v>
          </cell>
          <cell r="CG119">
            <v>3981.1846999999998</v>
          </cell>
          <cell r="CH119">
            <v>4686.3361000000004</v>
          </cell>
          <cell r="CI119">
            <v>705.15139999999997</v>
          </cell>
          <cell r="CJ119">
            <v>58.762599999999999</v>
          </cell>
          <cell r="CK119">
            <v>1</v>
          </cell>
          <cell r="CL119">
            <v>3716270.0959999999</v>
          </cell>
          <cell r="CM119">
            <v>3716270.0959999999</v>
          </cell>
          <cell r="CN119">
            <v>5297015.8106000004</v>
          </cell>
          <cell r="CO119">
            <v>1580745.7146000001</v>
          </cell>
          <cell r="CP119">
            <v>131728.80960000001</v>
          </cell>
          <cell r="CQ119">
            <v>48932.207000000002</v>
          </cell>
          <cell r="CR119">
            <v>48932.207000000002</v>
          </cell>
          <cell r="CS119">
            <v>69745.922099999996</v>
          </cell>
          <cell r="CT119">
            <v>20813.715100000001</v>
          </cell>
          <cell r="CU119">
            <v>1734.4763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62729.88</v>
          </cell>
          <cell r="DT119">
            <v>62729.88</v>
          </cell>
          <cell r="DU119">
            <v>5227.49</v>
          </cell>
          <cell r="DV119">
            <v>0</v>
          </cell>
          <cell r="DW119">
            <v>0</v>
          </cell>
          <cell r="DX119">
            <v>614809.80000000005</v>
          </cell>
          <cell r="DY119">
            <v>614809.80000000005</v>
          </cell>
          <cell r="DZ119">
            <v>51234.15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21723113.548799999</v>
          </cell>
          <cell r="EG119">
            <v>21723113.548799999</v>
          </cell>
          <cell r="EH119">
            <v>27526314.531599998</v>
          </cell>
          <cell r="EI119">
            <v>5803200.9828000003</v>
          </cell>
          <cell r="EJ119">
            <v>483600.08189999999</v>
          </cell>
          <cell r="EK119">
            <v>21723113.548799999</v>
          </cell>
          <cell r="EL119">
            <v>21723113.548799999</v>
          </cell>
          <cell r="EM119">
            <v>28203854.211599998</v>
          </cell>
          <cell r="EN119">
            <v>6480740.6628</v>
          </cell>
          <cell r="EO119">
            <v>540061.7219</v>
          </cell>
          <cell r="EP119">
            <v>1231160.8800000001</v>
          </cell>
          <cell r="EQ119">
            <v>173.64000000000001</v>
          </cell>
          <cell r="ER119">
            <v>150620.4</v>
          </cell>
          <cell r="ES119">
            <v>0</v>
          </cell>
          <cell r="ET119">
            <v>784135.07999999973</v>
          </cell>
          <cell r="EU119">
            <v>705.12</v>
          </cell>
          <cell r="EV119">
            <v>1580745.7200000004</v>
          </cell>
          <cell r="EW119">
            <v>20813.759999999998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5803201.0800000001</v>
          </cell>
        </row>
        <row r="120">
          <cell r="A120" t="str">
            <v>500041_2012</v>
          </cell>
          <cell r="B120" t="str">
            <v>500041</v>
          </cell>
          <cell r="C120" t="str">
            <v>Yes</v>
          </cell>
          <cell r="D120" t="str">
            <v>PPS</v>
          </cell>
          <cell r="E120" t="str">
            <v>5</v>
          </cell>
          <cell r="F120">
            <v>2012</v>
          </cell>
          <cell r="G120">
            <v>1</v>
          </cell>
          <cell r="H120">
            <v>1</v>
          </cell>
          <cell r="I120">
            <v>1</v>
          </cell>
          <cell r="J120">
            <v>1</v>
          </cell>
          <cell r="K120">
            <v>0</v>
          </cell>
          <cell r="L120">
            <v>0</v>
          </cell>
          <cell r="M120">
            <v>641357.43999999994</v>
          </cell>
          <cell r="N120">
            <v>139401.35999999999</v>
          </cell>
          <cell r="O120">
            <v>85.92</v>
          </cell>
          <cell r="P120">
            <v>0</v>
          </cell>
          <cell r="Q120">
            <v>0</v>
          </cell>
          <cell r="R120">
            <v>389711.76</v>
          </cell>
          <cell r="S120">
            <v>7953.28</v>
          </cell>
          <cell r="T120">
            <v>348.72</v>
          </cell>
          <cell r="U120">
            <v>7.08</v>
          </cell>
          <cell r="V120">
            <v>390060.48</v>
          </cell>
          <cell r="W120">
            <v>7960.36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1636855.56</v>
          </cell>
          <cell r="AF120">
            <v>796.32</v>
          </cell>
          <cell r="AG120">
            <v>1636855.56</v>
          </cell>
          <cell r="AH120">
            <v>796.32</v>
          </cell>
          <cell r="AI120">
            <v>66238.8</v>
          </cell>
          <cell r="AJ120">
            <v>646476</v>
          </cell>
          <cell r="AK120">
            <v>780844.72</v>
          </cell>
          <cell r="AL120">
            <v>1272189.96</v>
          </cell>
          <cell r="AM120">
            <v>16750.919999999998</v>
          </cell>
          <cell r="AN120">
            <v>1288940.8799999999</v>
          </cell>
          <cell r="AO120">
            <v>25963.08</v>
          </cell>
          <cell r="AP120">
            <v>341.88</v>
          </cell>
          <cell r="AQ120">
            <v>26304.959999999999</v>
          </cell>
          <cell r="AR120">
            <v>1637651.88</v>
          </cell>
          <cell r="AS120">
            <v>0</v>
          </cell>
          <cell r="AT120">
            <v>1.056</v>
          </cell>
          <cell r="AU120">
            <v>7616593.5499999998</v>
          </cell>
          <cell r="AV120">
            <v>8043122.7888000002</v>
          </cell>
          <cell r="AW120">
            <v>8671425.5021000002</v>
          </cell>
          <cell r="AX120">
            <v>628302.71329999994</v>
          </cell>
          <cell r="AY120">
            <v>52358.559399999998</v>
          </cell>
          <cell r="AZ120">
            <v>1086980.6599999999</v>
          </cell>
          <cell r="BA120">
            <v>1147851.577</v>
          </cell>
          <cell r="BB120">
            <v>1287252.9859</v>
          </cell>
          <cell r="BC120">
            <v>139401.40900000001</v>
          </cell>
          <cell r="BD120">
            <v>11616.784100000001</v>
          </cell>
          <cell r="BE120">
            <v>980.11</v>
          </cell>
          <cell r="BF120">
            <v>1034.9962</v>
          </cell>
          <cell r="BG120">
            <v>1120.8489999999999</v>
          </cell>
          <cell r="BH120">
            <v>85.852800000000002</v>
          </cell>
          <cell r="BI120">
            <v>7.1543999999999999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1.0515000000000001</v>
          </cell>
          <cell r="BP120">
            <v>4781516.6030999999</v>
          </cell>
          <cell r="BQ120">
            <v>5027764.7082000002</v>
          </cell>
          <cell r="BR120">
            <v>6664620.3068000004</v>
          </cell>
          <cell r="BS120">
            <v>1636855.5985999999</v>
          </cell>
          <cell r="BT120">
            <v>136404.63320000001</v>
          </cell>
          <cell r="BU120">
            <v>2326.2125000000001</v>
          </cell>
          <cell r="BV120">
            <v>2446.0124000000001</v>
          </cell>
          <cell r="BW120">
            <v>3242.3445000000002</v>
          </cell>
          <cell r="BX120">
            <v>796.33209999999997</v>
          </cell>
          <cell r="BY120">
            <v>66.361000000000004</v>
          </cell>
          <cell r="BZ120">
            <v>1.056</v>
          </cell>
          <cell r="CA120">
            <v>4465532.9254999999</v>
          </cell>
          <cell r="CB120">
            <v>4715602.7692999998</v>
          </cell>
          <cell r="CC120">
            <v>5104578.6328999996</v>
          </cell>
          <cell r="CD120">
            <v>388975.86359999998</v>
          </cell>
          <cell r="CE120">
            <v>32414.655299999999</v>
          </cell>
          <cell r="CF120">
            <v>3981.1846999999998</v>
          </cell>
          <cell r="CG120">
            <v>4204.1310000000003</v>
          </cell>
          <cell r="CH120">
            <v>4552.8692000000001</v>
          </cell>
          <cell r="CI120">
            <v>348.73820000000001</v>
          </cell>
          <cell r="CJ120">
            <v>29.061499999999999</v>
          </cell>
          <cell r="CK120">
            <v>1.0515000000000001</v>
          </cell>
          <cell r="CL120">
            <v>3716270.0959999999</v>
          </cell>
          <cell r="CM120">
            <v>3907658.0059000002</v>
          </cell>
          <cell r="CN120">
            <v>5179847.9315999998</v>
          </cell>
          <cell r="CO120">
            <v>1272189.9257</v>
          </cell>
          <cell r="CP120">
            <v>106015.82709999999</v>
          </cell>
          <cell r="CQ120">
            <v>48932.207000000002</v>
          </cell>
          <cell r="CR120">
            <v>51452.215700000001</v>
          </cell>
          <cell r="CS120">
            <v>68203.165599999993</v>
          </cell>
          <cell r="CT120">
            <v>16750.95</v>
          </cell>
          <cell r="CU120">
            <v>1395.9124999999999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66238.8</v>
          </cell>
          <cell r="DT120">
            <v>66238.8</v>
          </cell>
          <cell r="DU120">
            <v>5519.9</v>
          </cell>
          <cell r="DV120">
            <v>0</v>
          </cell>
          <cell r="DW120">
            <v>0</v>
          </cell>
          <cell r="DX120">
            <v>646476</v>
          </cell>
          <cell r="DY120">
            <v>646476</v>
          </cell>
          <cell r="DZ120">
            <v>53873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21723113.548799999</v>
          </cell>
          <cell r="EG120">
            <v>22901137.204500001</v>
          </cell>
          <cell r="EH120">
            <v>26984844.587699998</v>
          </cell>
          <cell r="EI120">
            <v>4083707.3832</v>
          </cell>
          <cell r="EJ120">
            <v>340308.9486</v>
          </cell>
          <cell r="EK120">
            <v>21723113.548799999</v>
          </cell>
          <cell r="EL120">
            <v>22901137.204500001</v>
          </cell>
          <cell r="EM120">
            <v>27697559.387699999</v>
          </cell>
          <cell r="EN120">
            <v>4796422.1831999999</v>
          </cell>
          <cell r="EO120">
            <v>399701.84860000003</v>
          </cell>
          <cell r="EP120">
            <v>641357.43999999994</v>
          </cell>
          <cell r="EQ120">
            <v>85.919999999999973</v>
          </cell>
          <cell r="ER120">
            <v>139401.36000000002</v>
          </cell>
          <cell r="ES120">
            <v>0</v>
          </cell>
          <cell r="ET120">
            <v>389711.76</v>
          </cell>
          <cell r="EU120">
            <v>348.71999999999997</v>
          </cell>
          <cell r="EV120">
            <v>1272189.96</v>
          </cell>
          <cell r="EW120">
            <v>16750.920000000002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4097497.9599999995</v>
          </cell>
        </row>
        <row r="121">
          <cell r="A121" t="str">
            <v>500041_2013</v>
          </cell>
          <cell r="B121" t="str">
            <v>500041</v>
          </cell>
          <cell r="C121" t="str">
            <v>Yes</v>
          </cell>
          <cell r="D121" t="str">
            <v>PPS</v>
          </cell>
          <cell r="E121" t="str">
            <v>5</v>
          </cell>
          <cell r="F121">
            <v>2013</v>
          </cell>
          <cell r="G121">
            <v>1</v>
          </cell>
          <cell r="H121">
            <v>1</v>
          </cell>
          <cell r="I121">
            <v>1</v>
          </cell>
          <cell r="J121">
            <v>1</v>
          </cell>
          <cell r="K121">
            <v>0</v>
          </cell>
          <cell r="L121">
            <v>0</v>
          </cell>
          <cell r="M121">
            <v>796667.04</v>
          </cell>
          <cell r="N121">
            <v>160797.12</v>
          </cell>
          <cell r="O121">
            <v>102.48</v>
          </cell>
          <cell r="P121">
            <v>0</v>
          </cell>
          <cell r="Q121">
            <v>0</v>
          </cell>
          <cell r="R121">
            <v>467024.04</v>
          </cell>
          <cell r="S121">
            <v>9531.1200000000008</v>
          </cell>
          <cell r="T121">
            <v>416.28</v>
          </cell>
          <cell r="U121">
            <v>8.52</v>
          </cell>
          <cell r="V121">
            <v>467440.32</v>
          </cell>
          <cell r="W121">
            <v>9539.64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1721227.92</v>
          </cell>
          <cell r="AF121">
            <v>837.36</v>
          </cell>
          <cell r="AG121">
            <v>1721227.92</v>
          </cell>
          <cell r="AH121">
            <v>837.36</v>
          </cell>
          <cell r="AI121">
            <v>69950.28</v>
          </cell>
          <cell r="AJ121">
            <v>679802.16</v>
          </cell>
          <cell r="AK121">
            <v>957566.64</v>
          </cell>
          <cell r="AL121">
            <v>1337765.52</v>
          </cell>
          <cell r="AM121">
            <v>17614.32</v>
          </cell>
          <cell r="AN121">
            <v>1355379.84</v>
          </cell>
          <cell r="AO121">
            <v>27301.32</v>
          </cell>
          <cell r="AP121">
            <v>359.52</v>
          </cell>
          <cell r="AQ121">
            <v>27660.84</v>
          </cell>
          <cell r="AR121">
            <v>1722065.28</v>
          </cell>
          <cell r="AS121">
            <v>0</v>
          </cell>
          <cell r="AT121">
            <v>1.1151</v>
          </cell>
          <cell r="AU121">
            <v>7616593.5499999998</v>
          </cell>
          <cell r="AV121">
            <v>8493263.4675999992</v>
          </cell>
          <cell r="AW121">
            <v>9289930.4491000008</v>
          </cell>
          <cell r="AX121">
            <v>796666.98140000005</v>
          </cell>
          <cell r="AY121">
            <v>66388.915099999998</v>
          </cell>
          <cell r="AZ121">
            <v>1086980.6599999999</v>
          </cell>
          <cell r="BA121">
            <v>1212092.1340000001</v>
          </cell>
          <cell r="BB121">
            <v>1372889.1414000001</v>
          </cell>
          <cell r="BC121">
            <v>160797.0074</v>
          </cell>
          <cell r="BD121">
            <v>13399.750599999999</v>
          </cell>
          <cell r="BE121">
            <v>980.11</v>
          </cell>
          <cell r="BF121">
            <v>1092.9206999999999</v>
          </cell>
          <cell r="BG121">
            <v>1195.4206999999999</v>
          </cell>
          <cell r="BH121">
            <v>102.5</v>
          </cell>
          <cell r="BI121">
            <v>8.5417000000000005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1.1056999999999999</v>
          </cell>
          <cell r="BP121">
            <v>4781516.6030999999</v>
          </cell>
          <cell r="BQ121">
            <v>5286922.9079999998</v>
          </cell>
          <cell r="BR121">
            <v>7008150.9017000003</v>
          </cell>
          <cell r="BS121">
            <v>1721227.9937</v>
          </cell>
          <cell r="BT121">
            <v>143435.6661</v>
          </cell>
          <cell r="BU121">
            <v>2326.2125000000001</v>
          </cell>
          <cell r="BV121">
            <v>2572.0931999999998</v>
          </cell>
          <cell r="BW121">
            <v>3409.4724999999999</v>
          </cell>
          <cell r="BX121">
            <v>837.37929999999994</v>
          </cell>
          <cell r="BY121">
            <v>69.781599999999997</v>
          </cell>
          <cell r="BZ121">
            <v>1.1151</v>
          </cell>
          <cell r="CA121">
            <v>4465532.9254999999</v>
          </cell>
          <cell r="CB121">
            <v>4979515.7652000003</v>
          </cell>
          <cell r="CC121">
            <v>5446539.7920000004</v>
          </cell>
          <cell r="CD121">
            <v>467024.02669999999</v>
          </cell>
          <cell r="CE121">
            <v>38918.668899999997</v>
          </cell>
          <cell r="CF121">
            <v>3981.1846999999998</v>
          </cell>
          <cell r="CG121">
            <v>4439.4191000000001</v>
          </cell>
          <cell r="CH121">
            <v>4855.7700000000004</v>
          </cell>
          <cell r="CI121">
            <v>416.35090000000002</v>
          </cell>
          <cell r="CJ121">
            <v>34.695900000000002</v>
          </cell>
          <cell r="CK121">
            <v>1.1056999999999999</v>
          </cell>
          <cell r="CL121">
            <v>3716270.0959999999</v>
          </cell>
          <cell r="CM121">
            <v>4109079.8451</v>
          </cell>
          <cell r="CN121">
            <v>5446845.3238000004</v>
          </cell>
          <cell r="CO121">
            <v>1337765.4786</v>
          </cell>
          <cell r="CP121">
            <v>111480.4566</v>
          </cell>
          <cell r="CQ121">
            <v>48932.207000000002</v>
          </cell>
          <cell r="CR121">
            <v>54104.3413</v>
          </cell>
          <cell r="CS121">
            <v>71718.725900000005</v>
          </cell>
          <cell r="CT121">
            <v>17614.384600000001</v>
          </cell>
          <cell r="CU121">
            <v>1467.8653999999999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69950.28</v>
          </cell>
          <cell r="DT121">
            <v>69950.28</v>
          </cell>
          <cell r="DU121">
            <v>5829.19</v>
          </cell>
          <cell r="DV121">
            <v>0</v>
          </cell>
          <cell r="DW121">
            <v>0</v>
          </cell>
          <cell r="DX121">
            <v>679802.16</v>
          </cell>
          <cell r="DY121">
            <v>679802.16</v>
          </cell>
          <cell r="DZ121">
            <v>56650.18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21723113.548799999</v>
          </cell>
          <cell r="EG121">
            <v>24143082.894200001</v>
          </cell>
          <cell r="EH121">
            <v>28645534.9969</v>
          </cell>
          <cell r="EI121">
            <v>4502452.1028000005</v>
          </cell>
          <cell r="EJ121">
            <v>375204.3419</v>
          </cell>
          <cell r="EK121">
            <v>21723113.548799999</v>
          </cell>
          <cell r="EL121">
            <v>24143082.894200001</v>
          </cell>
          <cell r="EM121">
            <v>29395287.436900001</v>
          </cell>
          <cell r="EN121">
            <v>5252204.5427999999</v>
          </cell>
          <cell r="EO121">
            <v>437683.71189999999</v>
          </cell>
          <cell r="EP121">
            <v>796667.04000000015</v>
          </cell>
          <cell r="EQ121">
            <v>102.47999999999996</v>
          </cell>
          <cell r="ER121">
            <v>160797.12</v>
          </cell>
          <cell r="ES121">
            <v>0</v>
          </cell>
          <cell r="ET121">
            <v>467024.03999999986</v>
          </cell>
          <cell r="EU121">
            <v>416.28</v>
          </cell>
          <cell r="EV121">
            <v>1337765.5199999998</v>
          </cell>
          <cell r="EW121">
            <v>17614.320000000003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4502452.0799999991</v>
          </cell>
        </row>
        <row r="122">
          <cell r="A122" t="str">
            <v>500044_2011</v>
          </cell>
          <cell r="B122" t="str">
            <v>500044</v>
          </cell>
          <cell r="C122" t="str">
            <v>Yes</v>
          </cell>
          <cell r="D122" t="str">
            <v>PPS</v>
          </cell>
          <cell r="E122" t="str">
            <v>5</v>
          </cell>
          <cell r="F122">
            <v>2011</v>
          </cell>
          <cell r="G122">
            <v>1</v>
          </cell>
          <cell r="H122">
            <v>1</v>
          </cell>
          <cell r="I122">
            <v>1</v>
          </cell>
          <cell r="J122">
            <v>1</v>
          </cell>
          <cell r="K122">
            <v>0</v>
          </cell>
          <cell r="L122">
            <v>0</v>
          </cell>
          <cell r="M122">
            <v>2498479.3199999998</v>
          </cell>
          <cell r="N122">
            <v>3284.4</v>
          </cell>
          <cell r="O122">
            <v>174.36</v>
          </cell>
          <cell r="P122">
            <v>0</v>
          </cell>
          <cell r="Q122">
            <v>0</v>
          </cell>
          <cell r="R122">
            <v>1538005.08</v>
          </cell>
          <cell r="S122">
            <v>31387.8</v>
          </cell>
          <cell r="T122">
            <v>0</v>
          </cell>
          <cell r="U122">
            <v>0</v>
          </cell>
          <cell r="V122">
            <v>1538005.08</v>
          </cell>
          <cell r="W122">
            <v>31387.8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1257049.8</v>
          </cell>
          <cell r="AF122">
            <v>2808.84</v>
          </cell>
          <cell r="AG122">
            <v>1257049.8</v>
          </cell>
          <cell r="AH122">
            <v>2808.84</v>
          </cell>
          <cell r="AI122">
            <v>99041.76</v>
          </cell>
          <cell r="AJ122">
            <v>520743.96</v>
          </cell>
          <cell r="AK122">
            <v>2501938.08</v>
          </cell>
          <cell r="AL122">
            <v>1335253.08</v>
          </cell>
          <cell r="AM122">
            <v>69511.92</v>
          </cell>
          <cell r="AN122">
            <v>1404765</v>
          </cell>
          <cell r="AO122">
            <v>27250.080000000002</v>
          </cell>
          <cell r="AP122">
            <v>1418.64</v>
          </cell>
          <cell r="AQ122">
            <v>28668.720000000001</v>
          </cell>
          <cell r="AR122">
            <v>1259858.6399999999</v>
          </cell>
          <cell r="AS122">
            <v>0</v>
          </cell>
          <cell r="AT122">
            <v>1</v>
          </cell>
          <cell r="AU122">
            <v>16070482.970000001</v>
          </cell>
          <cell r="AV122">
            <v>16070482.970000001</v>
          </cell>
          <cell r="AW122">
            <v>18568962.309999999</v>
          </cell>
          <cell r="AX122">
            <v>2498479.34</v>
          </cell>
          <cell r="AY122">
            <v>208206.61170000001</v>
          </cell>
          <cell r="AZ122">
            <v>18543.04</v>
          </cell>
          <cell r="BA122">
            <v>18543.04</v>
          </cell>
          <cell r="BB122">
            <v>21827.4</v>
          </cell>
          <cell r="BC122">
            <v>3284.36</v>
          </cell>
          <cell r="BD122">
            <v>273.69670000000002</v>
          </cell>
          <cell r="BE122">
            <v>984.68</v>
          </cell>
          <cell r="BF122">
            <v>984.68</v>
          </cell>
          <cell r="BG122">
            <v>1159.0899999999999</v>
          </cell>
          <cell r="BH122">
            <v>174.41</v>
          </cell>
          <cell r="BI122">
            <v>14.5342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1</v>
          </cell>
          <cell r="BP122">
            <v>2955274.1749</v>
          </cell>
          <cell r="BQ122">
            <v>2955274.1749</v>
          </cell>
          <cell r="BR122">
            <v>4212324.0245000003</v>
          </cell>
          <cell r="BS122">
            <v>1257049.8496000001</v>
          </cell>
          <cell r="BT122">
            <v>104754.1541</v>
          </cell>
          <cell r="BU122">
            <v>6603.4498999999996</v>
          </cell>
          <cell r="BV122">
            <v>6603.4498999999996</v>
          </cell>
          <cell r="BW122">
            <v>9412.2808999999997</v>
          </cell>
          <cell r="BX122">
            <v>2808.8310000000001</v>
          </cell>
          <cell r="BY122">
            <v>234.0693</v>
          </cell>
          <cell r="BZ122">
            <v>1</v>
          </cell>
          <cell r="CA122">
            <v>8992753.4495999999</v>
          </cell>
          <cell r="CB122">
            <v>8992753.4495999999</v>
          </cell>
          <cell r="CC122">
            <v>10530758.572799999</v>
          </cell>
          <cell r="CD122">
            <v>1538005.1232</v>
          </cell>
          <cell r="CE122">
            <v>128167.09359999999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1</v>
          </cell>
          <cell r="CL122">
            <v>3139126.8637000001</v>
          </cell>
          <cell r="CM122">
            <v>3139126.8637000001</v>
          </cell>
          <cell r="CN122">
            <v>4474379.9506000001</v>
          </cell>
          <cell r="CO122">
            <v>1335253.0869</v>
          </cell>
          <cell r="CP122">
            <v>111271.0906</v>
          </cell>
          <cell r="CQ122">
            <v>163419.6311</v>
          </cell>
          <cell r="CR122">
            <v>163419.6311</v>
          </cell>
          <cell r="CS122">
            <v>232931.4963</v>
          </cell>
          <cell r="CT122">
            <v>69511.8652</v>
          </cell>
          <cell r="CU122">
            <v>5792.6553999999996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99041.76</v>
          </cell>
          <cell r="DT122">
            <v>99041.76</v>
          </cell>
          <cell r="DU122">
            <v>8253.48</v>
          </cell>
          <cell r="DV122">
            <v>0</v>
          </cell>
          <cell r="DW122">
            <v>0</v>
          </cell>
          <cell r="DX122">
            <v>520743.96</v>
          </cell>
          <cell r="DY122">
            <v>520743.96</v>
          </cell>
          <cell r="DZ122">
            <v>43395.33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31347188.259199999</v>
          </cell>
          <cell r="EG122">
            <v>31347188.259199999</v>
          </cell>
          <cell r="EH122">
            <v>38051755.125100002</v>
          </cell>
          <cell r="EI122">
            <v>6704566.8658999996</v>
          </cell>
          <cell r="EJ122">
            <v>558713.90549999999</v>
          </cell>
          <cell r="EK122">
            <v>31347188.259199999</v>
          </cell>
          <cell r="EL122">
            <v>31347188.259199999</v>
          </cell>
          <cell r="EM122">
            <v>38671540.845100001</v>
          </cell>
          <cell r="EN122">
            <v>7324352.5859000003</v>
          </cell>
          <cell r="EO122">
            <v>610362.71550000005</v>
          </cell>
          <cell r="EP122">
            <v>2498479.3199999994</v>
          </cell>
          <cell r="EQ122">
            <v>174.35999999999999</v>
          </cell>
          <cell r="ER122">
            <v>3284.3999999999992</v>
          </cell>
          <cell r="ES122">
            <v>0</v>
          </cell>
          <cell r="ET122">
            <v>1538005.08</v>
          </cell>
          <cell r="EU122">
            <v>0</v>
          </cell>
          <cell r="EV122">
            <v>1335253.08</v>
          </cell>
          <cell r="EW122">
            <v>69511.920000000013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6704566.7999999998</v>
          </cell>
        </row>
        <row r="123">
          <cell r="A123" t="str">
            <v>500044_2012</v>
          </cell>
          <cell r="B123" t="str">
            <v>500044</v>
          </cell>
          <cell r="C123" t="str">
            <v>Yes</v>
          </cell>
          <cell r="D123" t="str">
            <v>PPS</v>
          </cell>
          <cell r="E123" t="str">
            <v>5</v>
          </cell>
          <cell r="F123">
            <v>2012</v>
          </cell>
          <cell r="G123">
            <v>1</v>
          </cell>
          <cell r="H123">
            <v>1</v>
          </cell>
          <cell r="I123">
            <v>1</v>
          </cell>
          <cell r="J123">
            <v>1</v>
          </cell>
          <cell r="K123">
            <v>0</v>
          </cell>
          <cell r="L123">
            <v>0</v>
          </cell>
          <cell r="M123">
            <v>1287437.28</v>
          </cell>
          <cell r="N123">
            <v>1624.32</v>
          </cell>
          <cell r="O123">
            <v>86.28</v>
          </cell>
          <cell r="P123">
            <v>0</v>
          </cell>
          <cell r="Q123">
            <v>0</v>
          </cell>
          <cell r="R123">
            <v>770114.16</v>
          </cell>
          <cell r="S123">
            <v>15716.64</v>
          </cell>
          <cell r="T123">
            <v>0</v>
          </cell>
          <cell r="U123">
            <v>0</v>
          </cell>
          <cell r="V123">
            <v>770114.16</v>
          </cell>
          <cell r="W123">
            <v>15716.64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1011678.48</v>
          </cell>
          <cell r="AF123">
            <v>2260.56</v>
          </cell>
          <cell r="AG123">
            <v>1011678.48</v>
          </cell>
          <cell r="AH123">
            <v>2260.56</v>
          </cell>
          <cell r="AI123">
            <v>104581.92</v>
          </cell>
          <cell r="AJ123">
            <v>547565.28</v>
          </cell>
          <cell r="AK123">
            <v>1289147.8799999999</v>
          </cell>
          <cell r="AL123">
            <v>1074616.68</v>
          </cell>
          <cell r="AM123">
            <v>55943.4</v>
          </cell>
          <cell r="AN123">
            <v>1130560.08</v>
          </cell>
          <cell r="AO123">
            <v>21930.959999999999</v>
          </cell>
          <cell r="AP123">
            <v>1141.68</v>
          </cell>
          <cell r="AQ123">
            <v>23072.639999999999</v>
          </cell>
          <cell r="AR123">
            <v>1013939.04</v>
          </cell>
          <cell r="AS123">
            <v>0</v>
          </cell>
          <cell r="AT123">
            <v>1.056</v>
          </cell>
          <cell r="AU123">
            <v>16070482.970000001</v>
          </cell>
          <cell r="AV123">
            <v>16970430.0163</v>
          </cell>
          <cell r="AW123">
            <v>18257867.263700001</v>
          </cell>
          <cell r="AX123">
            <v>1287437.2474</v>
          </cell>
          <cell r="AY123">
            <v>107286.43730000001</v>
          </cell>
          <cell r="AZ123">
            <v>18543.04</v>
          </cell>
          <cell r="BA123">
            <v>19581.450199999999</v>
          </cell>
          <cell r="BB123">
            <v>21205.757799999999</v>
          </cell>
          <cell r="BC123">
            <v>1624.3074999999999</v>
          </cell>
          <cell r="BD123">
            <v>135.35900000000001</v>
          </cell>
          <cell r="BE123">
            <v>984.68</v>
          </cell>
          <cell r="BF123">
            <v>1039.8221000000001</v>
          </cell>
          <cell r="BG123">
            <v>1126.0762</v>
          </cell>
          <cell r="BH123">
            <v>86.254099999999994</v>
          </cell>
          <cell r="BI123">
            <v>7.1878000000000002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1.0515000000000001</v>
          </cell>
          <cell r="BP123">
            <v>2955274.1749</v>
          </cell>
          <cell r="BQ123">
            <v>3107470.7949000001</v>
          </cell>
          <cell r="BR123">
            <v>4119149.2516000001</v>
          </cell>
          <cell r="BS123">
            <v>1011678.4566</v>
          </cell>
          <cell r="BT123">
            <v>84306.538100000005</v>
          </cell>
          <cell r="BU123">
            <v>6603.4498999999996</v>
          </cell>
          <cell r="BV123">
            <v>6943.5276000000003</v>
          </cell>
          <cell r="BW123">
            <v>9204.0849999999991</v>
          </cell>
          <cell r="BX123">
            <v>2260.5574000000001</v>
          </cell>
          <cell r="BY123">
            <v>188.37979999999999</v>
          </cell>
          <cell r="BZ123">
            <v>1.056</v>
          </cell>
          <cell r="CA123">
            <v>8992753.4495999999</v>
          </cell>
          <cell r="CB123">
            <v>9496347.6427999996</v>
          </cell>
          <cell r="CC123">
            <v>10266461.7864</v>
          </cell>
          <cell r="CD123">
            <v>770114.14359999995</v>
          </cell>
          <cell r="CE123">
            <v>64176.178599999999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1.0515000000000001</v>
          </cell>
          <cell r="CL123">
            <v>3139126.8637000001</v>
          </cell>
          <cell r="CM123">
            <v>3300791.8972</v>
          </cell>
          <cell r="CN123">
            <v>4375408.5377000002</v>
          </cell>
          <cell r="CO123">
            <v>1074616.6406</v>
          </cell>
          <cell r="CP123">
            <v>89551.386700000003</v>
          </cell>
          <cell r="CQ123">
            <v>163419.6311</v>
          </cell>
          <cell r="CR123">
            <v>171835.7421</v>
          </cell>
          <cell r="CS123">
            <v>227779.14610000001</v>
          </cell>
          <cell r="CT123">
            <v>55943.404000000002</v>
          </cell>
          <cell r="CU123">
            <v>4661.9503000000004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104581.92</v>
          </cell>
          <cell r="DT123">
            <v>104581.92</v>
          </cell>
          <cell r="DU123">
            <v>8715.16</v>
          </cell>
          <cell r="DV123">
            <v>0</v>
          </cell>
          <cell r="DW123">
            <v>0</v>
          </cell>
          <cell r="DX123">
            <v>547565.28</v>
          </cell>
          <cell r="DY123">
            <v>547565.28</v>
          </cell>
          <cell r="DZ123">
            <v>45630.44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31347188.259199999</v>
          </cell>
          <cell r="EG123">
            <v>33074440.893199999</v>
          </cell>
          <cell r="EH123">
            <v>37278201.904299997</v>
          </cell>
          <cell r="EI123">
            <v>4203761.0111999996</v>
          </cell>
          <cell r="EJ123">
            <v>350313.41759999999</v>
          </cell>
          <cell r="EK123">
            <v>31347188.259199999</v>
          </cell>
          <cell r="EL123">
            <v>33074440.893199999</v>
          </cell>
          <cell r="EM123">
            <v>37930349.1043</v>
          </cell>
          <cell r="EN123">
            <v>4855908.2111999998</v>
          </cell>
          <cell r="EO123">
            <v>404659.01760000002</v>
          </cell>
          <cell r="EP123">
            <v>1287437.2799999996</v>
          </cell>
          <cell r="EQ123">
            <v>86.279999999999987</v>
          </cell>
          <cell r="ER123">
            <v>1624.3200000000006</v>
          </cell>
          <cell r="ES123">
            <v>0</v>
          </cell>
          <cell r="ET123">
            <v>770114.16000000015</v>
          </cell>
          <cell r="EU123">
            <v>0</v>
          </cell>
          <cell r="EV123">
            <v>1074616.68</v>
          </cell>
          <cell r="EW123">
            <v>55943.399999999987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4203761.16</v>
          </cell>
        </row>
        <row r="124">
          <cell r="A124" t="str">
            <v>500044_2013</v>
          </cell>
          <cell r="B124" t="str">
            <v>500044</v>
          </cell>
          <cell r="C124" t="str">
            <v>Yes</v>
          </cell>
          <cell r="D124" t="str">
            <v>PPS</v>
          </cell>
          <cell r="E124" t="str">
            <v>5</v>
          </cell>
          <cell r="F124">
            <v>2013</v>
          </cell>
          <cell r="G124">
            <v>1</v>
          </cell>
          <cell r="H124">
            <v>1</v>
          </cell>
          <cell r="I124">
            <v>1</v>
          </cell>
          <cell r="J124">
            <v>1</v>
          </cell>
          <cell r="K124">
            <v>0</v>
          </cell>
          <cell r="L124">
            <v>0</v>
          </cell>
          <cell r="M124">
            <v>1661487.54</v>
          </cell>
          <cell r="N124">
            <v>1939.2</v>
          </cell>
          <cell r="O124">
            <v>103.08</v>
          </cell>
          <cell r="P124">
            <v>0</v>
          </cell>
          <cell r="Q124">
            <v>0</v>
          </cell>
          <cell r="R124">
            <v>938592.15</v>
          </cell>
          <cell r="S124">
            <v>19154.95</v>
          </cell>
          <cell r="T124">
            <v>0</v>
          </cell>
          <cell r="U124">
            <v>0</v>
          </cell>
          <cell r="V124">
            <v>938592.15</v>
          </cell>
          <cell r="W124">
            <v>19154.95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1063825.8</v>
          </cell>
          <cell r="AF124">
            <v>2377.08</v>
          </cell>
          <cell r="AG124">
            <v>1063825.8</v>
          </cell>
          <cell r="AH124">
            <v>2377.08</v>
          </cell>
          <cell r="AI124">
            <v>110441.88</v>
          </cell>
          <cell r="AJ124">
            <v>575792.52</v>
          </cell>
          <cell r="AK124">
            <v>1663529.82</v>
          </cell>
          <cell r="AL124">
            <v>1130008.2</v>
          </cell>
          <cell r="AM124">
            <v>58827</v>
          </cell>
          <cell r="AN124">
            <v>1188835.2</v>
          </cell>
          <cell r="AO124">
            <v>23061.360000000001</v>
          </cell>
          <cell r="AP124">
            <v>1200.5999999999999</v>
          </cell>
          <cell r="AQ124">
            <v>24261.96</v>
          </cell>
          <cell r="AR124">
            <v>1066202.8799999999</v>
          </cell>
          <cell r="AS124">
            <v>0</v>
          </cell>
          <cell r="AT124">
            <v>1.1151</v>
          </cell>
          <cell r="AU124">
            <v>16070482.970000001</v>
          </cell>
          <cell r="AV124">
            <v>17920195.559799999</v>
          </cell>
          <cell r="AW124">
            <v>19442665.218800001</v>
          </cell>
          <cell r="AX124">
            <v>1522469.659</v>
          </cell>
          <cell r="AY124">
            <v>126872.4716</v>
          </cell>
          <cell r="AZ124">
            <v>18543.04</v>
          </cell>
          <cell r="BA124">
            <v>20677.3439</v>
          </cell>
          <cell r="BB124">
            <v>22616.5697</v>
          </cell>
          <cell r="BC124">
            <v>1939.2257999999999</v>
          </cell>
          <cell r="BD124">
            <v>161.60220000000001</v>
          </cell>
          <cell r="BE124">
            <v>984.68</v>
          </cell>
          <cell r="BF124">
            <v>1098.0166999999999</v>
          </cell>
          <cell r="BG124">
            <v>1200.9962</v>
          </cell>
          <cell r="BH124">
            <v>102.9795</v>
          </cell>
          <cell r="BI124">
            <v>8.5815999999999999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1.1056999999999999</v>
          </cell>
          <cell r="BP124">
            <v>2955274.1749</v>
          </cell>
          <cell r="BQ124">
            <v>3267646.6551999999</v>
          </cell>
          <cell r="BR124">
            <v>4331472.4939999999</v>
          </cell>
          <cell r="BS124">
            <v>1063825.8388</v>
          </cell>
          <cell r="BT124">
            <v>88652.153200000001</v>
          </cell>
          <cell r="BU124">
            <v>6603.4498999999996</v>
          </cell>
          <cell r="BV124">
            <v>7301.4345999999996</v>
          </cell>
          <cell r="BW124">
            <v>9678.5133000000005</v>
          </cell>
          <cell r="BX124">
            <v>2377.0787999999998</v>
          </cell>
          <cell r="BY124">
            <v>198.0899</v>
          </cell>
          <cell r="BZ124">
            <v>1.1151</v>
          </cell>
          <cell r="CA124">
            <v>8992753.4495999999</v>
          </cell>
          <cell r="CB124">
            <v>10027819.3716</v>
          </cell>
          <cell r="CC124">
            <v>10944782.3346</v>
          </cell>
          <cell r="CD124">
            <v>916962.96299999999</v>
          </cell>
          <cell r="CE124">
            <v>76413.580199999997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1.1056999999999999</v>
          </cell>
          <cell r="CL124">
            <v>3139126.8637000001</v>
          </cell>
          <cell r="CM124">
            <v>3470932.5732</v>
          </cell>
          <cell r="CN124">
            <v>4600940.7704999996</v>
          </cell>
          <cell r="CO124">
            <v>1130008.1973000001</v>
          </cell>
          <cell r="CP124">
            <v>94167.349799999996</v>
          </cell>
          <cell r="CQ124">
            <v>163419.6311</v>
          </cell>
          <cell r="CR124">
            <v>180693.08609999999</v>
          </cell>
          <cell r="CS124">
            <v>239520.1159</v>
          </cell>
          <cell r="CT124">
            <v>58827.029799999997</v>
          </cell>
          <cell r="CU124">
            <v>4902.2524999999996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110441.88</v>
          </cell>
          <cell r="DT124">
            <v>110441.88</v>
          </cell>
          <cell r="DU124">
            <v>9203.49</v>
          </cell>
          <cell r="DV124">
            <v>0</v>
          </cell>
          <cell r="DW124">
            <v>0</v>
          </cell>
          <cell r="DX124">
            <v>575792.52</v>
          </cell>
          <cell r="DY124">
            <v>575792.52</v>
          </cell>
          <cell r="DZ124">
            <v>47982.71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31347188.259199999</v>
          </cell>
          <cell r="EG124">
            <v>34896364.041100003</v>
          </cell>
          <cell r="EH124">
            <v>39592877.012999997</v>
          </cell>
          <cell r="EI124">
            <v>4696512.9719000002</v>
          </cell>
          <cell r="EJ124">
            <v>391376.08100000001</v>
          </cell>
          <cell r="EK124">
            <v>31347188.259199999</v>
          </cell>
          <cell r="EL124">
            <v>34896364.041100003</v>
          </cell>
          <cell r="EM124">
            <v>40279111.413000003</v>
          </cell>
          <cell r="EN124">
            <v>5382747.3718999997</v>
          </cell>
          <cell r="EO124">
            <v>448562.28100000002</v>
          </cell>
          <cell r="EP124">
            <v>1661487.5399999998</v>
          </cell>
          <cell r="EQ124">
            <v>103.08000000000003</v>
          </cell>
          <cell r="ER124">
            <v>1939.1999999999996</v>
          </cell>
          <cell r="ES124">
            <v>0</v>
          </cell>
          <cell r="ET124">
            <v>938592.15</v>
          </cell>
          <cell r="EU124">
            <v>0</v>
          </cell>
          <cell r="EV124">
            <v>1130008.2</v>
          </cell>
          <cell r="EW124">
            <v>58827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4857160.05</v>
          </cell>
        </row>
        <row r="125">
          <cell r="A125" t="str">
            <v>500049_2011</v>
          </cell>
          <cell r="B125" t="str">
            <v>500049</v>
          </cell>
          <cell r="C125" t="str">
            <v>Yes</v>
          </cell>
          <cell r="D125" t="str">
            <v>PPS</v>
          </cell>
          <cell r="E125" t="str">
            <v>5</v>
          </cell>
          <cell r="F125">
            <v>2011</v>
          </cell>
          <cell r="G125">
            <v>1</v>
          </cell>
          <cell r="H125">
            <v>1</v>
          </cell>
          <cell r="I125">
            <v>1</v>
          </cell>
          <cell r="J125">
            <v>1</v>
          </cell>
          <cell r="K125">
            <v>0</v>
          </cell>
          <cell r="L125">
            <v>0</v>
          </cell>
          <cell r="M125">
            <v>113587.44</v>
          </cell>
          <cell r="N125">
            <v>0</v>
          </cell>
          <cell r="O125">
            <v>163.19999999999999</v>
          </cell>
          <cell r="P125">
            <v>0</v>
          </cell>
          <cell r="Q125">
            <v>0</v>
          </cell>
          <cell r="R125">
            <v>136362.6</v>
          </cell>
          <cell r="S125">
            <v>2782.92</v>
          </cell>
          <cell r="T125">
            <v>560.52</v>
          </cell>
          <cell r="U125">
            <v>11.4</v>
          </cell>
          <cell r="V125">
            <v>136923.12</v>
          </cell>
          <cell r="W125">
            <v>2794.32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148498.79999999999</v>
          </cell>
          <cell r="AF125">
            <v>0</v>
          </cell>
          <cell r="AG125">
            <v>148498.79999999999</v>
          </cell>
          <cell r="AH125">
            <v>0</v>
          </cell>
          <cell r="AI125">
            <v>15031.92</v>
          </cell>
          <cell r="AJ125">
            <v>68536.56</v>
          </cell>
          <cell r="AK125">
            <v>113750.64</v>
          </cell>
          <cell r="AL125">
            <v>216742.32</v>
          </cell>
          <cell r="AM125">
            <v>1367.76</v>
          </cell>
          <cell r="AN125">
            <v>218110.07999999999</v>
          </cell>
          <cell r="AO125">
            <v>4423.32</v>
          </cell>
          <cell r="AP125">
            <v>27.96</v>
          </cell>
          <cell r="AQ125">
            <v>4451.28</v>
          </cell>
          <cell r="AR125">
            <v>148498.79999999999</v>
          </cell>
          <cell r="AS125">
            <v>0</v>
          </cell>
          <cell r="AT125">
            <v>1</v>
          </cell>
          <cell r="AU125">
            <v>641298.35</v>
          </cell>
          <cell r="AV125">
            <v>641298.35</v>
          </cell>
          <cell r="AW125">
            <v>754885.75</v>
          </cell>
          <cell r="AX125">
            <v>113587.4</v>
          </cell>
          <cell r="AY125">
            <v>9465.6167000000005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921.42</v>
          </cell>
          <cell r="BF125">
            <v>921.42</v>
          </cell>
          <cell r="BG125">
            <v>1084.6199999999999</v>
          </cell>
          <cell r="BH125">
            <v>163.19999999999999</v>
          </cell>
          <cell r="BI125">
            <v>13.6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1</v>
          </cell>
          <cell r="BP125">
            <v>349114.90139999997</v>
          </cell>
          <cell r="BQ125">
            <v>349114.90139999997</v>
          </cell>
          <cell r="BR125">
            <v>497613.75819999998</v>
          </cell>
          <cell r="BS125">
            <v>148498.85680000001</v>
          </cell>
          <cell r="BT125">
            <v>12374.904699999999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1</v>
          </cell>
          <cell r="CA125">
            <v>769883.80759999994</v>
          </cell>
          <cell r="CB125">
            <v>769883.80759999994</v>
          </cell>
          <cell r="CC125">
            <v>906246.39789999998</v>
          </cell>
          <cell r="CD125">
            <v>136362.59030000001</v>
          </cell>
          <cell r="CE125">
            <v>11363.549199999999</v>
          </cell>
          <cell r="CF125">
            <v>3164.75</v>
          </cell>
          <cell r="CG125">
            <v>3164.75</v>
          </cell>
          <cell r="CH125">
            <v>3725.2937000000002</v>
          </cell>
          <cell r="CI125">
            <v>560.54369999999994</v>
          </cell>
          <cell r="CJ125">
            <v>46.712000000000003</v>
          </cell>
          <cell r="CK125">
            <v>1</v>
          </cell>
          <cell r="CL125">
            <v>509552.52260000003</v>
          </cell>
          <cell r="CM125">
            <v>509552.52260000003</v>
          </cell>
          <cell r="CN125">
            <v>726294.84450000001</v>
          </cell>
          <cell r="CO125">
            <v>216742.32190000001</v>
          </cell>
          <cell r="CP125">
            <v>18061.860199999999</v>
          </cell>
          <cell r="CQ125">
            <v>3215.4087</v>
          </cell>
          <cell r="CR125">
            <v>3215.4087</v>
          </cell>
          <cell r="CS125">
            <v>4583.1091999999999</v>
          </cell>
          <cell r="CT125">
            <v>1367.7004999999999</v>
          </cell>
          <cell r="CU125">
            <v>113.97499999999999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15031.92</v>
          </cell>
          <cell r="DT125">
            <v>15031.92</v>
          </cell>
          <cell r="DU125">
            <v>1252.6600000000001</v>
          </cell>
          <cell r="DV125">
            <v>0</v>
          </cell>
          <cell r="DW125">
            <v>0</v>
          </cell>
          <cell r="DX125">
            <v>68536.56</v>
          </cell>
          <cell r="DY125">
            <v>68536.56</v>
          </cell>
          <cell r="DZ125">
            <v>5711.38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2277151.1603000001</v>
          </cell>
          <cell r="EG125">
            <v>2277151.1603000001</v>
          </cell>
          <cell r="EH125">
            <v>2894433.7735000001</v>
          </cell>
          <cell r="EI125">
            <v>617282.61320000002</v>
          </cell>
          <cell r="EJ125">
            <v>51440.217799999999</v>
          </cell>
          <cell r="EK125">
            <v>2277151.1603000001</v>
          </cell>
          <cell r="EL125">
            <v>2277151.1603000001</v>
          </cell>
          <cell r="EM125">
            <v>2978002.2535000001</v>
          </cell>
          <cell r="EN125">
            <v>700851.0932</v>
          </cell>
          <cell r="EO125">
            <v>58404.257799999999</v>
          </cell>
          <cell r="EP125">
            <v>113587.43999999999</v>
          </cell>
          <cell r="EQ125">
            <v>163.19999999999996</v>
          </cell>
          <cell r="ER125">
            <v>0</v>
          </cell>
          <cell r="ES125">
            <v>0</v>
          </cell>
          <cell r="ET125">
            <v>136362.6</v>
          </cell>
          <cell r="EU125">
            <v>560.52</v>
          </cell>
          <cell r="EV125">
            <v>216742.31999999995</v>
          </cell>
          <cell r="EW125">
            <v>1367.76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617282.6399999999</v>
          </cell>
        </row>
        <row r="126">
          <cell r="A126" t="str">
            <v>500049_2012</v>
          </cell>
          <cell r="B126" t="str">
            <v>500049</v>
          </cell>
          <cell r="C126" t="str">
            <v>Yes</v>
          </cell>
          <cell r="D126" t="str">
            <v>PPS</v>
          </cell>
          <cell r="E126" t="str">
            <v>5</v>
          </cell>
          <cell r="F126">
            <v>2012</v>
          </cell>
          <cell r="G126">
            <v>1</v>
          </cell>
          <cell r="H126">
            <v>1</v>
          </cell>
          <cell r="I126">
            <v>1</v>
          </cell>
          <cell r="J126">
            <v>1</v>
          </cell>
          <cell r="K126">
            <v>0</v>
          </cell>
          <cell r="L126">
            <v>0</v>
          </cell>
          <cell r="M126">
            <v>56175.6</v>
          </cell>
          <cell r="N126">
            <v>0</v>
          </cell>
          <cell r="O126">
            <v>80.760000000000005</v>
          </cell>
          <cell r="P126">
            <v>0</v>
          </cell>
          <cell r="Q126">
            <v>0</v>
          </cell>
          <cell r="R126">
            <v>67439.28</v>
          </cell>
          <cell r="S126">
            <v>1376.28</v>
          </cell>
          <cell r="T126">
            <v>277.32</v>
          </cell>
          <cell r="U126">
            <v>5.64</v>
          </cell>
          <cell r="V126">
            <v>67716.600000000006</v>
          </cell>
          <cell r="W126">
            <v>1381.92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119512.44</v>
          </cell>
          <cell r="AF126">
            <v>0</v>
          </cell>
          <cell r="AG126">
            <v>119512.44</v>
          </cell>
          <cell r="AH126">
            <v>0</v>
          </cell>
          <cell r="AI126">
            <v>15872.76</v>
          </cell>
          <cell r="AJ126">
            <v>72066.600000000006</v>
          </cell>
          <cell r="AK126">
            <v>56256.36</v>
          </cell>
          <cell r="AL126">
            <v>174435</v>
          </cell>
          <cell r="AM126">
            <v>1100.6400000000001</v>
          </cell>
          <cell r="AN126">
            <v>175535.64</v>
          </cell>
          <cell r="AO126">
            <v>3559.92</v>
          </cell>
          <cell r="AP126">
            <v>22.44</v>
          </cell>
          <cell r="AQ126">
            <v>3582.36</v>
          </cell>
          <cell r="AR126">
            <v>119512.44</v>
          </cell>
          <cell r="AS126">
            <v>0</v>
          </cell>
          <cell r="AT126">
            <v>1.056</v>
          </cell>
          <cell r="AU126">
            <v>641298.35</v>
          </cell>
          <cell r="AV126">
            <v>677211.05759999994</v>
          </cell>
          <cell r="AW126">
            <v>733386.60380000004</v>
          </cell>
          <cell r="AX126">
            <v>56175.546199999997</v>
          </cell>
          <cell r="AY126">
            <v>4681.2955000000002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921.42</v>
          </cell>
          <cell r="BF126">
            <v>973.01949999999999</v>
          </cell>
          <cell r="BG126">
            <v>1053.7295999999999</v>
          </cell>
          <cell r="BH126">
            <v>80.710099999999997</v>
          </cell>
          <cell r="BI126">
            <v>6.7257999999999996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1.0515000000000001</v>
          </cell>
          <cell r="BP126">
            <v>349114.90139999997</v>
          </cell>
          <cell r="BQ126">
            <v>367094.31880000001</v>
          </cell>
          <cell r="BR126">
            <v>486606.70120000001</v>
          </cell>
          <cell r="BS126">
            <v>119512.3823</v>
          </cell>
          <cell r="BT126">
            <v>9959.3652000000002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1.056</v>
          </cell>
          <cell r="CA126">
            <v>769883.80759999994</v>
          </cell>
          <cell r="CB126">
            <v>812997.30079999997</v>
          </cell>
          <cell r="CC126">
            <v>880436.50439999998</v>
          </cell>
          <cell r="CD126">
            <v>67439.203599999993</v>
          </cell>
          <cell r="CE126">
            <v>5619.9336000000003</v>
          </cell>
          <cell r="CF126">
            <v>3164.75</v>
          </cell>
          <cell r="CG126">
            <v>3341.9760000000001</v>
          </cell>
          <cell r="CH126">
            <v>3619.1972999999998</v>
          </cell>
          <cell r="CI126">
            <v>277.22129999999999</v>
          </cell>
          <cell r="CJ126">
            <v>23.101800000000001</v>
          </cell>
          <cell r="CK126">
            <v>1.0515000000000001</v>
          </cell>
          <cell r="CL126">
            <v>509552.52260000003</v>
          </cell>
          <cell r="CM126">
            <v>535794.47750000004</v>
          </cell>
          <cell r="CN126">
            <v>710229.46589999995</v>
          </cell>
          <cell r="CO126">
            <v>174434.9884</v>
          </cell>
          <cell r="CP126">
            <v>14536.249</v>
          </cell>
          <cell r="CQ126">
            <v>3215.4087</v>
          </cell>
          <cell r="CR126">
            <v>3381.0021999999999</v>
          </cell>
          <cell r="CS126">
            <v>4481.7326000000003</v>
          </cell>
          <cell r="CT126">
            <v>1100.7303999999999</v>
          </cell>
          <cell r="CU126">
            <v>91.727500000000006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15872.76</v>
          </cell>
          <cell r="DT126">
            <v>15872.76</v>
          </cell>
          <cell r="DU126">
            <v>1322.73</v>
          </cell>
          <cell r="DV126">
            <v>0</v>
          </cell>
          <cell r="DW126">
            <v>0</v>
          </cell>
          <cell r="DX126">
            <v>72066.600000000006</v>
          </cell>
          <cell r="DY126">
            <v>72066.600000000006</v>
          </cell>
          <cell r="DZ126">
            <v>6005.55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2277151.1603000001</v>
          </cell>
          <cell r="EG126">
            <v>2400793.1524999999</v>
          </cell>
          <cell r="EH126">
            <v>2819813.9349000002</v>
          </cell>
          <cell r="EI126">
            <v>419020.78240000003</v>
          </cell>
          <cell r="EJ126">
            <v>34918.398500000003</v>
          </cell>
          <cell r="EK126">
            <v>2277151.1603000001</v>
          </cell>
          <cell r="EL126">
            <v>2400793.1524999999</v>
          </cell>
          <cell r="EM126">
            <v>2907753.2949000001</v>
          </cell>
          <cell r="EN126">
            <v>506960.14240000001</v>
          </cell>
          <cell r="EO126">
            <v>42246.678500000002</v>
          </cell>
          <cell r="EP126">
            <v>56175.600000000013</v>
          </cell>
          <cell r="EQ126">
            <v>80.760000000000034</v>
          </cell>
          <cell r="ER126">
            <v>0</v>
          </cell>
          <cell r="ES126">
            <v>0</v>
          </cell>
          <cell r="ET126">
            <v>67439.280000000013</v>
          </cell>
          <cell r="EU126">
            <v>277.32000000000005</v>
          </cell>
          <cell r="EV126">
            <v>174435</v>
          </cell>
          <cell r="EW126">
            <v>1100.6400000000001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419021.04000000004</v>
          </cell>
        </row>
        <row r="127">
          <cell r="A127" t="str">
            <v>500049_2013</v>
          </cell>
          <cell r="B127" t="str">
            <v>500049</v>
          </cell>
          <cell r="C127" t="str">
            <v>Yes</v>
          </cell>
          <cell r="D127" t="str">
            <v>PPS</v>
          </cell>
          <cell r="E127" t="str">
            <v>5</v>
          </cell>
          <cell r="F127">
            <v>2013</v>
          </cell>
          <cell r="G127">
            <v>1</v>
          </cell>
          <cell r="H127">
            <v>1</v>
          </cell>
          <cell r="I127">
            <v>1</v>
          </cell>
          <cell r="J127">
            <v>1</v>
          </cell>
          <cell r="K127">
            <v>0</v>
          </cell>
          <cell r="L127">
            <v>0</v>
          </cell>
          <cell r="M127">
            <v>67066.679999999993</v>
          </cell>
          <cell r="N127">
            <v>0</v>
          </cell>
          <cell r="O127">
            <v>96.36</v>
          </cell>
          <cell r="P127">
            <v>0</v>
          </cell>
          <cell r="Q127">
            <v>0</v>
          </cell>
          <cell r="R127">
            <v>80514.12</v>
          </cell>
          <cell r="S127">
            <v>1643.16</v>
          </cell>
          <cell r="T127">
            <v>330.96</v>
          </cell>
          <cell r="U127">
            <v>6.72</v>
          </cell>
          <cell r="V127">
            <v>80845.08</v>
          </cell>
          <cell r="W127">
            <v>1649.88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125672.76</v>
          </cell>
          <cell r="AF127">
            <v>0</v>
          </cell>
          <cell r="AG127">
            <v>125672.76</v>
          </cell>
          <cell r="AH127">
            <v>0</v>
          </cell>
          <cell r="AI127">
            <v>16762.2</v>
          </cell>
          <cell r="AJ127">
            <v>75781.679999999993</v>
          </cell>
          <cell r="AK127">
            <v>67163.039999999994</v>
          </cell>
          <cell r="AL127">
            <v>183426.36</v>
          </cell>
          <cell r="AM127">
            <v>1157.4000000000001</v>
          </cell>
          <cell r="AN127">
            <v>184583.76</v>
          </cell>
          <cell r="AO127">
            <v>3743.4</v>
          </cell>
          <cell r="AP127">
            <v>23.64</v>
          </cell>
          <cell r="AQ127">
            <v>3767.04</v>
          </cell>
          <cell r="AR127">
            <v>125672.76</v>
          </cell>
          <cell r="AS127">
            <v>0</v>
          </cell>
          <cell r="AT127">
            <v>1.1151</v>
          </cell>
          <cell r="AU127">
            <v>641298.35</v>
          </cell>
          <cell r="AV127">
            <v>715111.79009999998</v>
          </cell>
          <cell r="AW127">
            <v>782178.5429</v>
          </cell>
          <cell r="AX127">
            <v>67066.752800000002</v>
          </cell>
          <cell r="AY127">
            <v>5588.8960999999999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921.42</v>
          </cell>
          <cell r="BF127">
            <v>1027.4754</v>
          </cell>
          <cell r="BG127">
            <v>1123.8424</v>
          </cell>
          <cell r="BH127">
            <v>96.366900000000001</v>
          </cell>
          <cell r="BI127">
            <v>8.0305999999999997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1.1056999999999999</v>
          </cell>
          <cell r="BP127">
            <v>349114.90139999997</v>
          </cell>
          <cell r="BQ127">
            <v>386016.34649999999</v>
          </cell>
          <cell r="BR127">
            <v>511689.04369999998</v>
          </cell>
          <cell r="BS127">
            <v>125672.6973</v>
          </cell>
          <cell r="BT127">
            <v>10472.7248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1.1151</v>
          </cell>
          <cell r="CA127">
            <v>769883.80759999994</v>
          </cell>
          <cell r="CB127">
            <v>858497.43389999995</v>
          </cell>
          <cell r="CC127">
            <v>939011.61829999997</v>
          </cell>
          <cell r="CD127">
            <v>80514.184399999998</v>
          </cell>
          <cell r="CE127">
            <v>6709.5154000000002</v>
          </cell>
          <cell r="CF127">
            <v>3164.75</v>
          </cell>
          <cell r="CG127">
            <v>3529.0127000000002</v>
          </cell>
          <cell r="CH127">
            <v>3859.9812000000002</v>
          </cell>
          <cell r="CI127">
            <v>330.96850000000001</v>
          </cell>
          <cell r="CJ127">
            <v>27.5807</v>
          </cell>
          <cell r="CK127">
            <v>1.1056999999999999</v>
          </cell>
          <cell r="CL127">
            <v>509552.52260000003</v>
          </cell>
          <cell r="CM127">
            <v>563412.22420000006</v>
          </cell>
          <cell r="CN127">
            <v>746838.53579999995</v>
          </cell>
          <cell r="CO127">
            <v>183426.31159999999</v>
          </cell>
          <cell r="CP127">
            <v>15285.526</v>
          </cell>
          <cell r="CQ127">
            <v>3215.4087</v>
          </cell>
          <cell r="CR127">
            <v>3555.2773999999999</v>
          </cell>
          <cell r="CS127">
            <v>4712.7453999999998</v>
          </cell>
          <cell r="CT127">
            <v>1157.4680000000001</v>
          </cell>
          <cell r="CU127">
            <v>96.455699999999993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16762.2</v>
          </cell>
          <cell r="DT127">
            <v>16762.2</v>
          </cell>
          <cell r="DU127">
            <v>1396.85</v>
          </cell>
          <cell r="DV127">
            <v>0</v>
          </cell>
          <cell r="DW127">
            <v>0</v>
          </cell>
          <cell r="DX127">
            <v>75781.679999999993</v>
          </cell>
          <cell r="DY127">
            <v>75781.679999999993</v>
          </cell>
          <cell r="DZ127">
            <v>6315.14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2277151.1603000001</v>
          </cell>
          <cell r="EG127">
            <v>2531149.5602000002</v>
          </cell>
          <cell r="EH127">
            <v>2989414.3097000001</v>
          </cell>
          <cell r="EI127">
            <v>458264.74949999998</v>
          </cell>
          <cell r="EJ127">
            <v>38188.729099999997</v>
          </cell>
          <cell r="EK127">
            <v>2277151.1603000001</v>
          </cell>
          <cell r="EL127">
            <v>2531149.5602000002</v>
          </cell>
          <cell r="EM127">
            <v>3081958.1897</v>
          </cell>
          <cell r="EN127">
            <v>550808.62950000004</v>
          </cell>
          <cell r="EO127">
            <v>45900.719100000002</v>
          </cell>
          <cell r="EP127">
            <v>67066.680000000008</v>
          </cell>
          <cell r="EQ127">
            <v>96.36</v>
          </cell>
          <cell r="ER127">
            <v>0</v>
          </cell>
          <cell r="ES127">
            <v>0</v>
          </cell>
          <cell r="ET127">
            <v>80514.12</v>
          </cell>
          <cell r="EU127">
            <v>330.95999999999987</v>
          </cell>
          <cell r="EV127">
            <v>183426.36000000002</v>
          </cell>
          <cell r="EW127">
            <v>1157.4000000000003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458264.63999999996</v>
          </cell>
        </row>
        <row r="128">
          <cell r="A128" t="str">
            <v>500050_2011</v>
          </cell>
          <cell r="B128" t="str">
            <v>500050</v>
          </cell>
          <cell r="C128" t="str">
            <v>Yes</v>
          </cell>
          <cell r="D128" t="str">
            <v>PPS</v>
          </cell>
          <cell r="E128" t="str">
            <v>5</v>
          </cell>
          <cell r="F128">
            <v>2011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0</v>
          </cell>
          <cell r="L128">
            <v>0</v>
          </cell>
          <cell r="M128">
            <v>3961408.44</v>
          </cell>
          <cell r="N128">
            <v>100458.72</v>
          </cell>
          <cell r="O128">
            <v>12301.2</v>
          </cell>
          <cell r="P128">
            <v>1040.1600000000001</v>
          </cell>
          <cell r="Q128">
            <v>0</v>
          </cell>
          <cell r="R128">
            <v>2129742.7200000002</v>
          </cell>
          <cell r="S128">
            <v>43464.12</v>
          </cell>
          <cell r="T128">
            <v>2228.16</v>
          </cell>
          <cell r="U128">
            <v>45.48</v>
          </cell>
          <cell r="V128">
            <v>2131970.88</v>
          </cell>
          <cell r="W128">
            <v>43509.599999999999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2281573.2000000002</v>
          </cell>
          <cell r="AF128">
            <v>4520.6400000000003</v>
          </cell>
          <cell r="AG128">
            <v>2281573.2000000002</v>
          </cell>
          <cell r="AH128">
            <v>4520.6400000000003</v>
          </cell>
          <cell r="AI128">
            <v>196479.35999999999</v>
          </cell>
          <cell r="AJ128">
            <v>853795.08</v>
          </cell>
          <cell r="AK128">
            <v>4075208.52</v>
          </cell>
          <cell r="AL128">
            <v>1879495.44</v>
          </cell>
          <cell r="AM128">
            <v>16086.48</v>
          </cell>
          <cell r="AN128">
            <v>1895581.92</v>
          </cell>
          <cell r="AO128">
            <v>38357.040000000001</v>
          </cell>
          <cell r="AP128">
            <v>328.32</v>
          </cell>
          <cell r="AQ128">
            <v>38685.360000000001</v>
          </cell>
          <cell r="AR128">
            <v>2286093.84</v>
          </cell>
          <cell r="AS128">
            <v>0</v>
          </cell>
          <cell r="AT128">
            <v>1</v>
          </cell>
          <cell r="AU128">
            <v>24131574.469999999</v>
          </cell>
          <cell r="AV128">
            <v>24131574.469999999</v>
          </cell>
          <cell r="AW128">
            <v>28092982.960000001</v>
          </cell>
          <cell r="AX128">
            <v>3961408.49</v>
          </cell>
          <cell r="AY128">
            <v>330117.37420000002</v>
          </cell>
          <cell r="AZ128">
            <v>759876.98</v>
          </cell>
          <cell r="BA128">
            <v>759876.98</v>
          </cell>
          <cell r="BB128">
            <v>860335.66</v>
          </cell>
          <cell r="BC128">
            <v>100458.68</v>
          </cell>
          <cell r="BD128">
            <v>8371.5566999999992</v>
          </cell>
          <cell r="BE128">
            <v>69451.12</v>
          </cell>
          <cell r="BF128">
            <v>69451.12</v>
          </cell>
          <cell r="BG128">
            <v>81752.37</v>
          </cell>
          <cell r="BH128">
            <v>12301.25</v>
          </cell>
          <cell r="BI128">
            <v>1025.1042</v>
          </cell>
          <cell r="BJ128">
            <v>5872.46</v>
          </cell>
          <cell r="BK128">
            <v>5872.46</v>
          </cell>
          <cell r="BL128">
            <v>6912.6</v>
          </cell>
          <cell r="BM128">
            <v>1040.1400000000001</v>
          </cell>
          <cell r="BN128">
            <v>86.678299999999993</v>
          </cell>
          <cell r="BO128">
            <v>1</v>
          </cell>
          <cell r="BP128">
            <v>5363887.4238999998</v>
          </cell>
          <cell r="BQ128">
            <v>5363887.4238999998</v>
          </cell>
          <cell r="BR128">
            <v>7645460.6436000001</v>
          </cell>
          <cell r="BS128">
            <v>2281573.2196999998</v>
          </cell>
          <cell r="BT128">
            <v>190131.10159999999</v>
          </cell>
          <cell r="BU128">
            <v>10627.9809</v>
          </cell>
          <cell r="BV128">
            <v>10627.9809</v>
          </cell>
          <cell r="BW128">
            <v>15148.6793</v>
          </cell>
          <cell r="BX128">
            <v>4520.6984000000002</v>
          </cell>
          <cell r="BY128">
            <v>376.72489999999999</v>
          </cell>
          <cell r="BZ128">
            <v>1</v>
          </cell>
          <cell r="CA128">
            <v>12140717.629799999</v>
          </cell>
          <cell r="CB128">
            <v>12140717.629799999</v>
          </cell>
          <cell r="CC128">
            <v>14270460.363500001</v>
          </cell>
          <cell r="CD128">
            <v>2129742.7337000002</v>
          </cell>
          <cell r="CE128">
            <v>177478.56109999999</v>
          </cell>
          <cell r="CF128">
            <v>12580.0476</v>
          </cell>
          <cell r="CG128">
            <v>12580.0476</v>
          </cell>
          <cell r="CH128">
            <v>14808.238300000001</v>
          </cell>
          <cell r="CI128">
            <v>2228.1907000000001</v>
          </cell>
          <cell r="CJ128">
            <v>185.68260000000001</v>
          </cell>
          <cell r="CK128">
            <v>1</v>
          </cell>
          <cell r="CL128">
            <v>4418618.9678999996</v>
          </cell>
          <cell r="CM128">
            <v>4418618.9678999996</v>
          </cell>
          <cell r="CN128">
            <v>6298114.3575999998</v>
          </cell>
          <cell r="CO128">
            <v>1879495.3896999999</v>
          </cell>
          <cell r="CP128">
            <v>156624.6158</v>
          </cell>
          <cell r="CQ128">
            <v>37818.587699999996</v>
          </cell>
          <cell r="CR128">
            <v>37818.587699999996</v>
          </cell>
          <cell r="CS128">
            <v>53905.029900000001</v>
          </cell>
          <cell r="CT128">
            <v>16086.4422</v>
          </cell>
          <cell r="CU128">
            <v>1340.5369000000001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196479.35999999999</v>
          </cell>
          <cell r="DT128">
            <v>196479.35999999999</v>
          </cell>
          <cell r="DU128">
            <v>16373.28</v>
          </cell>
          <cell r="DV128">
            <v>0</v>
          </cell>
          <cell r="DW128">
            <v>0</v>
          </cell>
          <cell r="DX128">
            <v>853795.08</v>
          </cell>
          <cell r="DY128">
            <v>853795.08</v>
          </cell>
          <cell r="DZ128">
            <v>71149.59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46951025.667800002</v>
          </cell>
          <cell r="EG128">
            <v>46951025.667800002</v>
          </cell>
          <cell r="EH128">
            <v>57339880.902199998</v>
          </cell>
          <cell r="EI128">
            <v>10388855.2344</v>
          </cell>
          <cell r="EJ128">
            <v>865737.9362</v>
          </cell>
          <cell r="EK128">
            <v>46951025.667800002</v>
          </cell>
          <cell r="EL128">
            <v>46951025.667800002</v>
          </cell>
          <cell r="EM128">
            <v>58390155.342200004</v>
          </cell>
          <cell r="EN128">
            <v>11439129.6744</v>
          </cell>
          <cell r="EO128">
            <v>953260.80619999999</v>
          </cell>
          <cell r="EP128">
            <v>3961408.4400000009</v>
          </cell>
          <cell r="EQ128">
            <v>12301.200000000003</v>
          </cell>
          <cell r="ER128">
            <v>100458.71999999999</v>
          </cell>
          <cell r="ES128">
            <v>1040.1600000000003</v>
          </cell>
          <cell r="ET128">
            <v>2129742.7200000002</v>
          </cell>
          <cell r="EU128">
            <v>2228.1600000000003</v>
          </cell>
          <cell r="EV128">
            <v>1879495.4400000004</v>
          </cell>
          <cell r="EW128">
            <v>16086.480000000003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10388855.160000002</v>
          </cell>
        </row>
        <row r="129">
          <cell r="A129" t="str">
            <v>500050_2012</v>
          </cell>
          <cell r="B129" t="str">
            <v>500050</v>
          </cell>
          <cell r="C129" t="str">
            <v>Yes</v>
          </cell>
          <cell r="D129" t="str">
            <v>PPS</v>
          </cell>
          <cell r="E129" t="str">
            <v>5</v>
          </cell>
          <cell r="F129">
            <v>2012</v>
          </cell>
          <cell r="G129">
            <v>1</v>
          </cell>
          <cell r="H129">
            <v>1</v>
          </cell>
          <cell r="I129">
            <v>1</v>
          </cell>
          <cell r="J129">
            <v>1</v>
          </cell>
          <cell r="K129">
            <v>0</v>
          </cell>
          <cell r="L129">
            <v>0</v>
          </cell>
          <cell r="M129">
            <v>2042801.96</v>
          </cell>
          <cell r="N129">
            <v>101547.72</v>
          </cell>
          <cell r="O129">
            <v>6083.76</v>
          </cell>
          <cell r="P129">
            <v>514.32000000000005</v>
          </cell>
          <cell r="Q129">
            <v>0</v>
          </cell>
          <cell r="R129">
            <v>1056570.2</v>
          </cell>
          <cell r="S129">
            <v>21562.68</v>
          </cell>
          <cell r="T129">
            <v>1101.96</v>
          </cell>
          <cell r="U129">
            <v>22.44</v>
          </cell>
          <cell r="V129">
            <v>1057672.1599999999</v>
          </cell>
          <cell r="W129">
            <v>21585.119999999999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1836218.28</v>
          </cell>
          <cell r="AF129">
            <v>3638.28</v>
          </cell>
          <cell r="AG129">
            <v>1836218.28</v>
          </cell>
          <cell r="AH129">
            <v>3638.28</v>
          </cell>
          <cell r="AI129">
            <v>207469.92</v>
          </cell>
          <cell r="AJ129">
            <v>897770.4</v>
          </cell>
          <cell r="AK129">
            <v>2150947.7599999998</v>
          </cell>
          <cell r="AL129">
            <v>1512624.36</v>
          </cell>
          <cell r="AM129">
            <v>12946.44</v>
          </cell>
          <cell r="AN129">
            <v>1525570.8</v>
          </cell>
          <cell r="AO129">
            <v>30869.88</v>
          </cell>
          <cell r="AP129">
            <v>264.24</v>
          </cell>
          <cell r="AQ129">
            <v>31134.12</v>
          </cell>
          <cell r="AR129">
            <v>1839856.56</v>
          </cell>
          <cell r="AS129">
            <v>0</v>
          </cell>
          <cell r="AT129">
            <v>1.056</v>
          </cell>
          <cell r="AU129">
            <v>24131574.469999999</v>
          </cell>
          <cell r="AV129">
            <v>25482942.640299998</v>
          </cell>
          <cell r="AW129">
            <v>27490565.752300002</v>
          </cell>
          <cell r="AX129">
            <v>2007623.112</v>
          </cell>
          <cell r="AY129">
            <v>167301.92600000001</v>
          </cell>
          <cell r="AZ129">
            <v>759876.98</v>
          </cell>
          <cell r="BA129">
            <v>802430.09089999995</v>
          </cell>
          <cell r="BB129">
            <v>903977.77540000004</v>
          </cell>
          <cell r="BC129">
            <v>101547.6845</v>
          </cell>
          <cell r="BD129">
            <v>8462.3070000000007</v>
          </cell>
          <cell r="BE129">
            <v>69451.12</v>
          </cell>
          <cell r="BF129">
            <v>73340.382700000002</v>
          </cell>
          <cell r="BG129">
            <v>79424.062099999996</v>
          </cell>
          <cell r="BH129">
            <v>6083.6794</v>
          </cell>
          <cell r="BI129">
            <v>506.97329999999999</v>
          </cell>
          <cell r="BJ129">
            <v>5872.46</v>
          </cell>
          <cell r="BK129">
            <v>6201.3177999999998</v>
          </cell>
          <cell r="BL129">
            <v>6715.7269999999999</v>
          </cell>
          <cell r="BM129">
            <v>514.40930000000003</v>
          </cell>
          <cell r="BN129">
            <v>42.867400000000004</v>
          </cell>
          <cell r="BO129">
            <v>1.0515000000000001</v>
          </cell>
          <cell r="BP129">
            <v>5363887.4238999998</v>
          </cell>
          <cell r="BQ129">
            <v>5640127.6261999998</v>
          </cell>
          <cell r="BR129">
            <v>7476345.8700999999</v>
          </cell>
          <cell r="BS129">
            <v>1836218.2438999999</v>
          </cell>
          <cell r="BT129">
            <v>153018.18700000001</v>
          </cell>
          <cell r="BU129">
            <v>10627.9809</v>
          </cell>
          <cell r="BV129">
            <v>11175.321900000001</v>
          </cell>
          <cell r="BW129">
            <v>14813.5964</v>
          </cell>
          <cell r="BX129">
            <v>3638.2743999999998</v>
          </cell>
          <cell r="BY129">
            <v>303.18950000000001</v>
          </cell>
          <cell r="BZ129">
            <v>1.056</v>
          </cell>
          <cell r="CA129">
            <v>12140717.629799999</v>
          </cell>
          <cell r="CB129">
            <v>12820597.8171</v>
          </cell>
          <cell r="CC129">
            <v>13873681.4659</v>
          </cell>
          <cell r="CD129">
            <v>1053083.6488000001</v>
          </cell>
          <cell r="CE129">
            <v>87756.970700000005</v>
          </cell>
          <cell r="CF129">
            <v>12580.0476</v>
          </cell>
          <cell r="CG129">
            <v>13284.5303</v>
          </cell>
          <cell r="CH129">
            <v>14386.499400000001</v>
          </cell>
          <cell r="CI129">
            <v>1101.9692</v>
          </cell>
          <cell r="CJ129">
            <v>91.830799999999996</v>
          </cell>
          <cell r="CK129">
            <v>1.0515000000000001</v>
          </cell>
          <cell r="CL129">
            <v>4418618.9678999996</v>
          </cell>
          <cell r="CM129">
            <v>4646177.8447000002</v>
          </cell>
          <cell r="CN129">
            <v>6158802.2273000004</v>
          </cell>
          <cell r="CO129">
            <v>1512624.3825999999</v>
          </cell>
          <cell r="CP129">
            <v>126052.0319</v>
          </cell>
          <cell r="CQ129">
            <v>37818.587699999996</v>
          </cell>
          <cell r="CR129">
            <v>39766.245000000003</v>
          </cell>
          <cell r="CS129">
            <v>52712.6685</v>
          </cell>
          <cell r="CT129">
            <v>12946.423500000001</v>
          </cell>
          <cell r="CU129">
            <v>1078.8686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207469.92</v>
          </cell>
          <cell r="DT129">
            <v>207469.92</v>
          </cell>
          <cell r="DU129">
            <v>17289.16</v>
          </cell>
          <cell r="DV129">
            <v>0</v>
          </cell>
          <cell r="DW129">
            <v>0</v>
          </cell>
          <cell r="DX129">
            <v>897770.4</v>
          </cell>
          <cell r="DY129">
            <v>897770.4</v>
          </cell>
          <cell r="DZ129">
            <v>74814.2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46951025.667800002</v>
          </cell>
          <cell r="EG129">
            <v>49536043.8169</v>
          </cell>
          <cell r="EH129">
            <v>56071425.644299999</v>
          </cell>
          <cell r="EI129">
            <v>6535381.8274999997</v>
          </cell>
          <cell r="EJ129">
            <v>544615.15229999996</v>
          </cell>
          <cell r="EK129">
            <v>46951025.667800002</v>
          </cell>
          <cell r="EL129">
            <v>49536043.8169</v>
          </cell>
          <cell r="EM129">
            <v>57176665.964299999</v>
          </cell>
          <cell r="EN129">
            <v>7640622.1475</v>
          </cell>
          <cell r="EO129">
            <v>636718.51229999994</v>
          </cell>
          <cell r="EP129">
            <v>2042801.9599999997</v>
          </cell>
          <cell r="EQ129">
            <v>6083.7599999999984</v>
          </cell>
          <cell r="ER129">
            <v>101547.71999999999</v>
          </cell>
          <cell r="ES129">
            <v>514.32000000000005</v>
          </cell>
          <cell r="ET129">
            <v>1056570.2</v>
          </cell>
          <cell r="EU129">
            <v>1101.9600000000003</v>
          </cell>
          <cell r="EV129">
            <v>1512624.36</v>
          </cell>
          <cell r="EW129">
            <v>12946.439999999995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6574047.2799999993</v>
          </cell>
        </row>
        <row r="130">
          <cell r="A130" t="str">
            <v>500050_2013</v>
          </cell>
          <cell r="B130" t="str">
            <v>500050</v>
          </cell>
          <cell r="C130" t="str">
            <v>Yes</v>
          </cell>
          <cell r="D130" t="str">
            <v>PPS</v>
          </cell>
          <cell r="E130" t="str">
            <v>5</v>
          </cell>
          <cell r="F130">
            <v>2013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0</v>
          </cell>
          <cell r="L130">
            <v>0</v>
          </cell>
          <cell r="M130">
            <v>2522142.48</v>
          </cell>
          <cell r="N130">
            <v>116736</v>
          </cell>
          <cell r="O130">
            <v>7263.24</v>
          </cell>
          <cell r="P130">
            <v>614.16</v>
          </cell>
          <cell r="Q130">
            <v>0</v>
          </cell>
          <cell r="R130">
            <v>1269664.44</v>
          </cell>
          <cell r="S130">
            <v>25911.48</v>
          </cell>
          <cell r="T130">
            <v>1315.68</v>
          </cell>
          <cell r="U130">
            <v>26.88</v>
          </cell>
          <cell r="V130">
            <v>1270980.1200000001</v>
          </cell>
          <cell r="W130">
            <v>25938.36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1930866.96</v>
          </cell>
          <cell r="AF130">
            <v>3825.84</v>
          </cell>
          <cell r="AG130">
            <v>1930866.96</v>
          </cell>
          <cell r="AH130">
            <v>3825.84</v>
          </cell>
          <cell r="AI130">
            <v>219094.92</v>
          </cell>
          <cell r="AJ130">
            <v>944050.8</v>
          </cell>
          <cell r="AK130">
            <v>2646755.88</v>
          </cell>
          <cell r="AL130">
            <v>1590593.28</v>
          </cell>
          <cell r="AM130">
            <v>13613.76</v>
          </cell>
          <cell r="AN130">
            <v>1604207.04</v>
          </cell>
          <cell r="AO130">
            <v>32461.08</v>
          </cell>
          <cell r="AP130">
            <v>277.8</v>
          </cell>
          <cell r="AQ130">
            <v>32738.880000000001</v>
          </cell>
          <cell r="AR130">
            <v>1934692.8</v>
          </cell>
          <cell r="AS130">
            <v>0</v>
          </cell>
          <cell r="AT130">
            <v>1.1151</v>
          </cell>
          <cell r="AU130">
            <v>24131574.469999999</v>
          </cell>
          <cell r="AV130">
            <v>26909118.691500001</v>
          </cell>
          <cell r="AW130">
            <v>29431261.182599999</v>
          </cell>
          <cell r="AX130">
            <v>2522142.4911000002</v>
          </cell>
          <cell r="AY130">
            <v>210178.54089999999</v>
          </cell>
          <cell r="AZ130">
            <v>759876.98</v>
          </cell>
          <cell r="BA130">
            <v>847338.82039999997</v>
          </cell>
          <cell r="BB130">
            <v>964074.87040000001</v>
          </cell>
          <cell r="BC130">
            <v>116736.05</v>
          </cell>
          <cell r="BD130">
            <v>9728.0041999999994</v>
          </cell>
          <cell r="BE130">
            <v>69451.12</v>
          </cell>
          <cell r="BF130">
            <v>77444.943899999998</v>
          </cell>
          <cell r="BG130">
            <v>84708.114300000001</v>
          </cell>
          <cell r="BH130">
            <v>7263.1704</v>
          </cell>
          <cell r="BI130">
            <v>605.26419999999996</v>
          </cell>
          <cell r="BJ130">
            <v>5872.46</v>
          </cell>
          <cell r="BK130">
            <v>6548.3801000000003</v>
          </cell>
          <cell r="BL130">
            <v>7162.5214999999998</v>
          </cell>
          <cell r="BM130">
            <v>614.1413</v>
          </cell>
          <cell r="BN130">
            <v>51.178400000000003</v>
          </cell>
          <cell r="BO130">
            <v>1.1056999999999999</v>
          </cell>
          <cell r="BP130">
            <v>5363887.4238999998</v>
          </cell>
          <cell r="BQ130">
            <v>5930850.3245999999</v>
          </cell>
          <cell r="BR130">
            <v>7861717.1930999998</v>
          </cell>
          <cell r="BS130">
            <v>1930866.8685000001</v>
          </cell>
          <cell r="BT130">
            <v>160905.5724</v>
          </cell>
          <cell r="BU130">
            <v>10627.9809</v>
          </cell>
          <cell r="BV130">
            <v>11751.3585</v>
          </cell>
          <cell r="BW130">
            <v>15577.1693</v>
          </cell>
          <cell r="BX130">
            <v>3825.8108000000002</v>
          </cell>
          <cell r="BY130">
            <v>318.81760000000003</v>
          </cell>
          <cell r="BZ130">
            <v>1.1151</v>
          </cell>
          <cell r="CA130">
            <v>12140717.629799999</v>
          </cell>
          <cell r="CB130">
            <v>13538114.229</v>
          </cell>
          <cell r="CC130">
            <v>14807778.751499999</v>
          </cell>
          <cell r="CD130">
            <v>1269664.5225</v>
          </cell>
          <cell r="CE130">
            <v>105805.3769</v>
          </cell>
          <cell r="CF130">
            <v>12580.0476</v>
          </cell>
          <cell r="CG130">
            <v>14028.0111</v>
          </cell>
          <cell r="CH130">
            <v>15343.628000000001</v>
          </cell>
          <cell r="CI130">
            <v>1315.6169</v>
          </cell>
          <cell r="CJ130">
            <v>109.6347</v>
          </cell>
          <cell r="CK130">
            <v>1.1056999999999999</v>
          </cell>
          <cell r="CL130">
            <v>4418618.9678999996</v>
          </cell>
          <cell r="CM130">
            <v>4885666.9928000001</v>
          </cell>
          <cell r="CN130">
            <v>6476260.2213000003</v>
          </cell>
          <cell r="CO130">
            <v>1590593.2285</v>
          </cell>
          <cell r="CP130">
            <v>132549.4357</v>
          </cell>
          <cell r="CQ130">
            <v>37818.587699999996</v>
          </cell>
          <cell r="CR130">
            <v>41816.0124</v>
          </cell>
          <cell r="CS130">
            <v>55429.7647</v>
          </cell>
          <cell r="CT130">
            <v>13613.752200000001</v>
          </cell>
          <cell r="CU130">
            <v>1134.4793999999999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219094.92</v>
          </cell>
          <cell r="DT130">
            <v>219094.92</v>
          </cell>
          <cell r="DU130">
            <v>18257.91</v>
          </cell>
          <cell r="DV130">
            <v>0</v>
          </cell>
          <cell r="DW130">
            <v>0</v>
          </cell>
          <cell r="DX130">
            <v>944050.8</v>
          </cell>
          <cell r="DY130">
            <v>944050.8</v>
          </cell>
          <cell r="DZ130">
            <v>78670.899999999994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46951025.667800002</v>
          </cell>
          <cell r="EG130">
            <v>52262677.764300004</v>
          </cell>
          <cell r="EH130">
            <v>59719313.416599996</v>
          </cell>
          <cell r="EI130">
            <v>7456635.6523000002</v>
          </cell>
          <cell r="EJ130">
            <v>621386.30440000002</v>
          </cell>
          <cell r="EK130">
            <v>46951025.667800002</v>
          </cell>
          <cell r="EL130">
            <v>52262677.764300004</v>
          </cell>
          <cell r="EM130">
            <v>60882459.136600003</v>
          </cell>
          <cell r="EN130">
            <v>8619781.3723000009</v>
          </cell>
          <cell r="EO130">
            <v>718315.11439999996</v>
          </cell>
          <cell r="EP130">
            <v>2522142.48</v>
          </cell>
          <cell r="EQ130">
            <v>7263.2400000000016</v>
          </cell>
          <cell r="ER130">
            <v>116736</v>
          </cell>
          <cell r="ES130">
            <v>614.16</v>
          </cell>
          <cell r="ET130">
            <v>1269664.44</v>
          </cell>
          <cell r="EU130">
            <v>1315.6800000000003</v>
          </cell>
          <cell r="EV130">
            <v>1590593.2799999996</v>
          </cell>
          <cell r="EW130">
            <v>13613.759999999997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7456635.8399999999</v>
          </cell>
        </row>
        <row r="131">
          <cell r="A131" t="str">
            <v>500051_2011</v>
          </cell>
          <cell r="B131" t="str">
            <v>500051</v>
          </cell>
          <cell r="C131" t="str">
            <v>Yes</v>
          </cell>
          <cell r="D131" t="str">
            <v>PPS</v>
          </cell>
          <cell r="E131" t="str">
            <v>5</v>
          </cell>
          <cell r="F131">
            <v>2011</v>
          </cell>
          <cell r="G131">
            <v>1</v>
          </cell>
          <cell r="H131">
            <v>1</v>
          </cell>
          <cell r="I131">
            <v>1</v>
          </cell>
          <cell r="J131">
            <v>1</v>
          </cell>
          <cell r="K131">
            <v>0</v>
          </cell>
          <cell r="L131">
            <v>0</v>
          </cell>
          <cell r="M131">
            <v>735787.2</v>
          </cell>
          <cell r="N131">
            <v>49418.04</v>
          </cell>
          <cell r="O131">
            <v>523.20000000000005</v>
          </cell>
          <cell r="P131">
            <v>105.24</v>
          </cell>
          <cell r="Q131">
            <v>0</v>
          </cell>
          <cell r="R131">
            <v>492767.76</v>
          </cell>
          <cell r="S131">
            <v>10056.48</v>
          </cell>
          <cell r="T131">
            <v>0</v>
          </cell>
          <cell r="U131">
            <v>0</v>
          </cell>
          <cell r="V131">
            <v>492767.76</v>
          </cell>
          <cell r="W131">
            <v>10056.48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485076.12</v>
          </cell>
          <cell r="AF131">
            <v>653.4</v>
          </cell>
          <cell r="AG131">
            <v>485076.12</v>
          </cell>
          <cell r="AH131">
            <v>653.4</v>
          </cell>
          <cell r="AI131">
            <v>53752.32</v>
          </cell>
          <cell r="AJ131">
            <v>278727.12</v>
          </cell>
          <cell r="AK131">
            <v>785833.68</v>
          </cell>
          <cell r="AL131">
            <v>427120.32</v>
          </cell>
          <cell r="AM131">
            <v>5189.76</v>
          </cell>
          <cell r="AN131">
            <v>432310.08</v>
          </cell>
          <cell r="AO131">
            <v>8716.7999999999993</v>
          </cell>
          <cell r="AP131">
            <v>105.96</v>
          </cell>
          <cell r="AQ131">
            <v>8822.76</v>
          </cell>
          <cell r="AR131">
            <v>485729.52</v>
          </cell>
          <cell r="AS131">
            <v>0</v>
          </cell>
          <cell r="AT131">
            <v>1</v>
          </cell>
          <cell r="AU131">
            <v>4426151.17</v>
          </cell>
          <cell r="AV131">
            <v>4426151.17</v>
          </cell>
          <cell r="AW131">
            <v>5161938.43</v>
          </cell>
          <cell r="AX131">
            <v>735787.26</v>
          </cell>
          <cell r="AY131">
            <v>61315.605000000003</v>
          </cell>
          <cell r="AZ131">
            <v>376824.45</v>
          </cell>
          <cell r="BA131">
            <v>376824.45</v>
          </cell>
          <cell r="BB131">
            <v>426242.45</v>
          </cell>
          <cell r="BC131">
            <v>49418</v>
          </cell>
          <cell r="BD131">
            <v>4118.1666999999998</v>
          </cell>
          <cell r="BE131">
            <v>2954.2</v>
          </cell>
          <cell r="BF131">
            <v>2954.2</v>
          </cell>
          <cell r="BG131">
            <v>3477.45</v>
          </cell>
          <cell r="BH131">
            <v>523.25</v>
          </cell>
          <cell r="BI131">
            <v>43.604199999999999</v>
          </cell>
          <cell r="BJ131">
            <v>810</v>
          </cell>
          <cell r="BK131">
            <v>810</v>
          </cell>
          <cell r="BL131">
            <v>915.3</v>
          </cell>
          <cell r="BM131">
            <v>105.3</v>
          </cell>
          <cell r="BN131">
            <v>8.7750000000000004</v>
          </cell>
          <cell r="BO131">
            <v>1</v>
          </cell>
          <cell r="BP131">
            <v>1140394.747</v>
          </cell>
          <cell r="BQ131">
            <v>1140394.747</v>
          </cell>
          <cell r="BR131">
            <v>1625470.8640000001</v>
          </cell>
          <cell r="BS131">
            <v>485076.11700000003</v>
          </cell>
          <cell r="BT131">
            <v>40423.0098</v>
          </cell>
          <cell r="BU131">
            <v>1536.1367</v>
          </cell>
          <cell r="BV131">
            <v>1536.1367</v>
          </cell>
          <cell r="BW131">
            <v>2189.5450000000001</v>
          </cell>
          <cell r="BX131">
            <v>653.40830000000005</v>
          </cell>
          <cell r="BY131">
            <v>54.450699999999998</v>
          </cell>
          <cell r="BZ131">
            <v>1</v>
          </cell>
          <cell r="CA131">
            <v>2782096.4745999998</v>
          </cell>
          <cell r="CB131">
            <v>2782096.4745999998</v>
          </cell>
          <cell r="CC131">
            <v>3274864.1872999999</v>
          </cell>
          <cell r="CD131">
            <v>492767.71269999997</v>
          </cell>
          <cell r="CE131">
            <v>41063.9761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1004142.8987</v>
          </cell>
          <cell r="CM131">
            <v>1004142.8987</v>
          </cell>
          <cell r="CN131">
            <v>1431263.2180999999</v>
          </cell>
          <cell r="CO131">
            <v>427120.31939999998</v>
          </cell>
          <cell r="CP131">
            <v>35593.359900000003</v>
          </cell>
          <cell r="CQ131">
            <v>12200.953799999999</v>
          </cell>
          <cell r="CR131">
            <v>12200.953799999999</v>
          </cell>
          <cell r="CS131">
            <v>17390.7297</v>
          </cell>
          <cell r="CT131">
            <v>5189.7758999999996</v>
          </cell>
          <cell r="CU131">
            <v>432.48129999999998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53752.32</v>
          </cell>
          <cell r="DT131">
            <v>53752.32</v>
          </cell>
          <cell r="DU131">
            <v>4479.3599999999997</v>
          </cell>
          <cell r="DV131">
            <v>0</v>
          </cell>
          <cell r="DW131">
            <v>0</v>
          </cell>
          <cell r="DX131">
            <v>278727.12</v>
          </cell>
          <cell r="DY131">
            <v>278727.12</v>
          </cell>
          <cell r="DZ131">
            <v>23227.26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9747111.0307999998</v>
          </cell>
          <cell r="EG131">
            <v>9747111.0307999998</v>
          </cell>
          <cell r="EH131">
            <v>11943752.1741</v>
          </cell>
          <cell r="EI131">
            <v>2196641.1433000001</v>
          </cell>
          <cell r="EJ131">
            <v>183053.42860000001</v>
          </cell>
          <cell r="EK131">
            <v>9747111.0307999998</v>
          </cell>
          <cell r="EL131">
            <v>9747111.0307999998</v>
          </cell>
          <cell r="EM131">
            <v>12276231.6141</v>
          </cell>
          <cell r="EN131">
            <v>2529120.5833000001</v>
          </cell>
          <cell r="EO131">
            <v>210760.04860000001</v>
          </cell>
          <cell r="EP131">
            <v>735787.19999999984</v>
          </cell>
          <cell r="EQ131">
            <v>523.20000000000016</v>
          </cell>
          <cell r="ER131">
            <v>49418.039999999986</v>
          </cell>
          <cell r="ES131">
            <v>105.23999999999997</v>
          </cell>
          <cell r="ET131">
            <v>492767.75999999995</v>
          </cell>
          <cell r="EU131">
            <v>0</v>
          </cell>
          <cell r="EV131">
            <v>427120.31999999989</v>
          </cell>
          <cell r="EW131">
            <v>5189.76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2196641.0399999996</v>
          </cell>
        </row>
        <row r="132">
          <cell r="A132" t="str">
            <v>500051_2012</v>
          </cell>
          <cell r="B132" t="str">
            <v>500051</v>
          </cell>
          <cell r="C132" t="str">
            <v>Yes</v>
          </cell>
          <cell r="D132" t="str">
            <v>PPS</v>
          </cell>
          <cell r="E132" t="str">
            <v>5</v>
          </cell>
          <cell r="F132">
            <v>2012</v>
          </cell>
          <cell r="G132">
            <v>1</v>
          </cell>
          <cell r="H132">
            <v>1</v>
          </cell>
          <cell r="I132">
            <v>1</v>
          </cell>
          <cell r="J132">
            <v>1</v>
          </cell>
          <cell r="K132">
            <v>0</v>
          </cell>
          <cell r="L132">
            <v>0</v>
          </cell>
          <cell r="M132">
            <v>371561.16</v>
          </cell>
          <cell r="N132">
            <v>51276.24</v>
          </cell>
          <cell r="O132">
            <v>258.72000000000003</v>
          </cell>
          <cell r="P132">
            <v>111.12</v>
          </cell>
          <cell r="Q132">
            <v>0</v>
          </cell>
          <cell r="R132">
            <v>243702.24</v>
          </cell>
          <cell r="S132">
            <v>4973.5200000000004</v>
          </cell>
          <cell r="T132">
            <v>0</v>
          </cell>
          <cell r="U132">
            <v>0</v>
          </cell>
          <cell r="V132">
            <v>243702.24</v>
          </cell>
          <cell r="W132">
            <v>4973.5200000000004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390391.08</v>
          </cell>
          <cell r="AF132">
            <v>525.96</v>
          </cell>
          <cell r="AG132">
            <v>390391.08</v>
          </cell>
          <cell r="AH132">
            <v>525.96</v>
          </cell>
          <cell r="AI132">
            <v>56759.040000000001</v>
          </cell>
          <cell r="AJ132">
            <v>293083.2</v>
          </cell>
          <cell r="AK132">
            <v>423207.24</v>
          </cell>
          <cell r="AL132">
            <v>343748.04</v>
          </cell>
          <cell r="AM132">
            <v>4176.84</v>
          </cell>
          <cell r="AN132">
            <v>347924.88</v>
          </cell>
          <cell r="AO132">
            <v>7015.32</v>
          </cell>
          <cell r="AP132">
            <v>85.2</v>
          </cell>
          <cell r="AQ132">
            <v>7100.52</v>
          </cell>
          <cell r="AR132">
            <v>390917.04</v>
          </cell>
          <cell r="AS132">
            <v>0</v>
          </cell>
          <cell r="AT132">
            <v>1.056</v>
          </cell>
          <cell r="AU132">
            <v>4426151.17</v>
          </cell>
          <cell r="AV132">
            <v>4674015.6354999999</v>
          </cell>
          <cell r="AW132">
            <v>5045576.8492999999</v>
          </cell>
          <cell r="AX132">
            <v>371561.21380000003</v>
          </cell>
          <cell r="AY132">
            <v>30963.434499999999</v>
          </cell>
          <cell r="AZ132">
            <v>376824.45</v>
          </cell>
          <cell r="BA132">
            <v>397926.61920000002</v>
          </cell>
          <cell r="BB132">
            <v>449202.83230000001</v>
          </cell>
          <cell r="BC132">
            <v>51276.213100000001</v>
          </cell>
          <cell r="BD132">
            <v>4273.0177999999996</v>
          </cell>
          <cell r="BE132">
            <v>2954.2</v>
          </cell>
          <cell r="BF132">
            <v>3119.6352000000002</v>
          </cell>
          <cell r="BG132">
            <v>3378.4186</v>
          </cell>
          <cell r="BH132">
            <v>258.78339999999997</v>
          </cell>
          <cell r="BI132">
            <v>21.565300000000001</v>
          </cell>
          <cell r="BJ132">
            <v>810</v>
          </cell>
          <cell r="BK132">
            <v>855.36</v>
          </cell>
          <cell r="BL132">
            <v>966.55679999999995</v>
          </cell>
          <cell r="BM132">
            <v>111.1968</v>
          </cell>
          <cell r="BN132">
            <v>9.2664000000000009</v>
          </cell>
          <cell r="BO132">
            <v>1.0515000000000001</v>
          </cell>
          <cell r="BP132">
            <v>1140394.747</v>
          </cell>
          <cell r="BQ132">
            <v>1199125.0765</v>
          </cell>
          <cell r="BR132">
            <v>1589516.1640999999</v>
          </cell>
          <cell r="BS132">
            <v>390391.08760000003</v>
          </cell>
          <cell r="BT132">
            <v>32532.5906</v>
          </cell>
          <cell r="BU132">
            <v>1536.1367</v>
          </cell>
          <cell r="BV132">
            <v>1615.2476999999999</v>
          </cell>
          <cell r="BW132">
            <v>2141.1131</v>
          </cell>
          <cell r="BX132">
            <v>525.86530000000005</v>
          </cell>
          <cell r="BY132">
            <v>43.822099999999999</v>
          </cell>
          <cell r="BZ132">
            <v>1.056</v>
          </cell>
          <cell r="CA132">
            <v>2782096.4745999998</v>
          </cell>
          <cell r="CB132">
            <v>2937893.8772</v>
          </cell>
          <cell r="CC132">
            <v>3181596.057</v>
          </cell>
          <cell r="CD132">
            <v>243702.17980000001</v>
          </cell>
          <cell r="CE132">
            <v>20308.514999999999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1.0515000000000001</v>
          </cell>
          <cell r="CL132">
            <v>1004142.8987</v>
          </cell>
          <cell r="CM132">
            <v>1055856.2579999999</v>
          </cell>
          <cell r="CN132">
            <v>1399604.31</v>
          </cell>
          <cell r="CO132">
            <v>343748.05200000003</v>
          </cell>
          <cell r="CP132">
            <v>28645.670999999998</v>
          </cell>
          <cell r="CQ132">
            <v>12200.953799999999</v>
          </cell>
          <cell r="CR132">
            <v>12829.302900000001</v>
          </cell>
          <cell r="CS132">
            <v>17006.0527</v>
          </cell>
          <cell r="CT132">
            <v>4176.7497999999996</v>
          </cell>
          <cell r="CU132">
            <v>348.0625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56759.040000000001</v>
          </cell>
          <cell r="DT132">
            <v>56759.040000000001</v>
          </cell>
          <cell r="DU132">
            <v>4729.92</v>
          </cell>
          <cell r="DV132">
            <v>0</v>
          </cell>
          <cell r="DW132">
            <v>0</v>
          </cell>
          <cell r="DX132">
            <v>293083.2</v>
          </cell>
          <cell r="DY132">
            <v>293083.2</v>
          </cell>
          <cell r="DZ132">
            <v>24423.599999999999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9747111.0307999998</v>
          </cell>
          <cell r="EG132">
            <v>10283237.0122</v>
          </cell>
          <cell r="EH132">
            <v>11688988.3539</v>
          </cell>
          <cell r="EI132">
            <v>1405751.3417</v>
          </cell>
          <cell r="EJ132">
            <v>117145.9451</v>
          </cell>
          <cell r="EK132">
            <v>9747111.0307999998</v>
          </cell>
          <cell r="EL132">
            <v>10283237.0122</v>
          </cell>
          <cell r="EM132">
            <v>12038830.593900001</v>
          </cell>
          <cell r="EN132">
            <v>1755593.5817</v>
          </cell>
          <cell r="EO132">
            <v>146299.4651</v>
          </cell>
          <cell r="EP132">
            <v>371561.16</v>
          </cell>
          <cell r="EQ132">
            <v>258.71999999999997</v>
          </cell>
          <cell r="ER132">
            <v>51276.24000000002</v>
          </cell>
          <cell r="ES132">
            <v>111.12000000000002</v>
          </cell>
          <cell r="ET132">
            <v>243702.23999999996</v>
          </cell>
          <cell r="EU132">
            <v>0</v>
          </cell>
          <cell r="EV132">
            <v>343748.03999999986</v>
          </cell>
          <cell r="EW132">
            <v>4176.8400000000011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1405751.4</v>
          </cell>
        </row>
        <row r="133">
          <cell r="A133" t="str">
            <v>500051_2013</v>
          </cell>
          <cell r="B133" t="str">
            <v>500051</v>
          </cell>
          <cell r="C133" t="str">
            <v>Yes</v>
          </cell>
          <cell r="D133" t="str">
            <v>PPS</v>
          </cell>
          <cell r="E133" t="str">
            <v>5</v>
          </cell>
          <cell r="F133">
            <v>2013</v>
          </cell>
          <cell r="G133">
            <v>1</v>
          </cell>
          <cell r="H133">
            <v>1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461112.81</v>
          </cell>
          <cell r="N133">
            <v>58889.4</v>
          </cell>
          <cell r="O133">
            <v>309</v>
          </cell>
          <cell r="P133">
            <v>127.68</v>
          </cell>
          <cell r="Q133">
            <v>0</v>
          </cell>
          <cell r="R133">
            <v>290950.68</v>
          </cell>
          <cell r="S133">
            <v>5937.72</v>
          </cell>
          <cell r="T133">
            <v>0</v>
          </cell>
          <cell r="U133">
            <v>0</v>
          </cell>
          <cell r="V133">
            <v>290950.68</v>
          </cell>
          <cell r="W133">
            <v>5937.72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410514</v>
          </cell>
          <cell r="AF133">
            <v>553.08000000000004</v>
          </cell>
          <cell r="AG133">
            <v>410514</v>
          </cell>
          <cell r="AH133">
            <v>553.08000000000004</v>
          </cell>
          <cell r="AI133">
            <v>59939.4</v>
          </cell>
          <cell r="AJ133">
            <v>308191.8</v>
          </cell>
          <cell r="AK133">
            <v>520438.89</v>
          </cell>
          <cell r="AL133">
            <v>361466.64</v>
          </cell>
          <cell r="AM133">
            <v>4392.12</v>
          </cell>
          <cell r="AN133">
            <v>365858.76</v>
          </cell>
          <cell r="AO133">
            <v>7376.88</v>
          </cell>
          <cell r="AP133">
            <v>89.64</v>
          </cell>
          <cell r="AQ133">
            <v>7466.52</v>
          </cell>
          <cell r="AR133">
            <v>411067.08</v>
          </cell>
          <cell r="AS133">
            <v>0</v>
          </cell>
          <cell r="AT133">
            <v>1.1151</v>
          </cell>
          <cell r="AU133">
            <v>4426151.17</v>
          </cell>
          <cell r="AV133">
            <v>4935601.1697000004</v>
          </cell>
          <cell r="AW133">
            <v>5376948.0037000002</v>
          </cell>
          <cell r="AX133">
            <v>441346.83399999997</v>
          </cell>
          <cell r="AY133">
            <v>36778.902800000003</v>
          </cell>
          <cell r="AZ133">
            <v>376824.45</v>
          </cell>
          <cell r="BA133">
            <v>420196.94420000003</v>
          </cell>
          <cell r="BB133">
            <v>479086.34529999999</v>
          </cell>
          <cell r="BC133">
            <v>58889.401100000003</v>
          </cell>
          <cell r="BD133">
            <v>4907.4501</v>
          </cell>
          <cell r="BE133">
            <v>2954.2</v>
          </cell>
          <cell r="BF133">
            <v>3294.2284</v>
          </cell>
          <cell r="BG133">
            <v>3603.1779999999999</v>
          </cell>
          <cell r="BH133">
            <v>308.94959999999998</v>
          </cell>
          <cell r="BI133">
            <v>25.745799999999999</v>
          </cell>
          <cell r="BJ133">
            <v>810</v>
          </cell>
          <cell r="BK133">
            <v>903.23099999999999</v>
          </cell>
          <cell r="BL133">
            <v>1030.8542</v>
          </cell>
          <cell r="BM133">
            <v>127.6232</v>
          </cell>
          <cell r="BN133">
            <v>10.635300000000001</v>
          </cell>
          <cell r="BO133">
            <v>1.1056999999999999</v>
          </cell>
          <cell r="BP133">
            <v>1140394.747</v>
          </cell>
          <cell r="BQ133">
            <v>1260934.4717999999</v>
          </cell>
          <cell r="BR133">
            <v>1671448.4286</v>
          </cell>
          <cell r="BS133">
            <v>410513.95679999999</v>
          </cell>
          <cell r="BT133">
            <v>34209.496400000004</v>
          </cell>
          <cell r="BU133">
            <v>1536.1367</v>
          </cell>
          <cell r="BV133">
            <v>1698.5063</v>
          </cell>
          <cell r="BW133">
            <v>2251.4776000000002</v>
          </cell>
          <cell r="BX133">
            <v>552.97130000000004</v>
          </cell>
          <cell r="BY133">
            <v>46.0809</v>
          </cell>
          <cell r="BZ133">
            <v>1.1151</v>
          </cell>
          <cell r="CA133">
            <v>2782096.4745999998</v>
          </cell>
          <cell r="CB133">
            <v>3102315.7788</v>
          </cell>
          <cell r="CC133">
            <v>3393266.4778</v>
          </cell>
          <cell r="CD133">
            <v>290950.69900000002</v>
          </cell>
          <cell r="CE133">
            <v>24245.891599999999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1.1056999999999999</v>
          </cell>
          <cell r="CL133">
            <v>1004142.8987</v>
          </cell>
          <cell r="CM133">
            <v>1110280.8030999999</v>
          </cell>
          <cell r="CN133">
            <v>1471747.4898000001</v>
          </cell>
          <cell r="CO133">
            <v>361466.68670000002</v>
          </cell>
          <cell r="CP133">
            <v>30122.223900000001</v>
          </cell>
          <cell r="CQ133">
            <v>12200.953799999999</v>
          </cell>
          <cell r="CR133">
            <v>13490.5946</v>
          </cell>
          <cell r="CS133">
            <v>17882.636699999999</v>
          </cell>
          <cell r="CT133">
            <v>4392.0420999999997</v>
          </cell>
          <cell r="CU133">
            <v>366.00349999999997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59939.4</v>
          </cell>
          <cell r="DT133">
            <v>59939.4</v>
          </cell>
          <cell r="DU133">
            <v>4994.95</v>
          </cell>
          <cell r="DV133">
            <v>0</v>
          </cell>
          <cell r="DW133">
            <v>0</v>
          </cell>
          <cell r="DX133">
            <v>308191.8</v>
          </cell>
          <cell r="DY133">
            <v>308191.8</v>
          </cell>
          <cell r="DZ133">
            <v>25682.65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9747111.0307999998</v>
          </cell>
          <cell r="EG133">
            <v>10848715.7279</v>
          </cell>
          <cell r="EH133">
            <v>12417264.891799999</v>
          </cell>
          <cell r="EI133">
            <v>1568549.1639</v>
          </cell>
          <cell r="EJ133">
            <v>130712.43030000001</v>
          </cell>
          <cell r="EK133">
            <v>9747111.0307999998</v>
          </cell>
          <cell r="EL133">
            <v>10848715.7279</v>
          </cell>
          <cell r="EM133">
            <v>12785396.091800001</v>
          </cell>
          <cell r="EN133">
            <v>1936680.3639</v>
          </cell>
          <cell r="EO133">
            <v>161390.03030000001</v>
          </cell>
          <cell r="EP133">
            <v>461112.81</v>
          </cell>
          <cell r="EQ133">
            <v>309</v>
          </cell>
          <cell r="ER133">
            <v>58889.399999999987</v>
          </cell>
          <cell r="ES133">
            <v>127.68</v>
          </cell>
          <cell r="ET133">
            <v>290950.68000000005</v>
          </cell>
          <cell r="EU133">
            <v>0</v>
          </cell>
          <cell r="EV133">
            <v>361466.6399999999</v>
          </cell>
          <cell r="EW133">
            <v>4392.1200000000008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1588315.41</v>
          </cell>
        </row>
        <row r="134">
          <cell r="A134" t="str">
            <v>500053_2011</v>
          </cell>
          <cell r="B134" t="str">
            <v>500053</v>
          </cell>
          <cell r="C134" t="str">
            <v>No</v>
          </cell>
          <cell r="D134" t="str">
            <v>CPE</v>
          </cell>
          <cell r="E134" t="str">
            <v>3</v>
          </cell>
          <cell r="F134">
            <v>2011</v>
          </cell>
          <cell r="G134">
            <v>1</v>
          </cell>
          <cell r="H134">
            <v>1</v>
          </cell>
          <cell r="I134">
            <v>1</v>
          </cell>
          <cell r="J134">
            <v>1</v>
          </cell>
          <cell r="K134">
            <v>0</v>
          </cell>
          <cell r="L134">
            <v>0</v>
          </cell>
          <cell r="M134">
            <v>221906.88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208553.04</v>
          </cell>
          <cell r="S134">
            <v>4256.16</v>
          </cell>
          <cell r="T134">
            <v>726.48</v>
          </cell>
          <cell r="U134">
            <v>14.88</v>
          </cell>
          <cell r="V134">
            <v>209279.52</v>
          </cell>
          <cell r="W134">
            <v>4271.04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95891.520000000004</v>
          </cell>
          <cell r="AF134">
            <v>329.4</v>
          </cell>
          <cell r="AG134">
            <v>95891.520000000004</v>
          </cell>
          <cell r="AH134">
            <v>329.4</v>
          </cell>
          <cell r="AI134">
            <v>0</v>
          </cell>
          <cell r="AJ134">
            <v>0</v>
          </cell>
          <cell r="AK134">
            <v>221906.88</v>
          </cell>
          <cell r="AL134">
            <v>222549.36</v>
          </cell>
          <cell r="AM134">
            <v>4174.8</v>
          </cell>
          <cell r="AN134">
            <v>226724.16</v>
          </cell>
          <cell r="AO134">
            <v>4541.88</v>
          </cell>
          <cell r="AP134">
            <v>85.2</v>
          </cell>
          <cell r="AQ134">
            <v>4627.08</v>
          </cell>
          <cell r="AR134">
            <v>96220.92</v>
          </cell>
          <cell r="AS134">
            <v>218132.64</v>
          </cell>
          <cell r="AT134">
            <v>1</v>
          </cell>
          <cell r="AU134">
            <v>5323257.67</v>
          </cell>
          <cell r="AV134">
            <v>5323257.67</v>
          </cell>
          <cell r="AW134">
            <v>5545164.4900000002</v>
          </cell>
          <cell r="AX134">
            <v>221906.82</v>
          </cell>
          <cell r="AY134">
            <v>18492.235000000001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1</v>
          </cell>
          <cell r="BP134">
            <v>2299552.1208000001</v>
          </cell>
          <cell r="BQ134">
            <v>2299552.1208000001</v>
          </cell>
          <cell r="BR134">
            <v>2395443.6436000001</v>
          </cell>
          <cell r="BS134">
            <v>95891.522800000006</v>
          </cell>
          <cell r="BT134">
            <v>7990.9602000000004</v>
          </cell>
          <cell r="BU134">
            <v>7900.0352999999996</v>
          </cell>
          <cell r="BV134">
            <v>7900.0352999999996</v>
          </cell>
          <cell r="BW134">
            <v>8229.4680000000008</v>
          </cell>
          <cell r="BX134">
            <v>329.43270000000001</v>
          </cell>
          <cell r="BY134">
            <v>27.4527</v>
          </cell>
          <cell r="BZ134">
            <v>1</v>
          </cell>
          <cell r="CA134">
            <v>5001252.7280000001</v>
          </cell>
          <cell r="CB134">
            <v>5001252.7280000001</v>
          </cell>
          <cell r="CC134">
            <v>5209805.8081999999</v>
          </cell>
          <cell r="CD134">
            <v>208553.0802</v>
          </cell>
          <cell r="CE134">
            <v>17379.423299999999</v>
          </cell>
          <cell r="CF134">
            <v>17421.484799999998</v>
          </cell>
          <cell r="CG134">
            <v>17421.484799999998</v>
          </cell>
          <cell r="CH134">
            <v>18147.960599999999</v>
          </cell>
          <cell r="CI134">
            <v>726.47580000000005</v>
          </cell>
          <cell r="CJ134">
            <v>60.539700000000003</v>
          </cell>
          <cell r="CK134">
            <v>1</v>
          </cell>
          <cell r="CL134">
            <v>5336907.8185000001</v>
          </cell>
          <cell r="CM134">
            <v>5336907.8185000001</v>
          </cell>
          <cell r="CN134">
            <v>5559457.2237</v>
          </cell>
          <cell r="CO134">
            <v>222549.40520000001</v>
          </cell>
          <cell r="CP134">
            <v>18545.783800000001</v>
          </cell>
          <cell r="CQ134">
            <v>100113.8214</v>
          </cell>
          <cell r="CR134">
            <v>100113.8214</v>
          </cell>
          <cell r="CS134">
            <v>104288.5742</v>
          </cell>
          <cell r="CT134">
            <v>4174.7528000000002</v>
          </cell>
          <cell r="CU134">
            <v>347.89609999999999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218132.64</v>
          </cell>
          <cell r="ED134">
            <v>218132.64</v>
          </cell>
          <cell r="EE134">
            <v>18177.72</v>
          </cell>
          <cell r="EF134">
            <v>18086405.678800002</v>
          </cell>
          <cell r="EG134">
            <v>18086405.678800002</v>
          </cell>
          <cell r="EH134">
            <v>18840537.168299999</v>
          </cell>
          <cell r="EI134">
            <v>754131.48950000003</v>
          </cell>
          <cell r="EJ134">
            <v>62844.290800000002</v>
          </cell>
          <cell r="EK134">
            <v>18086405.678800002</v>
          </cell>
          <cell r="EL134">
            <v>18086405.678800002</v>
          </cell>
          <cell r="EM134">
            <v>19058669.8083</v>
          </cell>
          <cell r="EN134">
            <v>972264.12950000004</v>
          </cell>
          <cell r="EO134">
            <v>81022.010800000004</v>
          </cell>
          <cell r="EP134">
            <v>221906.87999999998</v>
          </cell>
          <cell r="EQ134">
            <v>0</v>
          </cell>
          <cell r="ER134">
            <v>0</v>
          </cell>
          <cell r="ES134">
            <v>0</v>
          </cell>
          <cell r="ET134">
            <v>208553.03999999992</v>
          </cell>
          <cell r="EU134">
            <v>726.4799999999999</v>
          </cell>
          <cell r="EV134">
            <v>222549.36</v>
          </cell>
          <cell r="EW134">
            <v>4174.8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218132.64000000004</v>
          </cell>
          <cell r="FC134">
            <v>754131.47999999986</v>
          </cell>
        </row>
        <row r="135">
          <cell r="A135" t="str">
            <v>500053_2012</v>
          </cell>
          <cell r="B135" t="str">
            <v>500053</v>
          </cell>
          <cell r="C135" t="str">
            <v>No</v>
          </cell>
          <cell r="D135" t="str">
            <v>CPE</v>
          </cell>
          <cell r="E135" t="str">
            <v>3</v>
          </cell>
          <cell r="F135">
            <v>2012</v>
          </cell>
          <cell r="G135">
            <v>1</v>
          </cell>
          <cell r="H135">
            <v>1</v>
          </cell>
          <cell r="I135">
            <v>1</v>
          </cell>
          <cell r="J135">
            <v>1</v>
          </cell>
          <cell r="K135">
            <v>0</v>
          </cell>
          <cell r="L135">
            <v>0</v>
          </cell>
          <cell r="M135">
            <v>234333.72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220232.04</v>
          </cell>
          <cell r="S135">
            <v>4494.4799999999996</v>
          </cell>
          <cell r="T135">
            <v>767.16</v>
          </cell>
          <cell r="U135">
            <v>15.6</v>
          </cell>
          <cell r="V135">
            <v>220999.2</v>
          </cell>
          <cell r="W135">
            <v>4510.08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100829.88</v>
          </cell>
          <cell r="AF135">
            <v>346.32</v>
          </cell>
          <cell r="AG135">
            <v>100829.88</v>
          </cell>
          <cell r="AH135">
            <v>346.32</v>
          </cell>
          <cell r="AI135">
            <v>0</v>
          </cell>
          <cell r="AJ135">
            <v>0</v>
          </cell>
          <cell r="AK135">
            <v>234333.72</v>
          </cell>
          <cell r="AL135">
            <v>234010.68</v>
          </cell>
          <cell r="AM135">
            <v>4389.84</v>
          </cell>
          <cell r="AN135">
            <v>238400.52</v>
          </cell>
          <cell r="AO135">
            <v>4775.76</v>
          </cell>
          <cell r="AP135">
            <v>89.64</v>
          </cell>
          <cell r="AQ135">
            <v>4865.3999999999996</v>
          </cell>
          <cell r="AR135">
            <v>101176.2</v>
          </cell>
          <cell r="AS135">
            <v>229699.92</v>
          </cell>
          <cell r="AT135">
            <v>1.056</v>
          </cell>
          <cell r="AU135">
            <v>5323257.67</v>
          </cell>
          <cell r="AV135">
            <v>5621360.0994999995</v>
          </cell>
          <cell r="AW135">
            <v>5855693.7013999997</v>
          </cell>
          <cell r="AX135">
            <v>234333.60190000001</v>
          </cell>
          <cell r="AY135">
            <v>19527.800200000001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1.0515000000000001</v>
          </cell>
          <cell r="BP135">
            <v>2299552.1208000001</v>
          </cell>
          <cell r="BQ135">
            <v>2417979.0550000002</v>
          </cell>
          <cell r="BR135">
            <v>2518808.9912</v>
          </cell>
          <cell r="BS135">
            <v>100829.9362</v>
          </cell>
          <cell r="BT135">
            <v>8402.4946999999993</v>
          </cell>
          <cell r="BU135">
            <v>7900.0352999999996</v>
          </cell>
          <cell r="BV135">
            <v>8306.8870999999999</v>
          </cell>
          <cell r="BW135">
            <v>8653.2855999999992</v>
          </cell>
          <cell r="BX135">
            <v>346.39850000000001</v>
          </cell>
          <cell r="BY135">
            <v>28.866499999999998</v>
          </cell>
          <cell r="BZ135">
            <v>1.056</v>
          </cell>
          <cell r="CA135">
            <v>5001252.7280000001</v>
          </cell>
          <cell r="CB135">
            <v>5281322.8808000004</v>
          </cell>
          <cell r="CC135">
            <v>5501554.9335000003</v>
          </cell>
          <cell r="CD135">
            <v>220232.0527</v>
          </cell>
          <cell r="CE135">
            <v>18352.6711</v>
          </cell>
          <cell r="CF135">
            <v>17421.484799999998</v>
          </cell>
          <cell r="CG135">
            <v>18397.087899999999</v>
          </cell>
          <cell r="CH135">
            <v>19164.2464</v>
          </cell>
          <cell r="CI135">
            <v>767.15840000000003</v>
          </cell>
          <cell r="CJ135">
            <v>63.929900000000004</v>
          </cell>
          <cell r="CK135">
            <v>1.0515000000000001</v>
          </cell>
          <cell r="CL135">
            <v>5336907.8185000001</v>
          </cell>
          <cell r="CM135">
            <v>5611758.5712000001</v>
          </cell>
          <cell r="CN135">
            <v>5845769.2707000002</v>
          </cell>
          <cell r="CO135">
            <v>234010.69959999999</v>
          </cell>
          <cell r="CP135">
            <v>19500.891599999999</v>
          </cell>
          <cell r="CQ135">
            <v>100113.8214</v>
          </cell>
          <cell r="CR135">
            <v>105269.6832</v>
          </cell>
          <cell r="CS135">
            <v>109659.43580000001</v>
          </cell>
          <cell r="CT135">
            <v>4389.7525999999998</v>
          </cell>
          <cell r="CU135">
            <v>365.81270000000001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229699.92</v>
          </cell>
          <cell r="ED135">
            <v>229699.92</v>
          </cell>
          <cell r="EE135">
            <v>19141.66</v>
          </cell>
          <cell r="EF135">
            <v>18086405.678800002</v>
          </cell>
          <cell r="EG135">
            <v>19064394.264699999</v>
          </cell>
          <cell r="EH135">
            <v>19859303.864599999</v>
          </cell>
          <cell r="EI135">
            <v>794909.59990000003</v>
          </cell>
          <cell r="EJ135">
            <v>66242.466700000004</v>
          </cell>
          <cell r="EK135">
            <v>18086405.678800002</v>
          </cell>
          <cell r="EL135">
            <v>19064394.264699999</v>
          </cell>
          <cell r="EM135">
            <v>20089003.784600001</v>
          </cell>
          <cell r="EN135">
            <v>1024609.5199</v>
          </cell>
          <cell r="EO135">
            <v>85384.126699999993</v>
          </cell>
          <cell r="EP135">
            <v>234333.72</v>
          </cell>
          <cell r="EQ135">
            <v>0</v>
          </cell>
          <cell r="ER135">
            <v>0</v>
          </cell>
          <cell r="ES135">
            <v>0</v>
          </cell>
          <cell r="ET135">
            <v>220232.03999999992</v>
          </cell>
          <cell r="EU135">
            <v>767.15999999999985</v>
          </cell>
          <cell r="EV135">
            <v>234010.68000000005</v>
          </cell>
          <cell r="EW135">
            <v>4389.8400000000011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229699.92</v>
          </cell>
          <cell r="FC135">
            <v>794909.64</v>
          </cell>
        </row>
        <row r="136">
          <cell r="A136" t="str">
            <v>500053_2013</v>
          </cell>
          <cell r="B136" t="str">
            <v>500053</v>
          </cell>
          <cell r="C136" t="str">
            <v>No</v>
          </cell>
          <cell r="D136" t="str">
            <v>CPE</v>
          </cell>
          <cell r="E136" t="str">
            <v>3</v>
          </cell>
          <cell r="F136">
            <v>2013</v>
          </cell>
          <cell r="G136">
            <v>1</v>
          </cell>
          <cell r="H136">
            <v>1</v>
          </cell>
          <cell r="I136">
            <v>1</v>
          </cell>
          <cell r="J136">
            <v>1</v>
          </cell>
          <cell r="K136">
            <v>0</v>
          </cell>
          <cell r="L136">
            <v>0</v>
          </cell>
          <cell r="M136">
            <v>313380.81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293188.87</v>
          </cell>
          <cell r="S136">
            <v>5983.42</v>
          </cell>
          <cell r="T136">
            <v>1012.44</v>
          </cell>
          <cell r="U136">
            <v>20.64</v>
          </cell>
          <cell r="V136">
            <v>294201.31</v>
          </cell>
          <cell r="W136">
            <v>6004.06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106027.2</v>
          </cell>
          <cell r="AF136">
            <v>364.2</v>
          </cell>
          <cell r="AG136">
            <v>106027.2</v>
          </cell>
          <cell r="AH136">
            <v>364.2</v>
          </cell>
          <cell r="AI136">
            <v>0</v>
          </cell>
          <cell r="AJ136">
            <v>0</v>
          </cell>
          <cell r="AK136">
            <v>313380.81</v>
          </cell>
          <cell r="AL136">
            <v>246072.84</v>
          </cell>
          <cell r="AM136">
            <v>4616.04</v>
          </cell>
          <cell r="AN136">
            <v>250688.88</v>
          </cell>
          <cell r="AO136">
            <v>5021.88</v>
          </cell>
          <cell r="AP136">
            <v>94.2</v>
          </cell>
          <cell r="AQ136">
            <v>5116.08</v>
          </cell>
          <cell r="AR136">
            <v>106391.4</v>
          </cell>
          <cell r="AS136">
            <v>272445.09000000003</v>
          </cell>
          <cell r="AT136">
            <v>1.1151</v>
          </cell>
          <cell r="AU136">
            <v>5323257.67</v>
          </cell>
          <cell r="AV136">
            <v>5935964.6277999999</v>
          </cell>
          <cell r="AW136">
            <v>6244109.9456000002</v>
          </cell>
          <cell r="AX136">
            <v>308145.31780000002</v>
          </cell>
          <cell r="AY136">
            <v>25678.7765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1.1056999999999999</v>
          </cell>
          <cell r="BP136">
            <v>2299552.1208000001</v>
          </cell>
          <cell r="BQ136">
            <v>2542614.7799999998</v>
          </cell>
          <cell r="BR136">
            <v>2648642.0367000001</v>
          </cell>
          <cell r="BS136">
            <v>106027.2568</v>
          </cell>
          <cell r="BT136">
            <v>8835.6046999999999</v>
          </cell>
          <cell r="BU136">
            <v>7900.0352999999996</v>
          </cell>
          <cell r="BV136">
            <v>8735.0689999999995</v>
          </cell>
          <cell r="BW136">
            <v>9099.3227999999999</v>
          </cell>
          <cell r="BX136">
            <v>364.25369999999998</v>
          </cell>
          <cell r="BY136">
            <v>30.354500000000002</v>
          </cell>
          <cell r="BZ136">
            <v>1.1151</v>
          </cell>
          <cell r="CA136">
            <v>5001252.7280000001</v>
          </cell>
          <cell r="CB136">
            <v>5576896.9170000004</v>
          </cell>
          <cell r="CC136">
            <v>5866838.0619000001</v>
          </cell>
          <cell r="CD136">
            <v>289941.14500000002</v>
          </cell>
          <cell r="CE136">
            <v>24161.7621</v>
          </cell>
          <cell r="CF136">
            <v>17421.484799999998</v>
          </cell>
          <cell r="CG136">
            <v>19426.697700000001</v>
          </cell>
          <cell r="CH136">
            <v>20439.1587</v>
          </cell>
          <cell r="CI136">
            <v>1012.461</v>
          </cell>
          <cell r="CJ136">
            <v>84.371700000000004</v>
          </cell>
          <cell r="CK136">
            <v>1.1056999999999999</v>
          </cell>
          <cell r="CL136">
            <v>5336907.8185000001</v>
          </cell>
          <cell r="CM136">
            <v>5901018.9748999998</v>
          </cell>
          <cell r="CN136">
            <v>6147091.8521999996</v>
          </cell>
          <cell r="CO136">
            <v>246072.87729999999</v>
          </cell>
          <cell r="CP136">
            <v>20506.073100000001</v>
          </cell>
          <cell r="CQ136">
            <v>100113.8214</v>
          </cell>
          <cell r="CR136">
            <v>110695.8523</v>
          </cell>
          <cell r="CS136">
            <v>115311.8765</v>
          </cell>
          <cell r="CT136">
            <v>4616.0241999999998</v>
          </cell>
          <cell r="CU136">
            <v>384.6687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272445.09000000003</v>
          </cell>
          <cell r="ED136">
            <v>272445.09000000003</v>
          </cell>
          <cell r="EE136">
            <v>22703.7575</v>
          </cell>
          <cell r="EF136">
            <v>18086405.678800002</v>
          </cell>
          <cell r="EG136">
            <v>20095352.918699998</v>
          </cell>
          <cell r="EH136">
            <v>21051532.254500002</v>
          </cell>
          <cell r="EI136">
            <v>956179.33570000005</v>
          </cell>
          <cell r="EJ136">
            <v>79681.611300000004</v>
          </cell>
          <cell r="EK136">
            <v>18086405.678800002</v>
          </cell>
          <cell r="EL136">
            <v>20095352.918699998</v>
          </cell>
          <cell r="EM136">
            <v>21323977.344500002</v>
          </cell>
          <cell r="EN136">
            <v>1228624.4257</v>
          </cell>
          <cell r="EO136">
            <v>102385.3688</v>
          </cell>
          <cell r="EP136">
            <v>313380.81</v>
          </cell>
          <cell r="EQ136">
            <v>0</v>
          </cell>
          <cell r="ER136">
            <v>0</v>
          </cell>
          <cell r="ES136">
            <v>0</v>
          </cell>
          <cell r="ET136">
            <v>293188.87000000005</v>
          </cell>
          <cell r="EU136">
            <v>1012.44</v>
          </cell>
          <cell r="EV136">
            <v>246072.84000000005</v>
          </cell>
          <cell r="EW136">
            <v>4616.04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272445.09000000003</v>
          </cell>
          <cell r="FC136">
            <v>964662.40000000014</v>
          </cell>
        </row>
        <row r="137">
          <cell r="A137" t="str">
            <v>500054_2011</v>
          </cell>
          <cell r="B137" t="str">
            <v>500054</v>
          </cell>
          <cell r="C137" t="str">
            <v>Yes</v>
          </cell>
          <cell r="D137" t="str">
            <v>PPS</v>
          </cell>
          <cell r="E137" t="str">
            <v>5</v>
          </cell>
          <cell r="F137">
            <v>2011</v>
          </cell>
          <cell r="G137">
            <v>1</v>
          </cell>
          <cell r="H137">
            <v>1</v>
          </cell>
          <cell r="I137">
            <v>1</v>
          </cell>
          <cell r="J137">
            <v>1</v>
          </cell>
          <cell r="K137">
            <v>0</v>
          </cell>
          <cell r="L137">
            <v>0</v>
          </cell>
          <cell r="M137">
            <v>4940674.32</v>
          </cell>
          <cell r="N137">
            <v>867371.76</v>
          </cell>
          <cell r="O137">
            <v>21904.32</v>
          </cell>
          <cell r="P137">
            <v>5274.84</v>
          </cell>
          <cell r="Q137">
            <v>0</v>
          </cell>
          <cell r="R137">
            <v>3153181.44</v>
          </cell>
          <cell r="S137">
            <v>64350.6</v>
          </cell>
          <cell r="T137">
            <v>26508.12</v>
          </cell>
          <cell r="U137">
            <v>540.96</v>
          </cell>
          <cell r="V137">
            <v>3179689.56</v>
          </cell>
          <cell r="W137">
            <v>64891.56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2608545.36</v>
          </cell>
          <cell r="AF137">
            <v>11325.24</v>
          </cell>
          <cell r="AG137">
            <v>2608545.36</v>
          </cell>
          <cell r="AH137">
            <v>11325.24</v>
          </cell>
          <cell r="AI137">
            <v>150608.4</v>
          </cell>
          <cell r="AJ137">
            <v>543015.36</v>
          </cell>
          <cell r="AK137">
            <v>5835225.2400000002</v>
          </cell>
          <cell r="AL137">
            <v>2172009.36</v>
          </cell>
          <cell r="AM137">
            <v>66647.039999999994</v>
          </cell>
          <cell r="AN137">
            <v>2238656.4</v>
          </cell>
          <cell r="AO137">
            <v>44326.68</v>
          </cell>
          <cell r="AP137">
            <v>1360.2</v>
          </cell>
          <cell r="AQ137">
            <v>45686.879999999997</v>
          </cell>
          <cell r="AR137">
            <v>2619870.6</v>
          </cell>
          <cell r="AS137">
            <v>0</v>
          </cell>
          <cell r="AT137">
            <v>1</v>
          </cell>
          <cell r="AU137">
            <v>32593158.109999999</v>
          </cell>
          <cell r="AV137">
            <v>32593158.109999999</v>
          </cell>
          <cell r="AW137">
            <v>37533832.450000003</v>
          </cell>
          <cell r="AX137">
            <v>4940674.34</v>
          </cell>
          <cell r="AY137">
            <v>411722.86170000001</v>
          </cell>
          <cell r="AZ137">
            <v>6605642.8700000001</v>
          </cell>
          <cell r="BA137">
            <v>6605642.8700000001</v>
          </cell>
          <cell r="BB137">
            <v>7473014.5700000003</v>
          </cell>
          <cell r="BC137">
            <v>867371.7</v>
          </cell>
          <cell r="BD137">
            <v>72280.975000000006</v>
          </cell>
          <cell r="BE137">
            <v>123668.38</v>
          </cell>
          <cell r="BF137">
            <v>123668.38</v>
          </cell>
          <cell r="BG137">
            <v>145572.65</v>
          </cell>
          <cell r="BH137">
            <v>21904.27</v>
          </cell>
          <cell r="BI137">
            <v>1825.3558</v>
          </cell>
          <cell r="BJ137">
            <v>40575.82</v>
          </cell>
          <cell r="BK137">
            <v>40575.82</v>
          </cell>
          <cell r="BL137">
            <v>45850.68</v>
          </cell>
          <cell r="BM137">
            <v>5274.86</v>
          </cell>
          <cell r="BN137">
            <v>439.57170000000002</v>
          </cell>
          <cell r="BO137">
            <v>1</v>
          </cell>
          <cell r="BP137">
            <v>6132586.4752000002</v>
          </cell>
          <cell r="BQ137">
            <v>6132586.4752000002</v>
          </cell>
          <cell r="BR137">
            <v>8741131.8409000002</v>
          </cell>
          <cell r="BS137">
            <v>2608545.3657</v>
          </cell>
          <cell r="BT137">
            <v>217378.78049999999</v>
          </cell>
          <cell r="BU137">
            <v>26625.192200000001</v>
          </cell>
          <cell r="BV137">
            <v>26625.192200000001</v>
          </cell>
          <cell r="BW137">
            <v>37950.434099999999</v>
          </cell>
          <cell r="BX137">
            <v>11325.241900000001</v>
          </cell>
          <cell r="BY137">
            <v>943.77020000000005</v>
          </cell>
          <cell r="BZ137">
            <v>1</v>
          </cell>
          <cell r="CA137">
            <v>18385405.693999998</v>
          </cell>
          <cell r="CB137">
            <v>18385405.693999998</v>
          </cell>
          <cell r="CC137">
            <v>21538587.099800002</v>
          </cell>
          <cell r="CD137">
            <v>3153181.4057999998</v>
          </cell>
          <cell r="CE137">
            <v>262765.11719999998</v>
          </cell>
          <cell r="CF137">
            <v>149661.29870000001</v>
          </cell>
          <cell r="CG137">
            <v>149661.29870000001</v>
          </cell>
          <cell r="CH137">
            <v>176169.45749999999</v>
          </cell>
          <cell r="CI137">
            <v>26508.158800000001</v>
          </cell>
          <cell r="CJ137">
            <v>2209.0131999999999</v>
          </cell>
          <cell r="CK137">
            <v>1</v>
          </cell>
          <cell r="CL137">
            <v>5106307.0328000002</v>
          </cell>
          <cell r="CM137">
            <v>5106307.0328000002</v>
          </cell>
          <cell r="CN137">
            <v>7278316.3376000002</v>
          </cell>
          <cell r="CO137">
            <v>2172009.3048</v>
          </cell>
          <cell r="CP137">
            <v>181000.77540000001</v>
          </cell>
          <cell r="CQ137">
            <v>156684.58110000001</v>
          </cell>
          <cell r="CR137">
            <v>156684.58110000001</v>
          </cell>
          <cell r="CS137">
            <v>223331.64110000001</v>
          </cell>
          <cell r="CT137">
            <v>66647.06</v>
          </cell>
          <cell r="CU137">
            <v>5553.9216999999999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150608.4</v>
          </cell>
          <cell r="DT137">
            <v>150608.4</v>
          </cell>
          <cell r="DU137">
            <v>12550.7</v>
          </cell>
          <cell r="DV137">
            <v>0</v>
          </cell>
          <cell r="DW137">
            <v>0</v>
          </cell>
          <cell r="DX137">
            <v>543015.36</v>
          </cell>
          <cell r="DY137">
            <v>543015.36</v>
          </cell>
          <cell r="DZ137">
            <v>45251.28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69320315.453999996</v>
          </cell>
          <cell r="EG137">
            <v>69320315.453999996</v>
          </cell>
          <cell r="EH137">
            <v>83193757.160999998</v>
          </cell>
          <cell r="EI137">
            <v>13873441.707</v>
          </cell>
          <cell r="EJ137">
            <v>1156120.1422999999</v>
          </cell>
          <cell r="EK137">
            <v>69320315.453999996</v>
          </cell>
          <cell r="EL137">
            <v>69320315.453999996</v>
          </cell>
          <cell r="EM137">
            <v>83887380.921000004</v>
          </cell>
          <cell r="EN137">
            <v>14567065.467</v>
          </cell>
          <cell r="EO137">
            <v>1213922.1222999999</v>
          </cell>
          <cell r="EP137">
            <v>4940674.3199999994</v>
          </cell>
          <cell r="EQ137">
            <v>21904.320000000003</v>
          </cell>
          <cell r="ER137">
            <v>867371.75999999989</v>
          </cell>
          <cell r="ES137">
            <v>5274.84</v>
          </cell>
          <cell r="ET137">
            <v>3153181.4400000009</v>
          </cell>
          <cell r="EU137">
            <v>26508.12000000001</v>
          </cell>
          <cell r="EV137">
            <v>2172009.36</v>
          </cell>
          <cell r="EW137">
            <v>66647.039999999994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13873441.799999999</v>
          </cell>
        </row>
        <row r="138">
          <cell r="A138" t="str">
            <v>500054_2012</v>
          </cell>
          <cell r="B138" t="str">
            <v>500054</v>
          </cell>
          <cell r="C138" t="str">
            <v>Yes</v>
          </cell>
          <cell r="D138" t="str">
            <v>PPS</v>
          </cell>
          <cell r="E138" t="str">
            <v>5</v>
          </cell>
          <cell r="F138">
            <v>2012</v>
          </cell>
          <cell r="G138">
            <v>1</v>
          </cell>
          <cell r="H138">
            <v>1</v>
          </cell>
          <cell r="I138">
            <v>1</v>
          </cell>
          <cell r="J138">
            <v>1</v>
          </cell>
          <cell r="K138">
            <v>0</v>
          </cell>
          <cell r="L138">
            <v>0</v>
          </cell>
          <cell r="M138">
            <v>2672740.6</v>
          </cell>
          <cell r="N138">
            <v>891599.88</v>
          </cell>
          <cell r="O138">
            <v>10832.88</v>
          </cell>
          <cell r="P138">
            <v>5570.28</v>
          </cell>
          <cell r="Q138">
            <v>6992.8</v>
          </cell>
          <cell r="R138">
            <v>1587704.68</v>
          </cell>
          <cell r="S138">
            <v>32402.16</v>
          </cell>
          <cell r="T138">
            <v>13109.76</v>
          </cell>
          <cell r="U138">
            <v>267.60000000000002</v>
          </cell>
          <cell r="V138">
            <v>1600814.44</v>
          </cell>
          <cell r="W138">
            <v>32669.759999999998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2099366.64</v>
          </cell>
          <cell r="AF138">
            <v>9114.6</v>
          </cell>
          <cell r="AG138">
            <v>2099366.64</v>
          </cell>
          <cell r="AH138">
            <v>9114.6</v>
          </cell>
          <cell r="AI138">
            <v>159033</v>
          </cell>
          <cell r="AJ138">
            <v>570983.76</v>
          </cell>
          <cell r="AK138">
            <v>3587736.44</v>
          </cell>
          <cell r="AL138">
            <v>1748041.08</v>
          </cell>
          <cell r="AM138">
            <v>53637.84</v>
          </cell>
          <cell r="AN138">
            <v>1801678.92</v>
          </cell>
          <cell r="AO138">
            <v>35674.32</v>
          </cell>
          <cell r="AP138">
            <v>1094.6400000000001</v>
          </cell>
          <cell r="AQ138">
            <v>36768.959999999999</v>
          </cell>
          <cell r="AR138">
            <v>2108481.2400000002</v>
          </cell>
          <cell r="AS138">
            <v>0</v>
          </cell>
          <cell r="AT138">
            <v>1.056</v>
          </cell>
          <cell r="AU138">
            <v>32593158.109999999</v>
          </cell>
          <cell r="AV138">
            <v>34418374.964199997</v>
          </cell>
          <cell r="AW138">
            <v>37000275.512599997</v>
          </cell>
          <cell r="AX138">
            <v>2581900.5485</v>
          </cell>
          <cell r="AY138">
            <v>215158.37899999999</v>
          </cell>
          <cell r="AZ138">
            <v>6605642.8700000001</v>
          </cell>
          <cell r="BA138">
            <v>6975558.8706999999</v>
          </cell>
          <cell r="BB138">
            <v>7867158.7421000004</v>
          </cell>
          <cell r="BC138">
            <v>891599.87139999995</v>
          </cell>
          <cell r="BD138">
            <v>74299.989300000001</v>
          </cell>
          <cell r="BE138">
            <v>123668.38</v>
          </cell>
          <cell r="BF138">
            <v>130593.80929999999</v>
          </cell>
          <cell r="BG138">
            <v>141426.73250000001</v>
          </cell>
          <cell r="BH138">
            <v>10832.923199999999</v>
          </cell>
          <cell r="BI138">
            <v>902.74360000000001</v>
          </cell>
          <cell r="BJ138">
            <v>40575.82</v>
          </cell>
          <cell r="BK138">
            <v>42848.065900000001</v>
          </cell>
          <cell r="BL138">
            <v>48418.318099999997</v>
          </cell>
          <cell r="BM138">
            <v>5570.2521999999999</v>
          </cell>
          <cell r="BN138">
            <v>464.18770000000001</v>
          </cell>
          <cell r="BO138">
            <v>1.0515000000000001</v>
          </cell>
          <cell r="BP138">
            <v>6132586.4752000002</v>
          </cell>
          <cell r="BQ138">
            <v>6448414.6787</v>
          </cell>
          <cell r="BR138">
            <v>8547781.3286000006</v>
          </cell>
          <cell r="BS138">
            <v>2099366.6499000001</v>
          </cell>
          <cell r="BT138">
            <v>174947.22080000001</v>
          </cell>
          <cell r="BU138">
            <v>26625.192200000001</v>
          </cell>
          <cell r="BV138">
            <v>27996.389599999999</v>
          </cell>
          <cell r="BW138">
            <v>37110.985699999997</v>
          </cell>
          <cell r="BX138">
            <v>9114.5961000000007</v>
          </cell>
          <cell r="BY138">
            <v>759.54970000000003</v>
          </cell>
          <cell r="BZ138">
            <v>1.056</v>
          </cell>
          <cell r="CA138">
            <v>18385405.693999998</v>
          </cell>
          <cell r="CB138">
            <v>19414988.412900001</v>
          </cell>
          <cell r="CC138">
            <v>20991168.333000001</v>
          </cell>
          <cell r="CD138">
            <v>1576179.9201</v>
          </cell>
          <cell r="CE138">
            <v>131348.32670000001</v>
          </cell>
          <cell r="CF138">
            <v>149661.29870000001</v>
          </cell>
          <cell r="CG138">
            <v>158042.3314</v>
          </cell>
          <cell r="CH138">
            <v>171152.15090000001</v>
          </cell>
          <cell r="CI138">
            <v>13109.8195</v>
          </cell>
          <cell r="CJ138">
            <v>1092.4849999999999</v>
          </cell>
          <cell r="CK138">
            <v>1.0515000000000001</v>
          </cell>
          <cell r="CL138">
            <v>5106307.0328000002</v>
          </cell>
          <cell r="CM138">
            <v>5369281.8449999997</v>
          </cell>
          <cell r="CN138">
            <v>7117322.8576999996</v>
          </cell>
          <cell r="CO138">
            <v>1748041.0127000001</v>
          </cell>
          <cell r="CP138">
            <v>145670.08439999999</v>
          </cell>
          <cell r="CQ138">
            <v>156684.58110000001</v>
          </cell>
          <cell r="CR138">
            <v>164753.837</v>
          </cell>
          <cell r="CS138">
            <v>218391.63260000001</v>
          </cell>
          <cell r="CT138">
            <v>53637.7955</v>
          </cell>
          <cell r="CU138">
            <v>4469.8163000000004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159033</v>
          </cell>
          <cell r="DT138">
            <v>159033</v>
          </cell>
          <cell r="DU138">
            <v>13252.75</v>
          </cell>
          <cell r="DV138">
            <v>0</v>
          </cell>
          <cell r="DW138">
            <v>0</v>
          </cell>
          <cell r="DX138">
            <v>570983.76</v>
          </cell>
          <cell r="DY138">
            <v>570983.76</v>
          </cell>
          <cell r="DZ138">
            <v>47581.98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69320315.453999996</v>
          </cell>
          <cell r="EG138">
            <v>73150853.204699993</v>
          </cell>
          <cell r="EH138">
            <v>82140206.593700007</v>
          </cell>
          <cell r="EI138">
            <v>8989353.3891000003</v>
          </cell>
          <cell r="EJ138">
            <v>749112.78240000003</v>
          </cell>
          <cell r="EK138">
            <v>69320315.453999996</v>
          </cell>
          <cell r="EL138">
            <v>73150853.204699993</v>
          </cell>
          <cell r="EM138">
            <v>82870223.353699997</v>
          </cell>
          <cell r="EN138">
            <v>9719370.1491</v>
          </cell>
          <cell r="EO138">
            <v>809947.51240000001</v>
          </cell>
          <cell r="EP138">
            <v>2672740.6000000006</v>
          </cell>
          <cell r="EQ138">
            <v>10832.88</v>
          </cell>
          <cell r="ER138">
            <v>891599.88</v>
          </cell>
          <cell r="ES138">
            <v>5570.2799999999988</v>
          </cell>
          <cell r="ET138">
            <v>1587704.68</v>
          </cell>
          <cell r="EU138">
            <v>13109.759999999997</v>
          </cell>
          <cell r="EV138">
            <v>1748041.0800000003</v>
          </cell>
          <cell r="EW138">
            <v>53637.84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9091718.2400000002</v>
          </cell>
        </row>
        <row r="139">
          <cell r="A139" t="str">
            <v>500054_2013</v>
          </cell>
          <cell r="B139" t="str">
            <v>500054</v>
          </cell>
          <cell r="C139" t="str">
            <v>Yes</v>
          </cell>
          <cell r="D139" t="str">
            <v>PPS</v>
          </cell>
          <cell r="E139" t="str">
            <v>5</v>
          </cell>
          <cell r="F139">
            <v>2013</v>
          </cell>
          <cell r="G139">
            <v>1</v>
          </cell>
          <cell r="H139">
            <v>1</v>
          </cell>
          <cell r="I139">
            <v>1</v>
          </cell>
          <cell r="J139">
            <v>1</v>
          </cell>
          <cell r="K139">
            <v>0</v>
          </cell>
          <cell r="L139">
            <v>0</v>
          </cell>
          <cell r="M139">
            <v>3406667.16</v>
          </cell>
          <cell r="N139">
            <v>1024326.12</v>
          </cell>
          <cell r="O139">
            <v>12933.24</v>
          </cell>
          <cell r="P139">
            <v>6393.24</v>
          </cell>
          <cell r="Q139">
            <v>27970.2</v>
          </cell>
          <cell r="R139">
            <v>1922922.72</v>
          </cell>
          <cell r="S139">
            <v>39243.360000000001</v>
          </cell>
          <cell r="T139">
            <v>15651.6</v>
          </cell>
          <cell r="U139">
            <v>319.44</v>
          </cell>
          <cell r="V139">
            <v>1938574.32</v>
          </cell>
          <cell r="W139">
            <v>39562.800000000003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2207579.4</v>
          </cell>
          <cell r="AF139">
            <v>9584.4</v>
          </cell>
          <cell r="AG139">
            <v>2207579.4</v>
          </cell>
          <cell r="AH139">
            <v>9584.4</v>
          </cell>
          <cell r="AI139">
            <v>167944.08</v>
          </cell>
          <cell r="AJ139">
            <v>600418.19999999995</v>
          </cell>
          <cell r="AK139">
            <v>4478289.96</v>
          </cell>
          <cell r="AL139">
            <v>1838144.52</v>
          </cell>
          <cell r="AM139">
            <v>56402.64</v>
          </cell>
          <cell r="AN139">
            <v>1894547.16</v>
          </cell>
          <cell r="AO139">
            <v>37513.199999999997</v>
          </cell>
          <cell r="AP139">
            <v>1151.04</v>
          </cell>
          <cell r="AQ139">
            <v>38664.239999999998</v>
          </cell>
          <cell r="AR139">
            <v>2217163.7999999998</v>
          </cell>
          <cell r="AS139">
            <v>0</v>
          </cell>
          <cell r="AT139">
            <v>1.1151</v>
          </cell>
          <cell r="AU139">
            <v>32593158.109999999</v>
          </cell>
          <cell r="AV139">
            <v>36344630.608499996</v>
          </cell>
          <cell r="AW139">
            <v>39751297.694899999</v>
          </cell>
          <cell r="AX139">
            <v>3406667.0863999999</v>
          </cell>
          <cell r="AY139">
            <v>283888.92389999999</v>
          </cell>
          <cell r="AZ139">
            <v>6605642.8700000001</v>
          </cell>
          <cell r="BA139">
            <v>7365952.3642999995</v>
          </cell>
          <cell r="BB139">
            <v>8390278.5408999994</v>
          </cell>
          <cell r="BC139">
            <v>1024326.1766</v>
          </cell>
          <cell r="BD139">
            <v>85360.5147</v>
          </cell>
          <cell r="BE139">
            <v>123668.38</v>
          </cell>
          <cell r="BF139">
            <v>137902.61050000001</v>
          </cell>
          <cell r="BG139">
            <v>150835.80799999999</v>
          </cell>
          <cell r="BH139">
            <v>12933.197399999999</v>
          </cell>
          <cell r="BI139">
            <v>1077.7665</v>
          </cell>
          <cell r="BJ139">
            <v>40575.82</v>
          </cell>
          <cell r="BK139">
            <v>45246.096899999997</v>
          </cell>
          <cell r="BL139">
            <v>51639.377800000002</v>
          </cell>
          <cell r="BM139">
            <v>6393.2808999999997</v>
          </cell>
          <cell r="BN139">
            <v>532.77340000000004</v>
          </cell>
          <cell r="BO139">
            <v>1.1056999999999999</v>
          </cell>
          <cell r="BP139">
            <v>6132586.4752000002</v>
          </cell>
          <cell r="BQ139">
            <v>6780800.8656000001</v>
          </cell>
          <cell r="BR139">
            <v>8988380.2331000008</v>
          </cell>
          <cell r="BS139">
            <v>2207579.3673999999</v>
          </cell>
          <cell r="BT139">
            <v>183964.9473</v>
          </cell>
          <cell r="BU139">
            <v>26625.192200000001</v>
          </cell>
          <cell r="BV139">
            <v>29439.474999999999</v>
          </cell>
          <cell r="BW139">
            <v>39023.886700000003</v>
          </cell>
          <cell r="BX139">
            <v>9584.4117000000006</v>
          </cell>
          <cell r="BY139">
            <v>798.70100000000002</v>
          </cell>
          <cell r="BZ139">
            <v>1.1151</v>
          </cell>
          <cell r="CA139">
            <v>18385405.693999998</v>
          </cell>
          <cell r="CB139">
            <v>20501565.889400002</v>
          </cell>
          <cell r="CC139">
            <v>22424488.563700002</v>
          </cell>
          <cell r="CD139">
            <v>1922922.6743000001</v>
          </cell>
          <cell r="CE139">
            <v>160243.55619999999</v>
          </cell>
          <cell r="CF139">
            <v>149661.29870000001</v>
          </cell>
          <cell r="CG139">
            <v>166887.31419999999</v>
          </cell>
          <cell r="CH139">
            <v>182538.8413</v>
          </cell>
          <cell r="CI139">
            <v>15651.527099999999</v>
          </cell>
          <cell r="CJ139">
            <v>1304.2938999999999</v>
          </cell>
          <cell r="CK139">
            <v>1.1056999999999999</v>
          </cell>
          <cell r="CL139">
            <v>5106307.0328000002</v>
          </cell>
          <cell r="CM139">
            <v>5646043.6862000003</v>
          </cell>
          <cell r="CN139">
            <v>7484188.1919</v>
          </cell>
          <cell r="CO139">
            <v>1838144.5057000001</v>
          </cell>
          <cell r="CP139">
            <v>153178.70879999999</v>
          </cell>
          <cell r="CQ139">
            <v>156684.58110000001</v>
          </cell>
          <cell r="CR139">
            <v>173246.14129999999</v>
          </cell>
          <cell r="CS139">
            <v>229648.71909999999</v>
          </cell>
          <cell r="CT139">
            <v>56402.577799999999</v>
          </cell>
          <cell r="CU139">
            <v>4700.2147999999997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167944.08</v>
          </cell>
          <cell r="DT139">
            <v>167944.08</v>
          </cell>
          <cell r="DU139">
            <v>13995.34</v>
          </cell>
          <cell r="DV139">
            <v>0</v>
          </cell>
          <cell r="DW139">
            <v>0</v>
          </cell>
          <cell r="DX139">
            <v>600418.19999999995</v>
          </cell>
          <cell r="DY139">
            <v>600418.19999999995</v>
          </cell>
          <cell r="DZ139">
            <v>50034.85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69320315.453999996</v>
          </cell>
          <cell r="EG139">
            <v>77191715.051899999</v>
          </cell>
          <cell r="EH139">
            <v>87692319.857299998</v>
          </cell>
          <cell r="EI139">
            <v>10500604.805400001</v>
          </cell>
          <cell r="EJ139">
            <v>875050.40040000004</v>
          </cell>
          <cell r="EK139">
            <v>69320315.453999996</v>
          </cell>
          <cell r="EL139">
            <v>77191715.051899999</v>
          </cell>
          <cell r="EM139">
            <v>88460682.1373</v>
          </cell>
          <cell r="EN139">
            <v>11268967.0854</v>
          </cell>
          <cell r="EO139">
            <v>939080.59039999999</v>
          </cell>
          <cell r="EP139">
            <v>3406667.1600000006</v>
          </cell>
          <cell r="EQ139">
            <v>12933.240000000003</v>
          </cell>
          <cell r="ER139">
            <v>1024326.12</v>
          </cell>
          <cell r="ES139">
            <v>6393.2400000000016</v>
          </cell>
          <cell r="ET139">
            <v>1922922.7200000004</v>
          </cell>
          <cell r="EU139">
            <v>15651.599999999997</v>
          </cell>
          <cell r="EV139">
            <v>1838144.5199999998</v>
          </cell>
          <cell r="EW139">
            <v>56402.640000000007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10500605.040000001</v>
          </cell>
        </row>
        <row r="140">
          <cell r="A140" t="str">
            <v>500058_2011</v>
          </cell>
          <cell r="B140" t="str">
            <v>500058</v>
          </cell>
          <cell r="C140" t="str">
            <v>Yes</v>
          </cell>
          <cell r="D140" t="str">
            <v>PPS</v>
          </cell>
          <cell r="E140" t="str">
            <v>5</v>
          </cell>
          <cell r="F140">
            <v>2011</v>
          </cell>
          <cell r="G140">
            <v>1</v>
          </cell>
          <cell r="H140">
            <v>1</v>
          </cell>
          <cell r="I140">
            <v>1</v>
          </cell>
          <cell r="J140">
            <v>1</v>
          </cell>
          <cell r="K140">
            <v>0</v>
          </cell>
          <cell r="L140">
            <v>0</v>
          </cell>
          <cell r="M140">
            <v>2265573.12</v>
          </cell>
          <cell r="N140">
            <v>1009.68</v>
          </cell>
          <cell r="O140">
            <v>1145.52</v>
          </cell>
          <cell r="P140">
            <v>0</v>
          </cell>
          <cell r="Q140">
            <v>0</v>
          </cell>
          <cell r="R140">
            <v>980124</v>
          </cell>
          <cell r="S140">
            <v>20002.560000000001</v>
          </cell>
          <cell r="T140">
            <v>4470.84</v>
          </cell>
          <cell r="U140">
            <v>91.2</v>
          </cell>
          <cell r="V140">
            <v>984594.84</v>
          </cell>
          <cell r="W140">
            <v>20093.759999999998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1386247.2</v>
          </cell>
          <cell r="AF140">
            <v>1180.68</v>
          </cell>
          <cell r="AG140">
            <v>1386247.2</v>
          </cell>
          <cell r="AH140">
            <v>1180.68</v>
          </cell>
          <cell r="AI140">
            <v>62818.32</v>
          </cell>
          <cell r="AJ140">
            <v>336601.92</v>
          </cell>
          <cell r="AK140">
            <v>2267728.3199999998</v>
          </cell>
          <cell r="AL140">
            <v>1229989.08</v>
          </cell>
          <cell r="AM140">
            <v>12529.2</v>
          </cell>
          <cell r="AN140">
            <v>1242518.28</v>
          </cell>
          <cell r="AO140">
            <v>25101.84</v>
          </cell>
          <cell r="AP140">
            <v>255.72</v>
          </cell>
          <cell r="AQ140">
            <v>25357.56</v>
          </cell>
          <cell r="AR140">
            <v>1387427.88</v>
          </cell>
          <cell r="AS140">
            <v>0</v>
          </cell>
          <cell r="AT140">
            <v>1</v>
          </cell>
          <cell r="AU140">
            <v>13784447.75</v>
          </cell>
          <cell r="AV140">
            <v>13784447.75</v>
          </cell>
          <cell r="AW140">
            <v>16050020.9</v>
          </cell>
          <cell r="AX140">
            <v>2265573.15</v>
          </cell>
          <cell r="AY140">
            <v>188797.76250000001</v>
          </cell>
          <cell r="AZ140">
            <v>7766.83</v>
          </cell>
          <cell r="BA140">
            <v>7766.83</v>
          </cell>
          <cell r="BB140">
            <v>8776.52</v>
          </cell>
          <cell r="BC140">
            <v>1009.69</v>
          </cell>
          <cell r="BD140">
            <v>84.140799999999999</v>
          </cell>
          <cell r="BE140">
            <v>6467.43</v>
          </cell>
          <cell r="BF140">
            <v>6467.43</v>
          </cell>
          <cell r="BG140">
            <v>7612.95</v>
          </cell>
          <cell r="BH140">
            <v>1145.52</v>
          </cell>
          <cell r="BI140">
            <v>95.46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1</v>
          </cell>
          <cell r="BP140">
            <v>3259012.0754</v>
          </cell>
          <cell r="BQ140">
            <v>3259012.0754</v>
          </cell>
          <cell r="BR140">
            <v>4645259.2713000001</v>
          </cell>
          <cell r="BS140">
            <v>1386247.1958999999</v>
          </cell>
          <cell r="BT140">
            <v>115520.59970000001</v>
          </cell>
          <cell r="BU140">
            <v>2775.8541</v>
          </cell>
          <cell r="BV140">
            <v>2775.8541</v>
          </cell>
          <cell r="BW140">
            <v>3956.5861</v>
          </cell>
          <cell r="BX140">
            <v>1180.732</v>
          </cell>
          <cell r="BY140">
            <v>98.394300000000001</v>
          </cell>
          <cell r="BZ140">
            <v>1</v>
          </cell>
          <cell r="CA140">
            <v>5533640.7410000004</v>
          </cell>
          <cell r="CB140">
            <v>5533640.7410000004</v>
          </cell>
          <cell r="CC140">
            <v>6513764.716</v>
          </cell>
          <cell r="CD140">
            <v>980123.97499999998</v>
          </cell>
          <cell r="CE140">
            <v>81676.997900000002</v>
          </cell>
          <cell r="CF140">
            <v>25241.854899999998</v>
          </cell>
          <cell r="CG140">
            <v>25241.854899999998</v>
          </cell>
          <cell r="CH140">
            <v>29712.717400000001</v>
          </cell>
          <cell r="CI140">
            <v>4470.8625000000002</v>
          </cell>
          <cell r="CJ140">
            <v>372.57190000000003</v>
          </cell>
          <cell r="CK140">
            <v>1</v>
          </cell>
          <cell r="CL140">
            <v>2891655.5318999998</v>
          </cell>
          <cell r="CM140">
            <v>2891655.5318999998</v>
          </cell>
          <cell r="CN140">
            <v>4121644.6235000002</v>
          </cell>
          <cell r="CO140">
            <v>1229989.0915999999</v>
          </cell>
          <cell r="CP140">
            <v>102499.091</v>
          </cell>
          <cell r="CQ140">
            <v>29455.6623</v>
          </cell>
          <cell r="CR140">
            <v>29455.6623</v>
          </cell>
          <cell r="CS140">
            <v>41984.865700000002</v>
          </cell>
          <cell r="CT140">
            <v>12529.2034</v>
          </cell>
          <cell r="CU140">
            <v>1044.1003000000001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62818.32</v>
          </cell>
          <cell r="DT140">
            <v>62818.32</v>
          </cell>
          <cell r="DU140">
            <v>5234.8599999999997</v>
          </cell>
          <cell r="DV140">
            <v>0</v>
          </cell>
          <cell r="DW140">
            <v>0</v>
          </cell>
          <cell r="DX140">
            <v>336601.92</v>
          </cell>
          <cell r="DY140">
            <v>336601.92</v>
          </cell>
          <cell r="DZ140">
            <v>28050.16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25540463.729600001</v>
          </cell>
          <cell r="EG140">
            <v>25540463.729600001</v>
          </cell>
          <cell r="EH140">
            <v>31422733.149999999</v>
          </cell>
          <cell r="EI140">
            <v>5882269.4204000002</v>
          </cell>
          <cell r="EJ140">
            <v>490189.11839999998</v>
          </cell>
          <cell r="EK140">
            <v>25540463.729600001</v>
          </cell>
          <cell r="EL140">
            <v>25540463.729600001</v>
          </cell>
          <cell r="EM140">
            <v>31822153.390000001</v>
          </cell>
          <cell r="EN140">
            <v>6281689.6604000004</v>
          </cell>
          <cell r="EO140">
            <v>523474.1384</v>
          </cell>
          <cell r="EP140">
            <v>2265573.12</v>
          </cell>
          <cell r="EQ140">
            <v>1145.5200000000002</v>
          </cell>
          <cell r="ER140">
            <v>1009.68</v>
          </cell>
          <cell r="ES140">
            <v>0</v>
          </cell>
          <cell r="ET140">
            <v>980124</v>
          </cell>
          <cell r="EU140">
            <v>4470.84</v>
          </cell>
          <cell r="EV140">
            <v>1229989.0799999998</v>
          </cell>
          <cell r="EW140">
            <v>12529.200000000003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5882269.3200000003</v>
          </cell>
        </row>
        <row r="141">
          <cell r="A141" t="str">
            <v>500058_2012</v>
          </cell>
          <cell r="B141" t="str">
            <v>500058</v>
          </cell>
          <cell r="C141" t="str">
            <v>Yes</v>
          </cell>
          <cell r="D141" t="str">
            <v>PPS</v>
          </cell>
          <cell r="E141" t="str">
            <v>5</v>
          </cell>
          <cell r="F141">
            <v>2012</v>
          </cell>
          <cell r="G141">
            <v>1</v>
          </cell>
          <cell r="H141">
            <v>1</v>
          </cell>
          <cell r="I141">
            <v>1</v>
          </cell>
          <cell r="J141">
            <v>1</v>
          </cell>
          <cell r="K141">
            <v>0</v>
          </cell>
          <cell r="L141">
            <v>0</v>
          </cell>
          <cell r="M141">
            <v>1147952.28</v>
          </cell>
          <cell r="N141">
            <v>1066.2</v>
          </cell>
          <cell r="O141">
            <v>566.52</v>
          </cell>
          <cell r="P141">
            <v>0</v>
          </cell>
          <cell r="Q141">
            <v>0</v>
          </cell>
          <cell r="R141">
            <v>484728.12</v>
          </cell>
          <cell r="S141">
            <v>9892.44</v>
          </cell>
          <cell r="T141">
            <v>2211.12</v>
          </cell>
          <cell r="U141">
            <v>45.12</v>
          </cell>
          <cell r="V141">
            <v>486939.24</v>
          </cell>
          <cell r="W141">
            <v>9937.56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1115656.68</v>
          </cell>
          <cell r="AF141">
            <v>950.28</v>
          </cell>
          <cell r="AG141">
            <v>1115656.68</v>
          </cell>
          <cell r="AH141">
            <v>950.28</v>
          </cell>
          <cell r="AI141">
            <v>66332.28</v>
          </cell>
          <cell r="AJ141">
            <v>353938.92</v>
          </cell>
          <cell r="AK141">
            <v>1149585</v>
          </cell>
          <cell r="AL141">
            <v>989899.56</v>
          </cell>
          <cell r="AM141">
            <v>10083.6</v>
          </cell>
          <cell r="AN141">
            <v>999983.16</v>
          </cell>
          <cell r="AO141">
            <v>20202</v>
          </cell>
          <cell r="AP141">
            <v>205.8</v>
          </cell>
          <cell r="AQ141">
            <v>20407.8</v>
          </cell>
          <cell r="AR141">
            <v>1116606.96</v>
          </cell>
          <cell r="AS141">
            <v>0</v>
          </cell>
          <cell r="AT141">
            <v>1.056</v>
          </cell>
          <cell r="AU141">
            <v>13784447.75</v>
          </cell>
          <cell r="AV141">
            <v>14556376.823999999</v>
          </cell>
          <cell r="AW141">
            <v>15704329.1328</v>
          </cell>
          <cell r="AX141">
            <v>1147952.3088</v>
          </cell>
          <cell r="AY141">
            <v>95662.6924</v>
          </cell>
          <cell r="AZ141">
            <v>7766.83</v>
          </cell>
          <cell r="BA141">
            <v>8201.7724999999991</v>
          </cell>
          <cell r="BB141">
            <v>9268.0051000000003</v>
          </cell>
          <cell r="BC141">
            <v>1066.2326</v>
          </cell>
          <cell r="BD141">
            <v>88.852699999999999</v>
          </cell>
          <cell r="BE141">
            <v>6467.43</v>
          </cell>
          <cell r="BF141">
            <v>6829.6061</v>
          </cell>
          <cell r="BG141">
            <v>7396.1289999999999</v>
          </cell>
          <cell r="BH141">
            <v>566.52290000000005</v>
          </cell>
          <cell r="BI141">
            <v>47.2102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1.0515000000000001</v>
          </cell>
          <cell r="BP141">
            <v>3259012.0754</v>
          </cell>
          <cell r="BQ141">
            <v>3426851.1973000001</v>
          </cell>
          <cell r="BR141">
            <v>4542507.8268999998</v>
          </cell>
          <cell r="BS141">
            <v>1115656.6296000001</v>
          </cell>
          <cell r="BT141">
            <v>92971.385800000004</v>
          </cell>
          <cell r="BU141">
            <v>2775.8541</v>
          </cell>
          <cell r="BV141">
            <v>2918.8105999999998</v>
          </cell>
          <cell r="BW141">
            <v>3869.0673999999999</v>
          </cell>
          <cell r="BX141">
            <v>950.2568</v>
          </cell>
          <cell r="BY141">
            <v>79.188100000000006</v>
          </cell>
          <cell r="BZ141">
            <v>1.056</v>
          </cell>
          <cell r="CA141">
            <v>5533640.7410000004</v>
          </cell>
          <cell r="CB141">
            <v>5843524.6224999996</v>
          </cell>
          <cell r="CC141">
            <v>6328252.7215999998</v>
          </cell>
          <cell r="CD141">
            <v>484728.09909999999</v>
          </cell>
          <cell r="CE141">
            <v>40394.008300000001</v>
          </cell>
          <cell r="CF141">
            <v>25241.854899999998</v>
          </cell>
          <cell r="CG141">
            <v>26655.398799999999</v>
          </cell>
          <cell r="CH141">
            <v>28866.499299999999</v>
          </cell>
          <cell r="CI141">
            <v>2211.1005</v>
          </cell>
          <cell r="CJ141">
            <v>184.25839999999999</v>
          </cell>
          <cell r="CK141">
            <v>1.0515000000000001</v>
          </cell>
          <cell r="CL141">
            <v>2891655.5318999998</v>
          </cell>
          <cell r="CM141">
            <v>3040575.7917999998</v>
          </cell>
          <cell r="CN141">
            <v>4030475.2779000001</v>
          </cell>
          <cell r="CO141">
            <v>989899.48609999998</v>
          </cell>
          <cell r="CP141">
            <v>82491.623800000001</v>
          </cell>
          <cell r="CQ141">
            <v>29455.6623</v>
          </cell>
          <cell r="CR141">
            <v>30972.6289</v>
          </cell>
          <cell r="CS141">
            <v>41056.173499999997</v>
          </cell>
          <cell r="CT141">
            <v>10083.544599999999</v>
          </cell>
          <cell r="CU141">
            <v>840.29539999999997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66332.28</v>
          </cell>
          <cell r="DT141">
            <v>66332.28</v>
          </cell>
          <cell r="DU141">
            <v>5527.69</v>
          </cell>
          <cell r="DV141">
            <v>0</v>
          </cell>
          <cell r="DW141">
            <v>0</v>
          </cell>
          <cell r="DX141">
            <v>353938.92</v>
          </cell>
          <cell r="DY141">
            <v>353938.92</v>
          </cell>
          <cell r="DZ141">
            <v>29494.91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25540463.729600001</v>
          </cell>
          <cell r="EG141">
            <v>26942906.652399998</v>
          </cell>
          <cell r="EH141">
            <v>30696020.8336</v>
          </cell>
          <cell r="EI141">
            <v>3753114.1812</v>
          </cell>
          <cell r="EJ141">
            <v>312759.51510000002</v>
          </cell>
          <cell r="EK141">
            <v>25540463.729600001</v>
          </cell>
          <cell r="EL141">
            <v>26942906.652399998</v>
          </cell>
          <cell r="EM141">
            <v>31116292.033599999</v>
          </cell>
          <cell r="EN141">
            <v>4173385.3812000002</v>
          </cell>
          <cell r="EO141">
            <v>347782.1151</v>
          </cell>
          <cell r="EP141">
            <v>1147952.2799999998</v>
          </cell>
          <cell r="EQ141">
            <v>566.52</v>
          </cell>
          <cell r="ER141">
            <v>1066.2</v>
          </cell>
          <cell r="ES141">
            <v>0</v>
          </cell>
          <cell r="ET141">
            <v>484728.12000000005</v>
          </cell>
          <cell r="EU141">
            <v>2211.12</v>
          </cell>
          <cell r="EV141">
            <v>989899.56</v>
          </cell>
          <cell r="EW141">
            <v>10083.599999999999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3753114.36</v>
          </cell>
        </row>
        <row r="142">
          <cell r="A142" t="str">
            <v>500058_2013</v>
          </cell>
          <cell r="B142" t="str">
            <v>500058</v>
          </cell>
          <cell r="C142" t="str">
            <v>Yes</v>
          </cell>
          <cell r="D142" t="str">
            <v>PPS</v>
          </cell>
          <cell r="E142" t="str">
            <v>5</v>
          </cell>
          <cell r="F142">
            <v>2013</v>
          </cell>
          <cell r="G142">
            <v>1</v>
          </cell>
          <cell r="H142">
            <v>1</v>
          </cell>
          <cell r="I142">
            <v>1</v>
          </cell>
          <cell r="J142">
            <v>1</v>
          </cell>
          <cell r="K142">
            <v>0</v>
          </cell>
          <cell r="L142">
            <v>0</v>
          </cell>
          <cell r="M142">
            <v>1435176.91</v>
          </cell>
          <cell r="N142">
            <v>1223.8800000000001</v>
          </cell>
          <cell r="O142">
            <v>676.44</v>
          </cell>
          <cell r="P142">
            <v>0</v>
          </cell>
          <cell r="Q142">
            <v>0</v>
          </cell>
          <cell r="R142">
            <v>578706.24</v>
          </cell>
          <cell r="S142">
            <v>11810.28</v>
          </cell>
          <cell r="T142">
            <v>2639.88</v>
          </cell>
          <cell r="U142">
            <v>53.88</v>
          </cell>
          <cell r="V142">
            <v>581346.12</v>
          </cell>
          <cell r="W142">
            <v>11864.16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1173163.68</v>
          </cell>
          <cell r="AF142">
            <v>999.24</v>
          </cell>
          <cell r="AG142">
            <v>1173163.68</v>
          </cell>
          <cell r="AH142">
            <v>999.24</v>
          </cell>
          <cell r="AI142">
            <v>70049.039999999994</v>
          </cell>
          <cell r="AJ142">
            <v>372184.56</v>
          </cell>
          <cell r="AK142">
            <v>1437077.23</v>
          </cell>
          <cell r="AL142">
            <v>1040924.28</v>
          </cell>
          <cell r="AM142">
            <v>10603.32</v>
          </cell>
          <cell r="AN142">
            <v>1051527.6000000001</v>
          </cell>
          <cell r="AO142">
            <v>21243.360000000001</v>
          </cell>
          <cell r="AP142">
            <v>216.36</v>
          </cell>
          <cell r="AQ142">
            <v>21459.72</v>
          </cell>
          <cell r="AR142">
            <v>1174162.92</v>
          </cell>
          <cell r="AS142">
            <v>0</v>
          </cell>
          <cell r="AT142">
            <v>1.1151</v>
          </cell>
          <cell r="AU142">
            <v>13784447.75</v>
          </cell>
          <cell r="AV142">
            <v>15371037.686000001</v>
          </cell>
          <cell r="AW142">
            <v>16733662.922900001</v>
          </cell>
          <cell r="AX142">
            <v>1362625.2368999999</v>
          </cell>
          <cell r="AY142">
            <v>113552.10309999999</v>
          </cell>
          <cell r="AZ142">
            <v>7766.83</v>
          </cell>
          <cell r="BA142">
            <v>8660.7921000000006</v>
          </cell>
          <cell r="BB142">
            <v>9884.5697999999993</v>
          </cell>
          <cell r="BC142">
            <v>1223.7775999999999</v>
          </cell>
          <cell r="BD142">
            <v>101.9815</v>
          </cell>
          <cell r="BE142">
            <v>6467.43</v>
          </cell>
          <cell r="BF142">
            <v>7211.8311999999996</v>
          </cell>
          <cell r="BG142">
            <v>7888.1950999999999</v>
          </cell>
          <cell r="BH142">
            <v>676.36389999999994</v>
          </cell>
          <cell r="BI142">
            <v>56.363700000000001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1.1056999999999999</v>
          </cell>
          <cell r="BP142">
            <v>3259012.0754</v>
          </cell>
          <cell r="BQ142">
            <v>3603489.6518000001</v>
          </cell>
          <cell r="BR142">
            <v>4776653.2611999996</v>
          </cell>
          <cell r="BS142">
            <v>1173163.6095</v>
          </cell>
          <cell r="BT142">
            <v>97763.634099999996</v>
          </cell>
          <cell r="BU142">
            <v>2775.8541</v>
          </cell>
          <cell r="BV142">
            <v>3069.2619</v>
          </cell>
          <cell r="BW142">
            <v>4068.5001000000002</v>
          </cell>
          <cell r="BX142">
            <v>999.23820000000001</v>
          </cell>
          <cell r="BY142">
            <v>83.269900000000007</v>
          </cell>
          <cell r="BZ142">
            <v>1.1151</v>
          </cell>
          <cell r="CA142">
            <v>5533640.7410000004</v>
          </cell>
          <cell r="CB142">
            <v>6170562.7903000005</v>
          </cell>
          <cell r="CC142">
            <v>6749269.0318</v>
          </cell>
          <cell r="CD142">
            <v>578706.24159999995</v>
          </cell>
          <cell r="CE142">
            <v>48225.520100000002</v>
          </cell>
          <cell r="CF142">
            <v>25241.854899999998</v>
          </cell>
          <cell r="CG142">
            <v>28147.1924</v>
          </cell>
          <cell r="CH142">
            <v>30786.9768</v>
          </cell>
          <cell r="CI142">
            <v>2639.7844</v>
          </cell>
          <cell r="CJ142">
            <v>219.982</v>
          </cell>
          <cell r="CK142">
            <v>1.1056999999999999</v>
          </cell>
          <cell r="CL142">
            <v>2891655.5318999998</v>
          </cell>
          <cell r="CM142">
            <v>3197303.5216000001</v>
          </cell>
          <cell r="CN142">
            <v>4238227.7839000002</v>
          </cell>
          <cell r="CO142">
            <v>1040924.2622999999</v>
          </cell>
          <cell r="CP142">
            <v>86743.688500000004</v>
          </cell>
          <cell r="CQ142">
            <v>29455.6623</v>
          </cell>
          <cell r="CR142">
            <v>32569.125800000002</v>
          </cell>
          <cell r="CS142">
            <v>43172.430899999999</v>
          </cell>
          <cell r="CT142">
            <v>10603.3051</v>
          </cell>
          <cell r="CU142">
            <v>883.60879999999997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70049.039999999994</v>
          </cell>
          <cell r="DT142">
            <v>70049.039999999994</v>
          </cell>
          <cell r="DU142">
            <v>5837.42</v>
          </cell>
          <cell r="DV142">
            <v>0</v>
          </cell>
          <cell r="DW142">
            <v>0</v>
          </cell>
          <cell r="DX142">
            <v>372184.56</v>
          </cell>
          <cell r="DY142">
            <v>372184.56</v>
          </cell>
          <cell r="DZ142">
            <v>31015.38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25540463.729600001</v>
          </cell>
          <cell r="EG142">
            <v>28422051.853100002</v>
          </cell>
          <cell r="EH142">
            <v>32593613.672600001</v>
          </cell>
          <cell r="EI142">
            <v>4171561.8195000002</v>
          </cell>
          <cell r="EJ142">
            <v>347630.15159999998</v>
          </cell>
          <cell r="EK142">
            <v>25540463.729600001</v>
          </cell>
          <cell r="EL142">
            <v>28422051.853100002</v>
          </cell>
          <cell r="EM142">
            <v>33035847.272599999</v>
          </cell>
          <cell r="EN142">
            <v>4613795.4194999998</v>
          </cell>
          <cell r="EO142">
            <v>384482.95159999997</v>
          </cell>
          <cell r="EP142">
            <v>1435176.91</v>
          </cell>
          <cell r="EQ142">
            <v>676.43999999999994</v>
          </cell>
          <cell r="ER142">
            <v>1223.8799999999999</v>
          </cell>
          <cell r="ES142">
            <v>0</v>
          </cell>
          <cell r="ET142">
            <v>578706.24000000011</v>
          </cell>
          <cell r="EU142">
            <v>2639.88</v>
          </cell>
          <cell r="EV142">
            <v>1040924.2799999998</v>
          </cell>
          <cell r="EW142">
            <v>10603.32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4244113.87</v>
          </cell>
        </row>
        <row r="143">
          <cell r="A143" t="str">
            <v>500060_2011</v>
          </cell>
          <cell r="B143" t="str">
            <v>500060</v>
          </cell>
          <cell r="C143" t="str">
            <v>No</v>
          </cell>
          <cell r="D143" t="str">
            <v>CPE</v>
          </cell>
          <cell r="E143" t="str">
            <v>3</v>
          </cell>
          <cell r="F143">
            <v>2011</v>
          </cell>
          <cell r="G143">
            <v>1</v>
          </cell>
          <cell r="H143">
            <v>1</v>
          </cell>
          <cell r="I143">
            <v>1</v>
          </cell>
          <cell r="J143">
            <v>1</v>
          </cell>
          <cell r="K143">
            <v>0</v>
          </cell>
          <cell r="L143">
            <v>0</v>
          </cell>
          <cell r="M143">
            <v>52317.24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8319.36</v>
          </cell>
          <cell r="S143">
            <v>169.8</v>
          </cell>
          <cell r="T143">
            <v>0</v>
          </cell>
          <cell r="U143">
            <v>0</v>
          </cell>
          <cell r="V143">
            <v>8319.36</v>
          </cell>
          <cell r="W143">
            <v>169.8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28616.04</v>
          </cell>
          <cell r="AF143">
            <v>55.68</v>
          </cell>
          <cell r="AG143">
            <v>28616.04</v>
          </cell>
          <cell r="AH143">
            <v>55.68</v>
          </cell>
          <cell r="AI143">
            <v>0</v>
          </cell>
          <cell r="AJ143">
            <v>0</v>
          </cell>
          <cell r="AK143">
            <v>52317.24</v>
          </cell>
          <cell r="AL143">
            <v>10321.799999999999</v>
          </cell>
          <cell r="AM143">
            <v>122.88</v>
          </cell>
          <cell r="AN143">
            <v>10444.68</v>
          </cell>
          <cell r="AO143">
            <v>210.6</v>
          </cell>
          <cell r="AP143">
            <v>2.52</v>
          </cell>
          <cell r="AQ143">
            <v>213.12</v>
          </cell>
          <cell r="AR143">
            <v>28671.72</v>
          </cell>
          <cell r="AS143">
            <v>9387.69</v>
          </cell>
          <cell r="AT143">
            <v>1</v>
          </cell>
          <cell r="AU143">
            <v>1254611.26</v>
          </cell>
          <cell r="AV143">
            <v>1254611.26</v>
          </cell>
          <cell r="AW143">
            <v>1306928.55</v>
          </cell>
          <cell r="AX143">
            <v>52317.29</v>
          </cell>
          <cell r="AY143">
            <v>4359.7741999999998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1</v>
          </cell>
          <cell r="BP143">
            <v>686236.76089999999</v>
          </cell>
          <cell r="BQ143">
            <v>686236.76089999999</v>
          </cell>
          <cell r="BR143">
            <v>714852.78</v>
          </cell>
          <cell r="BS143">
            <v>28616.019100000001</v>
          </cell>
          <cell r="BT143">
            <v>2384.6682999999998</v>
          </cell>
          <cell r="BU143">
            <v>1335.0032000000001</v>
          </cell>
          <cell r="BV143">
            <v>1335.0032000000001</v>
          </cell>
          <cell r="BW143">
            <v>1390.6726000000001</v>
          </cell>
          <cell r="BX143">
            <v>55.669400000000003</v>
          </cell>
          <cell r="BY143">
            <v>4.6391</v>
          </cell>
          <cell r="BZ143">
            <v>1</v>
          </cell>
          <cell r="CA143">
            <v>199505.6061</v>
          </cell>
          <cell r="CB143">
            <v>199505.6061</v>
          </cell>
          <cell r="CC143">
            <v>207824.99</v>
          </cell>
          <cell r="CD143">
            <v>8319.3839000000007</v>
          </cell>
          <cell r="CE143">
            <v>693.28200000000004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1</v>
          </cell>
          <cell r="CL143">
            <v>247526.24350000001</v>
          </cell>
          <cell r="CM143">
            <v>247526.24350000001</v>
          </cell>
          <cell r="CN143">
            <v>257848.06599999999</v>
          </cell>
          <cell r="CO143">
            <v>10321.8225</v>
          </cell>
          <cell r="CP143">
            <v>860.15189999999996</v>
          </cell>
          <cell r="CQ143">
            <v>2945.4123</v>
          </cell>
          <cell r="CR143">
            <v>2945.4123</v>
          </cell>
          <cell r="CS143">
            <v>3068.2356</v>
          </cell>
          <cell r="CT143">
            <v>122.8233</v>
          </cell>
          <cell r="CU143">
            <v>10.235300000000001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9387.69</v>
          </cell>
          <cell r="ED143">
            <v>9387.69</v>
          </cell>
          <cell r="EE143">
            <v>782.3075</v>
          </cell>
          <cell r="EF143">
            <v>2392160.2859999998</v>
          </cell>
          <cell r="EG143">
            <v>2392160.2859999998</v>
          </cell>
          <cell r="EH143">
            <v>2491913.2941999999</v>
          </cell>
          <cell r="EI143">
            <v>99753.008199999997</v>
          </cell>
          <cell r="EJ143">
            <v>8312.7507000000005</v>
          </cell>
          <cell r="EK143">
            <v>2392160.2859999998</v>
          </cell>
          <cell r="EL143">
            <v>2392160.2859999998</v>
          </cell>
          <cell r="EM143">
            <v>2501300.9841999998</v>
          </cell>
          <cell r="EN143">
            <v>109140.6982</v>
          </cell>
          <cell r="EO143">
            <v>9095.0581999999995</v>
          </cell>
          <cell r="EP143">
            <v>52317.24000000002</v>
          </cell>
          <cell r="EQ143">
            <v>0</v>
          </cell>
          <cell r="ER143">
            <v>0</v>
          </cell>
          <cell r="ES143">
            <v>0</v>
          </cell>
          <cell r="ET143">
            <v>8319.3599999999988</v>
          </cell>
          <cell r="EU143">
            <v>0</v>
          </cell>
          <cell r="EV143">
            <v>10321.799999999997</v>
          </cell>
          <cell r="EW143">
            <v>122.87999999999998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9387.69</v>
          </cell>
          <cell r="FC143">
            <v>99753.000000000015</v>
          </cell>
        </row>
        <row r="144">
          <cell r="A144" t="str">
            <v>500060_2012</v>
          </cell>
          <cell r="B144" t="str">
            <v>500060</v>
          </cell>
          <cell r="C144" t="str">
            <v>No</v>
          </cell>
          <cell r="D144" t="str">
            <v>CPE</v>
          </cell>
          <cell r="E144" t="str">
            <v>3</v>
          </cell>
          <cell r="F144">
            <v>2012</v>
          </cell>
          <cell r="G144">
            <v>1</v>
          </cell>
          <cell r="H144">
            <v>1</v>
          </cell>
          <cell r="I144">
            <v>1</v>
          </cell>
          <cell r="J144">
            <v>1</v>
          </cell>
          <cell r="K144">
            <v>0</v>
          </cell>
          <cell r="L144">
            <v>0</v>
          </cell>
          <cell r="M144">
            <v>55247.040000000001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8785.2000000000007</v>
          </cell>
          <cell r="S144">
            <v>179.28</v>
          </cell>
          <cell r="T144">
            <v>0</v>
          </cell>
          <cell r="U144">
            <v>0</v>
          </cell>
          <cell r="V144">
            <v>8785.2000000000007</v>
          </cell>
          <cell r="W144">
            <v>179.28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30089.759999999998</v>
          </cell>
          <cell r="AF144">
            <v>58.56</v>
          </cell>
          <cell r="AG144">
            <v>30089.759999999998</v>
          </cell>
          <cell r="AH144">
            <v>58.56</v>
          </cell>
          <cell r="AI144">
            <v>0</v>
          </cell>
          <cell r="AJ144">
            <v>0</v>
          </cell>
          <cell r="AK144">
            <v>55247.040000000001</v>
          </cell>
          <cell r="AL144">
            <v>10853.4</v>
          </cell>
          <cell r="AM144">
            <v>129.24</v>
          </cell>
          <cell r="AN144">
            <v>10982.64</v>
          </cell>
          <cell r="AO144">
            <v>221.52</v>
          </cell>
          <cell r="AP144">
            <v>2.64</v>
          </cell>
          <cell r="AQ144">
            <v>224.16</v>
          </cell>
          <cell r="AR144">
            <v>30148.32</v>
          </cell>
          <cell r="AS144">
            <v>9883.92</v>
          </cell>
          <cell r="AT144">
            <v>1.056</v>
          </cell>
          <cell r="AU144">
            <v>1254611.26</v>
          </cell>
          <cell r="AV144">
            <v>1324869.4905999999</v>
          </cell>
          <cell r="AW144">
            <v>1380116.5488</v>
          </cell>
          <cell r="AX144">
            <v>55247.058199999999</v>
          </cell>
          <cell r="AY144">
            <v>4603.9215000000004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1.0515000000000001</v>
          </cell>
          <cell r="BP144">
            <v>686236.76089999999</v>
          </cell>
          <cell r="BQ144">
            <v>721577.95409999997</v>
          </cell>
          <cell r="BR144">
            <v>751667.69819999998</v>
          </cell>
          <cell r="BS144">
            <v>30089.7441</v>
          </cell>
          <cell r="BT144">
            <v>2507.4787000000001</v>
          </cell>
          <cell r="BU144">
            <v>1335.0032000000001</v>
          </cell>
          <cell r="BV144">
            <v>1403.7559000000001</v>
          </cell>
          <cell r="BW144">
            <v>1462.2922000000001</v>
          </cell>
          <cell r="BX144">
            <v>58.5364</v>
          </cell>
          <cell r="BY144">
            <v>4.8780000000000001</v>
          </cell>
          <cell r="BZ144">
            <v>1.056</v>
          </cell>
          <cell r="CA144">
            <v>199505.6061</v>
          </cell>
          <cell r="CB144">
            <v>210677.92</v>
          </cell>
          <cell r="CC144">
            <v>219463.1894</v>
          </cell>
          <cell r="CD144">
            <v>8785.2693999999992</v>
          </cell>
          <cell r="CE144">
            <v>732.10580000000004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1.0515000000000001</v>
          </cell>
          <cell r="CL144">
            <v>247526.24350000001</v>
          </cell>
          <cell r="CM144">
            <v>260273.845</v>
          </cell>
          <cell r="CN144">
            <v>271127.2414</v>
          </cell>
          <cell r="CO144">
            <v>10853.3964</v>
          </cell>
          <cell r="CP144">
            <v>904.44970000000001</v>
          </cell>
          <cell r="CQ144">
            <v>2945.4123</v>
          </cell>
          <cell r="CR144">
            <v>3097.1010000000001</v>
          </cell>
          <cell r="CS144">
            <v>3226.2496999999998</v>
          </cell>
          <cell r="CT144">
            <v>129.14869999999999</v>
          </cell>
          <cell r="CU144">
            <v>10.7624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9883.92</v>
          </cell>
          <cell r="ED144">
            <v>9883.92</v>
          </cell>
          <cell r="EE144">
            <v>823.66</v>
          </cell>
          <cell r="EF144">
            <v>2392160.2859999998</v>
          </cell>
          <cell r="EG144">
            <v>2521900.0666</v>
          </cell>
          <cell r="EH144">
            <v>2627063.2198000001</v>
          </cell>
          <cell r="EI144">
            <v>105163.1532</v>
          </cell>
          <cell r="EJ144">
            <v>8763.5961000000007</v>
          </cell>
          <cell r="EK144">
            <v>2392160.2859999998</v>
          </cell>
          <cell r="EL144">
            <v>2521900.0666</v>
          </cell>
          <cell r="EM144">
            <v>2636947.1398</v>
          </cell>
          <cell r="EN144">
            <v>115047.0732</v>
          </cell>
          <cell r="EO144">
            <v>9587.2561000000005</v>
          </cell>
          <cell r="EP144">
            <v>55247.039999999986</v>
          </cell>
          <cell r="EQ144">
            <v>0</v>
          </cell>
          <cell r="ER144">
            <v>0</v>
          </cell>
          <cell r="ES144">
            <v>0</v>
          </cell>
          <cell r="ET144">
            <v>8785.2000000000025</v>
          </cell>
          <cell r="EU144">
            <v>0</v>
          </cell>
          <cell r="EV144">
            <v>10853.400000000001</v>
          </cell>
          <cell r="EW144">
            <v>129.23999999999998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9883.92</v>
          </cell>
          <cell r="FC144">
            <v>105163.19999999998</v>
          </cell>
        </row>
        <row r="145">
          <cell r="A145" t="str">
            <v>500060_2013</v>
          </cell>
          <cell r="B145" t="str">
            <v>500060</v>
          </cell>
          <cell r="C145" t="str">
            <v>No</v>
          </cell>
          <cell r="D145" t="str">
            <v>CPE</v>
          </cell>
          <cell r="E145" t="str">
            <v>3</v>
          </cell>
          <cell r="F145">
            <v>2013</v>
          </cell>
          <cell r="G145">
            <v>1</v>
          </cell>
          <cell r="H145">
            <v>1</v>
          </cell>
          <cell r="I145">
            <v>1</v>
          </cell>
          <cell r="J145">
            <v>1</v>
          </cell>
          <cell r="K145">
            <v>0</v>
          </cell>
          <cell r="L145">
            <v>0</v>
          </cell>
          <cell r="M145">
            <v>58338.96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9276.9599999999991</v>
          </cell>
          <cell r="S145">
            <v>189.36</v>
          </cell>
          <cell r="T145">
            <v>0</v>
          </cell>
          <cell r="U145">
            <v>0</v>
          </cell>
          <cell r="V145">
            <v>9276.9599999999991</v>
          </cell>
          <cell r="W145">
            <v>189.36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31640.76</v>
          </cell>
          <cell r="AF145">
            <v>61.56</v>
          </cell>
          <cell r="AG145">
            <v>31640.76</v>
          </cell>
          <cell r="AH145">
            <v>61.56</v>
          </cell>
          <cell r="AI145">
            <v>0</v>
          </cell>
          <cell r="AJ145">
            <v>0</v>
          </cell>
          <cell r="AK145">
            <v>58338.96</v>
          </cell>
          <cell r="AL145">
            <v>11412.84</v>
          </cell>
          <cell r="AM145">
            <v>135.84</v>
          </cell>
          <cell r="AN145">
            <v>11548.68</v>
          </cell>
          <cell r="AO145">
            <v>232.92</v>
          </cell>
          <cell r="AP145">
            <v>2.76</v>
          </cell>
          <cell r="AQ145">
            <v>235.68</v>
          </cell>
          <cell r="AR145">
            <v>31702.32</v>
          </cell>
          <cell r="AS145">
            <v>10412.879999999999</v>
          </cell>
          <cell r="AT145">
            <v>1.1151</v>
          </cell>
          <cell r="AU145">
            <v>1254611.26</v>
          </cell>
          <cell r="AV145">
            <v>1399017.0160000001</v>
          </cell>
          <cell r="AW145">
            <v>1457356.0260999999</v>
          </cell>
          <cell r="AX145">
            <v>58339.0101</v>
          </cell>
          <cell r="AY145">
            <v>4861.5842000000002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1.1056999999999999</v>
          </cell>
          <cell r="BP145">
            <v>686236.76089999999</v>
          </cell>
          <cell r="BQ145">
            <v>758771.9865</v>
          </cell>
          <cell r="BR145">
            <v>790412.71880000003</v>
          </cell>
          <cell r="BS145">
            <v>31640.7323</v>
          </cell>
          <cell r="BT145">
            <v>2636.7276999999999</v>
          </cell>
          <cell r="BU145">
            <v>1335.0032000000001</v>
          </cell>
          <cell r="BV145">
            <v>1476.1130000000001</v>
          </cell>
          <cell r="BW145">
            <v>1537.6667</v>
          </cell>
          <cell r="BX145">
            <v>61.553699999999999</v>
          </cell>
          <cell r="BY145">
            <v>5.1295000000000002</v>
          </cell>
          <cell r="BZ145">
            <v>1.1151</v>
          </cell>
          <cell r="CA145">
            <v>199505.6061</v>
          </cell>
          <cell r="CB145">
            <v>222468.70139999999</v>
          </cell>
          <cell r="CC145">
            <v>231745.64629999999</v>
          </cell>
          <cell r="CD145">
            <v>9276.9449999999997</v>
          </cell>
          <cell r="CE145">
            <v>773.07870000000003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1.1056999999999999</v>
          </cell>
          <cell r="CL145">
            <v>247526.24350000001</v>
          </cell>
          <cell r="CM145">
            <v>273689.76740000001</v>
          </cell>
          <cell r="CN145">
            <v>285102.6066</v>
          </cell>
          <cell r="CO145">
            <v>11412.839099999999</v>
          </cell>
          <cell r="CP145">
            <v>951.06989999999996</v>
          </cell>
          <cell r="CQ145">
            <v>2945.4123</v>
          </cell>
          <cell r="CR145">
            <v>3256.7424000000001</v>
          </cell>
          <cell r="CS145">
            <v>3392.5481</v>
          </cell>
          <cell r="CT145">
            <v>135.8057</v>
          </cell>
          <cell r="CU145">
            <v>11.3171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10412.879999999999</v>
          </cell>
          <cell r="ED145">
            <v>10412.879999999999</v>
          </cell>
          <cell r="EE145">
            <v>867.74</v>
          </cell>
          <cell r="EF145">
            <v>2392160.2859999998</v>
          </cell>
          <cell r="EG145">
            <v>2658680.3267999999</v>
          </cell>
          <cell r="EH145">
            <v>2769547.2127</v>
          </cell>
          <cell r="EI145">
            <v>110866.88589999999</v>
          </cell>
          <cell r="EJ145">
            <v>9238.9071999999996</v>
          </cell>
          <cell r="EK145">
            <v>2392160.2859999998</v>
          </cell>
          <cell r="EL145">
            <v>2658680.3267999999</v>
          </cell>
          <cell r="EM145">
            <v>2779960.0926999999</v>
          </cell>
          <cell r="EN145">
            <v>121279.7659</v>
          </cell>
          <cell r="EO145">
            <v>10106.647199999999</v>
          </cell>
          <cell r="EP145">
            <v>58338.960000000014</v>
          </cell>
          <cell r="EQ145">
            <v>0</v>
          </cell>
          <cell r="ER145">
            <v>0</v>
          </cell>
          <cell r="ES145">
            <v>0</v>
          </cell>
          <cell r="ET145">
            <v>9276.9600000000009</v>
          </cell>
          <cell r="EU145">
            <v>0</v>
          </cell>
          <cell r="EV145">
            <v>11412.839999999998</v>
          </cell>
          <cell r="EW145">
            <v>135.83999999999997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10412.879999999999</v>
          </cell>
          <cell r="FC145">
            <v>110866.92000000001</v>
          </cell>
        </row>
        <row r="146">
          <cell r="A146" t="str">
            <v>500064_2011</v>
          </cell>
          <cell r="B146" t="str">
            <v>500064</v>
          </cell>
          <cell r="C146" t="str">
            <v>No</v>
          </cell>
          <cell r="D146" t="str">
            <v>Harborview</v>
          </cell>
          <cell r="E146" t="str">
            <v>2</v>
          </cell>
          <cell r="F146">
            <v>2011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0</v>
          </cell>
          <cell r="L146">
            <v>0</v>
          </cell>
          <cell r="M146">
            <v>5257277.6399999997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604520.76</v>
          </cell>
          <cell r="S146">
            <v>12337.2</v>
          </cell>
          <cell r="T146">
            <v>6696</v>
          </cell>
          <cell r="U146">
            <v>136.68</v>
          </cell>
          <cell r="V146">
            <v>611216.76</v>
          </cell>
          <cell r="W146">
            <v>12473.88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2320536.48</v>
          </cell>
          <cell r="AF146">
            <v>2962.32</v>
          </cell>
          <cell r="AG146">
            <v>2320536.48</v>
          </cell>
          <cell r="AH146">
            <v>2962.32</v>
          </cell>
          <cell r="AI146">
            <v>0</v>
          </cell>
          <cell r="AJ146">
            <v>0</v>
          </cell>
          <cell r="AK146">
            <v>5257277.6399999997</v>
          </cell>
          <cell r="AL146">
            <v>623314.43999999994</v>
          </cell>
          <cell r="AM146">
            <v>6481.2</v>
          </cell>
          <cell r="AN146">
            <v>629795.64</v>
          </cell>
          <cell r="AO146">
            <v>12720.72</v>
          </cell>
          <cell r="AP146">
            <v>132.24</v>
          </cell>
          <cell r="AQ146">
            <v>12852.96</v>
          </cell>
          <cell r="AR146">
            <v>2323498.7999999998</v>
          </cell>
          <cell r="AS146">
            <v>620878.41</v>
          </cell>
          <cell r="AT146">
            <v>1</v>
          </cell>
          <cell r="AU146">
            <v>88245309.109999999</v>
          </cell>
          <cell r="AV146">
            <v>88245309.109999999</v>
          </cell>
          <cell r="AW146">
            <v>93502586.700000003</v>
          </cell>
          <cell r="AX146">
            <v>5257277.59</v>
          </cell>
          <cell r="AY146">
            <v>438106.46580000001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1</v>
          </cell>
          <cell r="BP146">
            <v>8909484.0549999997</v>
          </cell>
          <cell r="BQ146">
            <v>8909484.0549999997</v>
          </cell>
          <cell r="BR146">
            <v>11230020.529200001</v>
          </cell>
          <cell r="BS146">
            <v>2320536.4742000001</v>
          </cell>
          <cell r="BT146">
            <v>193378.03950000001</v>
          </cell>
          <cell r="BU146">
            <v>11373.577600000001</v>
          </cell>
          <cell r="BV146">
            <v>11373.577600000001</v>
          </cell>
          <cell r="BW146">
            <v>14335.9046</v>
          </cell>
          <cell r="BX146">
            <v>2962.3270000000002</v>
          </cell>
          <cell r="BY146">
            <v>246.86060000000001</v>
          </cell>
          <cell r="BZ146">
            <v>1</v>
          </cell>
          <cell r="CA146">
            <v>9117166.8914999999</v>
          </cell>
          <cell r="CB146">
            <v>9117166.8914999999</v>
          </cell>
          <cell r="CC146">
            <v>9721687.6183000002</v>
          </cell>
          <cell r="CD146">
            <v>604520.72679999995</v>
          </cell>
          <cell r="CE146">
            <v>50376.727200000001</v>
          </cell>
          <cell r="CF146">
            <v>123226.67359999999</v>
          </cell>
          <cell r="CG146">
            <v>123226.67359999999</v>
          </cell>
          <cell r="CH146">
            <v>129922.69530000001</v>
          </cell>
          <cell r="CI146">
            <v>6696.0217000000002</v>
          </cell>
          <cell r="CJ146">
            <v>558.0018</v>
          </cell>
          <cell r="CK146">
            <v>1</v>
          </cell>
          <cell r="CL146">
            <v>2393156.9775999999</v>
          </cell>
          <cell r="CM146">
            <v>2393156.9775999999</v>
          </cell>
          <cell r="CN146">
            <v>3016471.3834000002</v>
          </cell>
          <cell r="CO146">
            <v>623314.40579999995</v>
          </cell>
          <cell r="CP146">
            <v>51942.867200000001</v>
          </cell>
          <cell r="CQ146">
            <v>24883.927500000002</v>
          </cell>
          <cell r="CR146">
            <v>24883.927500000002</v>
          </cell>
          <cell r="CS146">
            <v>31365.118999999999</v>
          </cell>
          <cell r="CT146">
            <v>6481.1914999999999</v>
          </cell>
          <cell r="CU146">
            <v>540.09929999999997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620878.41</v>
          </cell>
          <cell r="ED146">
            <v>620878.41</v>
          </cell>
          <cell r="EE146">
            <v>51739.8675</v>
          </cell>
          <cell r="EF146">
            <v>108824601.2128</v>
          </cell>
          <cell r="EG146">
            <v>108824601.2128</v>
          </cell>
          <cell r="EH146">
            <v>117646389.9498</v>
          </cell>
          <cell r="EI146">
            <v>8821788.7369999997</v>
          </cell>
          <cell r="EJ146">
            <v>735149.06140000001</v>
          </cell>
          <cell r="EK146">
            <v>108824601.2128</v>
          </cell>
          <cell r="EL146">
            <v>108824601.2128</v>
          </cell>
          <cell r="EM146">
            <v>118267268.3598</v>
          </cell>
          <cell r="EN146">
            <v>9442667.1469999999</v>
          </cell>
          <cell r="EO146">
            <v>786888.92890000006</v>
          </cell>
          <cell r="EP146">
            <v>5257277.6399999978</v>
          </cell>
          <cell r="EQ146">
            <v>0</v>
          </cell>
          <cell r="ER146">
            <v>0</v>
          </cell>
          <cell r="ES146">
            <v>0</v>
          </cell>
          <cell r="ET146">
            <v>604520.75999999989</v>
          </cell>
          <cell r="EU146">
            <v>6696</v>
          </cell>
          <cell r="EV146">
            <v>623314.44000000006</v>
          </cell>
          <cell r="EW146">
            <v>6481.2000000000016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620878.4099999998</v>
          </cell>
          <cell r="FC146">
            <v>8821788.839999998</v>
          </cell>
        </row>
        <row r="147">
          <cell r="A147" t="str">
            <v>500064_2012</v>
          </cell>
          <cell r="B147" t="str">
            <v>500064</v>
          </cell>
          <cell r="C147" t="str">
            <v>No</v>
          </cell>
          <cell r="D147" t="str">
            <v>Harborview</v>
          </cell>
          <cell r="E147" t="str">
            <v>2</v>
          </cell>
          <cell r="F147">
            <v>2012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0</v>
          </cell>
          <cell r="L147">
            <v>0</v>
          </cell>
          <cell r="M147">
            <v>5551685.1600000001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638373.96</v>
          </cell>
          <cell r="S147">
            <v>13028.04</v>
          </cell>
          <cell r="T147">
            <v>7071</v>
          </cell>
          <cell r="U147">
            <v>144.36000000000001</v>
          </cell>
          <cell r="V147">
            <v>645444.96</v>
          </cell>
          <cell r="W147">
            <v>13172.4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2440044.12</v>
          </cell>
          <cell r="AF147">
            <v>3114.84</v>
          </cell>
          <cell r="AG147">
            <v>2440044.12</v>
          </cell>
          <cell r="AH147">
            <v>3114.84</v>
          </cell>
          <cell r="AI147">
            <v>0</v>
          </cell>
          <cell r="AJ147">
            <v>0</v>
          </cell>
          <cell r="AK147">
            <v>5551685.1600000001</v>
          </cell>
          <cell r="AL147">
            <v>655415.16</v>
          </cell>
          <cell r="AM147">
            <v>6815.04</v>
          </cell>
          <cell r="AN147">
            <v>662230.19999999995</v>
          </cell>
          <cell r="AO147">
            <v>13375.8</v>
          </cell>
          <cell r="AP147">
            <v>139.08000000000001</v>
          </cell>
          <cell r="AQ147">
            <v>13514.88</v>
          </cell>
          <cell r="AR147">
            <v>2443158.96</v>
          </cell>
          <cell r="AS147">
            <v>653837.52</v>
          </cell>
          <cell r="AT147">
            <v>1.056</v>
          </cell>
          <cell r="AU147">
            <v>88245309.109999999</v>
          </cell>
          <cell r="AV147">
            <v>93187046.420200005</v>
          </cell>
          <cell r="AW147">
            <v>98738731.555199996</v>
          </cell>
          <cell r="AX147">
            <v>5551685.1349999998</v>
          </cell>
          <cell r="AY147">
            <v>462640.42790000001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1.0515000000000001</v>
          </cell>
          <cell r="BP147">
            <v>8909484.0549999997</v>
          </cell>
          <cell r="BQ147">
            <v>9368322.4837999996</v>
          </cell>
          <cell r="BR147">
            <v>11808366.5865</v>
          </cell>
          <cell r="BS147">
            <v>2440044.1025999999</v>
          </cell>
          <cell r="BT147">
            <v>203337.0086</v>
          </cell>
          <cell r="BU147">
            <v>11373.577600000001</v>
          </cell>
          <cell r="BV147">
            <v>11959.316800000001</v>
          </cell>
          <cell r="BW147">
            <v>15074.2037</v>
          </cell>
          <cell r="BX147">
            <v>3114.8868000000002</v>
          </cell>
          <cell r="BY147">
            <v>259.57389999999998</v>
          </cell>
          <cell r="BZ147">
            <v>1.056</v>
          </cell>
          <cell r="CA147">
            <v>9117166.8914999999</v>
          </cell>
          <cell r="CB147">
            <v>9627728.2374000009</v>
          </cell>
          <cell r="CC147">
            <v>10266102.1249</v>
          </cell>
          <cell r="CD147">
            <v>638373.88749999995</v>
          </cell>
          <cell r="CE147">
            <v>53197.824000000001</v>
          </cell>
          <cell r="CF147">
            <v>123226.67359999999</v>
          </cell>
          <cell r="CG147">
            <v>130127.3673</v>
          </cell>
          <cell r="CH147">
            <v>137198.36619999999</v>
          </cell>
          <cell r="CI147">
            <v>7070.9988999999996</v>
          </cell>
          <cell r="CJ147">
            <v>589.24990000000003</v>
          </cell>
          <cell r="CK147">
            <v>1.0515000000000001</v>
          </cell>
          <cell r="CL147">
            <v>2393156.9775999999</v>
          </cell>
          <cell r="CM147">
            <v>2516404.5619000001</v>
          </cell>
          <cell r="CN147">
            <v>3171819.6595999999</v>
          </cell>
          <cell r="CO147">
            <v>655415.09770000004</v>
          </cell>
          <cell r="CP147">
            <v>54617.924800000001</v>
          </cell>
          <cell r="CQ147">
            <v>24883.927500000002</v>
          </cell>
          <cell r="CR147">
            <v>26165.449799999999</v>
          </cell>
          <cell r="CS147">
            <v>32980.422599999998</v>
          </cell>
          <cell r="CT147">
            <v>6814.9728999999998</v>
          </cell>
          <cell r="CU147">
            <v>567.9144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653837.52</v>
          </cell>
          <cell r="ED147">
            <v>653837.52</v>
          </cell>
          <cell r="EE147">
            <v>54486.46</v>
          </cell>
          <cell r="EF147">
            <v>108824601.2128</v>
          </cell>
          <cell r="EG147">
            <v>114867753.8373</v>
          </cell>
          <cell r="EH147">
            <v>124170272.9188</v>
          </cell>
          <cell r="EI147">
            <v>9302519.0814999994</v>
          </cell>
          <cell r="EJ147">
            <v>775209.92350000003</v>
          </cell>
          <cell r="EK147">
            <v>108824601.2128</v>
          </cell>
          <cell r="EL147">
            <v>114867753.8373</v>
          </cell>
          <cell r="EM147">
            <v>124824110.43880001</v>
          </cell>
          <cell r="EN147">
            <v>9956356.6015000008</v>
          </cell>
          <cell r="EO147">
            <v>829696.3835</v>
          </cell>
          <cell r="EP147">
            <v>5551685.1600000001</v>
          </cell>
          <cell r="EQ147">
            <v>0</v>
          </cell>
          <cell r="ER147">
            <v>0</v>
          </cell>
          <cell r="ES147">
            <v>0</v>
          </cell>
          <cell r="ET147">
            <v>638373.96</v>
          </cell>
          <cell r="EU147">
            <v>7071</v>
          </cell>
          <cell r="EV147">
            <v>655415.16000000015</v>
          </cell>
          <cell r="EW147">
            <v>6815.04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653837.52</v>
          </cell>
          <cell r="FC147">
            <v>9302519.2800000012</v>
          </cell>
        </row>
        <row r="148">
          <cell r="A148" t="str">
            <v>500064_2013</v>
          </cell>
          <cell r="B148" t="str">
            <v>500064</v>
          </cell>
          <cell r="C148" t="str">
            <v>No</v>
          </cell>
          <cell r="D148" t="str">
            <v>Harborview</v>
          </cell>
          <cell r="E148" t="str">
            <v>2</v>
          </cell>
          <cell r="F148">
            <v>2013</v>
          </cell>
          <cell r="G148">
            <v>1</v>
          </cell>
          <cell r="H148">
            <v>1</v>
          </cell>
          <cell r="I148">
            <v>1</v>
          </cell>
          <cell r="J148">
            <v>1</v>
          </cell>
          <cell r="K148">
            <v>0</v>
          </cell>
          <cell r="L148">
            <v>0</v>
          </cell>
          <cell r="M148">
            <v>7998829.25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863454.3</v>
          </cell>
          <cell r="S148">
            <v>17621.560000000001</v>
          </cell>
          <cell r="T148">
            <v>11987.85</v>
          </cell>
          <cell r="U148">
            <v>244.7</v>
          </cell>
          <cell r="V148">
            <v>875442.15</v>
          </cell>
          <cell r="W148">
            <v>17866.259999999998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2565817.2000000002</v>
          </cell>
          <cell r="AF148">
            <v>3275.4</v>
          </cell>
          <cell r="AG148">
            <v>2565817.2000000002</v>
          </cell>
          <cell r="AH148">
            <v>3275.4</v>
          </cell>
          <cell r="AI148">
            <v>0</v>
          </cell>
          <cell r="AJ148">
            <v>0</v>
          </cell>
          <cell r="AK148">
            <v>7998829.25</v>
          </cell>
          <cell r="AL148">
            <v>689198.76</v>
          </cell>
          <cell r="AM148">
            <v>7166.28</v>
          </cell>
          <cell r="AN148">
            <v>696365.04</v>
          </cell>
          <cell r="AO148">
            <v>14065.32</v>
          </cell>
          <cell r="AP148">
            <v>146.28</v>
          </cell>
          <cell r="AQ148">
            <v>14211.6</v>
          </cell>
          <cell r="AR148">
            <v>2569092.6</v>
          </cell>
          <cell r="AS148">
            <v>785903.54</v>
          </cell>
          <cell r="AT148">
            <v>1.1151</v>
          </cell>
          <cell r="AU148">
            <v>88245309.109999999</v>
          </cell>
          <cell r="AV148">
            <v>98402344.188600004</v>
          </cell>
          <cell r="AW148">
            <v>105009462.40549999</v>
          </cell>
          <cell r="AX148">
            <v>6607118.2169000003</v>
          </cell>
          <cell r="AY148">
            <v>550593.18469999998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1.1056999999999999</v>
          </cell>
          <cell r="BP148">
            <v>8909484.0549999997</v>
          </cell>
          <cell r="BQ148">
            <v>9851216.5196000002</v>
          </cell>
          <cell r="BR148">
            <v>12417033.699100001</v>
          </cell>
          <cell r="BS148">
            <v>2565817.1795000001</v>
          </cell>
          <cell r="BT148">
            <v>213818.09830000001</v>
          </cell>
          <cell r="BU148">
            <v>11373.577600000001</v>
          </cell>
          <cell r="BV148">
            <v>12575.764800000001</v>
          </cell>
          <cell r="BW148">
            <v>15851.209699999999</v>
          </cell>
          <cell r="BX148">
            <v>3275.4450000000002</v>
          </cell>
          <cell r="BY148">
            <v>272.95370000000003</v>
          </cell>
          <cell r="BZ148">
            <v>1.1151</v>
          </cell>
          <cell r="CA148">
            <v>9117166.8914999999</v>
          </cell>
          <cell r="CB148">
            <v>10166552.8007</v>
          </cell>
          <cell r="CC148">
            <v>10926544.914899999</v>
          </cell>
          <cell r="CD148">
            <v>759992.11419999995</v>
          </cell>
          <cell r="CE148">
            <v>63332.676200000002</v>
          </cell>
          <cell r="CF148">
            <v>123226.67359999999</v>
          </cell>
          <cell r="CG148">
            <v>137410.0637</v>
          </cell>
          <cell r="CH148">
            <v>145467.95329999999</v>
          </cell>
          <cell r="CI148">
            <v>8057.8896000000004</v>
          </cell>
          <cell r="CJ148">
            <v>671.49080000000004</v>
          </cell>
          <cell r="CK148">
            <v>1.1056999999999999</v>
          </cell>
          <cell r="CL148">
            <v>2393156.9775999999</v>
          </cell>
          <cell r="CM148">
            <v>2646113.6701000002</v>
          </cell>
          <cell r="CN148">
            <v>3335312.4086000002</v>
          </cell>
          <cell r="CO148">
            <v>689198.73849999998</v>
          </cell>
          <cell r="CP148">
            <v>57433.228199999998</v>
          </cell>
          <cell r="CQ148">
            <v>24883.927500000002</v>
          </cell>
          <cell r="CR148">
            <v>27514.158599999999</v>
          </cell>
          <cell r="CS148">
            <v>34680.412100000001</v>
          </cell>
          <cell r="CT148">
            <v>7166.2533999999996</v>
          </cell>
          <cell r="CU148">
            <v>597.18780000000004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785903.54</v>
          </cell>
          <cell r="ED148">
            <v>785903.54</v>
          </cell>
          <cell r="EE148">
            <v>65491.9617</v>
          </cell>
          <cell r="EF148">
            <v>108824601.2128</v>
          </cell>
          <cell r="EG148">
            <v>121243727.1661</v>
          </cell>
          <cell r="EH148">
            <v>131884353.00319999</v>
          </cell>
          <cell r="EI148">
            <v>10640625.837099999</v>
          </cell>
          <cell r="EJ148">
            <v>886718.81980000006</v>
          </cell>
          <cell r="EK148">
            <v>108824601.2128</v>
          </cell>
          <cell r="EL148">
            <v>121243727.1661</v>
          </cell>
          <cell r="EM148">
            <v>132670256.5432</v>
          </cell>
          <cell r="EN148">
            <v>11426529.3771</v>
          </cell>
          <cell r="EO148">
            <v>952210.78139999998</v>
          </cell>
          <cell r="EP148">
            <v>7998829.2500000009</v>
          </cell>
          <cell r="EQ148">
            <v>0</v>
          </cell>
          <cell r="ER148">
            <v>0</v>
          </cell>
          <cell r="ES148">
            <v>0</v>
          </cell>
          <cell r="ET148">
            <v>863454.29999999993</v>
          </cell>
          <cell r="EU148">
            <v>11987.850000000002</v>
          </cell>
          <cell r="EV148">
            <v>689198.75999999989</v>
          </cell>
          <cell r="EW148">
            <v>7166.2800000000025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785903.54</v>
          </cell>
          <cell r="FC148">
            <v>12139729.040000001</v>
          </cell>
        </row>
        <row r="149">
          <cell r="A149" t="str">
            <v>500072_2011</v>
          </cell>
          <cell r="B149" t="str">
            <v>500072</v>
          </cell>
          <cell r="C149" t="str">
            <v>No</v>
          </cell>
          <cell r="D149" t="str">
            <v>CPE</v>
          </cell>
          <cell r="E149" t="str">
            <v>3</v>
          </cell>
          <cell r="F149">
            <v>2011</v>
          </cell>
          <cell r="G149">
            <v>1</v>
          </cell>
          <cell r="H149">
            <v>1</v>
          </cell>
          <cell r="I149">
            <v>1</v>
          </cell>
          <cell r="J149">
            <v>1</v>
          </cell>
          <cell r="K149">
            <v>0</v>
          </cell>
          <cell r="L149">
            <v>0</v>
          </cell>
          <cell r="M149">
            <v>143166.72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24343.32</v>
          </cell>
          <cell r="S149">
            <v>496.8</v>
          </cell>
          <cell r="T149">
            <v>0</v>
          </cell>
          <cell r="U149">
            <v>0</v>
          </cell>
          <cell r="V149">
            <v>24343.32</v>
          </cell>
          <cell r="W149">
            <v>496.8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110759.03999999999</v>
          </cell>
          <cell r="AF149">
            <v>1074.96</v>
          </cell>
          <cell r="AG149">
            <v>110759.03999999999</v>
          </cell>
          <cell r="AH149">
            <v>1074.96</v>
          </cell>
          <cell r="AI149">
            <v>0</v>
          </cell>
          <cell r="AJ149">
            <v>0</v>
          </cell>
          <cell r="AK149">
            <v>143166.72</v>
          </cell>
          <cell r="AL149">
            <v>10550.04</v>
          </cell>
          <cell r="AM149">
            <v>72.959999999999994</v>
          </cell>
          <cell r="AN149">
            <v>10623</v>
          </cell>
          <cell r="AO149">
            <v>215.28</v>
          </cell>
          <cell r="AP149">
            <v>1.44</v>
          </cell>
          <cell r="AQ149">
            <v>216.72</v>
          </cell>
          <cell r="AR149">
            <v>111834</v>
          </cell>
          <cell r="AS149">
            <v>17493.57</v>
          </cell>
          <cell r="AT149">
            <v>1</v>
          </cell>
          <cell r="AU149">
            <v>3433255.6</v>
          </cell>
          <cell r="AV149">
            <v>3433255.6</v>
          </cell>
          <cell r="AW149">
            <v>3576422.37</v>
          </cell>
          <cell r="AX149">
            <v>143166.76999999999</v>
          </cell>
          <cell r="AY149">
            <v>11930.564200000001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1</v>
          </cell>
          <cell r="BP149">
            <v>2656091.8160000001</v>
          </cell>
          <cell r="BQ149">
            <v>2656091.8160000001</v>
          </cell>
          <cell r="BR149">
            <v>2766850.8498999998</v>
          </cell>
          <cell r="BS149">
            <v>110759.03389999999</v>
          </cell>
          <cell r="BT149">
            <v>9229.9195</v>
          </cell>
          <cell r="BU149">
            <v>25779.2389</v>
          </cell>
          <cell r="BV149">
            <v>25779.2389</v>
          </cell>
          <cell r="BW149">
            <v>26854.233700000001</v>
          </cell>
          <cell r="BX149">
            <v>1074.9947999999999</v>
          </cell>
          <cell r="BY149">
            <v>89.582899999999995</v>
          </cell>
          <cell r="BZ149">
            <v>1</v>
          </cell>
          <cell r="CA149">
            <v>583772.99990000005</v>
          </cell>
          <cell r="CB149">
            <v>583772.99990000005</v>
          </cell>
          <cell r="CC149">
            <v>608116.33409999998</v>
          </cell>
          <cell r="CD149">
            <v>24343.334200000001</v>
          </cell>
          <cell r="CE149">
            <v>2028.6112000000001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1</v>
          </cell>
          <cell r="CL149">
            <v>252997.2395</v>
          </cell>
          <cell r="CM149">
            <v>252997.2395</v>
          </cell>
          <cell r="CN149">
            <v>263547.22859999997</v>
          </cell>
          <cell r="CO149">
            <v>10549.989100000001</v>
          </cell>
          <cell r="CP149">
            <v>879.16579999999999</v>
          </cell>
          <cell r="CQ149">
            <v>1750.6745000000001</v>
          </cell>
          <cell r="CR149">
            <v>1750.6745000000001</v>
          </cell>
          <cell r="CS149">
            <v>1823.6777999999999</v>
          </cell>
          <cell r="CT149">
            <v>73.003299999999996</v>
          </cell>
          <cell r="CU149">
            <v>6.0835999999999997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17493.57</v>
          </cell>
          <cell r="ED149">
            <v>17493.57</v>
          </cell>
          <cell r="EE149">
            <v>1457.7974999999999</v>
          </cell>
          <cell r="EF149">
            <v>6953647.5687999995</v>
          </cell>
          <cell r="EG149">
            <v>6953647.5687999995</v>
          </cell>
          <cell r="EH149">
            <v>7243614.6941</v>
          </cell>
          <cell r="EI149">
            <v>289967.12530000001</v>
          </cell>
          <cell r="EJ149">
            <v>24163.927100000001</v>
          </cell>
          <cell r="EK149">
            <v>6953647.5687999995</v>
          </cell>
          <cell r="EL149">
            <v>6953647.5687999995</v>
          </cell>
          <cell r="EM149">
            <v>7261108.2641000003</v>
          </cell>
          <cell r="EN149">
            <v>307460.69530000002</v>
          </cell>
          <cell r="EO149">
            <v>25621.724600000001</v>
          </cell>
          <cell r="EP149">
            <v>143166.72</v>
          </cell>
          <cell r="EQ149">
            <v>0</v>
          </cell>
          <cell r="ER149">
            <v>0</v>
          </cell>
          <cell r="ES149">
            <v>0</v>
          </cell>
          <cell r="ET149">
            <v>24343.320000000003</v>
          </cell>
          <cell r="EU149">
            <v>0</v>
          </cell>
          <cell r="EV149">
            <v>10550.039999999999</v>
          </cell>
          <cell r="EW149">
            <v>72.959999999999994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17493.57</v>
          </cell>
          <cell r="FC149">
            <v>289967.03999999998</v>
          </cell>
        </row>
        <row r="150">
          <cell r="A150" t="str">
            <v>500072_2012</v>
          </cell>
          <cell r="B150" t="str">
            <v>500072</v>
          </cell>
          <cell r="C150" t="str">
            <v>No</v>
          </cell>
          <cell r="D150" t="str">
            <v>CPE</v>
          </cell>
          <cell r="E150" t="str">
            <v>3</v>
          </cell>
          <cell r="F150">
            <v>2012</v>
          </cell>
          <cell r="G150">
            <v>1</v>
          </cell>
          <cell r="H150">
            <v>1</v>
          </cell>
          <cell r="I150">
            <v>1</v>
          </cell>
          <cell r="J150">
            <v>1</v>
          </cell>
          <cell r="K150">
            <v>0</v>
          </cell>
          <cell r="L150">
            <v>0</v>
          </cell>
          <cell r="M150">
            <v>151184.04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25706.52</v>
          </cell>
          <cell r="S150">
            <v>524.64</v>
          </cell>
          <cell r="T150">
            <v>0</v>
          </cell>
          <cell r="U150">
            <v>0</v>
          </cell>
          <cell r="V150">
            <v>25706.52</v>
          </cell>
          <cell r="W150">
            <v>524.64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116463.12</v>
          </cell>
          <cell r="AF150">
            <v>1130.28</v>
          </cell>
          <cell r="AG150">
            <v>116463.12</v>
          </cell>
          <cell r="AH150">
            <v>1130.28</v>
          </cell>
          <cell r="AI150">
            <v>0</v>
          </cell>
          <cell r="AJ150">
            <v>0</v>
          </cell>
          <cell r="AK150">
            <v>151184.04</v>
          </cell>
          <cell r="AL150">
            <v>11093.4</v>
          </cell>
          <cell r="AM150">
            <v>76.680000000000007</v>
          </cell>
          <cell r="AN150">
            <v>11170.08</v>
          </cell>
          <cell r="AO150">
            <v>226.44</v>
          </cell>
          <cell r="AP150">
            <v>1.56</v>
          </cell>
          <cell r="AQ150">
            <v>228</v>
          </cell>
          <cell r="AR150">
            <v>117593.4</v>
          </cell>
          <cell r="AS150">
            <v>18438.240000000002</v>
          </cell>
          <cell r="AT150">
            <v>1.056</v>
          </cell>
          <cell r="AU150">
            <v>3433255.6</v>
          </cell>
          <cell r="AV150">
            <v>3625517.9136000001</v>
          </cell>
          <cell r="AW150">
            <v>3776702.0227000001</v>
          </cell>
          <cell r="AX150">
            <v>151184.1091</v>
          </cell>
          <cell r="AY150">
            <v>12598.675800000001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1.0515000000000001</v>
          </cell>
          <cell r="BP150">
            <v>2656091.8160000001</v>
          </cell>
          <cell r="BQ150">
            <v>2792880.5444999998</v>
          </cell>
          <cell r="BR150">
            <v>2909343.6686999998</v>
          </cell>
          <cell r="BS150">
            <v>116463.1241</v>
          </cell>
          <cell r="BT150">
            <v>9705.2602999999999</v>
          </cell>
          <cell r="BU150">
            <v>25779.2389</v>
          </cell>
          <cell r="BV150">
            <v>27106.869699999999</v>
          </cell>
          <cell r="BW150">
            <v>28237.226699999999</v>
          </cell>
          <cell r="BX150">
            <v>1130.357</v>
          </cell>
          <cell r="BY150">
            <v>94.196399999999997</v>
          </cell>
          <cell r="BZ150">
            <v>1.056</v>
          </cell>
          <cell r="CA150">
            <v>583772.99990000005</v>
          </cell>
          <cell r="CB150">
            <v>616464.2879</v>
          </cell>
          <cell r="CC150">
            <v>642170.84880000004</v>
          </cell>
          <cell r="CD150">
            <v>25706.5609</v>
          </cell>
          <cell r="CE150">
            <v>2142.2134000000001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1.0515000000000001</v>
          </cell>
          <cell r="CL150">
            <v>252997.2395</v>
          </cell>
          <cell r="CM150">
            <v>266026.59730000002</v>
          </cell>
          <cell r="CN150">
            <v>277119.91090000002</v>
          </cell>
          <cell r="CO150">
            <v>11093.3135</v>
          </cell>
          <cell r="CP150">
            <v>924.44280000000003</v>
          </cell>
          <cell r="CQ150">
            <v>1750.6745000000001</v>
          </cell>
          <cell r="CR150">
            <v>1840.8342</v>
          </cell>
          <cell r="CS150">
            <v>1917.5971999999999</v>
          </cell>
          <cell r="CT150">
            <v>76.763000000000005</v>
          </cell>
          <cell r="CU150">
            <v>6.3968999999999996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18438.240000000002</v>
          </cell>
          <cell r="ED150">
            <v>18438.240000000002</v>
          </cell>
          <cell r="EE150">
            <v>1536.52</v>
          </cell>
          <cell r="EF150">
            <v>6953647.5687999995</v>
          </cell>
          <cell r="EG150">
            <v>7329837.0472999997</v>
          </cell>
          <cell r="EH150">
            <v>7635491.2750000004</v>
          </cell>
          <cell r="EI150">
            <v>305654.22769999999</v>
          </cell>
          <cell r="EJ150">
            <v>25471.185600000001</v>
          </cell>
          <cell r="EK150">
            <v>6953647.5687999995</v>
          </cell>
          <cell r="EL150">
            <v>7329837.0472999997</v>
          </cell>
          <cell r="EM150">
            <v>7653929.5149999997</v>
          </cell>
          <cell r="EN150">
            <v>324092.46769999998</v>
          </cell>
          <cell r="EO150">
            <v>27007.705600000001</v>
          </cell>
          <cell r="EP150">
            <v>151184.04</v>
          </cell>
          <cell r="EQ150">
            <v>0</v>
          </cell>
          <cell r="ER150">
            <v>0</v>
          </cell>
          <cell r="ES150">
            <v>0</v>
          </cell>
          <cell r="ET150">
            <v>25706.519999999993</v>
          </cell>
          <cell r="EU150">
            <v>0</v>
          </cell>
          <cell r="EV150">
            <v>11093.400000000001</v>
          </cell>
          <cell r="EW150">
            <v>76.679999999999993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18438.240000000002</v>
          </cell>
          <cell r="FC150">
            <v>305654.03999999998</v>
          </cell>
        </row>
        <row r="151">
          <cell r="A151" t="str">
            <v>500072_2013</v>
          </cell>
          <cell r="B151" t="str">
            <v>500072</v>
          </cell>
          <cell r="C151" t="str">
            <v>No</v>
          </cell>
          <cell r="D151" t="str">
            <v>CPE</v>
          </cell>
          <cell r="E151" t="str">
            <v>3</v>
          </cell>
          <cell r="F151">
            <v>2013</v>
          </cell>
          <cell r="G151">
            <v>1</v>
          </cell>
          <cell r="H151">
            <v>1</v>
          </cell>
          <cell r="I151">
            <v>1</v>
          </cell>
          <cell r="J151">
            <v>1</v>
          </cell>
          <cell r="K151">
            <v>0</v>
          </cell>
          <cell r="L151">
            <v>0</v>
          </cell>
          <cell r="M151">
            <v>199526.04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33926.28</v>
          </cell>
          <cell r="S151">
            <v>692.4</v>
          </cell>
          <cell r="T151">
            <v>0</v>
          </cell>
          <cell r="U151">
            <v>0</v>
          </cell>
          <cell r="V151">
            <v>33926.28</v>
          </cell>
          <cell r="W151">
            <v>692.4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122466.24000000001</v>
          </cell>
          <cell r="AF151">
            <v>1188.5999999999999</v>
          </cell>
          <cell r="AG151">
            <v>122466.24000000001</v>
          </cell>
          <cell r="AH151">
            <v>1188.5999999999999</v>
          </cell>
          <cell r="AI151">
            <v>0</v>
          </cell>
          <cell r="AJ151">
            <v>0</v>
          </cell>
          <cell r="AK151">
            <v>199526.04</v>
          </cell>
          <cell r="AL151">
            <v>11665.2</v>
          </cell>
          <cell r="AM151">
            <v>80.64</v>
          </cell>
          <cell r="AN151">
            <v>11745.84</v>
          </cell>
          <cell r="AO151">
            <v>238.08</v>
          </cell>
          <cell r="AP151">
            <v>1.68</v>
          </cell>
          <cell r="AQ151">
            <v>239.76</v>
          </cell>
          <cell r="AR151">
            <v>123654.84</v>
          </cell>
          <cell r="AS151">
            <v>22836.12</v>
          </cell>
          <cell r="AT151">
            <v>1.1151</v>
          </cell>
          <cell r="AU151">
            <v>3433255.6</v>
          </cell>
          <cell r="AV151">
            <v>3828423.3196</v>
          </cell>
          <cell r="AW151">
            <v>4027949.2664999999</v>
          </cell>
          <cell r="AX151">
            <v>199525.94690000001</v>
          </cell>
          <cell r="AY151">
            <v>16627.162199999999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1.1056999999999999</v>
          </cell>
          <cell r="BP151">
            <v>2656091.8160000001</v>
          </cell>
          <cell r="BQ151">
            <v>2936840.7209999999</v>
          </cell>
          <cell r="BR151">
            <v>3059306.9846999999</v>
          </cell>
          <cell r="BS151">
            <v>122466.2638</v>
          </cell>
          <cell r="BT151">
            <v>10205.522000000001</v>
          </cell>
          <cell r="BU151">
            <v>25779.2389</v>
          </cell>
          <cell r="BV151">
            <v>28504.104500000001</v>
          </cell>
          <cell r="BW151">
            <v>29692.726200000001</v>
          </cell>
          <cell r="BX151">
            <v>1188.6217999999999</v>
          </cell>
          <cell r="BY151">
            <v>99.0518</v>
          </cell>
          <cell r="BZ151">
            <v>1.1151</v>
          </cell>
          <cell r="CA151">
            <v>583772.99990000005</v>
          </cell>
          <cell r="CB151">
            <v>650965.27220000001</v>
          </cell>
          <cell r="CC151">
            <v>684891.63080000004</v>
          </cell>
          <cell r="CD151">
            <v>33926.3586</v>
          </cell>
          <cell r="CE151">
            <v>2827.1966000000002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1.1056999999999999</v>
          </cell>
          <cell r="CL151">
            <v>252997.2395</v>
          </cell>
          <cell r="CM151">
            <v>279739.0477</v>
          </cell>
          <cell r="CN151">
            <v>291404.17070000002</v>
          </cell>
          <cell r="CO151">
            <v>11665.1229</v>
          </cell>
          <cell r="CP151">
            <v>972.09360000000004</v>
          </cell>
          <cell r="CQ151">
            <v>1750.6745000000001</v>
          </cell>
          <cell r="CR151">
            <v>1935.7208000000001</v>
          </cell>
          <cell r="CS151">
            <v>2016.4404999999999</v>
          </cell>
          <cell r="CT151">
            <v>80.719700000000003</v>
          </cell>
          <cell r="CU151">
            <v>6.7266000000000004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22836.12</v>
          </cell>
          <cell r="ED151">
            <v>22836.12</v>
          </cell>
          <cell r="EE151">
            <v>1903.01</v>
          </cell>
          <cell r="EF151">
            <v>6953647.5687999995</v>
          </cell>
          <cell r="EG151">
            <v>7726408.1857000003</v>
          </cell>
          <cell r="EH151">
            <v>8095261.2194999997</v>
          </cell>
          <cell r="EI151">
            <v>368853.03379999998</v>
          </cell>
          <cell r="EJ151">
            <v>30737.752799999998</v>
          </cell>
          <cell r="EK151">
            <v>6953647.5687999995</v>
          </cell>
          <cell r="EL151">
            <v>7726408.1857000003</v>
          </cell>
          <cell r="EM151">
            <v>8118097.3394999998</v>
          </cell>
          <cell r="EN151">
            <v>391689.15379999997</v>
          </cell>
          <cell r="EO151">
            <v>32640.7628</v>
          </cell>
          <cell r="EP151">
            <v>199526.03999999992</v>
          </cell>
          <cell r="EQ151">
            <v>0</v>
          </cell>
          <cell r="ER151">
            <v>0</v>
          </cell>
          <cell r="ES151">
            <v>0</v>
          </cell>
          <cell r="ET151">
            <v>33926.279999999992</v>
          </cell>
          <cell r="EU151">
            <v>0</v>
          </cell>
          <cell r="EV151">
            <v>11665.200000000003</v>
          </cell>
          <cell r="EW151">
            <v>80.64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22836.119999999995</v>
          </cell>
          <cell r="FC151">
            <v>368852.99999999994</v>
          </cell>
        </row>
        <row r="152">
          <cell r="A152" t="str">
            <v>500077_2011</v>
          </cell>
          <cell r="B152" t="str">
            <v>500077</v>
          </cell>
          <cell r="C152" t="str">
            <v>Yes</v>
          </cell>
          <cell r="D152" t="str">
            <v>PPS</v>
          </cell>
          <cell r="E152" t="str">
            <v>5</v>
          </cell>
          <cell r="F152">
            <v>2011</v>
          </cell>
          <cell r="G152">
            <v>1</v>
          </cell>
          <cell r="H152">
            <v>1</v>
          </cell>
          <cell r="I152">
            <v>1</v>
          </cell>
          <cell r="J152">
            <v>1</v>
          </cell>
          <cell r="K152">
            <v>0</v>
          </cell>
          <cell r="L152">
            <v>0</v>
          </cell>
          <cell r="M152">
            <v>1205031.96</v>
          </cell>
          <cell r="N152">
            <v>1728</v>
          </cell>
          <cell r="O152">
            <v>496.32</v>
          </cell>
          <cell r="P152">
            <v>0</v>
          </cell>
          <cell r="Q152">
            <v>0</v>
          </cell>
          <cell r="R152">
            <v>851628.48</v>
          </cell>
          <cell r="S152">
            <v>17380.2</v>
          </cell>
          <cell r="T152">
            <v>978.12</v>
          </cell>
          <cell r="U152">
            <v>19.920000000000002</v>
          </cell>
          <cell r="V152">
            <v>852606.6</v>
          </cell>
          <cell r="W152">
            <v>17400.12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1396854.48</v>
          </cell>
          <cell r="AF152">
            <v>1304.1600000000001</v>
          </cell>
          <cell r="AG152">
            <v>1396854.48</v>
          </cell>
          <cell r="AH152">
            <v>1304.1600000000001</v>
          </cell>
          <cell r="AI152">
            <v>75510.240000000005</v>
          </cell>
          <cell r="AJ152">
            <v>390006.24</v>
          </cell>
          <cell r="AK152">
            <v>1207256.28</v>
          </cell>
          <cell r="AL152">
            <v>1492473.72</v>
          </cell>
          <cell r="AM152">
            <v>15727.2</v>
          </cell>
          <cell r="AN152">
            <v>1508200.92</v>
          </cell>
          <cell r="AO152">
            <v>30458.639999999999</v>
          </cell>
          <cell r="AP152">
            <v>321</v>
          </cell>
          <cell r="AQ152">
            <v>30779.64</v>
          </cell>
          <cell r="AR152">
            <v>1398158.64</v>
          </cell>
          <cell r="AS152">
            <v>0</v>
          </cell>
          <cell r="AT152">
            <v>1</v>
          </cell>
          <cell r="AU152">
            <v>7000098.5599999996</v>
          </cell>
          <cell r="AV152">
            <v>7000098.5599999996</v>
          </cell>
          <cell r="AW152">
            <v>8205130.5499999998</v>
          </cell>
          <cell r="AX152">
            <v>1205031.99</v>
          </cell>
          <cell r="AY152">
            <v>100419.3325</v>
          </cell>
          <cell r="AZ152">
            <v>9756</v>
          </cell>
          <cell r="BA152">
            <v>9756</v>
          </cell>
          <cell r="BB152">
            <v>11483.99</v>
          </cell>
          <cell r="BC152">
            <v>1727.99</v>
          </cell>
          <cell r="BD152">
            <v>143.9992</v>
          </cell>
          <cell r="BE152">
            <v>2801.89</v>
          </cell>
          <cell r="BF152">
            <v>2801.89</v>
          </cell>
          <cell r="BG152">
            <v>3298.16</v>
          </cell>
          <cell r="BH152">
            <v>496.27</v>
          </cell>
          <cell r="BI152">
            <v>41.355800000000002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</v>
          </cell>
          <cell r="BP152">
            <v>3283948.84</v>
          </cell>
          <cell r="BQ152">
            <v>3283948.84</v>
          </cell>
          <cell r="BR152">
            <v>4680803.3551000003</v>
          </cell>
          <cell r="BS152">
            <v>1396854.5151</v>
          </cell>
          <cell r="BT152">
            <v>116404.5429</v>
          </cell>
          <cell r="BU152">
            <v>3066.0408000000002</v>
          </cell>
          <cell r="BV152">
            <v>3066.0408000000002</v>
          </cell>
          <cell r="BW152">
            <v>4370.2069000000001</v>
          </cell>
          <cell r="BX152">
            <v>1304.1660999999999</v>
          </cell>
          <cell r="BY152">
            <v>108.68049999999999</v>
          </cell>
          <cell r="BZ152">
            <v>1</v>
          </cell>
          <cell r="CA152">
            <v>4808173.6764000002</v>
          </cell>
          <cell r="CB152">
            <v>4808173.6764000002</v>
          </cell>
          <cell r="CC152">
            <v>5659802.1780000003</v>
          </cell>
          <cell r="CD152">
            <v>851628.50159999996</v>
          </cell>
          <cell r="CE152">
            <v>70969.041800000006</v>
          </cell>
          <cell r="CF152">
            <v>5522.3125</v>
          </cell>
          <cell r="CG152">
            <v>5522.3125</v>
          </cell>
          <cell r="CH152">
            <v>6500.43</v>
          </cell>
          <cell r="CI152">
            <v>978.11749999999995</v>
          </cell>
          <cell r="CJ152">
            <v>81.509799999999998</v>
          </cell>
          <cell r="CK152">
            <v>1</v>
          </cell>
          <cell r="CL152">
            <v>3508746.1360999998</v>
          </cell>
          <cell r="CM152">
            <v>3508746.1360999998</v>
          </cell>
          <cell r="CN152">
            <v>5001219.8263999997</v>
          </cell>
          <cell r="CO152">
            <v>1492473.6902999999</v>
          </cell>
          <cell r="CP152">
            <v>124372.8075</v>
          </cell>
          <cell r="CQ152">
            <v>36973.938199999997</v>
          </cell>
          <cell r="CR152">
            <v>36973.938199999997</v>
          </cell>
          <cell r="CS152">
            <v>52701.103600000002</v>
          </cell>
          <cell r="CT152">
            <v>15727.1654</v>
          </cell>
          <cell r="CU152">
            <v>1310.5971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75510.240000000005</v>
          </cell>
          <cell r="DT152">
            <v>75510.240000000005</v>
          </cell>
          <cell r="DU152">
            <v>6292.52</v>
          </cell>
          <cell r="DV152">
            <v>0</v>
          </cell>
          <cell r="DW152">
            <v>0</v>
          </cell>
          <cell r="DX152">
            <v>390006.24</v>
          </cell>
          <cell r="DY152">
            <v>390006.24</v>
          </cell>
          <cell r="DZ152">
            <v>32500.52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18659087.394000001</v>
          </cell>
          <cell r="EG152">
            <v>18659087.394000001</v>
          </cell>
          <cell r="EH152">
            <v>23625309.800000001</v>
          </cell>
          <cell r="EI152">
            <v>4966222.4060000004</v>
          </cell>
          <cell r="EJ152">
            <v>413851.86719999998</v>
          </cell>
          <cell r="EK152">
            <v>18659087.394000001</v>
          </cell>
          <cell r="EL152">
            <v>18659087.394000001</v>
          </cell>
          <cell r="EM152">
            <v>24090826.280000001</v>
          </cell>
          <cell r="EN152">
            <v>5431738.8859999999</v>
          </cell>
          <cell r="EO152">
            <v>452644.90720000002</v>
          </cell>
          <cell r="EP152">
            <v>1205031.96</v>
          </cell>
          <cell r="EQ152">
            <v>496.32000000000011</v>
          </cell>
          <cell r="ER152">
            <v>1728</v>
          </cell>
          <cell r="ES152">
            <v>0</v>
          </cell>
          <cell r="ET152">
            <v>851628.4800000001</v>
          </cell>
          <cell r="EU152">
            <v>978.12</v>
          </cell>
          <cell r="EV152">
            <v>1492473.7200000004</v>
          </cell>
          <cell r="EW152">
            <v>15727.200000000003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4966222.4400000004</v>
          </cell>
        </row>
        <row r="153">
          <cell r="A153" t="str">
            <v>500077_2012</v>
          </cell>
          <cell r="B153" t="str">
            <v>500077</v>
          </cell>
          <cell r="C153" t="str">
            <v>Yes</v>
          </cell>
          <cell r="D153" t="str">
            <v>PPS</v>
          </cell>
          <cell r="E153" t="str">
            <v>5</v>
          </cell>
          <cell r="F153">
            <v>2012</v>
          </cell>
          <cell r="G153">
            <v>1</v>
          </cell>
          <cell r="H153">
            <v>1</v>
          </cell>
          <cell r="I153">
            <v>1</v>
          </cell>
          <cell r="J153">
            <v>1</v>
          </cell>
          <cell r="K153">
            <v>0</v>
          </cell>
          <cell r="L153">
            <v>0</v>
          </cell>
          <cell r="M153">
            <v>605569.72</v>
          </cell>
          <cell r="N153">
            <v>854.64</v>
          </cell>
          <cell r="O153">
            <v>245.4</v>
          </cell>
          <cell r="P153">
            <v>0</v>
          </cell>
          <cell r="Q153">
            <v>0</v>
          </cell>
          <cell r="R153">
            <v>421179.6</v>
          </cell>
          <cell r="S153">
            <v>8595.48</v>
          </cell>
          <cell r="T153">
            <v>483.72</v>
          </cell>
          <cell r="U153">
            <v>9.84</v>
          </cell>
          <cell r="V153">
            <v>421663.32</v>
          </cell>
          <cell r="W153">
            <v>8605.32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1124193</v>
          </cell>
          <cell r="AF153">
            <v>1049.52</v>
          </cell>
          <cell r="AG153">
            <v>1124193</v>
          </cell>
          <cell r="AH153">
            <v>1049.52</v>
          </cell>
          <cell r="AI153">
            <v>79734</v>
          </cell>
          <cell r="AJ153">
            <v>410093.76</v>
          </cell>
          <cell r="AK153">
            <v>606669.76</v>
          </cell>
          <cell r="AL153">
            <v>1201147.92</v>
          </cell>
          <cell r="AM153">
            <v>12657.24</v>
          </cell>
          <cell r="AN153">
            <v>1213805.1599999999</v>
          </cell>
          <cell r="AO153">
            <v>24513.24</v>
          </cell>
          <cell r="AP153">
            <v>258.36</v>
          </cell>
          <cell r="AQ153">
            <v>24771.599999999999</v>
          </cell>
          <cell r="AR153">
            <v>1125242.52</v>
          </cell>
          <cell r="AS153">
            <v>0</v>
          </cell>
          <cell r="AT153">
            <v>1.056</v>
          </cell>
          <cell r="AU153">
            <v>7000098.5599999996</v>
          </cell>
          <cell r="AV153">
            <v>7392104.0794000002</v>
          </cell>
          <cell r="AW153">
            <v>7993977.6469999999</v>
          </cell>
          <cell r="AX153">
            <v>601873.56770000001</v>
          </cell>
          <cell r="AY153">
            <v>50156.130599999997</v>
          </cell>
          <cell r="AZ153">
            <v>9756</v>
          </cell>
          <cell r="BA153">
            <v>10302.335999999999</v>
          </cell>
          <cell r="BB153">
            <v>11156.9251</v>
          </cell>
          <cell r="BC153">
            <v>854.58910000000003</v>
          </cell>
          <cell r="BD153">
            <v>71.215800000000002</v>
          </cell>
          <cell r="BE153">
            <v>2801.89</v>
          </cell>
          <cell r="BF153">
            <v>2958.7957999999999</v>
          </cell>
          <cell r="BG153">
            <v>3204.2314000000001</v>
          </cell>
          <cell r="BH153">
            <v>245.43549999999999</v>
          </cell>
          <cell r="BI153">
            <v>20.452999999999999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1.0515000000000001</v>
          </cell>
          <cell r="BP153">
            <v>3283948.84</v>
          </cell>
          <cell r="BQ153">
            <v>3453072.2053</v>
          </cell>
          <cell r="BR153">
            <v>4577265.2600999996</v>
          </cell>
          <cell r="BS153">
            <v>1124193.0549000001</v>
          </cell>
          <cell r="BT153">
            <v>93682.7546</v>
          </cell>
          <cell r="BU153">
            <v>3066.0408000000002</v>
          </cell>
          <cell r="BV153">
            <v>3223.9418999999998</v>
          </cell>
          <cell r="BW153">
            <v>4273.5380999999998</v>
          </cell>
          <cell r="BX153">
            <v>1049.5962</v>
          </cell>
          <cell r="BY153">
            <v>87.466300000000004</v>
          </cell>
          <cell r="BZ153">
            <v>1.056</v>
          </cell>
          <cell r="CA153">
            <v>4808173.6764000002</v>
          </cell>
          <cell r="CB153">
            <v>5077431.4023000002</v>
          </cell>
          <cell r="CC153">
            <v>5498611.0357999997</v>
          </cell>
          <cell r="CD153">
            <v>421179.6335</v>
          </cell>
          <cell r="CE153">
            <v>35098.302799999998</v>
          </cell>
          <cell r="CF153">
            <v>5522.3125</v>
          </cell>
          <cell r="CG153">
            <v>5831.5619999999999</v>
          </cell>
          <cell r="CH153">
            <v>6315.2978000000003</v>
          </cell>
          <cell r="CI153">
            <v>483.73579999999998</v>
          </cell>
          <cell r="CJ153">
            <v>40.311300000000003</v>
          </cell>
          <cell r="CK153">
            <v>1.0515000000000001</v>
          </cell>
          <cell r="CL153">
            <v>3508746.1360999998</v>
          </cell>
          <cell r="CM153">
            <v>3689446.5621000002</v>
          </cell>
          <cell r="CN153">
            <v>4890594.4693</v>
          </cell>
          <cell r="CO153">
            <v>1201147.9072</v>
          </cell>
          <cell r="CP153">
            <v>100095.65889999999</v>
          </cell>
          <cell r="CQ153">
            <v>36973.938199999997</v>
          </cell>
          <cell r="CR153">
            <v>38878.095999999998</v>
          </cell>
          <cell r="CS153">
            <v>51535.371299999999</v>
          </cell>
          <cell r="CT153">
            <v>12657.275299999999</v>
          </cell>
          <cell r="CU153">
            <v>1054.7728999999999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79734</v>
          </cell>
          <cell r="DT153">
            <v>79734</v>
          </cell>
          <cell r="DU153">
            <v>6644.5</v>
          </cell>
          <cell r="DV153">
            <v>0</v>
          </cell>
          <cell r="DW153">
            <v>0</v>
          </cell>
          <cell r="DX153">
            <v>410093.76</v>
          </cell>
          <cell r="DY153">
            <v>410093.76</v>
          </cell>
          <cell r="DZ153">
            <v>34174.480000000003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18659087.394000001</v>
          </cell>
          <cell r="EG153">
            <v>19673248.980799999</v>
          </cell>
          <cell r="EH153">
            <v>23036933.775800001</v>
          </cell>
          <cell r="EI153">
            <v>3363684.7951000002</v>
          </cell>
          <cell r="EJ153">
            <v>280307.06630000001</v>
          </cell>
          <cell r="EK153">
            <v>18659087.394000001</v>
          </cell>
          <cell r="EL153">
            <v>19673248.980799999</v>
          </cell>
          <cell r="EM153">
            <v>23526761.535799999</v>
          </cell>
          <cell r="EN153">
            <v>3853512.5551</v>
          </cell>
          <cell r="EO153">
            <v>321126.04629999999</v>
          </cell>
          <cell r="EP153">
            <v>605569.72000000009</v>
          </cell>
          <cell r="EQ153">
            <v>245.39999999999995</v>
          </cell>
          <cell r="ER153">
            <v>854.64000000000021</v>
          </cell>
          <cell r="ES153">
            <v>0</v>
          </cell>
          <cell r="ET153">
            <v>421179.59999999992</v>
          </cell>
          <cell r="EU153">
            <v>483.72</v>
          </cell>
          <cell r="EV153">
            <v>1201147.9200000002</v>
          </cell>
          <cell r="EW153">
            <v>12657.240000000003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3367380.7600000002</v>
          </cell>
        </row>
        <row r="154">
          <cell r="A154" t="str">
            <v>500077_2013</v>
          </cell>
          <cell r="B154" t="str">
            <v>500077</v>
          </cell>
          <cell r="C154" t="str">
            <v>Yes</v>
          </cell>
          <cell r="D154" t="str">
            <v>PPS</v>
          </cell>
          <cell r="E154" t="str">
            <v>5</v>
          </cell>
          <cell r="F154">
            <v>2013</v>
          </cell>
          <cell r="G154">
            <v>1</v>
          </cell>
          <cell r="H154">
            <v>1</v>
          </cell>
          <cell r="I154">
            <v>1</v>
          </cell>
          <cell r="J154">
            <v>1</v>
          </cell>
          <cell r="K154">
            <v>0</v>
          </cell>
          <cell r="L154">
            <v>0</v>
          </cell>
          <cell r="M154">
            <v>731741.88</v>
          </cell>
          <cell r="N154">
            <v>1020.36</v>
          </cell>
          <cell r="O154">
            <v>293.04000000000002</v>
          </cell>
          <cell r="P154">
            <v>0</v>
          </cell>
          <cell r="Q154">
            <v>0</v>
          </cell>
          <cell r="R154">
            <v>502837.08</v>
          </cell>
          <cell r="S154">
            <v>10262.040000000001</v>
          </cell>
          <cell r="T154">
            <v>577.55999999999995</v>
          </cell>
          <cell r="U154">
            <v>11.76</v>
          </cell>
          <cell r="V154">
            <v>503414.64</v>
          </cell>
          <cell r="W154">
            <v>10273.799999999999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1182140.04</v>
          </cell>
          <cell r="AF154">
            <v>1103.6400000000001</v>
          </cell>
          <cell r="AG154">
            <v>1182140.04</v>
          </cell>
          <cell r="AH154">
            <v>1103.6400000000001</v>
          </cell>
          <cell r="AI154">
            <v>84201.72</v>
          </cell>
          <cell r="AJ154">
            <v>431234.28</v>
          </cell>
          <cell r="AK154">
            <v>733055.28</v>
          </cell>
          <cell r="AL154">
            <v>1263061.56</v>
          </cell>
          <cell r="AM154">
            <v>13309.68</v>
          </cell>
          <cell r="AN154">
            <v>1276371.24</v>
          </cell>
          <cell r="AO154">
            <v>25776.720000000001</v>
          </cell>
          <cell r="AP154">
            <v>271.68</v>
          </cell>
          <cell r="AQ154">
            <v>26048.400000000001</v>
          </cell>
          <cell r="AR154">
            <v>1183243.68</v>
          </cell>
          <cell r="AS154">
            <v>0</v>
          </cell>
          <cell r="AT154">
            <v>1.1151</v>
          </cell>
          <cell r="AU154">
            <v>7000098.5599999996</v>
          </cell>
          <cell r="AV154">
            <v>7805809.9042999996</v>
          </cell>
          <cell r="AW154">
            <v>8537551.6936000008</v>
          </cell>
          <cell r="AX154">
            <v>731741.78929999995</v>
          </cell>
          <cell r="AY154">
            <v>60978.482400000001</v>
          </cell>
          <cell r="AZ154">
            <v>9756</v>
          </cell>
          <cell r="BA154">
            <v>10878.9156</v>
          </cell>
          <cell r="BB154">
            <v>11899.1986</v>
          </cell>
          <cell r="BC154">
            <v>1020.283</v>
          </cell>
          <cell r="BD154">
            <v>85.023600000000002</v>
          </cell>
          <cell r="BE154">
            <v>2801.89</v>
          </cell>
          <cell r="BF154">
            <v>3124.3874999999998</v>
          </cell>
          <cell r="BG154">
            <v>3417.4023999999999</v>
          </cell>
          <cell r="BH154">
            <v>293.01479999999998</v>
          </cell>
          <cell r="BI154">
            <v>24.417899999999999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1.1056999999999999</v>
          </cell>
          <cell r="BP154">
            <v>3283948.84</v>
          </cell>
          <cell r="BQ154">
            <v>3631062.2324000001</v>
          </cell>
          <cell r="BR154">
            <v>4813202.2807</v>
          </cell>
          <cell r="BS154">
            <v>1182140.0482999999</v>
          </cell>
          <cell r="BT154">
            <v>98511.670700000002</v>
          </cell>
          <cell r="BU154">
            <v>3066.0408000000002</v>
          </cell>
          <cell r="BV154">
            <v>3390.1212999999998</v>
          </cell>
          <cell r="BW154">
            <v>4493.8193000000001</v>
          </cell>
          <cell r="BX154">
            <v>1103.6980000000001</v>
          </cell>
          <cell r="BY154">
            <v>91.974800000000002</v>
          </cell>
          <cell r="BZ154">
            <v>1.1151</v>
          </cell>
          <cell r="CA154">
            <v>4808173.6764000002</v>
          </cell>
          <cell r="CB154">
            <v>5361594.4665999999</v>
          </cell>
          <cell r="CC154">
            <v>5864431.5985000003</v>
          </cell>
          <cell r="CD154">
            <v>502837.13199999998</v>
          </cell>
          <cell r="CE154">
            <v>41903.094299999997</v>
          </cell>
          <cell r="CF154">
            <v>5522.3125</v>
          </cell>
          <cell r="CG154">
            <v>6157.9306999999999</v>
          </cell>
          <cell r="CH154">
            <v>6735.4521000000004</v>
          </cell>
          <cell r="CI154">
            <v>577.52139999999997</v>
          </cell>
          <cell r="CJ154">
            <v>48.126800000000003</v>
          </cell>
          <cell r="CK154">
            <v>1.1056999999999999</v>
          </cell>
          <cell r="CL154">
            <v>3508746.1360999998</v>
          </cell>
          <cell r="CM154">
            <v>3879620.6027000002</v>
          </cell>
          <cell r="CN154">
            <v>5142682.1727999998</v>
          </cell>
          <cell r="CO154">
            <v>1263061.5700999999</v>
          </cell>
          <cell r="CP154">
            <v>105255.1308</v>
          </cell>
          <cell r="CQ154">
            <v>36973.938199999997</v>
          </cell>
          <cell r="CR154">
            <v>40882.083500000001</v>
          </cell>
          <cell r="CS154">
            <v>54191.783199999998</v>
          </cell>
          <cell r="CT154">
            <v>13309.6998</v>
          </cell>
          <cell r="CU154">
            <v>1109.1415999999999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84201.72</v>
          </cell>
          <cell r="DT154">
            <v>84201.72</v>
          </cell>
          <cell r="DU154">
            <v>7016.81</v>
          </cell>
          <cell r="DV154">
            <v>0</v>
          </cell>
          <cell r="DW154">
            <v>0</v>
          </cell>
          <cell r="DX154">
            <v>431234.28</v>
          </cell>
          <cell r="DY154">
            <v>431234.28</v>
          </cell>
          <cell r="DZ154">
            <v>35936.19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18659087.394000001</v>
          </cell>
          <cell r="EG154">
            <v>20742520.644499999</v>
          </cell>
          <cell r="EH154">
            <v>24438605.401299998</v>
          </cell>
          <cell r="EI154">
            <v>3696084.7568000001</v>
          </cell>
          <cell r="EJ154">
            <v>308007.06310000003</v>
          </cell>
          <cell r="EK154">
            <v>18659087.394000001</v>
          </cell>
          <cell r="EL154">
            <v>20742520.644499999</v>
          </cell>
          <cell r="EM154">
            <v>24954041.401299998</v>
          </cell>
          <cell r="EN154">
            <v>4211520.7567999996</v>
          </cell>
          <cell r="EO154">
            <v>350960.06310000003</v>
          </cell>
          <cell r="EP154">
            <v>731741.88</v>
          </cell>
          <cell r="EQ154">
            <v>293.04000000000008</v>
          </cell>
          <cell r="ER154">
            <v>1020.3599999999998</v>
          </cell>
          <cell r="ES154">
            <v>0</v>
          </cell>
          <cell r="ET154">
            <v>502837.07999999984</v>
          </cell>
          <cell r="EU154">
            <v>577.56000000000006</v>
          </cell>
          <cell r="EV154">
            <v>1263061.56</v>
          </cell>
          <cell r="EW154">
            <v>13309.679999999998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3696084.84</v>
          </cell>
        </row>
        <row r="155">
          <cell r="A155" t="str">
            <v>500079_2011</v>
          </cell>
          <cell r="B155" t="str">
            <v>500079</v>
          </cell>
          <cell r="C155" t="str">
            <v>Yes</v>
          </cell>
          <cell r="D155" t="str">
            <v>PPS</v>
          </cell>
          <cell r="E155" t="str">
            <v>5</v>
          </cell>
          <cell r="F155">
            <v>2011</v>
          </cell>
          <cell r="G155">
            <v>1</v>
          </cell>
          <cell r="H155">
            <v>1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1890691.44</v>
          </cell>
          <cell r="N155">
            <v>604.67999999999995</v>
          </cell>
          <cell r="O155">
            <v>1309.8</v>
          </cell>
          <cell r="P155">
            <v>0</v>
          </cell>
          <cell r="Q155">
            <v>0</v>
          </cell>
          <cell r="R155">
            <v>1082982.48</v>
          </cell>
          <cell r="S155">
            <v>22101.72</v>
          </cell>
          <cell r="T155">
            <v>4428.96</v>
          </cell>
          <cell r="U155">
            <v>90.36</v>
          </cell>
          <cell r="V155">
            <v>1087411.44</v>
          </cell>
          <cell r="W155">
            <v>22192.080000000002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821992.8</v>
          </cell>
          <cell r="AF155">
            <v>2164.08</v>
          </cell>
          <cell r="AG155">
            <v>821992.8</v>
          </cell>
          <cell r="AH155">
            <v>2164.08</v>
          </cell>
          <cell r="AI155">
            <v>117719.28</v>
          </cell>
          <cell r="AJ155">
            <v>210847.44</v>
          </cell>
          <cell r="AK155">
            <v>1892605.92</v>
          </cell>
          <cell r="AL155">
            <v>981687.96</v>
          </cell>
          <cell r="AM155">
            <v>11665.92</v>
          </cell>
          <cell r="AN155">
            <v>993353.88</v>
          </cell>
          <cell r="AO155">
            <v>20034.48</v>
          </cell>
          <cell r="AP155">
            <v>238.08</v>
          </cell>
          <cell r="AQ155">
            <v>20272.560000000001</v>
          </cell>
          <cell r="AR155">
            <v>824156.88</v>
          </cell>
          <cell r="AS155">
            <v>0</v>
          </cell>
          <cell r="AT155">
            <v>1</v>
          </cell>
          <cell r="AU155">
            <v>11743200.35</v>
          </cell>
          <cell r="AV155">
            <v>11743200.35</v>
          </cell>
          <cell r="AW155">
            <v>13633891.83</v>
          </cell>
          <cell r="AX155">
            <v>1890691.48</v>
          </cell>
          <cell r="AY155">
            <v>157557.62330000001</v>
          </cell>
          <cell r="AZ155">
            <v>3414</v>
          </cell>
          <cell r="BA155">
            <v>3414</v>
          </cell>
          <cell r="BB155">
            <v>4018.69</v>
          </cell>
          <cell r="BC155">
            <v>604.69000000000005</v>
          </cell>
          <cell r="BD155">
            <v>50.390799999999999</v>
          </cell>
          <cell r="BE155">
            <v>7394.88</v>
          </cell>
          <cell r="BF155">
            <v>7394.88</v>
          </cell>
          <cell r="BG155">
            <v>8704.67</v>
          </cell>
          <cell r="BH155">
            <v>1309.79</v>
          </cell>
          <cell r="BI155">
            <v>109.14919999999999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1</v>
          </cell>
          <cell r="BP155">
            <v>1932472.4742999999</v>
          </cell>
          <cell r="BQ155">
            <v>1932472.4742999999</v>
          </cell>
          <cell r="BR155">
            <v>2754465.2998000002</v>
          </cell>
          <cell r="BS155">
            <v>821992.82550000004</v>
          </cell>
          <cell r="BT155">
            <v>68499.402100000007</v>
          </cell>
          <cell r="BU155">
            <v>5087.7937000000002</v>
          </cell>
          <cell r="BV155">
            <v>5087.7937000000002</v>
          </cell>
          <cell r="BW155">
            <v>7251.9285</v>
          </cell>
          <cell r="BX155">
            <v>2164.1347999999998</v>
          </cell>
          <cell r="BY155">
            <v>180.34460000000001</v>
          </cell>
          <cell r="BZ155">
            <v>1</v>
          </cell>
          <cell r="CA155">
            <v>6200091.6164999995</v>
          </cell>
          <cell r="CB155">
            <v>6200091.6164999995</v>
          </cell>
          <cell r="CC155">
            <v>7283074.1437999997</v>
          </cell>
          <cell r="CD155">
            <v>1082982.5273</v>
          </cell>
          <cell r="CE155">
            <v>90248.543900000004</v>
          </cell>
          <cell r="CF155">
            <v>25005.526399999999</v>
          </cell>
          <cell r="CG155">
            <v>25005.526399999999</v>
          </cell>
          <cell r="CH155">
            <v>29434.530200000001</v>
          </cell>
          <cell r="CI155">
            <v>4429.0038000000004</v>
          </cell>
          <cell r="CJ155">
            <v>369.08370000000002</v>
          </cell>
          <cell r="CK155">
            <v>1</v>
          </cell>
          <cell r="CL155">
            <v>2307909.0484000002</v>
          </cell>
          <cell r="CM155">
            <v>2307909.0484000002</v>
          </cell>
          <cell r="CN155">
            <v>3289597.0660999999</v>
          </cell>
          <cell r="CO155">
            <v>981688.01769999997</v>
          </cell>
          <cell r="CP155">
            <v>81807.334799999997</v>
          </cell>
          <cell r="CQ155">
            <v>27426.036400000001</v>
          </cell>
          <cell r="CR155">
            <v>27426.036400000001</v>
          </cell>
          <cell r="CS155">
            <v>39091.925999999999</v>
          </cell>
          <cell r="CT155">
            <v>11665.8896</v>
          </cell>
          <cell r="CU155">
            <v>972.15750000000003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117719.28</v>
          </cell>
          <cell r="DT155">
            <v>117719.28</v>
          </cell>
          <cell r="DU155">
            <v>9809.94</v>
          </cell>
          <cell r="DV155">
            <v>0</v>
          </cell>
          <cell r="DW155">
            <v>0</v>
          </cell>
          <cell r="DX155">
            <v>210847.44</v>
          </cell>
          <cell r="DY155">
            <v>210847.44</v>
          </cell>
          <cell r="DZ155">
            <v>17570.62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22252001.725699998</v>
          </cell>
          <cell r="EG155">
            <v>22252001.725699998</v>
          </cell>
          <cell r="EH155">
            <v>27049530.084399998</v>
          </cell>
          <cell r="EI155">
            <v>4797528.3586999997</v>
          </cell>
          <cell r="EJ155">
            <v>399794.02990000002</v>
          </cell>
          <cell r="EK155">
            <v>22252001.725699998</v>
          </cell>
          <cell r="EL155">
            <v>22252001.725699998</v>
          </cell>
          <cell r="EM155">
            <v>27378096.804400001</v>
          </cell>
          <cell r="EN155">
            <v>5126095.0787000004</v>
          </cell>
          <cell r="EO155">
            <v>427174.58990000002</v>
          </cell>
          <cell r="EP155">
            <v>1890691.4400000004</v>
          </cell>
          <cell r="EQ155">
            <v>1309.8000000000002</v>
          </cell>
          <cell r="ER155">
            <v>604.67999999999995</v>
          </cell>
          <cell r="ES155">
            <v>0</v>
          </cell>
          <cell r="ET155">
            <v>1082982.4800000002</v>
          </cell>
          <cell r="EU155">
            <v>4428.96</v>
          </cell>
          <cell r="EV155">
            <v>981687.95999999985</v>
          </cell>
          <cell r="EW155">
            <v>11665.92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4797528.120000001</v>
          </cell>
        </row>
        <row r="156">
          <cell r="A156" t="str">
            <v>500079_2012</v>
          </cell>
          <cell r="B156" t="str">
            <v>500079</v>
          </cell>
          <cell r="C156" t="str">
            <v>Yes</v>
          </cell>
          <cell r="D156" t="str">
            <v>PPS</v>
          </cell>
          <cell r="E156" t="str">
            <v>5</v>
          </cell>
          <cell r="F156">
            <v>2012</v>
          </cell>
          <cell r="G156">
            <v>1</v>
          </cell>
          <cell r="H156">
            <v>1</v>
          </cell>
          <cell r="I156">
            <v>1</v>
          </cell>
          <cell r="J156">
            <v>1</v>
          </cell>
          <cell r="K156">
            <v>0</v>
          </cell>
          <cell r="L156">
            <v>0</v>
          </cell>
          <cell r="M156">
            <v>1024169.62</v>
          </cell>
          <cell r="N156">
            <v>299.04000000000002</v>
          </cell>
          <cell r="O156">
            <v>647.76</v>
          </cell>
          <cell r="P156">
            <v>0</v>
          </cell>
          <cell r="Q156">
            <v>0</v>
          </cell>
          <cell r="R156">
            <v>542642.9</v>
          </cell>
          <cell r="S156">
            <v>11074.37</v>
          </cell>
          <cell r="T156">
            <v>2190.36</v>
          </cell>
          <cell r="U156">
            <v>44.76</v>
          </cell>
          <cell r="V156">
            <v>544833.26</v>
          </cell>
          <cell r="W156">
            <v>11119.13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661542.72</v>
          </cell>
          <cell r="AF156">
            <v>1741.68</v>
          </cell>
          <cell r="AG156">
            <v>661542.72</v>
          </cell>
          <cell r="AH156">
            <v>1741.68</v>
          </cell>
          <cell r="AI156">
            <v>124304.16</v>
          </cell>
          <cell r="AJ156">
            <v>221707.32</v>
          </cell>
          <cell r="AK156">
            <v>1025116.42</v>
          </cell>
          <cell r="AL156">
            <v>790065.84</v>
          </cell>
          <cell r="AM156">
            <v>9388.7999999999993</v>
          </cell>
          <cell r="AN156">
            <v>799454.64</v>
          </cell>
          <cell r="AO156">
            <v>16123.8</v>
          </cell>
          <cell r="AP156">
            <v>191.64</v>
          </cell>
          <cell r="AQ156">
            <v>16315.44</v>
          </cell>
          <cell r="AR156">
            <v>663284.4</v>
          </cell>
          <cell r="AS156">
            <v>0</v>
          </cell>
          <cell r="AT156">
            <v>1.056</v>
          </cell>
          <cell r="AU156">
            <v>11743200.35</v>
          </cell>
          <cell r="AV156">
            <v>12400819.569599999</v>
          </cell>
          <cell r="AW156">
            <v>13368762.2534</v>
          </cell>
          <cell r="AX156">
            <v>967942.6838</v>
          </cell>
          <cell r="AY156">
            <v>80661.890299999999</v>
          </cell>
          <cell r="AZ156">
            <v>3414</v>
          </cell>
          <cell r="BA156">
            <v>3605.1840000000002</v>
          </cell>
          <cell r="BB156">
            <v>3904.2431999999999</v>
          </cell>
          <cell r="BC156">
            <v>299.05919999999998</v>
          </cell>
          <cell r="BD156">
            <v>24.921600000000002</v>
          </cell>
          <cell r="BE156">
            <v>7394.88</v>
          </cell>
          <cell r="BF156">
            <v>7808.9933000000001</v>
          </cell>
          <cell r="BG156">
            <v>8456.7648000000008</v>
          </cell>
          <cell r="BH156">
            <v>647.77149999999995</v>
          </cell>
          <cell r="BI156">
            <v>53.981000000000002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1.0515000000000001</v>
          </cell>
          <cell r="BP156">
            <v>1932472.4742999999</v>
          </cell>
          <cell r="BQ156">
            <v>2031994.8067000001</v>
          </cell>
          <cell r="BR156">
            <v>2693537.5332999998</v>
          </cell>
          <cell r="BS156">
            <v>661542.72660000005</v>
          </cell>
          <cell r="BT156">
            <v>55128.5605</v>
          </cell>
          <cell r="BU156">
            <v>5087.7937000000002</v>
          </cell>
          <cell r="BV156">
            <v>5349.8150999999998</v>
          </cell>
          <cell r="BW156">
            <v>7091.5181000000002</v>
          </cell>
          <cell r="BX156">
            <v>1741.703</v>
          </cell>
          <cell r="BY156">
            <v>145.14189999999999</v>
          </cell>
          <cell r="BZ156">
            <v>1.056</v>
          </cell>
          <cell r="CA156">
            <v>6200091.6164999995</v>
          </cell>
          <cell r="CB156">
            <v>6547296.7470000004</v>
          </cell>
          <cell r="CC156">
            <v>7084337.7909000004</v>
          </cell>
          <cell r="CD156">
            <v>537041.04390000005</v>
          </cell>
          <cell r="CE156">
            <v>44753.420299999998</v>
          </cell>
          <cell r="CF156">
            <v>25005.526399999999</v>
          </cell>
          <cell r="CG156">
            <v>26405.835899999998</v>
          </cell>
          <cell r="CH156">
            <v>28596.234899999999</v>
          </cell>
          <cell r="CI156">
            <v>2190.3989999999999</v>
          </cell>
          <cell r="CJ156">
            <v>182.5333</v>
          </cell>
          <cell r="CK156">
            <v>1.0515000000000001</v>
          </cell>
          <cell r="CL156">
            <v>2307909.0484000002</v>
          </cell>
          <cell r="CM156">
            <v>2426766.3643999998</v>
          </cell>
          <cell r="CN156">
            <v>3216832.2540000002</v>
          </cell>
          <cell r="CO156">
            <v>790065.88959999999</v>
          </cell>
          <cell r="CP156">
            <v>65838.824099999998</v>
          </cell>
          <cell r="CQ156">
            <v>27426.036400000001</v>
          </cell>
          <cell r="CR156">
            <v>28838.477299999999</v>
          </cell>
          <cell r="CS156">
            <v>38227.225299999998</v>
          </cell>
          <cell r="CT156">
            <v>9388.7479999999996</v>
          </cell>
          <cell r="CU156">
            <v>782.39570000000003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124304.16</v>
          </cell>
          <cell r="DT156">
            <v>124304.16</v>
          </cell>
          <cell r="DU156">
            <v>10358.68</v>
          </cell>
          <cell r="DV156">
            <v>0</v>
          </cell>
          <cell r="DW156">
            <v>0</v>
          </cell>
          <cell r="DX156">
            <v>221707.32</v>
          </cell>
          <cell r="DY156">
            <v>221707.32</v>
          </cell>
          <cell r="DZ156">
            <v>18475.61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22252001.725699998</v>
          </cell>
          <cell r="EG156">
            <v>23478885.793299999</v>
          </cell>
          <cell r="EH156">
            <v>26449745.817899998</v>
          </cell>
          <cell r="EI156">
            <v>2970860.0247</v>
          </cell>
          <cell r="EJ156">
            <v>247571.66870000001</v>
          </cell>
          <cell r="EK156">
            <v>22252001.725699998</v>
          </cell>
          <cell r="EL156">
            <v>23478885.793299999</v>
          </cell>
          <cell r="EM156">
            <v>26795757.297899999</v>
          </cell>
          <cell r="EN156">
            <v>3316871.5046999999</v>
          </cell>
          <cell r="EO156">
            <v>276405.95870000002</v>
          </cell>
          <cell r="EP156">
            <v>1024169.6199999996</v>
          </cell>
          <cell r="EQ156">
            <v>647.7600000000001</v>
          </cell>
          <cell r="ER156">
            <v>299.04000000000008</v>
          </cell>
          <cell r="ES156">
            <v>0</v>
          </cell>
          <cell r="ET156">
            <v>542642.9</v>
          </cell>
          <cell r="EU156">
            <v>2190.36</v>
          </cell>
          <cell r="EV156">
            <v>790065.84000000032</v>
          </cell>
          <cell r="EW156">
            <v>9388.7999999999975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3032688.7199999997</v>
          </cell>
        </row>
        <row r="157">
          <cell r="A157" t="str">
            <v>500079_2013</v>
          </cell>
          <cell r="B157" t="str">
            <v>500079</v>
          </cell>
          <cell r="C157" t="str">
            <v>Yes</v>
          </cell>
          <cell r="D157" t="str">
            <v>PPS</v>
          </cell>
          <cell r="E157" t="str">
            <v>5</v>
          </cell>
          <cell r="F157">
            <v>2013</v>
          </cell>
          <cell r="G157">
            <v>1</v>
          </cell>
          <cell r="H157">
            <v>1</v>
          </cell>
          <cell r="I157">
            <v>1</v>
          </cell>
          <cell r="J157">
            <v>1</v>
          </cell>
          <cell r="K157">
            <v>0</v>
          </cell>
          <cell r="L157">
            <v>0</v>
          </cell>
          <cell r="M157">
            <v>1228680.48</v>
          </cell>
          <cell r="N157">
            <v>357</v>
          </cell>
          <cell r="O157">
            <v>773.28</v>
          </cell>
          <cell r="P157">
            <v>0</v>
          </cell>
          <cell r="Q157">
            <v>0</v>
          </cell>
          <cell r="R157">
            <v>648408.96</v>
          </cell>
          <cell r="S157">
            <v>13232.88</v>
          </cell>
          <cell r="T157">
            <v>2615.04</v>
          </cell>
          <cell r="U157">
            <v>53.4</v>
          </cell>
          <cell r="V157">
            <v>651024</v>
          </cell>
          <cell r="W157">
            <v>13286.28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695642.16</v>
          </cell>
          <cell r="AF157">
            <v>1831.44</v>
          </cell>
          <cell r="AG157">
            <v>695642.16</v>
          </cell>
          <cell r="AH157">
            <v>1831.44</v>
          </cell>
          <cell r="AI157">
            <v>131269.20000000001</v>
          </cell>
          <cell r="AJ157">
            <v>233136.36</v>
          </cell>
          <cell r="AK157">
            <v>1229810.76</v>
          </cell>
          <cell r="AL157">
            <v>830790.12</v>
          </cell>
          <cell r="AM157">
            <v>9872.76</v>
          </cell>
          <cell r="AN157">
            <v>840662.88</v>
          </cell>
          <cell r="AO157">
            <v>16954.919999999998</v>
          </cell>
          <cell r="AP157">
            <v>201.48</v>
          </cell>
          <cell r="AQ157">
            <v>17156.400000000001</v>
          </cell>
          <cell r="AR157">
            <v>697473.6</v>
          </cell>
          <cell r="AS157">
            <v>0</v>
          </cell>
          <cell r="AT157">
            <v>1.1151</v>
          </cell>
          <cell r="AU157">
            <v>11743200.35</v>
          </cell>
          <cell r="AV157">
            <v>13094842.7103</v>
          </cell>
          <cell r="AW157">
            <v>14323523.216800001</v>
          </cell>
          <cell r="AX157">
            <v>1228680.5064999999</v>
          </cell>
          <cell r="AY157">
            <v>102390.0422</v>
          </cell>
          <cell r="AZ157">
            <v>3414</v>
          </cell>
          <cell r="BA157">
            <v>3806.9513999999999</v>
          </cell>
          <cell r="BB157">
            <v>4163.9840999999997</v>
          </cell>
          <cell r="BC157">
            <v>357.03269999999998</v>
          </cell>
          <cell r="BD157">
            <v>29.752700000000001</v>
          </cell>
          <cell r="BE157">
            <v>7394.88</v>
          </cell>
          <cell r="BF157">
            <v>8246.0306999999993</v>
          </cell>
          <cell r="BG157">
            <v>9019.3860000000004</v>
          </cell>
          <cell r="BH157">
            <v>773.35530000000006</v>
          </cell>
          <cell r="BI157">
            <v>64.446299999999994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1.1056999999999999</v>
          </cell>
          <cell r="BP157">
            <v>1932472.4742999999</v>
          </cell>
          <cell r="BQ157">
            <v>2136734.8147999998</v>
          </cell>
          <cell r="BR157">
            <v>2832377.0332999998</v>
          </cell>
          <cell r="BS157">
            <v>695642.21849999996</v>
          </cell>
          <cell r="BT157">
            <v>57970.1849</v>
          </cell>
          <cell r="BU157">
            <v>5087.7937000000002</v>
          </cell>
          <cell r="BV157">
            <v>5625.5735000000004</v>
          </cell>
          <cell r="BW157">
            <v>7457.0532999999996</v>
          </cell>
          <cell r="BX157">
            <v>1831.4798000000001</v>
          </cell>
          <cell r="BY157">
            <v>152.6233</v>
          </cell>
          <cell r="BZ157">
            <v>1.1151</v>
          </cell>
          <cell r="CA157">
            <v>6200091.6164999995</v>
          </cell>
          <cell r="CB157">
            <v>6913722.1616000002</v>
          </cell>
          <cell r="CC157">
            <v>7562131.1322999997</v>
          </cell>
          <cell r="CD157">
            <v>648408.97080000001</v>
          </cell>
          <cell r="CE157">
            <v>54034.080900000001</v>
          </cell>
          <cell r="CF157">
            <v>25005.526399999999</v>
          </cell>
          <cell r="CG157">
            <v>27883.662499999999</v>
          </cell>
          <cell r="CH157">
            <v>30498.731899999999</v>
          </cell>
          <cell r="CI157">
            <v>2615.0693999999999</v>
          </cell>
          <cell r="CJ157">
            <v>217.92250000000001</v>
          </cell>
          <cell r="CK157">
            <v>1.1056999999999999</v>
          </cell>
          <cell r="CL157">
            <v>2307909.0484000002</v>
          </cell>
          <cell r="CM157">
            <v>2551855.0348</v>
          </cell>
          <cell r="CN157">
            <v>3382645.1956000002</v>
          </cell>
          <cell r="CO157">
            <v>830790.16079999995</v>
          </cell>
          <cell r="CP157">
            <v>69232.513399999996</v>
          </cell>
          <cell r="CQ157">
            <v>27426.036400000001</v>
          </cell>
          <cell r="CR157">
            <v>30324.968400000002</v>
          </cell>
          <cell r="CS157">
            <v>40197.6633</v>
          </cell>
          <cell r="CT157">
            <v>9872.6949000000004</v>
          </cell>
          <cell r="CU157">
            <v>822.72460000000001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131269.20000000001</v>
          </cell>
          <cell r="DT157">
            <v>131269.20000000001</v>
          </cell>
          <cell r="DU157">
            <v>10939.1</v>
          </cell>
          <cell r="DV157">
            <v>0</v>
          </cell>
          <cell r="DW157">
            <v>0</v>
          </cell>
          <cell r="DX157">
            <v>233136.36</v>
          </cell>
          <cell r="DY157">
            <v>233136.36</v>
          </cell>
          <cell r="DZ157">
            <v>19428.03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22252001.725699998</v>
          </cell>
          <cell r="EG157">
            <v>24773041.908</v>
          </cell>
          <cell r="EH157">
            <v>28192013.3968</v>
          </cell>
          <cell r="EI157">
            <v>3418971.4887999999</v>
          </cell>
          <cell r="EJ157">
            <v>284914.29070000001</v>
          </cell>
          <cell r="EK157">
            <v>22252001.725699998</v>
          </cell>
          <cell r="EL157">
            <v>24773041.908</v>
          </cell>
          <cell r="EM157">
            <v>28556418.956799999</v>
          </cell>
          <cell r="EN157">
            <v>3783377.0488</v>
          </cell>
          <cell r="EO157">
            <v>315281.42070000002</v>
          </cell>
          <cell r="EP157">
            <v>1228680.4800000002</v>
          </cell>
          <cell r="EQ157">
            <v>773.2800000000002</v>
          </cell>
          <cell r="ER157">
            <v>357</v>
          </cell>
          <cell r="ES157">
            <v>0</v>
          </cell>
          <cell r="ET157">
            <v>648408.96</v>
          </cell>
          <cell r="EU157">
            <v>2615.0400000000004</v>
          </cell>
          <cell r="EV157">
            <v>830790.12</v>
          </cell>
          <cell r="EW157">
            <v>9872.7599999999966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3418971.24</v>
          </cell>
        </row>
        <row r="158">
          <cell r="A158" t="str">
            <v>500084_2011</v>
          </cell>
          <cell r="B158" t="str">
            <v>500084</v>
          </cell>
          <cell r="C158" t="str">
            <v>No</v>
          </cell>
          <cell r="D158" t="str">
            <v>CPE</v>
          </cell>
          <cell r="E158" t="str">
            <v>3</v>
          </cell>
          <cell r="F158">
            <v>2011</v>
          </cell>
          <cell r="G158">
            <v>1</v>
          </cell>
          <cell r="H158">
            <v>1</v>
          </cell>
          <cell r="I158">
            <v>1</v>
          </cell>
          <cell r="J158">
            <v>1</v>
          </cell>
          <cell r="K158">
            <v>0</v>
          </cell>
          <cell r="L158">
            <v>0</v>
          </cell>
          <cell r="M158">
            <v>55963.32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33161.040000000001</v>
          </cell>
          <cell r="S158">
            <v>676.8</v>
          </cell>
          <cell r="T158">
            <v>0</v>
          </cell>
          <cell r="U158">
            <v>0</v>
          </cell>
          <cell r="V158">
            <v>33161.040000000001</v>
          </cell>
          <cell r="W158">
            <v>676.8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23386.92</v>
          </cell>
          <cell r="AF158">
            <v>254.04</v>
          </cell>
          <cell r="AG158">
            <v>23386.92</v>
          </cell>
          <cell r="AH158">
            <v>254.04</v>
          </cell>
          <cell r="AI158">
            <v>0</v>
          </cell>
          <cell r="AJ158">
            <v>0</v>
          </cell>
          <cell r="AK158">
            <v>55963.32</v>
          </cell>
          <cell r="AL158">
            <v>52420.08</v>
          </cell>
          <cell r="AM158">
            <v>648.6</v>
          </cell>
          <cell r="AN158">
            <v>53068.68</v>
          </cell>
          <cell r="AO158">
            <v>1069.8</v>
          </cell>
          <cell r="AP158">
            <v>13.2</v>
          </cell>
          <cell r="AQ158">
            <v>1083</v>
          </cell>
          <cell r="AR158">
            <v>23640.959999999999</v>
          </cell>
          <cell r="AS158">
            <v>43140.78</v>
          </cell>
          <cell r="AT158">
            <v>1</v>
          </cell>
          <cell r="AU158">
            <v>1499370.06</v>
          </cell>
          <cell r="AV158">
            <v>1499370.06</v>
          </cell>
          <cell r="AW158">
            <v>1555333.34</v>
          </cell>
          <cell r="AX158">
            <v>55963.28</v>
          </cell>
          <cell r="AY158">
            <v>4663.6067000000003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1</v>
          </cell>
          <cell r="BP158">
            <v>560836.07860000001</v>
          </cell>
          <cell r="BQ158">
            <v>560836.07860000001</v>
          </cell>
          <cell r="BR158">
            <v>584222.93909999996</v>
          </cell>
          <cell r="BS158">
            <v>23386.860499999999</v>
          </cell>
          <cell r="BT158">
            <v>1948.905</v>
          </cell>
          <cell r="BU158">
            <v>6091.58</v>
          </cell>
          <cell r="BV158">
            <v>6091.58</v>
          </cell>
          <cell r="BW158">
            <v>6345.5986999999996</v>
          </cell>
          <cell r="BX158">
            <v>254.0187</v>
          </cell>
          <cell r="BY158">
            <v>21.168199999999999</v>
          </cell>
          <cell r="BZ158">
            <v>1</v>
          </cell>
          <cell r="CA158">
            <v>795229.34100000001</v>
          </cell>
          <cell r="CB158">
            <v>795229.34100000001</v>
          </cell>
          <cell r="CC158">
            <v>828390.40650000004</v>
          </cell>
          <cell r="CD158">
            <v>33161.065499999997</v>
          </cell>
          <cell r="CE158">
            <v>2763.4220999999998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1</v>
          </cell>
          <cell r="CL158">
            <v>1257074.5804000001</v>
          </cell>
          <cell r="CM158">
            <v>1257074.5804000001</v>
          </cell>
          <cell r="CN158">
            <v>1309494.6978</v>
          </cell>
          <cell r="CO158">
            <v>52420.117400000003</v>
          </cell>
          <cell r="CP158">
            <v>4368.3431</v>
          </cell>
          <cell r="CQ158">
            <v>15554.700199999999</v>
          </cell>
          <cell r="CR158">
            <v>15554.700199999999</v>
          </cell>
          <cell r="CS158">
            <v>16203.333699999999</v>
          </cell>
          <cell r="CT158">
            <v>648.63350000000003</v>
          </cell>
          <cell r="CU158">
            <v>54.052799999999998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43140.78</v>
          </cell>
          <cell r="ED158">
            <v>43140.78</v>
          </cell>
          <cell r="EE158">
            <v>3595.0650000000001</v>
          </cell>
          <cell r="EF158">
            <v>4134156.3402</v>
          </cell>
          <cell r="EG158">
            <v>4134156.3402</v>
          </cell>
          <cell r="EH158">
            <v>4299990.3158</v>
          </cell>
          <cell r="EI158">
            <v>165833.97560000001</v>
          </cell>
          <cell r="EJ158">
            <v>13819.498</v>
          </cell>
          <cell r="EK158">
            <v>4134156.3402</v>
          </cell>
          <cell r="EL158">
            <v>4134156.3402</v>
          </cell>
          <cell r="EM158">
            <v>4343131.0958000002</v>
          </cell>
          <cell r="EN158">
            <v>208974.7556</v>
          </cell>
          <cell r="EO158">
            <v>17414.562999999998</v>
          </cell>
          <cell r="EP158">
            <v>55963.32</v>
          </cell>
          <cell r="EQ158">
            <v>0</v>
          </cell>
          <cell r="ER158">
            <v>0</v>
          </cell>
          <cell r="ES158">
            <v>0</v>
          </cell>
          <cell r="ET158">
            <v>33161.039999999994</v>
          </cell>
          <cell r="EU158">
            <v>0</v>
          </cell>
          <cell r="EV158">
            <v>52420.079999999987</v>
          </cell>
          <cell r="EW158">
            <v>648.59999999999991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43140.78</v>
          </cell>
          <cell r="FC158">
            <v>165833.99999999997</v>
          </cell>
        </row>
        <row r="159">
          <cell r="A159" t="str">
            <v>500084_2012</v>
          </cell>
          <cell r="B159" t="str">
            <v>500084</v>
          </cell>
          <cell r="C159" t="str">
            <v>No</v>
          </cell>
          <cell r="D159" t="str">
            <v>CPE</v>
          </cell>
          <cell r="E159" t="str">
            <v>3</v>
          </cell>
          <cell r="F159">
            <v>2012</v>
          </cell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0</v>
          </cell>
          <cell r="L159">
            <v>0</v>
          </cell>
          <cell r="M159">
            <v>59097.24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35018.04</v>
          </cell>
          <cell r="S159">
            <v>714.6</v>
          </cell>
          <cell r="T159">
            <v>0</v>
          </cell>
          <cell r="U159">
            <v>0</v>
          </cell>
          <cell r="V159">
            <v>35018.04</v>
          </cell>
          <cell r="W159">
            <v>714.6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24591.360000000001</v>
          </cell>
          <cell r="AF159">
            <v>267.12</v>
          </cell>
          <cell r="AG159">
            <v>24591.360000000001</v>
          </cell>
          <cell r="AH159">
            <v>267.12</v>
          </cell>
          <cell r="AI159">
            <v>0</v>
          </cell>
          <cell r="AJ159">
            <v>0</v>
          </cell>
          <cell r="AK159">
            <v>59097.24</v>
          </cell>
          <cell r="AL159">
            <v>55119.72</v>
          </cell>
          <cell r="AM159">
            <v>681.96</v>
          </cell>
          <cell r="AN159">
            <v>55801.68</v>
          </cell>
          <cell r="AO159">
            <v>1124.8800000000001</v>
          </cell>
          <cell r="AP159">
            <v>13.92</v>
          </cell>
          <cell r="AQ159">
            <v>1138.8</v>
          </cell>
          <cell r="AR159">
            <v>24858.48</v>
          </cell>
          <cell r="AS159">
            <v>45409.8</v>
          </cell>
          <cell r="AT159">
            <v>1.056</v>
          </cell>
          <cell r="AU159">
            <v>1499370.06</v>
          </cell>
          <cell r="AV159">
            <v>1583334.7834000001</v>
          </cell>
          <cell r="AW159">
            <v>1642432.007</v>
          </cell>
          <cell r="AX159">
            <v>59097.223700000002</v>
          </cell>
          <cell r="AY159">
            <v>4924.7686000000003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1.0515000000000001</v>
          </cell>
          <cell r="BP159">
            <v>560836.07860000001</v>
          </cell>
          <cell r="BQ159">
            <v>589719.13659999997</v>
          </cell>
          <cell r="BR159">
            <v>614310.42050000001</v>
          </cell>
          <cell r="BS159">
            <v>24591.283800000001</v>
          </cell>
          <cell r="BT159">
            <v>2049.2737000000002</v>
          </cell>
          <cell r="BU159">
            <v>6091.58</v>
          </cell>
          <cell r="BV159">
            <v>6405.2964000000002</v>
          </cell>
          <cell r="BW159">
            <v>6672.3969999999999</v>
          </cell>
          <cell r="BX159">
            <v>267.10070000000002</v>
          </cell>
          <cell r="BY159">
            <v>22.258400000000002</v>
          </cell>
          <cell r="BZ159">
            <v>1.056</v>
          </cell>
          <cell r="CA159">
            <v>795229.34100000001</v>
          </cell>
          <cell r="CB159">
            <v>839762.18409999995</v>
          </cell>
          <cell r="CC159">
            <v>874780.26930000004</v>
          </cell>
          <cell r="CD159">
            <v>35018.085200000001</v>
          </cell>
          <cell r="CE159">
            <v>2918.1738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1.0515000000000001</v>
          </cell>
          <cell r="CL159">
            <v>1257074.5804000001</v>
          </cell>
          <cell r="CM159">
            <v>1321813.9213</v>
          </cell>
          <cell r="CN159">
            <v>1376933.6747000001</v>
          </cell>
          <cell r="CO159">
            <v>55119.753400000001</v>
          </cell>
          <cell r="CP159">
            <v>4593.3127999999997</v>
          </cell>
          <cell r="CQ159">
            <v>15554.700199999999</v>
          </cell>
          <cell r="CR159">
            <v>16355.7673</v>
          </cell>
          <cell r="CS159">
            <v>17037.805400000001</v>
          </cell>
          <cell r="CT159">
            <v>682.03809999999999</v>
          </cell>
          <cell r="CU159">
            <v>56.836500000000001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45409.8</v>
          </cell>
          <cell r="ED159">
            <v>45409.8</v>
          </cell>
          <cell r="EE159">
            <v>3784.15</v>
          </cell>
          <cell r="EF159">
            <v>4134156.3402</v>
          </cell>
          <cell r="EG159">
            <v>4357391.0889999997</v>
          </cell>
          <cell r="EH159">
            <v>4532166.5739000002</v>
          </cell>
          <cell r="EI159">
            <v>174775.48490000001</v>
          </cell>
          <cell r="EJ159">
            <v>14564.6237</v>
          </cell>
          <cell r="EK159">
            <v>4134156.3402</v>
          </cell>
          <cell r="EL159">
            <v>4357391.0889999997</v>
          </cell>
          <cell r="EM159">
            <v>4577576.3739</v>
          </cell>
          <cell r="EN159">
            <v>220185.2849</v>
          </cell>
          <cell r="EO159">
            <v>18348.773700000002</v>
          </cell>
          <cell r="EP159">
            <v>59097.24000000002</v>
          </cell>
          <cell r="EQ159">
            <v>0</v>
          </cell>
          <cell r="ER159">
            <v>0</v>
          </cell>
          <cell r="ES159">
            <v>0</v>
          </cell>
          <cell r="ET159">
            <v>35018.039999999994</v>
          </cell>
          <cell r="EU159">
            <v>0</v>
          </cell>
          <cell r="EV159">
            <v>55119.719999999994</v>
          </cell>
          <cell r="EW159">
            <v>681.96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45409.80000000001</v>
          </cell>
          <cell r="FC159">
            <v>174775.44</v>
          </cell>
        </row>
        <row r="160">
          <cell r="A160" t="str">
            <v>500084_2013</v>
          </cell>
          <cell r="B160" t="str">
            <v>500084</v>
          </cell>
          <cell r="C160" t="str">
            <v>No</v>
          </cell>
          <cell r="D160" t="str">
            <v>CPE</v>
          </cell>
          <cell r="E160" t="str">
            <v>3</v>
          </cell>
          <cell r="F160">
            <v>2013</v>
          </cell>
          <cell r="G160">
            <v>1</v>
          </cell>
          <cell r="H160">
            <v>1</v>
          </cell>
          <cell r="I160">
            <v>1</v>
          </cell>
          <cell r="J160">
            <v>1</v>
          </cell>
          <cell r="K160">
            <v>0</v>
          </cell>
          <cell r="L160">
            <v>0</v>
          </cell>
          <cell r="M160">
            <v>80687.009999999995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46215.360000000001</v>
          </cell>
          <cell r="S160">
            <v>943.2</v>
          </cell>
          <cell r="T160">
            <v>0</v>
          </cell>
          <cell r="U160">
            <v>0</v>
          </cell>
          <cell r="V160">
            <v>46215.360000000001</v>
          </cell>
          <cell r="W160">
            <v>943.2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25858.92</v>
          </cell>
          <cell r="AF160">
            <v>280.92</v>
          </cell>
          <cell r="AG160">
            <v>25858.92</v>
          </cell>
          <cell r="AH160">
            <v>280.92</v>
          </cell>
          <cell r="AI160">
            <v>0</v>
          </cell>
          <cell r="AJ160">
            <v>0</v>
          </cell>
          <cell r="AK160">
            <v>80687.009999999995</v>
          </cell>
          <cell r="AL160">
            <v>57960.84</v>
          </cell>
          <cell r="AM160">
            <v>717.12</v>
          </cell>
          <cell r="AN160">
            <v>58677.96</v>
          </cell>
          <cell r="AO160">
            <v>1182.8399999999999</v>
          </cell>
          <cell r="AP160">
            <v>14.64</v>
          </cell>
          <cell r="AQ160">
            <v>1197.48</v>
          </cell>
          <cell r="AR160">
            <v>26139.84</v>
          </cell>
          <cell r="AS160">
            <v>52446.720000000001</v>
          </cell>
          <cell r="AT160">
            <v>1.1151</v>
          </cell>
          <cell r="AU160">
            <v>1499370.06</v>
          </cell>
          <cell r="AV160">
            <v>1671947.5538999999</v>
          </cell>
          <cell r="AW160">
            <v>1751695.7368999999</v>
          </cell>
          <cell r="AX160">
            <v>79748.183000000005</v>
          </cell>
          <cell r="AY160">
            <v>6645.6818999999996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1.1056999999999999</v>
          </cell>
          <cell r="BP160">
            <v>560836.07860000001</v>
          </cell>
          <cell r="BQ160">
            <v>620116.45209999999</v>
          </cell>
          <cell r="BR160">
            <v>645975.30379999999</v>
          </cell>
          <cell r="BS160">
            <v>25858.851699999999</v>
          </cell>
          <cell r="BT160">
            <v>2154.9043000000001</v>
          </cell>
          <cell r="BU160">
            <v>6091.58</v>
          </cell>
          <cell r="BV160">
            <v>6735.46</v>
          </cell>
          <cell r="BW160">
            <v>7016.3284999999996</v>
          </cell>
          <cell r="BX160">
            <v>280.86849999999998</v>
          </cell>
          <cell r="BY160">
            <v>23.4057</v>
          </cell>
          <cell r="BZ160">
            <v>1.1151</v>
          </cell>
          <cell r="CA160">
            <v>795229.34100000001</v>
          </cell>
          <cell r="CB160">
            <v>886760.23809999996</v>
          </cell>
          <cell r="CC160">
            <v>932975.52850000001</v>
          </cell>
          <cell r="CD160">
            <v>46215.290399999998</v>
          </cell>
          <cell r="CE160">
            <v>3851.2741999999998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1.1056999999999999</v>
          </cell>
          <cell r="CL160">
            <v>1257074.5804000001</v>
          </cell>
          <cell r="CM160">
            <v>1389947.3635</v>
          </cell>
          <cell r="CN160">
            <v>1447908.2874</v>
          </cell>
          <cell r="CO160">
            <v>57960.923799999997</v>
          </cell>
          <cell r="CP160">
            <v>4830.0770000000002</v>
          </cell>
          <cell r="CQ160">
            <v>15554.700199999999</v>
          </cell>
          <cell r="CR160">
            <v>17198.831999999999</v>
          </cell>
          <cell r="CS160">
            <v>17916.026099999999</v>
          </cell>
          <cell r="CT160">
            <v>717.19410000000005</v>
          </cell>
          <cell r="CU160">
            <v>59.766199999999998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52446.720000000001</v>
          </cell>
          <cell r="ED160">
            <v>52446.720000000001</v>
          </cell>
          <cell r="EE160">
            <v>4370.5600000000004</v>
          </cell>
          <cell r="EF160">
            <v>4134156.3402</v>
          </cell>
          <cell r="EG160">
            <v>4592705.8997</v>
          </cell>
          <cell r="EH160">
            <v>4803487.2111</v>
          </cell>
          <cell r="EI160">
            <v>210781.31140000001</v>
          </cell>
          <cell r="EJ160">
            <v>17565.1093</v>
          </cell>
          <cell r="EK160">
            <v>4134156.3402</v>
          </cell>
          <cell r="EL160">
            <v>4592705.8997</v>
          </cell>
          <cell r="EM160">
            <v>4855933.9310999997</v>
          </cell>
          <cell r="EN160">
            <v>263228.03139999998</v>
          </cell>
          <cell r="EO160">
            <v>21935.669300000001</v>
          </cell>
          <cell r="EP160">
            <v>80687.009999999995</v>
          </cell>
          <cell r="EQ160">
            <v>0</v>
          </cell>
          <cell r="ER160">
            <v>0</v>
          </cell>
          <cell r="ES160">
            <v>0</v>
          </cell>
          <cell r="ET160">
            <v>46215.359999999993</v>
          </cell>
          <cell r="EU160">
            <v>0</v>
          </cell>
          <cell r="EV160">
            <v>57960.84</v>
          </cell>
          <cell r="EW160">
            <v>717.12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52446.719999999994</v>
          </cell>
          <cell r="FC160">
            <v>211720.16999999998</v>
          </cell>
        </row>
        <row r="161">
          <cell r="A161" t="str">
            <v>500088_2011</v>
          </cell>
          <cell r="B161" t="str">
            <v>500088</v>
          </cell>
          <cell r="C161" t="str">
            <v>No</v>
          </cell>
          <cell r="D161" t="str">
            <v>CPE</v>
          </cell>
          <cell r="E161" t="str">
            <v>3</v>
          </cell>
          <cell r="F161">
            <v>2011</v>
          </cell>
          <cell r="G161">
            <v>1</v>
          </cell>
          <cell r="H161">
            <v>1</v>
          </cell>
          <cell r="I161">
            <v>1</v>
          </cell>
          <cell r="J161">
            <v>1</v>
          </cell>
          <cell r="K161">
            <v>0</v>
          </cell>
          <cell r="L161">
            <v>0</v>
          </cell>
          <cell r="M161">
            <v>742034.52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504051.84</v>
          </cell>
          <cell r="S161">
            <v>10286.76</v>
          </cell>
          <cell r="T161">
            <v>746.88</v>
          </cell>
          <cell r="U161">
            <v>15.24</v>
          </cell>
          <cell r="V161">
            <v>504798.71999999997</v>
          </cell>
          <cell r="W161">
            <v>10302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183099.12</v>
          </cell>
          <cell r="AF161">
            <v>321.24</v>
          </cell>
          <cell r="AG161">
            <v>183099.12</v>
          </cell>
          <cell r="AH161">
            <v>321.24</v>
          </cell>
          <cell r="AI161">
            <v>0</v>
          </cell>
          <cell r="AJ161">
            <v>0</v>
          </cell>
          <cell r="AK161">
            <v>742034.52</v>
          </cell>
          <cell r="AL161">
            <v>186437.28</v>
          </cell>
          <cell r="AM161">
            <v>2727.36</v>
          </cell>
          <cell r="AN161">
            <v>189164.64</v>
          </cell>
          <cell r="AO161">
            <v>3804.84</v>
          </cell>
          <cell r="AP161">
            <v>55.68</v>
          </cell>
          <cell r="AQ161">
            <v>3860.52</v>
          </cell>
          <cell r="AR161">
            <v>183420.36</v>
          </cell>
          <cell r="AS161">
            <v>347189.88</v>
          </cell>
          <cell r="AT161">
            <v>1</v>
          </cell>
          <cell r="AU161">
            <v>17794285.300000001</v>
          </cell>
          <cell r="AV161">
            <v>17794285.300000001</v>
          </cell>
          <cell r="AW161">
            <v>18536319.809999999</v>
          </cell>
          <cell r="AX161">
            <v>742034.51</v>
          </cell>
          <cell r="AY161">
            <v>61836.209199999998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1</v>
          </cell>
          <cell r="BP161">
            <v>4390863.9378000004</v>
          </cell>
          <cell r="BQ161">
            <v>4390863.9378000004</v>
          </cell>
          <cell r="BR161">
            <v>4573963.0785999997</v>
          </cell>
          <cell r="BS161">
            <v>183099.14079999999</v>
          </cell>
          <cell r="BT161">
            <v>15258.261699999999</v>
          </cell>
          <cell r="BU161">
            <v>7704.1255000000001</v>
          </cell>
          <cell r="BV161">
            <v>7704.1255000000001</v>
          </cell>
          <cell r="BW161">
            <v>8025.3879999999999</v>
          </cell>
          <cell r="BX161">
            <v>321.26249999999999</v>
          </cell>
          <cell r="BY161">
            <v>26.771899999999999</v>
          </cell>
          <cell r="BZ161">
            <v>1</v>
          </cell>
          <cell r="CA161">
            <v>12084234.791200001</v>
          </cell>
          <cell r="CB161">
            <v>12084234.791200001</v>
          </cell>
          <cell r="CC161">
            <v>12588286.658199999</v>
          </cell>
          <cell r="CD161">
            <v>504051.86700000003</v>
          </cell>
          <cell r="CE161">
            <v>42004.322200000002</v>
          </cell>
          <cell r="CF161">
            <v>17911.2091</v>
          </cell>
          <cell r="CG161">
            <v>17911.2091</v>
          </cell>
          <cell r="CH161">
            <v>18658.106400000001</v>
          </cell>
          <cell r="CI161">
            <v>746.89729999999997</v>
          </cell>
          <cell r="CJ161">
            <v>62.241399999999999</v>
          </cell>
          <cell r="CK161">
            <v>1</v>
          </cell>
          <cell r="CL161">
            <v>4470914.1765000001</v>
          </cell>
          <cell r="CM161">
            <v>4470914.1765000001</v>
          </cell>
          <cell r="CN161">
            <v>4657351.4275000002</v>
          </cell>
          <cell r="CO161">
            <v>186437.25099999999</v>
          </cell>
          <cell r="CP161">
            <v>15536.437599999999</v>
          </cell>
          <cell r="CQ161">
            <v>65403.898200000003</v>
          </cell>
          <cell r="CR161">
            <v>65403.898200000003</v>
          </cell>
          <cell r="CS161">
            <v>68131.241699999999</v>
          </cell>
          <cell r="CT161">
            <v>2727.3434999999999</v>
          </cell>
          <cell r="CU161">
            <v>227.27860000000001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347189.88</v>
          </cell>
          <cell r="ED161">
            <v>347189.88</v>
          </cell>
          <cell r="EE161">
            <v>28932.49</v>
          </cell>
          <cell r="EF161">
            <v>38831317.438299999</v>
          </cell>
          <cell r="EG161">
            <v>38831317.438299999</v>
          </cell>
          <cell r="EH161">
            <v>40450735.7104</v>
          </cell>
          <cell r="EI161">
            <v>1619418.2720999999</v>
          </cell>
          <cell r="EJ161">
            <v>134951.5227</v>
          </cell>
          <cell r="EK161">
            <v>38831317.438299999</v>
          </cell>
          <cell r="EL161">
            <v>38831317.438299999</v>
          </cell>
          <cell r="EM161">
            <v>40797925.590400003</v>
          </cell>
          <cell r="EN161">
            <v>1966608.1521000001</v>
          </cell>
          <cell r="EO161">
            <v>163884.01269999999</v>
          </cell>
          <cell r="EP161">
            <v>742034.5199999999</v>
          </cell>
          <cell r="EQ161">
            <v>0</v>
          </cell>
          <cell r="ER161">
            <v>0</v>
          </cell>
          <cell r="ES161">
            <v>0</v>
          </cell>
          <cell r="ET161">
            <v>504051.84</v>
          </cell>
          <cell r="EU161">
            <v>746.88</v>
          </cell>
          <cell r="EV161">
            <v>186437.28</v>
          </cell>
          <cell r="EW161">
            <v>2727.3600000000006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347189.88000000006</v>
          </cell>
          <cell r="FC161">
            <v>1619418.24</v>
          </cell>
        </row>
        <row r="162">
          <cell r="A162" t="str">
            <v>500088_2012</v>
          </cell>
          <cell r="B162" t="str">
            <v>500088</v>
          </cell>
          <cell r="C162" t="str">
            <v>No</v>
          </cell>
          <cell r="D162" t="str">
            <v>CPE</v>
          </cell>
          <cell r="E162" t="str">
            <v>3</v>
          </cell>
          <cell r="F162">
            <v>2012</v>
          </cell>
          <cell r="G162">
            <v>1</v>
          </cell>
          <cell r="H162">
            <v>1</v>
          </cell>
          <cell r="I162">
            <v>1</v>
          </cell>
          <cell r="J162">
            <v>1</v>
          </cell>
          <cell r="K162">
            <v>0</v>
          </cell>
          <cell r="L162">
            <v>0</v>
          </cell>
          <cell r="M162">
            <v>783588.48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532278.72</v>
          </cell>
          <cell r="S162">
            <v>10862.88</v>
          </cell>
          <cell r="T162">
            <v>788.76</v>
          </cell>
          <cell r="U162">
            <v>16.079999999999998</v>
          </cell>
          <cell r="V162">
            <v>533067.48</v>
          </cell>
          <cell r="W162">
            <v>10878.96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192528.72</v>
          </cell>
          <cell r="AF162">
            <v>337.8</v>
          </cell>
          <cell r="AG162">
            <v>192528.72</v>
          </cell>
          <cell r="AH162">
            <v>337.8</v>
          </cell>
          <cell r="AI162">
            <v>0</v>
          </cell>
          <cell r="AJ162">
            <v>0</v>
          </cell>
          <cell r="AK162">
            <v>783588.48</v>
          </cell>
          <cell r="AL162">
            <v>196038.84</v>
          </cell>
          <cell r="AM162">
            <v>2867.76</v>
          </cell>
          <cell r="AN162">
            <v>198906.6</v>
          </cell>
          <cell r="AO162">
            <v>4000.8</v>
          </cell>
          <cell r="AP162">
            <v>58.56</v>
          </cell>
          <cell r="AQ162">
            <v>4059.36</v>
          </cell>
          <cell r="AR162">
            <v>192866.52</v>
          </cell>
          <cell r="AS162">
            <v>365987.04</v>
          </cell>
          <cell r="AT162">
            <v>1.056</v>
          </cell>
          <cell r="AU162">
            <v>17794285.300000001</v>
          </cell>
          <cell r="AV162">
            <v>18790765.276799999</v>
          </cell>
          <cell r="AW162">
            <v>19574353.7194</v>
          </cell>
          <cell r="AX162">
            <v>783588.44259999995</v>
          </cell>
          <cell r="AY162">
            <v>65299.036899999999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1.0515000000000001</v>
          </cell>
          <cell r="BP162">
            <v>4390863.9378000004</v>
          </cell>
          <cell r="BQ162">
            <v>4616993.4305999996</v>
          </cell>
          <cell r="BR162">
            <v>4809522.1771</v>
          </cell>
          <cell r="BS162">
            <v>192528.74660000001</v>
          </cell>
          <cell r="BT162">
            <v>16044.0622</v>
          </cell>
          <cell r="BU162">
            <v>7704.1255000000001</v>
          </cell>
          <cell r="BV162">
            <v>8100.8879999999999</v>
          </cell>
          <cell r="BW162">
            <v>8438.6954999999998</v>
          </cell>
          <cell r="BX162">
            <v>337.8075</v>
          </cell>
          <cell r="BY162">
            <v>28.150600000000001</v>
          </cell>
          <cell r="BZ162">
            <v>1.056</v>
          </cell>
          <cell r="CA162">
            <v>12084234.791200001</v>
          </cell>
          <cell r="CB162">
            <v>12760951.9395</v>
          </cell>
          <cell r="CC162">
            <v>13293230.711100001</v>
          </cell>
          <cell r="CD162">
            <v>532278.77159999998</v>
          </cell>
          <cell r="CE162">
            <v>44356.564299999998</v>
          </cell>
          <cell r="CF162">
            <v>17911.2091</v>
          </cell>
          <cell r="CG162">
            <v>18914.236799999999</v>
          </cell>
          <cell r="CH162">
            <v>19702.9604</v>
          </cell>
          <cell r="CI162">
            <v>788.72349999999994</v>
          </cell>
          <cell r="CJ162">
            <v>65.727000000000004</v>
          </cell>
          <cell r="CK162">
            <v>1.0515000000000001</v>
          </cell>
          <cell r="CL162">
            <v>4470914.1765000001</v>
          </cell>
          <cell r="CM162">
            <v>4701166.2566</v>
          </cell>
          <cell r="CN162">
            <v>4897205.0259999996</v>
          </cell>
          <cell r="CO162">
            <v>196038.76939999999</v>
          </cell>
          <cell r="CP162">
            <v>16336.5641</v>
          </cell>
          <cell r="CQ162">
            <v>65403.898200000003</v>
          </cell>
          <cell r="CR162">
            <v>68772.198999999993</v>
          </cell>
          <cell r="CS162">
            <v>71640.000599999999</v>
          </cell>
          <cell r="CT162">
            <v>2867.8017</v>
          </cell>
          <cell r="CU162">
            <v>238.98349999999999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365987.04</v>
          </cell>
          <cell r="ED162">
            <v>365987.04</v>
          </cell>
          <cell r="EE162">
            <v>30498.92</v>
          </cell>
          <cell r="EF162">
            <v>38831317.438299999</v>
          </cell>
          <cell r="EG162">
            <v>40965664.227200001</v>
          </cell>
          <cell r="EH162">
            <v>42674093.290100001</v>
          </cell>
          <cell r="EI162">
            <v>1708429.0628</v>
          </cell>
          <cell r="EJ162">
            <v>142369.08859999999</v>
          </cell>
          <cell r="EK162">
            <v>38831317.438299999</v>
          </cell>
          <cell r="EL162">
            <v>40965664.227200001</v>
          </cell>
          <cell r="EM162">
            <v>43040080.3301</v>
          </cell>
          <cell r="EN162">
            <v>2074416.1028</v>
          </cell>
          <cell r="EO162">
            <v>172868.0086</v>
          </cell>
          <cell r="EP162">
            <v>783588.4800000001</v>
          </cell>
          <cell r="EQ162">
            <v>0</v>
          </cell>
          <cell r="ER162">
            <v>0</v>
          </cell>
          <cell r="ES162">
            <v>0</v>
          </cell>
          <cell r="ET162">
            <v>532278.72</v>
          </cell>
          <cell r="EU162">
            <v>788.7600000000001</v>
          </cell>
          <cell r="EV162">
            <v>196038.84000000005</v>
          </cell>
          <cell r="EW162">
            <v>2867.7599999999998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365987.03999999986</v>
          </cell>
          <cell r="FC162">
            <v>1708429.08</v>
          </cell>
        </row>
        <row r="163">
          <cell r="A163" t="str">
            <v>500088_2013</v>
          </cell>
          <cell r="B163" t="str">
            <v>500088</v>
          </cell>
          <cell r="C163" t="str">
            <v>No</v>
          </cell>
          <cell r="D163" t="str">
            <v>CPE</v>
          </cell>
          <cell r="E163" t="str">
            <v>3</v>
          </cell>
          <cell r="F163">
            <v>2013</v>
          </cell>
          <cell r="G163">
            <v>1</v>
          </cell>
          <cell r="H163">
            <v>1</v>
          </cell>
          <cell r="I163">
            <v>1</v>
          </cell>
          <cell r="J163">
            <v>1</v>
          </cell>
          <cell r="K163">
            <v>0</v>
          </cell>
          <cell r="L163">
            <v>0</v>
          </cell>
          <cell r="M163">
            <v>1136242.81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748326.28</v>
          </cell>
          <cell r="S163">
            <v>15271.94</v>
          </cell>
          <cell r="T163">
            <v>1040.8800000000001</v>
          </cell>
          <cell r="U163">
            <v>21.24</v>
          </cell>
          <cell r="V163">
            <v>749367.16</v>
          </cell>
          <cell r="W163">
            <v>15293.18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202452.72</v>
          </cell>
          <cell r="AF163">
            <v>355.2</v>
          </cell>
          <cell r="AG163">
            <v>202452.72</v>
          </cell>
          <cell r="AH163">
            <v>355.2</v>
          </cell>
          <cell r="AI163">
            <v>0</v>
          </cell>
          <cell r="AJ163">
            <v>0</v>
          </cell>
          <cell r="AK163">
            <v>1136242.81</v>
          </cell>
          <cell r="AL163">
            <v>206143.68</v>
          </cell>
          <cell r="AM163">
            <v>3015.6</v>
          </cell>
          <cell r="AN163">
            <v>209159.28</v>
          </cell>
          <cell r="AO163">
            <v>4206.96</v>
          </cell>
          <cell r="AP163">
            <v>61.56</v>
          </cell>
          <cell r="AQ163">
            <v>4268.5200000000004</v>
          </cell>
          <cell r="AR163">
            <v>202807.92</v>
          </cell>
          <cell r="AS163">
            <v>479263.28</v>
          </cell>
          <cell r="AT163">
            <v>1.1151</v>
          </cell>
          <cell r="AU163">
            <v>17794285.300000001</v>
          </cell>
          <cell r="AV163">
            <v>19842407.537999999</v>
          </cell>
          <cell r="AW163">
            <v>20849169.083099999</v>
          </cell>
          <cell r="AX163">
            <v>1006761.5451</v>
          </cell>
          <cell r="AY163">
            <v>83896.795400000003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1.1056999999999999</v>
          </cell>
          <cell r="BP163">
            <v>4390863.9378000004</v>
          </cell>
          <cell r="BQ163">
            <v>4854978.2560000001</v>
          </cell>
          <cell r="BR163">
            <v>5057430.9759999998</v>
          </cell>
          <cell r="BS163">
            <v>202452.72</v>
          </cell>
          <cell r="BT163">
            <v>16871.060000000001</v>
          </cell>
          <cell r="BU163">
            <v>7704.1255000000001</v>
          </cell>
          <cell r="BV163">
            <v>8518.4516000000003</v>
          </cell>
          <cell r="BW163">
            <v>8873.6715000000004</v>
          </cell>
          <cell r="BX163">
            <v>355.2199</v>
          </cell>
          <cell r="BY163">
            <v>29.601700000000001</v>
          </cell>
          <cell r="BZ163">
            <v>1.1151</v>
          </cell>
          <cell r="CA163">
            <v>12084234.791200001</v>
          </cell>
          <cell r="CB163">
            <v>13475130.215700001</v>
          </cell>
          <cell r="CC163">
            <v>14164800.034600001</v>
          </cell>
          <cell r="CD163">
            <v>689669.81889999995</v>
          </cell>
          <cell r="CE163">
            <v>57472.484900000003</v>
          </cell>
          <cell r="CF163">
            <v>17911.2091</v>
          </cell>
          <cell r="CG163">
            <v>19972.7893</v>
          </cell>
          <cell r="CH163">
            <v>21013.710999999999</v>
          </cell>
          <cell r="CI163">
            <v>1040.9218000000001</v>
          </cell>
          <cell r="CJ163">
            <v>86.743499999999997</v>
          </cell>
          <cell r="CK163">
            <v>1.1056999999999999</v>
          </cell>
          <cell r="CL163">
            <v>4470914.1765000001</v>
          </cell>
          <cell r="CM163">
            <v>4943489.8049999997</v>
          </cell>
          <cell r="CN163">
            <v>5149633.4733999996</v>
          </cell>
          <cell r="CO163">
            <v>206143.6684</v>
          </cell>
          <cell r="CP163">
            <v>17178.638999999999</v>
          </cell>
          <cell r="CQ163">
            <v>65403.898200000003</v>
          </cell>
          <cell r="CR163">
            <v>72317.090200000006</v>
          </cell>
          <cell r="CS163">
            <v>75332.713900000002</v>
          </cell>
          <cell r="CT163">
            <v>3015.6237000000001</v>
          </cell>
          <cell r="CU163">
            <v>251.30199999999999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479263.28</v>
          </cell>
          <cell r="ED163">
            <v>479263.28</v>
          </cell>
          <cell r="EE163">
            <v>39938.606699999997</v>
          </cell>
          <cell r="EF163">
            <v>38831317.438299999</v>
          </cell>
          <cell r="EG163">
            <v>43216814.145800002</v>
          </cell>
          <cell r="EH163">
            <v>45326253.663599998</v>
          </cell>
          <cell r="EI163">
            <v>2109439.5178999999</v>
          </cell>
          <cell r="EJ163">
            <v>175786.62650000001</v>
          </cell>
          <cell r="EK163">
            <v>38831317.438299999</v>
          </cell>
          <cell r="EL163">
            <v>43216814.145800002</v>
          </cell>
          <cell r="EM163">
            <v>45805516.943599999</v>
          </cell>
          <cell r="EN163">
            <v>2588702.7979000001</v>
          </cell>
          <cell r="EO163">
            <v>215725.23319999999</v>
          </cell>
          <cell r="EP163">
            <v>1136242.8100000003</v>
          </cell>
          <cell r="EQ163">
            <v>0</v>
          </cell>
          <cell r="ER163">
            <v>0</v>
          </cell>
          <cell r="ES163">
            <v>0</v>
          </cell>
          <cell r="ET163">
            <v>748326.28000000014</v>
          </cell>
          <cell r="EU163">
            <v>1040.8799999999999</v>
          </cell>
          <cell r="EV163">
            <v>206143.68000000005</v>
          </cell>
          <cell r="EW163">
            <v>3015.6000000000004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479263.27999999991</v>
          </cell>
          <cell r="FC163">
            <v>2297577.1700000004</v>
          </cell>
        </row>
        <row r="164">
          <cell r="A164" t="str">
            <v>500108_2011</v>
          </cell>
          <cell r="B164" t="str">
            <v>500108</v>
          </cell>
          <cell r="C164" t="str">
            <v>Yes</v>
          </cell>
          <cell r="D164" t="str">
            <v>PPS</v>
          </cell>
          <cell r="E164" t="str">
            <v>5</v>
          </cell>
          <cell r="F164">
            <v>2011</v>
          </cell>
          <cell r="G164">
            <v>1</v>
          </cell>
          <cell r="H164">
            <v>1</v>
          </cell>
          <cell r="I164">
            <v>1</v>
          </cell>
          <cell r="J164">
            <v>1</v>
          </cell>
          <cell r="K164">
            <v>0</v>
          </cell>
          <cell r="L164">
            <v>0</v>
          </cell>
          <cell r="M164">
            <v>4003638.12</v>
          </cell>
          <cell r="N164">
            <v>82847.16</v>
          </cell>
          <cell r="O164">
            <v>689.64</v>
          </cell>
          <cell r="P164">
            <v>142.91999999999999</v>
          </cell>
          <cell r="Q164">
            <v>0</v>
          </cell>
          <cell r="R164">
            <v>1826688.6</v>
          </cell>
          <cell r="S164">
            <v>37279.32</v>
          </cell>
          <cell r="T164">
            <v>0</v>
          </cell>
          <cell r="U164">
            <v>0</v>
          </cell>
          <cell r="V164">
            <v>1826688.6</v>
          </cell>
          <cell r="W164">
            <v>37279.32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2291467.7999999998</v>
          </cell>
          <cell r="AF164">
            <v>3196.44</v>
          </cell>
          <cell r="AG164">
            <v>2291467.7999999998</v>
          </cell>
          <cell r="AH164">
            <v>3196.44</v>
          </cell>
          <cell r="AI164">
            <v>184881.48</v>
          </cell>
          <cell r="AJ164">
            <v>718838.16</v>
          </cell>
          <cell r="AK164">
            <v>4087317.84</v>
          </cell>
          <cell r="AL164">
            <v>1768784.16</v>
          </cell>
          <cell r="AM164">
            <v>5300.52</v>
          </cell>
          <cell r="AN164">
            <v>1774084.68</v>
          </cell>
          <cell r="AO164">
            <v>36097.68</v>
          </cell>
          <cell r="AP164">
            <v>108.12</v>
          </cell>
          <cell r="AQ164">
            <v>36205.800000000003</v>
          </cell>
          <cell r="AR164">
            <v>2294664.2400000002</v>
          </cell>
          <cell r="AS164">
            <v>0</v>
          </cell>
          <cell r="AT164">
            <v>1</v>
          </cell>
          <cell r="AU164">
            <v>24694494.859999999</v>
          </cell>
          <cell r="AV164">
            <v>24694494.859999999</v>
          </cell>
          <cell r="AW164">
            <v>28698132.969999999</v>
          </cell>
          <cell r="AX164">
            <v>4003638.11</v>
          </cell>
          <cell r="AY164">
            <v>333636.50919999997</v>
          </cell>
          <cell r="AZ164">
            <v>628633.44999999995</v>
          </cell>
          <cell r="BA164">
            <v>628633.44999999995</v>
          </cell>
          <cell r="BB164">
            <v>711480.59</v>
          </cell>
          <cell r="BC164">
            <v>82847.14</v>
          </cell>
          <cell r="BD164">
            <v>6903.9282999999996</v>
          </cell>
          <cell r="BE164">
            <v>3893.6</v>
          </cell>
          <cell r="BF164">
            <v>3893.6</v>
          </cell>
          <cell r="BG164">
            <v>4583.24</v>
          </cell>
          <cell r="BH164">
            <v>689.64</v>
          </cell>
          <cell r="BI164">
            <v>57.47</v>
          </cell>
          <cell r="BJ164">
            <v>1099.1199999999999</v>
          </cell>
          <cell r="BK164">
            <v>1099.1199999999999</v>
          </cell>
          <cell r="BL164">
            <v>1242</v>
          </cell>
          <cell r="BM164">
            <v>142.88</v>
          </cell>
          <cell r="BN164">
            <v>11.906700000000001</v>
          </cell>
          <cell r="BO164">
            <v>1</v>
          </cell>
          <cell r="BP164">
            <v>5387150.2259999998</v>
          </cell>
          <cell r="BQ164">
            <v>5387150.2259999998</v>
          </cell>
          <cell r="BR164">
            <v>7678617.9959000004</v>
          </cell>
          <cell r="BS164">
            <v>2291467.7699000002</v>
          </cell>
          <cell r="BT164">
            <v>190955.64749999999</v>
          </cell>
          <cell r="BU164">
            <v>7514.6508000000003</v>
          </cell>
          <cell r="BV164">
            <v>7514.6508000000003</v>
          </cell>
          <cell r="BW164">
            <v>10711.068300000001</v>
          </cell>
          <cell r="BX164">
            <v>3196.4175</v>
          </cell>
          <cell r="BY164">
            <v>266.36810000000003</v>
          </cell>
          <cell r="BZ164">
            <v>1</v>
          </cell>
          <cell r="CA164">
            <v>10352925.980599999</v>
          </cell>
          <cell r="CB164">
            <v>10352925.980599999</v>
          </cell>
          <cell r="CC164">
            <v>12179614.6043</v>
          </cell>
          <cell r="CD164">
            <v>1826688.6237000001</v>
          </cell>
          <cell r="CE164">
            <v>152224.052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1</v>
          </cell>
          <cell r="CL164">
            <v>4158341.5189999999</v>
          </cell>
          <cell r="CM164">
            <v>4158341.5189999999</v>
          </cell>
          <cell r="CN164">
            <v>5927125.6957</v>
          </cell>
          <cell r="CO164">
            <v>1768784.1767</v>
          </cell>
          <cell r="CP164">
            <v>147398.6814</v>
          </cell>
          <cell r="CQ164">
            <v>12461.227000000001</v>
          </cell>
          <cell r="CR164">
            <v>12461.227000000001</v>
          </cell>
          <cell r="CS164">
            <v>17761.7107</v>
          </cell>
          <cell r="CT164">
            <v>5300.4836999999998</v>
          </cell>
          <cell r="CU164">
            <v>441.70699999999999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184881.48</v>
          </cell>
          <cell r="DT164">
            <v>184881.48</v>
          </cell>
          <cell r="DU164">
            <v>15406.79</v>
          </cell>
          <cell r="DV164">
            <v>0</v>
          </cell>
          <cell r="DW164">
            <v>0</v>
          </cell>
          <cell r="DX164">
            <v>718838.16</v>
          </cell>
          <cell r="DY164">
            <v>718838.16</v>
          </cell>
          <cell r="DZ164">
            <v>59903.18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45246514.633400001</v>
          </cell>
          <cell r="EG164">
            <v>45246514.633400001</v>
          </cell>
          <cell r="EH164">
            <v>55229269.874899998</v>
          </cell>
          <cell r="EI164">
            <v>9982755.2414999995</v>
          </cell>
          <cell r="EJ164">
            <v>831896.27009999997</v>
          </cell>
          <cell r="EK164">
            <v>45246514.633400001</v>
          </cell>
          <cell r="EL164">
            <v>45246514.633400001</v>
          </cell>
          <cell r="EM164">
            <v>56132989.514899999</v>
          </cell>
          <cell r="EN164">
            <v>10886474.8815</v>
          </cell>
          <cell r="EO164">
            <v>907206.24010000005</v>
          </cell>
          <cell r="EP164">
            <v>4003638.1199999992</v>
          </cell>
          <cell r="EQ164">
            <v>689.64000000000021</v>
          </cell>
          <cell r="ER164">
            <v>82847.16</v>
          </cell>
          <cell r="ES164">
            <v>142.91999999999999</v>
          </cell>
          <cell r="ET164">
            <v>1826688.6000000003</v>
          </cell>
          <cell r="EU164">
            <v>0</v>
          </cell>
          <cell r="EV164">
            <v>1768784.1599999995</v>
          </cell>
          <cell r="EW164">
            <v>5300.5199999999995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9982755.3599999975</v>
          </cell>
        </row>
        <row r="165">
          <cell r="A165" t="str">
            <v>500108_2012</v>
          </cell>
          <cell r="B165" t="str">
            <v>500108</v>
          </cell>
          <cell r="C165" t="str">
            <v>Yes</v>
          </cell>
          <cell r="D165" t="str">
            <v>PPS</v>
          </cell>
          <cell r="E165" t="str">
            <v>5</v>
          </cell>
          <cell r="F165">
            <v>2012</v>
          </cell>
          <cell r="G165">
            <v>1</v>
          </cell>
          <cell r="H165">
            <v>1</v>
          </cell>
          <cell r="I165">
            <v>1</v>
          </cell>
          <cell r="J165">
            <v>1</v>
          </cell>
          <cell r="K165">
            <v>0</v>
          </cell>
          <cell r="L165">
            <v>0</v>
          </cell>
          <cell r="M165">
            <v>2040587.52</v>
          </cell>
          <cell r="N165">
            <v>85011.36</v>
          </cell>
          <cell r="O165">
            <v>341.16</v>
          </cell>
          <cell r="P165">
            <v>150.96</v>
          </cell>
          <cell r="Q165">
            <v>0</v>
          </cell>
          <cell r="R165">
            <v>904289.88</v>
          </cell>
          <cell r="S165">
            <v>18454.919999999998</v>
          </cell>
          <cell r="T165">
            <v>0</v>
          </cell>
          <cell r="U165">
            <v>0</v>
          </cell>
          <cell r="V165">
            <v>904289.88</v>
          </cell>
          <cell r="W165">
            <v>18454.919999999998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1844181.6</v>
          </cell>
          <cell r="AF165">
            <v>2572.44</v>
          </cell>
          <cell r="AG165">
            <v>1844181.6</v>
          </cell>
          <cell r="AH165">
            <v>2572.44</v>
          </cell>
          <cell r="AI165">
            <v>195223.2</v>
          </cell>
          <cell r="AJ165">
            <v>755862.36</v>
          </cell>
          <cell r="AK165">
            <v>2126091</v>
          </cell>
          <cell r="AL165">
            <v>1423524</v>
          </cell>
          <cell r="AM165">
            <v>4265.88</v>
          </cell>
          <cell r="AN165">
            <v>1427789.88</v>
          </cell>
          <cell r="AO165">
            <v>29051.52</v>
          </cell>
          <cell r="AP165">
            <v>87</v>
          </cell>
          <cell r="AQ165">
            <v>29138.52</v>
          </cell>
          <cell r="AR165">
            <v>1846754.04</v>
          </cell>
          <cell r="AS165">
            <v>0</v>
          </cell>
          <cell r="AT165">
            <v>1.056</v>
          </cell>
          <cell r="AU165">
            <v>24694494.859999999</v>
          </cell>
          <cell r="AV165">
            <v>26077386.5722</v>
          </cell>
          <cell r="AW165">
            <v>28117974.118099999</v>
          </cell>
          <cell r="AX165">
            <v>2040587.5459</v>
          </cell>
          <cell r="AY165">
            <v>170048.96220000001</v>
          </cell>
          <cell r="AZ165">
            <v>628633.44999999995</v>
          </cell>
          <cell r="BA165">
            <v>663836.92319999996</v>
          </cell>
          <cell r="BB165">
            <v>748848.23899999994</v>
          </cell>
          <cell r="BC165">
            <v>85011.315799999997</v>
          </cell>
          <cell r="BD165">
            <v>7084.2763000000004</v>
          </cell>
          <cell r="BE165">
            <v>3893.6</v>
          </cell>
          <cell r="BF165">
            <v>4111.6415999999999</v>
          </cell>
          <cell r="BG165">
            <v>4452.7084999999997</v>
          </cell>
          <cell r="BH165">
            <v>341.06689999999998</v>
          </cell>
          <cell r="BI165">
            <v>28.4222</v>
          </cell>
          <cell r="BJ165">
            <v>1099.1199999999999</v>
          </cell>
          <cell r="BK165">
            <v>1160.6706999999999</v>
          </cell>
          <cell r="BL165">
            <v>1311.5519999999999</v>
          </cell>
          <cell r="BM165">
            <v>150.88130000000001</v>
          </cell>
          <cell r="BN165">
            <v>12.573399999999999</v>
          </cell>
          <cell r="BO165">
            <v>1.0515000000000001</v>
          </cell>
          <cell r="BP165">
            <v>5387150.2259999998</v>
          </cell>
          <cell r="BQ165">
            <v>5664588.4626000002</v>
          </cell>
          <cell r="BR165">
            <v>7508770.1412000004</v>
          </cell>
          <cell r="BS165">
            <v>1844181.6786</v>
          </cell>
          <cell r="BT165">
            <v>153681.80650000001</v>
          </cell>
          <cell r="BU165">
            <v>7514.6508000000003</v>
          </cell>
          <cell r="BV165">
            <v>7901.6553000000004</v>
          </cell>
          <cell r="BW165">
            <v>10474.1433</v>
          </cell>
          <cell r="BX165">
            <v>2572.4879999999998</v>
          </cell>
          <cell r="BY165">
            <v>214.374</v>
          </cell>
          <cell r="BZ165">
            <v>1.056</v>
          </cell>
          <cell r="CA165">
            <v>10352925.980599999</v>
          </cell>
          <cell r="CB165">
            <v>10932689.8355</v>
          </cell>
          <cell r="CC165">
            <v>11836979.7294</v>
          </cell>
          <cell r="CD165">
            <v>904289.89390000002</v>
          </cell>
          <cell r="CE165">
            <v>75357.491200000004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1.0515000000000001</v>
          </cell>
          <cell r="CL165">
            <v>4158341.5189999999</v>
          </cell>
          <cell r="CM165">
            <v>4372496.1072000004</v>
          </cell>
          <cell r="CN165">
            <v>5796020.0733000003</v>
          </cell>
          <cell r="CO165">
            <v>1423523.9661000001</v>
          </cell>
          <cell r="CP165">
            <v>118626.9972</v>
          </cell>
          <cell r="CQ165">
            <v>12461.227000000001</v>
          </cell>
          <cell r="CR165">
            <v>13102.9802</v>
          </cell>
          <cell r="CS165">
            <v>17368.8295</v>
          </cell>
          <cell r="CT165">
            <v>4265.8492999999999</v>
          </cell>
          <cell r="CU165">
            <v>355.48739999999998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195223.2</v>
          </cell>
          <cell r="DT165">
            <v>195223.2</v>
          </cell>
          <cell r="DU165">
            <v>16268.6</v>
          </cell>
          <cell r="DV165">
            <v>0</v>
          </cell>
          <cell r="DW165">
            <v>0</v>
          </cell>
          <cell r="DX165">
            <v>755862.36</v>
          </cell>
          <cell r="DY165">
            <v>755862.36</v>
          </cell>
          <cell r="DZ165">
            <v>62988.53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45246514.633400001</v>
          </cell>
          <cell r="EG165">
            <v>47737274.8486</v>
          </cell>
          <cell r="EH165">
            <v>54042199.534299999</v>
          </cell>
          <cell r="EI165">
            <v>6304924.6858000001</v>
          </cell>
          <cell r="EJ165">
            <v>525410.39049999998</v>
          </cell>
          <cell r="EK165">
            <v>45246514.633400001</v>
          </cell>
          <cell r="EL165">
            <v>47737274.8486</v>
          </cell>
          <cell r="EM165">
            <v>54993285.094300002</v>
          </cell>
          <cell r="EN165">
            <v>7256010.2457999997</v>
          </cell>
          <cell r="EO165">
            <v>604667.52049999998</v>
          </cell>
          <cell r="EP165">
            <v>2040587.5199999998</v>
          </cell>
          <cell r="EQ165">
            <v>341.16</v>
          </cell>
          <cell r="ER165">
            <v>85011.36</v>
          </cell>
          <cell r="ES165">
            <v>150.96</v>
          </cell>
          <cell r="ET165">
            <v>904289.88</v>
          </cell>
          <cell r="EU165">
            <v>0</v>
          </cell>
          <cell r="EV165">
            <v>1423524</v>
          </cell>
          <cell r="EW165">
            <v>4265.8799999999992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6304924.7999999998</v>
          </cell>
        </row>
        <row r="166">
          <cell r="A166" t="str">
            <v>500108_2013</v>
          </cell>
          <cell r="B166" t="str">
            <v>500108</v>
          </cell>
          <cell r="C166" t="str">
            <v>Yes</v>
          </cell>
          <cell r="D166" t="str">
            <v>PPS</v>
          </cell>
          <cell r="E166" t="str">
            <v>5</v>
          </cell>
          <cell r="F166">
            <v>2013</v>
          </cell>
          <cell r="G166">
            <v>1</v>
          </cell>
          <cell r="H166">
            <v>1</v>
          </cell>
          <cell r="I166">
            <v>1</v>
          </cell>
          <cell r="J166">
            <v>1</v>
          </cell>
          <cell r="K166">
            <v>0</v>
          </cell>
          <cell r="L166">
            <v>0</v>
          </cell>
          <cell r="M166">
            <v>2565511.91</v>
          </cell>
          <cell r="N166">
            <v>97672.56</v>
          </cell>
          <cell r="O166">
            <v>407.16</v>
          </cell>
          <cell r="P166">
            <v>173.16</v>
          </cell>
          <cell r="Q166">
            <v>0</v>
          </cell>
          <cell r="R166">
            <v>1082409.8999999999</v>
          </cell>
          <cell r="S166">
            <v>22089.98</v>
          </cell>
          <cell r="T166">
            <v>0</v>
          </cell>
          <cell r="U166">
            <v>0</v>
          </cell>
          <cell r="V166">
            <v>1082409.8999999999</v>
          </cell>
          <cell r="W166">
            <v>22089.98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1939240.8</v>
          </cell>
          <cell r="AF166">
            <v>2705.04</v>
          </cell>
          <cell r="AG166">
            <v>1939240.8</v>
          </cell>
          <cell r="AH166">
            <v>2705.04</v>
          </cell>
          <cell r="AI166">
            <v>206162.04</v>
          </cell>
          <cell r="AJ166">
            <v>794827.44</v>
          </cell>
          <cell r="AK166">
            <v>2663764.79</v>
          </cell>
          <cell r="AL166">
            <v>1496900.16</v>
          </cell>
          <cell r="AM166">
            <v>4485.84</v>
          </cell>
          <cell r="AN166">
            <v>1501386</v>
          </cell>
          <cell r="AO166">
            <v>30549</v>
          </cell>
          <cell r="AP166">
            <v>91.56</v>
          </cell>
          <cell r="AQ166">
            <v>30640.560000000001</v>
          </cell>
          <cell r="AR166">
            <v>1941945.84</v>
          </cell>
          <cell r="AS166">
            <v>0</v>
          </cell>
          <cell r="AT166">
            <v>1.1151</v>
          </cell>
          <cell r="AU166">
            <v>24694494.859999999</v>
          </cell>
          <cell r="AV166">
            <v>27536831.218400002</v>
          </cell>
          <cell r="AW166">
            <v>29957248.645100001</v>
          </cell>
          <cell r="AX166">
            <v>2420417.4267000002</v>
          </cell>
          <cell r="AY166">
            <v>201701.4522</v>
          </cell>
          <cell r="AZ166">
            <v>628633.44999999995</v>
          </cell>
          <cell r="BA166">
            <v>700989.16009999998</v>
          </cell>
          <cell r="BB166">
            <v>798661.78379999998</v>
          </cell>
          <cell r="BC166">
            <v>97672.623699999996</v>
          </cell>
          <cell r="BD166">
            <v>8139.3852999999999</v>
          </cell>
          <cell r="BE166">
            <v>3893.6</v>
          </cell>
          <cell r="BF166">
            <v>4341.7533999999996</v>
          </cell>
          <cell r="BG166">
            <v>4748.9432999999999</v>
          </cell>
          <cell r="BH166">
            <v>407.18990000000002</v>
          </cell>
          <cell r="BI166">
            <v>33.932499999999997</v>
          </cell>
          <cell r="BJ166">
            <v>1099.1199999999999</v>
          </cell>
          <cell r="BK166">
            <v>1225.6287</v>
          </cell>
          <cell r="BL166">
            <v>1398.8036999999999</v>
          </cell>
          <cell r="BM166">
            <v>173.17500000000001</v>
          </cell>
          <cell r="BN166">
            <v>14.4313</v>
          </cell>
          <cell r="BO166">
            <v>1.1056999999999999</v>
          </cell>
          <cell r="BP166">
            <v>5387150.2259999998</v>
          </cell>
          <cell r="BQ166">
            <v>5956572.0049000001</v>
          </cell>
          <cell r="BR166">
            <v>7895812.7866000002</v>
          </cell>
          <cell r="BS166">
            <v>1939240.7818</v>
          </cell>
          <cell r="BT166">
            <v>161603.39850000001</v>
          </cell>
          <cell r="BU166">
            <v>7514.6508000000003</v>
          </cell>
          <cell r="BV166">
            <v>8308.9493999999995</v>
          </cell>
          <cell r="BW166">
            <v>11014.037399999999</v>
          </cell>
          <cell r="BX166">
            <v>2705.0880000000002</v>
          </cell>
          <cell r="BY166">
            <v>225.42400000000001</v>
          </cell>
          <cell r="BZ166">
            <v>1.1151</v>
          </cell>
          <cell r="CA166">
            <v>10352925.980599999</v>
          </cell>
          <cell r="CB166">
            <v>11544547.761</v>
          </cell>
          <cell r="CC166">
            <v>12623798.261399999</v>
          </cell>
          <cell r="CD166">
            <v>1079250.5005000001</v>
          </cell>
          <cell r="CE166">
            <v>89937.541700000002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1.1056999999999999</v>
          </cell>
          <cell r="CL166">
            <v>4158341.5189999999</v>
          </cell>
          <cell r="CM166">
            <v>4597878.2176000001</v>
          </cell>
          <cell r="CN166">
            <v>6094778.3119999999</v>
          </cell>
          <cell r="CO166">
            <v>1496900.0944000001</v>
          </cell>
          <cell r="CP166">
            <v>124741.67449999999</v>
          </cell>
          <cell r="CQ166">
            <v>12461.227000000001</v>
          </cell>
          <cell r="CR166">
            <v>13778.378699999999</v>
          </cell>
          <cell r="CS166">
            <v>18264.1129</v>
          </cell>
          <cell r="CT166">
            <v>4485.7341999999999</v>
          </cell>
          <cell r="CU166">
            <v>373.81119999999999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206162.04</v>
          </cell>
          <cell r="DT166">
            <v>206162.04</v>
          </cell>
          <cell r="DU166">
            <v>17180.169999999998</v>
          </cell>
          <cell r="DV166">
            <v>0</v>
          </cell>
          <cell r="DW166">
            <v>0</v>
          </cell>
          <cell r="DX166">
            <v>794827.44</v>
          </cell>
          <cell r="DY166">
            <v>794827.44</v>
          </cell>
          <cell r="DZ166">
            <v>66235.62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45246514.633400001</v>
          </cell>
          <cell r="EG166">
            <v>50364473.072099999</v>
          </cell>
          <cell r="EH166">
            <v>57405725.6862</v>
          </cell>
          <cell r="EI166">
            <v>7041252.6141999997</v>
          </cell>
          <cell r="EJ166">
            <v>586771.05119999999</v>
          </cell>
          <cell r="EK166">
            <v>45246514.633400001</v>
          </cell>
          <cell r="EL166">
            <v>50364473.072099999</v>
          </cell>
          <cell r="EM166">
            <v>58406715.166199997</v>
          </cell>
          <cell r="EN166">
            <v>8042242.0942000002</v>
          </cell>
          <cell r="EO166">
            <v>670186.84120000002</v>
          </cell>
          <cell r="EP166">
            <v>2565511.9099999992</v>
          </cell>
          <cell r="EQ166">
            <v>407.16</v>
          </cell>
          <cell r="ER166">
            <v>97672.560000000012</v>
          </cell>
          <cell r="ES166">
            <v>173.16000000000005</v>
          </cell>
          <cell r="ET166">
            <v>1082409.8999999999</v>
          </cell>
          <cell r="EU166">
            <v>0</v>
          </cell>
          <cell r="EV166">
            <v>1496900.1599999995</v>
          </cell>
          <cell r="EW166">
            <v>4485.84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7189506.5299999984</v>
          </cell>
        </row>
        <row r="167">
          <cell r="A167" t="str">
            <v>500119_2011</v>
          </cell>
          <cell r="B167" t="str">
            <v>500119</v>
          </cell>
          <cell r="C167" t="str">
            <v>Yes</v>
          </cell>
          <cell r="D167" t="str">
            <v>PPS</v>
          </cell>
          <cell r="E167" t="str">
            <v>5</v>
          </cell>
          <cell r="F167">
            <v>2011</v>
          </cell>
          <cell r="G167">
            <v>1</v>
          </cell>
          <cell r="H167">
            <v>1</v>
          </cell>
          <cell r="I167">
            <v>1</v>
          </cell>
          <cell r="J167">
            <v>1</v>
          </cell>
          <cell r="K167">
            <v>0</v>
          </cell>
          <cell r="L167">
            <v>0</v>
          </cell>
          <cell r="M167">
            <v>538897.43999999994</v>
          </cell>
          <cell r="N167">
            <v>4017.24</v>
          </cell>
          <cell r="O167">
            <v>1342.56</v>
          </cell>
          <cell r="P167">
            <v>0</v>
          </cell>
          <cell r="Q167">
            <v>0</v>
          </cell>
          <cell r="R167">
            <v>416973.72</v>
          </cell>
          <cell r="S167">
            <v>8509.68</v>
          </cell>
          <cell r="T167">
            <v>0</v>
          </cell>
          <cell r="U167">
            <v>0</v>
          </cell>
          <cell r="V167">
            <v>416973.72</v>
          </cell>
          <cell r="W167">
            <v>8509.68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544760.16</v>
          </cell>
          <cell r="AF167">
            <v>829.92</v>
          </cell>
          <cell r="AG167">
            <v>544760.16</v>
          </cell>
          <cell r="AH167">
            <v>829.92</v>
          </cell>
          <cell r="AI167">
            <v>67113.240000000005</v>
          </cell>
          <cell r="AJ167">
            <v>141031.07999999999</v>
          </cell>
          <cell r="AK167">
            <v>544257.24</v>
          </cell>
          <cell r="AL167">
            <v>919959.6</v>
          </cell>
          <cell r="AM167">
            <v>8125.68</v>
          </cell>
          <cell r="AN167">
            <v>928085.28</v>
          </cell>
          <cell r="AO167">
            <v>18774.72</v>
          </cell>
          <cell r="AP167">
            <v>165.84</v>
          </cell>
          <cell r="AQ167">
            <v>18940.560000000001</v>
          </cell>
          <cell r="AR167">
            <v>545590.07999999996</v>
          </cell>
          <cell r="AS167">
            <v>0</v>
          </cell>
          <cell r="AT167">
            <v>1</v>
          </cell>
          <cell r="AU167">
            <v>3074712.1</v>
          </cell>
          <cell r="AV167">
            <v>3074712.1</v>
          </cell>
          <cell r="AW167">
            <v>3613609.57</v>
          </cell>
          <cell r="AX167">
            <v>538897.47</v>
          </cell>
          <cell r="AY167">
            <v>44908.122499999998</v>
          </cell>
          <cell r="AZ167">
            <v>58453.74</v>
          </cell>
          <cell r="BA167">
            <v>58453.74</v>
          </cell>
          <cell r="BB167">
            <v>62471.01</v>
          </cell>
          <cell r="BC167">
            <v>4017.27</v>
          </cell>
          <cell r="BD167">
            <v>334.77249999999998</v>
          </cell>
          <cell r="BE167">
            <v>7580.1</v>
          </cell>
          <cell r="BF167">
            <v>7580.1</v>
          </cell>
          <cell r="BG167">
            <v>8922.7000000000007</v>
          </cell>
          <cell r="BH167">
            <v>1342.6</v>
          </cell>
          <cell r="BI167">
            <v>111.88330000000001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</v>
          </cell>
          <cell r="BP167">
            <v>1280709.5129</v>
          </cell>
          <cell r="BQ167">
            <v>1280709.5129</v>
          </cell>
          <cell r="BR167">
            <v>1825469.6603000001</v>
          </cell>
          <cell r="BS167">
            <v>544760.14740000002</v>
          </cell>
          <cell r="BT167">
            <v>45396.678999999996</v>
          </cell>
          <cell r="BU167">
            <v>1951.2129</v>
          </cell>
          <cell r="BV167">
            <v>1951.2129</v>
          </cell>
          <cell r="BW167">
            <v>2781.1770000000001</v>
          </cell>
          <cell r="BX167">
            <v>829.96410000000003</v>
          </cell>
          <cell r="BY167">
            <v>69.163700000000006</v>
          </cell>
          <cell r="BZ167">
            <v>1</v>
          </cell>
          <cell r="CA167">
            <v>2416821.3407999999</v>
          </cell>
          <cell r="CB167">
            <v>2416821.3407999999</v>
          </cell>
          <cell r="CC167">
            <v>2833795.1146999998</v>
          </cell>
          <cell r="CD167">
            <v>416973.77389999997</v>
          </cell>
          <cell r="CE167">
            <v>34747.8145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1</v>
          </cell>
          <cell r="CL167">
            <v>2162788.6222000001</v>
          </cell>
          <cell r="CM167">
            <v>2162788.6222000001</v>
          </cell>
          <cell r="CN167">
            <v>3082748.2650000001</v>
          </cell>
          <cell r="CO167">
            <v>919959.64280000003</v>
          </cell>
          <cell r="CP167">
            <v>76663.303599999999</v>
          </cell>
          <cell r="CQ167">
            <v>19103.238700000002</v>
          </cell>
          <cell r="CR167">
            <v>19103.238700000002</v>
          </cell>
          <cell r="CS167">
            <v>27228.956600000001</v>
          </cell>
          <cell r="CT167">
            <v>8125.7178999999996</v>
          </cell>
          <cell r="CU167">
            <v>677.14319999999998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67113.240000000005</v>
          </cell>
          <cell r="DT167">
            <v>67113.240000000005</v>
          </cell>
          <cell r="DU167">
            <v>5592.77</v>
          </cell>
          <cell r="DV167">
            <v>0</v>
          </cell>
          <cell r="DW167">
            <v>0</v>
          </cell>
          <cell r="DX167">
            <v>141031.07999999999</v>
          </cell>
          <cell r="DY167">
            <v>141031.07999999999</v>
          </cell>
          <cell r="DZ167">
            <v>11752.59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9022119.8674999997</v>
          </cell>
          <cell r="EG167">
            <v>9022119.8674999997</v>
          </cell>
          <cell r="EH167">
            <v>11457026.453600001</v>
          </cell>
          <cell r="EI167">
            <v>2434906.5861</v>
          </cell>
          <cell r="EJ167">
            <v>202908.88219999999</v>
          </cell>
          <cell r="EK167">
            <v>9022119.8674999997</v>
          </cell>
          <cell r="EL167">
            <v>9022119.8674999997</v>
          </cell>
          <cell r="EM167">
            <v>11665170.773600001</v>
          </cell>
          <cell r="EN167">
            <v>2643050.9060999998</v>
          </cell>
          <cell r="EO167">
            <v>220254.24220000001</v>
          </cell>
          <cell r="EP167">
            <v>538897.44000000006</v>
          </cell>
          <cell r="EQ167">
            <v>1342.56</v>
          </cell>
          <cell r="ER167">
            <v>4017.24</v>
          </cell>
          <cell r="ES167">
            <v>0</v>
          </cell>
          <cell r="ET167">
            <v>416973.72</v>
          </cell>
          <cell r="EU167">
            <v>0</v>
          </cell>
          <cell r="EV167">
            <v>919959.60000000021</v>
          </cell>
          <cell r="EW167">
            <v>8125.6800000000012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2434906.3200000003</v>
          </cell>
        </row>
        <row r="168">
          <cell r="A168" t="str">
            <v>500119_2012</v>
          </cell>
          <cell r="B168" t="str">
            <v>500119</v>
          </cell>
          <cell r="C168" t="str">
            <v>Yes</v>
          </cell>
          <cell r="D168" t="str">
            <v>PPS</v>
          </cell>
          <cell r="E168" t="str">
            <v>5</v>
          </cell>
          <cell r="F168">
            <v>2012</v>
          </cell>
          <cell r="G168">
            <v>1</v>
          </cell>
          <cell r="H168">
            <v>1</v>
          </cell>
          <cell r="I168">
            <v>1</v>
          </cell>
          <cell r="J168">
            <v>1</v>
          </cell>
          <cell r="K168">
            <v>0</v>
          </cell>
          <cell r="L168">
            <v>0</v>
          </cell>
          <cell r="M168">
            <v>267500.88</v>
          </cell>
          <cell r="N168">
            <v>3081.24</v>
          </cell>
          <cell r="O168">
            <v>663.96</v>
          </cell>
          <cell r="P168">
            <v>0</v>
          </cell>
          <cell r="Q168">
            <v>0</v>
          </cell>
          <cell r="R168">
            <v>208134.48</v>
          </cell>
          <cell r="S168">
            <v>4247.6400000000003</v>
          </cell>
          <cell r="T168">
            <v>0</v>
          </cell>
          <cell r="U168">
            <v>0</v>
          </cell>
          <cell r="V168">
            <v>208134.48</v>
          </cell>
          <cell r="W168">
            <v>4247.6400000000003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438425.04</v>
          </cell>
          <cell r="AF168">
            <v>668.04</v>
          </cell>
          <cell r="AG168">
            <v>438425.04</v>
          </cell>
          <cell r="AH168">
            <v>668.04</v>
          </cell>
          <cell r="AI168">
            <v>70867.320000000007</v>
          </cell>
          <cell r="AJ168">
            <v>148295.04000000001</v>
          </cell>
          <cell r="AK168">
            <v>271246.08000000002</v>
          </cell>
          <cell r="AL168">
            <v>740386.92</v>
          </cell>
          <cell r="AM168">
            <v>6539.64</v>
          </cell>
          <cell r="AN168">
            <v>746926.56</v>
          </cell>
          <cell r="AO168">
            <v>15109.92</v>
          </cell>
          <cell r="AP168">
            <v>133.44</v>
          </cell>
          <cell r="AQ168">
            <v>15243.36</v>
          </cell>
          <cell r="AR168">
            <v>439093.08</v>
          </cell>
          <cell r="AS168">
            <v>0</v>
          </cell>
          <cell r="AT168">
            <v>1.056</v>
          </cell>
          <cell r="AU168">
            <v>3074712.1</v>
          </cell>
          <cell r="AV168">
            <v>3246895.9775999999</v>
          </cell>
          <cell r="AW168">
            <v>3514396.8816</v>
          </cell>
          <cell r="AX168">
            <v>267500.90399999998</v>
          </cell>
          <cell r="AY168">
            <v>22291.741999999998</v>
          </cell>
          <cell r="AZ168">
            <v>58453.74</v>
          </cell>
          <cell r="BA168">
            <v>61727.149400000002</v>
          </cell>
          <cell r="BB168">
            <v>64808.356800000001</v>
          </cell>
          <cell r="BC168">
            <v>3081.2073999999998</v>
          </cell>
          <cell r="BD168">
            <v>256.76729999999998</v>
          </cell>
          <cell r="BE168">
            <v>7580.1</v>
          </cell>
          <cell r="BF168">
            <v>8004.5856000000003</v>
          </cell>
          <cell r="BG168">
            <v>8668.5773000000008</v>
          </cell>
          <cell r="BH168">
            <v>663.99170000000004</v>
          </cell>
          <cell r="BI168">
            <v>55.332599999999999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1.0515000000000001</v>
          </cell>
          <cell r="BP168">
            <v>1280709.5129</v>
          </cell>
          <cell r="BQ168">
            <v>1346666.0527999999</v>
          </cell>
          <cell r="BR168">
            <v>1785091.0262</v>
          </cell>
          <cell r="BS168">
            <v>438424.97340000002</v>
          </cell>
          <cell r="BT168">
            <v>36535.414499999999</v>
          </cell>
          <cell r="BU168">
            <v>1951.2129</v>
          </cell>
          <cell r="BV168">
            <v>2051.7004000000002</v>
          </cell>
          <cell r="BW168">
            <v>2719.6585</v>
          </cell>
          <cell r="BX168">
            <v>667.95809999999994</v>
          </cell>
          <cell r="BY168">
            <v>55.663200000000003</v>
          </cell>
          <cell r="BZ168">
            <v>1.056</v>
          </cell>
          <cell r="CA168">
            <v>2416821.3407999999</v>
          </cell>
          <cell r="CB168">
            <v>2552163.3358999998</v>
          </cell>
          <cell r="CC168">
            <v>2760297.8111</v>
          </cell>
          <cell r="CD168">
            <v>208134.47519999999</v>
          </cell>
          <cell r="CE168">
            <v>17344.5396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1.0515000000000001</v>
          </cell>
          <cell r="CL168">
            <v>2162788.6222000001</v>
          </cell>
          <cell r="CM168">
            <v>2274172.2362000002</v>
          </cell>
          <cell r="CN168">
            <v>3014559.1803000001</v>
          </cell>
          <cell r="CO168">
            <v>740386.94400000002</v>
          </cell>
          <cell r="CP168">
            <v>61698.911999999997</v>
          </cell>
          <cell r="CQ168">
            <v>19103.238700000002</v>
          </cell>
          <cell r="CR168">
            <v>20087.055499999999</v>
          </cell>
          <cell r="CS168">
            <v>26626.663400000001</v>
          </cell>
          <cell r="CT168">
            <v>6539.6079</v>
          </cell>
          <cell r="CU168">
            <v>544.96730000000002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70867.320000000007</v>
          </cell>
          <cell r="DT168">
            <v>70867.320000000007</v>
          </cell>
          <cell r="DU168">
            <v>5905.61</v>
          </cell>
          <cell r="DV168">
            <v>0</v>
          </cell>
          <cell r="DW168">
            <v>0</v>
          </cell>
          <cell r="DX168">
            <v>148295.04000000001</v>
          </cell>
          <cell r="DY168">
            <v>148295.04000000001</v>
          </cell>
          <cell r="DZ168">
            <v>12357.92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9022119.8674999997</v>
          </cell>
          <cell r="EG168">
            <v>9511768.0933999997</v>
          </cell>
          <cell r="EH168">
            <v>11177168.155200001</v>
          </cell>
          <cell r="EI168">
            <v>1665400.0617</v>
          </cell>
          <cell r="EJ168">
            <v>138783.33850000001</v>
          </cell>
          <cell r="EK168">
            <v>9022119.8674999997</v>
          </cell>
          <cell r="EL168">
            <v>9511768.0933999997</v>
          </cell>
          <cell r="EM168">
            <v>11396330.5152</v>
          </cell>
          <cell r="EN168">
            <v>1884562.4217000001</v>
          </cell>
          <cell r="EO168">
            <v>157046.86850000001</v>
          </cell>
          <cell r="EP168">
            <v>267500.87999999995</v>
          </cell>
          <cell r="EQ168">
            <v>663.96</v>
          </cell>
          <cell r="ER168">
            <v>3081.24</v>
          </cell>
          <cell r="ES168">
            <v>0</v>
          </cell>
          <cell r="ET168">
            <v>208134.48000000007</v>
          </cell>
          <cell r="EU168">
            <v>0</v>
          </cell>
          <cell r="EV168">
            <v>740386.92000000027</v>
          </cell>
          <cell r="EW168">
            <v>6539.6400000000021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1665400.2000000002</v>
          </cell>
        </row>
        <row r="169">
          <cell r="A169" t="str">
            <v>500119_2013</v>
          </cell>
          <cell r="B169" t="str">
            <v>500119</v>
          </cell>
          <cell r="C169" t="str">
            <v>Yes</v>
          </cell>
          <cell r="D169" t="str">
            <v>PPS</v>
          </cell>
          <cell r="E169" t="str">
            <v>5</v>
          </cell>
          <cell r="F169">
            <v>2013</v>
          </cell>
          <cell r="G169">
            <v>1</v>
          </cell>
          <cell r="H169">
            <v>1</v>
          </cell>
          <cell r="I169">
            <v>1</v>
          </cell>
          <cell r="J169">
            <v>1</v>
          </cell>
          <cell r="K169">
            <v>0</v>
          </cell>
          <cell r="L169">
            <v>0</v>
          </cell>
          <cell r="M169">
            <v>321357.03000000003</v>
          </cell>
          <cell r="N169">
            <v>5910.16</v>
          </cell>
          <cell r="O169">
            <v>792.72</v>
          </cell>
          <cell r="P169">
            <v>0</v>
          </cell>
          <cell r="Q169">
            <v>0</v>
          </cell>
          <cell r="R169">
            <v>252391.29</v>
          </cell>
          <cell r="S169">
            <v>5150.87</v>
          </cell>
          <cell r="T169">
            <v>0</v>
          </cell>
          <cell r="U169">
            <v>0</v>
          </cell>
          <cell r="V169">
            <v>252391.29</v>
          </cell>
          <cell r="W169">
            <v>5150.87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461023.8</v>
          </cell>
          <cell r="AF169">
            <v>702.48</v>
          </cell>
          <cell r="AG169">
            <v>461023.8</v>
          </cell>
          <cell r="AH169">
            <v>702.48</v>
          </cell>
          <cell r="AI169">
            <v>74838.240000000005</v>
          </cell>
          <cell r="AJ169">
            <v>155939.76</v>
          </cell>
          <cell r="AK169">
            <v>328059.90999999997</v>
          </cell>
          <cell r="AL169">
            <v>778550.4</v>
          </cell>
          <cell r="AM169">
            <v>6876.72</v>
          </cell>
          <cell r="AN169">
            <v>785427.12</v>
          </cell>
          <cell r="AO169">
            <v>15888.84</v>
          </cell>
          <cell r="AP169">
            <v>140.4</v>
          </cell>
          <cell r="AQ169">
            <v>16029.24</v>
          </cell>
          <cell r="AR169">
            <v>461726.28</v>
          </cell>
          <cell r="AS169">
            <v>0</v>
          </cell>
          <cell r="AT169">
            <v>1.1151</v>
          </cell>
          <cell r="AU169">
            <v>3074712.1</v>
          </cell>
          <cell r="AV169">
            <v>3428611.4627</v>
          </cell>
          <cell r="AW169">
            <v>3747719.4512999998</v>
          </cell>
          <cell r="AX169">
            <v>319107.98859999998</v>
          </cell>
          <cell r="AY169">
            <v>26592.332399999999</v>
          </cell>
          <cell r="AZ169">
            <v>58453.74</v>
          </cell>
          <cell r="BA169">
            <v>65181.765500000001</v>
          </cell>
          <cell r="BB169">
            <v>68576.464399999997</v>
          </cell>
          <cell r="BC169">
            <v>3394.6988999999999</v>
          </cell>
          <cell r="BD169">
            <v>282.89159999999998</v>
          </cell>
          <cell r="BE169">
            <v>7580.1</v>
          </cell>
          <cell r="BF169">
            <v>8452.5694999999996</v>
          </cell>
          <cell r="BG169">
            <v>9245.2940999999992</v>
          </cell>
          <cell r="BH169">
            <v>792.72460000000001</v>
          </cell>
          <cell r="BI169">
            <v>66.060400000000001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1.1056999999999999</v>
          </cell>
          <cell r="BP169">
            <v>1280709.5129</v>
          </cell>
          <cell r="BQ169">
            <v>1416080.5083999999</v>
          </cell>
          <cell r="BR169">
            <v>1877104.2774</v>
          </cell>
          <cell r="BS169">
            <v>461023.76899999997</v>
          </cell>
          <cell r="BT169">
            <v>38418.647400000002</v>
          </cell>
          <cell r="BU169">
            <v>1951.2129</v>
          </cell>
          <cell r="BV169">
            <v>2157.4560999999999</v>
          </cell>
          <cell r="BW169">
            <v>2859.8444</v>
          </cell>
          <cell r="BX169">
            <v>702.38829999999996</v>
          </cell>
          <cell r="BY169">
            <v>58.532400000000003</v>
          </cell>
          <cell r="BZ169">
            <v>1.1151</v>
          </cell>
          <cell r="CA169">
            <v>2416821.3407999999</v>
          </cell>
          <cell r="CB169">
            <v>2694997.4770999998</v>
          </cell>
          <cell r="CC169">
            <v>2942987.4646000001</v>
          </cell>
          <cell r="CD169">
            <v>247989.98749999999</v>
          </cell>
          <cell r="CE169">
            <v>20665.832299999998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1.1056999999999999</v>
          </cell>
          <cell r="CL169">
            <v>2162788.6222000001</v>
          </cell>
          <cell r="CM169">
            <v>2391395.3796000001</v>
          </cell>
          <cell r="CN169">
            <v>3169945.8731999998</v>
          </cell>
          <cell r="CO169">
            <v>778550.49360000005</v>
          </cell>
          <cell r="CP169">
            <v>64879.207799999996</v>
          </cell>
          <cell r="CQ169">
            <v>19103.238700000002</v>
          </cell>
          <cell r="CR169">
            <v>21122.451000000001</v>
          </cell>
          <cell r="CS169">
            <v>27999.145700000001</v>
          </cell>
          <cell r="CT169">
            <v>6876.6947</v>
          </cell>
          <cell r="CU169">
            <v>573.05790000000002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74838.240000000005</v>
          </cell>
          <cell r="DT169">
            <v>74838.240000000005</v>
          </cell>
          <cell r="DU169">
            <v>6236.52</v>
          </cell>
          <cell r="DV169">
            <v>0</v>
          </cell>
          <cell r="DW169">
            <v>0</v>
          </cell>
          <cell r="DX169">
            <v>155939.76</v>
          </cell>
          <cell r="DY169">
            <v>155939.76</v>
          </cell>
          <cell r="DZ169">
            <v>12994.98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9022119.8674999997</v>
          </cell>
          <cell r="EG169">
            <v>10027999.0699</v>
          </cell>
          <cell r="EH169">
            <v>11846437.815099999</v>
          </cell>
          <cell r="EI169">
            <v>1818438.7452</v>
          </cell>
          <cell r="EJ169">
            <v>151536.56210000001</v>
          </cell>
          <cell r="EK169">
            <v>9022119.8674999997</v>
          </cell>
          <cell r="EL169">
            <v>10027999.0699</v>
          </cell>
          <cell r="EM169">
            <v>12077215.815099999</v>
          </cell>
          <cell r="EN169">
            <v>2049216.7452</v>
          </cell>
          <cell r="EO169">
            <v>170768.06210000001</v>
          </cell>
          <cell r="EP169">
            <v>321357.03000000003</v>
          </cell>
          <cell r="EQ169">
            <v>792.7199999999998</v>
          </cell>
          <cell r="ER169">
            <v>5910.16</v>
          </cell>
          <cell r="ES169">
            <v>0</v>
          </cell>
          <cell r="ET169">
            <v>252391.29000000007</v>
          </cell>
          <cell r="EU169">
            <v>0</v>
          </cell>
          <cell r="EV169">
            <v>778550.39999999991</v>
          </cell>
          <cell r="EW169">
            <v>6876.7199999999975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1827604.6</v>
          </cell>
        </row>
        <row r="170">
          <cell r="A170" t="str">
            <v>500124_2011</v>
          </cell>
          <cell r="B170" t="str">
            <v>500124</v>
          </cell>
          <cell r="C170" t="str">
            <v>No</v>
          </cell>
          <cell r="D170" t="str">
            <v>CPE</v>
          </cell>
          <cell r="E170" t="str">
            <v>3</v>
          </cell>
          <cell r="F170">
            <v>2011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0</v>
          </cell>
          <cell r="L170">
            <v>0</v>
          </cell>
          <cell r="M170">
            <v>302300.03999999998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189215.16</v>
          </cell>
          <cell r="S170">
            <v>3861.48</v>
          </cell>
          <cell r="T170">
            <v>386.52</v>
          </cell>
          <cell r="U170">
            <v>7.92</v>
          </cell>
          <cell r="V170">
            <v>189601.68</v>
          </cell>
          <cell r="W170">
            <v>3869.4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58716</v>
          </cell>
          <cell r="AF170">
            <v>387.24</v>
          </cell>
          <cell r="AG170">
            <v>58716</v>
          </cell>
          <cell r="AH170">
            <v>387.24</v>
          </cell>
          <cell r="AI170">
            <v>0</v>
          </cell>
          <cell r="AJ170">
            <v>0</v>
          </cell>
          <cell r="AK170">
            <v>302300.03999999998</v>
          </cell>
          <cell r="AL170">
            <v>62800.44</v>
          </cell>
          <cell r="AM170">
            <v>791.52</v>
          </cell>
          <cell r="AN170">
            <v>63591.96</v>
          </cell>
          <cell r="AO170">
            <v>1281.5999999999999</v>
          </cell>
          <cell r="AP170">
            <v>16.2</v>
          </cell>
          <cell r="AQ170">
            <v>1297.8</v>
          </cell>
          <cell r="AR170">
            <v>59103.24</v>
          </cell>
          <cell r="AS170">
            <v>126672.72</v>
          </cell>
          <cell r="AT170">
            <v>1</v>
          </cell>
          <cell r="AU170">
            <v>7249189.7699999996</v>
          </cell>
          <cell r="AV170">
            <v>7249189.7699999996</v>
          </cell>
          <cell r="AW170">
            <v>7551489.7999999998</v>
          </cell>
          <cell r="AX170">
            <v>302300.03000000003</v>
          </cell>
          <cell r="AY170">
            <v>25191.6692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1</v>
          </cell>
          <cell r="BP170">
            <v>1408057.6969999999</v>
          </cell>
          <cell r="BQ170">
            <v>1408057.6969999999</v>
          </cell>
          <cell r="BR170">
            <v>1466773.7</v>
          </cell>
          <cell r="BS170">
            <v>58716.002999999997</v>
          </cell>
          <cell r="BT170">
            <v>4893.0002999999997</v>
          </cell>
          <cell r="BU170">
            <v>9286.7929000000004</v>
          </cell>
          <cell r="BV170">
            <v>9286.7929000000004</v>
          </cell>
          <cell r="BW170">
            <v>9674.0514000000003</v>
          </cell>
          <cell r="BX170">
            <v>387.25850000000003</v>
          </cell>
          <cell r="BY170">
            <v>32.271500000000003</v>
          </cell>
          <cell r="BZ170">
            <v>1</v>
          </cell>
          <cell r="CA170">
            <v>4537598.9888000004</v>
          </cell>
          <cell r="CB170">
            <v>4537598.9888000004</v>
          </cell>
          <cell r="CC170">
            <v>4726814.1991999997</v>
          </cell>
          <cell r="CD170">
            <v>189215.21040000001</v>
          </cell>
          <cell r="CE170">
            <v>15767.9342</v>
          </cell>
          <cell r="CF170">
            <v>9268.6764000000003</v>
          </cell>
          <cell r="CG170">
            <v>9268.6764000000003</v>
          </cell>
          <cell r="CH170">
            <v>9655.1802000000007</v>
          </cell>
          <cell r="CI170">
            <v>386.50380000000001</v>
          </cell>
          <cell r="CJ170">
            <v>32.2087</v>
          </cell>
          <cell r="CK170">
            <v>1</v>
          </cell>
          <cell r="CL170">
            <v>1506001.2453000001</v>
          </cell>
          <cell r="CM170">
            <v>1506001.2453000001</v>
          </cell>
          <cell r="CN170">
            <v>1568801.6577999999</v>
          </cell>
          <cell r="CO170">
            <v>62800.412499999999</v>
          </cell>
          <cell r="CP170">
            <v>5233.3676999999998</v>
          </cell>
          <cell r="CQ170">
            <v>18981.2673</v>
          </cell>
          <cell r="CR170">
            <v>18981.2673</v>
          </cell>
          <cell r="CS170">
            <v>19772.789700000001</v>
          </cell>
          <cell r="CT170">
            <v>791.52239999999995</v>
          </cell>
          <cell r="CU170">
            <v>65.9602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126672.72</v>
          </cell>
          <cell r="ED170">
            <v>126672.72</v>
          </cell>
          <cell r="EE170">
            <v>10556.06</v>
          </cell>
          <cell r="EF170">
            <v>14738384.4377</v>
          </cell>
          <cell r="EG170">
            <v>14738384.4377</v>
          </cell>
          <cell r="EH170">
            <v>15352981.3783</v>
          </cell>
          <cell r="EI170">
            <v>614596.94059999997</v>
          </cell>
          <cell r="EJ170">
            <v>51216.411699999997</v>
          </cell>
          <cell r="EK170">
            <v>14738384.4377</v>
          </cell>
          <cell r="EL170">
            <v>14738384.4377</v>
          </cell>
          <cell r="EM170">
            <v>15479654.098300001</v>
          </cell>
          <cell r="EN170">
            <v>741269.66059999994</v>
          </cell>
          <cell r="EO170">
            <v>61772.471700000002</v>
          </cell>
          <cell r="EP170">
            <v>302300.03999999992</v>
          </cell>
          <cell r="EQ170">
            <v>0</v>
          </cell>
          <cell r="ER170">
            <v>0</v>
          </cell>
          <cell r="ES170">
            <v>0</v>
          </cell>
          <cell r="ET170">
            <v>189215.15999999995</v>
          </cell>
          <cell r="EU170">
            <v>386.51999999999992</v>
          </cell>
          <cell r="EV170">
            <v>62800.44000000001</v>
          </cell>
          <cell r="EW170">
            <v>791.5200000000001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126672.71999999997</v>
          </cell>
          <cell r="FC170">
            <v>614596.91999999993</v>
          </cell>
        </row>
        <row r="171">
          <cell r="A171" t="str">
            <v>500124_2012</v>
          </cell>
          <cell r="B171" t="str">
            <v>500124</v>
          </cell>
          <cell r="C171" t="str">
            <v>No</v>
          </cell>
          <cell r="D171" t="str">
            <v>CPE</v>
          </cell>
          <cell r="E171" t="str">
            <v>3</v>
          </cell>
          <cell r="F171">
            <v>2012</v>
          </cell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0</v>
          </cell>
          <cell r="L171">
            <v>0</v>
          </cell>
          <cell r="M171">
            <v>319228.79999999999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199811.16</v>
          </cell>
          <cell r="S171">
            <v>4077.72</v>
          </cell>
          <cell r="T171">
            <v>408.12</v>
          </cell>
          <cell r="U171">
            <v>8.2799999999999994</v>
          </cell>
          <cell r="V171">
            <v>200219.28</v>
          </cell>
          <cell r="W171">
            <v>4086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61739.88</v>
          </cell>
          <cell r="AF171">
            <v>407.16</v>
          </cell>
          <cell r="AG171">
            <v>61739.88</v>
          </cell>
          <cell r="AH171">
            <v>407.16</v>
          </cell>
          <cell r="AI171">
            <v>0</v>
          </cell>
          <cell r="AJ171">
            <v>0</v>
          </cell>
          <cell r="AK171">
            <v>319228.79999999999</v>
          </cell>
          <cell r="AL171">
            <v>66034.679999999993</v>
          </cell>
          <cell r="AM171">
            <v>832.32</v>
          </cell>
          <cell r="AN171">
            <v>66867</v>
          </cell>
          <cell r="AO171">
            <v>1347.6</v>
          </cell>
          <cell r="AP171">
            <v>17.04</v>
          </cell>
          <cell r="AQ171">
            <v>1364.64</v>
          </cell>
          <cell r="AR171">
            <v>62147.040000000001</v>
          </cell>
          <cell r="AS171">
            <v>133543.07999999999</v>
          </cell>
          <cell r="AT171">
            <v>1.056</v>
          </cell>
          <cell r="AU171">
            <v>7249189.7699999996</v>
          </cell>
          <cell r="AV171">
            <v>7655144.3970999997</v>
          </cell>
          <cell r="AW171">
            <v>7974373.2287999997</v>
          </cell>
          <cell r="AX171">
            <v>319228.83169999998</v>
          </cell>
          <cell r="AY171">
            <v>26602.402600000001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1.0515000000000001</v>
          </cell>
          <cell r="BP171">
            <v>1408057.6969999999</v>
          </cell>
          <cell r="BQ171">
            <v>1480572.6684000001</v>
          </cell>
          <cell r="BR171">
            <v>1542312.5456000001</v>
          </cell>
          <cell r="BS171">
            <v>61739.877200000003</v>
          </cell>
          <cell r="BT171">
            <v>5144.9898000000003</v>
          </cell>
          <cell r="BU171">
            <v>9286.7929000000004</v>
          </cell>
          <cell r="BV171">
            <v>9765.0627000000004</v>
          </cell>
          <cell r="BW171">
            <v>10172.264999999999</v>
          </cell>
          <cell r="BX171">
            <v>407.20229999999998</v>
          </cell>
          <cell r="BY171">
            <v>33.933500000000002</v>
          </cell>
          <cell r="BZ171">
            <v>1.056</v>
          </cell>
          <cell r="CA171">
            <v>4537598.9888000004</v>
          </cell>
          <cell r="CB171">
            <v>4791704.5322000002</v>
          </cell>
          <cell r="CC171">
            <v>4991515.7944</v>
          </cell>
          <cell r="CD171">
            <v>199811.2622</v>
          </cell>
          <cell r="CE171">
            <v>16650.9385</v>
          </cell>
          <cell r="CF171">
            <v>9268.6764000000003</v>
          </cell>
          <cell r="CG171">
            <v>9787.7222999999994</v>
          </cell>
          <cell r="CH171">
            <v>10195.8703</v>
          </cell>
          <cell r="CI171">
            <v>408.14800000000002</v>
          </cell>
          <cell r="CJ171">
            <v>34.012300000000003</v>
          </cell>
          <cell r="CK171">
            <v>1.0515000000000001</v>
          </cell>
          <cell r="CL171">
            <v>1506001.2453000001</v>
          </cell>
          <cell r="CM171">
            <v>1583560.3093999999</v>
          </cell>
          <cell r="CN171">
            <v>1649594.9432000001</v>
          </cell>
          <cell r="CO171">
            <v>66034.633700000006</v>
          </cell>
          <cell r="CP171">
            <v>5502.8860999999997</v>
          </cell>
          <cell r="CQ171">
            <v>18981.2673</v>
          </cell>
          <cell r="CR171">
            <v>19958.802599999999</v>
          </cell>
          <cell r="CS171">
            <v>20791.088400000001</v>
          </cell>
          <cell r="CT171">
            <v>832.28579999999999</v>
          </cell>
          <cell r="CU171">
            <v>69.357200000000006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133543.07999999999</v>
          </cell>
          <cell r="ED171">
            <v>133543.07999999999</v>
          </cell>
          <cell r="EE171">
            <v>11128.59</v>
          </cell>
          <cell r="EF171">
            <v>14738384.4377</v>
          </cell>
          <cell r="EG171">
            <v>15550493.4947</v>
          </cell>
          <cell r="EH171">
            <v>16198955.7356</v>
          </cell>
          <cell r="EI171">
            <v>648462.24089999998</v>
          </cell>
          <cell r="EJ171">
            <v>54038.520100000002</v>
          </cell>
          <cell r="EK171">
            <v>14738384.4377</v>
          </cell>
          <cell r="EL171">
            <v>15550493.4947</v>
          </cell>
          <cell r="EM171">
            <v>16332498.8156</v>
          </cell>
          <cell r="EN171">
            <v>782005.32090000005</v>
          </cell>
          <cell r="EO171">
            <v>65167.110099999998</v>
          </cell>
          <cell r="EP171">
            <v>319228.80000000005</v>
          </cell>
          <cell r="EQ171">
            <v>0</v>
          </cell>
          <cell r="ER171">
            <v>0</v>
          </cell>
          <cell r="ES171">
            <v>0</v>
          </cell>
          <cell r="ET171">
            <v>199811.15999999995</v>
          </cell>
          <cell r="EU171">
            <v>408.11999999999995</v>
          </cell>
          <cell r="EV171">
            <v>66034.680000000008</v>
          </cell>
          <cell r="EW171">
            <v>832.32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133543.07999999999</v>
          </cell>
          <cell r="FC171">
            <v>648462.12</v>
          </cell>
        </row>
        <row r="172">
          <cell r="A172" t="str">
            <v>500124_2013</v>
          </cell>
          <cell r="B172" t="str">
            <v>500124</v>
          </cell>
          <cell r="C172" t="str">
            <v>No</v>
          </cell>
          <cell r="D172" t="str">
            <v>CPE</v>
          </cell>
          <cell r="E172" t="str">
            <v>3</v>
          </cell>
          <cell r="F172">
            <v>2013</v>
          </cell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0</v>
          </cell>
          <cell r="L172">
            <v>0</v>
          </cell>
          <cell r="M172">
            <v>455576.93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273770.62</v>
          </cell>
          <cell r="S172">
            <v>5587.11</v>
          </cell>
          <cell r="T172">
            <v>538.55999999999995</v>
          </cell>
          <cell r="U172">
            <v>11.04</v>
          </cell>
          <cell r="V172">
            <v>274309.18</v>
          </cell>
          <cell r="W172">
            <v>5598.15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64922.28</v>
          </cell>
          <cell r="AF172">
            <v>428.16</v>
          </cell>
          <cell r="AG172">
            <v>64922.28</v>
          </cell>
          <cell r="AH172">
            <v>428.16</v>
          </cell>
          <cell r="AI172">
            <v>0</v>
          </cell>
          <cell r="AJ172">
            <v>0</v>
          </cell>
          <cell r="AK172">
            <v>455576.93</v>
          </cell>
          <cell r="AL172">
            <v>69438.48</v>
          </cell>
          <cell r="AM172">
            <v>875.16</v>
          </cell>
          <cell r="AN172">
            <v>70313.64</v>
          </cell>
          <cell r="AO172">
            <v>1417.08</v>
          </cell>
          <cell r="AP172">
            <v>17.88</v>
          </cell>
          <cell r="AQ172">
            <v>1434.96</v>
          </cell>
          <cell r="AR172">
            <v>65350.44</v>
          </cell>
          <cell r="AS172">
            <v>172311.42</v>
          </cell>
          <cell r="AT172">
            <v>1.1151</v>
          </cell>
          <cell r="AU172">
            <v>7249189.7699999996</v>
          </cell>
          <cell r="AV172">
            <v>8083571.5125000002</v>
          </cell>
          <cell r="AW172">
            <v>8495694.5863000005</v>
          </cell>
          <cell r="AX172">
            <v>412123.07380000001</v>
          </cell>
          <cell r="AY172">
            <v>34343.589500000002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1.1056999999999999</v>
          </cell>
          <cell r="BP172">
            <v>1408057.6969999999</v>
          </cell>
          <cell r="BQ172">
            <v>1556889.3955999999</v>
          </cell>
          <cell r="BR172">
            <v>1621811.6801</v>
          </cell>
          <cell r="BS172">
            <v>64922.284500000002</v>
          </cell>
          <cell r="BT172">
            <v>5410.1904000000004</v>
          </cell>
          <cell r="BU172">
            <v>9286.7929000000004</v>
          </cell>
          <cell r="BV172">
            <v>10268.4069</v>
          </cell>
          <cell r="BW172">
            <v>10696.598599999999</v>
          </cell>
          <cell r="BX172">
            <v>428.19170000000003</v>
          </cell>
          <cell r="BY172">
            <v>35.682600000000001</v>
          </cell>
          <cell r="BZ172">
            <v>1.1151</v>
          </cell>
          <cell r="CA172">
            <v>4537598.9888000004</v>
          </cell>
          <cell r="CB172">
            <v>5059876.6323999995</v>
          </cell>
          <cell r="CC172">
            <v>5320791.5335999997</v>
          </cell>
          <cell r="CD172">
            <v>260914.90119999999</v>
          </cell>
          <cell r="CE172">
            <v>21742.9084</v>
          </cell>
          <cell r="CF172">
            <v>9268.6764000000003</v>
          </cell>
          <cell r="CG172">
            <v>10335.501099999999</v>
          </cell>
          <cell r="CH172">
            <v>10874.1564</v>
          </cell>
          <cell r="CI172">
            <v>538.65530000000001</v>
          </cell>
          <cell r="CJ172">
            <v>44.887900000000002</v>
          </cell>
          <cell r="CK172">
            <v>1.1056999999999999</v>
          </cell>
          <cell r="CL172">
            <v>1506001.2453000001</v>
          </cell>
          <cell r="CM172">
            <v>1665185.5769</v>
          </cell>
          <cell r="CN172">
            <v>1734623.993</v>
          </cell>
          <cell r="CO172">
            <v>69438.416100000002</v>
          </cell>
          <cell r="CP172">
            <v>5786.5347000000002</v>
          </cell>
          <cell r="CQ172">
            <v>18981.2673</v>
          </cell>
          <cell r="CR172">
            <v>20987.587299999999</v>
          </cell>
          <cell r="CS172">
            <v>21862.7736</v>
          </cell>
          <cell r="CT172">
            <v>875.18629999999996</v>
          </cell>
          <cell r="CU172">
            <v>72.932199999999995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172311.42</v>
          </cell>
          <cell r="ED172">
            <v>172311.42</v>
          </cell>
          <cell r="EE172">
            <v>14359.285</v>
          </cell>
          <cell r="EF172">
            <v>14738384.4377</v>
          </cell>
          <cell r="EG172">
            <v>16407114.6127</v>
          </cell>
          <cell r="EH172">
            <v>17216355.321600001</v>
          </cell>
          <cell r="EI172">
            <v>809240.70889999997</v>
          </cell>
          <cell r="EJ172">
            <v>67436.725699999995</v>
          </cell>
          <cell r="EK172">
            <v>14738384.4377</v>
          </cell>
          <cell r="EL172">
            <v>16407114.6127</v>
          </cell>
          <cell r="EM172">
            <v>17388666.741599999</v>
          </cell>
          <cell r="EN172">
            <v>981552.12890000001</v>
          </cell>
          <cell r="EO172">
            <v>81796.010699999999</v>
          </cell>
          <cell r="EP172">
            <v>455576.93</v>
          </cell>
          <cell r="EQ172">
            <v>0</v>
          </cell>
          <cell r="ER172">
            <v>0</v>
          </cell>
          <cell r="ES172">
            <v>0</v>
          </cell>
          <cell r="ET172">
            <v>273770.61999999994</v>
          </cell>
          <cell r="EU172">
            <v>538.56000000000006</v>
          </cell>
          <cell r="EV172">
            <v>69438.48</v>
          </cell>
          <cell r="EW172">
            <v>875.16000000000031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172311.42</v>
          </cell>
          <cell r="FC172">
            <v>865550.19</v>
          </cell>
        </row>
        <row r="173">
          <cell r="A173" t="str">
            <v>500129_2011</v>
          </cell>
          <cell r="B173" t="str">
            <v>500129</v>
          </cell>
          <cell r="C173" t="str">
            <v>Yes</v>
          </cell>
          <cell r="D173" t="str">
            <v>PPS</v>
          </cell>
          <cell r="E173" t="str">
            <v>5</v>
          </cell>
          <cell r="F173">
            <v>2011</v>
          </cell>
          <cell r="G173">
            <v>1</v>
          </cell>
          <cell r="H173">
            <v>1</v>
          </cell>
          <cell r="I173">
            <v>1</v>
          </cell>
          <cell r="J173">
            <v>1</v>
          </cell>
          <cell r="K173">
            <v>0</v>
          </cell>
          <cell r="L173">
            <v>0</v>
          </cell>
          <cell r="M173">
            <v>4216102.5599999996</v>
          </cell>
          <cell r="N173">
            <v>4151.88</v>
          </cell>
          <cell r="O173">
            <v>1373.4</v>
          </cell>
          <cell r="P173">
            <v>0</v>
          </cell>
          <cell r="Q173">
            <v>0</v>
          </cell>
          <cell r="R173">
            <v>2862831.48</v>
          </cell>
          <cell r="S173">
            <v>58425.120000000003</v>
          </cell>
          <cell r="T173">
            <v>12324.48</v>
          </cell>
          <cell r="U173">
            <v>251.52</v>
          </cell>
          <cell r="V173">
            <v>2875155.96</v>
          </cell>
          <cell r="W173">
            <v>58676.639999999999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3460438.2</v>
          </cell>
          <cell r="AF173">
            <v>7384.56</v>
          </cell>
          <cell r="AG173">
            <v>3460438.2</v>
          </cell>
          <cell r="AH173">
            <v>7384.56</v>
          </cell>
          <cell r="AI173">
            <v>150255.48000000001</v>
          </cell>
          <cell r="AJ173">
            <v>900200.64</v>
          </cell>
          <cell r="AK173">
            <v>4221627.84</v>
          </cell>
          <cell r="AL173">
            <v>3141312.24</v>
          </cell>
          <cell r="AM173">
            <v>62932.800000000003</v>
          </cell>
          <cell r="AN173">
            <v>3204245.04</v>
          </cell>
          <cell r="AO173">
            <v>64108.44</v>
          </cell>
          <cell r="AP173">
            <v>1284.3599999999999</v>
          </cell>
          <cell r="AQ173">
            <v>65392.800000000003</v>
          </cell>
          <cell r="AR173">
            <v>3467822.76</v>
          </cell>
          <cell r="AS173">
            <v>0</v>
          </cell>
          <cell r="AT173">
            <v>1</v>
          </cell>
          <cell r="AU173">
            <v>34431705.780000001</v>
          </cell>
          <cell r="AV173">
            <v>34431705.780000001</v>
          </cell>
          <cell r="AW173">
            <v>38647808.32</v>
          </cell>
          <cell r="AX173">
            <v>4216102.54</v>
          </cell>
          <cell r="AY173">
            <v>351341.87829999998</v>
          </cell>
          <cell r="AZ173">
            <v>24537</v>
          </cell>
          <cell r="BA173">
            <v>24537</v>
          </cell>
          <cell r="BB173">
            <v>28688.880000000001</v>
          </cell>
          <cell r="BC173">
            <v>4151.88</v>
          </cell>
          <cell r="BD173">
            <v>345.99</v>
          </cell>
          <cell r="BE173">
            <v>7754.25</v>
          </cell>
          <cell r="BF173">
            <v>7754.25</v>
          </cell>
          <cell r="BG173">
            <v>9127.69</v>
          </cell>
          <cell r="BH173">
            <v>1373.44</v>
          </cell>
          <cell r="BI173">
            <v>114.4533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1</v>
          </cell>
          <cell r="BP173">
            <v>8135353.5259999996</v>
          </cell>
          <cell r="BQ173">
            <v>8135353.5259999996</v>
          </cell>
          <cell r="BR173">
            <v>11595791.7532</v>
          </cell>
          <cell r="BS173">
            <v>3460438.2272000001</v>
          </cell>
          <cell r="BT173">
            <v>288369.85230000003</v>
          </cell>
          <cell r="BU173">
            <v>17360.881799999999</v>
          </cell>
          <cell r="BV173">
            <v>17360.881799999999</v>
          </cell>
          <cell r="BW173">
            <v>24745.473900000001</v>
          </cell>
          <cell r="BX173">
            <v>7384.5920999999998</v>
          </cell>
          <cell r="BY173">
            <v>615.3827</v>
          </cell>
          <cell r="BZ173">
            <v>1</v>
          </cell>
          <cell r="CA173">
            <v>17454877.796700001</v>
          </cell>
          <cell r="CB173">
            <v>17454877.796700001</v>
          </cell>
          <cell r="CC173">
            <v>20317709.309799999</v>
          </cell>
          <cell r="CD173">
            <v>2862831.5131000001</v>
          </cell>
          <cell r="CE173">
            <v>238569.2928</v>
          </cell>
          <cell r="CF173">
            <v>69581.951300000001</v>
          </cell>
          <cell r="CG173">
            <v>69581.951300000001</v>
          </cell>
          <cell r="CH173">
            <v>81906.376199999999</v>
          </cell>
          <cell r="CI173">
            <v>12324.4249</v>
          </cell>
          <cell r="CJ173">
            <v>1027.0354</v>
          </cell>
          <cell r="CK173">
            <v>1</v>
          </cell>
          <cell r="CL173">
            <v>7385100.6031999998</v>
          </cell>
          <cell r="CM173">
            <v>7385100.6031999998</v>
          </cell>
          <cell r="CN173">
            <v>10526412.865</v>
          </cell>
          <cell r="CO173">
            <v>3141312.2618</v>
          </cell>
          <cell r="CP173">
            <v>261776.02179999999</v>
          </cell>
          <cell r="CQ173">
            <v>147952.40049999999</v>
          </cell>
          <cell r="CR173">
            <v>147952.40049999999</v>
          </cell>
          <cell r="CS173">
            <v>210885.15340000001</v>
          </cell>
          <cell r="CT173">
            <v>62932.752899999999</v>
          </cell>
          <cell r="CU173">
            <v>5244.3960999999999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150255.48000000001</v>
          </cell>
          <cell r="DT173">
            <v>150255.48000000001</v>
          </cell>
          <cell r="DU173">
            <v>12521.29</v>
          </cell>
          <cell r="DV173">
            <v>0</v>
          </cell>
          <cell r="DW173">
            <v>0</v>
          </cell>
          <cell r="DX173">
            <v>900200.64</v>
          </cell>
          <cell r="DY173">
            <v>900200.64</v>
          </cell>
          <cell r="DZ173">
            <v>75016.72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67674224.189500004</v>
          </cell>
          <cell r="EG173">
            <v>67674224.189500004</v>
          </cell>
          <cell r="EH173">
            <v>81443075.821500003</v>
          </cell>
          <cell r="EI173">
            <v>13768851.631999999</v>
          </cell>
          <cell r="EJ173">
            <v>1147404.3026999999</v>
          </cell>
          <cell r="EK173">
            <v>67674224.189500004</v>
          </cell>
          <cell r="EL173">
            <v>67674224.189500004</v>
          </cell>
          <cell r="EM173">
            <v>82493531.941499993</v>
          </cell>
          <cell r="EN173">
            <v>14819307.752</v>
          </cell>
          <cell r="EO173">
            <v>1234942.3126999999</v>
          </cell>
          <cell r="EP173">
            <v>4216102.5599999996</v>
          </cell>
          <cell r="EQ173">
            <v>1373.4000000000003</v>
          </cell>
          <cell r="ER173">
            <v>4151.8799999999992</v>
          </cell>
          <cell r="ES173">
            <v>0</v>
          </cell>
          <cell r="ET173">
            <v>2862831.48</v>
          </cell>
          <cell r="EU173">
            <v>12324.480000000003</v>
          </cell>
          <cell r="EV173">
            <v>3141312.2399999998</v>
          </cell>
          <cell r="EW173">
            <v>62932.80000000001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13768851.6</v>
          </cell>
        </row>
        <row r="174">
          <cell r="A174" t="str">
            <v>500129_2012</v>
          </cell>
          <cell r="B174" t="str">
            <v>500129</v>
          </cell>
          <cell r="C174" t="str">
            <v>Yes</v>
          </cell>
          <cell r="D174" t="str">
            <v>PPS</v>
          </cell>
          <cell r="E174" t="str">
            <v>5</v>
          </cell>
          <cell r="F174">
            <v>2012</v>
          </cell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0</v>
          </cell>
          <cell r="L174">
            <v>0</v>
          </cell>
          <cell r="M174">
            <v>2945006.11</v>
          </cell>
          <cell r="N174">
            <v>2354.04</v>
          </cell>
          <cell r="O174">
            <v>679.2</v>
          </cell>
          <cell r="P174">
            <v>0</v>
          </cell>
          <cell r="Q174">
            <v>0</v>
          </cell>
          <cell r="R174">
            <v>1522959.97</v>
          </cell>
          <cell r="S174">
            <v>31080.77</v>
          </cell>
          <cell r="T174">
            <v>6095.16</v>
          </cell>
          <cell r="U174">
            <v>124.44</v>
          </cell>
          <cell r="V174">
            <v>1529055.13</v>
          </cell>
          <cell r="W174">
            <v>31205.21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2784973.68</v>
          </cell>
          <cell r="AF174">
            <v>5943.24</v>
          </cell>
          <cell r="AG174">
            <v>2784973.68</v>
          </cell>
          <cell r="AH174">
            <v>5943.24</v>
          </cell>
          <cell r="AI174">
            <v>158660.4</v>
          </cell>
          <cell r="AJ174">
            <v>946566.12</v>
          </cell>
          <cell r="AK174">
            <v>2948039.35</v>
          </cell>
          <cell r="AL174">
            <v>2528139.7200000002</v>
          </cell>
          <cell r="AM174">
            <v>50648.52</v>
          </cell>
          <cell r="AN174">
            <v>2578788.2400000002</v>
          </cell>
          <cell r="AO174">
            <v>51594.720000000001</v>
          </cell>
          <cell r="AP174">
            <v>1033.68</v>
          </cell>
          <cell r="AQ174">
            <v>52628.4</v>
          </cell>
          <cell r="AR174">
            <v>2790916.92</v>
          </cell>
          <cell r="AS174">
            <v>0</v>
          </cell>
          <cell r="AT174">
            <v>1.056</v>
          </cell>
          <cell r="AU174">
            <v>34431705.780000001</v>
          </cell>
          <cell r="AV174">
            <v>36359881.3037</v>
          </cell>
          <cell r="AW174">
            <v>38747272.629100002</v>
          </cell>
          <cell r="AX174">
            <v>2387391.3254</v>
          </cell>
          <cell r="AY174">
            <v>198949.27710000001</v>
          </cell>
          <cell r="AZ174">
            <v>24537</v>
          </cell>
          <cell r="BA174">
            <v>25911.072</v>
          </cell>
          <cell r="BB174">
            <v>28265.1283</v>
          </cell>
          <cell r="BC174">
            <v>2354.0563000000002</v>
          </cell>
          <cell r="BD174">
            <v>196.17140000000001</v>
          </cell>
          <cell r="BE174">
            <v>7754.25</v>
          </cell>
          <cell r="BF174">
            <v>8188.4880000000003</v>
          </cell>
          <cell r="BG174">
            <v>8867.7389000000003</v>
          </cell>
          <cell r="BH174">
            <v>679.2509</v>
          </cell>
          <cell r="BI174">
            <v>56.604199999999999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1.0515000000000001</v>
          </cell>
          <cell r="BP174">
            <v>8135353.5259999996</v>
          </cell>
          <cell r="BQ174">
            <v>8554324.2325999998</v>
          </cell>
          <cell r="BR174">
            <v>11339297.9078</v>
          </cell>
          <cell r="BS174">
            <v>2784973.6751999999</v>
          </cell>
          <cell r="BT174">
            <v>232081.13959999999</v>
          </cell>
          <cell r="BU174">
            <v>17360.881799999999</v>
          </cell>
          <cell r="BV174">
            <v>18254.967199999999</v>
          </cell>
          <cell r="BW174">
            <v>24198.1132</v>
          </cell>
          <cell r="BX174">
            <v>5943.1459999999997</v>
          </cell>
          <cell r="BY174">
            <v>495.26220000000001</v>
          </cell>
          <cell r="BZ174">
            <v>1.056</v>
          </cell>
          <cell r="CA174">
            <v>17454877.796700001</v>
          </cell>
          <cell r="CB174">
            <v>18432350.953299999</v>
          </cell>
          <cell r="CC174">
            <v>19882246.377700001</v>
          </cell>
          <cell r="CD174">
            <v>1449895.4243999999</v>
          </cell>
          <cell r="CE174">
            <v>120824.61870000001</v>
          </cell>
          <cell r="CF174">
            <v>69581.951300000001</v>
          </cell>
          <cell r="CG174">
            <v>73478.540599999993</v>
          </cell>
          <cell r="CH174">
            <v>79573.6826</v>
          </cell>
          <cell r="CI174">
            <v>6095.1419999999998</v>
          </cell>
          <cell r="CJ174">
            <v>507.92849999999999</v>
          </cell>
          <cell r="CK174">
            <v>1.0515000000000001</v>
          </cell>
          <cell r="CL174">
            <v>7385100.6031999998</v>
          </cell>
          <cell r="CM174">
            <v>7765433.2843000004</v>
          </cell>
          <cell r="CN174">
            <v>10293572.984300001</v>
          </cell>
          <cell r="CO174">
            <v>2528139.7000000002</v>
          </cell>
          <cell r="CP174">
            <v>210678.3083</v>
          </cell>
          <cell r="CQ174">
            <v>147952.40049999999</v>
          </cell>
          <cell r="CR174">
            <v>155571.9491</v>
          </cell>
          <cell r="CS174">
            <v>206220.45250000001</v>
          </cell>
          <cell r="CT174">
            <v>50648.503400000001</v>
          </cell>
          <cell r="CU174">
            <v>4220.7085999999999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158660.4</v>
          </cell>
          <cell r="DT174">
            <v>158660.4</v>
          </cell>
          <cell r="DU174">
            <v>13221.7</v>
          </cell>
          <cell r="DV174">
            <v>0</v>
          </cell>
          <cell r="DW174">
            <v>0</v>
          </cell>
          <cell r="DX174">
            <v>946566.12</v>
          </cell>
          <cell r="DY174">
            <v>946566.12</v>
          </cell>
          <cell r="DZ174">
            <v>78880.509999999995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67674224.189500004</v>
          </cell>
          <cell r="EG174">
            <v>71393394.790800005</v>
          </cell>
          <cell r="EH174">
            <v>80609515.014599994</v>
          </cell>
          <cell r="EI174">
            <v>9216120.2237999998</v>
          </cell>
          <cell r="EJ174">
            <v>768010.01870000002</v>
          </cell>
          <cell r="EK174">
            <v>67674224.189500004</v>
          </cell>
          <cell r="EL174">
            <v>71393394.790800005</v>
          </cell>
          <cell r="EM174">
            <v>81714741.534600005</v>
          </cell>
          <cell r="EN174">
            <v>10321346.743799999</v>
          </cell>
          <cell r="EO174">
            <v>860112.22869999998</v>
          </cell>
          <cell r="EP174">
            <v>2945006.1099999994</v>
          </cell>
          <cell r="EQ174">
            <v>679.20000000000016</v>
          </cell>
          <cell r="ER174">
            <v>2354.0400000000004</v>
          </cell>
          <cell r="ES174">
            <v>0</v>
          </cell>
          <cell r="ET174">
            <v>1522959.9700000002</v>
          </cell>
          <cell r="EU174">
            <v>6095.1600000000008</v>
          </cell>
          <cell r="EV174">
            <v>2528139.7200000002</v>
          </cell>
          <cell r="EW174">
            <v>50648.52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9846799.6400000006</v>
          </cell>
        </row>
        <row r="175">
          <cell r="A175" t="str">
            <v>500129_2013</v>
          </cell>
          <cell r="B175" t="str">
            <v>500129</v>
          </cell>
          <cell r="C175" t="str">
            <v>Yes</v>
          </cell>
          <cell r="D175" t="str">
            <v>PPS</v>
          </cell>
          <cell r="E175" t="str">
            <v>5</v>
          </cell>
          <cell r="F175">
            <v>2013</v>
          </cell>
          <cell r="G175">
            <v>1</v>
          </cell>
          <cell r="H175">
            <v>1</v>
          </cell>
          <cell r="I175">
            <v>1</v>
          </cell>
          <cell r="J175">
            <v>1</v>
          </cell>
          <cell r="K175">
            <v>0</v>
          </cell>
          <cell r="L175">
            <v>0</v>
          </cell>
          <cell r="M175">
            <v>3574491.36</v>
          </cell>
          <cell r="N175">
            <v>2784.36</v>
          </cell>
          <cell r="O175">
            <v>810.96</v>
          </cell>
          <cell r="P175">
            <v>0</v>
          </cell>
          <cell r="Q175">
            <v>0</v>
          </cell>
          <cell r="R175">
            <v>1825962.84</v>
          </cell>
          <cell r="S175">
            <v>37264.559999999998</v>
          </cell>
          <cell r="T175">
            <v>7276.8</v>
          </cell>
          <cell r="U175">
            <v>148.56</v>
          </cell>
          <cell r="V175">
            <v>1833239.64</v>
          </cell>
          <cell r="W175">
            <v>37413.120000000003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2928526.32</v>
          </cell>
          <cell r="AF175">
            <v>6249.6</v>
          </cell>
          <cell r="AG175">
            <v>2928526.32</v>
          </cell>
          <cell r="AH175">
            <v>6249.6</v>
          </cell>
          <cell r="AI175">
            <v>167550.6</v>
          </cell>
          <cell r="AJ175">
            <v>995361.96</v>
          </cell>
          <cell r="AK175">
            <v>3578086.68</v>
          </cell>
          <cell r="AL175">
            <v>2658453.7200000002</v>
          </cell>
          <cell r="AM175">
            <v>53259.24</v>
          </cell>
          <cell r="AN175">
            <v>2711712.96</v>
          </cell>
          <cell r="AO175">
            <v>54254.16</v>
          </cell>
          <cell r="AP175">
            <v>1086.96</v>
          </cell>
          <cell r="AQ175">
            <v>55341.120000000003</v>
          </cell>
          <cell r="AR175">
            <v>2934775.92</v>
          </cell>
          <cell r="AS175">
            <v>0</v>
          </cell>
          <cell r="AT175">
            <v>1.1151</v>
          </cell>
          <cell r="AU175">
            <v>34431705.780000001</v>
          </cell>
          <cell r="AV175">
            <v>38394795.1153</v>
          </cell>
          <cell r="AW175">
            <v>41969286.424400002</v>
          </cell>
          <cell r="AX175">
            <v>3574491.3091000002</v>
          </cell>
          <cell r="AY175">
            <v>297874.2758</v>
          </cell>
          <cell r="AZ175">
            <v>24537</v>
          </cell>
          <cell r="BA175">
            <v>27361.208699999999</v>
          </cell>
          <cell r="BB175">
            <v>30145.568800000001</v>
          </cell>
          <cell r="BC175">
            <v>2784.3600999999999</v>
          </cell>
          <cell r="BD175">
            <v>232.03</v>
          </cell>
          <cell r="BE175">
            <v>7754.25</v>
          </cell>
          <cell r="BF175">
            <v>8646.7641999999996</v>
          </cell>
          <cell r="BG175">
            <v>9457.6983</v>
          </cell>
          <cell r="BH175">
            <v>810.93420000000003</v>
          </cell>
          <cell r="BI175">
            <v>67.577799999999996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1.1056999999999999</v>
          </cell>
          <cell r="BP175">
            <v>8135353.5259999996</v>
          </cell>
          <cell r="BQ175">
            <v>8995260.3936999999</v>
          </cell>
          <cell r="BR175">
            <v>11923786.682499999</v>
          </cell>
          <cell r="BS175">
            <v>2928526.2888000002</v>
          </cell>
          <cell r="BT175">
            <v>244043.85740000001</v>
          </cell>
          <cell r="BU175">
            <v>17360.881799999999</v>
          </cell>
          <cell r="BV175">
            <v>19195.927</v>
          </cell>
          <cell r="BW175">
            <v>25445.4149</v>
          </cell>
          <cell r="BX175">
            <v>6249.4879000000001</v>
          </cell>
          <cell r="BY175">
            <v>520.79070000000002</v>
          </cell>
          <cell r="BZ175">
            <v>1.1151</v>
          </cell>
          <cell r="CA175">
            <v>17454877.796700001</v>
          </cell>
          <cell r="CB175">
            <v>19463934.2311</v>
          </cell>
          <cell r="CC175">
            <v>21289897.0962</v>
          </cell>
          <cell r="CD175">
            <v>1825962.8651000001</v>
          </cell>
          <cell r="CE175">
            <v>152163.57209999999</v>
          </cell>
          <cell r="CF175">
            <v>69581.951300000001</v>
          </cell>
          <cell r="CG175">
            <v>77590.833899999998</v>
          </cell>
          <cell r="CH175">
            <v>84867.690100000007</v>
          </cell>
          <cell r="CI175">
            <v>7276.8562000000002</v>
          </cell>
          <cell r="CJ175">
            <v>606.40470000000005</v>
          </cell>
          <cell r="CK175">
            <v>1.1056999999999999</v>
          </cell>
          <cell r="CL175">
            <v>7385100.6031999998</v>
          </cell>
          <cell r="CM175">
            <v>8165705.7369999997</v>
          </cell>
          <cell r="CN175">
            <v>10824159.4377</v>
          </cell>
          <cell r="CO175">
            <v>2658453.7008000002</v>
          </cell>
          <cell r="CP175">
            <v>221537.80840000001</v>
          </cell>
          <cell r="CQ175">
            <v>147952.40049999999</v>
          </cell>
          <cell r="CR175">
            <v>163590.96919999999</v>
          </cell>
          <cell r="CS175">
            <v>216850.17060000001</v>
          </cell>
          <cell r="CT175">
            <v>53259.201399999998</v>
          </cell>
          <cell r="CU175">
            <v>4438.2668000000003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167550.6</v>
          </cell>
          <cell r="DT175">
            <v>167550.6</v>
          </cell>
          <cell r="DU175">
            <v>13962.55</v>
          </cell>
          <cell r="DV175">
            <v>0</v>
          </cell>
          <cell r="DW175">
            <v>0</v>
          </cell>
          <cell r="DX175">
            <v>995361.96</v>
          </cell>
          <cell r="DY175">
            <v>995361.96</v>
          </cell>
          <cell r="DZ175">
            <v>82946.83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67674224.189500004</v>
          </cell>
          <cell r="EG175">
            <v>75316081.180000007</v>
          </cell>
          <cell r="EH175">
            <v>86373896.183599994</v>
          </cell>
          <cell r="EI175">
            <v>11057815.003599999</v>
          </cell>
          <cell r="EJ175">
            <v>921484.58360000001</v>
          </cell>
          <cell r="EK175">
            <v>67674224.189500004</v>
          </cell>
          <cell r="EL175">
            <v>75316081.180000007</v>
          </cell>
          <cell r="EM175">
            <v>87536808.743599996</v>
          </cell>
          <cell r="EN175">
            <v>12220727.5636</v>
          </cell>
          <cell r="EO175">
            <v>1018393.9636</v>
          </cell>
          <cell r="EP175">
            <v>3574491.3600000013</v>
          </cell>
          <cell r="EQ175">
            <v>810.96000000000015</v>
          </cell>
          <cell r="ER175">
            <v>2784.3600000000006</v>
          </cell>
          <cell r="ES175">
            <v>0</v>
          </cell>
          <cell r="ET175">
            <v>1825962.8400000005</v>
          </cell>
          <cell r="EU175">
            <v>7276.7999999999984</v>
          </cell>
          <cell r="EV175">
            <v>2658453.7200000002</v>
          </cell>
          <cell r="EW175">
            <v>53259.24000000002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11057815.200000001</v>
          </cell>
        </row>
        <row r="176">
          <cell r="A176" t="str">
            <v>500138_2011</v>
          </cell>
          <cell r="B176" t="str">
            <v>500138</v>
          </cell>
          <cell r="C176" t="str">
            <v>Yes</v>
          </cell>
          <cell r="D176" t="str">
            <v>PPS</v>
          </cell>
          <cell r="E176" t="str">
            <v>5</v>
          </cell>
          <cell r="F176">
            <v>2011</v>
          </cell>
          <cell r="G176">
            <v>1</v>
          </cell>
          <cell r="H176">
            <v>1</v>
          </cell>
          <cell r="I176">
            <v>1</v>
          </cell>
          <cell r="J176">
            <v>1</v>
          </cell>
          <cell r="K176">
            <v>0</v>
          </cell>
          <cell r="L176">
            <v>0</v>
          </cell>
          <cell r="M176">
            <v>93320.16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22258.560000000001</v>
          </cell>
          <cell r="S176">
            <v>454.2</v>
          </cell>
          <cell r="T176">
            <v>0</v>
          </cell>
          <cell r="U176">
            <v>0</v>
          </cell>
          <cell r="V176">
            <v>22258.560000000001</v>
          </cell>
          <cell r="W176">
            <v>454.2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2432576.2799999998</v>
          </cell>
          <cell r="AF176">
            <v>0</v>
          </cell>
          <cell r="AG176">
            <v>2432576.2799999998</v>
          </cell>
          <cell r="AH176">
            <v>0</v>
          </cell>
          <cell r="AI176">
            <v>432.12</v>
          </cell>
          <cell r="AJ176">
            <v>318899.40000000002</v>
          </cell>
          <cell r="AK176">
            <v>93320.16</v>
          </cell>
          <cell r="AL176">
            <v>253375.56</v>
          </cell>
          <cell r="AM176">
            <v>2656.2</v>
          </cell>
          <cell r="AN176">
            <v>256031.76</v>
          </cell>
          <cell r="AO176">
            <v>5170.92</v>
          </cell>
          <cell r="AP176">
            <v>54.24</v>
          </cell>
          <cell r="AQ176">
            <v>5225.16</v>
          </cell>
          <cell r="AR176">
            <v>2432576.2799999998</v>
          </cell>
          <cell r="AS176">
            <v>0</v>
          </cell>
          <cell r="AT176">
            <v>1</v>
          </cell>
          <cell r="AU176">
            <v>1233880.72</v>
          </cell>
          <cell r="AV176">
            <v>1233880.72</v>
          </cell>
          <cell r="AW176">
            <v>1327200.92</v>
          </cell>
          <cell r="AX176">
            <v>93320.2</v>
          </cell>
          <cell r="AY176">
            <v>7776.6832999999997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1</v>
          </cell>
          <cell r="BP176">
            <v>5718890.3633000003</v>
          </cell>
          <cell r="BQ176">
            <v>5718890.3633000003</v>
          </cell>
          <cell r="BR176">
            <v>8151466.6377999997</v>
          </cell>
          <cell r="BS176">
            <v>2432576.2744999998</v>
          </cell>
          <cell r="BT176">
            <v>202714.68950000001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1</v>
          </cell>
          <cell r="CA176">
            <v>442389.72499999998</v>
          </cell>
          <cell r="CB176">
            <v>442389.72499999998</v>
          </cell>
          <cell r="CC176">
            <v>464648.26779999997</v>
          </cell>
          <cell r="CD176">
            <v>22258.542799999999</v>
          </cell>
          <cell r="CE176">
            <v>1854.8786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595675.63970000006</v>
          </cell>
          <cell r="CM176">
            <v>595675.63970000006</v>
          </cell>
          <cell r="CN176">
            <v>849051.14139999996</v>
          </cell>
          <cell r="CO176">
            <v>253375.50169999999</v>
          </cell>
          <cell r="CP176">
            <v>21114.625100000001</v>
          </cell>
          <cell r="CQ176">
            <v>6244.5731999999998</v>
          </cell>
          <cell r="CR176">
            <v>6244.5731999999998</v>
          </cell>
          <cell r="CS176">
            <v>8900.7533000000003</v>
          </cell>
          <cell r="CT176">
            <v>2656.1801</v>
          </cell>
          <cell r="CU176">
            <v>221.34829999999999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432.12</v>
          </cell>
          <cell r="DT176">
            <v>432.12</v>
          </cell>
          <cell r="DU176">
            <v>36.01</v>
          </cell>
          <cell r="DV176">
            <v>0</v>
          </cell>
          <cell r="DW176">
            <v>0</v>
          </cell>
          <cell r="DX176">
            <v>318899.40000000002</v>
          </cell>
          <cell r="DY176">
            <v>318899.40000000002</v>
          </cell>
          <cell r="DZ176">
            <v>26574.95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7997081.0212000003</v>
          </cell>
          <cell r="EG176">
            <v>7997081.0212000003</v>
          </cell>
          <cell r="EH176">
            <v>10801267.7203</v>
          </cell>
          <cell r="EI176">
            <v>2804186.6990999999</v>
          </cell>
          <cell r="EJ176">
            <v>233682.2249</v>
          </cell>
          <cell r="EK176">
            <v>7997081.0212000003</v>
          </cell>
          <cell r="EL176">
            <v>7997081.0212000003</v>
          </cell>
          <cell r="EM176">
            <v>11120599.2403</v>
          </cell>
          <cell r="EN176">
            <v>3123518.2190999999</v>
          </cell>
          <cell r="EO176">
            <v>260293.18489999999</v>
          </cell>
          <cell r="EP176">
            <v>93320.159999999974</v>
          </cell>
          <cell r="EQ176">
            <v>0</v>
          </cell>
          <cell r="ER176">
            <v>0</v>
          </cell>
          <cell r="ES176">
            <v>0</v>
          </cell>
          <cell r="ET176">
            <v>22258.560000000009</v>
          </cell>
          <cell r="EU176">
            <v>0</v>
          </cell>
          <cell r="EV176">
            <v>253375.56000000003</v>
          </cell>
          <cell r="EW176">
            <v>2656.1999999999994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2804186.76</v>
          </cell>
        </row>
        <row r="177">
          <cell r="A177" t="str">
            <v>500138_2012</v>
          </cell>
          <cell r="B177" t="str">
            <v>500138</v>
          </cell>
          <cell r="C177" t="str">
            <v>Yes</v>
          </cell>
          <cell r="D177" t="str">
            <v>PPS</v>
          </cell>
          <cell r="E177" t="str">
            <v>5</v>
          </cell>
          <cell r="F177">
            <v>2012</v>
          </cell>
          <cell r="G177">
            <v>1</v>
          </cell>
          <cell r="H177">
            <v>1</v>
          </cell>
          <cell r="I177">
            <v>1</v>
          </cell>
          <cell r="J177">
            <v>1</v>
          </cell>
          <cell r="K177">
            <v>0</v>
          </cell>
          <cell r="L177">
            <v>0</v>
          </cell>
          <cell r="M177">
            <v>67800.240000000005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20701.68</v>
          </cell>
          <cell r="S177">
            <v>422.52</v>
          </cell>
          <cell r="T177">
            <v>0</v>
          </cell>
          <cell r="U177">
            <v>0</v>
          </cell>
          <cell r="V177">
            <v>20701.68</v>
          </cell>
          <cell r="W177">
            <v>422.52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1957746.84</v>
          </cell>
          <cell r="AF177">
            <v>0</v>
          </cell>
          <cell r="AG177">
            <v>1957746.84</v>
          </cell>
          <cell r="AH177">
            <v>0</v>
          </cell>
          <cell r="AI177">
            <v>456.24</v>
          </cell>
          <cell r="AJ177">
            <v>335324.52</v>
          </cell>
          <cell r="AK177">
            <v>67800.240000000005</v>
          </cell>
          <cell r="AL177">
            <v>203917.56</v>
          </cell>
          <cell r="AM177">
            <v>2137.8000000000002</v>
          </cell>
          <cell r="AN177">
            <v>206055.36</v>
          </cell>
          <cell r="AO177">
            <v>4161.6000000000004</v>
          </cell>
          <cell r="AP177">
            <v>43.68</v>
          </cell>
          <cell r="AQ177">
            <v>4205.28</v>
          </cell>
          <cell r="AR177">
            <v>1957746.84</v>
          </cell>
          <cell r="AS177">
            <v>0</v>
          </cell>
          <cell r="AT177">
            <v>1.056</v>
          </cell>
          <cell r="AU177">
            <v>1233880.72</v>
          </cell>
          <cell r="AV177">
            <v>1302978.0403</v>
          </cell>
          <cell r="AW177">
            <v>1370778.3514</v>
          </cell>
          <cell r="AX177">
            <v>67800.311000000002</v>
          </cell>
          <cell r="AY177">
            <v>5650.0258999999996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1.0515000000000001</v>
          </cell>
          <cell r="BP177">
            <v>5718890.3633000003</v>
          </cell>
          <cell r="BQ177">
            <v>6013413.2170000002</v>
          </cell>
          <cell r="BR177">
            <v>7971159.9573999997</v>
          </cell>
          <cell r="BS177">
            <v>1957746.7402999999</v>
          </cell>
          <cell r="BT177">
            <v>163145.56169999999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1.056</v>
          </cell>
          <cell r="CA177">
            <v>442389.72499999998</v>
          </cell>
          <cell r="CB177">
            <v>467163.54960000003</v>
          </cell>
          <cell r="CC177">
            <v>487865.34</v>
          </cell>
          <cell r="CD177">
            <v>20701.790400000002</v>
          </cell>
          <cell r="CE177">
            <v>1725.1492000000001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1.0515000000000001</v>
          </cell>
          <cell r="CL177">
            <v>595675.63970000006</v>
          </cell>
          <cell r="CM177">
            <v>626352.9351</v>
          </cell>
          <cell r="CN177">
            <v>830270.48309999995</v>
          </cell>
          <cell r="CO177">
            <v>203917.54800000001</v>
          </cell>
          <cell r="CP177">
            <v>16993.129000000001</v>
          </cell>
          <cell r="CQ177">
            <v>6244.5731999999998</v>
          </cell>
          <cell r="CR177">
            <v>6566.1687000000002</v>
          </cell>
          <cell r="CS177">
            <v>8703.8747999999996</v>
          </cell>
          <cell r="CT177">
            <v>2137.7060999999999</v>
          </cell>
          <cell r="CU177">
            <v>178.1422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456.24</v>
          </cell>
          <cell r="DT177">
            <v>456.24</v>
          </cell>
          <cell r="DU177">
            <v>38.020000000000003</v>
          </cell>
          <cell r="DV177">
            <v>0</v>
          </cell>
          <cell r="DW177">
            <v>0</v>
          </cell>
          <cell r="DX177">
            <v>335324.52</v>
          </cell>
          <cell r="DY177">
            <v>335324.52</v>
          </cell>
          <cell r="DZ177">
            <v>27943.71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7997081.0212000003</v>
          </cell>
          <cell r="EG177">
            <v>8416473.9108000007</v>
          </cell>
          <cell r="EH177">
            <v>10668778.0067</v>
          </cell>
          <cell r="EI177">
            <v>2252304.0959000001</v>
          </cell>
          <cell r="EJ177">
            <v>187692.008</v>
          </cell>
          <cell r="EK177">
            <v>7997081.0212000003</v>
          </cell>
          <cell r="EL177">
            <v>8416473.9108000007</v>
          </cell>
          <cell r="EM177">
            <v>11004558.7667</v>
          </cell>
          <cell r="EN177">
            <v>2588084.8558999998</v>
          </cell>
          <cell r="EO177">
            <v>215673.73800000001</v>
          </cell>
          <cell r="EP177">
            <v>67800.24000000002</v>
          </cell>
          <cell r="EQ177">
            <v>0</v>
          </cell>
          <cell r="ER177">
            <v>0</v>
          </cell>
          <cell r="ES177">
            <v>0</v>
          </cell>
          <cell r="ET177">
            <v>20701.679999999997</v>
          </cell>
          <cell r="EU177">
            <v>0</v>
          </cell>
          <cell r="EV177">
            <v>203917.56000000003</v>
          </cell>
          <cell r="EW177">
            <v>2137.8000000000006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2252304.1200000006</v>
          </cell>
        </row>
        <row r="178">
          <cell r="A178" t="str">
            <v>500138_2013</v>
          </cell>
          <cell r="B178" t="str">
            <v>500138</v>
          </cell>
          <cell r="C178" t="str">
            <v>Yes</v>
          </cell>
          <cell r="D178" t="str">
            <v>PPS</v>
          </cell>
          <cell r="E178" t="str">
            <v>5</v>
          </cell>
          <cell r="F178">
            <v>2013</v>
          </cell>
          <cell r="G178">
            <v>1</v>
          </cell>
          <cell r="H178">
            <v>1</v>
          </cell>
          <cell r="I178">
            <v>1</v>
          </cell>
          <cell r="J178">
            <v>1</v>
          </cell>
          <cell r="K178">
            <v>0</v>
          </cell>
          <cell r="L178">
            <v>0</v>
          </cell>
          <cell r="M178">
            <v>124626.71</v>
          </cell>
          <cell r="N178">
            <v>0</v>
          </cell>
          <cell r="O178">
            <v>0</v>
          </cell>
          <cell r="P178">
            <v>0</v>
          </cell>
          <cell r="Q178">
            <v>139280.68</v>
          </cell>
          <cell r="R178">
            <v>44382.12</v>
          </cell>
          <cell r="S178">
            <v>905.77</v>
          </cell>
          <cell r="T178">
            <v>0</v>
          </cell>
          <cell r="U178">
            <v>0</v>
          </cell>
          <cell r="V178">
            <v>44382.12</v>
          </cell>
          <cell r="W178">
            <v>905.77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2058659.64</v>
          </cell>
          <cell r="AF178">
            <v>0</v>
          </cell>
          <cell r="AG178">
            <v>2058659.64</v>
          </cell>
          <cell r="AH178">
            <v>0</v>
          </cell>
          <cell r="AI178">
            <v>481.8</v>
          </cell>
          <cell r="AJ178">
            <v>352610.64</v>
          </cell>
          <cell r="AK178">
            <v>263907.39</v>
          </cell>
          <cell r="AL178">
            <v>214428.6</v>
          </cell>
          <cell r="AM178">
            <v>2247.96</v>
          </cell>
          <cell r="AN178">
            <v>216676.56</v>
          </cell>
          <cell r="AO178">
            <v>4376.04</v>
          </cell>
          <cell r="AP178">
            <v>45.84</v>
          </cell>
          <cell r="AQ178">
            <v>4421.88</v>
          </cell>
          <cell r="AR178">
            <v>2058659.64</v>
          </cell>
          <cell r="AS178">
            <v>0</v>
          </cell>
          <cell r="AT178">
            <v>1.1151</v>
          </cell>
          <cell r="AU178">
            <v>1233880.72</v>
          </cell>
          <cell r="AV178">
            <v>1375900.3909</v>
          </cell>
          <cell r="AW178">
            <v>1451230.2912000001</v>
          </cell>
          <cell r="AX178">
            <v>75329.900299999994</v>
          </cell>
          <cell r="AY178">
            <v>6277.4916999999996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1.1056999999999999</v>
          </cell>
          <cell r="BP178">
            <v>5718890.3633000003</v>
          </cell>
          <cell r="BQ178">
            <v>6323377.0746999998</v>
          </cell>
          <cell r="BR178">
            <v>8382036.676</v>
          </cell>
          <cell r="BS178">
            <v>2058659.6013</v>
          </cell>
          <cell r="BT178">
            <v>171554.96679999999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1.1151</v>
          </cell>
          <cell r="CA178">
            <v>442389.72499999998</v>
          </cell>
          <cell r="CB178">
            <v>493308.78230000002</v>
          </cell>
          <cell r="CC178">
            <v>515509.71159999998</v>
          </cell>
          <cell r="CD178">
            <v>22200.929199999999</v>
          </cell>
          <cell r="CE178">
            <v>1850.0773999999999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1.1056999999999999</v>
          </cell>
          <cell r="CL178">
            <v>595675.63970000006</v>
          </cell>
          <cell r="CM178">
            <v>658638.55480000004</v>
          </cell>
          <cell r="CN178">
            <v>873067.11670000001</v>
          </cell>
          <cell r="CO178">
            <v>214428.5619</v>
          </cell>
          <cell r="CP178">
            <v>17869.0468</v>
          </cell>
          <cell r="CQ178">
            <v>6244.5731999999998</v>
          </cell>
          <cell r="CR178">
            <v>6904.6246000000001</v>
          </cell>
          <cell r="CS178">
            <v>9152.5197000000007</v>
          </cell>
          <cell r="CT178">
            <v>2247.8951000000002</v>
          </cell>
          <cell r="CU178">
            <v>187.3246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481.8</v>
          </cell>
          <cell r="DT178">
            <v>481.8</v>
          </cell>
          <cell r="DU178">
            <v>40.15</v>
          </cell>
          <cell r="DV178">
            <v>0</v>
          </cell>
          <cell r="DW178">
            <v>0</v>
          </cell>
          <cell r="DX178">
            <v>352610.64</v>
          </cell>
          <cell r="DY178">
            <v>352610.64</v>
          </cell>
          <cell r="DZ178">
            <v>29384.22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7997081.0212000003</v>
          </cell>
          <cell r="EG178">
            <v>8858129.4273000006</v>
          </cell>
          <cell r="EH178">
            <v>11230996.315099999</v>
          </cell>
          <cell r="EI178">
            <v>2372866.8878000001</v>
          </cell>
          <cell r="EJ178">
            <v>197738.90729999999</v>
          </cell>
          <cell r="EK178">
            <v>7997081.0212000003</v>
          </cell>
          <cell r="EL178">
            <v>8858129.4273000006</v>
          </cell>
          <cell r="EM178">
            <v>11584088.755100001</v>
          </cell>
          <cell r="EN178">
            <v>2725959.3278000001</v>
          </cell>
          <cell r="EO178">
            <v>227163.27729999999</v>
          </cell>
          <cell r="EP178">
            <v>124626.71000000004</v>
          </cell>
          <cell r="EQ178">
            <v>0</v>
          </cell>
          <cell r="ER178">
            <v>0</v>
          </cell>
          <cell r="ES178">
            <v>0</v>
          </cell>
          <cell r="ET178">
            <v>44382.12000000001</v>
          </cell>
          <cell r="EU178">
            <v>0</v>
          </cell>
          <cell r="EV178">
            <v>214428.59999999995</v>
          </cell>
          <cell r="EW178">
            <v>2247.9599999999996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2444345.0299999998</v>
          </cell>
        </row>
        <row r="179">
          <cell r="A179" t="str">
            <v>500139_2011</v>
          </cell>
          <cell r="B179" t="str">
            <v>500139</v>
          </cell>
          <cell r="C179" t="str">
            <v>Yes</v>
          </cell>
          <cell r="D179" t="str">
            <v>PPS</v>
          </cell>
          <cell r="E179" t="str">
            <v>5</v>
          </cell>
          <cell r="F179">
            <v>2011</v>
          </cell>
          <cell r="G179">
            <v>1</v>
          </cell>
          <cell r="H179">
            <v>1</v>
          </cell>
          <cell r="I179">
            <v>1</v>
          </cell>
          <cell r="J179">
            <v>1</v>
          </cell>
          <cell r="K179">
            <v>0</v>
          </cell>
          <cell r="L179">
            <v>0</v>
          </cell>
          <cell r="M179">
            <v>470077.56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394661.16</v>
          </cell>
          <cell r="S179">
            <v>8054.28</v>
          </cell>
          <cell r="T179">
            <v>0</v>
          </cell>
          <cell r="U179">
            <v>0</v>
          </cell>
          <cell r="V179">
            <v>394661.16</v>
          </cell>
          <cell r="W179">
            <v>8054.28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352092.72</v>
          </cell>
          <cell r="AF179">
            <v>870.72</v>
          </cell>
          <cell r="AG179">
            <v>352092.72</v>
          </cell>
          <cell r="AH179">
            <v>870.72</v>
          </cell>
          <cell r="AI179">
            <v>17406</v>
          </cell>
          <cell r="AJ179">
            <v>175632.12</v>
          </cell>
          <cell r="AK179">
            <v>470077.56</v>
          </cell>
          <cell r="AL179">
            <v>476790.36</v>
          </cell>
          <cell r="AM179">
            <v>1494.72</v>
          </cell>
          <cell r="AN179">
            <v>478285.08</v>
          </cell>
          <cell r="AO179">
            <v>9730.44</v>
          </cell>
          <cell r="AP179">
            <v>30.48</v>
          </cell>
          <cell r="AQ179">
            <v>9760.92</v>
          </cell>
          <cell r="AR179">
            <v>352963.44</v>
          </cell>
          <cell r="AS179">
            <v>0</v>
          </cell>
          <cell r="AT179">
            <v>1</v>
          </cell>
          <cell r="AU179">
            <v>2735234.94</v>
          </cell>
          <cell r="AV179">
            <v>2735234.94</v>
          </cell>
          <cell r="AW179">
            <v>3205312.47</v>
          </cell>
          <cell r="AX179">
            <v>470077.53</v>
          </cell>
          <cell r="AY179">
            <v>39173.127500000002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1</v>
          </cell>
          <cell r="BP179">
            <v>827755.80850000004</v>
          </cell>
          <cell r="BQ179">
            <v>827755.80850000004</v>
          </cell>
          <cell r="BR179">
            <v>1179848.4791000001</v>
          </cell>
          <cell r="BS179">
            <v>352092.67060000001</v>
          </cell>
          <cell r="BT179">
            <v>29341.055899999999</v>
          </cell>
          <cell r="BU179">
            <v>2046.9550999999999</v>
          </cell>
          <cell r="BV179">
            <v>2046.9550999999999</v>
          </cell>
          <cell r="BW179">
            <v>2917.6441</v>
          </cell>
          <cell r="BX179">
            <v>870.68899999999996</v>
          </cell>
          <cell r="BY179">
            <v>72.557400000000001</v>
          </cell>
          <cell r="BZ179">
            <v>1</v>
          </cell>
          <cell r="CA179">
            <v>2276576.9067000002</v>
          </cell>
          <cell r="CB179">
            <v>2276576.9067000002</v>
          </cell>
          <cell r="CC179">
            <v>2671238.0148999998</v>
          </cell>
          <cell r="CD179">
            <v>394661.10820000002</v>
          </cell>
          <cell r="CE179">
            <v>32888.4257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1</v>
          </cell>
          <cell r="CL179">
            <v>1120915.4465999999</v>
          </cell>
          <cell r="CM179">
            <v>1120915.4465999999</v>
          </cell>
          <cell r="CN179">
            <v>1597705.8563000001</v>
          </cell>
          <cell r="CO179">
            <v>476790.40970000002</v>
          </cell>
          <cell r="CP179">
            <v>39732.534099999997</v>
          </cell>
          <cell r="CQ179">
            <v>3513.9712</v>
          </cell>
          <cell r="CR179">
            <v>3513.9712</v>
          </cell>
          <cell r="CS179">
            <v>5008.6666999999998</v>
          </cell>
          <cell r="CT179">
            <v>1494.6955</v>
          </cell>
          <cell r="CU179">
            <v>124.55800000000001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17406</v>
          </cell>
          <cell r="DT179">
            <v>17406</v>
          </cell>
          <cell r="DU179">
            <v>1450.5</v>
          </cell>
          <cell r="DV179">
            <v>0</v>
          </cell>
          <cell r="DW179">
            <v>0</v>
          </cell>
          <cell r="DX179">
            <v>175632.12</v>
          </cell>
          <cell r="DY179">
            <v>175632.12</v>
          </cell>
          <cell r="DZ179">
            <v>14636.01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6966044.0280999998</v>
          </cell>
          <cell r="EG179">
            <v>6966044.0280999998</v>
          </cell>
          <cell r="EH179">
            <v>8662031.1311000008</v>
          </cell>
          <cell r="EI179">
            <v>1695987.1029999999</v>
          </cell>
          <cell r="EJ179">
            <v>141332.2586</v>
          </cell>
          <cell r="EK179">
            <v>6966044.0280999998</v>
          </cell>
          <cell r="EL179">
            <v>6966044.0280999998</v>
          </cell>
          <cell r="EM179">
            <v>8855069.2511</v>
          </cell>
          <cell r="EN179">
            <v>1889025.223</v>
          </cell>
          <cell r="EO179">
            <v>157418.76860000001</v>
          </cell>
          <cell r="EP179">
            <v>470077.56</v>
          </cell>
          <cell r="EQ179">
            <v>0</v>
          </cell>
          <cell r="ER179">
            <v>0</v>
          </cell>
          <cell r="ES179">
            <v>0</v>
          </cell>
          <cell r="ET179">
            <v>394661.16</v>
          </cell>
          <cell r="EU179">
            <v>0</v>
          </cell>
          <cell r="EV179">
            <v>476790.3600000001</v>
          </cell>
          <cell r="EW179">
            <v>1494.7199999999996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1695987.24</v>
          </cell>
        </row>
        <row r="180">
          <cell r="A180" t="str">
            <v>500139_2012</v>
          </cell>
          <cell r="B180" t="str">
            <v>500139</v>
          </cell>
          <cell r="C180" t="str">
            <v>Yes</v>
          </cell>
          <cell r="D180" t="str">
            <v>PPS</v>
          </cell>
          <cell r="E180" t="str">
            <v>5</v>
          </cell>
          <cell r="F180">
            <v>2012</v>
          </cell>
          <cell r="G180">
            <v>1</v>
          </cell>
          <cell r="H180">
            <v>1</v>
          </cell>
          <cell r="I180">
            <v>1</v>
          </cell>
          <cell r="J180">
            <v>1</v>
          </cell>
          <cell r="K180">
            <v>0</v>
          </cell>
          <cell r="L180">
            <v>0</v>
          </cell>
          <cell r="M180">
            <v>234967.92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196664.4</v>
          </cell>
          <cell r="S180">
            <v>4013.52</v>
          </cell>
          <cell r="T180">
            <v>0</v>
          </cell>
          <cell r="U180">
            <v>0</v>
          </cell>
          <cell r="V180">
            <v>196664.4</v>
          </cell>
          <cell r="W180">
            <v>4013.52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283365.36</v>
          </cell>
          <cell r="AF180">
            <v>700.68</v>
          </cell>
          <cell r="AG180">
            <v>283365.36</v>
          </cell>
          <cell r="AH180">
            <v>700.68</v>
          </cell>
          <cell r="AI180">
            <v>18379.68</v>
          </cell>
          <cell r="AJ180">
            <v>184678.2</v>
          </cell>
          <cell r="AK180">
            <v>234967.92</v>
          </cell>
          <cell r="AL180">
            <v>383722.56</v>
          </cell>
          <cell r="AM180">
            <v>1202.8800000000001</v>
          </cell>
          <cell r="AN180">
            <v>384925.44</v>
          </cell>
          <cell r="AO180">
            <v>7831.08</v>
          </cell>
          <cell r="AP180">
            <v>24.6</v>
          </cell>
          <cell r="AQ180">
            <v>7855.68</v>
          </cell>
          <cell r="AR180">
            <v>284066.03999999998</v>
          </cell>
          <cell r="AS180">
            <v>0</v>
          </cell>
          <cell r="AT180">
            <v>1.056</v>
          </cell>
          <cell r="AU180">
            <v>2735234.94</v>
          </cell>
          <cell r="AV180">
            <v>2888408.0965999998</v>
          </cell>
          <cell r="AW180">
            <v>3123375.9849999999</v>
          </cell>
          <cell r="AX180">
            <v>234967.88829999999</v>
          </cell>
          <cell r="AY180">
            <v>19580.6574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1.0515000000000001</v>
          </cell>
          <cell r="BP180">
            <v>827755.80850000004</v>
          </cell>
          <cell r="BQ180">
            <v>870385.23259999999</v>
          </cell>
          <cell r="BR180">
            <v>1153750.5747</v>
          </cell>
          <cell r="BS180">
            <v>283365.342</v>
          </cell>
          <cell r="BT180">
            <v>23613.7785</v>
          </cell>
          <cell r="BU180">
            <v>2046.9550999999999</v>
          </cell>
          <cell r="BV180">
            <v>2152.3733000000002</v>
          </cell>
          <cell r="BW180">
            <v>2853.1066999999998</v>
          </cell>
          <cell r="BX180">
            <v>700.73339999999996</v>
          </cell>
          <cell r="BY180">
            <v>58.394399999999997</v>
          </cell>
          <cell r="BZ180">
            <v>1.056</v>
          </cell>
          <cell r="CA180">
            <v>2276576.9067000002</v>
          </cell>
          <cell r="CB180">
            <v>2404065.2135000001</v>
          </cell>
          <cell r="CC180">
            <v>2600729.6069999998</v>
          </cell>
          <cell r="CD180">
            <v>196664.39350000001</v>
          </cell>
          <cell r="CE180">
            <v>16388.699499999999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1.0515000000000001</v>
          </cell>
          <cell r="CL180">
            <v>1120915.4465999999</v>
          </cell>
          <cell r="CM180">
            <v>1178642.5921</v>
          </cell>
          <cell r="CN180">
            <v>1562365.1591</v>
          </cell>
          <cell r="CO180">
            <v>383722.56699999998</v>
          </cell>
          <cell r="CP180">
            <v>31976.8806</v>
          </cell>
          <cell r="CQ180">
            <v>3513.9712</v>
          </cell>
          <cell r="CR180">
            <v>3694.9407000000001</v>
          </cell>
          <cell r="CS180">
            <v>4897.8760000000002</v>
          </cell>
          <cell r="CT180">
            <v>1202.9351999999999</v>
          </cell>
          <cell r="CU180">
            <v>100.24460000000001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18379.68</v>
          </cell>
          <cell r="DT180">
            <v>18379.68</v>
          </cell>
          <cell r="DU180">
            <v>1531.64</v>
          </cell>
          <cell r="DV180">
            <v>0</v>
          </cell>
          <cell r="DW180">
            <v>0</v>
          </cell>
          <cell r="DX180">
            <v>184678.2</v>
          </cell>
          <cell r="DY180">
            <v>184678.2</v>
          </cell>
          <cell r="DZ180">
            <v>15389.85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6966044.0280999998</v>
          </cell>
          <cell r="EG180">
            <v>7347348.4489000002</v>
          </cell>
          <cell r="EH180">
            <v>8447972.3082999997</v>
          </cell>
          <cell r="EI180">
            <v>1100623.8594</v>
          </cell>
          <cell r="EJ180">
            <v>91718.654899999994</v>
          </cell>
          <cell r="EK180">
            <v>6966044.0280999998</v>
          </cell>
          <cell r="EL180">
            <v>7347348.4489000002</v>
          </cell>
          <cell r="EM180">
            <v>8651030.1883000005</v>
          </cell>
          <cell r="EN180">
            <v>1303681.7394000001</v>
          </cell>
          <cell r="EO180">
            <v>108640.1449</v>
          </cell>
          <cell r="EP180">
            <v>234967.92</v>
          </cell>
          <cell r="EQ180">
            <v>0</v>
          </cell>
          <cell r="ER180">
            <v>0</v>
          </cell>
          <cell r="ES180">
            <v>0</v>
          </cell>
          <cell r="ET180">
            <v>196664.40000000005</v>
          </cell>
          <cell r="EU180">
            <v>0</v>
          </cell>
          <cell r="EV180">
            <v>383722.56</v>
          </cell>
          <cell r="EW180">
            <v>1202.8799999999999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1100623.8</v>
          </cell>
        </row>
        <row r="181">
          <cell r="A181" t="str">
            <v>500139_2013</v>
          </cell>
          <cell r="B181" t="str">
            <v>500139</v>
          </cell>
          <cell r="C181" t="str">
            <v>Yes</v>
          </cell>
          <cell r="D181" t="str">
            <v>PPS</v>
          </cell>
          <cell r="E181" t="str">
            <v>5</v>
          </cell>
          <cell r="F181">
            <v>2013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0</v>
          </cell>
          <cell r="L181">
            <v>0</v>
          </cell>
          <cell r="M181">
            <v>285550.06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237773.65</v>
          </cell>
          <cell r="S181">
            <v>4852.55</v>
          </cell>
          <cell r="T181">
            <v>0</v>
          </cell>
          <cell r="U181">
            <v>0</v>
          </cell>
          <cell r="V181">
            <v>237773.65</v>
          </cell>
          <cell r="W181">
            <v>4852.55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297971.52</v>
          </cell>
          <cell r="AF181">
            <v>736.8</v>
          </cell>
          <cell r="AG181">
            <v>297971.52</v>
          </cell>
          <cell r="AH181">
            <v>736.8</v>
          </cell>
          <cell r="AI181">
            <v>19409.52</v>
          </cell>
          <cell r="AJ181">
            <v>194198.39999999999</v>
          </cell>
          <cell r="AK181">
            <v>285550.06</v>
          </cell>
          <cell r="AL181">
            <v>403501.68</v>
          </cell>
          <cell r="AM181">
            <v>1264.92</v>
          </cell>
          <cell r="AN181">
            <v>404766.6</v>
          </cell>
          <cell r="AO181">
            <v>8234.76</v>
          </cell>
          <cell r="AP181">
            <v>25.8</v>
          </cell>
          <cell r="AQ181">
            <v>8260.56</v>
          </cell>
          <cell r="AR181">
            <v>298708.32</v>
          </cell>
          <cell r="AS181">
            <v>0</v>
          </cell>
          <cell r="AT181">
            <v>1.1151</v>
          </cell>
          <cell r="AU181">
            <v>2735234.94</v>
          </cell>
          <cell r="AV181">
            <v>3050060.4816000001</v>
          </cell>
          <cell r="AW181">
            <v>3329938.2932000002</v>
          </cell>
          <cell r="AX181">
            <v>279877.81160000002</v>
          </cell>
          <cell r="AY181">
            <v>23323.151000000002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1.1056999999999999</v>
          </cell>
          <cell r="BP181">
            <v>827755.80850000004</v>
          </cell>
          <cell r="BQ181">
            <v>915249.59750000003</v>
          </cell>
          <cell r="BR181">
            <v>1213221.1225999999</v>
          </cell>
          <cell r="BS181">
            <v>297971.52510000003</v>
          </cell>
          <cell r="BT181">
            <v>24830.9604</v>
          </cell>
          <cell r="BU181">
            <v>2046.9550999999999</v>
          </cell>
          <cell r="BV181">
            <v>2263.3182999999999</v>
          </cell>
          <cell r="BW181">
            <v>3000.1712000000002</v>
          </cell>
          <cell r="BX181">
            <v>736.85299999999995</v>
          </cell>
          <cell r="BY181">
            <v>61.404400000000003</v>
          </cell>
          <cell r="BZ181">
            <v>1.1151</v>
          </cell>
          <cell r="CA181">
            <v>2276576.9067000002</v>
          </cell>
          <cell r="CB181">
            <v>2538610.9087</v>
          </cell>
          <cell r="CC181">
            <v>2773019.9032000001</v>
          </cell>
          <cell r="CD181">
            <v>234408.99460000001</v>
          </cell>
          <cell r="CE181">
            <v>19534.082900000001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1.1056999999999999</v>
          </cell>
          <cell r="CL181">
            <v>1120915.4465999999</v>
          </cell>
          <cell r="CM181">
            <v>1239396.2093</v>
          </cell>
          <cell r="CN181">
            <v>1642897.9138</v>
          </cell>
          <cell r="CO181">
            <v>403501.70449999999</v>
          </cell>
          <cell r="CP181">
            <v>33625.142</v>
          </cell>
          <cell r="CQ181">
            <v>3513.9712</v>
          </cell>
          <cell r="CR181">
            <v>3885.3980000000001</v>
          </cell>
          <cell r="CS181">
            <v>5150.3389999999999</v>
          </cell>
          <cell r="CT181">
            <v>1264.941</v>
          </cell>
          <cell r="CU181">
            <v>105.4118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19409.52</v>
          </cell>
          <cell r="DT181">
            <v>19409.52</v>
          </cell>
          <cell r="DU181">
            <v>1617.46</v>
          </cell>
          <cell r="DV181">
            <v>0</v>
          </cell>
          <cell r="DW181">
            <v>0</v>
          </cell>
          <cell r="DX181">
            <v>194198.39999999999</v>
          </cell>
          <cell r="DY181">
            <v>194198.39999999999</v>
          </cell>
          <cell r="DZ181">
            <v>16183.2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6966044.0280999998</v>
          </cell>
          <cell r="EG181">
            <v>7749465.9132000003</v>
          </cell>
          <cell r="EH181">
            <v>8967227.7430000007</v>
          </cell>
          <cell r="EI181">
            <v>1217761.8297999999</v>
          </cell>
          <cell r="EJ181">
            <v>101480.1525</v>
          </cell>
          <cell r="EK181">
            <v>6966044.0280999998</v>
          </cell>
          <cell r="EL181">
            <v>7749465.9132000003</v>
          </cell>
          <cell r="EM181">
            <v>9180835.6630000006</v>
          </cell>
          <cell r="EN181">
            <v>1431369.7498000001</v>
          </cell>
          <cell r="EO181">
            <v>119280.8125</v>
          </cell>
          <cell r="EP181">
            <v>285550.06</v>
          </cell>
          <cell r="EQ181">
            <v>0</v>
          </cell>
          <cell r="ER181">
            <v>0</v>
          </cell>
          <cell r="ES181">
            <v>0</v>
          </cell>
          <cell r="ET181">
            <v>237773.64999999994</v>
          </cell>
          <cell r="EU181">
            <v>0</v>
          </cell>
          <cell r="EV181">
            <v>403501.68000000011</v>
          </cell>
          <cell r="EW181">
            <v>1264.92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1226798.6299999999</v>
          </cell>
        </row>
        <row r="182">
          <cell r="A182" t="str">
            <v>500141_2011</v>
          </cell>
          <cell r="B182" t="str">
            <v>500141</v>
          </cell>
          <cell r="C182" t="str">
            <v>Yes</v>
          </cell>
          <cell r="D182" t="str">
            <v>PPS</v>
          </cell>
          <cell r="E182" t="str">
            <v>5</v>
          </cell>
          <cell r="F182">
            <v>2011</v>
          </cell>
          <cell r="G182">
            <v>1</v>
          </cell>
          <cell r="H182">
            <v>1</v>
          </cell>
          <cell r="I182">
            <v>1</v>
          </cell>
          <cell r="J182">
            <v>1</v>
          </cell>
          <cell r="K182">
            <v>0</v>
          </cell>
          <cell r="L182">
            <v>0</v>
          </cell>
          <cell r="M182">
            <v>1133975.04</v>
          </cell>
          <cell r="N182">
            <v>72562.320000000007</v>
          </cell>
          <cell r="O182">
            <v>0</v>
          </cell>
          <cell r="P182">
            <v>0</v>
          </cell>
          <cell r="Q182">
            <v>0</v>
          </cell>
          <cell r="R182">
            <v>669020.88</v>
          </cell>
          <cell r="S182">
            <v>13653.48</v>
          </cell>
          <cell r="T182">
            <v>2110.3200000000002</v>
          </cell>
          <cell r="U182">
            <v>43.08</v>
          </cell>
          <cell r="V182">
            <v>671131.2</v>
          </cell>
          <cell r="W182">
            <v>13696.56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1052176.92</v>
          </cell>
          <cell r="AF182">
            <v>8508.24</v>
          </cell>
          <cell r="AG182">
            <v>1052176.92</v>
          </cell>
          <cell r="AH182">
            <v>8508.24</v>
          </cell>
          <cell r="AI182">
            <v>75630.600000000006</v>
          </cell>
          <cell r="AJ182">
            <v>315168.96000000002</v>
          </cell>
          <cell r="AK182">
            <v>1206537.3600000001</v>
          </cell>
          <cell r="AL182">
            <v>1074691.44</v>
          </cell>
          <cell r="AM182">
            <v>10398</v>
          </cell>
          <cell r="AN182">
            <v>1085089.44</v>
          </cell>
          <cell r="AO182">
            <v>21932.52</v>
          </cell>
          <cell r="AP182">
            <v>212.16</v>
          </cell>
          <cell r="AQ182">
            <v>22144.68</v>
          </cell>
          <cell r="AR182">
            <v>1060685.1599999999</v>
          </cell>
          <cell r="AS182">
            <v>0</v>
          </cell>
          <cell r="AT182">
            <v>1</v>
          </cell>
          <cell r="AU182">
            <v>6678295.4299999997</v>
          </cell>
          <cell r="AV182">
            <v>6678295.4299999997</v>
          </cell>
          <cell r="AW182">
            <v>7812270.5099999998</v>
          </cell>
          <cell r="AX182">
            <v>1133975.08</v>
          </cell>
          <cell r="AY182">
            <v>94497.923299999995</v>
          </cell>
          <cell r="AZ182">
            <v>552264.93999999994</v>
          </cell>
          <cell r="BA182">
            <v>552264.93999999994</v>
          </cell>
          <cell r="BB182">
            <v>624827.19999999995</v>
          </cell>
          <cell r="BC182">
            <v>72562.259999999995</v>
          </cell>
          <cell r="BD182">
            <v>6046.8549999999996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</v>
          </cell>
          <cell r="BP182">
            <v>2473625.7275</v>
          </cell>
          <cell r="BQ182">
            <v>2473625.7275</v>
          </cell>
          <cell r="BR182">
            <v>3525802.6368</v>
          </cell>
          <cell r="BS182">
            <v>1052176.9092999999</v>
          </cell>
          <cell r="BT182">
            <v>87681.409100000004</v>
          </cell>
          <cell r="BU182">
            <v>20002.669699999999</v>
          </cell>
          <cell r="BV182">
            <v>20002.669699999999</v>
          </cell>
          <cell r="BW182">
            <v>28510.968499999999</v>
          </cell>
          <cell r="BX182">
            <v>8508.2988000000005</v>
          </cell>
          <cell r="BY182">
            <v>709.0249</v>
          </cell>
          <cell r="BZ182">
            <v>1</v>
          </cell>
          <cell r="CA182">
            <v>3777197.33</v>
          </cell>
          <cell r="CB182">
            <v>3777197.33</v>
          </cell>
          <cell r="CC182">
            <v>4446218.2686999999</v>
          </cell>
          <cell r="CD182">
            <v>669020.93870000006</v>
          </cell>
          <cell r="CE182">
            <v>55751.744899999998</v>
          </cell>
          <cell r="CF182">
            <v>11914.2929</v>
          </cell>
          <cell r="CG182">
            <v>11914.2929</v>
          </cell>
          <cell r="CH182">
            <v>14024.564200000001</v>
          </cell>
          <cell r="CI182">
            <v>2110.2712999999999</v>
          </cell>
          <cell r="CJ182">
            <v>175.85589999999999</v>
          </cell>
          <cell r="CK182">
            <v>1</v>
          </cell>
          <cell r="CL182">
            <v>2526556.4082999998</v>
          </cell>
          <cell r="CM182">
            <v>2526556.4082999998</v>
          </cell>
          <cell r="CN182">
            <v>3601247.8021</v>
          </cell>
          <cell r="CO182">
            <v>1074691.3938</v>
          </cell>
          <cell r="CP182">
            <v>89557.616200000004</v>
          </cell>
          <cell r="CQ182">
            <v>24445.332399999999</v>
          </cell>
          <cell r="CR182">
            <v>24445.332399999999</v>
          </cell>
          <cell r="CS182">
            <v>34843.354800000001</v>
          </cell>
          <cell r="CT182">
            <v>10398.0224</v>
          </cell>
          <cell r="CU182">
            <v>866.50189999999998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75630.600000000006</v>
          </cell>
          <cell r="DT182">
            <v>75630.600000000006</v>
          </cell>
          <cell r="DU182">
            <v>6302.55</v>
          </cell>
          <cell r="DV182">
            <v>0</v>
          </cell>
          <cell r="DW182">
            <v>0</v>
          </cell>
          <cell r="DX182">
            <v>315168.96000000002</v>
          </cell>
          <cell r="DY182">
            <v>315168.96000000002</v>
          </cell>
          <cell r="DZ182">
            <v>26264.080000000002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16064302.130799999</v>
          </cell>
          <cell r="EG182">
            <v>16064302.130799999</v>
          </cell>
          <cell r="EH182">
            <v>20087745.305100001</v>
          </cell>
          <cell r="EI182">
            <v>4023443.1743000001</v>
          </cell>
          <cell r="EJ182">
            <v>335286.93119999999</v>
          </cell>
          <cell r="EK182">
            <v>16064302.130799999</v>
          </cell>
          <cell r="EL182">
            <v>16064302.130799999</v>
          </cell>
          <cell r="EM182">
            <v>20478544.8651</v>
          </cell>
          <cell r="EN182">
            <v>4414242.7342999997</v>
          </cell>
          <cell r="EO182">
            <v>367853.5612</v>
          </cell>
          <cell r="EP182">
            <v>1133975.0400000003</v>
          </cell>
          <cell r="EQ182">
            <v>0</v>
          </cell>
          <cell r="ER182">
            <v>72562.319999999992</v>
          </cell>
          <cell r="ES182">
            <v>0</v>
          </cell>
          <cell r="ET182">
            <v>669020.88</v>
          </cell>
          <cell r="EU182">
            <v>2110.3200000000006</v>
          </cell>
          <cell r="EV182">
            <v>1074691.44</v>
          </cell>
          <cell r="EW182">
            <v>10398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4023443.16</v>
          </cell>
        </row>
        <row r="183">
          <cell r="A183" t="str">
            <v>500141_2012</v>
          </cell>
          <cell r="B183" t="str">
            <v>500141</v>
          </cell>
          <cell r="C183" t="str">
            <v>Yes</v>
          </cell>
          <cell r="D183" t="str">
            <v>PPS</v>
          </cell>
          <cell r="E183" t="str">
            <v>5</v>
          </cell>
          <cell r="F183">
            <v>2012</v>
          </cell>
          <cell r="G183">
            <v>1</v>
          </cell>
          <cell r="H183">
            <v>1</v>
          </cell>
          <cell r="I183">
            <v>1</v>
          </cell>
          <cell r="J183">
            <v>1</v>
          </cell>
          <cell r="K183">
            <v>0</v>
          </cell>
          <cell r="L183">
            <v>0</v>
          </cell>
          <cell r="M183">
            <v>568073.76</v>
          </cell>
          <cell r="N183">
            <v>75005.279999999999</v>
          </cell>
          <cell r="O183">
            <v>0</v>
          </cell>
          <cell r="P183">
            <v>0</v>
          </cell>
          <cell r="Q183">
            <v>0</v>
          </cell>
          <cell r="R183">
            <v>330869.64</v>
          </cell>
          <cell r="S183">
            <v>6752.4</v>
          </cell>
          <cell r="T183">
            <v>1043.6400000000001</v>
          </cell>
          <cell r="U183">
            <v>21.24</v>
          </cell>
          <cell r="V183">
            <v>331913.28000000003</v>
          </cell>
          <cell r="W183">
            <v>6773.64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846795.84</v>
          </cell>
          <cell r="AF183">
            <v>6847.56</v>
          </cell>
          <cell r="AG183">
            <v>846795.84</v>
          </cell>
          <cell r="AH183">
            <v>6847.56</v>
          </cell>
          <cell r="AI183">
            <v>79861.2</v>
          </cell>
          <cell r="AJ183">
            <v>331401.96000000002</v>
          </cell>
          <cell r="AK183">
            <v>643079.04</v>
          </cell>
          <cell r="AL183">
            <v>864915.72</v>
          </cell>
          <cell r="AM183">
            <v>8368.44</v>
          </cell>
          <cell r="AN183">
            <v>873284.16</v>
          </cell>
          <cell r="AO183">
            <v>17651.400000000001</v>
          </cell>
          <cell r="AP183">
            <v>170.76</v>
          </cell>
          <cell r="AQ183">
            <v>17822.16</v>
          </cell>
          <cell r="AR183">
            <v>853643.4</v>
          </cell>
          <cell r="AS183">
            <v>0</v>
          </cell>
          <cell r="AT183">
            <v>1.056</v>
          </cell>
          <cell r="AU183">
            <v>6678295.4299999997</v>
          </cell>
          <cell r="AV183">
            <v>7052279.9741000002</v>
          </cell>
          <cell r="AW183">
            <v>7620353.7379000001</v>
          </cell>
          <cell r="AX183">
            <v>568073.76379999996</v>
          </cell>
          <cell r="AY183">
            <v>47339.480300000003</v>
          </cell>
          <cell r="AZ183">
            <v>552264.93999999994</v>
          </cell>
          <cell r="BA183">
            <v>583191.77659999998</v>
          </cell>
          <cell r="BB183">
            <v>658197.13340000005</v>
          </cell>
          <cell r="BC183">
            <v>75005.356799999994</v>
          </cell>
          <cell r="BD183">
            <v>6250.4463999999998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1.0515000000000001</v>
          </cell>
          <cell r="BP183">
            <v>2473625.7275</v>
          </cell>
          <cell r="BQ183">
            <v>2601017.4525000001</v>
          </cell>
          <cell r="BR183">
            <v>3447813.2873</v>
          </cell>
          <cell r="BS183">
            <v>846795.83479999995</v>
          </cell>
          <cell r="BT183">
            <v>70566.319600000003</v>
          </cell>
          <cell r="BU183">
            <v>20002.669699999999</v>
          </cell>
          <cell r="BV183">
            <v>21032.807199999999</v>
          </cell>
          <cell r="BW183">
            <v>27880.318299999999</v>
          </cell>
          <cell r="BX183">
            <v>6847.5110999999997</v>
          </cell>
          <cell r="BY183">
            <v>570.6259</v>
          </cell>
          <cell r="BZ183">
            <v>1.056</v>
          </cell>
          <cell r="CA183">
            <v>3777197.33</v>
          </cell>
          <cell r="CB183">
            <v>3988720.3805</v>
          </cell>
          <cell r="CC183">
            <v>4319589.9748999998</v>
          </cell>
          <cell r="CD183">
            <v>330869.59450000001</v>
          </cell>
          <cell r="CE183">
            <v>27572.466199999999</v>
          </cell>
          <cell r="CF183">
            <v>11914.2929</v>
          </cell>
          <cell r="CG183">
            <v>12581.4933</v>
          </cell>
          <cell r="CH183">
            <v>13625.1446</v>
          </cell>
          <cell r="CI183">
            <v>1043.6513</v>
          </cell>
          <cell r="CJ183">
            <v>86.9709</v>
          </cell>
          <cell r="CK183">
            <v>1.0515000000000001</v>
          </cell>
          <cell r="CL183">
            <v>2526556.4082999998</v>
          </cell>
          <cell r="CM183">
            <v>2656674.0633</v>
          </cell>
          <cell r="CN183">
            <v>3521589.7582</v>
          </cell>
          <cell r="CO183">
            <v>864915.69480000006</v>
          </cell>
          <cell r="CP183">
            <v>72076.3079</v>
          </cell>
          <cell r="CQ183">
            <v>24445.332399999999</v>
          </cell>
          <cell r="CR183">
            <v>25704.267</v>
          </cell>
          <cell r="CS183">
            <v>34072.635000000002</v>
          </cell>
          <cell r="CT183">
            <v>8368.3680000000004</v>
          </cell>
          <cell r="CU183">
            <v>697.36400000000003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79861.2</v>
          </cell>
          <cell r="DT183">
            <v>79861.2</v>
          </cell>
          <cell r="DU183">
            <v>6655.1</v>
          </cell>
          <cell r="DV183">
            <v>0</v>
          </cell>
          <cell r="DW183">
            <v>0</v>
          </cell>
          <cell r="DX183">
            <v>331401.96000000002</v>
          </cell>
          <cell r="DY183">
            <v>331401.96000000002</v>
          </cell>
          <cell r="DZ183">
            <v>27616.83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16064302.130799999</v>
          </cell>
          <cell r="EG183">
            <v>16941202.214499999</v>
          </cell>
          <cell r="EH183">
            <v>19643121.989700001</v>
          </cell>
          <cell r="EI183">
            <v>2701919.7752</v>
          </cell>
          <cell r="EJ183">
            <v>225159.98130000001</v>
          </cell>
          <cell r="EK183">
            <v>16064302.130799999</v>
          </cell>
          <cell r="EL183">
            <v>16941202.214499999</v>
          </cell>
          <cell r="EM183">
            <v>20054385.149700001</v>
          </cell>
          <cell r="EN183">
            <v>3113182.9352000002</v>
          </cell>
          <cell r="EO183">
            <v>259431.91130000001</v>
          </cell>
          <cell r="EP183">
            <v>568073.75999999989</v>
          </cell>
          <cell r="EQ183">
            <v>0</v>
          </cell>
          <cell r="ER183">
            <v>75005.280000000013</v>
          </cell>
          <cell r="ES183">
            <v>0</v>
          </cell>
          <cell r="ET183">
            <v>330869.64</v>
          </cell>
          <cell r="EU183">
            <v>1043.6400000000001</v>
          </cell>
          <cell r="EV183">
            <v>864915.7200000002</v>
          </cell>
          <cell r="EW183">
            <v>8368.44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2701919.8800000004</v>
          </cell>
        </row>
        <row r="184">
          <cell r="A184" t="str">
            <v>500141_2013</v>
          </cell>
          <cell r="B184" t="str">
            <v>500141</v>
          </cell>
          <cell r="C184" t="str">
            <v>Yes</v>
          </cell>
          <cell r="D184" t="str">
            <v>PPS</v>
          </cell>
          <cell r="E184" t="str">
            <v>5</v>
          </cell>
          <cell r="F184">
            <v>2013</v>
          </cell>
          <cell r="G184">
            <v>1</v>
          </cell>
          <cell r="H184">
            <v>1</v>
          </cell>
          <cell r="I184">
            <v>1</v>
          </cell>
          <cell r="J184">
            <v>1</v>
          </cell>
          <cell r="K184">
            <v>0</v>
          </cell>
          <cell r="L184">
            <v>0</v>
          </cell>
          <cell r="M184">
            <v>692950.38</v>
          </cell>
          <cell r="N184">
            <v>86153.52</v>
          </cell>
          <cell r="O184">
            <v>0</v>
          </cell>
          <cell r="P184">
            <v>0</v>
          </cell>
          <cell r="Q184">
            <v>0</v>
          </cell>
          <cell r="R184">
            <v>395017.92</v>
          </cell>
          <cell r="S184">
            <v>8061.6</v>
          </cell>
          <cell r="T184">
            <v>1246.08</v>
          </cell>
          <cell r="U184">
            <v>25.44</v>
          </cell>
          <cell r="V184">
            <v>396264</v>
          </cell>
          <cell r="W184">
            <v>8087.04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890444.28</v>
          </cell>
          <cell r="AF184">
            <v>7200.48</v>
          </cell>
          <cell r="AG184">
            <v>890444.28</v>
          </cell>
          <cell r="AH184">
            <v>7200.48</v>
          </cell>
          <cell r="AI184">
            <v>84336</v>
          </cell>
          <cell r="AJ184">
            <v>348485.88</v>
          </cell>
          <cell r="AK184">
            <v>779103.9</v>
          </cell>
          <cell r="AL184">
            <v>909498.12</v>
          </cell>
          <cell r="AM184">
            <v>8799.7199999999993</v>
          </cell>
          <cell r="AN184">
            <v>918297.84</v>
          </cell>
          <cell r="AO184">
            <v>18561.240000000002</v>
          </cell>
          <cell r="AP184">
            <v>179.64</v>
          </cell>
          <cell r="AQ184">
            <v>18740.88</v>
          </cell>
          <cell r="AR184">
            <v>897644.76</v>
          </cell>
          <cell r="AS184">
            <v>0</v>
          </cell>
          <cell r="AT184">
            <v>1.1151</v>
          </cell>
          <cell r="AU184">
            <v>6678295.4299999997</v>
          </cell>
          <cell r="AV184">
            <v>7446967.2340000002</v>
          </cell>
          <cell r="AW184">
            <v>8123295.5226999996</v>
          </cell>
          <cell r="AX184">
            <v>676328.28870000003</v>
          </cell>
          <cell r="AY184">
            <v>56360.690699999999</v>
          </cell>
          <cell r="AZ184">
            <v>552264.93999999994</v>
          </cell>
          <cell r="BA184">
            <v>615830.63459999999</v>
          </cell>
          <cell r="BB184">
            <v>701984.15269999998</v>
          </cell>
          <cell r="BC184">
            <v>86153.518100000001</v>
          </cell>
          <cell r="BD184">
            <v>7179.4597999999996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1.1056999999999999</v>
          </cell>
          <cell r="BP184">
            <v>2473625.7275</v>
          </cell>
          <cell r="BQ184">
            <v>2735087.9668999999</v>
          </cell>
          <cell r="BR184">
            <v>3625532.2414000002</v>
          </cell>
          <cell r="BS184">
            <v>890444.27450000006</v>
          </cell>
          <cell r="BT184">
            <v>74203.689499999993</v>
          </cell>
          <cell r="BU184">
            <v>20002.669699999999</v>
          </cell>
          <cell r="BV184">
            <v>22116.9519</v>
          </cell>
          <cell r="BW184">
            <v>29317.4208</v>
          </cell>
          <cell r="BX184">
            <v>7200.4688999999998</v>
          </cell>
          <cell r="BY184">
            <v>600.03909999999996</v>
          </cell>
          <cell r="BZ184">
            <v>1.1151</v>
          </cell>
          <cell r="CA184">
            <v>3777197.33</v>
          </cell>
          <cell r="CB184">
            <v>4211952.7427000003</v>
          </cell>
          <cell r="CC184">
            <v>4606970.7167999996</v>
          </cell>
          <cell r="CD184">
            <v>395017.9742</v>
          </cell>
          <cell r="CE184">
            <v>32918.164499999999</v>
          </cell>
          <cell r="CF184">
            <v>11914.2929</v>
          </cell>
          <cell r="CG184">
            <v>13285.628000000001</v>
          </cell>
          <cell r="CH184">
            <v>14531.6206</v>
          </cell>
          <cell r="CI184">
            <v>1245.9926</v>
          </cell>
          <cell r="CJ184">
            <v>103.8327</v>
          </cell>
          <cell r="CK184">
            <v>1.1056999999999999</v>
          </cell>
          <cell r="CL184">
            <v>2526556.4082999998</v>
          </cell>
          <cell r="CM184">
            <v>2793613.4207000001</v>
          </cell>
          <cell r="CN184">
            <v>3703111.5507</v>
          </cell>
          <cell r="CO184">
            <v>909498.13009999995</v>
          </cell>
          <cell r="CP184">
            <v>75791.510800000004</v>
          </cell>
          <cell r="CQ184">
            <v>24445.332399999999</v>
          </cell>
          <cell r="CR184">
            <v>27029.204000000002</v>
          </cell>
          <cell r="CS184">
            <v>35828.923000000003</v>
          </cell>
          <cell r="CT184">
            <v>8799.7189999999991</v>
          </cell>
          <cell r="CU184">
            <v>733.30989999999997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84336</v>
          </cell>
          <cell r="DT184">
            <v>84336</v>
          </cell>
          <cell r="DU184">
            <v>7028</v>
          </cell>
          <cell r="DV184">
            <v>0</v>
          </cell>
          <cell r="DW184">
            <v>0</v>
          </cell>
          <cell r="DX184">
            <v>348485.88</v>
          </cell>
          <cell r="DY184">
            <v>348485.88</v>
          </cell>
          <cell r="DZ184">
            <v>29040.49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16064302.130799999</v>
          </cell>
          <cell r="EG184">
            <v>17865883.7828</v>
          </cell>
          <cell r="EH184">
            <v>20840572.148600001</v>
          </cell>
          <cell r="EI184">
            <v>2974688.3659000001</v>
          </cell>
          <cell r="EJ184">
            <v>247890.6972</v>
          </cell>
          <cell r="EK184">
            <v>16064302.130799999</v>
          </cell>
          <cell r="EL184">
            <v>17865883.7828</v>
          </cell>
          <cell r="EM184">
            <v>21273394.0286</v>
          </cell>
          <cell r="EN184">
            <v>3407510.2459</v>
          </cell>
          <cell r="EO184">
            <v>283959.18719999999</v>
          </cell>
          <cell r="EP184">
            <v>692950.38</v>
          </cell>
          <cell r="EQ184">
            <v>0</v>
          </cell>
          <cell r="ER184">
            <v>86153.520000000019</v>
          </cell>
          <cell r="ES184">
            <v>0</v>
          </cell>
          <cell r="ET184">
            <v>395017.92000000016</v>
          </cell>
          <cell r="EU184">
            <v>1246.08</v>
          </cell>
          <cell r="EV184">
            <v>909498.12</v>
          </cell>
          <cell r="EW184">
            <v>8799.7199999999975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2991310.5</v>
          </cell>
        </row>
        <row r="185">
          <cell r="A185" t="str">
            <v>500148_2011</v>
          </cell>
          <cell r="B185" t="str">
            <v>500148</v>
          </cell>
          <cell r="C185" t="str">
            <v>Yes</v>
          </cell>
          <cell r="D185" t="str">
            <v>PPS</v>
          </cell>
          <cell r="E185" t="str">
            <v>5</v>
          </cell>
          <cell r="F185">
            <v>2011</v>
          </cell>
          <cell r="G185">
            <v>1</v>
          </cell>
          <cell r="H185">
            <v>1</v>
          </cell>
          <cell r="I185">
            <v>1</v>
          </cell>
          <cell r="J185">
            <v>1</v>
          </cell>
          <cell r="K185">
            <v>0</v>
          </cell>
          <cell r="L185">
            <v>0</v>
          </cell>
          <cell r="M185">
            <v>118165.56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32593.439999999999</v>
          </cell>
          <cell r="S185">
            <v>665.16</v>
          </cell>
          <cell r="T185">
            <v>0</v>
          </cell>
          <cell r="U185">
            <v>0</v>
          </cell>
          <cell r="V185">
            <v>32593.439999999999</v>
          </cell>
          <cell r="W185">
            <v>665.16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829389.24</v>
          </cell>
          <cell r="AF185">
            <v>3896.4</v>
          </cell>
          <cell r="AG185">
            <v>829389.24</v>
          </cell>
          <cell r="AH185">
            <v>3896.4</v>
          </cell>
          <cell r="AI185">
            <v>4029</v>
          </cell>
          <cell r="AJ185">
            <v>82580.639999999999</v>
          </cell>
          <cell r="AK185">
            <v>118165.56</v>
          </cell>
          <cell r="AL185">
            <v>986537.28</v>
          </cell>
          <cell r="AM185">
            <v>31599.119999999999</v>
          </cell>
          <cell r="AN185">
            <v>1018136.4</v>
          </cell>
          <cell r="AO185">
            <v>20133.36</v>
          </cell>
          <cell r="AP185">
            <v>644.88</v>
          </cell>
          <cell r="AQ185">
            <v>20778.240000000002</v>
          </cell>
          <cell r="AR185">
            <v>833285.64</v>
          </cell>
          <cell r="AS185">
            <v>0</v>
          </cell>
          <cell r="AT185">
            <v>1</v>
          </cell>
          <cell r="AU185">
            <v>702115.71</v>
          </cell>
          <cell r="AV185">
            <v>702115.71</v>
          </cell>
          <cell r="AW185">
            <v>820281.32</v>
          </cell>
          <cell r="AX185">
            <v>118165.61</v>
          </cell>
          <cell r="AY185">
            <v>9847.1342000000004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</v>
          </cell>
          <cell r="BP185">
            <v>1949861.4909000001</v>
          </cell>
          <cell r="BQ185">
            <v>1949861.4909000001</v>
          </cell>
          <cell r="BR185">
            <v>2779250.7897999999</v>
          </cell>
          <cell r="BS185">
            <v>829389.29890000005</v>
          </cell>
          <cell r="BT185">
            <v>69115.774900000004</v>
          </cell>
          <cell r="BU185">
            <v>9160.1911999999993</v>
          </cell>
          <cell r="BV185">
            <v>9160.1911999999993</v>
          </cell>
          <cell r="BW185">
            <v>13056.552299999999</v>
          </cell>
          <cell r="BX185">
            <v>3896.3611000000001</v>
          </cell>
          <cell r="BY185">
            <v>324.6968</v>
          </cell>
          <cell r="BZ185">
            <v>1</v>
          </cell>
          <cell r="CA185">
            <v>184017.64129999999</v>
          </cell>
          <cell r="CB185">
            <v>184017.64129999999</v>
          </cell>
          <cell r="CC185">
            <v>216611.02979999999</v>
          </cell>
          <cell r="CD185">
            <v>32593.388500000001</v>
          </cell>
          <cell r="CE185">
            <v>2716.1156999999998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1</v>
          </cell>
          <cell r="CL185">
            <v>2319310.2111</v>
          </cell>
          <cell r="CM185">
            <v>2319310.2111</v>
          </cell>
          <cell r="CN185">
            <v>3305847.5510999998</v>
          </cell>
          <cell r="CO185">
            <v>986537.34</v>
          </cell>
          <cell r="CP185">
            <v>82211.445000000007</v>
          </cell>
          <cell r="CQ185">
            <v>74288.221600000004</v>
          </cell>
          <cell r="CR185">
            <v>74288.221600000004</v>
          </cell>
          <cell r="CS185">
            <v>105887.32060000001</v>
          </cell>
          <cell r="CT185">
            <v>31599.098999999998</v>
          </cell>
          <cell r="CU185">
            <v>2633.2583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4029</v>
          </cell>
          <cell r="DT185">
            <v>4029</v>
          </cell>
          <cell r="DU185">
            <v>335.75</v>
          </cell>
          <cell r="DV185">
            <v>0</v>
          </cell>
          <cell r="DW185">
            <v>0</v>
          </cell>
          <cell r="DX185">
            <v>82580.639999999999</v>
          </cell>
          <cell r="DY185">
            <v>82580.639999999999</v>
          </cell>
          <cell r="DZ185">
            <v>6881.72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5238753.4660999998</v>
          </cell>
          <cell r="EG185">
            <v>5238753.4660999998</v>
          </cell>
          <cell r="EH185">
            <v>7240934.5636</v>
          </cell>
          <cell r="EI185">
            <v>2002181.0974999999</v>
          </cell>
          <cell r="EJ185">
            <v>166848.42480000001</v>
          </cell>
          <cell r="EK185">
            <v>5238753.4660999998</v>
          </cell>
          <cell r="EL185">
            <v>5238753.4660999998</v>
          </cell>
          <cell r="EM185">
            <v>7327544.2035999997</v>
          </cell>
          <cell r="EN185">
            <v>2088790.7375</v>
          </cell>
          <cell r="EO185">
            <v>174065.89480000001</v>
          </cell>
          <cell r="EP185">
            <v>118165.56000000001</v>
          </cell>
          <cell r="EQ185">
            <v>0</v>
          </cell>
          <cell r="ER185">
            <v>0</v>
          </cell>
          <cell r="ES185">
            <v>0</v>
          </cell>
          <cell r="ET185">
            <v>32593.439999999991</v>
          </cell>
          <cell r="EU185">
            <v>0</v>
          </cell>
          <cell r="EV185">
            <v>986537.2799999998</v>
          </cell>
          <cell r="EW185">
            <v>31599.12000000001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2002181.0399999998</v>
          </cell>
        </row>
        <row r="186">
          <cell r="A186" t="str">
            <v>500148_2012</v>
          </cell>
          <cell r="B186" t="str">
            <v>500148</v>
          </cell>
          <cell r="C186" t="str">
            <v>Yes</v>
          </cell>
          <cell r="D186" t="str">
            <v>PPS</v>
          </cell>
          <cell r="E186" t="str">
            <v>5</v>
          </cell>
          <cell r="F186">
            <v>2012</v>
          </cell>
          <cell r="G186">
            <v>1</v>
          </cell>
          <cell r="H186">
            <v>1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59483.88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16119.24</v>
          </cell>
          <cell r="S186">
            <v>328.92</v>
          </cell>
          <cell r="T186">
            <v>0</v>
          </cell>
          <cell r="U186">
            <v>0</v>
          </cell>
          <cell r="V186">
            <v>16119.24</v>
          </cell>
          <cell r="W186">
            <v>328.92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667495.56000000006</v>
          </cell>
          <cell r="AF186">
            <v>3135.84</v>
          </cell>
          <cell r="AG186">
            <v>667495.56000000006</v>
          </cell>
          <cell r="AH186">
            <v>3135.84</v>
          </cell>
          <cell r="AI186">
            <v>4254.3599999999997</v>
          </cell>
          <cell r="AJ186">
            <v>86834.04</v>
          </cell>
          <cell r="AK186">
            <v>59483.88</v>
          </cell>
          <cell r="AL186">
            <v>793968.84</v>
          </cell>
          <cell r="AM186">
            <v>25431.119999999999</v>
          </cell>
          <cell r="AN186">
            <v>819399.96</v>
          </cell>
          <cell r="AO186">
            <v>16203.48</v>
          </cell>
          <cell r="AP186">
            <v>519</v>
          </cell>
          <cell r="AQ186">
            <v>16722.48</v>
          </cell>
          <cell r="AR186">
            <v>670631.4</v>
          </cell>
          <cell r="AS186">
            <v>0</v>
          </cell>
          <cell r="AT186">
            <v>1.056</v>
          </cell>
          <cell r="AU186">
            <v>702115.71</v>
          </cell>
          <cell r="AV186">
            <v>741434.18980000005</v>
          </cell>
          <cell r="AW186">
            <v>800918.09950000001</v>
          </cell>
          <cell r="AX186">
            <v>59483.909800000001</v>
          </cell>
          <cell r="AY186">
            <v>4956.9925000000003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1.0515000000000001</v>
          </cell>
          <cell r="BP186">
            <v>1949861.4909000001</v>
          </cell>
          <cell r="BQ186">
            <v>2050279.3577000001</v>
          </cell>
          <cell r="BR186">
            <v>2717774.9552000002</v>
          </cell>
          <cell r="BS186">
            <v>667495.59750000003</v>
          </cell>
          <cell r="BT186">
            <v>55624.633099999999</v>
          </cell>
          <cell r="BU186">
            <v>9160.1911999999993</v>
          </cell>
          <cell r="BV186">
            <v>9631.9410000000007</v>
          </cell>
          <cell r="BW186">
            <v>12767.747100000001</v>
          </cell>
          <cell r="BX186">
            <v>3135.806</v>
          </cell>
          <cell r="BY186">
            <v>261.31720000000001</v>
          </cell>
          <cell r="BZ186">
            <v>1.056</v>
          </cell>
          <cell r="CA186">
            <v>184017.64129999999</v>
          </cell>
          <cell r="CB186">
            <v>194322.6292</v>
          </cell>
          <cell r="CC186">
            <v>210441.948</v>
          </cell>
          <cell r="CD186">
            <v>16119.318799999999</v>
          </cell>
          <cell r="CE186">
            <v>1343.2765999999999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1.0515000000000001</v>
          </cell>
          <cell r="CL186">
            <v>2319310.2111</v>
          </cell>
          <cell r="CM186">
            <v>2438754.6869999999</v>
          </cell>
          <cell r="CN186">
            <v>3232723.5879000002</v>
          </cell>
          <cell r="CO186">
            <v>793968.90090000001</v>
          </cell>
          <cell r="CP186">
            <v>66164.075100000002</v>
          </cell>
          <cell r="CQ186">
            <v>74288.221600000004</v>
          </cell>
          <cell r="CR186">
            <v>78114.065000000002</v>
          </cell>
          <cell r="CS186">
            <v>103545.13529999999</v>
          </cell>
          <cell r="CT186">
            <v>25431.070299999999</v>
          </cell>
          <cell r="CU186">
            <v>2119.2559000000001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4254.3599999999997</v>
          </cell>
          <cell r="DT186">
            <v>4254.3599999999997</v>
          </cell>
          <cell r="DU186">
            <v>354.53</v>
          </cell>
          <cell r="DV186">
            <v>0</v>
          </cell>
          <cell r="DW186">
            <v>0</v>
          </cell>
          <cell r="DX186">
            <v>86834.04</v>
          </cell>
          <cell r="DY186">
            <v>86834.04</v>
          </cell>
          <cell r="DZ186">
            <v>7236.17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5238753.4660999998</v>
          </cell>
          <cell r="EG186">
            <v>5512536.8696999997</v>
          </cell>
          <cell r="EH186">
            <v>7078171.4729000004</v>
          </cell>
          <cell r="EI186">
            <v>1565634.6032</v>
          </cell>
          <cell r="EJ186">
            <v>130469.5503</v>
          </cell>
          <cell r="EK186">
            <v>5238753.4660999998</v>
          </cell>
          <cell r="EL186">
            <v>5512536.8696999997</v>
          </cell>
          <cell r="EM186">
            <v>7169259.8728999998</v>
          </cell>
          <cell r="EN186">
            <v>1656723.0031999999</v>
          </cell>
          <cell r="EO186">
            <v>138060.25030000001</v>
          </cell>
          <cell r="EP186">
            <v>59483.879999999983</v>
          </cell>
          <cell r="EQ186">
            <v>0</v>
          </cell>
          <cell r="ER186">
            <v>0</v>
          </cell>
          <cell r="ES186">
            <v>0</v>
          </cell>
          <cell r="ET186">
            <v>16119.240000000003</v>
          </cell>
          <cell r="EU186">
            <v>0</v>
          </cell>
          <cell r="EV186">
            <v>793968.84000000032</v>
          </cell>
          <cell r="EW186">
            <v>25431.12000000001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1565634.4800000002</v>
          </cell>
        </row>
        <row r="187">
          <cell r="A187" t="str">
            <v>500148_2013</v>
          </cell>
          <cell r="B187" t="str">
            <v>500148</v>
          </cell>
          <cell r="C187" t="str">
            <v>Yes</v>
          </cell>
          <cell r="D187" t="str">
            <v>PPS</v>
          </cell>
          <cell r="E187" t="str">
            <v>5</v>
          </cell>
          <cell r="F187">
            <v>2013</v>
          </cell>
          <cell r="G187">
            <v>1</v>
          </cell>
          <cell r="H187">
            <v>1</v>
          </cell>
          <cell r="I187">
            <v>1</v>
          </cell>
          <cell r="J187">
            <v>1</v>
          </cell>
          <cell r="K187">
            <v>0</v>
          </cell>
          <cell r="L187">
            <v>0</v>
          </cell>
          <cell r="M187">
            <v>73140.350000000006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19244.400000000001</v>
          </cell>
          <cell r="S187">
            <v>392.76</v>
          </cell>
          <cell r="T187">
            <v>0</v>
          </cell>
          <cell r="U187">
            <v>0</v>
          </cell>
          <cell r="V187">
            <v>19244.400000000001</v>
          </cell>
          <cell r="W187">
            <v>392.76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701901.96</v>
          </cell>
          <cell r="AF187">
            <v>3297.48</v>
          </cell>
          <cell r="AG187">
            <v>701901.96</v>
          </cell>
          <cell r="AH187">
            <v>3297.48</v>
          </cell>
          <cell r="AI187">
            <v>4492.68</v>
          </cell>
          <cell r="AJ187">
            <v>91310.399999999994</v>
          </cell>
          <cell r="AK187">
            <v>73140.350000000006</v>
          </cell>
          <cell r="AL187">
            <v>834894.36</v>
          </cell>
          <cell r="AM187">
            <v>26741.88</v>
          </cell>
          <cell r="AN187">
            <v>861636.24</v>
          </cell>
          <cell r="AO187">
            <v>17038.68</v>
          </cell>
          <cell r="AP187">
            <v>545.76</v>
          </cell>
          <cell r="AQ187">
            <v>17584.439999999999</v>
          </cell>
          <cell r="AR187">
            <v>705199.44</v>
          </cell>
          <cell r="AS187">
            <v>0</v>
          </cell>
          <cell r="AT187">
            <v>1.1151</v>
          </cell>
          <cell r="AU187">
            <v>702115.71</v>
          </cell>
          <cell r="AV187">
            <v>782929.22820000001</v>
          </cell>
          <cell r="AW187">
            <v>853674.90780000004</v>
          </cell>
          <cell r="AX187">
            <v>70745.679600000003</v>
          </cell>
          <cell r="AY187">
            <v>5895.4732999999997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1.1056999999999999</v>
          </cell>
          <cell r="BP187">
            <v>1949861.4909000001</v>
          </cell>
          <cell r="BQ187">
            <v>2155961.8505000002</v>
          </cell>
          <cell r="BR187">
            <v>2857863.7831000001</v>
          </cell>
          <cell r="BS187">
            <v>701901.93259999994</v>
          </cell>
          <cell r="BT187">
            <v>58491.827700000002</v>
          </cell>
          <cell r="BU187">
            <v>9160.1911999999993</v>
          </cell>
          <cell r="BV187">
            <v>10128.4234</v>
          </cell>
          <cell r="BW187">
            <v>13425.8658</v>
          </cell>
          <cell r="BX187">
            <v>3297.4423999999999</v>
          </cell>
          <cell r="BY187">
            <v>274.7869</v>
          </cell>
          <cell r="BZ187">
            <v>1.1151</v>
          </cell>
          <cell r="CA187">
            <v>184017.64129999999</v>
          </cell>
          <cell r="CB187">
            <v>205198.07180000001</v>
          </cell>
          <cell r="CC187">
            <v>224442.573</v>
          </cell>
          <cell r="CD187">
            <v>19244.501199999999</v>
          </cell>
          <cell r="CE187">
            <v>1603.7084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1.1056999999999999</v>
          </cell>
          <cell r="CL187">
            <v>2319310.2111</v>
          </cell>
          <cell r="CM187">
            <v>2564461.3004000001</v>
          </cell>
          <cell r="CN187">
            <v>3399355.6549</v>
          </cell>
          <cell r="CO187">
            <v>834894.35450000002</v>
          </cell>
          <cell r="CP187">
            <v>69574.529500000004</v>
          </cell>
          <cell r="CQ187">
            <v>74288.221600000004</v>
          </cell>
          <cell r="CR187">
            <v>82140.486600000004</v>
          </cell>
          <cell r="CS187">
            <v>108882.41190000001</v>
          </cell>
          <cell r="CT187">
            <v>26741.925299999999</v>
          </cell>
          <cell r="CU187">
            <v>2228.4938000000002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4492.68</v>
          </cell>
          <cell r="DT187">
            <v>4492.68</v>
          </cell>
          <cell r="DU187">
            <v>374.39</v>
          </cell>
          <cell r="DV187">
            <v>0</v>
          </cell>
          <cell r="DW187">
            <v>0</v>
          </cell>
          <cell r="DX187">
            <v>91310.399999999994</v>
          </cell>
          <cell r="DY187">
            <v>91310.399999999994</v>
          </cell>
          <cell r="DZ187">
            <v>7609.2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5238753.4660999998</v>
          </cell>
          <cell r="EG187">
            <v>5800819.3609999996</v>
          </cell>
          <cell r="EH187">
            <v>7457645.1964999996</v>
          </cell>
          <cell r="EI187">
            <v>1656825.8356000001</v>
          </cell>
          <cell r="EJ187">
            <v>138068.81959999999</v>
          </cell>
          <cell r="EK187">
            <v>5238753.4660999998</v>
          </cell>
          <cell r="EL187">
            <v>5800819.3609999996</v>
          </cell>
          <cell r="EM187">
            <v>7553448.2764999997</v>
          </cell>
          <cell r="EN187">
            <v>1752628.9155999999</v>
          </cell>
          <cell r="EO187">
            <v>146052.40960000001</v>
          </cell>
          <cell r="EP187">
            <v>73140.349999999991</v>
          </cell>
          <cell r="EQ187">
            <v>0</v>
          </cell>
          <cell r="ER187">
            <v>0</v>
          </cell>
          <cell r="ES187">
            <v>0</v>
          </cell>
          <cell r="ET187">
            <v>19244.400000000005</v>
          </cell>
          <cell r="EU187">
            <v>0</v>
          </cell>
          <cell r="EV187">
            <v>834894.36000000022</v>
          </cell>
          <cell r="EW187">
            <v>26741.87999999999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1659220.4300000002</v>
          </cell>
        </row>
        <row r="188">
          <cell r="A188" t="str">
            <v>500150_2011</v>
          </cell>
          <cell r="B188" t="str">
            <v>500150</v>
          </cell>
          <cell r="C188" t="str">
            <v>Yes</v>
          </cell>
          <cell r="D188" t="str">
            <v>PPS</v>
          </cell>
          <cell r="E188" t="str">
            <v>5</v>
          </cell>
          <cell r="F188">
            <v>2011</v>
          </cell>
          <cell r="G188">
            <v>1</v>
          </cell>
          <cell r="H188">
            <v>1</v>
          </cell>
          <cell r="I188">
            <v>1</v>
          </cell>
          <cell r="J188">
            <v>1</v>
          </cell>
          <cell r="K188">
            <v>0</v>
          </cell>
          <cell r="L188">
            <v>0</v>
          </cell>
          <cell r="M188">
            <v>1270080.6000000001</v>
          </cell>
          <cell r="N188">
            <v>1485.24</v>
          </cell>
          <cell r="O188">
            <v>3292.44</v>
          </cell>
          <cell r="P188">
            <v>0</v>
          </cell>
          <cell r="Q188">
            <v>0</v>
          </cell>
          <cell r="R188">
            <v>1532661.96</v>
          </cell>
          <cell r="S188">
            <v>31278.84</v>
          </cell>
          <cell r="T188">
            <v>0</v>
          </cell>
          <cell r="U188">
            <v>0</v>
          </cell>
          <cell r="V188">
            <v>1532661.96</v>
          </cell>
          <cell r="W188">
            <v>31278.84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714574.32</v>
          </cell>
          <cell r="AF188">
            <v>1918.56</v>
          </cell>
          <cell r="AG188">
            <v>714574.32</v>
          </cell>
          <cell r="AH188">
            <v>1918.56</v>
          </cell>
          <cell r="AI188">
            <v>67359.600000000006</v>
          </cell>
          <cell r="AJ188">
            <v>231987.72</v>
          </cell>
          <cell r="AK188">
            <v>1274858.28</v>
          </cell>
          <cell r="AL188">
            <v>1194609.96</v>
          </cell>
          <cell r="AM188">
            <v>14554.08</v>
          </cell>
          <cell r="AN188">
            <v>1209164.04</v>
          </cell>
          <cell r="AO188">
            <v>24379.8</v>
          </cell>
          <cell r="AP188">
            <v>297</v>
          </cell>
          <cell r="AQ188">
            <v>24676.799999999999</v>
          </cell>
          <cell r="AR188">
            <v>716492.88</v>
          </cell>
          <cell r="AS188">
            <v>0</v>
          </cell>
          <cell r="AT188">
            <v>1</v>
          </cell>
          <cell r="AU188">
            <v>8819859.8800000008</v>
          </cell>
          <cell r="AV188">
            <v>8819859.8800000008</v>
          </cell>
          <cell r="AW188">
            <v>10089940.439999999</v>
          </cell>
          <cell r="AX188">
            <v>1270080.56</v>
          </cell>
          <cell r="AY188">
            <v>105840.04670000001</v>
          </cell>
          <cell r="AZ188">
            <v>9362.3700000000008</v>
          </cell>
          <cell r="BA188">
            <v>9362.3700000000008</v>
          </cell>
          <cell r="BB188">
            <v>10847.61</v>
          </cell>
          <cell r="BC188">
            <v>1485.24</v>
          </cell>
          <cell r="BD188">
            <v>123.77</v>
          </cell>
          <cell r="BE188">
            <v>18588.48</v>
          </cell>
          <cell r="BF188">
            <v>18588.48</v>
          </cell>
          <cell r="BG188">
            <v>21880.89</v>
          </cell>
          <cell r="BH188">
            <v>3292.41</v>
          </cell>
          <cell r="BI188">
            <v>274.36750000000001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1</v>
          </cell>
          <cell r="BP188">
            <v>1679935.5819000001</v>
          </cell>
          <cell r="BQ188">
            <v>1679935.5819000001</v>
          </cell>
          <cell r="BR188">
            <v>2394509.8435</v>
          </cell>
          <cell r="BS188">
            <v>714574.26159999997</v>
          </cell>
          <cell r="BT188">
            <v>59547.855100000001</v>
          </cell>
          <cell r="BU188">
            <v>4510.5119000000004</v>
          </cell>
          <cell r="BV188">
            <v>4510.5119000000004</v>
          </cell>
          <cell r="BW188">
            <v>6429.0947999999999</v>
          </cell>
          <cell r="BX188">
            <v>1918.5829000000001</v>
          </cell>
          <cell r="BY188">
            <v>159.8819</v>
          </cell>
          <cell r="BZ188">
            <v>1</v>
          </cell>
          <cell r="CA188">
            <v>8653191.7934000008</v>
          </cell>
          <cell r="CB188">
            <v>8653191.7934000008</v>
          </cell>
          <cell r="CC188">
            <v>10185853.794500001</v>
          </cell>
          <cell r="CD188">
            <v>1532662.0011</v>
          </cell>
          <cell r="CE188">
            <v>127721.8334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1</v>
          </cell>
          <cell r="CL188">
            <v>2808480.3253000001</v>
          </cell>
          <cell r="CM188">
            <v>2808480.3253000001</v>
          </cell>
          <cell r="CN188">
            <v>4003090.3256999999</v>
          </cell>
          <cell r="CO188">
            <v>1194610.0004</v>
          </cell>
          <cell r="CP188">
            <v>99550.833400000003</v>
          </cell>
          <cell r="CQ188">
            <v>34215.929600000003</v>
          </cell>
          <cell r="CR188">
            <v>34215.929600000003</v>
          </cell>
          <cell r="CS188">
            <v>48769.955499999996</v>
          </cell>
          <cell r="CT188">
            <v>14554.025900000001</v>
          </cell>
          <cell r="CU188">
            <v>1212.8354999999999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67359.600000000006</v>
          </cell>
          <cell r="DT188">
            <v>67359.600000000006</v>
          </cell>
          <cell r="DU188">
            <v>5613.3</v>
          </cell>
          <cell r="DV188">
            <v>0</v>
          </cell>
          <cell r="DW188">
            <v>0</v>
          </cell>
          <cell r="DX188">
            <v>231987.72</v>
          </cell>
          <cell r="DY188">
            <v>231987.72</v>
          </cell>
          <cell r="DZ188">
            <v>19332.310000000001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22028144.872099999</v>
          </cell>
          <cell r="EG188">
            <v>22028144.872099999</v>
          </cell>
          <cell r="EH188">
            <v>26761321.954</v>
          </cell>
          <cell r="EI188">
            <v>4733177.0818999996</v>
          </cell>
          <cell r="EJ188">
            <v>394431.42349999998</v>
          </cell>
          <cell r="EK188">
            <v>22028144.872099999</v>
          </cell>
          <cell r="EL188">
            <v>22028144.872099999</v>
          </cell>
          <cell r="EM188">
            <v>27060669.274</v>
          </cell>
          <cell r="EN188">
            <v>5032524.4018999999</v>
          </cell>
          <cell r="EO188">
            <v>419377.03350000002</v>
          </cell>
          <cell r="EP188">
            <v>1270080.6000000003</v>
          </cell>
          <cell r="EQ188">
            <v>3292.4399999999991</v>
          </cell>
          <cell r="ER188">
            <v>1485.24</v>
          </cell>
          <cell r="ES188">
            <v>0</v>
          </cell>
          <cell r="ET188">
            <v>1532661.9600000002</v>
          </cell>
          <cell r="EU188">
            <v>0</v>
          </cell>
          <cell r="EV188">
            <v>1194609.96</v>
          </cell>
          <cell r="EW188">
            <v>14554.08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4733177.16</v>
          </cell>
        </row>
        <row r="189">
          <cell r="A189" t="str">
            <v>500150_2012</v>
          </cell>
          <cell r="B189" t="str">
            <v>500150</v>
          </cell>
          <cell r="C189" t="str">
            <v>Yes</v>
          </cell>
          <cell r="D189" t="str">
            <v>PPS</v>
          </cell>
          <cell r="E189" t="str">
            <v>5</v>
          </cell>
          <cell r="F189">
            <v>2012</v>
          </cell>
          <cell r="G189">
            <v>1</v>
          </cell>
          <cell r="H189">
            <v>1</v>
          </cell>
          <cell r="I189">
            <v>1</v>
          </cell>
          <cell r="J189">
            <v>1</v>
          </cell>
          <cell r="K189">
            <v>0</v>
          </cell>
          <cell r="L189">
            <v>0</v>
          </cell>
          <cell r="M189">
            <v>676878.48</v>
          </cell>
          <cell r="N189">
            <v>1002.48</v>
          </cell>
          <cell r="O189">
            <v>1628.28</v>
          </cell>
          <cell r="P189">
            <v>0</v>
          </cell>
          <cell r="Q189">
            <v>0</v>
          </cell>
          <cell r="R189">
            <v>757990.08</v>
          </cell>
          <cell r="S189">
            <v>15469.2</v>
          </cell>
          <cell r="T189">
            <v>0</v>
          </cell>
          <cell r="U189">
            <v>0</v>
          </cell>
          <cell r="V189">
            <v>757990.08</v>
          </cell>
          <cell r="W189">
            <v>15469.2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575091.96</v>
          </cell>
          <cell r="AF189">
            <v>1544.04</v>
          </cell>
          <cell r="AG189">
            <v>575091.96</v>
          </cell>
          <cell r="AH189">
            <v>1544.04</v>
          </cell>
          <cell r="AI189">
            <v>71127.600000000006</v>
          </cell>
          <cell r="AJ189">
            <v>243936.36</v>
          </cell>
          <cell r="AK189">
            <v>679509.24</v>
          </cell>
          <cell r="AL189">
            <v>961426.44</v>
          </cell>
          <cell r="AM189">
            <v>11713.2</v>
          </cell>
          <cell r="AN189">
            <v>973139.64</v>
          </cell>
          <cell r="AO189">
            <v>19620.96</v>
          </cell>
          <cell r="AP189">
            <v>239.04</v>
          </cell>
          <cell r="AQ189">
            <v>19860</v>
          </cell>
          <cell r="AR189">
            <v>576636</v>
          </cell>
          <cell r="AS189">
            <v>0</v>
          </cell>
          <cell r="AT189">
            <v>1.056</v>
          </cell>
          <cell r="AU189">
            <v>8819859.8800000008</v>
          </cell>
          <cell r="AV189">
            <v>9313772.0332999993</v>
          </cell>
          <cell r="AW189">
            <v>9990650.5248000007</v>
          </cell>
          <cell r="AX189">
            <v>676878.4915</v>
          </cell>
          <cell r="AY189">
            <v>56406.540999999997</v>
          </cell>
          <cell r="AZ189">
            <v>9362.3700000000008</v>
          </cell>
          <cell r="BA189">
            <v>9886.6627000000008</v>
          </cell>
          <cell r="BB189">
            <v>10889.208000000001</v>
          </cell>
          <cell r="BC189">
            <v>1002.5453</v>
          </cell>
          <cell r="BD189">
            <v>83.545400000000001</v>
          </cell>
          <cell r="BE189">
            <v>18588.48</v>
          </cell>
          <cell r="BF189">
            <v>19629.4349</v>
          </cell>
          <cell r="BG189">
            <v>21257.7235</v>
          </cell>
          <cell r="BH189">
            <v>1628.2886000000001</v>
          </cell>
          <cell r="BI189">
            <v>135.69069999999999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1.0515000000000001</v>
          </cell>
          <cell r="BP189">
            <v>1679935.5819000001</v>
          </cell>
          <cell r="BQ189">
            <v>1766452.2644</v>
          </cell>
          <cell r="BR189">
            <v>2341544.2492</v>
          </cell>
          <cell r="BS189">
            <v>575091.98479999998</v>
          </cell>
          <cell r="BT189">
            <v>47924.3321</v>
          </cell>
          <cell r="BU189">
            <v>4510.5119000000004</v>
          </cell>
          <cell r="BV189">
            <v>4742.8032999999996</v>
          </cell>
          <cell r="BW189">
            <v>6286.8864000000003</v>
          </cell>
          <cell r="BX189">
            <v>1544.0832</v>
          </cell>
          <cell r="BY189">
            <v>128.67359999999999</v>
          </cell>
          <cell r="BZ189">
            <v>1.056</v>
          </cell>
          <cell r="CA189">
            <v>8653191.7934000008</v>
          </cell>
          <cell r="CB189">
            <v>9137770.5338000003</v>
          </cell>
          <cell r="CC189">
            <v>9895760.6375999991</v>
          </cell>
          <cell r="CD189">
            <v>757990.10380000004</v>
          </cell>
          <cell r="CE189">
            <v>63165.841999999997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1.0515000000000001</v>
          </cell>
          <cell r="CL189">
            <v>2808480.3253000001</v>
          </cell>
          <cell r="CM189">
            <v>2953117.0621000002</v>
          </cell>
          <cell r="CN189">
            <v>3914543.5821000002</v>
          </cell>
          <cell r="CO189">
            <v>961426.52</v>
          </cell>
          <cell r="CP189">
            <v>80118.876699999993</v>
          </cell>
          <cell r="CQ189">
            <v>34215.929600000003</v>
          </cell>
          <cell r="CR189">
            <v>35978.050000000003</v>
          </cell>
          <cell r="CS189">
            <v>47691.183499999999</v>
          </cell>
          <cell r="CT189">
            <v>11713.133599999999</v>
          </cell>
          <cell r="CU189">
            <v>976.09450000000004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71127.600000000006</v>
          </cell>
          <cell r="DT189">
            <v>71127.600000000006</v>
          </cell>
          <cell r="DU189">
            <v>5927.3</v>
          </cell>
          <cell r="DV189">
            <v>0</v>
          </cell>
          <cell r="DW189">
            <v>0</v>
          </cell>
          <cell r="DX189">
            <v>243936.36</v>
          </cell>
          <cell r="DY189">
            <v>243936.36</v>
          </cell>
          <cell r="DZ189">
            <v>20328.03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22028144.872099999</v>
          </cell>
          <cell r="EG189">
            <v>23241348.8444</v>
          </cell>
          <cell r="EH189">
            <v>26228623.995200001</v>
          </cell>
          <cell r="EI189">
            <v>2987275.1507999999</v>
          </cell>
          <cell r="EJ189">
            <v>248939.59589999999</v>
          </cell>
          <cell r="EK189">
            <v>22028144.872099999</v>
          </cell>
          <cell r="EL189">
            <v>23241348.8444</v>
          </cell>
          <cell r="EM189">
            <v>26543687.955200002</v>
          </cell>
          <cell r="EN189">
            <v>3302339.1107999999</v>
          </cell>
          <cell r="EO189">
            <v>275194.92589999997</v>
          </cell>
          <cell r="EP189">
            <v>676878.48</v>
          </cell>
          <cell r="EQ189">
            <v>1628.2800000000004</v>
          </cell>
          <cell r="ER189">
            <v>1002.4799999999999</v>
          </cell>
          <cell r="ES189">
            <v>0</v>
          </cell>
          <cell r="ET189">
            <v>757990.07999999973</v>
          </cell>
          <cell r="EU189">
            <v>0</v>
          </cell>
          <cell r="EV189">
            <v>961426.44</v>
          </cell>
          <cell r="EW189">
            <v>11713.200000000003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2987274.96</v>
          </cell>
        </row>
        <row r="190">
          <cell r="A190" t="str">
            <v>500150_2013</v>
          </cell>
          <cell r="B190" t="str">
            <v>500150</v>
          </cell>
          <cell r="C190" t="str">
            <v>Yes</v>
          </cell>
          <cell r="D190" t="str">
            <v>PPS</v>
          </cell>
          <cell r="E190" t="str">
            <v>5</v>
          </cell>
          <cell r="F190">
            <v>2013</v>
          </cell>
          <cell r="G190">
            <v>1</v>
          </cell>
          <cell r="H190">
            <v>1</v>
          </cell>
          <cell r="I190">
            <v>1</v>
          </cell>
          <cell r="J190">
            <v>1</v>
          </cell>
          <cell r="K190">
            <v>0</v>
          </cell>
          <cell r="L190">
            <v>0</v>
          </cell>
          <cell r="M190">
            <v>912129.3</v>
          </cell>
          <cell r="N190">
            <v>1173.72</v>
          </cell>
          <cell r="O190">
            <v>1944</v>
          </cell>
          <cell r="P190">
            <v>0</v>
          </cell>
          <cell r="Q190">
            <v>0</v>
          </cell>
          <cell r="R190">
            <v>904947.84</v>
          </cell>
          <cell r="S190">
            <v>18468.36</v>
          </cell>
          <cell r="T190">
            <v>0</v>
          </cell>
          <cell r="U190">
            <v>0</v>
          </cell>
          <cell r="V190">
            <v>904947.84</v>
          </cell>
          <cell r="W190">
            <v>18468.36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604735.31999999995</v>
          </cell>
          <cell r="AF190">
            <v>1623.6</v>
          </cell>
          <cell r="AG190">
            <v>604735.31999999995</v>
          </cell>
          <cell r="AH190">
            <v>1623.6</v>
          </cell>
          <cell r="AI190">
            <v>75113.039999999994</v>
          </cell>
          <cell r="AJ190">
            <v>256511.4</v>
          </cell>
          <cell r="AK190">
            <v>915247.02</v>
          </cell>
          <cell r="AL190">
            <v>1010983.56</v>
          </cell>
          <cell r="AM190">
            <v>12316.92</v>
          </cell>
          <cell r="AN190">
            <v>1023300.48</v>
          </cell>
          <cell r="AO190">
            <v>20632.32</v>
          </cell>
          <cell r="AP190">
            <v>251.4</v>
          </cell>
          <cell r="AQ190">
            <v>20883.72</v>
          </cell>
          <cell r="AR190">
            <v>606358.92000000004</v>
          </cell>
          <cell r="AS190">
            <v>0</v>
          </cell>
          <cell r="AT190">
            <v>1.1151</v>
          </cell>
          <cell r="AU190">
            <v>8819859.8800000008</v>
          </cell>
          <cell r="AV190">
            <v>9835025.7522</v>
          </cell>
          <cell r="AW190">
            <v>10629716.676100001</v>
          </cell>
          <cell r="AX190">
            <v>794690.92390000005</v>
          </cell>
          <cell r="AY190">
            <v>66224.243700000006</v>
          </cell>
          <cell r="AZ190">
            <v>9362.3700000000008</v>
          </cell>
          <cell r="BA190">
            <v>10439.978800000001</v>
          </cell>
          <cell r="BB190">
            <v>11613.655000000001</v>
          </cell>
          <cell r="BC190">
            <v>1173.6762000000001</v>
          </cell>
          <cell r="BD190">
            <v>97.806399999999996</v>
          </cell>
          <cell r="BE190">
            <v>18588.48</v>
          </cell>
          <cell r="BF190">
            <v>20728.013999999999</v>
          </cell>
          <cell r="BG190">
            <v>22671.9902</v>
          </cell>
          <cell r="BH190">
            <v>1943.9761000000001</v>
          </cell>
          <cell r="BI190">
            <v>161.99799999999999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1.1056999999999999</v>
          </cell>
          <cell r="BP190">
            <v>1679935.5819000001</v>
          </cell>
          <cell r="BQ190">
            <v>1857504.7729</v>
          </cell>
          <cell r="BR190">
            <v>2462240.1105999998</v>
          </cell>
          <cell r="BS190">
            <v>604735.33770000003</v>
          </cell>
          <cell r="BT190">
            <v>50394.611499999999</v>
          </cell>
          <cell r="BU190">
            <v>4510.5119000000004</v>
          </cell>
          <cell r="BV190">
            <v>4987.2730000000001</v>
          </cell>
          <cell r="BW190">
            <v>6610.9466000000002</v>
          </cell>
          <cell r="BX190">
            <v>1623.6736000000001</v>
          </cell>
          <cell r="BY190">
            <v>135.30609999999999</v>
          </cell>
          <cell r="BZ190">
            <v>1.1151</v>
          </cell>
          <cell r="CA190">
            <v>8653191.7934000008</v>
          </cell>
          <cell r="CB190">
            <v>9649174.1688000001</v>
          </cell>
          <cell r="CC190">
            <v>10554121.935699999</v>
          </cell>
          <cell r="CD190">
            <v>904947.76690000005</v>
          </cell>
          <cell r="CE190">
            <v>75412.313899999994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1.1056999999999999</v>
          </cell>
          <cell r="CL190">
            <v>2808480.3253000001</v>
          </cell>
          <cell r="CM190">
            <v>3105336.6957</v>
          </cell>
          <cell r="CN190">
            <v>4116320.3410999998</v>
          </cell>
          <cell r="CO190">
            <v>1010983.6455</v>
          </cell>
          <cell r="CP190">
            <v>84248.637100000007</v>
          </cell>
          <cell r="CQ190">
            <v>34215.929600000003</v>
          </cell>
          <cell r="CR190">
            <v>37832.553399999997</v>
          </cell>
          <cell r="CS190">
            <v>50149.445200000002</v>
          </cell>
          <cell r="CT190">
            <v>12316.891900000001</v>
          </cell>
          <cell r="CU190">
            <v>1026.4077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75113.039999999994</v>
          </cell>
          <cell r="DT190">
            <v>75113.039999999994</v>
          </cell>
          <cell r="DU190">
            <v>6259.42</v>
          </cell>
          <cell r="DV190">
            <v>0</v>
          </cell>
          <cell r="DW190">
            <v>0</v>
          </cell>
          <cell r="DX190">
            <v>256511.4</v>
          </cell>
          <cell r="DY190">
            <v>256511.4</v>
          </cell>
          <cell r="DZ190">
            <v>21375.95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22028144.872099999</v>
          </cell>
          <cell r="EG190">
            <v>24521029.208799999</v>
          </cell>
          <cell r="EH190">
            <v>27853445.100499999</v>
          </cell>
          <cell r="EI190">
            <v>3332415.8917</v>
          </cell>
          <cell r="EJ190">
            <v>277701.32429999998</v>
          </cell>
          <cell r="EK190">
            <v>22028144.872099999</v>
          </cell>
          <cell r="EL190">
            <v>24521029.208799999</v>
          </cell>
          <cell r="EM190">
            <v>28185069.5405</v>
          </cell>
          <cell r="EN190">
            <v>3664040.3317</v>
          </cell>
          <cell r="EO190">
            <v>305336.69429999997</v>
          </cell>
          <cell r="EP190">
            <v>912129.29999999993</v>
          </cell>
          <cell r="EQ190">
            <v>1944</v>
          </cell>
          <cell r="ER190">
            <v>1173.7199999999998</v>
          </cell>
          <cell r="ES190">
            <v>0</v>
          </cell>
          <cell r="ET190">
            <v>904947.84000000032</v>
          </cell>
          <cell r="EU190">
            <v>0</v>
          </cell>
          <cell r="EV190">
            <v>1010983.56</v>
          </cell>
          <cell r="EW190">
            <v>12316.92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3449854.2600000002</v>
          </cell>
        </row>
        <row r="191">
          <cell r="A191" t="str">
            <v>500151_2011</v>
          </cell>
          <cell r="B191" t="str">
            <v>500151</v>
          </cell>
          <cell r="C191" t="str">
            <v>Yes</v>
          </cell>
          <cell r="D191" t="str">
            <v>PPS</v>
          </cell>
          <cell r="E191" t="str">
            <v>5</v>
          </cell>
          <cell r="F191">
            <v>2011</v>
          </cell>
          <cell r="G191">
            <v>1</v>
          </cell>
          <cell r="H191">
            <v>1</v>
          </cell>
          <cell r="I191">
            <v>1</v>
          </cell>
          <cell r="J191">
            <v>1</v>
          </cell>
          <cell r="K191">
            <v>0</v>
          </cell>
          <cell r="L191">
            <v>0</v>
          </cell>
          <cell r="M191">
            <v>427326.71999999997</v>
          </cell>
          <cell r="N191">
            <v>2994.48</v>
          </cell>
          <cell r="O191">
            <v>0</v>
          </cell>
          <cell r="P191">
            <v>0</v>
          </cell>
          <cell r="Q191">
            <v>0</v>
          </cell>
          <cell r="R191">
            <v>62864.88</v>
          </cell>
          <cell r="S191">
            <v>1282.92</v>
          </cell>
          <cell r="T191">
            <v>0</v>
          </cell>
          <cell r="U191">
            <v>0</v>
          </cell>
          <cell r="V191">
            <v>62864.88</v>
          </cell>
          <cell r="W191">
            <v>1282.92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350383.08</v>
          </cell>
          <cell r="AF191">
            <v>594.12</v>
          </cell>
          <cell r="AG191">
            <v>350383.08</v>
          </cell>
          <cell r="AH191">
            <v>594.12</v>
          </cell>
          <cell r="AI191">
            <v>17292.72</v>
          </cell>
          <cell r="AJ191">
            <v>95909.04</v>
          </cell>
          <cell r="AK191">
            <v>430321.2</v>
          </cell>
          <cell r="AL191">
            <v>371142.12</v>
          </cell>
          <cell r="AM191">
            <v>4338.24</v>
          </cell>
          <cell r="AN191">
            <v>375480.36</v>
          </cell>
          <cell r="AO191">
            <v>7574.28</v>
          </cell>
          <cell r="AP191">
            <v>88.56</v>
          </cell>
          <cell r="AQ191">
            <v>7662.84</v>
          </cell>
          <cell r="AR191">
            <v>350977.2</v>
          </cell>
          <cell r="AS191">
            <v>0</v>
          </cell>
          <cell r="AT191">
            <v>1</v>
          </cell>
          <cell r="AU191">
            <v>2628749</v>
          </cell>
          <cell r="AV191">
            <v>2628749</v>
          </cell>
          <cell r="AW191">
            <v>3056075.7</v>
          </cell>
          <cell r="AX191">
            <v>427326.7</v>
          </cell>
          <cell r="AY191">
            <v>35610.558299999997</v>
          </cell>
          <cell r="AZ191">
            <v>18119.91</v>
          </cell>
          <cell r="BA191">
            <v>18119.91</v>
          </cell>
          <cell r="BB191">
            <v>21114.41</v>
          </cell>
          <cell r="BC191">
            <v>2994.5</v>
          </cell>
          <cell r="BD191">
            <v>249.54169999999999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</v>
          </cell>
          <cell r="BP191">
            <v>823736.71920000005</v>
          </cell>
          <cell r="BQ191">
            <v>823736.71920000005</v>
          </cell>
          <cell r="BR191">
            <v>1174119.8167999999</v>
          </cell>
          <cell r="BS191">
            <v>350383.09759999998</v>
          </cell>
          <cell r="BT191">
            <v>29198.591499999999</v>
          </cell>
          <cell r="BU191">
            <v>1396.6165000000001</v>
          </cell>
          <cell r="BV191">
            <v>1396.6165000000001</v>
          </cell>
          <cell r="BW191">
            <v>1990.6786999999999</v>
          </cell>
          <cell r="BX191">
            <v>594.06219999999996</v>
          </cell>
          <cell r="BY191">
            <v>49.505200000000002</v>
          </cell>
          <cell r="BZ191">
            <v>1</v>
          </cell>
          <cell r="CA191">
            <v>354926.1667</v>
          </cell>
          <cell r="CB191">
            <v>354926.1667</v>
          </cell>
          <cell r="CC191">
            <v>417791.04389999999</v>
          </cell>
          <cell r="CD191">
            <v>62864.877200000003</v>
          </cell>
          <cell r="CE191">
            <v>5238.7398000000003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872540.40430000005</v>
          </cell>
          <cell r="CM191">
            <v>872540.40430000005</v>
          </cell>
          <cell r="CN191">
            <v>1243682.5495</v>
          </cell>
          <cell r="CO191">
            <v>371142.14520000003</v>
          </cell>
          <cell r="CP191">
            <v>30928.5121</v>
          </cell>
          <cell r="CQ191">
            <v>10199.1163</v>
          </cell>
          <cell r="CR191">
            <v>10199.1163</v>
          </cell>
          <cell r="CS191">
            <v>14537.3927</v>
          </cell>
          <cell r="CT191">
            <v>4338.2763999999997</v>
          </cell>
          <cell r="CU191">
            <v>361.52300000000002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17292.72</v>
          </cell>
          <cell r="DT191">
            <v>17292.72</v>
          </cell>
          <cell r="DU191">
            <v>1441.06</v>
          </cell>
          <cell r="DV191">
            <v>0</v>
          </cell>
          <cell r="DW191">
            <v>0</v>
          </cell>
          <cell r="DX191">
            <v>95909.04</v>
          </cell>
          <cell r="DY191">
            <v>95909.04</v>
          </cell>
          <cell r="DZ191">
            <v>7992.42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4709667.9330000002</v>
          </cell>
          <cell r="EG191">
            <v>4709667.9330000002</v>
          </cell>
          <cell r="EH191">
            <v>5929311.5915999999</v>
          </cell>
          <cell r="EI191">
            <v>1219643.6586</v>
          </cell>
          <cell r="EJ191">
            <v>101636.9715</v>
          </cell>
          <cell r="EK191">
            <v>4709667.9330000002</v>
          </cell>
          <cell r="EL191">
            <v>4709667.9330000002</v>
          </cell>
          <cell r="EM191">
            <v>6042513.3515999997</v>
          </cell>
          <cell r="EN191">
            <v>1332845.4186</v>
          </cell>
          <cell r="EO191">
            <v>111070.4515</v>
          </cell>
          <cell r="EP191">
            <v>427326.71999999997</v>
          </cell>
          <cell r="EQ191">
            <v>0</v>
          </cell>
          <cell r="ER191">
            <v>2994.48</v>
          </cell>
          <cell r="ES191">
            <v>0</v>
          </cell>
          <cell r="ET191">
            <v>62864.879999999983</v>
          </cell>
          <cell r="EU191">
            <v>0</v>
          </cell>
          <cell r="EV191">
            <v>371142.12000000005</v>
          </cell>
          <cell r="EW191">
            <v>4338.24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1219643.6400000001</v>
          </cell>
        </row>
        <row r="192">
          <cell r="A192" t="str">
            <v>500151_2012</v>
          </cell>
          <cell r="B192" t="str">
            <v>500151</v>
          </cell>
          <cell r="C192" t="str">
            <v>Yes</v>
          </cell>
          <cell r="D192" t="str">
            <v>PPS</v>
          </cell>
          <cell r="E192" t="str">
            <v>5</v>
          </cell>
          <cell r="F192">
            <v>2012</v>
          </cell>
          <cell r="G192">
            <v>1</v>
          </cell>
          <cell r="H192">
            <v>1</v>
          </cell>
          <cell r="I192">
            <v>1</v>
          </cell>
          <cell r="J192">
            <v>1</v>
          </cell>
          <cell r="K192">
            <v>0</v>
          </cell>
          <cell r="L192">
            <v>0</v>
          </cell>
          <cell r="M192">
            <v>217953.36</v>
          </cell>
          <cell r="N192">
            <v>1813.92</v>
          </cell>
          <cell r="O192">
            <v>0</v>
          </cell>
          <cell r="P192">
            <v>0</v>
          </cell>
          <cell r="Q192">
            <v>0</v>
          </cell>
          <cell r="R192">
            <v>31090.32</v>
          </cell>
          <cell r="S192">
            <v>634.44000000000005</v>
          </cell>
          <cell r="T192">
            <v>0</v>
          </cell>
          <cell r="U192">
            <v>0</v>
          </cell>
          <cell r="V192">
            <v>31090.32</v>
          </cell>
          <cell r="W192">
            <v>634.44000000000005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281989.56</v>
          </cell>
          <cell r="AF192">
            <v>478.08</v>
          </cell>
          <cell r="AG192">
            <v>281989.56</v>
          </cell>
          <cell r="AH192">
            <v>478.08</v>
          </cell>
          <cell r="AI192">
            <v>18260.04</v>
          </cell>
          <cell r="AJ192">
            <v>100848.84</v>
          </cell>
          <cell r="AK192">
            <v>219767.28</v>
          </cell>
          <cell r="AL192">
            <v>298696.44</v>
          </cell>
          <cell r="AM192">
            <v>3491.4</v>
          </cell>
          <cell r="AN192">
            <v>302187.84000000003</v>
          </cell>
          <cell r="AO192">
            <v>6095.88</v>
          </cell>
          <cell r="AP192">
            <v>71.28</v>
          </cell>
          <cell r="AQ192">
            <v>6167.16</v>
          </cell>
          <cell r="AR192">
            <v>282467.64</v>
          </cell>
          <cell r="AS192">
            <v>0</v>
          </cell>
          <cell r="AT192">
            <v>1.056</v>
          </cell>
          <cell r="AU192">
            <v>2628749</v>
          </cell>
          <cell r="AV192">
            <v>2775958.9440000001</v>
          </cell>
          <cell r="AW192">
            <v>2993912.2118000002</v>
          </cell>
          <cell r="AX192">
            <v>217953.2678</v>
          </cell>
          <cell r="AY192">
            <v>18162.772300000001</v>
          </cell>
          <cell r="AZ192">
            <v>18119.91</v>
          </cell>
          <cell r="BA192">
            <v>19134.625</v>
          </cell>
          <cell r="BB192">
            <v>20948.452799999999</v>
          </cell>
          <cell r="BC192">
            <v>1813.8278</v>
          </cell>
          <cell r="BD192">
            <v>151.1523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1.0515000000000001</v>
          </cell>
          <cell r="BP192">
            <v>823736.71920000005</v>
          </cell>
          <cell r="BQ192">
            <v>866159.16020000004</v>
          </cell>
          <cell r="BR192">
            <v>1148148.7283999999</v>
          </cell>
          <cell r="BS192">
            <v>281989.56809999997</v>
          </cell>
          <cell r="BT192">
            <v>23499.130700000002</v>
          </cell>
          <cell r="BU192">
            <v>1396.6165000000001</v>
          </cell>
          <cell r="BV192">
            <v>1468.5422000000001</v>
          </cell>
          <cell r="BW192">
            <v>1946.6452999999999</v>
          </cell>
          <cell r="BX192">
            <v>478.10309999999998</v>
          </cell>
          <cell r="BY192">
            <v>39.841900000000003</v>
          </cell>
          <cell r="BZ192">
            <v>1.056</v>
          </cell>
          <cell r="CA192">
            <v>354926.1667</v>
          </cell>
          <cell r="CB192">
            <v>374802.03200000001</v>
          </cell>
          <cell r="CC192">
            <v>405892.35499999998</v>
          </cell>
          <cell r="CD192">
            <v>31090.322899999999</v>
          </cell>
          <cell r="CE192">
            <v>2590.8602000000001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1.0515000000000001</v>
          </cell>
          <cell r="CL192">
            <v>872540.40430000005</v>
          </cell>
          <cell r="CM192">
            <v>917476.23510000005</v>
          </cell>
          <cell r="CN192">
            <v>1216172.7016</v>
          </cell>
          <cell r="CO192">
            <v>298696.46649999998</v>
          </cell>
          <cell r="CP192">
            <v>24891.372200000002</v>
          </cell>
          <cell r="CQ192">
            <v>10199.1163</v>
          </cell>
          <cell r="CR192">
            <v>10724.370800000001</v>
          </cell>
          <cell r="CS192">
            <v>14215.828100000001</v>
          </cell>
          <cell r="CT192">
            <v>3491.4573</v>
          </cell>
          <cell r="CU192">
            <v>290.95479999999998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18260.04</v>
          </cell>
          <cell r="DT192">
            <v>18260.04</v>
          </cell>
          <cell r="DU192">
            <v>1521.67</v>
          </cell>
          <cell r="DV192">
            <v>0</v>
          </cell>
          <cell r="DW192">
            <v>0</v>
          </cell>
          <cell r="DX192">
            <v>100848.84</v>
          </cell>
          <cell r="DY192">
            <v>100848.84</v>
          </cell>
          <cell r="DZ192">
            <v>8404.07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4709667.9330000002</v>
          </cell>
          <cell r="EG192">
            <v>4965723.9094000002</v>
          </cell>
          <cell r="EH192">
            <v>5801236.9230000004</v>
          </cell>
          <cell r="EI192">
            <v>835513.01359999995</v>
          </cell>
          <cell r="EJ192">
            <v>69626.084499999997</v>
          </cell>
          <cell r="EK192">
            <v>4709667.9330000002</v>
          </cell>
          <cell r="EL192">
            <v>4965723.9094000002</v>
          </cell>
          <cell r="EM192">
            <v>5920345.8030000003</v>
          </cell>
          <cell r="EN192">
            <v>954621.89359999995</v>
          </cell>
          <cell r="EO192">
            <v>79551.824500000002</v>
          </cell>
          <cell r="EP192">
            <v>217953.36</v>
          </cell>
          <cell r="EQ192">
            <v>0</v>
          </cell>
          <cell r="ER192">
            <v>1813.9200000000003</v>
          </cell>
          <cell r="ES192">
            <v>0</v>
          </cell>
          <cell r="ET192">
            <v>31090.320000000003</v>
          </cell>
          <cell r="EU192">
            <v>0</v>
          </cell>
          <cell r="EV192">
            <v>298696.44</v>
          </cell>
          <cell r="EW192">
            <v>3491.3999999999992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835513.08</v>
          </cell>
        </row>
        <row r="193">
          <cell r="A193" t="str">
            <v>500151_2013</v>
          </cell>
          <cell r="B193" t="str">
            <v>500151</v>
          </cell>
          <cell r="C193" t="str">
            <v>Yes</v>
          </cell>
          <cell r="D193" t="str">
            <v>PPS</v>
          </cell>
          <cell r="E193" t="str">
            <v>5</v>
          </cell>
          <cell r="F193">
            <v>2013</v>
          </cell>
          <cell r="G193">
            <v>1</v>
          </cell>
          <cell r="H193">
            <v>1</v>
          </cell>
          <cell r="I193">
            <v>1</v>
          </cell>
          <cell r="J193">
            <v>1</v>
          </cell>
          <cell r="K193">
            <v>0</v>
          </cell>
          <cell r="L193">
            <v>0</v>
          </cell>
          <cell r="M193">
            <v>273612.18</v>
          </cell>
          <cell r="N193">
            <v>2136.6</v>
          </cell>
          <cell r="O193">
            <v>0</v>
          </cell>
          <cell r="P193">
            <v>0</v>
          </cell>
          <cell r="Q193">
            <v>0</v>
          </cell>
          <cell r="R193">
            <v>37118.160000000003</v>
          </cell>
          <cell r="S193">
            <v>757.56</v>
          </cell>
          <cell r="T193">
            <v>0</v>
          </cell>
          <cell r="U193">
            <v>0</v>
          </cell>
          <cell r="V193">
            <v>37118.160000000003</v>
          </cell>
          <cell r="W193">
            <v>757.56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296524.79999999999</v>
          </cell>
          <cell r="AF193">
            <v>502.68</v>
          </cell>
          <cell r="AG193">
            <v>296524.79999999999</v>
          </cell>
          <cell r="AH193">
            <v>502.68</v>
          </cell>
          <cell r="AI193">
            <v>19283.16</v>
          </cell>
          <cell r="AJ193">
            <v>106047.72</v>
          </cell>
          <cell r="AK193">
            <v>275748.78000000003</v>
          </cell>
          <cell r="AL193">
            <v>314092.92</v>
          </cell>
          <cell r="AM193">
            <v>3671.4</v>
          </cell>
          <cell r="AN193">
            <v>317764.32</v>
          </cell>
          <cell r="AO193">
            <v>6410.04</v>
          </cell>
          <cell r="AP193">
            <v>74.88</v>
          </cell>
          <cell r="AQ193">
            <v>6484.92</v>
          </cell>
          <cell r="AR193">
            <v>297027.48</v>
          </cell>
          <cell r="AS193">
            <v>0</v>
          </cell>
          <cell r="AT193">
            <v>1.1151</v>
          </cell>
          <cell r="AU193">
            <v>2628749</v>
          </cell>
          <cell r="AV193">
            <v>2931318.0098999999</v>
          </cell>
          <cell r="AW193">
            <v>3189811.6157</v>
          </cell>
          <cell r="AX193">
            <v>258493.60579999999</v>
          </cell>
          <cell r="AY193">
            <v>21541.1338</v>
          </cell>
          <cell r="AZ193">
            <v>18119.91</v>
          </cell>
          <cell r="BA193">
            <v>20205.511600000002</v>
          </cell>
          <cell r="BB193">
            <v>22342.132399999999</v>
          </cell>
          <cell r="BC193">
            <v>2136.6208000000001</v>
          </cell>
          <cell r="BD193">
            <v>178.05170000000001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1.1056999999999999</v>
          </cell>
          <cell r="BP193">
            <v>823736.71920000005</v>
          </cell>
          <cell r="BQ193">
            <v>910805.69039999996</v>
          </cell>
          <cell r="BR193">
            <v>1207330.5268000001</v>
          </cell>
          <cell r="BS193">
            <v>296524.83639999997</v>
          </cell>
          <cell r="BT193">
            <v>24710.402999999998</v>
          </cell>
          <cell r="BU193">
            <v>1396.6165000000001</v>
          </cell>
          <cell r="BV193">
            <v>1544.2389000000001</v>
          </cell>
          <cell r="BW193">
            <v>2046.9858999999999</v>
          </cell>
          <cell r="BX193">
            <v>502.74709999999999</v>
          </cell>
          <cell r="BY193">
            <v>41.895600000000002</v>
          </cell>
          <cell r="BZ193">
            <v>1.1151</v>
          </cell>
          <cell r="CA193">
            <v>354926.1667</v>
          </cell>
          <cell r="CB193">
            <v>395778.16850000003</v>
          </cell>
          <cell r="CC193">
            <v>432896.22330000001</v>
          </cell>
          <cell r="CD193">
            <v>37118.054799999998</v>
          </cell>
          <cell r="CE193">
            <v>3093.1712000000002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1.1056999999999999</v>
          </cell>
          <cell r="CL193">
            <v>872540.40430000005</v>
          </cell>
          <cell r="CM193">
            <v>964767.92500000005</v>
          </cell>
          <cell r="CN193">
            <v>1278860.8237000001</v>
          </cell>
          <cell r="CO193">
            <v>314092.89870000002</v>
          </cell>
          <cell r="CP193">
            <v>26174.408200000002</v>
          </cell>
          <cell r="CQ193">
            <v>10199.1163</v>
          </cell>
          <cell r="CR193">
            <v>11277.162899999999</v>
          </cell>
          <cell r="CS193">
            <v>14948.5888</v>
          </cell>
          <cell r="CT193">
            <v>3671.4259000000002</v>
          </cell>
          <cell r="CU193">
            <v>305.9522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19283.16</v>
          </cell>
          <cell r="DT193">
            <v>19283.16</v>
          </cell>
          <cell r="DU193">
            <v>1606.93</v>
          </cell>
          <cell r="DV193">
            <v>0</v>
          </cell>
          <cell r="DW193">
            <v>0</v>
          </cell>
          <cell r="DX193">
            <v>106047.72</v>
          </cell>
          <cell r="DY193">
            <v>106047.72</v>
          </cell>
          <cell r="DZ193">
            <v>8837.31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4709667.9330000002</v>
          </cell>
          <cell r="EG193">
            <v>5235696.7072000001</v>
          </cell>
          <cell r="EH193">
            <v>6148236.8968000002</v>
          </cell>
          <cell r="EI193">
            <v>912540.18949999998</v>
          </cell>
          <cell r="EJ193">
            <v>76045.015799999994</v>
          </cell>
          <cell r="EK193">
            <v>4709667.9330000002</v>
          </cell>
          <cell r="EL193">
            <v>5235696.7072000001</v>
          </cell>
          <cell r="EM193">
            <v>6273567.7768000001</v>
          </cell>
          <cell r="EN193">
            <v>1037871.0695</v>
          </cell>
          <cell r="EO193">
            <v>86489.255799999999</v>
          </cell>
          <cell r="EP193">
            <v>273612.17999999993</v>
          </cell>
          <cell r="EQ193">
            <v>0</v>
          </cell>
          <cell r="ER193">
            <v>2136.6</v>
          </cell>
          <cell r="ES193">
            <v>0</v>
          </cell>
          <cell r="ET193">
            <v>37118.159999999996</v>
          </cell>
          <cell r="EU193">
            <v>0</v>
          </cell>
          <cell r="EV193">
            <v>314092.92</v>
          </cell>
          <cell r="EW193">
            <v>3671.3999999999992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927658.73999999987</v>
          </cell>
        </row>
        <row r="194">
          <cell r="A194" t="str">
            <v>501301_2011</v>
          </cell>
          <cell r="B194" t="str">
            <v>501301</v>
          </cell>
          <cell r="C194" t="str">
            <v>No</v>
          </cell>
          <cell r="D194" t="str">
            <v>CAH - District</v>
          </cell>
          <cell r="E194" t="str">
            <v>4</v>
          </cell>
          <cell r="F194">
            <v>2011</v>
          </cell>
          <cell r="G194">
            <v>1</v>
          </cell>
          <cell r="H194">
            <v>1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20.399999999999999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20</v>
          </cell>
          <cell r="DJ194">
            <v>20</v>
          </cell>
          <cell r="DK194">
            <v>1.6667000000000001</v>
          </cell>
          <cell r="DL194">
            <v>0</v>
          </cell>
          <cell r="DM194">
            <v>0</v>
          </cell>
          <cell r="DN194">
            <v>20</v>
          </cell>
          <cell r="DO194">
            <v>20</v>
          </cell>
          <cell r="DP194">
            <v>1.6667000000000001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20</v>
          </cell>
          <cell r="EN194">
            <v>20</v>
          </cell>
          <cell r="EO194">
            <v>1.6667000000000001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20.399999999999995</v>
          </cell>
          <cell r="FA194">
            <v>20.399999999999995</v>
          </cell>
          <cell r="FB194">
            <v>0</v>
          </cell>
          <cell r="FC194">
            <v>0</v>
          </cell>
        </row>
        <row r="195">
          <cell r="A195" t="str">
            <v>501301_2012</v>
          </cell>
          <cell r="B195" t="str">
            <v>501301</v>
          </cell>
          <cell r="C195" t="str">
            <v>No</v>
          </cell>
          <cell r="D195" t="str">
            <v>CAH - District</v>
          </cell>
          <cell r="E195" t="str">
            <v>4</v>
          </cell>
          <cell r="F195">
            <v>2012</v>
          </cell>
          <cell r="G195">
            <v>1</v>
          </cell>
          <cell r="H195">
            <v>1</v>
          </cell>
          <cell r="I195">
            <v>0</v>
          </cell>
          <cell r="J195">
            <v>0</v>
          </cell>
          <cell r="K195">
            <v>0</v>
          </cell>
          <cell r="L195">
            <v>1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30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1.056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30</v>
          </cell>
          <cell r="DJ195">
            <v>30</v>
          </cell>
          <cell r="DK195">
            <v>2.5</v>
          </cell>
          <cell r="DL195">
            <v>0</v>
          </cell>
          <cell r="DM195">
            <v>0</v>
          </cell>
          <cell r="DN195">
            <v>30</v>
          </cell>
          <cell r="DO195">
            <v>30</v>
          </cell>
          <cell r="DP195">
            <v>2.5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30</v>
          </cell>
          <cell r="EN195">
            <v>30</v>
          </cell>
          <cell r="EO195">
            <v>2.5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30</v>
          </cell>
          <cell r="FA195">
            <v>30</v>
          </cell>
          <cell r="FB195">
            <v>0</v>
          </cell>
          <cell r="FC195">
            <v>0</v>
          </cell>
        </row>
        <row r="196">
          <cell r="A196" t="str">
            <v>501301_2013</v>
          </cell>
          <cell r="B196" t="str">
            <v>501301</v>
          </cell>
          <cell r="C196" t="str">
            <v>No</v>
          </cell>
          <cell r="D196" t="str">
            <v>CAH - District</v>
          </cell>
          <cell r="E196" t="str">
            <v>4</v>
          </cell>
          <cell r="F196">
            <v>2013</v>
          </cell>
          <cell r="G196">
            <v>1</v>
          </cell>
          <cell r="H196">
            <v>1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1.1151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</row>
        <row r="197">
          <cell r="A197" t="str">
            <v>501302_2011</v>
          </cell>
          <cell r="B197" t="str">
            <v>501302</v>
          </cell>
          <cell r="C197" t="str">
            <v>No</v>
          </cell>
          <cell r="D197" t="str">
            <v>CAH - District</v>
          </cell>
          <cell r="E197" t="str">
            <v>4</v>
          </cell>
          <cell r="F197">
            <v>2011</v>
          </cell>
          <cell r="G197">
            <v>1</v>
          </cell>
          <cell r="H197">
            <v>1</v>
          </cell>
          <cell r="I197">
            <v>0</v>
          </cell>
          <cell r="J197">
            <v>0</v>
          </cell>
          <cell r="K197">
            <v>0</v>
          </cell>
          <cell r="L197">
            <v>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12558</v>
          </cell>
          <cell r="Y197">
            <v>69.599999999999994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12558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1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12558</v>
          </cell>
          <cell r="DE197">
            <v>12558</v>
          </cell>
          <cell r="DF197">
            <v>1046.5</v>
          </cell>
          <cell r="DG197">
            <v>0</v>
          </cell>
          <cell r="DH197">
            <v>0</v>
          </cell>
          <cell r="DI197">
            <v>70</v>
          </cell>
          <cell r="DJ197">
            <v>70</v>
          </cell>
          <cell r="DK197">
            <v>5.8333000000000004</v>
          </cell>
          <cell r="DL197">
            <v>0</v>
          </cell>
          <cell r="DM197">
            <v>0</v>
          </cell>
          <cell r="DN197">
            <v>12558</v>
          </cell>
          <cell r="DO197">
            <v>12558</v>
          </cell>
          <cell r="DP197">
            <v>1046.5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12558</v>
          </cell>
          <cell r="EN197">
            <v>12558</v>
          </cell>
          <cell r="EO197">
            <v>1046.5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12558</v>
          </cell>
          <cell r="EZ197">
            <v>69.59999999999998</v>
          </cell>
          <cell r="FA197">
            <v>12558</v>
          </cell>
          <cell r="FB197">
            <v>0</v>
          </cell>
          <cell r="FC197">
            <v>0</v>
          </cell>
        </row>
        <row r="198">
          <cell r="A198" t="str">
            <v>501302_2012</v>
          </cell>
          <cell r="B198" t="str">
            <v>501302</v>
          </cell>
          <cell r="C198" t="str">
            <v>No</v>
          </cell>
          <cell r="D198" t="str">
            <v>CAH - District</v>
          </cell>
          <cell r="E198" t="str">
            <v>4</v>
          </cell>
          <cell r="F198">
            <v>2012</v>
          </cell>
          <cell r="G198">
            <v>1</v>
          </cell>
          <cell r="H198">
            <v>1</v>
          </cell>
          <cell r="I198">
            <v>0</v>
          </cell>
          <cell r="J198">
            <v>0</v>
          </cell>
          <cell r="K198">
            <v>0</v>
          </cell>
          <cell r="L198">
            <v>1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12558</v>
          </cell>
          <cell r="Y198">
            <v>249.6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12558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1.056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12558</v>
          </cell>
          <cell r="DE198">
            <v>12558</v>
          </cell>
          <cell r="DF198">
            <v>1046.5</v>
          </cell>
          <cell r="DG198">
            <v>0</v>
          </cell>
          <cell r="DH198">
            <v>0</v>
          </cell>
          <cell r="DI198">
            <v>250</v>
          </cell>
          <cell r="DJ198">
            <v>250</v>
          </cell>
          <cell r="DK198">
            <v>20.833300000000001</v>
          </cell>
          <cell r="DL198">
            <v>0</v>
          </cell>
          <cell r="DM198">
            <v>0</v>
          </cell>
          <cell r="DN198">
            <v>12558</v>
          </cell>
          <cell r="DO198">
            <v>12558</v>
          </cell>
          <cell r="DP198">
            <v>1046.5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12558</v>
          </cell>
          <cell r="EN198">
            <v>12558</v>
          </cell>
          <cell r="EO198">
            <v>1046.5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12558</v>
          </cell>
          <cell r="EZ198">
            <v>249.60000000000005</v>
          </cell>
          <cell r="FA198">
            <v>12558</v>
          </cell>
          <cell r="FB198">
            <v>0</v>
          </cell>
          <cell r="FC198">
            <v>0</v>
          </cell>
        </row>
        <row r="199">
          <cell r="A199" t="str">
            <v>501302_2013</v>
          </cell>
          <cell r="B199" t="str">
            <v>501302</v>
          </cell>
          <cell r="C199" t="str">
            <v>No</v>
          </cell>
          <cell r="D199" t="str">
            <v>CAH - District</v>
          </cell>
          <cell r="E199" t="str">
            <v>4</v>
          </cell>
          <cell r="F199">
            <v>2013</v>
          </cell>
          <cell r="G199">
            <v>1</v>
          </cell>
          <cell r="H199">
            <v>1</v>
          </cell>
          <cell r="I199">
            <v>0</v>
          </cell>
          <cell r="J199">
            <v>0</v>
          </cell>
          <cell r="K199">
            <v>0</v>
          </cell>
          <cell r="L199">
            <v>1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12558</v>
          </cell>
          <cell r="Y199">
            <v>110.4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12558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1.1151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12558</v>
          </cell>
          <cell r="DE199">
            <v>12558</v>
          </cell>
          <cell r="DF199">
            <v>1046.5</v>
          </cell>
          <cell r="DG199">
            <v>0</v>
          </cell>
          <cell r="DH199">
            <v>0</v>
          </cell>
          <cell r="DI199">
            <v>110</v>
          </cell>
          <cell r="DJ199">
            <v>110</v>
          </cell>
          <cell r="DK199">
            <v>9.1667000000000005</v>
          </cell>
          <cell r="DL199">
            <v>0</v>
          </cell>
          <cell r="DM199">
            <v>0</v>
          </cell>
          <cell r="DN199">
            <v>12558</v>
          </cell>
          <cell r="DO199">
            <v>12558</v>
          </cell>
          <cell r="DP199">
            <v>1046.5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12558</v>
          </cell>
          <cell r="EN199">
            <v>12558</v>
          </cell>
          <cell r="EO199">
            <v>1046.5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12558</v>
          </cell>
          <cell r="EZ199">
            <v>110.40000000000002</v>
          </cell>
          <cell r="FA199">
            <v>12558</v>
          </cell>
          <cell r="FB199">
            <v>0</v>
          </cell>
          <cell r="FC199">
            <v>0</v>
          </cell>
        </row>
        <row r="200">
          <cell r="A200" t="str">
            <v>501303_2011</v>
          </cell>
          <cell r="B200" t="str">
            <v>501303</v>
          </cell>
          <cell r="C200" t="str">
            <v>No</v>
          </cell>
          <cell r="D200" t="str">
            <v>CAH - District</v>
          </cell>
          <cell r="E200" t="str">
            <v>4</v>
          </cell>
          <cell r="F200">
            <v>2011</v>
          </cell>
          <cell r="G200">
            <v>1</v>
          </cell>
          <cell r="H200">
            <v>1</v>
          </cell>
          <cell r="I200">
            <v>0</v>
          </cell>
          <cell r="J200">
            <v>0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4730.3999999999996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1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1130</v>
          </cell>
          <cell r="DJ200">
            <v>1130</v>
          </cell>
          <cell r="DK200">
            <v>94.166700000000006</v>
          </cell>
          <cell r="DL200">
            <v>0</v>
          </cell>
          <cell r="DM200">
            <v>0</v>
          </cell>
          <cell r="DN200">
            <v>1130</v>
          </cell>
          <cell r="DO200">
            <v>1130</v>
          </cell>
          <cell r="DP200">
            <v>94.166700000000006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1130</v>
          </cell>
          <cell r="EN200">
            <v>1130</v>
          </cell>
          <cell r="EO200">
            <v>94.166700000000006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4730.3999999999987</v>
          </cell>
          <cell r="FA200">
            <v>4730.3999999999987</v>
          </cell>
          <cell r="FB200">
            <v>0</v>
          </cell>
          <cell r="FC200">
            <v>0</v>
          </cell>
        </row>
        <row r="201">
          <cell r="A201" t="str">
            <v>501303_2012</v>
          </cell>
          <cell r="B201" t="str">
            <v>501303</v>
          </cell>
          <cell r="C201" t="str">
            <v>No</v>
          </cell>
          <cell r="D201" t="str">
            <v>CAH - District</v>
          </cell>
          <cell r="E201" t="str">
            <v>4</v>
          </cell>
          <cell r="F201">
            <v>2012</v>
          </cell>
          <cell r="G201">
            <v>1</v>
          </cell>
          <cell r="H201">
            <v>1</v>
          </cell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4539.6000000000004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1.056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940</v>
          </cell>
          <cell r="DJ201">
            <v>940</v>
          </cell>
          <cell r="DK201">
            <v>78.333299999999994</v>
          </cell>
          <cell r="DL201">
            <v>0</v>
          </cell>
          <cell r="DM201">
            <v>0</v>
          </cell>
          <cell r="DN201">
            <v>940</v>
          </cell>
          <cell r="DO201">
            <v>940</v>
          </cell>
          <cell r="DP201">
            <v>78.333299999999994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940</v>
          </cell>
          <cell r="EN201">
            <v>940</v>
          </cell>
          <cell r="EO201">
            <v>78.333299999999994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4539.6000000000013</v>
          </cell>
          <cell r="FA201">
            <v>4539.6000000000013</v>
          </cell>
          <cell r="FB201">
            <v>0</v>
          </cell>
          <cell r="FC201">
            <v>0</v>
          </cell>
        </row>
        <row r="202">
          <cell r="A202" t="str">
            <v>501303_2013</v>
          </cell>
          <cell r="B202" t="str">
            <v>501303</v>
          </cell>
          <cell r="C202" t="str">
            <v>No</v>
          </cell>
          <cell r="D202" t="str">
            <v>CAH - District</v>
          </cell>
          <cell r="E202" t="str">
            <v>4</v>
          </cell>
          <cell r="F202">
            <v>2013</v>
          </cell>
          <cell r="G202">
            <v>1</v>
          </cell>
          <cell r="H202">
            <v>1</v>
          </cell>
          <cell r="I202">
            <v>0</v>
          </cell>
          <cell r="J202">
            <v>0</v>
          </cell>
          <cell r="K202">
            <v>0</v>
          </cell>
          <cell r="L202">
            <v>1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4320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1.1151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720</v>
          </cell>
          <cell r="DJ202">
            <v>720</v>
          </cell>
          <cell r="DK202">
            <v>60</v>
          </cell>
          <cell r="DL202">
            <v>0</v>
          </cell>
          <cell r="DM202">
            <v>0</v>
          </cell>
          <cell r="DN202">
            <v>720</v>
          </cell>
          <cell r="DO202">
            <v>720</v>
          </cell>
          <cell r="DP202">
            <v>60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720</v>
          </cell>
          <cell r="EN202">
            <v>720</v>
          </cell>
          <cell r="EO202">
            <v>60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4320</v>
          </cell>
          <cell r="FA202">
            <v>4320</v>
          </cell>
          <cell r="FB202">
            <v>0</v>
          </cell>
          <cell r="FC202">
            <v>0</v>
          </cell>
        </row>
        <row r="203">
          <cell r="A203" t="str">
            <v>501304_2011</v>
          </cell>
          <cell r="B203" t="str">
            <v>501304</v>
          </cell>
          <cell r="C203" t="str">
            <v>No</v>
          </cell>
          <cell r="D203" t="str">
            <v>CAH - District</v>
          </cell>
          <cell r="E203" t="str">
            <v>4</v>
          </cell>
          <cell r="F203">
            <v>2011</v>
          </cell>
          <cell r="G203">
            <v>1</v>
          </cell>
          <cell r="H203">
            <v>1</v>
          </cell>
          <cell r="I203">
            <v>0</v>
          </cell>
          <cell r="J203">
            <v>0</v>
          </cell>
          <cell r="K203">
            <v>0</v>
          </cell>
          <cell r="L203">
            <v>1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12484.8</v>
          </cell>
          <cell r="Y203">
            <v>9.6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12484.8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1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12484.8</v>
          </cell>
          <cell r="DE203">
            <v>12484.8</v>
          </cell>
          <cell r="DF203">
            <v>1040.4000000000001</v>
          </cell>
          <cell r="DG203">
            <v>0</v>
          </cell>
          <cell r="DH203">
            <v>0</v>
          </cell>
          <cell r="DI203">
            <v>10</v>
          </cell>
          <cell r="DJ203">
            <v>10</v>
          </cell>
          <cell r="DK203">
            <v>0.83330000000000004</v>
          </cell>
          <cell r="DL203">
            <v>0</v>
          </cell>
          <cell r="DM203">
            <v>0</v>
          </cell>
          <cell r="DN203">
            <v>12484.8</v>
          </cell>
          <cell r="DO203">
            <v>12484.8</v>
          </cell>
          <cell r="DP203">
            <v>1040.4000000000001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12484.8</v>
          </cell>
          <cell r="EN203">
            <v>12484.8</v>
          </cell>
          <cell r="EO203">
            <v>1040.4000000000001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12484.799999999997</v>
          </cell>
          <cell r="EZ203">
            <v>9.6</v>
          </cell>
          <cell r="FA203">
            <v>12484.799999999997</v>
          </cell>
          <cell r="FB203">
            <v>0</v>
          </cell>
          <cell r="FC203">
            <v>0</v>
          </cell>
        </row>
        <row r="204">
          <cell r="A204" t="str">
            <v>501304_2012</v>
          </cell>
          <cell r="B204" t="str">
            <v>501304</v>
          </cell>
          <cell r="C204" t="str">
            <v>No</v>
          </cell>
          <cell r="D204" t="str">
            <v>CAH - District</v>
          </cell>
          <cell r="E204" t="str">
            <v>4</v>
          </cell>
          <cell r="F204">
            <v>2012</v>
          </cell>
          <cell r="G204">
            <v>1</v>
          </cell>
          <cell r="H204">
            <v>1</v>
          </cell>
          <cell r="I204">
            <v>0</v>
          </cell>
          <cell r="J204">
            <v>0</v>
          </cell>
          <cell r="K204">
            <v>0</v>
          </cell>
          <cell r="L204">
            <v>1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12484.8</v>
          </cell>
          <cell r="Y204">
            <v>60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12484.8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1.056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12484.8</v>
          </cell>
          <cell r="DE204">
            <v>12484.8</v>
          </cell>
          <cell r="DF204">
            <v>1040.4000000000001</v>
          </cell>
          <cell r="DG204">
            <v>0</v>
          </cell>
          <cell r="DH204">
            <v>0</v>
          </cell>
          <cell r="DI204">
            <v>60</v>
          </cell>
          <cell r="DJ204">
            <v>60</v>
          </cell>
          <cell r="DK204">
            <v>5</v>
          </cell>
          <cell r="DL204">
            <v>0</v>
          </cell>
          <cell r="DM204">
            <v>0</v>
          </cell>
          <cell r="DN204">
            <v>12484.8</v>
          </cell>
          <cell r="DO204">
            <v>12484.8</v>
          </cell>
          <cell r="DP204">
            <v>1040.4000000000001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12484.8</v>
          </cell>
          <cell r="EN204">
            <v>12484.8</v>
          </cell>
          <cell r="EO204">
            <v>1040.4000000000001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12484.799999999997</v>
          </cell>
          <cell r="EZ204">
            <v>60</v>
          </cell>
          <cell r="FA204">
            <v>12484.799999999997</v>
          </cell>
          <cell r="FB204">
            <v>0</v>
          </cell>
          <cell r="FC204">
            <v>0</v>
          </cell>
        </row>
        <row r="205">
          <cell r="A205" t="str">
            <v>501304_2013</v>
          </cell>
          <cell r="B205" t="str">
            <v>501304</v>
          </cell>
          <cell r="C205" t="str">
            <v>No</v>
          </cell>
          <cell r="D205" t="str">
            <v>CAH - District</v>
          </cell>
          <cell r="E205" t="str">
            <v>4</v>
          </cell>
          <cell r="F205">
            <v>2013</v>
          </cell>
          <cell r="G205">
            <v>1</v>
          </cell>
          <cell r="H205">
            <v>1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12484.8</v>
          </cell>
          <cell r="Y205">
            <v>50.4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12484.8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1.1151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12484.8</v>
          </cell>
          <cell r="DE205">
            <v>12484.8</v>
          </cell>
          <cell r="DF205">
            <v>1040.4000000000001</v>
          </cell>
          <cell r="DG205">
            <v>0</v>
          </cell>
          <cell r="DH205">
            <v>0</v>
          </cell>
          <cell r="DI205">
            <v>50</v>
          </cell>
          <cell r="DJ205">
            <v>50</v>
          </cell>
          <cell r="DK205">
            <v>4.1666999999999996</v>
          </cell>
          <cell r="DL205">
            <v>0</v>
          </cell>
          <cell r="DM205">
            <v>0</v>
          </cell>
          <cell r="DN205">
            <v>12484.8</v>
          </cell>
          <cell r="DO205">
            <v>12484.8</v>
          </cell>
          <cell r="DP205">
            <v>1040.4000000000001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12484.8</v>
          </cell>
          <cell r="EN205">
            <v>12484.8</v>
          </cell>
          <cell r="EO205">
            <v>1040.4000000000001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12484.799999999997</v>
          </cell>
          <cell r="EZ205">
            <v>50.400000000000013</v>
          </cell>
          <cell r="FA205">
            <v>12484.799999999997</v>
          </cell>
          <cell r="FB205">
            <v>0</v>
          </cell>
          <cell r="FC205">
            <v>0</v>
          </cell>
        </row>
        <row r="206">
          <cell r="A206" t="str">
            <v>501305_2011</v>
          </cell>
          <cell r="B206" t="str">
            <v>501305</v>
          </cell>
          <cell r="C206" t="str">
            <v>No</v>
          </cell>
          <cell r="D206" t="str">
            <v>CAH - District</v>
          </cell>
          <cell r="E206" t="str">
            <v>4</v>
          </cell>
          <cell r="F206">
            <v>2011</v>
          </cell>
          <cell r="G206">
            <v>1</v>
          </cell>
          <cell r="H206">
            <v>1</v>
          </cell>
          <cell r="I206">
            <v>0</v>
          </cell>
          <cell r="J206">
            <v>0</v>
          </cell>
          <cell r="K206">
            <v>0</v>
          </cell>
          <cell r="L206">
            <v>1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11498.4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1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950</v>
          </cell>
          <cell r="DJ206">
            <v>950</v>
          </cell>
          <cell r="DK206">
            <v>79.166700000000006</v>
          </cell>
          <cell r="DL206">
            <v>0</v>
          </cell>
          <cell r="DM206">
            <v>0</v>
          </cell>
          <cell r="DN206">
            <v>950</v>
          </cell>
          <cell r="DO206">
            <v>950</v>
          </cell>
          <cell r="DP206">
            <v>79.166700000000006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950</v>
          </cell>
          <cell r="EN206">
            <v>950</v>
          </cell>
          <cell r="EO206">
            <v>79.166700000000006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11498.400000000001</v>
          </cell>
          <cell r="FA206">
            <v>11498.400000000001</v>
          </cell>
          <cell r="FB206">
            <v>0</v>
          </cell>
          <cell r="FC206">
            <v>0</v>
          </cell>
        </row>
        <row r="207">
          <cell r="A207" t="str">
            <v>501305_2012</v>
          </cell>
          <cell r="B207" t="str">
            <v>501305</v>
          </cell>
          <cell r="C207" t="str">
            <v>No</v>
          </cell>
          <cell r="D207" t="str">
            <v>CAH - District</v>
          </cell>
          <cell r="E207" t="str">
            <v>4</v>
          </cell>
          <cell r="F207">
            <v>2012</v>
          </cell>
          <cell r="G207">
            <v>1</v>
          </cell>
          <cell r="H207">
            <v>1</v>
          </cell>
          <cell r="I207">
            <v>0</v>
          </cell>
          <cell r="J207">
            <v>0</v>
          </cell>
          <cell r="K207">
            <v>0</v>
          </cell>
          <cell r="L207">
            <v>1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11367.6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1.056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820</v>
          </cell>
          <cell r="DJ207">
            <v>820</v>
          </cell>
          <cell r="DK207">
            <v>68.333299999999994</v>
          </cell>
          <cell r="DL207">
            <v>0</v>
          </cell>
          <cell r="DM207">
            <v>0</v>
          </cell>
          <cell r="DN207">
            <v>820</v>
          </cell>
          <cell r="DO207">
            <v>820</v>
          </cell>
          <cell r="DP207">
            <v>68.333299999999994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820</v>
          </cell>
          <cell r="EN207">
            <v>820</v>
          </cell>
          <cell r="EO207">
            <v>68.333299999999994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11367.599999999999</v>
          </cell>
          <cell r="FA207">
            <v>11367.599999999999</v>
          </cell>
          <cell r="FB207">
            <v>0</v>
          </cell>
          <cell r="FC207">
            <v>0</v>
          </cell>
        </row>
        <row r="208">
          <cell r="A208" t="str">
            <v>501305_2013</v>
          </cell>
          <cell r="B208" t="str">
            <v>501305</v>
          </cell>
          <cell r="C208" t="str">
            <v>No</v>
          </cell>
          <cell r="D208" t="str">
            <v>CAH - District</v>
          </cell>
          <cell r="E208" t="str">
            <v>4</v>
          </cell>
          <cell r="F208">
            <v>2013</v>
          </cell>
          <cell r="G208">
            <v>1</v>
          </cell>
          <cell r="H208">
            <v>1</v>
          </cell>
          <cell r="I208">
            <v>0</v>
          </cell>
          <cell r="J208">
            <v>0</v>
          </cell>
          <cell r="K208">
            <v>0</v>
          </cell>
          <cell r="L208">
            <v>1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12657.6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1.1151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2110</v>
          </cell>
          <cell r="DJ208">
            <v>2110</v>
          </cell>
          <cell r="DK208">
            <v>175.83330000000001</v>
          </cell>
          <cell r="DL208">
            <v>0</v>
          </cell>
          <cell r="DM208">
            <v>0</v>
          </cell>
          <cell r="DN208">
            <v>2110</v>
          </cell>
          <cell r="DO208">
            <v>2110</v>
          </cell>
          <cell r="DP208">
            <v>175.83330000000001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2110</v>
          </cell>
          <cell r="EN208">
            <v>2110</v>
          </cell>
          <cell r="EO208">
            <v>175.83330000000001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12657.599999999997</v>
          </cell>
          <cell r="FA208">
            <v>12657.599999999997</v>
          </cell>
          <cell r="FB208">
            <v>0</v>
          </cell>
          <cell r="FC208">
            <v>0</v>
          </cell>
        </row>
        <row r="209">
          <cell r="A209" t="str">
            <v>501307_2011</v>
          </cell>
          <cell r="B209" t="str">
            <v>501307</v>
          </cell>
          <cell r="C209" t="str">
            <v>No</v>
          </cell>
          <cell r="D209" t="str">
            <v>CAH - District</v>
          </cell>
          <cell r="E209" t="str">
            <v>4</v>
          </cell>
          <cell r="F209">
            <v>2011</v>
          </cell>
          <cell r="G209">
            <v>1</v>
          </cell>
          <cell r="H209">
            <v>1</v>
          </cell>
          <cell r="I209">
            <v>0</v>
          </cell>
          <cell r="J209">
            <v>0</v>
          </cell>
          <cell r="K209">
            <v>0</v>
          </cell>
          <cell r="L209">
            <v>1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459.6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1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10</v>
          </cell>
          <cell r="DJ209">
            <v>10</v>
          </cell>
          <cell r="DK209">
            <v>0.83330000000000004</v>
          </cell>
          <cell r="DL209">
            <v>0</v>
          </cell>
          <cell r="DM209">
            <v>0</v>
          </cell>
          <cell r="DN209">
            <v>10</v>
          </cell>
          <cell r="DO209">
            <v>10</v>
          </cell>
          <cell r="DP209">
            <v>0.83330000000000004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10</v>
          </cell>
          <cell r="EN209">
            <v>10</v>
          </cell>
          <cell r="EO209">
            <v>0.83330000000000004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459.60000000000008</v>
          </cell>
          <cell r="FA209">
            <v>459.60000000000008</v>
          </cell>
          <cell r="FB209">
            <v>0</v>
          </cell>
          <cell r="FC209">
            <v>0</v>
          </cell>
        </row>
        <row r="210">
          <cell r="A210" t="str">
            <v>501307_2012</v>
          </cell>
          <cell r="B210" t="str">
            <v>501307</v>
          </cell>
          <cell r="C210" t="str">
            <v>No</v>
          </cell>
          <cell r="D210" t="str">
            <v>CAH - District</v>
          </cell>
          <cell r="E210" t="str">
            <v>4</v>
          </cell>
          <cell r="F210">
            <v>2012</v>
          </cell>
          <cell r="G210">
            <v>1</v>
          </cell>
          <cell r="H210">
            <v>1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480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1.056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30</v>
          </cell>
          <cell r="DJ210">
            <v>30</v>
          </cell>
          <cell r="DK210">
            <v>2.5</v>
          </cell>
          <cell r="DL210">
            <v>0</v>
          </cell>
          <cell r="DM210">
            <v>0</v>
          </cell>
          <cell r="DN210">
            <v>30</v>
          </cell>
          <cell r="DO210">
            <v>30</v>
          </cell>
          <cell r="DP210">
            <v>2.5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30</v>
          </cell>
          <cell r="EN210">
            <v>30</v>
          </cell>
          <cell r="EO210">
            <v>2.5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480</v>
          </cell>
          <cell r="FA210">
            <v>480</v>
          </cell>
          <cell r="FB210">
            <v>0</v>
          </cell>
          <cell r="FC210">
            <v>0</v>
          </cell>
        </row>
        <row r="211">
          <cell r="A211" t="str">
            <v>501307_2013</v>
          </cell>
          <cell r="B211" t="str">
            <v>501307</v>
          </cell>
          <cell r="C211" t="str">
            <v>No</v>
          </cell>
          <cell r="D211" t="str">
            <v>CAH - District</v>
          </cell>
          <cell r="E211" t="str">
            <v>4</v>
          </cell>
          <cell r="F211">
            <v>2013</v>
          </cell>
          <cell r="G211">
            <v>1</v>
          </cell>
          <cell r="H211">
            <v>1</v>
          </cell>
          <cell r="I211">
            <v>0</v>
          </cell>
          <cell r="J211">
            <v>0</v>
          </cell>
          <cell r="K211">
            <v>0</v>
          </cell>
          <cell r="L211">
            <v>1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540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1.1151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90</v>
          </cell>
          <cell r="DJ211">
            <v>90</v>
          </cell>
          <cell r="DK211">
            <v>7.5</v>
          </cell>
          <cell r="DL211">
            <v>0</v>
          </cell>
          <cell r="DM211">
            <v>0</v>
          </cell>
          <cell r="DN211">
            <v>90</v>
          </cell>
          <cell r="DO211">
            <v>90</v>
          </cell>
          <cell r="DP211">
            <v>7.5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90</v>
          </cell>
          <cell r="EN211">
            <v>90</v>
          </cell>
          <cell r="EO211">
            <v>7.5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540</v>
          </cell>
          <cell r="FA211">
            <v>540</v>
          </cell>
          <cell r="FB211">
            <v>0</v>
          </cell>
          <cell r="FC211">
            <v>0</v>
          </cell>
        </row>
        <row r="212">
          <cell r="A212" t="str">
            <v>501308_2011</v>
          </cell>
          <cell r="B212" t="str">
            <v>501308</v>
          </cell>
          <cell r="C212" t="str">
            <v>No</v>
          </cell>
          <cell r="D212" t="str">
            <v>CAH - District</v>
          </cell>
          <cell r="E212" t="str">
            <v>4</v>
          </cell>
          <cell r="F212">
            <v>2011</v>
          </cell>
          <cell r="G212">
            <v>1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1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18450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1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3000</v>
          </cell>
          <cell r="DJ212">
            <v>3000</v>
          </cell>
          <cell r="DK212">
            <v>250</v>
          </cell>
          <cell r="DL212">
            <v>0</v>
          </cell>
          <cell r="DM212">
            <v>0</v>
          </cell>
          <cell r="DN212">
            <v>3000</v>
          </cell>
          <cell r="DO212">
            <v>3000</v>
          </cell>
          <cell r="DP212">
            <v>250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3000</v>
          </cell>
          <cell r="EN212">
            <v>3000</v>
          </cell>
          <cell r="EO212">
            <v>250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18450</v>
          </cell>
          <cell r="FA212">
            <v>18450</v>
          </cell>
          <cell r="FB212">
            <v>0</v>
          </cell>
          <cell r="FC212">
            <v>0</v>
          </cell>
        </row>
        <row r="213">
          <cell r="A213" t="str">
            <v>501308_2012</v>
          </cell>
          <cell r="B213" t="str">
            <v>501308</v>
          </cell>
          <cell r="C213" t="str">
            <v>No</v>
          </cell>
          <cell r="D213" t="str">
            <v>CAH - District</v>
          </cell>
          <cell r="E213" t="str">
            <v>4</v>
          </cell>
          <cell r="F213">
            <v>2012</v>
          </cell>
          <cell r="G213">
            <v>1</v>
          </cell>
          <cell r="H213">
            <v>1</v>
          </cell>
          <cell r="I213">
            <v>0</v>
          </cell>
          <cell r="J213">
            <v>0</v>
          </cell>
          <cell r="K213">
            <v>0</v>
          </cell>
          <cell r="L213">
            <v>1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19380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1.056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3930</v>
          </cell>
          <cell r="DJ213">
            <v>3930</v>
          </cell>
          <cell r="DK213">
            <v>327.5</v>
          </cell>
          <cell r="DL213">
            <v>0</v>
          </cell>
          <cell r="DM213">
            <v>0</v>
          </cell>
          <cell r="DN213">
            <v>3930</v>
          </cell>
          <cell r="DO213">
            <v>3930</v>
          </cell>
          <cell r="DP213">
            <v>327.5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3930</v>
          </cell>
          <cell r="EN213">
            <v>3930</v>
          </cell>
          <cell r="EO213">
            <v>327.5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19380</v>
          </cell>
          <cell r="FA213">
            <v>19380</v>
          </cell>
          <cell r="FB213">
            <v>0</v>
          </cell>
          <cell r="FC213">
            <v>0</v>
          </cell>
        </row>
        <row r="214">
          <cell r="A214" t="str">
            <v>501308_2013</v>
          </cell>
          <cell r="B214" t="str">
            <v>501308</v>
          </cell>
          <cell r="C214" t="str">
            <v>No</v>
          </cell>
          <cell r="D214" t="str">
            <v>CAH - District</v>
          </cell>
          <cell r="E214" t="str">
            <v>4</v>
          </cell>
          <cell r="F214">
            <v>2013</v>
          </cell>
          <cell r="G214">
            <v>1</v>
          </cell>
          <cell r="H214">
            <v>1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18540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1.1151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3090</v>
          </cell>
          <cell r="DJ214">
            <v>3090</v>
          </cell>
          <cell r="DK214">
            <v>257.5</v>
          </cell>
          <cell r="DL214">
            <v>0</v>
          </cell>
          <cell r="DM214">
            <v>0</v>
          </cell>
          <cell r="DN214">
            <v>3090</v>
          </cell>
          <cell r="DO214">
            <v>3090</v>
          </cell>
          <cell r="DP214">
            <v>257.5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3090</v>
          </cell>
          <cell r="EN214">
            <v>3090</v>
          </cell>
          <cell r="EO214">
            <v>257.5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18540</v>
          </cell>
          <cell r="FA214">
            <v>18540</v>
          </cell>
          <cell r="FB214">
            <v>0</v>
          </cell>
          <cell r="FC214">
            <v>0</v>
          </cell>
        </row>
        <row r="215">
          <cell r="A215" t="str">
            <v>501309_2011</v>
          </cell>
          <cell r="B215" t="str">
            <v>501309</v>
          </cell>
          <cell r="C215" t="str">
            <v>Yes</v>
          </cell>
          <cell r="D215" t="str">
            <v>CAH - Private</v>
          </cell>
          <cell r="E215" t="str">
            <v>6</v>
          </cell>
          <cell r="F215">
            <v>2011</v>
          </cell>
          <cell r="G215">
            <v>1</v>
          </cell>
          <cell r="H215">
            <v>1</v>
          </cell>
          <cell r="I215">
            <v>0</v>
          </cell>
          <cell r="J215">
            <v>0</v>
          </cell>
          <cell r="K215">
            <v>0</v>
          </cell>
          <cell r="L215">
            <v>1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27742.799999999999</v>
          </cell>
          <cell r="Y215">
            <v>2600.4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27742.799999999999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1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27742.799999999999</v>
          </cell>
          <cell r="DE215">
            <v>27742.799999999999</v>
          </cell>
          <cell r="DF215">
            <v>2311.9</v>
          </cell>
          <cell r="DG215">
            <v>0</v>
          </cell>
          <cell r="DH215">
            <v>0</v>
          </cell>
          <cell r="DI215">
            <v>2600</v>
          </cell>
          <cell r="DJ215">
            <v>2600</v>
          </cell>
          <cell r="DK215">
            <v>216.66669999999999</v>
          </cell>
          <cell r="DL215">
            <v>0</v>
          </cell>
          <cell r="DM215">
            <v>0</v>
          </cell>
          <cell r="DN215">
            <v>27742.799999999999</v>
          </cell>
          <cell r="DO215">
            <v>27742.799999999999</v>
          </cell>
          <cell r="DP215">
            <v>2311.9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27742.799999999999</v>
          </cell>
          <cell r="EN215">
            <v>27742.799999999999</v>
          </cell>
          <cell r="EO215">
            <v>2311.9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27742.800000000007</v>
          </cell>
          <cell r="EZ215">
            <v>2600.3999999999996</v>
          </cell>
          <cell r="FA215">
            <v>27742.800000000007</v>
          </cell>
          <cell r="FB215">
            <v>0</v>
          </cell>
          <cell r="FC215">
            <v>0</v>
          </cell>
        </row>
        <row r="216">
          <cell r="A216" t="str">
            <v>501309_2012</v>
          </cell>
          <cell r="B216" t="str">
            <v>501309</v>
          </cell>
          <cell r="C216" t="str">
            <v>Yes</v>
          </cell>
          <cell r="D216" t="str">
            <v>CAH - Private</v>
          </cell>
          <cell r="E216" t="str">
            <v>6</v>
          </cell>
          <cell r="F216">
            <v>2012</v>
          </cell>
          <cell r="G216">
            <v>1</v>
          </cell>
          <cell r="H216">
            <v>1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27742.799999999999</v>
          </cell>
          <cell r="Y216">
            <v>3470.4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27742.799999999999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1.056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27742.799999999999</v>
          </cell>
          <cell r="DE216">
            <v>27742.799999999999</v>
          </cell>
          <cell r="DF216">
            <v>2311.9</v>
          </cell>
          <cell r="DG216">
            <v>0</v>
          </cell>
          <cell r="DH216">
            <v>0</v>
          </cell>
          <cell r="DI216">
            <v>3470</v>
          </cell>
          <cell r="DJ216">
            <v>3470</v>
          </cell>
          <cell r="DK216">
            <v>289.16669999999999</v>
          </cell>
          <cell r="DL216">
            <v>0</v>
          </cell>
          <cell r="DM216">
            <v>0</v>
          </cell>
          <cell r="DN216">
            <v>27742.799999999999</v>
          </cell>
          <cell r="DO216">
            <v>27742.799999999999</v>
          </cell>
          <cell r="DP216">
            <v>2311.9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27742.799999999999</v>
          </cell>
          <cell r="EN216">
            <v>27742.799999999999</v>
          </cell>
          <cell r="EO216">
            <v>2311.9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27742.800000000007</v>
          </cell>
          <cell r="EZ216">
            <v>3470.3999999999992</v>
          </cell>
          <cell r="FA216">
            <v>27742.800000000007</v>
          </cell>
          <cell r="FB216">
            <v>0</v>
          </cell>
          <cell r="FC216">
            <v>0</v>
          </cell>
        </row>
        <row r="217">
          <cell r="A217" t="str">
            <v>501309_2013</v>
          </cell>
          <cell r="B217" t="str">
            <v>501309</v>
          </cell>
          <cell r="C217" t="str">
            <v>Yes</v>
          </cell>
          <cell r="D217" t="str">
            <v>CAH - Private</v>
          </cell>
          <cell r="E217" t="str">
            <v>6</v>
          </cell>
          <cell r="F217">
            <v>2013</v>
          </cell>
          <cell r="G217">
            <v>1</v>
          </cell>
          <cell r="H217">
            <v>1</v>
          </cell>
          <cell r="I217">
            <v>0</v>
          </cell>
          <cell r="J217">
            <v>0</v>
          </cell>
          <cell r="K217">
            <v>0</v>
          </cell>
          <cell r="L217">
            <v>1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27742.799999999999</v>
          </cell>
          <cell r="Y217">
            <v>15840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27742.799999999999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1.1151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27742.799999999999</v>
          </cell>
          <cell r="DE217">
            <v>27742.799999999999</v>
          </cell>
          <cell r="DF217">
            <v>2311.9</v>
          </cell>
          <cell r="DG217">
            <v>0</v>
          </cell>
          <cell r="DH217">
            <v>0</v>
          </cell>
          <cell r="DI217">
            <v>15840</v>
          </cell>
          <cell r="DJ217">
            <v>15840</v>
          </cell>
          <cell r="DK217">
            <v>1320</v>
          </cell>
          <cell r="DL217">
            <v>0</v>
          </cell>
          <cell r="DM217">
            <v>0</v>
          </cell>
          <cell r="DN217">
            <v>27742.799999999999</v>
          </cell>
          <cell r="DO217">
            <v>27742.799999999999</v>
          </cell>
          <cell r="DP217">
            <v>2311.9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27742.799999999999</v>
          </cell>
          <cell r="EN217">
            <v>27742.799999999999</v>
          </cell>
          <cell r="EO217">
            <v>2311.9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27742.800000000007</v>
          </cell>
          <cell r="EZ217">
            <v>15840</v>
          </cell>
          <cell r="FA217">
            <v>27742.800000000007</v>
          </cell>
          <cell r="FB217">
            <v>0</v>
          </cell>
          <cell r="FC217">
            <v>0</v>
          </cell>
        </row>
        <row r="218">
          <cell r="A218" t="str">
            <v>501310_2011</v>
          </cell>
          <cell r="B218" t="str">
            <v>501310</v>
          </cell>
          <cell r="C218" t="str">
            <v>No</v>
          </cell>
          <cell r="D218" t="str">
            <v>CAH - District</v>
          </cell>
          <cell r="E218" t="str">
            <v>4</v>
          </cell>
          <cell r="F218">
            <v>2011</v>
          </cell>
          <cell r="G218">
            <v>1</v>
          </cell>
          <cell r="H218">
            <v>1</v>
          </cell>
          <cell r="I218">
            <v>0</v>
          </cell>
          <cell r="J218">
            <v>0</v>
          </cell>
          <cell r="K218">
            <v>0</v>
          </cell>
          <cell r="L218">
            <v>1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98829.6</v>
          </cell>
          <cell r="Y218">
            <v>3470.4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98829.6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1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98829.6</v>
          </cell>
          <cell r="DE218">
            <v>98829.6</v>
          </cell>
          <cell r="DF218">
            <v>8235.7999999999993</v>
          </cell>
          <cell r="DG218">
            <v>0</v>
          </cell>
          <cell r="DH218">
            <v>0</v>
          </cell>
          <cell r="DI218">
            <v>3470</v>
          </cell>
          <cell r="DJ218">
            <v>3470</v>
          </cell>
          <cell r="DK218">
            <v>289.16669999999999</v>
          </cell>
          <cell r="DL218">
            <v>0</v>
          </cell>
          <cell r="DM218">
            <v>0</v>
          </cell>
          <cell r="DN218">
            <v>98829.6</v>
          </cell>
          <cell r="DO218">
            <v>98829.6</v>
          </cell>
          <cell r="DP218">
            <v>8235.7999999999993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98829.6</v>
          </cell>
          <cell r="EN218">
            <v>98829.6</v>
          </cell>
          <cell r="EO218">
            <v>8235.7999999999993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98829.60000000002</v>
          </cell>
          <cell r="EZ218">
            <v>3470.3999999999992</v>
          </cell>
          <cell r="FA218">
            <v>98829.60000000002</v>
          </cell>
          <cell r="FB218">
            <v>0</v>
          </cell>
          <cell r="FC218">
            <v>0</v>
          </cell>
        </row>
        <row r="219">
          <cell r="A219" t="str">
            <v>501310_2012</v>
          </cell>
          <cell r="B219" t="str">
            <v>501310</v>
          </cell>
          <cell r="C219" t="str">
            <v>No</v>
          </cell>
          <cell r="D219" t="str">
            <v>CAH - District</v>
          </cell>
          <cell r="E219" t="str">
            <v>4</v>
          </cell>
          <cell r="F219">
            <v>2012</v>
          </cell>
          <cell r="G219">
            <v>1</v>
          </cell>
          <cell r="H219">
            <v>1</v>
          </cell>
          <cell r="I219">
            <v>0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98829.6</v>
          </cell>
          <cell r="Y219">
            <v>2960.4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98829.6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1.056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98829.6</v>
          </cell>
          <cell r="DE219">
            <v>98829.6</v>
          </cell>
          <cell r="DF219">
            <v>8235.7999999999993</v>
          </cell>
          <cell r="DG219">
            <v>0</v>
          </cell>
          <cell r="DH219">
            <v>0</v>
          </cell>
          <cell r="DI219">
            <v>2960</v>
          </cell>
          <cell r="DJ219">
            <v>2960</v>
          </cell>
          <cell r="DK219">
            <v>246.66669999999999</v>
          </cell>
          <cell r="DL219">
            <v>0</v>
          </cell>
          <cell r="DM219">
            <v>0</v>
          </cell>
          <cell r="DN219">
            <v>98829.6</v>
          </cell>
          <cell r="DO219">
            <v>98829.6</v>
          </cell>
          <cell r="DP219">
            <v>8235.7999999999993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98829.6</v>
          </cell>
          <cell r="EN219">
            <v>98829.6</v>
          </cell>
          <cell r="EO219">
            <v>8235.7999999999993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98829.60000000002</v>
          </cell>
          <cell r="EZ219">
            <v>2960.3999999999996</v>
          </cell>
          <cell r="FA219">
            <v>98829.60000000002</v>
          </cell>
          <cell r="FB219">
            <v>0</v>
          </cell>
          <cell r="FC219">
            <v>0</v>
          </cell>
        </row>
        <row r="220">
          <cell r="A220" t="str">
            <v>501310_2013</v>
          </cell>
          <cell r="B220" t="str">
            <v>501310</v>
          </cell>
          <cell r="C220" t="str">
            <v>No</v>
          </cell>
          <cell r="D220" t="str">
            <v>CAH - District</v>
          </cell>
          <cell r="E220" t="str">
            <v>4</v>
          </cell>
          <cell r="F220">
            <v>2013</v>
          </cell>
          <cell r="G220">
            <v>1</v>
          </cell>
          <cell r="H220">
            <v>1</v>
          </cell>
          <cell r="I220">
            <v>0</v>
          </cell>
          <cell r="J220">
            <v>0</v>
          </cell>
          <cell r="K220">
            <v>0</v>
          </cell>
          <cell r="L220">
            <v>1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98829.6</v>
          </cell>
          <cell r="Y220">
            <v>2360.4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98829.6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1.1151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98829.6</v>
          </cell>
          <cell r="DE220">
            <v>98829.6</v>
          </cell>
          <cell r="DF220">
            <v>8235.7999999999993</v>
          </cell>
          <cell r="DG220">
            <v>0</v>
          </cell>
          <cell r="DH220">
            <v>0</v>
          </cell>
          <cell r="DI220">
            <v>2360</v>
          </cell>
          <cell r="DJ220">
            <v>2360</v>
          </cell>
          <cell r="DK220">
            <v>196.66669999999999</v>
          </cell>
          <cell r="DL220">
            <v>0</v>
          </cell>
          <cell r="DM220">
            <v>0</v>
          </cell>
          <cell r="DN220">
            <v>98829.6</v>
          </cell>
          <cell r="DO220">
            <v>98829.6</v>
          </cell>
          <cell r="DP220">
            <v>8235.7999999999993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98829.6</v>
          </cell>
          <cell r="EN220">
            <v>98829.6</v>
          </cell>
          <cell r="EO220">
            <v>8235.7999999999993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98829.60000000002</v>
          </cell>
          <cell r="EZ220">
            <v>2360.4</v>
          </cell>
          <cell r="FA220">
            <v>98829.60000000002</v>
          </cell>
          <cell r="FB220">
            <v>0</v>
          </cell>
          <cell r="FC220">
            <v>0</v>
          </cell>
        </row>
        <row r="221">
          <cell r="A221" t="str">
            <v>501311_2011</v>
          </cell>
          <cell r="B221" t="str">
            <v>501311</v>
          </cell>
          <cell r="C221" t="str">
            <v>No</v>
          </cell>
          <cell r="D221" t="str">
            <v>CAH - District</v>
          </cell>
          <cell r="E221" t="str">
            <v>4</v>
          </cell>
          <cell r="F221">
            <v>2011</v>
          </cell>
          <cell r="G221">
            <v>1</v>
          </cell>
          <cell r="H221">
            <v>1</v>
          </cell>
          <cell r="I221">
            <v>0</v>
          </cell>
          <cell r="J221">
            <v>0</v>
          </cell>
          <cell r="K221">
            <v>0</v>
          </cell>
          <cell r="L221">
            <v>1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13143.6</v>
          </cell>
          <cell r="Y221">
            <v>189.6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13143.6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1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13143.6</v>
          </cell>
          <cell r="DE221">
            <v>13143.6</v>
          </cell>
          <cell r="DF221">
            <v>1095.3</v>
          </cell>
          <cell r="DG221">
            <v>0</v>
          </cell>
          <cell r="DH221">
            <v>0</v>
          </cell>
          <cell r="DI221">
            <v>190</v>
          </cell>
          <cell r="DJ221">
            <v>190</v>
          </cell>
          <cell r="DK221">
            <v>15.833299999999999</v>
          </cell>
          <cell r="DL221">
            <v>0</v>
          </cell>
          <cell r="DM221">
            <v>0</v>
          </cell>
          <cell r="DN221">
            <v>13143.6</v>
          </cell>
          <cell r="DO221">
            <v>13143.6</v>
          </cell>
          <cell r="DP221">
            <v>1095.3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13143.6</v>
          </cell>
          <cell r="EN221">
            <v>13143.6</v>
          </cell>
          <cell r="EO221">
            <v>1095.3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13143.599999999997</v>
          </cell>
          <cell r="EZ221">
            <v>189.60000000000002</v>
          </cell>
          <cell r="FA221">
            <v>13143.599999999997</v>
          </cell>
          <cell r="FB221">
            <v>0</v>
          </cell>
          <cell r="FC221">
            <v>0</v>
          </cell>
        </row>
        <row r="222">
          <cell r="A222" t="str">
            <v>501311_2012</v>
          </cell>
          <cell r="B222" t="str">
            <v>501311</v>
          </cell>
          <cell r="C222" t="str">
            <v>No</v>
          </cell>
          <cell r="D222" t="str">
            <v>CAH - District</v>
          </cell>
          <cell r="E222" t="str">
            <v>4</v>
          </cell>
          <cell r="F222">
            <v>2012</v>
          </cell>
          <cell r="G222">
            <v>1</v>
          </cell>
          <cell r="H222">
            <v>1</v>
          </cell>
          <cell r="I222">
            <v>0</v>
          </cell>
          <cell r="J222">
            <v>0</v>
          </cell>
          <cell r="K222">
            <v>0</v>
          </cell>
          <cell r="L222">
            <v>1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13143.6</v>
          </cell>
          <cell r="Y222">
            <v>279.60000000000002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13143.6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1.056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13143.6</v>
          </cell>
          <cell r="DE222">
            <v>13143.6</v>
          </cell>
          <cell r="DF222">
            <v>1095.3</v>
          </cell>
          <cell r="DG222">
            <v>0</v>
          </cell>
          <cell r="DH222">
            <v>0</v>
          </cell>
          <cell r="DI222">
            <v>280</v>
          </cell>
          <cell r="DJ222">
            <v>280</v>
          </cell>
          <cell r="DK222">
            <v>23.333300000000001</v>
          </cell>
          <cell r="DL222">
            <v>0</v>
          </cell>
          <cell r="DM222">
            <v>0</v>
          </cell>
          <cell r="DN222">
            <v>13143.6</v>
          </cell>
          <cell r="DO222">
            <v>13143.6</v>
          </cell>
          <cell r="DP222">
            <v>1095.3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13143.6</v>
          </cell>
          <cell r="EN222">
            <v>13143.6</v>
          </cell>
          <cell r="EO222">
            <v>1095.3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13143.599999999997</v>
          </cell>
          <cell r="EZ222">
            <v>279.60000000000008</v>
          </cell>
          <cell r="FA222">
            <v>13143.599999999997</v>
          </cell>
          <cell r="FB222">
            <v>0</v>
          </cell>
          <cell r="FC222">
            <v>0</v>
          </cell>
        </row>
        <row r="223">
          <cell r="A223" t="str">
            <v>501311_2013</v>
          </cell>
          <cell r="B223" t="str">
            <v>501311</v>
          </cell>
          <cell r="C223" t="str">
            <v>No</v>
          </cell>
          <cell r="D223" t="str">
            <v>CAH - District</v>
          </cell>
          <cell r="E223" t="str">
            <v>4</v>
          </cell>
          <cell r="F223">
            <v>2013</v>
          </cell>
          <cell r="G223">
            <v>1</v>
          </cell>
          <cell r="H223">
            <v>1</v>
          </cell>
          <cell r="I223">
            <v>0</v>
          </cell>
          <cell r="J223">
            <v>0</v>
          </cell>
          <cell r="K223">
            <v>0</v>
          </cell>
          <cell r="L223">
            <v>1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13143.6</v>
          </cell>
          <cell r="Y223">
            <v>110.4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13143.6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1.1151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13143.6</v>
          </cell>
          <cell r="DE223">
            <v>13143.6</v>
          </cell>
          <cell r="DF223">
            <v>1095.3</v>
          </cell>
          <cell r="DG223">
            <v>0</v>
          </cell>
          <cell r="DH223">
            <v>0</v>
          </cell>
          <cell r="DI223">
            <v>110</v>
          </cell>
          <cell r="DJ223">
            <v>110</v>
          </cell>
          <cell r="DK223">
            <v>9.1667000000000005</v>
          </cell>
          <cell r="DL223">
            <v>0</v>
          </cell>
          <cell r="DM223">
            <v>0</v>
          </cell>
          <cell r="DN223">
            <v>13143.6</v>
          </cell>
          <cell r="DO223">
            <v>13143.6</v>
          </cell>
          <cell r="DP223">
            <v>1095.3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13143.6</v>
          </cell>
          <cell r="EN223">
            <v>13143.6</v>
          </cell>
          <cell r="EO223">
            <v>1095.3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13143.599999999997</v>
          </cell>
          <cell r="EZ223">
            <v>110.40000000000002</v>
          </cell>
          <cell r="FA223">
            <v>13143.599999999997</v>
          </cell>
          <cell r="FB223">
            <v>0</v>
          </cell>
          <cell r="FC223">
            <v>0</v>
          </cell>
        </row>
        <row r="224">
          <cell r="A224" t="str">
            <v>501312_2011</v>
          </cell>
          <cell r="B224" t="str">
            <v>501312</v>
          </cell>
          <cell r="C224" t="str">
            <v>No</v>
          </cell>
          <cell r="D224" t="str">
            <v>CAH - District</v>
          </cell>
          <cell r="E224" t="str">
            <v>4</v>
          </cell>
          <cell r="F224">
            <v>2011</v>
          </cell>
          <cell r="G224">
            <v>1</v>
          </cell>
          <cell r="H224">
            <v>1</v>
          </cell>
          <cell r="I224">
            <v>0</v>
          </cell>
          <cell r="J224">
            <v>0</v>
          </cell>
          <cell r="K224">
            <v>0</v>
          </cell>
          <cell r="L224">
            <v>1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223652.4</v>
          </cell>
          <cell r="Y224">
            <v>7500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223652.4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1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223652.4</v>
          </cell>
          <cell r="DE224">
            <v>223652.4</v>
          </cell>
          <cell r="DF224">
            <v>18637.7</v>
          </cell>
          <cell r="DG224">
            <v>0</v>
          </cell>
          <cell r="DH224">
            <v>0</v>
          </cell>
          <cell r="DI224">
            <v>7500</v>
          </cell>
          <cell r="DJ224">
            <v>7500</v>
          </cell>
          <cell r="DK224">
            <v>625</v>
          </cell>
          <cell r="DL224">
            <v>0</v>
          </cell>
          <cell r="DM224">
            <v>0</v>
          </cell>
          <cell r="DN224">
            <v>223652.4</v>
          </cell>
          <cell r="DO224">
            <v>223652.4</v>
          </cell>
          <cell r="DP224">
            <v>18637.7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223652.4</v>
          </cell>
          <cell r="EN224">
            <v>223652.4</v>
          </cell>
          <cell r="EO224">
            <v>18637.7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223652.40000000005</v>
          </cell>
          <cell r="EZ224">
            <v>7500</v>
          </cell>
          <cell r="FA224">
            <v>223652.40000000005</v>
          </cell>
          <cell r="FB224">
            <v>0</v>
          </cell>
          <cell r="FC224">
            <v>0</v>
          </cell>
        </row>
        <row r="225">
          <cell r="A225" t="str">
            <v>501312_2012</v>
          </cell>
          <cell r="B225" t="str">
            <v>501312</v>
          </cell>
          <cell r="C225" t="str">
            <v>No</v>
          </cell>
          <cell r="D225" t="str">
            <v>CAH - District</v>
          </cell>
          <cell r="E225" t="str">
            <v>4</v>
          </cell>
          <cell r="F225">
            <v>2012</v>
          </cell>
          <cell r="G225">
            <v>1</v>
          </cell>
          <cell r="H225">
            <v>1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223652.4</v>
          </cell>
          <cell r="Y225">
            <v>7910.4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223652.4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1.056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223652.4</v>
          </cell>
          <cell r="DE225">
            <v>223652.4</v>
          </cell>
          <cell r="DF225">
            <v>18637.7</v>
          </cell>
          <cell r="DG225">
            <v>0</v>
          </cell>
          <cell r="DH225">
            <v>0</v>
          </cell>
          <cell r="DI225">
            <v>7910</v>
          </cell>
          <cell r="DJ225">
            <v>7910</v>
          </cell>
          <cell r="DK225">
            <v>659.16669999999999</v>
          </cell>
          <cell r="DL225">
            <v>0</v>
          </cell>
          <cell r="DM225">
            <v>0</v>
          </cell>
          <cell r="DN225">
            <v>223652.4</v>
          </cell>
          <cell r="DO225">
            <v>223652.4</v>
          </cell>
          <cell r="DP225">
            <v>18637.7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223652.4</v>
          </cell>
          <cell r="EN225">
            <v>223652.4</v>
          </cell>
          <cell r="EO225">
            <v>18637.7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223652.40000000005</v>
          </cell>
          <cell r="EZ225">
            <v>7910.3999999999987</v>
          </cell>
          <cell r="FA225">
            <v>223652.40000000005</v>
          </cell>
          <cell r="FB225">
            <v>0</v>
          </cell>
          <cell r="FC225">
            <v>0</v>
          </cell>
        </row>
        <row r="226">
          <cell r="A226" t="str">
            <v>501312_2013</v>
          </cell>
          <cell r="B226" t="str">
            <v>501312</v>
          </cell>
          <cell r="C226" t="str">
            <v>No</v>
          </cell>
          <cell r="D226" t="str">
            <v>CAH - District</v>
          </cell>
          <cell r="E226" t="str">
            <v>4</v>
          </cell>
          <cell r="F226">
            <v>2013</v>
          </cell>
          <cell r="G226">
            <v>1</v>
          </cell>
          <cell r="H226">
            <v>1</v>
          </cell>
          <cell r="I226">
            <v>0</v>
          </cell>
          <cell r="J226">
            <v>0</v>
          </cell>
          <cell r="K226">
            <v>0</v>
          </cell>
          <cell r="L226">
            <v>1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223652.4</v>
          </cell>
          <cell r="Y226">
            <v>8250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223652.4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1.1151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223652.4</v>
          </cell>
          <cell r="DE226">
            <v>223652.4</v>
          </cell>
          <cell r="DF226">
            <v>18637.7</v>
          </cell>
          <cell r="DG226">
            <v>0</v>
          </cell>
          <cell r="DH226">
            <v>0</v>
          </cell>
          <cell r="DI226">
            <v>8250</v>
          </cell>
          <cell r="DJ226">
            <v>8250</v>
          </cell>
          <cell r="DK226">
            <v>687.5</v>
          </cell>
          <cell r="DL226">
            <v>0</v>
          </cell>
          <cell r="DM226">
            <v>0</v>
          </cell>
          <cell r="DN226">
            <v>223652.4</v>
          </cell>
          <cell r="DO226">
            <v>223652.4</v>
          </cell>
          <cell r="DP226">
            <v>18637.7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223652.4</v>
          </cell>
          <cell r="EN226">
            <v>223652.4</v>
          </cell>
          <cell r="EO226">
            <v>18637.7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223652.40000000005</v>
          </cell>
          <cell r="EZ226">
            <v>8250</v>
          </cell>
          <cell r="FA226">
            <v>223652.40000000005</v>
          </cell>
          <cell r="FB226">
            <v>0</v>
          </cell>
          <cell r="FC226">
            <v>0</v>
          </cell>
        </row>
        <row r="227">
          <cell r="A227" t="str">
            <v>501313_2011</v>
          </cell>
          <cell r="B227" t="str">
            <v>501313</v>
          </cell>
          <cell r="C227" t="str">
            <v>No</v>
          </cell>
          <cell r="D227" t="str">
            <v>CAH - District</v>
          </cell>
          <cell r="E227" t="str">
            <v>4</v>
          </cell>
          <cell r="F227">
            <v>2011</v>
          </cell>
          <cell r="G227">
            <v>1</v>
          </cell>
          <cell r="H227">
            <v>1</v>
          </cell>
          <cell r="I227">
            <v>0</v>
          </cell>
          <cell r="J227">
            <v>0</v>
          </cell>
          <cell r="K227">
            <v>0</v>
          </cell>
          <cell r="L227">
            <v>1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6122.4</v>
          </cell>
          <cell r="Y227">
            <v>69.599999999999994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6122.4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1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6122.4</v>
          </cell>
          <cell r="DE227">
            <v>6122.4</v>
          </cell>
          <cell r="DF227">
            <v>510.2</v>
          </cell>
          <cell r="DG227">
            <v>0</v>
          </cell>
          <cell r="DH227">
            <v>0</v>
          </cell>
          <cell r="DI227">
            <v>70</v>
          </cell>
          <cell r="DJ227">
            <v>70</v>
          </cell>
          <cell r="DK227">
            <v>5.8333000000000004</v>
          </cell>
          <cell r="DL227">
            <v>0</v>
          </cell>
          <cell r="DM227">
            <v>0</v>
          </cell>
          <cell r="DN227">
            <v>6122.4</v>
          </cell>
          <cell r="DO227">
            <v>6122.4</v>
          </cell>
          <cell r="DP227">
            <v>510.2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6122.4</v>
          </cell>
          <cell r="EN227">
            <v>6122.4</v>
          </cell>
          <cell r="EO227">
            <v>510.2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6122.3999999999987</v>
          </cell>
          <cell r="EZ227">
            <v>69.59999999999998</v>
          </cell>
          <cell r="FA227">
            <v>6122.3999999999987</v>
          </cell>
          <cell r="FB227">
            <v>0</v>
          </cell>
          <cell r="FC227">
            <v>0</v>
          </cell>
        </row>
        <row r="228">
          <cell r="A228" t="str">
            <v>501313_2012</v>
          </cell>
          <cell r="B228" t="str">
            <v>501313</v>
          </cell>
          <cell r="C228" t="str">
            <v>No</v>
          </cell>
          <cell r="D228" t="str">
            <v>CAH - District</v>
          </cell>
          <cell r="E228" t="str">
            <v>4</v>
          </cell>
          <cell r="F228">
            <v>2012</v>
          </cell>
          <cell r="G228">
            <v>1</v>
          </cell>
          <cell r="H228">
            <v>1</v>
          </cell>
          <cell r="I228">
            <v>0</v>
          </cell>
          <cell r="J228">
            <v>0</v>
          </cell>
          <cell r="K228">
            <v>0</v>
          </cell>
          <cell r="L228">
            <v>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6122.4</v>
          </cell>
          <cell r="Y228">
            <v>69.599999999999994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6122.4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1.056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6122.4</v>
          </cell>
          <cell r="DE228">
            <v>6122.4</v>
          </cell>
          <cell r="DF228">
            <v>510.2</v>
          </cell>
          <cell r="DG228">
            <v>0</v>
          </cell>
          <cell r="DH228">
            <v>0</v>
          </cell>
          <cell r="DI228">
            <v>70</v>
          </cell>
          <cell r="DJ228">
            <v>70</v>
          </cell>
          <cell r="DK228">
            <v>5.8333000000000004</v>
          </cell>
          <cell r="DL228">
            <v>0</v>
          </cell>
          <cell r="DM228">
            <v>0</v>
          </cell>
          <cell r="DN228">
            <v>6122.4</v>
          </cell>
          <cell r="DO228">
            <v>6122.4</v>
          </cell>
          <cell r="DP228">
            <v>510.2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6122.4</v>
          </cell>
          <cell r="EN228">
            <v>6122.4</v>
          </cell>
          <cell r="EO228">
            <v>510.2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6122.3999999999987</v>
          </cell>
          <cell r="EZ228">
            <v>69.59999999999998</v>
          </cell>
          <cell r="FA228">
            <v>6122.3999999999987</v>
          </cell>
          <cell r="FB228">
            <v>0</v>
          </cell>
          <cell r="FC228">
            <v>0</v>
          </cell>
        </row>
        <row r="229">
          <cell r="A229" t="str">
            <v>501313_2013</v>
          </cell>
          <cell r="B229" t="str">
            <v>501313</v>
          </cell>
          <cell r="C229" t="str">
            <v>No</v>
          </cell>
          <cell r="D229" t="str">
            <v>CAH - District</v>
          </cell>
          <cell r="E229" t="str">
            <v>4</v>
          </cell>
          <cell r="F229">
            <v>2013</v>
          </cell>
          <cell r="G229">
            <v>1</v>
          </cell>
          <cell r="H229">
            <v>1</v>
          </cell>
          <cell r="I229">
            <v>0</v>
          </cell>
          <cell r="J229">
            <v>0</v>
          </cell>
          <cell r="K229">
            <v>0</v>
          </cell>
          <cell r="L229">
            <v>1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6122.4</v>
          </cell>
          <cell r="Y229">
            <v>30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6122.4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1.1151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6122.4</v>
          </cell>
          <cell r="DE229">
            <v>6122.4</v>
          </cell>
          <cell r="DF229">
            <v>510.2</v>
          </cell>
          <cell r="DG229">
            <v>0</v>
          </cell>
          <cell r="DH229">
            <v>0</v>
          </cell>
          <cell r="DI229">
            <v>30</v>
          </cell>
          <cell r="DJ229">
            <v>30</v>
          </cell>
          <cell r="DK229">
            <v>2.5</v>
          </cell>
          <cell r="DL229">
            <v>0</v>
          </cell>
          <cell r="DM229">
            <v>0</v>
          </cell>
          <cell r="DN229">
            <v>6122.4</v>
          </cell>
          <cell r="DO229">
            <v>6122.4</v>
          </cell>
          <cell r="DP229">
            <v>510.2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6122.4</v>
          </cell>
          <cell r="EN229">
            <v>6122.4</v>
          </cell>
          <cell r="EO229">
            <v>510.2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6122.3999999999987</v>
          </cell>
          <cell r="EZ229">
            <v>30</v>
          </cell>
          <cell r="FA229">
            <v>6122.3999999999987</v>
          </cell>
          <cell r="FB229">
            <v>0</v>
          </cell>
          <cell r="FC229">
            <v>0</v>
          </cell>
        </row>
        <row r="230">
          <cell r="A230" t="str">
            <v>501314_2011</v>
          </cell>
          <cell r="B230" t="str">
            <v>501314</v>
          </cell>
          <cell r="C230" t="str">
            <v>No</v>
          </cell>
          <cell r="D230" t="str">
            <v>CAH - District</v>
          </cell>
          <cell r="E230" t="str">
            <v>4</v>
          </cell>
          <cell r="F230">
            <v>2011</v>
          </cell>
          <cell r="G230">
            <v>1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1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94057.2</v>
          </cell>
          <cell r="Y230">
            <v>1340.4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94057.2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1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94057.2</v>
          </cell>
          <cell r="DE230">
            <v>94057.2</v>
          </cell>
          <cell r="DF230">
            <v>7838.1</v>
          </cell>
          <cell r="DG230">
            <v>0</v>
          </cell>
          <cell r="DH230">
            <v>0</v>
          </cell>
          <cell r="DI230">
            <v>1340</v>
          </cell>
          <cell r="DJ230">
            <v>1340</v>
          </cell>
          <cell r="DK230">
            <v>111.66670000000001</v>
          </cell>
          <cell r="DL230">
            <v>0</v>
          </cell>
          <cell r="DM230">
            <v>0</v>
          </cell>
          <cell r="DN230">
            <v>94057.2</v>
          </cell>
          <cell r="DO230">
            <v>94057.2</v>
          </cell>
          <cell r="DP230">
            <v>7838.1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94057.2</v>
          </cell>
          <cell r="EN230">
            <v>94057.2</v>
          </cell>
          <cell r="EO230">
            <v>7838.1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94057.200000000012</v>
          </cell>
          <cell r="EZ230">
            <v>1340.4000000000003</v>
          </cell>
          <cell r="FA230">
            <v>94057.200000000012</v>
          </cell>
          <cell r="FB230">
            <v>0</v>
          </cell>
          <cell r="FC230">
            <v>0</v>
          </cell>
        </row>
        <row r="231">
          <cell r="A231" t="str">
            <v>501314_2012</v>
          </cell>
          <cell r="B231" t="str">
            <v>501314</v>
          </cell>
          <cell r="C231" t="str">
            <v>No</v>
          </cell>
          <cell r="D231" t="str">
            <v>CAH - District</v>
          </cell>
          <cell r="E231" t="str">
            <v>4</v>
          </cell>
          <cell r="F231">
            <v>2012</v>
          </cell>
          <cell r="G231">
            <v>1</v>
          </cell>
          <cell r="H231">
            <v>1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94057.2</v>
          </cell>
          <cell r="Y231">
            <v>1149.5999999999999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94057.2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1.056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94057.2</v>
          </cell>
          <cell r="DE231">
            <v>94057.2</v>
          </cell>
          <cell r="DF231">
            <v>7838.1</v>
          </cell>
          <cell r="DG231">
            <v>0</v>
          </cell>
          <cell r="DH231">
            <v>0</v>
          </cell>
          <cell r="DI231">
            <v>1150</v>
          </cell>
          <cell r="DJ231">
            <v>1150</v>
          </cell>
          <cell r="DK231">
            <v>95.833299999999994</v>
          </cell>
          <cell r="DL231">
            <v>0</v>
          </cell>
          <cell r="DM231">
            <v>0</v>
          </cell>
          <cell r="DN231">
            <v>94057.2</v>
          </cell>
          <cell r="DO231">
            <v>94057.2</v>
          </cell>
          <cell r="DP231">
            <v>7838.1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94057.2</v>
          </cell>
          <cell r="EN231">
            <v>94057.2</v>
          </cell>
          <cell r="EO231">
            <v>7838.1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94057.200000000012</v>
          </cell>
          <cell r="EZ231">
            <v>1149.5999999999997</v>
          </cell>
          <cell r="FA231">
            <v>94057.200000000012</v>
          </cell>
          <cell r="FB231">
            <v>0</v>
          </cell>
          <cell r="FC231">
            <v>0</v>
          </cell>
        </row>
        <row r="232">
          <cell r="A232" t="str">
            <v>501314_2013</v>
          </cell>
          <cell r="B232" t="str">
            <v>501314</v>
          </cell>
          <cell r="C232" t="str">
            <v>No</v>
          </cell>
          <cell r="D232" t="str">
            <v>CAH - District</v>
          </cell>
          <cell r="E232" t="str">
            <v>4</v>
          </cell>
          <cell r="F232">
            <v>2013</v>
          </cell>
          <cell r="G232">
            <v>1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94057.2</v>
          </cell>
          <cell r="Y232">
            <v>800.4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94057.2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1.1151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94057.2</v>
          </cell>
          <cell r="DE232">
            <v>94057.2</v>
          </cell>
          <cell r="DF232">
            <v>7838.1</v>
          </cell>
          <cell r="DG232">
            <v>0</v>
          </cell>
          <cell r="DH232">
            <v>0</v>
          </cell>
          <cell r="DI232">
            <v>800</v>
          </cell>
          <cell r="DJ232">
            <v>800</v>
          </cell>
          <cell r="DK232">
            <v>66.666700000000006</v>
          </cell>
          <cell r="DL232">
            <v>0</v>
          </cell>
          <cell r="DM232">
            <v>0</v>
          </cell>
          <cell r="DN232">
            <v>94057.2</v>
          </cell>
          <cell r="DO232">
            <v>94057.2</v>
          </cell>
          <cell r="DP232">
            <v>7838.1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94057.2</v>
          </cell>
          <cell r="EN232">
            <v>94057.2</v>
          </cell>
          <cell r="EO232">
            <v>7838.1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94057.200000000012</v>
          </cell>
          <cell r="EZ232">
            <v>800.4000000000002</v>
          </cell>
          <cell r="FA232">
            <v>94057.200000000012</v>
          </cell>
          <cell r="FB232">
            <v>0</v>
          </cell>
          <cell r="FC232">
            <v>0</v>
          </cell>
        </row>
        <row r="233">
          <cell r="A233" t="str">
            <v>501315_2011</v>
          </cell>
          <cell r="B233" t="str">
            <v>501315</v>
          </cell>
          <cell r="C233" t="str">
            <v>No</v>
          </cell>
          <cell r="D233" t="str">
            <v>CAH - District</v>
          </cell>
          <cell r="E233" t="str">
            <v>4</v>
          </cell>
          <cell r="F233">
            <v>2011</v>
          </cell>
          <cell r="G233">
            <v>1</v>
          </cell>
          <cell r="H233">
            <v>1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110410.8</v>
          </cell>
          <cell r="Y233">
            <v>4400.3999999999996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110410.8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1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110410.8</v>
          </cell>
          <cell r="DE233">
            <v>110410.8</v>
          </cell>
          <cell r="DF233">
            <v>9200.9</v>
          </cell>
          <cell r="DG233">
            <v>0</v>
          </cell>
          <cell r="DH233">
            <v>0</v>
          </cell>
          <cell r="DI233">
            <v>4400</v>
          </cell>
          <cell r="DJ233">
            <v>4400</v>
          </cell>
          <cell r="DK233">
            <v>366.66669999999999</v>
          </cell>
          <cell r="DL233">
            <v>0</v>
          </cell>
          <cell r="DM233">
            <v>0</v>
          </cell>
          <cell r="DN233">
            <v>110410.8</v>
          </cell>
          <cell r="DO233">
            <v>110410.8</v>
          </cell>
          <cell r="DP233">
            <v>9200.9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110410.8</v>
          </cell>
          <cell r="EN233">
            <v>110410.8</v>
          </cell>
          <cell r="EO233">
            <v>9200.9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110410.79999999997</v>
          </cell>
          <cell r="EZ233">
            <v>4400.3999999999987</v>
          </cell>
          <cell r="FA233">
            <v>110410.79999999997</v>
          </cell>
          <cell r="FB233">
            <v>0</v>
          </cell>
          <cell r="FC233">
            <v>0</v>
          </cell>
        </row>
        <row r="234">
          <cell r="A234" t="str">
            <v>501315_2012</v>
          </cell>
          <cell r="B234" t="str">
            <v>501315</v>
          </cell>
          <cell r="C234" t="str">
            <v>No</v>
          </cell>
          <cell r="D234" t="str">
            <v>CAH - District</v>
          </cell>
          <cell r="E234" t="str">
            <v>4</v>
          </cell>
          <cell r="F234">
            <v>2012</v>
          </cell>
          <cell r="G234">
            <v>1</v>
          </cell>
          <cell r="H234">
            <v>1</v>
          </cell>
          <cell r="I234">
            <v>0</v>
          </cell>
          <cell r="J234">
            <v>0</v>
          </cell>
          <cell r="K234">
            <v>0</v>
          </cell>
          <cell r="L234">
            <v>1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110410.8</v>
          </cell>
          <cell r="Y234">
            <v>3740.4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110410.8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1.056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110410.8</v>
          </cell>
          <cell r="DE234">
            <v>110410.8</v>
          </cell>
          <cell r="DF234">
            <v>9200.9</v>
          </cell>
          <cell r="DG234">
            <v>0</v>
          </cell>
          <cell r="DH234">
            <v>0</v>
          </cell>
          <cell r="DI234">
            <v>3740</v>
          </cell>
          <cell r="DJ234">
            <v>3740</v>
          </cell>
          <cell r="DK234">
            <v>311.66669999999999</v>
          </cell>
          <cell r="DL234">
            <v>0</v>
          </cell>
          <cell r="DM234">
            <v>0</v>
          </cell>
          <cell r="DN234">
            <v>110410.8</v>
          </cell>
          <cell r="DO234">
            <v>110410.8</v>
          </cell>
          <cell r="DP234">
            <v>9200.9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110410.8</v>
          </cell>
          <cell r="EN234">
            <v>110410.8</v>
          </cell>
          <cell r="EO234">
            <v>9200.9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110410.79999999997</v>
          </cell>
          <cell r="EZ234">
            <v>3740.3999999999992</v>
          </cell>
          <cell r="FA234">
            <v>110410.79999999997</v>
          </cell>
          <cell r="FB234">
            <v>0</v>
          </cell>
          <cell r="FC234">
            <v>0</v>
          </cell>
        </row>
        <row r="235">
          <cell r="A235" t="str">
            <v>501315_2013</v>
          </cell>
          <cell r="B235" t="str">
            <v>501315</v>
          </cell>
          <cell r="C235" t="str">
            <v>No</v>
          </cell>
          <cell r="D235" t="str">
            <v>CAH - District</v>
          </cell>
          <cell r="E235" t="str">
            <v>4</v>
          </cell>
          <cell r="F235">
            <v>2013</v>
          </cell>
          <cell r="G235">
            <v>1</v>
          </cell>
          <cell r="H235">
            <v>1</v>
          </cell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110410.8</v>
          </cell>
          <cell r="Y235">
            <v>3290.4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110410.8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1.1151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110410.8</v>
          </cell>
          <cell r="DE235">
            <v>110410.8</v>
          </cell>
          <cell r="DF235">
            <v>9200.9</v>
          </cell>
          <cell r="DG235">
            <v>0</v>
          </cell>
          <cell r="DH235">
            <v>0</v>
          </cell>
          <cell r="DI235">
            <v>3290</v>
          </cell>
          <cell r="DJ235">
            <v>3290</v>
          </cell>
          <cell r="DK235">
            <v>274.16669999999999</v>
          </cell>
          <cell r="DL235">
            <v>0</v>
          </cell>
          <cell r="DM235">
            <v>0</v>
          </cell>
          <cell r="DN235">
            <v>110410.8</v>
          </cell>
          <cell r="DO235">
            <v>110410.8</v>
          </cell>
          <cell r="DP235">
            <v>9200.9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110410.8</v>
          </cell>
          <cell r="EN235">
            <v>110410.8</v>
          </cell>
          <cell r="EO235">
            <v>9200.9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110410.79999999997</v>
          </cell>
          <cell r="EZ235">
            <v>3290.3999999999992</v>
          </cell>
          <cell r="FA235">
            <v>110410.79999999997</v>
          </cell>
          <cell r="FB235">
            <v>0</v>
          </cell>
          <cell r="FC235">
            <v>0</v>
          </cell>
        </row>
        <row r="236">
          <cell r="A236" t="str">
            <v>501316_2011</v>
          </cell>
          <cell r="B236" t="str">
            <v>501316</v>
          </cell>
          <cell r="C236" t="str">
            <v>No</v>
          </cell>
          <cell r="D236" t="str">
            <v>CAH - District</v>
          </cell>
          <cell r="E236" t="str">
            <v>4</v>
          </cell>
          <cell r="F236">
            <v>2011</v>
          </cell>
          <cell r="G236">
            <v>1</v>
          </cell>
          <cell r="H236">
            <v>1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9471.6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1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2170</v>
          </cell>
          <cell r="DJ236">
            <v>2170</v>
          </cell>
          <cell r="DK236">
            <v>180.83330000000001</v>
          </cell>
          <cell r="DL236">
            <v>0</v>
          </cell>
          <cell r="DM236">
            <v>0</v>
          </cell>
          <cell r="DN236">
            <v>2170</v>
          </cell>
          <cell r="DO236">
            <v>2170</v>
          </cell>
          <cell r="DP236">
            <v>180.83330000000001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2170</v>
          </cell>
          <cell r="EN236">
            <v>2170</v>
          </cell>
          <cell r="EO236">
            <v>180.83330000000001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9471.6</v>
          </cell>
          <cell r="FA236">
            <v>9471.6</v>
          </cell>
          <cell r="FB236">
            <v>0</v>
          </cell>
          <cell r="FC236">
            <v>0</v>
          </cell>
        </row>
        <row r="237">
          <cell r="A237" t="str">
            <v>501316_2012</v>
          </cell>
          <cell r="B237" t="str">
            <v>501316</v>
          </cell>
          <cell r="C237" t="str">
            <v>No</v>
          </cell>
          <cell r="D237" t="str">
            <v>CAH - District</v>
          </cell>
          <cell r="E237" t="str">
            <v>4</v>
          </cell>
          <cell r="F237">
            <v>2012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8931.6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1.056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1630</v>
          </cell>
          <cell r="DJ237">
            <v>1630</v>
          </cell>
          <cell r="DK237">
            <v>135.83330000000001</v>
          </cell>
          <cell r="DL237">
            <v>0</v>
          </cell>
          <cell r="DM237">
            <v>0</v>
          </cell>
          <cell r="DN237">
            <v>1630</v>
          </cell>
          <cell r="DO237">
            <v>1630</v>
          </cell>
          <cell r="DP237">
            <v>135.83330000000001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1630</v>
          </cell>
          <cell r="EN237">
            <v>1630</v>
          </cell>
          <cell r="EO237">
            <v>135.83330000000001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8931.6</v>
          </cell>
          <cell r="FA237">
            <v>8931.6</v>
          </cell>
          <cell r="FB237">
            <v>0</v>
          </cell>
          <cell r="FC237">
            <v>0</v>
          </cell>
        </row>
        <row r="238">
          <cell r="A238" t="str">
            <v>501316_2013</v>
          </cell>
          <cell r="B238" t="str">
            <v>501316</v>
          </cell>
          <cell r="C238" t="str">
            <v>No</v>
          </cell>
          <cell r="D238" t="str">
            <v>CAH - District</v>
          </cell>
          <cell r="E238" t="str">
            <v>4</v>
          </cell>
          <cell r="F238">
            <v>2013</v>
          </cell>
          <cell r="G238">
            <v>1</v>
          </cell>
          <cell r="H238">
            <v>1</v>
          </cell>
          <cell r="I238">
            <v>0</v>
          </cell>
          <cell r="J238">
            <v>0</v>
          </cell>
          <cell r="K238">
            <v>0</v>
          </cell>
          <cell r="L238">
            <v>1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8762.4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1.1151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1460</v>
          </cell>
          <cell r="DJ238">
            <v>1460</v>
          </cell>
          <cell r="DK238">
            <v>121.66670000000001</v>
          </cell>
          <cell r="DL238">
            <v>0</v>
          </cell>
          <cell r="DM238">
            <v>0</v>
          </cell>
          <cell r="DN238">
            <v>1460</v>
          </cell>
          <cell r="DO238">
            <v>1460</v>
          </cell>
          <cell r="DP238">
            <v>121.66670000000001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1460</v>
          </cell>
          <cell r="EN238">
            <v>1460</v>
          </cell>
          <cell r="EO238">
            <v>121.66670000000001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8762.4</v>
          </cell>
          <cell r="FA238">
            <v>8762.4</v>
          </cell>
          <cell r="FB238">
            <v>0</v>
          </cell>
          <cell r="FC238">
            <v>0</v>
          </cell>
        </row>
        <row r="239">
          <cell r="A239" t="str">
            <v>501317_2011</v>
          </cell>
          <cell r="B239" t="str">
            <v>501317</v>
          </cell>
          <cell r="C239" t="str">
            <v>No</v>
          </cell>
          <cell r="D239" t="str">
            <v>CAH - District</v>
          </cell>
          <cell r="E239" t="str">
            <v>4</v>
          </cell>
          <cell r="F239">
            <v>2011</v>
          </cell>
          <cell r="G239">
            <v>1</v>
          </cell>
          <cell r="H239">
            <v>1</v>
          </cell>
          <cell r="I239">
            <v>0</v>
          </cell>
          <cell r="J239">
            <v>0</v>
          </cell>
          <cell r="K239">
            <v>0</v>
          </cell>
          <cell r="L239">
            <v>1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2570.4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1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320</v>
          </cell>
          <cell r="DJ239">
            <v>320</v>
          </cell>
          <cell r="DK239">
            <v>26.666699999999999</v>
          </cell>
          <cell r="DL239">
            <v>0</v>
          </cell>
          <cell r="DM239">
            <v>0</v>
          </cell>
          <cell r="DN239">
            <v>320</v>
          </cell>
          <cell r="DO239">
            <v>320</v>
          </cell>
          <cell r="DP239">
            <v>26.666699999999999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320</v>
          </cell>
          <cell r="EN239">
            <v>320</v>
          </cell>
          <cell r="EO239">
            <v>26.666699999999999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2570.3999999999996</v>
          </cell>
          <cell r="FA239">
            <v>2570.3999999999996</v>
          </cell>
          <cell r="FB239">
            <v>0</v>
          </cell>
          <cell r="FC239">
            <v>0</v>
          </cell>
        </row>
        <row r="240">
          <cell r="A240" t="str">
            <v>501317_2012</v>
          </cell>
          <cell r="B240" t="str">
            <v>501317</v>
          </cell>
          <cell r="C240" t="str">
            <v>No</v>
          </cell>
          <cell r="D240" t="str">
            <v>CAH - District</v>
          </cell>
          <cell r="E240" t="str">
            <v>4</v>
          </cell>
          <cell r="F240">
            <v>2012</v>
          </cell>
          <cell r="G240">
            <v>1</v>
          </cell>
          <cell r="H240">
            <v>1</v>
          </cell>
          <cell r="I240">
            <v>0</v>
          </cell>
          <cell r="J240">
            <v>0</v>
          </cell>
          <cell r="K240">
            <v>0</v>
          </cell>
          <cell r="L240">
            <v>1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3000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1.056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750</v>
          </cell>
          <cell r="DJ240">
            <v>750</v>
          </cell>
          <cell r="DK240">
            <v>62.5</v>
          </cell>
          <cell r="DL240">
            <v>0</v>
          </cell>
          <cell r="DM240">
            <v>0</v>
          </cell>
          <cell r="DN240">
            <v>750</v>
          </cell>
          <cell r="DO240">
            <v>750</v>
          </cell>
          <cell r="DP240">
            <v>62.5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750</v>
          </cell>
          <cell r="EN240">
            <v>750</v>
          </cell>
          <cell r="EO240">
            <v>62.5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3000</v>
          </cell>
          <cell r="FA240">
            <v>3000</v>
          </cell>
          <cell r="FB240">
            <v>0</v>
          </cell>
          <cell r="FC240">
            <v>0</v>
          </cell>
        </row>
        <row r="241">
          <cell r="A241" t="str">
            <v>501317_2013</v>
          </cell>
          <cell r="B241" t="str">
            <v>501317</v>
          </cell>
          <cell r="C241" t="str">
            <v>No</v>
          </cell>
          <cell r="D241" t="str">
            <v>CAH - District</v>
          </cell>
          <cell r="E241" t="str">
            <v>4</v>
          </cell>
          <cell r="F241">
            <v>2013</v>
          </cell>
          <cell r="G241">
            <v>1</v>
          </cell>
          <cell r="H241">
            <v>1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2700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1.1151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450</v>
          </cell>
          <cell r="DJ241">
            <v>450</v>
          </cell>
          <cell r="DK241">
            <v>37.5</v>
          </cell>
          <cell r="DL241">
            <v>0</v>
          </cell>
          <cell r="DM241">
            <v>0</v>
          </cell>
          <cell r="DN241">
            <v>450</v>
          </cell>
          <cell r="DO241">
            <v>450</v>
          </cell>
          <cell r="DP241">
            <v>37.5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450</v>
          </cell>
          <cell r="EN241">
            <v>450</v>
          </cell>
          <cell r="EO241">
            <v>37.5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2700</v>
          </cell>
          <cell r="FA241">
            <v>2700</v>
          </cell>
          <cell r="FB241">
            <v>0</v>
          </cell>
          <cell r="FC241">
            <v>0</v>
          </cell>
        </row>
        <row r="242">
          <cell r="A242" t="str">
            <v>501318_2011</v>
          </cell>
          <cell r="B242" t="str">
            <v>501318</v>
          </cell>
          <cell r="C242" t="str">
            <v>No</v>
          </cell>
          <cell r="D242" t="str">
            <v>CAH - District</v>
          </cell>
          <cell r="E242" t="str">
            <v>4</v>
          </cell>
          <cell r="F242">
            <v>2011</v>
          </cell>
          <cell r="G242">
            <v>1</v>
          </cell>
          <cell r="H242">
            <v>1</v>
          </cell>
          <cell r="I242">
            <v>0</v>
          </cell>
          <cell r="J242">
            <v>0</v>
          </cell>
          <cell r="K242">
            <v>0</v>
          </cell>
          <cell r="L242">
            <v>1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304092</v>
          </cell>
          <cell r="Y242">
            <v>14250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304092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304092</v>
          </cell>
          <cell r="DE242">
            <v>304092</v>
          </cell>
          <cell r="DF242">
            <v>25341</v>
          </cell>
          <cell r="DG242">
            <v>0</v>
          </cell>
          <cell r="DH242">
            <v>0</v>
          </cell>
          <cell r="DI242">
            <v>14250</v>
          </cell>
          <cell r="DJ242">
            <v>14250</v>
          </cell>
          <cell r="DK242">
            <v>1187.5</v>
          </cell>
          <cell r="DL242">
            <v>0</v>
          </cell>
          <cell r="DM242">
            <v>0</v>
          </cell>
          <cell r="DN242">
            <v>304092</v>
          </cell>
          <cell r="DO242">
            <v>304092</v>
          </cell>
          <cell r="DP242">
            <v>25341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304092</v>
          </cell>
          <cell r="EN242">
            <v>304092</v>
          </cell>
          <cell r="EO242">
            <v>25341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304092</v>
          </cell>
          <cell r="EZ242">
            <v>14250</v>
          </cell>
          <cell r="FA242">
            <v>304092</v>
          </cell>
          <cell r="FB242">
            <v>0</v>
          </cell>
          <cell r="FC242">
            <v>0</v>
          </cell>
        </row>
        <row r="243">
          <cell r="A243" t="str">
            <v>501318_2012</v>
          </cell>
          <cell r="B243" t="str">
            <v>501318</v>
          </cell>
          <cell r="C243" t="str">
            <v>No</v>
          </cell>
          <cell r="D243" t="str">
            <v>CAH - District</v>
          </cell>
          <cell r="E243" t="str">
            <v>4</v>
          </cell>
          <cell r="F243">
            <v>2012</v>
          </cell>
          <cell r="G243">
            <v>1</v>
          </cell>
          <cell r="H243">
            <v>1</v>
          </cell>
          <cell r="I243">
            <v>0</v>
          </cell>
          <cell r="J243">
            <v>0</v>
          </cell>
          <cell r="K243">
            <v>0</v>
          </cell>
          <cell r="L243">
            <v>1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304092</v>
          </cell>
          <cell r="Y243">
            <v>13590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304092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1.056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304092</v>
          </cell>
          <cell r="DE243">
            <v>304092</v>
          </cell>
          <cell r="DF243">
            <v>25341</v>
          </cell>
          <cell r="DG243">
            <v>0</v>
          </cell>
          <cell r="DH243">
            <v>0</v>
          </cell>
          <cell r="DI243">
            <v>13590</v>
          </cell>
          <cell r="DJ243">
            <v>13590</v>
          </cell>
          <cell r="DK243">
            <v>1132.5</v>
          </cell>
          <cell r="DL243">
            <v>0</v>
          </cell>
          <cell r="DM243">
            <v>0</v>
          </cell>
          <cell r="DN243">
            <v>304092</v>
          </cell>
          <cell r="DO243">
            <v>304092</v>
          </cell>
          <cell r="DP243">
            <v>25341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304092</v>
          </cell>
          <cell r="EN243">
            <v>304092</v>
          </cell>
          <cell r="EO243">
            <v>25341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304092</v>
          </cell>
          <cell r="EZ243">
            <v>13590</v>
          </cell>
          <cell r="FA243">
            <v>304092</v>
          </cell>
          <cell r="FB243">
            <v>0</v>
          </cell>
          <cell r="FC243">
            <v>0</v>
          </cell>
        </row>
        <row r="244">
          <cell r="A244" t="str">
            <v>501318_2013</v>
          </cell>
          <cell r="B244" t="str">
            <v>501318</v>
          </cell>
          <cell r="C244" t="str">
            <v>No</v>
          </cell>
          <cell r="D244" t="str">
            <v>CAH - District</v>
          </cell>
          <cell r="E244" t="str">
            <v>4</v>
          </cell>
          <cell r="F244">
            <v>2013</v>
          </cell>
          <cell r="G244">
            <v>1</v>
          </cell>
          <cell r="H244">
            <v>1</v>
          </cell>
          <cell r="I244">
            <v>0</v>
          </cell>
          <cell r="J244">
            <v>0</v>
          </cell>
          <cell r="K244">
            <v>0</v>
          </cell>
          <cell r="L244">
            <v>1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304092</v>
          </cell>
          <cell r="Y244">
            <v>11769.6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304092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1.1151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304092</v>
          </cell>
          <cell r="DE244">
            <v>304092</v>
          </cell>
          <cell r="DF244">
            <v>25341</v>
          </cell>
          <cell r="DG244">
            <v>0</v>
          </cell>
          <cell r="DH244">
            <v>0</v>
          </cell>
          <cell r="DI244">
            <v>11770</v>
          </cell>
          <cell r="DJ244">
            <v>11770</v>
          </cell>
          <cell r="DK244">
            <v>980.83330000000001</v>
          </cell>
          <cell r="DL244">
            <v>0</v>
          </cell>
          <cell r="DM244">
            <v>0</v>
          </cell>
          <cell r="DN244">
            <v>304092</v>
          </cell>
          <cell r="DO244">
            <v>304092</v>
          </cell>
          <cell r="DP244">
            <v>25341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304092</v>
          </cell>
          <cell r="EN244">
            <v>304092</v>
          </cell>
          <cell r="EO244">
            <v>25341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304092</v>
          </cell>
          <cell r="EZ244">
            <v>11769.599999999999</v>
          </cell>
          <cell r="FA244">
            <v>304092</v>
          </cell>
          <cell r="FB244">
            <v>0</v>
          </cell>
          <cell r="FC244">
            <v>0</v>
          </cell>
        </row>
        <row r="245">
          <cell r="A245" t="str">
            <v>501319_2011</v>
          </cell>
          <cell r="B245" t="str">
            <v>501319</v>
          </cell>
          <cell r="C245" t="str">
            <v>No</v>
          </cell>
          <cell r="D245" t="str">
            <v>CAH - District</v>
          </cell>
          <cell r="E245" t="str">
            <v>4</v>
          </cell>
          <cell r="F245">
            <v>2011</v>
          </cell>
          <cell r="G245">
            <v>1</v>
          </cell>
          <cell r="H245">
            <v>1</v>
          </cell>
          <cell r="I245">
            <v>0</v>
          </cell>
          <cell r="J245">
            <v>0</v>
          </cell>
          <cell r="K245">
            <v>0</v>
          </cell>
          <cell r="L245">
            <v>1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57684</v>
          </cell>
          <cell r="Y245">
            <v>1380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57684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1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57684</v>
          </cell>
          <cell r="DE245">
            <v>57684</v>
          </cell>
          <cell r="DF245">
            <v>4807</v>
          </cell>
          <cell r="DG245">
            <v>0</v>
          </cell>
          <cell r="DH245">
            <v>0</v>
          </cell>
          <cell r="DI245">
            <v>1380</v>
          </cell>
          <cell r="DJ245">
            <v>1380</v>
          </cell>
          <cell r="DK245">
            <v>115</v>
          </cell>
          <cell r="DL245">
            <v>0</v>
          </cell>
          <cell r="DM245">
            <v>0</v>
          </cell>
          <cell r="DN245">
            <v>57684</v>
          </cell>
          <cell r="DO245">
            <v>57684</v>
          </cell>
          <cell r="DP245">
            <v>4807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57684</v>
          </cell>
          <cell r="EN245">
            <v>57684</v>
          </cell>
          <cell r="EO245">
            <v>4807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57684</v>
          </cell>
          <cell r="EZ245">
            <v>1380</v>
          </cell>
          <cell r="FA245">
            <v>57684</v>
          </cell>
          <cell r="FB245">
            <v>0</v>
          </cell>
          <cell r="FC245">
            <v>0</v>
          </cell>
        </row>
        <row r="246">
          <cell r="A246" t="str">
            <v>501319_2012</v>
          </cell>
          <cell r="B246" t="str">
            <v>501319</v>
          </cell>
          <cell r="C246" t="str">
            <v>No</v>
          </cell>
          <cell r="D246" t="str">
            <v>CAH - District</v>
          </cell>
          <cell r="E246" t="str">
            <v>4</v>
          </cell>
          <cell r="F246">
            <v>2012</v>
          </cell>
          <cell r="G246">
            <v>1</v>
          </cell>
          <cell r="H246">
            <v>1</v>
          </cell>
          <cell r="I246">
            <v>0</v>
          </cell>
          <cell r="J246">
            <v>0</v>
          </cell>
          <cell r="K246">
            <v>0</v>
          </cell>
          <cell r="L246">
            <v>1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57684</v>
          </cell>
          <cell r="Y246">
            <v>660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57684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1.056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57684</v>
          </cell>
          <cell r="DE246">
            <v>57684</v>
          </cell>
          <cell r="DF246">
            <v>4807</v>
          </cell>
          <cell r="DG246">
            <v>0</v>
          </cell>
          <cell r="DH246">
            <v>0</v>
          </cell>
          <cell r="DI246">
            <v>660</v>
          </cell>
          <cell r="DJ246">
            <v>660</v>
          </cell>
          <cell r="DK246">
            <v>55</v>
          </cell>
          <cell r="DL246">
            <v>0</v>
          </cell>
          <cell r="DM246">
            <v>0</v>
          </cell>
          <cell r="DN246">
            <v>57684</v>
          </cell>
          <cell r="DO246">
            <v>57684</v>
          </cell>
          <cell r="DP246">
            <v>4807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57684</v>
          </cell>
          <cell r="EN246">
            <v>57684</v>
          </cell>
          <cell r="EO246">
            <v>4807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57684</v>
          </cell>
          <cell r="EZ246">
            <v>660</v>
          </cell>
          <cell r="FA246">
            <v>57684</v>
          </cell>
          <cell r="FB246">
            <v>0</v>
          </cell>
          <cell r="FC246">
            <v>0</v>
          </cell>
        </row>
        <row r="247">
          <cell r="A247" t="str">
            <v>501319_2013</v>
          </cell>
          <cell r="B247" t="str">
            <v>501319</v>
          </cell>
          <cell r="C247" t="str">
            <v>No</v>
          </cell>
          <cell r="D247" t="str">
            <v>CAH - District</v>
          </cell>
          <cell r="E247" t="str">
            <v>4</v>
          </cell>
          <cell r="F247">
            <v>2013</v>
          </cell>
          <cell r="G247">
            <v>1</v>
          </cell>
          <cell r="H247">
            <v>1</v>
          </cell>
          <cell r="I247">
            <v>0</v>
          </cell>
          <cell r="J247">
            <v>0</v>
          </cell>
          <cell r="K247">
            <v>0</v>
          </cell>
          <cell r="L247">
            <v>1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57684</v>
          </cell>
          <cell r="Y247">
            <v>1179.5999999999999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57684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1.1151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57684</v>
          </cell>
          <cell r="DE247">
            <v>57684</v>
          </cell>
          <cell r="DF247">
            <v>4807</v>
          </cell>
          <cell r="DG247">
            <v>0</v>
          </cell>
          <cell r="DH247">
            <v>0</v>
          </cell>
          <cell r="DI247">
            <v>1180</v>
          </cell>
          <cell r="DJ247">
            <v>1180</v>
          </cell>
          <cell r="DK247">
            <v>98.333299999999994</v>
          </cell>
          <cell r="DL247">
            <v>0</v>
          </cell>
          <cell r="DM247">
            <v>0</v>
          </cell>
          <cell r="DN247">
            <v>57684</v>
          </cell>
          <cell r="DO247">
            <v>57684</v>
          </cell>
          <cell r="DP247">
            <v>4807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57684</v>
          </cell>
          <cell r="EN247">
            <v>57684</v>
          </cell>
          <cell r="EO247">
            <v>4807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57684</v>
          </cell>
          <cell r="EZ247">
            <v>1179.5999999999997</v>
          </cell>
          <cell r="FA247">
            <v>57684</v>
          </cell>
          <cell r="FB247">
            <v>0</v>
          </cell>
          <cell r="FC247">
            <v>0</v>
          </cell>
        </row>
        <row r="248">
          <cell r="A248" t="str">
            <v>501320_2011</v>
          </cell>
          <cell r="B248" t="str">
            <v>501320</v>
          </cell>
          <cell r="C248" t="str">
            <v>No</v>
          </cell>
          <cell r="D248" t="str">
            <v>CAH - District</v>
          </cell>
          <cell r="E248" t="str">
            <v>4</v>
          </cell>
          <cell r="F248">
            <v>2011</v>
          </cell>
          <cell r="G248">
            <v>1</v>
          </cell>
          <cell r="H248">
            <v>1</v>
          </cell>
          <cell r="I248">
            <v>0</v>
          </cell>
          <cell r="J248">
            <v>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282129.59999999998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1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580</v>
          </cell>
          <cell r="DJ248">
            <v>580</v>
          </cell>
          <cell r="DK248">
            <v>48.333300000000001</v>
          </cell>
          <cell r="DL248">
            <v>0</v>
          </cell>
          <cell r="DM248">
            <v>0</v>
          </cell>
          <cell r="DN248">
            <v>580</v>
          </cell>
          <cell r="DO248">
            <v>580</v>
          </cell>
          <cell r="DP248">
            <v>48.333300000000001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580</v>
          </cell>
          <cell r="EN248">
            <v>580</v>
          </cell>
          <cell r="EO248">
            <v>48.333300000000001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282129.59999999992</v>
          </cell>
          <cell r="FA248">
            <v>282129.59999999992</v>
          </cell>
          <cell r="FB248">
            <v>0</v>
          </cell>
          <cell r="FC248">
            <v>0</v>
          </cell>
        </row>
        <row r="249">
          <cell r="A249" t="str">
            <v>501320_2012</v>
          </cell>
          <cell r="B249" t="str">
            <v>501320</v>
          </cell>
          <cell r="C249" t="str">
            <v>No</v>
          </cell>
          <cell r="D249" t="str">
            <v>CAH - District</v>
          </cell>
          <cell r="E249" t="str">
            <v>4</v>
          </cell>
          <cell r="F249">
            <v>2012</v>
          </cell>
          <cell r="G249">
            <v>1</v>
          </cell>
          <cell r="H249">
            <v>1</v>
          </cell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321930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1.056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40380</v>
          </cell>
          <cell r="DJ249">
            <v>40380</v>
          </cell>
          <cell r="DK249">
            <v>3365</v>
          </cell>
          <cell r="DL249">
            <v>0</v>
          </cell>
          <cell r="DM249">
            <v>0</v>
          </cell>
          <cell r="DN249">
            <v>40380</v>
          </cell>
          <cell r="DO249">
            <v>40380</v>
          </cell>
          <cell r="DP249">
            <v>3365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40380</v>
          </cell>
          <cell r="EN249">
            <v>40380</v>
          </cell>
          <cell r="EO249">
            <v>3365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321930</v>
          </cell>
          <cell r="FA249">
            <v>321930</v>
          </cell>
          <cell r="FB249">
            <v>0</v>
          </cell>
          <cell r="FC249">
            <v>0</v>
          </cell>
        </row>
        <row r="250">
          <cell r="A250" t="str">
            <v>501320_2013</v>
          </cell>
          <cell r="B250" t="str">
            <v>501320</v>
          </cell>
          <cell r="C250" t="str">
            <v>No</v>
          </cell>
          <cell r="D250" t="str">
            <v>CAH - District</v>
          </cell>
          <cell r="E250" t="str">
            <v>4</v>
          </cell>
          <cell r="F250">
            <v>2013</v>
          </cell>
          <cell r="G250">
            <v>1</v>
          </cell>
          <cell r="H250">
            <v>1</v>
          </cell>
          <cell r="I250">
            <v>0</v>
          </cell>
          <cell r="J250">
            <v>0</v>
          </cell>
          <cell r="K250">
            <v>0</v>
          </cell>
          <cell r="L250">
            <v>1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337860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1.1151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56310</v>
          </cell>
          <cell r="DJ250">
            <v>56310</v>
          </cell>
          <cell r="DK250">
            <v>4692.5</v>
          </cell>
          <cell r="DL250">
            <v>0</v>
          </cell>
          <cell r="DM250">
            <v>0</v>
          </cell>
          <cell r="DN250">
            <v>56310</v>
          </cell>
          <cell r="DO250">
            <v>56310</v>
          </cell>
          <cell r="DP250">
            <v>4692.5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56310</v>
          </cell>
          <cell r="EN250">
            <v>56310</v>
          </cell>
          <cell r="EO250">
            <v>4692.5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337860</v>
          </cell>
          <cell r="FA250">
            <v>337860</v>
          </cell>
          <cell r="FB250">
            <v>0</v>
          </cell>
          <cell r="FC250">
            <v>0</v>
          </cell>
        </row>
        <row r="251">
          <cell r="A251" t="str">
            <v>501321_2011</v>
          </cell>
          <cell r="B251" t="str">
            <v>501321</v>
          </cell>
          <cell r="C251" t="str">
            <v>No</v>
          </cell>
          <cell r="D251" t="str">
            <v>CAH - District</v>
          </cell>
          <cell r="E251" t="str">
            <v>4</v>
          </cell>
          <cell r="F251">
            <v>2011</v>
          </cell>
          <cell r="G251">
            <v>1</v>
          </cell>
          <cell r="H251">
            <v>1</v>
          </cell>
          <cell r="I251">
            <v>0</v>
          </cell>
          <cell r="J251">
            <v>0</v>
          </cell>
          <cell r="K251">
            <v>0</v>
          </cell>
          <cell r="L251">
            <v>1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91586.4</v>
          </cell>
          <cell r="Y251">
            <v>2919.6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91586.4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1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91586.4</v>
          </cell>
          <cell r="DE251">
            <v>91586.4</v>
          </cell>
          <cell r="DF251">
            <v>7632.2</v>
          </cell>
          <cell r="DG251">
            <v>0</v>
          </cell>
          <cell r="DH251">
            <v>0</v>
          </cell>
          <cell r="DI251">
            <v>2920</v>
          </cell>
          <cell r="DJ251">
            <v>2920</v>
          </cell>
          <cell r="DK251">
            <v>243.33330000000001</v>
          </cell>
          <cell r="DL251">
            <v>0</v>
          </cell>
          <cell r="DM251">
            <v>0</v>
          </cell>
          <cell r="DN251">
            <v>91586.4</v>
          </cell>
          <cell r="DO251">
            <v>91586.4</v>
          </cell>
          <cell r="DP251">
            <v>7632.2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91586.4</v>
          </cell>
          <cell r="EN251">
            <v>91586.4</v>
          </cell>
          <cell r="EO251">
            <v>7632.2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91586.39999999998</v>
          </cell>
          <cell r="EZ251">
            <v>2919.6000000000004</v>
          </cell>
          <cell r="FA251">
            <v>91586.39999999998</v>
          </cell>
          <cell r="FB251">
            <v>0</v>
          </cell>
          <cell r="FC251">
            <v>0</v>
          </cell>
        </row>
        <row r="252">
          <cell r="A252" t="str">
            <v>501321_2012</v>
          </cell>
          <cell r="B252" t="str">
            <v>501321</v>
          </cell>
          <cell r="C252" t="str">
            <v>No</v>
          </cell>
          <cell r="D252" t="str">
            <v>CAH - District</v>
          </cell>
          <cell r="E252" t="str">
            <v>4</v>
          </cell>
          <cell r="F252">
            <v>2012</v>
          </cell>
          <cell r="G252">
            <v>1</v>
          </cell>
          <cell r="H252">
            <v>1</v>
          </cell>
          <cell r="I252">
            <v>0</v>
          </cell>
          <cell r="J252">
            <v>0</v>
          </cell>
          <cell r="K252">
            <v>0</v>
          </cell>
          <cell r="L252">
            <v>1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91586.4</v>
          </cell>
          <cell r="Y252">
            <v>3680.4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91586.4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1.056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91586.4</v>
          </cell>
          <cell r="DE252">
            <v>91586.4</v>
          </cell>
          <cell r="DF252">
            <v>7632.2</v>
          </cell>
          <cell r="DG252">
            <v>0</v>
          </cell>
          <cell r="DH252">
            <v>0</v>
          </cell>
          <cell r="DI252">
            <v>3680</v>
          </cell>
          <cell r="DJ252">
            <v>3680</v>
          </cell>
          <cell r="DK252">
            <v>306.66669999999999</v>
          </cell>
          <cell r="DL252">
            <v>0</v>
          </cell>
          <cell r="DM252">
            <v>0</v>
          </cell>
          <cell r="DN252">
            <v>91586.4</v>
          </cell>
          <cell r="DO252">
            <v>91586.4</v>
          </cell>
          <cell r="DP252">
            <v>7632.2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91586.4</v>
          </cell>
          <cell r="EN252">
            <v>91586.4</v>
          </cell>
          <cell r="EO252">
            <v>7632.2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91586.39999999998</v>
          </cell>
          <cell r="EZ252">
            <v>3680.3999999999992</v>
          </cell>
          <cell r="FA252">
            <v>91586.39999999998</v>
          </cell>
          <cell r="FB252">
            <v>0</v>
          </cell>
          <cell r="FC252">
            <v>0</v>
          </cell>
        </row>
        <row r="253">
          <cell r="A253" t="str">
            <v>501321_2013</v>
          </cell>
          <cell r="B253" t="str">
            <v>501321</v>
          </cell>
          <cell r="C253" t="str">
            <v>No</v>
          </cell>
          <cell r="D253" t="str">
            <v>CAH - District</v>
          </cell>
          <cell r="E253" t="str">
            <v>4</v>
          </cell>
          <cell r="F253">
            <v>2013</v>
          </cell>
          <cell r="G253">
            <v>1</v>
          </cell>
          <cell r="H253">
            <v>1</v>
          </cell>
          <cell r="I253">
            <v>0</v>
          </cell>
          <cell r="J253">
            <v>0</v>
          </cell>
          <cell r="K253">
            <v>0</v>
          </cell>
          <cell r="L253">
            <v>1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91586.4</v>
          </cell>
          <cell r="Y253">
            <v>2850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91586.4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1.1151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91586.4</v>
          </cell>
          <cell r="DE253">
            <v>91586.4</v>
          </cell>
          <cell r="DF253">
            <v>7632.2</v>
          </cell>
          <cell r="DG253">
            <v>0</v>
          </cell>
          <cell r="DH253">
            <v>0</v>
          </cell>
          <cell r="DI253">
            <v>2850</v>
          </cell>
          <cell r="DJ253">
            <v>2850</v>
          </cell>
          <cell r="DK253">
            <v>237.5</v>
          </cell>
          <cell r="DL253">
            <v>0</v>
          </cell>
          <cell r="DM253">
            <v>0</v>
          </cell>
          <cell r="DN253">
            <v>91586.4</v>
          </cell>
          <cell r="DO253">
            <v>91586.4</v>
          </cell>
          <cell r="DP253">
            <v>7632.2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91586.4</v>
          </cell>
          <cell r="EN253">
            <v>91586.4</v>
          </cell>
          <cell r="EO253">
            <v>7632.2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91586.39999999998</v>
          </cell>
          <cell r="EZ253">
            <v>2850</v>
          </cell>
          <cell r="FA253">
            <v>91586.39999999998</v>
          </cell>
          <cell r="FB253">
            <v>0</v>
          </cell>
          <cell r="FC253">
            <v>0</v>
          </cell>
        </row>
        <row r="254">
          <cell r="A254" t="str">
            <v>501322_2011</v>
          </cell>
          <cell r="B254" t="str">
            <v>501322</v>
          </cell>
          <cell r="C254" t="str">
            <v>No</v>
          </cell>
          <cell r="D254" t="str">
            <v>CAH - District</v>
          </cell>
          <cell r="E254" t="str">
            <v>4</v>
          </cell>
          <cell r="F254">
            <v>2011</v>
          </cell>
          <cell r="G254">
            <v>1</v>
          </cell>
          <cell r="H254">
            <v>1</v>
          </cell>
          <cell r="I254">
            <v>0</v>
          </cell>
          <cell r="J254">
            <v>0</v>
          </cell>
          <cell r="K254">
            <v>0</v>
          </cell>
          <cell r="L254">
            <v>1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30163.200000000001</v>
          </cell>
          <cell r="Y254">
            <v>660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30163.200000000001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1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30163.200000000001</v>
          </cell>
          <cell r="DE254">
            <v>30163.200000000001</v>
          </cell>
          <cell r="DF254">
            <v>2513.6</v>
          </cell>
          <cell r="DG254">
            <v>0</v>
          </cell>
          <cell r="DH254">
            <v>0</v>
          </cell>
          <cell r="DI254">
            <v>660</v>
          </cell>
          <cell r="DJ254">
            <v>660</v>
          </cell>
          <cell r="DK254">
            <v>55</v>
          </cell>
          <cell r="DL254">
            <v>0</v>
          </cell>
          <cell r="DM254">
            <v>0</v>
          </cell>
          <cell r="DN254">
            <v>30163.200000000001</v>
          </cell>
          <cell r="DO254">
            <v>30163.200000000001</v>
          </cell>
          <cell r="DP254">
            <v>2513.6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30163.200000000001</v>
          </cell>
          <cell r="EN254">
            <v>30163.200000000001</v>
          </cell>
          <cell r="EO254">
            <v>2513.6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30163.199999999993</v>
          </cell>
          <cell r="EZ254">
            <v>660</v>
          </cell>
          <cell r="FA254">
            <v>30163.199999999993</v>
          </cell>
          <cell r="FB254">
            <v>0</v>
          </cell>
          <cell r="FC254">
            <v>0</v>
          </cell>
        </row>
        <row r="255">
          <cell r="A255" t="str">
            <v>501322_2012</v>
          </cell>
          <cell r="B255" t="str">
            <v>501322</v>
          </cell>
          <cell r="C255" t="str">
            <v>No</v>
          </cell>
          <cell r="D255" t="str">
            <v>CAH - District</v>
          </cell>
          <cell r="E255" t="str">
            <v>4</v>
          </cell>
          <cell r="F255">
            <v>2012</v>
          </cell>
          <cell r="G255">
            <v>1</v>
          </cell>
          <cell r="H255">
            <v>1</v>
          </cell>
          <cell r="I255">
            <v>0</v>
          </cell>
          <cell r="J255">
            <v>0</v>
          </cell>
          <cell r="K255">
            <v>0</v>
          </cell>
          <cell r="L255">
            <v>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30163.200000000001</v>
          </cell>
          <cell r="Y255">
            <v>210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30163.200000000001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1.056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30163.200000000001</v>
          </cell>
          <cell r="DE255">
            <v>30163.200000000001</v>
          </cell>
          <cell r="DF255">
            <v>2513.6</v>
          </cell>
          <cell r="DG255">
            <v>0</v>
          </cell>
          <cell r="DH255">
            <v>0</v>
          </cell>
          <cell r="DI255">
            <v>210</v>
          </cell>
          <cell r="DJ255">
            <v>210</v>
          </cell>
          <cell r="DK255">
            <v>17.5</v>
          </cell>
          <cell r="DL255">
            <v>0</v>
          </cell>
          <cell r="DM255">
            <v>0</v>
          </cell>
          <cell r="DN255">
            <v>30163.200000000001</v>
          </cell>
          <cell r="DO255">
            <v>30163.200000000001</v>
          </cell>
          <cell r="DP255">
            <v>2513.6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30163.200000000001</v>
          </cell>
          <cell r="EN255">
            <v>30163.200000000001</v>
          </cell>
          <cell r="EO255">
            <v>2513.6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30163.199999999993</v>
          </cell>
          <cell r="EZ255">
            <v>210</v>
          </cell>
          <cell r="FA255">
            <v>30163.199999999993</v>
          </cell>
          <cell r="FB255">
            <v>0</v>
          </cell>
          <cell r="FC255">
            <v>0</v>
          </cell>
        </row>
        <row r="256">
          <cell r="A256" t="str">
            <v>501322_2013</v>
          </cell>
          <cell r="B256" t="str">
            <v>501322</v>
          </cell>
          <cell r="C256" t="str">
            <v>No</v>
          </cell>
          <cell r="D256" t="str">
            <v>CAH - District</v>
          </cell>
          <cell r="E256" t="str">
            <v>4</v>
          </cell>
          <cell r="F256">
            <v>2013</v>
          </cell>
          <cell r="G256">
            <v>1</v>
          </cell>
          <cell r="H256">
            <v>1</v>
          </cell>
          <cell r="I256">
            <v>0</v>
          </cell>
          <cell r="J256">
            <v>0</v>
          </cell>
          <cell r="K256">
            <v>0</v>
          </cell>
          <cell r="L256">
            <v>1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30163.200000000001</v>
          </cell>
          <cell r="Y256">
            <v>540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30163.200000000001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1.1151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30163.200000000001</v>
          </cell>
          <cell r="DE256">
            <v>30163.200000000001</v>
          </cell>
          <cell r="DF256">
            <v>2513.6</v>
          </cell>
          <cell r="DG256">
            <v>0</v>
          </cell>
          <cell r="DH256">
            <v>0</v>
          </cell>
          <cell r="DI256">
            <v>540</v>
          </cell>
          <cell r="DJ256">
            <v>540</v>
          </cell>
          <cell r="DK256">
            <v>45</v>
          </cell>
          <cell r="DL256">
            <v>0</v>
          </cell>
          <cell r="DM256">
            <v>0</v>
          </cell>
          <cell r="DN256">
            <v>30163.200000000001</v>
          </cell>
          <cell r="DO256">
            <v>30163.200000000001</v>
          </cell>
          <cell r="DP256">
            <v>2513.6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30163.200000000001</v>
          </cell>
          <cell r="EN256">
            <v>30163.200000000001</v>
          </cell>
          <cell r="EO256">
            <v>2513.6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30163.199999999993</v>
          </cell>
          <cell r="EZ256">
            <v>540</v>
          </cell>
          <cell r="FA256">
            <v>30163.199999999993</v>
          </cell>
          <cell r="FB256">
            <v>0</v>
          </cell>
          <cell r="FC256">
            <v>0</v>
          </cell>
        </row>
        <row r="257">
          <cell r="A257" t="str">
            <v>501323_2011</v>
          </cell>
          <cell r="B257" t="str">
            <v>501323</v>
          </cell>
          <cell r="C257" t="str">
            <v>No</v>
          </cell>
          <cell r="D257" t="str">
            <v>CAH - District</v>
          </cell>
          <cell r="E257" t="str">
            <v>4</v>
          </cell>
          <cell r="F257">
            <v>2011</v>
          </cell>
          <cell r="G257">
            <v>1</v>
          </cell>
          <cell r="H257">
            <v>1</v>
          </cell>
          <cell r="I257">
            <v>0</v>
          </cell>
          <cell r="J257">
            <v>0</v>
          </cell>
          <cell r="K257">
            <v>0</v>
          </cell>
          <cell r="L257">
            <v>1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148124.4</v>
          </cell>
          <cell r="Y257">
            <v>4460.3999999999996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148124.4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1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148124.4</v>
          </cell>
          <cell r="DE257">
            <v>148124.4</v>
          </cell>
          <cell r="DF257">
            <v>12343.7</v>
          </cell>
          <cell r="DG257">
            <v>0</v>
          </cell>
          <cell r="DH257">
            <v>0</v>
          </cell>
          <cell r="DI257">
            <v>4460</v>
          </cell>
          <cell r="DJ257">
            <v>4460</v>
          </cell>
          <cell r="DK257">
            <v>371.66669999999999</v>
          </cell>
          <cell r="DL257">
            <v>0</v>
          </cell>
          <cell r="DM257">
            <v>0</v>
          </cell>
          <cell r="DN257">
            <v>148124.4</v>
          </cell>
          <cell r="DO257">
            <v>148124.4</v>
          </cell>
          <cell r="DP257">
            <v>12343.7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148124.4</v>
          </cell>
          <cell r="EN257">
            <v>148124.4</v>
          </cell>
          <cell r="EO257">
            <v>12343.7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148124.4</v>
          </cell>
          <cell r="EZ257">
            <v>4460.3999999999987</v>
          </cell>
          <cell r="FA257">
            <v>148124.4</v>
          </cell>
          <cell r="FB257">
            <v>0</v>
          </cell>
          <cell r="FC257">
            <v>0</v>
          </cell>
        </row>
        <row r="258">
          <cell r="A258" t="str">
            <v>501323_2012</v>
          </cell>
          <cell r="B258" t="str">
            <v>501323</v>
          </cell>
          <cell r="C258" t="str">
            <v>No</v>
          </cell>
          <cell r="D258" t="str">
            <v>CAH - District</v>
          </cell>
          <cell r="E258" t="str">
            <v>4</v>
          </cell>
          <cell r="F258">
            <v>2012</v>
          </cell>
          <cell r="G258">
            <v>1</v>
          </cell>
          <cell r="H258">
            <v>1</v>
          </cell>
          <cell r="I258">
            <v>0</v>
          </cell>
          <cell r="J258">
            <v>0</v>
          </cell>
          <cell r="K258">
            <v>0</v>
          </cell>
          <cell r="L258">
            <v>1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148124.4</v>
          </cell>
          <cell r="Y258">
            <v>5040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148124.4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1.056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148124.4</v>
          </cell>
          <cell r="DE258">
            <v>148124.4</v>
          </cell>
          <cell r="DF258">
            <v>12343.7</v>
          </cell>
          <cell r="DG258">
            <v>0</v>
          </cell>
          <cell r="DH258">
            <v>0</v>
          </cell>
          <cell r="DI258">
            <v>5040</v>
          </cell>
          <cell r="DJ258">
            <v>5040</v>
          </cell>
          <cell r="DK258">
            <v>420</v>
          </cell>
          <cell r="DL258">
            <v>0</v>
          </cell>
          <cell r="DM258">
            <v>0</v>
          </cell>
          <cell r="DN258">
            <v>148124.4</v>
          </cell>
          <cell r="DO258">
            <v>148124.4</v>
          </cell>
          <cell r="DP258">
            <v>12343.7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148124.4</v>
          </cell>
          <cell r="EN258">
            <v>148124.4</v>
          </cell>
          <cell r="EO258">
            <v>12343.7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148124.4</v>
          </cell>
          <cell r="EZ258">
            <v>5040</v>
          </cell>
          <cell r="FA258">
            <v>148124.4</v>
          </cell>
          <cell r="FB258">
            <v>0</v>
          </cell>
          <cell r="FC258">
            <v>0</v>
          </cell>
        </row>
        <row r="259">
          <cell r="A259" t="str">
            <v>501323_2013</v>
          </cell>
          <cell r="B259" t="str">
            <v>501323</v>
          </cell>
          <cell r="C259" t="str">
            <v>No</v>
          </cell>
          <cell r="D259" t="str">
            <v>CAH - District</v>
          </cell>
          <cell r="E259" t="str">
            <v>4</v>
          </cell>
          <cell r="F259">
            <v>2013</v>
          </cell>
          <cell r="G259">
            <v>1</v>
          </cell>
          <cell r="H259">
            <v>1</v>
          </cell>
          <cell r="I259">
            <v>0</v>
          </cell>
          <cell r="J259">
            <v>0</v>
          </cell>
          <cell r="K259">
            <v>0</v>
          </cell>
          <cell r="L259">
            <v>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148124.4</v>
          </cell>
          <cell r="Y259">
            <v>5619.6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148124.4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1.1151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148124.4</v>
          </cell>
          <cell r="DE259">
            <v>148124.4</v>
          </cell>
          <cell r="DF259">
            <v>12343.7</v>
          </cell>
          <cell r="DG259">
            <v>0</v>
          </cell>
          <cell r="DH259">
            <v>0</v>
          </cell>
          <cell r="DI259">
            <v>5620</v>
          </cell>
          <cell r="DJ259">
            <v>5620</v>
          </cell>
          <cell r="DK259">
            <v>468.33330000000001</v>
          </cell>
          <cell r="DL259">
            <v>0</v>
          </cell>
          <cell r="DM259">
            <v>0</v>
          </cell>
          <cell r="DN259">
            <v>148124.4</v>
          </cell>
          <cell r="DO259">
            <v>148124.4</v>
          </cell>
          <cell r="DP259">
            <v>12343.7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148124.4</v>
          </cell>
          <cell r="EN259">
            <v>148124.4</v>
          </cell>
          <cell r="EO259">
            <v>12343.7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148124.4</v>
          </cell>
          <cell r="EZ259">
            <v>5619.6000000000013</v>
          </cell>
          <cell r="FA259">
            <v>148124.4</v>
          </cell>
          <cell r="FB259">
            <v>0</v>
          </cell>
          <cell r="FC259">
            <v>0</v>
          </cell>
        </row>
        <row r="260">
          <cell r="A260" t="str">
            <v>501324_2011</v>
          </cell>
          <cell r="B260" t="str">
            <v>501324</v>
          </cell>
          <cell r="C260" t="str">
            <v>No</v>
          </cell>
          <cell r="D260" t="str">
            <v>CAH - District</v>
          </cell>
          <cell r="E260" t="str">
            <v>4</v>
          </cell>
          <cell r="F260">
            <v>2011</v>
          </cell>
          <cell r="G260">
            <v>1</v>
          </cell>
          <cell r="H260">
            <v>1</v>
          </cell>
          <cell r="I260">
            <v>0</v>
          </cell>
          <cell r="J260">
            <v>0</v>
          </cell>
          <cell r="K260">
            <v>0</v>
          </cell>
          <cell r="L260">
            <v>1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137564.4</v>
          </cell>
          <cell r="Y260">
            <v>3320.4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137564.4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137564.4</v>
          </cell>
          <cell r="DE260">
            <v>137564.4</v>
          </cell>
          <cell r="DF260">
            <v>11463.7</v>
          </cell>
          <cell r="DG260">
            <v>0</v>
          </cell>
          <cell r="DH260">
            <v>0</v>
          </cell>
          <cell r="DI260">
            <v>3320</v>
          </cell>
          <cell r="DJ260">
            <v>3320</v>
          </cell>
          <cell r="DK260">
            <v>276.66669999999999</v>
          </cell>
          <cell r="DL260">
            <v>0</v>
          </cell>
          <cell r="DM260">
            <v>0</v>
          </cell>
          <cell r="DN260">
            <v>137564.4</v>
          </cell>
          <cell r="DO260">
            <v>137564.4</v>
          </cell>
          <cell r="DP260">
            <v>11463.7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137564.4</v>
          </cell>
          <cell r="EN260">
            <v>137564.4</v>
          </cell>
          <cell r="EO260">
            <v>11463.7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137564.4</v>
          </cell>
          <cell r="EZ260">
            <v>3320.3999999999992</v>
          </cell>
          <cell r="FA260">
            <v>137564.4</v>
          </cell>
          <cell r="FB260">
            <v>0</v>
          </cell>
          <cell r="FC260">
            <v>0</v>
          </cell>
        </row>
        <row r="261">
          <cell r="A261" t="str">
            <v>501324_2012</v>
          </cell>
          <cell r="B261" t="str">
            <v>501324</v>
          </cell>
          <cell r="C261" t="str">
            <v>No</v>
          </cell>
          <cell r="D261" t="str">
            <v>CAH - District</v>
          </cell>
          <cell r="E261" t="str">
            <v>4</v>
          </cell>
          <cell r="F261">
            <v>2012</v>
          </cell>
          <cell r="G261">
            <v>1</v>
          </cell>
          <cell r="H261">
            <v>1</v>
          </cell>
          <cell r="I261">
            <v>0</v>
          </cell>
          <cell r="J261">
            <v>0</v>
          </cell>
          <cell r="K261">
            <v>0</v>
          </cell>
          <cell r="L261">
            <v>1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137564.4</v>
          </cell>
          <cell r="Y261">
            <v>3240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137564.4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1.056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137564.4</v>
          </cell>
          <cell r="DE261">
            <v>137564.4</v>
          </cell>
          <cell r="DF261">
            <v>11463.7</v>
          </cell>
          <cell r="DG261">
            <v>0</v>
          </cell>
          <cell r="DH261">
            <v>0</v>
          </cell>
          <cell r="DI261">
            <v>3240</v>
          </cell>
          <cell r="DJ261">
            <v>3240</v>
          </cell>
          <cell r="DK261">
            <v>270</v>
          </cell>
          <cell r="DL261">
            <v>0</v>
          </cell>
          <cell r="DM261">
            <v>0</v>
          </cell>
          <cell r="DN261">
            <v>137564.4</v>
          </cell>
          <cell r="DO261">
            <v>137564.4</v>
          </cell>
          <cell r="DP261">
            <v>11463.7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137564.4</v>
          </cell>
          <cell r="EN261">
            <v>137564.4</v>
          </cell>
          <cell r="EO261">
            <v>11463.7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137564.4</v>
          </cell>
          <cell r="EZ261">
            <v>3240</v>
          </cell>
          <cell r="FA261">
            <v>137564.4</v>
          </cell>
          <cell r="FB261">
            <v>0</v>
          </cell>
          <cell r="FC261">
            <v>0</v>
          </cell>
        </row>
        <row r="262">
          <cell r="A262" t="str">
            <v>501324_2013</v>
          </cell>
          <cell r="B262" t="str">
            <v>501324</v>
          </cell>
          <cell r="C262" t="str">
            <v>No</v>
          </cell>
          <cell r="D262" t="str">
            <v>CAH - District</v>
          </cell>
          <cell r="E262" t="str">
            <v>4</v>
          </cell>
          <cell r="F262">
            <v>2013</v>
          </cell>
          <cell r="G262">
            <v>1</v>
          </cell>
          <cell r="H262">
            <v>1</v>
          </cell>
          <cell r="I262">
            <v>0</v>
          </cell>
          <cell r="J262">
            <v>0</v>
          </cell>
          <cell r="K262">
            <v>0</v>
          </cell>
          <cell r="L262">
            <v>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137564.4</v>
          </cell>
          <cell r="Y262">
            <v>2649.6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137564.4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1.1151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137564.4</v>
          </cell>
          <cell r="DE262">
            <v>137564.4</v>
          </cell>
          <cell r="DF262">
            <v>11463.7</v>
          </cell>
          <cell r="DG262">
            <v>0</v>
          </cell>
          <cell r="DH262">
            <v>0</v>
          </cell>
          <cell r="DI262">
            <v>2650</v>
          </cell>
          <cell r="DJ262">
            <v>2650</v>
          </cell>
          <cell r="DK262">
            <v>220.83330000000001</v>
          </cell>
          <cell r="DL262">
            <v>0</v>
          </cell>
          <cell r="DM262">
            <v>0</v>
          </cell>
          <cell r="DN262">
            <v>137564.4</v>
          </cell>
          <cell r="DO262">
            <v>137564.4</v>
          </cell>
          <cell r="DP262">
            <v>11463.7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137564.4</v>
          </cell>
          <cell r="EN262">
            <v>137564.4</v>
          </cell>
          <cell r="EO262">
            <v>11463.7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137564.4</v>
          </cell>
          <cell r="EZ262">
            <v>2649.6000000000004</v>
          </cell>
          <cell r="FA262">
            <v>137564.4</v>
          </cell>
          <cell r="FB262">
            <v>0</v>
          </cell>
          <cell r="FC262">
            <v>0</v>
          </cell>
        </row>
        <row r="263">
          <cell r="A263" t="str">
            <v>501325_2011</v>
          </cell>
          <cell r="B263" t="str">
            <v>501325</v>
          </cell>
          <cell r="C263" t="str">
            <v>No</v>
          </cell>
          <cell r="D263" t="str">
            <v>CAH - District</v>
          </cell>
          <cell r="E263" t="str">
            <v>4</v>
          </cell>
          <cell r="F263">
            <v>2011</v>
          </cell>
          <cell r="G263">
            <v>1</v>
          </cell>
          <cell r="H263">
            <v>1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96753.600000000006</v>
          </cell>
          <cell r="Y263">
            <v>3810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96753.600000000006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1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96753.600000000006</v>
          </cell>
          <cell r="DE263">
            <v>96753.600000000006</v>
          </cell>
          <cell r="DF263">
            <v>8062.8</v>
          </cell>
          <cell r="DG263">
            <v>0</v>
          </cell>
          <cell r="DH263">
            <v>0</v>
          </cell>
          <cell r="DI263">
            <v>3810</v>
          </cell>
          <cell r="DJ263">
            <v>3810</v>
          </cell>
          <cell r="DK263">
            <v>317.5</v>
          </cell>
          <cell r="DL263">
            <v>0</v>
          </cell>
          <cell r="DM263">
            <v>0</v>
          </cell>
          <cell r="DN263">
            <v>96753.600000000006</v>
          </cell>
          <cell r="DO263">
            <v>96753.600000000006</v>
          </cell>
          <cell r="DP263">
            <v>8062.8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96753.600000000006</v>
          </cell>
          <cell r="EN263">
            <v>96753.600000000006</v>
          </cell>
          <cell r="EO263">
            <v>8062.8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96753.60000000002</v>
          </cell>
          <cell r="EZ263">
            <v>3810</v>
          </cell>
          <cell r="FA263">
            <v>96753.60000000002</v>
          </cell>
          <cell r="FB263">
            <v>0</v>
          </cell>
          <cell r="FC263">
            <v>0</v>
          </cell>
        </row>
        <row r="264">
          <cell r="A264" t="str">
            <v>501325_2012</v>
          </cell>
          <cell r="B264" t="str">
            <v>501325</v>
          </cell>
          <cell r="C264" t="str">
            <v>No</v>
          </cell>
          <cell r="D264" t="str">
            <v>CAH - District</v>
          </cell>
          <cell r="E264" t="str">
            <v>4</v>
          </cell>
          <cell r="F264">
            <v>2012</v>
          </cell>
          <cell r="G264">
            <v>1</v>
          </cell>
          <cell r="H264">
            <v>1</v>
          </cell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96753.600000000006</v>
          </cell>
          <cell r="Y264">
            <v>3690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96753.600000000006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1.056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96753.600000000006</v>
          </cell>
          <cell r="DE264">
            <v>96753.600000000006</v>
          </cell>
          <cell r="DF264">
            <v>8062.8</v>
          </cell>
          <cell r="DG264">
            <v>0</v>
          </cell>
          <cell r="DH264">
            <v>0</v>
          </cell>
          <cell r="DI264">
            <v>3690</v>
          </cell>
          <cell r="DJ264">
            <v>3690</v>
          </cell>
          <cell r="DK264">
            <v>307.5</v>
          </cell>
          <cell r="DL264">
            <v>0</v>
          </cell>
          <cell r="DM264">
            <v>0</v>
          </cell>
          <cell r="DN264">
            <v>96753.600000000006</v>
          </cell>
          <cell r="DO264">
            <v>96753.600000000006</v>
          </cell>
          <cell r="DP264">
            <v>8062.8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96753.600000000006</v>
          </cell>
          <cell r="EN264">
            <v>96753.600000000006</v>
          </cell>
          <cell r="EO264">
            <v>8062.8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96753.60000000002</v>
          </cell>
          <cell r="EZ264">
            <v>3690</v>
          </cell>
          <cell r="FA264">
            <v>96753.60000000002</v>
          </cell>
          <cell r="FB264">
            <v>0</v>
          </cell>
          <cell r="FC264">
            <v>0</v>
          </cell>
        </row>
        <row r="265">
          <cell r="A265" t="str">
            <v>501325_2013</v>
          </cell>
          <cell r="B265" t="str">
            <v>501325</v>
          </cell>
          <cell r="C265" t="str">
            <v>No</v>
          </cell>
          <cell r="D265" t="str">
            <v>CAH - District</v>
          </cell>
          <cell r="E265" t="str">
            <v>4</v>
          </cell>
          <cell r="F265">
            <v>2013</v>
          </cell>
          <cell r="G265">
            <v>1</v>
          </cell>
          <cell r="H265">
            <v>1</v>
          </cell>
          <cell r="I265">
            <v>0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96753.600000000006</v>
          </cell>
          <cell r="Y265">
            <v>2360.4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96753.600000000006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1.1151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96753.600000000006</v>
          </cell>
          <cell r="DE265">
            <v>96753.600000000006</v>
          </cell>
          <cell r="DF265">
            <v>8062.8</v>
          </cell>
          <cell r="DG265">
            <v>0</v>
          </cell>
          <cell r="DH265">
            <v>0</v>
          </cell>
          <cell r="DI265">
            <v>2360</v>
          </cell>
          <cell r="DJ265">
            <v>2360</v>
          </cell>
          <cell r="DK265">
            <v>196.66669999999999</v>
          </cell>
          <cell r="DL265">
            <v>0</v>
          </cell>
          <cell r="DM265">
            <v>0</v>
          </cell>
          <cell r="DN265">
            <v>96753.600000000006</v>
          </cell>
          <cell r="DO265">
            <v>96753.600000000006</v>
          </cell>
          <cell r="DP265">
            <v>8062.8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96753.600000000006</v>
          </cell>
          <cell r="EN265">
            <v>96753.600000000006</v>
          </cell>
          <cell r="EO265">
            <v>8062.8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96753.60000000002</v>
          </cell>
          <cell r="EZ265">
            <v>2360.4</v>
          </cell>
          <cell r="FA265">
            <v>96753.60000000002</v>
          </cell>
          <cell r="FB265">
            <v>0</v>
          </cell>
          <cell r="FC265">
            <v>0</v>
          </cell>
        </row>
        <row r="266">
          <cell r="A266" t="str">
            <v>501326_2011</v>
          </cell>
          <cell r="B266" t="str">
            <v>501326</v>
          </cell>
          <cell r="C266" t="str">
            <v>Yes</v>
          </cell>
          <cell r="D266" t="str">
            <v>CAH - Private</v>
          </cell>
          <cell r="E266" t="str">
            <v>6</v>
          </cell>
          <cell r="F266">
            <v>2011</v>
          </cell>
          <cell r="G266">
            <v>1</v>
          </cell>
          <cell r="H266">
            <v>1</v>
          </cell>
          <cell r="I266">
            <v>0</v>
          </cell>
          <cell r="J266">
            <v>0</v>
          </cell>
          <cell r="K266">
            <v>0</v>
          </cell>
          <cell r="L266">
            <v>1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167930.4</v>
          </cell>
          <cell r="Y266">
            <v>3800.4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167930.4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1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167930.4</v>
          </cell>
          <cell r="DE266">
            <v>167930.4</v>
          </cell>
          <cell r="DF266">
            <v>13994.2</v>
          </cell>
          <cell r="DG266">
            <v>0</v>
          </cell>
          <cell r="DH266">
            <v>0</v>
          </cell>
          <cell r="DI266">
            <v>3800</v>
          </cell>
          <cell r="DJ266">
            <v>3800</v>
          </cell>
          <cell r="DK266">
            <v>316.66669999999999</v>
          </cell>
          <cell r="DL266">
            <v>0</v>
          </cell>
          <cell r="DM266">
            <v>0</v>
          </cell>
          <cell r="DN266">
            <v>167930.4</v>
          </cell>
          <cell r="DO266">
            <v>167930.4</v>
          </cell>
          <cell r="DP266">
            <v>13994.2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167930.4</v>
          </cell>
          <cell r="EN266">
            <v>167930.4</v>
          </cell>
          <cell r="EO266">
            <v>13994.2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167930.40000000002</v>
          </cell>
          <cell r="EZ266">
            <v>3800.3999999999992</v>
          </cell>
          <cell r="FA266">
            <v>167930.40000000002</v>
          </cell>
          <cell r="FB266">
            <v>0</v>
          </cell>
          <cell r="FC266">
            <v>0</v>
          </cell>
        </row>
        <row r="267">
          <cell r="A267" t="str">
            <v>501326_2012</v>
          </cell>
          <cell r="B267" t="str">
            <v>501326</v>
          </cell>
          <cell r="C267" t="str">
            <v>Yes</v>
          </cell>
          <cell r="D267" t="str">
            <v>CAH - Private</v>
          </cell>
          <cell r="E267" t="str">
            <v>6</v>
          </cell>
          <cell r="F267">
            <v>2012</v>
          </cell>
          <cell r="G267">
            <v>1</v>
          </cell>
          <cell r="H267">
            <v>1</v>
          </cell>
          <cell r="I267">
            <v>0</v>
          </cell>
          <cell r="J267">
            <v>0</v>
          </cell>
          <cell r="K267">
            <v>0</v>
          </cell>
          <cell r="L267">
            <v>1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167930.4</v>
          </cell>
          <cell r="Y267">
            <v>8019.6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167930.4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1.056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167930.4</v>
          </cell>
          <cell r="DE267">
            <v>167930.4</v>
          </cell>
          <cell r="DF267">
            <v>13994.2</v>
          </cell>
          <cell r="DG267">
            <v>0</v>
          </cell>
          <cell r="DH267">
            <v>0</v>
          </cell>
          <cell r="DI267">
            <v>8020</v>
          </cell>
          <cell r="DJ267">
            <v>8020</v>
          </cell>
          <cell r="DK267">
            <v>668.33330000000001</v>
          </cell>
          <cell r="DL267">
            <v>0</v>
          </cell>
          <cell r="DM267">
            <v>0</v>
          </cell>
          <cell r="DN267">
            <v>167930.4</v>
          </cell>
          <cell r="DO267">
            <v>167930.4</v>
          </cell>
          <cell r="DP267">
            <v>13994.2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167930.4</v>
          </cell>
          <cell r="EN267">
            <v>167930.4</v>
          </cell>
          <cell r="EO267">
            <v>13994.2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167930.40000000002</v>
          </cell>
          <cell r="EZ267">
            <v>8019.6000000000013</v>
          </cell>
          <cell r="FA267">
            <v>167930.40000000002</v>
          </cell>
          <cell r="FB267">
            <v>0</v>
          </cell>
          <cell r="FC267">
            <v>0</v>
          </cell>
        </row>
        <row r="268">
          <cell r="A268" t="str">
            <v>501326_2013</v>
          </cell>
          <cell r="B268" t="str">
            <v>501326</v>
          </cell>
          <cell r="C268" t="str">
            <v>Yes</v>
          </cell>
          <cell r="D268" t="str">
            <v>CAH - Private</v>
          </cell>
          <cell r="E268" t="str">
            <v>6</v>
          </cell>
          <cell r="F268">
            <v>2013</v>
          </cell>
          <cell r="G268">
            <v>1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167930.4</v>
          </cell>
          <cell r="Y268">
            <v>6120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167930.4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1.1151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167930.4</v>
          </cell>
          <cell r="DE268">
            <v>167930.4</v>
          </cell>
          <cell r="DF268">
            <v>13994.2</v>
          </cell>
          <cell r="DG268">
            <v>0</v>
          </cell>
          <cell r="DH268">
            <v>0</v>
          </cell>
          <cell r="DI268">
            <v>6120</v>
          </cell>
          <cell r="DJ268">
            <v>6120</v>
          </cell>
          <cell r="DK268">
            <v>510</v>
          </cell>
          <cell r="DL268">
            <v>0</v>
          </cell>
          <cell r="DM268">
            <v>0</v>
          </cell>
          <cell r="DN268">
            <v>167930.4</v>
          </cell>
          <cell r="DO268">
            <v>167930.4</v>
          </cell>
          <cell r="DP268">
            <v>13994.2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167930.4</v>
          </cell>
          <cell r="EN268">
            <v>167930.4</v>
          </cell>
          <cell r="EO268">
            <v>13994.2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167930.40000000002</v>
          </cell>
          <cell r="EZ268">
            <v>6120</v>
          </cell>
          <cell r="FA268">
            <v>167930.40000000002</v>
          </cell>
          <cell r="FB268">
            <v>0</v>
          </cell>
          <cell r="FC268">
            <v>0</v>
          </cell>
        </row>
        <row r="269">
          <cell r="A269" t="str">
            <v>501327_2011</v>
          </cell>
          <cell r="B269" t="str">
            <v>501327</v>
          </cell>
          <cell r="C269" t="str">
            <v>No</v>
          </cell>
          <cell r="D269" t="str">
            <v>CAH - District</v>
          </cell>
          <cell r="E269" t="str">
            <v>4</v>
          </cell>
          <cell r="F269">
            <v>2011</v>
          </cell>
          <cell r="G269">
            <v>1</v>
          </cell>
          <cell r="H269">
            <v>1</v>
          </cell>
          <cell r="I269">
            <v>0</v>
          </cell>
          <cell r="J269">
            <v>0</v>
          </cell>
          <cell r="K269">
            <v>0</v>
          </cell>
          <cell r="L269">
            <v>1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65796</v>
          </cell>
          <cell r="Y269">
            <v>2420.4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65796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1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65796</v>
          </cell>
          <cell r="DE269">
            <v>65796</v>
          </cell>
          <cell r="DF269">
            <v>5483</v>
          </cell>
          <cell r="DG269">
            <v>0</v>
          </cell>
          <cell r="DH269">
            <v>0</v>
          </cell>
          <cell r="DI269">
            <v>2420</v>
          </cell>
          <cell r="DJ269">
            <v>2420</v>
          </cell>
          <cell r="DK269">
            <v>201.66669999999999</v>
          </cell>
          <cell r="DL269">
            <v>0</v>
          </cell>
          <cell r="DM269">
            <v>0</v>
          </cell>
          <cell r="DN269">
            <v>65796</v>
          </cell>
          <cell r="DO269">
            <v>65796</v>
          </cell>
          <cell r="DP269">
            <v>5483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65796</v>
          </cell>
          <cell r="EN269">
            <v>65796</v>
          </cell>
          <cell r="EO269">
            <v>5483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65796</v>
          </cell>
          <cell r="EZ269">
            <v>2420.4</v>
          </cell>
          <cell r="FA269">
            <v>65796</v>
          </cell>
          <cell r="FB269">
            <v>0</v>
          </cell>
          <cell r="FC269">
            <v>0</v>
          </cell>
        </row>
        <row r="270">
          <cell r="A270" t="str">
            <v>501327_2012</v>
          </cell>
          <cell r="B270" t="str">
            <v>501327</v>
          </cell>
          <cell r="C270" t="str">
            <v>No</v>
          </cell>
          <cell r="D270" t="str">
            <v>CAH - District</v>
          </cell>
          <cell r="E270" t="str">
            <v>4</v>
          </cell>
          <cell r="F270">
            <v>2012</v>
          </cell>
          <cell r="G270">
            <v>1</v>
          </cell>
          <cell r="H270">
            <v>1</v>
          </cell>
          <cell r="I270">
            <v>0</v>
          </cell>
          <cell r="J270">
            <v>0</v>
          </cell>
          <cell r="K270">
            <v>0</v>
          </cell>
          <cell r="L270">
            <v>1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65796</v>
          </cell>
          <cell r="Y270">
            <v>1860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65796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1.056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65796</v>
          </cell>
          <cell r="DE270">
            <v>65796</v>
          </cell>
          <cell r="DF270">
            <v>5483</v>
          </cell>
          <cell r="DG270">
            <v>0</v>
          </cell>
          <cell r="DH270">
            <v>0</v>
          </cell>
          <cell r="DI270">
            <v>1860</v>
          </cell>
          <cell r="DJ270">
            <v>1860</v>
          </cell>
          <cell r="DK270">
            <v>155</v>
          </cell>
          <cell r="DL270">
            <v>0</v>
          </cell>
          <cell r="DM270">
            <v>0</v>
          </cell>
          <cell r="DN270">
            <v>65796</v>
          </cell>
          <cell r="DO270">
            <v>65796</v>
          </cell>
          <cell r="DP270">
            <v>5483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65796</v>
          </cell>
          <cell r="EN270">
            <v>65796</v>
          </cell>
          <cell r="EO270">
            <v>5483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65796</v>
          </cell>
          <cell r="EZ270">
            <v>1860</v>
          </cell>
          <cell r="FA270">
            <v>65796</v>
          </cell>
          <cell r="FB270">
            <v>0</v>
          </cell>
          <cell r="FC270">
            <v>0</v>
          </cell>
        </row>
        <row r="271">
          <cell r="A271" t="str">
            <v>501327_2013</v>
          </cell>
          <cell r="B271" t="str">
            <v>501327</v>
          </cell>
          <cell r="C271" t="str">
            <v>No</v>
          </cell>
          <cell r="D271" t="str">
            <v>CAH - District</v>
          </cell>
          <cell r="E271" t="str">
            <v>4</v>
          </cell>
          <cell r="F271">
            <v>2013</v>
          </cell>
          <cell r="G271">
            <v>1</v>
          </cell>
          <cell r="H271">
            <v>1</v>
          </cell>
          <cell r="I271">
            <v>0</v>
          </cell>
          <cell r="J271">
            <v>0</v>
          </cell>
          <cell r="K271">
            <v>0</v>
          </cell>
          <cell r="L271">
            <v>1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65796</v>
          </cell>
          <cell r="Y271">
            <v>1749.6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65796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1.1151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65796</v>
          </cell>
          <cell r="DE271">
            <v>65796</v>
          </cell>
          <cell r="DF271">
            <v>5483</v>
          </cell>
          <cell r="DG271">
            <v>0</v>
          </cell>
          <cell r="DH271">
            <v>0</v>
          </cell>
          <cell r="DI271">
            <v>1750</v>
          </cell>
          <cell r="DJ271">
            <v>1750</v>
          </cell>
          <cell r="DK271">
            <v>145.83330000000001</v>
          </cell>
          <cell r="DL271">
            <v>0</v>
          </cell>
          <cell r="DM271">
            <v>0</v>
          </cell>
          <cell r="DN271">
            <v>65796</v>
          </cell>
          <cell r="DO271">
            <v>65796</v>
          </cell>
          <cell r="DP271">
            <v>5483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65796</v>
          </cell>
          <cell r="EN271">
            <v>65796</v>
          </cell>
          <cell r="EO271">
            <v>5483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65796</v>
          </cell>
          <cell r="EZ271">
            <v>1749.5999999999997</v>
          </cell>
          <cell r="FA271">
            <v>65796</v>
          </cell>
          <cell r="FB271">
            <v>0</v>
          </cell>
          <cell r="FC271">
            <v>0</v>
          </cell>
        </row>
        <row r="272">
          <cell r="A272" t="str">
            <v>501328_2011</v>
          </cell>
          <cell r="B272" t="str">
            <v>501328</v>
          </cell>
          <cell r="C272" t="str">
            <v>No</v>
          </cell>
          <cell r="D272" t="str">
            <v>CAH - District</v>
          </cell>
          <cell r="E272" t="str">
            <v>4</v>
          </cell>
          <cell r="F272">
            <v>2011</v>
          </cell>
          <cell r="G272">
            <v>1</v>
          </cell>
          <cell r="H272">
            <v>1</v>
          </cell>
          <cell r="I272">
            <v>0</v>
          </cell>
          <cell r="J272">
            <v>0</v>
          </cell>
          <cell r="K272">
            <v>0</v>
          </cell>
          <cell r="L272">
            <v>1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190070.39999999999</v>
          </cell>
          <cell r="Y272">
            <v>10430.4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190070.39999999999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1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190070.39999999999</v>
          </cell>
          <cell r="DE272">
            <v>190070.39999999999</v>
          </cell>
          <cell r="DF272">
            <v>15839.2</v>
          </cell>
          <cell r="DG272">
            <v>0</v>
          </cell>
          <cell r="DH272">
            <v>0</v>
          </cell>
          <cell r="DI272">
            <v>10430</v>
          </cell>
          <cell r="DJ272">
            <v>10430</v>
          </cell>
          <cell r="DK272">
            <v>869.16669999999999</v>
          </cell>
          <cell r="DL272">
            <v>0</v>
          </cell>
          <cell r="DM272">
            <v>0</v>
          </cell>
          <cell r="DN272">
            <v>190070.39999999999</v>
          </cell>
          <cell r="DO272">
            <v>190070.39999999999</v>
          </cell>
          <cell r="DP272">
            <v>15839.2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190070.39999999999</v>
          </cell>
          <cell r="EN272">
            <v>190070.39999999999</v>
          </cell>
          <cell r="EO272">
            <v>15839.2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190070.40000000002</v>
          </cell>
          <cell r="EZ272">
            <v>10430.400000000001</v>
          </cell>
          <cell r="FA272">
            <v>190070.40000000002</v>
          </cell>
          <cell r="FB272">
            <v>0</v>
          </cell>
          <cell r="FC272">
            <v>0</v>
          </cell>
        </row>
        <row r="273">
          <cell r="A273" t="str">
            <v>501328_2012</v>
          </cell>
          <cell r="B273" t="str">
            <v>501328</v>
          </cell>
          <cell r="C273" t="str">
            <v>No</v>
          </cell>
          <cell r="D273" t="str">
            <v>CAH - District</v>
          </cell>
          <cell r="E273" t="str">
            <v>4</v>
          </cell>
          <cell r="F273">
            <v>2012</v>
          </cell>
          <cell r="G273">
            <v>1</v>
          </cell>
          <cell r="H273">
            <v>1</v>
          </cell>
          <cell r="I273">
            <v>0</v>
          </cell>
          <cell r="J273">
            <v>0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190070.39999999999</v>
          </cell>
          <cell r="Y273">
            <v>9909.6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190070.39999999999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1.056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190070.39999999999</v>
          </cell>
          <cell r="DE273">
            <v>190070.39999999999</v>
          </cell>
          <cell r="DF273">
            <v>15839.2</v>
          </cell>
          <cell r="DG273">
            <v>0</v>
          </cell>
          <cell r="DH273">
            <v>0</v>
          </cell>
          <cell r="DI273">
            <v>9910</v>
          </cell>
          <cell r="DJ273">
            <v>9910</v>
          </cell>
          <cell r="DK273">
            <v>825.83330000000001</v>
          </cell>
          <cell r="DL273">
            <v>0</v>
          </cell>
          <cell r="DM273">
            <v>0</v>
          </cell>
          <cell r="DN273">
            <v>190070.39999999999</v>
          </cell>
          <cell r="DO273">
            <v>190070.39999999999</v>
          </cell>
          <cell r="DP273">
            <v>15839.2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190070.39999999999</v>
          </cell>
          <cell r="EN273">
            <v>190070.39999999999</v>
          </cell>
          <cell r="EO273">
            <v>15839.2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190070.40000000002</v>
          </cell>
          <cell r="EZ273">
            <v>9909.5999999999985</v>
          </cell>
          <cell r="FA273">
            <v>190070.40000000002</v>
          </cell>
          <cell r="FB273">
            <v>0</v>
          </cell>
          <cell r="FC273">
            <v>0</v>
          </cell>
        </row>
        <row r="274">
          <cell r="A274" t="str">
            <v>501328_2013</v>
          </cell>
          <cell r="B274" t="str">
            <v>501328</v>
          </cell>
          <cell r="C274" t="str">
            <v>No</v>
          </cell>
          <cell r="D274" t="str">
            <v>CAH - District</v>
          </cell>
          <cell r="E274" t="str">
            <v>4</v>
          </cell>
          <cell r="F274">
            <v>2013</v>
          </cell>
          <cell r="G274">
            <v>1</v>
          </cell>
          <cell r="H274">
            <v>1</v>
          </cell>
          <cell r="I274">
            <v>0</v>
          </cell>
          <cell r="J274">
            <v>0</v>
          </cell>
          <cell r="K274">
            <v>0</v>
          </cell>
          <cell r="L274">
            <v>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190070.39999999999</v>
          </cell>
          <cell r="Y274">
            <v>7989.6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190070.39999999999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1.1151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190070.39999999999</v>
          </cell>
          <cell r="DE274">
            <v>190070.39999999999</v>
          </cell>
          <cell r="DF274">
            <v>15839.2</v>
          </cell>
          <cell r="DG274">
            <v>0</v>
          </cell>
          <cell r="DH274">
            <v>0</v>
          </cell>
          <cell r="DI274">
            <v>7990</v>
          </cell>
          <cell r="DJ274">
            <v>7990</v>
          </cell>
          <cell r="DK274">
            <v>665.83330000000001</v>
          </cell>
          <cell r="DL274">
            <v>0</v>
          </cell>
          <cell r="DM274">
            <v>0</v>
          </cell>
          <cell r="DN274">
            <v>190070.39999999999</v>
          </cell>
          <cell r="DO274">
            <v>190070.39999999999</v>
          </cell>
          <cell r="DP274">
            <v>15839.2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190070.39999999999</v>
          </cell>
          <cell r="EN274">
            <v>190070.39999999999</v>
          </cell>
          <cell r="EO274">
            <v>15839.2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190070.40000000002</v>
          </cell>
          <cell r="EZ274">
            <v>7989.6000000000013</v>
          </cell>
          <cell r="FA274">
            <v>190070.40000000002</v>
          </cell>
          <cell r="FB274">
            <v>0</v>
          </cell>
          <cell r="FC274">
            <v>0</v>
          </cell>
        </row>
        <row r="275">
          <cell r="A275" t="str">
            <v>501329_2011</v>
          </cell>
          <cell r="B275" t="str">
            <v>501329</v>
          </cell>
          <cell r="C275" t="str">
            <v>No</v>
          </cell>
          <cell r="D275" t="str">
            <v>CAH - District</v>
          </cell>
          <cell r="E275" t="str">
            <v>4</v>
          </cell>
          <cell r="F275">
            <v>2011</v>
          </cell>
          <cell r="G275">
            <v>1</v>
          </cell>
          <cell r="H275">
            <v>1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34392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1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6390</v>
          </cell>
          <cell r="DJ275">
            <v>6390</v>
          </cell>
          <cell r="DK275">
            <v>532.5</v>
          </cell>
          <cell r="DL275">
            <v>0</v>
          </cell>
          <cell r="DM275">
            <v>0</v>
          </cell>
          <cell r="DN275">
            <v>6390</v>
          </cell>
          <cell r="DO275">
            <v>6390</v>
          </cell>
          <cell r="DP275">
            <v>532.5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6390</v>
          </cell>
          <cell r="EN275">
            <v>6390</v>
          </cell>
          <cell r="EO275">
            <v>532.5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34392</v>
          </cell>
          <cell r="FA275">
            <v>34392</v>
          </cell>
          <cell r="FB275">
            <v>0</v>
          </cell>
          <cell r="FC275">
            <v>0</v>
          </cell>
        </row>
        <row r="276">
          <cell r="A276" t="str">
            <v>501329_2012</v>
          </cell>
          <cell r="B276" t="str">
            <v>501329</v>
          </cell>
          <cell r="C276" t="str">
            <v>No</v>
          </cell>
          <cell r="D276" t="str">
            <v>CAH - District</v>
          </cell>
          <cell r="E276" t="str">
            <v>4</v>
          </cell>
          <cell r="F276">
            <v>2012</v>
          </cell>
          <cell r="G276">
            <v>1</v>
          </cell>
          <cell r="H276">
            <v>1</v>
          </cell>
          <cell r="I276">
            <v>0</v>
          </cell>
          <cell r="J276">
            <v>0</v>
          </cell>
          <cell r="K276">
            <v>0</v>
          </cell>
          <cell r="L276">
            <v>1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34362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1.056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6360</v>
          </cell>
          <cell r="DJ276">
            <v>6360</v>
          </cell>
          <cell r="DK276">
            <v>530</v>
          </cell>
          <cell r="DL276">
            <v>0</v>
          </cell>
          <cell r="DM276">
            <v>0</v>
          </cell>
          <cell r="DN276">
            <v>6360</v>
          </cell>
          <cell r="DO276">
            <v>6360</v>
          </cell>
          <cell r="DP276">
            <v>530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6360</v>
          </cell>
          <cell r="EN276">
            <v>6360</v>
          </cell>
          <cell r="EO276">
            <v>530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34362</v>
          </cell>
          <cell r="FA276">
            <v>34362</v>
          </cell>
          <cell r="FB276">
            <v>0</v>
          </cell>
          <cell r="FC276">
            <v>0</v>
          </cell>
        </row>
        <row r="277">
          <cell r="A277" t="str">
            <v>501329_2013</v>
          </cell>
          <cell r="B277" t="str">
            <v>501329</v>
          </cell>
          <cell r="C277" t="str">
            <v>No</v>
          </cell>
          <cell r="D277" t="str">
            <v>CAH - District</v>
          </cell>
          <cell r="E277" t="str">
            <v>4</v>
          </cell>
          <cell r="F277">
            <v>2013</v>
          </cell>
          <cell r="G277">
            <v>1</v>
          </cell>
          <cell r="H277">
            <v>1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33602.400000000001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1.1151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5600</v>
          </cell>
          <cell r="DJ277">
            <v>5600</v>
          </cell>
          <cell r="DK277">
            <v>466.66669999999999</v>
          </cell>
          <cell r="DL277">
            <v>0</v>
          </cell>
          <cell r="DM277">
            <v>0</v>
          </cell>
          <cell r="DN277">
            <v>5600</v>
          </cell>
          <cell r="DO277">
            <v>5600</v>
          </cell>
          <cell r="DP277">
            <v>466.66669999999999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5600</v>
          </cell>
          <cell r="EN277">
            <v>5600</v>
          </cell>
          <cell r="EO277">
            <v>466.66669999999999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33602.400000000001</v>
          </cell>
          <cell r="FA277">
            <v>33602.400000000001</v>
          </cell>
          <cell r="FB277">
            <v>0</v>
          </cell>
          <cell r="FC277">
            <v>0</v>
          </cell>
        </row>
        <row r="278">
          <cell r="A278" t="str">
            <v>501330_2011</v>
          </cell>
          <cell r="B278" t="str">
            <v>501330</v>
          </cell>
          <cell r="C278" t="str">
            <v>No</v>
          </cell>
          <cell r="D278" t="str">
            <v>CAH - Private</v>
          </cell>
          <cell r="E278" t="str">
            <v>6</v>
          </cell>
          <cell r="F278">
            <v>2011</v>
          </cell>
          <cell r="G278">
            <v>1</v>
          </cell>
          <cell r="H278">
            <v>1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453688.8</v>
          </cell>
          <cell r="Y278">
            <v>17550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453688.8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453688.8</v>
          </cell>
          <cell r="DE278">
            <v>453688.8</v>
          </cell>
          <cell r="DF278">
            <v>37807.4</v>
          </cell>
          <cell r="DG278">
            <v>0</v>
          </cell>
          <cell r="DH278">
            <v>0</v>
          </cell>
          <cell r="DI278">
            <v>17550</v>
          </cell>
          <cell r="DJ278">
            <v>17550</v>
          </cell>
          <cell r="DK278">
            <v>1462.5</v>
          </cell>
          <cell r="DL278">
            <v>0</v>
          </cell>
          <cell r="DM278">
            <v>0</v>
          </cell>
          <cell r="DN278">
            <v>453688.8</v>
          </cell>
          <cell r="DO278">
            <v>453688.8</v>
          </cell>
          <cell r="DP278">
            <v>37807.4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453688.8</v>
          </cell>
          <cell r="EN278">
            <v>453688.8</v>
          </cell>
          <cell r="EO278">
            <v>37807.4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453688.8000000001</v>
          </cell>
          <cell r="EZ278">
            <v>17550</v>
          </cell>
          <cell r="FA278">
            <v>453688.8000000001</v>
          </cell>
          <cell r="FB278">
            <v>0</v>
          </cell>
          <cell r="FC278">
            <v>0</v>
          </cell>
        </row>
        <row r="279">
          <cell r="A279" t="str">
            <v>501330_2012</v>
          </cell>
          <cell r="B279" t="str">
            <v>501330</v>
          </cell>
          <cell r="C279" t="str">
            <v>No</v>
          </cell>
          <cell r="D279" t="str">
            <v>CAH - Private</v>
          </cell>
          <cell r="E279" t="str">
            <v>6</v>
          </cell>
          <cell r="F279">
            <v>2012</v>
          </cell>
          <cell r="G279">
            <v>1</v>
          </cell>
          <cell r="H279">
            <v>1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453688.8</v>
          </cell>
          <cell r="Y279">
            <v>15050.4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453688.8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1.056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453688.8</v>
          </cell>
          <cell r="DE279">
            <v>453688.8</v>
          </cell>
          <cell r="DF279">
            <v>37807.4</v>
          </cell>
          <cell r="DG279">
            <v>0</v>
          </cell>
          <cell r="DH279">
            <v>0</v>
          </cell>
          <cell r="DI279">
            <v>15050</v>
          </cell>
          <cell r="DJ279">
            <v>15050</v>
          </cell>
          <cell r="DK279">
            <v>1254.1667</v>
          </cell>
          <cell r="DL279">
            <v>0</v>
          </cell>
          <cell r="DM279">
            <v>0</v>
          </cell>
          <cell r="DN279">
            <v>453688.8</v>
          </cell>
          <cell r="DO279">
            <v>453688.8</v>
          </cell>
          <cell r="DP279">
            <v>37807.4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453688.8</v>
          </cell>
          <cell r="EN279">
            <v>453688.8</v>
          </cell>
          <cell r="EO279">
            <v>37807.4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453688.8000000001</v>
          </cell>
          <cell r="EZ279">
            <v>15050.400000000003</v>
          </cell>
          <cell r="FA279">
            <v>453688.8000000001</v>
          </cell>
          <cell r="FB279">
            <v>0</v>
          </cell>
          <cell r="FC279">
            <v>0</v>
          </cell>
        </row>
        <row r="280">
          <cell r="A280" t="str">
            <v>501330_2013</v>
          </cell>
          <cell r="B280" t="str">
            <v>501330</v>
          </cell>
          <cell r="C280" t="str">
            <v>No</v>
          </cell>
          <cell r="D280" t="str">
            <v>CAH - Private</v>
          </cell>
          <cell r="E280" t="str">
            <v>6</v>
          </cell>
          <cell r="F280">
            <v>2013</v>
          </cell>
          <cell r="G280">
            <v>1</v>
          </cell>
          <cell r="H280">
            <v>1</v>
          </cell>
          <cell r="I280">
            <v>0</v>
          </cell>
          <cell r="J280">
            <v>0</v>
          </cell>
          <cell r="K280">
            <v>0</v>
          </cell>
          <cell r="L280">
            <v>1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453688.8</v>
          </cell>
          <cell r="Y280">
            <v>14160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453688.8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1.1151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453688.8</v>
          </cell>
          <cell r="DE280">
            <v>453688.8</v>
          </cell>
          <cell r="DF280">
            <v>37807.4</v>
          </cell>
          <cell r="DG280">
            <v>0</v>
          </cell>
          <cell r="DH280">
            <v>0</v>
          </cell>
          <cell r="DI280">
            <v>14160</v>
          </cell>
          <cell r="DJ280">
            <v>14160</v>
          </cell>
          <cell r="DK280">
            <v>1180</v>
          </cell>
          <cell r="DL280">
            <v>0</v>
          </cell>
          <cell r="DM280">
            <v>0</v>
          </cell>
          <cell r="DN280">
            <v>453688.8</v>
          </cell>
          <cell r="DO280">
            <v>453688.8</v>
          </cell>
          <cell r="DP280">
            <v>37807.4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453688.8</v>
          </cell>
          <cell r="EN280">
            <v>453688.8</v>
          </cell>
          <cell r="EO280">
            <v>37807.4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453688.8000000001</v>
          </cell>
          <cell r="EZ280">
            <v>14160</v>
          </cell>
          <cell r="FA280">
            <v>453688.8000000001</v>
          </cell>
          <cell r="FB280">
            <v>0</v>
          </cell>
          <cell r="FC280">
            <v>0</v>
          </cell>
        </row>
        <row r="281">
          <cell r="A281" t="str">
            <v>501331_2011</v>
          </cell>
          <cell r="B281" t="str">
            <v>501331</v>
          </cell>
          <cell r="C281" t="str">
            <v>No</v>
          </cell>
          <cell r="D281" t="str">
            <v>CAH - District</v>
          </cell>
          <cell r="E281" t="str">
            <v>4</v>
          </cell>
          <cell r="F281">
            <v>2011</v>
          </cell>
          <cell r="G281">
            <v>1</v>
          </cell>
          <cell r="H281">
            <v>1</v>
          </cell>
          <cell r="I281">
            <v>0</v>
          </cell>
          <cell r="J281">
            <v>0</v>
          </cell>
          <cell r="K281">
            <v>0</v>
          </cell>
          <cell r="L281">
            <v>1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169412.4</v>
          </cell>
          <cell r="Y281">
            <v>2889.6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169412.4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169412.4</v>
          </cell>
          <cell r="DE281">
            <v>169412.4</v>
          </cell>
          <cell r="DF281">
            <v>14117.7</v>
          </cell>
          <cell r="DG281">
            <v>0</v>
          </cell>
          <cell r="DH281">
            <v>0</v>
          </cell>
          <cell r="DI281">
            <v>2890</v>
          </cell>
          <cell r="DJ281">
            <v>2890</v>
          </cell>
          <cell r="DK281">
            <v>240.83330000000001</v>
          </cell>
          <cell r="DL281">
            <v>0</v>
          </cell>
          <cell r="DM281">
            <v>0</v>
          </cell>
          <cell r="DN281">
            <v>169412.4</v>
          </cell>
          <cell r="DO281">
            <v>169412.4</v>
          </cell>
          <cell r="DP281">
            <v>14117.7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169412.4</v>
          </cell>
          <cell r="EN281">
            <v>169412.4</v>
          </cell>
          <cell r="EO281">
            <v>14117.7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169412.40000000002</v>
          </cell>
          <cell r="EZ281">
            <v>2889.6000000000004</v>
          </cell>
          <cell r="FA281">
            <v>169412.40000000002</v>
          </cell>
          <cell r="FB281">
            <v>0</v>
          </cell>
          <cell r="FC281">
            <v>0</v>
          </cell>
        </row>
        <row r="282">
          <cell r="A282" t="str">
            <v>501331_2012</v>
          </cell>
          <cell r="B282" t="str">
            <v>501331</v>
          </cell>
          <cell r="C282" t="str">
            <v>No</v>
          </cell>
          <cell r="D282" t="str">
            <v>CAH - District</v>
          </cell>
          <cell r="E282" t="str">
            <v>4</v>
          </cell>
          <cell r="F282">
            <v>2012</v>
          </cell>
          <cell r="G282">
            <v>1</v>
          </cell>
          <cell r="H282">
            <v>1</v>
          </cell>
          <cell r="I282">
            <v>0</v>
          </cell>
          <cell r="J282">
            <v>0</v>
          </cell>
          <cell r="K282">
            <v>0</v>
          </cell>
          <cell r="L282">
            <v>1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169412.4</v>
          </cell>
          <cell r="Y282">
            <v>6840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169412.4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1.056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169412.4</v>
          </cell>
          <cell r="DE282">
            <v>169412.4</v>
          </cell>
          <cell r="DF282">
            <v>14117.7</v>
          </cell>
          <cell r="DG282">
            <v>0</v>
          </cell>
          <cell r="DH282">
            <v>0</v>
          </cell>
          <cell r="DI282">
            <v>6840</v>
          </cell>
          <cell r="DJ282">
            <v>6840</v>
          </cell>
          <cell r="DK282">
            <v>570</v>
          </cell>
          <cell r="DL282">
            <v>0</v>
          </cell>
          <cell r="DM282">
            <v>0</v>
          </cell>
          <cell r="DN282">
            <v>169412.4</v>
          </cell>
          <cell r="DO282">
            <v>169412.4</v>
          </cell>
          <cell r="DP282">
            <v>14117.7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169412.4</v>
          </cell>
          <cell r="EN282">
            <v>169412.4</v>
          </cell>
          <cell r="EO282">
            <v>14117.7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169412.40000000002</v>
          </cell>
          <cell r="EZ282">
            <v>6840</v>
          </cell>
          <cell r="FA282">
            <v>169412.40000000002</v>
          </cell>
          <cell r="FB282">
            <v>0</v>
          </cell>
          <cell r="FC282">
            <v>0</v>
          </cell>
        </row>
        <row r="283">
          <cell r="A283" t="str">
            <v>501331_2013</v>
          </cell>
          <cell r="B283" t="str">
            <v>501331</v>
          </cell>
          <cell r="C283" t="str">
            <v>No</v>
          </cell>
          <cell r="D283" t="str">
            <v>CAH - District</v>
          </cell>
          <cell r="E283" t="str">
            <v>4</v>
          </cell>
          <cell r="F283">
            <v>2013</v>
          </cell>
          <cell r="G283">
            <v>1</v>
          </cell>
          <cell r="H283">
            <v>1</v>
          </cell>
          <cell r="I283">
            <v>0</v>
          </cell>
          <cell r="J283">
            <v>0</v>
          </cell>
          <cell r="K283">
            <v>0</v>
          </cell>
          <cell r="L283">
            <v>1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169412.4</v>
          </cell>
          <cell r="Y283">
            <v>7329.6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169412.4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1.1151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169412.4</v>
          </cell>
          <cell r="DE283">
            <v>169412.4</v>
          </cell>
          <cell r="DF283">
            <v>14117.7</v>
          </cell>
          <cell r="DG283">
            <v>0</v>
          </cell>
          <cell r="DH283">
            <v>0</v>
          </cell>
          <cell r="DI283">
            <v>7330</v>
          </cell>
          <cell r="DJ283">
            <v>7330</v>
          </cell>
          <cell r="DK283">
            <v>610.83330000000001</v>
          </cell>
          <cell r="DL283">
            <v>0</v>
          </cell>
          <cell r="DM283">
            <v>0</v>
          </cell>
          <cell r="DN283">
            <v>169412.4</v>
          </cell>
          <cell r="DO283">
            <v>169412.4</v>
          </cell>
          <cell r="DP283">
            <v>14117.7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169412.4</v>
          </cell>
          <cell r="EN283">
            <v>169412.4</v>
          </cell>
          <cell r="EO283">
            <v>14117.7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169412.40000000002</v>
          </cell>
          <cell r="EZ283">
            <v>7329.6000000000013</v>
          </cell>
          <cell r="FA283">
            <v>169412.40000000002</v>
          </cell>
          <cell r="FB283">
            <v>0</v>
          </cell>
          <cell r="FC283">
            <v>0</v>
          </cell>
        </row>
        <row r="284">
          <cell r="A284" t="str">
            <v>501332_2011</v>
          </cell>
          <cell r="B284" t="str">
            <v>501332</v>
          </cell>
          <cell r="C284" t="str">
            <v>No</v>
          </cell>
          <cell r="D284" t="str">
            <v>CAH - Private</v>
          </cell>
          <cell r="E284" t="str">
            <v>6</v>
          </cell>
          <cell r="F284">
            <v>2011</v>
          </cell>
          <cell r="G284">
            <v>1</v>
          </cell>
          <cell r="H284">
            <v>1</v>
          </cell>
          <cell r="I284">
            <v>0</v>
          </cell>
          <cell r="J284">
            <v>0</v>
          </cell>
          <cell r="K284">
            <v>0</v>
          </cell>
          <cell r="L284">
            <v>1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54066</v>
          </cell>
          <cell r="Y284">
            <v>3420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54066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1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54066</v>
          </cell>
          <cell r="DE284">
            <v>54066</v>
          </cell>
          <cell r="DF284">
            <v>4505.5</v>
          </cell>
          <cell r="DG284">
            <v>0</v>
          </cell>
          <cell r="DH284">
            <v>0</v>
          </cell>
          <cell r="DI284">
            <v>3420</v>
          </cell>
          <cell r="DJ284">
            <v>3420</v>
          </cell>
          <cell r="DK284">
            <v>285</v>
          </cell>
          <cell r="DL284">
            <v>0</v>
          </cell>
          <cell r="DM284">
            <v>0</v>
          </cell>
          <cell r="DN284">
            <v>54066</v>
          </cell>
          <cell r="DO284">
            <v>54066</v>
          </cell>
          <cell r="DP284">
            <v>4505.5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54066</v>
          </cell>
          <cell r="EN284">
            <v>54066</v>
          </cell>
          <cell r="EO284">
            <v>4505.5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54066</v>
          </cell>
          <cell r="EZ284">
            <v>3420</v>
          </cell>
          <cell r="FA284">
            <v>54066</v>
          </cell>
          <cell r="FB284">
            <v>0</v>
          </cell>
          <cell r="FC284">
            <v>0</v>
          </cell>
        </row>
        <row r="285">
          <cell r="A285" t="str">
            <v>501332_2012</v>
          </cell>
          <cell r="B285" t="str">
            <v>501332</v>
          </cell>
          <cell r="C285" t="str">
            <v>No</v>
          </cell>
          <cell r="D285" t="str">
            <v>CAH - Private</v>
          </cell>
          <cell r="E285" t="str">
            <v>6</v>
          </cell>
          <cell r="F285">
            <v>2012</v>
          </cell>
          <cell r="G285">
            <v>1</v>
          </cell>
          <cell r="H285">
            <v>1</v>
          </cell>
          <cell r="I285">
            <v>0</v>
          </cell>
          <cell r="J285">
            <v>0</v>
          </cell>
          <cell r="K285">
            <v>0</v>
          </cell>
          <cell r="L285">
            <v>1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54066</v>
          </cell>
          <cell r="Y285">
            <v>3710.4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54066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1.056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54066</v>
          </cell>
          <cell r="DE285">
            <v>54066</v>
          </cell>
          <cell r="DF285">
            <v>4505.5</v>
          </cell>
          <cell r="DG285">
            <v>0</v>
          </cell>
          <cell r="DH285">
            <v>0</v>
          </cell>
          <cell r="DI285">
            <v>3710</v>
          </cell>
          <cell r="DJ285">
            <v>3710</v>
          </cell>
          <cell r="DK285">
            <v>309.16669999999999</v>
          </cell>
          <cell r="DL285">
            <v>0</v>
          </cell>
          <cell r="DM285">
            <v>0</v>
          </cell>
          <cell r="DN285">
            <v>54066</v>
          </cell>
          <cell r="DO285">
            <v>54066</v>
          </cell>
          <cell r="DP285">
            <v>4505.5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54066</v>
          </cell>
          <cell r="EN285">
            <v>54066</v>
          </cell>
          <cell r="EO285">
            <v>4505.5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54066</v>
          </cell>
          <cell r="EZ285">
            <v>3710.3999999999992</v>
          </cell>
          <cell r="FA285">
            <v>54066</v>
          </cell>
          <cell r="FB285">
            <v>0</v>
          </cell>
          <cell r="FC285">
            <v>0</v>
          </cell>
        </row>
        <row r="286">
          <cell r="A286" t="str">
            <v>501332_2013</v>
          </cell>
          <cell r="B286" t="str">
            <v>501332</v>
          </cell>
          <cell r="C286" t="str">
            <v>No</v>
          </cell>
          <cell r="D286" t="str">
            <v>CAH - Private</v>
          </cell>
          <cell r="E286" t="str">
            <v>6</v>
          </cell>
          <cell r="F286">
            <v>2013</v>
          </cell>
          <cell r="G286">
            <v>1</v>
          </cell>
          <cell r="H286">
            <v>1</v>
          </cell>
          <cell r="I286">
            <v>0</v>
          </cell>
          <cell r="J286">
            <v>0</v>
          </cell>
          <cell r="K286">
            <v>0</v>
          </cell>
          <cell r="L286">
            <v>1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54066</v>
          </cell>
          <cell r="Y286">
            <v>5000.3999999999996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54066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1.1151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54066</v>
          </cell>
          <cell r="DE286">
            <v>54066</v>
          </cell>
          <cell r="DF286">
            <v>4505.5</v>
          </cell>
          <cell r="DG286">
            <v>0</v>
          </cell>
          <cell r="DH286">
            <v>0</v>
          </cell>
          <cell r="DI286">
            <v>5000</v>
          </cell>
          <cell r="DJ286">
            <v>5000</v>
          </cell>
          <cell r="DK286">
            <v>416.66669999999999</v>
          </cell>
          <cell r="DL286">
            <v>0</v>
          </cell>
          <cell r="DM286">
            <v>0</v>
          </cell>
          <cell r="DN286">
            <v>54066</v>
          </cell>
          <cell r="DO286">
            <v>54066</v>
          </cell>
          <cell r="DP286">
            <v>4505.5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54066</v>
          </cell>
          <cell r="EN286">
            <v>54066</v>
          </cell>
          <cell r="EO286">
            <v>4505.5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  <cell r="ET286">
            <v>0</v>
          </cell>
          <cell r="EU286">
            <v>0</v>
          </cell>
          <cell r="EV286">
            <v>0</v>
          </cell>
          <cell r="EW286">
            <v>0</v>
          </cell>
          <cell r="EX286">
            <v>0</v>
          </cell>
          <cell r="EY286">
            <v>54066</v>
          </cell>
          <cell r="EZ286">
            <v>5000.3999999999987</v>
          </cell>
          <cell r="FA286">
            <v>54066</v>
          </cell>
          <cell r="FB286">
            <v>0</v>
          </cell>
          <cell r="FC286">
            <v>0</v>
          </cell>
        </row>
        <row r="287">
          <cell r="A287" t="str">
            <v>501333_2011</v>
          </cell>
          <cell r="B287" t="str">
            <v>501333</v>
          </cell>
          <cell r="C287" t="str">
            <v>No</v>
          </cell>
          <cell r="D287" t="str">
            <v>CAH - District</v>
          </cell>
          <cell r="E287" t="str">
            <v>4</v>
          </cell>
          <cell r="F287">
            <v>2011</v>
          </cell>
          <cell r="G287">
            <v>1</v>
          </cell>
          <cell r="H287">
            <v>1</v>
          </cell>
          <cell r="I287">
            <v>0</v>
          </cell>
          <cell r="J287">
            <v>0</v>
          </cell>
          <cell r="K287">
            <v>0</v>
          </cell>
          <cell r="L287">
            <v>1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147086.39999999999</v>
          </cell>
          <cell r="Y287">
            <v>7899.6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147086.39999999999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1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147086.39999999999</v>
          </cell>
          <cell r="DE287">
            <v>147086.39999999999</v>
          </cell>
          <cell r="DF287">
            <v>12257.2</v>
          </cell>
          <cell r="DG287">
            <v>0</v>
          </cell>
          <cell r="DH287">
            <v>0</v>
          </cell>
          <cell r="DI287">
            <v>7900</v>
          </cell>
          <cell r="DJ287">
            <v>7900</v>
          </cell>
          <cell r="DK287">
            <v>658.33330000000001</v>
          </cell>
          <cell r="DL287">
            <v>0</v>
          </cell>
          <cell r="DM287">
            <v>0</v>
          </cell>
          <cell r="DN287">
            <v>147086.39999999999</v>
          </cell>
          <cell r="DO287">
            <v>147086.39999999999</v>
          </cell>
          <cell r="DP287">
            <v>12257.2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147086.39999999999</v>
          </cell>
          <cell r="EN287">
            <v>147086.39999999999</v>
          </cell>
          <cell r="EO287">
            <v>12257.2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0</v>
          </cell>
          <cell r="EX287">
            <v>0</v>
          </cell>
          <cell r="EY287">
            <v>147086.39999999999</v>
          </cell>
          <cell r="EZ287">
            <v>7899.6000000000013</v>
          </cell>
          <cell r="FA287">
            <v>147086.39999999999</v>
          </cell>
          <cell r="FB287">
            <v>0</v>
          </cell>
          <cell r="FC287">
            <v>0</v>
          </cell>
        </row>
        <row r="288">
          <cell r="A288" t="str">
            <v>501333_2012</v>
          </cell>
          <cell r="B288" t="str">
            <v>501333</v>
          </cell>
          <cell r="C288" t="str">
            <v>No</v>
          </cell>
          <cell r="D288" t="str">
            <v>CAH - District</v>
          </cell>
          <cell r="E288" t="str">
            <v>4</v>
          </cell>
          <cell r="F288">
            <v>2012</v>
          </cell>
          <cell r="G288">
            <v>1</v>
          </cell>
          <cell r="H288">
            <v>1</v>
          </cell>
          <cell r="I288">
            <v>0</v>
          </cell>
          <cell r="J288">
            <v>0</v>
          </cell>
          <cell r="K288">
            <v>0</v>
          </cell>
          <cell r="L288">
            <v>1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147086.39999999999</v>
          </cell>
          <cell r="Y288">
            <v>6420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147086.39999999999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1.056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147086.39999999999</v>
          </cell>
          <cell r="DE288">
            <v>147086.39999999999</v>
          </cell>
          <cell r="DF288">
            <v>12257.2</v>
          </cell>
          <cell r="DG288">
            <v>0</v>
          </cell>
          <cell r="DH288">
            <v>0</v>
          </cell>
          <cell r="DI288">
            <v>6420</v>
          </cell>
          <cell r="DJ288">
            <v>6420</v>
          </cell>
          <cell r="DK288">
            <v>535</v>
          </cell>
          <cell r="DL288">
            <v>0</v>
          </cell>
          <cell r="DM288">
            <v>0</v>
          </cell>
          <cell r="DN288">
            <v>147086.39999999999</v>
          </cell>
          <cell r="DO288">
            <v>147086.39999999999</v>
          </cell>
          <cell r="DP288">
            <v>12257.2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147086.39999999999</v>
          </cell>
          <cell r="EN288">
            <v>147086.39999999999</v>
          </cell>
          <cell r="EO288">
            <v>12257.2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147086.39999999999</v>
          </cell>
          <cell r="EZ288">
            <v>6420</v>
          </cell>
          <cell r="FA288">
            <v>147086.39999999999</v>
          </cell>
          <cell r="FB288">
            <v>0</v>
          </cell>
          <cell r="FC288">
            <v>0</v>
          </cell>
        </row>
        <row r="289">
          <cell r="A289" t="str">
            <v>501333_2013</v>
          </cell>
          <cell r="B289" t="str">
            <v>501333</v>
          </cell>
          <cell r="C289" t="str">
            <v>No</v>
          </cell>
          <cell r="D289" t="str">
            <v>CAH - District</v>
          </cell>
          <cell r="E289" t="str">
            <v>4</v>
          </cell>
          <cell r="F289">
            <v>2013</v>
          </cell>
          <cell r="G289">
            <v>1</v>
          </cell>
          <cell r="H289">
            <v>1</v>
          </cell>
          <cell r="I289">
            <v>0</v>
          </cell>
          <cell r="J289">
            <v>0</v>
          </cell>
          <cell r="K289">
            <v>0</v>
          </cell>
          <cell r="L289">
            <v>1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147086.39999999999</v>
          </cell>
          <cell r="Y289">
            <v>6530.4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147086.39999999999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1.1151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147086.39999999999</v>
          </cell>
          <cell r="DE289">
            <v>147086.39999999999</v>
          </cell>
          <cell r="DF289">
            <v>12257.2</v>
          </cell>
          <cell r="DG289">
            <v>0</v>
          </cell>
          <cell r="DH289">
            <v>0</v>
          </cell>
          <cell r="DI289">
            <v>6530</v>
          </cell>
          <cell r="DJ289">
            <v>6530</v>
          </cell>
          <cell r="DK289">
            <v>544.16669999999999</v>
          </cell>
          <cell r="DL289">
            <v>0</v>
          </cell>
          <cell r="DM289">
            <v>0</v>
          </cell>
          <cell r="DN289">
            <v>147086.39999999999</v>
          </cell>
          <cell r="DO289">
            <v>147086.39999999999</v>
          </cell>
          <cell r="DP289">
            <v>12257.2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147086.39999999999</v>
          </cell>
          <cell r="EN289">
            <v>147086.39999999999</v>
          </cell>
          <cell r="EO289">
            <v>12257.2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  <cell r="ET289">
            <v>0</v>
          </cell>
          <cell r="EU289">
            <v>0</v>
          </cell>
          <cell r="EV289">
            <v>0</v>
          </cell>
          <cell r="EW289">
            <v>0</v>
          </cell>
          <cell r="EX289">
            <v>0</v>
          </cell>
          <cell r="EY289">
            <v>147086.39999999999</v>
          </cell>
          <cell r="EZ289">
            <v>6530.3999999999987</v>
          </cell>
          <cell r="FA289">
            <v>147086.39999999999</v>
          </cell>
          <cell r="FB289">
            <v>0</v>
          </cell>
          <cell r="FC289">
            <v>0</v>
          </cell>
        </row>
        <row r="290">
          <cell r="A290" t="str">
            <v>501334_2011</v>
          </cell>
          <cell r="B290" t="str">
            <v>501334</v>
          </cell>
          <cell r="C290" t="str">
            <v>No</v>
          </cell>
          <cell r="D290" t="str">
            <v>CAH - District</v>
          </cell>
          <cell r="E290" t="str">
            <v>4</v>
          </cell>
          <cell r="F290">
            <v>2011</v>
          </cell>
          <cell r="G290">
            <v>1</v>
          </cell>
          <cell r="H290">
            <v>1</v>
          </cell>
          <cell r="I290">
            <v>0</v>
          </cell>
          <cell r="J290">
            <v>0</v>
          </cell>
          <cell r="K290">
            <v>0</v>
          </cell>
          <cell r="L290">
            <v>1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61756.800000000003</v>
          </cell>
          <cell r="Y290">
            <v>1149.5999999999999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61756.800000000003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1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61756.800000000003</v>
          </cell>
          <cell r="DE290">
            <v>61756.800000000003</v>
          </cell>
          <cell r="DF290">
            <v>5146.3999999999996</v>
          </cell>
          <cell r="DG290">
            <v>0</v>
          </cell>
          <cell r="DH290">
            <v>0</v>
          </cell>
          <cell r="DI290">
            <v>1150</v>
          </cell>
          <cell r="DJ290">
            <v>1150</v>
          </cell>
          <cell r="DK290">
            <v>95.833299999999994</v>
          </cell>
          <cell r="DL290">
            <v>0</v>
          </cell>
          <cell r="DM290">
            <v>0</v>
          </cell>
          <cell r="DN290">
            <v>61756.800000000003</v>
          </cell>
          <cell r="DO290">
            <v>61756.800000000003</v>
          </cell>
          <cell r="DP290">
            <v>5146.3999999999996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61756.800000000003</v>
          </cell>
          <cell r="EN290">
            <v>61756.800000000003</v>
          </cell>
          <cell r="EO290">
            <v>5146.3999999999996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61756.80000000001</v>
          </cell>
          <cell r="EZ290">
            <v>1149.5999999999997</v>
          </cell>
          <cell r="FA290">
            <v>61756.80000000001</v>
          </cell>
          <cell r="FB290">
            <v>0</v>
          </cell>
          <cell r="FC290">
            <v>0</v>
          </cell>
        </row>
        <row r="291">
          <cell r="A291" t="str">
            <v>501334_2012</v>
          </cell>
          <cell r="B291" t="str">
            <v>501334</v>
          </cell>
          <cell r="C291" t="str">
            <v>No</v>
          </cell>
          <cell r="D291" t="str">
            <v>CAH - District</v>
          </cell>
          <cell r="E291" t="str">
            <v>4</v>
          </cell>
          <cell r="F291">
            <v>2012</v>
          </cell>
          <cell r="G291">
            <v>1</v>
          </cell>
          <cell r="H291">
            <v>1</v>
          </cell>
          <cell r="I291">
            <v>0</v>
          </cell>
          <cell r="J291">
            <v>0</v>
          </cell>
          <cell r="K291">
            <v>0</v>
          </cell>
          <cell r="L291">
            <v>1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61756.800000000003</v>
          </cell>
          <cell r="Y291">
            <v>2690.4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61756.800000000003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1.056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61756.800000000003</v>
          </cell>
          <cell r="DE291">
            <v>61756.800000000003</v>
          </cell>
          <cell r="DF291">
            <v>5146.3999999999996</v>
          </cell>
          <cell r="DG291">
            <v>0</v>
          </cell>
          <cell r="DH291">
            <v>0</v>
          </cell>
          <cell r="DI291">
            <v>2690</v>
          </cell>
          <cell r="DJ291">
            <v>2690</v>
          </cell>
          <cell r="DK291">
            <v>224.16669999999999</v>
          </cell>
          <cell r="DL291">
            <v>0</v>
          </cell>
          <cell r="DM291">
            <v>0</v>
          </cell>
          <cell r="DN291">
            <v>61756.800000000003</v>
          </cell>
          <cell r="DO291">
            <v>61756.800000000003</v>
          </cell>
          <cell r="DP291">
            <v>5146.3999999999996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61756.800000000003</v>
          </cell>
          <cell r="EN291">
            <v>61756.800000000003</v>
          </cell>
          <cell r="EO291">
            <v>5146.3999999999996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  <cell r="ET291">
            <v>0</v>
          </cell>
          <cell r="EU291">
            <v>0</v>
          </cell>
          <cell r="EV291">
            <v>0</v>
          </cell>
          <cell r="EW291">
            <v>0</v>
          </cell>
          <cell r="EX291">
            <v>0</v>
          </cell>
          <cell r="EY291">
            <v>61756.80000000001</v>
          </cell>
          <cell r="EZ291">
            <v>2690.3999999999996</v>
          </cell>
          <cell r="FA291">
            <v>61756.80000000001</v>
          </cell>
          <cell r="FB291">
            <v>0</v>
          </cell>
          <cell r="FC291">
            <v>0</v>
          </cell>
        </row>
        <row r="292">
          <cell r="A292" t="str">
            <v>501334_2013</v>
          </cell>
          <cell r="B292" t="str">
            <v>501334</v>
          </cell>
          <cell r="C292" t="str">
            <v>No</v>
          </cell>
          <cell r="D292" t="str">
            <v>CAH - District</v>
          </cell>
          <cell r="E292" t="str">
            <v>4</v>
          </cell>
          <cell r="F292">
            <v>2013</v>
          </cell>
          <cell r="G292">
            <v>1</v>
          </cell>
          <cell r="H292">
            <v>1</v>
          </cell>
          <cell r="I292">
            <v>0</v>
          </cell>
          <cell r="J292">
            <v>0</v>
          </cell>
          <cell r="K292">
            <v>0</v>
          </cell>
          <cell r="L292">
            <v>1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61756.800000000003</v>
          </cell>
          <cell r="Y292">
            <v>2960.4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61756.800000000003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1.1151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61756.800000000003</v>
          </cell>
          <cell r="DE292">
            <v>61756.800000000003</v>
          </cell>
          <cell r="DF292">
            <v>5146.3999999999996</v>
          </cell>
          <cell r="DG292">
            <v>0</v>
          </cell>
          <cell r="DH292">
            <v>0</v>
          </cell>
          <cell r="DI292">
            <v>2960</v>
          </cell>
          <cell r="DJ292">
            <v>2960</v>
          </cell>
          <cell r="DK292">
            <v>246.66669999999999</v>
          </cell>
          <cell r="DL292">
            <v>0</v>
          </cell>
          <cell r="DM292">
            <v>0</v>
          </cell>
          <cell r="DN292">
            <v>61756.800000000003</v>
          </cell>
          <cell r="DO292">
            <v>61756.800000000003</v>
          </cell>
          <cell r="DP292">
            <v>5146.3999999999996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61756.800000000003</v>
          </cell>
          <cell r="EN292">
            <v>61756.800000000003</v>
          </cell>
          <cell r="EO292">
            <v>5146.3999999999996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61756.80000000001</v>
          </cell>
          <cell r="EZ292">
            <v>2960.3999999999996</v>
          </cell>
          <cell r="FA292">
            <v>61756.80000000001</v>
          </cell>
          <cell r="FB292">
            <v>0</v>
          </cell>
          <cell r="FC292">
            <v>0</v>
          </cell>
        </row>
        <row r="293">
          <cell r="A293" t="str">
            <v>501335_2011</v>
          </cell>
          <cell r="B293" t="str">
            <v>501335</v>
          </cell>
          <cell r="C293" t="str">
            <v>Yes</v>
          </cell>
          <cell r="D293" t="str">
            <v>CAH - Private</v>
          </cell>
          <cell r="E293" t="str">
            <v>6</v>
          </cell>
          <cell r="F293">
            <v>2011</v>
          </cell>
          <cell r="G293">
            <v>1</v>
          </cell>
          <cell r="H293">
            <v>1</v>
          </cell>
          <cell r="I293">
            <v>0</v>
          </cell>
          <cell r="J293">
            <v>0</v>
          </cell>
          <cell r="K293">
            <v>0</v>
          </cell>
          <cell r="L293">
            <v>1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106572</v>
          </cell>
          <cell r="Y293">
            <v>3189.6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106572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1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106572</v>
          </cell>
          <cell r="DE293">
            <v>106572</v>
          </cell>
          <cell r="DF293">
            <v>8881</v>
          </cell>
          <cell r="DG293">
            <v>0</v>
          </cell>
          <cell r="DH293">
            <v>0</v>
          </cell>
          <cell r="DI293">
            <v>3190</v>
          </cell>
          <cell r="DJ293">
            <v>3190</v>
          </cell>
          <cell r="DK293">
            <v>265.83330000000001</v>
          </cell>
          <cell r="DL293">
            <v>0</v>
          </cell>
          <cell r="DM293">
            <v>0</v>
          </cell>
          <cell r="DN293">
            <v>106572</v>
          </cell>
          <cell r="DO293">
            <v>106572</v>
          </cell>
          <cell r="DP293">
            <v>8881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106572</v>
          </cell>
          <cell r="EN293">
            <v>106572</v>
          </cell>
          <cell r="EO293">
            <v>8881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106572</v>
          </cell>
          <cell r="EZ293">
            <v>3189.6000000000008</v>
          </cell>
          <cell r="FA293">
            <v>106572</v>
          </cell>
          <cell r="FB293">
            <v>0</v>
          </cell>
          <cell r="FC293">
            <v>0</v>
          </cell>
        </row>
        <row r="294">
          <cell r="A294" t="str">
            <v>501335_2012</v>
          </cell>
          <cell r="B294" t="str">
            <v>501335</v>
          </cell>
          <cell r="C294" t="str">
            <v>Yes</v>
          </cell>
          <cell r="D294" t="str">
            <v>CAH - Private</v>
          </cell>
          <cell r="E294" t="str">
            <v>6</v>
          </cell>
          <cell r="F294">
            <v>2012</v>
          </cell>
          <cell r="G294">
            <v>1</v>
          </cell>
          <cell r="H294">
            <v>1</v>
          </cell>
          <cell r="I294">
            <v>0</v>
          </cell>
          <cell r="J294">
            <v>0</v>
          </cell>
          <cell r="K294">
            <v>0</v>
          </cell>
          <cell r="L294">
            <v>1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106572</v>
          </cell>
          <cell r="Y294">
            <v>5139.6000000000004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106572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1.056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106572</v>
          </cell>
          <cell r="DE294">
            <v>106572</v>
          </cell>
          <cell r="DF294">
            <v>8881</v>
          </cell>
          <cell r="DG294">
            <v>0</v>
          </cell>
          <cell r="DH294">
            <v>0</v>
          </cell>
          <cell r="DI294">
            <v>5140</v>
          </cell>
          <cell r="DJ294">
            <v>5140</v>
          </cell>
          <cell r="DK294">
            <v>428.33330000000001</v>
          </cell>
          <cell r="DL294">
            <v>0</v>
          </cell>
          <cell r="DM294">
            <v>0</v>
          </cell>
          <cell r="DN294">
            <v>106572</v>
          </cell>
          <cell r="DO294">
            <v>106572</v>
          </cell>
          <cell r="DP294">
            <v>8881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106572</v>
          </cell>
          <cell r="EN294">
            <v>106572</v>
          </cell>
          <cell r="EO294">
            <v>8881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  <cell r="ET294">
            <v>0</v>
          </cell>
          <cell r="EU294">
            <v>0</v>
          </cell>
          <cell r="EV294">
            <v>0</v>
          </cell>
          <cell r="EW294">
            <v>0</v>
          </cell>
          <cell r="EX294">
            <v>0</v>
          </cell>
          <cell r="EY294">
            <v>106572</v>
          </cell>
          <cell r="EZ294">
            <v>5139.6000000000013</v>
          </cell>
          <cell r="FA294">
            <v>106572</v>
          </cell>
          <cell r="FB294">
            <v>0</v>
          </cell>
          <cell r="FC294">
            <v>0</v>
          </cell>
        </row>
        <row r="295">
          <cell r="A295" t="str">
            <v>501335_2013</v>
          </cell>
          <cell r="B295" t="str">
            <v>501335</v>
          </cell>
          <cell r="C295" t="str">
            <v>Yes</v>
          </cell>
          <cell r="D295" t="str">
            <v>CAH - Private</v>
          </cell>
          <cell r="E295" t="str">
            <v>6</v>
          </cell>
          <cell r="F295">
            <v>2013</v>
          </cell>
          <cell r="G295">
            <v>1</v>
          </cell>
          <cell r="H295">
            <v>1</v>
          </cell>
          <cell r="I295">
            <v>0</v>
          </cell>
          <cell r="J295">
            <v>0</v>
          </cell>
          <cell r="K295">
            <v>0</v>
          </cell>
          <cell r="L295">
            <v>1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106572</v>
          </cell>
          <cell r="Y295">
            <v>4160.3999999999996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106572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1.1151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106572</v>
          </cell>
          <cell r="DE295">
            <v>106572</v>
          </cell>
          <cell r="DF295">
            <v>8881</v>
          </cell>
          <cell r="DG295">
            <v>0</v>
          </cell>
          <cell r="DH295">
            <v>0</v>
          </cell>
          <cell r="DI295">
            <v>4160</v>
          </cell>
          <cell r="DJ295">
            <v>4160</v>
          </cell>
          <cell r="DK295">
            <v>346.66669999999999</v>
          </cell>
          <cell r="DL295">
            <v>0</v>
          </cell>
          <cell r="DM295">
            <v>0</v>
          </cell>
          <cell r="DN295">
            <v>106572</v>
          </cell>
          <cell r="DO295">
            <v>106572</v>
          </cell>
          <cell r="DP295">
            <v>8881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106572</v>
          </cell>
          <cell r="EN295">
            <v>106572</v>
          </cell>
          <cell r="EO295">
            <v>8881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106572</v>
          </cell>
          <cell r="EZ295">
            <v>4160.3999999999987</v>
          </cell>
          <cell r="FA295">
            <v>106572</v>
          </cell>
          <cell r="FB295">
            <v>0</v>
          </cell>
          <cell r="FC295">
            <v>0</v>
          </cell>
        </row>
        <row r="296">
          <cell r="A296" t="str">
            <v>501336_2011</v>
          </cell>
          <cell r="B296" t="str">
            <v>501336</v>
          </cell>
          <cell r="C296" t="str">
            <v>No</v>
          </cell>
          <cell r="D296" t="str">
            <v>CAH - District</v>
          </cell>
          <cell r="E296" t="str">
            <v>4</v>
          </cell>
          <cell r="F296">
            <v>2011</v>
          </cell>
          <cell r="G296">
            <v>1</v>
          </cell>
          <cell r="H296">
            <v>1</v>
          </cell>
          <cell r="I296">
            <v>0</v>
          </cell>
          <cell r="J296">
            <v>0</v>
          </cell>
          <cell r="K296">
            <v>0</v>
          </cell>
          <cell r="L296">
            <v>1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325508.40000000002</v>
          </cell>
          <cell r="Y296">
            <v>9590.4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325508.40000000002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1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325508.40000000002</v>
          </cell>
          <cell r="DE296">
            <v>325508.40000000002</v>
          </cell>
          <cell r="DF296">
            <v>27125.7</v>
          </cell>
          <cell r="DG296">
            <v>0</v>
          </cell>
          <cell r="DH296">
            <v>0</v>
          </cell>
          <cell r="DI296">
            <v>9590</v>
          </cell>
          <cell r="DJ296">
            <v>9590</v>
          </cell>
          <cell r="DK296">
            <v>799.16669999999999</v>
          </cell>
          <cell r="DL296">
            <v>0</v>
          </cell>
          <cell r="DM296">
            <v>0</v>
          </cell>
          <cell r="DN296">
            <v>325508.40000000002</v>
          </cell>
          <cell r="DO296">
            <v>325508.40000000002</v>
          </cell>
          <cell r="DP296">
            <v>27125.7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325508.40000000002</v>
          </cell>
          <cell r="EN296">
            <v>325508.40000000002</v>
          </cell>
          <cell r="EO296">
            <v>27125.7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325508.40000000008</v>
          </cell>
          <cell r="EZ296">
            <v>9590.4</v>
          </cell>
          <cell r="FA296">
            <v>325508.40000000008</v>
          </cell>
          <cell r="FB296">
            <v>0</v>
          </cell>
          <cell r="FC296">
            <v>0</v>
          </cell>
        </row>
        <row r="297">
          <cell r="A297" t="str">
            <v>501336_2012</v>
          </cell>
          <cell r="B297" t="str">
            <v>501336</v>
          </cell>
          <cell r="C297" t="str">
            <v>No</v>
          </cell>
          <cell r="D297" t="str">
            <v>CAH - District</v>
          </cell>
          <cell r="E297" t="str">
            <v>4</v>
          </cell>
          <cell r="F297">
            <v>2012</v>
          </cell>
          <cell r="G297">
            <v>1</v>
          </cell>
          <cell r="H297">
            <v>1</v>
          </cell>
          <cell r="I297">
            <v>0</v>
          </cell>
          <cell r="J297">
            <v>0</v>
          </cell>
          <cell r="K297">
            <v>0</v>
          </cell>
          <cell r="L297">
            <v>1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325508.40000000002</v>
          </cell>
          <cell r="Y297">
            <v>11040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325508.40000000002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1.056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325508.40000000002</v>
          </cell>
          <cell r="DE297">
            <v>325508.40000000002</v>
          </cell>
          <cell r="DF297">
            <v>27125.7</v>
          </cell>
          <cell r="DG297">
            <v>0</v>
          </cell>
          <cell r="DH297">
            <v>0</v>
          </cell>
          <cell r="DI297">
            <v>11040</v>
          </cell>
          <cell r="DJ297">
            <v>11040</v>
          </cell>
          <cell r="DK297">
            <v>920</v>
          </cell>
          <cell r="DL297">
            <v>0</v>
          </cell>
          <cell r="DM297">
            <v>0</v>
          </cell>
          <cell r="DN297">
            <v>325508.40000000002</v>
          </cell>
          <cell r="DO297">
            <v>325508.40000000002</v>
          </cell>
          <cell r="DP297">
            <v>27125.7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325508.40000000002</v>
          </cell>
          <cell r="EN297">
            <v>325508.40000000002</v>
          </cell>
          <cell r="EO297">
            <v>27125.7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  <cell r="ET297">
            <v>0</v>
          </cell>
          <cell r="EU297">
            <v>0</v>
          </cell>
          <cell r="EV297">
            <v>0</v>
          </cell>
          <cell r="EW297">
            <v>0</v>
          </cell>
          <cell r="EX297">
            <v>0</v>
          </cell>
          <cell r="EY297">
            <v>325508.40000000008</v>
          </cell>
          <cell r="EZ297">
            <v>11040</v>
          </cell>
          <cell r="FA297">
            <v>325508.40000000008</v>
          </cell>
          <cell r="FB297">
            <v>0</v>
          </cell>
          <cell r="FC297">
            <v>0</v>
          </cell>
        </row>
        <row r="298">
          <cell r="A298" t="str">
            <v>501336_2013</v>
          </cell>
          <cell r="B298" t="str">
            <v>501336</v>
          </cell>
          <cell r="C298" t="str">
            <v>No</v>
          </cell>
          <cell r="D298" t="str">
            <v>CAH - District</v>
          </cell>
          <cell r="E298" t="str">
            <v>4</v>
          </cell>
          <cell r="F298">
            <v>2013</v>
          </cell>
          <cell r="G298">
            <v>1</v>
          </cell>
          <cell r="H298">
            <v>1</v>
          </cell>
          <cell r="I298">
            <v>0</v>
          </cell>
          <cell r="J298">
            <v>0</v>
          </cell>
          <cell r="K298">
            <v>0</v>
          </cell>
          <cell r="L298">
            <v>1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325508.40000000002</v>
          </cell>
          <cell r="Y298">
            <v>8949.6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325508.40000000002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1.1151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325508.40000000002</v>
          </cell>
          <cell r="DE298">
            <v>325508.40000000002</v>
          </cell>
          <cell r="DF298">
            <v>27125.7</v>
          </cell>
          <cell r="DG298">
            <v>0</v>
          </cell>
          <cell r="DH298">
            <v>0</v>
          </cell>
          <cell r="DI298">
            <v>8950</v>
          </cell>
          <cell r="DJ298">
            <v>8950</v>
          </cell>
          <cell r="DK298">
            <v>745.83330000000001</v>
          </cell>
          <cell r="DL298">
            <v>0</v>
          </cell>
          <cell r="DM298">
            <v>0</v>
          </cell>
          <cell r="DN298">
            <v>325508.40000000002</v>
          </cell>
          <cell r="DO298">
            <v>325508.40000000002</v>
          </cell>
          <cell r="DP298">
            <v>27125.7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325508.40000000002</v>
          </cell>
          <cell r="EN298">
            <v>325508.40000000002</v>
          </cell>
          <cell r="EO298">
            <v>27125.7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325508.40000000008</v>
          </cell>
          <cell r="EZ298">
            <v>8949.6</v>
          </cell>
          <cell r="FA298">
            <v>325508.40000000008</v>
          </cell>
          <cell r="FB298">
            <v>0</v>
          </cell>
          <cell r="FC298">
            <v>0</v>
          </cell>
        </row>
        <row r="299">
          <cell r="A299" t="str">
            <v>501337_2011</v>
          </cell>
          <cell r="B299" t="str">
            <v>501337</v>
          </cell>
          <cell r="C299" t="str">
            <v>No</v>
          </cell>
          <cell r="D299" t="str">
            <v>CAH - Private</v>
          </cell>
          <cell r="E299" t="str">
            <v>6</v>
          </cell>
          <cell r="F299">
            <v>2011</v>
          </cell>
          <cell r="G299">
            <v>1</v>
          </cell>
          <cell r="H299">
            <v>1</v>
          </cell>
          <cell r="I299">
            <v>0</v>
          </cell>
          <cell r="J299">
            <v>0</v>
          </cell>
          <cell r="K299">
            <v>0</v>
          </cell>
          <cell r="L299">
            <v>1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93168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1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10920</v>
          </cell>
          <cell r="DJ299">
            <v>10920</v>
          </cell>
          <cell r="DK299">
            <v>910</v>
          </cell>
          <cell r="DL299">
            <v>0</v>
          </cell>
          <cell r="DM299">
            <v>0</v>
          </cell>
          <cell r="DN299">
            <v>10920</v>
          </cell>
          <cell r="DO299">
            <v>10920</v>
          </cell>
          <cell r="DP299">
            <v>910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10920</v>
          </cell>
          <cell r="EN299">
            <v>10920</v>
          </cell>
          <cell r="EO299">
            <v>910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  <cell r="ET299">
            <v>0</v>
          </cell>
          <cell r="EU299">
            <v>0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93168</v>
          </cell>
          <cell r="FA299">
            <v>93168</v>
          </cell>
          <cell r="FB299">
            <v>0</v>
          </cell>
          <cell r="FC299">
            <v>0</v>
          </cell>
        </row>
        <row r="300">
          <cell r="A300" t="str">
            <v>501337_2012</v>
          </cell>
          <cell r="B300" t="str">
            <v>501337</v>
          </cell>
          <cell r="C300" t="str">
            <v>No</v>
          </cell>
          <cell r="D300" t="str">
            <v>CAH - Private</v>
          </cell>
          <cell r="E300" t="str">
            <v>6</v>
          </cell>
          <cell r="F300">
            <v>2012</v>
          </cell>
          <cell r="G300">
            <v>1</v>
          </cell>
          <cell r="H300">
            <v>1</v>
          </cell>
          <cell r="I300">
            <v>0</v>
          </cell>
          <cell r="J300">
            <v>0</v>
          </cell>
          <cell r="K300">
            <v>0</v>
          </cell>
          <cell r="L300">
            <v>1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95588.4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1.056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13340</v>
          </cell>
          <cell r="DJ300">
            <v>13340</v>
          </cell>
          <cell r="DK300">
            <v>1111.6667</v>
          </cell>
          <cell r="DL300">
            <v>0</v>
          </cell>
          <cell r="DM300">
            <v>0</v>
          </cell>
          <cell r="DN300">
            <v>13340</v>
          </cell>
          <cell r="DO300">
            <v>13340</v>
          </cell>
          <cell r="DP300">
            <v>1111.6667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13340</v>
          </cell>
          <cell r="EN300">
            <v>13340</v>
          </cell>
          <cell r="EO300">
            <v>1111.6667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95588.39999999998</v>
          </cell>
          <cell r="FA300">
            <v>95588.39999999998</v>
          </cell>
          <cell r="FB300">
            <v>0</v>
          </cell>
          <cell r="FC300">
            <v>0</v>
          </cell>
        </row>
        <row r="301">
          <cell r="A301" t="str">
            <v>501337_2013</v>
          </cell>
          <cell r="B301" t="str">
            <v>501337</v>
          </cell>
          <cell r="C301" t="str">
            <v>No</v>
          </cell>
          <cell r="D301" t="str">
            <v>CAH - Private</v>
          </cell>
          <cell r="E301" t="str">
            <v>6</v>
          </cell>
          <cell r="F301">
            <v>2013</v>
          </cell>
          <cell r="G301">
            <v>1</v>
          </cell>
          <cell r="H301">
            <v>1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98697.600000000006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1.1151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16450</v>
          </cell>
          <cell r="DJ301">
            <v>16450</v>
          </cell>
          <cell r="DK301">
            <v>1370.8333</v>
          </cell>
          <cell r="DL301">
            <v>0</v>
          </cell>
          <cell r="DM301">
            <v>0</v>
          </cell>
          <cell r="DN301">
            <v>16450</v>
          </cell>
          <cell r="DO301">
            <v>16450</v>
          </cell>
          <cell r="DP301">
            <v>1370.8333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16450</v>
          </cell>
          <cell r="EN301">
            <v>16450</v>
          </cell>
          <cell r="EO301">
            <v>1370.8333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  <cell r="ET301">
            <v>0</v>
          </cell>
          <cell r="EU301">
            <v>0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98697.60000000002</v>
          </cell>
          <cell r="FA301">
            <v>98697.60000000002</v>
          </cell>
          <cell r="FB301">
            <v>0</v>
          </cell>
          <cell r="FC301">
            <v>0</v>
          </cell>
        </row>
        <row r="302">
          <cell r="A302" t="str">
            <v>501338_2011</v>
          </cell>
          <cell r="B302" t="str">
            <v>501338</v>
          </cell>
          <cell r="C302" t="str">
            <v>No</v>
          </cell>
          <cell r="D302" t="str">
            <v>CAH - District</v>
          </cell>
          <cell r="E302" t="str">
            <v>4</v>
          </cell>
          <cell r="F302">
            <v>2011</v>
          </cell>
          <cell r="G302">
            <v>1</v>
          </cell>
          <cell r="H302">
            <v>1</v>
          </cell>
          <cell r="I302">
            <v>0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85940.4</v>
          </cell>
          <cell r="Y302">
            <v>360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85940.4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1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0</v>
          </cell>
          <cell r="DA302">
            <v>0</v>
          </cell>
          <cell r="DB302">
            <v>0</v>
          </cell>
          <cell r="DC302">
            <v>0</v>
          </cell>
          <cell r="DD302">
            <v>85940.4</v>
          </cell>
          <cell r="DE302">
            <v>85940.4</v>
          </cell>
          <cell r="DF302">
            <v>7161.7</v>
          </cell>
          <cell r="DG302">
            <v>0</v>
          </cell>
          <cell r="DH302">
            <v>0</v>
          </cell>
          <cell r="DI302">
            <v>360</v>
          </cell>
          <cell r="DJ302">
            <v>360</v>
          </cell>
          <cell r="DK302">
            <v>30</v>
          </cell>
          <cell r="DL302">
            <v>0</v>
          </cell>
          <cell r="DM302">
            <v>0</v>
          </cell>
          <cell r="DN302">
            <v>85940.4</v>
          </cell>
          <cell r="DO302">
            <v>85940.4</v>
          </cell>
          <cell r="DP302">
            <v>7161.7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85940.4</v>
          </cell>
          <cell r="EN302">
            <v>85940.4</v>
          </cell>
          <cell r="EO302">
            <v>7161.7</v>
          </cell>
          <cell r="EP302">
            <v>0</v>
          </cell>
          <cell r="EQ302">
            <v>0</v>
          </cell>
          <cell r="ER302">
            <v>0</v>
          </cell>
          <cell r="ES302">
            <v>0</v>
          </cell>
          <cell r="ET302">
            <v>0</v>
          </cell>
          <cell r="EU302">
            <v>0</v>
          </cell>
          <cell r="EV302">
            <v>0</v>
          </cell>
          <cell r="EW302">
            <v>0</v>
          </cell>
          <cell r="EX302">
            <v>0</v>
          </cell>
          <cell r="EY302">
            <v>85940.39999999998</v>
          </cell>
          <cell r="EZ302">
            <v>360</v>
          </cell>
          <cell r="FA302">
            <v>85940.39999999998</v>
          </cell>
          <cell r="FB302">
            <v>0</v>
          </cell>
          <cell r="FC302">
            <v>0</v>
          </cell>
        </row>
        <row r="303">
          <cell r="A303" t="str">
            <v>501338_2012</v>
          </cell>
          <cell r="B303" t="str">
            <v>501338</v>
          </cell>
          <cell r="C303" t="str">
            <v>No</v>
          </cell>
          <cell r="D303" t="str">
            <v>CAH - District</v>
          </cell>
          <cell r="E303" t="str">
            <v>4</v>
          </cell>
          <cell r="F303">
            <v>2012</v>
          </cell>
          <cell r="G303">
            <v>1</v>
          </cell>
          <cell r="H303">
            <v>1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85940.4</v>
          </cell>
          <cell r="Y303">
            <v>740.4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85940.4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1.056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85940.4</v>
          </cell>
          <cell r="DE303">
            <v>85940.4</v>
          </cell>
          <cell r="DF303">
            <v>7161.7</v>
          </cell>
          <cell r="DG303">
            <v>0</v>
          </cell>
          <cell r="DH303">
            <v>0</v>
          </cell>
          <cell r="DI303">
            <v>740</v>
          </cell>
          <cell r="DJ303">
            <v>740</v>
          </cell>
          <cell r="DK303">
            <v>61.666699999999999</v>
          </cell>
          <cell r="DL303">
            <v>0</v>
          </cell>
          <cell r="DM303">
            <v>0</v>
          </cell>
          <cell r="DN303">
            <v>85940.4</v>
          </cell>
          <cell r="DO303">
            <v>85940.4</v>
          </cell>
          <cell r="DP303">
            <v>7161.7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85940.4</v>
          </cell>
          <cell r="EN303">
            <v>85940.4</v>
          </cell>
          <cell r="EO303">
            <v>7161.7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85940.39999999998</v>
          </cell>
          <cell r="EZ303">
            <v>740.40000000000009</v>
          </cell>
          <cell r="FA303">
            <v>85940.39999999998</v>
          </cell>
          <cell r="FB303">
            <v>0</v>
          </cell>
          <cell r="FC303">
            <v>0</v>
          </cell>
        </row>
        <row r="304">
          <cell r="A304" t="str">
            <v>501338_2013</v>
          </cell>
          <cell r="B304" t="str">
            <v>501338</v>
          </cell>
          <cell r="C304" t="str">
            <v>No</v>
          </cell>
          <cell r="D304" t="str">
            <v>CAH - District</v>
          </cell>
          <cell r="E304" t="str">
            <v>4</v>
          </cell>
          <cell r="F304">
            <v>2013</v>
          </cell>
          <cell r="G304">
            <v>1</v>
          </cell>
          <cell r="H304">
            <v>1</v>
          </cell>
          <cell r="I304">
            <v>0</v>
          </cell>
          <cell r="J304">
            <v>0</v>
          </cell>
          <cell r="K304">
            <v>0</v>
          </cell>
          <cell r="L304">
            <v>1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85940.4</v>
          </cell>
          <cell r="Y304">
            <v>320.39999999999998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85940.4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1.1151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85940.4</v>
          </cell>
          <cell r="DE304">
            <v>85940.4</v>
          </cell>
          <cell r="DF304">
            <v>7161.7</v>
          </cell>
          <cell r="DG304">
            <v>0</v>
          </cell>
          <cell r="DH304">
            <v>0</v>
          </cell>
          <cell r="DI304">
            <v>320</v>
          </cell>
          <cell r="DJ304">
            <v>320</v>
          </cell>
          <cell r="DK304">
            <v>26.666699999999999</v>
          </cell>
          <cell r="DL304">
            <v>0</v>
          </cell>
          <cell r="DM304">
            <v>0</v>
          </cell>
          <cell r="DN304">
            <v>85940.4</v>
          </cell>
          <cell r="DO304">
            <v>85940.4</v>
          </cell>
          <cell r="DP304">
            <v>7161.7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85940.4</v>
          </cell>
          <cell r="EN304">
            <v>85940.4</v>
          </cell>
          <cell r="EO304">
            <v>7161.7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85940.39999999998</v>
          </cell>
          <cell r="EZ304">
            <v>320.39999999999992</v>
          </cell>
          <cell r="FA304">
            <v>85940.39999999998</v>
          </cell>
          <cell r="FB304">
            <v>0</v>
          </cell>
          <cell r="FC304">
            <v>0</v>
          </cell>
        </row>
        <row r="305">
          <cell r="A305" t="str">
            <v>501339_2011</v>
          </cell>
          <cell r="B305" t="str">
            <v>501339</v>
          </cell>
          <cell r="C305" t="str">
            <v>No</v>
          </cell>
          <cell r="D305" t="str">
            <v>CAH - District</v>
          </cell>
          <cell r="E305" t="str">
            <v>4</v>
          </cell>
          <cell r="F305">
            <v>2011</v>
          </cell>
          <cell r="G305">
            <v>1</v>
          </cell>
          <cell r="H305">
            <v>1</v>
          </cell>
          <cell r="I305">
            <v>0</v>
          </cell>
          <cell r="J305">
            <v>0</v>
          </cell>
          <cell r="K305">
            <v>0</v>
          </cell>
          <cell r="L305">
            <v>1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159032.4</v>
          </cell>
          <cell r="Y305">
            <v>2979.6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159032.4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1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159032.4</v>
          </cell>
          <cell r="DE305">
            <v>159032.4</v>
          </cell>
          <cell r="DF305">
            <v>13252.7</v>
          </cell>
          <cell r="DG305">
            <v>0</v>
          </cell>
          <cell r="DH305">
            <v>0</v>
          </cell>
          <cell r="DI305">
            <v>2980</v>
          </cell>
          <cell r="DJ305">
            <v>2980</v>
          </cell>
          <cell r="DK305">
            <v>248.33330000000001</v>
          </cell>
          <cell r="DL305">
            <v>0</v>
          </cell>
          <cell r="DM305">
            <v>0</v>
          </cell>
          <cell r="DN305">
            <v>159032.4</v>
          </cell>
          <cell r="DO305">
            <v>159032.4</v>
          </cell>
          <cell r="DP305">
            <v>13252.7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159032.4</v>
          </cell>
          <cell r="EN305">
            <v>159032.4</v>
          </cell>
          <cell r="EO305">
            <v>13252.7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159032.40000000002</v>
          </cell>
          <cell r="EZ305">
            <v>2979.6000000000004</v>
          </cell>
          <cell r="FA305">
            <v>159032.40000000002</v>
          </cell>
          <cell r="FB305">
            <v>0</v>
          </cell>
          <cell r="FC305">
            <v>0</v>
          </cell>
        </row>
        <row r="306">
          <cell r="A306" t="str">
            <v>501339_2012</v>
          </cell>
          <cell r="B306" t="str">
            <v>501339</v>
          </cell>
          <cell r="C306" t="str">
            <v>No</v>
          </cell>
          <cell r="D306" t="str">
            <v>CAH - District</v>
          </cell>
          <cell r="E306" t="str">
            <v>4</v>
          </cell>
          <cell r="F306">
            <v>2012</v>
          </cell>
          <cell r="G306">
            <v>1</v>
          </cell>
          <cell r="H306">
            <v>1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159032.4</v>
          </cell>
          <cell r="Y306">
            <v>2460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159032.4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1.056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159032.4</v>
          </cell>
          <cell r="DE306">
            <v>159032.4</v>
          </cell>
          <cell r="DF306">
            <v>13252.7</v>
          </cell>
          <cell r="DG306">
            <v>0</v>
          </cell>
          <cell r="DH306">
            <v>0</v>
          </cell>
          <cell r="DI306">
            <v>2460</v>
          </cell>
          <cell r="DJ306">
            <v>2460</v>
          </cell>
          <cell r="DK306">
            <v>205</v>
          </cell>
          <cell r="DL306">
            <v>0</v>
          </cell>
          <cell r="DM306">
            <v>0</v>
          </cell>
          <cell r="DN306">
            <v>159032.4</v>
          </cell>
          <cell r="DO306">
            <v>159032.4</v>
          </cell>
          <cell r="DP306">
            <v>13252.7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159032.4</v>
          </cell>
          <cell r="EN306">
            <v>159032.4</v>
          </cell>
          <cell r="EO306">
            <v>13252.7</v>
          </cell>
          <cell r="EP306">
            <v>0</v>
          </cell>
          <cell r="EQ306">
            <v>0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159032.40000000002</v>
          </cell>
          <cell r="EZ306">
            <v>2460</v>
          </cell>
          <cell r="FA306">
            <v>159032.40000000002</v>
          </cell>
          <cell r="FB306">
            <v>0</v>
          </cell>
          <cell r="FC306">
            <v>0</v>
          </cell>
        </row>
        <row r="307">
          <cell r="A307" t="str">
            <v>501339_2013</v>
          </cell>
          <cell r="B307" t="str">
            <v>501339</v>
          </cell>
          <cell r="C307" t="str">
            <v>No</v>
          </cell>
          <cell r="D307" t="str">
            <v>CAH - District</v>
          </cell>
          <cell r="E307" t="str">
            <v>4</v>
          </cell>
          <cell r="F307">
            <v>2013</v>
          </cell>
          <cell r="G307">
            <v>1</v>
          </cell>
          <cell r="H307">
            <v>1</v>
          </cell>
          <cell r="I307">
            <v>0</v>
          </cell>
          <cell r="J307">
            <v>0</v>
          </cell>
          <cell r="K307">
            <v>0</v>
          </cell>
          <cell r="L307">
            <v>1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159032.4</v>
          </cell>
          <cell r="Y307">
            <v>5030.3999999999996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159032.4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1.1151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159032.4</v>
          </cell>
          <cell r="DE307">
            <v>159032.4</v>
          </cell>
          <cell r="DF307">
            <v>13252.7</v>
          </cell>
          <cell r="DG307">
            <v>0</v>
          </cell>
          <cell r="DH307">
            <v>0</v>
          </cell>
          <cell r="DI307">
            <v>5030</v>
          </cell>
          <cell r="DJ307">
            <v>5030</v>
          </cell>
          <cell r="DK307">
            <v>419.16669999999999</v>
          </cell>
          <cell r="DL307">
            <v>0</v>
          </cell>
          <cell r="DM307">
            <v>0</v>
          </cell>
          <cell r="DN307">
            <v>159032.4</v>
          </cell>
          <cell r="DO307">
            <v>159032.4</v>
          </cell>
          <cell r="DP307">
            <v>13252.7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159032.4</v>
          </cell>
          <cell r="EN307">
            <v>159032.4</v>
          </cell>
          <cell r="EO307">
            <v>13252.7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  <cell r="ET307">
            <v>0</v>
          </cell>
          <cell r="EU307">
            <v>0</v>
          </cell>
          <cell r="EV307">
            <v>0</v>
          </cell>
          <cell r="EW307">
            <v>0</v>
          </cell>
          <cell r="EX307">
            <v>0</v>
          </cell>
          <cell r="EY307">
            <v>159032.40000000002</v>
          </cell>
          <cell r="EZ307">
            <v>5030.3999999999987</v>
          </cell>
          <cell r="FA307">
            <v>159032.40000000002</v>
          </cell>
          <cell r="FB307">
            <v>0</v>
          </cell>
          <cell r="FC307">
            <v>0</v>
          </cell>
        </row>
        <row r="308">
          <cell r="A308" t="str">
            <v>502001_2011</v>
          </cell>
          <cell r="B308" t="str">
            <v>502001</v>
          </cell>
          <cell r="C308" t="str">
            <v>No</v>
          </cell>
          <cell r="D308" t="str">
            <v>Lont-Term Acute Care</v>
          </cell>
          <cell r="E308" t="str">
            <v>8</v>
          </cell>
          <cell r="F308">
            <v>2011</v>
          </cell>
          <cell r="G308">
            <v>1</v>
          </cell>
          <cell r="H308">
            <v>1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1</v>
          </cell>
          <cell r="AU308">
            <v>984234.96</v>
          </cell>
          <cell r="AV308">
            <v>984234.96</v>
          </cell>
          <cell r="AW308">
            <v>984234.96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984234.96</v>
          </cell>
          <cell r="EG308">
            <v>984234.96</v>
          </cell>
          <cell r="EH308">
            <v>984234.96</v>
          </cell>
          <cell r="EI308">
            <v>0</v>
          </cell>
          <cell r="EJ308">
            <v>0</v>
          </cell>
          <cell r="EK308">
            <v>984234.96</v>
          </cell>
          <cell r="EL308">
            <v>984234.96</v>
          </cell>
          <cell r="EM308">
            <v>984234.96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</row>
        <row r="309">
          <cell r="A309" t="str">
            <v>502001_2012</v>
          </cell>
          <cell r="B309" t="str">
            <v>502001</v>
          </cell>
          <cell r="C309" t="str">
            <v>No</v>
          </cell>
          <cell r="D309" t="str">
            <v>Lont-Term Acute Care</v>
          </cell>
          <cell r="E309" t="str">
            <v>8</v>
          </cell>
          <cell r="F309">
            <v>2012</v>
          </cell>
          <cell r="G309">
            <v>1</v>
          </cell>
          <cell r="H309">
            <v>1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1.056</v>
          </cell>
          <cell r="AU309">
            <v>984234.96</v>
          </cell>
          <cell r="AV309">
            <v>1039352.1178</v>
          </cell>
          <cell r="AW309">
            <v>1039352.1178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984234.96</v>
          </cell>
          <cell r="EG309">
            <v>1039352.1178</v>
          </cell>
          <cell r="EH309">
            <v>1039352.1178</v>
          </cell>
          <cell r="EI309">
            <v>0</v>
          </cell>
          <cell r="EJ309">
            <v>0</v>
          </cell>
          <cell r="EK309">
            <v>984234.96</v>
          </cell>
          <cell r="EL309">
            <v>1039352.1178</v>
          </cell>
          <cell r="EM309">
            <v>1039352.1178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0</v>
          </cell>
          <cell r="EU309">
            <v>0</v>
          </cell>
          <cell r="EV309">
            <v>0</v>
          </cell>
          <cell r="EW309">
            <v>0</v>
          </cell>
          <cell r="EX309">
            <v>0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</row>
        <row r="310">
          <cell r="A310" t="str">
            <v>502001_2013</v>
          </cell>
          <cell r="B310" t="str">
            <v>502001</v>
          </cell>
          <cell r="C310" t="str">
            <v>No</v>
          </cell>
          <cell r="D310" t="str">
            <v>Lont-Term Acute Care</v>
          </cell>
          <cell r="E310" t="str">
            <v>8</v>
          </cell>
          <cell r="F310">
            <v>2013</v>
          </cell>
          <cell r="G310">
            <v>1</v>
          </cell>
          <cell r="H310">
            <v>1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1.1151</v>
          </cell>
          <cell r="AU310">
            <v>984234.96</v>
          </cell>
          <cell r="AV310">
            <v>1097520.4039</v>
          </cell>
          <cell r="AW310">
            <v>1097520.4039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984234.96</v>
          </cell>
          <cell r="EG310">
            <v>1097520.4039</v>
          </cell>
          <cell r="EH310">
            <v>1097520.4039</v>
          </cell>
          <cell r="EI310">
            <v>0</v>
          </cell>
          <cell r="EJ310">
            <v>0</v>
          </cell>
          <cell r="EK310">
            <v>984234.96</v>
          </cell>
          <cell r="EL310">
            <v>1097520.4039</v>
          </cell>
          <cell r="EM310">
            <v>1097520.4039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</row>
        <row r="311">
          <cell r="A311" t="str">
            <v>502002_2011</v>
          </cell>
          <cell r="B311" t="str">
            <v>502002</v>
          </cell>
          <cell r="C311" t="str">
            <v>No</v>
          </cell>
          <cell r="D311" t="str">
            <v>Lont-Term Acute Care</v>
          </cell>
          <cell r="E311" t="str">
            <v>8</v>
          </cell>
          <cell r="F311">
            <v>2011</v>
          </cell>
          <cell r="G311">
            <v>1</v>
          </cell>
          <cell r="H311">
            <v>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1</v>
          </cell>
          <cell r="AU311">
            <v>473476.93</v>
          </cell>
          <cell r="AV311">
            <v>473476.93</v>
          </cell>
          <cell r="AW311">
            <v>473476.93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473476.93</v>
          </cell>
          <cell r="EG311">
            <v>473476.93</v>
          </cell>
          <cell r="EH311">
            <v>473476.93</v>
          </cell>
          <cell r="EI311">
            <v>0</v>
          </cell>
          <cell r="EJ311">
            <v>0</v>
          </cell>
          <cell r="EK311">
            <v>473476.93</v>
          </cell>
          <cell r="EL311">
            <v>473476.93</v>
          </cell>
          <cell r="EM311">
            <v>473476.93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</row>
        <row r="312">
          <cell r="A312" t="str">
            <v>502002_2012</v>
          </cell>
          <cell r="B312" t="str">
            <v>502002</v>
          </cell>
          <cell r="C312" t="str">
            <v>No</v>
          </cell>
          <cell r="D312" t="str">
            <v>Lont-Term Acute Care</v>
          </cell>
          <cell r="E312" t="str">
            <v>8</v>
          </cell>
          <cell r="F312">
            <v>2012</v>
          </cell>
          <cell r="G312">
            <v>1</v>
          </cell>
          <cell r="H312">
            <v>1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1.056</v>
          </cell>
          <cell r="AU312">
            <v>473476.93</v>
          </cell>
          <cell r="AV312">
            <v>499991.63809999998</v>
          </cell>
          <cell r="AW312">
            <v>499991.63809999998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473476.93</v>
          </cell>
          <cell r="EG312">
            <v>499991.63809999998</v>
          </cell>
          <cell r="EH312">
            <v>499991.63809999998</v>
          </cell>
          <cell r="EI312">
            <v>0</v>
          </cell>
          <cell r="EJ312">
            <v>0</v>
          </cell>
          <cell r="EK312">
            <v>473476.93</v>
          </cell>
          <cell r="EL312">
            <v>499991.63809999998</v>
          </cell>
          <cell r="EM312">
            <v>499991.63809999998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</row>
        <row r="313">
          <cell r="A313" t="str">
            <v>502002_2013</v>
          </cell>
          <cell r="B313" t="str">
            <v>502002</v>
          </cell>
          <cell r="C313" t="str">
            <v>No</v>
          </cell>
          <cell r="D313" t="str">
            <v>Lont-Term Acute Care</v>
          </cell>
          <cell r="E313" t="str">
            <v>8</v>
          </cell>
          <cell r="F313">
            <v>2013</v>
          </cell>
          <cell r="G313">
            <v>1</v>
          </cell>
          <cell r="H313">
            <v>1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1.1151</v>
          </cell>
          <cell r="AU313">
            <v>473476.93</v>
          </cell>
          <cell r="AV313">
            <v>527974.12459999998</v>
          </cell>
          <cell r="AW313">
            <v>527974.12459999998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473476.93</v>
          </cell>
          <cell r="EG313">
            <v>527974.12459999998</v>
          </cell>
          <cell r="EH313">
            <v>527974.12459999998</v>
          </cell>
          <cell r="EI313">
            <v>0</v>
          </cell>
          <cell r="EJ313">
            <v>0</v>
          </cell>
          <cell r="EK313">
            <v>473476.93</v>
          </cell>
          <cell r="EL313">
            <v>527974.12459999998</v>
          </cell>
          <cell r="EM313">
            <v>527974.12459999998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</row>
        <row r="314">
          <cell r="A314" t="str">
            <v>503025_2011</v>
          </cell>
          <cell r="B314" t="str">
            <v>503025</v>
          </cell>
          <cell r="C314" t="str">
            <v>Yes</v>
          </cell>
          <cell r="D314" t="str">
            <v>Rehab</v>
          </cell>
          <cell r="E314" t="str">
            <v>10</v>
          </cell>
          <cell r="F314">
            <v>2011</v>
          </cell>
          <cell r="G314">
            <v>1</v>
          </cell>
          <cell r="H314">
            <v>1</v>
          </cell>
          <cell r="I314">
            <v>0</v>
          </cell>
          <cell r="J314">
            <v>1</v>
          </cell>
          <cell r="K314">
            <v>0</v>
          </cell>
          <cell r="L314">
            <v>0</v>
          </cell>
          <cell r="M314">
            <v>270133.08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20178.72</v>
          </cell>
          <cell r="S314">
            <v>411.84</v>
          </cell>
          <cell r="T314">
            <v>0</v>
          </cell>
          <cell r="U314">
            <v>0</v>
          </cell>
          <cell r="V314">
            <v>20178.72</v>
          </cell>
          <cell r="W314">
            <v>411.84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582.72</v>
          </cell>
          <cell r="AJ314">
            <v>244.68</v>
          </cell>
          <cell r="AK314">
            <v>270133.08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1</v>
          </cell>
          <cell r="AU314">
            <v>1531436.09</v>
          </cell>
          <cell r="AV314">
            <v>1531436.09</v>
          </cell>
          <cell r="AW314">
            <v>1801569.17</v>
          </cell>
          <cell r="AX314">
            <v>270133.08</v>
          </cell>
          <cell r="AY314">
            <v>22511.09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1</v>
          </cell>
          <cell r="CA314">
            <v>113926.1373</v>
          </cell>
          <cell r="CB314">
            <v>113926.1373</v>
          </cell>
          <cell r="CC314">
            <v>134104.84880000001</v>
          </cell>
          <cell r="CD314">
            <v>20178.711500000001</v>
          </cell>
          <cell r="CE314">
            <v>1681.5592999999999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582.72</v>
          </cell>
          <cell r="DT314">
            <v>582.72</v>
          </cell>
          <cell r="DU314">
            <v>48.56</v>
          </cell>
          <cell r="DV314">
            <v>0</v>
          </cell>
          <cell r="DW314">
            <v>0</v>
          </cell>
          <cell r="DX314">
            <v>244.68</v>
          </cell>
          <cell r="DY314">
            <v>244.68</v>
          </cell>
          <cell r="DZ314">
            <v>20.39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1645362.2272999999</v>
          </cell>
          <cell r="EG314">
            <v>1645362.2272999999</v>
          </cell>
          <cell r="EH314">
            <v>1935674.0188</v>
          </cell>
          <cell r="EI314">
            <v>290311.79149999999</v>
          </cell>
          <cell r="EJ314">
            <v>24192.649300000001</v>
          </cell>
          <cell r="EK314">
            <v>1645362.2272999999</v>
          </cell>
          <cell r="EL314">
            <v>1645362.2272999999</v>
          </cell>
          <cell r="EM314">
            <v>1936501.4188000001</v>
          </cell>
          <cell r="EN314">
            <v>291139.19150000002</v>
          </cell>
          <cell r="EO314">
            <v>24261.599300000002</v>
          </cell>
          <cell r="EP314">
            <v>270133.08</v>
          </cell>
          <cell r="EQ314">
            <v>0</v>
          </cell>
          <cell r="ER314">
            <v>0</v>
          </cell>
          <cell r="ES314">
            <v>0</v>
          </cell>
          <cell r="ET314">
            <v>20178.72</v>
          </cell>
          <cell r="EU314">
            <v>0</v>
          </cell>
          <cell r="EV314">
            <v>0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290311.80000000005</v>
          </cell>
        </row>
        <row r="315">
          <cell r="A315" t="str">
            <v>503025_2012</v>
          </cell>
          <cell r="B315" t="str">
            <v>503025</v>
          </cell>
          <cell r="C315" t="str">
            <v>Yes</v>
          </cell>
          <cell r="D315" t="str">
            <v>Rehab</v>
          </cell>
          <cell r="E315" t="str">
            <v>10</v>
          </cell>
          <cell r="F315">
            <v>2012</v>
          </cell>
          <cell r="G315">
            <v>1</v>
          </cell>
          <cell r="H315">
            <v>1</v>
          </cell>
          <cell r="I315">
            <v>0</v>
          </cell>
          <cell r="J315">
            <v>1</v>
          </cell>
          <cell r="K315">
            <v>0</v>
          </cell>
          <cell r="L315">
            <v>0</v>
          </cell>
          <cell r="M315">
            <v>133596.48000000001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9979.56</v>
          </cell>
          <cell r="S315">
            <v>203.64</v>
          </cell>
          <cell r="T315">
            <v>0</v>
          </cell>
          <cell r="U315">
            <v>0</v>
          </cell>
          <cell r="V315">
            <v>9979.56</v>
          </cell>
          <cell r="W315">
            <v>203.64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615.36</v>
          </cell>
          <cell r="AJ315">
            <v>257.27999999999997</v>
          </cell>
          <cell r="AK315">
            <v>133596.48000000001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1.056</v>
          </cell>
          <cell r="AU315">
            <v>1531436.09</v>
          </cell>
          <cell r="AV315">
            <v>1617196.5109999999</v>
          </cell>
          <cell r="AW315">
            <v>1750792.9613000001</v>
          </cell>
          <cell r="AX315">
            <v>133596.45019999999</v>
          </cell>
          <cell r="AY315">
            <v>11133.0375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1.056</v>
          </cell>
          <cell r="CA315">
            <v>113926.1373</v>
          </cell>
          <cell r="CB315">
            <v>120306.001</v>
          </cell>
          <cell r="CC315">
            <v>130285.5423</v>
          </cell>
          <cell r="CD315">
            <v>9979.5413000000008</v>
          </cell>
          <cell r="CE315">
            <v>831.62840000000006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615.36</v>
          </cell>
          <cell r="DT315">
            <v>615.36</v>
          </cell>
          <cell r="DU315">
            <v>51.28</v>
          </cell>
          <cell r="DV315">
            <v>0</v>
          </cell>
          <cell r="DW315">
            <v>0</v>
          </cell>
          <cell r="DX315">
            <v>257.27999999999997</v>
          </cell>
          <cell r="DY315">
            <v>257.27999999999997</v>
          </cell>
          <cell r="DZ315">
            <v>21.44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1645362.2272999999</v>
          </cell>
          <cell r="EG315">
            <v>1737502.5120000001</v>
          </cell>
          <cell r="EH315">
            <v>1881078.5035999999</v>
          </cell>
          <cell r="EI315">
            <v>143575.9915</v>
          </cell>
          <cell r="EJ315">
            <v>11964.665999999999</v>
          </cell>
          <cell r="EK315">
            <v>1645362.2272999999</v>
          </cell>
          <cell r="EL315">
            <v>1737502.5120000001</v>
          </cell>
          <cell r="EM315">
            <v>1881951.1436000001</v>
          </cell>
          <cell r="EN315">
            <v>144448.63149999999</v>
          </cell>
          <cell r="EO315">
            <v>12037.386</v>
          </cell>
          <cell r="EP315">
            <v>133596.48000000004</v>
          </cell>
          <cell r="EQ315">
            <v>0</v>
          </cell>
          <cell r="ER315">
            <v>0</v>
          </cell>
          <cell r="ES315">
            <v>0</v>
          </cell>
          <cell r="ET315">
            <v>9979.5599999999977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143576.04000000004</v>
          </cell>
        </row>
        <row r="316">
          <cell r="A316" t="str">
            <v>503025_2013</v>
          </cell>
          <cell r="B316" t="str">
            <v>503025</v>
          </cell>
          <cell r="C316" t="str">
            <v>Yes</v>
          </cell>
          <cell r="D316" t="str">
            <v>Rehab</v>
          </cell>
          <cell r="E316" t="str">
            <v>10</v>
          </cell>
          <cell r="F316">
            <v>2013</v>
          </cell>
          <cell r="G316">
            <v>1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141073.32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10538.04</v>
          </cell>
          <cell r="S316">
            <v>215.04</v>
          </cell>
          <cell r="T316">
            <v>0</v>
          </cell>
          <cell r="U316">
            <v>0</v>
          </cell>
          <cell r="V316">
            <v>10538.04</v>
          </cell>
          <cell r="W316">
            <v>215.04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649.79999999999995</v>
          </cell>
          <cell r="AJ316">
            <v>270.48</v>
          </cell>
          <cell r="AK316">
            <v>141073.32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1.1151</v>
          </cell>
          <cell r="AU316">
            <v>1531436.09</v>
          </cell>
          <cell r="AV316">
            <v>1707704.3840000001</v>
          </cell>
          <cell r="AW316">
            <v>1848777.6810000001</v>
          </cell>
          <cell r="AX316">
            <v>141073.29699999999</v>
          </cell>
          <cell r="AY316">
            <v>11756.108099999999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1.1151</v>
          </cell>
          <cell r="CA316">
            <v>113926.1373</v>
          </cell>
          <cell r="CB316">
            <v>127039.03569999999</v>
          </cell>
          <cell r="CC316">
            <v>137577.09109999999</v>
          </cell>
          <cell r="CD316">
            <v>10538.055399999999</v>
          </cell>
          <cell r="CE316">
            <v>878.17129999999997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649.79999999999995</v>
          </cell>
          <cell r="DT316">
            <v>649.79999999999995</v>
          </cell>
          <cell r="DU316">
            <v>54.15</v>
          </cell>
          <cell r="DV316">
            <v>0</v>
          </cell>
          <cell r="DW316">
            <v>0</v>
          </cell>
          <cell r="DX316">
            <v>270.48</v>
          </cell>
          <cell r="DY316">
            <v>270.48</v>
          </cell>
          <cell r="DZ316">
            <v>22.54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1645362.2272999999</v>
          </cell>
          <cell r="EG316">
            <v>1834743.4197</v>
          </cell>
          <cell r="EH316">
            <v>1986354.7720999999</v>
          </cell>
          <cell r="EI316">
            <v>151611.3524</v>
          </cell>
          <cell r="EJ316">
            <v>12634.279399999999</v>
          </cell>
          <cell r="EK316">
            <v>1645362.2272999999</v>
          </cell>
          <cell r="EL316">
            <v>1834743.4197</v>
          </cell>
          <cell r="EM316">
            <v>1987275.0521</v>
          </cell>
          <cell r="EN316">
            <v>152531.6324</v>
          </cell>
          <cell r="EO316">
            <v>12710.9694</v>
          </cell>
          <cell r="EP316">
            <v>141073.32</v>
          </cell>
          <cell r="EQ316">
            <v>0</v>
          </cell>
          <cell r="ER316">
            <v>0</v>
          </cell>
          <cell r="ES316">
            <v>0</v>
          </cell>
          <cell r="ET316">
            <v>10538.039999999999</v>
          </cell>
          <cell r="EU316">
            <v>0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151611.36000000002</v>
          </cell>
        </row>
        <row r="317">
          <cell r="A317" t="str">
            <v>503300_2011</v>
          </cell>
          <cell r="B317" t="str">
            <v>503300</v>
          </cell>
          <cell r="C317" t="str">
            <v>Yes</v>
          </cell>
          <cell r="D317" t="str">
            <v>PPS</v>
          </cell>
          <cell r="E317" t="str">
            <v>5</v>
          </cell>
          <cell r="F317">
            <v>2011</v>
          </cell>
          <cell r="G317">
            <v>1</v>
          </cell>
          <cell r="H317">
            <v>1</v>
          </cell>
          <cell r="I317">
            <v>1</v>
          </cell>
          <cell r="J317">
            <v>1</v>
          </cell>
          <cell r="K317">
            <v>0</v>
          </cell>
          <cell r="L317">
            <v>0</v>
          </cell>
          <cell r="M317">
            <v>7538502.75</v>
          </cell>
          <cell r="N317">
            <v>595190.1</v>
          </cell>
          <cell r="O317">
            <v>66631.53</v>
          </cell>
          <cell r="P317">
            <v>26538.36</v>
          </cell>
          <cell r="Q317">
            <v>138034.35</v>
          </cell>
          <cell r="R317">
            <v>4798785.03</v>
          </cell>
          <cell r="S317">
            <v>97934.41</v>
          </cell>
          <cell r="T317">
            <v>228780.04</v>
          </cell>
          <cell r="U317">
            <v>4668.9399999999996</v>
          </cell>
          <cell r="V317">
            <v>5027565.07</v>
          </cell>
          <cell r="W317">
            <v>102603.35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3293862.36</v>
          </cell>
          <cell r="AF317">
            <v>67815.360000000001</v>
          </cell>
          <cell r="AG317">
            <v>3293862.36</v>
          </cell>
          <cell r="AH317">
            <v>67815.360000000001</v>
          </cell>
          <cell r="AI317">
            <v>3686.88</v>
          </cell>
          <cell r="AJ317">
            <v>25354.92</v>
          </cell>
          <cell r="AK317">
            <v>8364897.0899999999</v>
          </cell>
          <cell r="AL317">
            <v>4989785.4000000004</v>
          </cell>
          <cell r="AM317">
            <v>351558</v>
          </cell>
          <cell r="AN317">
            <v>5341343.4000000004</v>
          </cell>
          <cell r="AO317">
            <v>101832.36</v>
          </cell>
          <cell r="AP317">
            <v>7174.68</v>
          </cell>
          <cell r="AQ317">
            <v>109007.03999999999</v>
          </cell>
          <cell r="AR317">
            <v>3361677.72</v>
          </cell>
          <cell r="AS317">
            <v>0</v>
          </cell>
          <cell r="AT317">
            <v>1</v>
          </cell>
          <cell r="AU317">
            <v>88440221.189999998</v>
          </cell>
          <cell r="AV317">
            <v>88440221.189999998</v>
          </cell>
          <cell r="AW317">
            <v>95236606.540000007</v>
          </cell>
          <cell r="AX317">
            <v>6796385.3499999996</v>
          </cell>
          <cell r="AY317">
            <v>566365.44579999999</v>
          </cell>
          <cell r="AZ317">
            <v>4433300.6500000004</v>
          </cell>
          <cell r="BA317">
            <v>4433300.6500000004</v>
          </cell>
          <cell r="BB317">
            <v>5027681.55</v>
          </cell>
          <cell r="BC317">
            <v>594380.9</v>
          </cell>
          <cell r="BD317">
            <v>49531.741699999999</v>
          </cell>
          <cell r="BE317">
            <v>482445.11</v>
          </cell>
          <cell r="BF317">
            <v>482445.11</v>
          </cell>
          <cell r="BG317">
            <v>547358.05000000005</v>
          </cell>
          <cell r="BH317">
            <v>64912.94</v>
          </cell>
          <cell r="BI317">
            <v>5409.4116999999997</v>
          </cell>
          <cell r="BJ317">
            <v>204141.15</v>
          </cell>
          <cell r="BK317">
            <v>204141.15</v>
          </cell>
          <cell r="BL317">
            <v>230679.5</v>
          </cell>
          <cell r="BM317">
            <v>26538.35</v>
          </cell>
          <cell r="BN317">
            <v>2211.5291999999999</v>
          </cell>
          <cell r="BO317">
            <v>1</v>
          </cell>
          <cell r="BP317">
            <v>7743739.5746999998</v>
          </cell>
          <cell r="BQ317">
            <v>7743739.5746999998</v>
          </cell>
          <cell r="BR317">
            <v>11037601.9672</v>
          </cell>
          <cell r="BS317">
            <v>3293862.3925000001</v>
          </cell>
          <cell r="BT317">
            <v>274488.53269999998</v>
          </cell>
          <cell r="BU317">
            <v>159431.33720000001</v>
          </cell>
          <cell r="BV317">
            <v>159431.33720000001</v>
          </cell>
          <cell r="BW317">
            <v>227246.7476</v>
          </cell>
          <cell r="BX317">
            <v>67815.410399999993</v>
          </cell>
          <cell r="BY317">
            <v>5651.2842000000001</v>
          </cell>
          <cell r="BZ317">
            <v>1</v>
          </cell>
          <cell r="CA317">
            <v>31471630.823899999</v>
          </cell>
          <cell r="CB317">
            <v>31471630.823899999</v>
          </cell>
          <cell r="CC317">
            <v>36199555.536799997</v>
          </cell>
          <cell r="CD317">
            <v>4727924.7128999997</v>
          </cell>
          <cell r="CE317">
            <v>393993.72610000003</v>
          </cell>
          <cell r="CF317">
            <v>1770891.0297999999</v>
          </cell>
          <cell r="CG317">
            <v>1770891.0297999999</v>
          </cell>
          <cell r="CH317">
            <v>1991910.5305000001</v>
          </cell>
          <cell r="CI317">
            <v>221019.5007</v>
          </cell>
          <cell r="CJ317">
            <v>18418.291700000002</v>
          </cell>
          <cell r="CK317">
            <v>1</v>
          </cell>
          <cell r="CL317">
            <v>11730786.7393</v>
          </cell>
          <cell r="CM317">
            <v>11730786.7393</v>
          </cell>
          <cell r="CN317">
            <v>16720572.1763</v>
          </cell>
          <cell r="CO317">
            <v>4989785.4369999999</v>
          </cell>
          <cell r="CP317">
            <v>415815.45309999998</v>
          </cell>
          <cell r="CQ317">
            <v>826498.86490000004</v>
          </cell>
          <cell r="CR317">
            <v>826498.86490000004</v>
          </cell>
          <cell r="CS317">
            <v>1178056.8768</v>
          </cell>
          <cell r="CT317">
            <v>351558.01189999998</v>
          </cell>
          <cell r="CU317">
            <v>29296.501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3686.88</v>
          </cell>
          <cell r="DT317">
            <v>3686.88</v>
          </cell>
          <cell r="DU317">
            <v>307.24</v>
          </cell>
          <cell r="DV317">
            <v>0</v>
          </cell>
          <cell r="DW317">
            <v>0</v>
          </cell>
          <cell r="DX317">
            <v>25354.92</v>
          </cell>
          <cell r="DY317">
            <v>25354.92</v>
          </cell>
          <cell r="DZ317">
            <v>2112.91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147263086.4698</v>
          </cell>
          <cell r="EG317">
            <v>147263086.4698</v>
          </cell>
          <cell r="EH317">
            <v>168397269.4752</v>
          </cell>
          <cell r="EI317">
            <v>21134183.005399998</v>
          </cell>
          <cell r="EJ317">
            <v>1761181.9171</v>
          </cell>
          <cell r="EK317">
            <v>147263086.4698</v>
          </cell>
          <cell r="EL317">
            <v>147263086.4698</v>
          </cell>
          <cell r="EM317">
            <v>168426311.27520001</v>
          </cell>
          <cell r="EN317">
            <v>21163224.805399999</v>
          </cell>
          <cell r="EO317">
            <v>1763602.0671000001</v>
          </cell>
          <cell r="EP317">
            <v>7538502.7500000009</v>
          </cell>
          <cell r="EQ317">
            <v>66631.530000000013</v>
          </cell>
          <cell r="ER317">
            <v>595190.1</v>
          </cell>
          <cell r="ES317">
            <v>26538.359999999997</v>
          </cell>
          <cell r="ET317">
            <v>4798785.0299999993</v>
          </cell>
          <cell r="EU317">
            <v>228780.04000000007</v>
          </cell>
          <cell r="EV317">
            <v>4989785.4000000013</v>
          </cell>
          <cell r="EW317">
            <v>351558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21957448.930000003</v>
          </cell>
        </row>
        <row r="318">
          <cell r="A318" t="str">
            <v>503300_2012</v>
          </cell>
          <cell r="B318" t="str">
            <v>503300</v>
          </cell>
          <cell r="C318" t="str">
            <v>Yes</v>
          </cell>
          <cell r="D318" t="str">
            <v>PPS</v>
          </cell>
          <cell r="E318" t="str">
            <v>5</v>
          </cell>
          <cell r="F318">
            <v>2012</v>
          </cell>
          <cell r="G318">
            <v>1</v>
          </cell>
          <cell r="H318">
            <v>1</v>
          </cell>
          <cell r="I318">
            <v>1</v>
          </cell>
          <cell r="J318">
            <v>1</v>
          </cell>
          <cell r="K318">
            <v>0</v>
          </cell>
          <cell r="L318">
            <v>0</v>
          </cell>
          <cell r="M318">
            <v>7771961.6399999997</v>
          </cell>
          <cell r="N318">
            <v>580656.48</v>
          </cell>
          <cell r="O318">
            <v>42315.24</v>
          </cell>
          <cell r="P318">
            <v>28024.560000000001</v>
          </cell>
          <cell r="Q318">
            <v>532824.48</v>
          </cell>
          <cell r="R318">
            <v>2758873.8</v>
          </cell>
          <cell r="S318">
            <v>56303.519999999997</v>
          </cell>
          <cell r="T318">
            <v>155342.39999999999</v>
          </cell>
          <cell r="U318">
            <v>3170.28</v>
          </cell>
          <cell r="V318">
            <v>2914216.2</v>
          </cell>
          <cell r="W318">
            <v>59473.8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2650912.92</v>
          </cell>
          <cell r="AF318">
            <v>54578.16</v>
          </cell>
          <cell r="AG318">
            <v>2650912.92</v>
          </cell>
          <cell r="AH318">
            <v>54578.16</v>
          </cell>
          <cell r="AI318">
            <v>3893.16</v>
          </cell>
          <cell r="AJ318">
            <v>26660.76</v>
          </cell>
          <cell r="AK318">
            <v>8955782.4000000004</v>
          </cell>
          <cell r="AL318">
            <v>4015798.2</v>
          </cell>
          <cell r="AM318">
            <v>282935.15999999997</v>
          </cell>
          <cell r="AN318">
            <v>4298733.3600000003</v>
          </cell>
          <cell r="AO318">
            <v>81955.08</v>
          </cell>
          <cell r="AP318">
            <v>5774.16</v>
          </cell>
          <cell r="AQ318">
            <v>87729.24</v>
          </cell>
          <cell r="AR318">
            <v>2705491.08</v>
          </cell>
          <cell r="AS318">
            <v>0</v>
          </cell>
          <cell r="AT318">
            <v>1.056</v>
          </cell>
          <cell r="AU318">
            <v>88440221.189999998</v>
          </cell>
          <cell r="AV318">
            <v>93392873.5766</v>
          </cell>
          <cell r="AW318">
            <v>101164835.1754</v>
          </cell>
          <cell r="AX318">
            <v>7771961.5987</v>
          </cell>
          <cell r="AY318">
            <v>647663.46660000004</v>
          </cell>
          <cell r="AZ318">
            <v>4433300.6500000004</v>
          </cell>
          <cell r="BA318">
            <v>4681565.4863999998</v>
          </cell>
          <cell r="BB318">
            <v>5262222.0499</v>
          </cell>
          <cell r="BC318">
            <v>580656.56350000005</v>
          </cell>
          <cell r="BD318">
            <v>48388.046999999999</v>
          </cell>
          <cell r="BE318">
            <v>482445.11</v>
          </cell>
          <cell r="BF318">
            <v>509462.03619999997</v>
          </cell>
          <cell r="BG318">
            <v>551777.23389999999</v>
          </cell>
          <cell r="BH318">
            <v>42315.197800000002</v>
          </cell>
          <cell r="BI318">
            <v>3526.2665000000002</v>
          </cell>
          <cell r="BJ318">
            <v>204141.15</v>
          </cell>
          <cell r="BK318">
            <v>215573.05439999999</v>
          </cell>
          <cell r="BL318">
            <v>243597.552</v>
          </cell>
          <cell r="BM318">
            <v>28024.497599999999</v>
          </cell>
          <cell r="BN318">
            <v>2335.3748000000001</v>
          </cell>
          <cell r="BO318">
            <v>1.0515000000000001</v>
          </cell>
          <cell r="BP318">
            <v>7743739.5746999998</v>
          </cell>
          <cell r="BQ318">
            <v>8142542.1628</v>
          </cell>
          <cell r="BR318">
            <v>10793455.1653</v>
          </cell>
          <cell r="BS318">
            <v>2650913.0024999999</v>
          </cell>
          <cell r="BT318">
            <v>220909.41690000001</v>
          </cell>
          <cell r="BU318">
            <v>159431.33720000001</v>
          </cell>
          <cell r="BV318">
            <v>167642.05110000001</v>
          </cell>
          <cell r="BW318">
            <v>222220.15169999999</v>
          </cell>
          <cell r="BX318">
            <v>54578.100700000003</v>
          </cell>
          <cell r="BY318">
            <v>4548.1751000000004</v>
          </cell>
          <cell r="BZ318">
            <v>1.056</v>
          </cell>
          <cell r="CA318">
            <v>31471630.823899999</v>
          </cell>
          <cell r="CB318">
            <v>33234042.149999999</v>
          </cell>
          <cell r="CC318">
            <v>35992915.9824</v>
          </cell>
          <cell r="CD318">
            <v>2758873.8324000002</v>
          </cell>
          <cell r="CE318">
            <v>229906.15270000001</v>
          </cell>
          <cell r="CF318">
            <v>1770891.0297999999</v>
          </cell>
          <cell r="CG318">
            <v>1870060.9275</v>
          </cell>
          <cell r="CH318">
            <v>2025403.3407000001</v>
          </cell>
          <cell r="CI318">
            <v>155342.41320000001</v>
          </cell>
          <cell r="CJ318">
            <v>12945.2011</v>
          </cell>
          <cell r="CK318">
            <v>1.0515000000000001</v>
          </cell>
          <cell r="CL318">
            <v>11730786.7393</v>
          </cell>
          <cell r="CM318">
            <v>12334922.2564</v>
          </cell>
          <cell r="CN318">
            <v>16350720.476299999</v>
          </cell>
          <cell r="CO318">
            <v>4015798.2198999999</v>
          </cell>
          <cell r="CP318">
            <v>334649.8517</v>
          </cell>
          <cell r="CQ318">
            <v>826498.86490000004</v>
          </cell>
          <cell r="CR318">
            <v>869063.5564</v>
          </cell>
          <cell r="CS318">
            <v>1151998.7533</v>
          </cell>
          <cell r="CT318">
            <v>282935.19679999998</v>
          </cell>
          <cell r="CU318">
            <v>23577.933099999998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3893.16</v>
          </cell>
          <cell r="DT318">
            <v>3893.16</v>
          </cell>
          <cell r="DU318">
            <v>324.43</v>
          </cell>
          <cell r="DV318">
            <v>0</v>
          </cell>
          <cell r="DW318">
            <v>0</v>
          </cell>
          <cell r="DX318">
            <v>26660.76</v>
          </cell>
          <cell r="DY318">
            <v>26660.76</v>
          </cell>
          <cell r="DZ318">
            <v>2221.73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147263086.4698</v>
          </cell>
          <cell r="EG318">
            <v>155417747.25780001</v>
          </cell>
          <cell r="EH318">
            <v>173759145.8809</v>
          </cell>
          <cell r="EI318">
            <v>18341398.623100001</v>
          </cell>
          <cell r="EJ318">
            <v>1528449.8853</v>
          </cell>
          <cell r="EK318">
            <v>147263086.4698</v>
          </cell>
          <cell r="EL318">
            <v>155417747.25780001</v>
          </cell>
          <cell r="EM318">
            <v>173789699.80090001</v>
          </cell>
          <cell r="EN318">
            <v>18371952.543099999</v>
          </cell>
          <cell r="EO318">
            <v>1530996.0453000001</v>
          </cell>
          <cell r="EP318">
            <v>7771961.6399999978</v>
          </cell>
          <cell r="EQ318">
            <v>42315.239999999991</v>
          </cell>
          <cell r="ER318">
            <v>580656.48</v>
          </cell>
          <cell r="ES318">
            <v>28024.560000000009</v>
          </cell>
          <cell r="ET318">
            <v>2758873.7999999993</v>
          </cell>
          <cell r="EU318">
            <v>155342.39999999999</v>
          </cell>
          <cell r="EV318">
            <v>4015798.2000000007</v>
          </cell>
          <cell r="EW318">
            <v>282935.15999999997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18341398.559999999</v>
          </cell>
        </row>
        <row r="319">
          <cell r="A319" t="str">
            <v>503300_2013</v>
          </cell>
          <cell r="B319" t="str">
            <v>503300</v>
          </cell>
          <cell r="C319" t="str">
            <v>Yes</v>
          </cell>
          <cell r="D319" t="str">
            <v>PPS</v>
          </cell>
          <cell r="E319" t="str">
            <v>5</v>
          </cell>
          <cell r="F319">
            <v>2013</v>
          </cell>
          <cell r="G319">
            <v>1</v>
          </cell>
          <cell r="H319">
            <v>1</v>
          </cell>
          <cell r="I319">
            <v>1</v>
          </cell>
          <cell r="J319">
            <v>1</v>
          </cell>
          <cell r="K319">
            <v>0</v>
          </cell>
          <cell r="L319">
            <v>0</v>
          </cell>
          <cell r="M319">
            <v>9276673.3200000003</v>
          </cell>
          <cell r="N319">
            <v>668704.43999999994</v>
          </cell>
          <cell r="O319">
            <v>50519.76</v>
          </cell>
          <cell r="P319">
            <v>32165.16</v>
          </cell>
          <cell r="Q319">
            <v>710409.6</v>
          </cell>
          <cell r="R319">
            <v>3293232</v>
          </cell>
          <cell r="S319">
            <v>67208.759999999995</v>
          </cell>
          <cell r="T319">
            <v>185355.96</v>
          </cell>
          <cell r="U319">
            <v>3782.76</v>
          </cell>
          <cell r="V319">
            <v>3478587.96</v>
          </cell>
          <cell r="W319">
            <v>70991.520000000004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2787555.36</v>
          </cell>
          <cell r="AF319">
            <v>57391.44</v>
          </cell>
          <cell r="AG319">
            <v>2787555.36</v>
          </cell>
          <cell r="AH319">
            <v>57391.44</v>
          </cell>
          <cell r="AI319">
            <v>4111.2</v>
          </cell>
          <cell r="AJ319">
            <v>28035.119999999999</v>
          </cell>
          <cell r="AK319">
            <v>10738472.279999999</v>
          </cell>
          <cell r="AL319">
            <v>4222794.24</v>
          </cell>
          <cell r="AM319">
            <v>297519.24</v>
          </cell>
          <cell r="AN319">
            <v>4520313.4800000004</v>
          </cell>
          <cell r="AO319">
            <v>86179.44</v>
          </cell>
          <cell r="AP319">
            <v>6071.88</v>
          </cell>
          <cell r="AQ319">
            <v>92251.32</v>
          </cell>
          <cell r="AR319">
            <v>2844946.8</v>
          </cell>
          <cell r="AS319">
            <v>0</v>
          </cell>
          <cell r="AT319">
            <v>1.1151</v>
          </cell>
          <cell r="AU319">
            <v>88440221.189999998</v>
          </cell>
          <cell r="AV319">
            <v>98619690.649000004</v>
          </cell>
          <cell r="AW319">
            <v>107896363.91940001</v>
          </cell>
          <cell r="AX319">
            <v>9276673.2705000006</v>
          </cell>
          <cell r="AY319">
            <v>773056.10589999997</v>
          </cell>
          <cell r="AZ319">
            <v>4433300.6500000004</v>
          </cell>
          <cell r="BA319">
            <v>4943573.5548</v>
          </cell>
          <cell r="BB319">
            <v>5612278.0274999999</v>
          </cell>
          <cell r="BC319">
            <v>668704.47270000004</v>
          </cell>
          <cell r="BD319">
            <v>55725.3727</v>
          </cell>
          <cell r="BE319">
            <v>482445.11</v>
          </cell>
          <cell r="BF319">
            <v>537974.54220000003</v>
          </cell>
          <cell r="BG319">
            <v>588494.27029999997</v>
          </cell>
          <cell r="BH319">
            <v>50519.728199999998</v>
          </cell>
          <cell r="BI319">
            <v>4209.9772999999996</v>
          </cell>
          <cell r="BJ319">
            <v>204141.15</v>
          </cell>
          <cell r="BK319">
            <v>227637.79639999999</v>
          </cell>
          <cell r="BL319">
            <v>259803.02309999999</v>
          </cell>
          <cell r="BM319">
            <v>32165.2268</v>
          </cell>
          <cell r="BN319">
            <v>2680.4355999999998</v>
          </cell>
          <cell r="BO319">
            <v>1.1056999999999999</v>
          </cell>
          <cell r="BP319">
            <v>7743739.5746999998</v>
          </cell>
          <cell r="BQ319">
            <v>8562252.8476999998</v>
          </cell>
          <cell r="BR319">
            <v>11349808.2513</v>
          </cell>
          <cell r="BS319">
            <v>2787555.4035999998</v>
          </cell>
          <cell r="BT319">
            <v>232296.2836</v>
          </cell>
          <cell r="BU319">
            <v>159431.33720000001</v>
          </cell>
          <cell r="BV319">
            <v>176283.22949999999</v>
          </cell>
          <cell r="BW319">
            <v>233674.5809</v>
          </cell>
          <cell r="BX319">
            <v>57391.351300000002</v>
          </cell>
          <cell r="BY319">
            <v>4782.6126000000004</v>
          </cell>
          <cell r="BZ319">
            <v>1.1151</v>
          </cell>
          <cell r="CA319">
            <v>31471630.823899999</v>
          </cell>
          <cell r="CB319">
            <v>35094015.5317</v>
          </cell>
          <cell r="CC319">
            <v>38387247.507700004</v>
          </cell>
          <cell r="CD319">
            <v>3293231.9759999998</v>
          </cell>
          <cell r="CE319">
            <v>274435.99800000002</v>
          </cell>
          <cell r="CF319">
            <v>1770891.0297999999</v>
          </cell>
          <cell r="CG319">
            <v>1974720.5873</v>
          </cell>
          <cell r="CH319">
            <v>2160076.5668000001</v>
          </cell>
          <cell r="CI319">
            <v>185355.97949999999</v>
          </cell>
          <cell r="CJ319">
            <v>15446.3316</v>
          </cell>
          <cell r="CK319">
            <v>1.1056999999999999</v>
          </cell>
          <cell r="CL319">
            <v>11730786.7393</v>
          </cell>
          <cell r="CM319">
            <v>12970730.897600001</v>
          </cell>
          <cell r="CN319">
            <v>17193525.088599999</v>
          </cell>
          <cell r="CO319">
            <v>4222794.1908999998</v>
          </cell>
          <cell r="CP319">
            <v>351899.5159</v>
          </cell>
          <cell r="CQ319">
            <v>826498.86490000004</v>
          </cell>
          <cell r="CR319">
            <v>913859.79489999998</v>
          </cell>
          <cell r="CS319">
            <v>1211379.0027999999</v>
          </cell>
          <cell r="CT319">
            <v>297519.20789999998</v>
          </cell>
          <cell r="CU319">
            <v>24793.2673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4111.2</v>
          </cell>
          <cell r="DT319">
            <v>4111.2</v>
          </cell>
          <cell r="DU319">
            <v>342.6</v>
          </cell>
          <cell r="DV319">
            <v>0</v>
          </cell>
          <cell r="DW319">
            <v>0</v>
          </cell>
          <cell r="DX319">
            <v>28035.119999999999</v>
          </cell>
          <cell r="DY319">
            <v>28035.119999999999</v>
          </cell>
          <cell r="DZ319">
            <v>2336.2600000000002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147263086.4698</v>
          </cell>
          <cell r="EG319">
            <v>164020739.4312</v>
          </cell>
          <cell r="EH319">
            <v>184892650.2385</v>
          </cell>
          <cell r="EI319">
            <v>20871910.807300001</v>
          </cell>
          <cell r="EJ319">
            <v>1739325.9006000001</v>
          </cell>
          <cell r="EK319">
            <v>147263086.4698</v>
          </cell>
          <cell r="EL319">
            <v>164020739.4312</v>
          </cell>
          <cell r="EM319">
            <v>184924796.55849999</v>
          </cell>
          <cell r="EN319">
            <v>20904057.127300002</v>
          </cell>
          <cell r="EO319">
            <v>1742004.7605999999</v>
          </cell>
          <cell r="EP319">
            <v>9276673.3200000003</v>
          </cell>
          <cell r="EQ319">
            <v>50519.75999999998</v>
          </cell>
          <cell r="ER319">
            <v>668704.44000000006</v>
          </cell>
          <cell r="ES319">
            <v>32165.16</v>
          </cell>
          <cell r="ET319">
            <v>3293232</v>
          </cell>
          <cell r="EU319">
            <v>185355.95999999996</v>
          </cell>
          <cell r="EV319">
            <v>4222794.24</v>
          </cell>
          <cell r="EW319">
            <v>297519.24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20871910.920000002</v>
          </cell>
        </row>
        <row r="320">
          <cell r="A320" t="str">
            <v>503301_2011</v>
          </cell>
          <cell r="B320" t="str">
            <v>503301</v>
          </cell>
          <cell r="C320" t="str">
            <v>Yes</v>
          </cell>
          <cell r="D320" t="str">
            <v>PPS</v>
          </cell>
          <cell r="E320" t="str">
            <v>5</v>
          </cell>
          <cell r="F320">
            <v>2011</v>
          </cell>
          <cell r="G320">
            <v>1</v>
          </cell>
          <cell r="H320">
            <v>1</v>
          </cell>
          <cell r="I320">
            <v>1</v>
          </cell>
          <cell r="J320">
            <v>1</v>
          </cell>
          <cell r="K320">
            <v>0</v>
          </cell>
          <cell r="L320">
            <v>0</v>
          </cell>
          <cell r="M320">
            <v>1546470.12</v>
          </cell>
          <cell r="N320">
            <v>978.36</v>
          </cell>
          <cell r="O320">
            <v>24835.32</v>
          </cell>
          <cell r="P320">
            <v>0</v>
          </cell>
          <cell r="Q320">
            <v>0</v>
          </cell>
          <cell r="R320">
            <v>1269954.48</v>
          </cell>
          <cell r="S320">
            <v>25917.48</v>
          </cell>
          <cell r="T320">
            <v>42317.52</v>
          </cell>
          <cell r="U320">
            <v>863.64</v>
          </cell>
          <cell r="V320">
            <v>1312272</v>
          </cell>
          <cell r="W320">
            <v>26781.119999999999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1283376.6000000001</v>
          </cell>
          <cell r="AF320">
            <v>113542.08</v>
          </cell>
          <cell r="AG320">
            <v>1283376.6000000001</v>
          </cell>
          <cell r="AH320">
            <v>113542.08</v>
          </cell>
          <cell r="AI320">
            <v>0</v>
          </cell>
          <cell r="AJ320">
            <v>3080.88</v>
          </cell>
          <cell r="AK320">
            <v>1572283.8</v>
          </cell>
          <cell r="AL320">
            <v>3432426.72</v>
          </cell>
          <cell r="AM320">
            <v>111888.48</v>
          </cell>
          <cell r="AN320">
            <v>3544315.2</v>
          </cell>
          <cell r="AO320">
            <v>70049.52</v>
          </cell>
          <cell r="AP320">
            <v>2283.48</v>
          </cell>
          <cell r="AQ320">
            <v>72333</v>
          </cell>
          <cell r="AR320">
            <v>1396918.68</v>
          </cell>
          <cell r="AS320">
            <v>0</v>
          </cell>
          <cell r="AT320">
            <v>1</v>
          </cell>
          <cell r="AU320">
            <v>16039340.84</v>
          </cell>
          <cell r="AV320">
            <v>16039340.84</v>
          </cell>
          <cell r="AW320">
            <v>17585810.93</v>
          </cell>
          <cell r="AX320">
            <v>1546470.09</v>
          </cell>
          <cell r="AY320">
            <v>128872.50750000001</v>
          </cell>
          <cell r="AZ320">
            <v>7525.66</v>
          </cell>
          <cell r="BA320">
            <v>7525.66</v>
          </cell>
          <cell r="BB320">
            <v>8504</v>
          </cell>
          <cell r="BC320">
            <v>978.34</v>
          </cell>
          <cell r="BD320">
            <v>81.528300000000002</v>
          </cell>
          <cell r="BE320">
            <v>140216.47</v>
          </cell>
          <cell r="BF320">
            <v>140216.47</v>
          </cell>
          <cell r="BG320">
            <v>165051.75</v>
          </cell>
          <cell r="BH320">
            <v>24835.279999999999</v>
          </cell>
          <cell r="BI320">
            <v>2069.6066999999998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1</v>
          </cell>
          <cell r="BP320">
            <v>3017167.4604000002</v>
          </cell>
          <cell r="BQ320">
            <v>3017167.4604000002</v>
          </cell>
          <cell r="BR320">
            <v>4300544.0937999999</v>
          </cell>
          <cell r="BS320">
            <v>1283376.6333999999</v>
          </cell>
          <cell r="BT320">
            <v>106948.0528</v>
          </cell>
          <cell r="BU320">
            <v>266932.94760000001</v>
          </cell>
          <cell r="BV320">
            <v>266932.94760000001</v>
          </cell>
          <cell r="BW320">
            <v>380475.04369999998</v>
          </cell>
          <cell r="BX320">
            <v>113542.0961</v>
          </cell>
          <cell r="BY320">
            <v>9461.8413</v>
          </cell>
          <cell r="BZ320">
            <v>1</v>
          </cell>
          <cell r="CA320">
            <v>8705250.4989</v>
          </cell>
          <cell r="CB320">
            <v>8705250.4989</v>
          </cell>
          <cell r="CC320">
            <v>9975205.0199999996</v>
          </cell>
          <cell r="CD320">
            <v>1269954.5211</v>
          </cell>
          <cell r="CE320">
            <v>105829.5434</v>
          </cell>
          <cell r="CF320">
            <v>238918.84909999999</v>
          </cell>
          <cell r="CG320">
            <v>238918.84909999999</v>
          </cell>
          <cell r="CH320">
            <v>281236.39449999999</v>
          </cell>
          <cell r="CI320">
            <v>42317.545400000003</v>
          </cell>
          <cell r="CJ320">
            <v>3526.4621000000002</v>
          </cell>
          <cell r="CK320">
            <v>1</v>
          </cell>
          <cell r="CL320">
            <v>8069498.7800000003</v>
          </cell>
          <cell r="CM320">
            <v>8069498.7800000003</v>
          </cell>
          <cell r="CN320">
            <v>11501925.508400001</v>
          </cell>
          <cell r="CO320">
            <v>3432426.7283999999</v>
          </cell>
          <cell r="CP320">
            <v>286035.56069999997</v>
          </cell>
          <cell r="CQ320">
            <v>263045.48190000001</v>
          </cell>
          <cell r="CR320">
            <v>263045.48190000001</v>
          </cell>
          <cell r="CS320">
            <v>374934.01209999999</v>
          </cell>
          <cell r="CT320">
            <v>111888.53019999999</v>
          </cell>
          <cell r="CU320">
            <v>9324.0442000000003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3080.88</v>
          </cell>
          <cell r="DY320">
            <v>3080.88</v>
          </cell>
          <cell r="DZ320">
            <v>256.74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36747896.987899996</v>
          </cell>
          <cell r="EG320">
            <v>36747896.987899996</v>
          </cell>
          <cell r="EH320">
            <v>44573686.752499998</v>
          </cell>
          <cell r="EI320">
            <v>7825789.7646000003</v>
          </cell>
          <cell r="EJ320">
            <v>652149.147</v>
          </cell>
          <cell r="EK320">
            <v>36747896.987899996</v>
          </cell>
          <cell r="EL320">
            <v>36747896.987899996</v>
          </cell>
          <cell r="EM320">
            <v>44576767.6325</v>
          </cell>
          <cell r="EN320">
            <v>7828870.6446000002</v>
          </cell>
          <cell r="EO320">
            <v>652405.88699999999</v>
          </cell>
          <cell r="EP320">
            <v>1546470.1199999999</v>
          </cell>
          <cell r="EQ320">
            <v>24835.320000000003</v>
          </cell>
          <cell r="ER320">
            <v>978.35999999999979</v>
          </cell>
          <cell r="ES320">
            <v>0</v>
          </cell>
          <cell r="ET320">
            <v>1269954.4800000002</v>
          </cell>
          <cell r="EU320">
            <v>42317.52</v>
          </cell>
          <cell r="EV320">
            <v>3432426.72</v>
          </cell>
          <cell r="EW320">
            <v>111888.48000000004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7825789.6800000006</v>
          </cell>
        </row>
        <row r="321">
          <cell r="A321" t="str">
            <v>503301_2012</v>
          </cell>
          <cell r="B321" t="str">
            <v>503301</v>
          </cell>
          <cell r="C321" t="str">
            <v>Yes</v>
          </cell>
          <cell r="D321" t="str">
            <v>PPS</v>
          </cell>
          <cell r="E321" t="str">
            <v>5</v>
          </cell>
          <cell r="F321">
            <v>2012</v>
          </cell>
          <cell r="G321">
            <v>1</v>
          </cell>
          <cell r="H321">
            <v>1</v>
          </cell>
          <cell r="I321">
            <v>1</v>
          </cell>
          <cell r="J321">
            <v>1</v>
          </cell>
          <cell r="K321">
            <v>0</v>
          </cell>
          <cell r="L321">
            <v>0</v>
          </cell>
          <cell r="M321">
            <v>1373736.99</v>
          </cell>
          <cell r="N321">
            <v>1033.2</v>
          </cell>
          <cell r="O321">
            <v>12282.48</v>
          </cell>
          <cell r="P321">
            <v>0</v>
          </cell>
          <cell r="Q321">
            <v>8534.35</v>
          </cell>
          <cell r="R321">
            <v>755715.2</v>
          </cell>
          <cell r="S321">
            <v>15422.75</v>
          </cell>
          <cell r="T321">
            <v>20928.48</v>
          </cell>
          <cell r="U321">
            <v>427.08</v>
          </cell>
          <cell r="V321">
            <v>776643.68</v>
          </cell>
          <cell r="W321">
            <v>15849.83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1032866.04</v>
          </cell>
          <cell r="AF321">
            <v>91379.04</v>
          </cell>
          <cell r="AG321">
            <v>1032866.04</v>
          </cell>
          <cell r="AH321">
            <v>91379.04</v>
          </cell>
          <cell r="AI321">
            <v>0</v>
          </cell>
          <cell r="AJ321">
            <v>3239.64</v>
          </cell>
          <cell r="AK321">
            <v>1395587.02</v>
          </cell>
          <cell r="AL321">
            <v>2762429.04</v>
          </cell>
          <cell r="AM321">
            <v>90048.24</v>
          </cell>
          <cell r="AN321">
            <v>2852477.28</v>
          </cell>
          <cell r="AO321">
            <v>56376.12</v>
          </cell>
          <cell r="AP321">
            <v>1837.68</v>
          </cell>
          <cell r="AQ321">
            <v>58213.8</v>
          </cell>
          <cell r="AR321">
            <v>1124245.08</v>
          </cell>
          <cell r="AS321">
            <v>0</v>
          </cell>
          <cell r="AT321">
            <v>1.056</v>
          </cell>
          <cell r="AU321">
            <v>16039340.84</v>
          </cell>
          <cell r="AV321">
            <v>16937543.927000001</v>
          </cell>
          <cell r="AW321">
            <v>17922972.862100001</v>
          </cell>
          <cell r="AX321">
            <v>985428.93500000006</v>
          </cell>
          <cell r="AY321">
            <v>82119.077900000004</v>
          </cell>
          <cell r="AZ321">
            <v>7525.66</v>
          </cell>
          <cell r="BA321">
            <v>7947.0969999999998</v>
          </cell>
          <cell r="BB321">
            <v>8980.2240000000002</v>
          </cell>
          <cell r="BC321">
            <v>1033.127</v>
          </cell>
          <cell r="BD321">
            <v>86.093900000000005</v>
          </cell>
          <cell r="BE321">
            <v>140216.47</v>
          </cell>
          <cell r="BF321">
            <v>148068.59229999999</v>
          </cell>
          <cell r="BG321">
            <v>160351.07620000001</v>
          </cell>
          <cell r="BH321">
            <v>12282.4838</v>
          </cell>
          <cell r="BI321">
            <v>1023.5403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1.0515000000000001</v>
          </cell>
          <cell r="BP321">
            <v>3017167.4604000002</v>
          </cell>
          <cell r="BQ321">
            <v>3172551.5846000002</v>
          </cell>
          <cell r="BR321">
            <v>4205417.6408000002</v>
          </cell>
          <cell r="BS321">
            <v>1032866.0562</v>
          </cell>
          <cell r="BT321">
            <v>86072.171400000007</v>
          </cell>
          <cell r="BU321">
            <v>266932.94760000001</v>
          </cell>
          <cell r="BV321">
            <v>280679.99440000003</v>
          </cell>
          <cell r="BW321">
            <v>372059.08559999999</v>
          </cell>
          <cell r="BX321">
            <v>91379.091199999995</v>
          </cell>
          <cell r="BY321">
            <v>7614.9242999999997</v>
          </cell>
          <cell r="BZ321">
            <v>1.056</v>
          </cell>
          <cell r="CA321">
            <v>8705250.4989</v>
          </cell>
          <cell r="CB321">
            <v>9192744.5267999992</v>
          </cell>
          <cell r="CC321">
            <v>9866439.7699999996</v>
          </cell>
          <cell r="CD321">
            <v>673695.24320000003</v>
          </cell>
          <cell r="CE321">
            <v>56141.270299999996</v>
          </cell>
          <cell r="CF321">
            <v>238918.84909999999</v>
          </cell>
          <cell r="CG321">
            <v>252298.3046</v>
          </cell>
          <cell r="CH321">
            <v>273226.7819</v>
          </cell>
          <cell r="CI321">
            <v>20928.477299999999</v>
          </cell>
          <cell r="CJ321">
            <v>1744.0398</v>
          </cell>
          <cell r="CK321">
            <v>1.0515000000000001</v>
          </cell>
          <cell r="CL321">
            <v>8069498.7800000003</v>
          </cell>
          <cell r="CM321">
            <v>8485077.9671999998</v>
          </cell>
          <cell r="CN321">
            <v>11247507.0595</v>
          </cell>
          <cell r="CO321">
            <v>2762429.0923000001</v>
          </cell>
          <cell r="CP321">
            <v>230202.42439999999</v>
          </cell>
          <cell r="CQ321">
            <v>263045.48190000001</v>
          </cell>
          <cell r="CR321">
            <v>276592.32419999997</v>
          </cell>
          <cell r="CS321">
            <v>366640.61369999999</v>
          </cell>
          <cell r="CT321">
            <v>90048.289499999999</v>
          </cell>
          <cell r="CU321">
            <v>7504.0240999999996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3239.64</v>
          </cell>
          <cell r="DY321">
            <v>3239.64</v>
          </cell>
          <cell r="DZ321">
            <v>269.97000000000003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36747896.987899996</v>
          </cell>
          <cell r="EG321">
            <v>38753504.3182</v>
          </cell>
          <cell r="EH321">
            <v>44423595.113899998</v>
          </cell>
          <cell r="EI321">
            <v>5670090.7956999997</v>
          </cell>
          <cell r="EJ321">
            <v>472507.56630000001</v>
          </cell>
          <cell r="EK321">
            <v>36747896.987899996</v>
          </cell>
          <cell r="EL321">
            <v>38753504.3182</v>
          </cell>
          <cell r="EM321">
            <v>44426834.753899999</v>
          </cell>
          <cell r="EN321">
            <v>5673330.4357000003</v>
          </cell>
          <cell r="EO321">
            <v>472777.53629999998</v>
          </cell>
          <cell r="EP321">
            <v>1373736.9900000005</v>
          </cell>
          <cell r="EQ321">
            <v>12282.480000000003</v>
          </cell>
          <cell r="ER321">
            <v>1033.2</v>
          </cell>
          <cell r="ES321">
            <v>0</v>
          </cell>
          <cell r="ET321">
            <v>755715.2</v>
          </cell>
          <cell r="EU321">
            <v>20928.480000000007</v>
          </cell>
          <cell r="EV321">
            <v>2762429.0399999996</v>
          </cell>
          <cell r="EW321">
            <v>90048.240000000034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6140418.71</v>
          </cell>
        </row>
        <row r="322">
          <cell r="A322" t="str">
            <v>503301_2013</v>
          </cell>
          <cell r="B322" t="str">
            <v>503301</v>
          </cell>
          <cell r="C322" t="str">
            <v>Yes</v>
          </cell>
          <cell r="D322" t="str">
            <v>PPS</v>
          </cell>
          <cell r="E322" t="str">
            <v>5</v>
          </cell>
          <cell r="F322">
            <v>2013</v>
          </cell>
          <cell r="G322">
            <v>1</v>
          </cell>
          <cell r="H322">
            <v>1</v>
          </cell>
          <cell r="I322">
            <v>1</v>
          </cell>
          <cell r="J322">
            <v>1</v>
          </cell>
          <cell r="K322">
            <v>0</v>
          </cell>
          <cell r="L322">
            <v>0</v>
          </cell>
          <cell r="M322">
            <v>1682076.84</v>
          </cell>
          <cell r="N322">
            <v>1185.8399999999999</v>
          </cell>
          <cell r="O322">
            <v>14663.76</v>
          </cell>
          <cell r="P322">
            <v>0</v>
          </cell>
          <cell r="Q322">
            <v>12413.16</v>
          </cell>
          <cell r="R322">
            <v>910884.12</v>
          </cell>
          <cell r="S322">
            <v>18589.439999999999</v>
          </cell>
          <cell r="T322">
            <v>24986.04</v>
          </cell>
          <cell r="U322">
            <v>509.88</v>
          </cell>
          <cell r="V322">
            <v>935870.16</v>
          </cell>
          <cell r="W322">
            <v>19099.32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1086105.6000000001</v>
          </cell>
          <cell r="AF322">
            <v>96089.279999999999</v>
          </cell>
          <cell r="AG322">
            <v>1086105.6000000001</v>
          </cell>
          <cell r="AH322">
            <v>96089.279999999999</v>
          </cell>
          <cell r="AI322">
            <v>0</v>
          </cell>
          <cell r="AJ322">
            <v>3406.68</v>
          </cell>
          <cell r="AK322">
            <v>1710339.6</v>
          </cell>
          <cell r="AL322">
            <v>2904819.6</v>
          </cell>
          <cell r="AM322">
            <v>94689.84</v>
          </cell>
          <cell r="AN322">
            <v>2999509.44</v>
          </cell>
          <cell r="AO322">
            <v>59282.04</v>
          </cell>
          <cell r="AP322">
            <v>1932.48</v>
          </cell>
          <cell r="AQ322">
            <v>61214.52</v>
          </cell>
          <cell r="AR322">
            <v>1182194.8799999999</v>
          </cell>
          <cell r="AS322">
            <v>0</v>
          </cell>
          <cell r="AT322">
            <v>1.1151</v>
          </cell>
          <cell r="AU322">
            <v>16039340.84</v>
          </cell>
          <cell r="AV322">
            <v>17885468.970699999</v>
          </cell>
          <cell r="AW322">
            <v>19567545.747299999</v>
          </cell>
          <cell r="AX322">
            <v>1682076.7766</v>
          </cell>
          <cell r="AY322">
            <v>140173.06469999999</v>
          </cell>
          <cell r="AZ322">
            <v>7525.66</v>
          </cell>
          <cell r="BA322">
            <v>8391.8634999999995</v>
          </cell>
          <cell r="BB322">
            <v>9577.6384999999991</v>
          </cell>
          <cell r="BC322">
            <v>1185.7750000000001</v>
          </cell>
          <cell r="BD322">
            <v>98.814599999999999</v>
          </cell>
          <cell r="BE322">
            <v>140216.47</v>
          </cell>
          <cell r="BF322">
            <v>156355.38570000001</v>
          </cell>
          <cell r="BG322">
            <v>171019.17370000001</v>
          </cell>
          <cell r="BH322">
            <v>14663.788</v>
          </cell>
          <cell r="BI322">
            <v>1221.9822999999999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1.1056999999999999</v>
          </cell>
          <cell r="BP322">
            <v>3017167.4604000002</v>
          </cell>
          <cell r="BQ322">
            <v>3336082.0610000002</v>
          </cell>
          <cell r="BR322">
            <v>4422187.6228999998</v>
          </cell>
          <cell r="BS322">
            <v>1086105.5619000001</v>
          </cell>
          <cell r="BT322">
            <v>90508.796799999996</v>
          </cell>
          <cell r="BU322">
            <v>266932.94760000001</v>
          </cell>
          <cell r="BV322">
            <v>295147.76020000002</v>
          </cell>
          <cell r="BW322">
            <v>391237.02419999999</v>
          </cell>
          <cell r="BX322">
            <v>96089.2641</v>
          </cell>
          <cell r="BY322">
            <v>8007.4386999999997</v>
          </cell>
          <cell r="BZ322">
            <v>1.1151</v>
          </cell>
          <cell r="CA322">
            <v>8705250.4989</v>
          </cell>
          <cell r="CB322">
            <v>9707224.8312999997</v>
          </cell>
          <cell r="CC322">
            <v>10618108.954299999</v>
          </cell>
          <cell r="CD322">
            <v>910884.12300000002</v>
          </cell>
          <cell r="CE322">
            <v>75907.010200000004</v>
          </cell>
          <cell r="CF322">
            <v>238918.84909999999</v>
          </cell>
          <cell r="CG322">
            <v>266418.40860000002</v>
          </cell>
          <cell r="CH322">
            <v>291404.45899999997</v>
          </cell>
          <cell r="CI322">
            <v>24986.0504</v>
          </cell>
          <cell r="CJ322">
            <v>2082.1709000000001</v>
          </cell>
          <cell r="CK322">
            <v>1.1056999999999999</v>
          </cell>
          <cell r="CL322">
            <v>8069498.7800000003</v>
          </cell>
          <cell r="CM322">
            <v>8922444.8010000009</v>
          </cell>
          <cell r="CN322">
            <v>11827264.437200001</v>
          </cell>
          <cell r="CO322">
            <v>2904819.6360999998</v>
          </cell>
          <cell r="CP322">
            <v>242068.30300000001</v>
          </cell>
          <cell r="CQ322">
            <v>263045.48190000001</v>
          </cell>
          <cell r="CR322">
            <v>290849.38929999998</v>
          </cell>
          <cell r="CS322">
            <v>385539.255</v>
          </cell>
          <cell r="CT322">
            <v>94689.865600000005</v>
          </cell>
          <cell r="CU322">
            <v>7890.8221000000003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3406.68</v>
          </cell>
          <cell r="DY322">
            <v>3406.68</v>
          </cell>
          <cell r="DZ322">
            <v>283.89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36747896.987899996</v>
          </cell>
          <cell r="EG322">
            <v>40868383.471299998</v>
          </cell>
          <cell r="EH322">
            <v>47683884.312100001</v>
          </cell>
          <cell r="EI322">
            <v>6815500.8408000004</v>
          </cell>
          <cell r="EJ322">
            <v>567958.40339999995</v>
          </cell>
          <cell r="EK322">
            <v>36747896.987899996</v>
          </cell>
          <cell r="EL322">
            <v>40868383.471299998</v>
          </cell>
          <cell r="EM322">
            <v>47687290.9921</v>
          </cell>
          <cell r="EN322">
            <v>6818907.5208000001</v>
          </cell>
          <cell r="EO322">
            <v>568242.29339999997</v>
          </cell>
          <cell r="EP322">
            <v>1682076.8400000005</v>
          </cell>
          <cell r="EQ322">
            <v>14663.759999999997</v>
          </cell>
          <cell r="ER322">
            <v>1185.8399999999997</v>
          </cell>
          <cell r="ES322">
            <v>0</v>
          </cell>
          <cell r="ET322">
            <v>910884.12</v>
          </cell>
          <cell r="EU322">
            <v>24986.039999999994</v>
          </cell>
          <cell r="EV322">
            <v>2904819.5999999996</v>
          </cell>
          <cell r="EW322">
            <v>94689.840000000026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6815500.9200000009</v>
          </cell>
        </row>
        <row r="323">
          <cell r="A323" t="str">
            <v>504002_2011</v>
          </cell>
          <cell r="B323" t="str">
            <v>504002</v>
          </cell>
          <cell r="C323" t="str">
            <v>Yes</v>
          </cell>
          <cell r="D323" t="str">
            <v>Psych</v>
          </cell>
          <cell r="E323" t="str">
            <v>7</v>
          </cell>
          <cell r="F323">
            <v>2011</v>
          </cell>
          <cell r="G323">
            <v>1</v>
          </cell>
          <cell r="H323">
            <v>1</v>
          </cell>
          <cell r="I323">
            <v>0</v>
          </cell>
          <cell r="J323">
            <v>1</v>
          </cell>
          <cell r="K323">
            <v>1</v>
          </cell>
          <cell r="L323">
            <v>0</v>
          </cell>
          <cell r="M323">
            <v>0</v>
          </cell>
          <cell r="N323">
            <v>267070.44</v>
          </cell>
          <cell r="O323">
            <v>0</v>
          </cell>
          <cell r="P323">
            <v>6204.6</v>
          </cell>
          <cell r="Q323">
            <v>0</v>
          </cell>
          <cell r="R323">
            <v>32703.599999999999</v>
          </cell>
          <cell r="S323">
            <v>667.44</v>
          </cell>
          <cell r="T323">
            <v>0</v>
          </cell>
          <cell r="U323">
            <v>0</v>
          </cell>
          <cell r="V323">
            <v>32703.599999999999</v>
          </cell>
          <cell r="W323">
            <v>667.44</v>
          </cell>
          <cell r="X323">
            <v>0</v>
          </cell>
          <cell r="Y323">
            <v>0</v>
          </cell>
          <cell r="Z323">
            <v>432167.28</v>
          </cell>
          <cell r="AA323">
            <v>0</v>
          </cell>
          <cell r="AB323">
            <v>0</v>
          </cell>
          <cell r="AC323">
            <v>0</v>
          </cell>
          <cell r="AD323">
            <v>432167.28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894.6</v>
          </cell>
          <cell r="AJ323">
            <v>0</v>
          </cell>
          <cell r="AK323">
            <v>705442.32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1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2054387.6</v>
          </cell>
          <cell r="BA323">
            <v>2054387.6</v>
          </cell>
          <cell r="BB323">
            <v>2321457.9900000002</v>
          </cell>
          <cell r="BC323">
            <v>267070.39</v>
          </cell>
          <cell r="BD323">
            <v>22255.8658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47727.839999999997</v>
          </cell>
          <cell r="BK323">
            <v>47727.839999999997</v>
          </cell>
          <cell r="BL323">
            <v>53932.46</v>
          </cell>
          <cell r="BM323">
            <v>6204.62</v>
          </cell>
          <cell r="BN323">
            <v>517.05169999999998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1</v>
          </cell>
          <cell r="CA323">
            <v>251566.5043</v>
          </cell>
          <cell r="CB323">
            <v>251566.5043</v>
          </cell>
          <cell r="CC323">
            <v>284270.14990000002</v>
          </cell>
          <cell r="CD323">
            <v>32703.6456</v>
          </cell>
          <cell r="CE323">
            <v>2725.3038000000001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1</v>
          </cell>
          <cell r="CW323">
            <v>3324363.4862000002</v>
          </cell>
          <cell r="CX323">
            <v>3324363.4862000002</v>
          </cell>
          <cell r="CY323">
            <v>3756530.7389000002</v>
          </cell>
          <cell r="CZ323">
            <v>432167.25270000001</v>
          </cell>
          <cell r="DA323">
            <v>36013.937700000002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894.6</v>
          </cell>
          <cell r="DT323">
            <v>894.6</v>
          </cell>
          <cell r="DU323">
            <v>74.55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5678045.4304999998</v>
          </cell>
          <cell r="EG323">
            <v>5678045.4304999998</v>
          </cell>
          <cell r="EH323">
            <v>6416191.3388</v>
          </cell>
          <cell r="EI323">
            <v>738145.90830000001</v>
          </cell>
          <cell r="EJ323">
            <v>61512.159</v>
          </cell>
          <cell r="EK323">
            <v>5678045.4304999998</v>
          </cell>
          <cell r="EL323">
            <v>5678045.4304999998</v>
          </cell>
          <cell r="EM323">
            <v>6417085.9387999997</v>
          </cell>
          <cell r="EN323">
            <v>739040.50829999999</v>
          </cell>
          <cell r="EO323">
            <v>61586.709000000003</v>
          </cell>
          <cell r="EP323">
            <v>0</v>
          </cell>
          <cell r="EQ323">
            <v>0</v>
          </cell>
          <cell r="ER323">
            <v>267070.44</v>
          </cell>
          <cell r="ES323">
            <v>6204.6000000000013</v>
          </cell>
          <cell r="ET323">
            <v>32703.599999999995</v>
          </cell>
          <cell r="EU323">
            <v>0</v>
          </cell>
          <cell r="EV323">
            <v>0</v>
          </cell>
          <cell r="EW323">
            <v>0</v>
          </cell>
          <cell r="EX323">
            <v>432167.28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738145.92</v>
          </cell>
        </row>
        <row r="324">
          <cell r="A324" t="str">
            <v>504002_2012</v>
          </cell>
          <cell r="B324" t="str">
            <v>504002</v>
          </cell>
          <cell r="C324" t="str">
            <v>Yes</v>
          </cell>
          <cell r="D324" t="str">
            <v>Psych</v>
          </cell>
          <cell r="E324" t="str">
            <v>7</v>
          </cell>
          <cell r="F324">
            <v>2012</v>
          </cell>
          <cell r="G324">
            <v>1</v>
          </cell>
          <cell r="H324">
            <v>1</v>
          </cell>
          <cell r="I324">
            <v>0</v>
          </cell>
          <cell r="J324">
            <v>1</v>
          </cell>
          <cell r="K324">
            <v>1</v>
          </cell>
          <cell r="L324">
            <v>0</v>
          </cell>
          <cell r="M324">
            <v>0</v>
          </cell>
          <cell r="N324">
            <v>282026.40000000002</v>
          </cell>
          <cell r="O324">
            <v>0</v>
          </cell>
          <cell r="P324">
            <v>6552</v>
          </cell>
          <cell r="Q324">
            <v>0</v>
          </cell>
          <cell r="R324">
            <v>34535.040000000001</v>
          </cell>
          <cell r="S324">
            <v>704.76</v>
          </cell>
          <cell r="T324">
            <v>0</v>
          </cell>
          <cell r="U324">
            <v>0</v>
          </cell>
          <cell r="V324">
            <v>34535.040000000001</v>
          </cell>
          <cell r="W324">
            <v>704.76</v>
          </cell>
          <cell r="X324">
            <v>0</v>
          </cell>
          <cell r="Y324">
            <v>0</v>
          </cell>
          <cell r="Z324">
            <v>456368.64000000001</v>
          </cell>
          <cell r="AA324">
            <v>0</v>
          </cell>
          <cell r="AB324">
            <v>0</v>
          </cell>
          <cell r="AC324">
            <v>0</v>
          </cell>
          <cell r="AD324">
            <v>456368.64000000001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944.64</v>
          </cell>
          <cell r="AJ324">
            <v>0</v>
          </cell>
          <cell r="AK324">
            <v>744947.04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1.056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2054387.6</v>
          </cell>
          <cell r="BA324">
            <v>2169433.3056000001</v>
          </cell>
          <cell r="BB324">
            <v>2451459.6373999999</v>
          </cell>
          <cell r="BC324">
            <v>282026.33179999999</v>
          </cell>
          <cell r="BD324">
            <v>23502.194299999999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47727.839999999997</v>
          </cell>
          <cell r="BK324">
            <v>50400.599000000002</v>
          </cell>
          <cell r="BL324">
            <v>56952.677799999998</v>
          </cell>
          <cell r="BM324">
            <v>6552.0787</v>
          </cell>
          <cell r="BN324">
            <v>546.00660000000005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1.056</v>
          </cell>
          <cell r="CA324">
            <v>251566.5043</v>
          </cell>
          <cell r="CB324">
            <v>265654.22850000003</v>
          </cell>
          <cell r="CC324">
            <v>300189.27830000001</v>
          </cell>
          <cell r="CD324">
            <v>34535.049800000001</v>
          </cell>
          <cell r="CE324">
            <v>2877.9207999999999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1.056</v>
          </cell>
          <cell r="CW324">
            <v>3324363.4862000002</v>
          </cell>
          <cell r="CX324">
            <v>3510527.8413999998</v>
          </cell>
          <cell r="CY324">
            <v>3966896.4602999999</v>
          </cell>
          <cell r="CZ324">
            <v>456368.6189</v>
          </cell>
          <cell r="DA324">
            <v>38030.718200000003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944.64</v>
          </cell>
          <cell r="DT324">
            <v>944.64</v>
          </cell>
          <cell r="DU324">
            <v>78.72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5678045.4304999998</v>
          </cell>
          <cell r="EG324">
            <v>5996015.9746000003</v>
          </cell>
          <cell r="EH324">
            <v>6775498.0537999999</v>
          </cell>
          <cell r="EI324">
            <v>779482.07920000004</v>
          </cell>
          <cell r="EJ324">
            <v>64956.839899999999</v>
          </cell>
          <cell r="EK324">
            <v>5678045.4304999998</v>
          </cell>
          <cell r="EL324">
            <v>5996015.9746000003</v>
          </cell>
          <cell r="EM324">
            <v>6776442.6937999995</v>
          </cell>
          <cell r="EN324">
            <v>780426.71920000005</v>
          </cell>
          <cell r="EO324">
            <v>65035.5599</v>
          </cell>
          <cell r="EP324">
            <v>0</v>
          </cell>
          <cell r="EQ324">
            <v>0</v>
          </cell>
          <cell r="ER324">
            <v>282026.40000000008</v>
          </cell>
          <cell r="ES324">
            <v>6552</v>
          </cell>
          <cell r="ET324">
            <v>34535.039999999994</v>
          </cell>
          <cell r="EU324">
            <v>0</v>
          </cell>
          <cell r="EV324">
            <v>0</v>
          </cell>
          <cell r="EW324">
            <v>0</v>
          </cell>
          <cell r="EX324">
            <v>456368.6399999999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779482.08</v>
          </cell>
        </row>
        <row r="325">
          <cell r="A325" t="str">
            <v>504002_2013</v>
          </cell>
          <cell r="B325" t="str">
            <v>504002</v>
          </cell>
          <cell r="C325" t="str">
            <v>Yes</v>
          </cell>
          <cell r="D325" t="str">
            <v>Psych</v>
          </cell>
          <cell r="E325" t="str">
            <v>7</v>
          </cell>
          <cell r="F325">
            <v>2013</v>
          </cell>
          <cell r="G325">
            <v>1</v>
          </cell>
          <cell r="H325">
            <v>1</v>
          </cell>
          <cell r="I325">
            <v>0</v>
          </cell>
          <cell r="J325">
            <v>1</v>
          </cell>
          <cell r="K325">
            <v>1</v>
          </cell>
          <cell r="L325">
            <v>0</v>
          </cell>
          <cell r="M325">
            <v>0</v>
          </cell>
          <cell r="N325">
            <v>323696.76</v>
          </cell>
          <cell r="O325">
            <v>0</v>
          </cell>
          <cell r="P325">
            <v>7520.28</v>
          </cell>
          <cell r="Q325">
            <v>0</v>
          </cell>
          <cell r="R325">
            <v>39637.800000000003</v>
          </cell>
          <cell r="S325">
            <v>808.92</v>
          </cell>
          <cell r="T325">
            <v>0</v>
          </cell>
          <cell r="U325">
            <v>0</v>
          </cell>
          <cell r="V325">
            <v>39637.800000000003</v>
          </cell>
          <cell r="W325">
            <v>808.92</v>
          </cell>
          <cell r="X325">
            <v>0</v>
          </cell>
          <cell r="Y325">
            <v>0</v>
          </cell>
          <cell r="Z325">
            <v>523798.8</v>
          </cell>
          <cell r="AA325">
            <v>0</v>
          </cell>
          <cell r="AB325">
            <v>0</v>
          </cell>
          <cell r="AC325">
            <v>0</v>
          </cell>
          <cell r="AD325">
            <v>523798.8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997.56</v>
          </cell>
          <cell r="AJ325">
            <v>0</v>
          </cell>
          <cell r="AK325">
            <v>855015.84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1.1151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2054387.6</v>
          </cell>
          <cell r="BA325">
            <v>2290847.6127999998</v>
          </cell>
          <cell r="BB325">
            <v>2614544.3827999998</v>
          </cell>
          <cell r="BC325">
            <v>323696.77</v>
          </cell>
          <cell r="BD325">
            <v>26974.730800000001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47727.839999999997</v>
          </cell>
          <cell r="BK325">
            <v>53221.314400000003</v>
          </cell>
          <cell r="BL325">
            <v>60741.481899999999</v>
          </cell>
          <cell r="BM325">
            <v>7520.1674999999996</v>
          </cell>
          <cell r="BN325">
            <v>626.68060000000003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1.1151</v>
          </cell>
          <cell r="CA325">
            <v>251566.5043</v>
          </cell>
          <cell r="CB325">
            <v>280521.8089</v>
          </cell>
          <cell r="CC325">
            <v>320159.54060000001</v>
          </cell>
          <cell r="CD325">
            <v>39637.731699999997</v>
          </cell>
          <cell r="CE325">
            <v>3303.1442999999999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1.1151</v>
          </cell>
          <cell r="CW325">
            <v>3324363.4862000002</v>
          </cell>
          <cell r="CX325">
            <v>3706997.7234999998</v>
          </cell>
          <cell r="CY325">
            <v>4230796.5011999998</v>
          </cell>
          <cell r="CZ325">
            <v>523798.77779999998</v>
          </cell>
          <cell r="DA325">
            <v>43649.898099999999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997.56</v>
          </cell>
          <cell r="DT325">
            <v>997.56</v>
          </cell>
          <cell r="DU325">
            <v>83.13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5678045.4304999998</v>
          </cell>
          <cell r="EG325">
            <v>6331588.4595999997</v>
          </cell>
          <cell r="EH325">
            <v>7226241.9064999996</v>
          </cell>
          <cell r="EI325">
            <v>894653.44700000004</v>
          </cell>
          <cell r="EJ325">
            <v>74554.453899999993</v>
          </cell>
          <cell r="EK325">
            <v>5678045.4304999998</v>
          </cell>
          <cell r="EL325">
            <v>6331588.4595999997</v>
          </cell>
          <cell r="EM325">
            <v>7227239.4665000001</v>
          </cell>
          <cell r="EN325">
            <v>895651.00699999998</v>
          </cell>
          <cell r="EO325">
            <v>74637.583899999998</v>
          </cell>
          <cell r="EP325">
            <v>0</v>
          </cell>
          <cell r="EQ325">
            <v>0</v>
          </cell>
          <cell r="ER325">
            <v>323696.76</v>
          </cell>
          <cell r="ES325">
            <v>7520.2800000000025</v>
          </cell>
          <cell r="ET325">
            <v>39637.80000000001</v>
          </cell>
          <cell r="EU325">
            <v>0</v>
          </cell>
          <cell r="EV325">
            <v>0</v>
          </cell>
          <cell r="EW325">
            <v>0</v>
          </cell>
          <cell r="EX325">
            <v>523798.8000000001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894653.64000000013</v>
          </cell>
        </row>
        <row r="326">
          <cell r="A326" t="str">
            <v>504003_2011</v>
          </cell>
          <cell r="B326" t="str">
            <v>504003</v>
          </cell>
          <cell r="C326" t="str">
            <v>No</v>
          </cell>
          <cell r="D326" t="str">
            <v>State-Owned Psych</v>
          </cell>
          <cell r="E326" t="str">
            <v>11</v>
          </cell>
          <cell r="F326">
            <v>2011</v>
          </cell>
          <cell r="G326">
            <v>1</v>
          </cell>
          <cell r="H326">
            <v>1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1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</row>
        <row r="327">
          <cell r="A327" t="str">
            <v>504003_2012</v>
          </cell>
          <cell r="B327" t="str">
            <v>504003</v>
          </cell>
          <cell r="C327" t="str">
            <v>No</v>
          </cell>
          <cell r="D327" t="str">
            <v>State-Owned Psych</v>
          </cell>
          <cell r="E327" t="str">
            <v>11</v>
          </cell>
          <cell r="F327">
            <v>2012</v>
          </cell>
          <cell r="G327">
            <v>1</v>
          </cell>
          <cell r="H327">
            <v>1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1.056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  <cell r="ER327">
            <v>0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</row>
        <row r="328">
          <cell r="A328" t="str">
            <v>504003_2013</v>
          </cell>
          <cell r="B328" t="str">
            <v>504003</v>
          </cell>
          <cell r="C328" t="str">
            <v>No</v>
          </cell>
          <cell r="D328" t="str">
            <v>State-Owned Psych</v>
          </cell>
          <cell r="E328" t="str">
            <v>11</v>
          </cell>
          <cell r="F328">
            <v>2013</v>
          </cell>
          <cell r="G328">
            <v>1</v>
          </cell>
          <cell r="H328">
            <v>1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1.1151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  <cell r="ER328">
            <v>0</v>
          </cell>
          <cell r="ES328">
            <v>0</v>
          </cell>
          <cell r="ET328">
            <v>0</v>
          </cell>
          <cell r="EU328">
            <v>0</v>
          </cell>
          <cell r="EV328">
            <v>0</v>
          </cell>
          <cell r="EW328">
            <v>0</v>
          </cell>
          <cell r="EX328">
            <v>0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</row>
        <row r="329">
          <cell r="A329" t="str">
            <v>504004_2011</v>
          </cell>
          <cell r="B329" t="str">
            <v>504004</v>
          </cell>
          <cell r="C329" t="str">
            <v>No</v>
          </cell>
          <cell r="D329" t="str">
            <v>State-Owned Psych</v>
          </cell>
          <cell r="E329" t="str">
            <v>11</v>
          </cell>
          <cell r="F329">
            <v>2011</v>
          </cell>
          <cell r="G329">
            <v>1</v>
          </cell>
          <cell r="H329">
            <v>1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1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W329">
            <v>0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  <cell r="ET329">
            <v>0</v>
          </cell>
          <cell r="EU329">
            <v>0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</row>
        <row r="330">
          <cell r="A330" t="str">
            <v>504004_2012</v>
          </cell>
          <cell r="B330" t="str">
            <v>504004</v>
          </cell>
          <cell r="C330" t="str">
            <v>No</v>
          </cell>
          <cell r="D330" t="str">
            <v>State-Owned Psych</v>
          </cell>
          <cell r="E330" t="str">
            <v>11</v>
          </cell>
          <cell r="F330">
            <v>2012</v>
          </cell>
          <cell r="G330">
            <v>1</v>
          </cell>
          <cell r="H330">
            <v>1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1.056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</row>
        <row r="331">
          <cell r="A331" t="str">
            <v>504004_2013</v>
          </cell>
          <cell r="B331" t="str">
            <v>504004</v>
          </cell>
          <cell r="C331" t="str">
            <v>No</v>
          </cell>
          <cell r="D331" t="str">
            <v>State-Owned Psych</v>
          </cell>
          <cell r="E331" t="str">
            <v>11</v>
          </cell>
          <cell r="F331">
            <v>2013</v>
          </cell>
          <cell r="G331">
            <v>1</v>
          </cell>
          <cell r="H331">
            <v>1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1.1151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  <cell r="ET331">
            <v>0</v>
          </cell>
          <cell r="EU331">
            <v>0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</row>
        <row r="332">
          <cell r="A332" t="str">
            <v>504008_2011</v>
          </cell>
          <cell r="B332" t="str">
            <v>504008</v>
          </cell>
          <cell r="C332" t="str">
            <v>Yes</v>
          </cell>
          <cell r="D332" t="str">
            <v>Psych</v>
          </cell>
          <cell r="E332" t="str">
            <v>7</v>
          </cell>
          <cell r="F332">
            <v>2011</v>
          </cell>
          <cell r="G332">
            <v>1</v>
          </cell>
          <cell r="H332">
            <v>1</v>
          </cell>
          <cell r="I332">
            <v>0</v>
          </cell>
          <cell r="J332">
            <v>0</v>
          </cell>
          <cell r="K332">
            <v>1</v>
          </cell>
          <cell r="L332">
            <v>0</v>
          </cell>
          <cell r="M332">
            <v>823.56</v>
          </cell>
          <cell r="N332">
            <v>18034.2</v>
          </cell>
          <cell r="O332">
            <v>0</v>
          </cell>
          <cell r="P332">
            <v>1084.32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174983.16</v>
          </cell>
          <cell r="AA332">
            <v>0</v>
          </cell>
          <cell r="AB332">
            <v>0</v>
          </cell>
          <cell r="AC332">
            <v>0</v>
          </cell>
          <cell r="AD332">
            <v>174983.16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758.88</v>
          </cell>
          <cell r="AJ332">
            <v>0</v>
          </cell>
          <cell r="AK332">
            <v>194925.24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1</v>
          </cell>
          <cell r="AU332">
            <v>6334.79</v>
          </cell>
          <cell r="AV332">
            <v>6334.79</v>
          </cell>
          <cell r="AW332">
            <v>7158.31</v>
          </cell>
          <cell r="AX332">
            <v>823.52</v>
          </cell>
          <cell r="AY332">
            <v>68.6267</v>
          </cell>
          <cell r="AZ332">
            <v>148578.99</v>
          </cell>
          <cell r="BA332">
            <v>148578.99</v>
          </cell>
          <cell r="BB332">
            <v>166613.24</v>
          </cell>
          <cell r="BC332">
            <v>18034.25</v>
          </cell>
          <cell r="BD332">
            <v>1502.8542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8340.44</v>
          </cell>
          <cell r="BK332">
            <v>8340.44</v>
          </cell>
          <cell r="BL332">
            <v>9424.7000000000007</v>
          </cell>
          <cell r="BM332">
            <v>1084.26</v>
          </cell>
          <cell r="BN332">
            <v>90.355000000000004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1</v>
          </cell>
          <cell r="CW332">
            <v>1346024.4271</v>
          </cell>
          <cell r="CX332">
            <v>1346024.4271</v>
          </cell>
          <cell r="CY332">
            <v>1521007.6026000001</v>
          </cell>
          <cell r="CZ332">
            <v>174983.17550000001</v>
          </cell>
          <cell r="DA332">
            <v>14581.9313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758.88</v>
          </cell>
          <cell r="DT332">
            <v>758.88</v>
          </cell>
          <cell r="DU332">
            <v>63.24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1509278.6470999999</v>
          </cell>
          <cell r="EG332">
            <v>1509278.6470999999</v>
          </cell>
          <cell r="EH332">
            <v>1704203.8526000001</v>
          </cell>
          <cell r="EI332">
            <v>194925.20550000001</v>
          </cell>
          <cell r="EJ332">
            <v>16243.767099999999</v>
          </cell>
          <cell r="EK332">
            <v>1509278.6470999999</v>
          </cell>
          <cell r="EL332">
            <v>1509278.6470999999</v>
          </cell>
          <cell r="EM332">
            <v>1704962.7326</v>
          </cell>
          <cell r="EN332">
            <v>195684.08549999999</v>
          </cell>
          <cell r="EO332">
            <v>16307.007100000001</v>
          </cell>
          <cell r="EP332">
            <v>823.56</v>
          </cell>
          <cell r="EQ332">
            <v>0</v>
          </cell>
          <cell r="ER332">
            <v>18034.2</v>
          </cell>
          <cell r="ES332">
            <v>1084.32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174983.15999999995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194925.23999999993</v>
          </cell>
        </row>
        <row r="333">
          <cell r="A333" t="str">
            <v>504008_2012</v>
          </cell>
          <cell r="B333" t="str">
            <v>504008</v>
          </cell>
          <cell r="C333" t="str">
            <v>Yes</v>
          </cell>
          <cell r="D333" t="str">
            <v>Psych</v>
          </cell>
          <cell r="E333" t="str">
            <v>7</v>
          </cell>
          <cell r="F333">
            <v>2012</v>
          </cell>
          <cell r="G333">
            <v>1</v>
          </cell>
          <cell r="H333">
            <v>1</v>
          </cell>
          <cell r="I333">
            <v>0</v>
          </cell>
          <cell r="J333">
            <v>0</v>
          </cell>
          <cell r="K333">
            <v>1</v>
          </cell>
          <cell r="L333">
            <v>0</v>
          </cell>
          <cell r="M333">
            <v>869.64</v>
          </cell>
          <cell r="N333">
            <v>19044.12</v>
          </cell>
          <cell r="O333">
            <v>0</v>
          </cell>
          <cell r="P333">
            <v>1145.04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184782.24</v>
          </cell>
          <cell r="AA333">
            <v>0</v>
          </cell>
          <cell r="AB333">
            <v>0</v>
          </cell>
          <cell r="AC333">
            <v>0</v>
          </cell>
          <cell r="AD333">
            <v>184782.24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801.36</v>
          </cell>
          <cell r="AJ333">
            <v>0</v>
          </cell>
          <cell r="AK333">
            <v>205841.04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1.056</v>
          </cell>
          <cell r="AU333">
            <v>6334.79</v>
          </cell>
          <cell r="AV333">
            <v>6689.5382</v>
          </cell>
          <cell r="AW333">
            <v>7559.1754000000001</v>
          </cell>
          <cell r="AX333">
            <v>869.63710000000003</v>
          </cell>
          <cell r="AY333">
            <v>72.469800000000006</v>
          </cell>
          <cell r="AZ333">
            <v>148578.99</v>
          </cell>
          <cell r="BA333">
            <v>156899.41339999999</v>
          </cell>
          <cell r="BB333">
            <v>175943.5814</v>
          </cell>
          <cell r="BC333">
            <v>19044.168000000001</v>
          </cell>
          <cell r="BD333">
            <v>1587.0139999999999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8340.44</v>
          </cell>
          <cell r="BK333">
            <v>8807.5046000000002</v>
          </cell>
          <cell r="BL333">
            <v>9952.4832000000006</v>
          </cell>
          <cell r="BM333">
            <v>1144.9785999999999</v>
          </cell>
          <cell r="BN333">
            <v>95.414900000000003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1.056</v>
          </cell>
          <cell r="CW333">
            <v>1346024.4271</v>
          </cell>
          <cell r="CX333">
            <v>1421401.7949999999</v>
          </cell>
          <cell r="CY333">
            <v>1606184.0282999999</v>
          </cell>
          <cell r="CZ333">
            <v>184782.23329999999</v>
          </cell>
          <cell r="DA333">
            <v>15398.519399999999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801.36</v>
          </cell>
          <cell r="DT333">
            <v>801.36</v>
          </cell>
          <cell r="DU333">
            <v>66.78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1509278.6470999999</v>
          </cell>
          <cell r="EG333">
            <v>1593798.2512999999</v>
          </cell>
          <cell r="EH333">
            <v>1799639.2683000001</v>
          </cell>
          <cell r="EI333">
            <v>205841.01699999999</v>
          </cell>
          <cell r="EJ333">
            <v>17153.418099999999</v>
          </cell>
          <cell r="EK333">
            <v>1509278.6470999999</v>
          </cell>
          <cell r="EL333">
            <v>1593798.2512999999</v>
          </cell>
          <cell r="EM333">
            <v>1800440.6283</v>
          </cell>
          <cell r="EN333">
            <v>206642.37700000001</v>
          </cell>
          <cell r="EO333">
            <v>17220.198100000001</v>
          </cell>
          <cell r="EP333">
            <v>869.64000000000021</v>
          </cell>
          <cell r="EQ333">
            <v>0</v>
          </cell>
          <cell r="ER333">
            <v>19044.12</v>
          </cell>
          <cell r="ES333">
            <v>1145.04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184782.24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205841.03999999998</v>
          </cell>
        </row>
        <row r="334">
          <cell r="A334" t="str">
            <v>504008_2013</v>
          </cell>
          <cell r="B334" t="str">
            <v>504008</v>
          </cell>
          <cell r="C334" t="str">
            <v>Yes</v>
          </cell>
          <cell r="D334" t="str">
            <v>Psych</v>
          </cell>
          <cell r="E334" t="str">
            <v>7</v>
          </cell>
          <cell r="F334">
            <v>2013</v>
          </cell>
          <cell r="G334">
            <v>1</v>
          </cell>
          <cell r="H334">
            <v>1</v>
          </cell>
          <cell r="I334">
            <v>0</v>
          </cell>
          <cell r="J334">
            <v>0</v>
          </cell>
          <cell r="K334">
            <v>1</v>
          </cell>
          <cell r="L334">
            <v>0</v>
          </cell>
          <cell r="M334">
            <v>998.16</v>
          </cell>
          <cell r="N334">
            <v>21858</v>
          </cell>
          <cell r="O334">
            <v>0</v>
          </cell>
          <cell r="P334">
            <v>1314.12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212084.52</v>
          </cell>
          <cell r="AA334">
            <v>0</v>
          </cell>
          <cell r="AB334">
            <v>0</v>
          </cell>
          <cell r="AC334">
            <v>0</v>
          </cell>
          <cell r="AD334">
            <v>212084.52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846.24</v>
          </cell>
          <cell r="AJ334">
            <v>0</v>
          </cell>
          <cell r="AK334">
            <v>236254.8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1.1151</v>
          </cell>
          <cell r="AU334">
            <v>6334.79</v>
          </cell>
          <cell r="AV334">
            <v>7063.9242999999997</v>
          </cell>
          <cell r="AW334">
            <v>8062.0614999999998</v>
          </cell>
          <cell r="AX334">
            <v>998.13720000000001</v>
          </cell>
          <cell r="AY334">
            <v>83.178100000000001</v>
          </cell>
          <cell r="AZ334">
            <v>148578.99</v>
          </cell>
          <cell r="BA334">
            <v>165680.43169999999</v>
          </cell>
          <cell r="BB334">
            <v>187538.44349999999</v>
          </cell>
          <cell r="BC334">
            <v>21858.0118</v>
          </cell>
          <cell r="BD334">
            <v>1821.501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8340.44</v>
          </cell>
          <cell r="BK334">
            <v>9300.4246000000003</v>
          </cell>
          <cell r="BL334">
            <v>10614.581099999999</v>
          </cell>
          <cell r="BM334">
            <v>1314.1565000000001</v>
          </cell>
          <cell r="BN334">
            <v>109.51300000000001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1.1151</v>
          </cell>
          <cell r="CW334">
            <v>1346024.4271</v>
          </cell>
          <cell r="CX334">
            <v>1500951.8387</v>
          </cell>
          <cell r="CY334">
            <v>1713036.3333999999</v>
          </cell>
          <cell r="CZ334">
            <v>212084.49470000001</v>
          </cell>
          <cell r="DA334">
            <v>17673.707900000001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846.24</v>
          </cell>
          <cell r="DT334">
            <v>846.24</v>
          </cell>
          <cell r="DU334">
            <v>70.52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1509278.6470999999</v>
          </cell>
          <cell r="EG334">
            <v>1682996.6194</v>
          </cell>
          <cell r="EH334">
            <v>1919251.4195999999</v>
          </cell>
          <cell r="EI334">
            <v>236254.8002</v>
          </cell>
          <cell r="EJ334">
            <v>19687.900000000001</v>
          </cell>
          <cell r="EK334">
            <v>1509278.6470999999</v>
          </cell>
          <cell r="EL334">
            <v>1682996.6194</v>
          </cell>
          <cell r="EM334">
            <v>1920097.6595999999</v>
          </cell>
          <cell r="EN334">
            <v>237101.04019999999</v>
          </cell>
          <cell r="EO334">
            <v>19758.419999999998</v>
          </cell>
          <cell r="EP334">
            <v>998.16000000000031</v>
          </cell>
          <cell r="EQ334">
            <v>0</v>
          </cell>
          <cell r="ER334">
            <v>21858</v>
          </cell>
          <cell r="ES334">
            <v>1314.1200000000001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212084.51999999993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236254.79999999993</v>
          </cell>
        </row>
        <row r="335">
          <cell r="A335" t="str">
            <v>504009_2011</v>
          </cell>
          <cell r="B335" t="str">
            <v>504009</v>
          </cell>
          <cell r="C335" t="str">
            <v>Yes</v>
          </cell>
          <cell r="D335" t="str">
            <v>Psych</v>
          </cell>
          <cell r="E335" t="str">
            <v>7</v>
          </cell>
          <cell r="F335">
            <v>2011</v>
          </cell>
          <cell r="G335">
            <v>1</v>
          </cell>
          <cell r="H335">
            <v>1</v>
          </cell>
          <cell r="I335">
            <v>0</v>
          </cell>
          <cell r="J335">
            <v>1</v>
          </cell>
          <cell r="K335">
            <v>1</v>
          </cell>
          <cell r="L335">
            <v>0</v>
          </cell>
          <cell r="M335">
            <v>0</v>
          </cell>
          <cell r="N335">
            <v>47007.96</v>
          </cell>
          <cell r="O335">
            <v>0</v>
          </cell>
          <cell r="P335">
            <v>0</v>
          </cell>
          <cell r="Q335">
            <v>0</v>
          </cell>
          <cell r="R335">
            <v>2418.6</v>
          </cell>
          <cell r="S335">
            <v>49.32</v>
          </cell>
          <cell r="T335">
            <v>0</v>
          </cell>
          <cell r="U335">
            <v>0</v>
          </cell>
          <cell r="V335">
            <v>2418.6</v>
          </cell>
          <cell r="W335">
            <v>49.32</v>
          </cell>
          <cell r="X335">
            <v>0</v>
          </cell>
          <cell r="Y335">
            <v>0</v>
          </cell>
          <cell r="Z335">
            <v>393893.16</v>
          </cell>
          <cell r="AA335">
            <v>0</v>
          </cell>
          <cell r="AB335">
            <v>0</v>
          </cell>
          <cell r="AC335">
            <v>0</v>
          </cell>
          <cell r="AD335">
            <v>393893.16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2053.08</v>
          </cell>
          <cell r="AJ335">
            <v>0</v>
          </cell>
          <cell r="AK335">
            <v>440901.12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361599.23</v>
          </cell>
          <cell r="BA335">
            <v>361599.23</v>
          </cell>
          <cell r="BB335">
            <v>408607.13</v>
          </cell>
          <cell r="BC335">
            <v>47007.9</v>
          </cell>
          <cell r="BD335">
            <v>3917.3249999999998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1</v>
          </cell>
          <cell r="CA335">
            <v>18604.743299999998</v>
          </cell>
          <cell r="CB335">
            <v>18604.743299999998</v>
          </cell>
          <cell r="CC335">
            <v>21023.359899999999</v>
          </cell>
          <cell r="CD335">
            <v>2418.6165999999998</v>
          </cell>
          <cell r="CE335">
            <v>201.5514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1</v>
          </cell>
          <cell r="CW335">
            <v>3029947.1236999999</v>
          </cell>
          <cell r="CX335">
            <v>3029947.1236999999</v>
          </cell>
          <cell r="CY335">
            <v>3423840.2492999998</v>
          </cell>
          <cell r="CZ335">
            <v>393893.12560000003</v>
          </cell>
          <cell r="DA335">
            <v>32824.427100000001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2053.08</v>
          </cell>
          <cell r="DT335">
            <v>2053.08</v>
          </cell>
          <cell r="DU335">
            <v>171.09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3410151.0970000001</v>
          </cell>
          <cell r="EG335">
            <v>3410151.0970000001</v>
          </cell>
          <cell r="EH335">
            <v>3853470.7392000002</v>
          </cell>
          <cell r="EI335">
            <v>443319.6422</v>
          </cell>
          <cell r="EJ335">
            <v>36943.303500000002</v>
          </cell>
          <cell r="EK335">
            <v>3410151.0970000001</v>
          </cell>
          <cell r="EL335">
            <v>3410151.0970000001</v>
          </cell>
          <cell r="EM335">
            <v>3855523.8191999998</v>
          </cell>
          <cell r="EN335">
            <v>445372.72220000002</v>
          </cell>
          <cell r="EO335">
            <v>37114.393499999998</v>
          </cell>
          <cell r="EP335">
            <v>0</v>
          </cell>
          <cell r="EQ335">
            <v>0</v>
          </cell>
          <cell r="ER335">
            <v>47007.960000000014</v>
          </cell>
          <cell r="ES335">
            <v>0</v>
          </cell>
          <cell r="ET335">
            <v>2418.6</v>
          </cell>
          <cell r="EU335">
            <v>0</v>
          </cell>
          <cell r="EV335">
            <v>0</v>
          </cell>
          <cell r="EW335">
            <v>0</v>
          </cell>
          <cell r="EX335">
            <v>393893.16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443319.72</v>
          </cell>
        </row>
        <row r="336">
          <cell r="A336" t="str">
            <v>504009_2012</v>
          </cell>
          <cell r="B336" t="str">
            <v>504009</v>
          </cell>
          <cell r="C336" t="str">
            <v>Yes</v>
          </cell>
          <cell r="D336" t="str">
            <v>Psych</v>
          </cell>
          <cell r="E336" t="str">
            <v>7</v>
          </cell>
          <cell r="F336">
            <v>2012</v>
          </cell>
          <cell r="G336">
            <v>1</v>
          </cell>
          <cell r="H336">
            <v>1</v>
          </cell>
          <cell r="I336">
            <v>0</v>
          </cell>
          <cell r="J336">
            <v>1</v>
          </cell>
          <cell r="K336">
            <v>1</v>
          </cell>
          <cell r="L336">
            <v>0</v>
          </cell>
          <cell r="M336">
            <v>0</v>
          </cell>
          <cell r="N336">
            <v>49640.4</v>
          </cell>
          <cell r="O336">
            <v>0</v>
          </cell>
          <cell r="P336">
            <v>0</v>
          </cell>
          <cell r="Q336">
            <v>0</v>
          </cell>
          <cell r="R336">
            <v>2554.08</v>
          </cell>
          <cell r="S336">
            <v>52.08</v>
          </cell>
          <cell r="T336">
            <v>0</v>
          </cell>
          <cell r="U336">
            <v>0</v>
          </cell>
          <cell r="V336">
            <v>2554.08</v>
          </cell>
          <cell r="W336">
            <v>52.08</v>
          </cell>
          <cell r="X336">
            <v>0</v>
          </cell>
          <cell r="Y336">
            <v>0</v>
          </cell>
          <cell r="Z336">
            <v>415951.2</v>
          </cell>
          <cell r="AA336">
            <v>0</v>
          </cell>
          <cell r="AB336">
            <v>0</v>
          </cell>
          <cell r="AC336">
            <v>0</v>
          </cell>
          <cell r="AD336">
            <v>415951.2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2167.92</v>
          </cell>
          <cell r="AJ336">
            <v>0</v>
          </cell>
          <cell r="AK336">
            <v>465591.6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1.056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361599.23</v>
          </cell>
          <cell r="BA336">
            <v>381848.78690000001</v>
          </cell>
          <cell r="BB336">
            <v>431489.12929999997</v>
          </cell>
          <cell r="BC336">
            <v>49640.342400000001</v>
          </cell>
          <cell r="BD336">
            <v>4136.6952000000001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1.056</v>
          </cell>
          <cell r="CA336">
            <v>18604.743299999998</v>
          </cell>
          <cell r="CB336">
            <v>19646.608899999999</v>
          </cell>
          <cell r="CC336">
            <v>22200.668099999999</v>
          </cell>
          <cell r="CD336">
            <v>2554.0590999999999</v>
          </cell>
          <cell r="CE336">
            <v>212.8383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1.056</v>
          </cell>
          <cell r="CW336">
            <v>3029947.1236999999</v>
          </cell>
          <cell r="CX336">
            <v>3199624.1625999999</v>
          </cell>
          <cell r="CY336">
            <v>3615575.3032999998</v>
          </cell>
          <cell r="CZ336">
            <v>415951.14059999998</v>
          </cell>
          <cell r="DA336">
            <v>34662.595099999999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2167.92</v>
          </cell>
          <cell r="DT336">
            <v>2167.92</v>
          </cell>
          <cell r="DU336">
            <v>180.66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3410151.0970000001</v>
          </cell>
          <cell r="EG336">
            <v>3601119.5584</v>
          </cell>
          <cell r="EH336">
            <v>4069265.1006</v>
          </cell>
          <cell r="EI336">
            <v>468145.54220000003</v>
          </cell>
          <cell r="EJ336">
            <v>39012.128499999999</v>
          </cell>
          <cell r="EK336">
            <v>3410151.0970000001</v>
          </cell>
          <cell r="EL336">
            <v>3601119.5584</v>
          </cell>
          <cell r="EM336">
            <v>4071433.0205999999</v>
          </cell>
          <cell r="EN336">
            <v>470313.46220000001</v>
          </cell>
          <cell r="EO336">
            <v>39192.788500000002</v>
          </cell>
          <cell r="EP336">
            <v>0</v>
          </cell>
          <cell r="EQ336">
            <v>0</v>
          </cell>
          <cell r="ER336">
            <v>49640.399999999987</v>
          </cell>
          <cell r="ES336">
            <v>0</v>
          </cell>
          <cell r="ET336">
            <v>2554.08</v>
          </cell>
          <cell r="EU336">
            <v>0</v>
          </cell>
          <cell r="EV336">
            <v>0</v>
          </cell>
          <cell r="EW336">
            <v>0</v>
          </cell>
          <cell r="EX336">
            <v>415951.1999999999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468145.67999999988</v>
          </cell>
        </row>
        <row r="337">
          <cell r="A337" t="str">
            <v>504009_2013</v>
          </cell>
          <cell r="B337" t="str">
            <v>504009</v>
          </cell>
          <cell r="C337" t="str">
            <v>Yes</v>
          </cell>
          <cell r="D337" t="str">
            <v>Psych</v>
          </cell>
          <cell r="E337" t="str">
            <v>7</v>
          </cell>
          <cell r="F337">
            <v>2013</v>
          </cell>
          <cell r="G337">
            <v>1</v>
          </cell>
          <cell r="H337">
            <v>1</v>
          </cell>
          <cell r="I337">
            <v>0</v>
          </cell>
          <cell r="J337">
            <v>1</v>
          </cell>
          <cell r="K337">
            <v>1</v>
          </cell>
          <cell r="L337">
            <v>0</v>
          </cell>
          <cell r="M337">
            <v>0</v>
          </cell>
          <cell r="N337">
            <v>56974.92</v>
          </cell>
          <cell r="O337">
            <v>0</v>
          </cell>
          <cell r="P337">
            <v>0</v>
          </cell>
          <cell r="Q337">
            <v>0</v>
          </cell>
          <cell r="R337">
            <v>2931.36</v>
          </cell>
          <cell r="S337">
            <v>59.88</v>
          </cell>
          <cell r="T337">
            <v>0</v>
          </cell>
          <cell r="U337">
            <v>0</v>
          </cell>
          <cell r="V337">
            <v>2931.36</v>
          </cell>
          <cell r="W337">
            <v>59.88</v>
          </cell>
          <cell r="X337">
            <v>0</v>
          </cell>
          <cell r="Y337">
            <v>0</v>
          </cell>
          <cell r="Z337">
            <v>477409.56</v>
          </cell>
          <cell r="AA337">
            <v>0</v>
          </cell>
          <cell r="AB337">
            <v>0</v>
          </cell>
          <cell r="AC337">
            <v>0</v>
          </cell>
          <cell r="AD337">
            <v>477409.56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2289.48</v>
          </cell>
          <cell r="AJ337">
            <v>0</v>
          </cell>
          <cell r="AK337">
            <v>534384.48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1.1151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361599.23</v>
          </cell>
          <cell r="BA337">
            <v>403219.3014</v>
          </cell>
          <cell r="BB337">
            <v>460194.18729999999</v>
          </cell>
          <cell r="BC337">
            <v>56974.885900000001</v>
          </cell>
          <cell r="BD337">
            <v>4747.9071999999996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1.1151</v>
          </cell>
          <cell r="CA337">
            <v>18604.743299999998</v>
          </cell>
          <cell r="CB337">
            <v>20746.149300000001</v>
          </cell>
          <cell r="CC337">
            <v>23677.580099999999</v>
          </cell>
          <cell r="CD337">
            <v>2931.4308999999998</v>
          </cell>
          <cell r="CE337">
            <v>244.2859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1.1151</v>
          </cell>
          <cell r="CW337">
            <v>3029947.1236999999</v>
          </cell>
          <cell r="CX337">
            <v>3378694.0375999999</v>
          </cell>
          <cell r="CY337">
            <v>3856103.5046000001</v>
          </cell>
          <cell r="CZ337">
            <v>477409.467</v>
          </cell>
          <cell r="DA337">
            <v>39784.122199999998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2289.48</v>
          </cell>
          <cell r="DT337">
            <v>2289.48</v>
          </cell>
          <cell r="DU337">
            <v>190.79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3410151.0970000001</v>
          </cell>
          <cell r="EG337">
            <v>3802659.4882999999</v>
          </cell>
          <cell r="EH337">
            <v>4339975.2720999997</v>
          </cell>
          <cell r="EI337">
            <v>537315.78379999998</v>
          </cell>
          <cell r="EJ337">
            <v>44776.315300000002</v>
          </cell>
          <cell r="EK337">
            <v>3410151.0970000001</v>
          </cell>
          <cell r="EL337">
            <v>3802659.4882999999</v>
          </cell>
          <cell r="EM337">
            <v>4342264.7521000002</v>
          </cell>
          <cell r="EN337">
            <v>539605.26379999996</v>
          </cell>
          <cell r="EO337">
            <v>44967.105300000003</v>
          </cell>
          <cell r="EP337">
            <v>0</v>
          </cell>
          <cell r="EQ337">
            <v>0</v>
          </cell>
          <cell r="ER337">
            <v>56974.920000000013</v>
          </cell>
          <cell r="ES337">
            <v>0</v>
          </cell>
          <cell r="ET337">
            <v>2931.3600000000006</v>
          </cell>
          <cell r="EU337">
            <v>0</v>
          </cell>
          <cell r="EV337">
            <v>0</v>
          </cell>
          <cell r="EW337">
            <v>0</v>
          </cell>
          <cell r="EX337">
            <v>477409.56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537315.83999999997</v>
          </cell>
        </row>
      </sheetData>
      <sheetData sheetId="7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income"/>
      <sheetName val="state share"/>
      <sheetName val="add bmarks"/>
      <sheetName val="data"/>
    </sheetNames>
    <sheetDataSet>
      <sheetData sheetId="0"/>
      <sheetData sheetId="1"/>
      <sheetData sheetId="2"/>
      <sheetData sheetId="3">
        <row r="1">
          <cell r="A1" t="str">
            <v>ageincome</v>
          </cell>
          <cell r="B1" t="str">
            <v>_NAME_</v>
          </cell>
          <cell r="C1" t="str">
            <v>JAN00</v>
          </cell>
          <cell r="D1" t="str">
            <v>FEB00</v>
          </cell>
          <cell r="E1" t="str">
            <v>MAR00</v>
          </cell>
          <cell r="F1" t="str">
            <v>APR00</v>
          </cell>
          <cell r="G1" t="str">
            <v>MAY00</v>
          </cell>
          <cell r="H1" t="str">
            <v>JUN00</v>
          </cell>
          <cell r="I1" t="str">
            <v>JUL00</v>
          </cell>
          <cell r="J1" t="str">
            <v>AUG00</v>
          </cell>
          <cell r="K1" t="str">
            <v>SEP00</v>
          </cell>
          <cell r="L1" t="str">
            <v>OCT00</v>
          </cell>
          <cell r="M1" t="str">
            <v>NOV00</v>
          </cell>
          <cell r="N1" t="str">
            <v>DEC00</v>
          </cell>
          <cell r="O1" t="str">
            <v>JAN01</v>
          </cell>
          <cell r="P1" t="str">
            <v>FEB01</v>
          </cell>
          <cell r="Q1" t="str">
            <v>MAR01</v>
          </cell>
          <cell r="R1" t="str">
            <v>APR01</v>
          </cell>
          <cell r="S1" t="str">
            <v>MAY01</v>
          </cell>
          <cell r="T1" t="str">
            <v>JUN01</v>
          </cell>
          <cell r="U1" t="str">
            <v>JUL01</v>
          </cell>
          <cell r="V1" t="str">
            <v>AUG01</v>
          </cell>
          <cell r="W1" t="str">
            <v>SEP01</v>
          </cell>
          <cell r="X1" t="str">
            <v>OCT01</v>
          </cell>
          <cell r="Y1" t="str">
            <v>NOV01</v>
          </cell>
          <cell r="Z1" t="str">
            <v>DEC01</v>
          </cell>
          <cell r="AA1" t="str">
            <v>JAN02</v>
          </cell>
          <cell r="AB1" t="str">
            <v>FEB02</v>
          </cell>
          <cell r="AC1" t="str">
            <v>MAR02</v>
          </cell>
          <cell r="AD1" t="str">
            <v>APR02</v>
          </cell>
          <cell r="AE1" t="str">
            <v>MAY02</v>
          </cell>
          <cell r="AF1" t="str">
            <v>JUN02</v>
          </cell>
          <cell r="AG1" t="str">
            <v>JUL02</v>
          </cell>
          <cell r="AH1" t="str">
            <v>AUG02</v>
          </cell>
          <cell r="AI1" t="str">
            <v>SEP02</v>
          </cell>
          <cell r="AJ1" t="str">
            <v>OCT02</v>
          </cell>
          <cell r="AK1" t="str">
            <v>NOV02</v>
          </cell>
          <cell r="AL1" t="str">
            <v>DEC02</v>
          </cell>
          <cell r="AM1" t="str">
            <v>JAN03</v>
          </cell>
          <cell r="AN1" t="str">
            <v>FEB03</v>
          </cell>
          <cell r="AO1" t="str">
            <v>MAR03</v>
          </cell>
          <cell r="AP1" t="str">
            <v>APR03</v>
          </cell>
          <cell r="AQ1" t="str">
            <v>MAY03</v>
          </cell>
          <cell r="AR1" t="str">
            <v>JUN03</v>
          </cell>
          <cell r="AS1" t="str">
            <v>JUL03</v>
          </cell>
          <cell r="AT1" t="str">
            <v>AUG03</v>
          </cell>
          <cell r="AU1" t="str">
            <v>SEP03</v>
          </cell>
          <cell r="AV1" t="str">
            <v>OCT03</v>
          </cell>
          <cell r="AW1" t="str">
            <v>NOV03</v>
          </cell>
          <cell r="AX1" t="str">
            <v>DEC03</v>
          </cell>
          <cell r="AY1" t="str">
            <v>JAN04</v>
          </cell>
          <cell r="AZ1" t="str">
            <v>FEB04</v>
          </cell>
          <cell r="BA1" t="str">
            <v>MAR04</v>
          </cell>
          <cell r="BB1" t="str">
            <v>APR04</v>
          </cell>
          <cell r="BC1" t="str">
            <v>MAY04</v>
          </cell>
          <cell r="BD1" t="str">
            <v>JUN04</v>
          </cell>
          <cell r="BE1" t="str">
            <v>JUL04</v>
          </cell>
          <cell r="BF1" t="str">
            <v>AUG04</v>
          </cell>
          <cell r="BG1" t="str">
            <v>SEP04</v>
          </cell>
          <cell r="BH1" t="str">
            <v>OCT04</v>
          </cell>
          <cell r="BI1" t="str">
            <v>NOV04</v>
          </cell>
          <cell r="BJ1" t="str">
            <v>DEC04</v>
          </cell>
          <cell r="BK1" t="str">
            <v>JAN05</v>
          </cell>
          <cell r="BL1" t="str">
            <v>FEB05</v>
          </cell>
          <cell r="BM1" t="str">
            <v>MAR05</v>
          </cell>
          <cell r="BN1" t="str">
            <v>APR05</v>
          </cell>
          <cell r="BO1" t="str">
            <v>MAY05</v>
          </cell>
          <cell r="BP1" t="str">
            <v>JUN05</v>
          </cell>
          <cell r="BQ1" t="str">
            <v>JUL05</v>
          </cell>
          <cell r="BR1" t="str">
            <v>AUG05</v>
          </cell>
          <cell r="BS1" t="str">
            <v>SEP05</v>
          </cell>
          <cell r="BT1" t="str">
            <v>OCT05</v>
          </cell>
          <cell r="BU1" t="str">
            <v>NOV05</v>
          </cell>
          <cell r="BV1" t="str">
            <v>DEC05</v>
          </cell>
          <cell r="BW1" t="str">
            <v>JAN06</v>
          </cell>
          <cell r="BX1" t="str">
            <v>FEB06</v>
          </cell>
          <cell r="BY1" t="str">
            <v>MAR06</v>
          </cell>
          <cell r="BZ1" t="str">
            <v>APR06</v>
          </cell>
          <cell r="CA1" t="str">
            <v>MAY06</v>
          </cell>
          <cell r="CB1" t="str">
            <v>JUN06</v>
          </cell>
          <cell r="CC1" t="str">
            <v>JUL06</v>
          </cell>
          <cell r="CD1" t="str">
            <v>AUG06</v>
          </cell>
          <cell r="CE1" t="str">
            <v>SEP06</v>
          </cell>
          <cell r="CF1" t="str">
            <v>OCT06</v>
          </cell>
          <cell r="CG1" t="str">
            <v>NOV06</v>
          </cell>
          <cell r="CH1" t="str">
            <v>DEC06</v>
          </cell>
          <cell r="CI1" t="str">
            <v>JAN07</v>
          </cell>
          <cell r="CJ1" t="str">
            <v>FEB07</v>
          </cell>
          <cell r="CK1" t="str">
            <v>MAR07</v>
          </cell>
          <cell r="CL1" t="str">
            <v>APR07</v>
          </cell>
          <cell r="CM1" t="str">
            <v>MAY07</v>
          </cell>
          <cell r="CN1" t="str">
            <v>JUN07</v>
          </cell>
        </row>
        <row r="2">
          <cell r="A2" t="str">
            <v>age</v>
          </cell>
          <cell r="B2" t="str">
            <v>average</v>
          </cell>
          <cell r="C2">
            <v>0.94744969423128944</v>
          </cell>
          <cell r="D2">
            <v>0.94724313563869211</v>
          </cell>
          <cell r="E2">
            <v>0.9467684474421505</v>
          </cell>
          <cell r="F2">
            <v>0.94610237308963441</v>
          </cell>
          <cell r="G2">
            <v>0.94544841418696446</v>
          </cell>
          <cell r="H2">
            <v>0.94504091428572201</v>
          </cell>
          <cell r="I2">
            <v>0.94514074164728901</v>
          </cell>
          <cell r="J2">
            <v>0.94579110643558917</v>
          </cell>
          <cell r="K2">
            <v>0.94496957651735214</v>
          </cell>
          <cell r="L2">
            <v>0.94495600971449922</v>
          </cell>
          <cell r="M2">
            <v>0.94454053024530105</v>
          </cell>
          <cell r="N2">
            <v>0.94414751481988568</v>
          </cell>
          <cell r="O2">
            <v>0.95966834339625295</v>
          </cell>
          <cell r="P2">
            <v>0.95709980503899295</v>
          </cell>
          <cell r="Q2">
            <v>0.95644367684324949</v>
          </cell>
          <cell r="R2">
            <v>0.95622377782528001</v>
          </cell>
          <cell r="S2">
            <v>0.95549726504226518</v>
          </cell>
          <cell r="T2">
            <v>0.95417517932562634</v>
          </cell>
          <cell r="U2">
            <v>0.95131635735864362</v>
          </cell>
          <cell r="V2">
            <v>0.95080520018724879</v>
          </cell>
          <cell r="W2">
            <v>0.9512213378150336</v>
          </cell>
          <cell r="X2">
            <v>0.9516027034504575</v>
          </cell>
          <cell r="Y2">
            <v>0.95147328372137541</v>
          </cell>
          <cell r="Z2">
            <v>0.95236016126136691</v>
          </cell>
          <cell r="AA2">
            <v>0.96906202334372105</v>
          </cell>
          <cell r="AB2">
            <v>0.96843121800668808</v>
          </cell>
          <cell r="AC2">
            <v>0.96855136708175815</v>
          </cell>
          <cell r="AD2">
            <v>0.9680115860071431</v>
          </cell>
          <cell r="AE2">
            <v>0.96674012647862395</v>
          </cell>
          <cell r="AF2">
            <v>0.96656346912419311</v>
          </cell>
          <cell r="AG2">
            <v>0.96416180667578022</v>
          </cell>
          <cell r="AH2">
            <v>0.95964694959372099</v>
          </cell>
          <cell r="AI2">
            <v>0.95989886076769704</v>
          </cell>
          <cell r="AJ2">
            <v>0.91124732142856257</v>
          </cell>
          <cell r="AK2">
            <v>0.90314648132823105</v>
          </cell>
          <cell r="AL2">
            <v>0.90266939783626887</v>
          </cell>
          <cell r="AM2">
            <v>0.92248321499658237</v>
          </cell>
          <cell r="AN2">
            <v>0.91928875153761369</v>
          </cell>
          <cell r="AO2">
            <v>0.9161487400313989</v>
          </cell>
          <cell r="AP2">
            <v>0.91348249772541612</v>
          </cell>
          <cell r="AQ2">
            <v>0.91238868282162155</v>
          </cell>
          <cell r="AR2">
            <v>0.91126223578706933</v>
          </cell>
          <cell r="AS2">
            <v>0.9072830802131514</v>
          </cell>
          <cell r="AT2">
            <v>0.90868864238558467</v>
          </cell>
          <cell r="AU2">
            <v>0.91286211614897672</v>
          </cell>
          <cell r="AV2">
            <v>0.91302754834090361</v>
          </cell>
          <cell r="AW2">
            <v>0.91118380062304694</v>
          </cell>
          <cell r="AX2">
            <v>0.91023648682063918</v>
          </cell>
          <cell r="AY2">
            <v>0.92393636553099323</v>
          </cell>
          <cell r="AZ2">
            <v>0.92166065126323427</v>
          </cell>
          <cell r="BA2">
            <v>0.92041066172352604</v>
          </cell>
          <cell r="BB2">
            <v>0.91807721282546828</v>
          </cell>
          <cell r="BC2">
            <v>0.91838343613075935</v>
          </cell>
          <cell r="BD2">
            <v>0.92039075824045613</v>
          </cell>
          <cell r="BE2">
            <v>0.91850750000001069</v>
          </cell>
          <cell r="BF2">
            <v>0.91690137081123058</v>
          </cell>
          <cell r="BG2">
            <v>0.91626324863530961</v>
          </cell>
          <cell r="BH2">
            <v>0.9165836474305209</v>
          </cell>
          <cell r="BI2">
            <v>0.91531230596948709</v>
          </cell>
          <cell r="BJ2">
            <v>0.9148107044165531</v>
          </cell>
          <cell r="BK2">
            <v>0.92845407310514716</v>
          </cell>
          <cell r="BL2">
            <v>0.92660862955046353</v>
          </cell>
          <cell r="BM2">
            <v>0.92521190494689776</v>
          </cell>
          <cell r="BN2">
            <v>0.92364102288962524</v>
          </cell>
          <cell r="BO2">
            <v>0.92233337525004933</v>
          </cell>
          <cell r="BP2">
            <v>0.9212996582545816</v>
          </cell>
          <cell r="BQ2">
            <v>0.91907337221856444</v>
          </cell>
          <cell r="BR2">
            <v>0.91825283610533837</v>
          </cell>
          <cell r="BS2">
            <v>0.91787604613654694</v>
          </cell>
          <cell r="BT2">
            <v>0.91790498248433428</v>
          </cell>
          <cell r="BU2">
            <v>0.91644676985512852</v>
          </cell>
          <cell r="BV2">
            <v>0.91590951818037847</v>
          </cell>
          <cell r="BW2">
            <v>0.92931103203443821</v>
          </cell>
          <cell r="BX2">
            <v>0.92751268729193359</v>
          </cell>
          <cell r="BY2">
            <v>0.92622338298880613</v>
          </cell>
          <cell r="BZ2">
            <v>0.92473579556467411</v>
          </cell>
          <cell r="CA2">
            <v>0.92343650336566585</v>
          </cell>
          <cell r="CB2">
            <v>0.92247644135025508</v>
          </cell>
          <cell r="CC2">
            <v>0.92015280832975788</v>
          </cell>
          <cell r="CD2">
            <v>0.91924670078460335</v>
          </cell>
          <cell r="CE2">
            <v>0.9187443525464638</v>
          </cell>
          <cell r="CF2">
            <v>0.91874284491637581</v>
          </cell>
          <cell r="CG2">
            <v>0.9172777185728106</v>
          </cell>
          <cell r="CH2">
            <v>0.91670161799964733</v>
          </cell>
          <cell r="CI2">
            <v>0.92995239445826494</v>
          </cell>
          <cell r="CJ2">
            <v>0.92806044655030562</v>
          </cell>
          <cell r="CK2">
            <v>0.92668031694424879</v>
          </cell>
          <cell r="CL2">
            <v>0.92517938597645999</v>
          </cell>
          <cell r="CM2">
            <v>0.92373405246808749</v>
          </cell>
          <cell r="CN2">
            <v>0.92255957508538189</v>
          </cell>
        </row>
        <row r="3">
          <cell r="A3" t="str">
            <v>income</v>
          </cell>
          <cell r="B3" t="str">
            <v>average</v>
          </cell>
          <cell r="C3">
            <v>1.0168245238187932</v>
          </cell>
          <cell r="D3">
            <v>1.0182464093811012</v>
          </cell>
          <cell r="E3">
            <v>1.0191917043752212</v>
          </cell>
          <cell r="F3">
            <v>1.0194762307042582</v>
          </cell>
          <cell r="G3">
            <v>1.0209014216050338</v>
          </cell>
          <cell r="H3">
            <v>1.0219414095238188</v>
          </cell>
          <cell r="I3">
            <v>1.0114660078325783</v>
          </cell>
          <cell r="J3">
            <v>1.0147050964071014</v>
          </cell>
          <cell r="K3">
            <v>1.016105335575598</v>
          </cell>
          <cell r="L3">
            <v>1.0179058791183395</v>
          </cell>
          <cell r="M3">
            <v>1.0199916958707773</v>
          </cell>
          <cell r="N3">
            <v>1.0204588843289291</v>
          </cell>
          <cell r="O3">
            <v>1.0193619522322876</v>
          </cell>
          <cell r="P3">
            <v>1.0201220755848841</v>
          </cell>
          <cell r="Q3">
            <v>1.0179920357185963</v>
          </cell>
          <cell r="R3">
            <v>1.0185949189288259</v>
          </cell>
          <cell r="S3">
            <v>1.0192445456240651</v>
          </cell>
          <cell r="T3">
            <v>1.018787766479039</v>
          </cell>
          <cell r="U3">
            <v>0.99620537641037399</v>
          </cell>
          <cell r="V3">
            <v>0.99723367842642885</v>
          </cell>
          <cell r="W3">
            <v>0.99872785415841092</v>
          </cell>
          <cell r="X3">
            <v>1.0006949922927952</v>
          </cell>
          <cell r="Y3">
            <v>1.0039883387970328</v>
          </cell>
          <cell r="Z3">
            <v>1.0043498131130979</v>
          </cell>
          <cell r="AA3">
            <v>1.0061843457788959</v>
          </cell>
          <cell r="AB3">
            <v>1.0090303900176754</v>
          </cell>
          <cell r="AC3">
            <v>1.0092548727666524</v>
          </cell>
          <cell r="AD3">
            <v>1.0091533766659253</v>
          </cell>
          <cell r="AE3">
            <v>1.0095024476925394</v>
          </cell>
          <cell r="AF3">
            <v>1.0111159039595135</v>
          </cell>
          <cell r="AG3">
            <v>0.99438258911954147</v>
          </cell>
          <cell r="AH3">
            <v>0.99983065642459845</v>
          </cell>
          <cell r="AI3">
            <v>1.0105483364619179</v>
          </cell>
          <cell r="AJ3">
            <v>1.0032880208333239</v>
          </cell>
          <cell r="AK3">
            <v>1.0070533092139524</v>
          </cell>
          <cell r="AL3">
            <v>1.0089198322845012</v>
          </cell>
          <cell r="AM3">
            <v>1.0094908053830818</v>
          </cell>
          <cell r="AN3">
            <v>1.0089557168673848</v>
          </cell>
          <cell r="AO3">
            <v>1.0068405179784505</v>
          </cell>
          <cell r="AP3">
            <v>1.0049788504205903</v>
          </cell>
          <cell r="AQ3">
            <v>1.0033128809294336</v>
          </cell>
          <cell r="AR3">
            <v>1.0029003347188308</v>
          </cell>
          <cell r="AS3">
            <v>0.9963799323660486</v>
          </cell>
          <cell r="AT3">
            <v>1.0038048232810795</v>
          </cell>
          <cell r="AU3">
            <v>1.0088338561495365</v>
          </cell>
          <cell r="AV3">
            <v>1.0144559560754487</v>
          </cell>
          <cell r="AW3">
            <v>1.0174281650896793</v>
          </cell>
          <cell r="AX3">
            <v>1.0202775332575131</v>
          </cell>
          <cell r="AY3">
            <v>1.0206588728005253</v>
          </cell>
          <cell r="AZ3">
            <v>1.0210694754101617</v>
          </cell>
          <cell r="BA3">
            <v>1.0224172209038349</v>
          </cell>
          <cell r="BB3">
            <v>1.0218818175251112</v>
          </cell>
          <cell r="BC3">
            <v>1.023713526179199</v>
          </cell>
          <cell r="BD3">
            <v>1.0291739694730122</v>
          </cell>
          <cell r="BE3">
            <v>1.0130472826087058</v>
          </cell>
          <cell r="BF3">
            <v>1.0159540536129217</v>
          </cell>
          <cell r="BG3">
            <v>1.0190383745645257</v>
          </cell>
          <cell r="BH3">
            <v>1.0205750500547575</v>
          </cell>
          <cell r="BI3">
            <v>1.0232991033179648</v>
          </cell>
          <cell r="BJ3">
            <v>1.0246107415320658</v>
          </cell>
          <cell r="BK3">
            <v>1.0236188952811491</v>
          </cell>
          <cell r="BL3">
            <v>1.0246468122207999</v>
          </cell>
          <cell r="BM3">
            <v>1.0250062137561355</v>
          </cell>
          <cell r="BN3">
            <v>1.0253107424384145</v>
          </cell>
          <cell r="BO3">
            <v>1.0262344485603132</v>
          </cell>
          <cell r="BP3">
            <v>1.0276124009611782</v>
          </cell>
          <cell r="BQ3">
            <v>1.0146259741919885</v>
          </cell>
          <cell r="BR3">
            <v>1.0180449957183428</v>
          </cell>
          <cell r="BS3">
            <v>1.0216063543855198</v>
          </cell>
          <cell r="BT3">
            <v>1.0232313056307583</v>
          </cell>
          <cell r="BU3">
            <v>1.0261266094195143</v>
          </cell>
          <cell r="BV3">
            <v>1.0276117123714008</v>
          </cell>
          <cell r="BW3">
            <v>1.0267553706698793</v>
          </cell>
          <cell r="BX3">
            <v>1.0279769010113202</v>
          </cell>
          <cell r="BY3">
            <v>1.0284134906932823</v>
          </cell>
          <cell r="BZ3">
            <v>1.0289345435766255</v>
          </cell>
          <cell r="CA3">
            <v>1.0300419488166357</v>
          </cell>
          <cell r="CB3">
            <v>1.0316260628995477</v>
          </cell>
          <cell r="CC3">
            <v>1.0188328195238598</v>
          </cell>
          <cell r="CD3">
            <v>1.0222744040151515</v>
          </cell>
          <cell r="CE3">
            <v>1.0259943235326414</v>
          </cell>
          <cell r="CF3">
            <v>1.0276344719186992</v>
          </cell>
          <cell r="CG3">
            <v>1.030691617976901</v>
          </cell>
          <cell r="CH3">
            <v>1.0323045619670788</v>
          </cell>
          <cell r="CI3">
            <v>1.0315881248069474</v>
          </cell>
          <cell r="CJ3">
            <v>1.0330516567985797</v>
          </cell>
          <cell r="CK3">
            <v>1.0337126062518747</v>
          </cell>
          <cell r="CL3">
            <v>1.0344326968940276</v>
          </cell>
          <cell r="CM3">
            <v>1.0358631495208173</v>
          </cell>
          <cell r="CN3">
            <v>1.0377276503187367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ummary"/>
      <sheetName val="FFS17"/>
      <sheetName val="FFS18"/>
      <sheetName val="FFS19"/>
      <sheetName val="FFS20"/>
      <sheetName val="FFS21"/>
      <sheetName val="MCO17"/>
      <sheetName val="MCO18"/>
      <sheetName val="MCO19"/>
      <sheetName val="MCO20"/>
      <sheetName val="MCO21"/>
      <sheetName val="FMAP Tables for Allocation Code"/>
      <sheetName val="MC_FMAP_Oct17Fcst"/>
      <sheetName val="Provider count"/>
      <sheetName val="Appendix1"/>
    </sheetNames>
    <sheetDataSet>
      <sheetData sheetId="0" refreshError="1"/>
      <sheetData sheetId="1">
        <row r="4">
          <cell r="H4">
            <v>0.82</v>
          </cell>
        </row>
      </sheetData>
      <sheetData sheetId="2">
        <row r="1">
          <cell r="N1">
            <v>0.82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1">
          <cell r="N1">
            <v>0.82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Input"/>
      <sheetName val="Hosp"/>
      <sheetName val="Area"/>
      <sheetName val="System"/>
      <sheetName val="IP"/>
      <sheetName val="OP"/>
      <sheetName val="AreaDetail"/>
      <sheetName val="AreaDetail2"/>
      <sheetName val="Efficiency"/>
      <sheetName val="Trends"/>
      <sheetName val="Medicare"/>
      <sheetName val="HospList"/>
      <sheetName val="Settings"/>
      <sheetName val="LOBDrop"/>
      <sheetName val="Output DB"/>
      <sheetName val="Medicare Drop"/>
      <sheetName val="Hospital ID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Hospital List"/>
      <sheetName val="Focus Area Activity"/>
      <sheetName val="Sheet1"/>
      <sheetName val="Training Activities"/>
      <sheetName val="Sheet2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Yes</v>
          </cell>
        </row>
        <row r="3">
          <cell r="B3" t="str">
            <v>No</v>
          </cell>
        </row>
      </sheetData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 HBE Admin % of Premiums"/>
      <sheetName val="Salaries &amp; Benefits"/>
      <sheetName val="Oregon Compare"/>
      <sheetName val="1. P&amp;L (15-17)"/>
      <sheetName val="2. Expense Detail (15-17)"/>
      <sheetName val="3. Fix-Var (15-17) "/>
      <sheetName val="4. P&amp;L (12-17)"/>
      <sheetName val="5. Expense Detail (12-17)"/>
      <sheetName val="6. Fix-Var (Mod) (14-17)"/>
      <sheetName val="7. Fix-Var (Low) (14-17)"/>
      <sheetName val="8. Fix-Var (High) (14-17)"/>
      <sheetName val="Premium Taxes"/>
      <sheetName val="9. Membership"/>
      <sheetName val="10. Personnel"/>
      <sheetName val="11. FTEs by Dept"/>
      <sheetName val="12. Salary &amp; Benefits"/>
      <sheetName val="13. Administration"/>
      <sheetName val="14. Outreach and Consulting"/>
      <sheetName val="15. Appeals"/>
      <sheetName val="16. Systems &amp; Vendors"/>
      <sheetName val="17. Medicaid Allocation"/>
      <sheetName val="18. Documentation"/>
      <sheetName val="19. IT Proj. Doc. from L.II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D21">
            <v>9108563.7799999993</v>
          </cell>
        </row>
      </sheetData>
      <sheetData sheetId="7">
        <row r="81">
          <cell r="C81">
            <v>7497925.5500335209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ags"/>
      <sheetName val="Summary"/>
      <sheetName val="Sheet1"/>
      <sheetName val="BN_PMPM_MM"/>
      <sheetName val="ITC PMPM MM &amp; Total Expenditure"/>
      <sheetName val="Monitoring of new adult group"/>
      <sheetName val="New adult group - member months"/>
      <sheetName val="2014 DSHP estimates"/>
      <sheetName val="Group 3"/>
      <sheetName val="all others"/>
      <sheetName val="Supplemental"/>
      <sheetName val="Self Direction Pilot"/>
      <sheetName val="Trans Coverage 65in New Adult G"/>
      <sheetName val="Continuous Eligibility"/>
      <sheetName val="New Adult"/>
      <sheetName val="Children's BH DY 19"/>
      <sheetName val="Children's BH DY 20"/>
      <sheetName val="Children's BH DY 21"/>
      <sheetName val="Children's BH DY 22,23"/>
      <sheetName val="Sheet2"/>
      <sheetName val="opwdd 2016 base data"/>
      <sheetName val="opwdd dy19"/>
      <sheetName val="opwdd dy20"/>
      <sheetName val="opwdd dy21"/>
      <sheetName val="opwdd dy22"/>
      <sheetName val="opwdd dy23"/>
      <sheetName val="Sheet10"/>
      <sheetName val="Compatibility Report"/>
    </sheetNames>
    <sheetDataSet>
      <sheetData sheetId="0">
        <row r="3">
          <cell r="B3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ion"/>
      <sheetName val="Historical Data for BN Model"/>
      <sheetName val="Historical Data for BN Model 2"/>
      <sheetName val="MMCOR Mapped Costs"/>
      <sheetName val="MMCOR Mapped Costs by Category"/>
      <sheetName val="MMCOR Mapped Costs by Categ - M"/>
      <sheetName val="MMCOR Mapped Costs by Categ_13"/>
      <sheetName val="MMCOR Mapped Costs by Categ_14"/>
      <sheetName val="MMCOR Mapped Costs by Categ_15"/>
      <sheetName val="MMCOR Mapped Costs by Categ_16"/>
      <sheetName val="MMCOR Mapped Costs by Categ_17"/>
      <sheetName val="Comparison to prior summary"/>
      <sheetName val="Year by Year breakdown"/>
      <sheetName val="MMCOR Filter Pull -&gt;"/>
      <sheetName val="MMCOR Costs"/>
      <sheetName val="By Category Costs"/>
      <sheetName val="Prior Data -&gt;"/>
      <sheetName val="VFCA"/>
      <sheetName val="Population 2"/>
      <sheetName val="MMCOR Mapping"/>
    </sheetNames>
    <sheetDataSet>
      <sheetData sheetId="0"/>
      <sheetData sheetId="1"/>
      <sheetData sheetId="2"/>
      <sheetData sheetId="3">
        <row r="5">
          <cell r="B5" t="str">
            <v>01</v>
          </cell>
          <cell r="C5" t="str">
            <v>I PSYCH, ACU DTX SUB</v>
          </cell>
          <cell r="D5" t="str">
            <v>Yes</v>
          </cell>
        </row>
        <row r="6">
          <cell r="B6" t="str">
            <v>02</v>
          </cell>
          <cell r="C6" t="str">
            <v>NEWBORN</v>
          </cell>
          <cell r="D6" t="str">
            <v>Yes</v>
          </cell>
        </row>
        <row r="7">
          <cell r="B7" t="str">
            <v>03</v>
          </cell>
          <cell r="C7" t="str">
            <v>MATERNITY</v>
          </cell>
          <cell r="D7" t="str">
            <v>Yes</v>
          </cell>
        </row>
        <row r="8">
          <cell r="B8" t="str">
            <v>04</v>
          </cell>
          <cell r="C8" t="str">
            <v>MEDICAL/SURGICAL</v>
          </cell>
          <cell r="D8" t="str">
            <v>Yes</v>
          </cell>
        </row>
        <row r="9">
          <cell r="B9" t="str">
            <v>05</v>
          </cell>
          <cell r="C9" t="str">
            <v>NEWBORN LBW</v>
          </cell>
          <cell r="D9" t="str">
            <v>Yes</v>
          </cell>
        </row>
        <row r="10">
          <cell r="B10" t="str">
            <v>06</v>
          </cell>
          <cell r="C10" t="str">
            <v>GME (FFS Only)</v>
          </cell>
          <cell r="D10" t="str">
            <v>Yes</v>
          </cell>
        </row>
        <row r="11">
          <cell r="B11" t="str">
            <v>11</v>
          </cell>
          <cell r="C11" t="str">
            <v>NURSING HOME</v>
          </cell>
          <cell r="D11" t="str">
            <v>Yes</v>
          </cell>
        </row>
        <row r="12">
          <cell r="B12" t="str">
            <v>12</v>
          </cell>
          <cell r="D12" t="str">
            <v>No</v>
          </cell>
        </row>
        <row r="13">
          <cell r="B13" t="str">
            <v>21</v>
          </cell>
          <cell r="C13" t="str">
            <v>EMERGENCY ROOM</v>
          </cell>
          <cell r="D13" t="str">
            <v>Yes</v>
          </cell>
        </row>
        <row r="14">
          <cell r="B14" t="str">
            <v>22</v>
          </cell>
          <cell r="C14" t="str">
            <v>PRENATAL POSTPARTUM</v>
          </cell>
          <cell r="D14" t="str">
            <v>Yes</v>
          </cell>
        </row>
        <row r="15">
          <cell r="B15" t="str">
            <v>23</v>
          </cell>
          <cell r="C15" t="str">
            <v>FAMILY PLANNING</v>
          </cell>
          <cell r="D15" t="str">
            <v>Yes</v>
          </cell>
        </row>
        <row r="16">
          <cell r="B16" t="str">
            <v>24</v>
          </cell>
          <cell r="C16" t="str">
            <v>PRIMARY CARE</v>
          </cell>
          <cell r="D16" t="str">
            <v>Yes</v>
          </cell>
        </row>
        <row r="17">
          <cell r="B17" t="str">
            <v>25</v>
          </cell>
          <cell r="C17" t="str">
            <v>PHYSICAIN SPECIALIST</v>
          </cell>
          <cell r="D17" t="str">
            <v>Yes</v>
          </cell>
        </row>
        <row r="18">
          <cell r="B18" t="str">
            <v>26</v>
          </cell>
          <cell r="C18" t="str">
            <v>AMBULATORY SURGERY</v>
          </cell>
          <cell r="D18" t="str">
            <v>Yes</v>
          </cell>
        </row>
        <row r="19">
          <cell r="B19" t="str">
            <v>27</v>
          </cell>
          <cell r="C19" t="str">
            <v>DENTAL</v>
          </cell>
          <cell r="D19" t="str">
            <v>Yes</v>
          </cell>
        </row>
        <row r="20">
          <cell r="B20" t="str">
            <v>28</v>
          </cell>
          <cell r="C20" t="str">
            <v>TEST LAB XRAY</v>
          </cell>
          <cell r="D20" t="str">
            <v>Yes</v>
          </cell>
        </row>
        <row r="21">
          <cell r="B21" t="str">
            <v>29</v>
          </cell>
          <cell r="C21" t="str">
            <v>DME</v>
          </cell>
          <cell r="D21" t="str">
            <v>Yes</v>
          </cell>
        </row>
        <row r="22">
          <cell r="B22" t="str">
            <v>30</v>
          </cell>
          <cell r="C22" t="str">
            <v>PERS EMERG RESPONSE</v>
          </cell>
          <cell r="D22" t="str">
            <v>Yes</v>
          </cell>
        </row>
        <row r="23">
          <cell r="B23" t="str">
            <v>31</v>
          </cell>
          <cell r="C23" t="str">
            <v>EMERGENCY TRANS</v>
          </cell>
          <cell r="D23" t="str">
            <v>Yes</v>
          </cell>
        </row>
        <row r="24">
          <cell r="B24" t="str">
            <v>32</v>
          </cell>
          <cell r="C24" t="str">
            <v>NON-EMERGENCY TRANS</v>
          </cell>
          <cell r="D24" t="str">
            <v>Yes</v>
          </cell>
        </row>
        <row r="25">
          <cell r="B25" t="str">
            <v>33</v>
          </cell>
          <cell r="C25" t="str">
            <v>OTHER MEDICAL</v>
          </cell>
          <cell r="D25" t="str">
            <v>Yes</v>
          </cell>
        </row>
        <row r="26">
          <cell r="B26" t="str">
            <v>34</v>
          </cell>
          <cell r="C26" t="str">
            <v>AUDIOLOGY</v>
          </cell>
          <cell r="D26" t="str">
            <v>Yes</v>
          </cell>
        </row>
        <row r="27">
          <cell r="B27" t="str">
            <v>35</v>
          </cell>
          <cell r="C27" t="str">
            <v>PODIATRY</v>
          </cell>
          <cell r="D27" t="str">
            <v>Yes</v>
          </cell>
        </row>
        <row r="28">
          <cell r="B28" t="str">
            <v>36</v>
          </cell>
          <cell r="C28" t="str">
            <v>OP DRUG ALCOHOL</v>
          </cell>
          <cell r="D28" t="str">
            <v>Yes</v>
          </cell>
        </row>
        <row r="29">
          <cell r="B29" t="str">
            <v>37</v>
          </cell>
          <cell r="C29" t="str">
            <v>OP MENTAL HEALTH</v>
          </cell>
          <cell r="D29" t="str">
            <v>Yes</v>
          </cell>
        </row>
        <row r="30">
          <cell r="B30" t="str">
            <v>38</v>
          </cell>
          <cell r="C30" t="str">
            <v>OP PHARMACY</v>
          </cell>
          <cell r="D30" t="str">
            <v>Yes</v>
          </cell>
        </row>
        <row r="31">
          <cell r="B31" t="str">
            <v>39</v>
          </cell>
          <cell r="C31" t="str">
            <v>PHYS MED REHAB</v>
          </cell>
          <cell r="D31" t="str">
            <v>Yes</v>
          </cell>
        </row>
        <row r="32">
          <cell r="B32" t="str">
            <v>40</v>
          </cell>
          <cell r="C32" t="str">
            <v>VISION CARE</v>
          </cell>
          <cell r="D32" t="str">
            <v>Yes</v>
          </cell>
        </row>
        <row r="33">
          <cell r="B33" t="str">
            <v>41</v>
          </cell>
          <cell r="C33" t="str">
            <v>RENAL DIALYSIS</v>
          </cell>
          <cell r="D33" t="str">
            <v>Yes</v>
          </cell>
        </row>
        <row r="34">
          <cell r="B34" t="str">
            <v>42</v>
          </cell>
          <cell r="C34" t="str">
            <v>OTHER PROFESSIONAL</v>
          </cell>
          <cell r="D34" t="str">
            <v>Yes</v>
          </cell>
        </row>
        <row r="35">
          <cell r="B35" t="str">
            <v>46</v>
          </cell>
          <cell r="C35" t="str">
            <v>FOSTER CARE (FFS)</v>
          </cell>
          <cell r="D35" t="str">
            <v>No</v>
          </cell>
        </row>
        <row r="36">
          <cell r="B36" t="str">
            <v>47</v>
          </cell>
          <cell r="C36" t="str">
            <v>OPWDD CLINIC (FFS)</v>
          </cell>
          <cell r="D36" t="str">
            <v>No</v>
          </cell>
        </row>
        <row r="37">
          <cell r="B37" t="str">
            <v>48</v>
          </cell>
          <cell r="C37" t="str">
            <v>FREESTAND CLINIC(FFS</v>
          </cell>
          <cell r="D37" t="str">
            <v>No</v>
          </cell>
        </row>
        <row r="38">
          <cell r="B38" t="str">
            <v>49</v>
          </cell>
          <cell r="C38" t="str">
            <v>OPD (FFS Only)</v>
          </cell>
          <cell r="D38" t="str">
            <v>No</v>
          </cell>
        </row>
        <row r="39">
          <cell r="B39" t="str">
            <v>50</v>
          </cell>
          <cell r="C39" t="str">
            <v>DAY TREATMENT (FFS)</v>
          </cell>
          <cell r="D39" t="str">
            <v>No</v>
          </cell>
        </row>
        <row r="40">
          <cell r="B40" t="str">
            <v>51</v>
          </cell>
          <cell r="C40" t="str">
            <v xml:space="preserve">DEVELOPM CENTER(FFS </v>
          </cell>
          <cell r="D40" t="str">
            <v>No</v>
          </cell>
        </row>
        <row r="41">
          <cell r="B41" t="str">
            <v>52</v>
          </cell>
          <cell r="C41" t="str">
            <v>ICF-DD (FFS Only)</v>
          </cell>
          <cell r="D41" t="str">
            <v>No</v>
          </cell>
        </row>
        <row r="42">
          <cell r="B42" t="str">
            <v>53</v>
          </cell>
          <cell r="C42" t="str">
            <v>HOSPICE (FFS Only)</v>
          </cell>
          <cell r="D42" t="str">
            <v>No</v>
          </cell>
        </row>
        <row r="43">
          <cell r="B43" t="str">
            <v>54</v>
          </cell>
          <cell r="C43" t="str">
            <v>CARE AT HOME (FFS)</v>
          </cell>
          <cell r="D43" t="str">
            <v>No</v>
          </cell>
        </row>
        <row r="44">
          <cell r="B44" t="str">
            <v>55</v>
          </cell>
          <cell r="C44" t="str">
            <v>OMH WAIVERS (FFS)</v>
          </cell>
          <cell r="D44" t="str">
            <v>No</v>
          </cell>
        </row>
        <row r="45">
          <cell r="B45" t="str">
            <v>56</v>
          </cell>
          <cell r="C45" t="str">
            <v>OPWDD WAIVERS (FFS)</v>
          </cell>
          <cell r="D45" t="str">
            <v>No</v>
          </cell>
        </row>
        <row r="46">
          <cell r="B46" t="str">
            <v>57</v>
          </cell>
          <cell r="C46" t="str">
            <v>BRIDGE TO HEALTH FFS</v>
          </cell>
          <cell r="D46" t="str">
            <v>No</v>
          </cell>
        </row>
        <row r="47">
          <cell r="B47" t="str">
            <v>58</v>
          </cell>
          <cell r="C47" t="str">
            <v>TBI (FFS Only)</v>
          </cell>
          <cell r="D47" t="str">
            <v>No</v>
          </cell>
        </row>
        <row r="48">
          <cell r="B48" t="str">
            <v>59</v>
          </cell>
          <cell r="C48" t="str">
            <v>CASE MGMT (FFS)</v>
          </cell>
          <cell r="D48" t="str">
            <v>No</v>
          </cell>
        </row>
        <row r="49">
          <cell r="B49" t="str">
            <v>61</v>
          </cell>
          <cell r="C49" t="str">
            <v>HHC PARAPROF L3-AIDE</v>
          </cell>
          <cell r="D49" t="str">
            <v>Yes</v>
          </cell>
        </row>
        <row r="50">
          <cell r="B50" t="str">
            <v>62</v>
          </cell>
          <cell r="C50" t="str">
            <v>HHC MED SOC SVCS</v>
          </cell>
          <cell r="D50" t="str">
            <v>Yes</v>
          </cell>
        </row>
        <row r="51">
          <cell r="B51" t="str">
            <v>63</v>
          </cell>
          <cell r="C51" t="str">
            <v>HHC NURSING</v>
          </cell>
          <cell r="D51" t="str">
            <v>Yes</v>
          </cell>
        </row>
        <row r="52">
          <cell r="B52" t="str">
            <v>64</v>
          </cell>
          <cell r="C52" t="str">
            <v>HHC OCCUP THERAPY</v>
          </cell>
          <cell r="D52" t="str">
            <v>Yes</v>
          </cell>
        </row>
        <row r="53">
          <cell r="B53" t="str">
            <v>65</v>
          </cell>
          <cell r="C53" t="str">
            <v>HHC PHYS THERAPY</v>
          </cell>
          <cell r="D53" t="str">
            <v>Yes</v>
          </cell>
        </row>
        <row r="54">
          <cell r="B54" t="str">
            <v>66</v>
          </cell>
          <cell r="C54" t="str">
            <v>HHC RESP THERAPY</v>
          </cell>
          <cell r="D54" t="str">
            <v>Yes</v>
          </cell>
        </row>
        <row r="55">
          <cell r="B55" t="str">
            <v>67</v>
          </cell>
          <cell r="C55" t="str">
            <v>HHC SPEECH THERAPY</v>
          </cell>
          <cell r="D55" t="str">
            <v>Yes</v>
          </cell>
        </row>
        <row r="56">
          <cell r="B56" t="str">
            <v>68</v>
          </cell>
          <cell r="C56" t="str">
            <v>HHC SOC ENV SUPPORTS</v>
          </cell>
          <cell r="D56" t="str">
            <v>Yes</v>
          </cell>
        </row>
        <row r="57">
          <cell r="B57" t="str">
            <v>69</v>
          </cell>
          <cell r="C57" t="str">
            <v>HHC NUTRITION</v>
          </cell>
          <cell r="D57" t="str">
            <v>Yes</v>
          </cell>
        </row>
        <row r="58">
          <cell r="B58" t="str">
            <v>70</v>
          </cell>
          <cell r="C58" t="str">
            <v>SOCIAL DAY CARE</v>
          </cell>
          <cell r="D58" t="str">
            <v>Yes</v>
          </cell>
        </row>
        <row r="59">
          <cell r="B59" t="str">
            <v>71</v>
          </cell>
          <cell r="C59" t="str">
            <v>ADULT DAY CARE</v>
          </cell>
          <cell r="D59" t="str">
            <v>Yes</v>
          </cell>
        </row>
        <row r="60">
          <cell r="B60" t="str">
            <v>72</v>
          </cell>
          <cell r="C60" t="str">
            <v>HOME DELIVERED MEALS</v>
          </cell>
          <cell r="D60" t="str">
            <v>Yes</v>
          </cell>
        </row>
        <row r="61">
          <cell r="B61" t="str">
            <v>73</v>
          </cell>
          <cell r="C61" t="str">
            <v>HHC PARAPROF L1-HSKP</v>
          </cell>
          <cell r="D61" t="str">
            <v>Yes</v>
          </cell>
        </row>
        <row r="62">
          <cell r="B62" t="str">
            <v>74</v>
          </cell>
          <cell r="C62" t="str">
            <v>HHC PARAPROF L2-PERS</v>
          </cell>
          <cell r="D62" t="str">
            <v>Yes</v>
          </cell>
        </row>
        <row r="63">
          <cell r="B63" t="str">
            <v>82</v>
          </cell>
          <cell r="D63" t="str">
            <v>No</v>
          </cell>
        </row>
        <row r="64">
          <cell r="B64" t="str">
            <v>83</v>
          </cell>
          <cell r="D64" t="str">
            <v>No</v>
          </cell>
        </row>
        <row r="65">
          <cell r="B65" t="str">
            <v>85</v>
          </cell>
          <cell r="D65" t="str">
            <v>No</v>
          </cell>
        </row>
        <row r="66">
          <cell r="B66" t="str">
            <v>91</v>
          </cell>
          <cell r="D66" t="str">
            <v>No</v>
          </cell>
        </row>
        <row r="67">
          <cell r="B67" t="str">
            <v>99</v>
          </cell>
          <cell r="C67" t="str">
            <v>OTHER</v>
          </cell>
          <cell r="D67" t="str">
            <v>Yes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2"/>
      <sheetName val="sheet11"/>
      <sheetName val="sheet10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sheet1"/>
      <sheetName val="Subsi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Table c3213_s1</v>
          </cell>
        </row>
      </sheetData>
      <sheetData sheetId="1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tment FY07 Benefits"/>
      <sheetName val="Allotment FY07 FTE"/>
      <sheetName val="Allotment FY08 Salary Input"/>
      <sheetName val="Ongoing or one-time"/>
      <sheetName val="Allotment FY08 Admin Input"/>
      <sheetName val="DP Summary"/>
      <sheetName val="Recast FY08 Projections"/>
      <sheetName val="Master Shee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ert Mod Base"/>
      <sheetName val="Cert Mod Hosp Opt"/>
      <sheetName val="Cert Mod Funds Mvmt (Opt)"/>
      <sheetName val="Cert Mod Cost Cov (w Opt)"/>
    </sheetNames>
    <sheetDataSet>
      <sheetData sheetId="0" refreshError="1"/>
      <sheetData sheetId="1">
        <row r="35">
          <cell r="R35" t="str">
            <v>B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SN Sum"/>
      <sheetName val="PayForm"/>
      <sheetName val="OP_Sum"/>
      <sheetName val="Init_Intigrated"/>
      <sheetName val="Intigra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Key"/>
      <sheetName val="Template"/>
      <sheetName val="DATA"/>
      <sheetName val="Summary"/>
      <sheetName val="Rate_Increase"/>
      <sheetName val="Summary_calcs"/>
      <sheetName val="Rate Ranges"/>
      <sheetName val="SW_History"/>
      <sheetName val="Descriptions"/>
      <sheetName val="Rate Ranges Assumptions"/>
      <sheetName val="2005 Assumptions"/>
      <sheetName val="Prog Changes"/>
      <sheetName val="Financials"/>
      <sheetName val="PLE"/>
      <sheetName val="All_COS"/>
      <sheetName val="COS_Calculations"/>
      <sheetName val="COS_Summary"/>
      <sheetName val="COA_COS_Summary"/>
      <sheetName val="Allegheny TANF"/>
      <sheetName val="Allegheny Healthy Beginnings"/>
      <sheetName val="Allegheny SSI with Med"/>
      <sheetName val="Allegheny SSI without Med"/>
      <sheetName val="Allegheny Federal GA"/>
      <sheetName val="Allegheny GA-CNO"/>
      <sheetName val="Allegheny GA-MNO"/>
      <sheetName val="Armstrong TANF"/>
      <sheetName val="Armstrong Healthy Beginnings"/>
      <sheetName val="Armstrong SSI with Med"/>
      <sheetName val="Armstrong SSI without Med"/>
      <sheetName val="Armstrong Federal GA"/>
      <sheetName val="Armstrong GA-CNO"/>
      <sheetName val="Armstrong GA-MNO"/>
      <sheetName val="Beaver TANF"/>
      <sheetName val="Beaver Healthy Beginnings"/>
      <sheetName val="Beaver SSI with Med"/>
      <sheetName val="Beaver SSI without Med"/>
      <sheetName val="Beaver Federal GA"/>
      <sheetName val="Beaver GA-CNO"/>
      <sheetName val="Beaver GA-MNO"/>
      <sheetName val="Butler TANF"/>
      <sheetName val="Butler Healthy Beginnings"/>
      <sheetName val="Butler SSI with Med"/>
      <sheetName val="Butler SSI without Med"/>
      <sheetName val="Butler Federal GA"/>
      <sheetName val="Butler GA-CNO"/>
      <sheetName val="Butler GA-MNO"/>
      <sheetName val="Fayette TANF"/>
      <sheetName val="Fayette Healthy Beginnings"/>
      <sheetName val="Fayette SSI with Med"/>
      <sheetName val="Fayette SSI without Med"/>
      <sheetName val="Fayette Federal GA"/>
      <sheetName val="Fayette GA-CNO"/>
      <sheetName val="Fayette GA-MNO"/>
      <sheetName val="Greene TANF"/>
      <sheetName val="Greene Healthy Beginnings"/>
      <sheetName val="Greene SSI with Med"/>
      <sheetName val="Greene SSI without Med"/>
      <sheetName val="Greene Federal GA"/>
      <sheetName val="Greene GA-CNO"/>
      <sheetName val="Greene GA-MNO"/>
      <sheetName val="Indiana TANF"/>
      <sheetName val="Indiana Healthy Beginnings"/>
      <sheetName val="Indiana SSI with Med"/>
      <sheetName val="Indiana SSI without Med"/>
      <sheetName val="Indiana Federal GA"/>
      <sheetName val="Indiana GA-CNO"/>
      <sheetName val="Indiana GA-MNO"/>
      <sheetName val="Lawrence TANF"/>
      <sheetName val="Lawrence Healthy Beginnings"/>
      <sheetName val="Lawrence SSI with Med"/>
      <sheetName val="Lawrence SSI without Med"/>
      <sheetName val="Lawrence Federal GA"/>
      <sheetName val="Lawrence GA-CNO"/>
      <sheetName val="Lawrence GA-MNO"/>
      <sheetName val="Washington TANF"/>
      <sheetName val="Washington Healthy Beginnings"/>
      <sheetName val="Washington SSI with Med"/>
      <sheetName val="Washington SSI without Med"/>
      <sheetName val="Washington Federal GA"/>
      <sheetName val="Washington GA-CNO"/>
      <sheetName val="Washington GA-MNO"/>
      <sheetName val="Westmoreland TANF"/>
      <sheetName val="Westmoreland Healthy Beginnings"/>
      <sheetName val="Westmoreland SSI with Med"/>
      <sheetName val="Westmoreland SSI without Med"/>
      <sheetName val="Westmoreland Federal GA"/>
      <sheetName val="Westmoreland GA-CNO"/>
      <sheetName val="Westmoreland GA-MNO"/>
      <sheetName val="Summary (2)"/>
      <sheetName val="Healthy_Horizons"/>
      <sheetName val="Prog Changes &amp; FUPL"/>
      <sheetName val="Prev Prog Chg"/>
      <sheetName val="FUPLs"/>
      <sheetName val="W0116 Adjust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KW300-LAE ADJ"/>
      <sheetName val="KW400-Northstar Med"/>
      <sheetName val="KW400A-Northstar IBNR"/>
      <sheetName val="KW400B-Northstar Subcap"/>
      <sheetName val="KW400C-Northstar Incentives"/>
      <sheetName val="KW400D-Northstar Misc"/>
      <sheetName val="KW413-KS Adj"/>
      <sheetName val="KW416-Medstar Med"/>
      <sheetName val="KW416A-Medstar IBNR"/>
      <sheetName val="KW600-CA Med"/>
      <sheetName val="KW600B-CA IBNR"/>
      <sheetName val="KW801-MVP Med"/>
      <sheetName val="KW801A-MVP IBNR"/>
      <sheetName val="KW803A-Reinsurance"/>
      <sheetName val="KW804-APG Recoup"/>
      <sheetName val="KW806-Emblem Med"/>
      <sheetName val="KW806A-Emblem IBNR"/>
      <sheetName val="KW806B-Emblem Realign"/>
      <sheetName val="KW807-FL IBNR"/>
      <sheetName val="KW810-Total Med"/>
      <sheetName val="KW810B-Total IBNR"/>
      <sheetName val="KW811-Greene Reinv"/>
      <sheetName val="KH811A - Greene Reinv"/>
      <sheetName val="BneLog"/>
      <sheetName val="KW814A-LA IBNR"/>
      <sheetName val="KW814B-LA"/>
      <sheetName val="KW816-FCA Med"/>
      <sheetName val="KW816A-FCA PDR"/>
      <sheetName val="KW816B-FCA IBNR"/>
      <sheetName val="KW901-MBHP Med"/>
      <sheetName val="KW901A-MBHP Med"/>
      <sheetName val="KW901B-MBHP IBNR"/>
      <sheetName val="KW901D-MBHP Med"/>
      <sheetName val="KW301-AZ Malpractice"/>
      <sheetName val="KW302-Erie"/>
      <sheetName val="KW303-SW6 Incentive"/>
      <sheetName val="KW304-PA Misc"/>
      <sheetName val="KW305-PA Misc"/>
      <sheetName val="KW306-PA reclass"/>
      <sheetName val="Copy this (11)"/>
      <sheetName val="KW801B-MVP Med"/>
      <sheetName val="KW810A-Total Med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geschedule"/>
      <sheetName val="03 2014 Medical Aid"/>
      <sheetName val="positiontable"/>
      <sheetName val="prst"/>
      <sheetName val="pgmposgrp"/>
      <sheetName val="array"/>
      <sheetName val="lookuptable"/>
      <sheetName val="Results"/>
      <sheetName val="Input"/>
      <sheetName val="Rates"/>
      <sheetName val="FN"/>
      <sheetName val="range names list"/>
      <sheetName val="rangesteps"/>
      <sheetName val="Instruc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B1" t="str">
            <v>030  -  BHSIA - Mental Health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FS Dollars"/>
      <sheetName val="Waiver Yr PMPM"/>
      <sheetName val="CHIP FNP Claims"/>
      <sheetName val="Bills Impact"/>
      <sheetName val="Bills Impact (2)"/>
      <sheetName val="Ext New"/>
      <sheetName val="Cont 12 months"/>
      <sheetName val="New Adult Group"/>
      <sheetName val="New adult group - member months"/>
      <sheetName val="SSI Ext"/>
      <sheetName val="DSHPs"/>
      <sheetName val="BN Savings"/>
      <sheetName val="Bills old match"/>
      <sheetName val="Bills PMPMs"/>
      <sheetName val="CMS Impact"/>
      <sheetName val="CMS Impact2"/>
      <sheetName val="OMM PMPMs"/>
      <sheetName val="Trend Calc"/>
      <sheetName val="PMPM Savings"/>
      <sheetName val="PMPM compare"/>
      <sheetName val="Kathy Sch"/>
      <sheetName val="Dennis Numbers"/>
      <sheetName val="MLTC Elig Enroll"/>
      <sheetName val="NH Group 2"/>
      <sheetName val="HARP Group 2"/>
      <sheetName val="TBI Group 2"/>
      <sheetName val="NHTD Group 2"/>
      <sheetName val="FIDA-IDD Group 2"/>
      <sheetName val="ITC Group 2 1115"/>
      <sheetName val="HR Conversions"/>
      <sheetName val="Jeffs Conv Data"/>
      <sheetName val="New Elig Enroll"/>
      <sheetName val="Att D"/>
      <sheetName val="Attachment G"/>
      <sheetName val="FHP"/>
      <sheetName val="FHP w Immigrant"/>
      <sheetName val="FHP w Imm Split"/>
      <sheetName val="FHP MM Disaster"/>
      <sheetName val="FSHRP MM"/>
      <sheetName val="Instructions"/>
    </sheetNames>
    <sheetDataSet>
      <sheetData sheetId="0" refreshError="1">
        <row r="2">
          <cell r="H2">
            <v>1</v>
          </cell>
        </row>
        <row r="4">
          <cell r="H4">
            <v>7.0000000000000007E-2</v>
          </cell>
        </row>
        <row r="6">
          <cell r="H6">
            <v>0.04</v>
          </cell>
        </row>
        <row r="8">
          <cell r="H8">
            <v>4</v>
          </cell>
        </row>
        <row r="11">
          <cell r="H11">
            <v>0</v>
          </cell>
        </row>
        <row r="13">
          <cell r="H13">
            <v>1</v>
          </cell>
        </row>
        <row r="15">
          <cell r="H15">
            <v>0</v>
          </cell>
        </row>
        <row r="17">
          <cell r="H17">
            <v>1</v>
          </cell>
        </row>
        <row r="19">
          <cell r="H19">
            <v>1</v>
          </cell>
        </row>
        <row r="21">
          <cell r="H21">
            <v>1</v>
          </cell>
        </row>
        <row r="23">
          <cell r="H23">
            <v>0</v>
          </cell>
        </row>
        <row r="25">
          <cell r="H25">
            <v>0</v>
          </cell>
        </row>
        <row r="27">
          <cell r="H27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A1">
            <v>40452</v>
          </cell>
        </row>
        <row r="2">
          <cell r="BA2" t="str">
            <v>3/31/2011</v>
          </cell>
        </row>
        <row r="10">
          <cell r="BA10">
            <v>40634</v>
          </cell>
        </row>
        <row r="11">
          <cell r="BA11">
            <v>40816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BL1">
            <v>1.0880000000000001</v>
          </cell>
          <cell r="BP1">
            <v>1.06</v>
          </cell>
          <cell r="BR1">
            <v>1.06</v>
          </cell>
          <cell r="BT1">
            <v>1.06</v>
          </cell>
          <cell r="BV1">
            <v>1.06</v>
          </cell>
          <cell r="BX1">
            <v>1.06</v>
          </cell>
        </row>
        <row r="3">
          <cell r="BV3">
            <v>1.06</v>
          </cell>
          <cell r="BX3">
            <v>1.06</v>
          </cell>
        </row>
        <row r="4">
          <cell r="BV4">
            <v>1.05</v>
          </cell>
          <cell r="BX4">
            <v>1.05</v>
          </cell>
        </row>
      </sheetData>
      <sheetData sheetId="19" refreshError="1"/>
      <sheetData sheetId="20" refreshError="1"/>
      <sheetData sheetId="21" refreshError="1"/>
      <sheetData sheetId="22" refreshError="1">
        <row r="2">
          <cell r="B2" t="str">
            <v>Enrollment</v>
          </cell>
          <cell r="C2" t="str">
            <v>oct11</v>
          </cell>
          <cell r="D2" t="str">
            <v>oct12</v>
          </cell>
          <cell r="E2" t="str">
            <v>oct13</v>
          </cell>
          <cell r="F2" t="str">
            <v>oct13_1</v>
          </cell>
          <cell r="G2" t="str">
            <v>oct13_2</v>
          </cell>
          <cell r="H2" t="str">
            <v>oct13_3</v>
          </cell>
          <cell r="I2" t="str">
            <v>oct13_4</v>
          </cell>
          <cell r="J2" t="str">
            <v>oct14</v>
          </cell>
          <cell r="K2" t="str">
            <v>oct15</v>
          </cell>
          <cell r="L2" t="str">
            <v>oct16</v>
          </cell>
          <cell r="M2" t="str">
            <v>oct17</v>
          </cell>
        </row>
        <row r="3">
          <cell r="B3" t="str">
            <v>Dual 18-64</v>
          </cell>
          <cell r="C3">
            <v>51853</v>
          </cell>
          <cell r="D3">
            <v>105630</v>
          </cell>
          <cell r="E3">
            <v>149484</v>
          </cell>
          <cell r="F3">
            <v>36624</v>
          </cell>
          <cell r="G3">
            <v>37579</v>
          </cell>
          <cell r="H3">
            <v>37620</v>
          </cell>
          <cell r="I3">
            <v>37805</v>
          </cell>
          <cell r="J3">
            <v>171966</v>
          </cell>
          <cell r="K3">
            <v>218762</v>
          </cell>
          <cell r="L3">
            <v>264220</v>
          </cell>
          <cell r="M3">
            <v>297164</v>
          </cell>
        </row>
        <row r="4">
          <cell r="B4" t="str">
            <v>Duals 65+</v>
          </cell>
          <cell r="C4">
            <v>452639</v>
          </cell>
          <cell r="D4">
            <v>922064</v>
          </cell>
          <cell r="E4">
            <v>1304842</v>
          </cell>
          <cell r="F4">
            <v>319698</v>
          </cell>
          <cell r="G4">
            <v>328024</v>
          </cell>
          <cell r="H4">
            <v>328381</v>
          </cell>
          <cell r="I4">
            <v>330545</v>
          </cell>
          <cell r="J4">
            <v>1529484</v>
          </cell>
          <cell r="K4">
            <v>1996598</v>
          </cell>
          <cell r="L4">
            <v>2452802</v>
          </cell>
          <cell r="M4">
            <v>2799702</v>
          </cell>
        </row>
        <row r="5">
          <cell r="B5" t="str">
            <v>NonDual 18-64</v>
          </cell>
          <cell r="C5">
            <v>32353</v>
          </cell>
          <cell r="D5">
            <v>36496</v>
          </cell>
          <cell r="E5">
            <v>36904</v>
          </cell>
          <cell r="F5">
            <v>9186</v>
          </cell>
          <cell r="G5">
            <v>9213</v>
          </cell>
          <cell r="H5">
            <v>9240</v>
          </cell>
          <cell r="I5">
            <v>9265</v>
          </cell>
          <cell r="J5">
            <v>37321</v>
          </cell>
          <cell r="K5">
            <v>37769</v>
          </cell>
          <cell r="L5">
            <v>38102</v>
          </cell>
          <cell r="M5">
            <v>38236</v>
          </cell>
        </row>
        <row r="6">
          <cell r="B6" t="str">
            <v>NonDuals 65+</v>
          </cell>
          <cell r="C6">
            <v>9413</v>
          </cell>
          <cell r="D6">
            <v>10619</v>
          </cell>
          <cell r="E6">
            <v>10739</v>
          </cell>
          <cell r="F6">
            <v>2673</v>
          </cell>
          <cell r="G6">
            <v>2681</v>
          </cell>
          <cell r="H6">
            <v>2688</v>
          </cell>
          <cell r="I6">
            <v>2697</v>
          </cell>
          <cell r="J6">
            <v>10860</v>
          </cell>
          <cell r="K6">
            <v>10987</v>
          </cell>
          <cell r="L6">
            <v>11087</v>
          </cell>
          <cell r="M6">
            <v>11128</v>
          </cell>
        </row>
        <row r="14">
          <cell r="B14" t="str">
            <v>Dual 18-64</v>
          </cell>
          <cell r="C14">
            <v>246815</v>
          </cell>
          <cell r="D14">
            <v>253220</v>
          </cell>
          <cell r="E14">
            <v>253850</v>
          </cell>
          <cell r="F14">
            <v>63401</v>
          </cell>
          <cell r="G14">
            <v>63442</v>
          </cell>
          <cell r="H14">
            <v>63483</v>
          </cell>
          <cell r="I14">
            <v>70802</v>
          </cell>
          <cell r="J14">
            <v>315398</v>
          </cell>
          <cell r="K14">
            <v>324670</v>
          </cell>
          <cell r="L14">
            <v>325184</v>
          </cell>
          <cell r="M14">
            <v>325388</v>
          </cell>
        </row>
        <row r="15">
          <cell r="B15" t="str">
            <v>Duals 65+</v>
          </cell>
          <cell r="C15">
            <v>2154476</v>
          </cell>
          <cell r="D15">
            <v>2210390</v>
          </cell>
          <cell r="E15">
            <v>2215883</v>
          </cell>
          <cell r="F15">
            <v>553435</v>
          </cell>
          <cell r="G15">
            <v>553792</v>
          </cell>
          <cell r="H15">
            <v>554149</v>
          </cell>
          <cell r="I15">
            <v>633593</v>
          </cell>
          <cell r="J15">
            <v>2819982</v>
          </cell>
          <cell r="K15">
            <v>2915916</v>
          </cell>
          <cell r="L15">
            <v>2920408</v>
          </cell>
          <cell r="M15">
            <v>2922192</v>
          </cell>
        </row>
        <row r="16">
          <cell r="B16" t="str">
            <v>NonDual 18-64</v>
          </cell>
          <cell r="C16">
            <v>32353</v>
          </cell>
          <cell r="D16">
            <v>36496</v>
          </cell>
          <cell r="E16">
            <v>36904</v>
          </cell>
          <cell r="F16">
            <v>9186</v>
          </cell>
          <cell r="G16">
            <v>9213</v>
          </cell>
          <cell r="H16">
            <v>9240</v>
          </cell>
          <cell r="I16">
            <v>9265</v>
          </cell>
          <cell r="J16">
            <v>37321</v>
          </cell>
          <cell r="K16">
            <v>37769</v>
          </cell>
          <cell r="L16">
            <v>38102</v>
          </cell>
          <cell r="M16">
            <v>38236</v>
          </cell>
        </row>
        <row r="17">
          <cell r="B17" t="str">
            <v>NonDuals 65+</v>
          </cell>
          <cell r="C17">
            <v>9413</v>
          </cell>
          <cell r="D17">
            <v>10619</v>
          </cell>
          <cell r="E17">
            <v>10739</v>
          </cell>
          <cell r="F17">
            <v>2673</v>
          </cell>
          <cell r="G17">
            <v>2681</v>
          </cell>
          <cell r="H17">
            <v>2688</v>
          </cell>
          <cell r="I17">
            <v>2697</v>
          </cell>
          <cell r="J17">
            <v>10860</v>
          </cell>
          <cell r="K17">
            <v>10987</v>
          </cell>
          <cell r="L17">
            <v>11087</v>
          </cell>
          <cell r="M17">
            <v>11128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A5" t="str">
            <v>meg</v>
          </cell>
          <cell r="C5" t="str">
            <v>oct01</v>
          </cell>
          <cell r="D5" t="str">
            <v>oct02</v>
          </cell>
          <cell r="E5" t="str">
            <v>oct03</v>
          </cell>
          <cell r="F5" t="str">
            <v>oct04</v>
          </cell>
          <cell r="G5" t="str">
            <v>oct05</v>
          </cell>
          <cell r="H5" t="str">
            <v>oct05_2</v>
          </cell>
          <cell r="I5" t="str">
            <v>oct06</v>
          </cell>
          <cell r="J5" t="str">
            <v>oct07</v>
          </cell>
          <cell r="K5" t="str">
            <v>oct08</v>
          </cell>
          <cell r="L5" t="str">
            <v>oct09</v>
          </cell>
          <cell r="M5" t="str">
            <v>oct10</v>
          </cell>
          <cell r="N5" t="str">
            <v>oct11</v>
          </cell>
          <cell r="O5" t="str">
            <v>oct12</v>
          </cell>
          <cell r="P5" t="str">
            <v>oct13</v>
          </cell>
          <cell r="Q5" t="str">
            <v>oct13_1</v>
          </cell>
          <cell r="R5" t="str">
            <v>oct13_2</v>
          </cell>
          <cell r="S5" t="str">
            <v>oct13_3</v>
          </cell>
          <cell r="T5" t="str">
            <v>oct13_4</v>
          </cell>
          <cell r="U5" t="str">
            <v>oct14</v>
          </cell>
          <cell r="V5" t="str">
            <v>oct15</v>
          </cell>
          <cell r="W5" t="str">
            <v>oct16</v>
          </cell>
          <cell r="X5" t="str">
            <v>oct17</v>
          </cell>
          <cell r="Y5" t="str">
            <v>oct18</v>
          </cell>
        </row>
        <row r="6">
          <cell r="A6">
            <v>1</v>
          </cell>
          <cell r="B6" t="str">
            <v xml:space="preserve"> 1) TANF/SAFETY NET CHILD</v>
          </cell>
          <cell r="C6">
            <v>2960379</v>
          </cell>
          <cell r="D6">
            <v>3615482</v>
          </cell>
          <cell r="E6">
            <v>4034941</v>
          </cell>
          <cell r="F6">
            <v>4066508</v>
          </cell>
          <cell r="G6">
            <v>1978386</v>
          </cell>
          <cell r="H6">
            <v>1927007.0843880717</v>
          </cell>
          <cell r="I6">
            <v>3644914</v>
          </cell>
          <cell r="J6">
            <v>3475628</v>
          </cell>
          <cell r="K6">
            <v>3426648</v>
          </cell>
          <cell r="L6">
            <v>3626470</v>
          </cell>
          <cell r="M6">
            <v>3817211</v>
          </cell>
          <cell r="N6">
            <v>3864015</v>
          </cell>
          <cell r="O6">
            <v>3893879</v>
          </cell>
          <cell r="P6">
            <v>3911587</v>
          </cell>
          <cell r="Q6">
            <v>977430</v>
          </cell>
          <cell r="R6">
            <v>977915</v>
          </cell>
          <cell r="S6">
            <v>978069</v>
          </cell>
          <cell r="T6">
            <v>978173</v>
          </cell>
          <cell r="U6">
            <v>3913666</v>
          </cell>
          <cell r="V6">
            <v>3915222</v>
          </cell>
          <cell r="W6">
            <v>3916778</v>
          </cell>
          <cell r="X6">
            <v>3918245</v>
          </cell>
        </row>
        <row r="7">
          <cell r="A7">
            <v>2</v>
          </cell>
          <cell r="B7" t="str">
            <v xml:space="preserve"> 2) TANF ADULT</v>
          </cell>
          <cell r="C7">
            <v>790940</v>
          </cell>
          <cell r="D7">
            <v>912081</v>
          </cell>
          <cell r="E7">
            <v>1070014</v>
          </cell>
          <cell r="F7">
            <v>1131519</v>
          </cell>
          <cell r="G7">
            <v>558197</v>
          </cell>
          <cell r="H7">
            <v>533989.46584547299</v>
          </cell>
          <cell r="I7">
            <v>971899</v>
          </cell>
          <cell r="J7">
            <v>896611</v>
          </cell>
          <cell r="K7">
            <v>843483</v>
          </cell>
          <cell r="L7">
            <v>901245</v>
          </cell>
          <cell r="M7">
            <v>976774</v>
          </cell>
          <cell r="N7">
            <v>997306</v>
          </cell>
          <cell r="O7">
            <v>1006480</v>
          </cell>
          <cell r="P7">
            <v>1011986</v>
          </cell>
          <cell r="Q7">
            <v>252859</v>
          </cell>
          <cell r="R7">
            <v>253005</v>
          </cell>
          <cell r="S7">
            <v>253045</v>
          </cell>
          <cell r="T7">
            <v>253078</v>
          </cell>
          <cell r="U7">
            <v>1012572</v>
          </cell>
          <cell r="V7">
            <v>1012985</v>
          </cell>
          <cell r="W7">
            <v>1013395</v>
          </cell>
          <cell r="X7">
            <v>1013806</v>
          </cell>
        </row>
        <row r="8">
          <cell r="A8">
            <v>3</v>
          </cell>
          <cell r="B8" t="str">
            <v xml:space="preserve"> 3) SAFETY NET ADULT</v>
          </cell>
          <cell r="C8">
            <v>393972</v>
          </cell>
          <cell r="D8">
            <v>607861</v>
          </cell>
          <cell r="E8">
            <v>735042</v>
          </cell>
          <cell r="F8">
            <v>740386</v>
          </cell>
          <cell r="G8">
            <v>375979</v>
          </cell>
          <cell r="H8">
            <v>382879.29213040764</v>
          </cell>
          <cell r="I8">
            <v>679048</v>
          </cell>
          <cell r="J8">
            <v>684862</v>
          </cell>
          <cell r="K8">
            <v>719610</v>
          </cell>
          <cell r="L8">
            <v>848319</v>
          </cell>
          <cell r="M8">
            <v>1044545</v>
          </cell>
          <cell r="N8">
            <v>1176898</v>
          </cell>
          <cell r="O8">
            <v>1274847</v>
          </cell>
          <cell r="P8">
            <v>1294874</v>
          </cell>
          <cell r="Q8">
            <v>323385</v>
          </cell>
          <cell r="R8">
            <v>323695</v>
          </cell>
          <cell r="S8">
            <v>323841</v>
          </cell>
          <cell r="T8">
            <v>323952</v>
          </cell>
          <cell r="U8">
            <v>1296566</v>
          </cell>
          <cell r="V8">
            <v>1297296</v>
          </cell>
          <cell r="W8">
            <v>1297556</v>
          </cell>
          <cell r="X8">
            <v>1297798</v>
          </cell>
        </row>
        <row r="9">
          <cell r="A9">
            <v>4</v>
          </cell>
          <cell r="B9" t="str">
            <v xml:space="preserve"> 4) SSI 0-64</v>
          </cell>
          <cell r="C9">
            <v>669672</v>
          </cell>
          <cell r="D9">
            <v>762983</v>
          </cell>
          <cell r="E9">
            <v>890889</v>
          </cell>
          <cell r="F9">
            <v>1013121</v>
          </cell>
          <cell r="G9">
            <v>544560</v>
          </cell>
          <cell r="H9">
            <v>596511.2350385281</v>
          </cell>
          <cell r="I9">
            <v>1573907</v>
          </cell>
          <cell r="J9">
            <v>2209241</v>
          </cell>
          <cell r="K9">
            <v>2647236</v>
          </cell>
          <cell r="L9">
            <v>2867297</v>
          </cell>
          <cell r="M9">
            <v>3046239</v>
          </cell>
          <cell r="N9">
            <v>3273242</v>
          </cell>
          <cell r="O9">
            <v>3501770</v>
          </cell>
          <cell r="P9">
            <v>3702977</v>
          </cell>
          <cell r="Q9">
            <v>909293</v>
          </cell>
          <cell r="R9">
            <v>920771</v>
          </cell>
          <cell r="S9">
            <v>931439</v>
          </cell>
          <cell r="T9">
            <v>941473</v>
          </cell>
          <cell r="U9">
            <v>3864849</v>
          </cell>
          <cell r="V9">
            <v>4008459</v>
          </cell>
          <cell r="W9">
            <v>4054184</v>
          </cell>
          <cell r="X9">
            <v>4079211</v>
          </cell>
        </row>
        <row r="10">
          <cell r="A10">
            <v>5</v>
          </cell>
          <cell r="B10" t="str">
            <v xml:space="preserve"> 5) SSI 65+</v>
          </cell>
          <cell r="C10">
            <v>36928</v>
          </cell>
          <cell r="D10">
            <v>35615</v>
          </cell>
          <cell r="E10">
            <v>27665</v>
          </cell>
          <cell r="F10">
            <v>28287</v>
          </cell>
          <cell r="G10">
            <v>13595</v>
          </cell>
          <cell r="H10">
            <v>11949.366963385397</v>
          </cell>
          <cell r="I10">
            <v>50889</v>
          </cell>
          <cell r="J10">
            <v>82761</v>
          </cell>
          <cell r="K10">
            <v>105617</v>
          </cell>
          <cell r="L10">
            <v>124965</v>
          </cell>
          <cell r="M10">
            <v>125355</v>
          </cell>
          <cell r="N10">
            <v>120453</v>
          </cell>
          <cell r="O10">
            <v>120669</v>
          </cell>
          <cell r="P10">
            <v>120857</v>
          </cell>
          <cell r="Q10">
            <v>30201</v>
          </cell>
          <cell r="R10">
            <v>30212</v>
          </cell>
          <cell r="S10">
            <v>30220</v>
          </cell>
          <cell r="T10">
            <v>30224</v>
          </cell>
          <cell r="U10">
            <v>120940</v>
          </cell>
          <cell r="V10">
            <v>121002</v>
          </cell>
          <cell r="W10">
            <v>121034</v>
          </cell>
          <cell r="X10">
            <v>121061</v>
          </cell>
        </row>
        <row r="11">
          <cell r="A11">
            <v>6</v>
          </cell>
          <cell r="B11" t="str">
            <v xml:space="preserve"> 6) MA-ONLY TANF SAFETY N</v>
          </cell>
          <cell r="C11">
            <v>4752433</v>
          </cell>
          <cell r="D11">
            <v>7812185</v>
          </cell>
          <cell r="E11">
            <v>9413721</v>
          </cell>
          <cell r="F11">
            <v>10247672</v>
          </cell>
          <cell r="G11">
            <v>5422162</v>
          </cell>
          <cell r="H11">
            <v>5493551.9632424898</v>
          </cell>
          <cell r="I11">
            <v>10782508</v>
          </cell>
          <cell r="J11">
            <v>11259329</v>
          </cell>
          <cell r="K11">
            <v>11909859</v>
          </cell>
          <cell r="L11">
            <v>12682367</v>
          </cell>
          <cell r="M11">
            <v>13115910</v>
          </cell>
          <cell r="N11">
            <v>13610056</v>
          </cell>
          <cell r="O11">
            <v>14138222</v>
          </cell>
          <cell r="P11">
            <v>14486604</v>
          </cell>
          <cell r="Q11">
            <v>3599674</v>
          </cell>
          <cell r="R11">
            <v>3616321</v>
          </cell>
          <cell r="S11">
            <v>3629054</v>
          </cell>
          <cell r="T11">
            <v>3641555</v>
          </cell>
          <cell r="U11">
            <v>14681813</v>
          </cell>
          <cell r="V11">
            <v>14831101</v>
          </cell>
          <cell r="W11">
            <v>14861105</v>
          </cell>
          <cell r="X11">
            <v>14873912</v>
          </cell>
        </row>
        <row r="12">
          <cell r="A12">
            <v>7</v>
          </cell>
          <cell r="B12" t="str">
            <v xml:space="preserve"> 7) MA-ONLY TANF ADULT</v>
          </cell>
          <cell r="C12">
            <v>910541</v>
          </cell>
          <cell r="D12">
            <v>1722612</v>
          </cell>
          <cell r="E12">
            <v>2303963</v>
          </cell>
          <cell r="F12">
            <v>2605159</v>
          </cell>
          <cell r="G12">
            <v>1404153</v>
          </cell>
          <cell r="H12">
            <v>1416360.250111006</v>
          </cell>
          <cell r="I12">
            <v>2586913</v>
          </cell>
          <cell r="J12">
            <v>2771469</v>
          </cell>
          <cell r="K12">
            <v>3303337</v>
          </cell>
          <cell r="L12">
            <v>3816175</v>
          </cell>
          <cell r="M12">
            <v>3973172</v>
          </cell>
          <cell r="N12">
            <v>4067139</v>
          </cell>
          <cell r="O12">
            <v>4199046</v>
          </cell>
          <cell r="P12">
            <v>4276298</v>
          </cell>
          <cell r="Q12">
            <v>1066410</v>
          </cell>
          <cell r="R12">
            <v>1069204</v>
          </cell>
          <cell r="S12">
            <v>1069989</v>
          </cell>
          <cell r="T12">
            <v>1070695</v>
          </cell>
          <cell r="U12">
            <v>4289736</v>
          </cell>
          <cell r="V12">
            <v>4300421</v>
          </cell>
          <cell r="W12">
            <v>4307869</v>
          </cell>
          <cell r="X12">
            <v>4313174</v>
          </cell>
        </row>
        <row r="13">
          <cell r="A13">
            <v>8</v>
          </cell>
          <cell r="B13" t="str">
            <v xml:space="preserve"> 8) MA-ONLY SAFETY NET AD</v>
          </cell>
          <cell r="C13">
            <v>624979</v>
          </cell>
          <cell r="D13">
            <v>1692135</v>
          </cell>
          <cell r="E13">
            <v>2507112</v>
          </cell>
          <cell r="F13">
            <v>2873319</v>
          </cell>
          <cell r="G13">
            <v>1582856</v>
          </cell>
          <cell r="H13">
            <v>1599264.7766886738</v>
          </cell>
          <cell r="I13">
            <v>2581751</v>
          </cell>
          <cell r="J13">
            <v>2605173</v>
          </cell>
          <cell r="K13">
            <v>3699058</v>
          </cell>
          <cell r="L13">
            <v>4933390</v>
          </cell>
          <cell r="M13">
            <v>5555812</v>
          </cell>
          <cell r="N13">
            <v>5871391</v>
          </cell>
          <cell r="O13">
            <v>6170277</v>
          </cell>
          <cell r="P13">
            <v>6397507</v>
          </cell>
          <cell r="Q13">
            <v>1581085</v>
          </cell>
          <cell r="R13">
            <v>1593963</v>
          </cell>
          <cell r="S13">
            <v>1605517</v>
          </cell>
          <cell r="T13">
            <v>1616942</v>
          </cell>
          <cell r="U13">
            <v>6579223</v>
          </cell>
          <cell r="V13">
            <v>6719115</v>
          </cell>
          <cell r="W13">
            <v>6731514</v>
          </cell>
          <cell r="X13">
            <v>6733228</v>
          </cell>
        </row>
        <row r="14">
          <cell r="A14">
            <v>9</v>
          </cell>
          <cell r="B14" t="str">
            <v xml:space="preserve"> 9) MA-ONLY SSI RELATED 0</v>
          </cell>
          <cell r="C14">
            <v>49625</v>
          </cell>
          <cell r="D14">
            <v>61478</v>
          </cell>
          <cell r="E14">
            <v>71791</v>
          </cell>
          <cell r="F14">
            <v>88267</v>
          </cell>
          <cell r="G14">
            <v>48316</v>
          </cell>
          <cell r="H14">
            <v>47322.323927926016</v>
          </cell>
          <cell r="I14">
            <v>127064</v>
          </cell>
          <cell r="J14">
            <v>191820</v>
          </cell>
          <cell r="K14">
            <v>236468</v>
          </cell>
          <cell r="L14">
            <v>250291</v>
          </cell>
          <cell r="M14">
            <v>247683</v>
          </cell>
          <cell r="N14">
            <v>271095</v>
          </cell>
          <cell r="O14">
            <v>296390</v>
          </cell>
          <cell r="P14">
            <v>315089</v>
          </cell>
          <cell r="Q14">
            <v>77386</v>
          </cell>
          <cell r="R14">
            <v>78360</v>
          </cell>
          <cell r="S14">
            <v>79244</v>
          </cell>
          <cell r="T14">
            <v>80099</v>
          </cell>
          <cell r="U14">
            <v>328534</v>
          </cell>
          <cell r="V14">
            <v>338414</v>
          </cell>
          <cell r="W14">
            <v>341037</v>
          </cell>
          <cell r="X14">
            <v>342633</v>
          </cell>
        </row>
        <row r="15">
          <cell r="A15">
            <v>10</v>
          </cell>
          <cell r="B15" t="str">
            <v>10) MA-ONLY SSI RELATED 6</v>
          </cell>
          <cell r="C15">
            <v>27579</v>
          </cell>
          <cell r="D15">
            <v>58498</v>
          </cell>
          <cell r="E15">
            <v>64906</v>
          </cell>
          <cell r="F15">
            <v>80658</v>
          </cell>
          <cell r="G15">
            <v>52948</v>
          </cell>
          <cell r="H15">
            <v>60031.669467072767</v>
          </cell>
          <cell r="I15">
            <v>74481</v>
          </cell>
          <cell r="J15">
            <v>135922</v>
          </cell>
          <cell r="K15">
            <v>156634</v>
          </cell>
          <cell r="L15">
            <v>173833</v>
          </cell>
          <cell r="M15">
            <v>196309</v>
          </cell>
          <cell r="N15">
            <v>206154</v>
          </cell>
          <cell r="O15">
            <v>215645</v>
          </cell>
          <cell r="P15">
            <v>217595</v>
          </cell>
          <cell r="Q15">
            <v>54331</v>
          </cell>
          <cell r="R15">
            <v>54379</v>
          </cell>
          <cell r="S15">
            <v>54421</v>
          </cell>
          <cell r="T15">
            <v>54464</v>
          </cell>
          <cell r="U15">
            <v>218279</v>
          </cell>
          <cell r="V15">
            <v>218954</v>
          </cell>
          <cell r="W15">
            <v>219626</v>
          </cell>
          <cell r="X15">
            <v>220298</v>
          </cell>
        </row>
        <row r="16">
          <cell r="A16">
            <v>11</v>
          </cell>
          <cell r="B16" t="str">
            <v>11) TOTAL</v>
          </cell>
          <cell r="C16">
            <v>11217048</v>
          </cell>
          <cell r="D16">
            <v>17280930</v>
          </cell>
          <cell r="E16">
            <v>21120044</v>
          </cell>
          <cell r="F16">
            <v>22874896</v>
          </cell>
          <cell r="G16">
            <v>11981152</v>
          </cell>
          <cell r="H16">
            <v>12068867.427803034</v>
          </cell>
          <cell r="I16">
            <v>23073374</v>
          </cell>
          <cell r="J16">
            <v>24312816</v>
          </cell>
          <cell r="K16">
            <v>27047950</v>
          </cell>
          <cell r="L16">
            <v>30224352</v>
          </cell>
          <cell r="M16">
            <v>32099010</v>
          </cell>
          <cell r="N16">
            <v>33457749</v>
          </cell>
          <cell r="O16">
            <v>34817225</v>
          </cell>
          <cell r="P16">
            <v>35735374</v>
          </cell>
          <cell r="Q16">
            <v>8872054</v>
          </cell>
          <cell r="R16">
            <v>8917825</v>
          </cell>
          <cell r="S16">
            <v>8954839</v>
          </cell>
          <cell r="T16">
            <v>8990655</v>
          </cell>
          <cell r="U16">
            <v>36306178</v>
          </cell>
          <cell r="V16">
            <v>36762969</v>
          </cell>
          <cell r="W16">
            <v>36864098</v>
          </cell>
          <cell r="X16">
            <v>36913366</v>
          </cell>
        </row>
        <row r="24">
          <cell r="A24" t="str">
            <v>meg</v>
          </cell>
          <cell r="C24" t="str">
            <v>oct01</v>
          </cell>
          <cell r="D24" t="str">
            <v>oct02</v>
          </cell>
          <cell r="E24" t="str">
            <v>oct03</v>
          </cell>
          <cell r="F24" t="str">
            <v>oct04</v>
          </cell>
          <cell r="G24" t="str">
            <v>oct05</v>
          </cell>
          <cell r="H24" t="str">
            <v>oct05_2</v>
          </cell>
          <cell r="I24" t="str">
            <v>oct06</v>
          </cell>
          <cell r="J24" t="str">
            <v>oct07</v>
          </cell>
          <cell r="K24" t="str">
            <v>oct08</v>
          </cell>
          <cell r="L24" t="str">
            <v>oct09</v>
          </cell>
          <cell r="M24" t="str">
            <v>oct10</v>
          </cell>
          <cell r="N24" t="str">
            <v>oct11</v>
          </cell>
          <cell r="O24" t="str">
            <v>oct12</v>
          </cell>
          <cell r="P24" t="str">
            <v>oct13</v>
          </cell>
          <cell r="Q24" t="str">
            <v>oct13_1</v>
          </cell>
          <cell r="R24" t="str">
            <v>oct13_2</v>
          </cell>
          <cell r="S24" t="str">
            <v>oct13_3</v>
          </cell>
          <cell r="T24" t="str">
            <v>oct13_4</v>
          </cell>
          <cell r="U24" t="str">
            <v>oct14</v>
          </cell>
          <cell r="V24" t="str">
            <v>oct15</v>
          </cell>
          <cell r="W24" t="str">
            <v>oct16</v>
          </cell>
          <cell r="X24" t="str">
            <v>oct17</v>
          </cell>
          <cell r="Y24" t="str">
            <v>oct18</v>
          </cell>
        </row>
        <row r="25">
          <cell r="A25">
            <v>1</v>
          </cell>
          <cell r="B25" t="str">
            <v xml:space="preserve"> 1) TANF/SAFETY NET CHILD</v>
          </cell>
          <cell r="C25">
            <v>4640370.7527666865</v>
          </cell>
          <cell r="D25">
            <v>4638328.8531645946</v>
          </cell>
          <cell r="E25">
            <v>5120222.978667899</v>
          </cell>
          <cell r="F25">
            <v>5145429.0727153597</v>
          </cell>
          <cell r="G25">
            <v>2477728.1849663495</v>
          </cell>
          <cell r="H25">
            <v>2477728.1849663495</v>
          </cell>
          <cell r="I25">
            <v>4320551</v>
          </cell>
          <cell r="J25">
            <v>4078494</v>
          </cell>
          <cell r="K25">
            <v>4059748</v>
          </cell>
          <cell r="L25">
            <v>4266138</v>
          </cell>
          <cell r="M25">
            <v>4405319</v>
          </cell>
          <cell r="N25">
            <v>4426341</v>
          </cell>
          <cell r="O25">
            <v>4428721</v>
          </cell>
          <cell r="P25">
            <v>4428721</v>
          </cell>
          <cell r="Q25">
            <v>1107180</v>
          </cell>
          <cell r="R25">
            <v>1107180</v>
          </cell>
          <cell r="S25">
            <v>1107180</v>
          </cell>
          <cell r="T25">
            <v>1107180</v>
          </cell>
          <cell r="U25">
            <v>4428721</v>
          </cell>
          <cell r="V25">
            <v>4428721</v>
          </cell>
          <cell r="W25">
            <v>4428721</v>
          </cell>
          <cell r="X25">
            <v>4428721</v>
          </cell>
        </row>
        <row r="26">
          <cell r="A26">
            <v>2</v>
          </cell>
          <cell r="B26" t="str">
            <v xml:space="preserve"> 2) TANF ADULT</v>
          </cell>
          <cell r="C26">
            <v>1202043.2465399744</v>
          </cell>
          <cell r="D26">
            <v>1176615.8904727185</v>
          </cell>
          <cell r="E26">
            <v>1456739.4409870219</v>
          </cell>
          <cell r="F26">
            <v>1555868.5344874086</v>
          </cell>
          <cell r="G26">
            <v>748529.91212477197</v>
          </cell>
          <cell r="H26">
            <v>748529.91212477197</v>
          </cell>
          <cell r="I26">
            <v>1280287</v>
          </cell>
          <cell r="J26">
            <v>1147523</v>
          </cell>
          <cell r="K26">
            <v>1078110</v>
          </cell>
          <cell r="L26">
            <v>1131247</v>
          </cell>
          <cell r="M26">
            <v>1172540</v>
          </cell>
          <cell r="N26">
            <v>1179534</v>
          </cell>
          <cell r="O26">
            <v>1180169</v>
          </cell>
          <cell r="P26">
            <v>1180169</v>
          </cell>
          <cell r="Q26">
            <v>295042</v>
          </cell>
          <cell r="R26">
            <v>295042</v>
          </cell>
          <cell r="S26">
            <v>295042</v>
          </cell>
          <cell r="T26">
            <v>295042</v>
          </cell>
          <cell r="U26">
            <v>1180169</v>
          </cell>
          <cell r="V26">
            <v>1180169</v>
          </cell>
          <cell r="W26">
            <v>1180169</v>
          </cell>
          <cell r="X26">
            <v>1180169</v>
          </cell>
        </row>
        <row r="27">
          <cell r="A27">
            <v>3</v>
          </cell>
          <cell r="B27" t="str">
            <v xml:space="preserve"> 3) SAFETY NET ADULT</v>
          </cell>
          <cell r="C27">
            <v>1323754.8186289689</v>
          </cell>
          <cell r="D27">
            <v>1442740.840057042</v>
          </cell>
          <cell r="E27">
            <v>1358689.8531607781</v>
          </cell>
          <cell r="F27">
            <v>1429710.4168253872</v>
          </cell>
          <cell r="G27">
            <v>713277.86932072521</v>
          </cell>
          <cell r="H27">
            <v>713277.86932072521</v>
          </cell>
          <cell r="I27">
            <v>1298634</v>
          </cell>
          <cell r="J27">
            <v>1250862</v>
          </cell>
          <cell r="K27">
            <v>1258462</v>
          </cell>
          <cell r="L27">
            <v>1376638</v>
          </cell>
          <cell r="M27">
            <v>1536714</v>
          </cell>
          <cell r="N27">
            <v>1687473</v>
          </cell>
          <cell r="O27">
            <v>1817460</v>
          </cell>
          <cell r="P27">
            <v>1833487</v>
          </cell>
          <cell r="Q27">
            <v>458372</v>
          </cell>
          <cell r="R27">
            <v>458372</v>
          </cell>
          <cell r="S27">
            <v>458372</v>
          </cell>
          <cell r="T27">
            <v>458372</v>
          </cell>
          <cell r="U27">
            <v>1833487</v>
          </cell>
          <cell r="V27">
            <v>1833487</v>
          </cell>
          <cell r="W27">
            <v>1833487</v>
          </cell>
          <cell r="X27">
            <v>1833487</v>
          </cell>
        </row>
        <row r="28">
          <cell r="A28">
            <v>4</v>
          </cell>
          <cell r="B28" t="str">
            <v xml:space="preserve"> 4) SSI 0-64</v>
          </cell>
          <cell r="C28">
            <v>4002926.9085215628</v>
          </cell>
          <cell r="D28">
            <v>3992699.827314618</v>
          </cell>
          <cell r="E28">
            <v>3988247.3029208472</v>
          </cell>
          <cell r="F28">
            <v>4071788.0839969469</v>
          </cell>
          <cell r="G28">
            <v>2048935.4407988174</v>
          </cell>
          <cell r="H28">
            <v>2048935.4407988174</v>
          </cell>
          <cell r="I28">
            <v>3883697</v>
          </cell>
          <cell r="J28">
            <v>3884610</v>
          </cell>
          <cell r="K28">
            <v>4100045</v>
          </cell>
          <cell r="L28">
            <v>4170596</v>
          </cell>
          <cell r="M28">
            <v>4212310</v>
          </cell>
          <cell r="N28">
            <v>4248394</v>
          </cell>
          <cell r="O28">
            <v>4293030</v>
          </cell>
          <cell r="P28">
            <v>4340937</v>
          </cell>
          <cell r="Q28">
            <v>1080752</v>
          </cell>
          <cell r="R28">
            <v>1083792</v>
          </cell>
          <cell r="S28">
            <v>1086744</v>
          </cell>
          <cell r="T28">
            <v>1089650</v>
          </cell>
          <cell r="U28">
            <v>4388608</v>
          </cell>
          <cell r="V28">
            <v>4436597</v>
          </cell>
          <cell r="W28">
            <v>4462998</v>
          </cell>
          <cell r="X28">
            <v>4486306</v>
          </cell>
        </row>
        <row r="29">
          <cell r="A29">
            <v>5</v>
          </cell>
          <cell r="B29" t="str">
            <v xml:space="preserve"> 5) SSI 65+</v>
          </cell>
          <cell r="C29">
            <v>247861.37215640821</v>
          </cell>
          <cell r="D29">
            <v>250642.30368824341</v>
          </cell>
          <cell r="E29">
            <v>249609.8089106183</v>
          </cell>
          <cell r="F29">
            <v>256242.26040860164</v>
          </cell>
          <cell r="G29">
            <v>130887.99210975476</v>
          </cell>
          <cell r="H29">
            <v>130887.99210975476</v>
          </cell>
          <cell r="I29">
            <v>100074</v>
          </cell>
          <cell r="J29">
            <v>112859</v>
          </cell>
          <cell r="K29">
            <v>125144</v>
          </cell>
          <cell r="L29">
            <v>145241</v>
          </cell>
          <cell r="M29">
            <v>144800</v>
          </cell>
          <cell r="N29">
            <v>140297</v>
          </cell>
          <cell r="O29">
            <v>141771</v>
          </cell>
          <cell r="P29">
            <v>143353</v>
          </cell>
          <cell r="Q29">
            <v>35690</v>
          </cell>
          <cell r="R29">
            <v>35791</v>
          </cell>
          <cell r="S29">
            <v>35888</v>
          </cell>
          <cell r="T29">
            <v>35984</v>
          </cell>
          <cell r="U29">
            <v>144928</v>
          </cell>
          <cell r="V29">
            <v>146512</v>
          </cell>
          <cell r="W29">
            <v>147384</v>
          </cell>
          <cell r="X29">
            <v>148154</v>
          </cell>
        </row>
        <row r="30">
          <cell r="A30">
            <v>6</v>
          </cell>
          <cell r="B30" t="str">
            <v xml:space="preserve"> 6) MA-ONLY TANF SAFETY N</v>
          </cell>
          <cell r="C30">
            <v>11364871.126841752</v>
          </cell>
          <cell r="D30">
            <v>13436468.098252025</v>
          </cell>
          <cell r="E30">
            <v>11719934.673707405</v>
          </cell>
          <cell r="F30">
            <v>12735762.685957765</v>
          </cell>
          <cell r="G30">
            <v>6696817.2789326822</v>
          </cell>
          <cell r="H30">
            <v>6696817.2789326822</v>
          </cell>
          <cell r="I30">
            <v>13747017</v>
          </cell>
          <cell r="J30">
            <v>13985923</v>
          </cell>
          <cell r="K30">
            <v>14845249</v>
          </cell>
          <cell r="L30">
            <v>15588612</v>
          </cell>
          <cell r="M30">
            <v>15965411</v>
          </cell>
          <cell r="N30">
            <v>16570210</v>
          </cell>
          <cell r="O30">
            <v>17343862</v>
          </cell>
          <cell r="P30">
            <v>17444187</v>
          </cell>
          <cell r="Q30">
            <v>4361047</v>
          </cell>
          <cell r="R30">
            <v>4361047</v>
          </cell>
          <cell r="S30">
            <v>4361047</v>
          </cell>
          <cell r="T30">
            <v>4361047</v>
          </cell>
          <cell r="U30">
            <v>17444187</v>
          </cell>
          <cell r="V30">
            <v>17444187</v>
          </cell>
          <cell r="W30">
            <v>17444187</v>
          </cell>
          <cell r="X30">
            <v>17444187</v>
          </cell>
        </row>
        <row r="31">
          <cell r="A31">
            <v>7</v>
          </cell>
          <cell r="B31" t="str">
            <v xml:space="preserve"> 7) MA-ONLY TANF ADULT</v>
          </cell>
          <cell r="C31">
            <v>2415594.4087200458</v>
          </cell>
          <cell r="D31">
            <v>3106330.6113717901</v>
          </cell>
          <cell r="E31">
            <v>3041106.8762993524</v>
          </cell>
          <cell r="F31">
            <v>3463305.0920119504</v>
          </cell>
          <cell r="G31">
            <v>1829913.4905811301</v>
          </cell>
          <cell r="H31">
            <v>1829913.4905811301</v>
          </cell>
          <cell r="I31">
            <v>3436106</v>
          </cell>
          <cell r="J31">
            <v>3561539</v>
          </cell>
          <cell r="K31">
            <v>4266544</v>
          </cell>
          <cell r="L31">
            <v>4779651</v>
          </cell>
          <cell r="M31">
            <v>4878667</v>
          </cell>
          <cell r="N31">
            <v>5032887</v>
          </cell>
          <cell r="O31">
            <v>5267869</v>
          </cell>
          <cell r="P31">
            <v>5298340</v>
          </cell>
          <cell r="Q31">
            <v>1324585</v>
          </cell>
          <cell r="R31">
            <v>1324585</v>
          </cell>
          <cell r="S31">
            <v>1324585</v>
          </cell>
          <cell r="T31">
            <v>1324585</v>
          </cell>
          <cell r="U31">
            <v>5298340</v>
          </cell>
          <cell r="V31">
            <v>5298340</v>
          </cell>
          <cell r="W31">
            <v>5298340</v>
          </cell>
          <cell r="X31">
            <v>5298340</v>
          </cell>
        </row>
        <row r="32">
          <cell r="A32">
            <v>8</v>
          </cell>
          <cell r="B32" t="str">
            <v xml:space="preserve"> 8) MA-ONLY SAFETY NET AD</v>
          </cell>
          <cell r="C32">
            <v>2540143.3637140347</v>
          </cell>
          <cell r="D32">
            <v>3492562.2722820966</v>
          </cell>
          <cell r="E32">
            <v>3115413.3224867596</v>
          </cell>
          <cell r="F32">
            <v>3560803.5451063407</v>
          </cell>
          <cell r="G32">
            <v>1919381.4840395497</v>
          </cell>
          <cell r="H32">
            <v>1919381.4840395497</v>
          </cell>
          <cell r="I32">
            <v>3316687</v>
          </cell>
          <cell r="J32">
            <v>3340487</v>
          </cell>
          <cell r="K32">
            <v>4781976</v>
          </cell>
          <cell r="L32">
            <v>6083548</v>
          </cell>
          <cell r="M32">
            <v>6783478</v>
          </cell>
          <cell r="N32">
            <v>7409892</v>
          </cell>
          <cell r="O32">
            <v>7980682</v>
          </cell>
          <cell r="P32">
            <v>8051058</v>
          </cell>
          <cell r="Q32">
            <v>2012764</v>
          </cell>
          <cell r="R32">
            <v>2012764</v>
          </cell>
          <cell r="S32">
            <v>2012764</v>
          </cell>
          <cell r="T32">
            <v>2012764</v>
          </cell>
          <cell r="U32">
            <v>8051058</v>
          </cell>
          <cell r="V32">
            <v>8051058</v>
          </cell>
          <cell r="W32">
            <v>8051058</v>
          </cell>
          <cell r="X32">
            <v>8051058</v>
          </cell>
        </row>
        <row r="33">
          <cell r="A33">
            <v>9</v>
          </cell>
          <cell r="B33" t="str">
            <v xml:space="preserve"> 9) MA-ONLY SSI RELATED 0</v>
          </cell>
          <cell r="C33">
            <v>413987.2295688999</v>
          </cell>
          <cell r="D33">
            <v>443685.04997906717</v>
          </cell>
          <cell r="E33">
            <v>434991.78416929953</v>
          </cell>
          <cell r="F33">
            <v>507696.32995684823</v>
          </cell>
          <cell r="G33">
            <v>258856.63889567324</v>
          </cell>
          <cell r="H33">
            <v>258856.63889567324</v>
          </cell>
          <cell r="I33">
            <v>410989</v>
          </cell>
          <cell r="J33">
            <v>419976</v>
          </cell>
          <cell r="K33">
            <v>479557</v>
          </cell>
          <cell r="L33">
            <v>493137</v>
          </cell>
          <cell r="M33">
            <v>488077</v>
          </cell>
          <cell r="N33">
            <v>513138</v>
          </cell>
          <cell r="O33">
            <v>531446</v>
          </cell>
          <cell r="P33">
            <v>533596</v>
          </cell>
          <cell r="Q33">
            <v>133399</v>
          </cell>
          <cell r="R33">
            <v>133399</v>
          </cell>
          <cell r="S33">
            <v>133399</v>
          </cell>
          <cell r="T33">
            <v>133399</v>
          </cell>
          <cell r="U33">
            <v>533596</v>
          </cell>
          <cell r="V33">
            <v>533596</v>
          </cell>
          <cell r="W33">
            <v>533596</v>
          </cell>
          <cell r="X33">
            <v>533596</v>
          </cell>
        </row>
        <row r="34">
          <cell r="A34">
            <v>10</v>
          </cell>
          <cell r="B34" t="str">
            <v>10) MA-ONLY SSI RELATED 6</v>
          </cell>
          <cell r="C34">
            <v>154872.77253946936</v>
          </cell>
          <cell r="D34">
            <v>172865.03713924668</v>
          </cell>
          <cell r="E34">
            <v>157224.57663773539</v>
          </cell>
          <cell r="F34">
            <v>184322.16377353581</v>
          </cell>
          <cell r="G34">
            <v>95549.212510710713</v>
          </cell>
          <cell r="H34">
            <v>95549.212510710713</v>
          </cell>
          <cell r="I34">
            <v>173453</v>
          </cell>
          <cell r="J34">
            <v>193994</v>
          </cell>
          <cell r="K34">
            <v>192457</v>
          </cell>
          <cell r="L34">
            <v>211896</v>
          </cell>
          <cell r="M34">
            <v>237115</v>
          </cell>
          <cell r="N34">
            <v>250682</v>
          </cell>
          <cell r="O34">
            <v>259625</v>
          </cell>
          <cell r="P34">
            <v>260676</v>
          </cell>
          <cell r="Q34">
            <v>65169</v>
          </cell>
          <cell r="R34">
            <v>65169</v>
          </cell>
          <cell r="S34">
            <v>65169</v>
          </cell>
          <cell r="T34">
            <v>65169</v>
          </cell>
          <cell r="U34">
            <v>260676</v>
          </cell>
          <cell r="V34">
            <v>260676</v>
          </cell>
          <cell r="W34">
            <v>260676</v>
          </cell>
          <cell r="X34">
            <v>260676</v>
          </cell>
        </row>
        <row r="35">
          <cell r="A35">
            <v>11</v>
          </cell>
          <cell r="B35" t="str">
            <v>11) TOTAL</v>
          </cell>
          <cell r="C35">
            <v>28306425.999997802</v>
          </cell>
          <cell r="D35">
            <v>32152938.783721443</v>
          </cell>
          <cell r="E35">
            <v>30642180.617947716</v>
          </cell>
          <cell r="F35">
            <v>32910928.185240146</v>
          </cell>
          <cell r="G35">
            <v>16919877.504280165</v>
          </cell>
          <cell r="H35">
            <v>16919877.504280165</v>
          </cell>
          <cell r="I35">
            <v>31967495</v>
          </cell>
          <cell r="J35">
            <v>31976267</v>
          </cell>
          <cell r="K35">
            <v>35187292</v>
          </cell>
          <cell r="L35">
            <v>38246704</v>
          </cell>
          <cell r="M35">
            <v>39824431</v>
          </cell>
          <cell r="N35">
            <v>41458848</v>
          </cell>
          <cell r="O35">
            <v>43244635</v>
          </cell>
          <cell r="P35">
            <v>43514524</v>
          </cell>
          <cell r="Q35">
            <v>10874000</v>
          </cell>
          <cell r="R35">
            <v>10877141</v>
          </cell>
          <cell r="S35">
            <v>10880190</v>
          </cell>
          <cell r="T35">
            <v>10883192</v>
          </cell>
          <cell r="U35">
            <v>43563770</v>
          </cell>
          <cell r="V35">
            <v>43613343</v>
          </cell>
          <cell r="W35">
            <v>43640616</v>
          </cell>
          <cell r="X35">
            <v>43664694</v>
          </cell>
        </row>
      </sheetData>
      <sheetData sheetId="32" refreshError="1"/>
      <sheetData sheetId="33" refreshError="1"/>
      <sheetData sheetId="34" refreshError="1">
        <row r="6">
          <cell r="R6">
            <v>278741</v>
          </cell>
        </row>
        <row r="16">
          <cell r="X16">
            <v>0.06</v>
          </cell>
          <cell r="Y16">
            <v>0.06</v>
          </cell>
        </row>
      </sheetData>
      <sheetData sheetId="35" refreshError="1"/>
      <sheetData sheetId="36" refreshError="1">
        <row r="1">
          <cell r="AD1">
            <v>0.62329999999999997</v>
          </cell>
          <cell r="AI1">
            <v>0.68184443623291868</v>
          </cell>
        </row>
        <row r="3">
          <cell r="AD3">
            <v>0.37670000000000003</v>
          </cell>
          <cell r="AI3">
            <v>0.31815556376708126</v>
          </cell>
        </row>
        <row r="226">
          <cell r="D226">
            <v>0.14057480134449662</v>
          </cell>
        </row>
        <row r="227">
          <cell r="D227">
            <v>0.18623667460876758</v>
          </cell>
        </row>
      </sheetData>
      <sheetData sheetId="37" refreshError="1"/>
      <sheetData sheetId="38" refreshError="1"/>
      <sheetData sheetId="39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Percentages"/>
      <sheetName val="Q3FY15"/>
      <sheetName val="7A. MC Allocation Model"/>
      <sheetName val="Combined"/>
      <sheetName val="Border_IP"/>
      <sheetName val="CPE_all"/>
      <sheetName val="PPS_IP"/>
      <sheetName val="Rehab_IP"/>
      <sheetName val="Psych_IP"/>
      <sheetName val="IP_by_MC"/>
      <sheetName val="IP_by_MC_pivot"/>
      <sheetName val="Border_OP"/>
      <sheetName val="PPS_OP"/>
      <sheetName val="OP_by_MC"/>
      <sheetName val="OP_by_MC_pivot"/>
      <sheetName val="QIP_IP_all"/>
      <sheetName val="QIP_IP_ffs"/>
      <sheetName val="NewProg_Contacts"/>
    </sheetNames>
    <sheetDataSet>
      <sheetData sheetId="0"/>
      <sheetData sheetId="1">
        <row r="3">
          <cell r="A3" t="str">
            <v>Multicare Auburn Medical Center</v>
          </cell>
          <cell r="B3">
            <v>500015</v>
          </cell>
          <cell r="C3" t="str">
            <v>MultiCare Health System</v>
          </cell>
          <cell r="D3" t="str">
            <v>Auburn Medical Center</v>
          </cell>
          <cell r="E3">
            <v>1.1965064240903878E-2</v>
          </cell>
        </row>
        <row r="4">
          <cell r="A4" t="str">
            <v>Capital Medical Center</v>
          </cell>
          <cell r="B4">
            <v>500139</v>
          </cell>
          <cell r="C4" t="str">
            <v>Capella Healthcare</v>
          </cell>
          <cell r="D4" t="str">
            <v>Capital Medical Center</v>
          </cell>
          <cell r="E4">
            <v>6.6244217226098089E-3</v>
          </cell>
        </row>
        <row r="5">
          <cell r="A5" t="str">
            <v>Central Washington Hospital</v>
          </cell>
          <cell r="B5">
            <v>500016</v>
          </cell>
          <cell r="C5" t="str">
            <v>Confluence Health</v>
          </cell>
          <cell r="D5" t="str">
            <v>Central Washington Hospital</v>
          </cell>
          <cell r="E5">
            <v>1.5878923804097309E-2</v>
          </cell>
        </row>
        <row r="6">
          <cell r="A6" t="str">
            <v>Deaconess Hospital</v>
          </cell>
          <cell r="B6">
            <v>500044</v>
          </cell>
          <cell r="C6" t="str">
            <v>Community Health Systems</v>
          </cell>
          <cell r="D6" t="str">
            <v>Deaconess Hospital</v>
          </cell>
          <cell r="E6">
            <v>2.6230004292120166E-2</v>
          </cell>
        </row>
        <row r="7">
          <cell r="A7" t="str">
            <v>Good Samaritan Hospital</v>
          </cell>
          <cell r="B7">
            <v>500079</v>
          </cell>
          <cell r="C7" t="str">
            <v>MultiCare Health System</v>
          </cell>
          <cell r="D7" t="str">
            <v>Good Samaritan Hospital</v>
          </cell>
          <cell r="E7">
            <v>2.5685009210659211E-2</v>
          </cell>
        </row>
        <row r="8">
          <cell r="A8" t="str">
            <v>Grays Harbor Community Hospital</v>
          </cell>
          <cell r="B8">
            <v>500031</v>
          </cell>
          <cell r="C8" t="str">
            <v>Grays Harbor Community Hospital</v>
          </cell>
          <cell r="D8" t="str">
            <v>Grays Harbor Community Hospital</v>
          </cell>
          <cell r="E8">
            <v>1.1452466694446368E-2</v>
          </cell>
        </row>
        <row r="9">
          <cell r="A9" t="str">
            <v>Group Health Central Hospital</v>
          </cell>
          <cell r="B9">
            <v>500052</v>
          </cell>
          <cell r="C9" t="str">
            <v>Group Health Cooperative</v>
          </cell>
          <cell r="D9" t="str">
            <v>Group Health Cooperative</v>
          </cell>
          <cell r="E9">
            <v>4.8730738115536397E-3</v>
          </cell>
        </row>
        <row r="10">
          <cell r="A10" t="str">
            <v>Harrison Medical Center - Harrison Bremerton</v>
          </cell>
          <cell r="B10">
            <v>500039</v>
          </cell>
          <cell r="C10" t="str">
            <v>Franciscan Health System</v>
          </cell>
          <cell r="D10" t="str">
            <v>Harrison Medical Center</v>
          </cell>
          <cell r="E10">
            <v>2.2677651898593585E-2</v>
          </cell>
        </row>
        <row r="11">
          <cell r="A11" t="str">
            <v>Highline Medical Center - Main Campus</v>
          </cell>
          <cell r="B11">
            <v>500011</v>
          </cell>
          <cell r="C11" t="str">
            <v>Franciscan Health System</v>
          </cell>
          <cell r="D11" t="str">
            <v>Highline Medical Center</v>
          </cell>
          <cell r="E11">
            <v>1.6075868959033617E-2</v>
          </cell>
        </row>
        <row r="12">
          <cell r="A12" t="str">
            <v>Providence Holy Family Hospital</v>
          </cell>
          <cell r="B12">
            <v>500077</v>
          </cell>
          <cell r="C12" t="str">
            <v>Providence Health &amp; Services</v>
          </cell>
          <cell r="D12" t="str">
            <v>Holy Family Hospital</v>
          </cell>
          <cell r="E12">
            <v>1.9352987861863229E-2</v>
          </cell>
        </row>
        <row r="13">
          <cell r="A13" t="str">
            <v>Kadlec Regional Medical Center</v>
          </cell>
          <cell r="B13">
            <v>500058</v>
          </cell>
          <cell r="C13" t="str">
            <v>Kadlec Health System</v>
          </cell>
          <cell r="D13" t="str">
            <v>Kadlec Regional Medical Center</v>
          </cell>
          <cell r="E13">
            <v>2.5718436016561961E-2</v>
          </cell>
        </row>
        <row r="14">
          <cell r="A14" t="str">
            <v>Legacy Salmon Creek Medical Center</v>
          </cell>
          <cell r="B14">
            <v>500150</v>
          </cell>
          <cell r="C14" t="str">
            <v>Legacy Health</v>
          </cell>
          <cell r="D14" t="str">
            <v>Legacy Salmon Creek Medical Center</v>
          </cell>
          <cell r="E14">
            <v>2.3056409634918115E-2</v>
          </cell>
        </row>
        <row r="15">
          <cell r="A15" t="str">
            <v>Mary Bridge Children's Hospital</v>
          </cell>
          <cell r="B15">
            <v>503301</v>
          </cell>
          <cell r="C15" t="str">
            <v>MultiCare Health System</v>
          </cell>
          <cell r="D15" t="str">
            <v>Mary Bridge Children’s Hospital &amp; Health Center</v>
          </cell>
          <cell r="E15">
            <v>4.6199408405556169E-2</v>
          </cell>
        </row>
        <row r="16">
          <cell r="A16" t="str">
            <v>Northwest Hospital &amp; Medical Center</v>
          </cell>
          <cell r="B16">
            <v>500001</v>
          </cell>
          <cell r="C16" t="str">
            <v>UW Medicine Health System</v>
          </cell>
          <cell r="D16" t="str">
            <v>Northwest Hospital &amp; Medical Center</v>
          </cell>
          <cell r="E16">
            <v>8.6963477819045204E-3</v>
          </cell>
        </row>
        <row r="17">
          <cell r="A17" t="str">
            <v>Overlake Hospital Medical Center</v>
          </cell>
          <cell r="B17">
            <v>500051</v>
          </cell>
          <cell r="C17" t="str">
            <v>Overlake Hospital Medical Center</v>
          </cell>
          <cell r="D17" t="str">
            <v>Overlake Hospital Medical Center</v>
          </cell>
          <cell r="E17">
            <v>8.6720777346476208E-3</v>
          </cell>
        </row>
        <row r="18">
          <cell r="A18" t="str">
            <v>Providence Centralia Hospital</v>
          </cell>
          <cell r="B18">
            <v>500019</v>
          </cell>
          <cell r="C18" t="str">
            <v>Providence Health &amp; Services</v>
          </cell>
          <cell r="D18" t="str">
            <v>Centralia Hospital</v>
          </cell>
          <cell r="E18">
            <v>1.0755690043763214E-2</v>
          </cell>
        </row>
        <row r="19">
          <cell r="A19" t="str">
            <v>Providence Regional Medical Center Everett</v>
          </cell>
          <cell r="B19">
            <v>500014</v>
          </cell>
          <cell r="C19" t="str">
            <v>Providence Health &amp; Services</v>
          </cell>
          <cell r="D19" t="str">
            <v>Regional Medical Center Everett</v>
          </cell>
          <cell r="E19">
            <v>4.9870035011532483E-2</v>
          </cell>
        </row>
        <row r="20">
          <cell r="A20" t="str">
            <v>Providence St. Peter Hospital</v>
          </cell>
          <cell r="B20">
            <v>500024</v>
          </cell>
          <cell r="C20" t="str">
            <v>Providence Health &amp; Services</v>
          </cell>
          <cell r="D20" t="str">
            <v>St. Peter Hospital</v>
          </cell>
          <cell r="E20">
            <v>2.6851144815693659E-2</v>
          </cell>
        </row>
        <row r="21">
          <cell r="A21" t="str">
            <v>Providence Sacred Heart Medical Center &amp; Children's Hospital</v>
          </cell>
          <cell r="B21">
            <v>500054</v>
          </cell>
          <cell r="C21" t="str">
            <v>Providence Health &amp; Services</v>
          </cell>
          <cell r="D21" t="str">
            <v>Sacred Heart Medical Center &amp; Children's Hospital</v>
          </cell>
          <cell r="E21">
            <v>6.9397048908423062E-2</v>
          </cell>
        </row>
        <row r="22">
          <cell r="A22" t="str">
            <v>Seattle Cancer Care Alliance</v>
          </cell>
          <cell r="B22">
            <v>500138</v>
          </cell>
          <cell r="C22" t="str">
            <v>Seattle Cancer Care Alliance</v>
          </cell>
          <cell r="D22" t="str">
            <v>Seattle Cancer Care Alliance</v>
          </cell>
          <cell r="E22">
            <v>6.8600479352170993E-3</v>
          </cell>
        </row>
        <row r="23">
          <cell r="A23" t="str">
            <v>Seattle Children's Hospital</v>
          </cell>
          <cell r="B23">
            <v>503300</v>
          </cell>
          <cell r="C23" t="str">
            <v>Seattle Children's</v>
          </cell>
          <cell r="D23" t="str">
            <v>Seattle Children's</v>
          </cell>
          <cell r="E23">
            <v>0.15757206389181491</v>
          </cell>
        </row>
        <row r="24">
          <cell r="A24" t="str">
            <v>PeaceHealth Southwest Medical Center</v>
          </cell>
          <cell r="B24">
            <v>500050</v>
          </cell>
          <cell r="C24" t="str">
            <v>PeaceHealth</v>
          </cell>
          <cell r="D24" t="str">
            <v>Southwest Medical Center</v>
          </cell>
          <cell r="E24">
            <v>4.3303003356640994E-2</v>
          </cell>
        </row>
        <row r="25">
          <cell r="A25" t="str">
            <v>St. Anthony Hospital</v>
          </cell>
          <cell r="B25">
            <v>500151</v>
          </cell>
          <cell r="C25" t="str">
            <v>Franciscan Health System</v>
          </cell>
          <cell r="D25" t="str">
            <v>St. Anthony Hospital</v>
          </cell>
          <cell r="E25">
            <v>4.5607269795330946E-3</v>
          </cell>
        </row>
        <row r="26">
          <cell r="A26" t="str">
            <v>St. Clare Hospital</v>
          </cell>
          <cell r="B26">
            <v>500021</v>
          </cell>
          <cell r="C26" t="str">
            <v>Franciscan Health System</v>
          </cell>
          <cell r="D26" t="str">
            <v>St. Clare Hospital</v>
          </cell>
          <cell r="E26">
            <v>1.3794783709547327E-2</v>
          </cell>
        </row>
        <row r="27">
          <cell r="A27" t="str">
            <v>St. Francis Hospital</v>
          </cell>
          <cell r="B27">
            <v>500141</v>
          </cell>
          <cell r="C27" t="str">
            <v>Franciscan Health System</v>
          </cell>
          <cell r="D27" t="str">
            <v>St. Francis Hospital</v>
          </cell>
          <cell r="E27">
            <v>1.5201645385085092E-2</v>
          </cell>
        </row>
        <row r="28">
          <cell r="A28" t="str">
            <v>PeaceHealth Peace Island Medical Center</v>
          </cell>
          <cell r="E28">
            <v>0</v>
          </cell>
        </row>
        <row r="29">
          <cell r="A29" t="str">
            <v>PeaceHealth St. John Medical Center</v>
          </cell>
          <cell r="B29">
            <v>500041</v>
          </cell>
          <cell r="C29" t="str">
            <v>PeaceHealth</v>
          </cell>
          <cell r="D29" t="str">
            <v>St. John Medical Center</v>
          </cell>
          <cell r="E29">
            <v>1.9609267287479436E-2</v>
          </cell>
        </row>
        <row r="30">
          <cell r="A30" t="str">
            <v>PeaceHealth St. Joseph Medical Center</v>
          </cell>
          <cell r="B30">
            <v>500030</v>
          </cell>
          <cell r="C30" t="str">
            <v>PeaceHealth</v>
          </cell>
          <cell r="D30" t="str">
            <v>St. Joseph Medical Center</v>
          </cell>
          <cell r="E30">
            <v>2.1476149207229206E-2</v>
          </cell>
        </row>
        <row r="31">
          <cell r="A31" t="str">
            <v>St. Joseph Medical Center - Tacoma</v>
          </cell>
          <cell r="B31">
            <v>500108</v>
          </cell>
          <cell r="C31" t="str">
            <v>Franciscan Health System</v>
          </cell>
          <cell r="D31" t="str">
            <v>St. Joseph Medical Center</v>
          </cell>
          <cell r="E31">
            <v>3.9345607922629131E-2</v>
          </cell>
        </row>
        <row r="32">
          <cell r="A32" t="str">
            <v>Providence St. Mary Medical Center</v>
          </cell>
          <cell r="B32">
            <v>500002</v>
          </cell>
          <cell r="C32" t="str">
            <v>Providence Health &amp; Services</v>
          </cell>
          <cell r="D32" t="str">
            <v>St. Mary Medical Center</v>
          </cell>
          <cell r="E32">
            <v>4.446422082327684E-3</v>
          </cell>
        </row>
        <row r="33">
          <cell r="A33" t="str">
            <v>Swedish Edmonds Campus</v>
          </cell>
          <cell r="B33">
            <v>500026</v>
          </cell>
          <cell r="C33" t="str">
            <v>Providence Health &amp; Services</v>
          </cell>
          <cell r="D33" t="str">
            <v>Swedish Edmonds</v>
          </cell>
          <cell r="E33">
            <v>1.5888329270143636E-2</v>
          </cell>
        </row>
        <row r="34">
          <cell r="A34" t="str">
            <v>Swedish First Hill Campus</v>
          </cell>
          <cell r="B34">
            <v>500027</v>
          </cell>
          <cell r="C34" t="str">
            <v>Providence Health &amp; Services</v>
          </cell>
          <cell r="D34" t="str">
            <v>Swedish First Hill</v>
          </cell>
          <cell r="E34">
            <v>5.8695897646426611E-2</v>
          </cell>
        </row>
        <row r="35">
          <cell r="A35" t="str">
            <v>Swedish Cherry Hill Campus</v>
          </cell>
          <cell r="B35">
            <v>500025</v>
          </cell>
          <cell r="C35" t="str">
            <v>Providence Health &amp; Services</v>
          </cell>
          <cell r="D35" t="str">
            <v>Swedish Cherry Hill</v>
          </cell>
          <cell r="E35">
            <v>1.2602544544284699E-2</v>
          </cell>
        </row>
        <row r="36">
          <cell r="A36" t="str">
            <v>Swedish Issaquah Campus</v>
          </cell>
          <cell r="E36">
            <v>0</v>
          </cell>
        </row>
        <row r="37">
          <cell r="A37" t="str">
            <v>Tacoma General Hospital</v>
          </cell>
          <cell r="B37">
            <v>500129</v>
          </cell>
          <cell r="C37" t="str">
            <v>MultiCare Health System</v>
          </cell>
          <cell r="D37" t="str">
            <v>Tacoma General Hospital</v>
          </cell>
          <cell r="E37">
            <v>6.3803495024888385E-2</v>
          </cell>
        </row>
        <row r="38">
          <cell r="A38" t="str">
            <v>Toppenish Community Hospital</v>
          </cell>
          <cell r="B38">
            <v>500037</v>
          </cell>
          <cell r="C38" t="str">
            <v>Community Health Systems</v>
          </cell>
          <cell r="D38" t="str">
            <v>Toppenish Community Hospital</v>
          </cell>
          <cell r="E38">
            <v>6.970386829937841E-3</v>
          </cell>
        </row>
        <row r="39">
          <cell r="A39" t="str">
            <v>Valley Hospital - Spokane</v>
          </cell>
          <cell r="B39">
            <v>500119</v>
          </cell>
          <cell r="C39" t="str">
            <v>Community Health Systems</v>
          </cell>
          <cell r="D39" t="str">
            <v>Valley Hospital</v>
          </cell>
          <cell r="E39">
            <v>9.5446229038460353E-3</v>
          </cell>
        </row>
        <row r="40">
          <cell r="A40" t="str">
            <v>Virginia Mason Medical Center</v>
          </cell>
          <cell r="B40">
            <v>500005</v>
          </cell>
          <cell r="C40" t="str">
            <v>Virginia Mason Medical Center</v>
          </cell>
          <cell r="D40" t="str">
            <v>Virginia Mason Medical Center</v>
          </cell>
          <cell r="E40">
            <v>9.2214536759417948E-3</v>
          </cell>
        </row>
        <row r="41">
          <cell r="A41" t="str">
            <v>Walla Walla General Hospital</v>
          </cell>
          <cell r="B41">
            <v>500049</v>
          </cell>
          <cell r="C41" t="str">
            <v>Adventist Health</v>
          </cell>
          <cell r="D41" t="str">
            <v>Walla Walla General Hospital</v>
          </cell>
          <cell r="E41">
            <v>2.3929005182457119E-3</v>
          </cell>
        </row>
        <row r="42">
          <cell r="A42" t="str">
            <v>Wenatchee Valley Hospital</v>
          </cell>
          <cell r="B42">
            <v>500148</v>
          </cell>
          <cell r="C42" t="str">
            <v>Confluence Health</v>
          </cell>
          <cell r="D42" t="str">
            <v>Wenatchee Valley Hospital</v>
          </cell>
          <cell r="E42">
            <v>4.440475347895924E-3</v>
          </cell>
        </row>
        <row r="43">
          <cell r="A43" t="str">
            <v>Yakima Regional Medical &amp; Cardiac Center</v>
          </cell>
          <cell r="B43">
            <v>500012</v>
          </cell>
          <cell r="C43" t="str">
            <v>Community Health Systems</v>
          </cell>
          <cell r="D43" t="str">
            <v>Yakima Regional Medical &amp; Cardiac Center</v>
          </cell>
          <cell r="E43">
            <v>1.3046543287217912E-2</v>
          </cell>
        </row>
        <row r="44">
          <cell r="A44" t="str">
            <v>Yakima Valley Memorial Hospital</v>
          </cell>
          <cell r="B44">
            <v>500036</v>
          </cell>
          <cell r="C44" t="str">
            <v>Yakima Valley Memorial Hospital</v>
          </cell>
          <cell r="D44" t="str">
            <v>Yakima Valley Memorial Hospital</v>
          </cell>
          <cell r="E44">
            <v>3.5762247240412E-2</v>
          </cell>
        </row>
        <row r="45">
          <cell r="A45" t="str">
            <v>Shriners Hospital for Children - Spokane</v>
          </cell>
          <cell r="B45">
            <v>503302</v>
          </cell>
          <cell r="C45" t="str">
            <v>Shriners Hospital</v>
          </cell>
          <cell r="D45" t="str">
            <v>Shriners Hospital</v>
          </cell>
          <cell r="E45">
            <v>1.0347173194337645E-3</v>
          </cell>
        </row>
        <row r="46">
          <cell r="B46"/>
          <cell r="E46">
            <v>0</v>
          </cell>
        </row>
        <row r="47">
          <cell r="A47" t="str">
            <v>Fairfax Hospital</v>
          </cell>
          <cell r="B47">
            <v>504002</v>
          </cell>
          <cell r="C47" t="str">
            <v>Universal Health Services</v>
          </cell>
          <cell r="D47" t="str">
            <v>Fairfax Behavioral Health</v>
          </cell>
          <cell r="E47">
            <v>4.4834688182206735E-3</v>
          </cell>
        </row>
        <row r="48">
          <cell r="A48" t="str">
            <v>Lourdes Counseling Center</v>
          </cell>
          <cell r="B48">
            <v>504008</v>
          </cell>
          <cell r="C48" t="str">
            <v>Lourdes Health Network</v>
          </cell>
          <cell r="D48" t="str">
            <v>Lourdes Counseling Center</v>
          </cell>
          <cell r="E48">
            <v>8.7574564229975335E-4</v>
          </cell>
        </row>
        <row r="49">
          <cell r="A49" t="str">
            <v>Navos - West Seattle Campus</v>
          </cell>
          <cell r="B49">
            <v>504009</v>
          </cell>
          <cell r="C49" t="str">
            <v>Navos</v>
          </cell>
          <cell r="D49" t="str">
            <v>Navos</v>
          </cell>
          <cell r="E49">
            <v>3.1050755649165099E-3</v>
          </cell>
        </row>
        <row r="50">
          <cell r="B50"/>
          <cell r="E50">
            <v>0</v>
          </cell>
        </row>
        <row r="51">
          <cell r="A51" t="str">
            <v>St. Luke's Rehabilitation Institute</v>
          </cell>
          <cell r="B51">
            <v>503025</v>
          </cell>
          <cell r="C51" t="str">
            <v>Inland Northwest Health Service</v>
          </cell>
          <cell r="D51" t="str">
            <v>St. Luke's Rehabilitation Institute</v>
          </cell>
          <cell r="E51">
            <v>1.9303077595030438E-3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C"/>
      <sheetName val="Macro1"/>
    </sheetNames>
    <sheetDataSet>
      <sheetData sheetId="0" refreshError="1"/>
      <sheetData sheetId="1" refreshError="1">
        <row r="94">
          <cell r="A94" t="str">
            <v>Recover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- Notes"/>
      <sheetName val="Input Details"/>
      <sheetName val="I-960 Template"/>
      <sheetName val="Lookup Posn"/>
      <sheetName val="Prog Avgs"/>
      <sheetName val="MA posn"/>
      <sheetName val="range steps"/>
      <sheetName val="Benefits Info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A/SEC HEALTH AND RECOVERY SERVICES ADMIN</v>
          </cell>
          <cell r="C2">
            <v>85000</v>
          </cell>
          <cell r="D2">
            <v>85000</v>
          </cell>
        </row>
        <row r="3">
          <cell r="A3" t="str">
            <v>ADMIN. SEC.</v>
          </cell>
          <cell r="C3">
            <v>85000</v>
          </cell>
          <cell r="D3">
            <v>85000</v>
          </cell>
        </row>
        <row r="4">
          <cell r="A4" t="str">
            <v>ADMINISTRATIVE ASST 3</v>
          </cell>
          <cell r="B4">
            <v>39</v>
          </cell>
          <cell r="D4">
            <v>40524</v>
          </cell>
        </row>
        <row r="5">
          <cell r="A5" t="str">
            <v>ADMINISTRATIVE ASST 4</v>
          </cell>
          <cell r="B5">
            <v>46</v>
          </cell>
          <cell r="D5">
            <v>48168</v>
          </cell>
        </row>
        <row r="6">
          <cell r="A6" t="str">
            <v>ADMINISTRATIVE ASST 5</v>
          </cell>
          <cell r="B6">
            <v>50</v>
          </cell>
          <cell r="D6">
            <v>53148</v>
          </cell>
        </row>
        <row r="7">
          <cell r="A7" t="str">
            <v>ASSIST DIR MED A</v>
          </cell>
          <cell r="C7">
            <v>85000</v>
          </cell>
          <cell r="D7">
            <v>85000</v>
          </cell>
        </row>
        <row r="8">
          <cell r="A8" t="str">
            <v>BUDGET ANALYST 3</v>
          </cell>
          <cell r="B8">
            <v>54</v>
          </cell>
          <cell r="D8">
            <v>58656</v>
          </cell>
        </row>
        <row r="9">
          <cell r="A9" t="str">
            <v>CHF TEC AUDIT IS</v>
          </cell>
          <cell r="C9">
            <v>85000</v>
          </cell>
          <cell r="D9">
            <v>85000</v>
          </cell>
        </row>
        <row r="10">
          <cell r="A10" t="str">
            <v>CHIEF, FINANCE</v>
          </cell>
          <cell r="C10">
            <v>85000</v>
          </cell>
          <cell r="D10">
            <v>85000</v>
          </cell>
        </row>
        <row r="11">
          <cell r="A11" t="str">
            <v>COMMUNICATIONS CONSULTANT 4</v>
          </cell>
          <cell r="B11">
            <v>55</v>
          </cell>
          <cell r="D11">
            <v>60120</v>
          </cell>
        </row>
        <row r="12">
          <cell r="A12" t="str">
            <v>COMMUNICATIONS CONSULTANT 5</v>
          </cell>
          <cell r="B12">
            <v>61</v>
          </cell>
          <cell r="D12">
            <v>69756</v>
          </cell>
        </row>
        <row r="13">
          <cell r="A13" t="str">
            <v>CONF. SECRETARY</v>
          </cell>
          <cell r="C13">
            <v>55000</v>
          </cell>
          <cell r="D13">
            <v>55000</v>
          </cell>
        </row>
        <row r="14">
          <cell r="A14" t="str">
            <v>COST REIMB AN 2</v>
          </cell>
          <cell r="B14">
            <v>45</v>
          </cell>
          <cell r="D14">
            <v>47016</v>
          </cell>
        </row>
        <row r="15">
          <cell r="A15" t="str">
            <v>COST REIMB AN 3</v>
          </cell>
          <cell r="B15">
            <v>55</v>
          </cell>
          <cell r="D15">
            <v>60120</v>
          </cell>
        </row>
        <row r="16">
          <cell r="A16" t="str">
            <v>COST REIMB AN 4</v>
          </cell>
          <cell r="B16">
            <v>59</v>
          </cell>
          <cell r="D16">
            <v>66420</v>
          </cell>
        </row>
        <row r="17">
          <cell r="A17" t="str">
            <v>DA SEC MED A ADM</v>
          </cell>
          <cell r="C17">
            <v>55000</v>
          </cell>
          <cell r="D17">
            <v>55000</v>
          </cell>
        </row>
        <row r="18">
          <cell r="A18" t="str">
            <v>DA SEC MED A ADM</v>
          </cell>
          <cell r="C18">
            <v>55000</v>
          </cell>
          <cell r="D18">
            <v>55000</v>
          </cell>
        </row>
        <row r="19">
          <cell r="A19" t="str">
            <v>DDS ADJUDICATOR 1</v>
          </cell>
          <cell r="B19">
            <v>43</v>
          </cell>
          <cell r="D19">
            <v>44712</v>
          </cell>
        </row>
        <row r="20">
          <cell r="A20" t="str">
            <v>DDS ADJUDICATOR 2</v>
          </cell>
          <cell r="B20">
            <v>49</v>
          </cell>
          <cell r="D20">
            <v>51864</v>
          </cell>
        </row>
        <row r="21">
          <cell r="A21" t="str">
            <v>DDS ADJUDICATOR 3</v>
          </cell>
          <cell r="B21">
            <v>51</v>
          </cell>
          <cell r="D21">
            <v>54504</v>
          </cell>
        </row>
        <row r="22">
          <cell r="A22" t="str">
            <v>DDS ADJUDICATOR 4</v>
          </cell>
          <cell r="B22">
            <v>54</v>
          </cell>
          <cell r="D22">
            <v>58656</v>
          </cell>
        </row>
        <row r="23">
          <cell r="A23" t="str">
            <v>DIR B/F DV MAA</v>
          </cell>
          <cell r="C23">
            <v>85000</v>
          </cell>
          <cell r="D23">
            <v>85000</v>
          </cell>
        </row>
        <row r="24">
          <cell r="A24" t="str">
            <v>DIR DIV A/IS MAA</v>
          </cell>
          <cell r="C24">
            <v>85000</v>
          </cell>
          <cell r="D24">
            <v>85000</v>
          </cell>
        </row>
        <row r="25">
          <cell r="A25" t="str">
            <v>DIR DV CSV MAA</v>
          </cell>
          <cell r="C25">
            <v>85000</v>
          </cell>
          <cell r="D25">
            <v>85000</v>
          </cell>
        </row>
        <row r="26">
          <cell r="A26" t="str">
            <v>DIR DV DS DT MAA</v>
          </cell>
          <cell r="C26">
            <v>85000</v>
          </cell>
          <cell r="D26">
            <v>85000</v>
          </cell>
        </row>
        <row r="27">
          <cell r="A27" t="str">
            <v>DIR MED AAM MGMT</v>
          </cell>
          <cell r="C27">
            <v>85000</v>
          </cell>
          <cell r="D27">
            <v>85000</v>
          </cell>
        </row>
        <row r="28">
          <cell r="A28" t="str">
            <v>DIR,MED ASSIST ADM (MAA) PROGRAM SUPPORT</v>
          </cell>
          <cell r="C28">
            <v>85000</v>
          </cell>
          <cell r="D28">
            <v>85000</v>
          </cell>
        </row>
        <row r="29">
          <cell r="A29" t="str">
            <v>DIR,POL &amp; ANALYS</v>
          </cell>
          <cell r="C29">
            <v>85000</v>
          </cell>
          <cell r="D29">
            <v>85000</v>
          </cell>
        </row>
        <row r="30">
          <cell r="A30" t="str">
            <v>FACILITY SERVICES COORDINATOR 2</v>
          </cell>
          <cell r="B30">
            <v>50</v>
          </cell>
          <cell r="D30">
            <v>53148</v>
          </cell>
        </row>
        <row r="31">
          <cell r="A31" t="str">
            <v>FINANCIAL SERVICES SPECIALIST 1</v>
          </cell>
          <cell r="B31">
            <v>36</v>
          </cell>
          <cell r="D31">
            <v>37620</v>
          </cell>
        </row>
        <row r="32">
          <cell r="A32" t="str">
            <v>FISCAL ANALYST 1</v>
          </cell>
          <cell r="B32">
            <v>40</v>
          </cell>
          <cell r="D32">
            <v>41508</v>
          </cell>
        </row>
        <row r="33">
          <cell r="A33" t="str">
            <v>FISCAL ANALYST 2</v>
          </cell>
          <cell r="B33">
            <v>44</v>
          </cell>
          <cell r="D33">
            <v>45828</v>
          </cell>
        </row>
        <row r="34">
          <cell r="A34" t="str">
            <v>FISCAL ANALYST 3</v>
          </cell>
          <cell r="B34">
            <v>50</v>
          </cell>
          <cell r="D34">
            <v>53148</v>
          </cell>
        </row>
        <row r="35">
          <cell r="A35" t="str">
            <v>FISCAL ANALYST 4</v>
          </cell>
          <cell r="B35">
            <v>52</v>
          </cell>
          <cell r="D35">
            <v>55836</v>
          </cell>
        </row>
        <row r="36">
          <cell r="A36" t="str">
            <v>FISCAL ANALYST 5</v>
          </cell>
          <cell r="B36">
            <v>56</v>
          </cell>
          <cell r="D36">
            <v>61632</v>
          </cell>
        </row>
        <row r="37">
          <cell r="A37" t="str">
            <v>FISCAL SPECIALIST 1</v>
          </cell>
          <cell r="B37">
            <v>39</v>
          </cell>
          <cell r="D37">
            <v>40524</v>
          </cell>
        </row>
        <row r="38">
          <cell r="A38" t="str">
            <v>FISCAL TECHNICIAN 3</v>
          </cell>
          <cell r="B38">
            <v>35</v>
          </cell>
          <cell r="D38">
            <v>36756</v>
          </cell>
        </row>
        <row r="39">
          <cell r="A39" t="str">
            <v>HUMAN RESOURCE CONSULTANT 1</v>
          </cell>
          <cell r="B39">
            <v>45</v>
          </cell>
          <cell r="D39">
            <v>47016</v>
          </cell>
        </row>
        <row r="40">
          <cell r="A40" t="str">
            <v>HUMAN RESOURCE CONSULTANT 2</v>
          </cell>
          <cell r="B40">
            <v>50</v>
          </cell>
          <cell r="D40">
            <v>53148</v>
          </cell>
        </row>
        <row r="41">
          <cell r="A41" t="str">
            <v>HUMAN RESOURCE CONSULTANT 3</v>
          </cell>
          <cell r="B41">
            <v>54</v>
          </cell>
          <cell r="D41">
            <v>58656</v>
          </cell>
        </row>
        <row r="42">
          <cell r="A42" t="str">
            <v>HUMAN RESOURCE CONSULTANT 4</v>
          </cell>
          <cell r="B42">
            <v>58</v>
          </cell>
          <cell r="D42">
            <v>64740</v>
          </cell>
        </row>
        <row r="43">
          <cell r="A43" t="str">
            <v>HUMAN RESOURCE CONSULTANT ASSISTANT 1</v>
          </cell>
          <cell r="B43">
            <v>35</v>
          </cell>
          <cell r="D43">
            <v>36756</v>
          </cell>
        </row>
        <row r="44">
          <cell r="A44" t="str">
            <v>HUMAN RESOURCE CONSULTANT ASSISTANT 2</v>
          </cell>
          <cell r="B44">
            <v>41</v>
          </cell>
          <cell r="D44">
            <v>42588</v>
          </cell>
        </row>
        <row r="45">
          <cell r="A45" t="str">
            <v>INFO TECH SYS/APP SPEC 6</v>
          </cell>
          <cell r="B45">
            <v>70</v>
          </cell>
          <cell r="D45">
            <v>87096</v>
          </cell>
        </row>
        <row r="46">
          <cell r="A46" t="str">
            <v>IT SPEC 2</v>
          </cell>
          <cell r="B46">
            <v>54</v>
          </cell>
          <cell r="D46">
            <v>58656</v>
          </cell>
        </row>
        <row r="47">
          <cell r="A47" t="str">
            <v>IT SPEC 3</v>
          </cell>
          <cell r="B47">
            <v>58</v>
          </cell>
          <cell r="D47">
            <v>64740</v>
          </cell>
        </row>
        <row r="48">
          <cell r="A48" t="str">
            <v>IT SPEC 4</v>
          </cell>
          <cell r="B48">
            <v>62</v>
          </cell>
          <cell r="D48">
            <v>71496</v>
          </cell>
        </row>
        <row r="49">
          <cell r="A49" t="str">
            <v>IT SPEC 5</v>
          </cell>
          <cell r="B49">
            <v>66</v>
          </cell>
          <cell r="D49">
            <v>78900</v>
          </cell>
        </row>
        <row r="50">
          <cell r="A50" t="str">
            <v>M/HLTH DIV A/D</v>
          </cell>
          <cell r="C50">
            <v>85000</v>
          </cell>
          <cell r="D50">
            <v>85000</v>
          </cell>
        </row>
        <row r="51">
          <cell r="A51" t="str">
            <v>MEDICAL ASSISTANCE PROGRAM MANAGER 1</v>
          </cell>
          <cell r="B51">
            <v>52</v>
          </cell>
          <cell r="D51">
            <v>55836</v>
          </cell>
        </row>
        <row r="52">
          <cell r="A52" t="str">
            <v>MEDICAL ASSISTANCE PROGRAM MANAGER 2</v>
          </cell>
          <cell r="B52">
            <v>56</v>
          </cell>
          <cell r="D52">
            <v>61632</v>
          </cell>
        </row>
        <row r="53">
          <cell r="A53" t="str">
            <v>MEDICAL ASSISTANCE SPECIALIST 1</v>
          </cell>
          <cell r="B53">
            <v>33</v>
          </cell>
          <cell r="D53">
            <v>35040</v>
          </cell>
        </row>
        <row r="54">
          <cell r="A54" t="str">
            <v>MEDICAL ASSISTANCE SPECIALIST 2</v>
          </cell>
          <cell r="B54">
            <v>36</v>
          </cell>
          <cell r="D54">
            <v>37620</v>
          </cell>
        </row>
        <row r="55">
          <cell r="A55" t="str">
            <v>MEDICAL ASSISTANCE SPECIALIST 3</v>
          </cell>
          <cell r="B55">
            <v>42</v>
          </cell>
          <cell r="D55">
            <v>43572</v>
          </cell>
        </row>
        <row r="56">
          <cell r="A56" t="str">
            <v>MEDICAL ASSISTANCE SPECIALIST 4</v>
          </cell>
          <cell r="B56">
            <v>46</v>
          </cell>
          <cell r="D56">
            <v>48168</v>
          </cell>
        </row>
        <row r="57">
          <cell r="A57" t="str">
            <v>MEDICAL ASSISTANCE SPECIALIST 5</v>
          </cell>
          <cell r="B57">
            <v>51</v>
          </cell>
          <cell r="D57">
            <v>54504</v>
          </cell>
        </row>
        <row r="58">
          <cell r="A58" t="str">
            <v>MGMT ANALYST 2</v>
          </cell>
          <cell r="B58">
            <v>47</v>
          </cell>
          <cell r="D58">
            <v>49368</v>
          </cell>
        </row>
        <row r="59">
          <cell r="A59" t="str">
            <v>OFF ASST LEAD</v>
          </cell>
          <cell r="B59">
            <v>33</v>
          </cell>
          <cell r="D59">
            <v>35040</v>
          </cell>
        </row>
        <row r="60">
          <cell r="A60" t="str">
            <v>OFF SUPPT SUP 2</v>
          </cell>
          <cell r="B60">
            <v>40</v>
          </cell>
          <cell r="D60">
            <v>41508</v>
          </cell>
        </row>
        <row r="61">
          <cell r="A61" t="str">
            <v>OFFICE ASSISTANT 1</v>
          </cell>
          <cell r="B61">
            <v>25</v>
          </cell>
          <cell r="D61">
            <v>29112</v>
          </cell>
        </row>
        <row r="62">
          <cell r="A62" t="str">
            <v>OFFICE ASSISTANT 2</v>
          </cell>
          <cell r="B62">
            <v>28</v>
          </cell>
          <cell r="D62">
            <v>31176</v>
          </cell>
        </row>
        <row r="63">
          <cell r="A63" t="str">
            <v>OFFICE ASSISTANT 3</v>
          </cell>
          <cell r="B63">
            <v>31</v>
          </cell>
          <cell r="D63">
            <v>33468</v>
          </cell>
        </row>
        <row r="64">
          <cell r="A64" t="str">
            <v>PARALEGAL 2</v>
          </cell>
          <cell r="B64">
            <v>54</v>
          </cell>
          <cell r="D64">
            <v>58656</v>
          </cell>
        </row>
        <row r="65">
          <cell r="A65" t="str">
            <v>Pharmacist 4</v>
          </cell>
          <cell r="B65" t="str">
            <v>75G</v>
          </cell>
          <cell r="C65">
            <v>114252</v>
          </cell>
          <cell r="D65">
            <v>114252</v>
          </cell>
        </row>
        <row r="66">
          <cell r="A66" t="str">
            <v>PHYSICIAN 2</v>
          </cell>
          <cell r="B66" t="str">
            <v>81E</v>
          </cell>
          <cell r="C66">
            <v>132498</v>
          </cell>
          <cell r="D66">
            <v>132498</v>
          </cell>
        </row>
        <row r="67">
          <cell r="A67" t="str">
            <v>PROCUREMENT AND SUPPLY SPECIALIST 1</v>
          </cell>
          <cell r="B67">
            <v>39</v>
          </cell>
          <cell r="D67">
            <v>40524</v>
          </cell>
        </row>
        <row r="68">
          <cell r="A68" t="str">
            <v>PROCUREMENT AND SUPPLY SPECIALIST 2</v>
          </cell>
          <cell r="B68">
            <v>45</v>
          </cell>
          <cell r="D68">
            <v>47016</v>
          </cell>
        </row>
        <row r="69">
          <cell r="A69" t="str">
            <v>PROG SPEC 4</v>
          </cell>
          <cell r="B69">
            <v>55</v>
          </cell>
          <cell r="D69">
            <v>60120</v>
          </cell>
        </row>
        <row r="70">
          <cell r="A70" t="str">
            <v>PUB HLTH/EPID 3</v>
          </cell>
          <cell r="B70">
            <v>87</v>
          </cell>
          <cell r="D70">
            <v>132498</v>
          </cell>
        </row>
        <row r="71">
          <cell r="A71" t="str">
            <v>RESEARCH INVESTIGATOR 1</v>
          </cell>
          <cell r="B71">
            <v>56</v>
          </cell>
          <cell r="D71">
            <v>61632</v>
          </cell>
        </row>
        <row r="72">
          <cell r="A72" t="str">
            <v>RETIREMENT SERVICES ANALYST 2</v>
          </cell>
          <cell r="B72">
            <v>44</v>
          </cell>
          <cell r="D72">
            <v>45828</v>
          </cell>
        </row>
        <row r="73">
          <cell r="A73" t="str">
            <v>SECRETARY</v>
          </cell>
          <cell r="B73">
            <v>30</v>
          </cell>
          <cell r="D73">
            <v>32688</v>
          </cell>
        </row>
        <row r="74">
          <cell r="A74" t="str">
            <v>SECRETARY LEAD</v>
          </cell>
          <cell r="B74">
            <v>36</v>
          </cell>
          <cell r="D74">
            <v>37620</v>
          </cell>
        </row>
        <row r="75">
          <cell r="A75" t="str">
            <v>SECRETARY SENIOR</v>
          </cell>
          <cell r="B75">
            <v>33</v>
          </cell>
          <cell r="D75">
            <v>35040</v>
          </cell>
        </row>
        <row r="76">
          <cell r="A76" t="str">
            <v>SECRETARY SUPERVISOR</v>
          </cell>
          <cell r="B76">
            <v>40</v>
          </cell>
          <cell r="D76">
            <v>41508</v>
          </cell>
        </row>
        <row r="77">
          <cell r="A77" t="str">
            <v>TRUCK DRIVER 1</v>
          </cell>
          <cell r="B77" t="str">
            <v>34G</v>
          </cell>
          <cell r="C77">
            <v>35928</v>
          </cell>
          <cell r="D77">
            <v>35928</v>
          </cell>
        </row>
        <row r="78">
          <cell r="A78" t="str">
            <v>WMS BAND 1</v>
          </cell>
          <cell r="C78">
            <v>63600</v>
          </cell>
          <cell r="D78">
            <v>63600</v>
          </cell>
        </row>
        <row r="79">
          <cell r="A79" t="str">
            <v>WMS BAND 2</v>
          </cell>
          <cell r="C79">
            <v>72600</v>
          </cell>
          <cell r="D79">
            <v>72600</v>
          </cell>
        </row>
        <row r="80">
          <cell r="A80" t="str">
            <v>WMS BAND 3</v>
          </cell>
          <cell r="C80">
            <v>82800</v>
          </cell>
          <cell r="D80">
            <v>82800</v>
          </cell>
        </row>
        <row r="81">
          <cell r="A81" t="str">
            <v>WMS BAND 5</v>
          </cell>
          <cell r="C81">
            <v>138000</v>
          </cell>
          <cell r="D81">
            <v>138000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ver Sheet"/>
      <sheetName val="Expenditure Detail"/>
      <sheetName val="Revenue - Cash Receipts"/>
      <sheetName val="Staff Model"/>
      <sheetName val="Rates"/>
      <sheetName val="Activity"/>
      <sheetName val="Revenue"/>
      <sheetName val="FY19 EXP &amp; FTE Data"/>
      <sheetName val="FY19 EXP-FTE DRAFT w-o BH"/>
      <sheetName val="Lookup"/>
      <sheetName val="Lookup Table"/>
      <sheetName val="Salary Schedule eff. 7.1.19"/>
      <sheetName val="Workstation_Desk_Cha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>
            <v>7.6499999999999999E-2</v>
          </cell>
        </row>
      </sheetData>
      <sheetData sheetId="6" refreshError="1"/>
      <sheetData sheetId="7" refreshError="1"/>
      <sheetData sheetId="8">
        <row r="2">
          <cell r="D2">
            <v>6000</v>
          </cell>
        </row>
      </sheetData>
      <sheetData sheetId="9" refreshError="1"/>
      <sheetData sheetId="10">
        <row r="2">
          <cell r="A2" t="str">
            <v>Job Class Description</v>
          </cell>
          <cell r="B2" t="str">
            <v>Job Class</v>
          </cell>
          <cell r="C2" t="str">
            <v>Range</v>
          </cell>
          <cell r="D2" t="str">
            <v>FY20 Step L</v>
          </cell>
          <cell r="E2" t="str">
            <v>FY21 Step L</v>
          </cell>
        </row>
        <row r="3">
          <cell r="A3" t="str">
            <v>ACTUARY 2</v>
          </cell>
          <cell r="B3" t="str">
            <v>504B</v>
          </cell>
          <cell r="C3">
            <v>79</v>
          </cell>
          <cell r="D3">
            <v>124692</v>
          </cell>
          <cell r="E3">
            <v>128433</v>
          </cell>
        </row>
        <row r="4">
          <cell r="A4" t="str">
            <v>ACTUARY 3</v>
          </cell>
          <cell r="B4" t="str">
            <v>504C</v>
          </cell>
          <cell r="C4">
            <v>89</v>
          </cell>
          <cell r="D4">
            <v>159576</v>
          </cell>
          <cell r="E4">
            <v>164363</v>
          </cell>
        </row>
        <row r="5">
          <cell r="A5" t="str">
            <v>ACTUARY 4</v>
          </cell>
          <cell r="B5" t="str">
            <v>504D</v>
          </cell>
          <cell r="C5">
            <v>94</v>
          </cell>
          <cell r="D5">
            <v>180576</v>
          </cell>
          <cell r="E5">
            <v>185993</v>
          </cell>
        </row>
        <row r="6">
          <cell r="A6" t="str">
            <v>ADMINISTRATIVE ASSISTANT 2</v>
          </cell>
          <cell r="B6" t="str">
            <v>105F</v>
          </cell>
          <cell r="C6">
            <v>37</v>
          </cell>
          <cell r="D6">
            <v>44184</v>
          </cell>
          <cell r="E6">
            <v>45510</v>
          </cell>
        </row>
        <row r="7">
          <cell r="A7" t="str">
            <v>ADMINISTRATIVE ASSISTANT 3</v>
          </cell>
          <cell r="B7" t="str">
            <v>105G</v>
          </cell>
          <cell r="C7">
            <v>40</v>
          </cell>
          <cell r="D7">
            <v>47568</v>
          </cell>
          <cell r="E7">
            <v>48995</v>
          </cell>
        </row>
        <row r="8">
          <cell r="A8" t="str">
            <v>ADMINISTRATIVE ASSISTANT 4</v>
          </cell>
          <cell r="B8" t="str">
            <v>105H</v>
          </cell>
          <cell r="C8">
            <v>46</v>
          </cell>
          <cell r="D8">
            <v>55200</v>
          </cell>
          <cell r="E8">
            <v>56856</v>
          </cell>
        </row>
        <row r="9">
          <cell r="A9" t="str">
            <v>ADMINISTRATIVE ASSISTANT 5</v>
          </cell>
          <cell r="B9" t="str">
            <v>105I</v>
          </cell>
          <cell r="C9">
            <v>50</v>
          </cell>
          <cell r="D9">
            <v>60924</v>
          </cell>
          <cell r="E9">
            <v>62752</v>
          </cell>
        </row>
        <row r="10">
          <cell r="A10" t="str">
            <v>ADMINISTRATIVE SECRETARY</v>
          </cell>
          <cell r="B10" t="str">
            <v>EX052</v>
          </cell>
          <cell r="C10" t="str">
            <v>Exempt</v>
          </cell>
          <cell r="D10">
            <v>89709</v>
          </cell>
          <cell r="E10">
            <v>92400</v>
          </cell>
        </row>
        <row r="11">
          <cell r="A11" t="str">
            <v>ADMINISTRATOR</v>
          </cell>
          <cell r="B11" t="str">
            <v>EX017</v>
          </cell>
          <cell r="C11" t="str">
            <v>E1 - L</v>
          </cell>
          <cell r="D11">
            <v>186883</v>
          </cell>
          <cell r="E11">
            <v>192489</v>
          </cell>
        </row>
        <row r="12">
          <cell r="A12" t="str">
            <v>ASSISTANT DIR FOR COMMUNICATIONS, HCA</v>
          </cell>
          <cell r="B12" t="str">
            <v>B1452</v>
          </cell>
          <cell r="C12" t="str">
            <v>E1 - L</v>
          </cell>
          <cell r="D12">
            <v>125096</v>
          </cell>
          <cell r="E12">
            <v>128849</v>
          </cell>
        </row>
        <row r="13">
          <cell r="A13" t="str">
            <v>ASSISTANT DIR FOR HUMAN RESOURCES, HCA</v>
          </cell>
          <cell r="B13" t="str">
            <v>B8212</v>
          </cell>
          <cell r="C13" t="str">
            <v>E1 - L</v>
          </cell>
          <cell r="D13">
            <v>125096</v>
          </cell>
          <cell r="E13">
            <v>128849</v>
          </cell>
        </row>
        <row r="14">
          <cell r="A14" t="str">
            <v>ASSISTANT DIRECTOR FOR ADMIN SVCS, HCA</v>
          </cell>
          <cell r="B14" t="str">
            <v>B1585</v>
          </cell>
          <cell r="C14" t="str">
            <v>E1 - L</v>
          </cell>
          <cell r="D14">
            <v>131295</v>
          </cell>
          <cell r="E14">
            <v>135234</v>
          </cell>
        </row>
        <row r="15">
          <cell r="A15" t="str">
            <v>ASSISTANT DIRECTOR FOR PEB, HCA</v>
          </cell>
          <cell r="B15" t="str">
            <v>B1460</v>
          </cell>
          <cell r="C15" t="str">
            <v>E1 - L</v>
          </cell>
          <cell r="D15">
            <v>15026</v>
          </cell>
          <cell r="E15">
            <v>15477</v>
          </cell>
        </row>
        <row r="16">
          <cell r="A16" t="str">
            <v>ASSISTANT DIRECTOR, MEDICAID - HCA</v>
          </cell>
          <cell r="B16" t="str">
            <v>B1448</v>
          </cell>
          <cell r="C16" t="str">
            <v>E1 - L</v>
          </cell>
          <cell r="D16">
            <v>165995</v>
          </cell>
          <cell r="E16">
            <v>170975</v>
          </cell>
        </row>
        <row r="17">
          <cell r="A17" t="str">
            <v>ASST DIR FOR ELIG AND SERV DELIVER - HCA</v>
          </cell>
          <cell r="B17" t="str">
            <v>B1581</v>
          </cell>
          <cell r="C17" t="str">
            <v>E1 - L</v>
          </cell>
          <cell r="D17">
            <v>132549</v>
          </cell>
          <cell r="E17">
            <v>136525</v>
          </cell>
        </row>
        <row r="18">
          <cell r="A18" t="str">
            <v>ASST DIR FOR FINANCIAL SERVICES - HCA</v>
          </cell>
          <cell r="B18" t="str">
            <v>B8160</v>
          </cell>
          <cell r="C18" t="str">
            <v>E1 - L</v>
          </cell>
          <cell r="D18">
            <v>156033</v>
          </cell>
          <cell r="E18">
            <v>160714</v>
          </cell>
        </row>
        <row r="19">
          <cell r="A19" t="str">
            <v>ASST DIR FOR HEALTH CARE POLICY - HCA</v>
          </cell>
          <cell r="B19" t="str">
            <v>B8170</v>
          </cell>
          <cell r="C19" t="str">
            <v>E1 - L</v>
          </cell>
          <cell r="D19">
            <v>154525</v>
          </cell>
          <cell r="E19">
            <v>159161</v>
          </cell>
        </row>
        <row r="20">
          <cell r="A20" t="str">
            <v>ASST DIR FOR SYSTEMS AND MONITOR - HCA</v>
          </cell>
          <cell r="B20" t="str">
            <v>B2448</v>
          </cell>
          <cell r="C20" t="str">
            <v>E1 - L</v>
          </cell>
          <cell r="D20">
            <v>134440</v>
          </cell>
          <cell r="E20">
            <v>138473</v>
          </cell>
        </row>
        <row r="21">
          <cell r="A21" t="str">
            <v>BENEFITS MARKETING REPRESENTATIVE</v>
          </cell>
          <cell r="B21" t="str">
            <v>231E</v>
          </cell>
          <cell r="C21">
            <v>53</v>
          </cell>
          <cell r="D21">
            <v>65592</v>
          </cell>
          <cell r="E21">
            <v>67560</v>
          </cell>
        </row>
        <row r="22">
          <cell r="A22" t="str">
            <v>BUDGET ANALYST 4</v>
          </cell>
          <cell r="B22" t="str">
            <v>147D</v>
          </cell>
          <cell r="C22">
            <v>61</v>
          </cell>
          <cell r="D22">
            <v>79944</v>
          </cell>
          <cell r="E22">
            <v>82342</v>
          </cell>
        </row>
        <row r="23">
          <cell r="A23" t="str">
            <v>CHIEF POLICY OFFICER - HCA</v>
          </cell>
          <cell r="C23" t="str">
            <v>Exempt</v>
          </cell>
          <cell r="D23">
            <v>154525</v>
          </cell>
          <cell r="E23">
            <v>159161</v>
          </cell>
        </row>
        <row r="24">
          <cell r="A24" t="str">
            <v>CLINICAL NURSE SPECIALIST</v>
          </cell>
          <cell r="B24" t="str">
            <v>285X</v>
          </cell>
          <cell r="C24" t="str">
            <v>76N</v>
          </cell>
          <cell r="D24">
            <v>145572</v>
          </cell>
          <cell r="E24">
            <v>149939</v>
          </cell>
        </row>
        <row r="25">
          <cell r="A25" t="str">
            <v>COMMUNICATIONS CONSULTANT 1</v>
          </cell>
          <cell r="B25" t="str">
            <v>197I</v>
          </cell>
          <cell r="C25">
            <v>38</v>
          </cell>
          <cell r="D25">
            <v>45288</v>
          </cell>
          <cell r="E25">
            <v>46647</v>
          </cell>
        </row>
        <row r="26">
          <cell r="A26" t="str">
            <v>COMMUNICATIONS CONSULTANT 2</v>
          </cell>
          <cell r="B26" t="str">
            <v>197J</v>
          </cell>
          <cell r="C26">
            <v>47</v>
          </cell>
          <cell r="D26">
            <v>56568</v>
          </cell>
          <cell r="E26">
            <v>58265</v>
          </cell>
        </row>
        <row r="27">
          <cell r="A27" t="str">
            <v>COMMUNICATIONS CONSULTANT 3</v>
          </cell>
          <cell r="B27" t="str">
            <v>197K</v>
          </cell>
          <cell r="C27">
            <v>51</v>
          </cell>
          <cell r="D27">
            <v>62460</v>
          </cell>
          <cell r="E27">
            <v>64334</v>
          </cell>
        </row>
        <row r="28">
          <cell r="A28" t="str">
            <v>COMMUNICATIONS CONSULTANT 4</v>
          </cell>
          <cell r="B28" t="str">
            <v>197L</v>
          </cell>
          <cell r="C28">
            <v>56</v>
          </cell>
          <cell r="D28">
            <v>70632</v>
          </cell>
          <cell r="E28">
            <v>72751</v>
          </cell>
        </row>
        <row r="29">
          <cell r="A29" t="str">
            <v>COMMUNICATIONS CONSULTANT 5</v>
          </cell>
          <cell r="B29" t="str">
            <v>197M</v>
          </cell>
          <cell r="C29">
            <v>62</v>
          </cell>
          <cell r="D29">
            <v>81936</v>
          </cell>
          <cell r="E29">
            <v>84394</v>
          </cell>
        </row>
        <row r="30">
          <cell r="A30" t="str">
            <v>COMMUNITY WORKER</v>
          </cell>
          <cell r="B30" t="str">
            <v>343E</v>
          </cell>
          <cell r="C30">
            <v>31</v>
          </cell>
          <cell r="D30">
            <v>38376</v>
          </cell>
          <cell r="E30">
            <v>39527</v>
          </cell>
        </row>
        <row r="31">
          <cell r="A31" t="str">
            <v>CONF. SECRETARY</v>
          </cell>
          <cell r="B31" t="str">
            <v>EX051</v>
          </cell>
          <cell r="C31" t="str">
            <v>Exempt</v>
          </cell>
          <cell r="D31">
            <v>89709</v>
          </cell>
          <cell r="E31">
            <v>92400</v>
          </cell>
        </row>
        <row r="32">
          <cell r="A32" t="str">
            <v>CONTRACTS ASSISTANT</v>
          </cell>
          <cell r="B32" t="str">
            <v>144E</v>
          </cell>
          <cell r="C32">
            <v>37</v>
          </cell>
          <cell r="D32">
            <v>44184</v>
          </cell>
          <cell r="E32">
            <v>45510</v>
          </cell>
        </row>
        <row r="33">
          <cell r="A33" t="str">
            <v>CONTRACTS SPECIALIST 1</v>
          </cell>
          <cell r="B33" t="str">
            <v>144F</v>
          </cell>
          <cell r="C33">
            <v>47</v>
          </cell>
          <cell r="D33">
            <v>56568</v>
          </cell>
          <cell r="E33">
            <v>58265</v>
          </cell>
        </row>
        <row r="34">
          <cell r="A34" t="str">
            <v>CONTRACTS SPECIALIST 2</v>
          </cell>
          <cell r="B34" t="str">
            <v>144G</v>
          </cell>
          <cell r="C34">
            <v>53</v>
          </cell>
          <cell r="D34">
            <v>65592</v>
          </cell>
          <cell r="E34">
            <v>67560</v>
          </cell>
        </row>
        <row r="35">
          <cell r="A35" t="str">
            <v>CONTRACTS SPECIALIST 3</v>
          </cell>
          <cell r="B35" t="str">
            <v>144H</v>
          </cell>
          <cell r="C35">
            <v>59</v>
          </cell>
          <cell r="D35">
            <v>76128</v>
          </cell>
          <cell r="E35">
            <v>78412</v>
          </cell>
        </row>
        <row r="36">
          <cell r="A36" t="str">
            <v>COST REIMBURSEMENT ANALYST 3</v>
          </cell>
          <cell r="B36" t="str">
            <v>145C</v>
          </cell>
          <cell r="C36">
            <v>55</v>
          </cell>
          <cell r="D36">
            <v>68892</v>
          </cell>
          <cell r="E36">
            <v>70959</v>
          </cell>
        </row>
        <row r="37">
          <cell r="A37" t="str">
            <v>COST REIMBURSEMENT ANALYST 4</v>
          </cell>
          <cell r="B37" t="str">
            <v>145D</v>
          </cell>
          <cell r="C37">
            <v>59</v>
          </cell>
          <cell r="D37">
            <v>76128</v>
          </cell>
          <cell r="E37">
            <v>78412</v>
          </cell>
        </row>
        <row r="38">
          <cell r="A38" t="str">
            <v>CUSTOMER SERVICE SPECIALIST 1</v>
          </cell>
          <cell r="B38" t="str">
            <v>102A</v>
          </cell>
          <cell r="C38">
            <v>35</v>
          </cell>
          <cell r="D38">
            <v>42132</v>
          </cell>
          <cell r="E38">
            <v>43396</v>
          </cell>
        </row>
        <row r="39">
          <cell r="A39" t="str">
            <v>CUSTOMER SERVICE SPECIALIST 2</v>
          </cell>
          <cell r="B39" t="str">
            <v>102B</v>
          </cell>
          <cell r="C39">
            <v>37</v>
          </cell>
          <cell r="D39">
            <v>44184</v>
          </cell>
          <cell r="E39">
            <v>45510</v>
          </cell>
        </row>
        <row r="40">
          <cell r="A40" t="str">
            <v>CUSTOMER SERVICE SPECIALIST 3</v>
          </cell>
          <cell r="B40" t="str">
            <v>102C</v>
          </cell>
          <cell r="C40">
            <v>39</v>
          </cell>
          <cell r="D40">
            <v>46452</v>
          </cell>
          <cell r="E40">
            <v>47846</v>
          </cell>
        </row>
        <row r="41">
          <cell r="A41" t="str">
            <v>DATA CONSULTANT 2</v>
          </cell>
          <cell r="B41" t="str">
            <v>125B</v>
          </cell>
          <cell r="C41">
            <v>46</v>
          </cell>
          <cell r="D41">
            <v>55200</v>
          </cell>
          <cell r="E41">
            <v>56856</v>
          </cell>
        </row>
        <row r="42">
          <cell r="A42" t="str">
            <v>DEPUTY DIRECTOR, HCA</v>
          </cell>
          <cell r="B42" t="str">
            <v>EX0</v>
          </cell>
          <cell r="C42" t="str">
            <v>Exempt</v>
          </cell>
          <cell r="D42">
            <v>166106</v>
          </cell>
          <cell r="E42">
            <v>171089</v>
          </cell>
        </row>
        <row r="43">
          <cell r="A43" t="str">
            <v>DIGITAL PRINTING TECHNICIAN</v>
          </cell>
          <cell r="B43" t="str">
            <v>206X</v>
          </cell>
          <cell r="C43" t="str">
            <v>48G</v>
          </cell>
          <cell r="D43">
            <v>57948</v>
          </cell>
          <cell r="E43">
            <v>59686</v>
          </cell>
        </row>
        <row r="44">
          <cell r="A44" t="str">
            <v>DIV DIRECTOR HEALTH CARE SERVICES - HCA</v>
          </cell>
          <cell r="B44" t="str">
            <v>B1584</v>
          </cell>
          <cell r="C44" t="str">
            <v>Exempt</v>
          </cell>
          <cell r="D44">
            <v>281573</v>
          </cell>
          <cell r="E44">
            <v>290020</v>
          </cell>
        </row>
        <row r="45">
          <cell r="A45" t="str">
            <v>EPIDEMIOLOGIST 3 (NON-MEDICAL)</v>
          </cell>
          <cell r="B45" t="str">
            <v>303L</v>
          </cell>
          <cell r="C45">
            <v>71</v>
          </cell>
          <cell r="D45">
            <v>102312</v>
          </cell>
          <cell r="E45">
            <v>105381</v>
          </cell>
        </row>
        <row r="46">
          <cell r="A46" t="str">
            <v>FACILITIES PLANNER 1</v>
          </cell>
          <cell r="B46" t="str">
            <v>542G</v>
          </cell>
          <cell r="C46">
            <v>56</v>
          </cell>
          <cell r="D46">
            <v>70632</v>
          </cell>
          <cell r="E46">
            <v>72751</v>
          </cell>
        </row>
        <row r="47">
          <cell r="A47" t="str">
            <v>FACILITIES PLANNER 2</v>
          </cell>
          <cell r="B47" t="str">
            <v>542H</v>
          </cell>
          <cell r="C47">
            <v>62</v>
          </cell>
          <cell r="D47">
            <v>81936</v>
          </cell>
          <cell r="E47">
            <v>84394</v>
          </cell>
        </row>
        <row r="48">
          <cell r="A48" t="str">
            <v>FACILITY SERVICES COORDINATOR</v>
          </cell>
          <cell r="B48" t="str">
            <v>598N</v>
          </cell>
          <cell r="C48">
            <v>50</v>
          </cell>
          <cell r="D48">
            <v>60924</v>
          </cell>
          <cell r="E48">
            <v>62752</v>
          </cell>
        </row>
        <row r="49">
          <cell r="A49" t="str">
            <v>FINANCIAL EXAMINER 4</v>
          </cell>
          <cell r="B49" t="str">
            <v>161H</v>
          </cell>
          <cell r="C49">
            <v>70</v>
          </cell>
          <cell r="D49">
            <v>99816</v>
          </cell>
          <cell r="E49">
            <v>102810</v>
          </cell>
        </row>
        <row r="50">
          <cell r="A50" t="str">
            <v>FISCAL ANALYST 1</v>
          </cell>
          <cell r="B50" t="str">
            <v>143I</v>
          </cell>
          <cell r="C50">
            <v>40</v>
          </cell>
          <cell r="D50">
            <v>47568</v>
          </cell>
          <cell r="E50">
            <v>48995</v>
          </cell>
        </row>
        <row r="51">
          <cell r="A51" t="str">
            <v>FISCAL ANALYST 2</v>
          </cell>
          <cell r="B51" t="str">
            <v>143J</v>
          </cell>
          <cell r="C51">
            <v>44</v>
          </cell>
          <cell r="D51">
            <v>52536</v>
          </cell>
          <cell r="E51">
            <v>54112</v>
          </cell>
        </row>
        <row r="52">
          <cell r="A52" t="str">
            <v>FISCAL ANALYST 3</v>
          </cell>
          <cell r="B52" t="str">
            <v>143K</v>
          </cell>
          <cell r="C52">
            <v>50</v>
          </cell>
          <cell r="D52">
            <v>60924</v>
          </cell>
          <cell r="E52">
            <v>62752</v>
          </cell>
        </row>
        <row r="53">
          <cell r="A53" t="str">
            <v>FISCAL ANALYST 4</v>
          </cell>
          <cell r="B53" t="str">
            <v>143L</v>
          </cell>
          <cell r="C53">
            <v>54</v>
          </cell>
          <cell r="D53">
            <v>67248</v>
          </cell>
          <cell r="E53">
            <v>69265</v>
          </cell>
        </row>
        <row r="54">
          <cell r="A54" t="str">
            <v>FISCAL ANALYST 5</v>
          </cell>
          <cell r="B54" t="str">
            <v>143M</v>
          </cell>
          <cell r="C54">
            <v>59</v>
          </cell>
          <cell r="D54">
            <v>76128</v>
          </cell>
          <cell r="E54">
            <v>78412</v>
          </cell>
        </row>
        <row r="55">
          <cell r="A55" t="str">
            <v>FORMS &amp; RECORDS ANALYST 2</v>
          </cell>
          <cell r="B55" t="str">
            <v>112J</v>
          </cell>
          <cell r="C55">
            <v>42</v>
          </cell>
          <cell r="D55">
            <v>49932</v>
          </cell>
          <cell r="E55">
            <v>51430</v>
          </cell>
        </row>
        <row r="56">
          <cell r="A56" t="str">
            <v>FORMS &amp; RECORDS ANALYST 3</v>
          </cell>
          <cell r="B56" t="str">
            <v>112K</v>
          </cell>
          <cell r="C56">
            <v>47</v>
          </cell>
          <cell r="D56">
            <v>56568</v>
          </cell>
          <cell r="E56">
            <v>58265</v>
          </cell>
        </row>
        <row r="57">
          <cell r="A57" t="str">
            <v>GRAPHIC DESIGNER SENIOR</v>
          </cell>
          <cell r="B57" t="str">
            <v>198G</v>
          </cell>
          <cell r="C57">
            <v>48</v>
          </cell>
          <cell r="D57">
            <v>57948</v>
          </cell>
          <cell r="E57">
            <v>59686</v>
          </cell>
        </row>
        <row r="58">
          <cell r="A58" t="str">
            <v>HEALTH SERVICES CONSULTANT 3</v>
          </cell>
          <cell r="B58" t="str">
            <v>283J</v>
          </cell>
          <cell r="C58">
            <v>56</v>
          </cell>
          <cell r="D58">
            <v>70632</v>
          </cell>
          <cell r="E58">
            <v>72751</v>
          </cell>
        </row>
        <row r="59">
          <cell r="A59" t="str">
            <v>HEALTH SERVICES CONSULTANT 4</v>
          </cell>
          <cell r="B59" t="str">
            <v>283K</v>
          </cell>
          <cell r="C59">
            <v>60</v>
          </cell>
          <cell r="D59">
            <v>77952</v>
          </cell>
          <cell r="E59">
            <v>80291</v>
          </cell>
        </row>
        <row r="60">
          <cell r="A60" t="str">
            <v>HUMAN RESOURCE CONSULTANT 1</v>
          </cell>
          <cell r="B60" t="str">
            <v>119E</v>
          </cell>
          <cell r="C60">
            <v>46</v>
          </cell>
          <cell r="D60">
            <v>55200</v>
          </cell>
          <cell r="E60">
            <v>56856</v>
          </cell>
        </row>
        <row r="61">
          <cell r="A61" t="str">
            <v>HUMAN RESOURCE CONSULTANT 2</v>
          </cell>
          <cell r="B61" t="str">
            <v>119F</v>
          </cell>
          <cell r="C61">
            <v>51</v>
          </cell>
          <cell r="D61">
            <v>62460</v>
          </cell>
          <cell r="E61">
            <v>64334</v>
          </cell>
        </row>
        <row r="62">
          <cell r="A62" t="str">
            <v>HUMAN RESOURCE CONSULTANT 3</v>
          </cell>
          <cell r="B62" t="str">
            <v>119G</v>
          </cell>
          <cell r="C62">
            <v>55</v>
          </cell>
          <cell r="D62">
            <v>68892</v>
          </cell>
          <cell r="E62">
            <v>70959</v>
          </cell>
        </row>
        <row r="63">
          <cell r="A63" t="str">
            <v>HUMAN RESOURCE CONSULTANT 4</v>
          </cell>
          <cell r="B63" t="str">
            <v>119H</v>
          </cell>
          <cell r="C63">
            <v>59</v>
          </cell>
          <cell r="D63">
            <v>76128</v>
          </cell>
          <cell r="E63">
            <v>78412</v>
          </cell>
        </row>
        <row r="64">
          <cell r="A64" t="str">
            <v>INVESTIGATOR 3</v>
          </cell>
          <cell r="B64" t="str">
            <v>427R</v>
          </cell>
          <cell r="C64">
            <v>57</v>
          </cell>
          <cell r="D64">
            <v>72432</v>
          </cell>
          <cell r="E64">
            <v>74605</v>
          </cell>
        </row>
        <row r="65">
          <cell r="A65" t="str">
            <v>IT Application Development - Entry</v>
          </cell>
          <cell r="C65" t="str">
            <v>04IT</v>
          </cell>
          <cell r="D65">
            <v>87492</v>
          </cell>
          <cell r="E65">
            <v>90117</v>
          </cell>
        </row>
        <row r="66">
          <cell r="A66" t="str">
            <v>IT Application Development - Expert</v>
          </cell>
          <cell r="C66" t="str">
            <v>10IT</v>
          </cell>
          <cell r="D66">
            <v>120036</v>
          </cell>
          <cell r="E66">
            <v>123637</v>
          </cell>
        </row>
        <row r="67">
          <cell r="A67" t="str">
            <v>IT Application Development - Manager</v>
          </cell>
          <cell r="C67" t="str">
            <v>10IT</v>
          </cell>
          <cell r="D67">
            <v>120036</v>
          </cell>
          <cell r="E67">
            <v>123637</v>
          </cell>
        </row>
        <row r="68">
          <cell r="A68" t="str">
            <v>IT Application Development - Journey</v>
          </cell>
          <cell r="C68" t="str">
            <v>05IT</v>
          </cell>
          <cell r="D68">
            <v>94068</v>
          </cell>
          <cell r="E68">
            <v>96890</v>
          </cell>
        </row>
        <row r="69">
          <cell r="A69" t="str">
            <v>IT Application Development - Senior/Specialist</v>
          </cell>
          <cell r="C69" t="str">
            <v>08IT</v>
          </cell>
          <cell r="D69">
            <v>108912</v>
          </cell>
          <cell r="E69">
            <v>112179</v>
          </cell>
        </row>
        <row r="70">
          <cell r="A70" t="str">
            <v>IT Architecture - Expert</v>
          </cell>
          <cell r="C70" t="str">
            <v>11IT</v>
          </cell>
          <cell r="D70">
            <v>126072</v>
          </cell>
          <cell r="E70">
            <v>129854</v>
          </cell>
        </row>
        <row r="71">
          <cell r="A71" t="str">
            <v>IT Architecture - Journey</v>
          </cell>
          <cell r="C71" t="str">
            <v>04IT</v>
          </cell>
          <cell r="D71">
            <v>87492</v>
          </cell>
          <cell r="E71">
            <v>90117</v>
          </cell>
        </row>
        <row r="72">
          <cell r="A72" t="str">
            <v>IT Architecture - Senior/Specialist</v>
          </cell>
          <cell r="C72" t="str">
            <v>09IT</v>
          </cell>
          <cell r="D72">
            <v>114360</v>
          </cell>
          <cell r="E72">
            <v>117791</v>
          </cell>
        </row>
        <row r="73">
          <cell r="A73" t="str">
            <v>IT Architecture - Sr Manager</v>
          </cell>
          <cell r="C73" t="str">
            <v>11IT</v>
          </cell>
          <cell r="D73">
            <v>126072</v>
          </cell>
          <cell r="E73">
            <v>129854</v>
          </cell>
        </row>
        <row r="74">
          <cell r="A74" t="str">
            <v>IT Business Analysis - Entry</v>
          </cell>
          <cell r="C74" t="str">
            <v>03IT</v>
          </cell>
          <cell r="D74">
            <v>81444</v>
          </cell>
          <cell r="E74">
            <v>83887</v>
          </cell>
        </row>
        <row r="75">
          <cell r="A75" t="str">
            <v>IT Business Analysis - Manager</v>
          </cell>
          <cell r="C75" t="str">
            <v>09IT</v>
          </cell>
          <cell r="D75">
            <v>114360</v>
          </cell>
          <cell r="E75">
            <v>117791</v>
          </cell>
        </row>
        <row r="76">
          <cell r="A76" t="str">
            <v>IT Business Analysis - Journey</v>
          </cell>
          <cell r="C76" t="str">
            <v>05IT</v>
          </cell>
          <cell r="D76">
            <v>94068</v>
          </cell>
          <cell r="E76">
            <v>96890</v>
          </cell>
        </row>
        <row r="77">
          <cell r="A77" t="str">
            <v>IT Business Analysis - Senior/Specialist</v>
          </cell>
          <cell r="C77" t="str">
            <v>07IT</v>
          </cell>
          <cell r="D77">
            <v>103716</v>
          </cell>
          <cell r="E77">
            <v>106827</v>
          </cell>
        </row>
        <row r="78">
          <cell r="A78" t="str">
            <v>IT Customer Support - Entry</v>
          </cell>
          <cell r="C78" t="str">
            <v>01IT</v>
          </cell>
          <cell r="D78">
            <v>70452</v>
          </cell>
          <cell r="E78">
            <v>72566</v>
          </cell>
        </row>
        <row r="79">
          <cell r="A79" t="str">
            <v>IT Customer Support - Journey</v>
          </cell>
          <cell r="C79" t="str">
            <v>03IT</v>
          </cell>
          <cell r="D79">
            <v>81444</v>
          </cell>
          <cell r="E79">
            <v>83887</v>
          </cell>
        </row>
        <row r="80">
          <cell r="A80" t="str">
            <v>IT Customer Support - Senior/Specialist</v>
          </cell>
          <cell r="C80" t="str">
            <v>05IT</v>
          </cell>
          <cell r="D80">
            <v>94068</v>
          </cell>
          <cell r="E80">
            <v>96890</v>
          </cell>
        </row>
        <row r="81">
          <cell r="A81" t="str">
            <v>IT Data Management - Manager</v>
          </cell>
          <cell r="C81" t="str">
            <v>10IT</v>
          </cell>
          <cell r="D81">
            <v>120036</v>
          </cell>
          <cell r="E81">
            <v>123637</v>
          </cell>
        </row>
        <row r="82">
          <cell r="A82" t="str">
            <v>IT Data Management - Journey</v>
          </cell>
          <cell r="C82" t="str">
            <v>06IT</v>
          </cell>
          <cell r="D82">
            <v>98784</v>
          </cell>
          <cell r="E82">
            <v>101748</v>
          </cell>
        </row>
        <row r="83">
          <cell r="A83" t="str">
            <v>IT Data Management - Senior/Specialist</v>
          </cell>
          <cell r="C83" t="str">
            <v>07IT</v>
          </cell>
          <cell r="D83">
            <v>103716</v>
          </cell>
          <cell r="E83">
            <v>106827</v>
          </cell>
        </row>
        <row r="84">
          <cell r="A84" t="str">
            <v>IT Network &amp; Telecoms - Journey</v>
          </cell>
          <cell r="C84" t="str">
            <v>05IT</v>
          </cell>
          <cell r="D84">
            <v>94068</v>
          </cell>
          <cell r="E84">
            <v>96890</v>
          </cell>
        </row>
        <row r="85">
          <cell r="A85" t="str">
            <v>IT Network &amp; Telecoms - Senior/Specialist</v>
          </cell>
          <cell r="C85" t="str">
            <v>07IT</v>
          </cell>
          <cell r="D85">
            <v>103716</v>
          </cell>
          <cell r="E85">
            <v>106827</v>
          </cell>
        </row>
        <row r="86">
          <cell r="A86" t="str">
            <v>IT Project Management - Journey</v>
          </cell>
          <cell r="C86" t="str">
            <v>06IT</v>
          </cell>
          <cell r="D86">
            <v>98784</v>
          </cell>
          <cell r="E86">
            <v>101748</v>
          </cell>
        </row>
        <row r="87">
          <cell r="A87" t="str">
            <v>IT Quality Assurance - Entry</v>
          </cell>
          <cell r="C87" t="str">
            <v>03IT</v>
          </cell>
          <cell r="D87">
            <v>81444</v>
          </cell>
          <cell r="E87">
            <v>83887</v>
          </cell>
        </row>
        <row r="88">
          <cell r="A88" t="str">
            <v>IT Quality Assurance - Journey</v>
          </cell>
          <cell r="C88" t="str">
            <v>05IT</v>
          </cell>
          <cell r="D88">
            <v>94068</v>
          </cell>
          <cell r="E88">
            <v>96890</v>
          </cell>
        </row>
        <row r="89">
          <cell r="A89" t="str">
            <v>IT Security - Manager</v>
          </cell>
          <cell r="C89" t="str">
            <v>10IT</v>
          </cell>
          <cell r="D89">
            <v>120036</v>
          </cell>
          <cell r="E89">
            <v>123637</v>
          </cell>
        </row>
        <row r="90">
          <cell r="A90" t="str">
            <v>IT Security - Journey</v>
          </cell>
          <cell r="C90" t="str">
            <v>05IT</v>
          </cell>
          <cell r="D90">
            <v>94068</v>
          </cell>
          <cell r="E90">
            <v>96890</v>
          </cell>
        </row>
        <row r="91">
          <cell r="A91" t="str">
            <v>IT Security - Senior/Specialist</v>
          </cell>
          <cell r="C91" t="str">
            <v>08IT</v>
          </cell>
          <cell r="D91">
            <v>108912</v>
          </cell>
          <cell r="E91">
            <v>112179</v>
          </cell>
        </row>
        <row r="92">
          <cell r="A92" t="str">
            <v>IT Support Technician 2</v>
          </cell>
          <cell r="C92">
            <v>46</v>
          </cell>
          <cell r="D92">
            <v>55200</v>
          </cell>
          <cell r="E92">
            <v>56856</v>
          </cell>
        </row>
        <row r="93">
          <cell r="A93" t="str">
            <v>IT System Administration - Entry</v>
          </cell>
          <cell r="C93" t="str">
            <v>03IT</v>
          </cell>
          <cell r="D93">
            <v>81444</v>
          </cell>
          <cell r="E93">
            <v>83887</v>
          </cell>
        </row>
        <row r="94">
          <cell r="A94" t="str">
            <v>IT System Administration - Manager</v>
          </cell>
          <cell r="C94" t="str">
            <v>08IT</v>
          </cell>
          <cell r="D94">
            <v>108912</v>
          </cell>
          <cell r="E94">
            <v>112179</v>
          </cell>
        </row>
        <row r="95">
          <cell r="A95" t="str">
            <v>IT System Administration - Journey</v>
          </cell>
          <cell r="C95" t="str">
            <v>06IT</v>
          </cell>
          <cell r="D95">
            <v>98784</v>
          </cell>
          <cell r="E95">
            <v>101748</v>
          </cell>
        </row>
        <row r="96">
          <cell r="A96" t="str">
            <v>IT System Administration - Senior/Specialist</v>
          </cell>
          <cell r="C96" t="str">
            <v>07IT</v>
          </cell>
          <cell r="D96">
            <v>103716</v>
          </cell>
          <cell r="E96">
            <v>106827</v>
          </cell>
        </row>
        <row r="97">
          <cell r="A97" t="str">
            <v>IT System Administration - Sr Manager</v>
          </cell>
          <cell r="C97" t="str">
            <v>09IT</v>
          </cell>
          <cell r="D97">
            <v>114360</v>
          </cell>
          <cell r="E97">
            <v>117791</v>
          </cell>
        </row>
        <row r="98">
          <cell r="A98" t="str">
            <v>LEGAL ADMINISTRATIVE MANAGER</v>
          </cell>
          <cell r="B98" t="str">
            <v>425I</v>
          </cell>
          <cell r="C98">
            <v>52</v>
          </cell>
          <cell r="D98">
            <v>64008</v>
          </cell>
          <cell r="E98">
            <v>65928</v>
          </cell>
        </row>
        <row r="99">
          <cell r="A99" t="str">
            <v>LEGAL ASSISTANT 1</v>
          </cell>
          <cell r="B99" t="str">
            <v>425E</v>
          </cell>
          <cell r="C99">
            <v>36</v>
          </cell>
          <cell r="D99">
            <v>43116</v>
          </cell>
          <cell r="E99">
            <v>44409</v>
          </cell>
        </row>
        <row r="100">
          <cell r="A100" t="str">
            <v>LEGAL ASSISTANT 2</v>
          </cell>
          <cell r="B100" t="str">
            <v>425F</v>
          </cell>
          <cell r="C100">
            <v>40</v>
          </cell>
          <cell r="D100">
            <v>47568</v>
          </cell>
          <cell r="E100">
            <v>48995</v>
          </cell>
        </row>
        <row r="101">
          <cell r="A101" t="str">
            <v>LEGAL ASSISTANT 3</v>
          </cell>
          <cell r="B101" t="str">
            <v>425G</v>
          </cell>
          <cell r="C101">
            <v>44</v>
          </cell>
          <cell r="D101">
            <v>52536</v>
          </cell>
          <cell r="E101">
            <v>54112</v>
          </cell>
        </row>
        <row r="102">
          <cell r="A102" t="str">
            <v>MANAGEMENT ANALYST 3</v>
          </cell>
          <cell r="B102" t="str">
            <v>109K</v>
          </cell>
          <cell r="C102">
            <v>54</v>
          </cell>
          <cell r="D102">
            <v>67248</v>
          </cell>
          <cell r="E102">
            <v>69265</v>
          </cell>
        </row>
        <row r="103">
          <cell r="A103" t="str">
            <v>MANAGEMENT ANALYST 4</v>
          </cell>
          <cell r="B103" t="str">
            <v>109L</v>
          </cell>
          <cell r="C103">
            <v>60</v>
          </cell>
          <cell r="D103">
            <v>77952</v>
          </cell>
          <cell r="E103">
            <v>80291</v>
          </cell>
        </row>
        <row r="104">
          <cell r="A104" t="str">
            <v>MANAGEMENT ANALYST 5</v>
          </cell>
          <cell r="B104" t="str">
            <v>109M</v>
          </cell>
          <cell r="C104">
            <v>64</v>
          </cell>
          <cell r="D104">
            <v>86064</v>
          </cell>
          <cell r="E104">
            <v>88646</v>
          </cell>
        </row>
        <row r="105">
          <cell r="A105" t="str">
            <v>MEDICAL ASSISTANCE PROGRAM SPECIALIST 1</v>
          </cell>
          <cell r="B105" t="str">
            <v>170K</v>
          </cell>
          <cell r="C105">
            <v>52</v>
          </cell>
          <cell r="D105">
            <v>64008</v>
          </cell>
          <cell r="E105">
            <v>65928</v>
          </cell>
        </row>
        <row r="106">
          <cell r="A106" t="str">
            <v>MEDICAL ASSISTANCE PROGRAM SPECIALIST 2</v>
          </cell>
          <cell r="B106" t="str">
            <v>170L</v>
          </cell>
          <cell r="C106">
            <v>56</v>
          </cell>
          <cell r="D106">
            <v>70632</v>
          </cell>
          <cell r="E106">
            <v>72751</v>
          </cell>
        </row>
        <row r="107">
          <cell r="A107" t="str">
            <v>MEDICAL ASSISTANCE PROGRAM SPECIALIST 3</v>
          </cell>
          <cell r="B107" t="str">
            <v>170M</v>
          </cell>
          <cell r="C107">
            <v>60</v>
          </cell>
          <cell r="D107">
            <v>77952</v>
          </cell>
          <cell r="E107">
            <v>80291</v>
          </cell>
        </row>
        <row r="108">
          <cell r="A108" t="str">
            <v>MEDICAL ASSISTANCE SPECIALIST 1</v>
          </cell>
          <cell r="B108" t="str">
            <v>170E</v>
          </cell>
          <cell r="C108">
            <v>33</v>
          </cell>
          <cell r="D108">
            <v>40152</v>
          </cell>
          <cell r="E108">
            <v>41357</v>
          </cell>
        </row>
        <row r="109">
          <cell r="A109" t="str">
            <v>MEDICAL ASSISTANCE SPECIALIST 2</v>
          </cell>
          <cell r="B109" t="str">
            <v>170F</v>
          </cell>
          <cell r="C109">
            <v>36</v>
          </cell>
          <cell r="D109">
            <v>43116</v>
          </cell>
          <cell r="E109">
            <v>44409</v>
          </cell>
        </row>
        <row r="110">
          <cell r="A110" t="str">
            <v>MEDICAL ASSISTANCE SPECIALIST 3</v>
          </cell>
          <cell r="B110" t="str">
            <v>170G</v>
          </cell>
          <cell r="C110">
            <v>42</v>
          </cell>
          <cell r="D110">
            <v>49932</v>
          </cell>
          <cell r="E110">
            <v>51430</v>
          </cell>
        </row>
        <row r="111">
          <cell r="A111" t="str">
            <v>MEDICAL ASSISTANCE SPECIALIST 4</v>
          </cell>
          <cell r="B111" t="str">
            <v>170H</v>
          </cell>
          <cell r="C111">
            <v>46</v>
          </cell>
          <cell r="D111">
            <v>55200</v>
          </cell>
          <cell r="E111">
            <v>56856</v>
          </cell>
        </row>
        <row r="112">
          <cell r="A112" t="str">
            <v>MEDICAL ASSISTANCE SPECIALIST 5</v>
          </cell>
          <cell r="B112" t="str">
            <v>170I</v>
          </cell>
          <cell r="C112">
            <v>51</v>
          </cell>
          <cell r="D112">
            <v>62460</v>
          </cell>
          <cell r="E112">
            <v>64334</v>
          </cell>
        </row>
        <row r="113">
          <cell r="A113" t="str">
            <v>MEDICAL DIRECTOR - HCA</v>
          </cell>
          <cell r="B113" t="str">
            <v>B1584</v>
          </cell>
          <cell r="C113" t="str">
            <v>Exempt</v>
          </cell>
          <cell r="D113">
            <v>281573</v>
          </cell>
          <cell r="E113">
            <v>290020</v>
          </cell>
        </row>
        <row r="114">
          <cell r="A114" t="str">
            <v>MEDICAL PROGRAM SPECIALIST 2</v>
          </cell>
          <cell r="B114" t="str">
            <v>162F</v>
          </cell>
          <cell r="C114">
            <v>59</v>
          </cell>
          <cell r="D114">
            <v>76128</v>
          </cell>
          <cell r="E114">
            <v>78412</v>
          </cell>
        </row>
        <row r="115">
          <cell r="A115" t="str">
            <v>MEDICAL PROGRAM SPECIALIST 3</v>
          </cell>
          <cell r="B115" t="str">
            <v>162G</v>
          </cell>
          <cell r="C115">
            <v>63</v>
          </cell>
          <cell r="D115">
            <v>83964</v>
          </cell>
          <cell r="E115">
            <v>86483</v>
          </cell>
        </row>
        <row r="116">
          <cell r="A116" t="str">
            <v>Network &amp; Telecommunciations - Journey</v>
          </cell>
          <cell r="C116" t="str">
            <v>05IT</v>
          </cell>
          <cell r="D116">
            <v>94068</v>
          </cell>
          <cell r="E116">
            <v>96890</v>
          </cell>
        </row>
        <row r="117">
          <cell r="A117" t="str">
            <v>Network &amp; Telecommunciations - Senior/Specialist</v>
          </cell>
          <cell r="C117" t="str">
            <v>07IT</v>
          </cell>
          <cell r="D117">
            <v>103716</v>
          </cell>
          <cell r="E117">
            <v>106827</v>
          </cell>
        </row>
        <row r="118">
          <cell r="A118" t="str">
            <v>NURSING CONSULTANT, PUBLIC HEALTH</v>
          </cell>
          <cell r="B118" t="str">
            <v>285T</v>
          </cell>
          <cell r="C118" t="str">
            <v>70N</v>
          </cell>
          <cell r="D118">
            <v>122472</v>
          </cell>
          <cell r="E118">
            <v>126146</v>
          </cell>
        </row>
        <row r="119">
          <cell r="A119" t="str">
            <v>NURSING CONSULTATION ADVISOR</v>
          </cell>
          <cell r="B119" t="str">
            <v>285W</v>
          </cell>
          <cell r="C119" t="str">
            <v>74N</v>
          </cell>
          <cell r="D119">
            <v>135192</v>
          </cell>
          <cell r="E119">
            <v>139248</v>
          </cell>
        </row>
        <row r="120">
          <cell r="A120" t="str">
            <v>OCCUPATIONAL NURSE CONSULTANT</v>
          </cell>
          <cell r="B120" t="str">
            <v>285N</v>
          </cell>
          <cell r="C120" t="str">
            <v>70N</v>
          </cell>
          <cell r="D120">
            <v>122472</v>
          </cell>
          <cell r="E120">
            <v>126146</v>
          </cell>
        </row>
        <row r="121">
          <cell r="A121" t="str">
            <v>OCCUPATIONAL NURSING CONSULTANT SUPV</v>
          </cell>
          <cell r="B121" t="str">
            <v>285P</v>
          </cell>
          <cell r="C121" t="str">
            <v>74N</v>
          </cell>
          <cell r="D121">
            <v>135192</v>
          </cell>
          <cell r="E121">
            <v>139248</v>
          </cell>
        </row>
        <row r="122">
          <cell r="A122" t="str">
            <v>OFFICE ASSISTANT 2</v>
          </cell>
          <cell r="B122" t="str">
            <v>100I</v>
          </cell>
          <cell r="C122">
            <v>32</v>
          </cell>
          <cell r="D122">
            <v>39264</v>
          </cell>
          <cell r="E122">
            <v>40442</v>
          </cell>
        </row>
        <row r="123">
          <cell r="A123" t="str">
            <v>OFFICE ASSISTANT 3</v>
          </cell>
          <cell r="B123" t="str">
            <v>100J</v>
          </cell>
          <cell r="C123">
            <v>34</v>
          </cell>
          <cell r="D123">
            <v>41184</v>
          </cell>
          <cell r="E123">
            <v>42420</v>
          </cell>
        </row>
        <row r="124">
          <cell r="A124" t="str">
            <v>OFFICE ASSISTANT LEAD</v>
          </cell>
          <cell r="B124" t="str">
            <v>100K</v>
          </cell>
          <cell r="C124">
            <v>36</v>
          </cell>
          <cell r="D124">
            <v>43116</v>
          </cell>
          <cell r="E124">
            <v>44409</v>
          </cell>
        </row>
        <row r="125">
          <cell r="A125" t="str">
            <v>OFFICE MANAGER</v>
          </cell>
          <cell r="B125" t="str">
            <v>106J</v>
          </cell>
          <cell r="C125">
            <v>43</v>
          </cell>
          <cell r="D125">
            <v>51240</v>
          </cell>
          <cell r="E125">
            <v>52777</v>
          </cell>
        </row>
        <row r="126">
          <cell r="A126" t="str">
            <v>OFFICE SUPPORT SUPERVISOR 2</v>
          </cell>
          <cell r="B126" t="str">
            <v>100M</v>
          </cell>
          <cell r="C126">
            <v>40</v>
          </cell>
          <cell r="D126">
            <v>47568</v>
          </cell>
          <cell r="E126">
            <v>48995</v>
          </cell>
        </row>
        <row r="127">
          <cell r="A127" t="str">
            <v>Operations Research Specialist</v>
          </cell>
          <cell r="C127">
            <v>68</v>
          </cell>
          <cell r="D127">
            <v>95016</v>
          </cell>
          <cell r="E127">
            <v>97866</v>
          </cell>
        </row>
        <row r="128">
          <cell r="A128" t="str">
            <v>PARALEGAL 1</v>
          </cell>
          <cell r="B128" t="str">
            <v>426E</v>
          </cell>
          <cell r="C128">
            <v>50</v>
          </cell>
          <cell r="D128">
            <v>60924</v>
          </cell>
          <cell r="E128">
            <v>62752</v>
          </cell>
        </row>
        <row r="129">
          <cell r="A129" t="str">
            <v>PARALEGAL 2</v>
          </cell>
          <cell r="B129" t="str">
            <v>426F</v>
          </cell>
          <cell r="C129">
            <v>54</v>
          </cell>
          <cell r="D129">
            <v>67248</v>
          </cell>
          <cell r="E129">
            <v>69265</v>
          </cell>
        </row>
        <row r="130">
          <cell r="A130" t="str">
            <v>PARALEGAL 3</v>
          </cell>
          <cell r="B130" t="str">
            <v>426G</v>
          </cell>
          <cell r="C130">
            <v>58</v>
          </cell>
          <cell r="D130">
            <v>74196</v>
          </cell>
          <cell r="E130">
            <v>76422</v>
          </cell>
        </row>
        <row r="131">
          <cell r="A131" t="str">
            <v>PHARMACIST 4</v>
          </cell>
          <cell r="B131" t="str">
            <v>295H</v>
          </cell>
          <cell r="C131" t="str">
            <v>75G</v>
          </cell>
          <cell r="D131">
            <v>112968</v>
          </cell>
          <cell r="E131">
            <v>116357</v>
          </cell>
        </row>
        <row r="132">
          <cell r="A132" t="str">
            <v>PHARMACIST, CLINICAL</v>
          </cell>
          <cell r="B132" t="str">
            <v>295L</v>
          </cell>
          <cell r="C132" t="str">
            <v>82E</v>
          </cell>
          <cell r="D132">
            <v>134256</v>
          </cell>
          <cell r="E132">
            <v>138284</v>
          </cell>
        </row>
        <row r="133">
          <cell r="A133" t="str">
            <v>PHYSICIAN 2</v>
          </cell>
          <cell r="B133" t="str">
            <v>288H</v>
          </cell>
          <cell r="C133">
            <v>95</v>
          </cell>
          <cell r="D133">
            <v>185064</v>
          </cell>
          <cell r="E133">
            <v>190616</v>
          </cell>
        </row>
        <row r="134">
          <cell r="A134" t="str">
            <v>PROGRAM SPECIALIST 2</v>
          </cell>
          <cell r="B134" t="str">
            <v>107I</v>
          </cell>
          <cell r="C134">
            <v>42</v>
          </cell>
          <cell r="D134">
            <v>49932</v>
          </cell>
          <cell r="E134">
            <v>51430</v>
          </cell>
        </row>
        <row r="135">
          <cell r="A135" t="str">
            <v>PROGRAM SPECIALIST 3</v>
          </cell>
          <cell r="B135" t="str">
            <v>107J</v>
          </cell>
          <cell r="C135">
            <v>53</v>
          </cell>
          <cell r="D135">
            <v>65592</v>
          </cell>
          <cell r="E135">
            <v>67560</v>
          </cell>
        </row>
        <row r="136">
          <cell r="A136" t="str">
            <v>PROGRAM SPECIALIST 4</v>
          </cell>
          <cell r="B136" t="str">
            <v>107K</v>
          </cell>
          <cell r="C136">
            <v>56</v>
          </cell>
          <cell r="D136">
            <v>70632</v>
          </cell>
          <cell r="E136">
            <v>72751</v>
          </cell>
        </row>
        <row r="137">
          <cell r="A137" t="str">
            <v>PROGRAM SPECIALIST 5</v>
          </cell>
          <cell r="B137" t="str">
            <v>107L</v>
          </cell>
          <cell r="C137">
            <v>60</v>
          </cell>
          <cell r="D137">
            <v>77952</v>
          </cell>
          <cell r="E137">
            <v>80291</v>
          </cell>
        </row>
        <row r="138">
          <cell r="A138" t="str">
            <v>REVIEW JUDGE</v>
          </cell>
          <cell r="B138" t="str">
            <v>422M</v>
          </cell>
          <cell r="C138">
            <v>69</v>
          </cell>
          <cell r="D138">
            <v>97392</v>
          </cell>
          <cell r="E138">
            <v>100314</v>
          </cell>
        </row>
        <row r="139">
          <cell r="A139" t="str">
            <v>SAFETY OFFICER 1</v>
          </cell>
          <cell r="B139" t="str">
            <v>399F</v>
          </cell>
          <cell r="C139">
            <v>49</v>
          </cell>
          <cell r="D139">
            <v>59436</v>
          </cell>
          <cell r="E139">
            <v>61219</v>
          </cell>
        </row>
        <row r="140">
          <cell r="A140" t="str">
            <v>SAFETY OFFICER 2</v>
          </cell>
          <cell r="B140" t="str">
            <v>399G</v>
          </cell>
          <cell r="C140">
            <v>53</v>
          </cell>
          <cell r="D140">
            <v>65592</v>
          </cell>
          <cell r="E140">
            <v>67560</v>
          </cell>
        </row>
        <row r="141">
          <cell r="A141" t="str">
            <v>SECRETARY</v>
          </cell>
          <cell r="B141" t="str">
            <v>100S</v>
          </cell>
          <cell r="C141">
            <v>33</v>
          </cell>
          <cell r="D141">
            <v>40152</v>
          </cell>
          <cell r="E141">
            <v>41357</v>
          </cell>
        </row>
        <row r="142">
          <cell r="A142" t="str">
            <v>SECRETARY SENIOR</v>
          </cell>
          <cell r="B142" t="str">
            <v>100T</v>
          </cell>
          <cell r="C142">
            <v>35</v>
          </cell>
          <cell r="D142">
            <v>42132</v>
          </cell>
          <cell r="E142">
            <v>43396</v>
          </cell>
        </row>
        <row r="143">
          <cell r="A143" t="str">
            <v>SECRETARY SUPERVISOR</v>
          </cell>
          <cell r="B143" t="str">
            <v>100V</v>
          </cell>
          <cell r="C143">
            <v>40</v>
          </cell>
          <cell r="D143">
            <v>47568</v>
          </cell>
          <cell r="E143">
            <v>48995</v>
          </cell>
        </row>
        <row r="144">
          <cell r="A144" t="str">
            <v>SENIOR EPIDEMIOLOGIST (NON-MEDICAL)</v>
          </cell>
          <cell r="B144" t="str">
            <v>303M</v>
          </cell>
          <cell r="C144">
            <v>76</v>
          </cell>
          <cell r="D144">
            <v>115776</v>
          </cell>
          <cell r="E144">
            <v>119249</v>
          </cell>
        </row>
        <row r="145">
          <cell r="A145" t="str">
            <v>SOCIAL SERVICE TRAINING SPECIALIST</v>
          </cell>
          <cell r="B145" t="str">
            <v>351J</v>
          </cell>
          <cell r="C145">
            <v>60</v>
          </cell>
          <cell r="D145">
            <v>77952</v>
          </cell>
          <cell r="E145">
            <v>80291</v>
          </cell>
        </row>
        <row r="146">
          <cell r="A146" t="str">
            <v>SPEC ASST FOR FINANCIAL MANAGEMENT - HCA</v>
          </cell>
          <cell r="B146" t="str">
            <v>B1580</v>
          </cell>
          <cell r="C146" t="str">
            <v>E1 - L</v>
          </cell>
          <cell r="D146">
            <v>125096</v>
          </cell>
          <cell r="E146">
            <v>128849</v>
          </cell>
        </row>
        <row r="147">
          <cell r="A147" t="str">
            <v>SPEC ASST FOR HEALTH POLCY &amp; PRGRMS -HCA</v>
          </cell>
          <cell r="B147" t="str">
            <v>B8110</v>
          </cell>
          <cell r="C147" t="str">
            <v>E1 - L</v>
          </cell>
          <cell r="D147">
            <v>114441</v>
          </cell>
          <cell r="E147">
            <v>117874</v>
          </cell>
        </row>
        <row r="148">
          <cell r="A148" t="str">
            <v>SPEC ASST FOR POLCY, PLNG &amp; PRFORMNC-HCA</v>
          </cell>
          <cell r="B148" t="str">
            <v>B1511</v>
          </cell>
          <cell r="C148" t="str">
            <v>E1 - L</v>
          </cell>
          <cell r="D148">
            <v>125096</v>
          </cell>
          <cell r="E148">
            <v>128849</v>
          </cell>
        </row>
        <row r="149">
          <cell r="A149" t="str">
            <v>SPEC ASST FOR POLICY AND LEGISLATURE-HCA</v>
          </cell>
          <cell r="B149" t="str">
            <v>B8092</v>
          </cell>
          <cell r="C149" t="str">
            <v>E1 - L</v>
          </cell>
          <cell r="D149">
            <v>125565</v>
          </cell>
          <cell r="E149">
            <v>129332</v>
          </cell>
        </row>
        <row r="150">
          <cell r="A150" t="str">
            <v>SPEC ASST FOR PUBLIC EMPLOY BEN CUS SVC</v>
          </cell>
          <cell r="B150" t="str">
            <v>B8130</v>
          </cell>
          <cell r="C150" t="str">
            <v>E1 - L</v>
          </cell>
          <cell r="D150">
            <v>125565</v>
          </cell>
          <cell r="E150">
            <v>129332</v>
          </cell>
        </row>
        <row r="151">
          <cell r="A151" t="str">
            <v>SPEC ASST FOR TECHNOLOGY SUPPORT - HCA</v>
          </cell>
          <cell r="B151" t="str">
            <v>B2440</v>
          </cell>
          <cell r="C151" t="str">
            <v>E1 - L</v>
          </cell>
          <cell r="D151">
            <v>125565</v>
          </cell>
          <cell r="E151">
            <v>129332</v>
          </cell>
        </row>
        <row r="152">
          <cell r="A152" t="str">
            <v>WAREHOUSE OPERATOR 2</v>
          </cell>
          <cell r="B152" t="str">
            <v>117J</v>
          </cell>
          <cell r="C152" t="str">
            <v>34G</v>
          </cell>
          <cell r="D152">
            <v>41184</v>
          </cell>
          <cell r="E152">
            <v>42420</v>
          </cell>
        </row>
        <row r="153">
          <cell r="A153" t="str">
            <v>WMS BAND 1</v>
          </cell>
          <cell r="B153" t="str">
            <v>WMS01</v>
          </cell>
          <cell r="C153" t="str">
            <v>WMS 1</v>
          </cell>
          <cell r="D153">
            <v>79738</v>
          </cell>
          <cell r="E153">
            <v>82130</v>
          </cell>
        </row>
        <row r="154">
          <cell r="A154" t="str">
            <v>WMS BAND 2</v>
          </cell>
          <cell r="B154" t="str">
            <v>WMS02</v>
          </cell>
          <cell r="C154" t="str">
            <v>WMS 2 - L</v>
          </cell>
          <cell r="D154">
            <v>92859</v>
          </cell>
          <cell r="E154">
            <v>95645</v>
          </cell>
        </row>
        <row r="155">
          <cell r="A155" t="str">
            <v>WMS BAND 3</v>
          </cell>
          <cell r="B155" t="str">
            <v>WMS03</v>
          </cell>
          <cell r="C155" t="str">
            <v>WMS 3 - L</v>
          </cell>
          <cell r="D155">
            <v>110854</v>
          </cell>
          <cell r="E155">
            <v>114180</v>
          </cell>
        </row>
        <row r="156">
          <cell r="A156" t="str">
            <v>WMS BAND 4</v>
          </cell>
          <cell r="B156" t="str">
            <v>WMS04</v>
          </cell>
          <cell r="C156" t="str">
            <v>WMS 4</v>
          </cell>
          <cell r="D156">
            <v>131164</v>
          </cell>
          <cell r="E156">
            <v>135099</v>
          </cell>
        </row>
        <row r="157">
          <cell r="A157" t="str">
            <v>WMS BAND 5</v>
          </cell>
          <cell r="B157" t="str">
            <v>WMS05</v>
          </cell>
          <cell r="C157" t="str">
            <v>WMS 5</v>
          </cell>
          <cell r="D157">
            <v>156675.36000000002</v>
          </cell>
          <cell r="E157">
            <v>161376</v>
          </cell>
        </row>
        <row r="158">
          <cell r="A158" t="str">
            <v>WMS BAND 5 - Associate Medical Director</v>
          </cell>
          <cell r="B158" t="str">
            <v>WMS05</v>
          </cell>
          <cell r="C158" t="str">
            <v>WMS 5 MD</v>
          </cell>
          <cell r="D158">
            <v>251093</v>
          </cell>
          <cell r="E158">
            <v>258626</v>
          </cell>
        </row>
        <row r="159">
          <cell r="A159" t="str">
            <v>WMS BAND 5 - Medical Director</v>
          </cell>
          <cell r="B159" t="str">
            <v>WMS05</v>
          </cell>
          <cell r="C159" t="str">
            <v>WMS 5 MD</v>
          </cell>
          <cell r="D159">
            <v>281573</v>
          </cell>
          <cell r="E159">
            <v>290020</v>
          </cell>
        </row>
        <row r="160">
          <cell r="A160" t="str">
            <v>WMS BAND 5 - Physician/Medical Officer</v>
          </cell>
          <cell r="B160" t="str">
            <v>WMS05</v>
          </cell>
          <cell r="C160" t="str">
            <v>WMS 5 MD</v>
          </cell>
          <cell r="D160">
            <v>177215</v>
          </cell>
          <cell r="E160">
            <v>182531</v>
          </cell>
        </row>
      </sheetData>
      <sheetData sheetId="11" refreshError="1"/>
      <sheetData sheetId="12" refreshError="1"/>
      <sheetData sheetId="13">
        <row r="7">
          <cell r="D7">
            <v>8173.1311199999991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notes"/>
      <sheetName val="MR_Line"/>
      <sheetName val="SPEC"/>
      <sheetName val="POS"/>
      <sheetName val="DRG"/>
      <sheetName val="REV"/>
      <sheetName val="PROC"/>
      <sheetName val="PROC - OLD"/>
      <sheetName val="MOD"/>
      <sheetName val="DIAG"/>
    </sheetNames>
    <sheetDataSet>
      <sheetData sheetId="0" refreshError="1"/>
      <sheetData sheetId="1" refreshError="1">
        <row r="2">
          <cell r="B2" t="str">
            <v>DataMart MR_Line Mapping</v>
          </cell>
        </row>
        <row r="3">
          <cell r="B3" t="str">
            <v>Q:\Data\HCG Line Mapping WJF\datamart\datamart MR_Line mapping.xls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/>
      <sheetData sheetId="10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"/>
      <sheetName val="Summary"/>
      <sheetName val="Current BH Staff coversion"/>
      <sheetName val="Staff Model-Expansion"/>
      <sheetName val="Staff Model-Implementation"/>
      <sheetName val="Look up Tables"/>
      <sheetName val="Objects"/>
      <sheetName val="FTE"/>
      <sheetName val="Sheet1"/>
      <sheetName val="Staff Model-BH Elig fund swap"/>
      <sheetName val="DSHS ESA"/>
      <sheetName val="FQHC OEW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Admin. Sec.</v>
          </cell>
          <cell r="B2" t="str">
            <v>Exempt</v>
          </cell>
          <cell r="C2" t="str">
            <v>Salary</v>
          </cell>
        </row>
        <row r="3">
          <cell r="A3" t="str">
            <v>Administrative Assistant 3</v>
          </cell>
          <cell r="B3">
            <v>39</v>
          </cell>
          <cell r="C3">
            <v>40524</v>
          </cell>
        </row>
        <row r="4">
          <cell r="A4" t="str">
            <v>Administrative Assistant 4</v>
          </cell>
          <cell r="B4">
            <v>46</v>
          </cell>
          <cell r="C4">
            <v>48168</v>
          </cell>
        </row>
        <row r="5">
          <cell r="A5" t="str">
            <v>Administrative Assistant 5</v>
          </cell>
          <cell r="B5">
            <v>50</v>
          </cell>
          <cell r="C5">
            <v>53148</v>
          </cell>
        </row>
        <row r="6">
          <cell r="A6" t="str">
            <v>Assistant Dir HCA - Low Range</v>
          </cell>
          <cell r="B6" t="str">
            <v>E1 - L</v>
          </cell>
          <cell r="C6">
            <v>87000</v>
          </cell>
        </row>
        <row r="7">
          <cell r="A7" t="str">
            <v>Assistant Dir HCA - Mid Range</v>
          </cell>
          <cell r="B7" t="str">
            <v>E1 - M</v>
          </cell>
          <cell r="C7">
            <v>97000</v>
          </cell>
        </row>
        <row r="8">
          <cell r="A8" t="str">
            <v>Assistant Dir HCA - High Range</v>
          </cell>
          <cell r="B8" t="str">
            <v>E1 - H</v>
          </cell>
          <cell r="C8">
            <v>115000</v>
          </cell>
        </row>
        <row r="9">
          <cell r="A9" t="str">
            <v>Benefits Marketing Representative</v>
          </cell>
          <cell r="B9">
            <v>53</v>
          </cell>
          <cell r="C9">
            <v>57240</v>
          </cell>
        </row>
        <row r="10">
          <cell r="A10" t="str">
            <v>Budget Analyst 3</v>
          </cell>
          <cell r="B10">
            <v>54</v>
          </cell>
          <cell r="C10">
            <v>58656</v>
          </cell>
        </row>
        <row r="11">
          <cell r="A11" t="str">
            <v>Chief, Finance</v>
          </cell>
          <cell r="B11" t="str">
            <v>BAND 2</v>
          </cell>
          <cell r="C11">
            <v>99912</v>
          </cell>
        </row>
        <row r="12">
          <cell r="A12" t="str">
            <v>Communications Consultant 3</v>
          </cell>
          <cell r="B12">
            <v>50</v>
          </cell>
          <cell r="C12">
            <v>53148</v>
          </cell>
        </row>
        <row r="13">
          <cell r="A13" t="str">
            <v>Communications Consultant 4</v>
          </cell>
          <cell r="B13">
            <v>55</v>
          </cell>
          <cell r="C13">
            <v>60120</v>
          </cell>
        </row>
        <row r="14">
          <cell r="A14" t="str">
            <v>Communications Consultant 5</v>
          </cell>
          <cell r="B14">
            <v>61</v>
          </cell>
          <cell r="C14">
            <v>69756</v>
          </cell>
        </row>
        <row r="15">
          <cell r="A15" t="str">
            <v>Contracts Assistant</v>
          </cell>
          <cell r="B15">
            <v>36</v>
          </cell>
          <cell r="C15">
            <v>37620</v>
          </cell>
        </row>
        <row r="16">
          <cell r="A16" t="str">
            <v>Contracts Specialist 2</v>
          </cell>
          <cell r="B16">
            <v>52</v>
          </cell>
          <cell r="C16">
            <v>55836</v>
          </cell>
        </row>
        <row r="17">
          <cell r="A17" t="str">
            <v>Contracts Specialist 3</v>
          </cell>
          <cell r="B17">
            <v>58</v>
          </cell>
          <cell r="C17">
            <v>64740</v>
          </cell>
        </row>
        <row r="18">
          <cell r="A18" t="str">
            <v>Cost Reimbursement Analyst 2</v>
          </cell>
          <cell r="B18">
            <v>45</v>
          </cell>
          <cell r="C18">
            <v>47016</v>
          </cell>
        </row>
        <row r="19">
          <cell r="A19" t="str">
            <v>Cost Reimbursement Analyst 3</v>
          </cell>
          <cell r="B19">
            <v>55</v>
          </cell>
          <cell r="C19">
            <v>60120</v>
          </cell>
        </row>
        <row r="20">
          <cell r="A20" t="str">
            <v>Cost Reimbursement Analyst 4</v>
          </cell>
          <cell r="B20">
            <v>59</v>
          </cell>
          <cell r="C20">
            <v>66420</v>
          </cell>
        </row>
        <row r="21">
          <cell r="A21" t="str">
            <v>Customer Service Specialist 2</v>
          </cell>
          <cell r="B21">
            <v>35</v>
          </cell>
          <cell r="C21">
            <v>36756</v>
          </cell>
        </row>
        <row r="22">
          <cell r="A22" t="str">
            <v>Deputy Director, HCA</v>
          </cell>
          <cell r="B22" t="str">
            <v>BAND 4</v>
          </cell>
          <cell r="C22">
            <v>122652</v>
          </cell>
        </row>
        <row r="23">
          <cell r="A23" t="str">
            <v>Facilities Planner 2</v>
          </cell>
          <cell r="B23">
            <v>62</v>
          </cell>
          <cell r="C23">
            <v>71496</v>
          </cell>
        </row>
        <row r="24">
          <cell r="A24" t="str">
            <v>Facility Services Coordinator 2</v>
          </cell>
          <cell r="B24">
            <v>50</v>
          </cell>
          <cell r="C24">
            <v>53148</v>
          </cell>
        </row>
        <row r="25">
          <cell r="A25" t="str">
            <v>Financial Recovery Enforcement Officer 3</v>
          </cell>
          <cell r="B25">
            <v>47</v>
          </cell>
          <cell r="C25">
            <v>49368</v>
          </cell>
        </row>
        <row r="26">
          <cell r="A26" t="str">
            <v>Fiscal Analyst 1</v>
          </cell>
          <cell r="B26">
            <v>40</v>
          </cell>
          <cell r="C26">
            <v>41508</v>
          </cell>
        </row>
        <row r="27">
          <cell r="A27" t="str">
            <v>Fiscal Analyst 2</v>
          </cell>
          <cell r="B27">
            <v>44</v>
          </cell>
          <cell r="C27">
            <v>45828</v>
          </cell>
        </row>
        <row r="28">
          <cell r="A28" t="str">
            <v>Fiscal Analyst 3</v>
          </cell>
          <cell r="B28">
            <v>50</v>
          </cell>
          <cell r="C28">
            <v>53148</v>
          </cell>
        </row>
        <row r="29">
          <cell r="A29" t="str">
            <v>Fiscal Analyst 4</v>
          </cell>
          <cell r="B29">
            <v>52</v>
          </cell>
          <cell r="C29">
            <v>55836</v>
          </cell>
        </row>
        <row r="30">
          <cell r="A30" t="str">
            <v>Fiscal Analyst 5</v>
          </cell>
          <cell r="B30">
            <v>56</v>
          </cell>
          <cell r="C30">
            <v>61632</v>
          </cell>
        </row>
        <row r="31">
          <cell r="A31" t="str">
            <v>Fiscal Technician 2</v>
          </cell>
          <cell r="B31">
            <v>32</v>
          </cell>
          <cell r="C31">
            <v>34260</v>
          </cell>
        </row>
        <row r="32">
          <cell r="A32" t="str">
            <v>Graphic Designer Senior</v>
          </cell>
          <cell r="B32">
            <v>47</v>
          </cell>
          <cell r="C32">
            <v>49368</v>
          </cell>
        </row>
        <row r="33">
          <cell r="A33" t="str">
            <v>Health Services Consultant 2</v>
          </cell>
          <cell r="B33">
            <v>50</v>
          </cell>
          <cell r="C33">
            <v>53148</v>
          </cell>
        </row>
        <row r="34">
          <cell r="A34" t="str">
            <v>Health Services Consultant 3</v>
          </cell>
          <cell r="B34">
            <v>56</v>
          </cell>
          <cell r="C34">
            <v>61632</v>
          </cell>
        </row>
        <row r="35">
          <cell r="A35" t="str">
            <v>Health Services Consultant 4</v>
          </cell>
          <cell r="B35">
            <v>60</v>
          </cell>
          <cell r="C35">
            <v>68016</v>
          </cell>
        </row>
        <row r="36">
          <cell r="A36" t="str">
            <v>Hearings Examiner 2</v>
          </cell>
          <cell r="B36">
            <v>62</v>
          </cell>
          <cell r="C36">
            <v>71496</v>
          </cell>
        </row>
        <row r="37">
          <cell r="A37" t="str">
            <v>Human Resource Consultant 1</v>
          </cell>
          <cell r="B37">
            <v>45</v>
          </cell>
          <cell r="C37">
            <v>47016</v>
          </cell>
        </row>
        <row r="38">
          <cell r="A38" t="str">
            <v>Human Resource Consultant 2</v>
          </cell>
          <cell r="B38">
            <v>50</v>
          </cell>
          <cell r="C38">
            <v>53148</v>
          </cell>
        </row>
        <row r="39">
          <cell r="A39" t="str">
            <v>Human Resource Consultant 3</v>
          </cell>
          <cell r="B39">
            <v>54</v>
          </cell>
          <cell r="C39">
            <v>58656</v>
          </cell>
        </row>
        <row r="40">
          <cell r="A40" t="str">
            <v>Human Resource Consultant 4</v>
          </cell>
          <cell r="B40">
            <v>58</v>
          </cell>
          <cell r="C40">
            <v>64740</v>
          </cell>
        </row>
        <row r="41">
          <cell r="A41" t="str">
            <v>It Specialist 1</v>
          </cell>
          <cell r="B41">
            <v>48</v>
          </cell>
          <cell r="C41">
            <v>50568</v>
          </cell>
        </row>
        <row r="42">
          <cell r="A42" t="str">
            <v>It Specialist 2</v>
          </cell>
          <cell r="B42">
            <v>54</v>
          </cell>
          <cell r="C42">
            <v>58656</v>
          </cell>
        </row>
        <row r="43">
          <cell r="A43" t="str">
            <v>It Specialist 3</v>
          </cell>
          <cell r="B43">
            <v>58</v>
          </cell>
          <cell r="C43">
            <v>64740</v>
          </cell>
        </row>
        <row r="44">
          <cell r="A44" t="str">
            <v>It Specialist 4</v>
          </cell>
          <cell r="B44">
            <v>62</v>
          </cell>
          <cell r="C44">
            <v>71496</v>
          </cell>
        </row>
        <row r="45">
          <cell r="A45" t="str">
            <v>It Specialist 5</v>
          </cell>
          <cell r="B45">
            <v>66</v>
          </cell>
          <cell r="C45">
            <v>78900</v>
          </cell>
        </row>
        <row r="46">
          <cell r="A46" t="str">
            <v>It Systems/App Spec 6</v>
          </cell>
          <cell r="B46">
            <v>70</v>
          </cell>
          <cell r="C46">
            <v>87096</v>
          </cell>
        </row>
        <row r="47">
          <cell r="A47" t="str">
            <v>It Technician 1</v>
          </cell>
          <cell r="B47">
            <v>38</v>
          </cell>
          <cell r="C47">
            <v>39516</v>
          </cell>
        </row>
        <row r="48">
          <cell r="A48" t="str">
            <v>Legal Secretary 2</v>
          </cell>
          <cell r="B48">
            <v>41</v>
          </cell>
          <cell r="C48">
            <v>42588</v>
          </cell>
        </row>
        <row r="49">
          <cell r="A49" t="str">
            <v>Mail Processing-Driver</v>
          </cell>
          <cell r="B49">
            <v>34</v>
          </cell>
          <cell r="C49">
            <v>35928</v>
          </cell>
        </row>
        <row r="50">
          <cell r="A50" t="str">
            <v>Mail Processing-Driver Lead</v>
          </cell>
          <cell r="B50">
            <v>36</v>
          </cell>
          <cell r="C50">
            <v>37620</v>
          </cell>
        </row>
        <row r="51">
          <cell r="A51" t="str">
            <v>Management Analyst 1</v>
          </cell>
          <cell r="B51">
            <v>43</v>
          </cell>
          <cell r="C51">
            <v>44712</v>
          </cell>
        </row>
        <row r="52">
          <cell r="A52" t="str">
            <v>Management Analyst 2</v>
          </cell>
          <cell r="B52">
            <v>47</v>
          </cell>
          <cell r="C52">
            <v>49368</v>
          </cell>
        </row>
        <row r="53">
          <cell r="A53" t="str">
            <v>Management Analyst 3</v>
          </cell>
          <cell r="B53">
            <v>51</v>
          </cell>
          <cell r="C53">
            <v>54504</v>
          </cell>
        </row>
        <row r="54">
          <cell r="A54" t="str">
            <v>Management Analyst 4</v>
          </cell>
          <cell r="B54">
            <v>57</v>
          </cell>
          <cell r="C54">
            <v>63192</v>
          </cell>
        </row>
        <row r="55">
          <cell r="A55" t="str">
            <v>Management Analyst 5</v>
          </cell>
          <cell r="B55">
            <v>60</v>
          </cell>
          <cell r="C55">
            <v>68016</v>
          </cell>
        </row>
        <row r="56">
          <cell r="A56" t="str">
            <v>Medical Assistance Program Specialist 1</v>
          </cell>
          <cell r="B56">
            <v>52</v>
          </cell>
          <cell r="C56">
            <v>55836</v>
          </cell>
        </row>
        <row r="57">
          <cell r="A57" t="str">
            <v>Medical Assistance Program Specialist 2</v>
          </cell>
          <cell r="B57">
            <v>56</v>
          </cell>
          <cell r="C57">
            <v>61632</v>
          </cell>
        </row>
        <row r="58">
          <cell r="A58" t="str">
            <v>Medical Assistance Program Specialist 3</v>
          </cell>
          <cell r="B58">
            <v>60</v>
          </cell>
          <cell r="C58">
            <v>68016</v>
          </cell>
        </row>
        <row r="59">
          <cell r="A59" t="str">
            <v>Medical Assistance Specialist 1</v>
          </cell>
          <cell r="B59">
            <v>33</v>
          </cell>
          <cell r="C59">
            <v>35040</v>
          </cell>
        </row>
        <row r="60">
          <cell r="A60" t="str">
            <v>Medical Assistance Specialist 2</v>
          </cell>
          <cell r="B60">
            <v>36</v>
          </cell>
          <cell r="C60">
            <v>37620</v>
          </cell>
        </row>
        <row r="61">
          <cell r="A61" t="str">
            <v>Medical Assistance Specialist 3</v>
          </cell>
          <cell r="B61">
            <v>42</v>
          </cell>
          <cell r="C61">
            <v>43572</v>
          </cell>
        </row>
        <row r="62">
          <cell r="A62" t="str">
            <v>Medical Assistance Specialist 4</v>
          </cell>
          <cell r="B62">
            <v>46</v>
          </cell>
          <cell r="C62">
            <v>48168</v>
          </cell>
        </row>
        <row r="63">
          <cell r="A63" t="str">
            <v>Medical Assistance Specialist 5</v>
          </cell>
          <cell r="B63">
            <v>51</v>
          </cell>
          <cell r="C63">
            <v>54504</v>
          </cell>
        </row>
        <row r="64">
          <cell r="A64" t="str">
            <v>Medical Director - HCA</v>
          </cell>
          <cell r="B64" t="str">
            <v>Exempt</v>
          </cell>
          <cell r="C64">
            <v>160584</v>
          </cell>
        </row>
        <row r="65">
          <cell r="A65" t="str">
            <v>Medical Program Specialist 1</v>
          </cell>
          <cell r="B65">
            <v>55</v>
          </cell>
          <cell r="C65">
            <v>60120</v>
          </cell>
        </row>
        <row r="66">
          <cell r="A66" t="str">
            <v>Medical Program Specialist 2</v>
          </cell>
          <cell r="B66">
            <v>59</v>
          </cell>
          <cell r="C66">
            <v>66420</v>
          </cell>
        </row>
        <row r="67">
          <cell r="A67" t="str">
            <v>Medical Program Specialist 3</v>
          </cell>
          <cell r="B67">
            <v>63</v>
          </cell>
          <cell r="C67">
            <v>73260</v>
          </cell>
        </row>
        <row r="68">
          <cell r="A68" t="str">
            <v>Office Assistant 1</v>
          </cell>
          <cell r="B68">
            <v>25</v>
          </cell>
          <cell r="C68">
            <v>29112</v>
          </cell>
        </row>
        <row r="69">
          <cell r="A69" t="str">
            <v>Office Assistant 2</v>
          </cell>
          <cell r="B69">
            <v>28</v>
          </cell>
          <cell r="C69">
            <v>31176</v>
          </cell>
        </row>
        <row r="70">
          <cell r="A70" t="str">
            <v>Office Assistant 3</v>
          </cell>
          <cell r="B70">
            <v>31</v>
          </cell>
          <cell r="C70">
            <v>33468</v>
          </cell>
        </row>
        <row r="71">
          <cell r="A71" t="str">
            <v>Office Assistant Lead</v>
          </cell>
          <cell r="B71">
            <v>33</v>
          </cell>
          <cell r="C71">
            <v>35040</v>
          </cell>
        </row>
        <row r="72">
          <cell r="A72" t="str">
            <v>Office Manager</v>
          </cell>
          <cell r="B72">
            <v>43</v>
          </cell>
          <cell r="C72">
            <v>44712</v>
          </cell>
        </row>
        <row r="73">
          <cell r="A73" t="str">
            <v>Office Support Supervisor 2</v>
          </cell>
          <cell r="B73">
            <v>40</v>
          </cell>
          <cell r="C73">
            <v>41508</v>
          </cell>
        </row>
        <row r="74">
          <cell r="A74" t="str">
            <v>Paralegal 1</v>
          </cell>
          <cell r="B74">
            <v>50</v>
          </cell>
          <cell r="C74">
            <v>53148</v>
          </cell>
        </row>
        <row r="75">
          <cell r="A75" t="str">
            <v>Paralegal 2</v>
          </cell>
          <cell r="B75">
            <v>54</v>
          </cell>
          <cell r="C75">
            <v>58656</v>
          </cell>
        </row>
        <row r="76">
          <cell r="A76" t="str">
            <v>Pharmacist 4</v>
          </cell>
          <cell r="B76">
            <v>75</v>
          </cell>
          <cell r="C76">
            <v>98580</v>
          </cell>
        </row>
        <row r="77">
          <cell r="A77" t="str">
            <v>Physician 2</v>
          </cell>
          <cell r="B77">
            <v>81</v>
          </cell>
          <cell r="C77">
            <v>114252</v>
          </cell>
        </row>
        <row r="78">
          <cell r="A78" t="str">
            <v>Procurement &amp; Supply Specialist 1</v>
          </cell>
          <cell r="B78">
            <v>39</v>
          </cell>
          <cell r="C78">
            <v>40524</v>
          </cell>
        </row>
        <row r="79">
          <cell r="A79" t="str">
            <v>Procurement &amp; Supply Specialist 3</v>
          </cell>
          <cell r="B79">
            <v>51</v>
          </cell>
          <cell r="C79">
            <v>54504</v>
          </cell>
        </row>
        <row r="80">
          <cell r="A80" t="str">
            <v>Program Manager B</v>
          </cell>
          <cell r="B80">
            <v>51</v>
          </cell>
          <cell r="C80">
            <v>54504</v>
          </cell>
        </row>
        <row r="81">
          <cell r="A81" t="str">
            <v>Program Specialist 2</v>
          </cell>
          <cell r="B81">
            <v>41</v>
          </cell>
          <cell r="C81">
            <v>42588</v>
          </cell>
        </row>
        <row r="82">
          <cell r="A82" t="str">
            <v>Program Specialist 3</v>
          </cell>
          <cell r="B82">
            <v>52</v>
          </cell>
          <cell r="C82">
            <v>55836</v>
          </cell>
        </row>
        <row r="83">
          <cell r="A83" t="str">
            <v>Program Specialist 4</v>
          </cell>
          <cell r="B83">
            <v>55</v>
          </cell>
          <cell r="C83">
            <v>60120</v>
          </cell>
        </row>
        <row r="84">
          <cell r="A84" t="str">
            <v>Research Investigator 1</v>
          </cell>
          <cell r="B84">
            <v>52</v>
          </cell>
          <cell r="C84">
            <v>55836</v>
          </cell>
        </row>
        <row r="85">
          <cell r="A85" t="str">
            <v>Review Judge</v>
          </cell>
          <cell r="B85">
            <v>69</v>
          </cell>
          <cell r="C85">
            <v>84984</v>
          </cell>
        </row>
        <row r="86">
          <cell r="A86" t="str">
            <v>Safety Officer 2</v>
          </cell>
          <cell r="B86">
            <v>53</v>
          </cell>
          <cell r="C86">
            <v>57240</v>
          </cell>
        </row>
        <row r="87">
          <cell r="A87" t="str">
            <v>Secretary</v>
          </cell>
          <cell r="B87">
            <v>30</v>
          </cell>
          <cell r="C87">
            <v>32688</v>
          </cell>
        </row>
        <row r="88">
          <cell r="A88" t="str">
            <v>Secretary Senior</v>
          </cell>
          <cell r="B88">
            <v>33</v>
          </cell>
          <cell r="C88">
            <v>35040</v>
          </cell>
        </row>
        <row r="89">
          <cell r="A89" t="str">
            <v>Secretary Supervisor</v>
          </cell>
          <cell r="B89">
            <v>40</v>
          </cell>
          <cell r="C89">
            <v>41508</v>
          </cell>
        </row>
        <row r="90">
          <cell r="A90" t="str">
            <v>Special Assistant - 88K</v>
          </cell>
          <cell r="B90" t="str">
            <v>SA B 2</v>
          </cell>
          <cell r="C90">
            <v>88000</v>
          </cell>
        </row>
        <row r="91">
          <cell r="A91" t="str">
            <v>Special Assistant - 102K</v>
          </cell>
          <cell r="B91" t="str">
            <v>SA B 3</v>
          </cell>
          <cell r="C91">
            <v>102000</v>
          </cell>
        </row>
        <row r="92">
          <cell r="A92" t="str">
            <v>Special Assistant - 113K</v>
          </cell>
          <cell r="B92" t="str">
            <v>SA B 4</v>
          </cell>
          <cell r="C92">
            <v>113000</v>
          </cell>
        </row>
        <row r="93">
          <cell r="A93" t="str">
            <v>WMS 1 - 67K</v>
          </cell>
          <cell r="B93" t="str">
            <v>WMS 1</v>
          </cell>
          <cell r="C93">
            <v>67000</v>
          </cell>
        </row>
        <row r="94">
          <cell r="A94" t="str">
            <v>WMS 2 - 62K</v>
          </cell>
          <cell r="B94" t="str">
            <v>WMS2 - L</v>
          </cell>
          <cell r="C94">
            <v>62000</v>
          </cell>
        </row>
        <row r="95">
          <cell r="A95" t="str">
            <v>WMS 2 - 69K</v>
          </cell>
          <cell r="B95" t="str">
            <v>WMS2 - M</v>
          </cell>
          <cell r="C95">
            <v>69000</v>
          </cell>
        </row>
        <row r="96">
          <cell r="A96" t="str">
            <v>WMS 2 - 78K</v>
          </cell>
          <cell r="B96" t="str">
            <v>WMS2 - H</v>
          </cell>
          <cell r="C96">
            <v>78000</v>
          </cell>
        </row>
        <row r="97">
          <cell r="A97" t="str">
            <v>WMS 3 - 76K</v>
          </cell>
          <cell r="B97" t="str">
            <v>WMS3 - L</v>
          </cell>
          <cell r="C97">
            <v>76000</v>
          </cell>
        </row>
        <row r="98">
          <cell r="A98" t="str">
            <v>WMS 3 - 82K</v>
          </cell>
          <cell r="B98" t="str">
            <v>WMS3 - M</v>
          </cell>
          <cell r="C98">
            <v>82000</v>
          </cell>
        </row>
        <row r="99">
          <cell r="A99" t="str">
            <v>WMS 3 - 89K</v>
          </cell>
          <cell r="B99" t="str">
            <v>WMS3 - H</v>
          </cell>
          <cell r="C99">
            <v>89000</v>
          </cell>
        </row>
        <row r="100">
          <cell r="A100" t="str">
            <v>WMS 5 - 115</v>
          </cell>
          <cell r="B100" t="str">
            <v>WMS 5</v>
          </cell>
          <cell r="C100">
            <v>115000</v>
          </cell>
        </row>
      </sheetData>
      <sheetData sheetId="6">
        <row r="231">
          <cell r="Q231">
            <v>4119.501826712235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Programs"/>
      <sheetName val="ALLMCOs"/>
      <sheetName val="AHFAM"/>
      <sheetName val="AHAC"/>
      <sheetName val="SCHIP"/>
      <sheetName val="AHBD"/>
      <sheetName val="COPES"/>
      <sheetName val="AMG"/>
      <sheetName val="CCC"/>
      <sheetName val="CHPW"/>
      <sheetName val="MHC"/>
      <sheetName val="UHC"/>
      <sheetName val="MCO"/>
      <sheetName val="Program"/>
      <sheetName val="Total CY15 deliveries"/>
      <sheetName val="Settings"/>
      <sheetName val="SQL Statement"/>
      <sheetName val="Low birth weight del CY15"/>
      <sheetName val="IP del by type CY15 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>
            <v>201501</v>
          </cell>
        </row>
      </sheetData>
      <sheetData sheetId="16"/>
      <sheetData sheetId="17"/>
      <sheetData sheetId="18"/>
      <sheetData sheetId="19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tment Detail"/>
      <sheetName val="Allotment Summary"/>
      <sheetName val="Allotment Summary - Coding"/>
      <sheetName val="Lookup"/>
      <sheetName val="Preliminary Funding %"/>
      <sheetName val="TALS Generic FY1"/>
      <sheetName val="TALS Generic FY2"/>
      <sheetName val="TALS Generic BY Summary"/>
      <sheetName val="TALS PSP 001-1"/>
      <sheetName val="TALS PSP 001-2"/>
      <sheetName val="TALS PSP 418-1"/>
      <sheetName val="TALS PSP Summary"/>
      <sheetName val="TALS BH 001-1"/>
      <sheetName val="TALS BH 001-2"/>
      <sheetName val="TALS BH 761-6"/>
      <sheetName val="TALS BH Summary"/>
      <sheetName val="TALS PDP 001-1"/>
      <sheetName val="TALS PDP 001-2"/>
      <sheetName val="TALS PDP 418-1"/>
      <sheetName val="TALS PDP 609-1"/>
      <sheetName val="TALS PDP Summary"/>
      <sheetName val="TALS HTA 001-1"/>
      <sheetName val="TALS HTA 001-2"/>
      <sheetName val="TALS HTA 418-1"/>
      <sheetName val="TALS HTA 609-1"/>
      <sheetName val="TALS HTA Summary"/>
      <sheetName val="20BH0 - Basic Health Administra"/>
    </sheetNames>
    <sheetDataSet>
      <sheetData sheetId="0"/>
      <sheetData sheetId="1"/>
      <sheetData sheetId="2"/>
      <sheetData sheetId="3">
        <row r="4">
          <cell r="A4" t="str">
            <v>One-time</v>
          </cell>
          <cell r="C4" t="str">
            <v>A - Salaries and Wages</v>
          </cell>
        </row>
        <row r="5">
          <cell r="A5" t="str">
            <v>On-going</v>
          </cell>
          <cell r="C5" t="str">
            <v>AA - State Classified</v>
          </cell>
        </row>
        <row r="6">
          <cell r="C6" t="str">
            <v>AC - State Exempt</v>
          </cell>
        </row>
        <row r="7">
          <cell r="C7" t="str">
            <v>AE - State Special</v>
          </cell>
        </row>
        <row r="8">
          <cell r="C8" t="str">
            <v>AJ - State Other</v>
          </cell>
        </row>
        <row r="9">
          <cell r="C9" t="str">
            <v>AS - Sick Leave Buy-Out</v>
          </cell>
        </row>
        <row r="10">
          <cell r="C10" t="str">
            <v>AT - Terminal Leave</v>
          </cell>
        </row>
        <row r="11">
          <cell r="C11" t="str">
            <v>AU - Overtime and Call-Back</v>
          </cell>
        </row>
        <row r="12">
          <cell r="C12" t="str">
            <v>B - Employee Benefits</v>
          </cell>
        </row>
        <row r="13">
          <cell r="C13" t="str">
            <v>BA - Old Age and Survivors Insurance</v>
          </cell>
        </row>
        <row r="14">
          <cell r="C14" t="str">
            <v>BB - Retirement and Pensions</v>
          </cell>
        </row>
        <row r="15">
          <cell r="C15" t="str">
            <v>BC - Medical Aid &amp; Industrial Insurance</v>
          </cell>
        </row>
        <row r="16">
          <cell r="C16" t="str">
            <v>BD - Health, Life &amp; Disability Insurance</v>
          </cell>
        </row>
        <row r="17">
          <cell r="C17" t="str">
            <v>BE - Allowances</v>
          </cell>
        </row>
        <row r="18">
          <cell r="C18" t="str">
            <v>BF - Unemployment Compensation</v>
          </cell>
        </row>
        <row r="19">
          <cell r="C19" t="str">
            <v>BG - Supplemental Retirement Payments</v>
          </cell>
        </row>
        <row r="20">
          <cell r="C20" t="str">
            <v>BH - Hospital Insurance (Medicare)</v>
          </cell>
        </row>
        <row r="21">
          <cell r="C21" t="str">
            <v>BR - Other Post Employment Benefits Expense</v>
          </cell>
        </row>
        <row r="22">
          <cell r="C22" t="str">
            <v>BZ - Other Employee Benefits</v>
          </cell>
        </row>
        <row r="23">
          <cell r="C23" t="str">
            <v>C - Personal Service Contracts</v>
          </cell>
        </row>
        <row r="24">
          <cell r="C24" t="str">
            <v>CA - Management/Organizational Services</v>
          </cell>
        </row>
        <row r="25">
          <cell r="C25" t="str">
            <v>CB - Legal/Expert Witness Services</v>
          </cell>
        </row>
        <row r="26">
          <cell r="C26" t="str">
            <v>CC - Financial Services</v>
          </cell>
        </row>
        <row r="27">
          <cell r="C27" t="str">
            <v>CD - Computer/Information Services</v>
          </cell>
        </row>
        <row r="28">
          <cell r="C28" t="str">
            <v>CE - Social Research Services</v>
          </cell>
        </row>
        <row r="29">
          <cell r="C29" t="str">
            <v>CF - Technical Research Services</v>
          </cell>
        </row>
        <row r="30">
          <cell r="C30" t="str">
            <v>CG - Marketing Services</v>
          </cell>
        </row>
        <row r="31">
          <cell r="C31" t="str">
            <v>CH - Communications Services</v>
          </cell>
        </row>
        <row r="32">
          <cell r="C32" t="str">
            <v>CJ - Employee Training Services</v>
          </cell>
        </row>
        <row r="33">
          <cell r="C33" t="str">
            <v>CK - Recruiting Services</v>
          </cell>
        </row>
        <row r="34">
          <cell r="C34" t="str">
            <v>CZ - Other Services</v>
          </cell>
        </row>
        <row r="35">
          <cell r="C35" t="str">
            <v>E - Goods and Services</v>
          </cell>
        </row>
        <row r="36">
          <cell r="C36" t="str">
            <v>EA - Supplies and Materials</v>
          </cell>
        </row>
        <row r="37">
          <cell r="C37" t="str">
            <v>EB - Communications/Telecommunications</v>
          </cell>
        </row>
        <row r="38">
          <cell r="C38" t="str">
            <v>EC - Utilities</v>
          </cell>
        </row>
        <row r="39">
          <cell r="C39" t="str">
            <v>ED - Rentals and Leases - Land &amp; Buildings</v>
          </cell>
        </row>
        <row r="40">
          <cell r="C40" t="str">
            <v>EE - Repairs, Alterations &amp; Maintenance</v>
          </cell>
        </row>
        <row r="41">
          <cell r="C41" t="str">
            <v>EF - Printing and Reproduction</v>
          </cell>
        </row>
        <row r="42">
          <cell r="C42" t="str">
            <v>EG - Employee Prof Dev &amp; Training</v>
          </cell>
        </row>
        <row r="43">
          <cell r="C43" t="str">
            <v>EH - Rental &amp; Leases - Furn &amp; Equipment</v>
          </cell>
        </row>
        <row r="44">
          <cell r="C44" t="str">
            <v>EI - Retailer Commissions</v>
          </cell>
        </row>
        <row r="45">
          <cell r="C45" t="str">
            <v>EJ - Subscriptions</v>
          </cell>
        </row>
        <row r="46">
          <cell r="C46" t="str">
            <v>EK - Facilities and Services</v>
          </cell>
        </row>
        <row r="47">
          <cell r="C47" t="str">
            <v>EL - Data Processing Services (Interagency)</v>
          </cell>
        </row>
        <row r="48">
          <cell r="C48" t="str">
            <v>EM - Attorney General Services</v>
          </cell>
        </row>
        <row r="49">
          <cell r="C49" t="str">
            <v>EN - Personnel Services</v>
          </cell>
        </row>
        <row r="50">
          <cell r="C50" t="str">
            <v>EP - Insurance</v>
          </cell>
        </row>
        <row r="51">
          <cell r="C51" t="str">
            <v>ER - Other Purchased Services</v>
          </cell>
        </row>
        <row r="52">
          <cell r="C52" t="str">
            <v>ES - Vehicle Maintenance &amp; Operating Cst</v>
          </cell>
        </row>
        <row r="53">
          <cell r="C53" t="str">
            <v>ET - Audit Services</v>
          </cell>
        </row>
        <row r="54">
          <cell r="C54" t="str">
            <v>EV - Administrative Hearings Services</v>
          </cell>
        </row>
        <row r="55">
          <cell r="C55" t="str">
            <v>EW - Archives &amp; Records Management Svcs</v>
          </cell>
        </row>
        <row r="56">
          <cell r="C56" t="str">
            <v>EX - Owmbe Services</v>
          </cell>
        </row>
        <row r="57">
          <cell r="C57" t="str">
            <v>EY - Software Licenses and Maintenance</v>
          </cell>
        </row>
        <row r="58">
          <cell r="C58" t="str">
            <v>EZ - Other Goods and Services</v>
          </cell>
        </row>
        <row r="59">
          <cell r="C59" t="str">
            <v>G - Travel</v>
          </cell>
        </row>
        <row r="60">
          <cell r="C60" t="str">
            <v>GA - In-State Subsistence &amp; Lodging</v>
          </cell>
        </row>
        <row r="61">
          <cell r="C61" t="str">
            <v>GB - In-State Air Transportation</v>
          </cell>
        </row>
        <row r="62">
          <cell r="C62" t="str">
            <v>GC - Private Automobile Mileage</v>
          </cell>
        </row>
        <row r="63">
          <cell r="C63" t="str">
            <v>GD - Other Travel Expenses</v>
          </cell>
        </row>
        <row r="64">
          <cell r="C64" t="str">
            <v>GF - Out-Of-State Subsistence &amp; Lodging</v>
          </cell>
        </row>
        <row r="65">
          <cell r="C65" t="str">
            <v>GG - Out-Of-State Air Transportation</v>
          </cell>
        </row>
        <row r="66">
          <cell r="C66" t="str">
            <v>GN - Motor Pool Services</v>
          </cell>
        </row>
        <row r="67">
          <cell r="C67" t="str">
            <v>J - Capital Outlays</v>
          </cell>
        </row>
        <row r="68">
          <cell r="C68" t="str">
            <v>JA - Noncapitalized Assets</v>
          </cell>
        </row>
        <row r="69">
          <cell r="C69" t="str">
            <v>JB - Noncapitalized Software</v>
          </cell>
        </row>
        <row r="70">
          <cell r="C70" t="str">
            <v>JC - Furnishings &amp; Equipment</v>
          </cell>
        </row>
        <row r="71">
          <cell r="C71" t="str">
            <v>JE - Land</v>
          </cell>
        </row>
        <row r="72">
          <cell r="C72" t="str">
            <v>JF - Buildings</v>
          </cell>
        </row>
        <row r="73">
          <cell r="C73" t="str">
            <v>JN - Relocation Costs</v>
          </cell>
        </row>
        <row r="74">
          <cell r="C74" t="str">
            <v>JQ - Software</v>
          </cell>
        </row>
        <row r="75">
          <cell r="C75" t="str">
            <v>JR - Intangible Assets</v>
          </cell>
        </row>
        <row r="76">
          <cell r="C76" t="str">
            <v>JZ - Other Capital Outlays</v>
          </cell>
        </row>
        <row r="77">
          <cell r="C77" t="str">
            <v>M - Inter Agency/Fund Transfers</v>
          </cell>
        </row>
        <row r="78">
          <cell r="C78" t="str">
            <v>MA - Interfund Operating Transfers In</v>
          </cell>
        </row>
        <row r="79">
          <cell r="C79" t="str">
            <v>MB - Interfund Operating Transfers Out</v>
          </cell>
        </row>
        <row r="80">
          <cell r="C80" t="str">
            <v>MC - Interfund Transfers In - Principal</v>
          </cell>
        </row>
        <row r="81">
          <cell r="C81" t="str">
            <v>MD - Interfund Transfers In - Interest</v>
          </cell>
        </row>
        <row r="82">
          <cell r="C82" t="str">
            <v>MI - Interfund Transfers Out - Interest</v>
          </cell>
        </row>
        <row r="83">
          <cell r="C83" t="str">
            <v>MM - Incentive Savings Transfers Out</v>
          </cell>
        </row>
        <row r="84">
          <cell r="C84" t="str">
            <v>MP - Interfund Transfers Out - Principal</v>
          </cell>
        </row>
        <row r="85">
          <cell r="C85" t="str">
            <v>N - Grants, Benefits &amp; Client Services</v>
          </cell>
        </row>
        <row r="86">
          <cell r="C86" t="str">
            <v>NA - Direct Grants to Clients</v>
          </cell>
        </row>
        <row r="87">
          <cell r="C87" t="str">
            <v>NB - Direct Payments to Providers</v>
          </cell>
        </row>
        <row r="88">
          <cell r="C88" t="str">
            <v>NH - Health Service Benefit Paymts (Hca)</v>
          </cell>
        </row>
        <row r="89">
          <cell r="C89" t="str">
            <v>NW - Special Employment Compensation</v>
          </cell>
        </row>
        <row r="90">
          <cell r="C90" t="str">
            <v>NZ - Other Grants/Benefits/Client Svcs</v>
          </cell>
        </row>
        <row r="91">
          <cell r="C91" t="str">
            <v>P - Debt Service</v>
          </cell>
        </row>
        <row r="92">
          <cell r="C92" t="str">
            <v>PA - Principal</v>
          </cell>
        </row>
        <row r="93">
          <cell r="C93" t="str">
            <v>PB - Interest</v>
          </cell>
        </row>
        <row r="94">
          <cell r="C94" t="str">
            <v>PC - Other Debt Costs</v>
          </cell>
        </row>
        <row r="95">
          <cell r="C95" t="str">
            <v>PD - Principal-OST Lease/Pur Agreements</v>
          </cell>
        </row>
        <row r="96">
          <cell r="C96" t="str">
            <v>PE - Interest-OST Lease/Pur Agreements</v>
          </cell>
        </row>
        <row r="97">
          <cell r="C97" t="str">
            <v>PF - Amortization of Gain/Loss on Bond Refund</v>
          </cell>
        </row>
        <row r="98">
          <cell r="C98" t="str">
            <v>S - Interagency Reimbursements</v>
          </cell>
        </row>
        <row r="99">
          <cell r="C99" t="str">
            <v>SA - Salaries and Wages</v>
          </cell>
        </row>
        <row r="100">
          <cell r="C100" t="str">
            <v>SB - Employee Benefits</v>
          </cell>
        </row>
        <row r="101">
          <cell r="C101" t="str">
            <v>SC - Personal Service Contracts</v>
          </cell>
        </row>
        <row r="102">
          <cell r="C102" t="str">
            <v>SE - Goods and Services</v>
          </cell>
        </row>
        <row r="103">
          <cell r="C103" t="str">
            <v>SG - Travel</v>
          </cell>
        </row>
        <row r="104">
          <cell r="C104" t="str">
            <v>SJ - Capital Outlays</v>
          </cell>
        </row>
        <row r="105">
          <cell r="C105" t="str">
            <v>SN - Grants, Benefits &amp; Client Services</v>
          </cell>
        </row>
        <row r="106">
          <cell r="C106" t="str">
            <v>SP - Debt Services</v>
          </cell>
        </row>
        <row r="107">
          <cell r="C107" t="str">
            <v>SZ - Unidentified</v>
          </cell>
        </row>
        <row r="108">
          <cell r="C108" t="str">
            <v>T - Intra-Agency Reimbursements</v>
          </cell>
        </row>
        <row r="109">
          <cell r="C109" t="str">
            <v>TA - Salaries and Wages</v>
          </cell>
        </row>
        <row r="110">
          <cell r="C110" t="str">
            <v>TB - Employee Benefits</v>
          </cell>
        </row>
        <row r="111">
          <cell r="C111" t="str">
            <v>TC - Personal Service Contracts</v>
          </cell>
        </row>
        <row r="112">
          <cell r="C112" t="str">
            <v>TE - Goods and Services</v>
          </cell>
        </row>
        <row r="113">
          <cell r="C113" t="str">
            <v>TG - Travel</v>
          </cell>
        </row>
        <row r="114">
          <cell r="C114" t="str">
            <v>TJ - Capital Outlays</v>
          </cell>
        </row>
        <row r="115">
          <cell r="C115" t="str">
            <v>TN - Grants, Benefits &amp; Client Services</v>
          </cell>
        </row>
        <row r="116">
          <cell r="C116" t="str">
            <v>TP - Debt Service</v>
          </cell>
        </row>
        <row r="117">
          <cell r="C117" t="str">
            <v>TZ - Unidentified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 Chart"/>
      <sheetName val="Cost Report"/>
      <sheetName val="Cost Projections (2)"/>
      <sheetName val="Cost Chart"/>
      <sheetName val="Cost Report (2)"/>
      <sheetName val="Staff Report"/>
      <sheetName val="Charges"/>
      <sheetName val="Monthly"/>
      <sheetName val="Allotments"/>
      <sheetName val="Staff Detail"/>
      <sheetName val="Monthly Staff Detail"/>
      <sheetName val="LAN Cost Pool"/>
      <sheetName val="JV"/>
      <sheetName val="MFSR"/>
      <sheetName val="Monthly Exp"/>
      <sheetName val="Monthly Cost"/>
      <sheetName val="Monthly Exp (2)"/>
      <sheetName val="Monthly Cost (2)"/>
      <sheetName val="Comb Mo"/>
      <sheetName val="ISSD Mo"/>
      <sheetName val="DIS Mo"/>
      <sheetName val="Monthly (2)"/>
      <sheetName val="Phone Chart"/>
      <sheetName val="WAN Chart"/>
      <sheetName val="Email Chart"/>
      <sheetName val="Device Counts"/>
      <sheetName val="Report (2)"/>
      <sheetName val="Summary (2)"/>
      <sheetName val="Cost Projections"/>
      <sheetName val="Projections"/>
      <sheetName val="DIS Detail"/>
      <sheetName val="DIS Chart"/>
      <sheetName val="DIS Chart (2)"/>
      <sheetName val="Sheet1"/>
      <sheetName val="Overtime"/>
      <sheetName val="Budget Projection Notes"/>
      <sheetName val="Annual History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>
        <row r="9">
          <cell r="G9">
            <v>1</v>
          </cell>
        </row>
        <row r="10">
          <cell r="G10">
            <v>1</v>
          </cell>
        </row>
        <row r="11">
          <cell r="G11">
            <v>0.67999999999999994</v>
          </cell>
        </row>
        <row r="17">
          <cell r="G17">
            <v>0.74</v>
          </cell>
        </row>
        <row r="18">
          <cell r="G18">
            <v>1</v>
          </cell>
        </row>
        <row r="19">
          <cell r="G19">
            <v>1</v>
          </cell>
        </row>
        <row r="23">
          <cell r="G23">
            <v>1</v>
          </cell>
        </row>
        <row r="24">
          <cell r="G24">
            <v>1</v>
          </cell>
        </row>
        <row r="25">
          <cell r="G25">
            <v>1</v>
          </cell>
        </row>
        <row r="26">
          <cell r="G26">
            <v>1</v>
          </cell>
        </row>
        <row r="27">
          <cell r="G27">
            <v>1</v>
          </cell>
        </row>
        <row r="28">
          <cell r="G28">
            <v>1</v>
          </cell>
        </row>
        <row r="29">
          <cell r="G29">
            <v>1</v>
          </cell>
        </row>
        <row r="33">
          <cell r="G33">
            <v>1</v>
          </cell>
        </row>
        <row r="34">
          <cell r="G34">
            <v>1</v>
          </cell>
        </row>
        <row r="35">
          <cell r="G35">
            <v>1</v>
          </cell>
        </row>
        <row r="36">
          <cell r="G36">
            <v>1</v>
          </cell>
        </row>
        <row r="37">
          <cell r="G37">
            <v>1</v>
          </cell>
        </row>
        <row r="38">
          <cell r="G38">
            <v>1</v>
          </cell>
        </row>
        <row r="39">
          <cell r="G39">
            <v>1</v>
          </cell>
        </row>
        <row r="40">
          <cell r="G40">
            <v>1</v>
          </cell>
        </row>
        <row r="41">
          <cell r="G41">
            <v>1</v>
          </cell>
        </row>
        <row r="46">
          <cell r="G46">
            <v>1</v>
          </cell>
        </row>
        <row r="47">
          <cell r="G47">
            <v>1</v>
          </cell>
        </row>
        <row r="48">
          <cell r="G48">
            <v>1.08</v>
          </cell>
        </row>
        <row r="49">
          <cell r="G49">
            <v>1</v>
          </cell>
        </row>
        <row r="50">
          <cell r="G50">
            <v>1.05</v>
          </cell>
        </row>
        <row r="51">
          <cell r="G51">
            <v>1</v>
          </cell>
        </row>
        <row r="52">
          <cell r="G52">
            <v>1</v>
          </cell>
        </row>
        <row r="53">
          <cell r="G53">
            <v>1</v>
          </cell>
        </row>
        <row r="54">
          <cell r="G54">
            <v>1</v>
          </cell>
        </row>
        <row r="55">
          <cell r="G55">
            <v>1</v>
          </cell>
        </row>
        <row r="56">
          <cell r="G56">
            <v>1</v>
          </cell>
        </row>
        <row r="57">
          <cell r="G57">
            <v>1</v>
          </cell>
        </row>
        <row r="58">
          <cell r="G58">
            <v>1</v>
          </cell>
        </row>
        <row r="59">
          <cell r="G59">
            <v>1</v>
          </cell>
        </row>
        <row r="63">
          <cell r="G63">
            <v>1</v>
          </cell>
        </row>
        <row r="64">
          <cell r="G64">
            <v>1.1100000000000001</v>
          </cell>
        </row>
        <row r="65">
          <cell r="G65">
            <v>1</v>
          </cell>
        </row>
        <row r="66">
          <cell r="G66">
            <v>1</v>
          </cell>
        </row>
        <row r="67">
          <cell r="G67">
            <v>0</v>
          </cell>
        </row>
        <row r="74">
          <cell r="G74">
            <v>1</v>
          </cell>
        </row>
        <row r="75">
          <cell r="G75">
            <v>1</v>
          </cell>
        </row>
        <row r="76">
          <cell r="G76">
            <v>1</v>
          </cell>
        </row>
        <row r="77">
          <cell r="G77">
            <v>1.06</v>
          </cell>
        </row>
        <row r="78">
          <cell r="G78">
            <v>1</v>
          </cell>
        </row>
        <row r="80">
          <cell r="G80">
            <v>0.46</v>
          </cell>
        </row>
        <row r="81">
          <cell r="G81">
            <v>1</v>
          </cell>
        </row>
        <row r="82">
          <cell r="G82">
            <v>1.06</v>
          </cell>
        </row>
        <row r="83">
          <cell r="G83">
            <v>1.1200000000000001</v>
          </cell>
        </row>
        <row r="88">
          <cell r="G88">
            <v>0.59</v>
          </cell>
        </row>
        <row r="89">
          <cell r="G89">
            <v>1.06</v>
          </cell>
        </row>
        <row r="90">
          <cell r="G90">
            <v>1</v>
          </cell>
        </row>
        <row r="94">
          <cell r="G94">
            <v>1</v>
          </cell>
        </row>
        <row r="95">
          <cell r="G95">
            <v>1</v>
          </cell>
        </row>
        <row r="96">
          <cell r="G96">
            <v>1.07</v>
          </cell>
        </row>
        <row r="101">
          <cell r="G101">
            <v>0.95</v>
          </cell>
        </row>
        <row r="102">
          <cell r="G102">
            <v>1</v>
          </cell>
        </row>
        <row r="103">
          <cell r="G103">
            <v>1</v>
          </cell>
        </row>
        <row r="108">
          <cell r="G108">
            <v>1</v>
          </cell>
        </row>
        <row r="109">
          <cell r="G109">
            <v>1</v>
          </cell>
        </row>
        <row r="111">
          <cell r="G111">
            <v>1</v>
          </cell>
        </row>
        <row r="112">
          <cell r="G112">
            <v>1</v>
          </cell>
        </row>
        <row r="113">
          <cell r="G113">
            <v>1</v>
          </cell>
        </row>
        <row r="114">
          <cell r="G114">
            <v>1</v>
          </cell>
        </row>
        <row r="115">
          <cell r="G115">
            <v>1</v>
          </cell>
        </row>
        <row r="119">
          <cell r="G119">
            <v>1</v>
          </cell>
        </row>
        <row r="120">
          <cell r="G120">
            <v>1</v>
          </cell>
        </row>
        <row r="121">
          <cell r="G121">
            <v>1</v>
          </cell>
        </row>
        <row r="122">
          <cell r="G122">
            <v>1</v>
          </cell>
        </row>
        <row r="123">
          <cell r="G123">
            <v>1</v>
          </cell>
        </row>
        <row r="124">
          <cell r="G124">
            <v>1</v>
          </cell>
        </row>
        <row r="125">
          <cell r="G125">
            <v>1</v>
          </cell>
        </row>
        <row r="126">
          <cell r="G126">
            <v>1</v>
          </cell>
        </row>
        <row r="127">
          <cell r="G127">
            <v>1</v>
          </cell>
        </row>
        <row r="132">
          <cell r="G132">
            <v>1</v>
          </cell>
        </row>
        <row r="133">
          <cell r="G133">
            <v>1</v>
          </cell>
        </row>
        <row r="134">
          <cell r="G134">
            <v>1</v>
          </cell>
        </row>
        <row r="135">
          <cell r="G135">
            <v>1</v>
          </cell>
        </row>
        <row r="136">
          <cell r="G136">
            <v>0.47</v>
          </cell>
        </row>
        <row r="137">
          <cell r="G137">
            <v>1</v>
          </cell>
        </row>
        <row r="138">
          <cell r="G138">
            <v>1</v>
          </cell>
        </row>
        <row r="139">
          <cell r="G139">
            <v>1</v>
          </cell>
        </row>
        <row r="140">
          <cell r="G140">
            <v>1</v>
          </cell>
        </row>
        <row r="141">
          <cell r="G141">
            <v>1</v>
          </cell>
        </row>
        <row r="142">
          <cell r="G142">
            <v>1</v>
          </cell>
        </row>
        <row r="143">
          <cell r="G143">
            <v>1</v>
          </cell>
        </row>
        <row r="144">
          <cell r="G144">
            <v>1</v>
          </cell>
        </row>
        <row r="145">
          <cell r="G145">
            <v>1</v>
          </cell>
        </row>
        <row r="152">
          <cell r="G152">
            <v>1</v>
          </cell>
        </row>
        <row r="153">
          <cell r="G153">
            <v>1</v>
          </cell>
        </row>
        <row r="154">
          <cell r="G154">
            <v>1</v>
          </cell>
        </row>
        <row r="166">
          <cell r="G166">
            <v>1</v>
          </cell>
        </row>
        <row r="167">
          <cell r="G167">
            <v>1</v>
          </cell>
        </row>
        <row r="168">
          <cell r="G168">
            <v>1</v>
          </cell>
        </row>
        <row r="169">
          <cell r="G169">
            <v>1</v>
          </cell>
        </row>
        <row r="170">
          <cell r="G170">
            <v>1</v>
          </cell>
        </row>
        <row r="171">
          <cell r="G171">
            <v>1</v>
          </cell>
        </row>
        <row r="173">
          <cell r="G173">
            <v>1</v>
          </cell>
        </row>
        <row r="179">
          <cell r="G179">
            <v>1</v>
          </cell>
        </row>
        <row r="180">
          <cell r="G180">
            <v>1</v>
          </cell>
        </row>
        <row r="181">
          <cell r="G181">
            <v>1</v>
          </cell>
        </row>
        <row r="182">
          <cell r="G182">
            <v>1</v>
          </cell>
        </row>
        <row r="183">
          <cell r="G183">
            <v>1</v>
          </cell>
        </row>
        <row r="184">
          <cell r="G184">
            <v>1</v>
          </cell>
        </row>
        <row r="189">
          <cell r="G189">
            <v>1</v>
          </cell>
        </row>
        <row r="190">
          <cell r="G190">
            <v>1</v>
          </cell>
        </row>
        <row r="191">
          <cell r="G191">
            <v>1</v>
          </cell>
        </row>
        <row r="192">
          <cell r="G192">
            <v>1.08</v>
          </cell>
        </row>
        <row r="193">
          <cell r="G193">
            <v>1.05</v>
          </cell>
        </row>
        <row r="194">
          <cell r="G194">
            <v>1</v>
          </cell>
        </row>
        <row r="195">
          <cell r="G195">
            <v>1</v>
          </cell>
        </row>
        <row r="199">
          <cell r="G199">
            <v>1</v>
          </cell>
        </row>
        <row r="200">
          <cell r="G200">
            <v>1</v>
          </cell>
        </row>
        <row r="201">
          <cell r="G201">
            <v>1</v>
          </cell>
        </row>
        <row r="202">
          <cell r="G202">
            <v>1</v>
          </cell>
        </row>
        <row r="203">
          <cell r="G203">
            <v>1</v>
          </cell>
        </row>
        <row r="204">
          <cell r="G204">
            <v>1</v>
          </cell>
        </row>
        <row r="205">
          <cell r="G205">
            <v>1</v>
          </cell>
        </row>
        <row r="211">
          <cell r="G211">
            <v>1</v>
          </cell>
        </row>
        <row r="212">
          <cell r="G212">
            <v>1</v>
          </cell>
        </row>
        <row r="214">
          <cell r="G214">
            <v>1</v>
          </cell>
        </row>
        <row r="216">
          <cell r="G216">
            <v>1</v>
          </cell>
        </row>
        <row r="217">
          <cell r="G217">
            <v>1</v>
          </cell>
        </row>
        <row r="222">
          <cell r="G222">
            <v>1</v>
          </cell>
        </row>
        <row r="223">
          <cell r="G223">
            <v>1.0900000000000001</v>
          </cell>
        </row>
        <row r="228">
          <cell r="G228">
            <v>1</v>
          </cell>
        </row>
        <row r="229">
          <cell r="G229">
            <v>1.1399999999999999</v>
          </cell>
        </row>
        <row r="230">
          <cell r="G230">
            <v>1</v>
          </cell>
        </row>
        <row r="245">
          <cell r="G245">
            <v>1</v>
          </cell>
        </row>
      </sheetData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/>
      <sheetData sheetId="37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Chart"/>
      <sheetName val="Chart Data"/>
      <sheetName val="Summary Sheet"/>
      <sheetName val="Sheet2"/>
      <sheetName val="Updated Model"/>
      <sheetName val="B1-B2 Tests"/>
      <sheetName val="Mary UPL Limits"/>
      <sheetName val="MC Allocation Model"/>
      <sheetName val="MCO Pivot"/>
      <sheetName val="Example"/>
      <sheetName val="Mapping of Names"/>
      <sheetName val="Payments"/>
      <sheetName val="tblPsych_IMD_State_Only"/>
      <sheetName val="tblNet_Patient_Rev"/>
      <sheetName val="Updated Report"/>
      <sheetName val="Original Report"/>
      <sheetName val="With MCO 1"/>
      <sheetName val="Map to Legislation"/>
      <sheetName val="ACA Enrollment Calculation"/>
      <sheetName val="UPL Limits"/>
      <sheetName val="New Program Data"/>
    </sheetNames>
    <sheetDataSet>
      <sheetData sheetId="0" refreshError="1"/>
      <sheetData sheetId="1"/>
      <sheetData sheetId="2"/>
      <sheetData sheetId="3">
        <row r="2">
          <cell r="B2" t="str">
            <v>Central Washington - Wenatchee</v>
          </cell>
          <cell r="C2" t="str">
            <v>Wenatchee System</v>
          </cell>
        </row>
        <row r="3">
          <cell r="B3" t="str">
            <v>Deaconess Med Ctr  - Spokane</v>
          </cell>
          <cell r="C3" t="str">
            <v xml:space="preserve">Community Health Systems </v>
          </cell>
        </row>
        <row r="4">
          <cell r="B4" t="str">
            <v>Enumclaw Community Hosp</v>
          </cell>
          <cell r="C4" t="str">
            <v>Franciscan Health System</v>
          </cell>
        </row>
        <row r="5">
          <cell r="B5" t="str">
            <v>Good Samaritan - Puyallup</v>
          </cell>
          <cell r="C5" t="str">
            <v>Multicare Health System</v>
          </cell>
        </row>
        <row r="6">
          <cell r="B6" t="str">
            <v>Holy Family Hosp - Spokane</v>
          </cell>
          <cell r="C6" t="str">
            <v>Providence Health &amp; Services</v>
          </cell>
        </row>
        <row r="7">
          <cell r="B7" t="str">
            <v>Lourdes Counseling Ctr - Richland</v>
          </cell>
          <cell r="C7" t="str">
            <v xml:space="preserve">Ascension Health </v>
          </cell>
        </row>
        <row r="8">
          <cell r="B8" t="str">
            <v>Lourdes Med Ctr - Pasco</v>
          </cell>
          <cell r="C8" t="str">
            <v xml:space="preserve">Ascension Health </v>
          </cell>
        </row>
        <row r="9">
          <cell r="B9" t="str">
            <v>Mary Bridge Children's Hosp</v>
          </cell>
          <cell r="C9" t="str">
            <v>Multicare Health System</v>
          </cell>
        </row>
        <row r="10">
          <cell r="B10" t="str">
            <v>Mount Carmel Hosp - Colville</v>
          </cell>
          <cell r="C10" t="str">
            <v>Providence Health &amp; Services</v>
          </cell>
        </row>
        <row r="11">
          <cell r="B11" t="str">
            <v>Providence Centralia Hosp</v>
          </cell>
          <cell r="C11" t="str">
            <v>Providence Health &amp; Services</v>
          </cell>
        </row>
        <row r="12">
          <cell r="B12" t="str">
            <v>Providence Regional - Everett</v>
          </cell>
          <cell r="C12" t="str">
            <v>Providence Health &amp; Services</v>
          </cell>
        </row>
        <row r="13">
          <cell r="B13" t="str">
            <v>Providence St Peter - Olympia</v>
          </cell>
          <cell r="C13" t="str">
            <v>Providence Health &amp; Services</v>
          </cell>
        </row>
        <row r="14">
          <cell r="B14" t="str">
            <v>Sacred Heart Med Ctr  - Spokane</v>
          </cell>
          <cell r="C14" t="str">
            <v>Providence Health &amp; Services</v>
          </cell>
        </row>
        <row r="15">
          <cell r="B15" t="str">
            <v>Southwest Washington</v>
          </cell>
          <cell r="C15" t="str">
            <v>PeaceHealth</v>
          </cell>
        </row>
        <row r="16">
          <cell r="B16" t="str">
            <v>St Clare Hosp - Tacoma</v>
          </cell>
          <cell r="C16" t="str">
            <v>Franciscan Health System</v>
          </cell>
        </row>
        <row r="17">
          <cell r="B17" t="str">
            <v>St Francis Hosp - Federal Way</v>
          </cell>
          <cell r="C17" t="str">
            <v>Franciscan Health System</v>
          </cell>
        </row>
        <row r="18">
          <cell r="B18" t="str">
            <v>St John Medical Ctr - Longview</v>
          </cell>
          <cell r="C18" t="str">
            <v>PeaceHealth</v>
          </cell>
        </row>
        <row r="19">
          <cell r="B19" t="str">
            <v>St Joseph Hosp - Bellingham</v>
          </cell>
          <cell r="C19" t="str">
            <v>PeaceHealth</v>
          </cell>
        </row>
        <row r="20">
          <cell r="B20" t="str">
            <v>St Joseph Hosp of Chewelah</v>
          </cell>
          <cell r="C20" t="str">
            <v>Providence Health &amp; Services</v>
          </cell>
        </row>
        <row r="21">
          <cell r="B21" t="str">
            <v>St Joseph Med Ctr - Tacoma</v>
          </cell>
          <cell r="C21" t="str">
            <v>Franciscan Health System</v>
          </cell>
        </row>
        <row r="22">
          <cell r="B22" t="str">
            <v>St Mary Medical Ctr - Walla Walla</v>
          </cell>
          <cell r="C22" t="str">
            <v>Providence Health &amp; Services</v>
          </cell>
        </row>
        <row r="23">
          <cell r="B23" t="str">
            <v>St. Anthony's</v>
          </cell>
          <cell r="C23" t="str">
            <v>Franciscan Health System</v>
          </cell>
        </row>
        <row r="24">
          <cell r="B24" t="str">
            <v>Stevens Memorial Hosp - Edmonds</v>
          </cell>
          <cell r="C24" t="str">
            <v>Swedish Health Services</v>
          </cell>
        </row>
        <row r="25">
          <cell r="B25" t="str">
            <v>Swedish Med Ctr - Cherry Hill</v>
          </cell>
          <cell r="C25" t="str">
            <v>Swedish Health Services</v>
          </cell>
        </row>
        <row r="26">
          <cell r="B26" t="str">
            <v>Swedish Med Ctr - First Hill/Ballard</v>
          </cell>
          <cell r="C26" t="str">
            <v>Swedish Health Services</v>
          </cell>
        </row>
        <row r="27">
          <cell r="B27" t="str">
            <v>Tacoma General Allenmore Hosp</v>
          </cell>
          <cell r="C27" t="str">
            <v>Multicare Health System</v>
          </cell>
        </row>
        <row r="28">
          <cell r="B28" t="str">
            <v>Toppenish Community Hosp</v>
          </cell>
          <cell r="C28" t="str">
            <v>Health Management Associates</v>
          </cell>
        </row>
        <row r="29">
          <cell r="B29" t="str">
            <v>Valley Hosp Med Ctr - Spokane</v>
          </cell>
          <cell r="C29" t="str">
            <v xml:space="preserve">Community Health Systems </v>
          </cell>
        </row>
        <row r="30">
          <cell r="B30" t="str">
            <v>Wenatchee Valley Hosp</v>
          </cell>
          <cell r="C30" t="str">
            <v>Wenatchee System</v>
          </cell>
        </row>
        <row r="31">
          <cell r="B31" t="str">
            <v>Yakima Regional Medical</v>
          </cell>
          <cell r="C31" t="str">
            <v>Health Management Associates</v>
          </cell>
        </row>
      </sheetData>
      <sheetData sheetId="4">
        <row r="12">
          <cell r="Q12">
            <v>2.0400000000000001E-2</v>
          </cell>
        </row>
      </sheetData>
      <sheetData sheetId="5"/>
      <sheetData sheetId="6"/>
      <sheetData sheetId="7"/>
      <sheetData sheetId="8">
        <row r="8">
          <cell r="K8" t="str">
            <v>Auburn Regional Med Ctr - Contract</v>
          </cell>
        </row>
      </sheetData>
      <sheetData sheetId="9"/>
      <sheetData sheetId="10">
        <row r="5">
          <cell r="E5" t="str">
            <v>Auburn Regional Med Ctr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Outliers"/>
      <sheetName val="Input"/>
      <sheetName val="Ratio"/>
      <sheetName val="Table 1a-d"/>
      <sheetName val="Table 4a"/>
      <sheetName val="Table 4b"/>
      <sheetName val="Table 4c"/>
      <sheetName val="Table 5"/>
      <sheetName val="Table 7a"/>
      <sheetName val="Table 7b"/>
      <sheetName val="Table 5 new DRGs"/>
      <sheetName val="Table 5 Rel. Wt changes"/>
      <sheetName val="Table 9A"/>
    </sheetNames>
    <sheetDataSet>
      <sheetData sheetId="0" refreshError="1"/>
      <sheetData sheetId="1" refreshError="1"/>
      <sheetData sheetId="2" refreshError="1"/>
      <sheetData sheetId="3" refreshError="1">
        <row r="12">
          <cell r="E12">
            <v>0.8882045870291797</v>
          </cell>
        </row>
      </sheetData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2"/>
      <sheetName val="Sheet11"/>
      <sheetName val="Sheet10"/>
      <sheetName val="Sheet9"/>
      <sheetName val="Sheet8"/>
      <sheetName val="Sheet7"/>
      <sheetName val="Sheet4"/>
      <sheetName val="Sheet5"/>
      <sheetName val="Sheet6"/>
      <sheetName val="sheet1"/>
      <sheetName val="Sheet2"/>
      <sheetName val="Sheet3"/>
      <sheetName val="Directory"/>
      <sheetName val="Staff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>
        <row r="1">
          <cell r="A1" t="str">
            <v>Table c3213_s1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(GF-STATE)</v>
          </cell>
          <cell r="E7" t="str">
            <v>(GF-STATE)</v>
          </cell>
          <cell r="F7" t="str">
            <v>COST</v>
          </cell>
          <cell r="G7" t="str">
            <v xml:space="preserve"> INCREASE</v>
          </cell>
          <cell r="H7" t="str">
            <v xml:space="preserve"> INCREASE</v>
          </cell>
          <cell r="I7" t="str">
            <v>COST</v>
          </cell>
          <cell r="J7" t="str">
            <v xml:space="preserve">INCREASES </v>
          </cell>
        </row>
        <row r="8">
          <cell r="A8" t="str">
            <v>PROGRAM 010</v>
          </cell>
          <cell r="B8" t="str">
            <v>C13</v>
          </cell>
          <cell r="C8" t="str">
            <v>COMMUNITY NETWORKS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D9">
            <v>14467645</v>
          </cell>
          <cell r="E9">
            <v>13386126</v>
          </cell>
          <cell r="F9">
            <v>361700</v>
          </cell>
          <cell r="G9">
            <v>334700</v>
          </cell>
          <cell r="H9">
            <v>343000</v>
          </cell>
          <cell r="I9">
            <v>677700</v>
          </cell>
          <cell r="J9">
            <v>1039400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D10">
            <v>8209266</v>
          </cell>
          <cell r="E10">
            <v>8198224</v>
          </cell>
          <cell r="F10">
            <v>205200</v>
          </cell>
          <cell r="G10">
            <v>205000</v>
          </cell>
          <cell r="H10">
            <v>210100</v>
          </cell>
          <cell r="I10">
            <v>415100</v>
          </cell>
          <cell r="J10">
            <v>620300</v>
          </cell>
        </row>
        <row r="11">
          <cell r="B11" t="str">
            <v>C16</v>
          </cell>
          <cell r="C11" t="str">
            <v>ADOPTION SUPPORT</v>
          </cell>
          <cell r="D11">
            <v>12231956</v>
          </cell>
          <cell r="E11">
            <v>13835221</v>
          </cell>
          <cell r="F11">
            <v>305800</v>
          </cell>
          <cell r="G11">
            <v>345900</v>
          </cell>
          <cell r="H11">
            <v>354500</v>
          </cell>
          <cell r="I11">
            <v>700400</v>
          </cell>
          <cell r="J11">
            <v>1006200</v>
          </cell>
        </row>
        <row r="12">
          <cell r="B12" t="str">
            <v>C18</v>
          </cell>
          <cell r="C12" t="str">
            <v>VICTIM ASSISTANCE</v>
          </cell>
          <cell r="D12">
            <v>5084920</v>
          </cell>
          <cell r="E12">
            <v>5084920</v>
          </cell>
          <cell r="F12">
            <v>127100</v>
          </cell>
          <cell r="G12">
            <v>127100</v>
          </cell>
          <cell r="H12">
            <v>130300</v>
          </cell>
          <cell r="I12">
            <v>257400</v>
          </cell>
          <cell r="J12">
            <v>384500</v>
          </cell>
        </row>
        <row r="13">
          <cell r="B13" t="str">
            <v>C19</v>
          </cell>
          <cell r="C13" t="str">
            <v>FOSTER CARE PAYMENTS</v>
          </cell>
          <cell r="D13">
            <v>70523893</v>
          </cell>
          <cell r="E13">
            <v>71941151</v>
          </cell>
          <cell r="F13">
            <v>1763100</v>
          </cell>
          <cell r="G13">
            <v>1798500</v>
          </cell>
          <cell r="H13">
            <v>1843500</v>
          </cell>
          <cell r="I13">
            <v>3642000</v>
          </cell>
          <cell r="J13">
            <v>5405100</v>
          </cell>
        </row>
        <row r="14">
          <cell r="B14" t="str">
            <v>J50</v>
          </cell>
          <cell r="C14" t="str">
            <v>PEDIATRIC INTERIM CARE</v>
          </cell>
          <cell r="D14">
            <v>521000</v>
          </cell>
          <cell r="E14">
            <v>543000</v>
          </cell>
          <cell r="F14">
            <v>13000</v>
          </cell>
          <cell r="G14">
            <v>13600</v>
          </cell>
          <cell r="H14">
            <v>13900</v>
          </cell>
          <cell r="I14">
            <v>27500</v>
          </cell>
          <cell r="J14">
            <v>40500</v>
          </cell>
        </row>
        <row r="15">
          <cell r="A15" t="str">
            <v>010 TOTAL</v>
          </cell>
          <cell r="D15">
            <v>111038680</v>
          </cell>
          <cell r="E15">
            <v>112988642</v>
          </cell>
          <cell r="F15">
            <v>2775900</v>
          </cell>
          <cell r="G15">
            <v>2824800</v>
          </cell>
          <cell r="H15">
            <v>2895300</v>
          </cell>
          <cell r="I15">
            <v>5720100</v>
          </cell>
          <cell r="J15">
            <v>8496000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D17">
            <v>8561716</v>
          </cell>
          <cell r="E17">
            <v>8661467</v>
          </cell>
          <cell r="F17">
            <v>214000</v>
          </cell>
          <cell r="G17">
            <v>216500</v>
          </cell>
          <cell r="H17">
            <v>221900</v>
          </cell>
          <cell r="I17">
            <v>438400</v>
          </cell>
          <cell r="J17">
            <v>652400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D18">
            <v>5177850</v>
          </cell>
          <cell r="E18">
            <v>5210377</v>
          </cell>
          <cell r="F18">
            <v>129400</v>
          </cell>
          <cell r="G18">
            <v>130300</v>
          </cell>
          <cell r="H18">
            <v>133500</v>
          </cell>
          <cell r="I18">
            <v>263800</v>
          </cell>
          <cell r="J18">
            <v>393200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D19">
            <v>8626591</v>
          </cell>
          <cell r="E19">
            <v>8544727</v>
          </cell>
          <cell r="F19">
            <v>215700</v>
          </cell>
          <cell r="G19">
            <v>213600</v>
          </cell>
          <cell r="H19">
            <v>219000</v>
          </cell>
          <cell r="I19">
            <v>432600</v>
          </cell>
          <cell r="J19">
            <v>648300</v>
          </cell>
        </row>
        <row r="20">
          <cell r="B20" t="str">
            <v>G30</v>
          </cell>
          <cell r="C20" t="str">
            <v>REGIONAL SERVICES</v>
          </cell>
          <cell r="D20">
            <v>4037280</v>
          </cell>
          <cell r="E20">
            <v>4175494</v>
          </cell>
          <cell r="F20">
            <v>100900</v>
          </cell>
          <cell r="G20">
            <v>104400</v>
          </cell>
          <cell r="H20">
            <v>107000</v>
          </cell>
          <cell r="I20">
            <v>211400</v>
          </cell>
          <cell r="J20">
            <v>312300</v>
          </cell>
        </row>
        <row r="21">
          <cell r="B21" t="str">
            <v>G42</v>
          </cell>
          <cell r="C21" t="str">
            <v>ECHO GLEN CHILDREN'S CENTER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26403437</v>
          </cell>
          <cell r="E28">
            <v>26592065</v>
          </cell>
          <cell r="F28">
            <v>660000</v>
          </cell>
          <cell r="G28">
            <v>664800</v>
          </cell>
          <cell r="H28">
            <v>681400</v>
          </cell>
          <cell r="I28">
            <v>1346200</v>
          </cell>
          <cell r="J28">
            <v>2006200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D30">
            <v>30568000</v>
          </cell>
          <cell r="E30">
            <v>30568000</v>
          </cell>
          <cell r="F30">
            <v>764200</v>
          </cell>
          <cell r="G30">
            <v>764200</v>
          </cell>
          <cell r="H30">
            <v>783300</v>
          </cell>
          <cell r="I30">
            <v>1547500</v>
          </cell>
          <cell r="J30">
            <v>2311700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11956860</v>
          </cell>
          <cell r="E32">
            <v>11934540</v>
          </cell>
          <cell r="F32">
            <v>298900</v>
          </cell>
          <cell r="G32">
            <v>298400</v>
          </cell>
          <cell r="H32">
            <v>305800</v>
          </cell>
          <cell r="I32">
            <v>604200</v>
          </cell>
          <cell r="J32">
            <v>903100</v>
          </cell>
        </row>
        <row r="33">
          <cell r="B33" t="str">
            <v>G96</v>
          </cell>
          <cell r="C33" t="str">
            <v>RESIDENTIAL  SVCS VOL</v>
          </cell>
          <cell r="D33">
            <v>6821217</v>
          </cell>
          <cell r="E33">
            <v>6827966</v>
          </cell>
          <cell r="F33">
            <v>170500</v>
          </cell>
          <cell r="G33">
            <v>170700</v>
          </cell>
          <cell r="H33">
            <v>175000</v>
          </cell>
          <cell r="I33">
            <v>345700</v>
          </cell>
          <cell r="J33">
            <v>516200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49346077</v>
          </cell>
          <cell r="E37">
            <v>49330506</v>
          </cell>
          <cell r="F37">
            <v>1233600</v>
          </cell>
          <cell r="G37">
            <v>1233300</v>
          </cell>
          <cell r="H37">
            <v>1264100</v>
          </cell>
          <cell r="I37">
            <v>2497400</v>
          </cell>
          <cell r="J37">
            <v>3731000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61431407</v>
          </cell>
          <cell r="E39">
            <v>61054772</v>
          </cell>
          <cell r="F39">
            <v>1535800</v>
          </cell>
          <cell r="G39">
            <v>1526400</v>
          </cell>
          <cell r="H39">
            <v>1564500</v>
          </cell>
          <cell r="I39">
            <v>3090900</v>
          </cell>
          <cell r="J39">
            <v>4626700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26025174</v>
          </cell>
          <cell r="E40">
            <v>28512510</v>
          </cell>
          <cell r="F40">
            <v>650600</v>
          </cell>
          <cell r="G40">
            <v>712800</v>
          </cell>
          <cell r="H40">
            <v>730600</v>
          </cell>
          <cell r="I40">
            <v>1443400</v>
          </cell>
          <cell r="J40">
            <v>2094000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8643078</v>
          </cell>
          <cell r="E41">
            <v>8632871</v>
          </cell>
          <cell r="F41">
            <v>216100</v>
          </cell>
          <cell r="G41">
            <v>215800</v>
          </cell>
          <cell r="H41">
            <v>221200</v>
          </cell>
          <cell r="I41">
            <v>437000</v>
          </cell>
          <cell r="J41">
            <v>653100</v>
          </cell>
        </row>
        <row r="42">
          <cell r="B42" t="str">
            <v>H54</v>
          </cell>
          <cell r="C42" t="str">
            <v>PROFESSIONAL SERVICES</v>
          </cell>
          <cell r="D42">
            <v>1765268</v>
          </cell>
          <cell r="E42">
            <v>1789320</v>
          </cell>
          <cell r="F42">
            <v>44100</v>
          </cell>
          <cell r="G42">
            <v>44700</v>
          </cell>
          <cell r="H42">
            <v>45900</v>
          </cell>
          <cell r="I42">
            <v>90600</v>
          </cell>
          <cell r="J42">
            <v>134700</v>
          </cell>
        </row>
        <row r="43">
          <cell r="B43" t="str">
            <v>H55</v>
          </cell>
          <cell r="C43" t="str">
            <v>EMPLOYMENT &amp; DAY PROGRAMS</v>
          </cell>
          <cell r="D43">
            <v>31038731</v>
          </cell>
          <cell r="E43">
            <v>31537238</v>
          </cell>
          <cell r="F43">
            <v>776000</v>
          </cell>
          <cell r="G43">
            <v>788400</v>
          </cell>
          <cell r="H43">
            <v>808100</v>
          </cell>
          <cell r="I43">
            <v>1596500</v>
          </cell>
          <cell r="J43">
            <v>2372500</v>
          </cell>
        </row>
        <row r="44">
          <cell r="B44" t="str">
            <v>H58</v>
          </cell>
          <cell r="C44" t="str">
            <v>OTHER COMMUNITY  PROGRAMS</v>
          </cell>
          <cell r="D44">
            <v>164000</v>
          </cell>
          <cell r="E44">
            <v>164000</v>
          </cell>
          <cell r="F44">
            <v>4100</v>
          </cell>
          <cell r="G44">
            <v>4100</v>
          </cell>
          <cell r="H44">
            <v>4200</v>
          </cell>
          <cell r="I44">
            <v>8300</v>
          </cell>
          <cell r="J44">
            <v>12400</v>
          </cell>
        </row>
        <row r="45">
          <cell r="B45" t="str">
            <v>H31</v>
          </cell>
          <cell r="C45" t="str">
            <v>FIRCREST SCHOOL</v>
          </cell>
          <cell r="D45">
            <v>178346</v>
          </cell>
          <cell r="E45">
            <v>187564</v>
          </cell>
          <cell r="F45">
            <v>4500</v>
          </cell>
          <cell r="G45">
            <v>4700</v>
          </cell>
          <cell r="H45">
            <v>4800</v>
          </cell>
          <cell r="I45">
            <v>9500</v>
          </cell>
          <cell r="J45">
            <v>14000</v>
          </cell>
        </row>
        <row r="46">
          <cell r="B46" t="str">
            <v>H33</v>
          </cell>
          <cell r="C46" t="str">
            <v>RAINIER SCHOOL</v>
          </cell>
          <cell r="D46">
            <v>142380</v>
          </cell>
          <cell r="E46">
            <v>149739</v>
          </cell>
          <cell r="F46">
            <v>3600</v>
          </cell>
          <cell r="G46">
            <v>3700</v>
          </cell>
          <cell r="H46">
            <v>3800</v>
          </cell>
          <cell r="I46">
            <v>7500</v>
          </cell>
          <cell r="J46">
            <v>11100</v>
          </cell>
        </row>
        <row r="47">
          <cell r="B47" t="str">
            <v>H34</v>
          </cell>
          <cell r="C47" t="str">
            <v>LAKELAND VILLAGE</v>
          </cell>
          <cell r="D47">
            <v>44729</v>
          </cell>
          <cell r="E47">
            <v>47041</v>
          </cell>
          <cell r="F47">
            <v>1100</v>
          </cell>
          <cell r="G47">
            <v>1200</v>
          </cell>
          <cell r="H47">
            <v>1200</v>
          </cell>
          <cell r="I47">
            <v>2400</v>
          </cell>
          <cell r="J47">
            <v>3500</v>
          </cell>
        </row>
        <row r="48">
          <cell r="B48" t="str">
            <v>G99</v>
          </cell>
          <cell r="C48" t="str">
            <v>CONSOLIDATED  SUPPORT SVCS</v>
          </cell>
          <cell r="D48">
            <v>14255</v>
          </cell>
          <cell r="E48">
            <v>14992</v>
          </cell>
          <cell r="F48">
            <v>400</v>
          </cell>
          <cell r="G48">
            <v>400</v>
          </cell>
          <cell r="H48">
            <v>400</v>
          </cell>
          <cell r="I48">
            <v>800</v>
          </cell>
          <cell r="J48">
            <v>1200</v>
          </cell>
        </row>
        <row r="49">
          <cell r="B49" t="str">
            <v>H35</v>
          </cell>
          <cell r="C49" t="str">
            <v>YAKIMA VALLEY SCHOOL</v>
          </cell>
          <cell r="D49">
            <v>56669</v>
          </cell>
          <cell r="E49">
            <v>59597</v>
          </cell>
          <cell r="F49">
            <v>1400</v>
          </cell>
          <cell r="G49">
            <v>1500</v>
          </cell>
          <cell r="H49">
            <v>1500</v>
          </cell>
          <cell r="I49">
            <v>3000</v>
          </cell>
          <cell r="J49">
            <v>4400</v>
          </cell>
        </row>
        <row r="50">
          <cell r="B50" t="str">
            <v>H36</v>
          </cell>
          <cell r="C50" t="str">
            <v>FRANCES HADDON MORGAN CTR.</v>
          </cell>
          <cell r="D50">
            <v>243808</v>
          </cell>
          <cell r="E50">
            <v>256410</v>
          </cell>
          <cell r="F50">
            <v>6100</v>
          </cell>
          <cell r="G50">
            <v>6400</v>
          </cell>
          <cell r="H50">
            <v>6600</v>
          </cell>
          <cell r="I50">
            <v>13000</v>
          </cell>
          <cell r="J50">
            <v>19100</v>
          </cell>
        </row>
        <row r="51">
          <cell r="A51" t="str">
            <v>040 TOTAL</v>
          </cell>
          <cell r="D51">
            <v>129747845</v>
          </cell>
          <cell r="E51">
            <v>132406054</v>
          </cell>
          <cell r="F51">
            <v>3243800</v>
          </cell>
          <cell r="G51">
            <v>3310100</v>
          </cell>
          <cell r="H51">
            <v>3392800</v>
          </cell>
          <cell r="I51">
            <v>6702900</v>
          </cell>
          <cell r="J51">
            <v>9946700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9633695</v>
          </cell>
          <cell r="E53">
            <v>9627706</v>
          </cell>
          <cell r="F53">
            <v>240800</v>
          </cell>
          <cell r="G53">
            <v>240700</v>
          </cell>
          <cell r="H53">
            <v>246700</v>
          </cell>
          <cell r="I53">
            <v>487400</v>
          </cell>
          <cell r="J53">
            <v>728200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2498229</v>
          </cell>
          <cell r="E54">
            <v>2496576</v>
          </cell>
          <cell r="F54">
            <v>62500</v>
          </cell>
          <cell r="G54">
            <v>62400</v>
          </cell>
          <cell r="H54">
            <v>64000</v>
          </cell>
          <cell r="I54">
            <v>126400</v>
          </cell>
          <cell r="J54">
            <v>188900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2406567</v>
          </cell>
          <cell r="E55">
            <v>2681312</v>
          </cell>
          <cell r="F55">
            <v>60200</v>
          </cell>
          <cell r="G55">
            <v>67000</v>
          </cell>
          <cell r="H55">
            <v>68700</v>
          </cell>
          <cell r="I55">
            <v>135700</v>
          </cell>
          <cell r="J55">
            <v>195900</v>
          </cell>
        </row>
        <row r="56">
          <cell r="B56" t="str">
            <v>X39</v>
          </cell>
          <cell r="C56" t="str">
            <v>CHORE SERVICES</v>
          </cell>
          <cell r="D56">
            <v>5425134</v>
          </cell>
          <cell r="E56">
            <v>6077846</v>
          </cell>
          <cell r="F56">
            <v>135600</v>
          </cell>
          <cell r="G56">
            <v>151900</v>
          </cell>
          <cell r="H56">
            <v>155700</v>
          </cell>
          <cell r="I56">
            <v>307600</v>
          </cell>
          <cell r="J56">
            <v>443200</v>
          </cell>
        </row>
        <row r="57">
          <cell r="B57" t="str">
            <v>X40</v>
          </cell>
          <cell r="C57" t="str">
            <v>ADULT DAY HEALTH</v>
          </cell>
          <cell r="D57">
            <v>4164162</v>
          </cell>
          <cell r="E57">
            <v>5225904</v>
          </cell>
          <cell r="F57">
            <v>104100</v>
          </cell>
          <cell r="G57">
            <v>130600</v>
          </cell>
          <cell r="H57">
            <v>133900</v>
          </cell>
          <cell r="I57">
            <v>264500</v>
          </cell>
          <cell r="J57">
            <v>368600</v>
          </cell>
        </row>
        <row r="58">
          <cell r="B58" t="str">
            <v>X42</v>
          </cell>
          <cell r="C58" t="str">
            <v>ADULT RESIDENTIAL</v>
          </cell>
          <cell r="D58">
            <v>1054028</v>
          </cell>
          <cell r="E58">
            <v>1072637</v>
          </cell>
          <cell r="F58">
            <v>26400</v>
          </cell>
          <cell r="G58">
            <v>26800</v>
          </cell>
          <cell r="H58">
            <v>27500</v>
          </cell>
          <cell r="I58">
            <v>54300</v>
          </cell>
          <cell r="J58">
            <v>80700</v>
          </cell>
        </row>
        <row r="59">
          <cell r="B59" t="str">
            <v>X44</v>
          </cell>
          <cell r="C59" t="str">
            <v>COPES</v>
          </cell>
          <cell r="D59">
            <v>55262717</v>
          </cell>
          <cell r="E59">
            <v>63861709</v>
          </cell>
          <cell r="F59">
            <v>1381600</v>
          </cell>
          <cell r="G59">
            <v>1596500</v>
          </cell>
          <cell r="H59">
            <v>1636500</v>
          </cell>
          <cell r="I59">
            <v>3233000</v>
          </cell>
          <cell r="J59">
            <v>4614600</v>
          </cell>
        </row>
        <row r="60">
          <cell r="B60" t="str">
            <v>X45</v>
          </cell>
          <cell r="C60" t="str">
            <v>TARGETED CASE MANAGEMENT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D61">
            <v>33887786</v>
          </cell>
          <cell r="E61">
            <v>38176487</v>
          </cell>
          <cell r="F61">
            <v>847200</v>
          </cell>
          <cell r="G61">
            <v>954400</v>
          </cell>
          <cell r="H61">
            <v>978300</v>
          </cell>
          <cell r="I61">
            <v>1932700</v>
          </cell>
          <cell r="J61">
            <v>2779900</v>
          </cell>
        </row>
        <row r="62">
          <cell r="A62" t="str">
            <v>050 TOTAL</v>
          </cell>
          <cell r="D62">
            <v>114332318</v>
          </cell>
          <cell r="E62">
            <v>129220177</v>
          </cell>
          <cell r="F62">
            <v>2858400</v>
          </cell>
          <cell r="G62">
            <v>3230300</v>
          </cell>
          <cell r="H62">
            <v>3311300</v>
          </cell>
          <cell r="I62">
            <v>6541600</v>
          </cell>
          <cell r="J62">
            <v>9400000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D64">
            <v>933000</v>
          </cell>
          <cell r="E64">
            <v>952000</v>
          </cell>
          <cell r="F64">
            <v>23300</v>
          </cell>
          <cell r="G64">
            <v>23800</v>
          </cell>
          <cell r="H64">
            <v>24400</v>
          </cell>
          <cell r="I64">
            <v>48200</v>
          </cell>
          <cell r="J64">
            <v>71500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D65">
            <v>2840000</v>
          </cell>
          <cell r="E65">
            <v>2922477</v>
          </cell>
          <cell r="F65">
            <v>71000</v>
          </cell>
          <cell r="G65">
            <v>73100</v>
          </cell>
          <cell r="H65">
            <v>74900</v>
          </cell>
          <cell r="I65">
            <v>148000</v>
          </cell>
          <cell r="J65">
            <v>219000</v>
          </cell>
        </row>
        <row r="66">
          <cell r="A66" t="str">
            <v>060 TOTAL</v>
          </cell>
          <cell r="D66">
            <v>3773000</v>
          </cell>
          <cell r="E66">
            <v>3874477</v>
          </cell>
          <cell r="F66">
            <v>94300</v>
          </cell>
          <cell r="G66">
            <v>96900</v>
          </cell>
          <cell r="H66">
            <v>99300</v>
          </cell>
          <cell r="I66">
            <v>196200</v>
          </cell>
          <cell r="J66">
            <v>290500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D68">
            <v>10314389</v>
          </cell>
          <cell r="E68">
            <v>10293393</v>
          </cell>
          <cell r="F68">
            <v>257900</v>
          </cell>
          <cell r="G68">
            <v>257300</v>
          </cell>
          <cell r="H68">
            <v>263800</v>
          </cell>
          <cell r="I68">
            <v>521100</v>
          </cell>
          <cell r="J68">
            <v>779000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D69">
            <v>3537834</v>
          </cell>
          <cell r="E69">
            <v>3432921</v>
          </cell>
          <cell r="F69">
            <v>88400</v>
          </cell>
          <cell r="G69">
            <v>85800</v>
          </cell>
          <cell r="H69">
            <v>88000</v>
          </cell>
          <cell r="I69">
            <v>173800</v>
          </cell>
          <cell r="J69">
            <v>262200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D70">
            <v>5111105</v>
          </cell>
          <cell r="E70">
            <v>5111096</v>
          </cell>
          <cell r="F70">
            <v>127800</v>
          </cell>
          <cell r="G70">
            <v>127800</v>
          </cell>
          <cell r="H70">
            <v>131000</v>
          </cell>
          <cell r="I70">
            <v>258800</v>
          </cell>
          <cell r="J70">
            <v>386600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D71">
            <v>14991108</v>
          </cell>
          <cell r="E71">
            <v>16454478</v>
          </cell>
          <cell r="F71">
            <v>374800</v>
          </cell>
          <cell r="G71">
            <v>411400</v>
          </cell>
          <cell r="H71">
            <v>421600</v>
          </cell>
          <cell r="I71">
            <v>833000</v>
          </cell>
          <cell r="J71">
            <v>1207800</v>
          </cell>
        </row>
        <row r="72">
          <cell r="A72" t="str">
            <v>070 TOTAL</v>
          </cell>
          <cell r="D72">
            <v>33954436</v>
          </cell>
          <cell r="E72">
            <v>35291888</v>
          </cell>
          <cell r="F72">
            <v>848900</v>
          </cell>
          <cell r="G72">
            <v>882300</v>
          </cell>
          <cell r="H72">
            <v>904400</v>
          </cell>
          <cell r="I72">
            <v>1786700</v>
          </cell>
          <cell r="J72">
            <v>2635600</v>
          </cell>
        </row>
        <row r="74">
          <cell r="A74" t="str">
            <v>PROGRAM 080</v>
          </cell>
          <cell r="B74" t="str">
            <v>J90</v>
          </cell>
          <cell r="C74" t="str">
            <v>REFUGEE ASSISTANCE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129295000</v>
          </cell>
          <cell r="E75">
            <v>106491000</v>
          </cell>
          <cell r="F75">
            <v>3232400</v>
          </cell>
          <cell r="G75">
            <v>2662300</v>
          </cell>
          <cell r="H75">
            <v>2728800</v>
          </cell>
          <cell r="I75">
            <v>5391100</v>
          </cell>
          <cell r="J75">
            <v>8623500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5949134.2400000002</v>
          </cell>
          <cell r="E76">
            <v>6044123</v>
          </cell>
          <cell r="F76">
            <v>148700</v>
          </cell>
          <cell r="G76">
            <v>151100</v>
          </cell>
          <cell r="H76">
            <v>154900</v>
          </cell>
          <cell r="I76">
            <v>306000</v>
          </cell>
          <cell r="J76">
            <v>454700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15983448.27</v>
          </cell>
          <cell r="E77">
            <v>17211940</v>
          </cell>
          <cell r="F77">
            <v>399600</v>
          </cell>
          <cell r="G77">
            <v>430300</v>
          </cell>
          <cell r="H77">
            <v>441100</v>
          </cell>
          <cell r="I77">
            <v>871400</v>
          </cell>
          <cell r="J77">
            <v>1271000</v>
          </cell>
        </row>
        <row r="78">
          <cell r="B78" t="str">
            <v>X53</v>
          </cell>
          <cell r="C78" t="str">
            <v>MEDICALLY INDIGENT</v>
          </cell>
          <cell r="D78">
            <v>6959239.9699999997</v>
          </cell>
          <cell r="E78">
            <v>6959455</v>
          </cell>
          <cell r="F78">
            <v>174000</v>
          </cell>
          <cell r="G78">
            <v>174000</v>
          </cell>
          <cell r="H78">
            <v>178300</v>
          </cell>
          <cell r="I78">
            <v>352300</v>
          </cell>
          <cell r="J78">
            <v>526300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FAMILY PLANNING</v>
          </cell>
          <cell r="D80">
            <v>1726395</v>
          </cell>
          <cell r="E80">
            <v>1616250</v>
          </cell>
          <cell r="F80">
            <v>43200</v>
          </cell>
          <cell r="G80">
            <v>40400</v>
          </cell>
          <cell r="H80">
            <v>41400</v>
          </cell>
          <cell r="I80">
            <v>81800</v>
          </cell>
          <cell r="J80">
            <v>125000</v>
          </cell>
        </row>
        <row r="81">
          <cell r="A81" t="str">
            <v>080 TOTAL</v>
          </cell>
          <cell r="D81">
            <v>159913217.48000002</v>
          </cell>
          <cell r="E81">
            <v>138322768</v>
          </cell>
          <cell r="F81">
            <v>3997900</v>
          </cell>
          <cell r="G81">
            <v>3458100</v>
          </cell>
          <cell r="H81">
            <v>3544500</v>
          </cell>
          <cell r="I81">
            <v>7002600</v>
          </cell>
          <cell r="J81">
            <v>11000500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628509010.48000002</v>
          </cell>
          <cell r="E87">
            <v>628026577</v>
          </cell>
          <cell r="F87">
            <v>15712800</v>
          </cell>
          <cell r="G87">
            <v>15700600</v>
          </cell>
          <cell r="H87">
            <v>16093100</v>
          </cell>
          <cell r="I87">
            <v>31793700</v>
          </cell>
          <cell r="J87">
            <v>47506500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posal"/>
      <sheetName val="Table1"/>
      <sheetName val="Neutral"/>
      <sheetName val="Std"/>
      <sheetName val="DRG Data Input"/>
      <sheetName val="AttA1"/>
      <sheetName val="AttA1detail"/>
      <sheetName val="ICUSumm"/>
      <sheetName val="Billed Charges"/>
      <sheetName val="0000000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(GF-STATE)</v>
          </cell>
          <cell r="E7" t="str">
            <v>(GF-STATE)</v>
          </cell>
          <cell r="F7" t="str">
            <v>COST</v>
          </cell>
          <cell r="G7" t="str">
            <v xml:space="preserve"> INCREASE</v>
          </cell>
          <cell r="H7" t="str">
            <v xml:space="preserve"> INCREASE</v>
          </cell>
          <cell r="I7" t="str">
            <v>COST</v>
          </cell>
          <cell r="J7" t="str">
            <v xml:space="preserve">INCREASES </v>
          </cell>
        </row>
        <row r="8">
          <cell r="A8" t="str">
            <v>PROGRAM 010</v>
          </cell>
          <cell r="B8" t="str">
            <v>C13</v>
          </cell>
          <cell r="C8" t="str">
            <v>COMMUNITY NETWORKS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D9">
            <v>14467645</v>
          </cell>
          <cell r="E9">
            <v>13386126</v>
          </cell>
          <cell r="F9">
            <v>361700</v>
          </cell>
          <cell r="G9">
            <v>334700</v>
          </cell>
          <cell r="H9">
            <v>343000</v>
          </cell>
          <cell r="I9">
            <v>677700</v>
          </cell>
          <cell r="J9">
            <v>1039400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D10">
            <v>8209266</v>
          </cell>
          <cell r="E10">
            <v>8198224</v>
          </cell>
          <cell r="F10">
            <v>205200</v>
          </cell>
          <cell r="G10">
            <v>205000</v>
          </cell>
          <cell r="H10">
            <v>210100</v>
          </cell>
          <cell r="I10">
            <v>415100</v>
          </cell>
          <cell r="J10">
            <v>620300</v>
          </cell>
        </row>
        <row r="11">
          <cell r="B11" t="str">
            <v>C16</v>
          </cell>
          <cell r="C11" t="str">
            <v>ADOPTION SUPPORT</v>
          </cell>
          <cell r="D11">
            <v>12231956</v>
          </cell>
          <cell r="E11">
            <v>13835221</v>
          </cell>
          <cell r="F11">
            <v>305800</v>
          </cell>
          <cell r="G11">
            <v>345900</v>
          </cell>
          <cell r="H11">
            <v>354500</v>
          </cell>
          <cell r="I11">
            <v>700400</v>
          </cell>
          <cell r="J11">
            <v>1006200</v>
          </cell>
        </row>
        <row r="12">
          <cell r="B12" t="str">
            <v>C18</v>
          </cell>
          <cell r="C12" t="str">
            <v>VICTIM ASSISTANCE</v>
          </cell>
          <cell r="D12">
            <v>5084920</v>
          </cell>
          <cell r="E12">
            <v>5084920</v>
          </cell>
          <cell r="F12">
            <v>127100</v>
          </cell>
          <cell r="G12">
            <v>127100</v>
          </cell>
          <cell r="H12">
            <v>130300</v>
          </cell>
          <cell r="I12">
            <v>257400</v>
          </cell>
          <cell r="J12">
            <v>384500</v>
          </cell>
        </row>
        <row r="13">
          <cell r="B13" t="str">
            <v>C19</v>
          </cell>
          <cell r="C13" t="str">
            <v>FOSTER CARE PAYMENTS</v>
          </cell>
          <cell r="D13">
            <v>70523893</v>
          </cell>
          <cell r="E13">
            <v>71941151</v>
          </cell>
          <cell r="F13">
            <v>1763100</v>
          </cell>
          <cell r="G13">
            <v>1798500</v>
          </cell>
          <cell r="H13">
            <v>1843500</v>
          </cell>
          <cell r="I13">
            <v>3642000</v>
          </cell>
          <cell r="J13">
            <v>5405100</v>
          </cell>
        </row>
        <row r="14">
          <cell r="B14" t="str">
            <v>J50</v>
          </cell>
          <cell r="C14" t="str">
            <v>PEDIATRIC INTERIM CARE</v>
          </cell>
          <cell r="D14">
            <v>521000</v>
          </cell>
          <cell r="E14">
            <v>543000</v>
          </cell>
          <cell r="F14">
            <v>13000</v>
          </cell>
          <cell r="G14">
            <v>13600</v>
          </cell>
          <cell r="H14">
            <v>13900</v>
          </cell>
          <cell r="I14">
            <v>27500</v>
          </cell>
          <cell r="J14">
            <v>40500</v>
          </cell>
        </row>
        <row r="15">
          <cell r="A15" t="str">
            <v>010 TOTAL</v>
          </cell>
          <cell r="D15">
            <v>111038680</v>
          </cell>
          <cell r="E15">
            <v>112988642</v>
          </cell>
          <cell r="F15">
            <v>2775900</v>
          </cell>
          <cell r="G15">
            <v>2824800</v>
          </cell>
          <cell r="H15">
            <v>2895300</v>
          </cell>
          <cell r="I15">
            <v>5720100</v>
          </cell>
          <cell r="J15">
            <v>8496000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D17">
            <v>8561716</v>
          </cell>
          <cell r="E17">
            <v>8661467</v>
          </cell>
          <cell r="F17">
            <v>214000</v>
          </cell>
          <cell r="G17">
            <v>216500</v>
          </cell>
          <cell r="H17">
            <v>221900</v>
          </cell>
          <cell r="I17">
            <v>438400</v>
          </cell>
          <cell r="J17">
            <v>652400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D18">
            <v>5177850</v>
          </cell>
          <cell r="E18">
            <v>5210377</v>
          </cell>
          <cell r="F18">
            <v>129400</v>
          </cell>
          <cell r="G18">
            <v>130300</v>
          </cell>
          <cell r="H18">
            <v>133500</v>
          </cell>
          <cell r="I18">
            <v>263800</v>
          </cell>
          <cell r="J18">
            <v>393200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D19">
            <v>8626591</v>
          </cell>
          <cell r="E19">
            <v>8544727</v>
          </cell>
          <cell r="F19">
            <v>215700</v>
          </cell>
          <cell r="G19">
            <v>213600</v>
          </cell>
          <cell r="H19">
            <v>219000</v>
          </cell>
          <cell r="I19">
            <v>432600</v>
          </cell>
          <cell r="J19">
            <v>648300</v>
          </cell>
        </row>
        <row r="20">
          <cell r="B20" t="str">
            <v>G30</v>
          </cell>
          <cell r="C20" t="str">
            <v>REGIONAL SERVICES</v>
          </cell>
          <cell r="D20">
            <v>4037280</v>
          </cell>
          <cell r="E20">
            <v>4175494</v>
          </cell>
          <cell r="F20">
            <v>100900</v>
          </cell>
          <cell r="G20">
            <v>104400</v>
          </cell>
          <cell r="H20">
            <v>107000</v>
          </cell>
          <cell r="I20">
            <v>211400</v>
          </cell>
          <cell r="J20">
            <v>312300</v>
          </cell>
        </row>
        <row r="21">
          <cell r="B21" t="str">
            <v>G42</v>
          </cell>
          <cell r="C21" t="str">
            <v>ECHO GLEN CHILDREN'S CENTER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26403437</v>
          </cell>
          <cell r="E28">
            <v>26592065</v>
          </cell>
          <cell r="F28">
            <v>660000</v>
          </cell>
          <cell r="G28">
            <v>664800</v>
          </cell>
          <cell r="H28">
            <v>681400</v>
          </cell>
          <cell r="I28">
            <v>1346200</v>
          </cell>
          <cell r="J28">
            <v>2006200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D30">
            <v>30568000</v>
          </cell>
          <cell r="E30">
            <v>30568000</v>
          </cell>
          <cell r="F30">
            <v>764200</v>
          </cell>
          <cell r="G30">
            <v>764200</v>
          </cell>
          <cell r="H30">
            <v>783300</v>
          </cell>
          <cell r="I30">
            <v>1547500</v>
          </cell>
          <cell r="J30">
            <v>2311700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11956860</v>
          </cell>
          <cell r="E32">
            <v>11934540</v>
          </cell>
          <cell r="F32">
            <v>298900</v>
          </cell>
          <cell r="G32">
            <v>298400</v>
          </cell>
          <cell r="H32">
            <v>305800</v>
          </cell>
          <cell r="I32">
            <v>604200</v>
          </cell>
          <cell r="J32">
            <v>903100</v>
          </cell>
        </row>
        <row r="33">
          <cell r="B33" t="str">
            <v>G96</v>
          </cell>
          <cell r="C33" t="str">
            <v>RESIDENTIAL  SVCS VOL</v>
          </cell>
          <cell r="D33">
            <v>6821217</v>
          </cell>
          <cell r="E33">
            <v>6827966</v>
          </cell>
          <cell r="F33">
            <v>170500</v>
          </cell>
          <cell r="G33">
            <v>170700</v>
          </cell>
          <cell r="H33">
            <v>175000</v>
          </cell>
          <cell r="I33">
            <v>345700</v>
          </cell>
          <cell r="J33">
            <v>516200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49346077</v>
          </cell>
          <cell r="E37">
            <v>49330506</v>
          </cell>
          <cell r="F37">
            <v>1233600</v>
          </cell>
          <cell r="G37">
            <v>1233300</v>
          </cell>
          <cell r="H37">
            <v>1264100</v>
          </cell>
          <cell r="I37">
            <v>2497400</v>
          </cell>
          <cell r="J37">
            <v>3731000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61431407</v>
          </cell>
          <cell r="E39">
            <v>61054772</v>
          </cell>
          <cell r="F39">
            <v>1535800</v>
          </cell>
          <cell r="G39">
            <v>1526400</v>
          </cell>
          <cell r="H39">
            <v>1564500</v>
          </cell>
          <cell r="I39">
            <v>3090900</v>
          </cell>
          <cell r="J39">
            <v>4626700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26025174</v>
          </cell>
          <cell r="E40">
            <v>28512510</v>
          </cell>
          <cell r="F40">
            <v>650600</v>
          </cell>
          <cell r="G40">
            <v>712800</v>
          </cell>
          <cell r="H40">
            <v>730600</v>
          </cell>
          <cell r="I40">
            <v>1443400</v>
          </cell>
          <cell r="J40">
            <v>2094000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8643078</v>
          </cell>
          <cell r="E41">
            <v>8632871</v>
          </cell>
          <cell r="F41">
            <v>216100</v>
          </cell>
          <cell r="G41">
            <v>215800</v>
          </cell>
          <cell r="H41">
            <v>221200</v>
          </cell>
          <cell r="I41">
            <v>437000</v>
          </cell>
          <cell r="J41">
            <v>653100</v>
          </cell>
        </row>
        <row r="42">
          <cell r="B42" t="str">
            <v>H54</v>
          </cell>
          <cell r="C42" t="str">
            <v>PROFESSIONAL SERVICES</v>
          </cell>
          <cell r="D42">
            <v>1765268</v>
          </cell>
          <cell r="E42">
            <v>1789320</v>
          </cell>
          <cell r="F42">
            <v>44100</v>
          </cell>
          <cell r="G42">
            <v>44700</v>
          </cell>
          <cell r="H42">
            <v>45900</v>
          </cell>
          <cell r="I42">
            <v>90600</v>
          </cell>
          <cell r="J42">
            <v>134700</v>
          </cell>
        </row>
        <row r="43">
          <cell r="B43" t="str">
            <v>H55</v>
          </cell>
          <cell r="C43" t="str">
            <v>EMPLOYMENT &amp; DAY PROGRAMS</v>
          </cell>
          <cell r="D43">
            <v>31038731</v>
          </cell>
          <cell r="E43">
            <v>31537238</v>
          </cell>
          <cell r="F43">
            <v>776000</v>
          </cell>
          <cell r="G43">
            <v>788400</v>
          </cell>
          <cell r="H43">
            <v>808100</v>
          </cell>
          <cell r="I43">
            <v>1596500</v>
          </cell>
          <cell r="J43">
            <v>2372500</v>
          </cell>
        </row>
        <row r="44">
          <cell r="B44" t="str">
            <v>H58</v>
          </cell>
          <cell r="C44" t="str">
            <v>OTHER COMMUNITY  PROGRAMS</v>
          </cell>
          <cell r="D44">
            <v>164000</v>
          </cell>
          <cell r="E44">
            <v>164000</v>
          </cell>
          <cell r="F44">
            <v>4100</v>
          </cell>
          <cell r="G44">
            <v>4100</v>
          </cell>
          <cell r="H44">
            <v>4200</v>
          </cell>
          <cell r="I44">
            <v>8300</v>
          </cell>
          <cell r="J44">
            <v>12400</v>
          </cell>
        </row>
        <row r="45">
          <cell r="B45" t="str">
            <v>H31</v>
          </cell>
          <cell r="C45" t="str">
            <v>FIRCREST SCHOOL</v>
          </cell>
          <cell r="D45">
            <v>178346</v>
          </cell>
          <cell r="E45">
            <v>187564</v>
          </cell>
          <cell r="F45">
            <v>4500</v>
          </cell>
          <cell r="G45">
            <v>4700</v>
          </cell>
          <cell r="H45">
            <v>4800</v>
          </cell>
          <cell r="I45">
            <v>9500</v>
          </cell>
          <cell r="J45">
            <v>14000</v>
          </cell>
        </row>
        <row r="46">
          <cell r="B46" t="str">
            <v>H33</v>
          </cell>
          <cell r="C46" t="str">
            <v>RAINIER SCHOOL</v>
          </cell>
          <cell r="D46">
            <v>142380</v>
          </cell>
          <cell r="E46">
            <v>149739</v>
          </cell>
          <cell r="F46">
            <v>3600</v>
          </cell>
          <cell r="G46">
            <v>3700</v>
          </cell>
          <cell r="H46">
            <v>3800</v>
          </cell>
          <cell r="I46">
            <v>7500</v>
          </cell>
          <cell r="J46">
            <v>11100</v>
          </cell>
        </row>
        <row r="47">
          <cell r="B47" t="str">
            <v>H34</v>
          </cell>
          <cell r="C47" t="str">
            <v>LAKELAND VILLAGE</v>
          </cell>
          <cell r="D47">
            <v>44729</v>
          </cell>
          <cell r="E47">
            <v>47041</v>
          </cell>
          <cell r="F47">
            <v>1100</v>
          </cell>
          <cell r="G47">
            <v>1200</v>
          </cell>
          <cell r="H47">
            <v>1200</v>
          </cell>
          <cell r="I47">
            <v>2400</v>
          </cell>
          <cell r="J47">
            <v>3500</v>
          </cell>
        </row>
        <row r="48">
          <cell r="B48" t="str">
            <v>G99</v>
          </cell>
          <cell r="C48" t="str">
            <v>CONSOLIDATED  SUPPORT SVCS</v>
          </cell>
          <cell r="D48">
            <v>14255</v>
          </cell>
          <cell r="E48">
            <v>14992</v>
          </cell>
          <cell r="F48">
            <v>400</v>
          </cell>
          <cell r="G48">
            <v>400</v>
          </cell>
          <cell r="H48">
            <v>400</v>
          </cell>
          <cell r="I48">
            <v>800</v>
          </cell>
          <cell r="J48">
            <v>1200</v>
          </cell>
        </row>
        <row r="49">
          <cell r="B49" t="str">
            <v>H35</v>
          </cell>
          <cell r="C49" t="str">
            <v>YAKIMA VALLEY SCHOOL</v>
          </cell>
          <cell r="D49">
            <v>56669</v>
          </cell>
          <cell r="E49">
            <v>59597</v>
          </cell>
          <cell r="F49">
            <v>1400</v>
          </cell>
          <cell r="G49">
            <v>1500</v>
          </cell>
          <cell r="H49">
            <v>1500</v>
          </cell>
          <cell r="I49">
            <v>3000</v>
          </cell>
          <cell r="J49">
            <v>4400</v>
          </cell>
        </row>
        <row r="50">
          <cell r="B50" t="str">
            <v>H36</v>
          </cell>
          <cell r="C50" t="str">
            <v>FRANCES HADDON MORGAN CTR.</v>
          </cell>
          <cell r="D50">
            <v>243808</v>
          </cell>
          <cell r="E50">
            <v>256410</v>
          </cell>
          <cell r="F50">
            <v>6100</v>
          </cell>
          <cell r="G50">
            <v>6400</v>
          </cell>
          <cell r="H50">
            <v>6600</v>
          </cell>
          <cell r="I50">
            <v>13000</v>
          </cell>
          <cell r="J50">
            <v>19100</v>
          </cell>
        </row>
        <row r="51">
          <cell r="A51" t="str">
            <v>040 TOTAL</v>
          </cell>
          <cell r="D51">
            <v>129747845</v>
          </cell>
          <cell r="E51">
            <v>132406054</v>
          </cell>
          <cell r="F51">
            <v>3243800</v>
          </cell>
          <cell r="G51">
            <v>3310100</v>
          </cell>
          <cell r="H51">
            <v>3392800</v>
          </cell>
          <cell r="I51">
            <v>6702900</v>
          </cell>
          <cell r="J51">
            <v>9946700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9633695</v>
          </cell>
          <cell r="E53">
            <v>9627706</v>
          </cell>
          <cell r="F53">
            <v>240800</v>
          </cell>
          <cell r="G53">
            <v>240700</v>
          </cell>
          <cell r="H53">
            <v>246700</v>
          </cell>
          <cell r="I53">
            <v>487400</v>
          </cell>
          <cell r="J53">
            <v>728200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2498229</v>
          </cell>
          <cell r="E54">
            <v>2496576</v>
          </cell>
          <cell r="F54">
            <v>62500</v>
          </cell>
          <cell r="G54">
            <v>62400</v>
          </cell>
          <cell r="H54">
            <v>64000</v>
          </cell>
          <cell r="I54">
            <v>126400</v>
          </cell>
          <cell r="J54">
            <v>188900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2406567</v>
          </cell>
          <cell r="E55">
            <v>2681312</v>
          </cell>
          <cell r="F55">
            <v>60200</v>
          </cell>
          <cell r="G55">
            <v>67000</v>
          </cell>
          <cell r="H55">
            <v>68700</v>
          </cell>
          <cell r="I55">
            <v>135700</v>
          </cell>
          <cell r="J55">
            <v>195900</v>
          </cell>
        </row>
        <row r="56">
          <cell r="B56" t="str">
            <v>X39</v>
          </cell>
          <cell r="C56" t="str">
            <v>CHORE SERVICES</v>
          </cell>
          <cell r="D56">
            <v>5425134</v>
          </cell>
          <cell r="E56">
            <v>6077846</v>
          </cell>
          <cell r="F56">
            <v>135600</v>
          </cell>
          <cell r="G56">
            <v>151900</v>
          </cell>
          <cell r="H56">
            <v>155700</v>
          </cell>
          <cell r="I56">
            <v>307600</v>
          </cell>
          <cell r="J56">
            <v>443200</v>
          </cell>
        </row>
        <row r="57">
          <cell r="B57" t="str">
            <v>X40</v>
          </cell>
          <cell r="C57" t="str">
            <v>ADULT DAY HEALTH</v>
          </cell>
          <cell r="D57">
            <v>4164162</v>
          </cell>
          <cell r="E57">
            <v>5225904</v>
          </cell>
          <cell r="F57">
            <v>104100</v>
          </cell>
          <cell r="G57">
            <v>130600</v>
          </cell>
          <cell r="H57">
            <v>133900</v>
          </cell>
          <cell r="I57">
            <v>264500</v>
          </cell>
          <cell r="J57">
            <v>368600</v>
          </cell>
        </row>
        <row r="58">
          <cell r="B58" t="str">
            <v>X42</v>
          </cell>
          <cell r="C58" t="str">
            <v>ADULT RESIDENTIAL</v>
          </cell>
          <cell r="D58">
            <v>1054028</v>
          </cell>
          <cell r="E58">
            <v>1072637</v>
          </cell>
          <cell r="F58">
            <v>26400</v>
          </cell>
          <cell r="G58">
            <v>26800</v>
          </cell>
          <cell r="H58">
            <v>27500</v>
          </cell>
          <cell r="I58">
            <v>54300</v>
          </cell>
          <cell r="J58">
            <v>80700</v>
          </cell>
        </row>
        <row r="59">
          <cell r="B59" t="str">
            <v>X44</v>
          </cell>
          <cell r="C59" t="str">
            <v>COPES</v>
          </cell>
          <cell r="D59">
            <v>55262717</v>
          </cell>
          <cell r="E59">
            <v>63861709</v>
          </cell>
          <cell r="F59">
            <v>1381600</v>
          </cell>
          <cell r="G59">
            <v>1596500</v>
          </cell>
          <cell r="H59">
            <v>1636500</v>
          </cell>
          <cell r="I59">
            <v>3233000</v>
          </cell>
          <cell r="J59">
            <v>4614600</v>
          </cell>
        </row>
        <row r="60">
          <cell r="B60" t="str">
            <v>X45</v>
          </cell>
          <cell r="C60" t="str">
            <v>TARGETED CASE MANAGEMENT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D61">
            <v>33887786</v>
          </cell>
          <cell r="E61">
            <v>38176487</v>
          </cell>
          <cell r="F61">
            <v>847200</v>
          </cell>
          <cell r="G61">
            <v>954400</v>
          </cell>
          <cell r="H61">
            <v>978300</v>
          </cell>
          <cell r="I61">
            <v>1932700</v>
          </cell>
          <cell r="J61">
            <v>2779900</v>
          </cell>
        </row>
        <row r="62">
          <cell r="A62" t="str">
            <v>050 TOTAL</v>
          </cell>
          <cell r="D62">
            <v>114332318</v>
          </cell>
          <cell r="E62">
            <v>129220177</v>
          </cell>
          <cell r="F62">
            <v>2858400</v>
          </cell>
          <cell r="G62">
            <v>3230300</v>
          </cell>
          <cell r="H62">
            <v>3311300</v>
          </cell>
          <cell r="I62">
            <v>6541600</v>
          </cell>
          <cell r="J62">
            <v>9400000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D64">
            <v>933000</v>
          </cell>
          <cell r="E64">
            <v>952000</v>
          </cell>
          <cell r="F64">
            <v>23300</v>
          </cell>
          <cell r="G64">
            <v>23800</v>
          </cell>
          <cell r="H64">
            <v>24400</v>
          </cell>
          <cell r="I64">
            <v>48200</v>
          </cell>
          <cell r="J64">
            <v>71500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D65">
            <v>2840000</v>
          </cell>
          <cell r="E65">
            <v>2922477</v>
          </cell>
          <cell r="F65">
            <v>71000</v>
          </cell>
          <cell r="G65">
            <v>73100</v>
          </cell>
          <cell r="H65">
            <v>74900</v>
          </cell>
          <cell r="I65">
            <v>148000</v>
          </cell>
          <cell r="J65">
            <v>219000</v>
          </cell>
        </row>
        <row r="66">
          <cell r="A66" t="str">
            <v>060 TOTAL</v>
          </cell>
          <cell r="D66">
            <v>3773000</v>
          </cell>
          <cell r="E66">
            <v>3874477</v>
          </cell>
          <cell r="F66">
            <v>94300</v>
          </cell>
          <cell r="G66">
            <v>96900</v>
          </cell>
          <cell r="H66">
            <v>99300</v>
          </cell>
          <cell r="I66">
            <v>196200</v>
          </cell>
          <cell r="J66">
            <v>290500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D68">
            <v>10314389</v>
          </cell>
          <cell r="E68">
            <v>10293393</v>
          </cell>
          <cell r="F68">
            <v>257900</v>
          </cell>
          <cell r="G68">
            <v>257300</v>
          </cell>
          <cell r="H68">
            <v>263800</v>
          </cell>
          <cell r="I68">
            <v>521100</v>
          </cell>
          <cell r="J68">
            <v>779000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D69">
            <v>3537834</v>
          </cell>
          <cell r="E69">
            <v>3432921</v>
          </cell>
          <cell r="F69">
            <v>88400</v>
          </cell>
          <cell r="G69">
            <v>85800</v>
          </cell>
          <cell r="H69">
            <v>88000</v>
          </cell>
          <cell r="I69">
            <v>173800</v>
          </cell>
          <cell r="J69">
            <v>262200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D70">
            <v>5111105</v>
          </cell>
          <cell r="E70">
            <v>5111096</v>
          </cell>
          <cell r="F70">
            <v>127800</v>
          </cell>
          <cell r="G70">
            <v>127800</v>
          </cell>
          <cell r="H70">
            <v>131000</v>
          </cell>
          <cell r="I70">
            <v>258800</v>
          </cell>
          <cell r="J70">
            <v>386600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D71">
            <v>14991108</v>
          </cell>
          <cell r="E71">
            <v>16454478</v>
          </cell>
          <cell r="F71">
            <v>374800</v>
          </cell>
          <cell r="G71">
            <v>411400</v>
          </cell>
          <cell r="H71">
            <v>421600</v>
          </cell>
          <cell r="I71">
            <v>833000</v>
          </cell>
          <cell r="J71">
            <v>1207800</v>
          </cell>
        </row>
        <row r="72">
          <cell r="A72" t="str">
            <v>070 TOTAL</v>
          </cell>
          <cell r="D72">
            <v>33954436</v>
          </cell>
          <cell r="E72">
            <v>35291888</v>
          </cell>
          <cell r="F72">
            <v>848900</v>
          </cell>
          <cell r="G72">
            <v>882300</v>
          </cell>
          <cell r="H72">
            <v>904400</v>
          </cell>
          <cell r="I72">
            <v>1786700</v>
          </cell>
          <cell r="J72">
            <v>2635600</v>
          </cell>
        </row>
        <row r="74">
          <cell r="A74" t="str">
            <v>PROGRAM 080</v>
          </cell>
          <cell r="B74" t="str">
            <v>J90</v>
          </cell>
          <cell r="C74" t="str">
            <v>REFUGEE ASSISTANCE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129295000</v>
          </cell>
          <cell r="E75">
            <v>106491000</v>
          </cell>
          <cell r="F75">
            <v>3232400</v>
          </cell>
          <cell r="G75">
            <v>2662300</v>
          </cell>
          <cell r="H75">
            <v>2728800</v>
          </cell>
          <cell r="I75">
            <v>5391100</v>
          </cell>
          <cell r="J75">
            <v>8623500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5949134.2400000002</v>
          </cell>
          <cell r="E76">
            <v>6044123</v>
          </cell>
          <cell r="F76">
            <v>148700</v>
          </cell>
          <cell r="G76">
            <v>151100</v>
          </cell>
          <cell r="H76">
            <v>154900</v>
          </cell>
          <cell r="I76">
            <v>306000</v>
          </cell>
          <cell r="J76">
            <v>454700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15983448.27</v>
          </cell>
          <cell r="E77">
            <v>17211940</v>
          </cell>
          <cell r="F77">
            <v>399600</v>
          </cell>
          <cell r="G77">
            <v>430300</v>
          </cell>
          <cell r="H77">
            <v>441100</v>
          </cell>
          <cell r="I77">
            <v>871400</v>
          </cell>
          <cell r="J77">
            <v>1271000</v>
          </cell>
        </row>
        <row r="78">
          <cell r="B78" t="str">
            <v>X53</v>
          </cell>
          <cell r="C78" t="str">
            <v>MEDICALLY INDIGENT</v>
          </cell>
          <cell r="D78">
            <v>6959239.9699999997</v>
          </cell>
          <cell r="E78">
            <v>6959455</v>
          </cell>
          <cell r="F78">
            <v>174000</v>
          </cell>
          <cell r="G78">
            <v>174000</v>
          </cell>
          <cell r="H78">
            <v>178300</v>
          </cell>
          <cell r="I78">
            <v>352300</v>
          </cell>
          <cell r="J78">
            <v>526300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FAMILY PLANNING</v>
          </cell>
          <cell r="D80">
            <v>1726395</v>
          </cell>
          <cell r="E80">
            <v>1616250</v>
          </cell>
          <cell r="F80">
            <v>43200</v>
          </cell>
          <cell r="G80">
            <v>40400</v>
          </cell>
          <cell r="H80">
            <v>41400</v>
          </cell>
          <cell r="I80">
            <v>81800</v>
          </cell>
          <cell r="J80">
            <v>125000</v>
          </cell>
        </row>
        <row r="81">
          <cell r="A81" t="str">
            <v>080 TOTAL</v>
          </cell>
          <cell r="D81">
            <v>159913217.48000002</v>
          </cell>
          <cell r="E81">
            <v>138322768</v>
          </cell>
          <cell r="F81">
            <v>3997900</v>
          </cell>
          <cell r="G81">
            <v>3458100</v>
          </cell>
          <cell r="H81">
            <v>3544500</v>
          </cell>
          <cell r="I81">
            <v>7002600</v>
          </cell>
          <cell r="J81">
            <v>11000500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628509010.48000002</v>
          </cell>
          <cell r="E87">
            <v>628026577</v>
          </cell>
          <cell r="F87">
            <v>15712800</v>
          </cell>
          <cell r="G87">
            <v>15700600</v>
          </cell>
          <cell r="H87">
            <v>16093100</v>
          </cell>
          <cell r="I87">
            <v>31793700</v>
          </cell>
          <cell r="J87">
            <v>47506500</v>
          </cell>
        </row>
      </sheetData>
      <sheetData sheetId="9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(VRDEA)</v>
          </cell>
          <cell r="E7" t="str">
            <v>(VRDEA)</v>
          </cell>
          <cell r="F7" t="str">
            <v>COST</v>
          </cell>
          <cell r="G7" t="str">
            <v xml:space="preserve">INCREASES </v>
          </cell>
          <cell r="H7" t="str">
            <v xml:space="preserve">INCREASES </v>
          </cell>
          <cell r="I7" t="str">
            <v>COST</v>
          </cell>
          <cell r="J7" t="str">
            <v xml:space="preserve">INCREASES </v>
          </cell>
        </row>
        <row r="8">
          <cell r="A8" t="str">
            <v xml:space="preserve">PROGRAM 010       </v>
          </cell>
          <cell r="B8" t="str">
            <v>C13</v>
          </cell>
          <cell r="C8" t="str">
            <v>COMMUNITY NETWORKS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>C16</v>
          </cell>
          <cell r="C11" t="str">
            <v>ADOPTION SUPPORT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B12" t="str">
            <v>C18</v>
          </cell>
          <cell r="C12" t="str">
            <v>VICTIM ASSISTANCE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>C19</v>
          </cell>
          <cell r="C13" t="str">
            <v>FOSTER CARE PAYMENTS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J50</v>
          </cell>
          <cell r="C14" t="str">
            <v>PEDIATRIC INTERIM CARE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010 TOTAL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G30</v>
          </cell>
          <cell r="C20" t="str">
            <v>REGIONAL SERVICES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G42</v>
          </cell>
          <cell r="C21" t="str">
            <v>ECHO GLEN CHILDREN'S CENTER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>G96</v>
          </cell>
          <cell r="C33" t="str">
            <v>RESIDENTIAL  SVCS VOL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 t="str">
            <v>H54</v>
          </cell>
          <cell r="C42" t="str">
            <v>PROFESSIONAL SERVICES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 t="str">
            <v>H55</v>
          </cell>
          <cell r="C43" t="str">
            <v>EMPLOYMENT &amp; DAY PROGRAMS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H58</v>
          </cell>
          <cell r="C44" t="str">
            <v>OTHER COMMUNITY  PROGRAMS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B45" t="str">
            <v>H31</v>
          </cell>
          <cell r="C45" t="str">
            <v>FIRCREST SCHOOL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 t="str">
            <v>H33</v>
          </cell>
          <cell r="C46" t="str">
            <v>RAINIER SCHOOL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>H34</v>
          </cell>
          <cell r="C47" t="str">
            <v>LAKELAND VILLAGE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G99</v>
          </cell>
          <cell r="C48" t="str">
            <v>CONSOLIDATED  SUPPORT SVCS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B49" t="str">
            <v>H35</v>
          </cell>
          <cell r="C49" t="str">
            <v>YAKIMA VALLEY SCHOOL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 t="str">
            <v>H36</v>
          </cell>
          <cell r="C50" t="str">
            <v>FRANCES HADDON MORGAN CTR.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040 TOTAL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B56" t="str">
            <v>X39</v>
          </cell>
          <cell r="C56" t="str">
            <v>CHORE SERVICES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>X40</v>
          </cell>
          <cell r="C57" t="str">
            <v>ADULT DAY HEALTH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>X42</v>
          </cell>
          <cell r="C58" t="str">
            <v>ADULT RESIDENTIAL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B59" t="str">
            <v>X44</v>
          </cell>
          <cell r="C59" t="str">
            <v>COPES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B60" t="str">
            <v>X45</v>
          </cell>
          <cell r="C60" t="str">
            <v>TARGETED CASE MANAGEMENT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050 TOTAL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060 TOTAL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070 TOTAL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4">
          <cell r="A74" t="str">
            <v>PROGRAM 080</v>
          </cell>
          <cell r="B74" t="str">
            <v>J90</v>
          </cell>
          <cell r="C74" t="str">
            <v>REFUGEE ASSIST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X53</v>
          </cell>
          <cell r="C78" t="str">
            <v>MEDICALLY INDIGENT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MEDICAID FAMILY PLANNING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080 TOTAL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</sheetData>
      <sheetData sheetId="10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(HEALTH SVCS)</v>
          </cell>
          <cell r="E7" t="str">
            <v>(HEALTH SVCS)</v>
          </cell>
          <cell r="F7" t="str">
            <v>COST</v>
          </cell>
          <cell r="G7" t="str">
            <v xml:space="preserve"> INCREASE</v>
          </cell>
          <cell r="H7" t="str">
            <v xml:space="preserve"> INCREASE</v>
          </cell>
          <cell r="I7" t="str">
            <v>COST</v>
          </cell>
          <cell r="J7" t="str">
            <v xml:space="preserve">INCREASES </v>
          </cell>
        </row>
        <row r="8">
          <cell r="A8" t="str">
            <v xml:space="preserve">PROGRAM 010       </v>
          </cell>
          <cell r="B8" t="str">
            <v>C13</v>
          </cell>
          <cell r="C8" t="str">
            <v>COMMUNITY NETWORKS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>C16</v>
          </cell>
          <cell r="C11" t="str">
            <v>ADOPTION SUPPORT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B12" t="str">
            <v>C18</v>
          </cell>
          <cell r="C12" t="str">
            <v>VICTIM ASSISTANCE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>C19</v>
          </cell>
          <cell r="C13" t="str">
            <v>FOSTER CARE PAYMENTS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J50</v>
          </cell>
          <cell r="C14" t="str">
            <v>PEDIATRIC INTERIM CARE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010 TOTAL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G30</v>
          </cell>
          <cell r="C20" t="str">
            <v>REGIONAL SERVICES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G42</v>
          </cell>
          <cell r="C21" t="str">
            <v>ECHO GLEN CHILDREN'S CENTER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>G96</v>
          </cell>
          <cell r="C33" t="str">
            <v>RESIDENTIAL  SVCS VOL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0</v>
          </cell>
          <cell r="E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 t="str">
            <v>H54</v>
          </cell>
          <cell r="C42" t="str">
            <v>PROFESSIONAL SERVICES</v>
          </cell>
          <cell r="D42">
            <v>0</v>
          </cell>
          <cell r="E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 t="str">
            <v>H55</v>
          </cell>
          <cell r="C43" t="str">
            <v>EMPLOYMENT &amp; DAY PROGRAMS</v>
          </cell>
          <cell r="D43">
            <v>0</v>
          </cell>
          <cell r="E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H58</v>
          </cell>
          <cell r="C44" t="str">
            <v>OTHER COMMUNITY  PROGRAMS</v>
          </cell>
          <cell r="D44">
            <v>0</v>
          </cell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B45" t="str">
            <v>H31</v>
          </cell>
          <cell r="C45" t="str">
            <v>FIRCREST SCHOOL</v>
          </cell>
          <cell r="D45">
            <v>0</v>
          </cell>
          <cell r="E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 t="str">
            <v>H33</v>
          </cell>
          <cell r="C46" t="str">
            <v>RAINIER SCHOOL</v>
          </cell>
          <cell r="D46">
            <v>0</v>
          </cell>
          <cell r="E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>H34</v>
          </cell>
          <cell r="C47" t="str">
            <v>LAKELAND VILLAGE</v>
          </cell>
          <cell r="D47">
            <v>0</v>
          </cell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G99</v>
          </cell>
          <cell r="C48" t="str">
            <v>CONSOLIDATED  SUPPORT SVCS</v>
          </cell>
          <cell r="D48">
            <v>0</v>
          </cell>
          <cell r="E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B49" t="str">
            <v>H35</v>
          </cell>
          <cell r="C49" t="str">
            <v>YAKIMA VALLEY SCHOOL</v>
          </cell>
          <cell r="D49">
            <v>0</v>
          </cell>
          <cell r="E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 t="str">
            <v>H36</v>
          </cell>
          <cell r="C50" t="str">
            <v>FRANCES HADDON MORGAN CTR.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040 TOTAL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B56" t="str">
            <v>X39</v>
          </cell>
          <cell r="C56" t="str">
            <v>CHORE SERVICES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>X40</v>
          </cell>
          <cell r="C57" t="str">
            <v>ADULT DAY HEALTH</v>
          </cell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>X42</v>
          </cell>
          <cell r="C58" t="str">
            <v>ADULT RESIDENTIAL</v>
          </cell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B59" t="str">
            <v>X44</v>
          </cell>
          <cell r="C59" t="str">
            <v>COPES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B60" t="str">
            <v>X45</v>
          </cell>
          <cell r="C60" t="str">
            <v>TARGETED CASE MANAGEMENT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050 TOTAL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060 TOTAL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070 TOTAL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4">
          <cell r="A74" t="str">
            <v>PROGRAM 080</v>
          </cell>
          <cell r="B74" t="str">
            <v>J90</v>
          </cell>
          <cell r="C74" t="str">
            <v>REFUGEE ASSIST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16925000</v>
          </cell>
          <cell r="E75">
            <v>16994000</v>
          </cell>
          <cell r="F75">
            <v>423100</v>
          </cell>
          <cell r="G75">
            <v>424900</v>
          </cell>
          <cell r="H75">
            <v>435500</v>
          </cell>
          <cell r="I75">
            <v>860400</v>
          </cell>
          <cell r="J75">
            <v>1283500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X53</v>
          </cell>
          <cell r="C78" t="str">
            <v>MEDICALLY INDIGENT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MEDICAID FAMILY PLANNING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080 TOTAL</v>
          </cell>
          <cell r="D81">
            <v>16925000</v>
          </cell>
          <cell r="E81">
            <v>16994000</v>
          </cell>
          <cell r="F81">
            <v>423100</v>
          </cell>
          <cell r="G81">
            <v>424900</v>
          </cell>
          <cell r="H81">
            <v>435500</v>
          </cell>
          <cell r="I81">
            <v>860400</v>
          </cell>
          <cell r="J81">
            <v>1283500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16925000</v>
          </cell>
          <cell r="E87">
            <v>16994000</v>
          </cell>
          <cell r="F87">
            <v>423100</v>
          </cell>
          <cell r="G87">
            <v>424900</v>
          </cell>
          <cell r="H87">
            <v>435500</v>
          </cell>
          <cell r="I87">
            <v>860400</v>
          </cell>
          <cell r="J87">
            <v>1283500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-S (3)"/>
      <sheetName val="GF-F (3)"/>
      <sheetName val="HSA (3)"/>
      <sheetName val="TOTAL (3)"/>
      <sheetName val="GF-S (2)"/>
      <sheetName val="GF-F (2)"/>
      <sheetName val="HSA (2)"/>
      <sheetName val="TOTAL (2)"/>
      <sheetName val="GF-S"/>
      <sheetName val="VRDE"/>
      <sheetName val="HSA"/>
      <sheetName val="ALL STATE FUNDS"/>
      <sheetName val="GF-F"/>
      <sheetName val="TOTAL"/>
      <sheetName val="DD VRI NE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(GF-STATE)</v>
          </cell>
          <cell r="E7" t="str">
            <v>(GF-STATE)</v>
          </cell>
          <cell r="F7" t="str">
            <v>COST</v>
          </cell>
          <cell r="G7" t="str">
            <v xml:space="preserve"> INCREASE</v>
          </cell>
          <cell r="H7" t="str">
            <v xml:space="preserve"> INCREASE</v>
          </cell>
          <cell r="I7" t="str">
            <v>COST</v>
          </cell>
          <cell r="J7" t="str">
            <v xml:space="preserve">INCREASES </v>
          </cell>
        </row>
        <row r="8">
          <cell r="A8" t="str">
            <v>PROGRAM 010</v>
          </cell>
          <cell r="B8" t="str">
            <v>C13</v>
          </cell>
          <cell r="C8" t="str">
            <v>COMMUNITY NETWORKS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D9">
            <v>14467645</v>
          </cell>
          <cell r="E9">
            <v>13386126</v>
          </cell>
          <cell r="F9">
            <v>361700</v>
          </cell>
          <cell r="G9">
            <v>334700</v>
          </cell>
          <cell r="H9">
            <v>343000</v>
          </cell>
          <cell r="I9">
            <v>677700</v>
          </cell>
          <cell r="J9">
            <v>1039400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D10">
            <v>8209266</v>
          </cell>
          <cell r="E10">
            <v>8198224</v>
          </cell>
          <cell r="F10">
            <v>205200</v>
          </cell>
          <cell r="G10">
            <v>205000</v>
          </cell>
          <cell r="H10">
            <v>210100</v>
          </cell>
          <cell r="I10">
            <v>415100</v>
          </cell>
          <cell r="J10">
            <v>620300</v>
          </cell>
        </row>
        <row r="11">
          <cell r="B11" t="str">
            <v>C16</v>
          </cell>
          <cell r="C11" t="str">
            <v>ADOPTION SUPPORT</v>
          </cell>
          <cell r="D11">
            <v>12231956</v>
          </cell>
          <cell r="E11">
            <v>13835221</v>
          </cell>
          <cell r="F11">
            <v>305800</v>
          </cell>
          <cell r="G11">
            <v>345900</v>
          </cell>
          <cell r="H11">
            <v>354500</v>
          </cell>
          <cell r="I11">
            <v>700400</v>
          </cell>
          <cell r="J11">
            <v>1006200</v>
          </cell>
        </row>
        <row r="12">
          <cell r="B12" t="str">
            <v>C18</v>
          </cell>
          <cell r="C12" t="str">
            <v>VICTIM ASSISTANCE</v>
          </cell>
          <cell r="D12">
            <v>5084920</v>
          </cell>
          <cell r="E12">
            <v>5084920</v>
          </cell>
          <cell r="F12">
            <v>127100</v>
          </cell>
          <cell r="G12">
            <v>127100</v>
          </cell>
          <cell r="H12">
            <v>130300</v>
          </cell>
          <cell r="I12">
            <v>257400</v>
          </cell>
          <cell r="J12">
            <v>384500</v>
          </cell>
        </row>
        <row r="13">
          <cell r="B13" t="str">
            <v>C19</v>
          </cell>
          <cell r="C13" t="str">
            <v>FOSTER CARE PAYMENTS</v>
          </cell>
          <cell r="D13">
            <v>70523893</v>
          </cell>
          <cell r="E13">
            <v>71941151</v>
          </cell>
          <cell r="F13">
            <v>1763100</v>
          </cell>
          <cell r="G13">
            <v>1798500</v>
          </cell>
          <cell r="H13">
            <v>1843500</v>
          </cell>
          <cell r="I13">
            <v>3642000</v>
          </cell>
          <cell r="J13">
            <v>5405100</v>
          </cell>
        </row>
        <row r="14">
          <cell r="B14" t="str">
            <v>J50</v>
          </cell>
          <cell r="C14" t="str">
            <v>PEDIATRIC INTERIM CARE</v>
          </cell>
          <cell r="D14">
            <v>521000</v>
          </cell>
          <cell r="E14">
            <v>543000</v>
          </cell>
          <cell r="F14">
            <v>13000</v>
          </cell>
          <cell r="G14">
            <v>13600</v>
          </cell>
          <cell r="H14">
            <v>13900</v>
          </cell>
          <cell r="I14">
            <v>27500</v>
          </cell>
          <cell r="J14">
            <v>40500</v>
          </cell>
        </row>
        <row r="15">
          <cell r="A15" t="str">
            <v>010 TOTAL</v>
          </cell>
          <cell r="D15">
            <v>111038680</v>
          </cell>
          <cell r="E15">
            <v>112988642</v>
          </cell>
          <cell r="F15">
            <v>2775900</v>
          </cell>
          <cell r="G15">
            <v>2824800</v>
          </cell>
          <cell r="H15">
            <v>2895300</v>
          </cell>
          <cell r="I15">
            <v>5720100</v>
          </cell>
          <cell r="J15">
            <v>8496000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D17">
            <v>8561716</v>
          </cell>
          <cell r="E17">
            <v>8661467</v>
          </cell>
          <cell r="F17">
            <v>214000</v>
          </cell>
          <cell r="G17">
            <v>216500</v>
          </cell>
          <cell r="H17">
            <v>221900</v>
          </cell>
          <cell r="I17">
            <v>438400</v>
          </cell>
          <cell r="J17">
            <v>652400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D18">
            <v>5177850</v>
          </cell>
          <cell r="E18">
            <v>5210377</v>
          </cell>
          <cell r="F18">
            <v>129400</v>
          </cell>
          <cell r="G18">
            <v>130300</v>
          </cell>
          <cell r="H18">
            <v>133500</v>
          </cell>
          <cell r="I18">
            <v>263800</v>
          </cell>
          <cell r="J18">
            <v>393200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D19">
            <v>8626591</v>
          </cell>
          <cell r="E19">
            <v>8544727</v>
          </cell>
          <cell r="F19">
            <v>215700</v>
          </cell>
          <cell r="G19">
            <v>213600</v>
          </cell>
          <cell r="H19">
            <v>219000</v>
          </cell>
          <cell r="I19">
            <v>432600</v>
          </cell>
          <cell r="J19">
            <v>648300</v>
          </cell>
        </row>
        <row r="20">
          <cell r="B20" t="str">
            <v>G30</v>
          </cell>
          <cell r="C20" t="str">
            <v>REGIONAL SERVICES</v>
          </cell>
          <cell r="D20">
            <v>4037280</v>
          </cell>
          <cell r="E20">
            <v>4175494</v>
          </cell>
          <cell r="F20">
            <v>100900</v>
          </cell>
          <cell r="G20">
            <v>104400</v>
          </cell>
          <cell r="H20">
            <v>107000</v>
          </cell>
          <cell r="I20">
            <v>211400</v>
          </cell>
          <cell r="J20">
            <v>312300</v>
          </cell>
        </row>
        <row r="21">
          <cell r="B21" t="str">
            <v>G42</v>
          </cell>
          <cell r="C21" t="str">
            <v>ECHO GLEN CHILDREN'S CENTER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26403437</v>
          </cell>
          <cell r="E28">
            <v>26592065</v>
          </cell>
          <cell r="F28">
            <v>660000</v>
          </cell>
          <cell r="G28">
            <v>664800</v>
          </cell>
          <cell r="H28">
            <v>681400</v>
          </cell>
          <cell r="I28">
            <v>1346200</v>
          </cell>
          <cell r="J28">
            <v>2006200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D30">
            <v>30568000</v>
          </cell>
          <cell r="E30">
            <v>30568000</v>
          </cell>
          <cell r="F30">
            <v>764200</v>
          </cell>
          <cell r="G30">
            <v>764200</v>
          </cell>
          <cell r="H30">
            <v>783300</v>
          </cell>
          <cell r="I30">
            <v>1547500</v>
          </cell>
          <cell r="J30">
            <v>2311700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11956860</v>
          </cell>
          <cell r="E32">
            <v>11934540</v>
          </cell>
          <cell r="F32">
            <v>298900</v>
          </cell>
          <cell r="G32">
            <v>298400</v>
          </cell>
          <cell r="H32">
            <v>305800</v>
          </cell>
          <cell r="I32">
            <v>604200</v>
          </cell>
          <cell r="J32">
            <v>903100</v>
          </cell>
        </row>
        <row r="33">
          <cell r="B33" t="str">
            <v>G96</v>
          </cell>
          <cell r="C33" t="str">
            <v>RESIDENTIAL  SVCS VOL</v>
          </cell>
          <cell r="D33">
            <v>6821217</v>
          </cell>
          <cell r="E33">
            <v>6827966</v>
          </cell>
          <cell r="F33">
            <v>170500</v>
          </cell>
          <cell r="G33">
            <v>170700</v>
          </cell>
          <cell r="H33">
            <v>175000</v>
          </cell>
          <cell r="I33">
            <v>345700</v>
          </cell>
          <cell r="J33">
            <v>516200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49346077</v>
          </cell>
          <cell r="E37">
            <v>49330506</v>
          </cell>
          <cell r="F37">
            <v>1233600</v>
          </cell>
          <cell r="G37">
            <v>1233300</v>
          </cell>
          <cell r="H37">
            <v>1264100</v>
          </cell>
          <cell r="I37">
            <v>2497400</v>
          </cell>
          <cell r="J37">
            <v>3731000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61431407</v>
          </cell>
          <cell r="E39">
            <v>61054772</v>
          </cell>
          <cell r="F39">
            <v>1535800</v>
          </cell>
          <cell r="G39">
            <v>1526400</v>
          </cell>
          <cell r="H39">
            <v>1564500</v>
          </cell>
          <cell r="I39">
            <v>3090900</v>
          </cell>
          <cell r="J39">
            <v>4626700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26025174</v>
          </cell>
          <cell r="E40">
            <v>28512510</v>
          </cell>
          <cell r="F40">
            <v>650600</v>
          </cell>
          <cell r="G40">
            <v>712800</v>
          </cell>
          <cell r="H40">
            <v>730600</v>
          </cell>
          <cell r="I40">
            <v>1443400</v>
          </cell>
          <cell r="J40">
            <v>2094000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8643078</v>
          </cell>
          <cell r="E41">
            <v>8632871</v>
          </cell>
          <cell r="F41">
            <v>216100</v>
          </cell>
          <cell r="G41">
            <v>215800</v>
          </cell>
          <cell r="H41">
            <v>221200</v>
          </cell>
          <cell r="I41">
            <v>437000</v>
          </cell>
          <cell r="J41">
            <v>653100</v>
          </cell>
        </row>
        <row r="42">
          <cell r="B42" t="str">
            <v>H54</v>
          </cell>
          <cell r="C42" t="str">
            <v>PROFESSIONAL SERVICES</v>
          </cell>
          <cell r="D42">
            <v>1765268</v>
          </cell>
          <cell r="E42">
            <v>1789320</v>
          </cell>
          <cell r="F42">
            <v>44100</v>
          </cell>
          <cell r="G42">
            <v>44700</v>
          </cell>
          <cell r="H42">
            <v>45900</v>
          </cell>
          <cell r="I42">
            <v>90600</v>
          </cell>
          <cell r="J42">
            <v>134700</v>
          </cell>
        </row>
        <row r="43">
          <cell r="B43" t="str">
            <v>H55</v>
          </cell>
          <cell r="C43" t="str">
            <v>EMPLOYMENT &amp; DAY PROGRAMS</v>
          </cell>
          <cell r="D43">
            <v>31038731</v>
          </cell>
          <cell r="E43">
            <v>31537238</v>
          </cell>
          <cell r="F43">
            <v>776000</v>
          </cell>
          <cell r="G43">
            <v>788400</v>
          </cell>
          <cell r="H43">
            <v>808100</v>
          </cell>
          <cell r="I43">
            <v>1596500</v>
          </cell>
          <cell r="J43">
            <v>2372500</v>
          </cell>
        </row>
        <row r="44">
          <cell r="B44" t="str">
            <v>H58</v>
          </cell>
          <cell r="C44" t="str">
            <v>OTHER COMMUNITY  PROGRAMS</v>
          </cell>
          <cell r="D44">
            <v>164000</v>
          </cell>
          <cell r="E44">
            <v>164000</v>
          </cell>
          <cell r="F44">
            <v>4100</v>
          </cell>
          <cell r="G44">
            <v>4100</v>
          </cell>
          <cell r="H44">
            <v>4200</v>
          </cell>
          <cell r="I44">
            <v>8300</v>
          </cell>
          <cell r="J44">
            <v>12400</v>
          </cell>
        </row>
        <row r="45">
          <cell r="B45" t="str">
            <v>H31</v>
          </cell>
          <cell r="C45" t="str">
            <v>FIRCREST SCHOOL</v>
          </cell>
          <cell r="D45">
            <v>178346</v>
          </cell>
          <cell r="E45">
            <v>187564</v>
          </cell>
          <cell r="F45">
            <v>4500</v>
          </cell>
          <cell r="G45">
            <v>4700</v>
          </cell>
          <cell r="H45">
            <v>4800</v>
          </cell>
          <cell r="I45">
            <v>9500</v>
          </cell>
          <cell r="J45">
            <v>14000</v>
          </cell>
        </row>
        <row r="46">
          <cell r="B46" t="str">
            <v>H33</v>
          </cell>
          <cell r="C46" t="str">
            <v>RAINIER SCHOOL</v>
          </cell>
          <cell r="D46">
            <v>142380</v>
          </cell>
          <cell r="E46">
            <v>149739</v>
          </cell>
          <cell r="F46">
            <v>3600</v>
          </cell>
          <cell r="G46">
            <v>3700</v>
          </cell>
          <cell r="H46">
            <v>3800</v>
          </cell>
          <cell r="I46">
            <v>7500</v>
          </cell>
          <cell r="J46">
            <v>11100</v>
          </cell>
        </row>
        <row r="47">
          <cell r="B47" t="str">
            <v>H34</v>
          </cell>
          <cell r="C47" t="str">
            <v>LAKELAND VILLAGE</v>
          </cell>
          <cell r="D47">
            <v>44729</v>
          </cell>
          <cell r="E47">
            <v>47041</v>
          </cell>
          <cell r="F47">
            <v>1100</v>
          </cell>
          <cell r="G47">
            <v>1200</v>
          </cell>
          <cell r="H47">
            <v>1200</v>
          </cell>
          <cell r="I47">
            <v>2400</v>
          </cell>
          <cell r="J47">
            <v>3500</v>
          </cell>
        </row>
        <row r="48">
          <cell r="B48" t="str">
            <v>G99</v>
          </cell>
          <cell r="C48" t="str">
            <v>CONSOLIDATED  SUPPORT SVCS</v>
          </cell>
          <cell r="D48">
            <v>14255</v>
          </cell>
          <cell r="E48">
            <v>14992</v>
          </cell>
          <cell r="F48">
            <v>400</v>
          </cell>
          <cell r="G48">
            <v>400</v>
          </cell>
          <cell r="H48">
            <v>400</v>
          </cell>
          <cell r="I48">
            <v>800</v>
          </cell>
          <cell r="J48">
            <v>1200</v>
          </cell>
        </row>
        <row r="49">
          <cell r="B49" t="str">
            <v>H35</v>
          </cell>
          <cell r="C49" t="str">
            <v>YAKIMA VALLEY SCHOOL</v>
          </cell>
          <cell r="D49">
            <v>56669</v>
          </cell>
          <cell r="E49">
            <v>59597</v>
          </cell>
          <cell r="F49">
            <v>1400</v>
          </cell>
          <cell r="G49">
            <v>1500</v>
          </cell>
          <cell r="H49">
            <v>1500</v>
          </cell>
          <cell r="I49">
            <v>3000</v>
          </cell>
          <cell r="J49">
            <v>4400</v>
          </cell>
        </row>
        <row r="50">
          <cell r="B50" t="str">
            <v>H36</v>
          </cell>
          <cell r="C50" t="str">
            <v>FRANCES HADDON MORGAN CTR.</v>
          </cell>
          <cell r="D50">
            <v>243808</v>
          </cell>
          <cell r="E50">
            <v>256410</v>
          </cell>
          <cell r="F50">
            <v>6100</v>
          </cell>
          <cell r="G50">
            <v>6400</v>
          </cell>
          <cell r="H50">
            <v>6600</v>
          </cell>
          <cell r="I50">
            <v>13000</v>
          </cell>
          <cell r="J50">
            <v>19100</v>
          </cell>
        </row>
        <row r="51">
          <cell r="A51" t="str">
            <v>040 TOTAL</v>
          </cell>
          <cell r="D51">
            <v>129747845</v>
          </cell>
          <cell r="E51">
            <v>132406054</v>
          </cell>
          <cell r="F51">
            <v>3243800</v>
          </cell>
          <cell r="G51">
            <v>3310100</v>
          </cell>
          <cell r="H51">
            <v>3392800</v>
          </cell>
          <cell r="I51">
            <v>6702900</v>
          </cell>
          <cell r="J51">
            <v>9946700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9633695</v>
          </cell>
          <cell r="E53">
            <v>9627706</v>
          </cell>
          <cell r="F53">
            <v>240800</v>
          </cell>
          <cell r="G53">
            <v>240700</v>
          </cell>
          <cell r="H53">
            <v>246700</v>
          </cell>
          <cell r="I53">
            <v>487400</v>
          </cell>
          <cell r="J53">
            <v>728200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2498229</v>
          </cell>
          <cell r="E54">
            <v>2496576</v>
          </cell>
          <cell r="F54">
            <v>62500</v>
          </cell>
          <cell r="G54">
            <v>62400</v>
          </cell>
          <cell r="H54">
            <v>64000</v>
          </cell>
          <cell r="I54">
            <v>126400</v>
          </cell>
          <cell r="J54">
            <v>188900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2406567</v>
          </cell>
          <cell r="E55">
            <v>2681312</v>
          </cell>
          <cell r="F55">
            <v>60200</v>
          </cell>
          <cell r="G55">
            <v>67000</v>
          </cell>
          <cell r="H55">
            <v>68700</v>
          </cell>
          <cell r="I55">
            <v>135700</v>
          </cell>
          <cell r="J55">
            <v>195900</v>
          </cell>
        </row>
        <row r="56">
          <cell r="B56" t="str">
            <v>X39</v>
          </cell>
          <cell r="C56" t="str">
            <v>CHORE SERVICES</v>
          </cell>
          <cell r="D56">
            <v>5425134</v>
          </cell>
          <cell r="E56">
            <v>6077846</v>
          </cell>
          <cell r="F56">
            <v>135600</v>
          </cell>
          <cell r="G56">
            <v>151900</v>
          </cell>
          <cell r="H56">
            <v>155700</v>
          </cell>
          <cell r="I56">
            <v>307600</v>
          </cell>
          <cell r="J56">
            <v>443200</v>
          </cell>
        </row>
        <row r="57">
          <cell r="B57" t="str">
            <v>X40</v>
          </cell>
          <cell r="C57" t="str">
            <v>ADULT DAY HEALTH</v>
          </cell>
          <cell r="D57">
            <v>4164162</v>
          </cell>
          <cell r="E57">
            <v>5225904</v>
          </cell>
          <cell r="F57">
            <v>104100</v>
          </cell>
          <cell r="G57">
            <v>130600</v>
          </cell>
          <cell r="H57">
            <v>133900</v>
          </cell>
          <cell r="I57">
            <v>264500</v>
          </cell>
          <cell r="J57">
            <v>368600</v>
          </cell>
        </row>
        <row r="58">
          <cell r="B58" t="str">
            <v>X42</v>
          </cell>
          <cell r="C58" t="str">
            <v>ADULT RESIDENTIAL</v>
          </cell>
          <cell r="D58">
            <v>1054028</v>
          </cell>
          <cell r="E58">
            <v>1072637</v>
          </cell>
          <cell r="F58">
            <v>26400</v>
          </cell>
          <cell r="G58">
            <v>26800</v>
          </cell>
          <cell r="H58">
            <v>27500</v>
          </cell>
          <cell r="I58">
            <v>54300</v>
          </cell>
          <cell r="J58">
            <v>80700</v>
          </cell>
        </row>
        <row r="59">
          <cell r="B59" t="str">
            <v>X44</v>
          </cell>
          <cell r="C59" t="str">
            <v>COPES</v>
          </cell>
          <cell r="D59">
            <v>55262717</v>
          </cell>
          <cell r="E59">
            <v>63861709</v>
          </cell>
          <cell r="F59">
            <v>1381600</v>
          </cell>
          <cell r="G59">
            <v>1596500</v>
          </cell>
          <cell r="H59">
            <v>1636500</v>
          </cell>
          <cell r="I59">
            <v>3233000</v>
          </cell>
          <cell r="J59">
            <v>4614600</v>
          </cell>
        </row>
        <row r="60">
          <cell r="B60" t="str">
            <v>X45</v>
          </cell>
          <cell r="C60" t="str">
            <v>TARGETED CASE MANAGEMENT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D61">
            <v>33887786</v>
          </cell>
          <cell r="E61">
            <v>38176487</v>
          </cell>
          <cell r="F61">
            <v>847200</v>
          </cell>
          <cell r="G61">
            <v>954400</v>
          </cell>
          <cell r="H61">
            <v>978300</v>
          </cell>
          <cell r="I61">
            <v>1932700</v>
          </cell>
          <cell r="J61">
            <v>2779900</v>
          </cell>
        </row>
        <row r="62">
          <cell r="A62" t="str">
            <v>050 TOTAL</v>
          </cell>
          <cell r="D62">
            <v>114332318</v>
          </cell>
          <cell r="E62">
            <v>129220177</v>
          </cell>
          <cell r="F62">
            <v>2858400</v>
          </cell>
          <cell r="G62">
            <v>3230300</v>
          </cell>
          <cell r="H62">
            <v>3311300</v>
          </cell>
          <cell r="I62">
            <v>6541600</v>
          </cell>
          <cell r="J62">
            <v>9400000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D64">
            <v>933000</v>
          </cell>
          <cell r="E64">
            <v>952000</v>
          </cell>
          <cell r="F64">
            <v>23300</v>
          </cell>
          <cell r="G64">
            <v>23800</v>
          </cell>
          <cell r="H64">
            <v>24400</v>
          </cell>
          <cell r="I64">
            <v>48200</v>
          </cell>
          <cell r="J64">
            <v>71500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D65">
            <v>2840000</v>
          </cell>
          <cell r="E65">
            <v>2922477</v>
          </cell>
          <cell r="F65">
            <v>71000</v>
          </cell>
          <cell r="G65">
            <v>73100</v>
          </cell>
          <cell r="H65">
            <v>74900</v>
          </cell>
          <cell r="I65">
            <v>148000</v>
          </cell>
          <cell r="J65">
            <v>219000</v>
          </cell>
        </row>
        <row r="66">
          <cell r="A66" t="str">
            <v>060 TOTAL</v>
          </cell>
          <cell r="D66">
            <v>3773000</v>
          </cell>
          <cell r="E66">
            <v>3874477</v>
          </cell>
          <cell r="F66">
            <v>94300</v>
          </cell>
          <cell r="G66">
            <v>96900</v>
          </cell>
          <cell r="H66">
            <v>99300</v>
          </cell>
          <cell r="I66">
            <v>196200</v>
          </cell>
          <cell r="J66">
            <v>290500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D68">
            <v>10314389</v>
          </cell>
          <cell r="E68">
            <v>10293393</v>
          </cell>
          <cell r="F68">
            <v>257900</v>
          </cell>
          <cell r="G68">
            <v>257300</v>
          </cell>
          <cell r="H68">
            <v>263800</v>
          </cell>
          <cell r="I68">
            <v>521100</v>
          </cell>
          <cell r="J68">
            <v>779000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D69">
            <v>3537834</v>
          </cell>
          <cell r="E69">
            <v>3432921</v>
          </cell>
          <cell r="F69">
            <v>88400</v>
          </cell>
          <cell r="G69">
            <v>85800</v>
          </cell>
          <cell r="H69">
            <v>88000</v>
          </cell>
          <cell r="I69">
            <v>173800</v>
          </cell>
          <cell r="J69">
            <v>262200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D70">
            <v>5111105</v>
          </cell>
          <cell r="E70">
            <v>5111096</v>
          </cell>
          <cell r="F70">
            <v>127800</v>
          </cell>
          <cell r="G70">
            <v>127800</v>
          </cell>
          <cell r="H70">
            <v>131000</v>
          </cell>
          <cell r="I70">
            <v>258800</v>
          </cell>
          <cell r="J70">
            <v>386600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D71">
            <v>14991108</v>
          </cell>
          <cell r="E71">
            <v>16454478</v>
          </cell>
          <cell r="F71">
            <v>374800</v>
          </cell>
          <cell r="G71">
            <v>411400</v>
          </cell>
          <cell r="H71">
            <v>421600</v>
          </cell>
          <cell r="I71">
            <v>833000</v>
          </cell>
          <cell r="J71">
            <v>1207800</v>
          </cell>
        </row>
        <row r="72">
          <cell r="A72" t="str">
            <v>070 TOTAL</v>
          </cell>
          <cell r="D72">
            <v>33954436</v>
          </cell>
          <cell r="E72">
            <v>35291888</v>
          </cell>
          <cell r="F72">
            <v>848900</v>
          </cell>
          <cell r="G72">
            <v>882300</v>
          </cell>
          <cell r="H72">
            <v>904400</v>
          </cell>
          <cell r="I72">
            <v>1786700</v>
          </cell>
          <cell r="J72">
            <v>2635600</v>
          </cell>
        </row>
        <row r="74">
          <cell r="A74" t="str">
            <v>PROGRAM 080</v>
          </cell>
          <cell r="B74" t="str">
            <v>J90</v>
          </cell>
          <cell r="C74" t="str">
            <v>REFUGEE ASSISTANCE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129295000</v>
          </cell>
          <cell r="E75">
            <v>106491000</v>
          </cell>
          <cell r="F75">
            <v>3232400</v>
          </cell>
          <cell r="G75">
            <v>2662300</v>
          </cell>
          <cell r="H75">
            <v>2728800</v>
          </cell>
          <cell r="I75">
            <v>5391100</v>
          </cell>
          <cell r="J75">
            <v>8623500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5949134.2400000002</v>
          </cell>
          <cell r="E76">
            <v>6044123</v>
          </cell>
          <cell r="F76">
            <v>148700</v>
          </cell>
          <cell r="G76">
            <v>151100</v>
          </cell>
          <cell r="H76">
            <v>154900</v>
          </cell>
          <cell r="I76">
            <v>306000</v>
          </cell>
          <cell r="J76">
            <v>454700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15983448.27</v>
          </cell>
          <cell r="E77">
            <v>17211940</v>
          </cell>
          <cell r="F77">
            <v>399600</v>
          </cell>
          <cell r="G77">
            <v>430300</v>
          </cell>
          <cell r="H77">
            <v>441100</v>
          </cell>
          <cell r="I77">
            <v>871400</v>
          </cell>
          <cell r="J77">
            <v>1271000</v>
          </cell>
        </row>
        <row r="78">
          <cell r="B78" t="str">
            <v>X53</v>
          </cell>
          <cell r="C78" t="str">
            <v>MEDICALLY INDIGENT</v>
          </cell>
          <cell r="D78">
            <v>6959239.9699999997</v>
          </cell>
          <cell r="E78">
            <v>6959455</v>
          </cell>
          <cell r="F78">
            <v>174000</v>
          </cell>
          <cell r="G78">
            <v>174000</v>
          </cell>
          <cell r="H78">
            <v>178300</v>
          </cell>
          <cell r="I78">
            <v>352300</v>
          </cell>
          <cell r="J78">
            <v>526300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FAMILY PLANNING</v>
          </cell>
          <cell r="D80">
            <v>1726395</v>
          </cell>
          <cell r="E80">
            <v>1616250</v>
          </cell>
          <cell r="F80">
            <v>43200</v>
          </cell>
          <cell r="G80">
            <v>40400</v>
          </cell>
          <cell r="H80">
            <v>41400</v>
          </cell>
          <cell r="I80">
            <v>81800</v>
          </cell>
          <cell r="J80">
            <v>125000</v>
          </cell>
        </row>
        <row r="81">
          <cell r="A81" t="str">
            <v>080 TOTAL</v>
          </cell>
          <cell r="D81">
            <v>159913217.48000002</v>
          </cell>
          <cell r="E81">
            <v>138322768</v>
          </cell>
          <cell r="F81">
            <v>3997900</v>
          </cell>
          <cell r="G81">
            <v>3458100</v>
          </cell>
          <cell r="H81">
            <v>3544500</v>
          </cell>
          <cell r="I81">
            <v>7002600</v>
          </cell>
          <cell r="J81">
            <v>11000500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628509010.48000002</v>
          </cell>
          <cell r="E87">
            <v>628026577</v>
          </cell>
          <cell r="F87">
            <v>15712800</v>
          </cell>
          <cell r="G87">
            <v>15700600</v>
          </cell>
          <cell r="H87">
            <v>16093100</v>
          </cell>
          <cell r="I87">
            <v>31793700</v>
          </cell>
          <cell r="J87">
            <v>47506500</v>
          </cell>
        </row>
      </sheetData>
      <sheetData sheetId="9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(VRDEA)</v>
          </cell>
          <cell r="E7" t="str">
            <v>(VRDEA)</v>
          </cell>
          <cell r="F7" t="str">
            <v>COST</v>
          </cell>
          <cell r="G7" t="str">
            <v xml:space="preserve">INCREASES </v>
          </cell>
          <cell r="H7" t="str">
            <v xml:space="preserve">INCREASES </v>
          </cell>
          <cell r="I7" t="str">
            <v>COST</v>
          </cell>
          <cell r="J7" t="str">
            <v xml:space="preserve">INCREASES </v>
          </cell>
        </row>
        <row r="8">
          <cell r="A8" t="str">
            <v xml:space="preserve">PROGRAM 010       </v>
          </cell>
          <cell r="B8" t="str">
            <v>C13</v>
          </cell>
          <cell r="C8" t="str">
            <v>COMMUNITY NETWORKS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>C16</v>
          </cell>
          <cell r="C11" t="str">
            <v>ADOPTION SUPPORT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B12" t="str">
            <v>C18</v>
          </cell>
          <cell r="C12" t="str">
            <v>VICTIM ASSISTANCE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>C19</v>
          </cell>
          <cell r="C13" t="str">
            <v>FOSTER CARE PAYMENTS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J50</v>
          </cell>
          <cell r="C14" t="str">
            <v>PEDIATRIC INTERIM CARE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010 TOTAL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G30</v>
          </cell>
          <cell r="C20" t="str">
            <v>REGIONAL SERVICES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G42</v>
          </cell>
          <cell r="C21" t="str">
            <v>ECHO GLEN CHILDREN'S CENTER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>G96</v>
          </cell>
          <cell r="C33" t="str">
            <v>RESIDENTIAL  SVCS VOL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 t="str">
            <v>H54</v>
          </cell>
          <cell r="C42" t="str">
            <v>PROFESSIONAL SERVICES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 t="str">
            <v>H55</v>
          </cell>
          <cell r="C43" t="str">
            <v>EMPLOYMENT &amp; DAY PROGRAMS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H58</v>
          </cell>
          <cell r="C44" t="str">
            <v>OTHER COMMUNITY  PROGRAMS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B45" t="str">
            <v>H31</v>
          </cell>
          <cell r="C45" t="str">
            <v>FIRCREST SCHOOL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 t="str">
            <v>H33</v>
          </cell>
          <cell r="C46" t="str">
            <v>RAINIER SCHOOL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>H34</v>
          </cell>
          <cell r="C47" t="str">
            <v>LAKELAND VILLAGE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G99</v>
          </cell>
          <cell r="C48" t="str">
            <v>CONSOLIDATED  SUPPORT SVCS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B49" t="str">
            <v>H35</v>
          </cell>
          <cell r="C49" t="str">
            <v>YAKIMA VALLEY SCHOOL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 t="str">
            <v>H36</v>
          </cell>
          <cell r="C50" t="str">
            <v>FRANCES HADDON MORGAN CTR.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040 TOTAL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B56" t="str">
            <v>X39</v>
          </cell>
          <cell r="C56" t="str">
            <v>CHORE SERVICES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>X40</v>
          </cell>
          <cell r="C57" t="str">
            <v>ADULT DAY HEALTH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>X42</v>
          </cell>
          <cell r="C58" t="str">
            <v>ADULT RESIDENTIAL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B59" t="str">
            <v>X44</v>
          </cell>
          <cell r="C59" t="str">
            <v>COPES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B60" t="str">
            <v>X45</v>
          </cell>
          <cell r="C60" t="str">
            <v>TARGETED CASE MANAGEMENT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050 TOTAL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060 TOTAL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070 TOTAL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4">
          <cell r="A74" t="str">
            <v>PROGRAM 080</v>
          </cell>
          <cell r="B74" t="str">
            <v>J90</v>
          </cell>
          <cell r="C74" t="str">
            <v>REFUGEE ASSIST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X53</v>
          </cell>
          <cell r="C78" t="str">
            <v>MEDICALLY INDIGENT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MEDICAID FAMILY PLANNING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080 TOTAL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</sheetData>
      <sheetData sheetId="10" refreshError="1">
        <row r="1">
          <cell r="A1" t="str">
            <v>1997-1999 Biennium</v>
          </cell>
          <cell r="F1" t="str">
            <v>RATE</v>
          </cell>
          <cell r="I1" t="str">
            <v>MONTHS</v>
          </cell>
        </row>
        <row r="2">
          <cell r="A2" t="str">
            <v>Version:</v>
          </cell>
          <cell r="B2" t="str">
            <v>Agency Maintenance Level Request</v>
          </cell>
          <cell r="D2" t="str">
            <v>1ST YEAR INCREASE:</v>
          </cell>
          <cell r="F2">
            <v>2.5000000000000001E-2</v>
          </cell>
          <cell r="I2">
            <v>12</v>
          </cell>
        </row>
        <row r="3">
          <cell r="D3" t="str">
            <v>2ND YEAR INCREASE:</v>
          </cell>
          <cell r="F3">
            <v>2.5000000000000001E-2</v>
          </cell>
          <cell r="I3">
            <v>12</v>
          </cell>
        </row>
        <row r="5">
          <cell r="D5" t="str">
            <v>FY 98</v>
          </cell>
          <cell r="E5" t="str">
            <v>FY 99</v>
          </cell>
          <cell r="F5" t="str">
            <v>1ST YEAR</v>
          </cell>
          <cell r="G5" t="str">
            <v>Annualized</v>
          </cell>
          <cell r="I5" t="str">
            <v>2ND YEAR</v>
          </cell>
          <cell r="J5" t="str">
            <v>97-99 TOTAL</v>
          </cell>
        </row>
        <row r="6">
          <cell r="A6" t="str">
            <v>PROGRAM</v>
          </cell>
          <cell r="C6" t="str">
            <v>BUDGET UNIT</v>
          </cell>
          <cell r="D6" t="str">
            <v>BASE</v>
          </cell>
          <cell r="E6" t="str">
            <v>BASE</v>
          </cell>
          <cell r="F6" t="str">
            <v>(FY 98)</v>
          </cell>
          <cell r="G6" t="str">
            <v>FY 99 RATE</v>
          </cell>
          <cell r="H6" t="str">
            <v>FY 99 RATE</v>
          </cell>
          <cell r="I6" t="str">
            <v xml:space="preserve">(FY 99) </v>
          </cell>
          <cell r="J6" t="str">
            <v>VENDOR RATE</v>
          </cell>
        </row>
        <row r="7">
          <cell r="D7" t="str">
            <v>(HEALTH SVCS)</v>
          </cell>
          <cell r="E7" t="str">
            <v>(HEALTH SVCS)</v>
          </cell>
          <cell r="F7" t="str">
            <v>COST</v>
          </cell>
          <cell r="G7" t="str">
            <v xml:space="preserve"> INCREASE</v>
          </cell>
          <cell r="H7" t="str">
            <v xml:space="preserve"> INCREASE</v>
          </cell>
          <cell r="I7" t="str">
            <v>COST</v>
          </cell>
          <cell r="J7" t="str">
            <v xml:space="preserve">INCREASES </v>
          </cell>
        </row>
        <row r="8">
          <cell r="A8" t="str">
            <v xml:space="preserve">PROGRAM 010       </v>
          </cell>
          <cell r="B8" t="str">
            <v>C13</v>
          </cell>
          <cell r="C8" t="str">
            <v>COMMUNITY NETWORKS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Children &amp;</v>
          </cell>
          <cell r="B9" t="str">
            <v>C14</v>
          </cell>
          <cell r="C9" t="str">
            <v>FAMILY SUPPORT SVCS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Family Services</v>
          </cell>
          <cell r="B10" t="str">
            <v>C15</v>
          </cell>
          <cell r="C10" t="str">
            <v>CRISIS RES. CENTERS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>C16</v>
          </cell>
          <cell r="C11" t="str">
            <v>ADOPTION SUPPORT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B12" t="str">
            <v>C18</v>
          </cell>
          <cell r="C12" t="str">
            <v>VICTIM ASSISTANCE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>C19</v>
          </cell>
          <cell r="C13" t="str">
            <v>FOSTER CARE PAYMENTS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B14" t="str">
            <v>J50</v>
          </cell>
          <cell r="C14" t="str">
            <v>PEDIATRIC INTERIM CARE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010 TOTAL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7">
          <cell r="A17" t="str">
            <v xml:space="preserve">PROGRAM 020       </v>
          </cell>
          <cell r="B17" t="str">
            <v>G15</v>
          </cell>
          <cell r="C17" t="str">
            <v>EARLY INTER / PREVENT SVCS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Juvenile</v>
          </cell>
          <cell r="B18" t="str">
            <v>G16</v>
          </cell>
          <cell r="C18" t="str">
            <v>ALTERNATIVE SERVICE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>Rehabilitation</v>
          </cell>
          <cell r="B19" t="str">
            <v>G20</v>
          </cell>
          <cell r="C19" t="str">
            <v>COMMUNITY RESIDENTIAL SVCS.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G30</v>
          </cell>
          <cell r="C20" t="str">
            <v>REGIONAL SERVICES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G42</v>
          </cell>
          <cell r="C21" t="str">
            <v>ECHO GLEN CHILDREN'S CENTER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G43</v>
          </cell>
          <cell r="C22" t="str">
            <v>MAPLE LANE SCHOOL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G44</v>
          </cell>
          <cell r="C23" t="str">
            <v>GREEN HILL SCHOOL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B24" t="str">
            <v>G45</v>
          </cell>
          <cell r="C24" t="str">
            <v>NASELLE YOUTH CAMP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 t="str">
            <v>G46</v>
          </cell>
          <cell r="C25" t="str">
            <v>MISSION CREEK YOUTH CAMP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G47</v>
          </cell>
          <cell r="C26" t="str">
            <v>INDIAN RIDGE YOUTH CAMP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G49</v>
          </cell>
          <cell r="C27" t="str">
            <v>BASIC TRAINING CAMP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020 TOTAL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0">
          <cell r="A30" t="str">
            <v>PROGRAM 030</v>
          </cell>
          <cell r="B30" t="str">
            <v>G75</v>
          </cell>
          <cell r="C30" t="str">
            <v>REGIONAL  SUPPORT  NET.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Mental Health</v>
          </cell>
          <cell r="B31" t="str">
            <v>G77</v>
          </cell>
          <cell r="C31" t="str">
            <v>VOL PSYCH. INPATIENT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B32" t="str">
            <v>G95</v>
          </cell>
          <cell r="C32" t="str">
            <v>COMMUNITY MENTAL HEALTH</v>
          </cell>
          <cell r="D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>G96</v>
          </cell>
          <cell r="C33" t="str">
            <v>RESIDENTIAL  SVCS VOL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G97</v>
          </cell>
          <cell r="C34" t="str">
            <v>INSTITUTE MENTAL ILLNESS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G98</v>
          </cell>
          <cell r="C35" t="str">
            <v>INVOLUNTARY TREATMENT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G70</v>
          </cell>
          <cell r="C36" t="str">
            <v>REFUGEE ASSISTANCE SVCS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030 TOTAL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9">
          <cell r="A39" t="str">
            <v>PROGRAM 040</v>
          </cell>
          <cell r="B39" t="str">
            <v>H51</v>
          </cell>
          <cell r="C39" t="str">
            <v>RESIDENTIAL PROGRAMS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Developmental</v>
          </cell>
          <cell r="B40" t="str">
            <v>H52</v>
          </cell>
          <cell r="C40" t="str">
            <v>PERSONAL CARE</v>
          </cell>
          <cell r="D40">
            <v>0</v>
          </cell>
          <cell r="E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A41" t="str">
            <v>Disabilities</v>
          </cell>
          <cell r="B41" t="str">
            <v>H53</v>
          </cell>
          <cell r="C41" t="str">
            <v>FAMILY SUPPORT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B42" t="str">
            <v>H54</v>
          </cell>
          <cell r="C42" t="str">
            <v>PROFESSIONAL SERVICES</v>
          </cell>
          <cell r="D42">
            <v>0</v>
          </cell>
          <cell r="E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 t="str">
            <v>H55</v>
          </cell>
          <cell r="C43" t="str">
            <v>EMPLOYMENT &amp; DAY PROGRAMS</v>
          </cell>
          <cell r="D43">
            <v>0</v>
          </cell>
          <cell r="E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H58</v>
          </cell>
          <cell r="C44" t="str">
            <v>OTHER COMMUNITY  PROGRAMS</v>
          </cell>
          <cell r="D44">
            <v>0</v>
          </cell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B45" t="str">
            <v>H31</v>
          </cell>
          <cell r="C45" t="str">
            <v>FIRCREST SCHOOL</v>
          </cell>
          <cell r="D45">
            <v>0</v>
          </cell>
          <cell r="E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B46" t="str">
            <v>H33</v>
          </cell>
          <cell r="C46" t="str">
            <v>RAINIER SCHOOL</v>
          </cell>
          <cell r="D46">
            <v>0</v>
          </cell>
          <cell r="E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>H34</v>
          </cell>
          <cell r="C47" t="str">
            <v>LAKELAND VILLAGE</v>
          </cell>
          <cell r="D47">
            <v>0</v>
          </cell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B48" t="str">
            <v>G99</v>
          </cell>
          <cell r="C48" t="str">
            <v>CONSOLIDATED  SUPPORT SVCS</v>
          </cell>
          <cell r="D48">
            <v>0</v>
          </cell>
          <cell r="E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</row>
        <row r="49">
          <cell r="B49" t="str">
            <v>H35</v>
          </cell>
          <cell r="C49" t="str">
            <v>YAKIMA VALLEY SCHOOL</v>
          </cell>
          <cell r="D49">
            <v>0</v>
          </cell>
          <cell r="E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B50" t="str">
            <v>H36</v>
          </cell>
          <cell r="C50" t="str">
            <v>FRANCES HADDON MORGAN CTR.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A51" t="str">
            <v>040 TOTAL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3">
          <cell r="A53" t="str">
            <v>PROGRAM 050</v>
          </cell>
          <cell r="B53" t="str">
            <v>J72</v>
          </cell>
          <cell r="C53" t="str">
            <v>SENIOR CITIZEN SVCS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Aging &amp; Adult</v>
          </cell>
          <cell r="B54" t="str">
            <v>J77</v>
          </cell>
          <cell r="C54" t="str">
            <v>RESPITE CARE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Services</v>
          </cell>
          <cell r="B55" t="str">
            <v>J80</v>
          </cell>
          <cell r="C55" t="str">
            <v>PRIVATE DUTY NURSING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B56" t="str">
            <v>X39</v>
          </cell>
          <cell r="C56" t="str">
            <v>CHORE SERVICES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>X40</v>
          </cell>
          <cell r="C57" t="str">
            <v>ADULT DAY HEALTH</v>
          </cell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>X42</v>
          </cell>
          <cell r="C58" t="str">
            <v>ADULT RESIDENTIAL</v>
          </cell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B59" t="str">
            <v>X44</v>
          </cell>
          <cell r="C59" t="str">
            <v>COPES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B60" t="str">
            <v>X45</v>
          </cell>
          <cell r="C60" t="str">
            <v>TARGETED CASE MANAGEMENT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>X46</v>
          </cell>
          <cell r="C61" t="str">
            <v>TITLE XIX PERSONAL CARE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050 TOTAL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64">
          <cell r="A64" t="str">
            <v xml:space="preserve">PROGRAM 060 </v>
          </cell>
          <cell r="B64" t="str">
            <v>J90</v>
          </cell>
          <cell r="C64" t="str">
            <v>REFUGEE ASSISTANCE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Income Assist.</v>
          </cell>
          <cell r="B65" t="str">
            <v>M00</v>
          </cell>
          <cell r="C65" t="str">
            <v>COMMUNITY SERVICES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060 TOTAL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8">
          <cell r="A68" t="str">
            <v>PROGRAM 070</v>
          </cell>
          <cell r="B68" t="str">
            <v>J31</v>
          </cell>
          <cell r="C68" t="str">
            <v>COUNTY MANAGED SVCS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A69" t="str">
            <v xml:space="preserve">Alcohol &amp; </v>
          </cell>
          <cell r="B69" t="str">
            <v>J32</v>
          </cell>
          <cell r="C69" t="str">
            <v>SUPPORT SERVICES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A70" t="str">
            <v>Substance</v>
          </cell>
          <cell r="B70" t="str">
            <v>J33</v>
          </cell>
          <cell r="C70" t="str">
            <v>PREVENTION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Abuse</v>
          </cell>
          <cell r="B71" t="str">
            <v>J34</v>
          </cell>
          <cell r="C71" t="str">
            <v>RESIDENTIAL SVCS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070 TOTAL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4">
          <cell r="A74" t="str">
            <v>PROGRAM 080</v>
          </cell>
          <cell r="B74" t="str">
            <v>J90</v>
          </cell>
          <cell r="C74" t="str">
            <v>REFUGEE ASSIST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Medical</v>
          </cell>
          <cell r="B75" t="str">
            <v>X50</v>
          </cell>
          <cell r="C75" t="str">
            <v>CATEGORICALLY  NEEDY</v>
          </cell>
          <cell r="D75">
            <v>16925000</v>
          </cell>
          <cell r="E75">
            <v>16994000</v>
          </cell>
          <cell r="F75">
            <v>423100</v>
          </cell>
          <cell r="G75">
            <v>424900</v>
          </cell>
          <cell r="H75">
            <v>435500</v>
          </cell>
          <cell r="I75">
            <v>860400</v>
          </cell>
          <cell r="J75">
            <v>1283500</v>
          </cell>
        </row>
        <row r="76">
          <cell r="A76" t="str">
            <v>Assistance</v>
          </cell>
          <cell r="B76" t="str">
            <v>X51</v>
          </cell>
          <cell r="C76" t="str">
            <v xml:space="preserve">MEDICALLY  NEEDY 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 xml:space="preserve"> </v>
          </cell>
          <cell r="B77" t="str">
            <v>X52</v>
          </cell>
          <cell r="C77" t="str">
            <v>GENERAL ASSISTANCE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X53</v>
          </cell>
          <cell r="C78" t="str">
            <v>MEDICALLY INDIGENT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X55</v>
          </cell>
          <cell r="C79" t="str">
            <v>INDIAN HEALTH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X56</v>
          </cell>
          <cell r="C80" t="str">
            <v>MEDICAID FAMILY PLANNING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080 TOTAL</v>
          </cell>
          <cell r="D81">
            <v>16925000</v>
          </cell>
          <cell r="E81">
            <v>16994000</v>
          </cell>
          <cell r="F81">
            <v>423100</v>
          </cell>
          <cell r="G81">
            <v>424900</v>
          </cell>
          <cell r="H81">
            <v>435500</v>
          </cell>
          <cell r="I81">
            <v>860400</v>
          </cell>
          <cell r="J81">
            <v>1283500</v>
          </cell>
        </row>
        <row r="83">
          <cell r="A83" t="str">
            <v>PROGRAM 100</v>
          </cell>
          <cell r="B83" t="str">
            <v>T20</v>
          </cell>
          <cell r="C83" t="str">
            <v>EXTENDED SUPPORT SERVICES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</row>
        <row r="84">
          <cell r="A84" t="str">
            <v>Voc Rehab</v>
          </cell>
        </row>
        <row r="85">
          <cell r="A85" t="str">
            <v>100 TOTAL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7">
          <cell r="A87" t="str">
            <v xml:space="preserve">     TOTAL AGENCY</v>
          </cell>
          <cell r="D87">
            <v>16925000</v>
          </cell>
          <cell r="E87">
            <v>16994000</v>
          </cell>
          <cell r="F87">
            <v>423100</v>
          </cell>
          <cell r="G87">
            <v>424900</v>
          </cell>
          <cell r="H87">
            <v>435500</v>
          </cell>
          <cell r="I87">
            <v>860400</v>
          </cell>
          <cell r="J87">
            <v>1283500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Area"/>
      <sheetName val="SavedFormat"/>
      <sheetName val="DataSelection"/>
      <sheetName val="DataBase"/>
    </sheetNames>
    <sheetDataSet>
      <sheetData sheetId="0" refreshError="1"/>
      <sheetData sheetId="1" refreshError="1"/>
      <sheetData sheetId="2" refreshError="1"/>
      <sheetData sheetId="3">
        <row r="886">
          <cell r="K886">
            <v>443382</v>
          </cell>
        </row>
        <row r="896">
          <cell r="K896">
            <v>534356</v>
          </cell>
        </row>
        <row r="906">
          <cell r="K906">
            <v>463650</v>
          </cell>
        </row>
        <row r="916">
          <cell r="K916">
            <v>556375</v>
          </cell>
        </row>
        <row r="926">
          <cell r="K926">
            <v>482629</v>
          </cell>
        </row>
        <row r="936">
          <cell r="K936">
            <v>578297</v>
          </cell>
        </row>
        <row r="946">
          <cell r="K946">
            <v>502696</v>
          </cell>
        </row>
        <row r="956">
          <cell r="K956">
            <v>601273</v>
          </cell>
        </row>
        <row r="966">
          <cell r="K966">
            <v>524541</v>
          </cell>
        </row>
        <row r="976">
          <cell r="K976">
            <v>626378</v>
          </cell>
        </row>
        <row r="986">
          <cell r="K986">
            <v>545910</v>
          </cell>
        </row>
        <row r="996">
          <cell r="K996">
            <v>651962</v>
          </cell>
        </row>
        <row r="1006">
          <cell r="K1006">
            <v>568545</v>
          </cell>
        </row>
        <row r="1016">
          <cell r="K1016">
            <v>678583</v>
          </cell>
        </row>
        <row r="1026">
          <cell r="K1026">
            <v>590628</v>
          </cell>
        </row>
        <row r="1036">
          <cell r="K1036">
            <v>704499</v>
          </cell>
        </row>
        <row r="1046">
          <cell r="K1046">
            <v>612702</v>
          </cell>
        </row>
        <row r="1056">
          <cell r="K1056">
            <v>730051</v>
          </cell>
        </row>
        <row r="1066">
          <cell r="K1066">
            <v>634858</v>
          </cell>
        </row>
        <row r="1076">
          <cell r="K1076">
            <v>755702</v>
          </cell>
        </row>
        <row r="1086">
          <cell r="K1086">
            <v>655436</v>
          </cell>
        </row>
        <row r="1096">
          <cell r="K1096">
            <v>779946</v>
          </cell>
        </row>
        <row r="1106">
          <cell r="K1106">
            <v>676803</v>
          </cell>
        </row>
        <row r="1116">
          <cell r="K1116">
            <v>804863</v>
          </cell>
        </row>
        <row r="1126">
          <cell r="K1126">
            <v>696774</v>
          </cell>
        </row>
        <row r="1136">
          <cell r="K1136">
            <v>828986</v>
          </cell>
        </row>
        <row r="1146">
          <cell r="K1146">
            <v>715281</v>
          </cell>
        </row>
        <row r="1156">
          <cell r="K1156">
            <v>850963</v>
          </cell>
        </row>
        <row r="1166">
          <cell r="K1166">
            <v>733141</v>
          </cell>
        </row>
        <row r="1176">
          <cell r="K1176">
            <v>872408</v>
          </cell>
        </row>
        <row r="1186">
          <cell r="K1186">
            <v>749086</v>
          </cell>
        </row>
        <row r="1196">
          <cell r="K1196">
            <v>891883</v>
          </cell>
        </row>
        <row r="1206">
          <cell r="K1206">
            <v>763696</v>
          </cell>
        </row>
        <row r="1216">
          <cell r="K1216">
            <v>909472</v>
          </cell>
        </row>
        <row r="1226">
          <cell r="K1226">
            <v>774604</v>
          </cell>
        </row>
        <row r="1236">
          <cell r="K1236">
            <v>922888</v>
          </cell>
        </row>
        <row r="1246">
          <cell r="K1246">
            <v>784173</v>
          </cell>
        </row>
        <row r="1256">
          <cell r="K1256">
            <v>934990</v>
          </cell>
        </row>
        <row r="1266">
          <cell r="K1266">
            <v>793784</v>
          </cell>
        </row>
        <row r="1276">
          <cell r="K1276">
            <v>946713</v>
          </cell>
        </row>
        <row r="1286">
          <cell r="K1286">
            <v>804230</v>
          </cell>
        </row>
        <row r="1296">
          <cell r="K1296">
            <v>958663</v>
          </cell>
        </row>
        <row r="1306">
          <cell r="K1306">
            <v>817044</v>
          </cell>
        </row>
        <row r="1316">
          <cell r="K1316">
            <v>972788</v>
          </cell>
        </row>
        <row r="1326">
          <cell r="K1326">
            <v>828568</v>
          </cell>
        </row>
        <row r="1336">
          <cell r="K1336">
            <v>985609</v>
          </cell>
        </row>
        <row r="1346">
          <cell r="K1346">
            <v>836042</v>
          </cell>
        </row>
        <row r="1356">
          <cell r="K1356">
            <v>994381</v>
          </cell>
        </row>
        <row r="1366">
          <cell r="K1366">
            <v>840593</v>
          </cell>
        </row>
        <row r="1376">
          <cell r="K1376">
            <v>1000573</v>
          </cell>
        </row>
        <row r="1386">
          <cell r="K1386">
            <v>843982</v>
          </cell>
        </row>
        <row r="1396">
          <cell r="K1396">
            <v>1005015</v>
          </cell>
        </row>
        <row r="1406">
          <cell r="K1406">
            <v>849412</v>
          </cell>
        </row>
        <row r="1416">
          <cell r="K1416">
            <v>1010978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se"/>
      <sheetName val="Controls"/>
      <sheetName val="LFD Notes"/>
      <sheetName val="User Input"/>
      <sheetName val="Assump"/>
      <sheetName val="Benefit Input"/>
      <sheetName val="IN Worksheets"/>
      <sheetName val="GAU Design"/>
      <sheetName val="Alt Summary"/>
      <sheetName val="Benefit Ratios"/>
      <sheetName val="ADATSA Model"/>
      <sheetName val="ADATSA Model wMHP"/>
      <sheetName val="GAU Model"/>
      <sheetName val="GAU Model wMHP"/>
      <sheetName val="OON Worksheets"/>
      <sheetName val="CPD Ded"/>
      <sheetName val="CPD OOP"/>
      <sheetName val="Summary - Note CPD not linked"/>
      <sheetName val="CPDs - Not used in Alt Summary"/>
      <sheetName val="CPD Lookups"/>
      <sheetName val="Benefits"/>
      <sheetName val="Reimb1"/>
      <sheetName val="Reimb2"/>
      <sheetName val="Fee Input"/>
      <sheetName val="RBRVS CF"/>
      <sheetName val="Demog"/>
      <sheetName val="PCP_SCP Distribution"/>
      <sheetName val="Area Factors"/>
      <sheetName val="Input Flags"/>
      <sheetName val="Age Gender"/>
      <sheetName val="Area"/>
      <sheetName val="Print Flags"/>
      <sheetName val="GPCI"/>
      <sheetName val="Tables"/>
      <sheetName val="Data Load"/>
    </sheetNames>
    <sheetDataSet>
      <sheetData sheetId="0"/>
      <sheetData sheetId="1">
        <row r="1">
          <cell r="C1" t="b">
            <v>0</v>
          </cell>
        </row>
        <row r="3">
          <cell r="C3" t="b">
            <v>0</v>
          </cell>
        </row>
        <row r="5">
          <cell r="C5" t="b">
            <v>0</v>
          </cell>
        </row>
        <row r="7">
          <cell r="C7" t="b">
            <v>1</v>
          </cell>
        </row>
        <row r="11">
          <cell r="C11" t="b">
            <v>0</v>
          </cell>
        </row>
        <row r="12">
          <cell r="C12" t="b">
            <v>0</v>
          </cell>
        </row>
        <row r="13">
          <cell r="C13" t="b">
            <v>0</v>
          </cell>
        </row>
        <row r="14">
          <cell r="C14" t="b">
            <v>0</v>
          </cell>
        </row>
        <row r="16">
          <cell r="C16">
            <v>2</v>
          </cell>
          <cell r="D16" t="str">
            <v>Enter Exact Membership</v>
          </cell>
        </row>
        <row r="18">
          <cell r="D18" t="str">
            <v>Standard Demographics</v>
          </cell>
        </row>
        <row r="19">
          <cell r="D19" t="str">
            <v>Enter Exact Membership</v>
          </cell>
        </row>
        <row r="20">
          <cell r="D20" t="str">
            <v>One Tier</v>
          </cell>
        </row>
        <row r="21">
          <cell r="D21" t="str">
            <v>Two Tier</v>
          </cell>
        </row>
        <row r="22">
          <cell r="D22" t="str">
            <v>Three Tier</v>
          </cell>
        </row>
        <row r="23">
          <cell r="D23" t="str">
            <v>Four Tier</v>
          </cell>
        </row>
        <row r="25">
          <cell r="C25">
            <v>49</v>
          </cell>
          <cell r="D25" t="str">
            <v>Washington</v>
          </cell>
          <cell r="E25" t="str">
            <v>Washington</v>
          </cell>
        </row>
        <row r="26">
          <cell r="C26">
            <v>1</v>
          </cell>
          <cell r="D26" t="str">
            <v>Nationwide</v>
          </cell>
          <cell r="E26" t="str">
            <v>Nationwide</v>
          </cell>
        </row>
        <row r="27">
          <cell r="C27">
            <v>1</v>
          </cell>
          <cell r="D27" t="str">
            <v>Nationwide</v>
          </cell>
          <cell r="E27" t="str">
            <v>Nationwide</v>
          </cell>
        </row>
        <row r="28">
          <cell r="C28">
            <v>1</v>
          </cell>
          <cell r="D28" t="str">
            <v>Nationwide</v>
          </cell>
          <cell r="E28" t="str">
            <v>Nationwide</v>
          </cell>
        </row>
        <row r="29">
          <cell r="C29">
            <v>1</v>
          </cell>
          <cell r="D29" t="str">
            <v>Nationwide</v>
          </cell>
          <cell r="E29" t="str">
            <v>Nationwide</v>
          </cell>
        </row>
        <row r="32">
          <cell r="D32" t="str">
            <v>Nationwide</v>
          </cell>
        </row>
        <row r="33">
          <cell r="D33" t="str">
            <v>Alabama</v>
          </cell>
        </row>
        <row r="34">
          <cell r="D34" t="str">
            <v>Alaska</v>
          </cell>
        </row>
        <row r="35">
          <cell r="D35" t="str">
            <v>Arizona</v>
          </cell>
        </row>
        <row r="36">
          <cell r="D36" t="str">
            <v>Arkansas</v>
          </cell>
        </row>
        <row r="37">
          <cell r="D37" t="str">
            <v>California</v>
          </cell>
        </row>
        <row r="38">
          <cell r="D38" t="str">
            <v>Colorado</v>
          </cell>
        </row>
        <row r="39">
          <cell r="D39" t="str">
            <v>Connecticut</v>
          </cell>
        </row>
        <row r="40">
          <cell r="D40" t="str">
            <v>Delaware</v>
          </cell>
        </row>
        <row r="41">
          <cell r="D41" t="str">
            <v>District of Columbia</v>
          </cell>
        </row>
        <row r="42">
          <cell r="D42" t="str">
            <v>Florida</v>
          </cell>
        </row>
        <row r="43">
          <cell r="D43" t="str">
            <v>Georgia</v>
          </cell>
        </row>
        <row r="44">
          <cell r="D44" t="str">
            <v>Hawaii</v>
          </cell>
        </row>
        <row r="45">
          <cell r="D45" t="str">
            <v>Idaho</v>
          </cell>
        </row>
        <row r="46">
          <cell r="D46" t="str">
            <v>Illinois</v>
          </cell>
        </row>
        <row r="47">
          <cell r="D47" t="str">
            <v>Indiana</v>
          </cell>
        </row>
        <row r="48">
          <cell r="D48" t="str">
            <v>Iowa</v>
          </cell>
        </row>
        <row r="49">
          <cell r="D49" t="str">
            <v>Kansas</v>
          </cell>
        </row>
        <row r="50">
          <cell r="D50" t="str">
            <v>Kentucky</v>
          </cell>
        </row>
        <row r="51">
          <cell r="D51" t="str">
            <v>Louisiana</v>
          </cell>
        </row>
        <row r="52">
          <cell r="D52" t="str">
            <v>Maine</v>
          </cell>
        </row>
        <row r="53">
          <cell r="D53" t="str">
            <v>Maryland</v>
          </cell>
        </row>
        <row r="54">
          <cell r="D54" t="str">
            <v>Massachusetts</v>
          </cell>
        </row>
        <row r="55">
          <cell r="D55" t="str">
            <v>Michigan</v>
          </cell>
        </row>
        <row r="56">
          <cell r="D56" t="str">
            <v>Minnesota</v>
          </cell>
        </row>
        <row r="57">
          <cell r="D57" t="str">
            <v>Mississippi</v>
          </cell>
        </row>
        <row r="58">
          <cell r="D58" t="str">
            <v>Missouri</v>
          </cell>
        </row>
        <row r="59">
          <cell r="D59" t="str">
            <v>Montana</v>
          </cell>
        </row>
        <row r="60">
          <cell r="D60" t="str">
            <v>Nebraska</v>
          </cell>
        </row>
        <row r="61">
          <cell r="D61" t="str">
            <v>Nevada</v>
          </cell>
        </row>
        <row r="62">
          <cell r="D62" t="str">
            <v>New Hampshire</v>
          </cell>
        </row>
        <row r="63">
          <cell r="D63" t="str">
            <v>New Jersey</v>
          </cell>
        </row>
        <row r="64">
          <cell r="D64" t="str">
            <v>New Mexico</v>
          </cell>
        </row>
        <row r="65">
          <cell r="D65" t="str">
            <v>New York</v>
          </cell>
        </row>
        <row r="66">
          <cell r="D66" t="str">
            <v>North Carolina</v>
          </cell>
        </row>
        <row r="67">
          <cell r="D67" t="str">
            <v>North Dakota</v>
          </cell>
        </row>
        <row r="68">
          <cell r="D68" t="str">
            <v>Ohio</v>
          </cell>
        </row>
        <row r="69">
          <cell r="D69" t="str">
            <v>Oklahoma</v>
          </cell>
        </row>
        <row r="70">
          <cell r="D70" t="str">
            <v>Oregon</v>
          </cell>
        </row>
        <row r="71">
          <cell r="D71" t="str">
            <v>Pennsylvania</v>
          </cell>
        </row>
        <row r="72">
          <cell r="D72" t="str">
            <v>Rhode Island</v>
          </cell>
        </row>
        <row r="73">
          <cell r="D73" t="str">
            <v>South Carolina</v>
          </cell>
        </row>
        <row r="74">
          <cell r="D74" t="str">
            <v>South Dakota</v>
          </cell>
        </row>
        <row r="75">
          <cell r="D75" t="str">
            <v>Tennessee</v>
          </cell>
        </row>
        <row r="76">
          <cell r="D76" t="str">
            <v>Texas</v>
          </cell>
        </row>
        <row r="77">
          <cell r="D77" t="str">
            <v>Utah</v>
          </cell>
        </row>
        <row r="78">
          <cell r="D78" t="str">
            <v>Vermont</v>
          </cell>
        </row>
        <row r="79">
          <cell r="D79" t="str">
            <v>Virginia</v>
          </cell>
        </row>
        <row r="80">
          <cell r="D80" t="str">
            <v>Washington</v>
          </cell>
        </row>
        <row r="81">
          <cell r="D81" t="str">
            <v>West Virginia</v>
          </cell>
        </row>
        <row r="82">
          <cell r="D82" t="str">
            <v>Wisconsin</v>
          </cell>
        </row>
        <row r="83">
          <cell r="D83" t="str">
            <v>Wyoming</v>
          </cell>
        </row>
        <row r="85">
          <cell r="C85">
            <v>16</v>
          </cell>
          <cell r="D85" t="str">
            <v>Total</v>
          </cell>
        </row>
        <row r="86">
          <cell r="C86">
            <v>1</v>
          </cell>
          <cell r="D86" t="str">
            <v>Total</v>
          </cell>
        </row>
        <row r="87">
          <cell r="C87">
            <v>1</v>
          </cell>
          <cell r="D87" t="str">
            <v>Total</v>
          </cell>
        </row>
        <row r="88">
          <cell r="C88">
            <v>1</v>
          </cell>
          <cell r="D88" t="str">
            <v>Total</v>
          </cell>
        </row>
        <row r="89">
          <cell r="C89">
            <v>1</v>
          </cell>
          <cell r="D89" t="str">
            <v>Total</v>
          </cell>
        </row>
        <row r="92">
          <cell r="D92" t="str">
            <v>Bellingham</v>
          </cell>
          <cell r="E92" t="str">
            <v>Total</v>
          </cell>
          <cell r="F92" t="str">
            <v>Total</v>
          </cell>
          <cell r="G92" t="str">
            <v>Total</v>
          </cell>
          <cell r="H92" t="str">
            <v>Total</v>
          </cell>
        </row>
        <row r="93">
          <cell r="D93" t="str">
            <v>Bremerton-Silverdale</v>
          </cell>
          <cell r="E93"/>
          <cell r="F93"/>
          <cell r="G93"/>
          <cell r="H93"/>
        </row>
        <row r="94">
          <cell r="D94" t="str">
            <v>Kennewick-Richland-Pasco</v>
          </cell>
          <cell r="E94"/>
          <cell r="F94"/>
          <cell r="G94"/>
          <cell r="H94"/>
        </row>
        <row r="95">
          <cell r="D95" t="str">
            <v>Lewiston</v>
          </cell>
          <cell r="E95"/>
          <cell r="F95"/>
          <cell r="G95"/>
          <cell r="H95"/>
        </row>
        <row r="96">
          <cell r="D96" t="str">
            <v>Longview</v>
          </cell>
          <cell r="E96"/>
          <cell r="F96"/>
          <cell r="G96"/>
          <cell r="H96"/>
        </row>
        <row r="97">
          <cell r="D97" t="str">
            <v>Mount Vernon-Anacortes</v>
          </cell>
          <cell r="E97"/>
          <cell r="F97"/>
          <cell r="G97"/>
          <cell r="H97"/>
        </row>
        <row r="98">
          <cell r="D98" t="str">
            <v>Olympia</v>
          </cell>
          <cell r="E98"/>
          <cell r="F98"/>
          <cell r="G98"/>
          <cell r="H98"/>
        </row>
        <row r="99">
          <cell r="D99" t="str">
            <v>Portland-Vancouver</v>
          </cell>
          <cell r="E99"/>
          <cell r="F99"/>
          <cell r="G99"/>
          <cell r="H99"/>
        </row>
        <row r="100">
          <cell r="D100" t="str">
            <v>Seattle-Bellevue-Everett</v>
          </cell>
          <cell r="E100"/>
          <cell r="F100"/>
          <cell r="G100"/>
          <cell r="H100"/>
        </row>
        <row r="101">
          <cell r="D101" t="str">
            <v>Spokane</v>
          </cell>
          <cell r="E101"/>
          <cell r="F101"/>
          <cell r="G101"/>
          <cell r="H101"/>
        </row>
        <row r="102">
          <cell r="D102" t="str">
            <v>Tacoma</v>
          </cell>
          <cell r="E102"/>
          <cell r="F102"/>
          <cell r="G102"/>
          <cell r="H102"/>
        </row>
        <row r="103">
          <cell r="D103" t="str">
            <v>Wenatchee</v>
          </cell>
          <cell r="E103"/>
          <cell r="F103"/>
          <cell r="G103"/>
          <cell r="H103"/>
        </row>
        <row r="104">
          <cell r="D104" t="str">
            <v>Yakima</v>
          </cell>
          <cell r="E104"/>
          <cell r="F104"/>
          <cell r="G104"/>
          <cell r="H104"/>
        </row>
        <row r="105">
          <cell r="D105" t="str">
            <v>MSA Composite</v>
          </cell>
          <cell r="E105"/>
          <cell r="F105"/>
          <cell r="G105"/>
          <cell r="H105"/>
        </row>
        <row r="106">
          <cell r="D106" t="str">
            <v>Non-MSA Areas</v>
          </cell>
          <cell r="E106"/>
          <cell r="F106"/>
          <cell r="G106"/>
          <cell r="H106"/>
        </row>
        <row r="107">
          <cell r="D107" t="str">
            <v>Total</v>
          </cell>
          <cell r="E107"/>
          <cell r="F107"/>
          <cell r="G107"/>
          <cell r="H107"/>
        </row>
        <row r="108">
          <cell r="D108"/>
          <cell r="E108"/>
          <cell r="F108"/>
          <cell r="G108"/>
          <cell r="H108"/>
        </row>
        <row r="109">
          <cell r="D109"/>
          <cell r="E109"/>
          <cell r="F109"/>
          <cell r="G109"/>
          <cell r="H109"/>
        </row>
        <row r="110">
          <cell r="D110"/>
          <cell r="E110"/>
          <cell r="F110"/>
          <cell r="G110"/>
          <cell r="H110"/>
        </row>
        <row r="111">
          <cell r="D111"/>
          <cell r="E111"/>
          <cell r="F111"/>
          <cell r="G111"/>
          <cell r="H111"/>
        </row>
        <row r="112">
          <cell r="D112"/>
          <cell r="E112"/>
          <cell r="F112"/>
          <cell r="G112"/>
          <cell r="H112"/>
        </row>
        <row r="113">
          <cell r="D113"/>
          <cell r="E113"/>
          <cell r="F113"/>
          <cell r="G113"/>
          <cell r="H113"/>
        </row>
        <row r="114">
          <cell r="D114"/>
          <cell r="E114"/>
          <cell r="F114"/>
          <cell r="G114"/>
          <cell r="H114"/>
        </row>
        <row r="115">
          <cell r="D115"/>
          <cell r="E115"/>
          <cell r="F115"/>
          <cell r="G115"/>
          <cell r="H115"/>
        </row>
        <row r="116">
          <cell r="D116"/>
          <cell r="E116"/>
          <cell r="F116"/>
          <cell r="G116"/>
          <cell r="H116"/>
        </row>
        <row r="117">
          <cell r="D117"/>
          <cell r="E117"/>
          <cell r="F117"/>
          <cell r="G117"/>
          <cell r="H117"/>
        </row>
        <row r="118">
          <cell r="D118"/>
          <cell r="E118"/>
          <cell r="F118"/>
          <cell r="G118"/>
          <cell r="H118"/>
        </row>
        <row r="119">
          <cell r="D119"/>
          <cell r="E119"/>
          <cell r="F119"/>
          <cell r="G119"/>
          <cell r="H119"/>
        </row>
        <row r="120">
          <cell r="D120"/>
          <cell r="E120"/>
          <cell r="F120"/>
          <cell r="G120"/>
          <cell r="H120"/>
        </row>
        <row r="121">
          <cell r="D121"/>
          <cell r="E121"/>
          <cell r="F121"/>
          <cell r="G121"/>
          <cell r="H121"/>
        </row>
        <row r="122">
          <cell r="D122"/>
          <cell r="E122"/>
          <cell r="F122"/>
          <cell r="G122"/>
          <cell r="H122"/>
        </row>
        <row r="123">
          <cell r="D123"/>
          <cell r="E123"/>
          <cell r="F123"/>
          <cell r="G123"/>
          <cell r="H123"/>
        </row>
        <row r="124">
          <cell r="D124"/>
          <cell r="E124"/>
          <cell r="F124"/>
          <cell r="G124"/>
          <cell r="H124"/>
        </row>
        <row r="125">
          <cell r="D125"/>
          <cell r="E125"/>
          <cell r="F125"/>
          <cell r="G125"/>
          <cell r="H125"/>
        </row>
        <row r="126">
          <cell r="D126"/>
          <cell r="E126"/>
          <cell r="F126"/>
          <cell r="G126"/>
          <cell r="H126"/>
        </row>
        <row r="130">
          <cell r="C130">
            <v>60</v>
          </cell>
        </row>
        <row r="131">
          <cell r="C131">
            <v>60</v>
          </cell>
        </row>
        <row r="134">
          <cell r="C134">
            <v>1</v>
          </cell>
          <cell r="D134" t="str">
            <v>One per Year - Contact Lenses Covered</v>
          </cell>
        </row>
        <row r="135">
          <cell r="C135">
            <v>1</v>
          </cell>
        </row>
        <row r="137">
          <cell r="D137" t="str">
            <v>One per Year - Contact Lenses Covered</v>
          </cell>
        </row>
        <row r="138">
          <cell r="D138" t="str">
            <v>One per Year - Contacts Only When Medically Necessary</v>
          </cell>
        </row>
        <row r="139">
          <cell r="D139" t="str">
            <v>One per Two Years - Contact Lenses Covered</v>
          </cell>
        </row>
        <row r="140">
          <cell r="D140" t="str">
            <v>One per Two Years - Contact Lenses Only When Medically Necessary</v>
          </cell>
        </row>
        <row r="141">
          <cell r="D141" t="str">
            <v>Not Covered</v>
          </cell>
        </row>
        <row r="147">
          <cell r="D147" t="b">
            <v>0</v>
          </cell>
        </row>
        <row r="148">
          <cell r="D148" t="b">
            <v>1</v>
          </cell>
        </row>
        <row r="149">
          <cell r="D149" t="b">
            <v>0</v>
          </cell>
        </row>
        <row r="150">
          <cell r="D150" t="b">
            <v>0</v>
          </cell>
        </row>
        <row r="155">
          <cell r="B155">
            <v>1</v>
          </cell>
        </row>
        <row r="157">
          <cell r="C157" t="str">
            <v>Annual Visit Maximum</v>
          </cell>
        </row>
        <row r="158">
          <cell r="C158" t="str">
            <v>Annual Dollar Maximum</v>
          </cell>
        </row>
        <row r="159">
          <cell r="C159" t="str">
            <v>Both Annual Dollar or Visit Maximum</v>
          </cell>
        </row>
        <row r="162">
          <cell r="C162">
            <v>20</v>
          </cell>
          <cell r="E162" t="e">
            <v>#VALUE!</v>
          </cell>
        </row>
        <row r="163">
          <cell r="C163">
            <v>20</v>
          </cell>
          <cell r="E163" t="e">
            <v>#VALUE!</v>
          </cell>
        </row>
        <row r="185">
          <cell r="C185">
            <v>1</v>
          </cell>
        </row>
        <row r="187">
          <cell r="D187" t="str">
            <v>Oral Contraceptives Included</v>
          </cell>
        </row>
        <row r="188">
          <cell r="D188" t="str">
            <v>Oral Contraceptives Excluded</v>
          </cell>
        </row>
        <row r="189">
          <cell r="D189" t="str">
            <v>Prescription Drugs Not Covered</v>
          </cell>
        </row>
        <row r="191">
          <cell r="D191" t="str">
            <v>Percentage Discount</v>
          </cell>
        </row>
        <row r="192">
          <cell r="D192" t="str">
            <v>Percentage Discount</v>
          </cell>
        </row>
        <row r="193">
          <cell r="D193" t="str">
            <v>Percentage Discount</v>
          </cell>
        </row>
        <row r="194">
          <cell r="D194" t="str">
            <v>Percentage Discount</v>
          </cell>
        </row>
        <row r="195">
          <cell r="D195" t="str">
            <v>Percentage Discount</v>
          </cell>
        </row>
        <row r="196">
          <cell r="D196" t="str">
            <v>Percentage Discount</v>
          </cell>
        </row>
        <row r="197">
          <cell r="D197" t="str">
            <v>Percentage Discount</v>
          </cell>
        </row>
        <row r="198">
          <cell r="D198" t="str">
            <v>Percentage Discount</v>
          </cell>
        </row>
        <row r="200">
          <cell r="C200" t="b">
            <v>1</v>
          </cell>
        </row>
        <row r="202">
          <cell r="D202" t="str">
            <v>Percentage Discount</v>
          </cell>
        </row>
        <row r="203">
          <cell r="D203" t="str">
            <v>Per Diem</v>
          </cell>
        </row>
        <row r="204">
          <cell r="D204" t="str">
            <v>Case Rate</v>
          </cell>
        </row>
        <row r="206">
          <cell r="D206" t="str">
            <v>Percentage Discount</v>
          </cell>
        </row>
        <row r="207">
          <cell r="D207" t="str">
            <v>Per Diem</v>
          </cell>
        </row>
        <row r="208">
          <cell r="D208" t="str">
            <v>Case Rate - Overall</v>
          </cell>
        </row>
        <row r="209">
          <cell r="D209" t="str">
            <v>Case Rate - Medicare DRG Weights</v>
          </cell>
        </row>
        <row r="211">
          <cell r="C211" t="b">
            <v>0</v>
          </cell>
        </row>
        <row r="212">
          <cell r="C212" t="b">
            <v>1</v>
          </cell>
        </row>
        <row r="214">
          <cell r="C214" t="b">
            <v>1</v>
          </cell>
        </row>
        <row r="215">
          <cell r="C215" t="b">
            <v>0</v>
          </cell>
        </row>
        <row r="217">
          <cell r="D217" t="str">
            <v>Percentage Discount</v>
          </cell>
        </row>
        <row r="218">
          <cell r="D218" t="str">
            <v>Percentage Discount</v>
          </cell>
        </row>
        <row r="219">
          <cell r="D219" t="str">
            <v>Percentage Discount</v>
          </cell>
        </row>
        <row r="220">
          <cell r="D220" t="str">
            <v>Percentage Discount</v>
          </cell>
        </row>
        <row r="221">
          <cell r="D221" t="str">
            <v>Percentage Discount</v>
          </cell>
        </row>
        <row r="222">
          <cell r="D222" t="str">
            <v>Percentage Discount</v>
          </cell>
        </row>
        <row r="223">
          <cell r="D223" t="str">
            <v>Percentage Discount</v>
          </cell>
        </row>
        <row r="224">
          <cell r="D224" t="str">
            <v>Percentage Discount</v>
          </cell>
        </row>
        <row r="225">
          <cell r="D225" t="str">
            <v>Percentage Discount</v>
          </cell>
        </row>
        <row r="226">
          <cell r="D226" t="str">
            <v>Percentage Discount</v>
          </cell>
        </row>
        <row r="228">
          <cell r="D228" t="str">
            <v>Percentage Discount</v>
          </cell>
        </row>
        <row r="229">
          <cell r="D229" t="str">
            <v>Negotiated Average Charge</v>
          </cell>
        </row>
        <row r="230">
          <cell r="D230" t="str">
            <v>ASC Codes</v>
          </cell>
        </row>
        <row r="232">
          <cell r="C232" t="b">
            <v>1</v>
          </cell>
        </row>
        <row r="233">
          <cell r="C233" t="b">
            <v>0</v>
          </cell>
        </row>
        <row r="234">
          <cell r="C234" t="b">
            <v>0</v>
          </cell>
        </row>
        <row r="236">
          <cell r="C236" t="b">
            <v>0</v>
          </cell>
        </row>
        <row r="237">
          <cell r="C237" t="b">
            <v>1</v>
          </cell>
        </row>
        <row r="238">
          <cell r="C238" t="b">
            <v>0</v>
          </cell>
        </row>
        <row r="240">
          <cell r="D240" t="str">
            <v>Percentage Discount</v>
          </cell>
        </row>
        <row r="241">
          <cell r="D241" t="str">
            <v>Percentage Discount</v>
          </cell>
        </row>
        <row r="242">
          <cell r="D242" t="str">
            <v>Percentage Discount</v>
          </cell>
        </row>
        <row r="243">
          <cell r="D243" t="str">
            <v>Percentage Discount</v>
          </cell>
        </row>
        <row r="244">
          <cell r="D244" t="str">
            <v>Percentage Discount</v>
          </cell>
        </row>
        <row r="249">
          <cell r="D249" t="str">
            <v>1A - All Coverages</v>
          </cell>
        </row>
        <row r="250">
          <cell r="D250" t="str">
            <v>1B - All Coverages, Excluding Rx</v>
          </cell>
        </row>
        <row r="251">
          <cell r="D251" t="str">
            <v>2A - Hospital</v>
          </cell>
        </row>
        <row r="252">
          <cell r="D252" t="str">
            <v>2B - Other Than Hospital</v>
          </cell>
        </row>
        <row r="253">
          <cell r="D253" t="str">
            <v>2C - Other Than Hospital, Rx</v>
          </cell>
        </row>
        <row r="254">
          <cell r="D254" t="str">
            <v>3A - Hospital, Surgery</v>
          </cell>
        </row>
        <row r="255">
          <cell r="D255" t="str">
            <v>3B - Other Than Hospital, Surgery</v>
          </cell>
        </row>
        <row r="256">
          <cell r="D256" t="str">
            <v>3C - Other Than Hospital, Surgery, Rx</v>
          </cell>
        </row>
        <row r="257">
          <cell r="D257" t="str">
            <v>4A - Hospital, Surgery, Physician Inpatient, Ambulance</v>
          </cell>
        </row>
        <row r="258">
          <cell r="D258" t="str">
            <v>4B - Other Than Hospital, Surgery, Physician Inpatient, Ambulance</v>
          </cell>
        </row>
        <row r="259">
          <cell r="D259" t="str">
            <v>4C - Other Than Hospital, Surgery, Physician Inpatient, Ambulance, Rx</v>
          </cell>
        </row>
        <row r="260">
          <cell r="D260" t="str">
            <v>5A - Hospital, Surgery, Physician Inpatient, Ambulance, Rad, Path</v>
          </cell>
        </row>
        <row r="261">
          <cell r="D261" t="str">
            <v>5B - Other Than Hospital, Surgery, Physician Inpatient, Ambulance, Rad, Path</v>
          </cell>
        </row>
        <row r="262">
          <cell r="D262" t="str">
            <v>5C - Other Than Hospital, Surgery, Physician Inpatient, Ambulance, Rad, Path, Rx</v>
          </cell>
        </row>
        <row r="263">
          <cell r="D263" t="str">
            <v>6A - Hospital Inpatient</v>
          </cell>
        </row>
        <row r="264">
          <cell r="D264" t="str">
            <v>6B - Other Than Hospital Inpatient</v>
          </cell>
        </row>
        <row r="265">
          <cell r="D265" t="str">
            <v>6C - Other Than Hospital Inpatient, Rx</v>
          </cell>
        </row>
        <row r="266">
          <cell r="D266" t="str">
            <v>16 - Other Than Er, Physician Office Visits, Misc, Preventive, Psych, A&amp;D Abuse, Rx</v>
          </cell>
        </row>
        <row r="267">
          <cell r="D267" t="str">
            <v>17C - Other Than Maternity, Rx</v>
          </cell>
        </row>
        <row r="268">
          <cell r="D268" t="str">
            <v>18B - Hospital, Excluding Hospital Maternity</v>
          </cell>
        </row>
        <row r="269">
          <cell r="D269" t="str">
            <v>19C - Other Than Hospital, Physician Maternity, Rx</v>
          </cell>
        </row>
        <row r="270">
          <cell r="D270" t="str">
            <v>Input CPD Table Manually (1)</v>
          </cell>
        </row>
        <row r="271">
          <cell r="D271" t="str">
            <v>Input CPD Table Manually (2)</v>
          </cell>
        </row>
        <row r="273">
          <cell r="C273">
            <v>0</v>
          </cell>
          <cell r="E273">
            <v>1</v>
          </cell>
        </row>
        <row r="274">
          <cell r="C274">
            <v>1</v>
          </cell>
        </row>
        <row r="275">
          <cell r="D275" t="str">
            <v>No Family Dollar Limit</v>
          </cell>
        </row>
        <row r="276">
          <cell r="D276" t="str">
            <v>2 x Individual</v>
          </cell>
        </row>
        <row r="277">
          <cell r="D277" t="str">
            <v>2.5 x Individual</v>
          </cell>
        </row>
        <row r="278">
          <cell r="D278" t="str">
            <v>3 x Individual</v>
          </cell>
        </row>
        <row r="279">
          <cell r="C279">
            <v>0</v>
          </cell>
          <cell r="E279">
            <v>1</v>
          </cell>
        </row>
        <row r="280">
          <cell r="C280">
            <v>1</v>
          </cell>
        </row>
        <row r="282">
          <cell r="C282">
            <v>2</v>
          </cell>
          <cell r="E282">
            <v>1</v>
          </cell>
        </row>
        <row r="283">
          <cell r="D283" t="str">
            <v>No Carryover</v>
          </cell>
        </row>
        <row r="284">
          <cell r="D284" t="str">
            <v>Carryover</v>
          </cell>
        </row>
        <row r="285">
          <cell r="C285">
            <v>2</v>
          </cell>
          <cell r="E285">
            <v>1</v>
          </cell>
        </row>
        <row r="290">
          <cell r="C290" t="b">
            <v>0</v>
          </cell>
        </row>
        <row r="291">
          <cell r="C291" t="b">
            <v>0</v>
          </cell>
        </row>
        <row r="292">
          <cell r="C292" t="b">
            <v>0</v>
          </cell>
        </row>
        <row r="293">
          <cell r="C293" t="b">
            <v>0</v>
          </cell>
        </row>
        <row r="294">
          <cell r="C294" t="b">
            <v>0</v>
          </cell>
        </row>
        <row r="295">
          <cell r="C295" t="b">
            <v>0</v>
          </cell>
        </row>
        <row r="296">
          <cell r="C296" t="b">
            <v>0</v>
          </cell>
        </row>
        <row r="297">
          <cell r="C297" t="b">
            <v>0</v>
          </cell>
        </row>
        <row r="298">
          <cell r="C298" t="b">
            <v>0</v>
          </cell>
        </row>
        <row r="299">
          <cell r="C299" t="b">
            <v>0</v>
          </cell>
        </row>
        <row r="300">
          <cell r="C300" t="b">
            <v>0</v>
          </cell>
        </row>
        <row r="301">
          <cell r="C301" t="b">
            <v>0</v>
          </cell>
        </row>
        <row r="302">
          <cell r="C302" t="b">
            <v>0</v>
          </cell>
        </row>
        <row r="304">
          <cell r="C304">
            <v>1</v>
          </cell>
          <cell r="D304" t="str">
            <v>Nationwide</v>
          </cell>
        </row>
      </sheetData>
      <sheetData sheetId="2"/>
      <sheetData sheetId="3">
        <row r="11">
          <cell r="EV11">
            <v>0</v>
          </cell>
        </row>
        <row r="12">
          <cell r="DC12">
            <v>0.82012990954895892</v>
          </cell>
          <cell r="DE12">
            <v>0.44996537396121883</v>
          </cell>
          <cell r="DP12">
            <v>0.25</v>
          </cell>
        </row>
        <row r="13">
          <cell r="DC13">
            <v>1.61</v>
          </cell>
          <cell r="DE13">
            <v>1.7</v>
          </cell>
        </row>
        <row r="14">
          <cell r="R14">
            <v>1</v>
          </cell>
        </row>
        <row r="20">
          <cell r="EV20">
            <v>0</v>
          </cell>
        </row>
        <row r="21">
          <cell r="EV21">
            <v>1000</v>
          </cell>
        </row>
        <row r="37">
          <cell r="EV37">
            <v>0</v>
          </cell>
        </row>
        <row r="46">
          <cell r="EV46">
            <v>0</v>
          </cell>
        </row>
        <row r="47">
          <cell r="EV47">
            <v>1000</v>
          </cell>
        </row>
        <row r="51">
          <cell r="AA51">
            <v>20</v>
          </cell>
          <cell r="AE51">
            <v>20</v>
          </cell>
        </row>
        <row r="53">
          <cell r="AA53">
            <v>1468.5</v>
          </cell>
          <cell r="AE53">
            <v>1091.7</v>
          </cell>
        </row>
      </sheetData>
      <sheetData sheetId="4"/>
      <sheetData sheetId="5"/>
      <sheetData sheetId="6">
        <row r="150">
          <cell r="AI150">
            <v>146.85</v>
          </cell>
        </row>
        <row r="151">
          <cell r="AI151">
            <v>109.17</v>
          </cell>
        </row>
      </sheetData>
      <sheetData sheetId="7"/>
      <sheetData sheetId="8">
        <row r="13">
          <cell r="AU13">
            <v>3.5825652922749286E-2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1A</v>
          </cell>
          <cell r="C3" t="str">
            <v>1A - All Coverages</v>
          </cell>
          <cell r="D3">
            <v>2</v>
          </cell>
        </row>
        <row r="4">
          <cell r="B4" t="str">
            <v>1B</v>
          </cell>
          <cell r="C4" t="str">
            <v>1B - All Coverages, Excluding Rx</v>
          </cell>
          <cell r="D4">
            <v>3</v>
          </cell>
        </row>
        <row r="5">
          <cell r="B5" t="str">
            <v>2A</v>
          </cell>
          <cell r="C5" t="str">
            <v>2A - Hospital</v>
          </cell>
          <cell r="D5">
            <v>4</v>
          </cell>
        </row>
        <row r="6">
          <cell r="B6" t="str">
            <v>2B</v>
          </cell>
          <cell r="C6" t="str">
            <v>2B - Other Than Hospital</v>
          </cell>
          <cell r="D6">
            <v>5</v>
          </cell>
        </row>
        <row r="7">
          <cell r="B7" t="str">
            <v>2C</v>
          </cell>
          <cell r="C7" t="str">
            <v>2C - Other Than Hospital, Rx</v>
          </cell>
          <cell r="D7">
            <v>6</v>
          </cell>
        </row>
        <row r="8">
          <cell r="B8" t="str">
            <v>3A</v>
          </cell>
          <cell r="C8" t="str">
            <v>3A - Hospital, Surgery</v>
          </cell>
          <cell r="D8">
            <v>7</v>
          </cell>
        </row>
        <row r="9">
          <cell r="B9" t="str">
            <v>3B</v>
          </cell>
          <cell r="C9" t="str">
            <v>3B - Other Than Hospital, Surgery</v>
          </cell>
          <cell r="D9">
            <v>8</v>
          </cell>
        </row>
        <row r="10">
          <cell r="B10" t="str">
            <v>3C</v>
          </cell>
          <cell r="C10" t="str">
            <v>3C - Other Than Hospital, Surgery, Rx</v>
          </cell>
          <cell r="D10">
            <v>9</v>
          </cell>
        </row>
        <row r="11">
          <cell r="B11" t="str">
            <v>4A</v>
          </cell>
          <cell r="C11" t="str">
            <v>4A - Hospital, Surgery, Physician Inpatient, Ambulance</v>
          </cell>
          <cell r="D11">
            <v>10</v>
          </cell>
        </row>
        <row r="12">
          <cell r="B12" t="str">
            <v>4B</v>
          </cell>
          <cell r="C12" t="str">
            <v>4B - Other Than Hospital, Surgery, Physician Inpatient, Ambulance</v>
          </cell>
          <cell r="D12">
            <v>11</v>
          </cell>
        </row>
        <row r="13">
          <cell r="B13" t="str">
            <v>4C</v>
          </cell>
          <cell r="C13" t="str">
            <v>4C - Other Than Hospital, Surgery, Physician Inpatient, Ambulance, Rx</v>
          </cell>
          <cell r="D13">
            <v>12</v>
          </cell>
        </row>
        <row r="14">
          <cell r="B14" t="str">
            <v>5A</v>
          </cell>
          <cell r="C14" t="str">
            <v>5A - Hospital, Surgery, Physician Inpatient, Ambulance, Rad, Path</v>
          </cell>
          <cell r="D14">
            <v>13</v>
          </cell>
        </row>
        <row r="15">
          <cell r="B15" t="str">
            <v>5B</v>
          </cell>
          <cell r="C15" t="str">
            <v>5B - Other Than Hospital, Surgery, Physician Inpatient, Ambulance, Rad, Path</v>
          </cell>
          <cell r="D15">
            <v>14</v>
          </cell>
        </row>
        <row r="16">
          <cell r="B16" t="str">
            <v>5C</v>
          </cell>
          <cell r="C16" t="str">
            <v>5C - Other Than Hospital, Surgery, Physician Inpatient, Ambulance, Rad, Path, Rx</v>
          </cell>
          <cell r="D16">
            <v>15</v>
          </cell>
        </row>
        <row r="17">
          <cell r="B17" t="str">
            <v>6A</v>
          </cell>
          <cell r="C17" t="str">
            <v>6A - Hospital Inpatient</v>
          </cell>
          <cell r="D17">
            <v>16</v>
          </cell>
        </row>
        <row r="18">
          <cell r="B18" t="str">
            <v>6B</v>
          </cell>
          <cell r="C18" t="str">
            <v>6B - Other Than Hospital Inpatient</v>
          </cell>
          <cell r="D18">
            <v>17</v>
          </cell>
        </row>
        <row r="19">
          <cell r="B19" t="str">
            <v>6C</v>
          </cell>
          <cell r="C19" t="str">
            <v>6C - Other Than Hospital Inpatient, Rx</v>
          </cell>
          <cell r="D19">
            <v>18</v>
          </cell>
        </row>
        <row r="20">
          <cell r="B20">
            <v>16</v>
          </cell>
          <cell r="C20" t="str">
            <v>16 - Other Than Er, Physician Office Visits, Misc, Preventive, Psych, A&amp;D Abuse, Rx</v>
          </cell>
          <cell r="D20">
            <v>19</v>
          </cell>
        </row>
        <row r="21">
          <cell r="B21" t="str">
            <v>17C</v>
          </cell>
          <cell r="C21" t="str">
            <v>17C - Other Than Maternity, Rx</v>
          </cell>
          <cell r="D21">
            <v>20</v>
          </cell>
        </row>
        <row r="22">
          <cell r="B22" t="str">
            <v>18B</v>
          </cell>
          <cell r="C22" t="str">
            <v>18B - Hospital, Excluding Hospital Maternity</v>
          </cell>
          <cell r="D22">
            <v>21</v>
          </cell>
        </row>
        <row r="23">
          <cell r="B23" t="str">
            <v>19C</v>
          </cell>
          <cell r="C23" t="str">
            <v>19C - Other Than Hospital, Physician Maternity, Rx</v>
          </cell>
          <cell r="D23">
            <v>22</v>
          </cell>
        </row>
        <row r="27">
          <cell r="D27">
            <v>19</v>
          </cell>
        </row>
        <row r="28">
          <cell r="D28">
            <v>19</v>
          </cell>
        </row>
      </sheetData>
      <sheetData sheetId="20"/>
      <sheetData sheetId="21"/>
      <sheetData sheetId="22">
        <row r="7">
          <cell r="AO7" t="b">
            <v>1</v>
          </cell>
          <cell r="BU7" t="b">
            <v>0</v>
          </cell>
        </row>
      </sheetData>
      <sheetData sheetId="23"/>
      <sheetData sheetId="24"/>
      <sheetData sheetId="25">
        <row r="5">
          <cell r="I5">
            <v>5</v>
          </cell>
        </row>
      </sheetData>
      <sheetData sheetId="26"/>
      <sheetData sheetId="27"/>
      <sheetData sheetId="28">
        <row r="8">
          <cell r="D8" t="b">
            <v>0</v>
          </cell>
        </row>
        <row r="9">
          <cell r="D9" t="b">
            <v>0</v>
          </cell>
        </row>
        <row r="10">
          <cell r="D10" t="b">
            <v>0</v>
          </cell>
        </row>
        <row r="11">
          <cell r="D11" t="b">
            <v>0</v>
          </cell>
        </row>
        <row r="12">
          <cell r="D12" t="b">
            <v>0</v>
          </cell>
        </row>
      </sheetData>
      <sheetData sheetId="29"/>
      <sheetData sheetId="30"/>
      <sheetData sheetId="31">
        <row r="7">
          <cell r="B7" t="b">
            <v>0</v>
          </cell>
        </row>
        <row r="8">
          <cell r="B8" t="b">
            <v>1</v>
          </cell>
        </row>
        <row r="10">
          <cell r="B10" t="b">
            <v>0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26">
          <cell r="B26" t="b">
            <v>0</v>
          </cell>
        </row>
      </sheetData>
      <sheetData sheetId="32">
        <row r="3">
          <cell r="B3" t="str">
            <v>Nationwide</v>
          </cell>
        </row>
        <row r="4">
          <cell r="B4" t="str">
            <v>Alabama</v>
          </cell>
        </row>
        <row r="5">
          <cell r="B5" t="str">
            <v>Alaska</v>
          </cell>
        </row>
        <row r="6">
          <cell r="B6" t="str">
            <v>Anaheim/Santa Ana, CA</v>
          </cell>
        </row>
        <row r="7">
          <cell r="B7" t="str">
            <v>Arizona</v>
          </cell>
        </row>
        <row r="8">
          <cell r="B8" t="str">
            <v>Arkansas</v>
          </cell>
        </row>
        <row r="9">
          <cell r="B9" t="str">
            <v>Atlanta, GA</v>
          </cell>
        </row>
        <row r="10">
          <cell r="B10" t="str">
            <v>Austin, TX</v>
          </cell>
        </row>
        <row r="11">
          <cell r="B11" t="str">
            <v>Baltimore/Surr. Cntys, MD</v>
          </cell>
        </row>
        <row r="12">
          <cell r="B12" t="str">
            <v>Beaumont, TX</v>
          </cell>
        </row>
        <row r="13">
          <cell r="B13" t="str">
            <v>Brazoria, TX</v>
          </cell>
        </row>
        <row r="14">
          <cell r="B14" t="str">
            <v>Chicago, IL</v>
          </cell>
        </row>
        <row r="15">
          <cell r="B15" t="str">
            <v>Colorado</v>
          </cell>
        </row>
        <row r="16">
          <cell r="B16" t="str">
            <v>Connecticut</v>
          </cell>
        </row>
        <row r="17">
          <cell r="B17" t="str">
            <v>Dallas, TX</v>
          </cell>
        </row>
        <row r="18">
          <cell r="B18" t="str">
            <v>DC + MD/VA Suburbs</v>
          </cell>
        </row>
        <row r="19">
          <cell r="B19" t="str">
            <v>Delaware</v>
          </cell>
        </row>
        <row r="20">
          <cell r="B20" t="str">
            <v>Detroit, MI</v>
          </cell>
        </row>
        <row r="21">
          <cell r="B21" t="str">
            <v>East St. Louis, IL</v>
          </cell>
        </row>
        <row r="22">
          <cell r="B22" t="str">
            <v>Fort Lauderdale, FL</v>
          </cell>
        </row>
        <row r="23">
          <cell r="B23" t="str">
            <v>Fort Worth, TX</v>
          </cell>
        </row>
        <row r="24">
          <cell r="B24" t="str">
            <v>Galveston, TX</v>
          </cell>
        </row>
        <row r="25">
          <cell r="B25" t="str">
            <v>Hawaii/Guam</v>
          </cell>
        </row>
        <row r="26">
          <cell r="B26" t="str">
            <v>Houston, TX</v>
          </cell>
        </row>
        <row r="27">
          <cell r="B27" t="str">
            <v>Idaho</v>
          </cell>
        </row>
        <row r="28">
          <cell r="B28" t="str">
            <v>Indiana</v>
          </cell>
        </row>
        <row r="29">
          <cell r="B29" t="str">
            <v>Iowa</v>
          </cell>
        </row>
        <row r="30">
          <cell r="B30" t="str">
            <v>Kansas</v>
          </cell>
        </row>
        <row r="31">
          <cell r="B31" t="str">
            <v>Kentucky</v>
          </cell>
        </row>
        <row r="32">
          <cell r="B32" t="str">
            <v>Los Angeles, CA</v>
          </cell>
        </row>
        <row r="33">
          <cell r="B33" t="str">
            <v>Manhattan, NY</v>
          </cell>
        </row>
        <row r="34">
          <cell r="B34" t="str">
            <v>Marin/Napa/Solano, CA</v>
          </cell>
        </row>
        <row r="35">
          <cell r="B35" t="str">
            <v>Metropolitan Boston</v>
          </cell>
        </row>
        <row r="36">
          <cell r="B36" t="str">
            <v>Metropolitan Kansas City, MO</v>
          </cell>
        </row>
        <row r="37">
          <cell r="B37" t="str">
            <v>Metropolitan Philadelphia, PA</v>
          </cell>
        </row>
        <row r="38">
          <cell r="B38" t="str">
            <v>Metropolitan St. Louis, MO</v>
          </cell>
        </row>
        <row r="39">
          <cell r="B39" t="str">
            <v>Miami, FL</v>
          </cell>
        </row>
        <row r="40">
          <cell r="B40" t="str">
            <v>Minnesota</v>
          </cell>
        </row>
        <row r="41">
          <cell r="B41" t="str">
            <v>Mississippi</v>
          </cell>
        </row>
        <row r="42">
          <cell r="B42" t="str">
            <v>Montana</v>
          </cell>
        </row>
        <row r="43">
          <cell r="B43" t="str">
            <v>Nebraska</v>
          </cell>
        </row>
        <row r="44">
          <cell r="B44" t="str">
            <v>Nevada</v>
          </cell>
        </row>
        <row r="45">
          <cell r="B45" t="str">
            <v>New Hampshire</v>
          </cell>
        </row>
        <row r="46">
          <cell r="B46" t="str">
            <v>New Mexico</v>
          </cell>
        </row>
        <row r="47">
          <cell r="B47" t="str">
            <v>New Orleans, LA</v>
          </cell>
        </row>
        <row r="48">
          <cell r="B48" t="str">
            <v>North Carolina</v>
          </cell>
        </row>
        <row r="49">
          <cell r="B49" t="str">
            <v>North Dakota</v>
          </cell>
        </row>
        <row r="50">
          <cell r="B50" t="str">
            <v>Northern NJ</v>
          </cell>
        </row>
        <row r="51">
          <cell r="B51" t="str">
            <v>NYC Suburbs/Long I., NY</v>
          </cell>
        </row>
        <row r="52">
          <cell r="B52" t="str">
            <v>Oakland/Berkley, CA</v>
          </cell>
        </row>
        <row r="53">
          <cell r="B53" t="str">
            <v>Ohio</v>
          </cell>
        </row>
        <row r="54">
          <cell r="B54" t="str">
            <v>Oklahoma</v>
          </cell>
        </row>
        <row r="55">
          <cell r="B55" t="str">
            <v>Portland, OR</v>
          </cell>
        </row>
        <row r="56">
          <cell r="B56" t="str">
            <v>Poughkpsie/N NYC Suburbs, NY</v>
          </cell>
        </row>
        <row r="57">
          <cell r="B57" t="str">
            <v>Puerto Rico</v>
          </cell>
        </row>
        <row r="58">
          <cell r="B58" t="str">
            <v>Queens, NY</v>
          </cell>
        </row>
        <row r="59">
          <cell r="B59" t="str">
            <v>Rest of California</v>
          </cell>
        </row>
        <row r="60">
          <cell r="B60" t="str">
            <v>Rest of Florida</v>
          </cell>
        </row>
        <row r="61">
          <cell r="B61" t="str">
            <v>Rest of Georgia</v>
          </cell>
        </row>
        <row r="62">
          <cell r="B62" t="str">
            <v>Rest of Illinois</v>
          </cell>
        </row>
        <row r="63">
          <cell r="B63" t="str">
            <v>Rest of Louisiana</v>
          </cell>
        </row>
        <row r="64">
          <cell r="B64" t="str">
            <v>Rest of Maine</v>
          </cell>
        </row>
        <row r="65">
          <cell r="B65" t="str">
            <v>Rest of Maryland</v>
          </cell>
        </row>
        <row r="66">
          <cell r="B66" t="str">
            <v>Rest of Massachusetts</v>
          </cell>
        </row>
        <row r="67">
          <cell r="B67" t="str">
            <v>Rest of Michigan</v>
          </cell>
        </row>
        <row r="68">
          <cell r="B68" t="str">
            <v>Rest of Missouri</v>
          </cell>
        </row>
        <row r="69">
          <cell r="B69" t="str">
            <v>Rest of New Jersey</v>
          </cell>
        </row>
        <row r="70">
          <cell r="B70" t="str">
            <v>Rest of New York</v>
          </cell>
        </row>
        <row r="71">
          <cell r="B71" t="str">
            <v>Rest of Oregon</v>
          </cell>
        </row>
        <row r="72">
          <cell r="B72" t="str">
            <v>Rest of Pennsylvania</v>
          </cell>
        </row>
        <row r="73">
          <cell r="B73" t="str">
            <v>Rest of Texas</v>
          </cell>
        </row>
        <row r="74">
          <cell r="B74" t="str">
            <v>Rest of Washington</v>
          </cell>
        </row>
        <row r="75">
          <cell r="B75" t="str">
            <v>Rhode Island</v>
          </cell>
        </row>
        <row r="76">
          <cell r="B76" t="str">
            <v>San Francisco, CA</v>
          </cell>
        </row>
        <row r="77">
          <cell r="B77" t="str">
            <v>San Mateo, CA</v>
          </cell>
        </row>
        <row r="78">
          <cell r="B78" t="str">
            <v>Santa Clara, CA</v>
          </cell>
        </row>
        <row r="79">
          <cell r="B79" t="str">
            <v>Seattle (King Cnty), WA</v>
          </cell>
        </row>
        <row r="80">
          <cell r="B80" t="str">
            <v>South Carolina</v>
          </cell>
        </row>
        <row r="81">
          <cell r="B81" t="str">
            <v>South Dakota</v>
          </cell>
        </row>
        <row r="82">
          <cell r="B82" t="str">
            <v>Southern Maine</v>
          </cell>
        </row>
        <row r="83">
          <cell r="B83" t="str">
            <v>Suburban Chicago, IL</v>
          </cell>
        </row>
        <row r="84">
          <cell r="B84" t="str">
            <v>Tennessee</v>
          </cell>
        </row>
        <row r="85">
          <cell r="B85" t="str">
            <v>Utah</v>
          </cell>
        </row>
        <row r="86">
          <cell r="B86" t="str">
            <v>Ventura, CA</v>
          </cell>
        </row>
        <row r="87">
          <cell r="B87" t="str">
            <v>Vermont</v>
          </cell>
        </row>
        <row r="88">
          <cell r="B88" t="str">
            <v>Virgin Islands</v>
          </cell>
        </row>
        <row r="89">
          <cell r="B89" t="str">
            <v>Virginia</v>
          </cell>
        </row>
        <row r="90">
          <cell r="B90" t="str">
            <v>West Virginia</v>
          </cell>
        </row>
        <row r="91">
          <cell r="B91" t="str">
            <v>Wisconsin</v>
          </cell>
        </row>
        <row r="92">
          <cell r="B92" t="str">
            <v>Wyoming</v>
          </cell>
        </row>
      </sheetData>
      <sheetData sheetId="33">
        <row r="27">
          <cell r="S27">
            <v>1.1499999999999999</v>
          </cell>
        </row>
      </sheetData>
      <sheetData sheetId="34">
        <row r="2">
          <cell r="B2">
            <v>4</v>
          </cell>
        </row>
        <row r="3">
          <cell r="B3" t="str">
            <v>2006BT.xls</v>
          </cell>
        </row>
        <row r="6">
          <cell r="B6" t="str">
            <v>I:\Client\932HCF\HCF2006\Hcf70\2006 Model\Workpapers\Most Recent Version\2006 Data\</v>
          </cell>
        </row>
        <row r="23">
          <cell r="B23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6625-980C-4BD9-B4ED-F41D0707561F}">
  <sheetPr>
    <tabColor rgb="FF00B0F0"/>
    <pageSetUpPr fitToPage="1"/>
  </sheetPr>
  <dimension ref="A3:Q223"/>
  <sheetViews>
    <sheetView showGridLines="0" tabSelected="1" zoomScale="130" zoomScaleNormal="130" workbookViewId="0">
      <pane ySplit="5" topLeftCell="A60" activePane="bottomLeft" state="frozen"/>
      <selection pane="bottomLeft" activeCell="A39" sqref="A39"/>
    </sheetView>
  </sheetViews>
  <sheetFormatPr defaultColWidth="10.28515625" defaultRowHeight="15" x14ac:dyDescent="0.25"/>
  <cols>
    <col min="1" max="1" width="44.42578125" style="1" bestFit="1" customWidth="1"/>
    <col min="2" max="2" width="20.85546875" style="1" customWidth="1"/>
    <col min="3" max="3" width="18.140625" style="1" customWidth="1"/>
    <col min="4" max="4" width="17" style="1" customWidth="1"/>
    <col min="5" max="5" width="17" style="1" bestFit="1" customWidth="1"/>
    <col min="6" max="8" width="18.140625" style="1" bestFit="1" customWidth="1"/>
    <col min="9" max="9" width="19.28515625" style="1" bestFit="1" customWidth="1"/>
    <col min="10" max="10" width="18.140625" bestFit="1" customWidth="1"/>
    <col min="11" max="11" width="15.85546875" bestFit="1" customWidth="1"/>
    <col min="12" max="15" width="15.85546875" style="1" bestFit="1" customWidth="1"/>
    <col min="16" max="16" width="16.85546875" style="1" bestFit="1" customWidth="1"/>
    <col min="17" max="17" width="15.5703125" style="1" bestFit="1" customWidth="1"/>
    <col min="18" max="16384" width="10.28515625" style="1"/>
  </cols>
  <sheetData>
    <row r="3" spans="1:15" x14ac:dyDescent="0.25">
      <c r="C3" s="6" t="s">
        <v>68</v>
      </c>
      <c r="D3" s="6" t="s">
        <v>67</v>
      </c>
      <c r="E3" s="6" t="s">
        <v>66</v>
      </c>
      <c r="F3" s="6" t="s">
        <v>65</v>
      </c>
      <c r="G3" s="6" t="s">
        <v>64</v>
      </c>
      <c r="H3" s="6" t="s">
        <v>63</v>
      </c>
      <c r="I3" s="83" t="s">
        <v>62</v>
      </c>
    </row>
    <row r="4" spans="1:15" x14ac:dyDescent="0.25">
      <c r="C4" s="6" t="s">
        <v>61</v>
      </c>
      <c r="D4" s="6" t="s">
        <v>60</v>
      </c>
      <c r="E4" s="6" t="s">
        <v>59</v>
      </c>
      <c r="F4" s="6" t="s">
        <v>58</v>
      </c>
      <c r="G4" s="6" t="s">
        <v>57</v>
      </c>
      <c r="H4" s="6" t="s">
        <v>56</v>
      </c>
      <c r="I4" s="84"/>
    </row>
    <row r="5" spans="1:15" x14ac:dyDescent="0.25">
      <c r="C5" s="122"/>
      <c r="D5" s="122" t="s">
        <v>55</v>
      </c>
      <c r="E5" s="1" t="s">
        <v>55</v>
      </c>
      <c r="F5" s="1" t="s">
        <v>55</v>
      </c>
      <c r="G5" s="1" t="s">
        <v>55</v>
      </c>
      <c r="H5" s="1" t="s">
        <v>55</v>
      </c>
      <c r="I5" s="85"/>
    </row>
    <row r="6" spans="1:15" s="9" customFormat="1" x14ac:dyDescent="0.25">
      <c r="A6" s="8" t="s">
        <v>7</v>
      </c>
      <c r="C6" s="123"/>
      <c r="D6" s="123"/>
      <c r="I6" s="86"/>
      <c r="J6"/>
      <c r="K6"/>
    </row>
    <row r="7" spans="1:15" s="9" customFormat="1" x14ac:dyDescent="0.25">
      <c r="A7" s="10" t="s">
        <v>50</v>
      </c>
      <c r="C7" s="123"/>
      <c r="D7" s="123"/>
      <c r="I7" s="86"/>
      <c r="J7"/>
      <c r="K7"/>
    </row>
    <row r="8" spans="1:15" s="9" customFormat="1" x14ac:dyDescent="0.25">
      <c r="A8" s="9" t="s">
        <v>44</v>
      </c>
      <c r="C8" s="124">
        <v>2851261.2171915108</v>
      </c>
      <c r="D8" s="124">
        <v>9841671.3609096631</v>
      </c>
      <c r="E8" s="11">
        <v>9878825.7428962961</v>
      </c>
      <c r="F8" s="11">
        <f>9885901.40452472</f>
        <v>9885901.4045247193</v>
      </c>
      <c r="G8" s="11">
        <f>9893175.1895563</f>
        <v>9893175.1895563006</v>
      </c>
      <c r="H8" s="11">
        <f>9900652.64574501</f>
        <v>9900652.6457450092</v>
      </c>
      <c r="I8" s="86"/>
      <c r="J8"/>
      <c r="K8"/>
      <c r="L8" s="12"/>
      <c r="M8" s="12"/>
    </row>
    <row r="9" spans="1:15" s="9" customFormat="1" x14ac:dyDescent="0.25">
      <c r="A9" s="9" t="s">
        <v>43</v>
      </c>
      <c r="C9" s="124">
        <v>684896.13240840868</v>
      </c>
      <c r="D9" s="124">
        <v>2705617.5451802551</v>
      </c>
      <c r="E9" s="11">
        <v>2703772.1601701691</v>
      </c>
      <c r="F9" s="11">
        <f>2703776.43811432</f>
        <v>2703776.4381143199</v>
      </c>
      <c r="G9" s="11">
        <f>2703780.83081405</f>
        <v>2703780.83081405</v>
      </c>
      <c r="H9" s="11">
        <f>2703785.34121471</f>
        <v>2703785.3412147099</v>
      </c>
      <c r="I9" s="86"/>
      <c r="J9"/>
      <c r="K9"/>
      <c r="L9" s="12"/>
      <c r="M9" s="12"/>
    </row>
    <row r="10" spans="1:15" s="9" customFormat="1" x14ac:dyDescent="0.25">
      <c r="A10" s="9" t="s">
        <v>42</v>
      </c>
      <c r="C10" s="124">
        <v>81206.348089684121</v>
      </c>
      <c r="D10" s="124">
        <v>269658.18569121999</v>
      </c>
      <c r="E10" s="11">
        <v>285623.95585058344</v>
      </c>
      <c r="F10" s="11">
        <f>288223.896862244</f>
        <v>288223.896862244</v>
      </c>
      <c r="G10" s="11">
        <f>290896.644247545</f>
        <v>290896.64424754499</v>
      </c>
      <c r="H10" s="11">
        <f>293644.237026832</f>
        <v>293644.23702683201</v>
      </c>
      <c r="I10" s="86"/>
      <c r="J10"/>
      <c r="K10"/>
      <c r="L10" s="11"/>
      <c r="M10" s="11"/>
      <c r="N10" s="11"/>
      <c r="O10" s="11"/>
    </row>
    <row r="11" spans="1:15" s="9" customFormat="1" x14ac:dyDescent="0.25">
      <c r="A11" s="9" t="s">
        <v>41</v>
      </c>
      <c r="C11" s="124">
        <v>54108.414400359194</v>
      </c>
      <c r="D11" s="124">
        <v>214292.59705606257</v>
      </c>
      <c r="E11" s="11">
        <v>214146.70349261671</v>
      </c>
      <c r="F11" s="11">
        <f>214147.04207607</f>
        <v>214147.04207607001</v>
      </c>
      <c r="G11" s="11">
        <f>214147.389742003</f>
        <v>214147.389742003</v>
      </c>
      <c r="H11" s="11">
        <f>214147.746723529</f>
        <v>214147.74672352901</v>
      </c>
      <c r="I11" s="86"/>
      <c r="J11"/>
      <c r="K11"/>
      <c r="L11" s="11"/>
      <c r="M11" s="11"/>
      <c r="N11" s="11"/>
      <c r="O11" s="11"/>
    </row>
    <row r="12" spans="1:15" s="9" customFormat="1" x14ac:dyDescent="0.25">
      <c r="A12" s="9" t="s">
        <v>40</v>
      </c>
      <c r="C12" s="124">
        <v>3809.9923066678693</v>
      </c>
      <c r="D12" s="124">
        <v>13529.348643043184</v>
      </c>
      <c r="E12" s="11">
        <v>13520.094079143711</v>
      </c>
      <c r="F12" s="11">
        <f>13520.1154933076</f>
        <v>13520.1154933076</v>
      </c>
      <c r="G12" s="11">
        <f>13520.137481905</f>
        <v>13520.137481905</v>
      </c>
      <c r="H12" s="11">
        <f>13520.1600596797</f>
        <v>13520.1600596797</v>
      </c>
      <c r="I12" s="86"/>
      <c r="J12"/>
      <c r="K12"/>
      <c r="L12" s="12"/>
      <c r="M12" s="12"/>
    </row>
    <row r="13" spans="1:15" s="9" customFormat="1" x14ac:dyDescent="0.25">
      <c r="C13" s="124"/>
      <c r="D13" s="124"/>
      <c r="E13" s="11"/>
      <c r="F13" s="11"/>
      <c r="G13" s="11"/>
      <c r="H13" s="11"/>
      <c r="I13" s="86"/>
      <c r="J13"/>
      <c r="K13"/>
      <c r="L13" s="13"/>
      <c r="M13" s="13"/>
      <c r="N13" s="13"/>
      <c r="O13" s="13"/>
    </row>
    <row r="14" spans="1:15" s="9" customFormat="1" x14ac:dyDescent="0.25">
      <c r="A14" s="10" t="s">
        <v>52</v>
      </c>
      <c r="C14" s="123"/>
      <c r="D14" s="123"/>
      <c r="I14" s="86"/>
      <c r="J14"/>
      <c r="K14"/>
    </row>
    <row r="15" spans="1:15" s="9" customFormat="1" x14ac:dyDescent="0.25">
      <c r="A15" s="9" t="s">
        <v>16</v>
      </c>
      <c r="C15" s="124">
        <v>95359.267341707367</v>
      </c>
      <c r="D15" s="124">
        <v>387241.23713424837</v>
      </c>
      <c r="E15" s="11">
        <f>387020.633360404</f>
        <v>387020.633360404</v>
      </c>
      <c r="F15" s="11">
        <f>387033.210595366</f>
        <v>387033.21059536602</v>
      </c>
      <c r="G15" s="11">
        <f>387045.804279899</f>
        <v>387045.80427989899</v>
      </c>
      <c r="H15" s="11">
        <f>387058.414836762</f>
        <v>387058.41483676201</v>
      </c>
      <c r="I15" s="86"/>
      <c r="J15"/>
      <c r="K15"/>
      <c r="L15" s="12"/>
      <c r="M15" s="12"/>
    </row>
    <row r="16" spans="1:15" s="9" customFormat="1" x14ac:dyDescent="0.25">
      <c r="A16" s="9" t="s">
        <v>15</v>
      </c>
      <c r="C16" s="124">
        <v>348.5</v>
      </c>
      <c r="D16" s="124">
        <v>1250.6544802491201</v>
      </c>
      <c r="E16" s="11">
        <v>1249.803531668673</v>
      </c>
      <c r="F16" s="11">
        <v>1249.8055072582308</v>
      </c>
      <c r="G16" s="11">
        <v>1249.8075358428589</v>
      </c>
      <c r="H16" s="11">
        <v>1249.8096187827327</v>
      </c>
      <c r="I16" s="86"/>
      <c r="J16"/>
      <c r="K16"/>
      <c r="L16" s="12"/>
      <c r="M16" s="12"/>
    </row>
    <row r="17" spans="1:13" s="9" customFormat="1" x14ac:dyDescent="0.25">
      <c r="A17" s="9" t="s">
        <v>11</v>
      </c>
      <c r="C17" s="124">
        <v>1339802.8548050262</v>
      </c>
      <c r="D17" s="124">
        <v>4156078.2326755687</v>
      </c>
      <c r="E17" s="11">
        <v>4165772.2641091445</v>
      </c>
      <c r="F17" s="11">
        <f>4165778.84902908</f>
        <v>4165778.84902908</v>
      </c>
      <c r="G17" s="11">
        <f>4165785.61058908</f>
        <v>4165785.61058908</v>
      </c>
      <c r="H17" s="11">
        <f>4165792.55332283</f>
        <v>4165792.5533228298</v>
      </c>
      <c r="I17" s="86"/>
      <c r="J17"/>
      <c r="K17"/>
      <c r="L17" s="12"/>
      <c r="M17" s="12"/>
    </row>
    <row r="18" spans="1:13" s="9" customFormat="1" x14ac:dyDescent="0.25">
      <c r="A18" s="9" t="s">
        <v>14</v>
      </c>
      <c r="C18" s="124">
        <v>5505.25</v>
      </c>
      <c r="D18" s="124">
        <v>22021</v>
      </c>
      <c r="E18" s="11">
        <v>22021</v>
      </c>
      <c r="F18" s="11">
        <v>22021</v>
      </c>
      <c r="G18" s="11">
        <v>22021</v>
      </c>
      <c r="H18" s="11">
        <v>22021</v>
      </c>
      <c r="I18" s="86"/>
      <c r="J18"/>
      <c r="K18"/>
      <c r="L18" s="12"/>
      <c r="M18" s="12"/>
    </row>
    <row r="19" spans="1:13" s="9" customFormat="1" x14ac:dyDescent="0.25">
      <c r="A19" s="9" t="s">
        <v>13</v>
      </c>
      <c r="C19" s="124">
        <v>10203.023595018163</v>
      </c>
      <c r="D19" s="124">
        <v>40812.094380072653</v>
      </c>
      <c r="E19" s="11">
        <v>42036.457211474837</v>
      </c>
      <c r="F19" s="11">
        <v>43297.55092781908</v>
      </c>
      <c r="G19" s="11">
        <v>44596.477455653658</v>
      </c>
      <c r="H19" s="11">
        <v>45934.371779323257</v>
      </c>
      <c r="I19" s="86"/>
      <c r="J19"/>
      <c r="K19"/>
      <c r="L19" s="12"/>
      <c r="M19" s="12"/>
    </row>
    <row r="20" spans="1:13" s="9" customFormat="1" x14ac:dyDescent="0.25">
      <c r="A20" s="9" t="s">
        <v>8</v>
      </c>
      <c r="C20" s="124">
        <v>523156.75</v>
      </c>
      <c r="D20" s="124">
        <v>2092627</v>
      </c>
      <c r="E20" s="11">
        <f>'Amendment details'!E26</f>
        <v>2982376</v>
      </c>
      <c r="F20" s="11">
        <f>'Amendment details'!F26</f>
        <v>3088383</v>
      </c>
      <c r="G20" s="11">
        <f>'Amendment details'!G26</f>
        <v>3150151</v>
      </c>
      <c r="H20" s="11">
        <f>'Amendment details'!H26</f>
        <v>3213154</v>
      </c>
      <c r="I20" s="86"/>
      <c r="J20" s="15"/>
      <c r="K20" s="15"/>
      <c r="L20" s="12"/>
      <c r="M20" s="12"/>
    </row>
    <row r="21" spans="1:13" s="9" customFormat="1" x14ac:dyDescent="0.25">
      <c r="A21" s="57" t="s">
        <v>106</v>
      </c>
      <c r="C21" s="124"/>
      <c r="D21" s="124"/>
      <c r="E21" s="79">
        <f>'Amendment details'!E30</f>
        <v>624000</v>
      </c>
      <c r="F21" s="79">
        <f>'Amendment details'!F30</f>
        <v>686400</v>
      </c>
      <c r="G21" s="79">
        <f>'Amendment details'!G30</f>
        <v>720720</v>
      </c>
      <c r="H21" s="79">
        <f>'Amendment details'!H30</f>
        <v>756756</v>
      </c>
      <c r="I21" s="86"/>
      <c r="J21"/>
      <c r="K21"/>
      <c r="L21" s="12"/>
      <c r="M21" s="12"/>
    </row>
    <row r="22" spans="1:13" s="9" customFormat="1" x14ac:dyDescent="0.25">
      <c r="A22" s="9" t="s">
        <v>38</v>
      </c>
      <c r="C22" s="125"/>
      <c r="D22" s="124">
        <v>170</v>
      </c>
      <c r="E22" s="11">
        <v>170</v>
      </c>
      <c r="F22" s="11">
        <v>170</v>
      </c>
      <c r="G22" s="11">
        <v>170</v>
      </c>
      <c r="H22" s="11">
        <v>170</v>
      </c>
      <c r="I22" s="86"/>
      <c r="J22"/>
      <c r="K22"/>
      <c r="L22" s="12"/>
      <c r="M22" s="12"/>
    </row>
    <row r="23" spans="1:13" s="9" customFormat="1" x14ac:dyDescent="0.25">
      <c r="A23" s="9" t="s">
        <v>37</v>
      </c>
      <c r="C23" s="125"/>
      <c r="D23" s="124">
        <v>65</v>
      </c>
      <c r="E23" s="11">
        <v>65</v>
      </c>
      <c r="F23" s="11">
        <v>65</v>
      </c>
      <c r="G23" s="11">
        <v>65</v>
      </c>
      <c r="H23" s="11">
        <v>65</v>
      </c>
      <c r="I23" s="86"/>
      <c r="J23"/>
      <c r="K23"/>
      <c r="L23" s="12"/>
      <c r="M23" s="12"/>
    </row>
    <row r="24" spans="1:13" s="9" customFormat="1" x14ac:dyDescent="0.25">
      <c r="A24" s="9" t="s">
        <v>36</v>
      </c>
      <c r="C24" s="125"/>
      <c r="D24" s="124">
        <v>3287</v>
      </c>
      <c r="E24" s="11">
        <f>6575</f>
        <v>6575</v>
      </c>
      <c r="F24" s="11">
        <f>6575</f>
        <v>6575</v>
      </c>
      <c r="G24" s="11">
        <f>6575</f>
        <v>6575</v>
      </c>
      <c r="H24" s="11">
        <f>6575</f>
        <v>6575</v>
      </c>
      <c r="I24" s="86"/>
      <c r="J24" s="15"/>
      <c r="K24" s="15"/>
      <c r="L24" s="12"/>
      <c r="M24" s="12"/>
    </row>
    <row r="25" spans="1:13" s="9" customFormat="1" x14ac:dyDescent="0.25">
      <c r="A25" s="9" t="s">
        <v>35</v>
      </c>
      <c r="C25" s="125"/>
      <c r="D25" s="124">
        <v>1244</v>
      </c>
      <c r="E25" s="11">
        <v>2489</v>
      </c>
      <c r="F25" s="11">
        <v>2489</v>
      </c>
      <c r="G25" s="11">
        <v>2489</v>
      </c>
      <c r="H25" s="11">
        <v>2489</v>
      </c>
      <c r="I25" s="86"/>
      <c r="J25"/>
      <c r="K25"/>
      <c r="L25" s="12"/>
      <c r="M25" s="12"/>
    </row>
    <row r="26" spans="1:13" s="9" customFormat="1" x14ac:dyDescent="0.25">
      <c r="A26" s="9" t="s">
        <v>34</v>
      </c>
      <c r="C26" s="125"/>
      <c r="D26" s="124">
        <v>232</v>
      </c>
      <c r="E26" s="11">
        <v>464</v>
      </c>
      <c r="F26" s="11">
        <v>464</v>
      </c>
      <c r="G26" s="11">
        <v>464</v>
      </c>
      <c r="H26" s="11">
        <v>464</v>
      </c>
      <c r="I26" s="86"/>
      <c r="J26"/>
      <c r="K26"/>
      <c r="L26" s="12"/>
      <c r="M26" s="12"/>
    </row>
    <row r="27" spans="1:13" s="9" customFormat="1" x14ac:dyDescent="0.25">
      <c r="A27" s="9" t="s">
        <v>33</v>
      </c>
      <c r="C27" s="125"/>
      <c r="D27" s="124">
        <v>24</v>
      </c>
      <c r="E27" s="11">
        <v>49</v>
      </c>
      <c r="F27" s="11">
        <v>49</v>
      </c>
      <c r="G27" s="11">
        <v>49</v>
      </c>
      <c r="H27" s="11">
        <v>49</v>
      </c>
      <c r="I27" s="86"/>
      <c r="J27"/>
      <c r="K27"/>
      <c r="L27" s="12"/>
      <c r="M27" s="12"/>
    </row>
    <row r="28" spans="1:13" s="9" customFormat="1" x14ac:dyDescent="0.25">
      <c r="A28" s="9" t="s">
        <v>32</v>
      </c>
      <c r="B28" s="11"/>
      <c r="C28" s="125"/>
      <c r="D28" s="124">
        <v>13</v>
      </c>
      <c r="E28" s="11">
        <v>27</v>
      </c>
      <c r="F28" s="11">
        <v>27</v>
      </c>
      <c r="G28" s="11">
        <v>27</v>
      </c>
      <c r="H28" s="11">
        <v>27</v>
      </c>
      <c r="I28" s="86"/>
      <c r="J28"/>
      <c r="K28"/>
      <c r="L28" s="12"/>
      <c r="M28" s="12"/>
    </row>
    <row r="29" spans="1:13" s="9" customFormat="1" x14ac:dyDescent="0.25">
      <c r="A29" s="57" t="s">
        <v>75</v>
      </c>
      <c r="B29" s="11"/>
      <c r="C29" s="125"/>
      <c r="D29" s="125"/>
      <c r="E29" s="116">
        <f>'Amendment details'!E78</f>
        <v>52.687774367060747</v>
      </c>
      <c r="F29" s="79">
        <f>'Amendment details'!F52+'Amendment details'!F78</f>
        <v>83406.572134429676</v>
      </c>
      <c r="G29" s="79">
        <f>'Amendment details'!G52+'Amendment details'!G78</f>
        <v>105240.13245361918</v>
      </c>
      <c r="H29" s="79">
        <f>'Amendment details'!H52+'Amendment details'!H78</f>
        <v>105266.05547412118</v>
      </c>
      <c r="I29" s="86"/>
      <c r="J29"/>
      <c r="K29"/>
      <c r="L29" s="12"/>
      <c r="M29" s="12"/>
    </row>
    <row r="30" spans="1:13" s="9" customFormat="1" x14ac:dyDescent="0.25">
      <c r="A30" s="57" t="s">
        <v>79</v>
      </c>
      <c r="B30" s="11"/>
      <c r="C30" s="125"/>
      <c r="D30" s="125"/>
      <c r="E30" s="14"/>
      <c r="F30" s="79">
        <f>'Amendment details'!F53</f>
        <v>35198.911719776203</v>
      </c>
      <c r="G30" s="79">
        <f>'Amendment details'!G53</f>
        <v>44461.783224980463</v>
      </c>
      <c r="H30" s="79">
        <f>'Amendment details'!H53</f>
        <v>44461.783224980463</v>
      </c>
      <c r="I30" s="86"/>
      <c r="J30"/>
      <c r="K30"/>
      <c r="L30" s="12"/>
      <c r="M30" s="12"/>
    </row>
    <row r="31" spans="1:13" s="9" customFormat="1" x14ac:dyDescent="0.25">
      <c r="A31" s="57" t="s">
        <v>80</v>
      </c>
      <c r="B31" s="11"/>
      <c r="C31" s="125"/>
      <c r="D31" s="125"/>
      <c r="E31" s="14"/>
      <c r="F31" s="79">
        <f>'Amendment details'!F54</f>
        <v>1900.3044640478245</v>
      </c>
      <c r="G31" s="79">
        <f>'Amendment details'!G54</f>
        <v>2400.3845861656732</v>
      </c>
      <c r="H31" s="79">
        <f>'Amendment details'!H54</f>
        <v>2400.3845861656732</v>
      </c>
      <c r="I31" s="86"/>
      <c r="J31"/>
      <c r="K31"/>
      <c r="L31" s="12"/>
      <c r="M31" s="12"/>
    </row>
    <row r="32" spans="1:13" s="9" customFormat="1" x14ac:dyDescent="0.25">
      <c r="A32" s="57" t="s">
        <v>81</v>
      </c>
      <c r="B32" s="11"/>
      <c r="C32" s="125"/>
      <c r="D32" s="125"/>
      <c r="E32" s="14"/>
      <c r="F32" s="79">
        <f>'Amendment details'!F55</f>
        <v>3282.234369077873</v>
      </c>
      <c r="G32" s="79">
        <f>'Amendment details'!G55</f>
        <v>4145.9802556773129</v>
      </c>
      <c r="H32" s="79">
        <f>'Amendment details'!H55</f>
        <v>4145.9802556773129</v>
      </c>
      <c r="I32" s="86"/>
      <c r="J32"/>
      <c r="K32"/>
      <c r="L32" s="12"/>
      <c r="M32" s="12"/>
    </row>
    <row r="33" spans="1:13" s="9" customFormat="1" x14ac:dyDescent="0.25">
      <c r="A33" s="57" t="s">
        <v>82</v>
      </c>
      <c r="B33" s="11"/>
      <c r="C33" s="125"/>
      <c r="D33" s="125"/>
      <c r="E33" s="14"/>
      <c r="F33" s="79">
        <f>'Amendment details'!F56</f>
        <v>216.43911771858396</v>
      </c>
      <c r="G33" s="79">
        <f>'Amendment details'!G56</f>
        <v>273.39678027610609</v>
      </c>
      <c r="H33" s="79">
        <f>'Amendment details'!H56</f>
        <v>273.39678027610609</v>
      </c>
      <c r="I33" s="86"/>
      <c r="J33"/>
      <c r="K33"/>
      <c r="L33" s="12"/>
      <c r="M33" s="12"/>
    </row>
    <row r="34" spans="1:13" s="9" customFormat="1" x14ac:dyDescent="0.25">
      <c r="A34" s="57" t="s">
        <v>73</v>
      </c>
      <c r="B34" s="11"/>
      <c r="C34" s="125"/>
      <c r="D34" s="125"/>
      <c r="E34" s="14"/>
      <c r="F34" s="79">
        <f>'Amendment details'!F57</f>
        <v>140.66925597256517</v>
      </c>
      <c r="G34" s="79">
        <f>'Amendment details'!G57</f>
        <v>177.68748122850334</v>
      </c>
      <c r="H34" s="79">
        <f>'Amendment details'!H57</f>
        <v>177.68748122850334</v>
      </c>
      <c r="I34" s="86"/>
      <c r="J34"/>
      <c r="K34"/>
      <c r="L34" s="12"/>
      <c r="M34" s="12"/>
    </row>
    <row r="35" spans="1:13" s="9" customFormat="1" x14ac:dyDescent="0.25">
      <c r="A35" s="57" t="s">
        <v>89</v>
      </c>
      <c r="B35" s="11"/>
      <c r="C35" s="125"/>
      <c r="D35" s="125"/>
      <c r="E35" s="98">
        <f>'Amendment details'!E80</f>
        <v>1338.4772552157654</v>
      </c>
      <c r="F35" s="79">
        <f>'Amendment details'!F60+'Amendment details'!F80</f>
        <v>29997.128207288293</v>
      </c>
      <c r="G35" s="79">
        <f>'Amendment details'!G60+'Amendment details'!G80</f>
        <v>34955.998348008558</v>
      </c>
      <c r="H35" s="79">
        <f>'Amendment details'!H60+'Amendment details'!H80</f>
        <v>35614.545302121449</v>
      </c>
      <c r="I35" s="86"/>
      <c r="J35"/>
      <c r="K35"/>
      <c r="L35" s="12"/>
      <c r="M35" s="12"/>
    </row>
    <row r="36" spans="1:13" s="9" customFormat="1" x14ac:dyDescent="0.25">
      <c r="A36" s="57" t="s">
        <v>72</v>
      </c>
      <c r="B36" s="11"/>
      <c r="C36" s="124"/>
      <c r="D36" s="124"/>
      <c r="E36" s="79">
        <f>'Amendment details'!E79</f>
        <v>54.246847068206513</v>
      </c>
      <c r="F36" s="79">
        <f>'Amendment details'!F58+'Amendment details'!F79</f>
        <v>1010.0844279728112</v>
      </c>
      <c r="G36" s="79">
        <f>'Amendment details'!G58+'Amendment details'!G79</f>
        <v>1156.939659802483</v>
      </c>
      <c r="H36" s="79">
        <f>'Amendment details'!H58+'Amendment details'!H79</f>
        <v>1183.6297628787859</v>
      </c>
      <c r="I36" s="87"/>
      <c r="J36"/>
      <c r="K36"/>
      <c r="L36" s="12"/>
      <c r="M36" s="12"/>
    </row>
    <row r="37" spans="1:13" s="9" customFormat="1" x14ac:dyDescent="0.25">
      <c r="A37" s="57" t="s">
        <v>74</v>
      </c>
      <c r="B37" s="11"/>
      <c r="C37" s="124"/>
      <c r="D37" s="124"/>
      <c r="E37" s="11"/>
      <c r="F37" s="79">
        <f>'Amendment details'!F59</f>
        <v>75745.548004907731</v>
      </c>
      <c r="G37" s="79">
        <f>'Amendment details'!G59</f>
        <v>95678.586953567661</v>
      </c>
      <c r="H37" s="79">
        <f>'Amendment details'!H59</f>
        <v>95678.586953567661</v>
      </c>
      <c r="I37" s="87"/>
      <c r="J37"/>
      <c r="K37"/>
      <c r="L37" s="12"/>
      <c r="M37" s="12"/>
    </row>
    <row r="38" spans="1:13" s="9" customFormat="1" x14ac:dyDescent="0.25">
      <c r="A38" s="99" t="s">
        <v>84</v>
      </c>
      <c r="B38" s="11"/>
      <c r="C38" s="124"/>
      <c r="D38" s="124"/>
      <c r="E38" s="11"/>
      <c r="F38" s="79">
        <f>'Amendment details'!F42</f>
        <v>8616.0120445789707</v>
      </c>
      <c r="G38" s="79">
        <f>'Amendment details'!G42</f>
        <v>25848.03613373691</v>
      </c>
      <c r="H38" s="79">
        <f>'Amendment details'!H42</f>
        <v>43080.060222894856</v>
      </c>
      <c r="I38" s="87"/>
      <c r="J38"/>
      <c r="K38"/>
      <c r="L38" s="12"/>
      <c r="M38" s="12"/>
    </row>
    <row r="39" spans="1:13" s="9" customFormat="1" x14ac:dyDescent="0.25">
      <c r="A39" s="99" t="s">
        <v>30</v>
      </c>
      <c r="B39" s="11"/>
      <c r="C39" s="124"/>
      <c r="D39" s="124"/>
      <c r="E39" s="107">
        <v>5302.2206999999999</v>
      </c>
      <c r="F39" s="79">
        <v>5355.2429069999998</v>
      </c>
      <c r="G39" s="79">
        <v>5408.7953360700003</v>
      </c>
      <c r="H39" s="79">
        <v>5462.8832894307006</v>
      </c>
      <c r="I39" s="87"/>
      <c r="J39"/>
      <c r="K39"/>
      <c r="L39" s="12"/>
      <c r="M39" s="12"/>
    </row>
    <row r="40" spans="1:13" s="9" customFormat="1" x14ac:dyDescent="0.25">
      <c r="C40" s="123"/>
      <c r="D40" s="123"/>
      <c r="E40" s="15"/>
      <c r="F40" s="15"/>
      <c r="G40" s="15"/>
      <c r="H40" s="15"/>
      <c r="I40" s="87"/>
      <c r="J40"/>
      <c r="K40"/>
    </row>
    <row r="41" spans="1:13" s="9" customFormat="1" x14ac:dyDescent="0.25">
      <c r="A41" s="8" t="s">
        <v>54</v>
      </c>
      <c r="C41" s="123"/>
      <c r="D41" s="123"/>
      <c r="I41" s="86"/>
      <c r="J41"/>
      <c r="K41"/>
    </row>
    <row r="42" spans="1:13" s="9" customFormat="1" ht="15" customHeight="1" x14ac:dyDescent="0.25">
      <c r="A42" s="10" t="s">
        <v>50</v>
      </c>
      <c r="B42" s="9" t="s">
        <v>53</v>
      </c>
      <c r="C42" s="123"/>
      <c r="D42" s="123"/>
      <c r="I42" s="86"/>
      <c r="J42"/>
      <c r="K42"/>
    </row>
    <row r="43" spans="1:13" s="9" customFormat="1" x14ac:dyDescent="0.25">
      <c r="A43" s="9" t="s">
        <v>44</v>
      </c>
      <c r="B43" s="16">
        <v>4.8000000000000001E-2</v>
      </c>
      <c r="C43" s="125">
        <v>451.74</v>
      </c>
      <c r="D43" s="125">
        <v>465.17283945468353</v>
      </c>
      <c r="E43" s="14">
        <v>487.50113574850837</v>
      </c>
      <c r="F43" s="17">
        <v>510.90119026443682</v>
      </c>
      <c r="G43" s="14">
        <v>535.42444739712982</v>
      </c>
      <c r="H43" s="14">
        <v>561.12482087219212</v>
      </c>
      <c r="I43" s="86"/>
      <c r="J43"/>
      <c r="K43"/>
    </row>
    <row r="44" spans="1:13" s="9" customFormat="1" x14ac:dyDescent="0.25">
      <c r="A44" s="9" t="s">
        <v>43</v>
      </c>
      <c r="B44" s="16">
        <v>4.8000000000000001E-2</v>
      </c>
      <c r="C44" s="125">
        <v>1315.34</v>
      </c>
      <c r="D44" s="125">
        <v>1354.4526556167782</v>
      </c>
      <c r="E44" s="14">
        <v>1419.4663830863835</v>
      </c>
      <c r="F44" s="14">
        <v>1487.6007694745299</v>
      </c>
      <c r="G44" s="14">
        <v>1559.0056064093073</v>
      </c>
      <c r="H44" s="14">
        <v>1633.8378755169542</v>
      </c>
      <c r="I44" s="86"/>
      <c r="J44"/>
      <c r="K44"/>
    </row>
    <row r="45" spans="1:13" s="9" customFormat="1" x14ac:dyDescent="0.25">
      <c r="A45" s="9" t="s">
        <v>42</v>
      </c>
      <c r="B45" s="16">
        <v>4.8000000000000001E-2</v>
      </c>
      <c r="C45" s="125">
        <v>460.97</v>
      </c>
      <c r="D45" s="125">
        <v>474.67730066725431</v>
      </c>
      <c r="E45" s="14">
        <v>497.46181109928256</v>
      </c>
      <c r="F45" s="14">
        <v>521.33997803204818</v>
      </c>
      <c r="G45" s="14">
        <v>546.36429697758649</v>
      </c>
      <c r="H45" s="14">
        <v>572.58978323251063</v>
      </c>
      <c r="I45" s="86"/>
      <c r="J45"/>
      <c r="K45"/>
    </row>
    <row r="46" spans="1:13" s="9" customFormat="1" x14ac:dyDescent="0.25">
      <c r="A46" s="9" t="s">
        <v>41</v>
      </c>
      <c r="B46" s="16">
        <v>4.8000000000000001E-2</v>
      </c>
      <c r="C46" s="125">
        <v>586.71</v>
      </c>
      <c r="D46" s="125">
        <v>604.15627714273114</v>
      </c>
      <c r="E46" s="14">
        <v>633.15577844558231</v>
      </c>
      <c r="F46" s="14">
        <v>663.54725581097034</v>
      </c>
      <c r="G46" s="14">
        <v>695.39752408989693</v>
      </c>
      <c r="H46" s="14">
        <v>728.77660524621206</v>
      </c>
      <c r="I46" s="86"/>
      <c r="J46"/>
      <c r="K46"/>
    </row>
    <row r="47" spans="1:13" s="9" customFormat="1" x14ac:dyDescent="0.25">
      <c r="A47" s="9" t="s">
        <v>40</v>
      </c>
      <c r="B47" s="16">
        <v>5.5E-2</v>
      </c>
      <c r="C47" s="125">
        <v>2125.2600000000002</v>
      </c>
      <c r="D47" s="125">
        <v>2197.5808180335453</v>
      </c>
      <c r="E47" s="14">
        <v>2318.44776302539</v>
      </c>
      <c r="F47" s="14">
        <v>2445.9623899917865</v>
      </c>
      <c r="G47" s="14">
        <v>2580.4903214413348</v>
      </c>
      <c r="H47" s="14">
        <v>2722.4172891206081</v>
      </c>
      <c r="I47" s="86"/>
      <c r="J47"/>
      <c r="K47"/>
    </row>
    <row r="48" spans="1:13" s="9" customFormat="1" x14ac:dyDescent="0.25">
      <c r="C48" s="125"/>
      <c r="D48" s="125">
        <v>0</v>
      </c>
      <c r="E48" s="14"/>
      <c r="F48" s="14"/>
      <c r="G48" s="14"/>
      <c r="H48" s="14"/>
      <c r="I48" s="86"/>
      <c r="J48"/>
      <c r="K48"/>
    </row>
    <row r="49" spans="1:13" s="9" customFormat="1" x14ac:dyDescent="0.25">
      <c r="A49" s="10" t="s">
        <v>52</v>
      </c>
      <c r="C49" s="125"/>
      <c r="D49" s="125">
        <v>0</v>
      </c>
      <c r="E49" s="14"/>
      <c r="F49" s="14"/>
      <c r="G49" s="14"/>
      <c r="H49" s="14"/>
      <c r="I49" s="86"/>
      <c r="J49"/>
      <c r="K49"/>
    </row>
    <row r="50" spans="1:13" s="9" customFormat="1" x14ac:dyDescent="0.25">
      <c r="A50" s="9" t="s">
        <v>16</v>
      </c>
      <c r="B50" s="16">
        <v>4.8000000000000001E-2</v>
      </c>
      <c r="C50" s="125">
        <v>510.23</v>
      </c>
      <c r="D50" s="125">
        <v>525.40208499349887</v>
      </c>
      <c r="E50" s="14">
        <v>550.62138507318684</v>
      </c>
      <c r="F50" s="14">
        <v>577.05121155669985</v>
      </c>
      <c r="G50" s="14">
        <v>604.74966971142146</v>
      </c>
      <c r="H50" s="14">
        <v>633.7776538575697</v>
      </c>
      <c r="I50" s="86"/>
      <c r="J50"/>
      <c r="K50"/>
    </row>
    <row r="51" spans="1:13" s="9" customFormat="1" x14ac:dyDescent="0.25">
      <c r="A51" s="9" t="s">
        <v>15</v>
      </c>
      <c r="B51" s="16">
        <v>5.5E-2</v>
      </c>
      <c r="C51" s="125">
        <v>408.64</v>
      </c>
      <c r="D51" s="125">
        <v>422.54567699068718</v>
      </c>
      <c r="E51" s="14">
        <v>445.78568922517496</v>
      </c>
      <c r="F51" s="14">
        <v>470.30390213255959</v>
      </c>
      <c r="G51" s="14">
        <v>496.17061674985035</v>
      </c>
      <c r="H51" s="14">
        <v>523.46000067109208</v>
      </c>
      <c r="I51" s="86"/>
      <c r="J51"/>
      <c r="K51"/>
    </row>
    <row r="52" spans="1:13" s="9" customFormat="1" x14ac:dyDescent="0.25">
      <c r="A52" s="9" t="s">
        <v>11</v>
      </c>
      <c r="B52" s="16">
        <v>5.5E-2</v>
      </c>
      <c r="C52" s="125">
        <v>694.88</v>
      </c>
      <c r="D52" s="125">
        <v>718.52618448338069</v>
      </c>
      <c r="E52" s="14">
        <v>758.04512462996661</v>
      </c>
      <c r="F52" s="14">
        <v>799.73760648461473</v>
      </c>
      <c r="G52" s="14">
        <v>843.72317484126847</v>
      </c>
      <c r="H52" s="14">
        <v>890.12794945753819</v>
      </c>
      <c r="I52" s="86"/>
      <c r="J52"/>
      <c r="K52"/>
    </row>
    <row r="53" spans="1:13" s="9" customFormat="1" x14ac:dyDescent="0.25">
      <c r="A53" s="9" t="s">
        <v>14</v>
      </c>
      <c r="B53" s="16">
        <v>5.6000000000000001E-2</v>
      </c>
      <c r="C53" s="125">
        <v>4167.7</v>
      </c>
      <c r="D53" s="125">
        <v>4312.0759224364838</v>
      </c>
      <c r="E53" s="14">
        <v>4553.5521740929271</v>
      </c>
      <c r="F53" s="14">
        <v>4808.551095842131</v>
      </c>
      <c r="G53" s="14">
        <v>5077.8299572092901</v>
      </c>
      <c r="H53" s="14">
        <v>5362.1884348130106</v>
      </c>
      <c r="I53" s="86"/>
      <c r="J53"/>
      <c r="K53"/>
      <c r="L53" s="12"/>
      <c r="M53" s="12"/>
    </row>
    <row r="54" spans="1:13" s="9" customFormat="1" x14ac:dyDescent="0.25">
      <c r="A54" s="9" t="s">
        <v>13</v>
      </c>
      <c r="B54" s="16">
        <v>5.6000000000000001E-2</v>
      </c>
      <c r="C54" s="126">
        <v>9844.8768300178235</v>
      </c>
      <c r="D54" s="125">
        <v>10185.919413122987</v>
      </c>
      <c r="E54" s="14">
        <v>10756.330900257875</v>
      </c>
      <c r="F54" s="14">
        <v>11358.685430672316</v>
      </c>
      <c r="G54" s="14">
        <v>11994.771814789967</v>
      </c>
      <c r="H54" s="14">
        <v>12666.479036418206</v>
      </c>
      <c r="I54" s="86"/>
      <c r="J54"/>
      <c r="K54"/>
      <c r="L54" s="12"/>
      <c r="M54" s="12"/>
    </row>
    <row r="55" spans="1:13" s="9" customFormat="1" x14ac:dyDescent="0.25">
      <c r="A55" s="9" t="s">
        <v>8</v>
      </c>
      <c r="B55" s="16">
        <v>5.6000000000000001E-2</v>
      </c>
      <c r="C55" s="125">
        <v>170.95776045145192</v>
      </c>
      <c r="D55" s="125">
        <v>176.88001597916596</v>
      </c>
      <c r="E55" s="14">
        <f>'Amendment details'!E27</f>
        <v>186.78529687399927</v>
      </c>
      <c r="F55" s="14">
        <f>'Amendment details'!F27</f>
        <v>197.24527349894325</v>
      </c>
      <c r="G55" s="14">
        <f>'Amendment details'!G27</f>
        <v>208.29100881488409</v>
      </c>
      <c r="H55" s="14">
        <f>'Amendment details'!H27</f>
        <v>219.95530530851761</v>
      </c>
      <c r="I55" s="86"/>
      <c r="J55"/>
      <c r="K55"/>
      <c r="L55" s="12"/>
      <c r="M55" s="12"/>
    </row>
    <row r="56" spans="1:13" s="57" customFormat="1" x14ac:dyDescent="0.25">
      <c r="A56" s="57" t="s">
        <v>106</v>
      </c>
      <c r="B56" s="69">
        <v>5.6000000000000001E-2</v>
      </c>
      <c r="C56" s="127">
        <v>170.95776045145192</v>
      </c>
      <c r="D56" s="127">
        <v>176.88001597916596</v>
      </c>
      <c r="E56" s="70">
        <v>186.78529687399927</v>
      </c>
      <c r="F56" s="70">
        <v>197.24527349894325</v>
      </c>
      <c r="G56" s="70">
        <v>208.29100881488409</v>
      </c>
      <c r="H56" s="70">
        <v>219.95530530851761</v>
      </c>
      <c r="I56" s="88"/>
      <c r="J56" s="56"/>
      <c r="K56" s="56"/>
      <c r="L56" s="59"/>
      <c r="M56" s="59"/>
    </row>
    <row r="57" spans="1:13" s="9" customFormat="1" x14ac:dyDescent="0.25">
      <c r="A57" s="9" t="s">
        <v>38</v>
      </c>
      <c r="B57" s="16">
        <v>4.8000000000000001E-2</v>
      </c>
      <c r="C57" s="125"/>
      <c r="D57" s="125">
        <v>465.17283945468353</v>
      </c>
      <c r="E57" s="14">
        <v>487.50113574850837</v>
      </c>
      <c r="F57" s="14">
        <v>510.90119026443682</v>
      </c>
      <c r="G57" s="14">
        <v>535.42444739712982</v>
      </c>
      <c r="H57" s="14">
        <v>561.12482087219212</v>
      </c>
      <c r="I57" s="86"/>
      <c r="J57"/>
      <c r="K57"/>
      <c r="L57" s="12"/>
      <c r="M57" s="12"/>
    </row>
    <row r="58" spans="1:13" s="9" customFormat="1" x14ac:dyDescent="0.25">
      <c r="A58" s="9" t="s">
        <v>37</v>
      </c>
      <c r="B58" s="16">
        <v>4.8000000000000001E-2</v>
      </c>
      <c r="C58" s="125"/>
      <c r="D58" s="125">
        <v>1354.4526556167782</v>
      </c>
      <c r="E58" s="14">
        <v>1419.4663830863835</v>
      </c>
      <c r="F58" s="14">
        <v>1487.6007694745299</v>
      </c>
      <c r="G58" s="14">
        <v>1559.0056064093073</v>
      </c>
      <c r="H58" s="14">
        <v>1633.8378755169542</v>
      </c>
      <c r="I58" s="86"/>
      <c r="J58"/>
      <c r="K58"/>
      <c r="L58" s="12"/>
      <c r="M58" s="12"/>
    </row>
    <row r="59" spans="1:13" s="9" customFormat="1" x14ac:dyDescent="0.25">
      <c r="A59" s="9" t="s">
        <v>36</v>
      </c>
      <c r="B59" s="16">
        <v>4.8000000000000001E-2</v>
      </c>
      <c r="C59" s="125"/>
      <c r="D59" s="125">
        <v>465.17283945468353</v>
      </c>
      <c r="E59" s="14">
        <v>487.50113574850837</v>
      </c>
      <c r="F59" s="14">
        <v>510.90119026443682</v>
      </c>
      <c r="G59" s="14">
        <v>535.42444739712982</v>
      </c>
      <c r="H59" s="14">
        <v>561.12482087219212</v>
      </c>
      <c r="I59" s="86"/>
      <c r="J59"/>
      <c r="K59"/>
      <c r="L59" s="12"/>
      <c r="M59" s="12"/>
    </row>
    <row r="60" spans="1:13" s="9" customFormat="1" x14ac:dyDescent="0.25">
      <c r="A60" s="9" t="s">
        <v>35</v>
      </c>
      <c r="B60" s="16">
        <v>4.8000000000000001E-2</v>
      </c>
      <c r="C60" s="125"/>
      <c r="D60" s="125">
        <v>1354.4526556167782</v>
      </c>
      <c r="E60" s="14">
        <v>1419.4663830863835</v>
      </c>
      <c r="F60" s="14">
        <v>1487.6007694745299</v>
      </c>
      <c r="G60" s="14">
        <v>1559.0056064093073</v>
      </c>
      <c r="H60" s="14">
        <v>1633.8378755169542</v>
      </c>
      <c r="I60" s="86"/>
      <c r="J60"/>
      <c r="K60"/>
      <c r="L60" s="12"/>
      <c r="M60" s="12"/>
    </row>
    <row r="61" spans="1:13" s="9" customFormat="1" x14ac:dyDescent="0.25">
      <c r="A61" s="9" t="s">
        <v>34</v>
      </c>
      <c r="B61" s="16">
        <v>4.8000000000000001E-2</v>
      </c>
      <c r="C61" s="125"/>
      <c r="D61" s="125">
        <v>474.67730066725431</v>
      </c>
      <c r="E61" s="14">
        <v>497.46181109928256</v>
      </c>
      <c r="F61" s="14">
        <v>521.33997803204818</v>
      </c>
      <c r="G61" s="14">
        <v>546.36429697758649</v>
      </c>
      <c r="H61" s="14">
        <v>572.58978323251063</v>
      </c>
      <c r="I61" s="86"/>
      <c r="J61"/>
      <c r="K61"/>
      <c r="L61" s="12"/>
      <c r="M61" s="12"/>
    </row>
    <row r="62" spans="1:13" s="9" customFormat="1" x14ac:dyDescent="0.25">
      <c r="A62" s="9" t="s">
        <v>33</v>
      </c>
      <c r="B62" s="16">
        <v>4.8000000000000001E-2</v>
      </c>
      <c r="C62" s="125"/>
      <c r="D62" s="125">
        <v>604.15627714273114</v>
      </c>
      <c r="E62" s="14">
        <v>633.15577844558231</v>
      </c>
      <c r="F62" s="14">
        <v>663.54725581097034</v>
      </c>
      <c r="G62" s="14">
        <v>695.39752408989693</v>
      </c>
      <c r="H62" s="14">
        <v>728.77660524621206</v>
      </c>
      <c r="I62" s="86"/>
      <c r="J62"/>
      <c r="K62"/>
      <c r="L62" s="12"/>
      <c r="M62" s="12"/>
    </row>
    <row r="63" spans="1:13" s="9" customFormat="1" x14ac:dyDescent="0.25">
      <c r="A63" s="9" t="s">
        <v>32</v>
      </c>
      <c r="B63" s="16">
        <v>5.5E-2</v>
      </c>
      <c r="C63" s="125"/>
      <c r="D63" s="125">
        <v>2197.5808180335453</v>
      </c>
      <c r="E63" s="14">
        <v>2318.44776302539</v>
      </c>
      <c r="F63" s="14">
        <v>2445.9623899917865</v>
      </c>
      <c r="G63" s="14">
        <v>2580.4903214413348</v>
      </c>
      <c r="H63" s="14">
        <v>2722.4172891206081</v>
      </c>
      <c r="I63" s="86"/>
      <c r="J63"/>
      <c r="K63"/>
      <c r="L63" s="12"/>
      <c r="M63" s="12"/>
    </row>
    <row r="64" spans="1:13" s="114" customFormat="1" ht="17.25" customHeight="1" x14ac:dyDescent="0.25">
      <c r="A64" s="57" t="s">
        <v>75</v>
      </c>
      <c r="B64" s="69">
        <v>4.8000000000000001E-2</v>
      </c>
      <c r="C64" s="127"/>
      <c r="D64" s="127"/>
      <c r="E64" s="70">
        <v>487.50113574850837</v>
      </c>
      <c r="F64" s="100">
        <f t="shared" ref="F64:H68" si="0">F43</f>
        <v>510.90119026443682</v>
      </c>
      <c r="G64" s="100">
        <f t="shared" si="0"/>
        <v>535.42444739712982</v>
      </c>
      <c r="H64" s="100">
        <f t="shared" si="0"/>
        <v>561.12482087219212</v>
      </c>
      <c r="I64" s="118"/>
      <c r="J64" s="54"/>
      <c r="K64" s="54"/>
      <c r="L64" s="119"/>
      <c r="M64" s="119"/>
    </row>
    <row r="65" spans="1:13" s="114" customFormat="1" x14ac:dyDescent="0.25">
      <c r="A65" s="57" t="s">
        <v>76</v>
      </c>
      <c r="B65" s="69">
        <v>4.8000000000000001E-2</v>
      </c>
      <c r="C65" s="127"/>
      <c r="D65" s="127"/>
      <c r="E65" s="70"/>
      <c r="F65" s="100">
        <f t="shared" si="0"/>
        <v>1487.6007694745299</v>
      </c>
      <c r="G65" s="100">
        <f t="shared" si="0"/>
        <v>1559.0056064093073</v>
      </c>
      <c r="H65" s="100">
        <f t="shared" si="0"/>
        <v>1633.8378755169542</v>
      </c>
      <c r="I65" s="118"/>
      <c r="J65" s="54"/>
      <c r="K65" s="54"/>
      <c r="L65" s="119"/>
      <c r="M65" s="119"/>
    </row>
    <row r="66" spans="1:13" s="114" customFormat="1" x14ac:dyDescent="0.25">
      <c r="A66" s="57" t="s">
        <v>87</v>
      </c>
      <c r="B66" s="69">
        <v>4.8000000000000001E-2</v>
      </c>
      <c r="C66" s="127"/>
      <c r="D66" s="127"/>
      <c r="E66" s="70"/>
      <c r="F66" s="100">
        <f t="shared" si="0"/>
        <v>521.33997803204818</v>
      </c>
      <c r="G66" s="100">
        <f t="shared" si="0"/>
        <v>546.36429697758649</v>
      </c>
      <c r="H66" s="100">
        <f t="shared" si="0"/>
        <v>572.58978323251063</v>
      </c>
      <c r="I66" s="118"/>
      <c r="J66" s="54"/>
      <c r="K66" s="54"/>
      <c r="L66" s="119"/>
      <c r="M66" s="119"/>
    </row>
    <row r="67" spans="1:13" s="114" customFormat="1" x14ac:dyDescent="0.25">
      <c r="A67" s="57" t="s">
        <v>88</v>
      </c>
      <c r="B67" s="69">
        <v>4.8000000000000001E-2</v>
      </c>
      <c r="C67" s="127"/>
      <c r="D67" s="127"/>
      <c r="E67" s="70"/>
      <c r="F67" s="100">
        <f t="shared" si="0"/>
        <v>663.54725581097034</v>
      </c>
      <c r="G67" s="100">
        <f t="shared" si="0"/>
        <v>695.39752408989693</v>
      </c>
      <c r="H67" s="100">
        <f t="shared" si="0"/>
        <v>728.77660524621206</v>
      </c>
      <c r="I67" s="118"/>
      <c r="J67" s="54"/>
      <c r="K67" s="54"/>
      <c r="L67" s="119"/>
      <c r="M67" s="119"/>
    </row>
    <row r="68" spans="1:13" s="114" customFormat="1" x14ac:dyDescent="0.25">
      <c r="A68" s="57" t="s">
        <v>82</v>
      </c>
      <c r="B68" s="69">
        <v>5.5E-2</v>
      </c>
      <c r="C68" s="127"/>
      <c r="D68" s="127"/>
      <c r="E68" s="70"/>
      <c r="F68" s="100">
        <f t="shared" si="0"/>
        <v>2445.9623899917865</v>
      </c>
      <c r="G68" s="100">
        <f t="shared" si="0"/>
        <v>2580.4903214413348</v>
      </c>
      <c r="H68" s="100">
        <f t="shared" si="0"/>
        <v>2722.4172891206081</v>
      </c>
      <c r="I68" s="118"/>
      <c r="J68" s="54"/>
      <c r="K68" s="54"/>
      <c r="L68" s="119"/>
      <c r="M68" s="119"/>
    </row>
    <row r="69" spans="1:13" s="114" customFormat="1" x14ac:dyDescent="0.25">
      <c r="A69" s="57" t="s">
        <v>83</v>
      </c>
      <c r="B69" s="69">
        <v>4.5999999999999999E-2</v>
      </c>
      <c r="C69" s="127"/>
      <c r="D69" s="127"/>
      <c r="E69" s="70"/>
      <c r="F69" s="100">
        <v>1682.95</v>
      </c>
      <c r="G69" s="100">
        <v>1760.37</v>
      </c>
      <c r="H69" s="100">
        <v>1841.35</v>
      </c>
      <c r="I69" s="118"/>
      <c r="J69" s="54"/>
      <c r="K69" s="54"/>
      <c r="L69" s="119"/>
      <c r="M69" s="119"/>
    </row>
    <row r="70" spans="1:13" s="57" customFormat="1" x14ac:dyDescent="0.25">
      <c r="A70" s="57" t="s">
        <v>89</v>
      </c>
      <c r="B70" s="69">
        <v>4.5999999999999999E-2</v>
      </c>
      <c r="C70" s="127"/>
      <c r="D70" s="127"/>
      <c r="E70" s="70">
        <v>2858.67</v>
      </c>
      <c r="F70" s="100">
        <v>2990.17</v>
      </c>
      <c r="G70" s="100">
        <v>3127.72</v>
      </c>
      <c r="H70" s="100">
        <v>3271.6</v>
      </c>
      <c r="I70" s="88"/>
      <c r="J70" s="54"/>
      <c r="K70" s="56"/>
      <c r="L70" s="59"/>
      <c r="M70" s="59"/>
    </row>
    <row r="71" spans="1:13" s="57" customFormat="1" x14ac:dyDescent="0.25">
      <c r="A71" s="57" t="s">
        <v>72</v>
      </c>
      <c r="B71" s="69">
        <v>4.8000000000000001E-2</v>
      </c>
      <c r="C71" s="127"/>
      <c r="D71" s="127"/>
      <c r="E71" s="100">
        <v>550.62138507318696</v>
      </c>
      <c r="F71" s="100">
        <v>577.05121155669985</v>
      </c>
      <c r="G71" s="100">
        <v>604.74966971142146</v>
      </c>
      <c r="H71" s="100">
        <v>633.7776538575697</v>
      </c>
      <c r="I71" s="88"/>
      <c r="J71" s="54"/>
      <c r="K71" s="56"/>
      <c r="L71" s="59"/>
      <c r="M71" s="59"/>
    </row>
    <row r="72" spans="1:13" s="114" customFormat="1" x14ac:dyDescent="0.25">
      <c r="A72" s="57" t="s">
        <v>100</v>
      </c>
      <c r="B72" s="69">
        <v>5.5E-2</v>
      </c>
      <c r="C72" s="127"/>
      <c r="D72" s="127"/>
      <c r="E72" s="100"/>
      <c r="F72" s="100">
        <v>799.73760648461473</v>
      </c>
      <c r="G72" s="100">
        <v>843.72317484126847</v>
      </c>
      <c r="H72" s="100">
        <v>890.12794945753819</v>
      </c>
      <c r="I72" s="118"/>
      <c r="J72" s="54"/>
      <c r="K72" s="54"/>
      <c r="L72" s="119"/>
      <c r="M72" s="119"/>
    </row>
    <row r="73" spans="1:13" s="114" customFormat="1" x14ac:dyDescent="0.25">
      <c r="A73" s="99" t="s">
        <v>84</v>
      </c>
      <c r="B73" s="69">
        <v>5.1999999999999998E-2</v>
      </c>
      <c r="C73" s="127"/>
      <c r="D73" s="127"/>
      <c r="E73" s="100"/>
      <c r="F73" s="100">
        <v>1100.22</v>
      </c>
      <c r="G73" s="100">
        <v>1157.43</v>
      </c>
      <c r="H73" s="100">
        <v>1217.6199999999999</v>
      </c>
      <c r="I73" s="118"/>
      <c r="J73" s="54"/>
      <c r="K73" s="54"/>
      <c r="L73" s="119"/>
      <c r="M73" s="119"/>
    </row>
    <row r="74" spans="1:13" s="114" customFormat="1" x14ac:dyDescent="0.25">
      <c r="A74" s="99" t="s">
        <v>30</v>
      </c>
      <c r="B74" s="69">
        <v>4.5999999999999999E-2</v>
      </c>
      <c r="C74" s="127"/>
      <c r="D74" s="127"/>
      <c r="E74" s="100">
        <v>1608.94</v>
      </c>
      <c r="F74" s="100">
        <v>1682.95</v>
      </c>
      <c r="G74" s="100">
        <v>1760.37</v>
      </c>
      <c r="H74" s="100">
        <v>1841.35</v>
      </c>
      <c r="I74" s="118"/>
      <c r="J74" s="54"/>
      <c r="K74" s="54"/>
      <c r="L74" s="119"/>
      <c r="M74" s="119"/>
    </row>
    <row r="75" spans="1:13" s="9" customFormat="1" x14ac:dyDescent="0.25">
      <c r="C75" s="123"/>
      <c r="D75" s="123"/>
      <c r="I75" s="86"/>
      <c r="J75"/>
      <c r="K75"/>
    </row>
    <row r="76" spans="1:13" s="9" customFormat="1" x14ac:dyDescent="0.25">
      <c r="A76" s="8" t="s">
        <v>51</v>
      </c>
      <c r="C76" s="123"/>
      <c r="D76" s="123"/>
      <c r="I76" s="86"/>
      <c r="J76"/>
      <c r="K76"/>
    </row>
    <row r="77" spans="1:13" s="9" customFormat="1" x14ac:dyDescent="0.25">
      <c r="A77" s="10" t="s">
        <v>50</v>
      </c>
      <c r="C77" s="123"/>
      <c r="D77" s="123"/>
      <c r="I77" s="86"/>
      <c r="J77"/>
      <c r="K77"/>
    </row>
    <row r="78" spans="1:13" s="9" customFormat="1" x14ac:dyDescent="0.25">
      <c r="A78" s="9" t="s">
        <v>44</v>
      </c>
      <c r="C78" s="128">
        <f t="shared" ref="C78:H82" si="1">C8*C43</f>
        <v>1288028742.2540932</v>
      </c>
      <c r="D78" s="128">
        <f t="shared" si="1"/>
        <v>4578078211.9341879</v>
      </c>
      <c r="E78" s="18">
        <f>E8*E43</f>
        <v>4815938769.5235462</v>
      </c>
      <c r="F78" s="18">
        <f t="shared" si="1"/>
        <v>5050718794.4085464</v>
      </c>
      <c r="G78" s="18">
        <f t="shared" si="1"/>
        <v>5297047858.8711777</v>
      </c>
      <c r="H78" s="18">
        <f t="shared" si="1"/>
        <v>5555501942.3614635</v>
      </c>
      <c r="I78" s="101">
        <f t="shared" ref="I78:I82" si="2">SUM(C78:H78)</f>
        <v>26585314319.353012</v>
      </c>
      <c r="J78"/>
      <c r="K78"/>
    </row>
    <row r="79" spans="1:13" s="9" customFormat="1" x14ac:dyDescent="0.25">
      <c r="A79" s="9" t="s">
        <v>43</v>
      </c>
      <c r="C79" s="128">
        <f t="shared" si="1"/>
        <v>900871278.80207622</v>
      </c>
      <c r="D79" s="128">
        <f t="shared" si="1"/>
        <v>3664630869.1527448</v>
      </c>
      <c r="E79" s="18">
        <f t="shared" si="1"/>
        <v>3837913688.8864079</v>
      </c>
      <c r="F79" s="18">
        <f t="shared" si="1"/>
        <v>4022139909.8259659</v>
      </c>
      <c r="G79" s="18">
        <f t="shared" si="1"/>
        <v>4215209473.7411189</v>
      </c>
      <c r="H79" s="18">
        <f t="shared" si="1"/>
        <v>4417546897.7441244</v>
      </c>
      <c r="I79" s="101">
        <f t="shared" si="2"/>
        <v>21058312118.152439</v>
      </c>
      <c r="J79"/>
      <c r="K79"/>
    </row>
    <row r="80" spans="1:13" s="9" customFormat="1" x14ac:dyDescent="0.25">
      <c r="A80" s="9" t="s">
        <v>42</v>
      </c>
      <c r="C80" s="128">
        <f t="shared" si="1"/>
        <v>37433690.278901689</v>
      </c>
      <c r="D80" s="128">
        <f t="shared" si="1"/>
        <v>128000619.68673752</v>
      </c>
      <c r="E80" s="18">
        <f t="shared" si="1"/>
        <v>142087010.37077275</v>
      </c>
      <c r="F80" s="18">
        <f t="shared" si="1"/>
        <v>150262640.05847362</v>
      </c>
      <c r="G80" s="18">
        <f t="shared" si="1"/>
        <v>158935540.52744898</v>
      </c>
      <c r="H80" s="18">
        <f t="shared" si="1"/>
        <v>168137690.02666971</v>
      </c>
      <c r="I80" s="101">
        <f t="shared" si="2"/>
        <v>784857190.94900429</v>
      </c>
      <c r="J80"/>
      <c r="K80"/>
    </row>
    <row r="81" spans="1:13" s="9" customFormat="1" x14ac:dyDescent="0.25">
      <c r="A81" s="9" t="s">
        <v>41</v>
      </c>
      <c r="C81" s="128">
        <f t="shared" si="1"/>
        <v>31745947.812834743</v>
      </c>
      <c r="D81" s="128">
        <f t="shared" si="1"/>
        <v>129466217.65663815</v>
      </c>
      <c r="E81" s="18">
        <f t="shared" si="1"/>
        <v>135588222.75142303</v>
      </c>
      <c r="F81" s="18">
        <f t="shared" si="1"/>
        <v>142096682.10961264</v>
      </c>
      <c r="G81" s="18">
        <f t="shared" si="1"/>
        <v>148917564.61690307</v>
      </c>
      <c r="H81" s="18">
        <f t="shared" si="1"/>
        <v>156065867.87829912</v>
      </c>
      <c r="I81" s="101">
        <f t="shared" si="2"/>
        <v>743880502.82571065</v>
      </c>
      <c r="J81"/>
      <c r="K81"/>
    </row>
    <row r="82" spans="1:13" s="9" customFormat="1" x14ac:dyDescent="0.25">
      <c r="A82" s="9" t="s">
        <v>40</v>
      </c>
      <c r="C82" s="128">
        <f t="shared" si="1"/>
        <v>8097224.2496689567</v>
      </c>
      <c r="D82" s="128">
        <f t="shared" si="1"/>
        <v>29731837.058439877</v>
      </c>
      <c r="E82" s="18">
        <f t="shared" si="1"/>
        <v>31345631.873683557</v>
      </c>
      <c r="F82" s="18">
        <f t="shared" si="1"/>
        <v>33069694.004975639</v>
      </c>
      <c r="G82" s="18">
        <f t="shared" si="1"/>
        <v>34888583.916612074</v>
      </c>
      <c r="H82" s="18">
        <f t="shared" si="1"/>
        <v>36807517.498149924</v>
      </c>
      <c r="I82" s="101">
        <f t="shared" si="2"/>
        <v>173940488.60153002</v>
      </c>
      <c r="J82"/>
      <c r="K82"/>
    </row>
    <row r="83" spans="1:13" s="9" customFormat="1" ht="26.25" x14ac:dyDescent="0.25">
      <c r="A83" s="19" t="s">
        <v>49</v>
      </c>
      <c r="B83" s="8"/>
      <c r="C83" s="129">
        <f>SUM(C78:C82)</f>
        <v>2266176883.3975749</v>
      </c>
      <c r="D83" s="129">
        <f t="shared" ref="D83:H83" si="3">SUM(D78:D82)</f>
        <v>8529907755.4887486</v>
      </c>
      <c r="E83" s="20">
        <f>SUM(E78:E82)</f>
        <v>8962873323.4058342</v>
      </c>
      <c r="F83" s="20">
        <f>SUM(F78:F82)</f>
        <v>9398287720.4075756</v>
      </c>
      <c r="G83" s="20">
        <f t="shared" si="3"/>
        <v>9854999021.6732616</v>
      </c>
      <c r="H83" s="20">
        <f t="shared" si="3"/>
        <v>10334059915.508707</v>
      </c>
      <c r="I83" s="102">
        <f>SUM(C83:H83)</f>
        <v>49346304619.881706</v>
      </c>
      <c r="J83"/>
      <c r="K83"/>
    </row>
    <row r="84" spans="1:13" s="9" customFormat="1" x14ac:dyDescent="0.25">
      <c r="C84" s="123"/>
      <c r="D84" s="123"/>
      <c r="I84" s="86"/>
      <c r="J84"/>
      <c r="K84"/>
    </row>
    <row r="85" spans="1:13" s="9" customFormat="1" x14ac:dyDescent="0.25">
      <c r="A85" s="10" t="s">
        <v>39</v>
      </c>
      <c r="C85" s="123"/>
      <c r="D85" s="123"/>
      <c r="I85" s="86"/>
      <c r="J85"/>
      <c r="K85"/>
    </row>
    <row r="86" spans="1:13" s="9" customFormat="1" x14ac:dyDescent="0.25">
      <c r="A86" s="9" t="s">
        <v>16</v>
      </c>
      <c r="B86" s="16"/>
      <c r="C86" s="124">
        <f t="shared" ref="C86:H91" si="4">C15*C50</f>
        <v>48655158.97575935</v>
      </c>
      <c r="D86" s="124">
        <f t="shared" si="4"/>
        <v>203457353.38579601</v>
      </c>
      <c r="E86" s="21">
        <f t="shared" si="4"/>
        <v>213101837.19280767</v>
      </c>
      <c r="F86" s="21">
        <f t="shared" si="4"/>
        <v>223337983.08673534</v>
      </c>
      <c r="G86" s="21">
        <f t="shared" si="4"/>
        <v>234065822.30146039</v>
      </c>
      <c r="H86" s="21">
        <f t="shared" si="4"/>
        <v>245308974.06107298</v>
      </c>
      <c r="I86" s="89">
        <f t="shared" ref="I86:I116" si="5">SUM(C86:H86)</f>
        <v>1167927129.0036318</v>
      </c>
      <c r="J86"/>
      <c r="K86"/>
      <c r="L86" s="12"/>
      <c r="M86" s="12"/>
    </row>
    <row r="87" spans="1:13" s="9" customFormat="1" x14ac:dyDescent="0.25">
      <c r="A87" s="9" t="s">
        <v>15</v>
      </c>
      <c r="C87" s="128">
        <f t="shared" si="4"/>
        <v>142411.04</v>
      </c>
      <c r="D87" s="128">
        <f t="shared" si="4"/>
        <v>528458.6440383005</v>
      </c>
      <c r="E87" s="18">
        <f t="shared" si="4"/>
        <v>557144.52876097721</v>
      </c>
      <c r="F87" s="18">
        <f t="shared" si="4"/>
        <v>587788.40697030898</v>
      </c>
      <c r="G87" s="18">
        <f t="shared" si="4"/>
        <v>620117.775877762</v>
      </c>
      <c r="H87" s="18">
        <f t="shared" si="4"/>
        <v>654225.34388674656</v>
      </c>
      <c r="I87" s="89">
        <f t="shared" si="5"/>
        <v>3090145.7395340954</v>
      </c>
      <c r="J87"/>
      <c r="K87"/>
    </row>
    <row r="88" spans="1:13" s="9" customFormat="1" x14ac:dyDescent="0.25">
      <c r="A88" s="9" t="s">
        <v>11</v>
      </c>
      <c r="B88" s="16"/>
      <c r="C88" s="124">
        <f t="shared" si="4"/>
        <v>931002207.74691665</v>
      </c>
      <c r="D88" s="124">
        <f t="shared" si="4"/>
        <v>2986251034.9388084</v>
      </c>
      <c r="E88" s="11">
        <f t="shared" si="4"/>
        <v>3157843355.1266747</v>
      </c>
      <c r="F88" s="11">
        <f t="shared" si="4"/>
        <v>3331530005.8667498</v>
      </c>
      <c r="G88" s="11">
        <f t="shared" si="4"/>
        <v>3514769861.0742908</v>
      </c>
      <c r="H88" s="11">
        <f t="shared" si="4"/>
        <v>3708088383.354733</v>
      </c>
      <c r="I88" s="89">
        <f t="shared" si="5"/>
        <v>17629484848.108173</v>
      </c>
      <c r="J88"/>
      <c r="K88"/>
      <c r="L88" s="12"/>
      <c r="M88" s="12"/>
    </row>
    <row r="89" spans="1:13" s="9" customFormat="1" x14ac:dyDescent="0.25">
      <c r="A89" s="9" t="s">
        <v>14</v>
      </c>
      <c r="C89" s="128">
        <f t="shared" si="4"/>
        <v>22944230.425000001</v>
      </c>
      <c r="D89" s="128">
        <f t="shared" si="4"/>
        <v>94956223.887973815</v>
      </c>
      <c r="E89" s="18">
        <f t="shared" si="4"/>
        <v>100273772.42570035</v>
      </c>
      <c r="F89" s="18">
        <f t="shared" si="4"/>
        <v>105889103.68153957</v>
      </c>
      <c r="G89" s="18">
        <f t="shared" si="4"/>
        <v>111818893.48770578</v>
      </c>
      <c r="H89" s="18">
        <f t="shared" si="4"/>
        <v>118080751.5230173</v>
      </c>
      <c r="I89" s="89">
        <f t="shared" si="5"/>
        <v>553962975.43093681</v>
      </c>
      <c r="J89"/>
      <c r="K89"/>
    </row>
    <row r="90" spans="1:13" s="9" customFormat="1" x14ac:dyDescent="0.25">
      <c r="A90" s="9" t="s">
        <v>13</v>
      </c>
      <c r="B90" s="16"/>
      <c r="C90" s="128">
        <f t="shared" si="4"/>
        <v>100447510.58671947</v>
      </c>
      <c r="D90" s="128">
        <f t="shared" si="4"/>
        <v>415708704.43618959</v>
      </c>
      <c r="E90" s="18">
        <f t="shared" si="4"/>
        <v>452158043.64115477</v>
      </c>
      <c r="F90" s="18">
        <f t="shared" si="4"/>
        <v>491803260.90761119</v>
      </c>
      <c r="G90" s="18">
        <f t="shared" si="4"/>
        <v>534924570.82399064</v>
      </c>
      <c r="H90" s="18">
        <f t="shared" si="4"/>
        <v>581826757.19383812</v>
      </c>
      <c r="I90" s="89">
        <f t="shared" si="5"/>
        <v>2576868847.5895038</v>
      </c>
      <c r="J90"/>
      <c r="K90"/>
    </row>
    <row r="91" spans="1:13" s="9" customFormat="1" x14ac:dyDescent="0.25">
      <c r="A91" s="9" t="s">
        <v>8</v>
      </c>
      <c r="B91" s="16"/>
      <c r="C91" s="128">
        <f t="shared" si="4"/>
        <v>89437706.345060125</v>
      </c>
      <c r="D91" s="128">
        <f t="shared" si="4"/>
        <v>370143897.19843411</v>
      </c>
      <c r="E91" s="18">
        <f t="shared" si="4"/>
        <v>557063986.5498904</v>
      </c>
      <c r="F91" s="18">
        <f t="shared" si="4"/>
        <v>609168949.5044868</v>
      </c>
      <c r="G91" s="18">
        <f t="shared" si="4"/>
        <v>656148129.709216</v>
      </c>
      <c r="H91" s="18">
        <f t="shared" si="4"/>
        <v>706750269.07328463</v>
      </c>
      <c r="I91" s="89">
        <f t="shared" si="5"/>
        <v>2988712938.380372</v>
      </c>
      <c r="J91" s="15"/>
      <c r="K91" s="15"/>
    </row>
    <row r="92" spans="1:13" s="57" customFormat="1" x14ac:dyDescent="0.25">
      <c r="A92" s="57" t="s">
        <v>106</v>
      </c>
      <c r="B92" s="69"/>
      <c r="C92" s="130"/>
      <c r="D92" s="130"/>
      <c r="E92" s="60">
        <f>E56*E21</f>
        <v>116554025.24937555</v>
      </c>
      <c r="F92" s="60">
        <f>F21*F56</f>
        <v>135389155.72967464</v>
      </c>
      <c r="G92" s="60">
        <f>G56*G21</f>
        <v>150119495.87306327</v>
      </c>
      <c r="H92" s="60">
        <f>H56*H21</f>
        <v>166452497.02405256</v>
      </c>
      <c r="I92" s="55">
        <f>SUM(E92:H92)</f>
        <v>568515173.87616611</v>
      </c>
      <c r="J92" s="56"/>
      <c r="K92" s="56"/>
    </row>
    <row r="93" spans="1:13" s="9" customFormat="1" x14ac:dyDescent="0.25">
      <c r="A93" s="9" t="s">
        <v>70</v>
      </c>
      <c r="B93" s="16"/>
      <c r="C93" s="124"/>
      <c r="D93" s="128">
        <v>71903276.676420599</v>
      </c>
      <c r="E93" s="18">
        <v>124899764.34776901</v>
      </c>
      <c r="F93" s="18">
        <v>163699764.34776899</v>
      </c>
      <c r="G93" s="18">
        <v>163699764.34776899</v>
      </c>
      <c r="H93" s="18">
        <v>163699764.34776899</v>
      </c>
      <c r="I93" s="89">
        <f t="shared" si="5"/>
        <v>687902334.06749666</v>
      </c>
      <c r="J93" s="15"/>
      <c r="K93" s="15"/>
    </row>
    <row r="94" spans="1:13" s="57" customFormat="1" x14ac:dyDescent="0.25">
      <c r="A94" s="57" t="s">
        <v>115</v>
      </c>
      <c r="B94" s="69"/>
      <c r="C94" s="131"/>
      <c r="D94" s="130"/>
      <c r="E94" s="60"/>
      <c r="F94" s="60">
        <v>2007500</v>
      </c>
      <c r="G94" s="60">
        <v>2586937.5</v>
      </c>
      <c r="H94" s="60">
        <v>3621712.5</v>
      </c>
      <c r="I94" s="55">
        <f>SUM(F94:H94)</f>
        <v>8216150</v>
      </c>
      <c r="J94" s="56"/>
      <c r="K94" s="56"/>
    </row>
    <row r="95" spans="1:13" s="9" customFormat="1" x14ac:dyDescent="0.25">
      <c r="A95" s="57" t="s">
        <v>114</v>
      </c>
      <c r="B95" s="16"/>
      <c r="C95" s="124"/>
      <c r="D95" s="128"/>
      <c r="E95" s="60">
        <f>'Amendment details'!E14</f>
        <v>190000000</v>
      </c>
      <c r="F95" s="60">
        <f>'Amendment details'!F14</f>
        <v>152500000</v>
      </c>
      <c r="G95" s="60">
        <f>'Amendment details'!G14</f>
        <v>152500000</v>
      </c>
      <c r="H95" s="60">
        <f>'Amendment details'!H14</f>
        <v>152500000</v>
      </c>
      <c r="I95" s="55">
        <f>SUM(E95:H95)</f>
        <v>647500000</v>
      </c>
      <c r="J95"/>
      <c r="K95"/>
    </row>
    <row r="96" spans="1:13" s="9" customFormat="1" x14ac:dyDescent="0.25">
      <c r="A96" s="9" t="s">
        <v>12</v>
      </c>
      <c r="B96" s="38"/>
      <c r="C96" s="132"/>
      <c r="D96" s="129">
        <f>'Amendment details'!D20</f>
        <v>0</v>
      </c>
      <c r="E96" s="18">
        <v>8000000</v>
      </c>
      <c r="F96" s="120" t="s">
        <v>98</v>
      </c>
      <c r="G96" s="18">
        <f>'Amendment details'!G20</f>
        <v>0</v>
      </c>
      <c r="H96" s="18">
        <f>'Amendment details'!H20</f>
        <v>0</v>
      </c>
      <c r="I96" s="89">
        <f t="shared" si="5"/>
        <v>8000000</v>
      </c>
      <c r="J96" s="15"/>
      <c r="K96" s="15"/>
    </row>
    <row r="97" spans="1:13" s="9" customFormat="1" x14ac:dyDescent="0.25">
      <c r="A97" s="57" t="s">
        <v>108</v>
      </c>
      <c r="B97" s="38"/>
      <c r="C97" s="132"/>
      <c r="D97" s="129"/>
      <c r="E97" s="60">
        <f>'Amendment details'!E19</f>
        <v>4500000</v>
      </c>
      <c r="F97" s="60">
        <f>'Amendment details'!F19</f>
        <v>12500000</v>
      </c>
      <c r="G97" s="115" t="s">
        <v>98</v>
      </c>
      <c r="H97" s="115" t="s">
        <v>98</v>
      </c>
      <c r="I97" s="55">
        <f>SUM(E97:F97)</f>
        <v>17000000</v>
      </c>
      <c r="J97"/>
      <c r="K97"/>
    </row>
    <row r="98" spans="1:13" s="9" customFormat="1" x14ac:dyDescent="0.25">
      <c r="A98" s="9" t="s">
        <v>38</v>
      </c>
      <c r="B98" s="16"/>
      <c r="C98" s="124"/>
      <c r="D98" s="128">
        <f t="shared" ref="D98:H104" si="6">D22*D57</f>
        <v>79079.382707296201</v>
      </c>
      <c r="E98" s="18">
        <f t="shared" si="6"/>
        <v>82875.193077246426</v>
      </c>
      <c r="F98" s="18">
        <f t="shared" si="6"/>
        <v>86853.202344954261</v>
      </c>
      <c r="G98" s="18">
        <f t="shared" si="6"/>
        <v>91022.156057512067</v>
      </c>
      <c r="H98" s="18">
        <f t="shared" si="6"/>
        <v>95391.219548272653</v>
      </c>
      <c r="I98" s="89">
        <f t="shared" si="5"/>
        <v>435221.15373528167</v>
      </c>
      <c r="J98"/>
      <c r="K98"/>
    </row>
    <row r="99" spans="1:13" s="9" customFormat="1" x14ac:dyDescent="0.25">
      <c r="A99" s="9" t="s">
        <v>37</v>
      </c>
      <c r="B99" s="16"/>
      <c r="C99" s="124"/>
      <c r="D99" s="128">
        <f t="shared" si="6"/>
        <v>88039.422615090589</v>
      </c>
      <c r="E99" s="18">
        <f t="shared" si="6"/>
        <v>92265.314900614932</v>
      </c>
      <c r="F99" s="18">
        <f t="shared" si="6"/>
        <v>96694.050015844448</v>
      </c>
      <c r="G99" s="18">
        <f t="shared" si="6"/>
        <v>101335.36441660498</v>
      </c>
      <c r="H99" s="18">
        <f t="shared" si="6"/>
        <v>106199.46190860202</v>
      </c>
      <c r="I99" s="89">
        <f t="shared" si="5"/>
        <v>484533.613856757</v>
      </c>
      <c r="J99"/>
      <c r="K99"/>
    </row>
    <row r="100" spans="1:13" s="9" customFormat="1" x14ac:dyDescent="0.25">
      <c r="A100" s="9" t="s">
        <v>36</v>
      </c>
      <c r="B100" s="16"/>
      <c r="C100" s="124"/>
      <c r="D100" s="128">
        <f t="shared" si="6"/>
        <v>1529023.1232875448</v>
      </c>
      <c r="E100" s="18">
        <f t="shared" si="6"/>
        <v>3205319.9675464425</v>
      </c>
      <c r="F100" s="18">
        <f t="shared" si="6"/>
        <v>3359175.3259886722</v>
      </c>
      <c r="G100" s="18">
        <f t="shared" si="6"/>
        <v>3520415.7416361286</v>
      </c>
      <c r="H100" s="18">
        <f t="shared" si="6"/>
        <v>3689395.6972346632</v>
      </c>
      <c r="I100" s="89">
        <f t="shared" si="5"/>
        <v>15303329.855693452</v>
      </c>
      <c r="J100" s="15"/>
      <c r="K100" s="15"/>
    </row>
    <row r="101" spans="1:13" s="9" customFormat="1" x14ac:dyDescent="0.25">
      <c r="A101" s="9" t="s">
        <v>35</v>
      </c>
      <c r="B101" s="16"/>
      <c r="C101" s="124"/>
      <c r="D101" s="128">
        <f t="shared" si="6"/>
        <v>1684939.1035872721</v>
      </c>
      <c r="E101" s="18">
        <f t="shared" si="6"/>
        <v>3533051.8275020085</v>
      </c>
      <c r="F101" s="18">
        <f t="shared" si="6"/>
        <v>3702638.315222105</v>
      </c>
      <c r="G101" s="18">
        <f t="shared" si="6"/>
        <v>3880364.9543527658</v>
      </c>
      <c r="H101" s="18">
        <f t="shared" si="6"/>
        <v>4066622.4721616991</v>
      </c>
      <c r="I101" s="89">
        <f t="shared" si="5"/>
        <v>16867616.672825851</v>
      </c>
      <c r="J101"/>
      <c r="K101"/>
    </row>
    <row r="102" spans="1:13" s="9" customFormat="1" x14ac:dyDescent="0.25">
      <c r="A102" s="9" t="s">
        <v>34</v>
      </c>
      <c r="B102" s="16"/>
      <c r="C102" s="124"/>
      <c r="D102" s="128">
        <f t="shared" si="6"/>
        <v>110125.133754803</v>
      </c>
      <c r="E102" s="18">
        <f t="shared" si="6"/>
        <v>230822.2803500671</v>
      </c>
      <c r="F102" s="18">
        <f t="shared" si="6"/>
        <v>241901.74980687036</v>
      </c>
      <c r="G102" s="18">
        <f t="shared" si="6"/>
        <v>253513.03379760013</v>
      </c>
      <c r="H102" s="18">
        <f t="shared" si="6"/>
        <v>265681.65941988491</v>
      </c>
      <c r="I102" s="89">
        <f t="shared" si="5"/>
        <v>1102043.8571292255</v>
      </c>
      <c r="J102"/>
      <c r="K102"/>
    </row>
    <row r="103" spans="1:13" s="9" customFormat="1" x14ac:dyDescent="0.25">
      <c r="A103" s="9" t="s">
        <v>33</v>
      </c>
      <c r="B103" s="16"/>
      <c r="C103" s="124"/>
      <c r="D103" s="128">
        <f t="shared" si="6"/>
        <v>14499.750651425547</v>
      </c>
      <c r="E103" s="18">
        <f t="shared" si="6"/>
        <v>31024.633143833533</v>
      </c>
      <c r="F103" s="18">
        <f t="shared" si="6"/>
        <v>32513.815534737547</v>
      </c>
      <c r="G103" s="18">
        <f t="shared" si="6"/>
        <v>34074.478680404951</v>
      </c>
      <c r="H103" s="18">
        <f t="shared" si="6"/>
        <v>35710.053657064389</v>
      </c>
      <c r="I103" s="89">
        <f t="shared" si="5"/>
        <v>147822.73166746597</v>
      </c>
      <c r="J103"/>
      <c r="K103"/>
    </row>
    <row r="104" spans="1:13" s="9" customFormat="1" x14ac:dyDescent="0.25">
      <c r="A104" s="9" t="s">
        <v>32</v>
      </c>
      <c r="B104" s="16"/>
      <c r="C104" s="124"/>
      <c r="D104" s="128">
        <f t="shared" si="6"/>
        <v>28568.550634436087</v>
      </c>
      <c r="E104" s="18">
        <f t="shared" si="6"/>
        <v>62598.089601685533</v>
      </c>
      <c r="F104" s="18">
        <f t="shared" si="6"/>
        <v>66040.98452977823</v>
      </c>
      <c r="G104" s="18">
        <f t="shared" si="6"/>
        <v>69673.238678916037</v>
      </c>
      <c r="H104" s="18">
        <f t="shared" si="6"/>
        <v>73505.266806256419</v>
      </c>
      <c r="I104" s="89">
        <f t="shared" si="5"/>
        <v>300386.13025107229</v>
      </c>
      <c r="J104"/>
      <c r="K104"/>
    </row>
    <row r="105" spans="1:13" s="9" customFormat="1" x14ac:dyDescent="0.25">
      <c r="A105" s="57" t="s">
        <v>75</v>
      </c>
      <c r="B105" s="16"/>
      <c r="C105" s="124"/>
      <c r="D105" s="124"/>
      <c r="E105" s="103">
        <f>E64*E29</f>
        <v>25685.34984400326</v>
      </c>
      <c r="F105" s="103">
        <f t="shared" ref="F105:H114" si="7">F29*F64</f>
        <v>42612516.979356728</v>
      </c>
      <c r="G105" s="103">
        <f t="shared" si="7"/>
        <v>56348139.762979798</v>
      </c>
      <c r="H105" s="103">
        <f t="shared" si="7"/>
        <v>59067396.521838486</v>
      </c>
      <c r="I105" s="55">
        <f t="shared" si="5"/>
        <v>158053738.61401901</v>
      </c>
      <c r="J105"/>
      <c r="K105"/>
      <c r="L105" s="12"/>
      <c r="M105" s="12"/>
    </row>
    <row r="106" spans="1:13" s="9" customFormat="1" x14ac:dyDescent="0.25">
      <c r="A106" s="57" t="s">
        <v>79</v>
      </c>
      <c r="B106" s="16"/>
      <c r="C106" s="124"/>
      <c r="D106" s="124"/>
      <c r="E106" s="104"/>
      <c r="F106" s="103">
        <f t="shared" si="7"/>
        <v>52361928.159005128</v>
      </c>
      <c r="G106" s="103">
        <f t="shared" si="7"/>
        <v>69316169.318699837</v>
      </c>
      <c r="H106" s="103">
        <f t="shared" si="7"/>
        <v>72643345.445997432</v>
      </c>
      <c r="I106" s="55">
        <f>SUM(C106:H106)</f>
        <v>194321442.92370242</v>
      </c>
      <c r="J106"/>
      <c r="K106"/>
      <c r="L106" s="12"/>
      <c r="M106" s="12"/>
    </row>
    <row r="107" spans="1:13" s="9" customFormat="1" x14ac:dyDescent="0.25">
      <c r="A107" s="57" t="s">
        <v>87</v>
      </c>
      <c r="B107" s="16"/>
      <c r="C107" s="124"/>
      <c r="D107" s="124"/>
      <c r="E107" s="104"/>
      <c r="F107" s="103">
        <f t="shared" si="7"/>
        <v>990704.68754089589</v>
      </c>
      <c r="G107" s="103">
        <f t="shared" si="7"/>
        <v>1311484.4368962429</v>
      </c>
      <c r="H107" s="103">
        <f t="shared" si="7"/>
        <v>1374435.6898672625</v>
      </c>
      <c r="I107" s="55">
        <f t="shared" si="5"/>
        <v>3676624.8143044012</v>
      </c>
      <c r="J107"/>
      <c r="K107"/>
      <c r="L107" s="12"/>
      <c r="M107" s="12"/>
    </row>
    <row r="108" spans="1:13" s="9" customFormat="1" x14ac:dyDescent="0.25">
      <c r="A108" s="57" t="s">
        <v>88</v>
      </c>
      <c r="B108" s="16"/>
      <c r="C108" s="124"/>
      <c r="D108" s="124"/>
      <c r="E108" s="104"/>
      <c r="F108" s="103">
        <f t="shared" si="7"/>
        <v>2177917.6085300744</v>
      </c>
      <c r="G108" s="103">
        <f t="shared" si="7"/>
        <v>2883104.4047236014</v>
      </c>
      <c r="H108" s="103">
        <f t="shared" si="7"/>
        <v>3021493.4161503343</v>
      </c>
      <c r="I108" s="55">
        <f t="shared" si="5"/>
        <v>8082515.4294040101</v>
      </c>
      <c r="J108"/>
      <c r="K108"/>
      <c r="L108" s="12"/>
      <c r="M108" s="12"/>
    </row>
    <row r="109" spans="1:13" s="9" customFormat="1" x14ac:dyDescent="0.25">
      <c r="A109" s="57" t="s">
        <v>82</v>
      </c>
      <c r="B109" s="16"/>
      <c r="C109" s="124"/>
      <c r="D109" s="124"/>
      <c r="E109" s="104"/>
      <c r="F109" s="103">
        <f t="shared" si="7"/>
        <v>529401.94166266127</v>
      </c>
      <c r="G109" s="103">
        <f t="shared" si="7"/>
        <v>705497.74541571492</v>
      </c>
      <c r="H109" s="103">
        <f t="shared" si="7"/>
        <v>744300.12141357921</v>
      </c>
      <c r="I109" s="55">
        <f t="shared" si="5"/>
        <v>1979199.8084919555</v>
      </c>
      <c r="J109"/>
      <c r="K109"/>
      <c r="L109" s="12"/>
      <c r="M109" s="12"/>
    </row>
    <row r="110" spans="1:13" s="9" customFormat="1" x14ac:dyDescent="0.25">
      <c r="A110" s="57" t="s">
        <v>73</v>
      </c>
      <c r="B110" s="16"/>
      <c r="C110" s="124"/>
      <c r="D110" s="124"/>
      <c r="E110" s="104"/>
      <c r="F110" s="103">
        <f t="shared" si="7"/>
        <v>236739.32433902856</v>
      </c>
      <c r="G110" s="103">
        <f t="shared" si="7"/>
        <v>312795.71133022039</v>
      </c>
      <c r="H110" s="103">
        <f t="shared" si="7"/>
        <v>327184.84356010461</v>
      </c>
      <c r="I110" s="55">
        <f t="shared" si="5"/>
        <v>876719.87922935362</v>
      </c>
      <c r="J110"/>
      <c r="K110"/>
      <c r="L110" s="12"/>
      <c r="M110" s="12"/>
    </row>
    <row r="111" spans="1:13" s="9" customFormat="1" x14ac:dyDescent="0.25">
      <c r="A111" s="57" t="s">
        <v>89</v>
      </c>
      <c r="B111" s="16"/>
      <c r="C111" s="124"/>
      <c r="D111" s="124"/>
      <c r="E111" s="103">
        <f>E70*E35</f>
        <v>3826264.7751676519</v>
      </c>
      <c r="F111" s="103">
        <f t="shared" si="7"/>
        <v>89696512.851587236</v>
      </c>
      <c r="G111" s="103">
        <f t="shared" si="7"/>
        <v>109332575.15303332</v>
      </c>
      <c r="H111" s="103">
        <f t="shared" si="7"/>
        <v>116516546.41042052</v>
      </c>
      <c r="I111" s="55">
        <f t="shared" si="5"/>
        <v>319371899.19020873</v>
      </c>
      <c r="J111"/>
      <c r="K111"/>
      <c r="L111" s="12"/>
      <c r="M111" s="12"/>
    </row>
    <row r="112" spans="1:13" s="57" customFormat="1" x14ac:dyDescent="0.25">
      <c r="A112" s="57" t="s">
        <v>72</v>
      </c>
      <c r="B112" s="69"/>
      <c r="C112" s="131"/>
      <c r="D112" s="131"/>
      <c r="E112" s="103">
        <f>E36*E71</f>
        <v>29869.474068549222</v>
      </c>
      <c r="F112" s="103">
        <f t="shared" si="7"/>
        <v>582870.44293626689</v>
      </c>
      <c r="G112" s="103">
        <f t="shared" si="7"/>
        <v>699658.87714159593</v>
      </c>
      <c r="H112" s="103">
        <f t="shared" si="7"/>
        <v>750158.09415330843</v>
      </c>
      <c r="I112" s="55">
        <f>SUM(E112:H112)</f>
        <v>2062556.8882997204</v>
      </c>
      <c r="J112"/>
      <c r="K112" s="56"/>
      <c r="L112" s="59"/>
      <c r="M112" s="59"/>
    </row>
    <row r="113" spans="1:13" s="9" customFormat="1" x14ac:dyDescent="0.25">
      <c r="A113" s="57" t="s">
        <v>74</v>
      </c>
      <c r="B113" s="16"/>
      <c r="C113" s="124"/>
      <c r="D113" s="124"/>
      <c r="E113" s="104"/>
      <c r="F113" s="103">
        <f t="shared" si="7"/>
        <v>60576563.263310395</v>
      </c>
      <c r="G113" s="103">
        <f t="shared" si="7"/>
        <v>80726241.148790479</v>
      </c>
      <c r="H113" s="103">
        <f t="shared" si="7"/>
        <v>85166184.411973953</v>
      </c>
      <c r="I113" s="55">
        <f t="shared" si="5"/>
        <v>226468988.82407483</v>
      </c>
      <c r="J113"/>
      <c r="K113"/>
      <c r="L113" s="12"/>
      <c r="M113" s="12"/>
    </row>
    <row r="114" spans="1:13" s="9" customFormat="1" x14ac:dyDescent="0.25">
      <c r="A114" s="57" t="s">
        <v>85</v>
      </c>
      <c r="B114" s="16"/>
      <c r="C114" s="128"/>
      <c r="D114" s="128"/>
      <c r="E114" s="105"/>
      <c r="F114" s="60">
        <f t="shared" si="7"/>
        <v>9479508.771686675</v>
      </c>
      <c r="G114" s="60">
        <f t="shared" si="7"/>
        <v>29917292.462271113</v>
      </c>
      <c r="H114" s="60">
        <f t="shared" si="7"/>
        <v>52455142.928601228</v>
      </c>
      <c r="I114" s="55">
        <f t="shared" si="5"/>
        <v>91851944.162559018</v>
      </c>
      <c r="J114"/>
      <c r="K114"/>
    </row>
    <row r="115" spans="1:13" s="9" customFormat="1" x14ac:dyDescent="0.25">
      <c r="A115" s="57" t="s">
        <v>86</v>
      </c>
      <c r="B115" s="16"/>
      <c r="C115" s="128"/>
      <c r="D115" s="128"/>
      <c r="E115" s="60">
        <f>'Amendment details'!E44</f>
        <v>7000000</v>
      </c>
      <c r="F115" s="60">
        <f>'Amendment details'!F44</f>
        <v>28000000</v>
      </c>
      <c r="G115" s="60">
        <f>'Amendment details'!G44</f>
        <v>28000000</v>
      </c>
      <c r="H115" s="60">
        <f>'Amendment details'!H44</f>
        <v>7000000</v>
      </c>
      <c r="I115" s="55">
        <f t="shared" si="5"/>
        <v>70000000</v>
      </c>
      <c r="J115"/>
      <c r="K115"/>
    </row>
    <row r="116" spans="1:13" s="9" customFormat="1" x14ac:dyDescent="0.25">
      <c r="A116" s="57" t="s">
        <v>30</v>
      </c>
      <c r="B116" s="16"/>
      <c r="C116" s="128"/>
      <c r="D116" s="128"/>
      <c r="E116" s="60">
        <f>E74*E39</f>
        <v>8530954.9730580002</v>
      </c>
      <c r="F116" s="60">
        <f>F74*F39</f>
        <v>9012606.0503356494</v>
      </c>
      <c r="G116" s="60">
        <f>G74*G39</f>
        <v>9521481.0457575452</v>
      </c>
      <c r="H116" s="60">
        <f>H74*H39</f>
        <v>10059080.14499322</v>
      </c>
      <c r="I116" s="55">
        <f t="shared" si="5"/>
        <v>37124122.214144409</v>
      </c>
      <c r="J116"/>
      <c r="K116"/>
    </row>
    <row r="117" spans="1:13" s="9" customFormat="1" x14ac:dyDescent="0.25">
      <c r="C117" s="123"/>
      <c r="D117" s="123"/>
      <c r="I117" s="86"/>
      <c r="J117"/>
      <c r="K117"/>
    </row>
    <row r="118" spans="1:13" s="9" customFormat="1" x14ac:dyDescent="0.25">
      <c r="A118" s="9" t="s">
        <v>48</v>
      </c>
      <c r="C118" s="128">
        <v>186962999.99999997</v>
      </c>
      <c r="D118" s="128">
        <v>750656444.99999976</v>
      </c>
      <c r="E118" s="18">
        <v>761916291.67499971</v>
      </c>
      <c r="F118" s="18">
        <v>773345036.05012465</v>
      </c>
      <c r="G118" s="18">
        <v>784945211.59087646</v>
      </c>
      <c r="H118" s="18">
        <v>796719389.76473951</v>
      </c>
      <c r="I118" s="90">
        <v>4054545374.0807405</v>
      </c>
      <c r="J118"/>
      <c r="K118"/>
    </row>
    <row r="119" spans="1:13" s="9" customFormat="1" x14ac:dyDescent="0.25">
      <c r="C119" s="123"/>
      <c r="D119" s="123"/>
      <c r="I119" s="86"/>
      <c r="J119"/>
      <c r="K119"/>
    </row>
    <row r="120" spans="1:13" s="9" customFormat="1" ht="26.25" x14ac:dyDescent="0.25">
      <c r="A120" s="19" t="s">
        <v>47</v>
      </c>
      <c r="B120" s="8"/>
      <c r="C120" s="133">
        <f t="shared" ref="C120:I120" si="8">C118+C83</f>
        <v>2453139883.3975749</v>
      </c>
      <c r="D120" s="133">
        <f t="shared" si="8"/>
        <v>9280564200.4887486</v>
      </c>
      <c r="E120" s="96">
        <f t="shared" si="8"/>
        <v>9724789615.0808334</v>
      </c>
      <c r="F120" s="96">
        <f t="shared" si="8"/>
        <v>10171632756.457701</v>
      </c>
      <c r="G120" s="96">
        <f t="shared" si="8"/>
        <v>10639944233.264137</v>
      </c>
      <c r="H120" s="96">
        <f t="shared" si="8"/>
        <v>11130779305.273447</v>
      </c>
      <c r="I120" s="97">
        <f t="shared" si="8"/>
        <v>53400849993.962448</v>
      </c>
      <c r="J120"/>
      <c r="K120"/>
    </row>
    <row r="121" spans="1:13" s="9" customFormat="1" x14ac:dyDescent="0.25">
      <c r="C121" s="123"/>
      <c r="D121" s="123"/>
      <c r="I121" s="86"/>
      <c r="J121"/>
      <c r="K121"/>
    </row>
    <row r="122" spans="1:13" s="9" customFormat="1" x14ac:dyDescent="0.25">
      <c r="A122" s="8" t="s">
        <v>46</v>
      </c>
      <c r="C122" s="123"/>
      <c r="D122" s="123"/>
      <c r="I122" s="86"/>
      <c r="J122"/>
      <c r="K122"/>
    </row>
    <row r="123" spans="1:13" s="9" customFormat="1" x14ac:dyDescent="0.25">
      <c r="A123" s="10" t="s">
        <v>45</v>
      </c>
      <c r="C123" s="123"/>
      <c r="D123" s="123"/>
      <c r="I123" s="86"/>
      <c r="J123"/>
      <c r="K123"/>
    </row>
    <row r="124" spans="1:13" s="9" customFormat="1" x14ac:dyDescent="0.25">
      <c r="A124" s="9" t="s">
        <v>44</v>
      </c>
      <c r="C124" s="128">
        <v>899453345.45081902</v>
      </c>
      <c r="D124" s="128">
        <v>3333241368.9292793</v>
      </c>
      <c r="E124" s="18">
        <v>3435348745.4217286</v>
      </c>
      <c r="F124" s="18">
        <f>3538196586.71+'Amendment details'!F104</f>
        <v>3538196586.71</v>
      </c>
      <c r="G124" s="18">
        <f>3644261595.27743+'Amendment details'!G104</f>
        <v>3644261595.2774301</v>
      </c>
      <c r="H124" s="18">
        <f>3753645232.54891+'Amendment details'!H104</f>
        <v>3753645232.5489101</v>
      </c>
      <c r="I124" s="90">
        <f>SUM(C124:H124)</f>
        <v>18604146874.338165</v>
      </c>
      <c r="J124"/>
      <c r="K124"/>
    </row>
    <row r="125" spans="1:13" s="9" customFormat="1" x14ac:dyDescent="0.25">
      <c r="A125" s="9" t="s">
        <v>43</v>
      </c>
      <c r="C125" s="128">
        <v>702541561.76585269</v>
      </c>
      <c r="D125" s="128">
        <v>2889797066.9128156</v>
      </c>
      <c r="E125" s="18">
        <v>2978518102.8272948</v>
      </c>
      <c r="F125" s="18">
        <f>3069989490.85512+'Amendment details'!F105</f>
        <v>3069989490.8551202</v>
      </c>
      <c r="G125" s="18">
        <f>3164296491.91181+'Amendment details'!G105</f>
        <v>3164296491.9118099</v>
      </c>
      <c r="H125" s="18">
        <f>3261527010.00126+'Amendment details'!H105</f>
        <v>3261527010.0012598</v>
      </c>
      <c r="I125" s="90">
        <f>SUM(C125:H125)</f>
        <v>16066669724.274151</v>
      </c>
      <c r="J125"/>
      <c r="K125"/>
    </row>
    <row r="126" spans="1:13" s="9" customFormat="1" x14ac:dyDescent="0.25">
      <c r="A126" s="9" t="s">
        <v>42</v>
      </c>
      <c r="C126" s="128">
        <v>30588914.430747438</v>
      </c>
      <c r="D126" s="128">
        <v>134838094.10353649</v>
      </c>
      <c r="E126" s="18">
        <v>139232890.09197754</v>
      </c>
      <c r="F126" s="18">
        <f>142871133.965556+'Amendment details'!F106</f>
        <v>142871133.965556</v>
      </c>
      <c r="G126" s="18">
        <f>146632798.036202+'Amendment details'!G106</f>
        <v>146632798.03620201</v>
      </c>
      <c r="H126" s="18">
        <f>150522345.004472+'Amendment details'!H106</f>
        <v>150522345.00447199</v>
      </c>
      <c r="I126" s="90">
        <f>SUM(C126:H126)</f>
        <v>744686175.63249159</v>
      </c>
      <c r="J126"/>
      <c r="K126"/>
    </row>
    <row r="127" spans="1:13" s="9" customFormat="1" x14ac:dyDescent="0.25">
      <c r="A127" s="9" t="s">
        <v>41</v>
      </c>
      <c r="C127" s="128">
        <v>18703307.570219401</v>
      </c>
      <c r="D127" s="128">
        <v>66049592.324168086</v>
      </c>
      <c r="E127" s="18">
        <v>68085867.405716062</v>
      </c>
      <c r="F127" s="18">
        <f>70185267.014792+'Amendment details'!F107</f>
        <v>70185267.014791995</v>
      </c>
      <c r="G127" s="18">
        <f>72349748.0117494+'Amendment details'!G107</f>
        <v>72349748.011749402</v>
      </c>
      <c r="H127" s="18">
        <f>74581327.9196123+'Amendment details'!H107</f>
        <v>74581327.919612303</v>
      </c>
      <c r="I127" s="90">
        <f>SUM(C127:H127)</f>
        <v>369955110.24625725</v>
      </c>
      <c r="J127"/>
      <c r="K127"/>
    </row>
    <row r="128" spans="1:13" s="9" customFormat="1" x14ac:dyDescent="0.25">
      <c r="A128" s="9" t="s">
        <v>40</v>
      </c>
      <c r="C128" s="128">
        <v>3415607.6774240113</v>
      </c>
      <c r="D128" s="128">
        <v>12293142.828204863</v>
      </c>
      <c r="E128" s="18">
        <v>12668010.440736882</v>
      </c>
      <c r="F128" s="18">
        <f>13054498.9492574+'Amendment details'!F108</f>
        <v>13054498.9492574</v>
      </c>
      <c r="G128" s="18">
        <f>13452968.601542+'Amendment details'!F108</f>
        <v>13452968.601542</v>
      </c>
      <c r="H128" s="18">
        <f>13863790.8130475+'Amendment details'!H108</f>
        <v>13863790.8130475</v>
      </c>
      <c r="I128" s="90">
        <f>SUM(C128:H128)</f>
        <v>68748019.310212657</v>
      </c>
      <c r="J128"/>
      <c r="K128"/>
    </row>
    <row r="129" spans="1:17" s="8" customFormat="1" x14ac:dyDescent="0.25">
      <c r="A129" s="8" t="s">
        <v>71</v>
      </c>
      <c r="C129" s="129">
        <f>SUM(C124:C128)</f>
        <v>1654702736.8950627</v>
      </c>
      <c r="D129" s="129">
        <f t="shared" ref="D129:I129" si="9">SUM(D124:D128)</f>
        <v>6436219265.0980043</v>
      </c>
      <c r="E129" s="20">
        <f t="shared" si="9"/>
        <v>6633853616.1874533</v>
      </c>
      <c r="F129" s="20">
        <f t="shared" si="9"/>
        <v>6834296977.4947271</v>
      </c>
      <c r="G129" s="20">
        <f t="shared" si="9"/>
        <v>7040993601.8387337</v>
      </c>
      <c r="H129" s="20">
        <f t="shared" si="9"/>
        <v>7254139706.2873011</v>
      </c>
      <c r="I129" s="91">
        <f t="shared" si="9"/>
        <v>35854205903.801277</v>
      </c>
      <c r="J129"/>
      <c r="K129" s="24"/>
    </row>
    <row r="130" spans="1:17" s="9" customFormat="1" x14ac:dyDescent="0.25">
      <c r="C130" s="128"/>
      <c r="D130" s="128"/>
      <c r="E130" s="18"/>
      <c r="F130" s="18"/>
      <c r="G130" s="18"/>
      <c r="H130" s="18"/>
      <c r="I130" s="90"/>
      <c r="J130"/>
      <c r="K130"/>
    </row>
    <row r="131" spans="1:17" s="9" customFormat="1" x14ac:dyDescent="0.25">
      <c r="A131" s="10" t="s">
        <v>39</v>
      </c>
      <c r="C131" s="128"/>
      <c r="D131" s="128"/>
      <c r="E131" s="18"/>
      <c r="F131" s="18"/>
      <c r="G131" s="18"/>
      <c r="H131" s="18"/>
      <c r="I131" s="90"/>
      <c r="J131"/>
      <c r="K131"/>
    </row>
    <row r="132" spans="1:17" s="9" customFormat="1" x14ac:dyDescent="0.25">
      <c r="A132" s="9" t="s">
        <v>16</v>
      </c>
      <c r="C132" s="128">
        <v>32218876.314804751</v>
      </c>
      <c r="D132" s="128">
        <v>132387266.03534</v>
      </c>
      <c r="E132" s="18">
        <f>136482450.271394</f>
        <v>136482450.27139401</v>
      </c>
      <c r="F132" s="18">
        <f>140695974.998238+'Amendment details'!F110</f>
        <v>140695974.998238</v>
      </c>
      <c r="G132" s="18">
        <f>145040622.24+'Amendment details'!G110</f>
        <v>145040622.24000001</v>
      </c>
      <c r="H132" s="18">
        <f>149520472.4+'Amendment details'!H110</f>
        <v>149520472.40000001</v>
      </c>
      <c r="I132" s="89">
        <f>SUM(C132:H132)</f>
        <v>736345662.25977671</v>
      </c>
      <c r="J132"/>
      <c r="K132"/>
      <c r="L132" s="22"/>
      <c r="M132" s="22"/>
      <c r="N132" s="22"/>
      <c r="O132" s="22"/>
      <c r="P132" s="22"/>
      <c r="Q132" s="22"/>
    </row>
    <row r="133" spans="1:17" s="9" customFormat="1" x14ac:dyDescent="0.25">
      <c r="A133" s="9" t="s">
        <v>15</v>
      </c>
      <c r="C133" s="128">
        <v>125305.78</v>
      </c>
      <c r="D133" s="128">
        <v>443030.56915470993</v>
      </c>
      <c r="E133" s="18">
        <v>456764.51679850591</v>
      </c>
      <c r="F133" s="18">
        <v>470924.21681925957</v>
      </c>
      <c r="G133" s="18">
        <v>485522.86754065659</v>
      </c>
      <c r="H133" s="18">
        <v>500574.07643441693</v>
      </c>
      <c r="I133" s="89">
        <f t="shared" ref="I133:I161" si="10">SUM(C133:H133)</f>
        <v>2482122.026747549</v>
      </c>
      <c r="J133"/>
      <c r="K133"/>
      <c r="L133" s="22"/>
      <c r="M133" s="22"/>
      <c r="N133" s="22"/>
    </row>
    <row r="134" spans="1:17" s="9" customFormat="1" x14ac:dyDescent="0.25">
      <c r="A134" s="9" t="s">
        <v>11</v>
      </c>
      <c r="C134" s="128">
        <v>782889769.28920245</v>
      </c>
      <c r="D134" s="128">
        <v>2652712220.8046212</v>
      </c>
      <c r="E134" s="18">
        <v>2736786180.3281565</v>
      </c>
      <c r="F134" s="18">
        <f>2819780725.27526+'Amendment details'!F111</f>
        <v>2819780725.27526</v>
      </c>
      <c r="G134" s="18">
        <f>2905348101.11573+'Amendment details'!G111</f>
        <v>2905348101.1157298</v>
      </c>
      <c r="H134" s="18">
        <f>2993568065.60725+'Amendment details'!H111</f>
        <v>2993568065.6072502</v>
      </c>
      <c r="I134" s="89">
        <f t="shared" si="10"/>
        <v>14891085062.420219</v>
      </c>
      <c r="J134"/>
      <c r="K134"/>
      <c r="L134" s="22"/>
      <c r="M134" s="22"/>
      <c r="N134" s="22"/>
    </row>
    <row r="135" spans="1:17" s="9" customFormat="1" x14ac:dyDescent="0.25">
      <c r="A135" s="9" t="s">
        <v>14</v>
      </c>
      <c r="C135" s="128">
        <v>22944230.425000001</v>
      </c>
      <c r="D135" s="128">
        <v>94956223.887973815</v>
      </c>
      <c r="E135" s="18">
        <v>100273772.42570035</v>
      </c>
      <c r="F135" s="18">
        <v>105889103.68153957</v>
      </c>
      <c r="G135" s="18">
        <v>111818893.48770578</v>
      </c>
      <c r="H135" s="18">
        <v>118080751.5230173</v>
      </c>
      <c r="I135" s="89">
        <f t="shared" si="10"/>
        <v>553962975.43093681</v>
      </c>
      <c r="J135"/>
      <c r="K135"/>
      <c r="L135" s="22"/>
      <c r="M135" s="22"/>
      <c r="N135" s="22"/>
    </row>
    <row r="136" spans="1:17" s="9" customFormat="1" x14ac:dyDescent="0.25">
      <c r="A136" s="9" t="s">
        <v>13</v>
      </c>
      <c r="C136" s="128">
        <v>100447510.58671947</v>
      </c>
      <c r="D136" s="128">
        <v>415708704.43618959</v>
      </c>
      <c r="E136" s="18">
        <v>452158043.64115477</v>
      </c>
      <c r="F136" s="18">
        <v>491803260.90761119</v>
      </c>
      <c r="G136" s="18">
        <v>534924570.82399064</v>
      </c>
      <c r="H136" s="18">
        <v>581826757.19383812</v>
      </c>
      <c r="I136" s="89">
        <v>2576868847.5895038</v>
      </c>
      <c r="J136"/>
      <c r="K136"/>
      <c r="L136" s="22"/>
      <c r="M136" s="22"/>
      <c r="N136" s="22"/>
    </row>
    <row r="137" spans="1:17" s="9" customFormat="1" x14ac:dyDescent="0.25">
      <c r="A137" s="9" t="s">
        <v>8</v>
      </c>
      <c r="C137" s="128">
        <v>89437706.345060125</v>
      </c>
      <c r="D137" s="128">
        <v>370143897.19843411</v>
      </c>
      <c r="E137" s="18">
        <v>557063986.5498904</v>
      </c>
      <c r="F137" s="18">
        <v>609168949.5044868</v>
      </c>
      <c r="G137" s="18">
        <v>656148129.709216</v>
      </c>
      <c r="H137" s="18">
        <v>706750269.07328463</v>
      </c>
      <c r="I137" s="89">
        <f t="shared" si="10"/>
        <v>2988712938.380372</v>
      </c>
      <c r="J137" s="15"/>
      <c r="K137" s="15"/>
      <c r="L137" s="22"/>
      <c r="M137" s="22"/>
      <c r="N137" s="22"/>
    </row>
    <row r="138" spans="1:17" s="57" customFormat="1" x14ac:dyDescent="0.25">
      <c r="A138" s="57" t="s">
        <v>107</v>
      </c>
      <c r="C138" s="130"/>
      <c r="D138" s="130"/>
      <c r="E138" s="60">
        <v>116554025.24937555</v>
      </c>
      <c r="F138" s="60">
        <v>135389155.72967464</v>
      </c>
      <c r="G138" s="60">
        <v>150119495.87306327</v>
      </c>
      <c r="H138" s="60">
        <v>166452497.02405256</v>
      </c>
      <c r="I138" s="55">
        <f>SUM(E138:H138)</f>
        <v>568515173.87616611</v>
      </c>
      <c r="J138" s="56"/>
      <c r="K138" s="56"/>
      <c r="L138" s="80"/>
      <c r="M138" s="80"/>
      <c r="N138" s="80"/>
    </row>
    <row r="139" spans="1:17" s="9" customFormat="1" x14ac:dyDescent="0.25">
      <c r="A139" s="9" t="s">
        <v>70</v>
      </c>
      <c r="C139" s="128">
        <v>0</v>
      </c>
      <c r="D139" s="128">
        <v>71903276.676420599</v>
      </c>
      <c r="E139" s="18">
        <v>124899764.34776901</v>
      </c>
      <c r="F139" s="18">
        <v>163699764.34775999</v>
      </c>
      <c r="G139" s="18">
        <v>163699764.34776899</v>
      </c>
      <c r="H139" s="18">
        <v>163699764.34776899</v>
      </c>
      <c r="I139" s="89">
        <f t="shared" si="10"/>
        <v>687902334.0674876</v>
      </c>
      <c r="J139" s="15"/>
      <c r="K139" s="15"/>
      <c r="L139" s="22"/>
      <c r="M139" s="22"/>
      <c r="N139" s="22"/>
    </row>
    <row r="140" spans="1:17" s="52" customFormat="1" x14ac:dyDescent="0.25">
      <c r="A140" s="57" t="s">
        <v>115</v>
      </c>
      <c r="C140" s="134"/>
      <c r="D140" s="134"/>
      <c r="E140" s="60"/>
      <c r="F140" s="60">
        <v>2007500</v>
      </c>
      <c r="G140" s="60">
        <v>2586937.5</v>
      </c>
      <c r="H140" s="60">
        <v>3621712.5</v>
      </c>
      <c r="I140" s="55">
        <f>SUM(F140:H140)</f>
        <v>8216150</v>
      </c>
      <c r="J140" s="58"/>
      <c r="K140" s="58"/>
      <c r="L140" s="53"/>
      <c r="M140" s="53"/>
      <c r="N140" s="53"/>
    </row>
    <row r="141" spans="1:17" s="9" customFormat="1" x14ac:dyDescent="0.25">
      <c r="A141" s="57" t="s">
        <v>114</v>
      </c>
      <c r="C141" s="128"/>
      <c r="D141" s="128"/>
      <c r="E141" s="60">
        <v>190000000</v>
      </c>
      <c r="F141" s="60">
        <v>152500000</v>
      </c>
      <c r="G141" s="60">
        <v>152500000</v>
      </c>
      <c r="H141" s="60">
        <v>152500000</v>
      </c>
      <c r="I141" s="55">
        <f>SUM(E141:H141)</f>
        <v>647500000</v>
      </c>
      <c r="J141"/>
      <c r="K141"/>
      <c r="L141" s="22"/>
      <c r="M141" s="22"/>
      <c r="N141" s="22"/>
    </row>
    <row r="142" spans="1:17" s="9" customFormat="1" x14ac:dyDescent="0.25">
      <c r="A142" s="9" t="s">
        <v>12</v>
      </c>
      <c r="B142" s="8"/>
      <c r="C142" s="128">
        <f>'Amendment details'!C20</f>
        <v>0</v>
      </c>
      <c r="D142" s="128">
        <f>'Amendment details'!D20</f>
        <v>0</v>
      </c>
      <c r="E142" s="18">
        <v>8000000</v>
      </c>
      <c r="F142" s="120" t="s">
        <v>98</v>
      </c>
      <c r="G142" s="18">
        <f>'Amendment details'!G20</f>
        <v>0</v>
      </c>
      <c r="H142" s="18">
        <f>'Amendment details'!H20</f>
        <v>0</v>
      </c>
      <c r="I142" s="89">
        <f t="shared" si="10"/>
        <v>8000000</v>
      </c>
      <c r="J142" s="15"/>
      <c r="K142" s="15"/>
      <c r="L142" s="22"/>
      <c r="M142" s="22"/>
      <c r="N142" s="22"/>
    </row>
    <row r="143" spans="1:17" s="9" customFormat="1" x14ac:dyDescent="0.25">
      <c r="A143" s="57" t="s">
        <v>108</v>
      </c>
      <c r="B143" s="8"/>
      <c r="C143" s="129"/>
      <c r="D143" s="129"/>
      <c r="E143" s="60">
        <f>'Amendment details'!E19</f>
        <v>4500000</v>
      </c>
      <c r="F143" s="60">
        <f>'Amendment details'!F19</f>
        <v>12500000</v>
      </c>
      <c r="G143" s="115" t="s">
        <v>98</v>
      </c>
      <c r="H143" s="115" t="s">
        <v>98</v>
      </c>
      <c r="I143" s="55">
        <f>SUM(E143:F143)</f>
        <v>17000000</v>
      </c>
      <c r="J143"/>
      <c r="K143"/>
      <c r="L143" s="22"/>
      <c r="M143" s="22"/>
      <c r="N143" s="22"/>
    </row>
    <row r="144" spans="1:17" s="9" customFormat="1" x14ac:dyDescent="0.25">
      <c r="A144" s="9" t="s">
        <v>38</v>
      </c>
      <c r="C144" s="128"/>
      <c r="D144" s="128">
        <v>79079.382707296201</v>
      </c>
      <c r="E144" s="18">
        <v>82875.193077246426</v>
      </c>
      <c r="F144" s="18">
        <v>86853.202344954261</v>
      </c>
      <c r="G144" s="18">
        <v>91022.156057512067</v>
      </c>
      <c r="H144" s="18">
        <v>95391.219548272653</v>
      </c>
      <c r="I144" s="89">
        <f t="shared" si="10"/>
        <v>435221.15373528167</v>
      </c>
      <c r="J144"/>
      <c r="K144"/>
      <c r="L144" s="22"/>
      <c r="M144" s="22"/>
      <c r="N144" s="22"/>
    </row>
    <row r="145" spans="1:14" s="9" customFormat="1" x14ac:dyDescent="0.25">
      <c r="A145" s="9" t="s">
        <v>37</v>
      </c>
      <c r="C145" s="128"/>
      <c r="D145" s="128">
        <v>88039.422615090589</v>
      </c>
      <c r="E145" s="18">
        <v>92265.314900614932</v>
      </c>
      <c r="F145" s="18">
        <v>96694.050015844448</v>
      </c>
      <c r="G145" s="18">
        <v>101335.36441660498</v>
      </c>
      <c r="H145" s="18">
        <v>106199.46190860202</v>
      </c>
      <c r="I145" s="89">
        <f t="shared" si="10"/>
        <v>484533.613856757</v>
      </c>
      <c r="J145"/>
      <c r="K145"/>
      <c r="L145" s="22"/>
      <c r="M145" s="22"/>
      <c r="N145" s="22"/>
    </row>
    <row r="146" spans="1:14" s="9" customFormat="1" x14ac:dyDescent="0.25">
      <c r="A146" s="9" t="s">
        <v>36</v>
      </c>
      <c r="C146" s="128"/>
      <c r="D146" s="128">
        <v>1529023.1232875448</v>
      </c>
      <c r="E146" s="18">
        <v>3205319.9675464425</v>
      </c>
      <c r="F146" s="18">
        <v>3359175.3259886722</v>
      </c>
      <c r="G146" s="18">
        <v>3520415.7416361286</v>
      </c>
      <c r="H146" s="18">
        <v>3689395.6972346632</v>
      </c>
      <c r="I146" s="89">
        <f t="shared" si="10"/>
        <v>15303329.855693452</v>
      </c>
      <c r="J146" s="15"/>
      <c r="K146" s="15"/>
      <c r="L146" s="22"/>
      <c r="M146" s="22"/>
      <c r="N146" s="22"/>
    </row>
    <row r="147" spans="1:14" s="9" customFormat="1" x14ac:dyDescent="0.25">
      <c r="A147" s="9" t="s">
        <v>35</v>
      </c>
      <c r="C147" s="128"/>
      <c r="D147" s="128">
        <v>1684939.1035872721</v>
      </c>
      <c r="E147" s="18">
        <v>3533051.8275020085</v>
      </c>
      <c r="F147" s="18">
        <v>3702638.315222105</v>
      </c>
      <c r="G147" s="18">
        <v>3880364.9543527658</v>
      </c>
      <c r="H147" s="18">
        <v>4066622.4721616991</v>
      </c>
      <c r="I147" s="89">
        <f t="shared" si="10"/>
        <v>16867616.672825851</v>
      </c>
      <c r="J147"/>
      <c r="K147"/>
      <c r="L147" s="22"/>
      <c r="M147" s="22"/>
      <c r="N147" s="22"/>
    </row>
    <row r="148" spans="1:14" s="9" customFormat="1" x14ac:dyDescent="0.25">
      <c r="A148" s="9" t="s">
        <v>34</v>
      </c>
      <c r="C148" s="128"/>
      <c r="D148" s="128">
        <v>110125.133754803</v>
      </c>
      <c r="E148" s="18">
        <v>230822.2803500671</v>
      </c>
      <c r="F148" s="18">
        <v>241901.74980687036</v>
      </c>
      <c r="G148" s="18">
        <v>253513.03379760013</v>
      </c>
      <c r="H148" s="18">
        <v>265681.65941988491</v>
      </c>
      <c r="I148" s="89">
        <f t="shared" si="10"/>
        <v>1102043.8571292255</v>
      </c>
      <c r="J148"/>
      <c r="K148"/>
      <c r="L148" s="22"/>
      <c r="M148" s="22"/>
      <c r="N148" s="22"/>
    </row>
    <row r="149" spans="1:14" s="9" customFormat="1" x14ac:dyDescent="0.25">
      <c r="A149" s="9" t="s">
        <v>33</v>
      </c>
      <c r="C149" s="128"/>
      <c r="D149" s="128">
        <v>14499.750651425547</v>
      </c>
      <c r="E149" s="18">
        <v>31024.633143833533</v>
      </c>
      <c r="F149" s="18">
        <v>32513.815534737547</v>
      </c>
      <c r="G149" s="18">
        <v>34074.478680404951</v>
      </c>
      <c r="H149" s="18">
        <v>35710.053657064389</v>
      </c>
      <c r="I149" s="89">
        <f t="shared" si="10"/>
        <v>147822.73166746597</v>
      </c>
      <c r="J149"/>
      <c r="K149"/>
      <c r="L149" s="22"/>
      <c r="M149" s="22"/>
      <c r="N149" s="22"/>
    </row>
    <row r="150" spans="1:14" s="9" customFormat="1" x14ac:dyDescent="0.25">
      <c r="A150" s="9" t="s">
        <v>32</v>
      </c>
      <c r="C150" s="128"/>
      <c r="D150" s="128">
        <v>28568.550634436087</v>
      </c>
      <c r="E150" s="18">
        <v>62598.089601685533</v>
      </c>
      <c r="F150" s="18">
        <v>66040.98452977823</v>
      </c>
      <c r="G150" s="18">
        <v>69673.238678916037</v>
      </c>
      <c r="H150" s="18">
        <v>73505.266806256419</v>
      </c>
      <c r="I150" s="89">
        <f t="shared" si="10"/>
        <v>300386.13025107229</v>
      </c>
      <c r="J150"/>
      <c r="K150"/>
      <c r="L150" s="22"/>
      <c r="M150" s="22"/>
      <c r="N150" s="22"/>
    </row>
    <row r="151" spans="1:14" s="9" customFormat="1" x14ac:dyDescent="0.25">
      <c r="A151" s="57" t="s">
        <v>75</v>
      </c>
      <c r="B151" s="57"/>
      <c r="C151" s="131"/>
      <c r="D151" s="131"/>
      <c r="E151" s="103">
        <v>25685.34984400326</v>
      </c>
      <c r="F151" s="103">
        <v>42612516.979356728</v>
      </c>
      <c r="G151" s="103">
        <v>56348139.762979798</v>
      </c>
      <c r="H151" s="103">
        <v>59067396.521838486</v>
      </c>
      <c r="I151" s="55">
        <f t="shared" si="10"/>
        <v>158053738.61401901</v>
      </c>
      <c r="J151"/>
      <c r="K151"/>
      <c r="L151" s="22"/>
      <c r="M151" s="22"/>
      <c r="N151" s="22"/>
    </row>
    <row r="152" spans="1:14" s="9" customFormat="1" x14ac:dyDescent="0.25">
      <c r="A152" s="57" t="s">
        <v>79</v>
      </c>
      <c r="B152" s="57"/>
      <c r="C152" s="131"/>
      <c r="D152" s="131"/>
      <c r="E152" s="103"/>
      <c r="F152" s="103">
        <v>52361928.159005128</v>
      </c>
      <c r="G152" s="103">
        <v>69316169.318699837</v>
      </c>
      <c r="H152" s="103">
        <v>72643345.445997432</v>
      </c>
      <c r="I152" s="55">
        <f t="shared" si="10"/>
        <v>194321442.92370242</v>
      </c>
      <c r="J152"/>
      <c r="K152"/>
      <c r="L152" s="22"/>
      <c r="M152" s="22"/>
      <c r="N152" s="22"/>
    </row>
    <row r="153" spans="1:14" s="9" customFormat="1" x14ac:dyDescent="0.25">
      <c r="A153" s="57" t="s">
        <v>87</v>
      </c>
      <c r="B153" s="57"/>
      <c r="C153" s="131"/>
      <c r="D153" s="131"/>
      <c r="E153" s="103"/>
      <c r="F153" s="103">
        <v>990704.68754089589</v>
      </c>
      <c r="G153" s="103">
        <v>1311484.4368962429</v>
      </c>
      <c r="H153" s="103">
        <v>1374435.6898672625</v>
      </c>
      <c r="I153" s="55">
        <f t="shared" si="10"/>
        <v>3676624.8143044012</v>
      </c>
      <c r="J153"/>
      <c r="K153"/>
      <c r="L153" s="22"/>
      <c r="M153" s="22"/>
      <c r="N153" s="22"/>
    </row>
    <row r="154" spans="1:14" s="9" customFormat="1" x14ac:dyDescent="0.25">
      <c r="A154" s="57" t="s">
        <v>88</v>
      </c>
      <c r="B154" s="57"/>
      <c r="C154" s="131"/>
      <c r="D154" s="131"/>
      <c r="E154" s="103"/>
      <c r="F154" s="103">
        <v>2177917.6085300744</v>
      </c>
      <c r="G154" s="103">
        <v>2883104.4047236014</v>
      </c>
      <c r="H154" s="103">
        <v>3021493.4161503343</v>
      </c>
      <c r="I154" s="55">
        <f t="shared" si="10"/>
        <v>8082515.4294040101</v>
      </c>
      <c r="J154"/>
      <c r="K154"/>
      <c r="L154" s="22"/>
      <c r="M154" s="22"/>
      <c r="N154" s="22"/>
    </row>
    <row r="155" spans="1:14" s="9" customFormat="1" x14ac:dyDescent="0.25">
      <c r="A155" s="57" t="s">
        <v>82</v>
      </c>
      <c r="B155" s="57"/>
      <c r="C155" s="131"/>
      <c r="D155" s="131"/>
      <c r="E155" s="103"/>
      <c r="F155" s="103">
        <v>529401.94166266127</v>
      </c>
      <c r="G155" s="103">
        <v>705497.74541571492</v>
      </c>
      <c r="H155" s="103">
        <v>744300.12141357921</v>
      </c>
      <c r="I155" s="55">
        <f t="shared" si="10"/>
        <v>1979199.8084919555</v>
      </c>
      <c r="J155"/>
      <c r="K155"/>
      <c r="L155" s="22"/>
      <c r="M155" s="22"/>
      <c r="N155" s="22"/>
    </row>
    <row r="156" spans="1:14" s="9" customFormat="1" x14ac:dyDescent="0.25">
      <c r="A156" s="57" t="s">
        <v>83</v>
      </c>
      <c r="B156" s="57"/>
      <c r="C156" s="131"/>
      <c r="D156" s="131"/>
      <c r="E156" s="103"/>
      <c r="F156" s="103">
        <v>236739.32433902856</v>
      </c>
      <c r="G156" s="103">
        <v>312795.71133022039</v>
      </c>
      <c r="H156" s="103">
        <v>327184.84356010461</v>
      </c>
      <c r="I156" s="55">
        <f t="shared" si="10"/>
        <v>876719.87922935362</v>
      </c>
      <c r="J156"/>
      <c r="K156"/>
      <c r="L156" s="22"/>
      <c r="M156" s="22"/>
      <c r="N156" s="22"/>
    </row>
    <row r="157" spans="1:14" s="9" customFormat="1" x14ac:dyDescent="0.25">
      <c r="A157" s="57" t="s">
        <v>89</v>
      </c>
      <c r="B157" s="57"/>
      <c r="C157" s="131"/>
      <c r="D157" s="131"/>
      <c r="E157" s="103">
        <v>3826264.7751676519</v>
      </c>
      <c r="F157" s="103">
        <v>89696512.851587236</v>
      </c>
      <c r="G157" s="103">
        <v>109332575.15303332</v>
      </c>
      <c r="H157" s="103">
        <v>116516546.41042052</v>
      </c>
      <c r="I157" s="55">
        <f t="shared" si="10"/>
        <v>319371899.19020873</v>
      </c>
      <c r="J157"/>
      <c r="K157"/>
      <c r="L157" s="22"/>
      <c r="M157" s="22"/>
      <c r="N157" s="22"/>
    </row>
    <row r="158" spans="1:14" s="9" customFormat="1" x14ac:dyDescent="0.25">
      <c r="A158" s="57" t="s">
        <v>72</v>
      </c>
      <c r="B158" s="57"/>
      <c r="C158" s="131"/>
      <c r="D158" s="131"/>
      <c r="E158" s="103">
        <v>29869.474068549222</v>
      </c>
      <c r="F158" s="103">
        <v>582870.44293626689</v>
      </c>
      <c r="G158" s="103">
        <v>699658.87714159593</v>
      </c>
      <c r="H158" s="103">
        <v>750158.09415330843</v>
      </c>
      <c r="I158" s="55">
        <f>SUM(E158:H158)</f>
        <v>2062556.8882997204</v>
      </c>
      <c r="J158"/>
      <c r="K158"/>
      <c r="L158" s="22"/>
      <c r="M158" s="22"/>
      <c r="N158" s="22"/>
    </row>
    <row r="159" spans="1:14" s="9" customFormat="1" x14ac:dyDescent="0.25">
      <c r="A159" s="57" t="s">
        <v>74</v>
      </c>
      <c r="B159" s="57"/>
      <c r="C159" s="131"/>
      <c r="D159" s="131"/>
      <c r="E159" s="103"/>
      <c r="F159" s="103">
        <v>60576563.263310395</v>
      </c>
      <c r="G159" s="103">
        <v>80726241.148790479</v>
      </c>
      <c r="H159" s="103">
        <v>85166184.411973953</v>
      </c>
      <c r="I159" s="55">
        <f t="shared" si="10"/>
        <v>226468988.82407483</v>
      </c>
      <c r="J159"/>
      <c r="K159"/>
      <c r="L159" s="22"/>
      <c r="M159" s="22"/>
      <c r="N159" s="22"/>
    </row>
    <row r="160" spans="1:14" s="9" customFormat="1" x14ac:dyDescent="0.25">
      <c r="A160" s="57" t="s">
        <v>84</v>
      </c>
      <c r="B160" s="57"/>
      <c r="C160" s="131"/>
      <c r="D160" s="135"/>
      <c r="E160" s="56"/>
      <c r="F160" s="60">
        <v>9479508.771686675</v>
      </c>
      <c r="G160" s="60">
        <v>29917292.462271113</v>
      </c>
      <c r="H160" s="60">
        <v>52455142.928601228</v>
      </c>
      <c r="I160" s="55">
        <f t="shared" si="10"/>
        <v>91851944.162559018</v>
      </c>
      <c r="J160"/>
      <c r="K160"/>
      <c r="L160" s="22"/>
      <c r="M160" s="22"/>
      <c r="N160" s="22"/>
    </row>
    <row r="161" spans="1:14" s="9" customFormat="1" x14ac:dyDescent="0.25">
      <c r="A161" s="57" t="s">
        <v>101</v>
      </c>
      <c r="B161" s="57"/>
      <c r="C161" s="131"/>
      <c r="D161" s="135"/>
      <c r="E161" s="108">
        <v>7000000</v>
      </c>
      <c r="F161" s="60">
        <v>28000000</v>
      </c>
      <c r="G161" s="60">
        <v>28000000</v>
      </c>
      <c r="H161" s="60">
        <v>7000000</v>
      </c>
      <c r="I161" s="55">
        <f t="shared" si="10"/>
        <v>70000000</v>
      </c>
      <c r="J161"/>
      <c r="K161"/>
      <c r="L161" s="22"/>
      <c r="M161" s="22"/>
      <c r="N161" s="22"/>
    </row>
    <row r="162" spans="1:14" s="9" customFormat="1" x14ac:dyDescent="0.25">
      <c r="A162" s="57" t="s">
        <v>30</v>
      </c>
      <c r="B162" s="57"/>
      <c r="C162" s="131"/>
      <c r="D162" s="135"/>
      <c r="E162" s="108">
        <v>8530954.9730580002</v>
      </c>
      <c r="F162" s="60">
        <v>9012606.0503356494</v>
      </c>
      <c r="G162" s="60">
        <v>9521481.0457575452</v>
      </c>
      <c r="H162" s="60">
        <v>10059080.14499322</v>
      </c>
      <c r="I162" s="55">
        <f>SUM(E162:H162)</f>
        <v>37124122.214144409</v>
      </c>
      <c r="J162"/>
      <c r="K162"/>
      <c r="L162" s="22"/>
      <c r="M162" s="22"/>
      <c r="N162" s="22"/>
    </row>
    <row r="163" spans="1:14" s="9" customFormat="1" x14ac:dyDescent="0.25">
      <c r="C163" s="128"/>
      <c r="D163" s="128"/>
      <c r="E163" s="18"/>
      <c r="F163" s="18"/>
      <c r="G163" s="18"/>
      <c r="H163" s="18"/>
      <c r="I163" s="90"/>
      <c r="J163"/>
      <c r="K163"/>
    </row>
    <row r="164" spans="1:14" s="9" customFormat="1" ht="15.75" x14ac:dyDescent="0.25">
      <c r="A164" s="10" t="s">
        <v>31</v>
      </c>
      <c r="C164" s="128"/>
      <c r="D164" s="136"/>
      <c r="I164" s="86"/>
      <c r="J164"/>
      <c r="K164"/>
    </row>
    <row r="165" spans="1:14" s="9" customFormat="1" x14ac:dyDescent="0.25">
      <c r="A165" s="57" t="s">
        <v>30</v>
      </c>
      <c r="C165" s="128">
        <v>3327433.667456788</v>
      </c>
      <c r="D165" s="128">
        <v>12058865.85524586</v>
      </c>
      <c r="E165" s="18"/>
      <c r="F165" s="18"/>
      <c r="G165" s="18"/>
      <c r="H165" s="18"/>
      <c r="I165" s="55">
        <f t="shared" ref="I165:I179" si="11">SUM(C165:H165)</f>
        <v>15386299.522702649</v>
      </c>
      <c r="J165"/>
      <c r="K165"/>
    </row>
    <row r="166" spans="1:14" s="9" customFormat="1" x14ac:dyDescent="0.25">
      <c r="A166" s="9" t="s">
        <v>29</v>
      </c>
      <c r="C166" s="128">
        <v>19025.045000000002</v>
      </c>
      <c r="D166" s="128">
        <v>59093.424724419994</v>
      </c>
      <c r="E166" s="18">
        <v>60925.32089087701</v>
      </c>
      <c r="F166" s="18">
        <v>62814.005838494195</v>
      </c>
      <c r="G166" s="18">
        <v>64761.240019487508</v>
      </c>
      <c r="H166" s="18">
        <v>66768.838460091618</v>
      </c>
      <c r="I166" s="90">
        <f t="shared" si="11"/>
        <v>333387.87493337033</v>
      </c>
      <c r="J166"/>
      <c r="K166"/>
    </row>
    <row r="167" spans="1:14" s="9" customFormat="1" x14ac:dyDescent="0.25">
      <c r="A167" s="9" t="s">
        <v>28</v>
      </c>
      <c r="B167" s="16"/>
      <c r="C167" s="128">
        <v>2022978.3710558314</v>
      </c>
      <c r="D167" s="128">
        <v>8091913.4842233257</v>
      </c>
      <c r="E167" s="18">
        <v>8342762.8022342483</v>
      </c>
      <c r="F167" s="18">
        <v>8601388.44910351</v>
      </c>
      <c r="G167" s="18">
        <v>8868031.4910257179</v>
      </c>
      <c r="H167" s="18">
        <v>9142940.4672475141</v>
      </c>
      <c r="I167" s="90">
        <f t="shared" si="11"/>
        <v>45070015.064890146</v>
      </c>
      <c r="J167"/>
      <c r="K167"/>
    </row>
    <row r="168" spans="1:14" s="9" customFormat="1" x14ac:dyDescent="0.25">
      <c r="A168" s="9" t="s">
        <v>27</v>
      </c>
      <c r="B168" s="16"/>
      <c r="C168" s="128">
        <v>5501354.0653119944</v>
      </c>
      <c r="D168" s="128">
        <v>22005416.261247978</v>
      </c>
      <c r="E168" s="18">
        <v>30338890.729499456</v>
      </c>
      <c r="F168" s="18">
        <v>31850459.113844998</v>
      </c>
      <c r="G168" s="18">
        <v>33437185.611253642</v>
      </c>
      <c r="H168" s="18">
        <v>35102795.454305798</v>
      </c>
      <c r="I168" s="90">
        <f t="shared" si="11"/>
        <v>158236101.23546386</v>
      </c>
      <c r="J168"/>
      <c r="K168"/>
    </row>
    <row r="169" spans="1:14" s="9" customFormat="1" x14ac:dyDescent="0.25">
      <c r="A169" s="9" t="s">
        <v>26</v>
      </c>
      <c r="B169" s="16"/>
      <c r="C169" s="128">
        <v>106465600.37715359</v>
      </c>
      <c r="D169" s="128">
        <v>425862401.50861436</v>
      </c>
      <c r="E169" s="18">
        <v>439064135.95538139</v>
      </c>
      <c r="F169" s="18">
        <v>452675124.16999817</v>
      </c>
      <c r="G169" s="18">
        <v>466708053.0192681</v>
      </c>
      <c r="H169" s="18">
        <v>481176002.66286534</v>
      </c>
      <c r="I169" s="90">
        <f t="shared" si="11"/>
        <v>2371951317.6932807</v>
      </c>
      <c r="J169"/>
      <c r="K169"/>
      <c r="M169" s="23"/>
    </row>
    <row r="170" spans="1:14" s="9" customFormat="1" x14ac:dyDescent="0.25">
      <c r="A170" s="9" t="s">
        <v>25</v>
      </c>
      <c r="B170" s="16"/>
      <c r="C170" s="128">
        <v>3783857.75</v>
      </c>
      <c r="D170" s="128">
        <v>15135431</v>
      </c>
      <c r="E170" s="18">
        <v>15135431</v>
      </c>
      <c r="F170" s="18">
        <v>15135431</v>
      </c>
      <c r="G170" s="18">
        <v>15135431</v>
      </c>
      <c r="H170" s="18">
        <v>15135431</v>
      </c>
      <c r="I170" s="90">
        <f t="shared" si="11"/>
        <v>79461012.75</v>
      </c>
      <c r="J170"/>
      <c r="K170"/>
      <c r="M170" s="23"/>
    </row>
    <row r="171" spans="1:14" s="9" customFormat="1" x14ac:dyDescent="0.25">
      <c r="A171" s="9" t="s">
        <v>24</v>
      </c>
      <c r="B171" s="16"/>
      <c r="C171" s="128">
        <v>59387245.474002704</v>
      </c>
      <c r="D171" s="128">
        <v>237548981.89601082</v>
      </c>
      <c r="E171" s="18">
        <v>244974363.22433716</v>
      </c>
      <c r="F171" s="18">
        <v>252629931.37384158</v>
      </c>
      <c r="G171" s="18">
        <v>260522822.13598067</v>
      </c>
      <c r="H171" s="18">
        <v>268660392.51174605</v>
      </c>
      <c r="I171" s="90">
        <f t="shared" si="11"/>
        <v>1323723736.6159191</v>
      </c>
      <c r="J171"/>
      <c r="K171"/>
    </row>
    <row r="172" spans="1:14" s="9" customFormat="1" x14ac:dyDescent="0.25">
      <c r="A172" s="9" t="s">
        <v>23</v>
      </c>
      <c r="B172" s="16"/>
      <c r="C172" s="128">
        <v>2892077.7920999997</v>
      </c>
      <c r="D172" s="128">
        <v>11568311.168399999</v>
      </c>
      <c r="E172" s="18">
        <v>11926928.810000001</v>
      </c>
      <c r="F172" s="18">
        <v>12296663.609999999</v>
      </c>
      <c r="G172" s="18">
        <v>12677860.18</v>
      </c>
      <c r="H172" s="18">
        <v>13070873.85</v>
      </c>
      <c r="I172" s="90">
        <f t="shared" si="11"/>
        <v>64432715.410499997</v>
      </c>
      <c r="J172" s="15"/>
      <c r="K172" s="15"/>
      <c r="L172" s="22"/>
    </row>
    <row r="173" spans="1:14" s="57" customFormat="1" x14ac:dyDescent="0.25">
      <c r="A173" s="57" t="s">
        <v>110</v>
      </c>
      <c r="B173" s="69"/>
      <c r="C173" s="128"/>
      <c r="D173" s="128"/>
      <c r="E173" s="60">
        <f>'Amendment details'!E5</f>
        <v>26896726.408897299</v>
      </c>
      <c r="F173" s="60">
        <f>'Amendment details'!F5</f>
        <v>56515402.748498239</v>
      </c>
      <c r="G173" s="60">
        <f>'Amendment details'!G5</f>
        <v>59375080.953095123</v>
      </c>
      <c r="H173" s="60">
        <f>'Amendment details'!H5</f>
        <v>62379460.889509343</v>
      </c>
      <c r="I173" s="106">
        <f>SUM(E173:H173)</f>
        <v>205166671.00000003</v>
      </c>
      <c r="J173"/>
      <c r="K173" s="56"/>
      <c r="L173" s="80"/>
    </row>
    <row r="174" spans="1:14" s="9" customFormat="1" x14ac:dyDescent="0.25">
      <c r="A174" s="9" t="s">
        <v>22</v>
      </c>
      <c r="C174" s="128"/>
      <c r="D174" s="128">
        <v>15000</v>
      </c>
      <c r="E174" s="18">
        <v>15000</v>
      </c>
      <c r="F174" s="18">
        <v>15000</v>
      </c>
      <c r="G174" s="18">
        <v>15000</v>
      </c>
      <c r="H174" s="18">
        <v>15000</v>
      </c>
      <c r="I174" s="90">
        <f t="shared" si="11"/>
        <v>75000</v>
      </c>
      <c r="J174"/>
      <c r="K174"/>
    </row>
    <row r="175" spans="1:14" s="9" customFormat="1" x14ac:dyDescent="0.25">
      <c r="A175" s="9" t="s">
        <v>21</v>
      </c>
      <c r="C175" s="128"/>
      <c r="D175" s="128">
        <v>3076288</v>
      </c>
      <c r="E175" s="18">
        <v>3167034</v>
      </c>
      <c r="F175" s="18">
        <v>3348526</v>
      </c>
      <c r="G175" s="18">
        <v>3439272</v>
      </c>
      <c r="H175" s="18">
        <v>3257780</v>
      </c>
      <c r="I175" s="90">
        <f t="shared" si="11"/>
        <v>16288900</v>
      </c>
      <c r="J175"/>
      <c r="K175"/>
    </row>
    <row r="176" spans="1:14" s="9" customFormat="1" x14ac:dyDescent="0.25">
      <c r="A176" s="9" t="s">
        <v>20</v>
      </c>
      <c r="C176" s="128">
        <v>102500000</v>
      </c>
      <c r="D176" s="128">
        <v>410000000</v>
      </c>
      <c r="E176" s="18">
        <v>490000000</v>
      </c>
      <c r="F176" s="18">
        <v>490000000</v>
      </c>
      <c r="G176" s="18">
        <v>490000000</v>
      </c>
      <c r="H176" s="18">
        <v>490000000</v>
      </c>
      <c r="I176" s="90">
        <f t="shared" si="11"/>
        <v>2472500000</v>
      </c>
      <c r="J176"/>
      <c r="K176"/>
    </row>
    <row r="177" spans="1:17" s="9" customFormat="1" x14ac:dyDescent="0.25">
      <c r="A177" s="9" t="s">
        <v>19</v>
      </c>
      <c r="C177" s="128"/>
      <c r="D177" s="128">
        <v>6010000</v>
      </c>
      <c r="E177" s="18">
        <v>10810000</v>
      </c>
      <c r="F177" s="18">
        <v>10810000</v>
      </c>
      <c r="G177" s="18">
        <v>10810000</v>
      </c>
      <c r="H177" s="18">
        <v>4800000</v>
      </c>
      <c r="I177" s="90">
        <f t="shared" si="11"/>
        <v>43240000</v>
      </c>
      <c r="J177"/>
      <c r="K177"/>
    </row>
    <row r="178" spans="1:17" s="9" customFormat="1" x14ac:dyDescent="0.25">
      <c r="A178" s="9" t="s">
        <v>18</v>
      </c>
      <c r="C178" s="128">
        <v>229200307.60148019</v>
      </c>
      <c r="D178" s="128">
        <v>911100130.92059803</v>
      </c>
      <c r="E178" s="18">
        <v>936499943.97554731</v>
      </c>
      <c r="F178" s="18">
        <v>902380944.47083294</v>
      </c>
      <c r="G178" s="18">
        <v>850502625.41051745</v>
      </c>
      <c r="H178" s="18">
        <v>850000000</v>
      </c>
      <c r="I178" s="90">
        <f>SUM(C178:H178)</f>
        <v>4679683952.3789759</v>
      </c>
      <c r="J178" s="28"/>
      <c r="K178"/>
    </row>
    <row r="179" spans="1:17" s="9" customFormat="1" x14ac:dyDescent="0.25">
      <c r="A179" s="9" t="s">
        <v>17</v>
      </c>
      <c r="C179" s="128"/>
      <c r="D179" s="128">
        <v>4000000</v>
      </c>
      <c r="E179" s="18">
        <v>4000000</v>
      </c>
      <c r="F179" s="18">
        <v>4000000</v>
      </c>
      <c r="G179" s="18">
        <v>4000000</v>
      </c>
      <c r="H179" s="18">
        <v>4000000</v>
      </c>
      <c r="I179" s="90">
        <f t="shared" si="11"/>
        <v>20000000</v>
      </c>
      <c r="J179"/>
      <c r="K179"/>
      <c r="L179" s="22"/>
    </row>
    <row r="180" spans="1:17" s="9" customFormat="1" x14ac:dyDescent="0.25">
      <c r="C180" s="128"/>
      <c r="D180" s="128"/>
      <c r="E180" s="18"/>
      <c r="F180" s="18"/>
      <c r="G180" s="18"/>
      <c r="H180" s="18"/>
      <c r="I180" s="22"/>
      <c r="J180"/>
      <c r="K180"/>
      <c r="L180" s="22"/>
    </row>
    <row r="181" spans="1:17" ht="15.75" thickBot="1" x14ac:dyDescent="0.3">
      <c r="A181"/>
      <c r="B181"/>
      <c r="C181" s="145"/>
      <c r="D181" s="145"/>
      <c r="E181" s="145"/>
      <c r="F181" s="145"/>
      <c r="G181" s="145"/>
      <c r="H181" s="145"/>
      <c r="I181" s="145" t="s">
        <v>117</v>
      </c>
    </row>
    <row r="182" spans="1:17" ht="15.75" thickBot="1" x14ac:dyDescent="0.3">
      <c r="A182" t="s">
        <v>118</v>
      </c>
      <c r="B182"/>
      <c r="C182" s="146">
        <f t="shared" ref="C182:H182" si="12">C120-C129</f>
        <v>798437146.50251222</v>
      </c>
      <c r="D182" s="147">
        <f t="shared" si="12"/>
        <v>2844344935.3907442</v>
      </c>
      <c r="E182" s="147">
        <f t="shared" si="12"/>
        <v>3090935998.8933802</v>
      </c>
      <c r="F182" s="147">
        <f t="shared" si="12"/>
        <v>3337335778.9629736</v>
      </c>
      <c r="G182" s="147">
        <f t="shared" si="12"/>
        <v>3598950631.4254036</v>
      </c>
      <c r="H182" s="147">
        <f t="shared" si="12"/>
        <v>3876639598.986146</v>
      </c>
      <c r="I182" s="148">
        <f>SUM(C182:H182)</f>
        <v>17546644090.16116</v>
      </c>
    </row>
    <row r="183" spans="1:17" x14ac:dyDescent="0.25">
      <c r="A183"/>
      <c r="B183"/>
      <c r="C183" s="145"/>
      <c r="D183" s="145"/>
      <c r="E183" s="145"/>
      <c r="F183" s="145"/>
      <c r="G183" s="145"/>
      <c r="H183" s="145"/>
      <c r="I183" s="145"/>
    </row>
    <row r="184" spans="1:17" ht="15.95" customHeight="1" thickBot="1" x14ac:dyDescent="0.3">
      <c r="A184"/>
      <c r="B184"/>
      <c r="C184" s="145"/>
      <c r="D184" s="145"/>
      <c r="E184" s="145"/>
      <c r="F184" s="145"/>
      <c r="G184" s="145"/>
      <c r="H184" s="145"/>
      <c r="I184" s="145"/>
    </row>
    <row r="185" spans="1:17" ht="18.600000000000001" customHeight="1" x14ac:dyDescent="0.25">
      <c r="A185"/>
      <c r="B185"/>
      <c r="C185" s="145"/>
      <c r="D185" s="145"/>
      <c r="E185" s="145"/>
      <c r="F185" s="145"/>
      <c r="G185" s="150"/>
      <c r="H185" s="151" t="s">
        <v>119</v>
      </c>
      <c r="I185" s="156">
        <f>I182</f>
        <v>17546644090.16116</v>
      </c>
      <c r="L185" s="4"/>
      <c r="M185" s="4"/>
      <c r="N185" s="4"/>
      <c r="O185" s="4"/>
      <c r="P185" s="4"/>
      <c r="Q185" s="4"/>
    </row>
    <row r="186" spans="1:17" ht="15.95" customHeight="1" x14ac:dyDescent="0.25">
      <c r="A186"/>
      <c r="B186"/>
      <c r="C186" s="145"/>
      <c r="D186" s="145"/>
      <c r="E186" s="145"/>
      <c r="F186" s="145"/>
      <c r="G186" s="162" t="s">
        <v>120</v>
      </c>
      <c r="H186" s="163"/>
      <c r="I186" s="157">
        <v>28167993575</v>
      </c>
      <c r="L186" s="3"/>
      <c r="M186" s="3"/>
      <c r="N186" s="3"/>
      <c r="O186" s="3"/>
      <c r="P186" s="3"/>
    </row>
    <row r="187" spans="1:17" ht="15.95" customHeight="1" x14ac:dyDescent="0.25">
      <c r="A187"/>
      <c r="B187"/>
      <c r="C187" s="145"/>
      <c r="D187" s="145"/>
      <c r="E187" s="145"/>
      <c r="F187" s="145"/>
      <c r="G187" s="152"/>
      <c r="H187" s="149" t="s">
        <v>121</v>
      </c>
      <c r="I187" s="157">
        <f>I186+I185</f>
        <v>45714637665.161163</v>
      </c>
      <c r="L187" s="3"/>
      <c r="M187" s="3"/>
      <c r="N187" s="3"/>
      <c r="O187" s="3"/>
      <c r="P187" s="3"/>
    </row>
    <row r="188" spans="1:17" ht="16.5" customHeight="1" x14ac:dyDescent="0.25">
      <c r="A188"/>
      <c r="B188"/>
      <c r="C188" s="145"/>
      <c r="D188" s="145"/>
      <c r="E188" s="145"/>
      <c r="F188" s="145"/>
      <c r="G188" s="162" t="s">
        <v>122</v>
      </c>
      <c r="H188" s="163"/>
      <c r="I188" s="157">
        <v>18699799972</v>
      </c>
    </row>
    <row r="189" spans="1:17" ht="16.5" customHeight="1" x14ac:dyDescent="0.25">
      <c r="A189"/>
      <c r="B189"/>
      <c r="C189" s="145"/>
      <c r="D189" s="145"/>
      <c r="E189" s="145"/>
      <c r="F189" s="145"/>
      <c r="G189" s="152"/>
      <c r="H189" s="149" t="s">
        <v>123</v>
      </c>
      <c r="I189" s="157">
        <f>MIN(I188,I187)</f>
        <v>18699799972</v>
      </c>
      <c r="L189" s="3"/>
      <c r="M189" s="3"/>
      <c r="N189" s="3"/>
      <c r="O189" s="3"/>
      <c r="P189" s="3"/>
      <c r="Q189" s="3"/>
    </row>
    <row r="190" spans="1:17" ht="16.5" customHeight="1" thickBot="1" x14ac:dyDescent="0.3">
      <c r="A190"/>
      <c r="B190"/>
      <c r="C190" s="145"/>
      <c r="D190" s="145"/>
      <c r="E190" s="145"/>
      <c r="F190" s="145"/>
      <c r="G190" s="155"/>
      <c r="H190" s="154" t="s">
        <v>124</v>
      </c>
      <c r="I190" s="158">
        <f>SUM(I165:I179)</f>
        <v>11495549109.546665</v>
      </c>
    </row>
    <row r="191" spans="1:17" ht="18.600000000000001" customHeight="1" thickBot="1" x14ac:dyDescent="0.3">
      <c r="A191"/>
      <c r="B191"/>
      <c r="C191" s="145"/>
      <c r="D191" s="145"/>
      <c r="E191" s="145"/>
      <c r="F191" s="145"/>
      <c r="G191" s="153"/>
      <c r="H191" s="154" t="s">
        <v>125</v>
      </c>
      <c r="I191" s="158">
        <v>7357361956.9587803</v>
      </c>
      <c r="L191" s="3"/>
      <c r="M191" s="3"/>
      <c r="N191" s="3"/>
      <c r="O191" s="3"/>
      <c r="P191" s="3"/>
    </row>
    <row r="192" spans="1:17" x14ac:dyDescent="0.25">
      <c r="A192"/>
      <c r="B192"/>
      <c r="C192"/>
      <c r="D192"/>
      <c r="E192"/>
      <c r="F192"/>
      <c r="G192"/>
      <c r="H192"/>
      <c r="I192"/>
    </row>
    <row r="193" spans="1:9" x14ac:dyDescent="0.25">
      <c r="A193"/>
      <c r="B193"/>
      <c r="C193"/>
      <c r="D193"/>
      <c r="E193"/>
      <c r="F193"/>
      <c r="G193"/>
      <c r="H193"/>
      <c r="I193"/>
    </row>
    <row r="194" spans="1:9" x14ac:dyDescent="0.25">
      <c r="A194"/>
      <c r="B194"/>
      <c r="C194"/>
      <c r="D194"/>
      <c r="E194"/>
      <c r="F194"/>
      <c r="G194"/>
      <c r="H194"/>
      <c r="I194"/>
    </row>
    <row r="195" spans="1:9" x14ac:dyDescent="0.25">
      <c r="C195" s="4"/>
      <c r="D195" s="5"/>
      <c r="E195" s="5"/>
      <c r="F195" s="5"/>
      <c r="G195" s="5"/>
      <c r="H195" s="5"/>
      <c r="I195" s="3"/>
    </row>
    <row r="196" spans="1:9" x14ac:dyDescent="0.25">
      <c r="C196" s="4"/>
      <c r="D196" s="4"/>
      <c r="E196" s="4"/>
      <c r="F196" s="4"/>
      <c r="G196" s="4"/>
      <c r="H196" s="4"/>
      <c r="I196" s="3"/>
    </row>
    <row r="197" spans="1:9" x14ac:dyDescent="0.25">
      <c r="C197" s="4"/>
      <c r="D197" s="5"/>
      <c r="E197" s="5"/>
      <c r="F197" s="5"/>
      <c r="G197" s="5"/>
      <c r="H197" s="5"/>
      <c r="I197" s="3"/>
    </row>
    <row r="198" spans="1:9" x14ac:dyDescent="0.25">
      <c r="C198" s="4"/>
      <c r="D198" s="3"/>
      <c r="E198" s="3"/>
      <c r="F198" s="3"/>
      <c r="G198" s="3"/>
      <c r="H198" s="3"/>
      <c r="I198" s="3"/>
    </row>
    <row r="199" spans="1:9" x14ac:dyDescent="0.25">
      <c r="C199" s="4"/>
      <c r="D199" s="3"/>
      <c r="E199" s="3"/>
      <c r="F199" s="3"/>
      <c r="G199" s="3"/>
      <c r="H199" s="3"/>
      <c r="I199" s="3"/>
    </row>
    <row r="200" spans="1:9" x14ac:dyDescent="0.25">
      <c r="C200" s="4"/>
    </row>
    <row r="201" spans="1:9" x14ac:dyDescent="0.25">
      <c r="C201" s="4"/>
      <c r="I201" s="3"/>
    </row>
    <row r="202" spans="1:9" x14ac:dyDescent="0.25">
      <c r="C202" s="4"/>
      <c r="D202" s="3"/>
      <c r="E202" s="3"/>
      <c r="F202" s="3"/>
      <c r="G202" s="3"/>
      <c r="H202" s="3"/>
    </row>
    <row r="203" spans="1:9" x14ac:dyDescent="0.25">
      <c r="C203" s="4"/>
      <c r="D203" s="4"/>
      <c r="E203" s="4"/>
      <c r="F203" s="4"/>
      <c r="G203" s="4"/>
      <c r="H203" s="4"/>
      <c r="I203" s="4"/>
    </row>
    <row r="204" spans="1:9" x14ac:dyDescent="0.25">
      <c r="C204" s="4"/>
      <c r="D204" s="4"/>
      <c r="E204" s="4"/>
      <c r="F204" s="4"/>
      <c r="G204" s="4"/>
      <c r="H204" s="4"/>
      <c r="I204" s="3"/>
    </row>
    <row r="205" spans="1:9" x14ac:dyDescent="0.25">
      <c r="C205" s="4"/>
      <c r="D205" s="4"/>
      <c r="E205" s="4"/>
      <c r="F205" s="4"/>
      <c r="G205" s="4"/>
      <c r="H205" s="4"/>
      <c r="I205" s="3"/>
    </row>
    <row r="206" spans="1:9" x14ac:dyDescent="0.25">
      <c r="C206" s="4"/>
      <c r="D206" s="4"/>
      <c r="E206" s="4"/>
      <c r="F206" s="4"/>
      <c r="G206" s="4"/>
      <c r="H206" s="4"/>
      <c r="I206" s="3"/>
    </row>
    <row r="207" spans="1:9" x14ac:dyDescent="0.25">
      <c r="C207" s="4"/>
      <c r="D207" s="4"/>
      <c r="E207" s="4"/>
      <c r="F207" s="4"/>
      <c r="G207" s="4"/>
      <c r="H207" s="4"/>
      <c r="I207" s="3"/>
    </row>
    <row r="208" spans="1:9" x14ac:dyDescent="0.25">
      <c r="C208" s="4"/>
      <c r="D208" s="4"/>
      <c r="E208" s="4"/>
      <c r="F208" s="4"/>
      <c r="G208" s="4"/>
      <c r="H208" s="4"/>
      <c r="I208" s="3"/>
    </row>
    <row r="209" spans="3:11" x14ac:dyDescent="0.25">
      <c r="C209" s="4"/>
      <c r="D209" s="4"/>
      <c r="E209" s="4"/>
      <c r="F209" s="4"/>
      <c r="G209" s="4"/>
      <c r="H209" s="4"/>
      <c r="I209" s="3"/>
    </row>
    <row r="210" spans="3:11" x14ac:dyDescent="0.25">
      <c r="C210" s="4"/>
      <c r="D210" s="4"/>
      <c r="E210" s="4"/>
      <c r="F210" s="4"/>
      <c r="G210" s="4"/>
      <c r="H210" s="4"/>
      <c r="I210" s="3"/>
    </row>
    <row r="211" spans="3:11" s="2" customFormat="1" ht="15.75" x14ac:dyDescent="0.25">
      <c r="J211"/>
      <c r="K211"/>
    </row>
    <row r="212" spans="3:11" s="2" customFormat="1" ht="15.75" x14ac:dyDescent="0.25">
      <c r="J212"/>
      <c r="K212"/>
    </row>
    <row r="213" spans="3:11" s="2" customFormat="1" ht="15.75" x14ac:dyDescent="0.25">
      <c r="J213"/>
      <c r="K213"/>
    </row>
    <row r="214" spans="3:11" s="2" customFormat="1" ht="15.75" x14ac:dyDescent="0.25">
      <c r="J214"/>
      <c r="K214"/>
    </row>
    <row r="215" spans="3:11" s="2" customFormat="1" ht="15.75" x14ac:dyDescent="0.25">
      <c r="J215"/>
      <c r="K215"/>
    </row>
    <row r="216" spans="3:11" s="2" customFormat="1" ht="15.75" x14ac:dyDescent="0.25">
      <c r="J216"/>
      <c r="K216"/>
    </row>
    <row r="217" spans="3:11" s="2" customFormat="1" ht="15.75" x14ac:dyDescent="0.25">
      <c r="J217"/>
      <c r="K217"/>
    </row>
    <row r="218" spans="3:11" s="2" customFormat="1" ht="15.75" x14ac:dyDescent="0.25">
      <c r="J218"/>
      <c r="K218"/>
    </row>
    <row r="219" spans="3:11" s="2" customFormat="1" ht="15.75" x14ac:dyDescent="0.25">
      <c r="J219"/>
      <c r="K219"/>
    </row>
    <row r="220" spans="3:11" s="2" customFormat="1" ht="15.75" x14ac:dyDescent="0.25">
      <c r="J220"/>
      <c r="K220"/>
    </row>
    <row r="221" spans="3:11" s="2" customFormat="1" ht="15.75" x14ac:dyDescent="0.25">
      <c r="J221"/>
      <c r="K221"/>
    </row>
    <row r="222" spans="3:11" s="2" customFormat="1" ht="15.75" x14ac:dyDescent="0.25">
      <c r="J222"/>
      <c r="K222"/>
    </row>
    <row r="223" spans="3:11" s="2" customFormat="1" ht="15.75" x14ac:dyDescent="0.25">
      <c r="J223"/>
      <c r="K223"/>
    </row>
  </sheetData>
  <mergeCells count="2">
    <mergeCell ref="G186:H186"/>
    <mergeCell ref="G188:H188"/>
  </mergeCells>
  <pageMargins left="0.7" right="0.7" top="0.75" bottom="0.75" header="0.3" footer="0.3"/>
  <pageSetup scale="31" orientation="landscape" r:id="rId1"/>
  <ignoredErrors>
    <ignoredError sqref="I173 I138 I112 F92 I92 I143 I1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70573-7CE3-478A-BFA1-F1AD88EA2C2A}">
  <sheetPr>
    <tabColor rgb="FF00B0F0"/>
  </sheetPr>
  <dimension ref="A1:R115"/>
  <sheetViews>
    <sheetView zoomScale="110" zoomScaleNormal="110" workbookViewId="0">
      <selection activeCell="I89" sqref="I89"/>
    </sheetView>
  </sheetViews>
  <sheetFormatPr defaultRowHeight="15" x14ac:dyDescent="0.25"/>
  <cols>
    <col min="1" max="1" width="20.5703125" bestFit="1" customWidth="1"/>
    <col min="2" max="2" width="40.28515625" customWidth="1"/>
    <col min="3" max="3" width="14.85546875" customWidth="1"/>
    <col min="4" max="4" width="15.5703125" customWidth="1"/>
    <col min="5" max="8" width="19.140625" bestFit="1" customWidth="1"/>
    <col min="9" max="9" width="31.85546875" customWidth="1"/>
    <col min="10" max="10" width="37.42578125" customWidth="1"/>
    <col min="11" max="11" width="24.5703125" customWidth="1"/>
    <col min="12" max="12" width="21" customWidth="1"/>
    <col min="13" max="13" width="22" customWidth="1"/>
    <col min="14" max="15" width="18" bestFit="1" customWidth="1"/>
    <col min="16" max="16" width="26.28515625" customWidth="1"/>
    <col min="17" max="17" width="19.5703125" customWidth="1"/>
    <col min="18" max="18" width="19.42578125" customWidth="1"/>
    <col min="19" max="19" width="21.5703125" customWidth="1"/>
    <col min="20" max="20" width="24.5703125" customWidth="1"/>
    <col min="21" max="21" width="12.42578125" customWidth="1"/>
  </cols>
  <sheetData>
    <row r="1" spans="1:15" x14ac:dyDescent="0.25">
      <c r="A1" s="56"/>
      <c r="B1" s="24"/>
      <c r="K1" s="72"/>
    </row>
    <row r="2" spans="1:15" x14ac:dyDescent="0.25">
      <c r="K2" s="37"/>
    </row>
    <row r="3" spans="1:15" x14ac:dyDescent="0.25">
      <c r="B3" s="47" t="s">
        <v>111</v>
      </c>
      <c r="C3" s="48"/>
      <c r="D3" s="48"/>
      <c r="E3" s="48"/>
      <c r="F3" s="48"/>
      <c r="G3" s="48"/>
      <c r="H3" s="48"/>
      <c r="I3" s="49"/>
    </row>
    <row r="4" spans="1:15" x14ac:dyDescent="0.25">
      <c r="B4" s="39"/>
      <c r="C4" t="s">
        <v>6</v>
      </c>
      <c r="D4" t="s">
        <v>0</v>
      </c>
      <c r="E4" t="s">
        <v>1</v>
      </c>
      <c r="F4" t="s">
        <v>2</v>
      </c>
      <c r="G4" t="s">
        <v>3</v>
      </c>
      <c r="H4" t="s">
        <v>4</v>
      </c>
      <c r="I4" s="40" t="s">
        <v>5</v>
      </c>
      <c r="O4" s="25"/>
    </row>
    <row r="5" spans="1:15" x14ac:dyDescent="0.25">
      <c r="B5" s="26" t="s">
        <v>109</v>
      </c>
      <c r="C5" s="27">
        <v>0</v>
      </c>
      <c r="D5" s="27">
        <v>0</v>
      </c>
      <c r="E5" s="7">
        <v>26896726.408897299</v>
      </c>
      <c r="F5" s="7">
        <v>56515402.748498239</v>
      </c>
      <c r="G5" s="7">
        <v>59375080.953095123</v>
      </c>
      <c r="H5" s="7">
        <v>62379460.889509343</v>
      </c>
      <c r="I5" s="7">
        <f>SUM(E5:H5)</f>
        <v>205166671.00000003</v>
      </c>
      <c r="N5" s="25"/>
      <c r="O5" s="25"/>
    </row>
    <row r="6" spans="1:15" x14ac:dyDescent="0.25">
      <c r="L6" s="37"/>
      <c r="O6" s="25"/>
    </row>
    <row r="7" spans="1:15" x14ac:dyDescent="0.25">
      <c r="B7" s="74" t="s">
        <v>99</v>
      </c>
      <c r="C7" s="61"/>
      <c r="D7" s="61"/>
      <c r="E7" s="75"/>
      <c r="F7" s="75"/>
      <c r="G7" s="61"/>
      <c r="H7" s="61"/>
      <c r="I7" s="66"/>
      <c r="L7" s="37"/>
      <c r="O7" s="28"/>
    </row>
    <row r="8" spans="1:15" x14ac:dyDescent="0.25">
      <c r="B8" s="47" t="s">
        <v>90</v>
      </c>
      <c r="C8" s="48"/>
      <c r="D8" s="48"/>
      <c r="E8" s="50"/>
      <c r="F8" s="50"/>
      <c r="G8" s="48"/>
      <c r="H8" s="48"/>
      <c r="I8" s="49"/>
      <c r="L8" s="37"/>
      <c r="N8" s="25"/>
      <c r="O8" s="30"/>
    </row>
    <row r="9" spans="1:15" x14ac:dyDescent="0.25">
      <c r="B9" s="39"/>
      <c r="C9" t="s">
        <v>6</v>
      </c>
      <c r="D9" t="s">
        <v>0</v>
      </c>
      <c r="E9" t="s">
        <v>1</v>
      </c>
      <c r="F9" t="s">
        <v>2</v>
      </c>
      <c r="G9" t="s">
        <v>3</v>
      </c>
      <c r="H9" t="s">
        <v>4</v>
      </c>
      <c r="I9" s="40" t="s">
        <v>5</v>
      </c>
      <c r="L9" s="37"/>
      <c r="N9" s="29"/>
    </row>
    <row r="10" spans="1:15" x14ac:dyDescent="0.25">
      <c r="B10" s="26" t="s">
        <v>5</v>
      </c>
      <c r="C10" s="142">
        <f>0</f>
        <v>0</v>
      </c>
      <c r="D10" s="142">
        <f>0</f>
        <v>0</v>
      </c>
      <c r="E10" s="27">
        <f>0</f>
        <v>0</v>
      </c>
      <c r="F10" s="27">
        <v>2007500</v>
      </c>
      <c r="G10" s="27">
        <v>2586937.5</v>
      </c>
      <c r="H10" s="27">
        <v>3621712.5</v>
      </c>
      <c r="I10" s="7">
        <v>8216150</v>
      </c>
      <c r="N10" s="29"/>
    </row>
    <row r="11" spans="1:15" x14ac:dyDescent="0.25">
      <c r="B11" s="39"/>
      <c r="I11" s="40"/>
      <c r="N11" s="29"/>
    </row>
    <row r="12" spans="1:15" x14ac:dyDescent="0.25">
      <c r="B12" s="47" t="s">
        <v>116</v>
      </c>
      <c r="C12" s="48"/>
      <c r="D12" s="48"/>
      <c r="E12" s="48"/>
      <c r="F12" s="48"/>
      <c r="G12" s="48"/>
      <c r="H12" s="48"/>
      <c r="I12" s="49"/>
      <c r="N12" s="29"/>
    </row>
    <row r="13" spans="1:15" x14ac:dyDescent="0.25">
      <c r="B13" s="39"/>
      <c r="C13" t="s">
        <v>6</v>
      </c>
      <c r="D13" t="s">
        <v>0</v>
      </c>
      <c r="E13" t="s">
        <v>1</v>
      </c>
      <c r="F13" t="s">
        <v>2</v>
      </c>
      <c r="G13" t="s">
        <v>3</v>
      </c>
      <c r="H13" t="s">
        <v>4</v>
      </c>
      <c r="I13" s="40" t="s">
        <v>5</v>
      </c>
    </row>
    <row r="14" spans="1:15" x14ac:dyDescent="0.25">
      <c r="B14" s="26" t="s">
        <v>5</v>
      </c>
      <c r="C14" s="142">
        <f>0</f>
        <v>0</v>
      </c>
      <c r="D14" s="142">
        <f>0</f>
        <v>0</v>
      </c>
      <c r="E14" s="71">
        <f>380000000/2</f>
        <v>190000000</v>
      </c>
      <c r="F14" s="71">
        <f>305000000/2</f>
        <v>152500000</v>
      </c>
      <c r="G14" s="71">
        <f>305000000/2</f>
        <v>152500000</v>
      </c>
      <c r="H14" s="71">
        <f>305000000/2</f>
        <v>152500000</v>
      </c>
      <c r="I14" s="71">
        <f>SUM(E14:H14)</f>
        <v>647500000</v>
      </c>
      <c r="K14" s="37"/>
    </row>
    <row r="15" spans="1:15" x14ac:dyDescent="0.25">
      <c r="B15" s="41"/>
      <c r="C15" s="24"/>
      <c r="D15" s="24"/>
      <c r="E15" s="62"/>
      <c r="F15" s="62"/>
      <c r="G15" s="62"/>
      <c r="H15" s="62"/>
      <c r="I15" s="76"/>
      <c r="K15" s="37"/>
    </row>
    <row r="16" spans="1:15" x14ac:dyDescent="0.25">
      <c r="B16" s="47" t="s">
        <v>126</v>
      </c>
      <c r="C16" s="48"/>
      <c r="D16" s="48"/>
      <c r="E16" s="48"/>
      <c r="F16" s="48"/>
      <c r="G16" s="48"/>
      <c r="H16" s="48"/>
      <c r="I16" s="49"/>
      <c r="K16" s="37"/>
    </row>
    <row r="17" spans="1:14" x14ac:dyDescent="0.25">
      <c r="B17" s="39"/>
      <c r="C17" t="s">
        <v>6</v>
      </c>
      <c r="D17" t="s">
        <v>0</v>
      </c>
      <c r="E17" t="s">
        <v>1</v>
      </c>
      <c r="F17" t="s">
        <v>2</v>
      </c>
      <c r="G17" t="s">
        <v>3</v>
      </c>
      <c r="H17" t="s">
        <v>4</v>
      </c>
      <c r="I17" s="40" t="s">
        <v>5</v>
      </c>
      <c r="K17" s="37"/>
    </row>
    <row r="18" spans="1:14" x14ac:dyDescent="0.25">
      <c r="B18" s="26" t="s">
        <v>127</v>
      </c>
      <c r="C18" s="7">
        <v>0</v>
      </c>
      <c r="D18" s="7">
        <v>0</v>
      </c>
      <c r="E18" s="7">
        <v>8000000</v>
      </c>
      <c r="F18" s="7">
        <v>0</v>
      </c>
      <c r="G18" s="7">
        <v>0</v>
      </c>
      <c r="H18" s="7">
        <v>0</v>
      </c>
      <c r="I18" s="7">
        <v>8000000</v>
      </c>
      <c r="K18" s="37"/>
    </row>
    <row r="19" spans="1:14" x14ac:dyDescent="0.25">
      <c r="B19" s="26" t="s">
        <v>128</v>
      </c>
      <c r="C19" s="34">
        <v>0</v>
      </c>
      <c r="D19" s="34">
        <v>0</v>
      </c>
      <c r="E19" s="34">
        <v>4500000</v>
      </c>
      <c r="F19" s="34">
        <v>12500000</v>
      </c>
      <c r="G19" s="34">
        <v>0</v>
      </c>
      <c r="H19" s="34">
        <v>0</v>
      </c>
      <c r="I19" s="34">
        <v>17000000</v>
      </c>
      <c r="K19" s="37"/>
    </row>
    <row r="20" spans="1:14" x14ac:dyDescent="0.25">
      <c r="B20" s="26" t="s">
        <v>129</v>
      </c>
      <c r="C20" s="7">
        <v>0</v>
      </c>
      <c r="D20" s="7">
        <v>0</v>
      </c>
      <c r="E20" s="7">
        <f>SUM(E18:E19)</f>
        <v>12500000</v>
      </c>
      <c r="F20" s="7">
        <v>12500000</v>
      </c>
      <c r="G20" s="7">
        <v>0</v>
      </c>
      <c r="H20" s="7">
        <v>0</v>
      </c>
      <c r="I20" s="7">
        <v>25000000</v>
      </c>
      <c r="K20" s="37"/>
    </row>
    <row r="22" spans="1:14" x14ac:dyDescent="0.25">
      <c r="B22" s="61"/>
      <c r="C22" s="63"/>
      <c r="D22" s="63"/>
      <c r="E22" s="63"/>
      <c r="F22" s="63"/>
      <c r="G22" s="63"/>
      <c r="H22" s="64"/>
      <c r="I22" s="28"/>
    </row>
    <row r="23" spans="1:14" x14ac:dyDescent="0.25">
      <c r="A23" s="43"/>
      <c r="B23" s="51" t="s">
        <v>91</v>
      </c>
      <c r="C23" s="48"/>
      <c r="D23" s="48"/>
      <c r="E23" s="48"/>
      <c r="F23" s="48"/>
      <c r="G23" s="48"/>
      <c r="H23" s="48"/>
      <c r="I23" s="49"/>
      <c r="N23" s="29"/>
    </row>
    <row r="24" spans="1:14" x14ac:dyDescent="0.25">
      <c r="A24" s="39"/>
      <c r="I24" s="40"/>
      <c r="N24" s="28"/>
    </row>
    <row r="25" spans="1:14" x14ac:dyDescent="0.25">
      <c r="A25" s="39"/>
      <c r="C25" t="s">
        <v>6</v>
      </c>
      <c r="D25" t="s">
        <v>0</v>
      </c>
      <c r="E25" t="s">
        <v>1</v>
      </c>
      <c r="F25" t="s">
        <v>2</v>
      </c>
      <c r="G25" t="s">
        <v>3</v>
      </c>
      <c r="H25" s="40" t="s">
        <v>4</v>
      </c>
      <c r="I25" s="68" t="s">
        <v>5</v>
      </c>
      <c r="N25" s="25"/>
    </row>
    <row r="26" spans="1:14" x14ac:dyDescent="0.25">
      <c r="A26" s="164" t="s">
        <v>92</v>
      </c>
      <c r="B26" s="26" t="s">
        <v>7</v>
      </c>
      <c r="C26" s="31">
        <v>523156.75</v>
      </c>
      <c r="D26" s="31">
        <v>2092627</v>
      </c>
      <c r="E26" s="31">
        <v>2982376</v>
      </c>
      <c r="F26" s="31">
        <v>3088383</v>
      </c>
      <c r="G26" s="31">
        <v>3150151</v>
      </c>
      <c r="H26" s="31">
        <v>3213154</v>
      </c>
      <c r="I26" s="40"/>
      <c r="K26" s="32"/>
      <c r="L26" s="32"/>
    </row>
    <row r="27" spans="1:14" x14ac:dyDescent="0.25">
      <c r="A27" s="165"/>
      <c r="B27" s="26" t="s">
        <v>10</v>
      </c>
      <c r="C27" s="33">
        <v>170.95776045145192</v>
      </c>
      <c r="D27" s="33">
        <v>176.88001597916596</v>
      </c>
      <c r="E27" s="33">
        <v>186.78529687399927</v>
      </c>
      <c r="F27" s="33">
        <v>197.24527349894325</v>
      </c>
      <c r="G27" s="33">
        <v>208.29100881488409</v>
      </c>
      <c r="H27" s="33">
        <v>219.95530530851761</v>
      </c>
      <c r="I27" s="40"/>
    </row>
    <row r="28" spans="1:14" x14ac:dyDescent="0.25">
      <c r="A28" s="166"/>
      <c r="B28" s="26" t="s">
        <v>9</v>
      </c>
      <c r="C28" s="7">
        <v>89437706.345060125</v>
      </c>
      <c r="D28" s="7">
        <v>370143897.19843411</v>
      </c>
      <c r="E28" s="7">
        <v>557063986.5498904</v>
      </c>
      <c r="F28" s="7">
        <v>609168949.5044868</v>
      </c>
      <c r="G28" s="7">
        <v>656148129.709216</v>
      </c>
      <c r="H28" s="7">
        <v>706750269.07328463</v>
      </c>
      <c r="I28" s="67">
        <f>SUM(C28:H28)</f>
        <v>2988712938.380372</v>
      </c>
    </row>
    <row r="29" spans="1:14" x14ac:dyDescent="0.25">
      <c r="A29" s="39"/>
      <c r="H29" s="40"/>
      <c r="I29" s="40"/>
    </row>
    <row r="30" spans="1:14" x14ac:dyDescent="0.25">
      <c r="A30" s="164" t="s">
        <v>93</v>
      </c>
      <c r="B30" s="26" t="s">
        <v>7</v>
      </c>
      <c r="C30" s="26"/>
      <c r="D30" s="26"/>
      <c r="E30" s="111">
        <v>624000</v>
      </c>
      <c r="F30" s="111">
        <v>686400</v>
      </c>
      <c r="G30" s="111">
        <v>720720</v>
      </c>
      <c r="H30" s="111">
        <v>756756</v>
      </c>
      <c r="I30" s="40"/>
    </row>
    <row r="31" spans="1:14" x14ac:dyDescent="0.25">
      <c r="A31" s="165"/>
      <c r="B31" s="26" t="s">
        <v>113</v>
      </c>
      <c r="C31" s="26"/>
      <c r="D31" s="26"/>
      <c r="E31" s="33">
        <v>186.78529687399927</v>
      </c>
      <c r="F31" s="33">
        <v>197.24527349894325</v>
      </c>
      <c r="G31" s="33">
        <v>208.29100881488409</v>
      </c>
      <c r="H31" s="33">
        <v>219.95530530851761</v>
      </c>
      <c r="I31" s="40"/>
    </row>
    <row r="32" spans="1:14" x14ac:dyDescent="0.25">
      <c r="A32" s="166"/>
      <c r="B32" s="26" t="s">
        <v>9</v>
      </c>
      <c r="C32" s="26"/>
      <c r="D32" s="26"/>
      <c r="E32" s="137">
        <f>E31*E30</f>
        <v>116554025.24937555</v>
      </c>
      <c r="F32" s="137">
        <f>F31*F30</f>
        <v>135389155.72967464</v>
      </c>
      <c r="G32" s="137">
        <f>G31*G30</f>
        <v>150119495.87306327</v>
      </c>
      <c r="H32" s="137">
        <f>H31*H30</f>
        <v>166452497.02405256</v>
      </c>
      <c r="I32" s="160">
        <f>SUM(E32:H32)</f>
        <v>568515173.87616611</v>
      </c>
    </row>
    <row r="33" spans="1:11" x14ac:dyDescent="0.25">
      <c r="A33" s="138"/>
      <c r="B33" s="139" t="s">
        <v>5</v>
      </c>
      <c r="C33" s="139"/>
      <c r="D33" s="139"/>
      <c r="E33" s="140">
        <f>SUM(E28,E32)</f>
        <v>673618011.79926598</v>
      </c>
      <c r="F33" s="140">
        <f t="shared" ref="F33:H33" si="0">SUM(F28,F32)</f>
        <v>744558105.23416138</v>
      </c>
      <c r="G33" s="140">
        <f t="shared" si="0"/>
        <v>806267625.58227921</v>
      </c>
      <c r="H33" s="140">
        <f t="shared" si="0"/>
        <v>873202766.09733725</v>
      </c>
      <c r="I33" s="141">
        <f>SUM(I28,I32)</f>
        <v>3557228112.2565384</v>
      </c>
    </row>
    <row r="34" spans="1:11" ht="22.5" customHeight="1" x14ac:dyDescent="0.25">
      <c r="B34" s="54"/>
      <c r="E34" s="37"/>
      <c r="F34" s="37"/>
      <c r="G34" s="37"/>
      <c r="H34" s="113"/>
      <c r="I34" s="28"/>
    </row>
    <row r="35" spans="1:11" x14ac:dyDescent="0.25">
      <c r="B35" s="54"/>
      <c r="E35" s="37"/>
      <c r="F35" s="37"/>
      <c r="G35" s="37"/>
      <c r="H35" s="37"/>
      <c r="I35" s="29"/>
    </row>
    <row r="36" spans="1:11" x14ac:dyDescent="0.25">
      <c r="E36" s="78"/>
      <c r="F36" s="78"/>
      <c r="G36" s="78"/>
      <c r="H36" s="78"/>
      <c r="I36" s="29"/>
    </row>
    <row r="37" spans="1:11" x14ac:dyDescent="0.25">
      <c r="E37" s="29"/>
      <c r="F37" s="29"/>
      <c r="G37" s="29"/>
      <c r="H37" s="29"/>
      <c r="I37" s="29"/>
    </row>
    <row r="39" spans="1:11" x14ac:dyDescent="0.25">
      <c r="B39" s="47" t="s">
        <v>94</v>
      </c>
      <c r="C39" s="48"/>
      <c r="D39" s="48"/>
      <c r="E39" s="48"/>
      <c r="F39" s="48"/>
      <c r="G39" s="48"/>
      <c r="H39" s="48"/>
      <c r="I39" s="49"/>
    </row>
    <row r="40" spans="1:11" x14ac:dyDescent="0.25">
      <c r="B40" s="39"/>
      <c r="C40" t="s">
        <v>6</v>
      </c>
      <c r="D40" t="s">
        <v>0</v>
      </c>
      <c r="E40" t="s">
        <v>1</v>
      </c>
      <c r="F40" t="s">
        <v>2</v>
      </c>
      <c r="G40" t="s">
        <v>3</v>
      </c>
      <c r="H40" t="s">
        <v>4</v>
      </c>
      <c r="I40" s="40" t="s">
        <v>5</v>
      </c>
    </row>
    <row r="41" spans="1:11" s="54" customFormat="1" x14ac:dyDescent="0.25">
      <c r="B41" s="92" t="s">
        <v>103</v>
      </c>
      <c r="C41" s="93"/>
      <c r="D41" s="93"/>
      <c r="E41" s="93"/>
      <c r="F41" s="110">
        <v>1100.22</v>
      </c>
      <c r="G41" s="110">
        <v>1157.43</v>
      </c>
      <c r="H41" s="110">
        <v>1217.6199999999999</v>
      </c>
      <c r="I41" s="81"/>
      <c r="J41"/>
    </row>
    <row r="42" spans="1:11" x14ac:dyDescent="0.25">
      <c r="B42" s="26" t="s">
        <v>7</v>
      </c>
      <c r="C42" s="31"/>
      <c r="D42" s="31"/>
      <c r="E42" s="31"/>
      <c r="F42" s="31">
        <v>8616.0120445789707</v>
      </c>
      <c r="G42" s="31">
        <v>25848.03613373691</v>
      </c>
      <c r="H42" s="31">
        <v>43080.060222894856</v>
      </c>
      <c r="I42" s="65"/>
    </row>
    <row r="43" spans="1:11" s="54" customFormat="1" x14ac:dyDescent="0.25">
      <c r="B43" s="26" t="s">
        <v>104</v>
      </c>
      <c r="C43" s="94"/>
      <c r="D43" s="94"/>
      <c r="E43" s="94"/>
      <c r="F43" s="111">
        <f>F42*F41</f>
        <v>9479508.771686675</v>
      </c>
      <c r="G43" s="111">
        <f t="shared" ref="G43:H43" si="1">G42*G41</f>
        <v>29917292.462271113</v>
      </c>
      <c r="H43" s="111">
        <f t="shared" si="1"/>
        <v>52455142.928601228</v>
      </c>
      <c r="I43" s="161">
        <f>SUM(F43:H43)</f>
        <v>91851944.162559018</v>
      </c>
      <c r="J43"/>
    </row>
    <row r="44" spans="1:11" x14ac:dyDescent="0.25">
      <c r="B44" s="26" t="s">
        <v>112</v>
      </c>
      <c r="C44" s="7">
        <v>0</v>
      </c>
      <c r="D44" s="7">
        <v>0</v>
      </c>
      <c r="E44" s="27">
        <v>7000000</v>
      </c>
      <c r="F44" s="27">
        <v>28000000</v>
      </c>
      <c r="G44" s="27">
        <v>28000000</v>
      </c>
      <c r="H44" s="27">
        <v>7000000</v>
      </c>
      <c r="I44" s="27">
        <f>SUM(E44:H44)</f>
        <v>70000000</v>
      </c>
    </row>
    <row r="45" spans="1:11" x14ac:dyDescent="0.25">
      <c r="B45" s="26" t="s">
        <v>69</v>
      </c>
      <c r="C45" s="7">
        <v>0</v>
      </c>
      <c r="D45" s="7">
        <v>0</v>
      </c>
      <c r="E45" s="27">
        <f>E44</f>
        <v>7000000</v>
      </c>
      <c r="F45" s="27">
        <f>F43+F44</f>
        <v>37479508.771686673</v>
      </c>
      <c r="G45" s="27">
        <f>G43+G44</f>
        <v>57917292.462271109</v>
      </c>
      <c r="H45" s="27">
        <f>H43+H44</f>
        <v>59455142.928601228</v>
      </c>
      <c r="I45" s="7">
        <f>SUM(C45:H45)</f>
        <v>161851944.162559</v>
      </c>
    </row>
    <row r="46" spans="1:11" x14ac:dyDescent="0.25">
      <c r="B46" s="77"/>
      <c r="C46" s="62"/>
      <c r="D46" s="62"/>
      <c r="E46" s="95"/>
      <c r="F46" s="95"/>
      <c r="G46" s="95"/>
      <c r="H46" s="95"/>
      <c r="I46" s="109"/>
    </row>
    <row r="48" spans="1:11" x14ac:dyDescent="0.25">
      <c r="B48" s="24" t="s">
        <v>95</v>
      </c>
      <c r="C48" s="36"/>
      <c r="D48" s="36"/>
      <c r="E48" s="36"/>
      <c r="F48" s="36"/>
      <c r="G48" s="36"/>
      <c r="H48" s="36"/>
      <c r="I48" s="36"/>
      <c r="K48" s="35"/>
    </row>
    <row r="49" spans="2:11" x14ac:dyDescent="0.25">
      <c r="B49" s="47" t="s">
        <v>96</v>
      </c>
      <c r="C49" s="48"/>
      <c r="D49" s="48"/>
      <c r="E49" s="48"/>
      <c r="F49" s="48"/>
      <c r="G49" s="48"/>
      <c r="H49" s="48"/>
      <c r="I49" s="49"/>
    </row>
    <row r="50" spans="2:11" x14ac:dyDescent="0.25">
      <c r="B50" s="39"/>
      <c r="C50" t="s">
        <v>6</v>
      </c>
      <c r="D50" t="s">
        <v>0</v>
      </c>
      <c r="E50" t="s">
        <v>1</v>
      </c>
      <c r="F50" t="s">
        <v>2</v>
      </c>
      <c r="G50" t="s">
        <v>3</v>
      </c>
      <c r="H50" t="s">
        <v>4</v>
      </c>
      <c r="I50" s="40"/>
    </row>
    <row r="51" spans="2:11" x14ac:dyDescent="0.25">
      <c r="B51" s="41" t="s">
        <v>7</v>
      </c>
      <c r="I51" s="40"/>
      <c r="K51" s="24"/>
    </row>
    <row r="52" spans="2:11" x14ac:dyDescent="0.25">
      <c r="B52" s="73" t="s">
        <v>75</v>
      </c>
      <c r="C52" s="31">
        <v>0</v>
      </c>
      <c r="D52" s="31">
        <v>0</v>
      </c>
      <c r="E52" s="31">
        <v>0</v>
      </c>
      <c r="F52" s="31">
        <v>83403.776615082272</v>
      </c>
      <c r="G52" s="31">
        <v>105237.33693427178</v>
      </c>
      <c r="H52" s="31">
        <v>105263.25995477378</v>
      </c>
      <c r="I52" s="40"/>
    </row>
    <row r="53" spans="2:11" x14ac:dyDescent="0.25">
      <c r="B53" s="73" t="s">
        <v>76</v>
      </c>
      <c r="C53" s="31">
        <v>0</v>
      </c>
      <c r="D53" s="31">
        <v>0</v>
      </c>
      <c r="E53" s="31">
        <v>0</v>
      </c>
      <c r="F53" s="31">
        <v>35198.911719776203</v>
      </c>
      <c r="G53" s="31">
        <v>44461.783224980463</v>
      </c>
      <c r="H53" s="31">
        <v>44461.783224980463</v>
      </c>
      <c r="I53" s="40"/>
    </row>
    <row r="54" spans="2:11" x14ac:dyDescent="0.25">
      <c r="B54" s="73" t="s">
        <v>77</v>
      </c>
      <c r="C54" s="31">
        <v>0</v>
      </c>
      <c r="D54" s="31">
        <v>0</v>
      </c>
      <c r="E54" s="31">
        <v>0</v>
      </c>
      <c r="F54" s="31">
        <v>1900.3044640478245</v>
      </c>
      <c r="G54" s="31">
        <v>2400.3845861656732</v>
      </c>
      <c r="H54" s="31">
        <v>2400.3845861656732</v>
      </c>
      <c r="I54" s="40"/>
    </row>
    <row r="55" spans="2:11" x14ac:dyDescent="0.25">
      <c r="B55" s="73" t="s">
        <v>78</v>
      </c>
      <c r="C55" s="31">
        <v>0</v>
      </c>
      <c r="D55" s="31">
        <v>0</v>
      </c>
      <c r="E55" s="31">
        <v>0</v>
      </c>
      <c r="F55" s="31">
        <v>3282.234369077873</v>
      </c>
      <c r="G55" s="31">
        <v>4145.9802556773129</v>
      </c>
      <c r="H55" s="31">
        <v>4145.9802556773129</v>
      </c>
      <c r="I55" s="40"/>
    </row>
    <row r="56" spans="2:11" x14ac:dyDescent="0.25">
      <c r="B56" s="73" t="s">
        <v>102</v>
      </c>
      <c r="C56" s="31">
        <v>0</v>
      </c>
      <c r="D56" s="31">
        <v>0</v>
      </c>
      <c r="E56" s="31">
        <v>0</v>
      </c>
      <c r="F56" s="31">
        <v>216.43911771858396</v>
      </c>
      <c r="G56" s="31">
        <v>273.39678027610609</v>
      </c>
      <c r="H56" s="31">
        <v>273.39678027610609</v>
      </c>
      <c r="I56" s="40"/>
    </row>
    <row r="57" spans="2:11" x14ac:dyDescent="0.25">
      <c r="B57" s="73" t="s">
        <v>73</v>
      </c>
      <c r="C57" s="31">
        <v>0</v>
      </c>
      <c r="D57" s="31">
        <v>0</v>
      </c>
      <c r="E57" s="31">
        <v>0</v>
      </c>
      <c r="F57" s="31">
        <v>140.66925597256517</v>
      </c>
      <c r="G57" s="31">
        <v>177.68748122850334</v>
      </c>
      <c r="H57" s="31">
        <v>177.68748122850334</v>
      </c>
      <c r="I57" s="40"/>
    </row>
    <row r="58" spans="2:11" x14ac:dyDescent="0.25">
      <c r="B58" s="73" t="s">
        <v>72</v>
      </c>
      <c r="C58" s="31">
        <v>0</v>
      </c>
      <c r="D58" s="31">
        <v>0</v>
      </c>
      <c r="E58" s="31">
        <v>0</v>
      </c>
      <c r="F58" s="31">
        <v>1007.206187008249</v>
      </c>
      <c r="G58" s="31">
        <v>1154.0614188379209</v>
      </c>
      <c r="H58" s="31">
        <v>1180.7515219142238</v>
      </c>
      <c r="I58" s="40"/>
    </row>
    <row r="59" spans="2:11" x14ac:dyDescent="0.25">
      <c r="B59" s="73" t="s">
        <v>74</v>
      </c>
      <c r="C59" s="31">
        <v>0</v>
      </c>
      <c r="D59" s="31">
        <v>0</v>
      </c>
      <c r="E59" s="31">
        <v>0</v>
      </c>
      <c r="F59" s="31">
        <v>75745.548004907731</v>
      </c>
      <c r="G59" s="31">
        <v>95678.586953567661</v>
      </c>
      <c r="H59" s="31">
        <v>95678.586953567661</v>
      </c>
      <c r="I59" s="40"/>
    </row>
    <row r="60" spans="2:11" x14ac:dyDescent="0.25">
      <c r="B60" s="73" t="s">
        <v>89</v>
      </c>
      <c r="C60" s="31">
        <v>0</v>
      </c>
      <c r="D60" s="31">
        <v>0</v>
      </c>
      <c r="E60" s="31">
        <v>0</v>
      </c>
      <c r="F60" s="31">
        <v>29926.11099109409</v>
      </c>
      <c r="G60" s="31">
        <v>34884.981131814355</v>
      </c>
      <c r="H60" s="31">
        <v>35543.528085927246</v>
      </c>
      <c r="I60" s="40"/>
    </row>
    <row r="61" spans="2:11" x14ac:dyDescent="0.25">
      <c r="B61" s="39"/>
      <c r="I61" s="40"/>
    </row>
    <row r="62" spans="2:11" x14ac:dyDescent="0.25">
      <c r="B62" s="41" t="s">
        <v>9</v>
      </c>
      <c r="I62" s="40" t="s">
        <v>5</v>
      </c>
    </row>
    <row r="63" spans="2:11" x14ac:dyDescent="0.25">
      <c r="B63" s="73" t="s">
        <v>75</v>
      </c>
      <c r="C63" s="31">
        <v>0</v>
      </c>
      <c r="D63" s="31">
        <v>0</v>
      </c>
      <c r="E63" s="31">
        <v>0</v>
      </c>
      <c r="F63" s="117">
        <f>F52*'BN Worksheet'!F43</f>
        <v>42611088.745194733</v>
      </c>
      <c r="G63" s="117">
        <f>G52*'BN Worksheet'!G43</f>
        <v>56346642.973578028</v>
      </c>
      <c r="H63" s="117">
        <f>H52*'BN Worksheet'!H43</f>
        <v>59065827.886545427</v>
      </c>
      <c r="I63" s="40"/>
    </row>
    <row r="64" spans="2:11" x14ac:dyDescent="0.25">
      <c r="B64" s="73" t="s">
        <v>76</v>
      </c>
      <c r="C64" s="31">
        <v>0</v>
      </c>
      <c r="D64" s="31">
        <v>0</v>
      </c>
      <c r="E64" s="31">
        <v>0</v>
      </c>
      <c r="F64" s="117">
        <f>F53*'BN Worksheet'!F44</f>
        <v>52361928.159005128</v>
      </c>
      <c r="G64" s="117">
        <f>G53*'BN Worksheet'!G44</f>
        <v>69316169.318699837</v>
      </c>
      <c r="H64" s="117">
        <f>H53*'BN Worksheet'!H44</f>
        <v>72643345.445997432</v>
      </c>
      <c r="I64" s="40"/>
    </row>
    <row r="65" spans="2:18" x14ac:dyDescent="0.25">
      <c r="B65" s="73" t="s">
        <v>77</v>
      </c>
      <c r="C65" s="31">
        <v>0</v>
      </c>
      <c r="D65" s="31">
        <v>0</v>
      </c>
      <c r="E65" s="31">
        <v>0</v>
      </c>
      <c r="F65" s="117">
        <f>F54*'BN Worksheet'!F66</f>
        <v>990704.68754089589</v>
      </c>
      <c r="G65" s="117">
        <f>G54*'BN Worksheet'!G66</f>
        <v>1311484.4368962429</v>
      </c>
      <c r="H65" s="117">
        <f>H54*'BN Worksheet'!H66</f>
        <v>1374435.6898672625</v>
      </c>
      <c r="I65" s="40"/>
    </row>
    <row r="66" spans="2:18" x14ac:dyDescent="0.25">
      <c r="B66" s="73" t="s">
        <v>78</v>
      </c>
      <c r="C66" s="31">
        <v>0</v>
      </c>
      <c r="D66" s="31">
        <v>0</v>
      </c>
      <c r="E66" s="31">
        <v>0</v>
      </c>
      <c r="F66" s="117">
        <f>F55*'BN Worksheet'!F67</f>
        <v>2177917.6085300744</v>
      </c>
      <c r="G66" s="117">
        <f>G55*'BN Worksheet'!G67</f>
        <v>2883104.4047236014</v>
      </c>
      <c r="H66" s="117">
        <f>H55*'BN Worksheet'!H67</f>
        <v>3021493.4161503343</v>
      </c>
      <c r="I66" s="40"/>
    </row>
    <row r="67" spans="2:18" x14ac:dyDescent="0.25">
      <c r="B67" s="73" t="s">
        <v>102</v>
      </c>
      <c r="C67" s="31">
        <v>0</v>
      </c>
      <c r="D67" s="31">
        <v>0</v>
      </c>
      <c r="E67" s="31">
        <v>0</v>
      </c>
      <c r="F67" s="117">
        <f>F56*'BN Worksheet'!F68</f>
        <v>529401.94166266127</v>
      </c>
      <c r="G67" s="117">
        <f>G56*'BN Worksheet'!G68</f>
        <v>705497.74541571492</v>
      </c>
      <c r="H67" s="117">
        <f>H56*'BN Worksheet'!H68</f>
        <v>744300.12141357921</v>
      </c>
      <c r="I67" s="40"/>
    </row>
    <row r="68" spans="2:18" x14ac:dyDescent="0.25">
      <c r="B68" s="73" t="s">
        <v>73</v>
      </c>
      <c r="C68" s="31">
        <v>0</v>
      </c>
      <c r="D68" s="31">
        <v>0</v>
      </c>
      <c r="E68" s="31">
        <v>0</v>
      </c>
      <c r="F68" s="117">
        <f>F57*1682.95</f>
        <v>236739.32433902856</v>
      </c>
      <c r="G68" s="117">
        <f>G57*1760.37</f>
        <v>312795.71133022039</v>
      </c>
      <c r="H68" s="117">
        <f>H57*1841.35</f>
        <v>327184.84356010461</v>
      </c>
      <c r="I68" s="40"/>
    </row>
    <row r="69" spans="2:18" x14ac:dyDescent="0.25">
      <c r="B69" s="73" t="s">
        <v>72</v>
      </c>
      <c r="C69" s="31">
        <v>0</v>
      </c>
      <c r="D69" s="31">
        <v>0</v>
      </c>
      <c r="E69" s="31">
        <v>0</v>
      </c>
      <c r="F69" s="117">
        <f>F58*'BN Worksheet'!F71</f>
        <v>581209.5505005141</v>
      </c>
      <c r="G69" s="117">
        <f>G58*'BN Worksheet'!G71</f>
        <v>697918.26186892705</v>
      </c>
      <c r="H69" s="117">
        <f>H58*'BN Worksheet'!H71</f>
        <v>748333.92934755154</v>
      </c>
      <c r="I69" s="40"/>
    </row>
    <row r="70" spans="2:18" x14ac:dyDescent="0.25">
      <c r="B70" s="73" t="s">
        <v>74</v>
      </c>
      <c r="C70" s="31">
        <v>0</v>
      </c>
      <c r="D70" s="31">
        <v>0</v>
      </c>
      <c r="E70" s="31">
        <v>0</v>
      </c>
      <c r="F70" s="117">
        <f>F59*'BN Worksheet'!F72</f>
        <v>60576563.263310395</v>
      </c>
      <c r="G70" s="117">
        <f>G59*'BN Worksheet'!G72</f>
        <v>80726241.148790479</v>
      </c>
      <c r="H70" s="117">
        <f>H59*'BN Worksheet'!H72</f>
        <v>85166184.411973953</v>
      </c>
      <c r="I70" s="40"/>
    </row>
    <row r="71" spans="2:18" x14ac:dyDescent="0.25">
      <c r="B71" s="73" t="s">
        <v>89</v>
      </c>
      <c r="C71" s="31">
        <v>0</v>
      </c>
      <c r="D71" s="31">
        <v>0</v>
      </c>
      <c r="E71" s="31">
        <v>0</v>
      </c>
      <c r="F71" s="117">
        <f>F60*2990.17</f>
        <v>89484159.30223982</v>
      </c>
      <c r="G71" s="117">
        <f>G60*3127.72</f>
        <v>109110453.18559839</v>
      </c>
      <c r="H71" s="117">
        <f>H60*3271.6</f>
        <v>116284206.48591958</v>
      </c>
      <c r="I71" s="40"/>
    </row>
    <row r="72" spans="2:18" x14ac:dyDescent="0.25">
      <c r="B72" s="68" t="s">
        <v>5</v>
      </c>
      <c r="C72" s="42"/>
      <c r="D72" s="42"/>
      <c r="E72" s="42"/>
      <c r="F72" s="143">
        <f>SUM(F63:F71)</f>
        <v>249549712.58232325</v>
      </c>
      <c r="G72" s="143">
        <f>SUM(G63:G71)</f>
        <v>321410307.18690145</v>
      </c>
      <c r="H72" s="143">
        <f>SUM(H63:H71)</f>
        <v>339375312.23077524</v>
      </c>
      <c r="I72" s="159">
        <f>SUM(F72:H72)</f>
        <v>910335331.99999988</v>
      </c>
    </row>
    <row r="73" spans="2:18" x14ac:dyDescent="0.25">
      <c r="B73" s="41"/>
      <c r="D73" s="70"/>
      <c r="E73" s="100"/>
      <c r="F73" s="100"/>
      <c r="G73" s="100"/>
      <c r="H73" s="100"/>
      <c r="I73" s="112"/>
      <c r="O73" s="82"/>
      <c r="P73" s="82"/>
      <c r="Q73" s="82"/>
      <c r="R73" s="29"/>
    </row>
    <row r="74" spans="2:18" x14ac:dyDescent="0.25">
      <c r="B74" s="39"/>
      <c r="I74" s="40"/>
    </row>
    <row r="75" spans="2:18" x14ac:dyDescent="0.25">
      <c r="B75" s="47" t="s">
        <v>97</v>
      </c>
      <c r="C75" s="48"/>
      <c r="D75" s="48"/>
      <c r="E75" s="48"/>
      <c r="F75" s="48"/>
      <c r="G75" s="48"/>
      <c r="H75" s="48"/>
      <c r="I75" s="49"/>
    </row>
    <row r="76" spans="2:18" ht="17.25" x14ac:dyDescent="0.3">
      <c r="B76" s="45"/>
      <c r="I76" s="40"/>
    </row>
    <row r="77" spans="2:18" x14ac:dyDescent="0.25">
      <c r="B77" s="41" t="s">
        <v>7</v>
      </c>
      <c r="C77" t="s">
        <v>6</v>
      </c>
      <c r="D77" t="s">
        <v>0</v>
      </c>
      <c r="E77" t="s">
        <v>1</v>
      </c>
      <c r="F77" t="s">
        <v>2</v>
      </c>
      <c r="G77" t="s">
        <v>3</v>
      </c>
      <c r="H77" t="s">
        <v>4</v>
      </c>
      <c r="I77" s="40"/>
    </row>
    <row r="78" spans="2:18" x14ac:dyDescent="0.25">
      <c r="B78" s="73" t="s">
        <v>75</v>
      </c>
      <c r="C78" s="31"/>
      <c r="D78" s="31"/>
      <c r="E78" s="31">
        <v>52.687774367060747</v>
      </c>
      <c r="F78" s="31">
        <v>2.7955193474048445</v>
      </c>
      <c r="G78" s="31">
        <v>2.7955193474048445</v>
      </c>
      <c r="H78" s="31">
        <v>2.7955193474048445</v>
      </c>
      <c r="I78" s="40"/>
    </row>
    <row r="79" spans="2:18" x14ac:dyDescent="0.25">
      <c r="B79" s="73" t="s">
        <v>72</v>
      </c>
      <c r="C79" s="31"/>
      <c r="D79" s="31"/>
      <c r="E79" s="31">
        <v>54.246847068206513</v>
      </c>
      <c r="F79" s="31">
        <v>2.8782409645621732</v>
      </c>
      <c r="G79" s="31">
        <v>2.8782409645621732</v>
      </c>
      <c r="H79" s="31">
        <v>2.8782409645621732</v>
      </c>
      <c r="I79" s="40"/>
    </row>
    <row r="80" spans="2:18" x14ac:dyDescent="0.25">
      <c r="B80" s="73" t="s">
        <v>89</v>
      </c>
      <c r="C80" s="31"/>
      <c r="D80" s="31"/>
      <c r="E80" s="31">
        <v>1338.4772552157654</v>
      </c>
      <c r="F80" s="31">
        <v>71.017216194204224</v>
      </c>
      <c r="G80" s="31">
        <v>71.017216194204224</v>
      </c>
      <c r="H80" s="31">
        <v>71.017216194204224</v>
      </c>
      <c r="I80" s="40"/>
    </row>
    <row r="81" spans="2:13" x14ac:dyDescent="0.25">
      <c r="B81" s="39"/>
      <c r="I81" s="40"/>
    </row>
    <row r="82" spans="2:13" x14ac:dyDescent="0.25">
      <c r="B82" s="39"/>
      <c r="I82" s="40"/>
    </row>
    <row r="83" spans="2:13" x14ac:dyDescent="0.25">
      <c r="B83" s="41" t="s">
        <v>9</v>
      </c>
      <c r="I83" s="40" t="s">
        <v>5</v>
      </c>
    </row>
    <row r="84" spans="2:13" x14ac:dyDescent="0.25">
      <c r="B84" s="73" t="s">
        <v>75</v>
      </c>
      <c r="C84" s="31"/>
      <c r="D84" s="31"/>
      <c r="E84" s="31">
        <f>E78*'BN Worksheet'!E59</f>
        <v>25685.34984400326</v>
      </c>
      <c r="F84" s="31">
        <f>F78*'BN Worksheet'!F59</f>
        <v>1428.2341619963968</v>
      </c>
      <c r="G84" s="31">
        <f>G78*'BN Worksheet'!G59</f>
        <v>1496.789401772224</v>
      </c>
      <c r="H84" s="31">
        <f>H78*'BN Worksheet'!H59</f>
        <v>1568.6352930572907</v>
      </c>
      <c r="I84" s="40"/>
    </row>
    <row r="85" spans="2:13" x14ac:dyDescent="0.25">
      <c r="B85" s="73" t="s">
        <v>72</v>
      </c>
      <c r="C85" s="31"/>
      <c r="D85" s="31"/>
      <c r="E85" s="31">
        <f>E79*'BN Worksheet'!E71</f>
        <v>29869.474068549222</v>
      </c>
      <c r="F85" s="31">
        <f>F79*'BN Worksheet'!F71</f>
        <v>1660.8924357527264</v>
      </c>
      <c r="G85" s="31">
        <f>G79*'BN Worksheet'!G71</f>
        <v>1740.6152726688574</v>
      </c>
      <c r="H85" s="31">
        <f>H79*'BN Worksheet'!H71</f>
        <v>1824.1648057569626</v>
      </c>
      <c r="I85" s="40"/>
    </row>
    <row r="86" spans="2:13" x14ac:dyDescent="0.25">
      <c r="B86" s="73" t="s">
        <v>89</v>
      </c>
      <c r="C86" s="31"/>
      <c r="D86" s="31"/>
      <c r="E86" s="31">
        <f>E80*'BN Worksheet'!E70</f>
        <v>3826264.7751676519</v>
      </c>
      <c r="F86" s="31">
        <f>F80*'BN Worksheet'!F70</f>
        <v>212353.54934742366</v>
      </c>
      <c r="G86" s="31">
        <f>G80*'BN Worksheet'!G70</f>
        <v>222121.96743493641</v>
      </c>
      <c r="H86" s="31">
        <f>H80*'BN Worksheet'!H70</f>
        <v>232339.92450095853</v>
      </c>
      <c r="I86" s="40"/>
    </row>
    <row r="87" spans="2:13" x14ac:dyDescent="0.25">
      <c r="B87" s="46" t="s">
        <v>5</v>
      </c>
      <c r="C87" s="42"/>
      <c r="D87" s="42"/>
      <c r="E87" s="143">
        <f>SUM(E84:E86)</f>
        <v>3881819.5990802045</v>
      </c>
      <c r="F87" s="143">
        <f t="shared" ref="F87:H87" si="2">SUM(F84:F86)</f>
        <v>215442.67594517278</v>
      </c>
      <c r="G87" s="143">
        <f t="shared" si="2"/>
        <v>225359.37210937749</v>
      </c>
      <c r="H87" s="143">
        <f t="shared" si="2"/>
        <v>235732.72459977277</v>
      </c>
      <c r="I87" s="144">
        <f>SUM(E87:H87)</f>
        <v>4558354.3717345279</v>
      </c>
    </row>
    <row r="88" spans="2:13" x14ac:dyDescent="0.25">
      <c r="B88" s="39"/>
      <c r="E88" s="82"/>
      <c r="F88" s="82"/>
      <c r="G88" s="82"/>
      <c r="H88" s="82"/>
      <c r="I88" s="112"/>
    </row>
    <row r="89" spans="2:13" x14ac:dyDescent="0.25">
      <c r="B89" s="46"/>
      <c r="C89" s="42"/>
      <c r="D89" s="42"/>
      <c r="E89" s="44"/>
      <c r="F89" s="44"/>
      <c r="G89" s="44"/>
      <c r="H89" s="44" t="s">
        <v>105</v>
      </c>
      <c r="I89" s="121">
        <f>I87+I72</f>
        <v>914893686.37173438</v>
      </c>
    </row>
    <row r="91" spans="2:13" x14ac:dyDescent="0.25">
      <c r="M91" s="29"/>
    </row>
    <row r="115" spans="9:9" x14ac:dyDescent="0.25">
      <c r="I115" s="28"/>
    </row>
  </sheetData>
  <mergeCells count="2">
    <mergeCell ref="A26:A28"/>
    <mergeCell ref="A30:A32"/>
  </mergeCells>
  <pageMargins left="0.25" right="0.25" top="0.75" bottom="0.75" header="0.3" footer="0.3"/>
  <pageSetup scale="80" orientation="landscape" horizontalDpi="300" verticalDpi="300" r:id="rId1"/>
  <rowBreaks count="1" manualBreakCount="1">
    <brk id="38" max="16383" man="1"/>
  </rowBreaks>
  <ignoredErrors>
    <ignoredError sqref="I44 I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?mso-contentType ?>
<SharedContentType xmlns="Microsoft.SharePoint.Taxonomy.ContentTypeSync" SourceId="86a8e296-5f29-4af2-954b-0de0d1e1f8bc" ContentTypeId="0x0101" PreviousValue="false"/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_x0020_Descriptor xmlns="6b9f974d-4be1-4652-82ab-08a778657aa4"/>
    <Review_x0020_Comments xmlns="6b9f974d-4be1-4652-82ab-08a778657aa4" xsi:nil="true"/>
    <Divisions xmlns="6b9f974d-4be1-4652-82ab-08a778657aa4">DSRD</Divisions>
    <IconOverlay xmlns="http://schemas.microsoft.com/sharepoint/v4" xsi:nil="true"/>
    <Document_x0020_Type xmlns="6b9f974d-4be1-4652-82ab-08a778657aa4">16</Document_x0020_Type>
    <State xmlns="6b9f974d-4be1-4652-82ab-08a778657aa4">Massachusetts</State>
    <Demo_x0020_ID xmlns="6b9f974d-4be1-4652-82ab-08a778657aa4" xsi:nil="true"/>
    <FormData xmlns="http://schemas.microsoft.com/sharepoint/v3">&lt;?xml version="1.0" encoding="utf-8"?&gt;&lt;FormVariables&gt;&lt;Version /&gt;&lt;/FormVariables&gt;</FormData>
    <Document_x0020_Set_x0020_Type xmlns="6b9f974d-4be1-4652-82ab-08a778657aa4" xsi:nil="true"/>
    <Demo_x0020_Name xmlns="6b9f974d-4be1-4652-82ab-08a778657aa4">20</Demo_x0020_Name>
    <_dlc_DocId xmlns="144ea41b-304c-4c03-99c4-debb02094f92">CMCS-1739211535-14491</_dlc_DocId>
    <_dlc_DocIdUrl xmlns="144ea41b-304c-4c03-99c4-debb02094f92">
      <Url>https://share.cms.gov/center/CMCS/SDG/_layouts/15/DocIdRedir.aspx?ID=CMCS-1739211535-14491</Url>
      <Description>CMCS-1739211535-14491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8886B34E0E9F48BA16FBED9D25C84A" ma:contentTypeVersion="146" ma:contentTypeDescription="Create a new document." ma:contentTypeScope="" ma:versionID="a783c54e5d4923e5096018d4e7e09b00">
  <xsd:schema xmlns:xsd="http://www.w3.org/2001/XMLSchema" xmlns:xs="http://www.w3.org/2001/XMLSchema" xmlns:p="http://schemas.microsoft.com/office/2006/metadata/properties" xmlns:ns1="http://schemas.microsoft.com/sharepoint/v3" xmlns:ns2="6b9f974d-4be1-4652-82ab-08a778657aa4" xmlns:ns3="http://schemas.microsoft.com/sharepoint/v4" xmlns:ns4="bfed16da-a8ca-46ec-a4aa-c7c509893314" xmlns:ns5="144ea41b-304c-4c03-99c4-debb02094f92" targetNamespace="http://schemas.microsoft.com/office/2006/metadata/properties" ma:root="true" ma:fieldsID="5b1818f059c132d18d80597215857c09" ns1:_="" ns2:_="" ns3:_="" ns4:_="" ns5:_="">
    <xsd:import namespace="http://schemas.microsoft.com/sharepoint/v3"/>
    <xsd:import namespace="6b9f974d-4be1-4652-82ab-08a778657aa4"/>
    <xsd:import namespace="http://schemas.microsoft.com/sharepoint/v4"/>
    <xsd:import namespace="bfed16da-a8ca-46ec-a4aa-c7c509893314"/>
    <xsd:import namespace="144ea41b-304c-4c03-99c4-debb02094f92"/>
    <xsd:element name="properties">
      <xsd:complexType>
        <xsd:sequence>
          <xsd:element name="documentManagement">
            <xsd:complexType>
              <xsd:all>
                <xsd:element ref="ns2:Demo_x0020_Name" minOccurs="0"/>
                <xsd:element ref="ns3:IconOverlay" minOccurs="0"/>
                <xsd:element ref="ns2:Document_x0020_Set_x0020_Type" minOccurs="0"/>
                <xsd:element ref="ns2:Document_x0020_Type_x0020_Descriptor" minOccurs="0"/>
                <xsd:element ref="ns1:_vti_ItemDeclaredRecord" minOccurs="0"/>
                <xsd:element ref="ns1:_vti_ItemHoldRecordStatus" minOccurs="0"/>
                <xsd:element ref="ns2:State"/>
                <xsd:element ref="ns2:Review_x0020_Comments" minOccurs="0"/>
                <xsd:element ref="ns2:Demo_x0020_ID" minOccurs="0"/>
                <xsd:element ref="ns2:Demo_x0020_ID_x003a_Demonstration_x0020_Name" minOccurs="0"/>
                <xsd:element ref="ns1:FormData" minOccurs="0"/>
                <xsd:element ref="ns2:Demo_x0020_Name_x003a_Demo_x0020_ID" minOccurs="0"/>
                <xsd:element ref="ns2:Demo_x0020_Name_x003a_Demonstration_x0020_Name" minOccurs="0"/>
                <xsd:element ref="ns2:Demo_x0020_Name_x003a_State_Internal" minOccurs="0"/>
                <xsd:element ref="ns2:Demo_x0020_Name_x003a_DemoID_x002d_Name" minOccurs="0"/>
                <xsd:element ref="ns2:Demo_x0020_Name_x003a_State_x0020_Abbreviation" minOccurs="0"/>
                <xsd:element ref="ns2:Divisions"/>
                <xsd:element ref="ns2:Document_x0020_Type"/>
                <xsd:element ref="ns4:SharedWithUsers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FormData" ma:index="22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974d-4be1-4652-82ab-08a778657aa4" elementFormDefault="qualified">
    <xsd:import namespace="http://schemas.microsoft.com/office/2006/documentManagement/types"/>
    <xsd:import namespace="http://schemas.microsoft.com/office/infopath/2007/PartnerControls"/>
    <xsd:element name="Demo_x0020_Name" ma:index="8" nillable="true" ma:displayName="Demo Name" ma:indexed="true" ma:list="{4bd70136-adc3-481d-9b73-a7d0d41fb284}" ma:internalName="Demo_x0020_Name" ma:showField="DemoID_x002d_Name">
      <xsd:simpleType>
        <xsd:restriction base="dms:Lookup"/>
      </xsd:simpleType>
    </xsd:element>
    <xsd:element name="Document_x0020_Set_x0020_Type" ma:index="10" nillable="true" ma:displayName="Document Set Type" ma:description="" ma:hidden="true" ma:list="{d2aafb2a-d240-4133-80c5-d19b1f13bc4c}" ma:internalName="Document_x0020_Set_x0020_Type" ma:readOnly="false" ma:showField="Title" ma:web="{BFED16DA-A8CA-46EC-A4AA-C7C509893314}">
      <xsd:simpleType>
        <xsd:restriction base="dms:Lookup"/>
      </xsd:simpleType>
    </xsd:element>
    <xsd:element name="Document_x0020_Type_x0020_Descriptor" ma:index="11" nillable="true" ma:displayName="Key Policy" ma:list="{3747dcd6-9357-477b-8666-38504625f1ac}" ma:internalName="Document_x0020_Type_x0020_Descriptor" ma:showField="Title" ma:web="{BFED16DA-A8CA-46EC-A4AA-C7C509893314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e" ma:index="17" ma:displayName="State" ma:format="Dropdown" ma:indexed="true" ma:internalName="State">
      <xsd:simpleType>
        <xsd:union memberTypes="dms:Text">
          <xsd:simpleType>
            <xsd:restriction base="dms:Choice">
              <xsd:enumeration value="All States"/>
              <xsd:enumeration value="Alabama"/>
              <xsd:enumeration value="Alaska"/>
              <xsd:enumeration value="Arizona"/>
              <xsd:enumeration value="Arkansas"/>
              <xsd:enumeration value="California"/>
              <xsd:enumeration value="Colorado"/>
              <xsd:enumeration value="Connecticut"/>
              <xsd:enumeration value="Delaware"/>
              <xsd:enumeration value="District of Columbia"/>
              <xsd:enumeration value="Federated States of Micronesia"/>
              <xsd:enumeration value="Florida"/>
              <xsd:enumeration value="Georgia"/>
              <xsd:enumeration value="Guam"/>
              <xsd:enumeration value="Hawaii"/>
              <xsd:enumeration value="Idaho"/>
              <xsd:enumeration value="Illinois"/>
              <xsd:enumeration value="Indiana"/>
              <xsd:enumeration value="Iowa"/>
              <xsd:enumeration value="Kansas"/>
              <xsd:enumeration value="Kentucky"/>
              <xsd:enumeration value="Louisiana"/>
              <xsd:enumeration value="Maine"/>
              <xsd:enumeration value="Maryland"/>
              <xsd:enumeration value="Massachusetts"/>
              <xsd:enumeration value="Michigan"/>
              <xsd:enumeration value="Minnesota"/>
              <xsd:enumeration value="Mississippi"/>
              <xsd:enumeration value="Missouri"/>
              <xsd:enumeration value="Montana"/>
              <xsd:enumeration value="Nebraska"/>
              <xsd:enumeration value="Nevada"/>
              <xsd:enumeration value="New Hampshire"/>
              <xsd:enumeration value="New Jersey"/>
              <xsd:enumeration value="New Mexico"/>
              <xsd:enumeration value="New York"/>
              <xsd:enumeration value="North Carolina"/>
              <xsd:enumeration value="North Dakota"/>
              <xsd:enumeration value="Ohio"/>
              <xsd:enumeration value="Oklahoma"/>
              <xsd:enumeration value="Oregon"/>
              <xsd:enumeration value="Pennsylvania"/>
              <xsd:enumeration value="Puerto Rico"/>
              <xsd:enumeration value="Rhode Island"/>
              <xsd:enumeration value="South Carolina"/>
              <xsd:enumeration value="South Dakota"/>
              <xsd:enumeration value="Tennessee"/>
              <xsd:enumeration value="Texas"/>
              <xsd:enumeration value="US Virgin Islands"/>
              <xsd:enumeration value="Utah"/>
              <xsd:enumeration value="Vermont"/>
              <xsd:enumeration value="Virginia"/>
              <xsd:enumeration value="Washington"/>
              <xsd:enumeration value="West Virginia"/>
              <xsd:enumeration value="Wisconsin"/>
              <xsd:enumeration value="Wyoming"/>
            </xsd:restriction>
          </xsd:simpleType>
        </xsd:union>
      </xsd:simpleType>
    </xsd:element>
    <xsd:element name="Review_x0020_Comments" ma:index="18" nillable="true" ma:displayName="Review Comments" ma:hidden="true" ma:internalName="Review_x0020_Comments" ma:readOnly="false">
      <xsd:simpleType>
        <xsd:restriction base="dms:Note"/>
      </xsd:simpleType>
    </xsd:element>
    <xsd:element name="Demo_x0020_ID" ma:index="20" nillable="true" ma:displayName="Demo ID" ma:indexed="true" ma:list="{4bd70136-adc3-481d-9b73-a7d0d41fb284}" ma:internalName="Demo_x0020_ID" ma:showField="Title">
      <xsd:simpleType>
        <xsd:restriction base="dms:Lookup"/>
      </xsd:simpleType>
    </xsd:element>
    <xsd:element name="Demo_x0020_ID_x003a_Demonstration_x0020_Name" ma:index="21" nillable="true" ma:displayName="Demo ID:Demonstration Name" ma:list="{4bd70136-adc3-481d-9b73-a7d0d41fb284}" ma:internalName="Demo_x0020_ID_x003a_Demonstration_x0020_Name" ma:readOnly="true" ma:showField="Demonstration_x0020_Name" ma:web="bfed16da-a8ca-46ec-a4aa-c7c509893314">
      <xsd:simpleType>
        <xsd:restriction base="dms:Lookup"/>
      </xsd:simpleType>
    </xsd:element>
    <xsd:element name="Demo_x0020_Name_x003a_Demo_x0020_ID" ma:index="23" nillable="true" ma:displayName="Demo Name:Demo ID" ma:list="{4bd70136-adc3-481d-9b73-a7d0d41fb284}" ma:internalName="Demo_x0020_Name_x003a_Demo_x0020_ID" ma:readOnly="true" ma:showField="Title" ma:web="bfed16da-a8ca-46ec-a4aa-c7c509893314">
      <xsd:simpleType>
        <xsd:restriction base="dms:Lookup"/>
      </xsd:simpleType>
    </xsd:element>
    <xsd:element name="Demo_x0020_Name_x003a_Demonstration_x0020_Name" ma:index="24" nillable="true" ma:displayName="Demo Name:Demonstration Name" ma:list="{4bd70136-adc3-481d-9b73-a7d0d41fb284}" ma:internalName="Demo_x0020_Name_x003a_Demonstration_x0020_Name" ma:readOnly="true" ma:showField="Demonstration_x0020_Name" ma:web="bfed16da-a8ca-46ec-a4aa-c7c509893314">
      <xsd:simpleType>
        <xsd:restriction base="dms:Lookup"/>
      </xsd:simpleType>
    </xsd:element>
    <xsd:element name="Demo_x0020_Name_x003a_State_Internal" ma:index="25" nillable="true" ma:displayName="Demo Name:State_Internal" ma:list="{4bd70136-adc3-481d-9b73-a7d0d41fb284}" ma:internalName="Demo_x0020_Name_x003a_State_Internal" ma:readOnly="true" ma:showField="State_Internal" ma:web="bfed16da-a8ca-46ec-a4aa-c7c509893314">
      <xsd:simpleType>
        <xsd:restriction base="dms:Lookup"/>
      </xsd:simpleType>
    </xsd:element>
    <xsd:element name="Demo_x0020_Name_x003a_DemoID_x002d_Name" ma:index="26" nillable="true" ma:displayName="Demo Name:DemoID-Name" ma:list="{4bd70136-adc3-481d-9b73-a7d0d41fb284}" ma:internalName="Demo_x0020_Name_x003a_DemoID_x002d_Name" ma:readOnly="true" ma:showField="DemoID_x002d_Name" ma:web="bfed16da-a8ca-46ec-a4aa-c7c509893314">
      <xsd:simpleType>
        <xsd:restriction base="dms:Lookup"/>
      </xsd:simpleType>
    </xsd:element>
    <xsd:element name="Demo_x0020_Name_x003a_State_x0020_Abbreviation" ma:index="27" nillable="true" ma:displayName="Demo Name:State Abbreviation" ma:list="{4bd70136-adc3-481d-9b73-a7d0d41fb284}" ma:internalName="Demo_x0020_Name_x003a_State_x0020_Abbreviation" ma:readOnly="true" ma:showField="State_x0020_Abbreviation" ma:web="bfed16da-a8ca-46ec-a4aa-c7c509893314">
      <xsd:simpleType>
        <xsd:restriction base="dms:Lookup"/>
      </xsd:simpleType>
    </xsd:element>
    <xsd:element name="Divisions" ma:index="28" ma:displayName="Division" ma:format="Dropdown" ma:indexed="true" ma:internalName="Divisions">
      <xsd:simpleType>
        <xsd:restriction base="dms:Choice">
          <xsd:enumeration value="CMCHO"/>
          <xsd:enumeration value="DDME"/>
          <xsd:enumeration value="DEHPG"/>
          <xsd:enumeration value="DMED"/>
          <xsd:enumeration value="DECD"/>
          <xsd:enumeration value="DSDW"/>
          <xsd:enumeration value="DSRD"/>
          <xsd:enumeration value="OGD"/>
          <xsd:enumeration value="MCOG"/>
        </xsd:restriction>
      </xsd:simpleType>
    </xsd:element>
    <xsd:element name="Document_x0020_Type" ma:index="29" ma:displayName="Document Type" ma:description="" ma:indexed="true" ma:list="{2817c478-d000-48a1-a8db-f5160062febf}" ma:internalName="Document_x0020_Type" ma:showField="Title" ma:web="{BFED16DA-A8CA-46EC-A4AA-C7C509893314}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16da-a8ca-46ec-a4aa-c7c509893314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a41b-304c-4c03-99c4-debb02094f92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2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?mso-contentType ?>
<ntns:customXsn xmlns:ntns="http://schemas.microsoft.com/office/2006/metadata/customXsn">
  <ntns:xsnLocation>https://share.cms.gov/center/CMCS/SDG/Demonstrations/Forms/Document/54d9852c241a7466customXsn.xsn</ntns:xsnLocation>
  <ntns:cached>False</ntns:cached>
  <ntns:openByDefault>False</ntns:openByDefault>
  <ntns:xsnScope>https://share.cms.gov/center/CMCS/SDG/Demonstrations</ntns:xsnScope>
</ntns:customXsn>
</file>

<file path=customXml/itemProps1.xml><?xml version="1.0" encoding="utf-8"?>
<ds:datastoreItem xmlns:ds="http://schemas.openxmlformats.org/officeDocument/2006/customXml" ds:itemID="{A22C1D2B-CDFC-426C-9234-082D1B08B9A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84F915C-7EE6-4A25-A883-43A97E394F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E02BAA-698B-4027-AED7-E46A63F585D6}">
  <ds:schemaRefs>
    <ds:schemaRef ds:uri="6b9f974d-4be1-4652-82ab-08a778657aa4"/>
    <ds:schemaRef ds:uri="http://purl.org/dc/dcmitype/"/>
    <ds:schemaRef ds:uri="http://purl.org/dc/elements/1.1/"/>
    <ds:schemaRef ds:uri="http://purl.org/dc/terms/"/>
    <ds:schemaRef ds:uri="bfed16da-a8ca-46ec-a4aa-c7c509893314"/>
    <ds:schemaRef ds:uri="http://schemas.microsoft.com/office/infopath/2007/PartnerControls"/>
    <ds:schemaRef ds:uri="http://schemas.microsoft.com/sharepoint/v4"/>
    <ds:schemaRef ds:uri="http://schemas.openxmlformats.org/package/2006/metadata/core-properties"/>
    <ds:schemaRef ds:uri="http://schemas.microsoft.com/office/2006/documentManagement/types"/>
    <ds:schemaRef ds:uri="144ea41b-304c-4c03-99c4-debb02094f92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2C80A82-7B0A-4C94-86CC-FE8BC73B464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3B7279C5-3AF5-40EE-B2DB-A340CDC1CB52}">
  <ds:schemaRefs/>
</ds:datastoreItem>
</file>

<file path=customXml/itemProps6.xml><?xml version="1.0" encoding="utf-8"?>
<ds:datastoreItem xmlns:ds="http://schemas.openxmlformats.org/officeDocument/2006/customXml" ds:itemID="{E06194D4-6B01-40FD-884A-AC9454076F5D}">
  <ds:schemaRefs>
    <ds:schemaRef ds:uri="http://schemas.microsoft.com/sharepoint/v3/contenttype/forms/url"/>
  </ds:schemaRefs>
</ds:datastoreItem>
</file>

<file path=customXml/itemProps7.xml><?xml version="1.0" encoding="utf-8"?>
<ds:datastoreItem xmlns:ds="http://schemas.openxmlformats.org/officeDocument/2006/customXml" ds:itemID="{40586727-D174-45E7-8411-B5236FB3E3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9f974d-4be1-4652-82ab-08a778657aa4"/>
    <ds:schemaRef ds:uri="http://schemas.microsoft.com/sharepoint/v4"/>
    <ds:schemaRef ds:uri="bfed16da-a8ca-46ec-a4aa-c7c509893314"/>
    <ds:schemaRef ds:uri="144ea41b-304c-4c03-99c4-debb02094f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C2F5D8F0-90CA-45D2-B634-A02FFCF73481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BN Worksheet</vt:lpstr>
      <vt:lpstr>Amendment details</vt:lpstr>
      <vt:lpstr>'BN Worksheet'!Print_Area</vt:lpstr>
      <vt:lpstr>'BN Worksheet'!Print_Titles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Bloom, Jonathan (EHS)</dc:creator>
  <cp:lastModifiedBy>Khan, Rabia (CMS/CMCS)</cp:lastModifiedBy>
  <cp:lastPrinted>2023-07-26T20:38:32Z</cp:lastPrinted>
  <dcterms:created xsi:type="dcterms:W3CDTF">2023-05-23T19:33:10Z</dcterms:created>
  <dcterms:modified xsi:type="dcterms:W3CDTF">2024-04-18T18:18:10Z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0x010100228886B34E0E9F48BA16FBED9D25C84A</vt:lpwstr>
  </property>
  <property fmtid="{D5CDD505-2E9C-101B-9397-08002B2CF9AE}" pid="3" name="_dlc_DocIdItemGuid">
    <vt:lpwstr>ef3f0c9d-01a7-4551-b119-86afde6ffd67</vt:lpwstr>
  </property>
  <property fmtid="{D5CDD505-2E9C-101B-9397-08002B2CF9AE}" pid="4" name="Comments">
    <vt:lpwstr>draft BN workbook for 10/16/23 amendment</vt:lpwstr>
  </property>
</Properties>
</file>